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d.docs.live.net/e750ad7944e74e76/Documents/Portfolio/"/>
    </mc:Choice>
  </mc:AlternateContent>
  <xr:revisionPtr revIDLastSave="0" documentId="8_{AB889366-04F8-4040-A0B1-22C0A5B9A4AA}" xr6:coauthVersionLast="47" xr6:coauthVersionMax="47" xr10:uidLastSave="{00000000-0000-0000-0000-000000000000}"/>
  <bookViews>
    <workbookView xWindow="-120" yWindow="-16320" windowWidth="29040" windowHeight="16440" firstSheet="3" activeTab="3" xr2:uid="{D013889C-0335-4968-BE06-17587D8BBBC3}"/>
  </bookViews>
  <sheets>
    <sheet name="Active" sheetId="5" state="hidden" r:id="rId1"/>
    <sheet name="Passive Adj" sheetId="4" state="hidden" r:id="rId2"/>
    <sheet name="Passive" sheetId="3" state="hidden" r:id="rId3"/>
    <sheet name="Live Portfolio" sheetId="7" r:id="rId4"/>
    <sheet name="Portfolio (without Rebalance)" sheetId="1" r:id="rId5"/>
    <sheet name="Weights" sheetId="2"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1" i="2" l="1"/>
  <c r="E1" i="7"/>
  <c r="E2" i="7"/>
  <c r="C1" i="7"/>
  <c r="C2" i="7"/>
  <c r="B3052" i="7" a="1"/>
  <c r="B3052" i="7" s="1"/>
  <c r="E3051" i="7"/>
  <c r="G3007" i="7" a="1"/>
  <c r="G3007" i="7" s="1"/>
  <c r="E3006" i="7"/>
  <c r="F1001" i="7"/>
  <c r="E1001" i="7"/>
  <c r="D1001" i="7"/>
  <c r="C1001" i="7"/>
  <c r="G16" i="7" a="1"/>
  <c r="G16" i="7" s="1"/>
  <c r="F16" i="7" a="1"/>
  <c r="F16" i="7" s="1"/>
  <c r="E16" i="7" a="1"/>
  <c r="E16" i="7" s="1"/>
  <c r="D16" i="7" a="1"/>
  <c r="D16" i="7" s="1"/>
  <c r="C16" i="7" a="1"/>
  <c r="C16" i="7" s="1"/>
  <c r="G15" i="7" a="1"/>
  <c r="G15" i="7" s="1"/>
  <c r="F15" i="7" a="1"/>
  <c r="F15" i="7" s="1"/>
  <c r="E15" i="7" a="1"/>
  <c r="E15" i="7" s="1"/>
  <c r="D15" i="7" a="1"/>
  <c r="D15" i="7" s="1"/>
  <c r="C15" i="7" a="1"/>
  <c r="C15" i="7" s="1"/>
  <c r="G11" i="7"/>
  <c r="G1001" i="7" s="1"/>
  <c r="C10" i="7"/>
  <c r="C10" i="7" a="1"/>
  <c r="BX1" i="7" a="1"/>
  <c r="BX1" i="7" s="1"/>
  <c r="BV1" i="7" a="1"/>
  <c r="BV1" i="7" s="1"/>
  <c r="BR1" i="7" a="1"/>
  <c r="BR1" i="7" s="1"/>
  <c r="N1" i="7" a="1"/>
  <c r="N1" i="7" s="1"/>
  <c r="L1" i="7" a="1"/>
  <c r="L1" i="7" s="1"/>
  <c r="H1" i="7" a="1"/>
  <c r="H1" i="7" s="1"/>
  <c r="A63" i="2" a="1"/>
  <c r="A63" i="2" s="1"/>
  <c r="C2" i="1"/>
  <c r="C1" i="5" s="1" a="1"/>
  <c r="D1001" i="5" s="1"/>
  <c r="BV1" i="1" a="1"/>
  <c r="BV1" i="1" s="1"/>
  <c r="B3052" i="5" a="1"/>
  <c r="B3052" i="5" s="1"/>
  <c r="A3052" i="5" a="1"/>
  <c r="A3052" i="5" s="1"/>
  <c r="E3051" i="5"/>
  <c r="G3007" i="5" a="1"/>
  <c r="G3007" i="5" s="1"/>
  <c r="E3006" i="5"/>
  <c r="G16" i="5" a="1"/>
  <c r="G16" i="5" s="1"/>
  <c r="F16" i="5" a="1"/>
  <c r="F16" i="5" s="1"/>
  <c r="E16" i="5" a="1"/>
  <c r="E16" i="5" s="1"/>
  <c r="D16" i="5" a="1"/>
  <c r="D16" i="5" s="1"/>
  <c r="C16" i="5" a="1"/>
  <c r="C16" i="5" s="1"/>
  <c r="G15" i="5" a="1"/>
  <c r="G15" i="5" s="1"/>
  <c r="F15" i="5" a="1"/>
  <c r="F15" i="5" s="1"/>
  <c r="E15" i="5" a="1"/>
  <c r="E15" i="5" s="1"/>
  <c r="D15" i="5" a="1"/>
  <c r="D15" i="5" s="1"/>
  <c r="C15" i="5" a="1"/>
  <c r="C15" i="5" s="1"/>
  <c r="J11" i="5"/>
  <c r="G11" i="5"/>
  <c r="C10" i="5" a="1"/>
  <c r="C10" i="5" s="1"/>
  <c r="B3052" i="4" a="1"/>
  <c r="B3052" i="4" s="1"/>
  <c r="A3052" i="4" a="1"/>
  <c r="A3052" i="4" s="1"/>
  <c r="E3051" i="4"/>
  <c r="G3007" i="4"/>
  <c r="G3007" i="4" a="1"/>
  <c r="E3006" i="4"/>
  <c r="G16" i="4" a="1"/>
  <c r="G16" i="4" s="1"/>
  <c r="F16" i="4" a="1"/>
  <c r="F16" i="4" s="1"/>
  <c r="E16" i="4" a="1"/>
  <c r="E16" i="4" s="1"/>
  <c r="D16" i="4" a="1"/>
  <c r="D16" i="4" s="1"/>
  <c r="C16" i="4" a="1"/>
  <c r="C16" i="4" s="1"/>
  <c r="G15" i="4" a="1"/>
  <c r="G15" i="4" s="1"/>
  <c r="F15" i="4" a="1"/>
  <c r="F15" i="4" s="1"/>
  <c r="E15" i="4" a="1"/>
  <c r="E15" i="4" s="1"/>
  <c r="D15" i="4" a="1"/>
  <c r="D15" i="4" s="1"/>
  <c r="C15" i="4" a="1"/>
  <c r="C15" i="4" s="1"/>
  <c r="G11" i="4"/>
  <c r="C10" i="4" a="1"/>
  <c r="C10" i="4" s="1"/>
  <c r="B3052" i="3" a="1"/>
  <c r="B3052" i="3" s="1"/>
  <c r="A3052" i="3" a="1"/>
  <c r="A3052" i="3" s="1"/>
  <c r="E3051" i="3"/>
  <c r="G3007" i="3" a="1"/>
  <c r="G3007" i="3" s="1"/>
  <c r="E3006" i="3"/>
  <c r="G16" i="3" a="1"/>
  <c r="G16" i="3" s="1"/>
  <c r="F16" i="3" a="1"/>
  <c r="F16" i="3" s="1"/>
  <c r="E16" i="3" a="1"/>
  <c r="E16" i="3" s="1"/>
  <c r="D16" i="3" a="1"/>
  <c r="D16" i="3" s="1"/>
  <c r="C16" i="3" a="1"/>
  <c r="C16" i="3" s="1"/>
  <c r="G15" i="3" a="1"/>
  <c r="G15" i="3" s="1"/>
  <c r="F15" i="3" a="1"/>
  <c r="F15" i="3" s="1"/>
  <c r="E15" i="3" a="1"/>
  <c r="E15" i="3" s="1"/>
  <c r="D15" i="3" a="1"/>
  <c r="D15" i="3" s="1"/>
  <c r="C15" i="3" a="1"/>
  <c r="C15" i="3" s="1"/>
  <c r="G11" i="3"/>
  <c r="J11" i="3" s="1"/>
  <c r="C10" i="3" a="1"/>
  <c r="C10" i="3" s="1"/>
  <c r="E3051" i="1"/>
  <c r="G3007" i="1" a="1"/>
  <c r="G3007" i="1" s="1"/>
  <c r="E3006" i="1"/>
  <c r="B3052" i="1" a="1"/>
  <c r="B3052" i="1" s="1"/>
  <c r="A3052" i="1" s="1" a="1"/>
  <c r="A3052" i="1" s="1"/>
  <c r="BT1" i="1" a="1"/>
  <c r="BT1" i="1" s="1"/>
  <c r="BP1" i="1" a="1"/>
  <c r="BP1" i="1" s="1"/>
  <c r="N1" i="1" a="1"/>
  <c r="N1" i="1" s="1"/>
  <c r="L1" i="1" a="1"/>
  <c r="L1" i="1" s="1"/>
  <c r="H1" i="1" a="1"/>
  <c r="H1" i="1" s="1"/>
  <c r="G4" i="2" a="1"/>
  <c r="G4" i="2" s="1"/>
  <c r="B4" i="2" a="1"/>
  <c r="B4" i="2" s="1"/>
  <c r="B63" i="2" s="1" a="1"/>
  <c r="B63" i="2" s="1"/>
  <c r="C4" i="2" a="1"/>
  <c r="C4" i="2" s="1"/>
  <c r="O14" i="1" s="1" a="1"/>
  <c r="O14" i="1" s="1"/>
  <c r="D4" i="2" a="1"/>
  <c r="D4" i="2" s="1"/>
  <c r="E4" i="2" a="1"/>
  <c r="E4" i="2" s="1"/>
  <c r="E63" i="2" s="1" a="1"/>
  <c r="E63" i="2" s="1"/>
  <c r="F4" i="2" a="1"/>
  <c r="F4" i="2" s="1"/>
  <c r="H4" i="2" a="1"/>
  <c r="H4" i="2" s="1"/>
  <c r="I4" i="2" a="1"/>
  <c r="I4" i="2" s="1"/>
  <c r="J4" i="2" a="1"/>
  <c r="J4" i="2" s="1"/>
  <c r="M4" i="2" s="1" a="1"/>
  <c r="M4" i="2" s="1"/>
  <c r="M58" i="2" s="1"/>
  <c r="K4" i="2" a="1"/>
  <c r="K4" i="2" s="1"/>
  <c r="K58" i="2" s="1"/>
  <c r="A4" i="2" a="1"/>
  <c r="A4" i="2" s="1"/>
  <c r="C10" i="1" a="1"/>
  <c r="C10" i="1" s="1"/>
  <c r="D1001" i="1"/>
  <c r="E1001" i="1"/>
  <c r="F1001" i="1"/>
  <c r="C1001" i="1"/>
  <c r="D15" i="1" a="1"/>
  <c r="D15" i="1" s="1"/>
  <c r="E15" i="1" a="1"/>
  <c r="E15" i="1" s="1"/>
  <c r="F15" i="1" a="1"/>
  <c r="F15" i="1" s="1"/>
  <c r="G15" i="1" a="1"/>
  <c r="G15" i="1" s="1"/>
  <c r="D16" i="1" a="1"/>
  <c r="D16" i="1" s="1"/>
  <c r="E16" i="1" a="1"/>
  <c r="E16" i="1" s="1"/>
  <c r="F16" i="1" a="1"/>
  <c r="F16" i="1" s="1"/>
  <c r="G16" i="1" a="1"/>
  <c r="G16" i="1" s="1"/>
  <c r="C16" i="1" a="1"/>
  <c r="C16" i="1" s="1"/>
  <c r="C15" i="1" a="1"/>
  <c r="C15" i="1" s="1"/>
  <c r="G11" i="1"/>
  <c r="G1001" i="1" s="1"/>
  <c r="C1" i="1"/>
  <c r="AK26" i="1" a="1"/>
  <c r="X26" i="1" a="1"/>
  <c r="AC26" i="1" a="1"/>
  <c r="AA26" i="1" a="1"/>
  <c r="AZ26" i="1" a="1"/>
  <c r="BO26" i="1" a="1"/>
  <c r="BI26" i="1" a="1"/>
  <c r="B26" i="1" a="1"/>
  <c r="AY26" i="1" a="1"/>
  <c r="AD26" i="1" a="1"/>
  <c r="E26" i="1" a="1"/>
  <c r="AE26" i="1" a="1"/>
  <c r="BL26" i="1" a="1"/>
  <c r="Z26" i="1" a="1"/>
  <c r="AQ26" i="1" a="1"/>
  <c r="W26" i="1" a="1"/>
  <c r="BE26" i="1" a="1"/>
  <c r="BC26" i="1" a="1"/>
  <c r="BB26" i="1" a="1"/>
  <c r="T26" i="1" a="1"/>
  <c r="AO26" i="1" a="1"/>
  <c r="AG26" i="1" a="1"/>
  <c r="BG26" i="1" a="1"/>
  <c r="BF26" i="1" a="1"/>
  <c r="BM26" i="1" a="1"/>
  <c r="BK26" i="1" a="1"/>
  <c r="U26" i="1" a="1"/>
  <c r="C26" i="1" a="1"/>
  <c r="AL26" i="1" a="1"/>
  <c r="O26" i="1" a="1"/>
  <c r="BN26" i="1" a="1"/>
  <c r="AS26" i="1" a="1"/>
  <c r="D26" i="1" a="1"/>
  <c r="AH26" i="1" a="1"/>
  <c r="S26" i="1" a="1"/>
  <c r="AJ26" i="1" a="1"/>
  <c r="AF26" i="1" a="1"/>
  <c r="AN26" i="1" a="1"/>
  <c r="G26" i="7" a="1"/>
  <c r="AR26" i="1" a="1"/>
  <c r="AX26" i="1" a="1"/>
  <c r="AI26" i="1" a="1"/>
  <c r="AV26" i="1" a="1"/>
  <c r="R26" i="1" a="1"/>
  <c r="BH26" i="1" a="1"/>
  <c r="AU26" i="1" a="1"/>
  <c r="AB26" i="1" a="1"/>
  <c r="AM26" i="1" a="1"/>
  <c r="BD26" i="1" a="1"/>
  <c r="V26" i="1" a="1"/>
  <c r="Y26" i="1" a="1"/>
  <c r="P26" i="1" a="1"/>
  <c r="AP26" i="1" a="1"/>
  <c r="AT26" i="1" a="1"/>
  <c r="G26" i="1" a="1"/>
  <c r="BJ26" i="1" a="1"/>
  <c r="AW26" i="1" a="1"/>
  <c r="F26" i="1" a="1"/>
  <c r="Q26" i="1" a="1"/>
  <c r="BA26" i="1" a="1"/>
  <c r="G26" i="7" l="1"/>
  <c r="A3052" i="7" a="1"/>
  <c r="A3052" i="7" s="1"/>
  <c r="C63" i="2" a="1"/>
  <c r="N4" i="2"/>
  <c r="N40" i="2"/>
  <c r="N24" i="2"/>
  <c r="N8" i="2"/>
  <c r="N26" i="2"/>
  <c r="N42" i="2"/>
  <c r="N25" i="2"/>
  <c r="N56" i="2"/>
  <c r="N23" i="2"/>
  <c r="N38" i="2"/>
  <c r="N39" i="2"/>
  <c r="N7" i="2"/>
  <c r="N55" i="2"/>
  <c r="N6" i="2"/>
  <c r="N54" i="2"/>
  <c r="N5" i="2"/>
  <c r="N53" i="2"/>
  <c r="N22" i="2"/>
  <c r="N37" i="2"/>
  <c r="N21" i="2"/>
  <c r="N36" i="2"/>
  <c r="N20" i="2"/>
  <c r="N41" i="2"/>
  <c r="N9" i="2"/>
  <c r="N52" i="2"/>
  <c r="N35" i="2"/>
  <c r="N19" i="2"/>
  <c r="N51" i="2"/>
  <c r="N34" i="2"/>
  <c r="N18" i="2"/>
  <c r="N49" i="2"/>
  <c r="N33" i="2"/>
  <c r="N17" i="2"/>
  <c r="N48" i="2"/>
  <c r="N32" i="2"/>
  <c r="N16" i="2"/>
  <c r="N15" i="2"/>
  <c r="N14" i="2"/>
  <c r="N10" i="2"/>
  <c r="N31" i="2"/>
  <c r="N30" i="2"/>
  <c r="N45" i="2"/>
  <c r="N29" i="2"/>
  <c r="N13" i="2"/>
  <c r="N44" i="2"/>
  <c r="N28" i="2"/>
  <c r="N12" i="2"/>
  <c r="N47" i="2"/>
  <c r="N46" i="2"/>
  <c r="N43" i="2"/>
  <c r="N27" i="2"/>
  <c r="N11" i="2"/>
  <c r="P4" i="2" a="1"/>
  <c r="P4" i="2" s="1"/>
  <c r="O14" i="5" s="1" a="1"/>
  <c r="AE15" i="5" s="1" a="1"/>
  <c r="AE15" i="5" s="1"/>
  <c r="C1" i="3" a="1"/>
  <c r="C1" i="3" s="1"/>
  <c r="O14" i="3" a="1"/>
  <c r="O14" i="3" s="1"/>
  <c r="O11" i="3" s="1" a="1"/>
  <c r="O11" i="3" s="1"/>
  <c r="C1" i="4" a="1"/>
  <c r="C1" i="4" s="1"/>
  <c r="C1" i="5"/>
  <c r="L1" i="5" a="1"/>
  <c r="L1" i="5" s="1"/>
  <c r="BP1" i="5" a="1"/>
  <c r="BP1" i="5" s="1"/>
  <c r="F1001" i="5"/>
  <c r="L1" i="3" a="1"/>
  <c r="L1" i="3" s="1"/>
  <c r="E1001" i="5"/>
  <c r="G1001" i="5"/>
  <c r="BP1" i="3" a="1"/>
  <c r="BP1" i="3" s="1"/>
  <c r="N1" i="5" a="1"/>
  <c r="N1" i="5" s="1"/>
  <c r="BT1" i="5" a="1"/>
  <c r="BT1" i="5" s="1"/>
  <c r="BT1" i="3" a="1"/>
  <c r="BT1" i="3" s="1"/>
  <c r="H1" i="5" a="1"/>
  <c r="H1" i="5" s="1"/>
  <c r="C1001" i="5"/>
  <c r="J11" i="4"/>
  <c r="C26" i="1"/>
  <c r="O26" i="1"/>
  <c r="J11" i="1"/>
  <c r="BL16" i="1" a="1"/>
  <c r="BL16" i="1" s="1"/>
  <c r="AX16" i="1" a="1"/>
  <c r="AX16" i="1" s="1"/>
  <c r="AI16" i="1" a="1"/>
  <c r="AI16" i="1" s="1"/>
  <c r="T16" i="1" a="1"/>
  <c r="T16" i="1" s="1"/>
  <c r="BF15" i="1" a="1"/>
  <c r="BF15" i="1" s="1"/>
  <c r="AR15" i="1" a="1"/>
  <c r="AR15" i="1" s="1"/>
  <c r="AD15" i="1" a="1"/>
  <c r="AD15" i="1" s="1"/>
  <c r="BK16" i="1" a="1"/>
  <c r="BK16" i="1" s="1"/>
  <c r="AW16" i="1" a="1"/>
  <c r="AW16" i="1" s="1"/>
  <c r="AH16" i="1" a="1"/>
  <c r="AH16" i="1" s="1"/>
  <c r="BE15" i="1" a="1"/>
  <c r="BE15" i="1" s="1"/>
  <c r="AQ15" i="1" a="1"/>
  <c r="AQ15" i="1" s="1"/>
  <c r="AC15" i="1" a="1"/>
  <c r="AC15" i="1" s="1"/>
  <c r="BJ16" i="1" a="1"/>
  <c r="BJ16" i="1" s="1"/>
  <c r="AV16" i="1" a="1"/>
  <c r="AV16" i="1" s="1"/>
  <c r="AG16" i="1" a="1"/>
  <c r="AG16" i="1" s="1"/>
  <c r="S16" i="1" a="1"/>
  <c r="S16" i="1" s="1"/>
  <c r="BD15" i="1" a="1"/>
  <c r="BD15" i="1" s="1"/>
  <c r="AP15" i="1" a="1"/>
  <c r="AP15" i="1" s="1"/>
  <c r="AB15" i="1" a="1"/>
  <c r="AB15" i="1" s="1"/>
  <c r="BI16" i="1" a="1"/>
  <c r="BI16" i="1" s="1"/>
  <c r="AU16" i="1" a="1"/>
  <c r="AU16" i="1" s="1"/>
  <c r="AF16" i="1" a="1"/>
  <c r="AF16" i="1" s="1"/>
  <c r="R16" i="1" a="1"/>
  <c r="R16" i="1" s="1"/>
  <c r="AO15" i="1" a="1"/>
  <c r="AO15" i="1" s="1"/>
  <c r="AA15" i="1" a="1"/>
  <c r="AA15" i="1" s="1"/>
  <c r="BH16" i="1" a="1"/>
  <c r="BH16" i="1" s="1"/>
  <c r="AT16" i="1" a="1"/>
  <c r="AT16" i="1" s="1"/>
  <c r="AE16" i="1" a="1"/>
  <c r="AE16" i="1" s="1"/>
  <c r="Q16" i="1" a="1"/>
  <c r="Q16" i="1" s="1"/>
  <c r="BC15" i="1" a="1"/>
  <c r="BC15" i="1" s="1"/>
  <c r="AN15" i="1" a="1"/>
  <c r="AN15" i="1" s="1"/>
  <c r="Z15" i="1" a="1"/>
  <c r="Z15" i="1" s="1"/>
  <c r="BM16" i="1" a="1"/>
  <c r="BM16" i="1" s="1"/>
  <c r="U16" i="1" a="1"/>
  <c r="U16" i="1" s="1"/>
  <c r="AS16" i="1" a="1"/>
  <c r="AS16" i="1" s="1"/>
  <c r="AD16" i="1" a="1"/>
  <c r="AD16" i="1" s="1"/>
  <c r="P16" i="1" a="1"/>
  <c r="P16" i="1" s="1"/>
  <c r="BB15" i="1" a="1"/>
  <c r="BB15" i="1" s="1"/>
  <c r="Y15" i="1" a="1"/>
  <c r="Y15" i="1" s="1"/>
  <c r="BG16" i="1" a="1"/>
  <c r="BG16" i="1" s="1"/>
  <c r="AR16" i="1" a="1"/>
  <c r="AR16" i="1" s="1"/>
  <c r="AC16" i="1" a="1"/>
  <c r="AC16" i="1" s="1"/>
  <c r="BO15" i="1" a="1"/>
  <c r="BO15" i="1" s="1"/>
  <c r="BA15" i="1" a="1"/>
  <c r="BA15" i="1" s="1"/>
  <c r="AM15" i="1" a="1"/>
  <c r="AM15" i="1" s="1"/>
  <c r="X15" i="1" a="1"/>
  <c r="X15" i="1" s="1"/>
  <c r="AY16" i="1" a="1"/>
  <c r="AY16" i="1" s="1"/>
  <c r="BG15" i="1" a="1"/>
  <c r="BG15" i="1" s="1"/>
  <c r="BF16" i="1" a="1"/>
  <c r="BF16" i="1" s="1"/>
  <c r="AQ16" i="1" a="1"/>
  <c r="AQ16" i="1" s="1"/>
  <c r="AB16" i="1" a="1"/>
  <c r="AB16" i="1" s="1"/>
  <c r="BN15" i="1" a="1"/>
  <c r="BN15" i="1" s="1"/>
  <c r="AZ15" i="1" a="1"/>
  <c r="AZ15" i="1" s="1"/>
  <c r="AL15" i="1" a="1"/>
  <c r="AL15" i="1" s="1"/>
  <c r="AE15" i="1" a="1"/>
  <c r="AE15" i="1" s="1"/>
  <c r="BE16" i="1" a="1"/>
  <c r="BE16" i="1" s="1"/>
  <c r="AP16" i="1" a="1"/>
  <c r="AP16" i="1" s="1"/>
  <c r="BM15" i="1" a="1"/>
  <c r="BM15" i="1" s="1"/>
  <c r="AY15" i="1" a="1"/>
  <c r="AY15" i="1" s="1"/>
  <c r="AK15" i="1" a="1"/>
  <c r="AK15" i="1" s="1"/>
  <c r="W15" i="1" a="1"/>
  <c r="W15" i="1" s="1"/>
  <c r="P15" i="1" a="1"/>
  <c r="P15" i="1" s="1"/>
  <c r="BD16" i="1" a="1"/>
  <c r="BD16" i="1" s="1"/>
  <c r="AO16" i="1" a="1"/>
  <c r="AO16" i="1" s="1"/>
  <c r="AA16" i="1" a="1"/>
  <c r="AA16" i="1" s="1"/>
  <c r="BL15" i="1" a="1"/>
  <c r="BL15" i="1" s="1"/>
  <c r="AX15" i="1" a="1"/>
  <c r="AX15" i="1" s="1"/>
  <c r="AJ15" i="1" a="1"/>
  <c r="AJ15" i="1" s="1"/>
  <c r="V15" i="1" a="1"/>
  <c r="V15" i="1" s="1"/>
  <c r="AS15" i="1" a="1"/>
  <c r="AS15" i="1" s="1"/>
  <c r="BC16" i="1" a="1"/>
  <c r="BC16" i="1" s="1"/>
  <c r="AN16" i="1" a="1"/>
  <c r="AN16" i="1" s="1"/>
  <c r="Z16" i="1" a="1"/>
  <c r="Z16" i="1" s="1"/>
  <c r="AW15" i="1" a="1"/>
  <c r="AW15" i="1" s="1"/>
  <c r="AI15" i="1" a="1"/>
  <c r="AI15" i="1" s="1"/>
  <c r="U15" i="1" a="1"/>
  <c r="U15" i="1" s="1"/>
  <c r="BB16" i="1" a="1"/>
  <c r="BB16" i="1" s="1"/>
  <c r="AM16" i="1" a="1"/>
  <c r="AM16" i="1" s="1"/>
  <c r="Y16" i="1" a="1"/>
  <c r="Y16" i="1" s="1"/>
  <c r="BK15" i="1" a="1"/>
  <c r="BK15" i="1" s="1"/>
  <c r="AV15" i="1" a="1"/>
  <c r="AV15" i="1" s="1"/>
  <c r="AH15" i="1" a="1"/>
  <c r="AH15" i="1" s="1"/>
  <c r="T15" i="1" a="1"/>
  <c r="T15" i="1" s="1"/>
  <c r="BA16" i="1" a="1"/>
  <c r="BA16" i="1" s="1"/>
  <c r="AL16" i="1" a="1"/>
  <c r="AL16" i="1" s="1"/>
  <c r="X16" i="1" a="1"/>
  <c r="X16" i="1" s="1"/>
  <c r="BJ15" i="1" a="1"/>
  <c r="BJ15" i="1" s="1"/>
  <c r="AG15" i="1" a="1"/>
  <c r="AG15" i="1" s="1"/>
  <c r="S15" i="1" a="1"/>
  <c r="S15" i="1" s="1"/>
  <c r="BO16" i="1" a="1"/>
  <c r="BO16" i="1" s="1"/>
  <c r="AZ16" i="1" a="1"/>
  <c r="AZ16" i="1" s="1"/>
  <c r="AK16" i="1" a="1"/>
  <c r="AK16" i="1" s="1"/>
  <c r="W16" i="1" a="1"/>
  <c r="W16" i="1" s="1"/>
  <c r="BI15" i="1" a="1"/>
  <c r="BI15" i="1" s="1"/>
  <c r="AU15" i="1" a="1"/>
  <c r="AU15" i="1" s="1"/>
  <c r="AF15" i="1" a="1"/>
  <c r="AF15" i="1" s="1"/>
  <c r="R15" i="1" a="1"/>
  <c r="R15" i="1" s="1"/>
  <c r="BN16" i="1" a="1"/>
  <c r="BN16" i="1" s="1"/>
  <c r="AJ16" i="1" a="1"/>
  <c r="AJ16" i="1" s="1"/>
  <c r="V16" i="1" a="1"/>
  <c r="V16" i="1" s="1"/>
  <c r="BH15" i="1" a="1"/>
  <c r="BH15" i="1" s="1"/>
  <c r="AT15" i="1" a="1"/>
  <c r="AT15" i="1" s="1"/>
  <c r="Q15" i="1" a="1"/>
  <c r="Q15" i="1" s="1"/>
  <c r="BK26" i="1"/>
  <c r="BC26" i="1"/>
  <c r="AU26" i="1"/>
  <c r="AM26" i="1"/>
  <c r="AE26" i="1"/>
  <c r="W26" i="1"/>
  <c r="BB26" i="1"/>
  <c r="BJ26" i="1"/>
  <c r="BI26" i="1"/>
  <c r="BA26" i="1"/>
  <c r="AS26" i="1"/>
  <c r="AK26" i="1"/>
  <c r="AC26" i="1"/>
  <c r="U26" i="1"/>
  <c r="AD26" i="1"/>
  <c r="V26" i="1"/>
  <c r="BH26" i="1"/>
  <c r="AZ26" i="1"/>
  <c r="AR26" i="1"/>
  <c r="AJ26" i="1"/>
  <c r="AB26" i="1"/>
  <c r="T26" i="1"/>
  <c r="AT26" i="1"/>
  <c r="BO26" i="1"/>
  <c r="BG26" i="1"/>
  <c r="AY26" i="1"/>
  <c r="AQ26" i="1"/>
  <c r="AI26" i="1"/>
  <c r="AA26" i="1"/>
  <c r="S26" i="1"/>
  <c r="AL26" i="1"/>
  <c r="BF26" i="1"/>
  <c r="R26" i="1"/>
  <c r="AP26" i="1"/>
  <c r="BM26" i="1"/>
  <c r="BE26" i="1"/>
  <c r="AW26" i="1"/>
  <c r="AO26" i="1"/>
  <c r="AG26" i="1"/>
  <c r="Y26" i="1"/>
  <c r="Q26" i="1"/>
  <c r="AH26" i="1"/>
  <c r="BN26" i="1"/>
  <c r="AX26" i="1"/>
  <c r="Z26" i="1"/>
  <c r="BL26" i="1"/>
  <c r="BD26" i="1"/>
  <c r="AV26" i="1"/>
  <c r="AN26" i="1"/>
  <c r="AF26" i="1"/>
  <c r="X26" i="1"/>
  <c r="P26" i="1"/>
  <c r="O16" i="1" a="1"/>
  <c r="O16" i="1" s="1"/>
  <c r="O15" i="1" a="1"/>
  <c r="O15" i="1" s="1"/>
  <c r="O13" i="1" a="1"/>
  <c r="O13" i="1" s="1"/>
  <c r="O12" i="1" a="1"/>
  <c r="O12" i="1" s="1"/>
  <c r="O11" i="1" a="1"/>
  <c r="AG1001" i="1" s="1"/>
  <c r="B26" i="1"/>
  <c r="B1006" i="1" s="1" a="1"/>
  <c r="B1006" i="1" s="1"/>
  <c r="G26" i="1"/>
  <c r="F26" i="1"/>
  <c r="D26" i="1"/>
  <c r="E26" i="1"/>
  <c r="U26" i="5" a="1"/>
  <c r="BN26" i="5" a="1"/>
  <c r="D26" i="5" a="1"/>
  <c r="Z26" i="3" a="1"/>
  <c r="AD26" i="3" a="1"/>
  <c r="BA26" i="5" a="1"/>
  <c r="T26" i="3" a="1"/>
  <c r="V26" i="3" a="1"/>
  <c r="AR26" i="5" a="1"/>
  <c r="AM26" i="5" a="1"/>
  <c r="AS26" i="5" a="1"/>
  <c r="Q26" i="3" a="1"/>
  <c r="BO26" i="3" a="1"/>
  <c r="BK26" i="5" a="1"/>
  <c r="BL26" i="3" a="1"/>
  <c r="AQ26" i="5" a="1"/>
  <c r="AK26" i="5" a="1"/>
  <c r="BC26" i="3" a="1"/>
  <c r="AC26" i="3" a="1"/>
  <c r="BI26" i="5" a="1"/>
  <c r="BJ26" i="3" a="1"/>
  <c r="B26" i="7" a="1"/>
  <c r="W26" i="3" a="1"/>
  <c r="F26" i="3" a="1"/>
  <c r="G26" i="5" a="1"/>
  <c r="AY26" i="5" a="1"/>
  <c r="AP26" i="3" a="1"/>
  <c r="AP26" i="5" a="1"/>
  <c r="AI26" i="5" a="1"/>
  <c r="AR26" i="3" a="1"/>
  <c r="AM26" i="3" a="1"/>
  <c r="AV26" i="5" a="1"/>
  <c r="AN26" i="5" a="1"/>
  <c r="AO26" i="5" a="1"/>
  <c r="U26" i="3" a="1"/>
  <c r="BL26" i="5" a="1"/>
  <c r="AI26" i="3" a="1"/>
  <c r="C26" i="7" a="1"/>
  <c r="AA26" i="3" a="1"/>
  <c r="B26" i="5" a="1"/>
  <c r="D26" i="7" a="1"/>
  <c r="F26" i="4" a="1"/>
  <c r="BH26" i="5" a="1"/>
  <c r="BJ26" i="5" a="1"/>
  <c r="AO26" i="3" a="1"/>
  <c r="T26" i="5" a="1"/>
  <c r="E26" i="4" a="1"/>
  <c r="AJ26" i="3" a="1"/>
  <c r="AG26" i="5" a="1"/>
  <c r="AT26" i="5" a="1"/>
  <c r="AH26" i="3" a="1"/>
  <c r="AU26" i="3" a="1"/>
  <c r="E26" i="7" a="1"/>
  <c r="C26" i="5" a="1"/>
  <c r="BF26" i="5" a="1"/>
  <c r="BE26" i="5" a="1"/>
  <c r="BD26" i="5" a="1"/>
  <c r="E26" i="3" a="1"/>
  <c r="AW26" i="3" a="1"/>
  <c r="W26" i="5" a="1"/>
  <c r="AB26" i="3" a="1"/>
  <c r="AJ26" i="5" a="1"/>
  <c r="F26" i="5" a="1"/>
  <c r="R26" i="5" a="1"/>
  <c r="BM26" i="5" a="1"/>
  <c r="AG26" i="3" a="1"/>
  <c r="F26" i="7" a="1"/>
  <c r="G26" i="4" a="1"/>
  <c r="D26" i="4" a="1"/>
  <c r="AL26" i="3" a="1"/>
  <c r="AF26" i="5" a="1"/>
  <c r="AV26" i="3" a="1"/>
  <c r="X26" i="3" a="1"/>
  <c r="AE26" i="5" a="1"/>
  <c r="AH26" i="5" a="1"/>
  <c r="AF26" i="3" a="1"/>
  <c r="BK26" i="3" a="1"/>
  <c r="C26" i="4" a="1"/>
  <c r="BG26" i="5" a="1"/>
  <c r="Q26" i="5" a="1"/>
  <c r="AN26" i="3" a="1"/>
  <c r="AX26" i="3" a="1"/>
  <c r="AW26" i="5" a="1"/>
  <c r="P26" i="3" a="1"/>
  <c r="Y26" i="5" a="1"/>
  <c r="AY26" i="3" a="1"/>
  <c r="AX26" i="5" a="1"/>
  <c r="BH26" i="3" a="1"/>
  <c r="BO26" i="5" a="1"/>
  <c r="R26" i="3" a="1"/>
  <c r="BF26" i="3" a="1"/>
  <c r="BI26" i="3" a="1"/>
  <c r="AK26" i="3" a="1"/>
  <c r="AT26" i="3" a="1"/>
  <c r="BG26" i="3" a="1"/>
  <c r="BA26" i="3" a="1"/>
  <c r="BB26" i="5" a="1"/>
  <c r="AS26" i="3" a="1"/>
  <c r="AA26" i="5" a="1"/>
  <c r="AZ26" i="3" a="1"/>
  <c r="Z26" i="5" a="1"/>
  <c r="X26" i="5" a="1"/>
  <c r="B26" i="3" a="1"/>
  <c r="C26" i="3" a="1"/>
  <c r="BC26" i="5" a="1"/>
  <c r="Y26" i="3" a="1"/>
  <c r="AB26" i="5" a="1"/>
  <c r="G26" i="3" a="1"/>
  <c r="E26" i="5" a="1"/>
  <c r="BE26" i="3" a="1"/>
  <c r="BM26" i="3" a="1"/>
  <c r="P26" i="5" a="1"/>
  <c r="S26" i="5" a="1"/>
  <c r="BB26" i="3" a="1"/>
  <c r="BN26" i="3" a="1"/>
  <c r="S26" i="3" a="1"/>
  <c r="AL26" i="5" a="1"/>
  <c r="AE26" i="3" a="1"/>
  <c r="V26" i="5" a="1"/>
  <c r="AU26" i="5" a="1"/>
  <c r="D26" i="3" a="1"/>
  <c r="AD26" i="5" a="1"/>
  <c r="B26" i="4" a="1"/>
  <c r="AC26" i="5" a="1"/>
  <c r="BD26" i="3" a="1"/>
  <c r="AZ26" i="5" a="1"/>
  <c r="AQ26" i="3" a="1"/>
  <c r="G1001" i="4" l="1"/>
  <c r="E1001" i="3"/>
  <c r="D1001" i="3"/>
  <c r="N1" i="3" a="1"/>
  <c r="N1" i="3" s="1"/>
  <c r="F26" i="7"/>
  <c r="E26" i="7"/>
  <c r="D26" i="7"/>
  <c r="C26" i="7"/>
  <c r="B26" i="7"/>
  <c r="C63" i="2"/>
  <c r="N58" i="2"/>
  <c r="O4" i="2" s="1" a="1"/>
  <c r="O4" i="2" s="1"/>
  <c r="AP15" i="5" a="1"/>
  <c r="AP15" i="5" s="1"/>
  <c r="AJ15" i="5" a="1"/>
  <c r="AJ15" i="5" s="1"/>
  <c r="R16" i="5" a="1"/>
  <c r="R16" i="5" s="1"/>
  <c r="AH16" i="5" a="1"/>
  <c r="AH16" i="5" s="1"/>
  <c r="T16" i="3" a="1"/>
  <c r="T16" i="3" s="1"/>
  <c r="V15" i="5" a="1"/>
  <c r="V15" i="5" s="1"/>
  <c r="U16" i="3" a="1"/>
  <c r="U16" i="3" s="1"/>
  <c r="AC16" i="5" a="1"/>
  <c r="AC16" i="5" s="1"/>
  <c r="P16" i="5" a="1"/>
  <c r="P16" i="5" s="1"/>
  <c r="AC15" i="5" a="1"/>
  <c r="AC15" i="5" s="1"/>
  <c r="R15" i="5" a="1"/>
  <c r="R15" i="5" s="1"/>
  <c r="AM16" i="5" a="1"/>
  <c r="AM16" i="5" s="1"/>
  <c r="Q15" i="5" a="1"/>
  <c r="Q15" i="5" s="1"/>
  <c r="BJ15" i="3" a="1"/>
  <c r="BJ15" i="3" s="1"/>
  <c r="AB16" i="3" a="1"/>
  <c r="AB16" i="3" s="1"/>
  <c r="BK15" i="3" a="1"/>
  <c r="BK15" i="3" s="1"/>
  <c r="AB15" i="5" a="1"/>
  <c r="AB15" i="5" s="1"/>
  <c r="AP16" i="5" a="1"/>
  <c r="AP16" i="5" s="1"/>
  <c r="BM15" i="5" a="1"/>
  <c r="BM15" i="5" s="1"/>
  <c r="AO15" i="5" a="1"/>
  <c r="AO15" i="5" s="1"/>
  <c r="T15" i="5" a="1"/>
  <c r="T15" i="5" s="1"/>
  <c r="AW16" i="5" a="1"/>
  <c r="AW16" i="5" s="1"/>
  <c r="AR15" i="5" a="1"/>
  <c r="AR15" i="5" s="1"/>
  <c r="AZ15" i="5" a="1"/>
  <c r="AZ15" i="5" s="1"/>
  <c r="G1001" i="3"/>
  <c r="F1001" i="3"/>
  <c r="D1001" i="4"/>
  <c r="B26" i="3"/>
  <c r="B1006" i="3" s="1" a="1"/>
  <c r="B1006" i="3" s="1"/>
  <c r="B3007" i="3" s="1" a="1"/>
  <c r="B3007" i="3" s="1"/>
  <c r="C1001" i="3"/>
  <c r="H1" i="3" a="1"/>
  <c r="H1" i="3" s="1"/>
  <c r="E1001" i="4"/>
  <c r="AB16" i="5" a="1"/>
  <c r="AB16" i="5" s="1"/>
  <c r="AJ16" i="5" a="1"/>
  <c r="AJ16" i="5" s="1"/>
  <c r="T16" i="5" a="1"/>
  <c r="T16" i="5" s="1"/>
  <c r="AM15" i="5" a="1"/>
  <c r="AM15" i="5" s="1"/>
  <c r="AU15" i="5" a="1"/>
  <c r="AU15" i="5" s="1"/>
  <c r="U16" i="5" a="1"/>
  <c r="U16" i="5" s="1"/>
  <c r="H1" i="4" a="1"/>
  <c r="H1" i="4" s="1"/>
  <c r="F1001" i="4"/>
  <c r="B26" i="4"/>
  <c r="B1006" i="4" s="1" a="1"/>
  <c r="B1006" i="4" s="1"/>
  <c r="B2001" i="4" s="1" a="1"/>
  <c r="B2001" i="4" s="1"/>
  <c r="D26" i="4"/>
  <c r="C26" i="4"/>
  <c r="A26" i="4" s="1" a="1"/>
  <c r="A26" i="4" s="1"/>
  <c r="G26" i="4"/>
  <c r="F26" i="4"/>
  <c r="E26" i="4"/>
  <c r="BT1" i="4" a="1"/>
  <c r="BT1" i="4" s="1"/>
  <c r="BP1" i="4" a="1"/>
  <c r="BP1" i="4" s="1"/>
  <c r="N1" i="4" a="1"/>
  <c r="N1" i="4" s="1"/>
  <c r="C1001" i="4"/>
  <c r="L1" i="4" a="1"/>
  <c r="L1" i="4" s="1"/>
  <c r="G26" i="5"/>
  <c r="F26" i="5"/>
  <c r="C26" i="5"/>
  <c r="A26" i="5" s="1" a="1"/>
  <c r="A26" i="5" s="1"/>
  <c r="E26" i="5"/>
  <c r="B26" i="5"/>
  <c r="B1006" i="5" s="1" a="1"/>
  <c r="B1006" i="5" s="1"/>
  <c r="BA16" i="3" a="1"/>
  <c r="BA16" i="3" s="1"/>
  <c r="BI16" i="3" a="1"/>
  <c r="BI16" i="3" s="1"/>
  <c r="BJ15" i="5" a="1"/>
  <c r="BJ15" i="5" s="1"/>
  <c r="BJ16" i="5" a="1"/>
  <c r="BJ16" i="5" s="1"/>
  <c r="BH16" i="5" a="1"/>
  <c r="BH16" i="5" s="1"/>
  <c r="W15" i="5" a="1"/>
  <c r="W15" i="5" s="1"/>
  <c r="BK15" i="5" a="1"/>
  <c r="BK15" i="5" s="1"/>
  <c r="BN16" i="5" a="1"/>
  <c r="BN16" i="5" s="1"/>
  <c r="BK16" i="3" a="1"/>
  <c r="BK16" i="3" s="1"/>
  <c r="AX16" i="3" a="1"/>
  <c r="AX16" i="3" s="1"/>
  <c r="AD15" i="5" a="1"/>
  <c r="AD15" i="5" s="1"/>
  <c r="AK16" i="5" a="1"/>
  <c r="AK16" i="5" s="1"/>
  <c r="BC15" i="5" a="1"/>
  <c r="BC15" i="5" s="1"/>
  <c r="BL15" i="5" a="1"/>
  <c r="BL15" i="5" s="1"/>
  <c r="P16" i="3" a="1"/>
  <c r="P16" i="3" s="1"/>
  <c r="AL15" i="5" a="1"/>
  <c r="AL15" i="5" s="1"/>
  <c r="AK15" i="3" a="1"/>
  <c r="AK15" i="3" s="1"/>
  <c r="AN16" i="5" a="1"/>
  <c r="AN16" i="5" s="1"/>
  <c r="AT15" i="5" a="1"/>
  <c r="AT15" i="5" s="1"/>
  <c r="BA16" i="5" a="1"/>
  <c r="BA16" i="5" s="1"/>
  <c r="BF16" i="5" a="1"/>
  <c r="BF16" i="5" s="1"/>
  <c r="AY15" i="5" a="1"/>
  <c r="AY15" i="5" s="1"/>
  <c r="AY16" i="5" a="1"/>
  <c r="AY16" i="5" s="1"/>
  <c r="AS16" i="5" a="1"/>
  <c r="AS16" i="5" s="1"/>
  <c r="AS15" i="3" a="1"/>
  <c r="AS15" i="3" s="1"/>
  <c r="BA15" i="5" a="1"/>
  <c r="BA15" i="5" s="1"/>
  <c r="BB15" i="5" a="1"/>
  <c r="BB15" i="5" s="1"/>
  <c r="AA16" i="5" a="1"/>
  <c r="AA16" i="5" s="1"/>
  <c r="BA15" i="3" a="1"/>
  <c r="BA15" i="3" s="1"/>
  <c r="BF26" i="5"/>
  <c r="AS26" i="5"/>
  <c r="AC26" i="5"/>
  <c r="BN26" i="5"/>
  <c r="BM26" i="5"/>
  <c r="AU26" i="5"/>
  <c r="AE26" i="5"/>
  <c r="P26" i="5"/>
  <c r="BL26" i="5"/>
  <c r="AT26" i="5"/>
  <c r="AD26" i="5"/>
  <c r="AW26" i="5"/>
  <c r="BE26" i="5"/>
  <c r="AP26" i="5"/>
  <c r="V26" i="5"/>
  <c r="AM26" i="5"/>
  <c r="AO26" i="5"/>
  <c r="Z26" i="5"/>
  <c r="AN26" i="5"/>
  <c r="BD26" i="5"/>
  <c r="W26" i="5"/>
  <c r="BC26" i="5"/>
  <c r="AG26" i="5"/>
  <c r="BB26" i="5"/>
  <c r="AH26" i="5"/>
  <c r="U26" i="5"/>
  <c r="BA26" i="5"/>
  <c r="R26" i="5"/>
  <c r="AF26" i="5"/>
  <c r="Q26" i="5"/>
  <c r="BM15" i="3" a="1"/>
  <c r="BM15" i="3" s="1"/>
  <c r="BI15" i="3" a="1"/>
  <c r="BI15" i="3" s="1"/>
  <c r="AJ16" i="3" a="1"/>
  <c r="AJ16" i="3" s="1"/>
  <c r="AA16" i="3" a="1"/>
  <c r="AA16" i="3" s="1"/>
  <c r="AE16" i="3" a="1"/>
  <c r="AE16" i="3" s="1"/>
  <c r="AQ16" i="3" a="1"/>
  <c r="AQ16" i="3" s="1"/>
  <c r="W15" i="3" a="1"/>
  <c r="W15" i="3" s="1"/>
  <c r="R16" i="3" a="1"/>
  <c r="R16" i="3" s="1"/>
  <c r="Q16" i="3" a="1"/>
  <c r="Q16" i="3" s="1"/>
  <c r="AE15" i="3" a="1"/>
  <c r="AE15" i="3" s="1"/>
  <c r="BG16" i="3" a="1"/>
  <c r="BG16" i="3" s="1"/>
  <c r="AG15" i="3" a="1"/>
  <c r="AG15" i="3" s="1"/>
  <c r="AF15" i="3" a="1"/>
  <c r="AF15" i="3" s="1"/>
  <c r="BO16" i="3" a="1"/>
  <c r="BO16" i="3" s="1"/>
  <c r="AU15" i="3" a="1"/>
  <c r="AU15" i="3" s="1"/>
  <c r="AR16" i="5" a="1"/>
  <c r="AR16" i="5" s="1"/>
  <c r="AZ15" i="3" a="1"/>
  <c r="AZ15" i="3" s="1"/>
  <c r="S16" i="3" a="1"/>
  <c r="S16" i="3" s="1"/>
  <c r="AR16" i="3" a="1"/>
  <c r="AR16" i="3" s="1"/>
  <c r="R15" i="3" a="1"/>
  <c r="R15" i="3" s="1"/>
  <c r="AZ16" i="3" a="1"/>
  <c r="AZ16" i="3" s="1"/>
  <c r="BM16" i="3" a="1"/>
  <c r="BM16" i="3" s="1"/>
  <c r="BL16" i="3" a="1"/>
  <c r="BL16" i="3" s="1"/>
  <c r="AI16" i="3" a="1"/>
  <c r="AI16" i="3" s="1"/>
  <c r="BH16" i="3" a="1"/>
  <c r="BH16" i="3" s="1"/>
  <c r="AD16" i="3" a="1"/>
  <c r="AD16" i="3" s="1"/>
  <c r="AY16" i="3" a="1"/>
  <c r="AY16" i="3" s="1"/>
  <c r="BI16" i="5" a="1"/>
  <c r="BI16" i="5" s="1"/>
  <c r="BO15" i="3" a="1"/>
  <c r="BO15" i="3" s="1"/>
  <c r="BN15" i="3" a="1"/>
  <c r="BN15" i="3" s="1"/>
  <c r="AM15" i="3" a="1"/>
  <c r="AM15" i="3" s="1"/>
  <c r="BH15" i="5" a="1"/>
  <c r="BH15" i="5" s="1"/>
  <c r="BK16" i="5" a="1"/>
  <c r="BK16" i="5" s="1"/>
  <c r="T15" i="3" a="1"/>
  <c r="T15" i="3" s="1"/>
  <c r="S15" i="3" a="1"/>
  <c r="S15" i="3" s="1"/>
  <c r="V15" i="3" a="1"/>
  <c r="V15" i="3" s="1"/>
  <c r="BC15" i="3" a="1"/>
  <c r="BC15" i="3" s="1"/>
  <c r="Z16" i="5" a="1"/>
  <c r="Z16" i="5" s="1"/>
  <c r="AZ16" i="5" a="1"/>
  <c r="AZ16" i="5" s="1"/>
  <c r="BB16" i="3" a="1"/>
  <c r="BB16" i="3" s="1"/>
  <c r="AN16" i="3" a="1"/>
  <c r="AN16" i="3" s="1"/>
  <c r="AD15" i="3" a="1"/>
  <c r="AD15" i="3" s="1"/>
  <c r="BD15" i="3" a="1"/>
  <c r="BD15" i="3" s="1"/>
  <c r="U15" i="3" a="1"/>
  <c r="U15" i="3" s="1"/>
  <c r="AT15" i="3" a="1"/>
  <c r="AT15" i="3" s="1"/>
  <c r="AK16" i="3" a="1"/>
  <c r="AK16" i="3" s="1"/>
  <c r="AX16" i="5" a="1"/>
  <c r="AX16" i="5" s="1"/>
  <c r="AO16" i="3" a="1"/>
  <c r="AO16" i="3" s="1"/>
  <c r="AP15" i="3" a="1"/>
  <c r="AP15" i="3" s="1"/>
  <c r="AL15" i="3" a="1"/>
  <c r="AL15" i="3" s="1"/>
  <c r="AC16" i="3" a="1"/>
  <c r="AC16" i="3" s="1"/>
  <c r="AQ15" i="3" a="1"/>
  <c r="AQ15" i="3" s="1"/>
  <c r="AC15" i="3" a="1"/>
  <c r="AC15" i="3" s="1"/>
  <c r="BB15" i="3" a="1"/>
  <c r="BB15" i="3" s="1"/>
  <c r="AS16" i="3" a="1"/>
  <c r="AS16" i="3" s="1"/>
  <c r="O14" i="5"/>
  <c r="O11" i="5" s="1" a="1"/>
  <c r="O11" i="5" s="1"/>
  <c r="BR11" i="5" s="1"/>
  <c r="BC16" i="5" a="1"/>
  <c r="BC16" i="5" s="1"/>
  <c r="V16" i="5" a="1"/>
  <c r="V16" i="5" s="1"/>
  <c r="BD15" i="5" a="1"/>
  <c r="BD15" i="5" s="1"/>
  <c r="U15" i="5" a="1"/>
  <c r="U15" i="5" s="1"/>
  <c r="BB16" i="5" a="1"/>
  <c r="BB16" i="5" s="1"/>
  <c r="S16" i="5" a="1"/>
  <c r="S16" i="5" s="1"/>
  <c r="AX15" i="5" a="1"/>
  <c r="AX15" i="5" s="1"/>
  <c r="S15" i="5" a="1"/>
  <c r="S15" i="5" s="1"/>
  <c r="AI16" i="5" a="1"/>
  <c r="AI16" i="5" s="1"/>
  <c r="AG15" i="5" a="1"/>
  <c r="AG15" i="5" s="1"/>
  <c r="BM16" i="5" a="1"/>
  <c r="BM16" i="5" s="1"/>
  <c r="BI15" i="5" a="1"/>
  <c r="BI15" i="5" s="1"/>
  <c r="AA15" i="5" a="1"/>
  <c r="AA15" i="5" s="1"/>
  <c r="BE16" i="5" a="1"/>
  <c r="BE16" i="5" s="1"/>
  <c r="BF15" i="5" a="1"/>
  <c r="BF15" i="5" s="1"/>
  <c r="BD16" i="5" a="1"/>
  <c r="BD16" i="5" s="1"/>
  <c r="BE15" i="5" a="1"/>
  <c r="BE15" i="5" s="1"/>
  <c r="X15" i="5" a="1"/>
  <c r="X15" i="5" s="1"/>
  <c r="AV16" i="5" a="1"/>
  <c r="AV16" i="5" s="1"/>
  <c r="Q16" i="5" a="1"/>
  <c r="Q16" i="5" s="1"/>
  <c r="AW15" i="5" a="1"/>
  <c r="AW15" i="5" s="1"/>
  <c r="P15" i="5" a="1"/>
  <c r="P15" i="5" s="1"/>
  <c r="AQ16" i="5" a="1"/>
  <c r="AQ16" i="5" s="1"/>
  <c r="AI15" i="5" a="1"/>
  <c r="AI15" i="5" s="1"/>
  <c r="AG16" i="5" a="1"/>
  <c r="AG16" i="5" s="1"/>
  <c r="BO16" i="5" a="1"/>
  <c r="BO16" i="5" s="1"/>
  <c r="AE16" i="5" a="1"/>
  <c r="AE16" i="5" s="1"/>
  <c r="AF15" i="5" a="1"/>
  <c r="AF15" i="5" s="1"/>
  <c r="Y16" i="5" a="1"/>
  <c r="Y16" i="5" s="1"/>
  <c r="Z15" i="5" a="1"/>
  <c r="Z15" i="5" s="1"/>
  <c r="X16" i="5" a="1"/>
  <c r="X16" i="5" s="1"/>
  <c r="Y15" i="5" a="1"/>
  <c r="Y15" i="5" s="1"/>
  <c r="W16" i="5" a="1"/>
  <c r="W16" i="5" s="1"/>
  <c r="AU16" i="5" a="1"/>
  <c r="AU16" i="5" s="1"/>
  <c r="AV15" i="5" a="1"/>
  <c r="AV15" i="5" s="1"/>
  <c r="AQ15" i="5" a="1"/>
  <c r="AQ15" i="5" s="1"/>
  <c r="AN15" i="5" a="1"/>
  <c r="AN15" i="5" s="1"/>
  <c r="AL16" i="5" a="1"/>
  <c r="AL16" i="5" s="1"/>
  <c r="AH15" i="5" a="1"/>
  <c r="AH15" i="5" s="1"/>
  <c r="BO15" i="5" a="1"/>
  <c r="BO15" i="5" s="1"/>
  <c r="BL16" i="5" a="1"/>
  <c r="BL16" i="5" s="1"/>
  <c r="AT16" i="5" a="1"/>
  <c r="AT16" i="5" s="1"/>
  <c r="AS15" i="5" a="1"/>
  <c r="AS15" i="5" s="1"/>
  <c r="AO16" i="5" a="1"/>
  <c r="AO16" i="5" s="1"/>
  <c r="AK15" i="5" a="1"/>
  <c r="AK15" i="5" s="1"/>
  <c r="AF16" i="5" a="1"/>
  <c r="AF16" i="5" s="1"/>
  <c r="BN15" i="5" a="1"/>
  <c r="BN15" i="5" s="1"/>
  <c r="AD16" i="5" a="1"/>
  <c r="AD16" i="5" s="1"/>
  <c r="BG16" i="5" a="1"/>
  <c r="BG16" i="5" s="1"/>
  <c r="BG15" i="5" a="1"/>
  <c r="BG15" i="5" s="1"/>
  <c r="D26" i="5"/>
  <c r="BK26" i="5"/>
  <c r="AX26" i="5"/>
  <c r="BJ26" i="5"/>
  <c r="Y26" i="5"/>
  <c r="S26" i="5"/>
  <c r="AV26" i="5"/>
  <c r="AA26" i="5"/>
  <c r="AK26" i="5"/>
  <c r="AQ26" i="5"/>
  <c r="T26" i="5"/>
  <c r="AI26" i="5"/>
  <c r="AY26" i="5"/>
  <c r="AB26" i="5"/>
  <c r="BG26" i="5"/>
  <c r="AJ26" i="5"/>
  <c r="AL26" i="5"/>
  <c r="AZ26" i="5"/>
  <c r="BI26" i="5"/>
  <c r="BH26" i="5"/>
  <c r="X26" i="5"/>
  <c r="BO26" i="5"/>
  <c r="AR26" i="5"/>
  <c r="AN26" i="3"/>
  <c r="AO26" i="3"/>
  <c r="X26" i="3"/>
  <c r="W26" i="3"/>
  <c r="V26" i="3"/>
  <c r="BE26" i="3"/>
  <c r="BG26" i="3"/>
  <c r="AQ26" i="3"/>
  <c r="BR11" i="3"/>
  <c r="AH16" i="3" a="1"/>
  <c r="AH16" i="3" s="1"/>
  <c r="BH15" i="3" a="1"/>
  <c r="BH15" i="3" s="1"/>
  <c r="Z15" i="3" a="1"/>
  <c r="Z15" i="3" s="1"/>
  <c r="BE15" i="3" a="1"/>
  <c r="BE15" i="3" s="1"/>
  <c r="W16" i="3" a="1"/>
  <c r="W16" i="3" s="1"/>
  <c r="AW15" i="3" a="1"/>
  <c r="AW15" i="3" s="1"/>
  <c r="AR15" i="3" a="1"/>
  <c r="AR15" i="3" s="1"/>
  <c r="AV16" i="3" a="1"/>
  <c r="AV16" i="3" s="1"/>
  <c r="AU16" i="3" a="1"/>
  <c r="AU16" i="3" s="1"/>
  <c r="AP16" i="3" a="1"/>
  <c r="AP16" i="3" s="1"/>
  <c r="AH15" i="3" a="1"/>
  <c r="AH15" i="3" s="1"/>
  <c r="AB15" i="3" a="1"/>
  <c r="AB15" i="3" s="1"/>
  <c r="BL15" i="3" a="1"/>
  <c r="BL15" i="3" s="1"/>
  <c r="AG16" i="3" a="1"/>
  <c r="AG16" i="3" s="1"/>
  <c r="BG15" i="3" a="1"/>
  <c r="BG15" i="3" s="1"/>
  <c r="Y15" i="3" a="1"/>
  <c r="Y15" i="3" s="1"/>
  <c r="AF16" i="3" a="1"/>
  <c r="AF16" i="3" s="1"/>
  <c r="BF15" i="3" a="1"/>
  <c r="BF15" i="3" s="1"/>
  <c r="X15" i="3" a="1"/>
  <c r="X15" i="3" s="1"/>
  <c r="BN16" i="3" a="1"/>
  <c r="BN16" i="3" s="1"/>
  <c r="Z16" i="3" a="1"/>
  <c r="Z16" i="3" s="1"/>
  <c r="Q15" i="3" a="1"/>
  <c r="Q15" i="3" s="1"/>
  <c r="BJ16" i="3" a="1"/>
  <c r="BJ16" i="3" s="1"/>
  <c r="Y16" i="3" a="1"/>
  <c r="Y16" i="3" s="1"/>
  <c r="AY15" i="3" a="1"/>
  <c r="AY15" i="3" s="1"/>
  <c r="P15" i="3" a="1"/>
  <c r="P15" i="3" s="1"/>
  <c r="BF16" i="3" a="1"/>
  <c r="BF16" i="3" s="1"/>
  <c r="X16" i="3" a="1"/>
  <c r="X16" i="3" s="1"/>
  <c r="AX15" i="3" a="1"/>
  <c r="AX15" i="3" s="1"/>
  <c r="BE16" i="3" a="1"/>
  <c r="BE16" i="3" s="1"/>
  <c r="BD16" i="3" a="1"/>
  <c r="BD16" i="3" s="1"/>
  <c r="V16" i="3" a="1"/>
  <c r="V16" i="3" s="1"/>
  <c r="AV15" i="3" a="1"/>
  <c r="AV15" i="3" s="1"/>
  <c r="BC16" i="3" a="1"/>
  <c r="BC16" i="3" s="1"/>
  <c r="AW16" i="3" a="1"/>
  <c r="AW16" i="3" s="1"/>
  <c r="AO15" i="3" a="1"/>
  <c r="AO15" i="3" s="1"/>
  <c r="AN15" i="3" a="1"/>
  <c r="AN15" i="3" s="1"/>
  <c r="AJ15" i="3" a="1"/>
  <c r="AJ15" i="3" s="1"/>
  <c r="AT16" i="3" a="1"/>
  <c r="AT16" i="3" s="1"/>
  <c r="AI15" i="3" a="1"/>
  <c r="AI15" i="3" s="1"/>
  <c r="AM16" i="3" a="1"/>
  <c r="AM16" i="3" s="1"/>
  <c r="AL16" i="3" a="1"/>
  <c r="AL16" i="3" s="1"/>
  <c r="AA15" i="3" a="1"/>
  <c r="AA15" i="3" s="1"/>
  <c r="AU26" i="3"/>
  <c r="AG26" i="3"/>
  <c r="AE26" i="3"/>
  <c r="BJ26" i="3"/>
  <c r="BF26" i="3"/>
  <c r="AR26" i="3"/>
  <c r="BM26" i="3"/>
  <c r="AT26" i="3"/>
  <c r="BI26" i="3"/>
  <c r="AF26" i="3"/>
  <c r="AY26" i="3"/>
  <c r="R26" i="3"/>
  <c r="AH26" i="3"/>
  <c r="AB26" i="3"/>
  <c r="BB26" i="3"/>
  <c r="AX26" i="3"/>
  <c r="AM26" i="3"/>
  <c r="Z26" i="3"/>
  <c r="BH26" i="3"/>
  <c r="AI26" i="3"/>
  <c r="BK26" i="3"/>
  <c r="Q26" i="3"/>
  <c r="AC26" i="3"/>
  <c r="BO26" i="3"/>
  <c r="C26" i="3"/>
  <c r="U26" i="3"/>
  <c r="AA26" i="3"/>
  <c r="AP26" i="3"/>
  <c r="AD26" i="3"/>
  <c r="AK26" i="3"/>
  <c r="AL26" i="3"/>
  <c r="BA26" i="3"/>
  <c r="P26" i="3"/>
  <c r="T26" i="3"/>
  <c r="D26" i="3"/>
  <c r="AV26" i="3"/>
  <c r="AJ26" i="3"/>
  <c r="AW26" i="3"/>
  <c r="BN26" i="3"/>
  <c r="AZ26" i="3"/>
  <c r="BD26" i="3"/>
  <c r="BL26" i="3"/>
  <c r="BC26" i="3"/>
  <c r="Y26" i="3"/>
  <c r="G26" i="3"/>
  <c r="E26" i="3"/>
  <c r="S26" i="3"/>
  <c r="AS26" i="3"/>
  <c r="F26" i="3"/>
  <c r="B2001" i="1" a="1"/>
  <c r="B2001" i="1" s="1"/>
  <c r="B3007" i="1" a="1"/>
  <c r="B3007" i="1" s="1"/>
  <c r="O11" i="1"/>
  <c r="BR11" i="1" s="1"/>
  <c r="AB1001" i="1"/>
  <c r="AR1001" i="1"/>
  <c r="BH1001" i="1"/>
  <c r="AC1001" i="1"/>
  <c r="AS1001" i="1"/>
  <c r="BI1001" i="1"/>
  <c r="AD1001" i="1"/>
  <c r="AT1001" i="1"/>
  <c r="BJ1001" i="1"/>
  <c r="AE1001" i="1"/>
  <c r="AU1001" i="1"/>
  <c r="BK1001" i="1"/>
  <c r="P1001" i="1"/>
  <c r="AF1001" i="1"/>
  <c r="AV1001" i="1"/>
  <c r="BL1001" i="1"/>
  <c r="AQ1001" i="1"/>
  <c r="Q1001" i="1"/>
  <c r="AW1001" i="1"/>
  <c r="BM1001" i="1"/>
  <c r="AA1001" i="1"/>
  <c r="R1001" i="1"/>
  <c r="AH1001" i="1"/>
  <c r="AX1001" i="1"/>
  <c r="BN1001" i="1"/>
  <c r="S1001" i="1"/>
  <c r="AI1001" i="1"/>
  <c r="AY1001" i="1"/>
  <c r="BO1001" i="1"/>
  <c r="T1001" i="1"/>
  <c r="AJ1001" i="1"/>
  <c r="AZ1001" i="1"/>
  <c r="U1001" i="1"/>
  <c r="AK1001" i="1"/>
  <c r="BA1001" i="1"/>
  <c r="BG1001" i="1"/>
  <c r="V1001" i="1"/>
  <c r="AL1001" i="1"/>
  <c r="BB1001" i="1"/>
  <c r="W1001" i="1"/>
  <c r="AM1001" i="1"/>
  <c r="BC1001" i="1"/>
  <c r="X1001" i="1"/>
  <c r="AN1001" i="1"/>
  <c r="BD1001" i="1"/>
  <c r="Y1001" i="1"/>
  <c r="AO1001" i="1"/>
  <c r="BE1001" i="1"/>
  <c r="Z1001" i="1"/>
  <c r="AP1001" i="1"/>
  <c r="BF1001" i="1"/>
  <c r="A26" i="1" a="1"/>
  <c r="A26" i="1" s="1"/>
  <c r="O1002" i="1" s="1" a="1"/>
  <c r="O1002" i="1" s="1"/>
  <c r="O26" i="5" a="1"/>
  <c r="B1006" i="7" a="1"/>
  <c r="O26" i="3" a="1"/>
  <c r="B1006" i="7" l="1"/>
  <c r="B3007" i="7" s="1" a="1"/>
  <c r="B3007" i="7" s="1"/>
  <c r="O3007" i="7" s="1" a="1"/>
  <c r="O3007" i="7" s="1"/>
  <c r="G63" i="2" a="1"/>
  <c r="A26" i="7" a="1"/>
  <c r="A26" i="7" s="1"/>
  <c r="D63" i="2" a="1"/>
  <c r="D63" i="2" s="1"/>
  <c r="O58" i="2"/>
  <c r="O14" i="4" a="1"/>
  <c r="B2001" i="3" a="1"/>
  <c r="B2001" i="3" s="1"/>
  <c r="B3007" i="4" a="1"/>
  <c r="B3007" i="4" s="1"/>
  <c r="B2001" i="5" a="1"/>
  <c r="B2001" i="5" s="1"/>
  <c r="B3007" i="5" a="1"/>
  <c r="B3007" i="5" s="1"/>
  <c r="BE1001" i="5"/>
  <c r="AU1001" i="5"/>
  <c r="BL1001" i="5"/>
  <c r="S1001" i="5"/>
  <c r="AS1001" i="5"/>
  <c r="AO1001" i="5"/>
  <c r="AE1001" i="5"/>
  <c r="AQ1001" i="5"/>
  <c r="U1001" i="5"/>
  <c r="AI1001" i="5"/>
  <c r="BB1001" i="5"/>
  <c r="Q1001" i="5"/>
  <c r="Y1001" i="5"/>
  <c r="AT1001" i="5"/>
  <c r="BJ1001" i="5"/>
  <c r="AK1001" i="5"/>
  <c r="AZ1001" i="5"/>
  <c r="AA1001" i="5"/>
  <c r="BO1001" i="5"/>
  <c r="BC1001" i="5"/>
  <c r="AH1001" i="5"/>
  <c r="AM1001" i="5"/>
  <c r="R1001" i="5"/>
  <c r="AC1001" i="5"/>
  <c r="BD1001" i="5"/>
  <c r="BN1001" i="5"/>
  <c r="BK1001" i="5"/>
  <c r="AL1001" i="5"/>
  <c r="AX1001" i="5"/>
  <c r="AB1001" i="5"/>
  <c r="AN1001" i="5"/>
  <c r="AG1001" i="5"/>
  <c r="AD1001" i="5"/>
  <c r="AR1001" i="5"/>
  <c r="BA1001" i="5"/>
  <c r="BG1001" i="5"/>
  <c r="AJ1001" i="5"/>
  <c r="AY1001" i="5"/>
  <c r="AP1001" i="5"/>
  <c r="X1001" i="5"/>
  <c r="BI1001" i="5"/>
  <c r="BH1001" i="5"/>
  <c r="W1001" i="5"/>
  <c r="AW1001" i="5"/>
  <c r="BM1001" i="5"/>
  <c r="BF1001" i="5"/>
  <c r="V1001" i="5"/>
  <c r="AF1001" i="5"/>
  <c r="T1001" i="5"/>
  <c r="Z1001" i="5"/>
  <c r="AV1001" i="5"/>
  <c r="P1001" i="5"/>
  <c r="O26" i="5"/>
  <c r="O1002" i="5" s="1" a="1"/>
  <c r="O1002" i="5" s="1"/>
  <c r="O13" i="5" a="1"/>
  <c r="O13" i="5" s="1"/>
  <c r="O15" i="5" a="1"/>
  <c r="O15" i="5" s="1"/>
  <c r="O12" i="5" a="1"/>
  <c r="O12" i="5" s="1"/>
  <c r="O16" i="5" a="1"/>
  <c r="O16" i="5" s="1"/>
  <c r="O1001" i="5"/>
  <c r="BI1002" i="5" a="1"/>
  <c r="BI1002" i="5" s="1"/>
  <c r="BA1002" i="5" a="1"/>
  <c r="BA1002" i="5" s="1"/>
  <c r="AS1002" i="5" a="1"/>
  <c r="AS1002" i="5" s="1"/>
  <c r="AK1002" i="5" a="1"/>
  <c r="AK1002" i="5" s="1"/>
  <c r="AC1002" i="5" a="1"/>
  <c r="AC1002" i="5" s="1"/>
  <c r="U1002" i="5" a="1"/>
  <c r="U1002" i="5" s="1"/>
  <c r="F1002" i="5" a="1"/>
  <c r="F1002" i="5" s="1"/>
  <c r="F1003" i="5" s="1"/>
  <c r="BH1002" i="5" a="1"/>
  <c r="BH1002" i="5" s="1"/>
  <c r="AZ1002" i="5" a="1"/>
  <c r="AZ1002" i="5" s="1"/>
  <c r="AR1002" i="5" a="1"/>
  <c r="AR1002" i="5" s="1"/>
  <c r="AJ1002" i="5" a="1"/>
  <c r="AJ1002" i="5" s="1"/>
  <c r="AJ1003" i="5" s="1"/>
  <c r="AB1002" i="5" a="1"/>
  <c r="AB1002" i="5" s="1"/>
  <c r="T1002" i="5" a="1"/>
  <c r="T1002" i="5" s="1"/>
  <c r="E1002" i="5" a="1"/>
  <c r="E1002" i="5" s="1"/>
  <c r="E1003" i="5" s="1"/>
  <c r="BM1002" i="5" a="1"/>
  <c r="BM1002" i="5" s="1"/>
  <c r="BB1002" i="5" a="1"/>
  <c r="BB1002" i="5" s="1"/>
  <c r="AN1002" i="5" a="1"/>
  <c r="AN1002" i="5" s="1"/>
  <c r="Z1002" i="5" a="1"/>
  <c r="Z1002" i="5" s="1"/>
  <c r="AY1002" i="5" a="1"/>
  <c r="AY1002" i="5" s="1"/>
  <c r="BL1002" i="5" a="1"/>
  <c r="BL1002" i="5" s="1"/>
  <c r="AM1002" i="5" a="1"/>
  <c r="AM1002" i="5" s="1"/>
  <c r="G1002" i="5" a="1"/>
  <c r="G1002" i="5" s="1"/>
  <c r="G1003" i="5" s="1"/>
  <c r="AX1002" i="5" a="1"/>
  <c r="AX1002" i="5" s="1"/>
  <c r="Y1002" i="5" a="1"/>
  <c r="Y1002" i="5" s="1"/>
  <c r="D1002" i="5" a="1"/>
  <c r="D1002" i="5" s="1"/>
  <c r="D1003" i="5" s="1"/>
  <c r="BK1002" i="5" a="1"/>
  <c r="BK1002" i="5" s="1"/>
  <c r="AW1002" i="5" a="1"/>
  <c r="AW1002" i="5" s="1"/>
  <c r="AL1002" i="5" a="1"/>
  <c r="AL1002" i="5" s="1"/>
  <c r="X1002" i="5" a="1"/>
  <c r="X1002" i="5" s="1"/>
  <c r="C1002" i="5" a="1"/>
  <c r="C1002" i="5" s="1"/>
  <c r="C1003" i="5" s="1"/>
  <c r="BO1002" i="5" a="1"/>
  <c r="BO1002" i="5" s="1"/>
  <c r="AE1002" i="5" a="1"/>
  <c r="AE1002" i="5" s="1"/>
  <c r="Q1002" i="5" a="1"/>
  <c r="Q1002" i="5" s="1"/>
  <c r="BC1002" i="5" a="1"/>
  <c r="BC1002" i="5" s="1"/>
  <c r="AG1002" i="5" a="1"/>
  <c r="AG1002" i="5" s="1"/>
  <c r="P1002" i="5" a="1"/>
  <c r="P1002" i="5" s="1"/>
  <c r="AF1002" i="5" a="1"/>
  <c r="AF1002" i="5" s="1"/>
  <c r="AV1002" i="5" a="1"/>
  <c r="AV1002" i="5" s="1"/>
  <c r="BN1002" i="5" a="1"/>
  <c r="BN1002" i="5" s="1"/>
  <c r="AU1002" i="5" a="1"/>
  <c r="AU1002" i="5" s="1"/>
  <c r="AP1002" i="5" a="1"/>
  <c r="AP1002" i="5" s="1"/>
  <c r="W1002" i="5" a="1"/>
  <c r="W1002" i="5" s="1"/>
  <c r="AD1002" i="5" a="1"/>
  <c r="AD1002" i="5" s="1"/>
  <c r="BJ1002" i="5" a="1"/>
  <c r="BJ1002" i="5" s="1"/>
  <c r="AQ1002" i="5" a="1"/>
  <c r="AQ1002" i="5" s="1"/>
  <c r="AT1002" i="5" a="1"/>
  <c r="AT1002" i="5" s="1"/>
  <c r="AA1002" i="5" a="1"/>
  <c r="AA1002" i="5" s="1"/>
  <c r="A1006" i="5" a="1"/>
  <c r="A1006" i="5" s="1"/>
  <c r="BG1002" i="5" a="1"/>
  <c r="BG1002" i="5" s="1"/>
  <c r="BF1002" i="5" a="1"/>
  <c r="BF1002" i="5" s="1"/>
  <c r="BE1002" i="5" a="1"/>
  <c r="BE1002" i="5" s="1"/>
  <c r="S1002" i="5" a="1"/>
  <c r="S1002" i="5" s="1"/>
  <c r="AO1002" i="5" a="1"/>
  <c r="AO1002" i="5" s="1"/>
  <c r="V1002" i="5" a="1"/>
  <c r="V1002" i="5" s="1"/>
  <c r="AI1002" i="5" a="1"/>
  <c r="AI1002" i="5" s="1"/>
  <c r="R1002" i="5" a="1"/>
  <c r="R1002" i="5" s="1"/>
  <c r="BD1002" i="5" a="1"/>
  <c r="BD1002" i="5" s="1"/>
  <c r="AH1002" i="5" a="1"/>
  <c r="AH1002" i="5" s="1"/>
  <c r="O12" i="3" a="1"/>
  <c r="O12" i="3" s="1"/>
  <c r="O13" i="3" a="1"/>
  <c r="O13" i="3" s="1"/>
  <c r="O16" i="3" a="1"/>
  <c r="O16" i="3" s="1"/>
  <c r="O15" i="3" a="1"/>
  <c r="O15" i="3" s="1"/>
  <c r="F1002" i="4" a="1"/>
  <c r="F1002" i="4" s="1"/>
  <c r="F1003" i="4" s="1"/>
  <c r="D1002" i="4" a="1"/>
  <c r="D1002" i="4" s="1"/>
  <c r="D1003" i="4" s="1"/>
  <c r="E1002" i="4" a="1"/>
  <c r="E1002" i="4" s="1"/>
  <c r="E1003" i="4" s="1"/>
  <c r="G1002" i="4" a="1"/>
  <c r="G1002" i="4" s="1"/>
  <c r="G1003" i="4" s="1"/>
  <c r="C1002" i="4" a="1"/>
  <c r="C1002" i="4" s="1"/>
  <c r="C1003" i="4" s="1"/>
  <c r="A1006" i="4" a="1"/>
  <c r="A1006" i="4" s="1"/>
  <c r="O26" i="3"/>
  <c r="BG1001" i="3"/>
  <c r="AQ1001" i="3"/>
  <c r="AA1001" i="3"/>
  <c r="BF1001" i="3"/>
  <c r="AP1001" i="3"/>
  <c r="Z1001" i="3"/>
  <c r="BE1001" i="3"/>
  <c r="AO1001" i="3"/>
  <c r="Y1001" i="3"/>
  <c r="BC1001" i="3"/>
  <c r="AM1001" i="3"/>
  <c r="W1001" i="3"/>
  <c r="AL1001" i="3"/>
  <c r="BB1001" i="3"/>
  <c r="V1001" i="3"/>
  <c r="BA1001" i="3"/>
  <c r="BO1001" i="3"/>
  <c r="AS1001" i="3"/>
  <c r="S1001" i="3"/>
  <c r="BN1001" i="3"/>
  <c r="AR1001" i="3"/>
  <c r="R1001" i="3"/>
  <c r="BK1001" i="3"/>
  <c r="AJ1001" i="3"/>
  <c r="BM1001" i="3"/>
  <c r="AN1001" i="3"/>
  <c r="Q1001" i="3"/>
  <c r="BL1001" i="3"/>
  <c r="AK1001" i="3"/>
  <c r="P1001" i="3"/>
  <c r="AW1001" i="3"/>
  <c r="AG1001" i="3"/>
  <c r="AF1001" i="3"/>
  <c r="AD1001" i="3"/>
  <c r="AV1001" i="3"/>
  <c r="AU1001" i="3"/>
  <c r="AT1001" i="3"/>
  <c r="AI1001" i="3"/>
  <c r="AH1001" i="3"/>
  <c r="AE1001" i="3"/>
  <c r="BJ1001" i="3"/>
  <c r="AY1001" i="3"/>
  <c r="AZ1001" i="3"/>
  <c r="AX1001" i="3"/>
  <c r="AC1001" i="3"/>
  <c r="U1001" i="3"/>
  <c r="AB1001" i="3"/>
  <c r="X1001" i="3"/>
  <c r="BH1001" i="3"/>
  <c r="BD1001" i="3"/>
  <c r="T1001" i="3"/>
  <c r="BI1001" i="3"/>
  <c r="A26" i="3" a="1"/>
  <c r="A26" i="3" s="1"/>
  <c r="O1001" i="1"/>
  <c r="O1003" i="1" s="1"/>
  <c r="A1006" i="1" a="1"/>
  <c r="A1006" i="1" s="1"/>
  <c r="W1002" i="1" a="1"/>
  <c r="W1002" i="1" s="1"/>
  <c r="W1003" i="1" s="1"/>
  <c r="AM1002" i="1" a="1"/>
  <c r="AM1002" i="1" s="1"/>
  <c r="AM1003" i="1" s="1"/>
  <c r="BC1002" i="1" a="1"/>
  <c r="BC1002" i="1" s="1"/>
  <c r="BC1003" i="1" s="1"/>
  <c r="X1002" i="1" a="1"/>
  <c r="X1002" i="1" s="1"/>
  <c r="X1003" i="1" s="1"/>
  <c r="AN1002" i="1" a="1"/>
  <c r="AN1002" i="1" s="1"/>
  <c r="AN1003" i="1" s="1"/>
  <c r="BD1002" i="1" a="1"/>
  <c r="BD1002" i="1" s="1"/>
  <c r="BD1003" i="1" s="1"/>
  <c r="Y1002" i="1" a="1"/>
  <c r="Y1002" i="1" s="1"/>
  <c r="Y1003" i="1" s="1"/>
  <c r="AO1002" i="1" a="1"/>
  <c r="AO1002" i="1" s="1"/>
  <c r="AO1003" i="1" s="1"/>
  <c r="BE1002" i="1" a="1"/>
  <c r="BE1002" i="1" s="1"/>
  <c r="BE1003" i="1" s="1"/>
  <c r="Z1002" i="1" a="1"/>
  <c r="Z1002" i="1" s="1"/>
  <c r="Z1003" i="1" s="1"/>
  <c r="AP1002" i="1" a="1"/>
  <c r="AP1002" i="1" s="1"/>
  <c r="AP1003" i="1" s="1"/>
  <c r="BF1002" i="1" a="1"/>
  <c r="BF1002" i="1" s="1"/>
  <c r="BF1003" i="1" s="1"/>
  <c r="AA1002" i="1" a="1"/>
  <c r="AA1002" i="1" s="1"/>
  <c r="AA1003" i="1" s="1"/>
  <c r="AQ1002" i="1" a="1"/>
  <c r="AQ1002" i="1" s="1"/>
  <c r="AQ1003" i="1" s="1"/>
  <c r="BG1002" i="1" a="1"/>
  <c r="BG1002" i="1" s="1"/>
  <c r="BG1003" i="1" s="1"/>
  <c r="AB1002" i="1" a="1"/>
  <c r="AB1002" i="1" s="1"/>
  <c r="AB1003" i="1" s="1"/>
  <c r="AR1002" i="1" a="1"/>
  <c r="AR1002" i="1" s="1"/>
  <c r="AR1003" i="1" s="1"/>
  <c r="BH1002" i="1" a="1"/>
  <c r="BH1002" i="1" s="1"/>
  <c r="BH1003" i="1" s="1"/>
  <c r="AC1002" i="1" a="1"/>
  <c r="AC1002" i="1" s="1"/>
  <c r="AC1003" i="1" s="1"/>
  <c r="AS1002" i="1" a="1"/>
  <c r="AS1002" i="1" s="1"/>
  <c r="AS1003" i="1" s="1"/>
  <c r="BI1002" i="1" a="1"/>
  <c r="BI1002" i="1" s="1"/>
  <c r="BI1003" i="1" s="1"/>
  <c r="AD1002" i="1" a="1"/>
  <c r="AD1002" i="1" s="1"/>
  <c r="AT1002" i="1" a="1"/>
  <c r="AT1002" i="1" s="1"/>
  <c r="AT1003" i="1" s="1"/>
  <c r="BJ1002" i="1" a="1"/>
  <c r="BJ1002" i="1" s="1"/>
  <c r="BJ1003" i="1" s="1"/>
  <c r="V1002" i="1" a="1"/>
  <c r="V1002" i="1" s="1"/>
  <c r="V1003" i="1" s="1"/>
  <c r="AL1002" i="1" a="1"/>
  <c r="AL1002" i="1" s="1"/>
  <c r="AL1003" i="1" s="1"/>
  <c r="P1002" i="1" a="1"/>
  <c r="P1002" i="1" s="1"/>
  <c r="P1003" i="1" s="1"/>
  <c r="AE1002" i="1" a="1"/>
  <c r="AE1002" i="1" s="1"/>
  <c r="AE1003" i="1" s="1"/>
  <c r="AU1002" i="1" a="1"/>
  <c r="AU1002" i="1" s="1"/>
  <c r="AU1003" i="1" s="1"/>
  <c r="BK1002" i="1" a="1"/>
  <c r="BK1002" i="1" s="1"/>
  <c r="BK1003" i="1" s="1"/>
  <c r="Q1002" i="1" a="1"/>
  <c r="Q1002" i="1" s="1"/>
  <c r="Q1003" i="1" s="1"/>
  <c r="AF1002" i="1" a="1"/>
  <c r="AF1002" i="1" s="1"/>
  <c r="AF1003" i="1" s="1"/>
  <c r="AV1002" i="1" a="1"/>
  <c r="AV1002" i="1" s="1"/>
  <c r="AV1003" i="1" s="1"/>
  <c r="BL1002" i="1" a="1"/>
  <c r="BL1002" i="1" s="1"/>
  <c r="BL1003" i="1" s="1"/>
  <c r="BB1002" i="1" a="1"/>
  <c r="BB1002" i="1" s="1"/>
  <c r="BB1003" i="1" s="1"/>
  <c r="R1002" i="1" a="1"/>
  <c r="R1002" i="1" s="1"/>
  <c r="R1003" i="1" s="1"/>
  <c r="AG1002" i="1" a="1"/>
  <c r="AG1002" i="1" s="1"/>
  <c r="AG1003" i="1" s="1"/>
  <c r="AW1002" i="1" a="1"/>
  <c r="AW1002" i="1" s="1"/>
  <c r="AW1003" i="1" s="1"/>
  <c r="BM1002" i="1" a="1"/>
  <c r="BM1002" i="1" s="1"/>
  <c r="BM1003" i="1" s="1"/>
  <c r="S1002" i="1" a="1"/>
  <c r="S1002" i="1" s="1"/>
  <c r="S1003" i="1" s="1"/>
  <c r="AH1002" i="1" a="1"/>
  <c r="AH1002" i="1" s="1"/>
  <c r="AH1003" i="1" s="1"/>
  <c r="AX1002" i="1" a="1"/>
  <c r="AX1002" i="1" s="1"/>
  <c r="AX1003" i="1" s="1"/>
  <c r="BN1002" i="1" a="1"/>
  <c r="BN1002" i="1" s="1"/>
  <c r="BN1003" i="1" s="1"/>
  <c r="T1002" i="1" a="1"/>
  <c r="T1002" i="1" s="1"/>
  <c r="T1003" i="1" s="1"/>
  <c r="AI1002" i="1" a="1"/>
  <c r="AI1002" i="1" s="1"/>
  <c r="AI1003" i="1" s="1"/>
  <c r="AY1002" i="1" a="1"/>
  <c r="AY1002" i="1" s="1"/>
  <c r="AY1003" i="1" s="1"/>
  <c r="BO1002" i="1" a="1"/>
  <c r="BO1002" i="1" s="1"/>
  <c r="BO1003" i="1" s="1"/>
  <c r="U1002" i="1" a="1"/>
  <c r="U1002" i="1" s="1"/>
  <c r="U1003" i="1" s="1"/>
  <c r="AJ1002" i="1" a="1"/>
  <c r="AJ1002" i="1" s="1"/>
  <c r="AJ1003" i="1" s="1"/>
  <c r="AZ1002" i="1" a="1"/>
  <c r="AZ1002" i="1" s="1"/>
  <c r="AZ1003" i="1" s="1"/>
  <c r="AK1002" i="1" a="1"/>
  <c r="AK1002" i="1" s="1"/>
  <c r="AK1003" i="1" s="1"/>
  <c r="BA1002" i="1" a="1"/>
  <c r="BA1002" i="1" s="1"/>
  <c r="BA1003" i="1" s="1"/>
  <c r="C1002" i="1" a="1"/>
  <c r="C1002" i="1" s="1"/>
  <c r="C1003" i="1" s="1"/>
  <c r="G1002" i="1" a="1"/>
  <c r="G1002" i="1" s="1"/>
  <c r="G1003" i="1" s="1"/>
  <c r="F1002" i="1" a="1"/>
  <c r="F1002" i="1" s="1"/>
  <c r="F1003" i="1" s="1"/>
  <c r="E1002" i="1" a="1"/>
  <c r="E1002" i="1" s="1"/>
  <c r="E1003" i="1" s="1"/>
  <c r="D1002" i="1" a="1"/>
  <c r="D1002" i="1" s="1"/>
  <c r="D1003" i="1" s="1"/>
  <c r="I110" i="2" a="1"/>
  <c r="I106" i="2" a="1"/>
  <c r="I92" i="2" a="1"/>
  <c r="S26" i="4" a="1"/>
  <c r="AS26" i="4" a="1"/>
  <c r="AU26" i="4" a="1"/>
  <c r="AD26" i="4" a="1"/>
  <c r="AI26" i="4" a="1"/>
  <c r="Z26" i="4" a="1"/>
  <c r="X26" i="4" a="1"/>
  <c r="I79" i="2" a="1"/>
  <c r="I114" i="2" a="1"/>
  <c r="I100" i="2" a="1"/>
  <c r="AJ26" i="4" a="1"/>
  <c r="AP26" i="4" a="1"/>
  <c r="AA26" i="4" a="1"/>
  <c r="BK26" i="4" a="1"/>
  <c r="I116" i="2" a="1"/>
  <c r="I89" i="2" a="1"/>
  <c r="AF26" i="4" a="1"/>
  <c r="I65" i="2" a="1"/>
  <c r="I94" i="2" a="1"/>
  <c r="I108" i="2" a="1"/>
  <c r="AX26" i="4" a="1"/>
  <c r="BD26" i="4" a="1"/>
  <c r="AE26" i="4" a="1"/>
  <c r="AL26" i="4" a="1"/>
  <c r="I87" i="2" a="1"/>
  <c r="AR26" i="4" a="1"/>
  <c r="I69" i="2" a="1"/>
  <c r="AZ26" i="4" a="1"/>
  <c r="I73" i="2" a="1"/>
  <c r="AT26" i="4" a="1"/>
  <c r="I81" i="2" a="1"/>
  <c r="I67" i="2" a="1"/>
  <c r="I95" i="2" a="1"/>
  <c r="BB26" i="4" a="1"/>
  <c r="AW26" i="4" a="1"/>
  <c r="AV26" i="4" a="1"/>
  <c r="BF26" i="4" a="1"/>
  <c r="I84" i="2" a="1"/>
  <c r="BN26" i="4" a="1"/>
  <c r="I75" i="2" a="1"/>
  <c r="I97" i="2" a="1"/>
  <c r="I83" i="2" a="1"/>
  <c r="I77" i="2" a="1"/>
  <c r="BE26" i="4" a="1"/>
  <c r="V26" i="4" a="1"/>
  <c r="BO26" i="4" a="1"/>
  <c r="I105" i="2" a="1"/>
  <c r="I91" i="2" a="1"/>
  <c r="I85" i="2" a="1"/>
  <c r="BG26" i="4" a="1"/>
  <c r="U26" i="4" a="1"/>
  <c r="Y26" i="4" a="1"/>
  <c r="BA26" i="4" a="1"/>
  <c r="I68" i="2" a="1"/>
  <c r="R26" i="4" a="1"/>
  <c r="I112" i="2" a="1"/>
  <c r="W26" i="4" a="1"/>
  <c r="I113" i="2" a="1"/>
  <c r="I99" i="2" a="1"/>
  <c r="I93" i="2" a="1"/>
  <c r="AG26" i="4" a="1"/>
  <c r="BJ26" i="4" a="1"/>
  <c r="T26" i="4" a="1"/>
  <c r="I107" i="2" a="1"/>
  <c r="Q26" i="4" a="1"/>
  <c r="BM26" i="4" a="1"/>
  <c r="I80" i="2" a="1"/>
  <c r="I102" i="2" a="1"/>
  <c r="AO26" i="4" a="1"/>
  <c r="I96" i="2" a="1"/>
  <c r="BI26" i="4" a="1"/>
  <c r="AQ26" i="4" a="1"/>
  <c r="I64" i="2" a="1"/>
  <c r="I86" i="2" a="1"/>
  <c r="I101" i="2" a="1"/>
  <c r="P26" i="4" a="1"/>
  <c r="I66" i="2" a="1"/>
  <c r="AC26" i="4" a="1"/>
  <c r="I82" i="2" a="1"/>
  <c r="BH26" i="4" a="1"/>
  <c r="I98" i="2" a="1"/>
  <c r="I72" i="2" a="1"/>
  <c r="I71" i="2" a="1"/>
  <c r="I115" i="2" a="1"/>
  <c r="I109" i="2" a="1"/>
  <c r="BL26" i="4" a="1"/>
  <c r="AY26" i="4" a="1"/>
  <c r="AH26" i="4" a="1"/>
  <c r="I103" i="2" a="1"/>
  <c r="AB26" i="4" a="1"/>
  <c r="I117" i="2" a="1"/>
  <c r="I88" i="2" a="1"/>
  <c r="I74" i="2" a="1"/>
  <c r="I111" i="2" a="1"/>
  <c r="I78" i="2" a="1"/>
  <c r="AM26" i="4" a="1"/>
  <c r="BC26" i="4" a="1"/>
  <c r="AK26" i="4" a="1"/>
  <c r="AN26" i="4" a="1"/>
  <c r="I104" i="2" a="1"/>
  <c r="I90" i="2" a="1"/>
  <c r="I76" i="2" a="1"/>
  <c r="I70" i="2" a="1"/>
  <c r="B2001" i="7" l="1" a="1"/>
  <c r="B2001" i="7" s="1"/>
  <c r="BR1006" i="1" a="1"/>
  <c r="BR1006" i="1" s="1"/>
  <c r="BG1003" i="5"/>
  <c r="I1006" i="7" a="1"/>
  <c r="I1006" i="7" s="1"/>
  <c r="C1003" i="7" a="1"/>
  <c r="C1003" i="7" s="1"/>
  <c r="I70" i="2"/>
  <c r="I103" i="2"/>
  <c r="I78" i="2"/>
  <c r="I117" i="2"/>
  <c r="I109" i="2"/>
  <c r="I101" i="2"/>
  <c r="I93" i="2"/>
  <c r="I85" i="2"/>
  <c r="I77" i="2"/>
  <c r="I69" i="2"/>
  <c r="I95" i="2"/>
  <c r="I116" i="2"/>
  <c r="I108" i="2"/>
  <c r="I100" i="2"/>
  <c r="I92" i="2"/>
  <c r="I84" i="2"/>
  <c r="I76" i="2"/>
  <c r="I68" i="2"/>
  <c r="I111" i="2"/>
  <c r="I102" i="2"/>
  <c r="I115" i="2"/>
  <c r="I107" i="2"/>
  <c r="I99" i="2"/>
  <c r="I91" i="2"/>
  <c r="I83" i="2"/>
  <c r="I75" i="2"/>
  <c r="I67" i="2"/>
  <c r="I87" i="2"/>
  <c r="I94" i="2"/>
  <c r="I114" i="2"/>
  <c r="I106" i="2"/>
  <c r="I98" i="2"/>
  <c r="I90" i="2"/>
  <c r="I82" i="2"/>
  <c r="I74" i="2"/>
  <c r="I66" i="2"/>
  <c r="I71" i="2"/>
  <c r="I86" i="2"/>
  <c r="I113" i="2"/>
  <c r="I105" i="2"/>
  <c r="I97" i="2"/>
  <c r="I89" i="2"/>
  <c r="I81" i="2"/>
  <c r="I73" i="2"/>
  <c r="I65" i="2"/>
  <c r="I79" i="2"/>
  <c r="I110" i="2"/>
  <c r="I112" i="2"/>
  <c r="I104" i="2"/>
  <c r="I96" i="2"/>
  <c r="I88" i="2"/>
  <c r="I80" i="2"/>
  <c r="I72" i="2"/>
  <c r="I64" i="2"/>
  <c r="G63" i="2"/>
  <c r="A1006" i="7" a="1"/>
  <c r="A1006" i="7" s="1"/>
  <c r="A3007" i="1" a="1"/>
  <c r="A3007" i="1" s="1"/>
  <c r="AD1003" i="1"/>
  <c r="F63" i="2" s="1" a="1"/>
  <c r="F63" i="2" s="1"/>
  <c r="BB26" i="4"/>
  <c r="BB1002" i="4" s="1" a="1"/>
  <c r="BB1002" i="4" s="1"/>
  <c r="AM26" i="4"/>
  <c r="AM1002" i="4" s="1" a="1"/>
  <c r="AM1002" i="4" s="1"/>
  <c r="AX26" i="4"/>
  <c r="AX1002" i="4" s="1" a="1"/>
  <c r="AX1002" i="4" s="1"/>
  <c r="BA26" i="4"/>
  <c r="BA1002" i="4" s="1" a="1"/>
  <c r="BA1002" i="4" s="1"/>
  <c r="AG26" i="4"/>
  <c r="AG1002" i="4" s="1" a="1"/>
  <c r="AG1002" i="4" s="1"/>
  <c r="Y26" i="4"/>
  <c r="Y1002" i="4" s="1" a="1"/>
  <c r="Y1002" i="4" s="1"/>
  <c r="BK26" i="4"/>
  <c r="BK1002" i="4" s="1" a="1"/>
  <c r="BK1002" i="4" s="1"/>
  <c r="BF26" i="4"/>
  <c r="BF1002" i="4" s="1" a="1"/>
  <c r="BF1002" i="4" s="1"/>
  <c r="AD26" i="4"/>
  <c r="AD1002" i="4" s="1" a="1"/>
  <c r="AD1002" i="4" s="1"/>
  <c r="BC26" i="4"/>
  <c r="BC1002" i="4" s="1" a="1"/>
  <c r="BC1002" i="4" s="1"/>
  <c r="AT26" i="4"/>
  <c r="AT1002" i="4" s="1" a="1"/>
  <c r="AT1002" i="4" s="1"/>
  <c r="AC26" i="4"/>
  <c r="AC1002" i="4" s="1" a="1"/>
  <c r="AC1002" i="4" s="1"/>
  <c r="V26" i="4"/>
  <c r="V1002" i="4" s="1" a="1"/>
  <c r="V1002" i="4" s="1"/>
  <c r="Z26" i="4"/>
  <c r="Z1002" i="4" s="1" a="1"/>
  <c r="Z1002" i="4" s="1"/>
  <c r="AS26" i="4"/>
  <c r="AS1002" i="4" s="1" a="1"/>
  <c r="AS1002" i="4" s="1"/>
  <c r="AF26" i="4"/>
  <c r="AF1002" i="4" s="1" a="1"/>
  <c r="AF1002" i="4" s="1"/>
  <c r="BI26" i="4"/>
  <c r="BI1002" i="4" s="1" a="1"/>
  <c r="BI1002" i="4" s="1"/>
  <c r="AO26" i="4"/>
  <c r="AO1002" i="4" s="1" a="1"/>
  <c r="AO1002" i="4" s="1"/>
  <c r="AJ26" i="4"/>
  <c r="AJ1002" i="4" s="1" a="1"/>
  <c r="AJ1002" i="4" s="1"/>
  <c r="AH26" i="4"/>
  <c r="AH1002" i="4" s="1" a="1"/>
  <c r="AH1002" i="4" s="1"/>
  <c r="AL26" i="4"/>
  <c r="AL1002" i="4" s="1" a="1"/>
  <c r="AL1002" i="4" s="1"/>
  <c r="BJ26" i="4"/>
  <c r="BJ1002" i="4" s="1" a="1"/>
  <c r="BJ1002" i="4" s="1"/>
  <c r="BD26" i="4"/>
  <c r="BD1002" i="4" s="1" a="1"/>
  <c r="BD1002" i="4" s="1"/>
  <c r="AV26" i="4"/>
  <c r="AV1002" i="4" s="1" a="1"/>
  <c r="AV1002" i="4" s="1"/>
  <c r="AP26" i="4"/>
  <c r="AP1002" i="4" s="1" a="1"/>
  <c r="AP1002" i="4" s="1"/>
  <c r="AU26" i="4"/>
  <c r="AU1002" i="4" s="1" a="1"/>
  <c r="AU1002" i="4" s="1"/>
  <c r="R26" i="4"/>
  <c r="R1002" i="4" s="1" a="1"/>
  <c r="R1002" i="4" s="1"/>
  <c r="AY26" i="4"/>
  <c r="AY1002" i="4" s="1" a="1"/>
  <c r="AY1002" i="4" s="1"/>
  <c r="U26" i="4"/>
  <c r="U1002" i="4" s="1" a="1"/>
  <c r="U1002" i="4" s="1"/>
  <c r="X26" i="4"/>
  <c r="X1002" i="4" s="1" a="1"/>
  <c r="X1002" i="4" s="1"/>
  <c r="BE26" i="4"/>
  <c r="BE1002" i="4" s="1" a="1"/>
  <c r="BE1002" i="4" s="1"/>
  <c r="AB26" i="4"/>
  <c r="AB1002" i="4" s="1" a="1"/>
  <c r="AB1002" i="4" s="1"/>
  <c r="AK26" i="4"/>
  <c r="AK1002" i="4" s="1" a="1"/>
  <c r="AK1002" i="4" s="1"/>
  <c r="BL26" i="4"/>
  <c r="BL1002" i="4" s="1" a="1"/>
  <c r="BL1002" i="4" s="1"/>
  <c r="S26" i="4"/>
  <c r="S1002" i="4" s="1" a="1"/>
  <c r="S1002" i="4" s="1"/>
  <c r="BM26" i="4"/>
  <c r="BM1002" i="4" s="1" a="1"/>
  <c r="BM1002" i="4" s="1"/>
  <c r="BO26" i="4"/>
  <c r="BO1002" i="4" s="1" a="1"/>
  <c r="BO1002" i="4" s="1"/>
  <c r="AE26" i="4"/>
  <c r="AE1002" i="4" s="1" a="1"/>
  <c r="AE1002" i="4" s="1"/>
  <c r="BG26" i="4"/>
  <c r="BG1002" i="4" s="1" a="1"/>
  <c r="BG1002" i="4" s="1"/>
  <c r="AR26" i="4"/>
  <c r="AR1002" i="4" s="1" a="1"/>
  <c r="AR1002" i="4" s="1"/>
  <c r="AZ26" i="4"/>
  <c r="AZ1002" i="4" s="1" a="1"/>
  <c r="AZ1002" i="4" s="1"/>
  <c r="AA26" i="4"/>
  <c r="AA1002" i="4" s="1" a="1"/>
  <c r="AA1002" i="4" s="1"/>
  <c r="AN26" i="4"/>
  <c r="AN1002" i="4" s="1" a="1"/>
  <c r="AN1002" i="4" s="1"/>
  <c r="P26" i="4"/>
  <c r="P1002" i="4" s="1" a="1"/>
  <c r="P1002" i="4" s="1"/>
  <c r="AW26" i="4"/>
  <c r="AW1002" i="4" s="1" a="1"/>
  <c r="AW1002" i="4" s="1"/>
  <c r="AQ26" i="4"/>
  <c r="AQ1002" i="4" s="1" a="1"/>
  <c r="AQ1002" i="4" s="1"/>
  <c r="BN26" i="4"/>
  <c r="BN1002" i="4" s="1" a="1"/>
  <c r="BN1002" i="4" s="1"/>
  <c r="BH26" i="4"/>
  <c r="BH1002" i="4" s="1" a="1"/>
  <c r="BH1002" i="4" s="1"/>
  <c r="AI26" i="4"/>
  <c r="AI1002" i="4" s="1" a="1"/>
  <c r="AI1002" i="4" s="1"/>
  <c r="Q26" i="4"/>
  <c r="Q1002" i="4" s="1" a="1"/>
  <c r="Q1002" i="4" s="1"/>
  <c r="W26" i="4"/>
  <c r="W1002" i="4" s="1" a="1"/>
  <c r="W1002" i="4" s="1"/>
  <c r="T26" i="4"/>
  <c r="T1002" i="4" s="1" a="1"/>
  <c r="T1002" i="4" s="1"/>
  <c r="BO1003" i="5"/>
  <c r="O14" i="4"/>
  <c r="AW16" i="4" a="1"/>
  <c r="AW16" i="4" s="1"/>
  <c r="AR15" i="4" a="1"/>
  <c r="AR15" i="4" s="1"/>
  <c r="AW15" i="4" a="1"/>
  <c r="AW15" i="4" s="1"/>
  <c r="AQ15" i="4" a="1"/>
  <c r="AQ15" i="4" s="1"/>
  <c r="AJ15" i="4" a="1"/>
  <c r="AJ15" i="4" s="1"/>
  <c r="BB15" i="4" a="1"/>
  <c r="BB15" i="4" s="1"/>
  <c r="AF16" i="4" a="1"/>
  <c r="AF16" i="4" s="1"/>
  <c r="X15" i="4" a="1"/>
  <c r="X15" i="4" s="1"/>
  <c r="S16" i="4" a="1"/>
  <c r="S16" i="4" s="1"/>
  <c r="AV15" i="4" a="1"/>
  <c r="AV15" i="4" s="1"/>
  <c r="AS15" i="4" a="1"/>
  <c r="AS15" i="4" s="1"/>
  <c r="AS16" i="4" a="1"/>
  <c r="AS16" i="4" s="1"/>
  <c r="BJ16" i="4" a="1"/>
  <c r="BJ16" i="4" s="1"/>
  <c r="W15" i="4" a="1"/>
  <c r="W15" i="4" s="1"/>
  <c r="U15" i="4" a="1"/>
  <c r="U15" i="4" s="1"/>
  <c r="AE16" i="4" a="1"/>
  <c r="AE16" i="4" s="1"/>
  <c r="BC16" i="4" a="1"/>
  <c r="BC16" i="4" s="1"/>
  <c r="Q15" i="4" a="1"/>
  <c r="Q15" i="4" s="1"/>
  <c r="Z16" i="4" a="1"/>
  <c r="Z16" i="4" s="1"/>
  <c r="BA16" i="4" a="1"/>
  <c r="BA16" i="4" s="1"/>
  <c r="BB16" i="4" a="1"/>
  <c r="BB16" i="4" s="1"/>
  <c r="BM16" i="4" a="1"/>
  <c r="BM16" i="4" s="1"/>
  <c r="AL15" i="4" a="1"/>
  <c r="AL15" i="4" s="1"/>
  <c r="AU15" i="4" a="1"/>
  <c r="AU15" i="4" s="1"/>
  <c r="BL15" i="4" a="1"/>
  <c r="BL15" i="4" s="1"/>
  <c r="AV16" i="4" a="1"/>
  <c r="AV16" i="4" s="1"/>
  <c r="AA16" i="4" a="1"/>
  <c r="AA16" i="4" s="1"/>
  <c r="X16" i="4" a="1"/>
  <c r="X16" i="4" s="1"/>
  <c r="BI16" i="4" a="1"/>
  <c r="BI16" i="4" s="1"/>
  <c r="BE15" i="4" a="1"/>
  <c r="BE15" i="4" s="1"/>
  <c r="AF15" i="4" a="1"/>
  <c r="AF15" i="4" s="1"/>
  <c r="AG16" i="4" a="1"/>
  <c r="AG16" i="4" s="1"/>
  <c r="Z15" i="4" a="1"/>
  <c r="Z15" i="4" s="1"/>
  <c r="AX15" i="4" a="1"/>
  <c r="AX15" i="4" s="1"/>
  <c r="BH15" i="4" a="1"/>
  <c r="BH15" i="4" s="1"/>
  <c r="Q16" i="4" a="1"/>
  <c r="Q16" i="4" s="1"/>
  <c r="AA15" i="4" a="1"/>
  <c r="AA15" i="4" s="1"/>
  <c r="BL16" i="4" a="1"/>
  <c r="BL16" i="4" s="1"/>
  <c r="BN16" i="4" a="1"/>
  <c r="BN16" i="4" s="1"/>
  <c r="BK16" i="4" a="1"/>
  <c r="BK16" i="4" s="1"/>
  <c r="AY16" i="4" a="1"/>
  <c r="AY16" i="4" s="1"/>
  <c r="AH15" i="4" a="1"/>
  <c r="AH15" i="4" s="1"/>
  <c r="AD16" i="4" a="1"/>
  <c r="AD16" i="4" s="1"/>
  <c r="AT15" i="4" a="1"/>
  <c r="AT15" i="4" s="1"/>
  <c r="BM15" i="4" a="1"/>
  <c r="BM15" i="4" s="1"/>
  <c r="BC15" i="4" a="1"/>
  <c r="BC15" i="4" s="1"/>
  <c r="T15" i="4" a="1"/>
  <c r="T15" i="4" s="1"/>
  <c r="AC15" i="4" a="1"/>
  <c r="AC15" i="4" s="1"/>
  <c r="AN15" i="4" a="1"/>
  <c r="AN15" i="4" s="1"/>
  <c r="AQ16" i="4" a="1"/>
  <c r="AQ16" i="4" s="1"/>
  <c r="BE16" i="4" a="1"/>
  <c r="BE16" i="4" s="1"/>
  <c r="BJ15" i="4" a="1"/>
  <c r="BJ15" i="4" s="1"/>
  <c r="AT16" i="4" a="1"/>
  <c r="AT16" i="4" s="1"/>
  <c r="AU16" i="4" a="1"/>
  <c r="AU16" i="4" s="1"/>
  <c r="Y15" i="4" a="1"/>
  <c r="Y15" i="4" s="1"/>
  <c r="BA15" i="4" a="1"/>
  <c r="BA15" i="4" s="1"/>
  <c r="AM16" i="4" a="1"/>
  <c r="AM16" i="4" s="1"/>
  <c r="AD15" i="4" a="1"/>
  <c r="AD15" i="4" s="1"/>
  <c r="BK15" i="4" a="1"/>
  <c r="BK15" i="4" s="1"/>
  <c r="T16" i="4" a="1"/>
  <c r="T16" i="4" s="1"/>
  <c r="R16" i="4" a="1"/>
  <c r="R16" i="4" s="1"/>
  <c r="AP16" i="4" a="1"/>
  <c r="AP16" i="4" s="1"/>
  <c r="AP15" i="4" a="1"/>
  <c r="AP15" i="4" s="1"/>
  <c r="P15" i="4" a="1"/>
  <c r="P15" i="4" s="1"/>
  <c r="AG15" i="4" a="1"/>
  <c r="AG15" i="4" s="1"/>
  <c r="AK16" i="4" a="1"/>
  <c r="AK16" i="4" s="1"/>
  <c r="AK15" i="4" a="1"/>
  <c r="AK15" i="4" s="1"/>
  <c r="BO15" i="4" a="1"/>
  <c r="BO15" i="4" s="1"/>
  <c r="V15" i="4" a="1"/>
  <c r="V15" i="4" s="1"/>
  <c r="AZ15" i="4" a="1"/>
  <c r="AZ15" i="4" s="1"/>
  <c r="BH16" i="4" a="1"/>
  <c r="BH16" i="4" s="1"/>
  <c r="AN16" i="4" a="1"/>
  <c r="AN16" i="4" s="1"/>
  <c r="AI16" i="4" a="1"/>
  <c r="AI16" i="4" s="1"/>
  <c r="AL16" i="4" a="1"/>
  <c r="AL16" i="4" s="1"/>
  <c r="AR16" i="4" a="1"/>
  <c r="AR16" i="4" s="1"/>
  <c r="AE15" i="4" a="1"/>
  <c r="AE15" i="4" s="1"/>
  <c r="S15" i="4" a="1"/>
  <c r="S15" i="4" s="1"/>
  <c r="AB16" i="4" a="1"/>
  <c r="AB16" i="4" s="1"/>
  <c r="AI15" i="4" a="1"/>
  <c r="AI15" i="4" s="1"/>
  <c r="BO16" i="4" a="1"/>
  <c r="BO16" i="4" s="1"/>
  <c r="AO16" i="4" a="1"/>
  <c r="AO16" i="4" s="1"/>
  <c r="U16" i="4" a="1"/>
  <c r="U16" i="4" s="1"/>
  <c r="Y16" i="4" a="1"/>
  <c r="Y16" i="4" s="1"/>
  <c r="W16" i="4" a="1"/>
  <c r="W16" i="4" s="1"/>
  <c r="AY15" i="4" a="1"/>
  <c r="AY15" i="4" s="1"/>
  <c r="AB15" i="4" a="1"/>
  <c r="AB15" i="4" s="1"/>
  <c r="BI15" i="4" a="1"/>
  <c r="BI15" i="4" s="1"/>
  <c r="AJ16" i="4" a="1"/>
  <c r="AJ16" i="4" s="1"/>
  <c r="AZ16" i="4" a="1"/>
  <c r="AZ16" i="4" s="1"/>
  <c r="AX16" i="4" a="1"/>
  <c r="AX16" i="4" s="1"/>
  <c r="BG15" i="4" a="1"/>
  <c r="BG15" i="4" s="1"/>
  <c r="BD16" i="4" a="1"/>
  <c r="BD16" i="4" s="1"/>
  <c r="AM15" i="4" a="1"/>
  <c r="AM15" i="4" s="1"/>
  <c r="BN15" i="4" a="1"/>
  <c r="BN15" i="4" s="1"/>
  <c r="P16" i="4" a="1"/>
  <c r="P16" i="4" s="1"/>
  <c r="AH16" i="4" a="1"/>
  <c r="AH16" i="4" s="1"/>
  <c r="BD15" i="4" a="1"/>
  <c r="BD15" i="4" s="1"/>
  <c r="BG16" i="4" a="1"/>
  <c r="BG16" i="4" s="1"/>
  <c r="BF15" i="4" a="1"/>
  <c r="BF15" i="4" s="1"/>
  <c r="AO15" i="4" a="1"/>
  <c r="AO15" i="4" s="1"/>
  <c r="BF16" i="4" a="1"/>
  <c r="BF16" i="4" s="1"/>
  <c r="R15" i="4" a="1"/>
  <c r="R15" i="4" s="1"/>
  <c r="AC16" i="4" a="1"/>
  <c r="AC16" i="4" s="1"/>
  <c r="V16" i="4" a="1"/>
  <c r="V16" i="4" s="1"/>
  <c r="BA1003" i="5"/>
  <c r="Z1003" i="5"/>
  <c r="T1003" i="5"/>
  <c r="AH1003" i="5"/>
  <c r="AZ1003" i="5"/>
  <c r="Q1003" i="5"/>
  <c r="BE1003" i="5"/>
  <c r="BC1003" i="5"/>
  <c r="AA1003" i="5"/>
  <c r="AI1003" i="5"/>
  <c r="AD1003" i="5"/>
  <c r="S1003" i="5"/>
  <c r="P1003" i="5"/>
  <c r="V1003" i="5"/>
  <c r="AY1003" i="5"/>
  <c r="AM1003" i="5"/>
  <c r="AC1003" i="5"/>
  <c r="AR1003" i="5"/>
  <c r="AU1003" i="5"/>
  <c r="AF1003" i="5"/>
  <c r="AG1003" i="5"/>
  <c r="AP1003" i="5"/>
  <c r="R1003" i="5"/>
  <c r="Y1003" i="5"/>
  <c r="AV1003" i="5"/>
  <c r="BD1003" i="5"/>
  <c r="AO1003" i="5"/>
  <c r="AW1003" i="5"/>
  <c r="BL1003" i="5"/>
  <c r="BM1003" i="5"/>
  <c r="AK1003" i="5"/>
  <c r="AL1003" i="5"/>
  <c r="AX1003" i="5"/>
  <c r="AS1003" i="5"/>
  <c r="AQ1003" i="5"/>
  <c r="X1003" i="5"/>
  <c r="BJ1003" i="5"/>
  <c r="AB1003" i="5"/>
  <c r="W1003" i="5"/>
  <c r="BK1003" i="5"/>
  <c r="BF1003" i="5"/>
  <c r="U1003" i="5"/>
  <c r="AE1003" i="5"/>
  <c r="AN1003" i="5"/>
  <c r="BI1003" i="5"/>
  <c r="BB1003" i="5"/>
  <c r="O1003" i="5"/>
  <c r="BN1003" i="5"/>
  <c r="BH1003" i="5"/>
  <c r="AT1003" i="5"/>
  <c r="A2001" i="5" a="1"/>
  <c r="A2001" i="5" s="1"/>
  <c r="I1006" i="5" a="1"/>
  <c r="I1006" i="5" s="1"/>
  <c r="A3007" i="5" a="1"/>
  <c r="A3007" i="5" s="1"/>
  <c r="J1006" i="5" a="1"/>
  <c r="J1006" i="5" s="1"/>
  <c r="K1006" i="5" s="1" a="1"/>
  <c r="K1006" i="5" s="1"/>
  <c r="BR1006" i="5" a="1"/>
  <c r="BR1006" i="5" s="1"/>
  <c r="BQ1006" i="5" a="1"/>
  <c r="BQ1006" i="5" s="1"/>
  <c r="A3007" i="4" a="1"/>
  <c r="A3007" i="4" s="1"/>
  <c r="I1006" i="4" a="1"/>
  <c r="I1006" i="4" s="1"/>
  <c r="J1006" i="4" a="1"/>
  <c r="J1006" i="4" s="1"/>
  <c r="K1006" i="4" s="1" a="1"/>
  <c r="K1006" i="4" s="1"/>
  <c r="BQ1006" i="4" a="1"/>
  <c r="BQ1006" i="4" s="1"/>
  <c r="A2001" i="4" a="1"/>
  <c r="A2001" i="4" s="1"/>
  <c r="O1001" i="3"/>
  <c r="BI1002" i="3" a="1"/>
  <c r="BI1002" i="3" s="1"/>
  <c r="BI1003" i="3" s="1"/>
  <c r="BA1002" i="3" a="1"/>
  <c r="BA1002" i="3" s="1"/>
  <c r="BA1003" i="3" s="1"/>
  <c r="AS1002" i="3" a="1"/>
  <c r="AS1002" i="3" s="1"/>
  <c r="AS1003" i="3" s="1"/>
  <c r="AK1002" i="3" a="1"/>
  <c r="AK1002" i="3" s="1"/>
  <c r="AK1003" i="3" s="1"/>
  <c r="AC1002" i="3" a="1"/>
  <c r="AC1002" i="3" s="1"/>
  <c r="AC1003" i="3" s="1"/>
  <c r="U1002" i="3" a="1"/>
  <c r="U1002" i="3" s="1"/>
  <c r="U1003" i="3" s="1"/>
  <c r="F1002" i="3" a="1"/>
  <c r="F1002" i="3" s="1"/>
  <c r="F1003" i="3" s="1"/>
  <c r="BO1002" i="3" a="1"/>
  <c r="BO1002" i="3" s="1"/>
  <c r="BO1003" i="3" s="1"/>
  <c r="BG1002" i="3" a="1"/>
  <c r="BG1002" i="3" s="1"/>
  <c r="BG1003" i="3" s="1"/>
  <c r="AY1002" i="3" a="1"/>
  <c r="AY1002" i="3" s="1"/>
  <c r="AY1003" i="3" s="1"/>
  <c r="AQ1002" i="3" a="1"/>
  <c r="AQ1002" i="3" s="1"/>
  <c r="AQ1003" i="3" s="1"/>
  <c r="AI1002" i="3" a="1"/>
  <c r="AI1002" i="3" s="1"/>
  <c r="AI1003" i="3" s="1"/>
  <c r="AA1002" i="3" a="1"/>
  <c r="AA1002" i="3" s="1"/>
  <c r="AA1003" i="3" s="1"/>
  <c r="S1002" i="3" a="1"/>
  <c r="S1002" i="3" s="1"/>
  <c r="S1003" i="3" s="1"/>
  <c r="D1002" i="3" a="1"/>
  <c r="D1002" i="3" s="1"/>
  <c r="D1003" i="3" s="1"/>
  <c r="BJ1002" i="3" a="1"/>
  <c r="BJ1002" i="3" s="1"/>
  <c r="BJ1003" i="3" s="1"/>
  <c r="AV1002" i="3" a="1"/>
  <c r="AV1002" i="3" s="1"/>
  <c r="AV1003" i="3" s="1"/>
  <c r="AH1002" i="3" a="1"/>
  <c r="AH1002" i="3" s="1"/>
  <c r="AH1003" i="3" s="1"/>
  <c r="W1002" i="3" a="1"/>
  <c r="W1002" i="3" s="1"/>
  <c r="W1003" i="3" s="1"/>
  <c r="BH1002" i="3" a="1"/>
  <c r="BH1002" i="3" s="1"/>
  <c r="BH1003" i="3" s="1"/>
  <c r="BE1002" i="3" a="1"/>
  <c r="BE1002" i="3" s="1"/>
  <c r="BE1003" i="3" s="1"/>
  <c r="AT1002" i="3" a="1"/>
  <c r="AT1002" i="3" s="1"/>
  <c r="AT1003" i="3" s="1"/>
  <c r="AF1002" i="3" a="1"/>
  <c r="AF1002" i="3" s="1"/>
  <c r="AF1003" i="3" s="1"/>
  <c r="R1002" i="3" a="1"/>
  <c r="R1002" i="3" s="1"/>
  <c r="R1003" i="3" s="1"/>
  <c r="A1006" i="3" a="1"/>
  <c r="A1006" i="3" s="1"/>
  <c r="BF1002" i="3" a="1"/>
  <c r="BF1002" i="3" s="1"/>
  <c r="BF1003" i="3" s="1"/>
  <c r="AU1002" i="3" a="1"/>
  <c r="AU1002" i="3" s="1"/>
  <c r="AU1003" i="3" s="1"/>
  <c r="AG1002" i="3" a="1"/>
  <c r="AG1002" i="3" s="1"/>
  <c r="AG1003" i="3" s="1"/>
  <c r="V1002" i="3" a="1"/>
  <c r="V1002" i="3" s="1"/>
  <c r="V1003" i="3" s="1"/>
  <c r="T1002" i="3" a="1"/>
  <c r="T1002" i="3" s="1"/>
  <c r="T1003" i="3" s="1"/>
  <c r="BC1002" i="3" a="1"/>
  <c r="BC1002" i="3" s="1"/>
  <c r="BC1003" i="3" s="1"/>
  <c r="AD1002" i="3" a="1"/>
  <c r="AD1002" i="3" s="1"/>
  <c r="AD1003" i="3" s="1"/>
  <c r="AR1002" i="3" a="1"/>
  <c r="AR1002" i="3" s="1"/>
  <c r="AR1003" i="3" s="1"/>
  <c r="C1002" i="3" a="1"/>
  <c r="C1002" i="3" s="1"/>
  <c r="C1003" i="3" s="1"/>
  <c r="AP1002" i="3" a="1"/>
  <c r="AP1002" i="3" s="1"/>
  <c r="AP1003" i="3" s="1"/>
  <c r="AL1002" i="3" a="1"/>
  <c r="AL1002" i="3" s="1"/>
  <c r="AL1003" i="3" s="1"/>
  <c r="P1002" i="3" a="1"/>
  <c r="P1002" i="3" s="1"/>
  <c r="P1003" i="3" s="1"/>
  <c r="G1002" i="3" a="1"/>
  <c r="G1002" i="3" s="1"/>
  <c r="G1003" i="3" s="1"/>
  <c r="AW1002" i="3" a="1"/>
  <c r="AW1002" i="3" s="1"/>
  <c r="AW1003" i="3" s="1"/>
  <c r="E1002" i="3" a="1"/>
  <c r="E1002" i="3" s="1"/>
  <c r="E1003" i="3" s="1"/>
  <c r="AB1002" i="3" a="1"/>
  <c r="AB1002" i="3" s="1"/>
  <c r="AB1003" i="3" s="1"/>
  <c r="BB1002" i="3" a="1"/>
  <c r="BB1002" i="3" s="1"/>
  <c r="BB1003" i="3" s="1"/>
  <c r="AJ1002" i="3" a="1"/>
  <c r="AJ1002" i="3" s="1"/>
  <c r="AJ1003" i="3" s="1"/>
  <c r="AZ1002" i="3" a="1"/>
  <c r="AZ1002" i="3" s="1"/>
  <c r="AZ1003" i="3" s="1"/>
  <c r="O1002" i="3" a="1"/>
  <c r="O1002" i="3" s="1"/>
  <c r="AX1002" i="3" a="1"/>
  <c r="AX1002" i="3" s="1"/>
  <c r="AX1003" i="3" s="1"/>
  <c r="AE1002" i="3" a="1"/>
  <c r="AE1002" i="3" s="1"/>
  <c r="AE1003" i="3" s="1"/>
  <c r="BN1002" i="3" a="1"/>
  <c r="BN1002" i="3" s="1"/>
  <c r="BN1003" i="3" s="1"/>
  <c r="BM1002" i="3" a="1"/>
  <c r="BM1002" i="3" s="1"/>
  <c r="BM1003" i="3" s="1"/>
  <c r="Z1002" i="3" a="1"/>
  <c r="Z1002" i="3" s="1"/>
  <c r="Z1003" i="3" s="1"/>
  <c r="BL1002" i="3" a="1"/>
  <c r="BL1002" i="3" s="1"/>
  <c r="BL1003" i="3" s="1"/>
  <c r="BK1002" i="3" a="1"/>
  <c r="BK1002" i="3" s="1"/>
  <c r="BK1003" i="3" s="1"/>
  <c r="AO1002" i="3" a="1"/>
  <c r="AO1002" i="3" s="1"/>
  <c r="AO1003" i="3" s="1"/>
  <c r="X1002" i="3" a="1"/>
  <c r="X1002" i="3" s="1"/>
  <c r="X1003" i="3" s="1"/>
  <c r="AN1002" i="3" a="1"/>
  <c r="AN1002" i="3" s="1"/>
  <c r="AN1003" i="3" s="1"/>
  <c r="AM1002" i="3" a="1"/>
  <c r="AM1002" i="3" s="1"/>
  <c r="AM1003" i="3" s="1"/>
  <c r="BD1002" i="3" a="1"/>
  <c r="BD1002" i="3" s="1"/>
  <c r="BD1003" i="3" s="1"/>
  <c r="Y1002" i="3" a="1"/>
  <c r="Y1002" i="3" s="1"/>
  <c r="Y1003" i="3" s="1"/>
  <c r="Q1002" i="3" a="1"/>
  <c r="Q1002" i="3" s="1"/>
  <c r="Q1003" i="3" s="1"/>
  <c r="A2001" i="1" a="1"/>
  <c r="A2001" i="1" s="1"/>
  <c r="I1006" i="1" a="1"/>
  <c r="I1006" i="1" s="1"/>
  <c r="O1006" i="1" s="1" a="1"/>
  <c r="O1006" i="1" s="1"/>
  <c r="J1006" i="1" a="1"/>
  <c r="J1006" i="1" s="1"/>
  <c r="BQ1006" i="1" a="1"/>
  <c r="BQ1006" i="1" s="1"/>
  <c r="I63" i="2" a="1"/>
  <c r="O26" i="4" a="1"/>
  <c r="BS1006" i="1" l="1" a="1"/>
  <c r="BS1006" i="1" s="1"/>
  <c r="I63" i="2"/>
  <c r="G1004" i="7"/>
  <c r="D1004" i="7"/>
  <c r="E1004" i="7"/>
  <c r="F1004" i="7"/>
  <c r="A3007" i="7" a="1"/>
  <c r="A3007" i="7" s="1"/>
  <c r="A2001" i="7" a="1"/>
  <c r="A2001" i="7" s="1"/>
  <c r="J63" i="2" a="1"/>
  <c r="J63" i="2" s="1"/>
  <c r="H63" i="2" a="1"/>
  <c r="H63" i="2" s="1"/>
  <c r="BO1006" i="1" a="1"/>
  <c r="BO1006" i="1" s="1"/>
  <c r="BO2001" i="1" s="1" a="1"/>
  <c r="BO2001" i="1" s="1"/>
  <c r="O26" i="4"/>
  <c r="O1002" i="4" s="1" a="1"/>
  <c r="O1002" i="4" s="1"/>
  <c r="O11" i="4" a="1"/>
  <c r="O16" i="4" a="1"/>
  <c r="O16" i="4" s="1"/>
  <c r="O15" i="4" a="1"/>
  <c r="O15" i="4" s="1"/>
  <c r="O12" i="4" a="1"/>
  <c r="O12" i="4" s="1"/>
  <c r="O13" i="4" a="1"/>
  <c r="O13" i="4" s="1"/>
  <c r="BC1006" i="5" a="1"/>
  <c r="BC1006" i="5" s="1"/>
  <c r="BC2001" i="5" s="1" a="1"/>
  <c r="BC2001" i="5" s="1"/>
  <c r="BF1006" i="5" a="1"/>
  <c r="BF1006" i="5" s="1"/>
  <c r="BF2001" i="5" s="1" a="1"/>
  <c r="BF2001" i="5" s="1"/>
  <c r="BD1006" i="5" a="1"/>
  <c r="BD1006" i="5" s="1"/>
  <c r="BD2001" i="5" s="1" a="1"/>
  <c r="BD2001" i="5" s="1"/>
  <c r="BB1006" i="5" a="1"/>
  <c r="BB1006" i="5" s="1"/>
  <c r="BB2001" i="5" s="1" a="1"/>
  <c r="BB2001" i="5" s="1"/>
  <c r="AO1006" i="5" a="1"/>
  <c r="AO1006" i="5" s="1"/>
  <c r="AO2001" i="5" s="1" a="1"/>
  <c r="AO2001" i="5" s="1"/>
  <c r="U1006" i="5" a="1"/>
  <c r="U1006" i="5" s="1"/>
  <c r="U2001" i="5" s="1" a="1"/>
  <c r="U2001" i="5" s="1"/>
  <c r="F1006" i="5" a="1"/>
  <c r="F1006" i="5" s="1"/>
  <c r="F2001" i="5" s="1" a="1"/>
  <c r="F2001" i="5" s="1"/>
  <c r="X1006" i="5" a="1"/>
  <c r="X1006" i="5" s="1"/>
  <c r="X2001" i="5" s="1" a="1"/>
  <c r="X2001" i="5" s="1"/>
  <c r="BH1006" i="5" a="1"/>
  <c r="BH1006" i="5" s="1"/>
  <c r="BH2001" i="5" s="1" a="1"/>
  <c r="BH2001" i="5" s="1"/>
  <c r="W1006" i="5" a="1"/>
  <c r="W1006" i="5" s="1"/>
  <c r="W2001" i="5" s="1" a="1"/>
  <c r="W2001" i="5" s="1"/>
  <c r="BS1006" i="5" a="1"/>
  <c r="BS1006" i="5" s="1"/>
  <c r="AE1006" i="5" a="1"/>
  <c r="AE1006" i="5" s="1"/>
  <c r="AE2001" i="5" s="1" a="1"/>
  <c r="AE2001" i="5" s="1"/>
  <c r="AL1006" i="5" a="1"/>
  <c r="AL1006" i="5" s="1"/>
  <c r="AL2001" i="5" s="1" a="1"/>
  <c r="AL2001" i="5" s="1"/>
  <c r="BE1006" i="5" a="1"/>
  <c r="BE1006" i="5" s="1"/>
  <c r="BE2001" i="5" s="1" a="1"/>
  <c r="BE2001" i="5" s="1"/>
  <c r="Z1006" i="5" a="1"/>
  <c r="Z1006" i="5" s="1"/>
  <c r="Z2001" i="5" s="1" a="1"/>
  <c r="Z2001" i="5" s="1"/>
  <c r="G1006" i="5" a="1"/>
  <c r="G1006" i="5" s="1"/>
  <c r="G2001" i="5" s="1" a="1"/>
  <c r="G2001" i="5" s="1"/>
  <c r="G20" i="5" s="1"/>
  <c r="AS1006" i="5" a="1"/>
  <c r="AS1006" i="5" s="1"/>
  <c r="AS2001" i="5" s="1" a="1"/>
  <c r="AS2001" i="5" s="1"/>
  <c r="AM1006" i="5" a="1"/>
  <c r="AM1006" i="5" s="1"/>
  <c r="AM2001" i="5" s="1" a="1"/>
  <c r="AM2001" i="5" s="1"/>
  <c r="AK1006" i="5" a="1"/>
  <c r="AK1006" i="5" s="1"/>
  <c r="AK2001" i="5" s="1" a="1"/>
  <c r="AK2001" i="5" s="1"/>
  <c r="E1006" i="5" a="1"/>
  <c r="E1006" i="5" s="1"/>
  <c r="E2001" i="5" s="1" a="1"/>
  <c r="E2001" i="5" s="1"/>
  <c r="E22" i="5" s="1"/>
  <c r="Q1006" i="5" a="1"/>
  <c r="Q1006" i="5" s="1"/>
  <c r="Q2001" i="5" s="1" a="1"/>
  <c r="Q2001" i="5" s="1"/>
  <c r="BK1006" i="5" a="1"/>
  <c r="BK1006" i="5" s="1"/>
  <c r="BK2001" i="5" s="1" a="1"/>
  <c r="BK2001" i="5" s="1"/>
  <c r="C1006" i="5" a="1"/>
  <c r="C1006" i="5" s="1"/>
  <c r="C2001" i="5" s="1" a="1"/>
  <c r="C2001" i="5" s="1"/>
  <c r="C22" i="5" s="1"/>
  <c r="AR1006" i="5" a="1"/>
  <c r="AR1006" i="5" s="1"/>
  <c r="AR2001" i="5" s="1" a="1"/>
  <c r="AR2001" i="5" s="1"/>
  <c r="AW1006" i="5" a="1"/>
  <c r="AW1006" i="5" s="1"/>
  <c r="AW2001" i="5" s="1" a="1"/>
  <c r="AW2001" i="5" s="1"/>
  <c r="BG1006" i="5" a="1"/>
  <c r="BG1006" i="5" s="1"/>
  <c r="BG2001" i="5" s="1" a="1"/>
  <c r="BG2001" i="5" s="1"/>
  <c r="P1006" i="5" a="1"/>
  <c r="P1006" i="5" s="1"/>
  <c r="P2001" i="5" s="1" a="1"/>
  <c r="P2001" i="5" s="1"/>
  <c r="V1006" i="5" a="1"/>
  <c r="V1006" i="5" s="1"/>
  <c r="V2001" i="5" s="1" a="1"/>
  <c r="V2001" i="5" s="1"/>
  <c r="S1006" i="5" a="1"/>
  <c r="S1006" i="5" s="1"/>
  <c r="S2001" i="5" s="1" a="1"/>
  <c r="S2001" i="5" s="1"/>
  <c r="Y1006" i="5" a="1"/>
  <c r="Y1006" i="5" s="1"/>
  <c r="Y2001" i="5" s="1" a="1"/>
  <c r="Y2001" i="5" s="1"/>
  <c r="AC1006" i="5" a="1"/>
  <c r="AC1006" i="5" s="1"/>
  <c r="AC2001" i="5" s="1" a="1"/>
  <c r="AC2001" i="5" s="1"/>
  <c r="T1006" i="5" a="1"/>
  <c r="T1006" i="5" s="1"/>
  <c r="T2001" i="5" s="1" a="1"/>
  <c r="T2001" i="5" s="1"/>
  <c r="BM1006" i="5" a="1"/>
  <c r="BM1006" i="5" s="1"/>
  <c r="BM2001" i="5" s="1" a="1"/>
  <c r="BM2001" i="5" s="1"/>
  <c r="AF1006" i="5" a="1"/>
  <c r="AF1006" i="5" s="1"/>
  <c r="AF2001" i="5" s="1" a="1"/>
  <c r="AF2001" i="5" s="1"/>
  <c r="AG1006" i="5" a="1"/>
  <c r="AG1006" i="5" s="1"/>
  <c r="AG2001" i="5" s="1" a="1"/>
  <c r="AG2001" i="5" s="1"/>
  <c r="BN1006" i="5" a="1"/>
  <c r="BN1006" i="5" s="1"/>
  <c r="BN2001" i="5" s="1" a="1"/>
  <c r="BN2001" i="5" s="1"/>
  <c r="BA1006" i="5" a="1"/>
  <c r="BA1006" i="5" s="1"/>
  <c r="BA2001" i="5" s="1" a="1"/>
  <c r="BA2001" i="5" s="1"/>
  <c r="BL1006" i="5" a="1"/>
  <c r="BL1006" i="5" s="1"/>
  <c r="BL2001" i="5" s="1" a="1"/>
  <c r="BL2001" i="5" s="1"/>
  <c r="AB1006" i="5" a="1"/>
  <c r="AB1006" i="5" s="1"/>
  <c r="AB2001" i="5" s="1" a="1"/>
  <c r="AB2001" i="5" s="1"/>
  <c r="O1006" i="5" a="1"/>
  <c r="O1006" i="5" s="1"/>
  <c r="AU1006" i="5" a="1"/>
  <c r="AU1006" i="5" s="1"/>
  <c r="AU2001" i="5" s="1" a="1"/>
  <c r="AU2001" i="5" s="1"/>
  <c r="AX1006" i="5" a="1"/>
  <c r="AX1006" i="5" s="1"/>
  <c r="AX2001" i="5" s="1" a="1"/>
  <c r="AX2001" i="5" s="1"/>
  <c r="BO1006" i="5" a="1"/>
  <c r="BO1006" i="5" s="1"/>
  <c r="BO2001" i="5" s="1" a="1"/>
  <c r="BO2001" i="5" s="1"/>
  <c r="AA1006" i="5" a="1"/>
  <c r="AA1006" i="5" s="1"/>
  <c r="AA2001" i="5" s="1" a="1"/>
  <c r="AA2001" i="5" s="1"/>
  <c r="AD1006" i="5" a="1"/>
  <c r="AD1006" i="5" s="1"/>
  <c r="AD2001" i="5" s="1" a="1"/>
  <c r="AD2001" i="5" s="1"/>
  <c r="AI1006" i="5" a="1"/>
  <c r="AI1006" i="5" s="1"/>
  <c r="AI2001" i="5" s="1" a="1"/>
  <c r="AI2001" i="5" s="1"/>
  <c r="AV1006" i="5" a="1"/>
  <c r="AV1006" i="5" s="1"/>
  <c r="AV2001" i="5" s="1" a="1"/>
  <c r="AV2001" i="5" s="1"/>
  <c r="D1006" i="5" a="1"/>
  <c r="D1006" i="5" s="1"/>
  <c r="AZ1006" i="5" a="1"/>
  <c r="AZ1006" i="5" s="1"/>
  <c r="AZ2001" i="5" s="1" a="1"/>
  <c r="AZ2001" i="5" s="1"/>
  <c r="AJ1006" i="5" a="1"/>
  <c r="AJ1006" i="5" s="1"/>
  <c r="AJ2001" i="5" s="1" a="1"/>
  <c r="AJ2001" i="5" s="1"/>
  <c r="BI1006" i="5" a="1"/>
  <c r="BI1006" i="5" s="1"/>
  <c r="BI2001" i="5" s="1" a="1"/>
  <c r="BI2001" i="5" s="1"/>
  <c r="AQ1006" i="5" a="1"/>
  <c r="AQ1006" i="5" s="1"/>
  <c r="AQ2001" i="5" s="1" a="1"/>
  <c r="AQ2001" i="5" s="1"/>
  <c r="AY1006" i="5" a="1"/>
  <c r="AY1006" i="5" s="1"/>
  <c r="AY2001" i="5" s="1" a="1"/>
  <c r="AY2001" i="5" s="1"/>
  <c r="AP1006" i="5" a="1"/>
  <c r="AP1006" i="5" s="1"/>
  <c r="AP2001" i="5" s="1" a="1"/>
  <c r="AP2001" i="5" s="1"/>
  <c r="R1006" i="5" a="1"/>
  <c r="R1006" i="5" s="1"/>
  <c r="R2001" i="5" s="1" a="1"/>
  <c r="R2001" i="5" s="1"/>
  <c r="AN1006" i="5" a="1"/>
  <c r="AN1006" i="5" s="1"/>
  <c r="AN2001" i="5" s="1" a="1"/>
  <c r="AN2001" i="5" s="1"/>
  <c r="AH1006" i="5" a="1"/>
  <c r="AH1006" i="5" s="1"/>
  <c r="AH2001" i="5" s="1" a="1"/>
  <c r="AH2001" i="5" s="1"/>
  <c r="BJ1006" i="5" a="1"/>
  <c r="BJ1006" i="5" s="1"/>
  <c r="BJ2001" i="5" s="1" a="1"/>
  <c r="BJ2001" i="5" s="1"/>
  <c r="AT1006" i="5" a="1"/>
  <c r="AT1006" i="5" s="1"/>
  <c r="AT2001" i="5" s="1" a="1"/>
  <c r="AT2001" i="5" s="1"/>
  <c r="BF1006" i="1" a="1"/>
  <c r="BF1006" i="1" s="1"/>
  <c r="BF2001" i="1" s="1" a="1"/>
  <c r="BF2001" i="1" s="1"/>
  <c r="D1006" i="1" a="1"/>
  <c r="D1006" i="1" s="1"/>
  <c r="D2001" i="1" s="1" a="1"/>
  <c r="D2001" i="1" s="1"/>
  <c r="D19" i="1" s="1"/>
  <c r="AB1006" i="1" a="1"/>
  <c r="AB1006" i="1" s="1"/>
  <c r="AB2001" i="1" s="1" a="1"/>
  <c r="AB2001" i="1" s="1"/>
  <c r="BG1006" i="1" a="1"/>
  <c r="BG1006" i="1" s="1"/>
  <c r="BG2001" i="1" s="1" a="1"/>
  <c r="BG2001" i="1" s="1"/>
  <c r="AV1006" i="1" a="1"/>
  <c r="AV1006" i="1" s="1"/>
  <c r="AV2001" i="1" s="1" a="1"/>
  <c r="AV2001" i="1" s="1"/>
  <c r="AG1006" i="1" a="1"/>
  <c r="AG1006" i="1" s="1"/>
  <c r="AG2001" i="1" s="1" a="1"/>
  <c r="AG2001" i="1" s="1"/>
  <c r="AO1006" i="1" a="1"/>
  <c r="AO1006" i="1" s="1"/>
  <c r="AO2001" i="1" s="1" a="1"/>
  <c r="AO2001" i="1" s="1"/>
  <c r="S1006" i="1" a="1"/>
  <c r="S1006" i="1" s="1"/>
  <c r="S2001" i="1" s="1" a="1"/>
  <c r="S2001" i="1" s="1"/>
  <c r="W1006" i="1" a="1"/>
  <c r="W1006" i="1" s="1"/>
  <c r="W2001" i="1" s="1" a="1"/>
  <c r="W2001" i="1" s="1"/>
  <c r="AP1006" i="1" a="1"/>
  <c r="AP1006" i="1" s="1"/>
  <c r="AP2001" i="1" s="1" a="1"/>
  <c r="AP2001" i="1" s="1"/>
  <c r="U1006" i="1" a="1"/>
  <c r="U1006" i="1" s="1"/>
  <c r="U2001" i="1" s="1" a="1"/>
  <c r="U2001" i="1" s="1"/>
  <c r="BC1006" i="1" a="1"/>
  <c r="BC1006" i="1" s="1"/>
  <c r="BC2001" i="1" s="1" a="1"/>
  <c r="BC2001" i="1" s="1"/>
  <c r="AW1006" i="1" a="1"/>
  <c r="AW1006" i="1" s="1"/>
  <c r="AW2001" i="1" s="1" a="1"/>
  <c r="AW2001" i="1" s="1"/>
  <c r="BM1006" i="1" a="1"/>
  <c r="BM1006" i="1" s="1"/>
  <c r="BM2001" i="1" s="1" a="1"/>
  <c r="BM2001" i="1" s="1"/>
  <c r="AR1006" i="1" a="1"/>
  <c r="AR1006" i="1" s="1"/>
  <c r="AR2001" i="1" s="1" a="1"/>
  <c r="AR2001" i="1" s="1"/>
  <c r="BA1006" i="1" a="1"/>
  <c r="BA1006" i="1" s="1"/>
  <c r="BA2001" i="1" s="1" a="1"/>
  <c r="BA2001" i="1" s="1"/>
  <c r="BH1006" i="1" a="1"/>
  <c r="BH1006" i="1" s="1"/>
  <c r="BH2001" i="1" s="1" a="1"/>
  <c r="BH2001" i="1" s="1"/>
  <c r="AH1006" i="1" a="1"/>
  <c r="AH1006" i="1" s="1"/>
  <c r="AH2001" i="1" s="1" a="1"/>
  <c r="AH2001" i="1" s="1"/>
  <c r="G1006" i="1" a="1"/>
  <c r="G1006" i="1" s="1"/>
  <c r="G2001" i="1" s="1" a="1"/>
  <c r="G2001" i="1" s="1"/>
  <c r="G19" i="1" s="1"/>
  <c r="AS1006" i="1" a="1"/>
  <c r="AS1006" i="1" s="1"/>
  <c r="AS2001" i="1" s="1" a="1"/>
  <c r="AS2001" i="1" s="1"/>
  <c r="AJ1006" i="1" a="1"/>
  <c r="AJ1006" i="1" s="1"/>
  <c r="AJ2001" i="1" s="1" a="1"/>
  <c r="AJ2001" i="1" s="1"/>
  <c r="AM1006" i="1" a="1"/>
  <c r="AM1006" i="1" s="1"/>
  <c r="AM2001" i="1" s="1" a="1"/>
  <c r="AM2001" i="1" s="1"/>
  <c r="X1006" i="1" a="1"/>
  <c r="X1006" i="1" s="1"/>
  <c r="X2001" i="1" s="1" a="1"/>
  <c r="X2001" i="1" s="1"/>
  <c r="E1006" i="4" a="1"/>
  <c r="E1006" i="4" s="1"/>
  <c r="E2001" i="4" s="1" a="1"/>
  <c r="E2001" i="4" s="1"/>
  <c r="C1006" i="4" a="1"/>
  <c r="C1006" i="4" s="1"/>
  <c r="C2001" i="4" s="1" a="1"/>
  <c r="C2001" i="4" s="1"/>
  <c r="G1006" i="4" a="1"/>
  <c r="G1006" i="4" s="1"/>
  <c r="G2001" i="4" s="1" a="1"/>
  <c r="G2001" i="4" s="1"/>
  <c r="D1006" i="4" a="1"/>
  <c r="D1006" i="4" s="1"/>
  <c r="F1006" i="4" a="1"/>
  <c r="F1006" i="4" s="1"/>
  <c r="F2001" i="4" s="1" a="1"/>
  <c r="F2001" i="4" s="1"/>
  <c r="O1003" i="3"/>
  <c r="A2001" i="3" a="1"/>
  <c r="A2001" i="3" s="1"/>
  <c r="BR1006" i="3" a="1"/>
  <c r="BR1006" i="3" s="1"/>
  <c r="BQ1006" i="3" a="1"/>
  <c r="BQ1006" i="3" s="1"/>
  <c r="A3007" i="3" a="1"/>
  <c r="A3007" i="3" s="1"/>
  <c r="I1006" i="3" a="1"/>
  <c r="I1006" i="3" s="1"/>
  <c r="J1006" i="3" a="1"/>
  <c r="J1006" i="3" s="1"/>
  <c r="K1006" i="3" s="1" a="1"/>
  <c r="K1006" i="3" s="1"/>
  <c r="P1006" i="1" a="1"/>
  <c r="BE1006" i="1" a="1"/>
  <c r="BE1006" i="1" s="1"/>
  <c r="BE2001" i="1" s="1" a="1"/>
  <c r="BE2001" i="1" s="1"/>
  <c r="BN1006" i="1" a="1"/>
  <c r="BN1006" i="1" s="1"/>
  <c r="BN2001" i="1" s="1" a="1"/>
  <c r="BN2001" i="1" s="1"/>
  <c r="V1006" i="1" a="1"/>
  <c r="V1006" i="1" s="1"/>
  <c r="V2001" i="1" s="1" a="1"/>
  <c r="V2001" i="1" s="1"/>
  <c r="AL1006" i="1" a="1"/>
  <c r="AL1006" i="1" s="1"/>
  <c r="AL2001" i="1" s="1" a="1"/>
  <c r="AL2001" i="1" s="1"/>
  <c r="C1006" i="1" a="1"/>
  <c r="C1006" i="1" s="1"/>
  <c r="C2001" i="1" s="1" a="1"/>
  <c r="C2001" i="1" s="1"/>
  <c r="C22" i="1" s="1"/>
  <c r="Z1006" i="1" a="1"/>
  <c r="Z1006" i="1" s="1"/>
  <c r="Z2001" i="1" s="1" a="1"/>
  <c r="Z2001" i="1" s="1"/>
  <c r="BL1006" i="1" a="1"/>
  <c r="BL1006" i="1" s="1"/>
  <c r="BL2001" i="1" s="1" a="1"/>
  <c r="BL2001" i="1" s="1"/>
  <c r="T1006" i="1" a="1"/>
  <c r="T1006" i="1" s="1"/>
  <c r="T2001" i="1" s="1" a="1"/>
  <c r="T2001" i="1" s="1"/>
  <c r="AX1006" i="1" a="1"/>
  <c r="AX1006" i="1" s="1"/>
  <c r="AX2001" i="1" s="1" a="1"/>
  <c r="AX2001" i="1" s="1"/>
  <c r="AZ1006" i="1" a="1"/>
  <c r="AZ1006" i="1" s="1"/>
  <c r="AZ2001" i="1" s="1" a="1"/>
  <c r="AZ2001" i="1" s="1"/>
  <c r="BK1006" i="1" a="1"/>
  <c r="BK1006" i="1" s="1"/>
  <c r="BK2001" i="1" s="1" a="1"/>
  <c r="BK2001" i="1" s="1"/>
  <c r="AA1006" i="1" a="1"/>
  <c r="AA1006" i="1" s="1"/>
  <c r="AA2001" i="1" s="1" a="1"/>
  <c r="AA2001" i="1" s="1"/>
  <c r="AY1006" i="1" a="1"/>
  <c r="AY1006" i="1" s="1"/>
  <c r="AY2001" i="1" s="1" a="1"/>
  <c r="AY2001" i="1" s="1"/>
  <c r="AU1006" i="1" a="1"/>
  <c r="AU1006" i="1" s="1"/>
  <c r="AU2001" i="1" s="1" a="1"/>
  <c r="AU2001" i="1" s="1"/>
  <c r="AN1006" i="1" a="1"/>
  <c r="AN1006" i="1" s="1"/>
  <c r="AN2001" i="1" s="1" a="1"/>
  <c r="AN2001" i="1" s="1"/>
  <c r="AI1006" i="1" a="1"/>
  <c r="AI1006" i="1" s="1"/>
  <c r="AI2001" i="1" s="1" a="1"/>
  <c r="AI2001" i="1" s="1"/>
  <c r="Y1006" i="1" a="1"/>
  <c r="Y1006" i="1" s="1"/>
  <c r="Y2001" i="1" s="1" a="1"/>
  <c r="Y2001" i="1" s="1"/>
  <c r="F1006" i="1" a="1"/>
  <c r="F1006" i="1" s="1"/>
  <c r="F2001" i="1" s="1" a="1"/>
  <c r="F2001" i="1" s="1"/>
  <c r="F21" i="1" s="1"/>
  <c r="AE1006" i="1" a="1"/>
  <c r="AE1006" i="1" s="1"/>
  <c r="AE2001" i="1" s="1" a="1"/>
  <c r="AE2001" i="1" s="1"/>
  <c r="BB1006" i="1" a="1"/>
  <c r="BB1006" i="1" s="1"/>
  <c r="BB2001" i="1" s="1" a="1"/>
  <c r="BB2001" i="1" s="1"/>
  <c r="R1006" i="1" a="1"/>
  <c r="R1006" i="1" s="1"/>
  <c r="R2001" i="1" s="1" a="1"/>
  <c r="R2001" i="1" s="1"/>
  <c r="AK1006" i="1" a="1"/>
  <c r="AK1006" i="1" s="1"/>
  <c r="AK2001" i="1" s="1" a="1"/>
  <c r="AK2001" i="1" s="1"/>
  <c r="BD1006" i="1" a="1"/>
  <c r="BD1006" i="1" s="1"/>
  <c r="BD2001" i="1" s="1" a="1"/>
  <c r="BD2001" i="1" s="1"/>
  <c r="AD1006" i="1" a="1"/>
  <c r="AD1006" i="1" s="1"/>
  <c r="AD2001" i="1" s="1" a="1"/>
  <c r="AD2001" i="1" s="1"/>
  <c r="E1006" i="1" a="1"/>
  <c r="E1006" i="1" s="1"/>
  <c r="E2001" i="1" s="1" a="1"/>
  <c r="E2001" i="1" s="1"/>
  <c r="E19" i="1" s="1"/>
  <c r="AT1006" i="1" a="1"/>
  <c r="AT1006" i="1" s="1"/>
  <c r="AT2001" i="1" s="1" a="1"/>
  <c r="AT2001" i="1" s="1"/>
  <c r="Q1006" i="1" a="1"/>
  <c r="Q1006" i="1" s="1"/>
  <c r="BI1006" i="1" a="1"/>
  <c r="BI1006" i="1" s="1"/>
  <c r="AC1006" i="1" a="1"/>
  <c r="AC1006" i="1" s="1"/>
  <c r="AC2001" i="1" s="1" a="1"/>
  <c r="AC2001" i="1" s="1"/>
  <c r="AF1006" i="1" a="1"/>
  <c r="AF1006" i="1" s="1"/>
  <c r="AF2001" i="1" s="1" a="1"/>
  <c r="AF2001" i="1" s="1"/>
  <c r="BJ1006" i="1" a="1"/>
  <c r="BJ1006" i="1" s="1"/>
  <c r="BJ2001" i="1" s="1" a="1"/>
  <c r="BJ2001" i="1" s="1"/>
  <c r="AQ1006" i="1" a="1"/>
  <c r="AQ1006" i="1" s="1"/>
  <c r="AQ2001" i="1" s="1" a="1"/>
  <c r="AQ2001" i="1" s="1"/>
  <c r="O2001" i="1" a="1"/>
  <c r="O2001" i="1" s="1"/>
  <c r="K1006" i="1" a="1"/>
  <c r="K1006" i="1" s="1"/>
  <c r="M1006" i="1" a="1"/>
  <c r="M1006" i="4" a="1"/>
  <c r="E1006" i="7" a="1"/>
  <c r="D1006" i="7" a="1"/>
  <c r="F1006" i="7" a="1"/>
  <c r="M1006" i="5" a="1"/>
  <c r="BU1006" i="5" a="1"/>
  <c r="G1006" i="7" a="1"/>
  <c r="F1006" i="7" l="1"/>
  <c r="E1006" i="7"/>
  <c r="E2001" i="7" s="1" a="1"/>
  <c r="E2001" i="7" s="1"/>
  <c r="D1006" i="7"/>
  <c r="D2001" i="7" s="1" a="1"/>
  <c r="D2001" i="7" s="1"/>
  <c r="G1006" i="7"/>
  <c r="G2001" i="7" s="1" a="1"/>
  <c r="G2001" i="7" s="1"/>
  <c r="E9" i="7"/>
  <c r="D9" i="7"/>
  <c r="F9" i="7"/>
  <c r="G9" i="7"/>
  <c r="F2001" i="7" a="1"/>
  <c r="F2001" i="7" s="1"/>
  <c r="P1006" i="1"/>
  <c r="O11" i="4"/>
  <c r="BD1001" i="4"/>
  <c r="BD1003" i="4" s="1"/>
  <c r="BD1006" i="4" s="1" a="1"/>
  <c r="BD1006" i="4" s="1"/>
  <c r="BD2001" i="4" s="1" a="1"/>
  <c r="BD2001" i="4" s="1"/>
  <c r="AL1001" i="4"/>
  <c r="AL1003" i="4" s="1"/>
  <c r="AL1006" i="4" s="1" a="1"/>
  <c r="AL1006" i="4" s="1"/>
  <c r="AL2001" i="4" s="1" a="1"/>
  <c r="AL2001" i="4" s="1"/>
  <c r="AP1001" i="4"/>
  <c r="AP1003" i="4" s="1"/>
  <c r="AP1006" i="4" s="1" a="1"/>
  <c r="AP1006" i="4" s="1"/>
  <c r="AP2001" i="4" s="1" a="1"/>
  <c r="AP2001" i="4" s="1"/>
  <c r="W1001" i="4"/>
  <c r="W1003" i="4" s="1"/>
  <c r="W1006" i="4" s="1" a="1"/>
  <c r="W1006" i="4" s="1"/>
  <c r="W2001" i="4" s="1" a="1"/>
  <c r="W2001" i="4" s="1"/>
  <c r="S1001" i="4"/>
  <c r="S1003" i="4" s="1"/>
  <c r="S1006" i="4" s="1" a="1"/>
  <c r="S1006" i="4" s="1"/>
  <c r="S2001" i="4" s="1" a="1"/>
  <c r="S2001" i="4" s="1"/>
  <c r="AN1001" i="4"/>
  <c r="AN1003" i="4" s="1"/>
  <c r="AN1006" i="4" s="1" a="1"/>
  <c r="AN1006" i="4" s="1"/>
  <c r="AN2001" i="4" s="1" a="1"/>
  <c r="AN2001" i="4" s="1"/>
  <c r="AV1001" i="4"/>
  <c r="AV1003" i="4" s="1"/>
  <c r="AV1006" i="4" s="1" a="1"/>
  <c r="AV1006" i="4" s="1"/>
  <c r="AV2001" i="4" s="1" a="1"/>
  <c r="AV2001" i="4" s="1"/>
  <c r="AQ1001" i="4"/>
  <c r="AQ1003" i="4" s="1"/>
  <c r="AQ1006" i="4" s="1" a="1"/>
  <c r="AQ1006" i="4" s="1"/>
  <c r="AQ2001" i="4" s="1" a="1"/>
  <c r="AQ2001" i="4" s="1"/>
  <c r="BM1001" i="4"/>
  <c r="BM1003" i="4" s="1"/>
  <c r="BM1006" i="4" s="1" a="1"/>
  <c r="BM1006" i="4" s="1"/>
  <c r="BM2001" i="4" s="1" a="1"/>
  <c r="BM2001" i="4" s="1"/>
  <c r="AZ1001" i="4"/>
  <c r="AZ1003" i="4" s="1"/>
  <c r="AZ1006" i="4" s="1" a="1"/>
  <c r="AZ1006" i="4" s="1"/>
  <c r="AZ2001" i="4" s="1" a="1"/>
  <c r="AZ2001" i="4" s="1"/>
  <c r="X1001" i="4"/>
  <c r="X1003" i="4" s="1"/>
  <c r="X1006" i="4" s="1" a="1"/>
  <c r="X1006" i="4" s="1"/>
  <c r="X2001" i="4" s="1" a="1"/>
  <c r="X2001" i="4" s="1"/>
  <c r="AD1001" i="4"/>
  <c r="AD1003" i="4" s="1"/>
  <c r="AD1006" i="4" s="1" a="1"/>
  <c r="AD1006" i="4" s="1"/>
  <c r="AD2001" i="4" s="1" a="1"/>
  <c r="AD2001" i="4" s="1"/>
  <c r="AO1001" i="4"/>
  <c r="AO1003" i="4" s="1"/>
  <c r="AO1006" i="4" s="1" a="1"/>
  <c r="AO1006" i="4" s="1"/>
  <c r="AO2001" i="4" s="1" a="1"/>
  <c r="AO2001" i="4" s="1"/>
  <c r="AS1001" i="4"/>
  <c r="AS1003" i="4" s="1"/>
  <c r="AS1006" i="4" s="1" a="1"/>
  <c r="AS1006" i="4" s="1"/>
  <c r="AS2001" i="4" s="1" a="1"/>
  <c r="AS2001" i="4" s="1"/>
  <c r="BK1001" i="4"/>
  <c r="BK1003" i="4" s="1"/>
  <c r="BK1006" i="4" s="1" a="1"/>
  <c r="BK1006" i="4" s="1"/>
  <c r="BK2001" i="4" s="1" a="1"/>
  <c r="BK2001" i="4" s="1"/>
  <c r="P1001" i="4"/>
  <c r="P1003" i="4" s="1"/>
  <c r="P1006" i="4" s="1" a="1"/>
  <c r="P1006" i="4" s="1"/>
  <c r="P2001" i="4" s="1" a="1"/>
  <c r="P2001" i="4" s="1"/>
  <c r="AR1001" i="4"/>
  <c r="AR1003" i="4" s="1"/>
  <c r="AR1006" i="4" s="1" a="1"/>
  <c r="AR1006" i="4" s="1"/>
  <c r="AR2001" i="4" s="1" a="1"/>
  <c r="AR2001" i="4" s="1"/>
  <c r="BA1001" i="4"/>
  <c r="BA1003" i="4" s="1"/>
  <c r="BA1006" i="4" s="1" a="1"/>
  <c r="BA1006" i="4" s="1"/>
  <c r="BA2001" i="4" s="1" a="1"/>
  <c r="BA2001" i="4" s="1"/>
  <c r="AU1001" i="4"/>
  <c r="AU1003" i="4" s="1"/>
  <c r="AU1006" i="4" s="1" a="1"/>
  <c r="AU1006" i="4" s="1"/>
  <c r="AU2001" i="4" s="1" a="1"/>
  <c r="AU2001" i="4" s="1"/>
  <c r="BI1001" i="4"/>
  <c r="BI1003" i="4" s="1"/>
  <c r="BI1006" i="4" s="1" a="1"/>
  <c r="BI1006" i="4" s="1"/>
  <c r="BI2001" i="4" s="1" a="1"/>
  <c r="BI2001" i="4" s="1"/>
  <c r="BB1001" i="4"/>
  <c r="BB1003" i="4" s="1"/>
  <c r="BB1006" i="4" s="1" a="1"/>
  <c r="BB1006" i="4" s="1"/>
  <c r="BB2001" i="4" s="1" a="1"/>
  <c r="BB2001" i="4" s="1"/>
  <c r="AH1001" i="4"/>
  <c r="AH1003" i="4" s="1"/>
  <c r="AH1006" i="4" s="1" a="1"/>
  <c r="AH1006" i="4" s="1"/>
  <c r="AH2001" i="4" s="1" a="1"/>
  <c r="AH2001" i="4" s="1"/>
  <c r="AG1001" i="4"/>
  <c r="AG1003" i="4" s="1"/>
  <c r="AG1006" i="4" s="1" a="1"/>
  <c r="AG1006" i="4" s="1"/>
  <c r="AG2001" i="4" s="1" a="1"/>
  <c r="AG2001" i="4" s="1"/>
  <c r="AX1001" i="4"/>
  <c r="AX1003" i="4" s="1"/>
  <c r="AX1006" i="4" s="1" a="1"/>
  <c r="AX1006" i="4" s="1"/>
  <c r="AX2001" i="4" s="1" a="1"/>
  <c r="AX2001" i="4" s="1"/>
  <c r="BL1001" i="4"/>
  <c r="BL1003" i="4" s="1"/>
  <c r="BL1006" i="4" s="1" a="1"/>
  <c r="BL1006" i="4" s="1"/>
  <c r="BL2001" i="4" s="1" a="1"/>
  <c r="BL2001" i="4" s="1"/>
  <c r="BN1001" i="4"/>
  <c r="BN1003" i="4" s="1"/>
  <c r="BN1006" i="4" s="1" a="1"/>
  <c r="BN1006" i="4" s="1"/>
  <c r="BN2001" i="4" s="1" a="1"/>
  <c r="BN2001" i="4" s="1"/>
  <c r="AF1001" i="4"/>
  <c r="AF1003" i="4" s="1"/>
  <c r="AF1006" i="4" s="1" a="1"/>
  <c r="AF1006" i="4" s="1"/>
  <c r="AF2001" i="4" s="1" a="1"/>
  <c r="AF2001" i="4" s="1"/>
  <c r="V1001" i="4"/>
  <c r="V1003" i="4" s="1"/>
  <c r="V1006" i="4" s="1" a="1"/>
  <c r="V1006" i="4" s="1"/>
  <c r="V2001" i="4" s="1" a="1"/>
  <c r="V2001" i="4" s="1"/>
  <c r="AA1001" i="4"/>
  <c r="AA1003" i="4" s="1"/>
  <c r="AA1006" i="4" s="1" a="1"/>
  <c r="AA1006" i="4" s="1"/>
  <c r="AA2001" i="4" s="1" a="1"/>
  <c r="AA2001" i="4" s="1"/>
  <c r="AM1001" i="4"/>
  <c r="AM1003" i="4" s="1"/>
  <c r="AM1006" i="4" s="1" a="1"/>
  <c r="AM1006" i="4" s="1"/>
  <c r="AM2001" i="4" s="1" a="1"/>
  <c r="AM2001" i="4" s="1"/>
  <c r="AW1001" i="4"/>
  <c r="AW1003" i="4" s="1"/>
  <c r="AW1006" i="4" s="1" a="1"/>
  <c r="AW1006" i="4" s="1"/>
  <c r="AW2001" i="4" s="1" a="1"/>
  <c r="AW2001" i="4" s="1"/>
  <c r="AI1001" i="4"/>
  <c r="AI1003" i="4" s="1"/>
  <c r="AI1006" i="4" s="1" a="1"/>
  <c r="AI1006" i="4" s="1"/>
  <c r="AI2001" i="4" s="1" a="1"/>
  <c r="AI2001" i="4" s="1"/>
  <c r="AJ1001" i="4"/>
  <c r="AJ1003" i="4" s="1"/>
  <c r="AJ1006" i="4" s="1" a="1"/>
  <c r="AJ1006" i="4" s="1"/>
  <c r="AJ2001" i="4" s="1" a="1"/>
  <c r="AJ2001" i="4" s="1"/>
  <c r="BJ1001" i="4"/>
  <c r="BJ1003" i="4" s="1"/>
  <c r="BJ1006" i="4" s="1" a="1"/>
  <c r="BJ1006" i="4" s="1"/>
  <c r="BJ2001" i="4" s="1" a="1"/>
  <c r="BJ2001" i="4" s="1"/>
  <c r="BF1001" i="4"/>
  <c r="BF1003" i="4" s="1"/>
  <c r="BF1006" i="4" s="1" a="1"/>
  <c r="BF1006" i="4" s="1"/>
  <c r="BF2001" i="4" s="1" a="1"/>
  <c r="BF2001" i="4" s="1"/>
  <c r="Q1001" i="4"/>
  <c r="Q1003" i="4" s="1"/>
  <c r="Q1006" i="4" s="1" a="1"/>
  <c r="Q1006" i="4" s="1"/>
  <c r="Q2001" i="4" s="1" a="1"/>
  <c r="Q2001" i="4" s="1"/>
  <c r="BG1001" i="4"/>
  <c r="BG1003" i="4" s="1"/>
  <c r="BG1006" i="4" s="1" a="1"/>
  <c r="BG1006" i="4" s="1"/>
  <c r="BG2001" i="4" s="1" a="1"/>
  <c r="BG2001" i="4" s="1"/>
  <c r="Y1001" i="4"/>
  <c r="Y1003" i="4" s="1"/>
  <c r="Y1006" i="4" s="1" a="1"/>
  <c r="Y1006" i="4" s="1"/>
  <c r="Y2001" i="4" s="1" a="1"/>
  <c r="Y2001" i="4" s="1"/>
  <c r="AB1001" i="4"/>
  <c r="AB1003" i="4" s="1"/>
  <c r="AB1006" i="4" s="1" a="1"/>
  <c r="AB1006" i="4" s="1"/>
  <c r="AB2001" i="4" s="1" a="1"/>
  <c r="AB2001" i="4" s="1"/>
  <c r="AK1001" i="4"/>
  <c r="AK1003" i="4" s="1"/>
  <c r="AK1006" i="4" s="1" a="1"/>
  <c r="AK1006" i="4" s="1"/>
  <c r="AK2001" i="4" s="1" a="1"/>
  <c r="AK2001" i="4" s="1"/>
  <c r="BC1001" i="4"/>
  <c r="BC1003" i="4" s="1"/>
  <c r="BC1006" i="4" s="1" a="1"/>
  <c r="BC1006" i="4" s="1"/>
  <c r="BC2001" i="4" s="1" a="1"/>
  <c r="BC2001" i="4" s="1"/>
  <c r="AY1001" i="4"/>
  <c r="AY1003" i="4" s="1"/>
  <c r="AY1006" i="4" s="1" a="1"/>
  <c r="AY1006" i="4" s="1"/>
  <c r="AY2001" i="4" s="1" a="1"/>
  <c r="AY2001" i="4" s="1"/>
  <c r="AE1001" i="4"/>
  <c r="AE1003" i="4" s="1"/>
  <c r="AE1006" i="4" s="1" a="1"/>
  <c r="AE1006" i="4" s="1"/>
  <c r="AE2001" i="4" s="1" a="1"/>
  <c r="AE2001" i="4" s="1"/>
  <c r="BH1001" i="4"/>
  <c r="BH1003" i="4" s="1"/>
  <c r="BH1006" i="4" s="1" a="1"/>
  <c r="BH1006" i="4" s="1"/>
  <c r="BH2001" i="4" s="1" a="1"/>
  <c r="BH2001" i="4" s="1"/>
  <c r="U1001" i="4"/>
  <c r="U1003" i="4" s="1"/>
  <c r="U1006" i="4" s="1" a="1"/>
  <c r="U1006" i="4" s="1"/>
  <c r="U2001" i="4" s="1" a="1"/>
  <c r="U2001" i="4" s="1"/>
  <c r="AT1001" i="4"/>
  <c r="AT1003" i="4" s="1"/>
  <c r="AT1006" i="4" s="1" a="1"/>
  <c r="AT1006" i="4" s="1"/>
  <c r="AT2001" i="4" s="1" a="1"/>
  <c r="AT2001" i="4" s="1"/>
  <c r="T1001" i="4"/>
  <c r="T1003" i="4" s="1"/>
  <c r="T1006" i="4" s="1" a="1"/>
  <c r="T1006" i="4" s="1"/>
  <c r="T2001" i="4" s="1" a="1"/>
  <c r="T2001" i="4" s="1"/>
  <c r="BO1001" i="4"/>
  <c r="BO1003" i="4" s="1"/>
  <c r="BO1006" i="4" s="1" a="1"/>
  <c r="BO1006" i="4" s="1"/>
  <c r="BO2001" i="4" s="1" a="1"/>
  <c r="BO2001" i="4" s="1"/>
  <c r="Z1001" i="4"/>
  <c r="Z1003" i="4" s="1"/>
  <c r="Z1006" i="4" s="1" a="1"/>
  <c r="Z1006" i="4" s="1"/>
  <c r="Z2001" i="4" s="1" a="1"/>
  <c r="Z2001" i="4" s="1"/>
  <c r="BE1001" i="4"/>
  <c r="BE1003" i="4" s="1"/>
  <c r="BE1006" i="4" s="1" a="1"/>
  <c r="BE1006" i="4" s="1"/>
  <c r="BE2001" i="4" s="1" a="1"/>
  <c r="BE2001" i="4" s="1"/>
  <c r="AC1001" i="4"/>
  <c r="AC1003" i="4" s="1"/>
  <c r="AC1006" i="4" s="1" a="1"/>
  <c r="AC1006" i="4" s="1"/>
  <c r="AC2001" i="4" s="1" a="1"/>
  <c r="AC2001" i="4" s="1"/>
  <c r="R1001" i="4"/>
  <c r="R1003" i="4" s="1"/>
  <c r="R1006" i="4" s="1" a="1"/>
  <c r="R1006" i="4" s="1"/>
  <c r="R2001" i="4" s="1" a="1"/>
  <c r="R2001" i="4" s="1"/>
  <c r="F19" i="5"/>
  <c r="F21" i="5"/>
  <c r="F20" i="5"/>
  <c r="F22" i="5"/>
  <c r="G21" i="5"/>
  <c r="G22" i="5"/>
  <c r="G19" i="5"/>
  <c r="G23" i="5" s="1"/>
  <c r="E19" i="5"/>
  <c r="C20" i="5"/>
  <c r="C21" i="5"/>
  <c r="C19" i="5"/>
  <c r="E20" i="5"/>
  <c r="E21" i="5"/>
  <c r="D22" i="1"/>
  <c r="D20" i="1"/>
  <c r="D23" i="1" s="1"/>
  <c r="D21" i="1"/>
  <c r="BU1006" i="5"/>
  <c r="M1006" i="5"/>
  <c r="G20" i="1"/>
  <c r="G23" i="1" s="1"/>
  <c r="G22" i="1"/>
  <c r="O2001" i="5" a="1"/>
  <c r="O2001" i="5" s="1"/>
  <c r="G21" i="1"/>
  <c r="D2001" i="5" a="1"/>
  <c r="D2001" i="5" s="1"/>
  <c r="BS1006" i="3" a="1"/>
  <c r="BS1006" i="3" s="1"/>
  <c r="G19" i="4"/>
  <c r="G21" i="4"/>
  <c r="G20" i="4"/>
  <c r="G22" i="4"/>
  <c r="E21" i="4"/>
  <c r="E20" i="4"/>
  <c r="E22" i="4"/>
  <c r="E19" i="4"/>
  <c r="C20" i="4"/>
  <c r="C22" i="4"/>
  <c r="C21" i="4"/>
  <c r="C19" i="4"/>
  <c r="BJ1006" i="3" a="1"/>
  <c r="BJ1006" i="3" s="1"/>
  <c r="BJ2001" i="3" s="1" a="1"/>
  <c r="BJ2001" i="3" s="1"/>
  <c r="AD1006" i="3" a="1"/>
  <c r="AD1006" i="3" s="1"/>
  <c r="AD2001" i="3" s="1" a="1"/>
  <c r="AD2001" i="3" s="1"/>
  <c r="E1006" i="3" a="1"/>
  <c r="E1006" i="3" s="1"/>
  <c r="E2001" i="3" s="1" a="1"/>
  <c r="E2001" i="3" s="1"/>
  <c r="S1006" i="3" a="1"/>
  <c r="S1006" i="3" s="1"/>
  <c r="S2001" i="3" s="1" a="1"/>
  <c r="S2001" i="3" s="1"/>
  <c r="AO1006" i="3" a="1"/>
  <c r="AO1006" i="3" s="1"/>
  <c r="AO2001" i="3" s="1" a="1"/>
  <c r="AO2001" i="3" s="1"/>
  <c r="AJ1006" i="3" a="1"/>
  <c r="AJ1006" i="3" s="1"/>
  <c r="AJ2001" i="3" s="1" a="1"/>
  <c r="AJ2001" i="3" s="1"/>
  <c r="AF1006" i="3" a="1"/>
  <c r="AF1006" i="3" s="1"/>
  <c r="AF2001" i="3" s="1" a="1"/>
  <c r="AF2001" i="3" s="1"/>
  <c r="AR1006" i="3" a="1"/>
  <c r="AR1006" i="3" s="1"/>
  <c r="AR2001" i="3" s="1" a="1"/>
  <c r="AR2001" i="3" s="1"/>
  <c r="AC1006" i="3" a="1"/>
  <c r="AC1006" i="3" s="1"/>
  <c r="AC2001" i="3" s="1" a="1"/>
  <c r="AC2001" i="3" s="1"/>
  <c r="AX1006" i="3" a="1"/>
  <c r="AX1006" i="3" s="1"/>
  <c r="AX2001" i="3" s="1" a="1"/>
  <c r="AX2001" i="3" s="1"/>
  <c r="D1006" i="3" a="1"/>
  <c r="D1006" i="3" s="1"/>
  <c r="D2001" i="3" s="1" a="1"/>
  <c r="D2001" i="3" s="1"/>
  <c r="BF1006" i="3" a="1"/>
  <c r="BF1006" i="3" s="1"/>
  <c r="BF2001" i="3" s="1" a="1"/>
  <c r="BF2001" i="3" s="1"/>
  <c r="U1006" i="3" a="1"/>
  <c r="U1006" i="3" s="1"/>
  <c r="U2001" i="3" s="1" a="1"/>
  <c r="U2001" i="3" s="1"/>
  <c r="Y1006" i="3" a="1"/>
  <c r="Y1006" i="3" s="1"/>
  <c r="Y2001" i="3" s="1" a="1"/>
  <c r="Y2001" i="3" s="1"/>
  <c r="C1006" i="3" a="1"/>
  <c r="C1006" i="3" s="1"/>
  <c r="C2001" i="3" s="1" a="1"/>
  <c r="C2001" i="3" s="1"/>
  <c r="AN1006" i="3" a="1"/>
  <c r="AN1006" i="3" s="1"/>
  <c r="AN2001" i="3" s="1" a="1"/>
  <c r="AN2001" i="3" s="1"/>
  <c r="AM1006" i="3" a="1"/>
  <c r="AM1006" i="3" s="1"/>
  <c r="AM2001" i="3" s="1" a="1"/>
  <c r="AM2001" i="3" s="1"/>
  <c r="AY1006" i="3" a="1"/>
  <c r="AY1006" i="3" s="1"/>
  <c r="AY2001" i="3" s="1" a="1"/>
  <c r="AY2001" i="3" s="1"/>
  <c r="P1006" i="3" a="1"/>
  <c r="P1006" i="3" s="1"/>
  <c r="P2001" i="3" s="1" a="1"/>
  <c r="P2001" i="3" s="1"/>
  <c r="AT1006" i="3" a="1"/>
  <c r="AT1006" i="3" s="1"/>
  <c r="AT2001" i="3" s="1" a="1"/>
  <c r="AT2001" i="3" s="1"/>
  <c r="F1006" i="3" a="1"/>
  <c r="F1006" i="3" s="1"/>
  <c r="F2001" i="3" s="1" a="1"/>
  <c r="F2001" i="3" s="1"/>
  <c r="AS1006" i="3" a="1"/>
  <c r="AS1006" i="3" s="1"/>
  <c r="AS2001" i="3" s="1" a="1"/>
  <c r="AS2001" i="3" s="1"/>
  <c r="AI1006" i="3" a="1"/>
  <c r="AI1006" i="3" s="1"/>
  <c r="AI2001" i="3" s="1" a="1"/>
  <c r="AI2001" i="3" s="1"/>
  <c r="Z1006" i="3" a="1"/>
  <c r="Z1006" i="3" s="1"/>
  <c r="Z2001" i="3" s="1" a="1"/>
  <c r="Z2001" i="3" s="1"/>
  <c r="AH1006" i="3" a="1"/>
  <c r="AH1006" i="3" s="1"/>
  <c r="AH2001" i="3" s="1" a="1"/>
  <c r="AH2001" i="3" s="1"/>
  <c r="BI1006" i="3" a="1"/>
  <c r="BI1006" i="3" s="1"/>
  <c r="BI2001" i="3" s="1" a="1"/>
  <c r="BI2001" i="3" s="1"/>
  <c r="AG1006" i="3" a="1"/>
  <c r="AG1006" i="3" s="1"/>
  <c r="AG2001" i="3" s="1" a="1"/>
  <c r="AG2001" i="3" s="1"/>
  <c r="BE1006" i="3" a="1"/>
  <c r="BE1006" i="3" s="1"/>
  <c r="BE2001" i="3" s="1" a="1"/>
  <c r="BE2001" i="3" s="1"/>
  <c r="X1006" i="3" a="1"/>
  <c r="X1006" i="3" s="1"/>
  <c r="X2001" i="3" s="1" a="1"/>
  <c r="X2001" i="3" s="1"/>
  <c r="AW1006" i="3" a="1"/>
  <c r="AW1006" i="3" s="1"/>
  <c r="AW2001" i="3" s="1" a="1"/>
  <c r="AW2001" i="3" s="1"/>
  <c r="BN1006" i="3" a="1"/>
  <c r="BN1006" i="3" s="1"/>
  <c r="BN2001" i="3" s="1" a="1"/>
  <c r="BN2001" i="3" s="1"/>
  <c r="BD1006" i="3" a="1"/>
  <c r="BD1006" i="3" s="1"/>
  <c r="BD2001" i="3" s="1" a="1"/>
  <c r="BD2001" i="3" s="1"/>
  <c r="BA1006" i="3" a="1"/>
  <c r="BA1006" i="3" s="1"/>
  <c r="BA2001" i="3" s="1" a="1"/>
  <c r="BA2001" i="3" s="1"/>
  <c r="BL1006" i="3" a="1"/>
  <c r="BL1006" i="3" s="1"/>
  <c r="BL2001" i="3" s="1" a="1"/>
  <c r="BL2001" i="3" s="1"/>
  <c r="BM1006" i="3" a="1"/>
  <c r="BM1006" i="3" s="1"/>
  <c r="BM2001" i="3" s="1" a="1"/>
  <c r="BM2001" i="3" s="1"/>
  <c r="BC1006" i="3" a="1"/>
  <c r="BC1006" i="3" s="1"/>
  <c r="BC2001" i="3" s="1" a="1"/>
  <c r="BC2001" i="3" s="1"/>
  <c r="Q1006" i="3" a="1"/>
  <c r="Q1006" i="3" s="1"/>
  <c r="Q2001" i="3" s="1" a="1"/>
  <c r="Q2001" i="3" s="1"/>
  <c r="AA1006" i="3" a="1"/>
  <c r="AA1006" i="3" s="1"/>
  <c r="AA2001" i="3" s="1" a="1"/>
  <c r="AA2001" i="3" s="1"/>
  <c r="M1006" i="4"/>
  <c r="D2001" i="4" a="1"/>
  <c r="D2001" i="4" s="1"/>
  <c r="F22" i="4"/>
  <c r="F20" i="4"/>
  <c r="F21" i="4"/>
  <c r="F19" i="4"/>
  <c r="AE1006" i="3" a="1"/>
  <c r="AE1006" i="3" s="1"/>
  <c r="AE2001" i="3" s="1" a="1"/>
  <c r="AE2001" i="3" s="1"/>
  <c r="R1006" i="3" a="1"/>
  <c r="R1006" i="3" s="1"/>
  <c r="R2001" i="3" s="1" a="1"/>
  <c r="R2001" i="3" s="1"/>
  <c r="W1006" i="3" a="1"/>
  <c r="W1006" i="3" s="1"/>
  <c r="W2001" i="3" s="1" a="1"/>
  <c r="W2001" i="3" s="1"/>
  <c r="BO1006" i="3" a="1"/>
  <c r="BO1006" i="3" s="1"/>
  <c r="BO2001" i="3" s="1" a="1"/>
  <c r="BO2001" i="3" s="1"/>
  <c r="BG1006" i="3" a="1"/>
  <c r="BG1006" i="3" s="1"/>
  <c r="BG2001" i="3" s="1" a="1"/>
  <c r="BG2001" i="3" s="1"/>
  <c r="AP1006" i="3" a="1"/>
  <c r="AP1006" i="3" s="1"/>
  <c r="AP2001" i="3" s="1" a="1"/>
  <c r="AP2001" i="3" s="1"/>
  <c r="BB1006" i="3" a="1"/>
  <c r="BB1006" i="3" s="1"/>
  <c r="BB2001" i="3" s="1" a="1"/>
  <c r="BB2001" i="3" s="1"/>
  <c r="G1006" i="3" a="1"/>
  <c r="G1006" i="3" s="1"/>
  <c r="T1006" i="3" a="1"/>
  <c r="T1006" i="3" s="1"/>
  <c r="T2001" i="3" s="1" a="1"/>
  <c r="T2001" i="3" s="1"/>
  <c r="AK1006" i="3" a="1"/>
  <c r="AK1006" i="3" s="1"/>
  <c r="AK2001" i="3" s="1" a="1"/>
  <c r="AK2001" i="3" s="1"/>
  <c r="AQ1006" i="3" a="1"/>
  <c r="AQ1006" i="3" s="1"/>
  <c r="AQ2001" i="3" s="1" a="1"/>
  <c r="AQ2001" i="3" s="1"/>
  <c r="AB1006" i="3" a="1"/>
  <c r="AB1006" i="3" s="1"/>
  <c r="AB2001" i="3" s="1" a="1"/>
  <c r="AB2001" i="3" s="1"/>
  <c r="BH1006" i="3" a="1"/>
  <c r="BH1006" i="3" s="1"/>
  <c r="BH2001" i="3" s="1" a="1"/>
  <c r="BH2001" i="3" s="1"/>
  <c r="AU1006" i="3" a="1"/>
  <c r="AU1006" i="3" s="1"/>
  <c r="AU2001" i="3" s="1" a="1"/>
  <c r="AU2001" i="3" s="1"/>
  <c r="O1006" i="3" a="1"/>
  <c r="O1006" i="3" s="1"/>
  <c r="AL1006" i="3" a="1"/>
  <c r="AL1006" i="3" s="1"/>
  <c r="AL2001" i="3" s="1" a="1"/>
  <c r="AL2001" i="3" s="1"/>
  <c r="V1006" i="3" a="1"/>
  <c r="V1006" i="3" s="1"/>
  <c r="V2001" i="3" s="1" a="1"/>
  <c r="V2001" i="3" s="1"/>
  <c r="AV1006" i="3" a="1"/>
  <c r="AV1006" i="3" s="1"/>
  <c r="AV2001" i="3" s="1" a="1"/>
  <c r="AV2001" i="3" s="1"/>
  <c r="AZ1006" i="3" a="1"/>
  <c r="AZ1006" i="3" s="1"/>
  <c r="AZ2001" i="3" s="1" a="1"/>
  <c r="AZ2001" i="3" s="1"/>
  <c r="BK1006" i="3" a="1"/>
  <c r="BK1006" i="3" s="1"/>
  <c r="BK2001" i="3" s="1" a="1"/>
  <c r="BK2001" i="3" s="1"/>
  <c r="F20" i="1"/>
  <c r="F22" i="1"/>
  <c r="F19" i="1"/>
  <c r="E21" i="1"/>
  <c r="E22" i="1"/>
  <c r="BI2001" i="1" a="1"/>
  <c r="BI2001" i="1" s="1"/>
  <c r="E20" i="1"/>
  <c r="E23" i="1" s="1"/>
  <c r="Q2001" i="1" a="1"/>
  <c r="Q2001" i="1" s="1"/>
  <c r="M1006" i="1"/>
  <c r="C19" i="1"/>
  <c r="C21" i="1"/>
  <c r="C20" i="1"/>
  <c r="D1002" i="7" a="1"/>
  <c r="BU1006" i="3" a="1"/>
  <c r="G1002" i="7" a="1"/>
  <c r="BU1006" i="1" a="1"/>
  <c r="M1006" i="3" a="1"/>
  <c r="E1002" i="7" a="1"/>
  <c r="F1002" i="7" a="1"/>
  <c r="G1002" i="7" l="1"/>
  <c r="F1002" i="7"/>
  <c r="D1002" i="7"/>
  <c r="E1002" i="7"/>
  <c r="D20" i="7"/>
  <c r="D19" i="7"/>
  <c r="D22" i="7"/>
  <c r="D21" i="7"/>
  <c r="G22" i="7"/>
  <c r="G21" i="7"/>
  <c r="G19" i="7"/>
  <c r="G20" i="7"/>
  <c r="F20" i="7"/>
  <c r="F19" i="7"/>
  <c r="F22" i="7"/>
  <c r="F21" i="7"/>
  <c r="E20" i="7"/>
  <c r="E19" i="7"/>
  <c r="E22" i="7"/>
  <c r="E21" i="7"/>
  <c r="BU1006" i="1"/>
  <c r="BU2001" i="1" s="1" a="1"/>
  <c r="BU2001" i="1" s="1"/>
  <c r="J3007" i="1" s="1" a="1"/>
  <c r="J3007" i="1" s="1"/>
  <c r="P2001" i="1" a="1"/>
  <c r="P2001" i="1" s="1"/>
  <c r="BR11" i="4"/>
  <c r="BR1006" i="4" s="1" a="1"/>
  <c r="BR1006" i="4" s="1"/>
  <c r="O1001" i="4"/>
  <c r="O1003" i="4" s="1"/>
  <c r="F23" i="5"/>
  <c r="E23" i="5"/>
  <c r="C23" i="5"/>
  <c r="F23" i="4"/>
  <c r="D19" i="5"/>
  <c r="D22" i="5"/>
  <c r="D21" i="5"/>
  <c r="D20" i="5"/>
  <c r="BO3001" i="5" a="1"/>
  <c r="BO3001" i="5" s="1"/>
  <c r="BG3001" i="5" a="1"/>
  <c r="BG3001" i="5" s="1"/>
  <c r="AY3001" i="5" a="1"/>
  <c r="AY3001" i="5" s="1"/>
  <c r="AQ3001" i="5" a="1"/>
  <c r="AQ3001" i="5" s="1"/>
  <c r="AI3001" i="5" a="1"/>
  <c r="AI3001" i="5" s="1"/>
  <c r="AA3001" i="5" a="1"/>
  <c r="AA3001" i="5" s="1"/>
  <c r="S3001" i="5" a="1"/>
  <c r="S3001" i="5" s="1"/>
  <c r="E3001" i="5" a="1"/>
  <c r="E3001" i="5" s="1"/>
  <c r="BN3001" i="5" a="1"/>
  <c r="BN3001" i="5" s="1"/>
  <c r="BF3001" i="5" a="1"/>
  <c r="BF3001" i="5" s="1"/>
  <c r="AX3001" i="5" a="1"/>
  <c r="AX3001" i="5" s="1"/>
  <c r="AP3001" i="5" a="1"/>
  <c r="AP3001" i="5" s="1"/>
  <c r="AH3001" i="5" a="1"/>
  <c r="AH3001" i="5" s="1"/>
  <c r="Z3001" i="5" a="1"/>
  <c r="Z3001" i="5" s="1"/>
  <c r="R3001" i="5" a="1"/>
  <c r="R3001" i="5" s="1"/>
  <c r="D3001" i="5" a="1"/>
  <c r="D3001" i="5" s="1"/>
  <c r="M2001" i="5" a="1"/>
  <c r="M2001" i="5" s="1"/>
  <c r="I3007" i="5" s="1" a="1"/>
  <c r="I3007" i="5" s="1"/>
  <c r="BL3001" i="5" a="1"/>
  <c r="BL3001" i="5" s="1"/>
  <c r="BD3001" i="5" a="1"/>
  <c r="BD3001" i="5" s="1"/>
  <c r="AV3001" i="5" a="1"/>
  <c r="AV3001" i="5" s="1"/>
  <c r="AN3001" i="5" a="1"/>
  <c r="AN3001" i="5" s="1"/>
  <c r="AF3001" i="5" a="1"/>
  <c r="AF3001" i="5" s="1"/>
  <c r="X3001" i="5" a="1"/>
  <c r="X3001" i="5" s="1"/>
  <c r="BC3001" i="5" a="1"/>
  <c r="BC3001" i="5" s="1"/>
  <c r="AO3001" i="5" a="1"/>
  <c r="AO3001" i="5" s="1"/>
  <c r="M3001" i="5" a="1"/>
  <c r="M3001" i="5" s="1"/>
  <c r="AB3001" i="5" a="1"/>
  <c r="AB3001" i="5" s="1"/>
  <c r="BB3001" i="5" a="1"/>
  <c r="BB3001" i="5" s="1"/>
  <c r="AM3001" i="5" a="1"/>
  <c r="AM3001" i="5" s="1"/>
  <c r="Y3001" i="5" a="1"/>
  <c r="Y3001" i="5" s="1"/>
  <c r="G3001" i="5" a="1"/>
  <c r="G3001" i="5" s="1"/>
  <c r="BU3001" i="5" a="1"/>
  <c r="BU3001" i="5" s="1"/>
  <c r="BA3001" i="5" a="1"/>
  <c r="BA3001" i="5" s="1"/>
  <c r="AL3001" i="5" a="1"/>
  <c r="AL3001" i="5" s="1"/>
  <c r="W3001" i="5" a="1"/>
  <c r="W3001" i="5" s="1"/>
  <c r="F3001" i="5" a="1"/>
  <c r="F3001" i="5" s="1"/>
  <c r="BH3001" i="5" a="1"/>
  <c r="BH3001" i="5" s="1"/>
  <c r="P3001" i="5" a="1"/>
  <c r="P3001" i="5" s="1"/>
  <c r="AS3001" i="5" a="1"/>
  <c r="AS3001" i="5" s="1"/>
  <c r="BJ3001" i="5" a="1"/>
  <c r="BJ3001" i="5" s="1"/>
  <c r="U3001" i="5" a="1"/>
  <c r="U3001" i="5" s="1"/>
  <c r="AR3001" i="5" a="1"/>
  <c r="AR3001" i="5" s="1"/>
  <c r="BI3001" i="5" a="1"/>
  <c r="BI3001" i="5" s="1"/>
  <c r="T3001" i="5" a="1"/>
  <c r="T3001" i="5" s="1"/>
  <c r="AK3001" i="5" a="1"/>
  <c r="AK3001" i="5" s="1"/>
  <c r="Q3001" i="5" a="1"/>
  <c r="Q3001" i="5" s="1"/>
  <c r="BE3001" i="5" a="1"/>
  <c r="BE3001" i="5" s="1"/>
  <c r="AJ3001" i="5" a="1"/>
  <c r="AJ3001" i="5" s="1"/>
  <c r="C3007" i="5" a="1"/>
  <c r="C3007" i="5" s="1"/>
  <c r="AG3001" i="5" a="1"/>
  <c r="AG3001" i="5" s="1"/>
  <c r="O3001" i="5" a="1"/>
  <c r="O3001" i="5" s="1"/>
  <c r="AZ3001" i="5" a="1"/>
  <c r="AZ3001" i="5" s="1"/>
  <c r="AE3001" i="5" a="1"/>
  <c r="AE3001" i="5" s="1"/>
  <c r="C3001" i="5" a="1"/>
  <c r="C3001" i="5" s="1"/>
  <c r="AW3001" i="5" a="1"/>
  <c r="AW3001" i="5" s="1"/>
  <c r="AD3001" i="5" a="1"/>
  <c r="AD3001" i="5" s="1"/>
  <c r="AC3001" i="5" a="1"/>
  <c r="AC3001" i="5" s="1"/>
  <c r="AU3001" i="5" a="1"/>
  <c r="AU3001" i="5" s="1"/>
  <c r="BM3001" i="5" a="1"/>
  <c r="BM3001" i="5" s="1"/>
  <c r="AT3001" i="5" a="1"/>
  <c r="AT3001" i="5" s="1"/>
  <c r="BK3001" i="5" a="1"/>
  <c r="BK3001" i="5" s="1"/>
  <c r="V3001" i="5" a="1"/>
  <c r="V3001" i="5" s="1"/>
  <c r="D3007" i="5" a="1"/>
  <c r="D3007" i="5" s="1"/>
  <c r="D3052" i="5" s="1" a="1"/>
  <c r="D3052" i="5" s="1"/>
  <c r="BU2001" i="5" a="1"/>
  <c r="BU2001" i="5" s="1"/>
  <c r="J3007" i="5" s="1" a="1"/>
  <c r="J3007" i="5" s="1"/>
  <c r="G23" i="4"/>
  <c r="C23" i="4"/>
  <c r="E23" i="4"/>
  <c r="F23" i="1"/>
  <c r="D22" i="3"/>
  <c r="D21" i="3"/>
  <c r="D19" i="3"/>
  <c r="D20" i="3"/>
  <c r="C20" i="3"/>
  <c r="C19" i="3"/>
  <c r="C22" i="3"/>
  <c r="C21" i="3"/>
  <c r="F22" i="3"/>
  <c r="F20" i="3"/>
  <c r="F19" i="3"/>
  <c r="F21" i="3"/>
  <c r="E19" i="3"/>
  <c r="E22" i="3"/>
  <c r="E21" i="3"/>
  <c r="E20" i="3"/>
  <c r="D20" i="4"/>
  <c r="D22" i="4"/>
  <c r="D21" i="4"/>
  <c r="D19" i="4"/>
  <c r="BM3001" i="4" a="1"/>
  <c r="BM3001" i="4" s="1"/>
  <c r="BE3001" i="4" a="1"/>
  <c r="BE3001" i="4" s="1"/>
  <c r="AW3001" i="4" a="1"/>
  <c r="AW3001" i="4" s="1"/>
  <c r="AO3001" i="4" a="1"/>
  <c r="AO3001" i="4" s="1"/>
  <c r="AG3001" i="4" a="1"/>
  <c r="AG3001" i="4" s="1"/>
  <c r="Y3001" i="4" a="1"/>
  <c r="Y3001" i="4" s="1"/>
  <c r="Q3001" i="4" a="1"/>
  <c r="Q3001" i="4" s="1"/>
  <c r="C3001" i="4" a="1"/>
  <c r="C3001" i="4" s="1"/>
  <c r="BH3001" i="4" a="1"/>
  <c r="BH3001" i="4" s="1"/>
  <c r="AX3001" i="4" a="1"/>
  <c r="AX3001" i="4" s="1"/>
  <c r="AD3001" i="4" a="1"/>
  <c r="AD3001" i="4" s="1"/>
  <c r="BF3001" i="4" a="1"/>
  <c r="BF3001" i="4" s="1"/>
  <c r="AL3001" i="4" a="1"/>
  <c r="AL3001" i="4" s="1"/>
  <c r="BG3001" i="4" a="1"/>
  <c r="BG3001" i="4" s="1"/>
  <c r="AM3001" i="4" a="1"/>
  <c r="AM3001" i="4" s="1"/>
  <c r="T3001" i="4" a="1"/>
  <c r="T3001" i="4" s="1"/>
  <c r="D3001" i="4" a="1"/>
  <c r="D3001" i="4" s="1"/>
  <c r="AV3001" i="4" a="1"/>
  <c r="AV3001" i="4" s="1"/>
  <c r="AC3001" i="4" a="1"/>
  <c r="AC3001" i="4" s="1"/>
  <c r="S3001" i="4" a="1"/>
  <c r="S3001" i="4" s="1"/>
  <c r="BO3001" i="4" a="1"/>
  <c r="BO3001" i="4" s="1"/>
  <c r="AU3001" i="4" a="1"/>
  <c r="AU3001" i="4" s="1"/>
  <c r="AB3001" i="4" a="1"/>
  <c r="AB3001" i="4" s="1"/>
  <c r="R3001" i="4" a="1"/>
  <c r="R3001" i="4" s="1"/>
  <c r="AP3001" i="4" a="1"/>
  <c r="AP3001" i="4" s="1"/>
  <c r="Z3001" i="4" a="1"/>
  <c r="Z3001" i="4" s="1"/>
  <c r="G3001" i="4" a="1"/>
  <c r="G3001" i="4" s="1"/>
  <c r="BB3001" i="4" a="1"/>
  <c r="BB3001" i="4" s="1"/>
  <c r="X3001" i="4" a="1"/>
  <c r="X3001" i="4" s="1"/>
  <c r="M2001" i="4" a="1"/>
  <c r="M2001" i="4" s="1"/>
  <c r="I3007" i="4" s="1" a="1"/>
  <c r="I3007" i="4" s="1"/>
  <c r="AZ3001" i="4" a="1"/>
  <c r="AZ3001" i="4" s="1"/>
  <c r="AN3001" i="4" a="1"/>
  <c r="AN3001" i="4" s="1"/>
  <c r="F3001" i="4" a="1"/>
  <c r="F3001" i="4" s="1"/>
  <c r="BN3001" i="4" a="1"/>
  <c r="BN3001" i="4" s="1"/>
  <c r="BA3001" i="4" a="1"/>
  <c r="BA3001" i="4" s="1"/>
  <c r="AK3001" i="4" a="1"/>
  <c r="AK3001" i="4" s="1"/>
  <c r="E3001" i="4" a="1"/>
  <c r="E3001" i="4" s="1"/>
  <c r="W3001" i="4" a="1"/>
  <c r="W3001" i="4" s="1"/>
  <c r="BL3001" i="4" a="1"/>
  <c r="BL3001" i="4" s="1"/>
  <c r="AJ3001" i="4" a="1"/>
  <c r="AJ3001" i="4" s="1"/>
  <c r="AF3001" i="4" a="1"/>
  <c r="AF3001" i="4" s="1"/>
  <c r="BC3001" i="4" a="1"/>
  <c r="BC3001" i="4" s="1"/>
  <c r="V3001" i="4" a="1"/>
  <c r="V3001" i="4" s="1"/>
  <c r="AS3001" i="4" a="1"/>
  <c r="AS3001" i="4" s="1"/>
  <c r="U3001" i="4" a="1"/>
  <c r="U3001" i="4" s="1"/>
  <c r="BK3001" i="4" a="1"/>
  <c r="BK3001" i="4" s="1"/>
  <c r="AR3001" i="4" a="1"/>
  <c r="AR3001" i="4" s="1"/>
  <c r="AQ3001" i="4" a="1"/>
  <c r="AQ3001" i="4" s="1"/>
  <c r="P3001" i="4" a="1"/>
  <c r="P3001" i="4" s="1"/>
  <c r="AY3001" i="4" a="1"/>
  <c r="AY3001" i="4" s="1"/>
  <c r="AE3001" i="4" a="1"/>
  <c r="AE3001" i="4" s="1"/>
  <c r="C3007" i="4" a="1"/>
  <c r="C3007" i="4" s="1"/>
  <c r="AA3001" i="4" a="1"/>
  <c r="AA3001" i="4" s="1"/>
  <c r="AT3001" i="4" a="1"/>
  <c r="AT3001" i="4" s="1"/>
  <c r="AI3001" i="4" a="1"/>
  <c r="AI3001" i="4" s="1"/>
  <c r="AH3001" i="4" a="1"/>
  <c r="AH3001" i="4" s="1"/>
  <c r="M3001" i="4" a="1"/>
  <c r="M3001" i="4" s="1"/>
  <c r="BJ3001" i="4" a="1"/>
  <c r="BJ3001" i="4" s="1"/>
  <c r="BD3001" i="4" a="1"/>
  <c r="BD3001" i="4" s="1"/>
  <c r="BI3001" i="4" a="1"/>
  <c r="BI3001" i="4" s="1"/>
  <c r="BU1006" i="3"/>
  <c r="M1006" i="3"/>
  <c r="O2001" i="3" a="1"/>
  <c r="O2001" i="3" s="1"/>
  <c r="G2001" i="3" a="1"/>
  <c r="G2001" i="3" s="1"/>
  <c r="D3007" i="1" a="1"/>
  <c r="D3007" i="1" s="1"/>
  <c r="D3052" i="1" s="1" a="1"/>
  <c r="C3007" i="1" a="1"/>
  <c r="C3007" i="1" s="1"/>
  <c r="N3028" i="1" s="1" a="1"/>
  <c r="N3028" i="1" s="1"/>
  <c r="C23" i="1"/>
  <c r="M2001" i="1" a="1"/>
  <c r="M2001" i="1" s="1"/>
  <c r="M3001" i="1" s="1" a="1"/>
  <c r="M3001" i="1" s="1"/>
  <c r="C3001" i="1" l="1" a="1"/>
  <c r="C3001" i="1" s="1"/>
  <c r="D3001" i="1" a="1"/>
  <c r="D3001" i="1" s="1"/>
  <c r="E3001" i="1" a="1"/>
  <c r="E3001" i="1" s="1"/>
  <c r="F3001" i="1" a="1"/>
  <c r="F3001" i="1" s="1"/>
  <c r="G3001" i="1" a="1"/>
  <c r="G3001" i="1" s="1"/>
  <c r="P3001" i="1" a="1"/>
  <c r="P3001" i="1" s="1"/>
  <c r="X3001" i="1" a="1"/>
  <c r="X3001" i="1" s="1"/>
  <c r="AF3001" i="1" a="1"/>
  <c r="AF3001" i="1" s="1"/>
  <c r="AN3001" i="1" a="1"/>
  <c r="AN3001" i="1" s="1"/>
  <c r="AV3001" i="1" a="1"/>
  <c r="AV3001" i="1" s="1"/>
  <c r="BD3001" i="1" a="1"/>
  <c r="BD3001" i="1" s="1"/>
  <c r="BL3001" i="1" a="1"/>
  <c r="BL3001" i="1" s="1"/>
  <c r="AM3001" i="1" a="1"/>
  <c r="AM3001" i="1" s="1"/>
  <c r="Q3001" i="1" a="1"/>
  <c r="Q3001" i="1" s="1"/>
  <c r="Y3001" i="1" a="1"/>
  <c r="Y3001" i="1" s="1"/>
  <c r="AG3001" i="1" a="1"/>
  <c r="AG3001" i="1" s="1"/>
  <c r="AO3001" i="1" a="1"/>
  <c r="AO3001" i="1" s="1"/>
  <c r="AW3001" i="1" a="1"/>
  <c r="AW3001" i="1" s="1"/>
  <c r="BE3001" i="1" a="1"/>
  <c r="BE3001" i="1" s="1"/>
  <c r="BM3001" i="1" a="1"/>
  <c r="BM3001" i="1" s="1"/>
  <c r="R3001" i="1" a="1"/>
  <c r="R3001" i="1" s="1"/>
  <c r="Z3001" i="1" a="1"/>
  <c r="Z3001" i="1" s="1"/>
  <c r="AH3001" i="1" a="1"/>
  <c r="AH3001" i="1" s="1"/>
  <c r="AP3001" i="1" a="1"/>
  <c r="AP3001" i="1" s="1"/>
  <c r="AX3001" i="1" a="1"/>
  <c r="AX3001" i="1" s="1"/>
  <c r="BF3001" i="1" a="1"/>
  <c r="BF3001" i="1" s="1"/>
  <c r="BN3001" i="1" a="1"/>
  <c r="BN3001" i="1" s="1"/>
  <c r="AU3001" i="1" a="1"/>
  <c r="AU3001" i="1" s="1"/>
  <c r="S3001" i="1" a="1"/>
  <c r="S3001" i="1" s="1"/>
  <c r="AA3001" i="1" a="1"/>
  <c r="AA3001" i="1" s="1"/>
  <c r="AI3001" i="1" a="1"/>
  <c r="AI3001" i="1" s="1"/>
  <c r="AQ3001" i="1" a="1"/>
  <c r="AQ3001" i="1" s="1"/>
  <c r="AY3001" i="1" a="1"/>
  <c r="AY3001" i="1" s="1"/>
  <c r="BG3001" i="1" a="1"/>
  <c r="BG3001" i="1" s="1"/>
  <c r="BO3001" i="1" a="1"/>
  <c r="BO3001" i="1" s="1"/>
  <c r="AE3001" i="1" a="1"/>
  <c r="AE3001" i="1" s="1"/>
  <c r="BC3001" i="1" a="1"/>
  <c r="BC3001" i="1" s="1"/>
  <c r="T3001" i="1" a="1"/>
  <c r="T3001" i="1" s="1"/>
  <c r="AB3001" i="1" a="1"/>
  <c r="AB3001" i="1" s="1"/>
  <c r="AJ3001" i="1" a="1"/>
  <c r="AJ3001" i="1" s="1"/>
  <c r="AR3001" i="1" a="1"/>
  <c r="AR3001" i="1" s="1"/>
  <c r="AZ3001" i="1" a="1"/>
  <c r="AZ3001" i="1" s="1"/>
  <c r="BH3001" i="1" a="1"/>
  <c r="BH3001" i="1" s="1"/>
  <c r="BK3001" i="1" a="1"/>
  <c r="BK3001" i="1" s="1"/>
  <c r="U3001" i="1" a="1"/>
  <c r="U3001" i="1" s="1"/>
  <c r="AC3001" i="1" a="1"/>
  <c r="AC3001" i="1" s="1"/>
  <c r="AK3001" i="1" a="1"/>
  <c r="AK3001" i="1" s="1"/>
  <c r="AS3001" i="1" a="1"/>
  <c r="AS3001" i="1" s="1"/>
  <c r="BA3001" i="1" a="1"/>
  <c r="BA3001" i="1" s="1"/>
  <c r="BI3001" i="1" a="1"/>
  <c r="BI3001" i="1" s="1"/>
  <c r="V3001" i="1" a="1"/>
  <c r="V3001" i="1" s="1"/>
  <c r="AD3001" i="1" a="1"/>
  <c r="AD3001" i="1" s="1"/>
  <c r="AL3001" i="1" a="1"/>
  <c r="AL3001" i="1" s="1"/>
  <c r="AT3001" i="1" a="1"/>
  <c r="AT3001" i="1" s="1"/>
  <c r="BB3001" i="1" a="1"/>
  <c r="BB3001" i="1" s="1"/>
  <c r="BJ3001" i="1" a="1"/>
  <c r="BJ3001" i="1" s="1"/>
  <c r="W3001" i="1" a="1"/>
  <c r="W3001" i="1" s="1"/>
  <c r="I3007" i="1" a="1"/>
  <c r="I3007" i="1" s="1"/>
  <c r="C3079" i="1" s="1" a="1"/>
  <c r="C3079" i="1" s="1"/>
  <c r="O3001" i="1" a="1"/>
  <c r="O3001" i="1" s="1"/>
  <c r="F3052" i="7" a="1"/>
  <c r="F3052" i="7" s="1"/>
  <c r="D23" i="7"/>
  <c r="BU3001" i="1" a="1"/>
  <c r="BU3001" i="1" s="1"/>
  <c r="G23" i="7"/>
  <c r="F23" i="7"/>
  <c r="E23" i="7"/>
  <c r="O1006" i="4" a="1"/>
  <c r="O1006" i="4" s="1"/>
  <c r="BS1006" i="4" a="1"/>
  <c r="BS1006" i="4" s="1"/>
  <c r="F3052" i="1" a="1"/>
  <c r="F3052" i="1" s="1"/>
  <c r="P3004" i="1"/>
  <c r="AF3004" i="1"/>
  <c r="AV3004" i="1"/>
  <c r="BL3004" i="1"/>
  <c r="AW3004" i="1"/>
  <c r="AS3004" i="1"/>
  <c r="Q3004" i="1"/>
  <c r="AG3004" i="1"/>
  <c r="BM3004" i="1"/>
  <c r="R3004" i="1"/>
  <c r="AH3004" i="1"/>
  <c r="AX3004" i="1"/>
  <c r="BN3004" i="1"/>
  <c r="S3004" i="1"/>
  <c r="AY3004" i="1"/>
  <c r="BO3004" i="1"/>
  <c r="AC3004" i="1"/>
  <c r="AI3004" i="1"/>
  <c r="T3004" i="1"/>
  <c r="AJ3004" i="1"/>
  <c r="AZ3004" i="1"/>
  <c r="BF3004" i="1"/>
  <c r="AQ3004" i="1"/>
  <c r="BJ3004" i="1"/>
  <c r="U3004" i="1"/>
  <c r="AK3004" i="1"/>
  <c r="BA3004" i="1"/>
  <c r="BE3004" i="1"/>
  <c r="BG3004" i="1"/>
  <c r="BH3004" i="1"/>
  <c r="AD3004" i="1"/>
  <c r="V3004" i="1"/>
  <c r="AL3004" i="1"/>
  <c r="BB3004" i="1"/>
  <c r="AP3004" i="1"/>
  <c r="AR3004" i="1"/>
  <c r="AU3004" i="1"/>
  <c r="W3004" i="1"/>
  <c r="AM3004" i="1"/>
  <c r="BC3004" i="1"/>
  <c r="AO3004" i="1"/>
  <c r="Z3004" i="1"/>
  <c r="AA3004" i="1"/>
  <c r="BI3004" i="1"/>
  <c r="BK3004" i="1"/>
  <c r="X3004" i="1"/>
  <c r="AN3004" i="1"/>
  <c r="BD3004" i="1"/>
  <c r="Y3004" i="1"/>
  <c r="AT3004" i="1"/>
  <c r="AB3004" i="1"/>
  <c r="AE3004" i="1"/>
  <c r="D3052" i="1"/>
  <c r="I3052" i="7" s="1" a="1"/>
  <c r="I3052" i="7" s="1"/>
  <c r="O3004" i="1"/>
  <c r="C23" i="3"/>
  <c r="C3052" i="5" a="1"/>
  <c r="C3052" i="5" s="1"/>
  <c r="N3028" i="5" a="1"/>
  <c r="N3028" i="5" s="1"/>
  <c r="H3007" i="5" a="1"/>
  <c r="H3007" i="5" s="1"/>
  <c r="C3079" i="5" a="1"/>
  <c r="C3079" i="5" s="1"/>
  <c r="C3078" i="5"/>
  <c r="K3007" i="5" a="1"/>
  <c r="K3007" i="5" s="1"/>
  <c r="L3007" i="5" s="1" a="1"/>
  <c r="L3007" i="5" s="1"/>
  <c r="D23" i="5"/>
  <c r="F23" i="3"/>
  <c r="E23" i="3"/>
  <c r="D23" i="4"/>
  <c r="D23" i="3"/>
  <c r="C3052" i="4" a="1"/>
  <c r="C3052" i="4" s="1"/>
  <c r="N3028" i="4" a="1"/>
  <c r="N3028" i="4" s="1"/>
  <c r="H3007" i="4" a="1"/>
  <c r="H3007" i="4" s="1"/>
  <c r="K3007" i="4" a="1"/>
  <c r="K3007" i="4" s="1"/>
  <c r="L3007" i="4" s="1" a="1"/>
  <c r="L3007" i="4" s="1"/>
  <c r="G21" i="3"/>
  <c r="G22" i="3"/>
  <c r="G19" i="3"/>
  <c r="G20" i="3"/>
  <c r="BO3001" i="3" a="1"/>
  <c r="BO3001" i="3" s="1"/>
  <c r="BG3001" i="3" a="1"/>
  <c r="BG3001" i="3" s="1"/>
  <c r="AY3001" i="3" a="1"/>
  <c r="AY3001" i="3" s="1"/>
  <c r="AQ3001" i="3" a="1"/>
  <c r="AQ3001" i="3" s="1"/>
  <c r="AI3001" i="3" a="1"/>
  <c r="AI3001" i="3" s="1"/>
  <c r="AA3001" i="3" a="1"/>
  <c r="AA3001" i="3" s="1"/>
  <c r="S3001" i="3" a="1"/>
  <c r="S3001" i="3" s="1"/>
  <c r="E3001" i="3" a="1"/>
  <c r="E3001" i="3" s="1"/>
  <c r="BM3001" i="3" a="1"/>
  <c r="BM3001" i="3" s="1"/>
  <c r="BE3001" i="3" a="1"/>
  <c r="BE3001" i="3" s="1"/>
  <c r="AW3001" i="3" a="1"/>
  <c r="AW3001" i="3" s="1"/>
  <c r="AO3001" i="3" a="1"/>
  <c r="AO3001" i="3" s="1"/>
  <c r="AG3001" i="3" a="1"/>
  <c r="AG3001" i="3" s="1"/>
  <c r="Y3001" i="3" a="1"/>
  <c r="Y3001" i="3" s="1"/>
  <c r="Q3001" i="3" a="1"/>
  <c r="Q3001" i="3" s="1"/>
  <c r="C3001" i="3" a="1"/>
  <c r="C3001" i="3" s="1"/>
  <c r="BI3001" i="3" a="1"/>
  <c r="BI3001" i="3" s="1"/>
  <c r="AU3001" i="3" a="1"/>
  <c r="AU3001" i="3" s="1"/>
  <c r="AJ3001" i="3" a="1"/>
  <c r="AJ3001" i="3" s="1"/>
  <c r="V3001" i="3" a="1"/>
  <c r="V3001" i="3" s="1"/>
  <c r="C3007" i="3" a="1"/>
  <c r="C3007" i="3" s="1"/>
  <c r="AH3001" i="3" a="1"/>
  <c r="AH3001" i="3" s="1"/>
  <c r="BD3001" i="3" a="1"/>
  <c r="BD3001" i="3" s="1"/>
  <c r="AS3001" i="3" a="1"/>
  <c r="AS3001" i="3" s="1"/>
  <c r="AE3001" i="3" a="1"/>
  <c r="AE3001" i="3" s="1"/>
  <c r="T3001" i="3" a="1"/>
  <c r="T3001" i="3" s="1"/>
  <c r="BH3001" i="3" a="1"/>
  <c r="BH3001" i="3" s="1"/>
  <c r="AT3001" i="3" a="1"/>
  <c r="AT3001" i="3" s="1"/>
  <c r="AF3001" i="3" a="1"/>
  <c r="AF3001" i="3" s="1"/>
  <c r="U3001" i="3" a="1"/>
  <c r="U3001" i="3" s="1"/>
  <c r="BF3001" i="3" a="1"/>
  <c r="BF3001" i="3" s="1"/>
  <c r="BJ3001" i="3" a="1"/>
  <c r="BJ3001" i="3" s="1"/>
  <c r="AN3001" i="3" a="1"/>
  <c r="AN3001" i="3" s="1"/>
  <c r="BB3001" i="3" a="1"/>
  <c r="BB3001" i="3" s="1"/>
  <c r="AK3001" i="3" a="1"/>
  <c r="AK3001" i="3" s="1"/>
  <c r="O3001" i="3" a="1"/>
  <c r="O3001" i="3" s="1"/>
  <c r="M3001" i="3" a="1"/>
  <c r="M3001" i="3" s="1"/>
  <c r="AD3001" i="3" a="1"/>
  <c r="AD3001" i="3" s="1"/>
  <c r="AX3001" i="3" a="1"/>
  <c r="AX3001" i="3" s="1"/>
  <c r="M2001" i="3" a="1"/>
  <c r="M2001" i="3" s="1"/>
  <c r="I3007" i="3" s="1" a="1"/>
  <c r="I3007" i="3" s="1"/>
  <c r="W3001" i="3" a="1"/>
  <c r="W3001" i="3" s="1"/>
  <c r="BA3001" i="3" a="1"/>
  <c r="BA3001" i="3" s="1"/>
  <c r="AM3001" i="3" a="1"/>
  <c r="AM3001" i="3" s="1"/>
  <c r="BC3001" i="3" a="1"/>
  <c r="BC3001" i="3" s="1"/>
  <c r="R3001" i="3" a="1"/>
  <c r="R3001" i="3" s="1"/>
  <c r="AL3001" i="3" a="1"/>
  <c r="AL3001" i="3" s="1"/>
  <c r="P3001" i="3" a="1"/>
  <c r="P3001" i="3" s="1"/>
  <c r="AZ3001" i="3" a="1"/>
  <c r="AZ3001" i="3" s="1"/>
  <c r="BU3001" i="3" a="1"/>
  <c r="BU3001" i="3" s="1"/>
  <c r="G3001" i="3" a="1"/>
  <c r="G3001" i="3" s="1"/>
  <c r="X3001" i="3" a="1"/>
  <c r="X3001" i="3" s="1"/>
  <c r="D3001" i="3" a="1"/>
  <c r="D3001" i="3" s="1"/>
  <c r="AV3001" i="3" a="1"/>
  <c r="AV3001" i="3" s="1"/>
  <c r="AC3001" i="3" a="1"/>
  <c r="AC3001" i="3" s="1"/>
  <c r="AR3001" i="3" a="1"/>
  <c r="AR3001" i="3" s="1"/>
  <c r="AP3001" i="3" a="1"/>
  <c r="AP3001" i="3" s="1"/>
  <c r="Z3001" i="3" a="1"/>
  <c r="Z3001" i="3" s="1"/>
  <c r="F3001" i="3" a="1"/>
  <c r="F3001" i="3" s="1"/>
  <c r="BK3001" i="3" a="1"/>
  <c r="BK3001" i="3" s="1"/>
  <c r="AB3001" i="3" a="1"/>
  <c r="AB3001" i="3" s="1"/>
  <c r="BN3001" i="3" a="1"/>
  <c r="BN3001" i="3" s="1"/>
  <c r="BL3001" i="3" a="1"/>
  <c r="BL3001" i="3" s="1"/>
  <c r="D3007" i="3" a="1"/>
  <c r="D3007" i="3" s="1"/>
  <c r="D3052" i="3" s="1" a="1"/>
  <c r="D3052" i="3" s="1"/>
  <c r="BU2001" i="3" a="1"/>
  <c r="BU2001" i="3" s="1"/>
  <c r="J3007" i="3" s="1" a="1"/>
  <c r="J3007" i="3" s="1"/>
  <c r="C3052" i="1" a="1"/>
  <c r="C3052" i="1" s="1"/>
  <c r="BU1006" i="4" a="1"/>
  <c r="C3078" i="1" l="1"/>
  <c r="K3007" i="1" a="1"/>
  <c r="K3007" i="1" s="1"/>
  <c r="L3007" i="1" s="1" a="1"/>
  <c r="L3007" i="1" s="1"/>
  <c r="H3007" i="1" a="1"/>
  <c r="H3007" i="1" s="1"/>
  <c r="K63" i="2" a="1"/>
  <c r="K63" i="2" s="1"/>
  <c r="M63" i="2" s="1"/>
  <c r="R3006" i="1"/>
  <c r="Q3006" i="1"/>
  <c r="Q3008" i="1" s="1"/>
  <c r="H3052" i="7" a="1"/>
  <c r="H3052" i="7" s="1"/>
  <c r="D3078" i="7" a="1"/>
  <c r="D3078" i="7" s="1"/>
  <c r="BU1006" i="4"/>
  <c r="O2001" i="4" a="1"/>
  <c r="O2001" i="4" s="1"/>
  <c r="O3001" i="4" a="1"/>
  <c r="O3001" i="4" s="1"/>
  <c r="H3052" i="1" a="1"/>
  <c r="H3052" i="1" s="1"/>
  <c r="P3005" i="1"/>
  <c r="D3078" i="1" a="1"/>
  <c r="D3078" i="1" s="1"/>
  <c r="M3007" i="5" a="1"/>
  <c r="M3007" i="5" s="1"/>
  <c r="M3007" i="4" a="1"/>
  <c r="M3007" i="4" s="1"/>
  <c r="C3052" i="3" a="1"/>
  <c r="C3052" i="3" s="1"/>
  <c r="N3028" i="3" a="1"/>
  <c r="N3028" i="3" s="1"/>
  <c r="H3007" i="3" a="1"/>
  <c r="H3007" i="3" s="1"/>
  <c r="C3079" i="3" a="1"/>
  <c r="C3079" i="3" s="1"/>
  <c r="C3078" i="3"/>
  <c r="K3007" i="3" a="1"/>
  <c r="K3007" i="3" s="1"/>
  <c r="L3007" i="3" s="1" a="1"/>
  <c r="L3007" i="3" s="1"/>
  <c r="G23" i="3"/>
  <c r="M3007" i="1" l="1" a="1"/>
  <c r="M3007" i="1" s="1"/>
  <c r="M102" i="2"/>
  <c r="M89" i="2"/>
  <c r="M70" i="2"/>
  <c r="M65" i="2"/>
  <c r="M107" i="2"/>
  <c r="M79" i="2"/>
  <c r="M104" i="2"/>
  <c r="M117" i="2"/>
  <c r="M77" i="2"/>
  <c r="M88" i="2"/>
  <c r="M69" i="2"/>
  <c r="M75" i="2"/>
  <c r="M72" i="2"/>
  <c r="M100" i="2"/>
  <c r="M101" i="2"/>
  <c r="M78" i="2"/>
  <c r="M67" i="2"/>
  <c r="M116" i="2"/>
  <c r="M90" i="2"/>
  <c r="M97" i="2"/>
  <c r="M76" i="2"/>
  <c r="M114" i="2"/>
  <c r="M68" i="2"/>
  <c r="M115" i="2"/>
  <c r="M110" i="2"/>
  <c r="M103" i="2"/>
  <c r="M98" i="2"/>
  <c r="M87" i="2"/>
  <c r="M99" i="2"/>
  <c r="M95" i="2"/>
  <c r="M82" i="2"/>
  <c r="M108" i="2"/>
  <c r="M71" i="2"/>
  <c r="M66" i="2"/>
  <c r="M112" i="2"/>
  <c r="M105" i="2"/>
  <c r="M81" i="2"/>
  <c r="M73" i="2"/>
  <c r="M94" i="2"/>
  <c r="M111" i="2"/>
  <c r="M85" i="2"/>
  <c r="M96" i="2"/>
  <c r="M93" i="2"/>
  <c r="M109" i="2"/>
  <c r="M84" i="2"/>
  <c r="M80" i="2"/>
  <c r="M91" i="2"/>
  <c r="M92" i="2"/>
  <c r="M83" i="2"/>
  <c r="M64" i="2"/>
  <c r="M86" i="2"/>
  <c r="M106" i="2"/>
  <c r="M74" i="2"/>
  <c r="M113" i="2"/>
  <c r="F3078" i="7" a="1"/>
  <c r="F3078" i="7" s="1"/>
  <c r="BU3001" i="4" a="1"/>
  <c r="BU3001" i="4" s="1"/>
  <c r="BU2001" i="4" a="1"/>
  <c r="BU2001" i="4" s="1"/>
  <c r="J3007" i="4" s="1" a="1"/>
  <c r="J3007" i="4" s="1"/>
  <c r="D3007" i="4" a="1"/>
  <c r="D3007" i="4" s="1"/>
  <c r="D3052" i="4" s="1" a="1"/>
  <c r="D3052" i="4" s="1"/>
  <c r="F3078" i="1" a="1"/>
  <c r="F3078" i="1" s="1"/>
  <c r="N3027" i="5"/>
  <c r="N3026" i="5" s="1"/>
  <c r="N3025" i="5" s="1"/>
  <c r="N3024" i="5" s="1"/>
  <c r="N3023" i="5" s="1"/>
  <c r="N3022" i="5" s="1"/>
  <c r="N3021" i="5" s="1"/>
  <c r="N3020" i="5" s="1"/>
  <c r="N3019" i="5" s="1"/>
  <c r="N3018" i="5" s="1"/>
  <c r="N3017" i="5" s="1"/>
  <c r="N3016" i="5" s="1"/>
  <c r="N3015" i="5" s="1"/>
  <c r="N3014" i="5" s="1"/>
  <c r="N3013" i="5" s="1"/>
  <c r="N3012" i="5" s="1"/>
  <c r="N3011" i="5" s="1"/>
  <c r="N3010" i="5" s="1"/>
  <c r="N3009" i="5" s="1"/>
  <c r="N3008" i="5" s="1"/>
  <c r="N3007" i="5" s="1"/>
  <c r="E3007" i="5" s="1" a="1"/>
  <c r="E3007" i="5" s="1"/>
  <c r="E3052" i="5" s="1" a="1"/>
  <c r="E3052" i="5" s="1"/>
  <c r="N3027" i="4"/>
  <c r="N3026" i="4" s="1"/>
  <c r="N3025" i="4" s="1"/>
  <c r="N3024" i="4" s="1"/>
  <c r="N3023" i="4" s="1"/>
  <c r="N3022" i="4" s="1"/>
  <c r="N3021" i="4" s="1"/>
  <c r="N3020" i="4" s="1"/>
  <c r="N3019" i="4" s="1"/>
  <c r="N3018" i="4" s="1"/>
  <c r="N3017" i="4" s="1"/>
  <c r="N3016" i="4" s="1"/>
  <c r="N3015" i="4" s="1"/>
  <c r="N3014" i="4" s="1"/>
  <c r="N3013" i="4" s="1"/>
  <c r="N3012" i="4" s="1"/>
  <c r="N3011" i="4" s="1"/>
  <c r="N3010" i="4" s="1"/>
  <c r="N3009" i="4" s="1"/>
  <c r="N3008" i="4" s="1"/>
  <c r="N3007" i="4" s="1"/>
  <c r="E3007" i="4" s="1" a="1"/>
  <c r="E3007" i="4" s="1"/>
  <c r="E3052" i="4" s="1" a="1"/>
  <c r="E3052" i="4" s="1"/>
  <c r="M3007" i="3" a="1"/>
  <c r="M3007" i="3" s="1"/>
  <c r="N3027" i="1" l="1"/>
  <c r="N3026" i="1" s="1"/>
  <c r="N3025" i="1" s="1"/>
  <c r="N3024" i="1" s="1"/>
  <c r="N3023" i="1" s="1"/>
  <c r="N3022" i="1" s="1"/>
  <c r="N3021" i="1" s="1"/>
  <c r="N3020" i="1" s="1"/>
  <c r="N3019" i="1" s="1"/>
  <c r="N3018" i="1" s="1"/>
  <c r="N3017" i="1" s="1"/>
  <c r="N3016" i="1" s="1"/>
  <c r="N3015" i="1" s="1"/>
  <c r="N3014" i="1" s="1"/>
  <c r="N3013" i="1" s="1"/>
  <c r="N3012" i="1" s="1"/>
  <c r="N3011" i="1" s="1"/>
  <c r="N3010" i="1" s="1"/>
  <c r="N3009" i="1" s="1"/>
  <c r="N3008" i="1" s="1"/>
  <c r="N3007" i="1" s="1"/>
  <c r="E3007" i="1" s="1" a="1"/>
  <c r="E3007" i="1" s="1"/>
  <c r="E3052" i="1" s="1" a="1"/>
  <c r="E3052" i="1" s="1"/>
  <c r="L63" i="2" a="1"/>
  <c r="L63" i="2" s="1"/>
  <c r="C125" i="2" a="1"/>
  <c r="C125" i="2" s="1"/>
  <c r="E125" i="2" s="1" a="1"/>
  <c r="E125" i="2" s="1"/>
  <c r="M119" i="2"/>
  <c r="O61" i="2" s="1"/>
  <c r="O63" i="2" s="1" a="1"/>
  <c r="O63" i="2" s="1"/>
  <c r="P63" i="2" s="1" a="1"/>
  <c r="P63" i="2" s="1"/>
  <c r="Q63" i="2" s="1" a="1"/>
  <c r="Q63" i="2" s="1"/>
  <c r="R63" i="2" s="1" a="1"/>
  <c r="R63" i="2" s="1"/>
  <c r="O14" i="7" s="1" a="1"/>
  <c r="G3052" i="7" a="1"/>
  <c r="G3052" i="7" s="1"/>
  <c r="G3052" i="1" a="1"/>
  <c r="G3052" i="1" s="1"/>
  <c r="C3079" i="4" a="1"/>
  <c r="C3079" i="4" s="1"/>
  <c r="C3078" i="4"/>
  <c r="N3027" i="3"/>
  <c r="N3026" i="3" s="1"/>
  <c r="N3025" i="3" s="1"/>
  <c r="N3024" i="3" s="1"/>
  <c r="N3023" i="3" s="1"/>
  <c r="N3022" i="3" s="1"/>
  <c r="N3021" i="3" s="1"/>
  <c r="N3020" i="3" s="1"/>
  <c r="N3019" i="3" s="1"/>
  <c r="N3018" i="3" s="1"/>
  <c r="N3017" i="3" s="1"/>
  <c r="N3016" i="3" s="1"/>
  <c r="N3015" i="3" s="1"/>
  <c r="N3014" i="3" s="1"/>
  <c r="N3013" i="3" s="1"/>
  <c r="N3012" i="3" s="1"/>
  <c r="N3011" i="3" s="1"/>
  <c r="N3010" i="3" s="1"/>
  <c r="N3009" i="3" s="1"/>
  <c r="N3008" i="3" s="1"/>
  <c r="N3007" i="3" s="1"/>
  <c r="E3007" i="3" s="1" a="1"/>
  <c r="E3007" i="3" s="1"/>
  <c r="E3052" i="3" s="1" a="1"/>
  <c r="E3052" i="3" s="1"/>
  <c r="BU26" i="7" a="1"/>
  <c r="BU26" i="7" l="1"/>
  <c r="D125" i="2" a="1"/>
  <c r="D125" i="2" s="1"/>
  <c r="F125" i="2" a="1"/>
  <c r="F125" i="2" s="1"/>
  <c r="J119" i="2"/>
  <c r="M122" i="2"/>
  <c r="E3078" i="7" a="1"/>
  <c r="E3078" i="7" s="1"/>
  <c r="BN16" i="7" a="1"/>
  <c r="BN16" i="7" s="1"/>
  <c r="BF16" i="7" a="1"/>
  <c r="BF16" i="7" s="1"/>
  <c r="AX16" i="7" a="1"/>
  <c r="AX16" i="7" s="1"/>
  <c r="AP16" i="7" a="1"/>
  <c r="AP16" i="7" s="1"/>
  <c r="AH16" i="7" a="1"/>
  <c r="AH16" i="7" s="1"/>
  <c r="Z16" i="7" a="1"/>
  <c r="Z16" i="7" s="1"/>
  <c r="R16" i="7" a="1"/>
  <c r="R16" i="7" s="1"/>
  <c r="BJ15" i="7" a="1"/>
  <c r="BJ15" i="7" s="1"/>
  <c r="BB15" i="7" a="1"/>
  <c r="BB15" i="7" s="1"/>
  <c r="AT15" i="7" a="1"/>
  <c r="AT15" i="7" s="1"/>
  <c r="AL15" i="7" a="1"/>
  <c r="AL15" i="7" s="1"/>
  <c r="AD15" i="7" a="1"/>
  <c r="AD15" i="7" s="1"/>
  <c r="V15" i="7" a="1"/>
  <c r="V15" i="7" s="1"/>
  <c r="BM16" i="7" a="1"/>
  <c r="BM16" i="7" s="1"/>
  <c r="BE16" i="7" a="1"/>
  <c r="BE16" i="7" s="1"/>
  <c r="AW16" i="7" a="1"/>
  <c r="AW16" i="7" s="1"/>
  <c r="AO16" i="7" a="1"/>
  <c r="AO16" i="7" s="1"/>
  <c r="AG16" i="7" a="1"/>
  <c r="AG16" i="7" s="1"/>
  <c r="Y16" i="7" a="1"/>
  <c r="Y16" i="7" s="1"/>
  <c r="Q16" i="7" a="1"/>
  <c r="Q16" i="7" s="1"/>
  <c r="BQ15" i="7" a="1"/>
  <c r="BQ15" i="7" s="1"/>
  <c r="BI15" i="7" a="1"/>
  <c r="BI15" i="7" s="1"/>
  <c r="BA15" i="7" a="1"/>
  <c r="BA15" i="7" s="1"/>
  <c r="AS15" i="7" a="1"/>
  <c r="AS15" i="7" s="1"/>
  <c r="AK15" i="7" a="1"/>
  <c r="AK15" i="7" s="1"/>
  <c r="AC15" i="7" a="1"/>
  <c r="AC15" i="7" s="1"/>
  <c r="U15" i="7" a="1"/>
  <c r="U15" i="7" s="1"/>
  <c r="BL16" i="7" a="1"/>
  <c r="BL16" i="7" s="1"/>
  <c r="BD16" i="7" a="1"/>
  <c r="BD16" i="7" s="1"/>
  <c r="AV16" i="7" a="1"/>
  <c r="AV16" i="7" s="1"/>
  <c r="AN16" i="7" a="1"/>
  <c r="AN16" i="7" s="1"/>
  <c r="AF16" i="7" a="1"/>
  <c r="AF16" i="7" s="1"/>
  <c r="X16" i="7" a="1"/>
  <c r="X16" i="7" s="1"/>
  <c r="P16" i="7" a="1"/>
  <c r="P16" i="7" s="1"/>
  <c r="BP15" i="7" a="1"/>
  <c r="BP15" i="7" s="1"/>
  <c r="BH15" i="7" a="1"/>
  <c r="BH15" i="7" s="1"/>
  <c r="AZ15" i="7" a="1"/>
  <c r="AZ15" i="7" s="1"/>
  <c r="AR15" i="7" a="1"/>
  <c r="AR15" i="7" s="1"/>
  <c r="AJ15" i="7" a="1"/>
  <c r="AJ15" i="7" s="1"/>
  <c r="AB15" i="7" a="1"/>
  <c r="AB15" i="7" s="1"/>
  <c r="T15" i="7" a="1"/>
  <c r="T15" i="7" s="1"/>
  <c r="BK16" i="7" a="1"/>
  <c r="BK16" i="7" s="1"/>
  <c r="BC16" i="7" a="1"/>
  <c r="BC16" i="7" s="1"/>
  <c r="AU16" i="7" a="1"/>
  <c r="AU16" i="7" s="1"/>
  <c r="AM16" i="7" a="1"/>
  <c r="AM16" i="7" s="1"/>
  <c r="AE16" i="7" a="1"/>
  <c r="AE16" i="7" s="1"/>
  <c r="W16" i="7" a="1"/>
  <c r="W16" i="7" s="1"/>
  <c r="BO15" i="7" a="1"/>
  <c r="BO15" i="7" s="1"/>
  <c r="BG15" i="7" a="1"/>
  <c r="BG15" i="7" s="1"/>
  <c r="AY15" i="7" a="1"/>
  <c r="AY15" i="7" s="1"/>
  <c r="AQ15" i="7" a="1"/>
  <c r="AQ15" i="7" s="1"/>
  <c r="AI15" i="7" a="1"/>
  <c r="AI15" i="7" s="1"/>
  <c r="AA15" i="7" a="1"/>
  <c r="AA15" i="7" s="1"/>
  <c r="S15" i="7" a="1"/>
  <c r="S15" i="7" s="1"/>
  <c r="Z15" i="7" a="1"/>
  <c r="Z15" i="7" s="1"/>
  <c r="BJ16" i="7" a="1"/>
  <c r="BJ16" i="7" s="1"/>
  <c r="BB16" i="7" a="1"/>
  <c r="BB16" i="7" s="1"/>
  <c r="AT16" i="7" a="1"/>
  <c r="AT16" i="7" s="1"/>
  <c r="AL16" i="7" a="1"/>
  <c r="AL16" i="7" s="1"/>
  <c r="AD16" i="7" a="1"/>
  <c r="AD16" i="7" s="1"/>
  <c r="V16" i="7" a="1"/>
  <c r="V16" i="7" s="1"/>
  <c r="BN15" i="7" a="1"/>
  <c r="BN15" i="7" s="1"/>
  <c r="BF15" i="7" a="1"/>
  <c r="BF15" i="7" s="1"/>
  <c r="AX15" i="7" a="1"/>
  <c r="AX15" i="7" s="1"/>
  <c r="AP15" i="7" a="1"/>
  <c r="AP15" i="7" s="1"/>
  <c r="AH15" i="7" a="1"/>
  <c r="AH15" i="7" s="1"/>
  <c r="R15" i="7" a="1"/>
  <c r="R15" i="7" s="1"/>
  <c r="O14" i="7"/>
  <c r="O1003" i="7" s="1" a="1"/>
  <c r="O1003" i="7" s="1"/>
  <c r="AG15" i="7" a="1"/>
  <c r="AG15" i="7" s="1"/>
  <c r="BQ16" i="7" a="1"/>
  <c r="BQ16" i="7" s="1"/>
  <c r="BI16" i="7" a="1"/>
  <c r="BI16" i="7" s="1"/>
  <c r="BA16" i="7" a="1"/>
  <c r="BA16" i="7" s="1"/>
  <c r="AS16" i="7" a="1"/>
  <c r="AS16" i="7" s="1"/>
  <c r="AK16" i="7" a="1"/>
  <c r="AK16" i="7" s="1"/>
  <c r="AC16" i="7" a="1"/>
  <c r="AC16" i="7" s="1"/>
  <c r="U16" i="7" a="1"/>
  <c r="U16" i="7" s="1"/>
  <c r="BM15" i="7" a="1"/>
  <c r="BM15" i="7" s="1"/>
  <c r="BE15" i="7" a="1"/>
  <c r="BE15" i="7" s="1"/>
  <c r="AW15" i="7" a="1"/>
  <c r="AW15" i="7" s="1"/>
  <c r="AO15" i="7" a="1"/>
  <c r="AO15" i="7" s="1"/>
  <c r="Y15" i="7" a="1"/>
  <c r="Y15" i="7" s="1"/>
  <c r="Q15" i="7" a="1"/>
  <c r="Q15" i="7" s="1"/>
  <c r="P15" i="7" a="1"/>
  <c r="P15" i="7" s="1"/>
  <c r="BP16" i="7" a="1"/>
  <c r="BP16" i="7" s="1"/>
  <c r="BH16" i="7" a="1"/>
  <c r="BH16" i="7" s="1"/>
  <c r="AZ16" i="7" a="1"/>
  <c r="AZ16" i="7" s="1"/>
  <c r="AR16" i="7" a="1"/>
  <c r="AR16" i="7" s="1"/>
  <c r="AJ16" i="7" a="1"/>
  <c r="AJ16" i="7" s="1"/>
  <c r="AB16" i="7" a="1"/>
  <c r="AB16" i="7" s="1"/>
  <c r="T16" i="7" a="1"/>
  <c r="T16" i="7" s="1"/>
  <c r="BL15" i="7" a="1"/>
  <c r="BL15" i="7" s="1"/>
  <c r="BD15" i="7" a="1"/>
  <c r="BD15" i="7" s="1"/>
  <c r="AV15" i="7" a="1"/>
  <c r="AV15" i="7" s="1"/>
  <c r="AN15" i="7" a="1"/>
  <c r="AN15" i="7" s="1"/>
  <c r="AF15" i="7" a="1"/>
  <c r="AF15" i="7" s="1"/>
  <c r="X15" i="7" a="1"/>
  <c r="X15" i="7" s="1"/>
  <c r="BO16" i="7" a="1"/>
  <c r="BO16" i="7" s="1"/>
  <c r="BG16" i="7" a="1"/>
  <c r="BG16" i="7" s="1"/>
  <c r="AY16" i="7" a="1"/>
  <c r="AY16" i="7" s="1"/>
  <c r="AQ16" i="7" a="1"/>
  <c r="AQ16" i="7" s="1"/>
  <c r="AI16" i="7" a="1"/>
  <c r="AI16" i="7" s="1"/>
  <c r="AA16" i="7" a="1"/>
  <c r="AA16" i="7" s="1"/>
  <c r="S16" i="7" a="1"/>
  <c r="S16" i="7" s="1"/>
  <c r="BK15" i="7" a="1"/>
  <c r="BK15" i="7" s="1"/>
  <c r="BC15" i="7" a="1"/>
  <c r="BC15" i="7" s="1"/>
  <c r="AU15" i="7" a="1"/>
  <c r="AU15" i="7" s="1"/>
  <c r="AM15" i="7" a="1"/>
  <c r="AM15" i="7" s="1"/>
  <c r="AE15" i="7" a="1"/>
  <c r="AE15" i="7" s="1"/>
  <c r="W15" i="7" a="1"/>
  <c r="W15" i="7" s="1"/>
  <c r="E3078" i="1" a="1"/>
  <c r="E3078" i="1" s="1"/>
  <c r="V1001" i="7" a="1"/>
  <c r="BP1001" i="7" a="1"/>
  <c r="BM1001" i="7" a="1"/>
  <c r="AE26" i="7" a="1"/>
  <c r="AL26" i="7" a="1"/>
  <c r="AS26" i="7" a="1"/>
  <c r="AN1001" i="7" a="1"/>
  <c r="AX1001" i="7" a="1"/>
  <c r="AB26" i="7" a="1"/>
  <c r="AA26" i="7" a="1"/>
  <c r="AL1001" i="7" a="1"/>
  <c r="BJ26" i="7" a="1"/>
  <c r="P1001" i="7" a="1"/>
  <c r="AW1001" i="7" a="1"/>
  <c r="Z26" i="7" a="1"/>
  <c r="Z1001" i="7" a="1"/>
  <c r="BF1001" i="7" a="1"/>
  <c r="AI1001" i="7" a="1"/>
  <c r="AS1001" i="7" a="1"/>
  <c r="BG26" i="7" a="1"/>
  <c r="P26" i="7" a="1"/>
  <c r="AK26" i="7" a="1"/>
  <c r="AR1001" i="7" a="1"/>
  <c r="BI1001" i="7" a="1"/>
  <c r="AD1001" i="7" a="1"/>
  <c r="AG26" i="7" a="1"/>
  <c r="AD26" i="7" a="1"/>
  <c r="W26" i="7" a="1"/>
  <c r="AQ1001" i="7" a="1"/>
  <c r="BK26" i="7" a="1"/>
  <c r="AH1001" i="7" a="1"/>
  <c r="BB1001" i="7" a="1"/>
  <c r="BJ1001" i="7" a="1"/>
  <c r="AC26" i="7" a="1"/>
  <c r="T1001" i="7" a="1"/>
  <c r="BP26" i="7" a="1"/>
  <c r="AU1001" i="7" a="1"/>
  <c r="R1001" i="7" a="1"/>
  <c r="R26" i="7" a="1"/>
  <c r="W1001" i="7" a="1"/>
  <c r="AG1001" i="7" a="1"/>
  <c r="S26" i="7" a="1"/>
  <c r="X1001" i="7" a="1"/>
  <c r="BN26" i="7" a="1"/>
  <c r="BN1001" i="7" a="1"/>
  <c r="V26" i="7" a="1"/>
  <c r="BQ1001" i="7" a="1"/>
  <c r="AO26" i="7" a="1"/>
  <c r="AV1001" i="7" a="1"/>
  <c r="T26" i="7" a="1"/>
  <c r="AB1001" i="7" a="1"/>
  <c r="AZ1001" i="7" a="1"/>
  <c r="AK1001" i="7" a="1"/>
  <c r="O1001" i="7" a="1"/>
  <c r="AY26" i="7" a="1"/>
  <c r="X26" i="7" a="1"/>
  <c r="BH26" i="7" a="1"/>
  <c r="AE1001" i="7" a="1"/>
  <c r="BC1001" i="7" a="1"/>
  <c r="Q1001" i="7" a="1"/>
  <c r="AU26" i="7" a="1"/>
  <c r="Y26" i="7" a="1"/>
  <c r="BF26" i="7" a="1"/>
  <c r="BM26" i="7" a="1"/>
  <c r="AF1001" i="7" a="1"/>
  <c r="AY1001" i="7" a="1"/>
  <c r="AR26" i="7" a="1"/>
  <c r="AN26" i="7" a="1"/>
  <c r="BC26" i="7" a="1"/>
  <c r="BD1001" i="7" a="1"/>
  <c r="AV26" i="7" a="1"/>
  <c r="BO1001" i="7" a="1"/>
  <c r="AP1001" i="7" a="1"/>
  <c r="S1001" i="7" a="1"/>
  <c r="U1001" i="7" a="1"/>
  <c r="AF26" i="7" a="1"/>
  <c r="BB26" i="7" a="1"/>
  <c r="BQ26" i="7" a="1"/>
  <c r="U26" i="7" a="1"/>
  <c r="BA1001" i="7" a="1"/>
  <c r="AO1001" i="7" a="1"/>
  <c r="BO26" i="7" a="1"/>
  <c r="BA26" i="7" a="1"/>
  <c r="AJ1001" i="7" a="1"/>
  <c r="BH1001" i="7" a="1"/>
  <c r="Y1001" i="7" a="1"/>
  <c r="AW26" i="7" a="1"/>
  <c r="AQ26" i="7" a="1"/>
  <c r="AX26" i="7" a="1"/>
  <c r="AZ26" i="7" a="1"/>
  <c r="BE1001" i="7" a="1"/>
  <c r="AC1001" i="7" a="1"/>
  <c r="AT26" i="7" a="1"/>
  <c r="BE26" i="7" a="1"/>
  <c r="BL1001" i="7" a="1"/>
  <c r="AI26" i="7" a="1"/>
  <c r="AM1001" i="7" a="1"/>
  <c r="BK1001" i="7" a="1"/>
  <c r="BG1001" i="7" a="1"/>
  <c r="AM26" i="7" a="1"/>
  <c r="Q26" i="7" a="1"/>
  <c r="BI26" i="7" a="1"/>
  <c r="BL26" i="7" a="1"/>
  <c r="AT1001" i="7" a="1"/>
  <c r="AJ26" i="7" a="1"/>
  <c r="AP26" i="7" a="1"/>
  <c r="AA1001" i="7" a="1"/>
  <c r="BD26" i="7" a="1"/>
  <c r="AH26" i="7" a="1"/>
  <c r="BJ1001" i="7" l="1"/>
  <c r="AL1001" i="7"/>
  <c r="R1001" i="7"/>
  <c r="AD1001" i="7"/>
  <c r="AS1001" i="7"/>
  <c r="AX1001" i="7"/>
  <c r="BM1001" i="7"/>
  <c r="BO1001" i="7"/>
  <c r="AO1001" i="7"/>
  <c r="AC1001" i="7"/>
  <c r="BG1001" i="7"/>
  <c r="Y1001" i="7"/>
  <c r="U1001" i="7"/>
  <c r="AY1001" i="7"/>
  <c r="Q1001" i="7"/>
  <c r="AK1001" i="7"/>
  <c r="BB1001" i="7"/>
  <c r="AQ1001" i="7"/>
  <c r="AG1001" i="7"/>
  <c r="BI1001" i="7"/>
  <c r="AI1001" i="7"/>
  <c r="AW1001" i="7"/>
  <c r="BP1001" i="7"/>
  <c r="AA1001" i="7"/>
  <c r="BL1001" i="7"/>
  <c r="AT1001" i="7"/>
  <c r="BK1001" i="7"/>
  <c r="BH1001" i="7"/>
  <c r="S1001" i="7"/>
  <c r="BD1001" i="7"/>
  <c r="BC1001" i="7"/>
  <c r="AZ1001" i="7"/>
  <c r="BN1001" i="7"/>
  <c r="AV1001" i="7"/>
  <c r="AU1001" i="7"/>
  <c r="AR1001" i="7"/>
  <c r="BF1001" i="7"/>
  <c r="AN1001" i="7"/>
  <c r="V1001" i="7"/>
  <c r="BQ1001" i="7"/>
  <c r="BA1001" i="7"/>
  <c r="BE1001" i="7"/>
  <c r="AM1001" i="7"/>
  <c r="AJ1001" i="7"/>
  <c r="AP1001" i="7"/>
  <c r="AF1001" i="7"/>
  <c r="AE1001" i="7"/>
  <c r="AB1001" i="7"/>
  <c r="AH1001" i="7"/>
  <c r="X1001" i="7"/>
  <c r="W1001" i="7"/>
  <c r="T1001" i="7"/>
  <c r="Z1001" i="7"/>
  <c r="P1001" i="7"/>
  <c r="O1001" i="7"/>
  <c r="O1004" i="7" a="1"/>
  <c r="BE26" i="7"/>
  <c r="BL26" i="7"/>
  <c r="AZ26" i="7"/>
  <c r="U26" i="7"/>
  <c r="BC26" i="7"/>
  <c r="BM26" i="7"/>
  <c r="BH26" i="7"/>
  <c r="AC26" i="7"/>
  <c r="BK26" i="7"/>
  <c r="R26" i="7"/>
  <c r="BP26" i="7"/>
  <c r="AK26" i="7"/>
  <c r="Z26" i="7"/>
  <c r="AS26" i="7"/>
  <c r="AH26" i="7"/>
  <c r="BA26" i="7"/>
  <c r="AP26" i="7"/>
  <c r="BI26" i="7"/>
  <c r="AX26" i="7"/>
  <c r="BQ26" i="7"/>
  <c r="AN26" i="7"/>
  <c r="BF26" i="7"/>
  <c r="X26" i="7"/>
  <c r="V26" i="7"/>
  <c r="BN26" i="7"/>
  <c r="S26" i="7"/>
  <c r="AD26" i="7"/>
  <c r="P26" i="7"/>
  <c r="AA26" i="7"/>
  <c r="AL26" i="7"/>
  <c r="BD26" i="7"/>
  <c r="AI26" i="7"/>
  <c r="AT26" i="7"/>
  <c r="Q26" i="7"/>
  <c r="AQ26" i="7"/>
  <c r="BB26" i="7"/>
  <c r="AV26" i="7"/>
  <c r="Y26" i="7"/>
  <c r="AY26" i="7"/>
  <c r="T26" i="7"/>
  <c r="BJ26" i="7"/>
  <c r="W26" i="7"/>
  <c r="AG26" i="7"/>
  <c r="BG26" i="7"/>
  <c r="BG1002" i="7" s="1" a="1"/>
  <c r="BG1002" i="7" s="1"/>
  <c r="AB26" i="7"/>
  <c r="AE26" i="7"/>
  <c r="AO26" i="7"/>
  <c r="BO26" i="7"/>
  <c r="AJ26" i="7"/>
  <c r="AM26" i="7"/>
  <c r="AW26" i="7"/>
  <c r="AF26" i="7"/>
  <c r="AR26" i="7"/>
  <c r="AU26" i="7"/>
  <c r="O16" i="7" a="1"/>
  <c r="O16" i="7" s="1"/>
  <c r="O13" i="7" a="1"/>
  <c r="O13" i="7" s="1"/>
  <c r="O15" i="7" a="1"/>
  <c r="O15" i="7" s="1"/>
  <c r="O12" i="7" a="1"/>
  <c r="O12" i="7" s="1"/>
  <c r="AU1006" i="7" a="1"/>
  <c r="W1006" i="7" a="1"/>
  <c r="BA1006" i="7" a="1"/>
  <c r="AC1006" i="7" a="1"/>
  <c r="AX1006" i="7" a="1"/>
  <c r="BD1006" i="7" a="1"/>
  <c r="X1006" i="7" a="1"/>
  <c r="BO1006" i="7" a="1"/>
  <c r="AY1006" i="7" a="1"/>
  <c r="BH1006" i="7" a="1"/>
  <c r="AL1006" i="7" a="1"/>
  <c r="AS1006" i="7" a="1"/>
  <c r="T1006" i="7" a="1"/>
  <c r="AZ1006" i="7" a="1"/>
  <c r="R1006" i="7" a="1"/>
  <c r="AO1006" i="7" a="1"/>
  <c r="V1006" i="7" a="1"/>
  <c r="AI1006" i="7" a="1"/>
  <c r="BI1006" i="7" a="1"/>
  <c r="BK1006" i="7" a="1"/>
  <c r="AD1006" i="7" a="1"/>
  <c r="AG1006" i="7" a="1"/>
  <c r="AT1006" i="7" a="1"/>
  <c r="AQ1006" i="7" a="1"/>
  <c r="BQ1006" i="7" a="1"/>
  <c r="BN1006" i="7" a="1"/>
  <c r="AR1006" i="7" a="1"/>
  <c r="Q1006" i="7" a="1"/>
  <c r="AJ1006" i="7" a="1"/>
  <c r="Z1006" i="7" a="1"/>
  <c r="AA1006" i="7" a="1"/>
  <c r="BP1006" i="7" a="1"/>
  <c r="S1006" i="7" a="1"/>
  <c r="U1006" i="7" a="1"/>
  <c r="AM1006" i="7" a="1"/>
  <c r="BF1006" i="7" a="1"/>
  <c r="AW1006" i="7" a="1"/>
  <c r="P1006" i="7" a="1"/>
  <c r="O26" i="7" a="1"/>
  <c r="BJ1006" i="7" a="1"/>
  <c r="AP1006" i="7" a="1"/>
  <c r="AN1006" i="7" a="1"/>
  <c r="AH1006" i="7" a="1"/>
  <c r="AV1006" i="7" a="1"/>
  <c r="AK1006" i="7" a="1"/>
  <c r="BL1006" i="7" a="1"/>
  <c r="BG1006" i="7" a="1"/>
  <c r="Y1006" i="7" a="1"/>
  <c r="AE1006" i="7" a="1"/>
  <c r="BM1006" i="7" a="1"/>
  <c r="AF1006" i="7" a="1"/>
  <c r="BB1006" i="7" a="1"/>
  <c r="BC1006" i="7" a="1"/>
  <c r="AB1006" i="7" a="1"/>
  <c r="BE1006" i="7" a="1"/>
  <c r="BU1000" i="7" l="1" a="1"/>
  <c r="BU1000" i="7" s="1"/>
  <c r="P1006" i="7"/>
  <c r="AW1006" i="7"/>
  <c r="BO1006" i="7"/>
  <c r="AS1006" i="7"/>
  <c r="X1006" i="7"/>
  <c r="BE1006" i="7"/>
  <c r="BB1006" i="7"/>
  <c r="BA1006" i="7"/>
  <c r="AF1006" i="7"/>
  <c r="BM1006" i="7"/>
  <c r="BK1006" i="7"/>
  <c r="BI1006" i="7"/>
  <c r="AN1006" i="7"/>
  <c r="AP1006" i="7"/>
  <c r="BJ1006" i="7"/>
  <c r="BQ1006" i="7"/>
  <c r="AV1006" i="7"/>
  <c r="BF1006" i="7"/>
  <c r="T1006" i="7"/>
  <c r="AL1006" i="7"/>
  <c r="BD1006" i="7"/>
  <c r="BC1006" i="7"/>
  <c r="AB1006" i="7"/>
  <c r="W1006" i="7"/>
  <c r="BL1006" i="7"/>
  <c r="Z1006" i="7"/>
  <c r="AJ1006" i="7"/>
  <c r="AH1006" i="7"/>
  <c r="AE1006" i="7"/>
  <c r="AR1006" i="7"/>
  <c r="BN1006" i="7"/>
  <c r="R1006" i="7"/>
  <c r="AZ1006" i="7"/>
  <c r="AM1006" i="7"/>
  <c r="AT1006" i="7"/>
  <c r="BH1006" i="7"/>
  <c r="AX1006" i="7"/>
  <c r="S1006" i="7"/>
  <c r="BP1006" i="7"/>
  <c r="AU1006" i="7"/>
  <c r="AA1006" i="7"/>
  <c r="AD1006" i="7"/>
  <c r="AK1006" i="7"/>
  <c r="Q1006" i="7"/>
  <c r="AI1006" i="7"/>
  <c r="V1006" i="7"/>
  <c r="AO1006" i="7"/>
  <c r="Y1006" i="7"/>
  <c r="AQ1006" i="7"/>
  <c r="U1006" i="7"/>
  <c r="AG1006" i="7"/>
  <c r="AY1006" i="7"/>
  <c r="AC1006" i="7"/>
  <c r="BG1006" i="7"/>
  <c r="O1004" i="7"/>
  <c r="W9" i="7"/>
  <c r="AL9" i="7"/>
  <c r="Z9" i="7"/>
  <c r="Y9" i="7"/>
  <c r="AF9" i="7"/>
  <c r="AJ9" i="7"/>
  <c r="AM9" i="7"/>
  <c r="AV9" i="7"/>
  <c r="AH9" i="7"/>
  <c r="AE9" i="7"/>
  <c r="U9" i="7"/>
  <c r="AO9" i="7"/>
  <c r="AB9" i="7"/>
  <c r="AN9" i="7"/>
  <c r="BL9" i="7"/>
  <c r="BP9" i="7"/>
  <c r="BA9" i="7"/>
  <c r="AT9" i="7"/>
  <c r="BM9" i="7"/>
  <c r="X9" i="7"/>
  <c r="BJ9" i="7"/>
  <c r="AZ9" i="7"/>
  <c r="AQ9" i="7"/>
  <c r="BN9" i="7"/>
  <c r="BO9" i="7"/>
  <c r="AP9" i="7"/>
  <c r="BQ9" i="7"/>
  <c r="BI9" i="7"/>
  <c r="AI9" i="7"/>
  <c r="BB9" i="7"/>
  <c r="AK9" i="7"/>
  <c r="BC9" i="7"/>
  <c r="AS9" i="7"/>
  <c r="BE9" i="7"/>
  <c r="Q9" i="7"/>
  <c r="V9" i="7"/>
  <c r="AD9" i="7"/>
  <c r="AG9" i="7"/>
  <c r="BD9" i="7"/>
  <c r="BH9" i="7"/>
  <c r="BK9" i="7"/>
  <c r="AY9" i="7"/>
  <c r="R9" i="7"/>
  <c r="AU9" i="7"/>
  <c r="BG9" i="7"/>
  <c r="AR9" i="7"/>
  <c r="AA9" i="7"/>
  <c r="P9" i="7"/>
  <c r="BF9" i="7"/>
  <c r="AC9" i="7"/>
  <c r="AX9" i="7"/>
  <c r="S9" i="7"/>
  <c r="T9" i="7"/>
  <c r="AW9" i="7"/>
  <c r="BP2001" i="7" a="1"/>
  <c r="BP2001" i="7" s="1"/>
  <c r="O26" i="7"/>
  <c r="BO1002" i="7" a="1"/>
  <c r="BO1002" i="7" s="1"/>
  <c r="AI1002" i="7" a="1"/>
  <c r="AI1002" i="7" s="1"/>
  <c r="BA1002" i="7" a="1"/>
  <c r="BA1002" i="7" s="1"/>
  <c r="AO1002" i="7" a="1"/>
  <c r="AO1002" i="7" s="1"/>
  <c r="BD1002" i="7" a="1"/>
  <c r="BD1002" i="7" s="1"/>
  <c r="AH1002" i="7" a="1"/>
  <c r="AH1002" i="7" s="1"/>
  <c r="AE1002" i="7" a="1"/>
  <c r="AE1002" i="7" s="1"/>
  <c r="AL1002" i="7" a="1"/>
  <c r="AL1002" i="7" s="1"/>
  <c r="AS1002" i="7" a="1"/>
  <c r="AS1002" i="7" s="1"/>
  <c r="AB1002" i="7" a="1"/>
  <c r="AB1002" i="7" s="1"/>
  <c r="AA1002" i="7" a="1"/>
  <c r="AA1002" i="7" s="1"/>
  <c r="Z1002" i="7" a="1"/>
  <c r="Z1002" i="7" s="1"/>
  <c r="P1002" i="7" a="1"/>
  <c r="P1002" i="7" s="1"/>
  <c r="AK1002" i="7" a="1"/>
  <c r="AK1002" i="7" s="1"/>
  <c r="AG1002" i="7" a="1"/>
  <c r="AG1002" i="7" s="1"/>
  <c r="AD1002" i="7" a="1"/>
  <c r="AD1002" i="7" s="1"/>
  <c r="BP1002" i="7" a="1"/>
  <c r="BP1002" i="7" s="1"/>
  <c r="W1002" i="7" a="1"/>
  <c r="W1002" i="7" s="1"/>
  <c r="S1002" i="7" a="1"/>
  <c r="S1002" i="7" s="1"/>
  <c r="R1002" i="7" a="1"/>
  <c r="R1002" i="7" s="1"/>
  <c r="BJ1002" i="7" a="1"/>
  <c r="BJ1002" i="7" s="1"/>
  <c r="BN1002" i="7" a="1"/>
  <c r="BN1002" i="7" s="1"/>
  <c r="BK1002" i="7" a="1"/>
  <c r="BK1002" i="7" s="1"/>
  <c r="T1002" i="7" a="1"/>
  <c r="T1002" i="7" s="1"/>
  <c r="V1002" i="7" a="1"/>
  <c r="V1002" i="7" s="1"/>
  <c r="AC1002" i="7" a="1"/>
  <c r="AC1002" i="7" s="1"/>
  <c r="AY1002" i="7" a="1"/>
  <c r="AY1002" i="7" s="1"/>
  <c r="X1002" i="7" a="1"/>
  <c r="X1002" i="7" s="1"/>
  <c r="BH1002" i="7" a="1"/>
  <c r="BH1002" i="7" s="1"/>
  <c r="AU1002" i="7" a="1"/>
  <c r="AU1002" i="7" s="1"/>
  <c r="Y1002" i="7" a="1"/>
  <c r="Y1002" i="7" s="1"/>
  <c r="BF1002" i="7" a="1"/>
  <c r="BF1002" i="7" s="1"/>
  <c r="BM1002" i="7" a="1"/>
  <c r="BM1002" i="7" s="1"/>
  <c r="AR1002" i="7" a="1"/>
  <c r="AR1002" i="7" s="1"/>
  <c r="AV1002" i="7" a="1"/>
  <c r="AV1002" i="7" s="1"/>
  <c r="BC1002" i="7" a="1"/>
  <c r="BC1002" i="7" s="1"/>
  <c r="AN1002" i="7" a="1"/>
  <c r="AN1002" i="7" s="1"/>
  <c r="AF1002" i="7" a="1"/>
  <c r="AF1002" i="7" s="1"/>
  <c r="BB1002" i="7" a="1"/>
  <c r="BB1002" i="7" s="1"/>
  <c r="BQ1002" i="7" a="1"/>
  <c r="BQ1002" i="7" s="1"/>
  <c r="U1002" i="7" a="1"/>
  <c r="U1002" i="7" s="1"/>
  <c r="AW1002" i="7" a="1"/>
  <c r="AW1002" i="7" s="1"/>
  <c r="AQ1002" i="7" a="1"/>
  <c r="AQ1002" i="7" s="1"/>
  <c r="AX1002" i="7" a="1"/>
  <c r="AX1002" i="7" s="1"/>
  <c r="AZ1002" i="7" a="1"/>
  <c r="AZ1002" i="7" s="1"/>
  <c r="AM1002" i="7" a="1"/>
  <c r="AM1002" i="7" s="1"/>
  <c r="Q1002" i="7" a="1"/>
  <c r="Q1002" i="7" s="1"/>
  <c r="BI1002" i="7" a="1"/>
  <c r="BI1002" i="7" s="1"/>
  <c r="BL1002" i="7" a="1"/>
  <c r="BL1002" i="7" s="1"/>
  <c r="AJ1002" i="7" a="1"/>
  <c r="AJ1002" i="7" s="1"/>
  <c r="AT1002" i="7" a="1"/>
  <c r="AT1002" i="7" s="1"/>
  <c r="AP1002" i="7" a="1"/>
  <c r="AP1002" i="7" s="1"/>
  <c r="BE1002" i="7" a="1"/>
  <c r="BE1002" i="7" s="1"/>
  <c r="O1006" i="7" a="1"/>
  <c r="BQ2001" i="7" l="1" a="1"/>
  <c r="BQ2001" i="7" s="1"/>
  <c r="O1006" i="7"/>
  <c r="O9" i="7"/>
  <c r="BT1006" i="7" s="1" a="1"/>
  <c r="BT1006" i="7" s="1"/>
  <c r="BE2001" i="7" a="1"/>
  <c r="BE2001" i="7" s="1"/>
  <c r="AZ2001" i="7" a="1"/>
  <c r="AZ2001" i="7" s="1"/>
  <c r="AU2001" i="7" a="1"/>
  <c r="AU2001" i="7" s="1"/>
  <c r="BN2001" i="7" a="1"/>
  <c r="BN2001" i="7" s="1"/>
  <c r="AK2001" i="7" a="1"/>
  <c r="AK2001" i="7" s="1"/>
  <c r="AE2001" i="7" a="1"/>
  <c r="AE2001" i="7" s="1"/>
  <c r="AL2001" i="7" a="1"/>
  <c r="AL2001" i="7" s="1"/>
  <c r="AP2001" i="7" a="1"/>
  <c r="AP2001" i="7" s="1"/>
  <c r="AX2001" i="7" a="1"/>
  <c r="AX2001" i="7" s="1"/>
  <c r="AN2001" i="7" a="1"/>
  <c r="AN2001" i="7" s="1"/>
  <c r="BH2001" i="7" a="1"/>
  <c r="BH2001" i="7" s="1"/>
  <c r="BJ2001" i="7" a="1"/>
  <c r="BJ2001" i="7" s="1"/>
  <c r="P2001" i="7" a="1"/>
  <c r="P2001" i="7" s="1"/>
  <c r="AH2001" i="7" a="1"/>
  <c r="AH2001" i="7" s="1"/>
  <c r="AG2001" i="7" a="1"/>
  <c r="AG2001" i="7" s="1"/>
  <c r="AT2001" i="7" a="1"/>
  <c r="AT2001" i="7" s="1"/>
  <c r="AQ2001" i="7" a="1"/>
  <c r="AQ2001" i="7" s="1"/>
  <c r="BC2001" i="7" a="1"/>
  <c r="BC2001" i="7" s="1"/>
  <c r="X2001" i="7" a="1"/>
  <c r="X2001" i="7" s="1"/>
  <c r="R2001" i="7" a="1"/>
  <c r="R2001" i="7" s="1"/>
  <c r="BG2001" i="7" a="1"/>
  <c r="BG2001" i="7" s="1"/>
  <c r="BD2001" i="7" a="1"/>
  <c r="BD2001" i="7" s="1"/>
  <c r="AJ2001" i="7" a="1"/>
  <c r="AJ2001" i="7" s="1"/>
  <c r="AW2001" i="7" a="1"/>
  <c r="AW2001" i="7" s="1"/>
  <c r="AV2001" i="7" a="1"/>
  <c r="AV2001" i="7" s="1"/>
  <c r="AY2001" i="7" a="1"/>
  <c r="AY2001" i="7" s="1"/>
  <c r="S2001" i="7" a="1"/>
  <c r="S2001" i="7" s="1"/>
  <c r="Z2001" i="7" a="1"/>
  <c r="Z2001" i="7" s="1"/>
  <c r="AO2001" i="7" a="1"/>
  <c r="AO2001" i="7" s="1"/>
  <c r="BL2001" i="7" a="1"/>
  <c r="BL2001" i="7" s="1"/>
  <c r="U2001" i="7" a="1"/>
  <c r="U2001" i="7" s="1"/>
  <c r="AR2001" i="7" a="1"/>
  <c r="AR2001" i="7" s="1"/>
  <c r="AC2001" i="7" a="1"/>
  <c r="AC2001" i="7" s="1"/>
  <c r="W2001" i="7" a="1"/>
  <c r="W2001" i="7" s="1"/>
  <c r="AA2001" i="7" a="1"/>
  <c r="AA2001" i="7" s="1"/>
  <c r="BA2001" i="7" a="1"/>
  <c r="BA2001" i="7" s="1"/>
  <c r="BI2001" i="7" a="1"/>
  <c r="BI2001" i="7" s="1"/>
  <c r="BM2001" i="7" a="1"/>
  <c r="BM2001" i="7" s="1"/>
  <c r="V2001" i="7" a="1"/>
  <c r="V2001" i="7" s="1"/>
  <c r="AB2001" i="7" a="1"/>
  <c r="AB2001" i="7" s="1"/>
  <c r="AI2001" i="7" a="1"/>
  <c r="AI2001" i="7" s="1"/>
  <c r="Q2001" i="7" a="1"/>
  <c r="Q2001" i="7" s="1"/>
  <c r="BB2001" i="7" a="1"/>
  <c r="BB2001" i="7" s="1"/>
  <c r="BF2001" i="7" a="1"/>
  <c r="BF2001" i="7" s="1"/>
  <c r="T2001" i="7" a="1"/>
  <c r="T2001" i="7" s="1"/>
  <c r="AD2001" i="7" a="1"/>
  <c r="AD2001" i="7" s="1"/>
  <c r="AS2001" i="7" a="1"/>
  <c r="AS2001" i="7" s="1"/>
  <c r="BO2001" i="7" a="1"/>
  <c r="BO2001" i="7" s="1"/>
  <c r="AM2001" i="7" a="1"/>
  <c r="AM2001" i="7" s="1"/>
  <c r="AF2001" i="7" a="1"/>
  <c r="AF2001" i="7" s="1"/>
  <c r="Y2001" i="7" a="1"/>
  <c r="Y2001" i="7" s="1"/>
  <c r="BK2001" i="7" a="1"/>
  <c r="BK2001" i="7" s="1"/>
  <c r="O1002" i="7" a="1"/>
  <c r="O1002" i="7" s="1"/>
  <c r="BU1001" i="7" l="1" a="1"/>
  <c r="BU1001" i="7" s="1"/>
  <c r="BU1006" i="7" s="1" a="1"/>
  <c r="BU1006" i="7" s="1"/>
  <c r="O2001" i="7" a="1"/>
  <c r="O2001" i="7" s="1"/>
  <c r="BW1006" i="7" a="1"/>
  <c r="BW1006" i="7" l="1"/>
  <c r="D3007" i="7" a="1"/>
  <c r="D3007" i="7" s="1"/>
  <c r="D3052" i="7" s="1" a="1"/>
  <c r="BW2001" i="7" a="1"/>
  <c r="BW2001" i="7" s="1"/>
  <c r="J3007" i="7" s="1" a="1"/>
  <c r="J3007" i="7" s="1"/>
  <c r="BC3004" i="7" l="1"/>
  <c r="AU3004" i="7"/>
  <c r="AG3004" i="7"/>
  <c r="AJ3004" i="7"/>
  <c r="AP3004" i="7"/>
  <c r="U3004" i="7"/>
  <c r="W3004" i="7"/>
  <c r="AB3004" i="7"/>
  <c r="AS3004" i="7"/>
  <c r="BB3004" i="7"/>
  <c r="Y3004" i="7"/>
  <c r="BO3004" i="7"/>
  <c r="AD3004" i="7"/>
  <c r="AY3004" i="7"/>
  <c r="AE3004" i="7"/>
  <c r="AT3004" i="7"/>
  <c r="AX3004" i="7"/>
  <c r="BG3004" i="7"/>
  <c r="AZ3004" i="7"/>
  <c r="P3004" i="7"/>
  <c r="AL3004" i="7"/>
  <c r="D3052" i="7"/>
  <c r="AR3004" i="7"/>
  <c r="X3004" i="7"/>
  <c r="AK3004" i="7"/>
  <c r="AN3004" i="7"/>
  <c r="AC3004" i="7"/>
  <c r="AM3004" i="7"/>
  <c r="Q3004" i="7"/>
  <c r="V3004" i="7"/>
  <c r="BF3004" i="7"/>
  <c r="O3004" i="7"/>
  <c r="AV3004" i="7"/>
  <c r="AW3004" i="7"/>
  <c r="BA3004" i="7"/>
  <c r="BE3004" i="7"/>
  <c r="AO3004" i="7"/>
  <c r="AI3004" i="7"/>
  <c r="BJ3004" i="7"/>
  <c r="T3004" i="7"/>
  <c r="AQ3004" i="7"/>
  <c r="S3004" i="7"/>
  <c r="AA3004" i="7"/>
  <c r="BN3004" i="7"/>
  <c r="BD3004" i="7"/>
  <c r="BH3004" i="7"/>
  <c r="AH3004" i="7"/>
  <c r="AF3004" i="7"/>
  <c r="BM3004" i="7"/>
  <c r="BK3004" i="7"/>
  <c r="BL3004" i="7"/>
  <c r="R3004" i="7"/>
  <c r="BI3004" i="7"/>
  <c r="Z3004" i="7"/>
  <c r="P3005" i="7" l="1"/>
  <c r="C1004" i="7"/>
  <c r="C1006" i="7" a="1"/>
  <c r="C1006" i="7" l="1"/>
  <c r="C9" i="7"/>
  <c r="J11" i="7"/>
  <c r="J1006" i="7" s="1" a="1"/>
  <c r="J1006" i="7" s="1"/>
  <c r="C1002" i="7" a="1"/>
  <c r="C1002" i="7" l="1"/>
  <c r="K1006" i="7" s="1" a="1"/>
  <c r="K1006" i="7" s="1"/>
  <c r="C2001" i="7" a="1"/>
  <c r="C2001" i="7" s="1"/>
  <c r="M1006" i="7" a="1"/>
  <c r="M1006" i="7" l="1"/>
  <c r="C19" i="7"/>
  <c r="C20" i="7"/>
  <c r="C21" i="7"/>
  <c r="C22" i="7"/>
  <c r="BW3001" i="7" a="1"/>
  <c r="BW3001" i="7" s="1"/>
  <c r="C3007" i="7" a="1"/>
  <c r="C3007" i="7" s="1"/>
  <c r="M2001" i="7" a="1"/>
  <c r="M2001" i="7" s="1"/>
  <c r="N3028" i="7" l="1" a="1"/>
  <c r="N3028" i="7" s="1"/>
  <c r="C23" i="7"/>
  <c r="AW3001" i="7" a="1"/>
  <c r="AW3001" i="7" s="1"/>
  <c r="Z3001" i="7" a="1"/>
  <c r="Z3001" i="7" s="1"/>
  <c r="AE3001" i="7" a="1"/>
  <c r="AE3001" i="7" s="1"/>
  <c r="BD3001" i="7" a="1"/>
  <c r="BD3001" i="7" s="1"/>
  <c r="AT3001" i="7" a="1"/>
  <c r="AT3001" i="7" s="1"/>
  <c r="AO3001" i="7" a="1"/>
  <c r="AO3001" i="7" s="1"/>
  <c r="AP3001" i="7" a="1"/>
  <c r="AP3001" i="7" s="1"/>
  <c r="AJ3001" i="7" a="1"/>
  <c r="AJ3001" i="7" s="1"/>
  <c r="X3001" i="7" a="1"/>
  <c r="X3001" i="7" s="1"/>
  <c r="AS3001" i="7" a="1"/>
  <c r="AS3001" i="7" s="1"/>
  <c r="I3007" i="7" a="1"/>
  <c r="I3007" i="7" s="1"/>
  <c r="K3007" i="7" s="1" a="1"/>
  <c r="K3007" i="7" s="1"/>
  <c r="BA3001" i="7" a="1"/>
  <c r="BA3001" i="7" s="1"/>
  <c r="AI3001" i="7" a="1"/>
  <c r="AI3001" i="7" s="1"/>
  <c r="BI3001" i="7" a="1"/>
  <c r="BI3001" i="7" s="1"/>
  <c r="AB3001" i="7" a="1"/>
  <c r="AB3001" i="7" s="1"/>
  <c r="AY3001" i="7" a="1"/>
  <c r="AY3001" i="7" s="1"/>
  <c r="BG3001" i="7" a="1"/>
  <c r="BG3001" i="7" s="1"/>
  <c r="AF3001" i="7" a="1"/>
  <c r="AF3001" i="7" s="1"/>
  <c r="W3001" i="7" a="1"/>
  <c r="W3001" i="7" s="1"/>
  <c r="R3001" i="7" a="1"/>
  <c r="R3001" i="7" s="1"/>
  <c r="BJ3001" i="7" a="1"/>
  <c r="BJ3001" i="7" s="1"/>
  <c r="E3001" i="7" a="1"/>
  <c r="E3001" i="7" s="1"/>
  <c r="P3001" i="7" a="1"/>
  <c r="P3001" i="7" s="1"/>
  <c r="AX3001" i="7" a="1"/>
  <c r="AX3001" i="7" s="1"/>
  <c r="Y3001" i="7" a="1"/>
  <c r="Y3001" i="7" s="1"/>
  <c r="C3001" i="7" a="1"/>
  <c r="C3001" i="7" s="1"/>
  <c r="S3001" i="7" a="1"/>
  <c r="S3001" i="7" s="1"/>
  <c r="BN3001" i="7" a="1"/>
  <c r="BN3001" i="7" s="1"/>
  <c r="AZ3001" i="7" a="1"/>
  <c r="AZ3001" i="7" s="1"/>
  <c r="AD3001" i="7" a="1"/>
  <c r="AD3001" i="7" s="1"/>
  <c r="BQ3001" i="7" a="1"/>
  <c r="BQ3001" i="7" s="1"/>
  <c r="AH3001" i="7" a="1"/>
  <c r="AH3001" i="7" s="1"/>
  <c r="BK3001" i="7" a="1"/>
  <c r="BK3001" i="7" s="1"/>
  <c r="BE3001" i="7" a="1"/>
  <c r="BE3001" i="7" s="1"/>
  <c r="AV3001" i="7" a="1"/>
  <c r="AV3001" i="7" s="1"/>
  <c r="AU3001" i="7" a="1"/>
  <c r="AU3001" i="7" s="1"/>
  <c r="AG3001" i="7" a="1"/>
  <c r="AG3001" i="7" s="1"/>
  <c r="BC3001" i="7" a="1"/>
  <c r="BC3001" i="7" s="1"/>
  <c r="AQ3001" i="7" a="1"/>
  <c r="AQ3001" i="7" s="1"/>
  <c r="BM3001" i="7" a="1"/>
  <c r="BM3001" i="7" s="1"/>
  <c r="G3001" i="7" a="1"/>
  <c r="G3001" i="7" s="1"/>
  <c r="AM3001" i="7" a="1"/>
  <c r="AM3001" i="7" s="1"/>
  <c r="Q3001" i="7" a="1"/>
  <c r="Q3001" i="7" s="1"/>
  <c r="F3001" i="7" a="1"/>
  <c r="F3001" i="7" s="1"/>
  <c r="AL3001" i="7" a="1"/>
  <c r="AL3001" i="7" s="1"/>
  <c r="AR3001" i="7" a="1"/>
  <c r="AR3001" i="7" s="1"/>
  <c r="M3001" i="7" a="1"/>
  <c r="M3001" i="7" s="1"/>
  <c r="BL3001" i="7" a="1"/>
  <c r="BL3001" i="7" s="1"/>
  <c r="AK3001" i="7" a="1"/>
  <c r="AK3001" i="7" s="1"/>
  <c r="BO3001" i="7" a="1"/>
  <c r="BO3001" i="7" s="1"/>
  <c r="U3001" i="7" a="1"/>
  <c r="U3001" i="7" s="1"/>
  <c r="D3001" i="7" a="1"/>
  <c r="D3001" i="7" s="1"/>
  <c r="BH3001" i="7" a="1"/>
  <c r="BH3001" i="7" s="1"/>
  <c r="O3001" i="7" a="1"/>
  <c r="O3001" i="7" s="1"/>
  <c r="V3001" i="7" a="1"/>
  <c r="V3001" i="7" s="1"/>
  <c r="AA3001" i="7" a="1"/>
  <c r="AA3001" i="7" s="1"/>
  <c r="BB3001" i="7" a="1"/>
  <c r="BB3001" i="7" s="1"/>
  <c r="T3001" i="7" a="1"/>
  <c r="T3001" i="7" s="1"/>
  <c r="BF3001" i="7" a="1"/>
  <c r="BF3001" i="7" s="1"/>
  <c r="AC3001" i="7" a="1"/>
  <c r="AC3001" i="7" s="1"/>
  <c r="BP3001" i="7" a="1"/>
  <c r="BP3001" i="7" s="1"/>
  <c r="AN3001" i="7" a="1"/>
  <c r="AN3001" i="7" s="1"/>
  <c r="C3052" i="7" a="1"/>
  <c r="C3052" i="7" s="1"/>
  <c r="C3079" i="7" l="1" a="1"/>
  <c r="C3079" i="7" s="1"/>
  <c r="C3078" i="7"/>
  <c r="L3007" i="7" a="1"/>
  <c r="L3007" i="7" s="1"/>
  <c r="H3007" i="7" a="1"/>
  <c r="H3007" i="7" s="1"/>
  <c r="Q3006" i="7"/>
  <c r="Q3008" i="7" s="1"/>
  <c r="R3006" i="7"/>
  <c r="M3007" i="7" l="1" a="1"/>
  <c r="M3007" i="7" l="1"/>
  <c r="N3027" i="7"/>
  <c r="N3026" i="7" s="1"/>
  <c r="N3025" i="7" s="1"/>
  <c r="N3024" i="7" s="1"/>
  <c r="N3023" i="7" s="1"/>
  <c r="N3022" i="7" s="1"/>
  <c r="N3021" i="7" s="1"/>
  <c r="N3020" i="7" s="1"/>
  <c r="N3019" i="7" s="1"/>
  <c r="N3018" i="7" l="1"/>
  <c r="N3017" i="7" s="1"/>
  <c r="N3016" i="7" s="1"/>
  <c r="N3015" i="7" l="1"/>
  <c r="N3014" i="7" s="1"/>
  <c r="N3013" i="7" s="1"/>
  <c r="N3012" i="7" s="1"/>
  <c r="N3011" i="7" s="1"/>
  <c r="N3010" i="7" s="1"/>
  <c r="N3009" i="7" s="1"/>
  <c r="N3008" i="7" s="1"/>
  <c r="N3007" i="7" s="1"/>
  <c r="E3007" i="7" s="1" a="1"/>
  <c r="E3007" i="7" s="1"/>
  <c r="E3052" i="7" s="1" a="1"/>
  <c r="E3052" i="7"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43">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20"/>
        </ext>
      </extLst>
    </bk>
    <bk>
      <extLst>
        <ext uri="{3e2802c4-a4d2-4d8b-9148-e3be6c30e623}">
          <xlrd:rvb i="23"/>
        </ext>
      </extLst>
    </bk>
    <bk>
      <extLst>
        <ext uri="{3e2802c4-a4d2-4d8b-9148-e3be6c30e623}">
          <xlrd:rvb i="26"/>
        </ext>
      </extLst>
    </bk>
    <bk>
      <extLst>
        <ext uri="{3e2802c4-a4d2-4d8b-9148-e3be6c30e623}">
          <xlrd:rvb i="29"/>
        </ext>
      </extLst>
    </bk>
    <bk>
      <extLst>
        <ext uri="{3e2802c4-a4d2-4d8b-9148-e3be6c30e623}">
          <xlrd:rvb i="32"/>
        </ext>
      </extLst>
    </bk>
    <bk>
      <extLst>
        <ext uri="{3e2802c4-a4d2-4d8b-9148-e3be6c30e623}">
          <xlrd:rvb i="35"/>
        </ext>
      </extLst>
    </bk>
    <bk>
      <extLst>
        <ext uri="{3e2802c4-a4d2-4d8b-9148-e3be6c30e623}">
          <xlrd:rvb i="38"/>
        </ext>
      </extLst>
    </bk>
    <bk>
      <extLst>
        <ext uri="{3e2802c4-a4d2-4d8b-9148-e3be6c30e623}">
          <xlrd:rvb i="41"/>
        </ext>
      </extLst>
    </bk>
    <bk>
      <extLst>
        <ext uri="{3e2802c4-a4d2-4d8b-9148-e3be6c30e623}">
          <xlrd:rvb i="44"/>
        </ext>
      </extLst>
    </bk>
    <bk>
      <extLst>
        <ext uri="{3e2802c4-a4d2-4d8b-9148-e3be6c30e623}">
          <xlrd:rvb i="47"/>
        </ext>
      </extLst>
    </bk>
    <bk>
      <extLst>
        <ext uri="{3e2802c4-a4d2-4d8b-9148-e3be6c30e623}">
          <xlrd:rvb i="50"/>
        </ext>
      </extLst>
    </bk>
    <bk>
      <extLst>
        <ext uri="{3e2802c4-a4d2-4d8b-9148-e3be6c30e623}">
          <xlrd:rvb i="53"/>
        </ext>
      </extLst>
    </bk>
    <bk>
      <extLst>
        <ext uri="{3e2802c4-a4d2-4d8b-9148-e3be6c30e623}">
          <xlrd:rvb i="56"/>
        </ext>
      </extLst>
    </bk>
    <bk>
      <extLst>
        <ext uri="{3e2802c4-a4d2-4d8b-9148-e3be6c30e623}">
          <xlrd:rvb i="59"/>
        </ext>
      </extLst>
    </bk>
    <bk>
      <extLst>
        <ext uri="{3e2802c4-a4d2-4d8b-9148-e3be6c30e623}">
          <xlrd:rvb i="62"/>
        </ext>
      </extLst>
    </bk>
    <bk>
      <extLst>
        <ext uri="{3e2802c4-a4d2-4d8b-9148-e3be6c30e623}">
          <xlrd:rvb i="65"/>
        </ext>
      </extLst>
    </bk>
    <bk>
      <extLst>
        <ext uri="{3e2802c4-a4d2-4d8b-9148-e3be6c30e623}">
          <xlrd:rvb i="68"/>
        </ext>
      </extLst>
    </bk>
    <bk>
      <extLst>
        <ext uri="{3e2802c4-a4d2-4d8b-9148-e3be6c30e623}">
          <xlrd:rvb i="71"/>
        </ext>
      </extLst>
    </bk>
    <bk>
      <extLst>
        <ext uri="{3e2802c4-a4d2-4d8b-9148-e3be6c30e623}">
          <xlrd:rvb i="74"/>
        </ext>
      </extLst>
    </bk>
    <bk>
      <extLst>
        <ext uri="{3e2802c4-a4d2-4d8b-9148-e3be6c30e623}">
          <xlrd:rvb i="77"/>
        </ext>
      </extLst>
    </bk>
    <bk>
      <extLst>
        <ext uri="{3e2802c4-a4d2-4d8b-9148-e3be6c30e623}">
          <xlrd:rvb i="80"/>
        </ext>
      </extLst>
    </bk>
    <bk>
      <extLst>
        <ext uri="{3e2802c4-a4d2-4d8b-9148-e3be6c30e623}">
          <xlrd:rvb i="83"/>
        </ext>
      </extLst>
    </bk>
    <bk>
      <extLst>
        <ext uri="{3e2802c4-a4d2-4d8b-9148-e3be6c30e623}">
          <xlrd:rvb i="86"/>
        </ext>
      </extLst>
    </bk>
    <bk>
      <extLst>
        <ext uri="{3e2802c4-a4d2-4d8b-9148-e3be6c30e623}">
          <xlrd:rvb i="89"/>
        </ext>
      </extLst>
    </bk>
    <bk>
      <extLst>
        <ext uri="{3e2802c4-a4d2-4d8b-9148-e3be6c30e623}">
          <xlrd:rvb i="92"/>
        </ext>
      </extLst>
    </bk>
    <bk>
      <extLst>
        <ext uri="{3e2802c4-a4d2-4d8b-9148-e3be6c30e623}">
          <xlrd:rvb i="95"/>
        </ext>
      </extLst>
    </bk>
    <bk>
      <extLst>
        <ext uri="{3e2802c4-a4d2-4d8b-9148-e3be6c30e623}">
          <xlrd:rvb i="98"/>
        </ext>
      </extLst>
    </bk>
    <bk>
      <extLst>
        <ext uri="{3e2802c4-a4d2-4d8b-9148-e3be6c30e623}">
          <xlrd:rvb i="101"/>
        </ext>
      </extLst>
    </bk>
    <bk>
      <extLst>
        <ext uri="{3e2802c4-a4d2-4d8b-9148-e3be6c30e623}">
          <xlrd:rvb i="104"/>
        </ext>
      </extLst>
    </bk>
    <bk>
      <extLst>
        <ext uri="{3e2802c4-a4d2-4d8b-9148-e3be6c30e623}">
          <xlrd:rvb i="107"/>
        </ext>
      </extLst>
    </bk>
    <bk>
      <extLst>
        <ext uri="{3e2802c4-a4d2-4d8b-9148-e3be6c30e623}">
          <xlrd:rvb i="110"/>
        </ext>
      </extLst>
    </bk>
    <bk>
      <extLst>
        <ext uri="{3e2802c4-a4d2-4d8b-9148-e3be6c30e623}">
          <xlrd:rvb i="113"/>
        </ext>
      </extLst>
    </bk>
    <bk>
      <extLst>
        <ext uri="{3e2802c4-a4d2-4d8b-9148-e3be6c30e623}">
          <xlrd:rvb i="116"/>
        </ext>
      </extLst>
    </bk>
    <bk>
      <extLst>
        <ext uri="{3e2802c4-a4d2-4d8b-9148-e3be6c30e623}">
          <xlrd:rvb i="119"/>
        </ext>
      </extLst>
    </bk>
    <bk>
      <extLst>
        <ext uri="{3e2802c4-a4d2-4d8b-9148-e3be6c30e623}">
          <xlrd:rvb i="122"/>
        </ext>
      </extLst>
    </bk>
    <bk>
      <extLst>
        <ext uri="{3e2802c4-a4d2-4d8b-9148-e3be6c30e623}">
          <xlrd:rvb i="125"/>
        </ext>
      </extLst>
    </bk>
    <bk>
      <extLst>
        <ext uri="{3e2802c4-a4d2-4d8b-9148-e3be6c30e623}">
          <xlrd:rvb i="128"/>
        </ext>
      </extLst>
    </bk>
    <bk>
      <extLst>
        <ext uri="{3e2802c4-a4d2-4d8b-9148-e3be6c30e623}">
          <xlrd:rvb i="131"/>
        </ext>
      </extLst>
    </bk>
    <bk>
      <extLst>
        <ext uri="{3e2802c4-a4d2-4d8b-9148-e3be6c30e623}">
          <xlrd:rvb i="134"/>
        </ext>
      </extLst>
    </bk>
    <bk>
      <extLst>
        <ext uri="{3e2802c4-a4d2-4d8b-9148-e3be6c30e623}">
          <xlrd:rvb i="137"/>
        </ext>
      </extLst>
    </bk>
    <bk>
      <extLst>
        <ext uri="{3e2802c4-a4d2-4d8b-9148-e3be6c30e623}">
          <xlrd:rvb i="140"/>
        </ext>
      </extLst>
    </bk>
    <bk>
      <extLst>
        <ext uri="{3e2802c4-a4d2-4d8b-9148-e3be6c30e623}">
          <xlrd:rvb i="143"/>
        </ext>
      </extLst>
    </bk>
    <bk>
      <extLst>
        <ext uri="{3e2802c4-a4d2-4d8b-9148-e3be6c30e623}">
          <xlrd:rvb i="146"/>
        </ext>
      </extLst>
    </bk>
    <bk>
      <extLst>
        <ext uri="{3e2802c4-a4d2-4d8b-9148-e3be6c30e623}">
          <xlrd:rvb i="149"/>
        </ext>
      </extLst>
    </bk>
    <bk>
      <extLst>
        <ext uri="{3e2802c4-a4d2-4d8b-9148-e3be6c30e623}">
          <xlrd:rvb i="152"/>
        </ext>
      </extLst>
    </bk>
    <bk>
      <extLst>
        <ext uri="{3e2802c4-a4d2-4d8b-9148-e3be6c30e623}">
          <xlrd:rvb i="155"/>
        </ext>
      </extLst>
    </bk>
    <bk>
      <extLst>
        <ext uri="{3e2802c4-a4d2-4d8b-9148-e3be6c30e623}">
          <xlrd:rvb i="158"/>
        </ext>
      </extLst>
    </bk>
    <bk>
      <extLst>
        <ext uri="{3e2802c4-a4d2-4d8b-9148-e3be6c30e623}">
          <xlrd:rvb i="161"/>
        </ext>
      </extLst>
    </bk>
    <bk>
      <extLst>
        <ext uri="{3e2802c4-a4d2-4d8b-9148-e3be6c30e623}">
          <xlrd:rvb i="164"/>
        </ext>
      </extLst>
    </bk>
    <bk>
      <extLst>
        <ext uri="{3e2802c4-a4d2-4d8b-9148-e3be6c30e623}">
          <xlrd:rvb i="167"/>
        </ext>
      </extLst>
    </bk>
    <bk>
      <extLst>
        <ext uri="{3e2802c4-a4d2-4d8b-9148-e3be6c30e623}">
          <xlrd:rvb i="170"/>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2"/>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futureMetadata>
  <cellMetadata count="1">
    <bk>
      <rc t="1" v="0"/>
    </bk>
  </cellMetadata>
  <valueMetadata count="743">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valueMetadata>
</metadata>
</file>

<file path=xl/sharedStrings.xml><?xml version="1.0" encoding="utf-8"?>
<sst xmlns="http://schemas.openxmlformats.org/spreadsheetml/2006/main" count="532" uniqueCount="109">
  <si>
    <t>Start Date</t>
  </si>
  <si>
    <t>End Date</t>
  </si>
  <si>
    <t>Data Frequency</t>
  </si>
  <si>
    <t>Sequence  Col Spill</t>
  </si>
  <si>
    <t>Weight</t>
  </si>
  <si>
    <t>Sector</t>
  </si>
  <si>
    <t>Industry</t>
  </si>
  <si>
    <t>STOCKDATA</t>
  </si>
  <si>
    <t>Currency</t>
  </si>
  <si>
    <t>Ticker</t>
  </si>
  <si>
    <t>OIL ETF</t>
  </si>
  <si>
    <t>Gasoline</t>
  </si>
  <si>
    <t>Crude Oil</t>
  </si>
  <si>
    <t>Brent Oil</t>
  </si>
  <si>
    <t>DB Oil</t>
  </si>
  <si>
    <t>USD</t>
  </si>
  <si>
    <t>Ratios</t>
  </si>
  <si>
    <t>Average</t>
  </si>
  <si>
    <t>Standard Deviation</t>
  </si>
  <si>
    <t>Minimum</t>
  </si>
  <si>
    <t>Maximum</t>
  </si>
  <si>
    <t>Sharpe Ratio (on Frequency of Data)</t>
  </si>
  <si>
    <t>Stock History Data</t>
  </si>
  <si>
    <t>Market Value</t>
  </si>
  <si>
    <t>Percentage Return</t>
  </si>
  <si>
    <t>Correlation with Benchmark</t>
  </si>
  <si>
    <t>Shares Purchased</t>
  </si>
  <si>
    <t>Dollars in Company</t>
  </si>
  <si>
    <t>Starting Investment</t>
  </si>
  <si>
    <t>Start Share Price</t>
  </si>
  <si>
    <t>Transaction Fee</t>
  </si>
  <si>
    <t>Asset Market Value Data</t>
  </si>
  <si>
    <t>EOD Cash</t>
  </si>
  <si>
    <t>Total TC</t>
  </si>
  <si>
    <t>Asset TC</t>
  </si>
  <si>
    <t>Adjusted Start Weight</t>
  </si>
  <si>
    <t>Unique Company Array</t>
  </si>
  <si>
    <t>GICS Sector</t>
  </si>
  <si>
    <t>Daily Weight</t>
  </si>
  <si>
    <t>Weekly Weight</t>
  </si>
  <si>
    <t>Monthly Weight</t>
  </si>
  <si>
    <t>Correl Weight</t>
  </si>
  <si>
    <t>EW Weight</t>
  </si>
  <si>
    <t>Passive</t>
  </si>
  <si>
    <t>Software &amp; IT Services</t>
  </si>
  <si>
    <t>Consumer Discretionary</t>
  </si>
  <si>
    <t>Biotechnology &amp; Medical Research</t>
  </si>
  <si>
    <t>Health Care</t>
  </si>
  <si>
    <t>Specialty Retailers</t>
  </si>
  <si>
    <t>Electrical Utilities &amp; IPPs</t>
  </si>
  <si>
    <t>Information Technology</t>
  </si>
  <si>
    <t>Banking Services</t>
  </si>
  <si>
    <t>Industrials</t>
  </si>
  <si>
    <t>Electronic Equipment &amp; Parts</t>
  </si>
  <si>
    <t>Healthcare Equipment &amp; Supplies</t>
  </si>
  <si>
    <t>Communication Services</t>
  </si>
  <si>
    <t>Financial Technology (Fintech) &amp; Infrastructure</t>
  </si>
  <si>
    <t>Real Estate</t>
  </si>
  <si>
    <t>Financials</t>
  </si>
  <si>
    <t>Investment Banking &amp; Investment Services</t>
  </si>
  <si>
    <t>Hotels &amp; Entertainment Services</t>
  </si>
  <si>
    <t>Household Goods</t>
  </si>
  <si>
    <t>Active</t>
  </si>
  <si>
    <t>Freight &amp; Logistics Services</t>
  </si>
  <si>
    <t>Residential &amp; Commercial REIT</t>
  </si>
  <si>
    <t>Passenger Transportation Services</t>
  </si>
  <si>
    <t>PASTE BELOW</t>
  </si>
  <si>
    <t>Number</t>
  </si>
  <si>
    <t>Type</t>
  </si>
  <si>
    <t>Index</t>
  </si>
  <si>
    <t>Date</t>
  </si>
  <si>
    <t>BM</t>
  </si>
  <si>
    <t>Port</t>
  </si>
  <si>
    <t>Benchmark</t>
  </si>
  <si>
    <t>Portfolio</t>
  </si>
  <si>
    <t>Return</t>
  </si>
  <si>
    <t>Adjustment</t>
  </si>
  <si>
    <t>Value</t>
  </si>
  <si>
    <t>Graphs</t>
  </si>
  <si>
    <t>Tracking Data</t>
  </si>
  <si>
    <t>Portfolio Statistics</t>
  </si>
  <si>
    <t>Daily Correlation</t>
  </si>
  <si>
    <t>EOT Correlation</t>
  </si>
  <si>
    <t>Active Port</t>
  </si>
  <si>
    <t>Passive Port Adjusted</t>
  </si>
  <si>
    <t>Passive Port Unadjusted</t>
  </si>
  <si>
    <t>Passive Adj</t>
  </si>
  <si>
    <t>Rebalanced</t>
  </si>
  <si>
    <t>New Companies</t>
  </si>
  <si>
    <t>Shares Before Rebalance</t>
  </si>
  <si>
    <t>MV</t>
  </si>
  <si>
    <t>Current Price</t>
  </si>
  <si>
    <t>Close</t>
  </si>
  <si>
    <t>Close MV</t>
  </si>
  <si>
    <t>Correlation</t>
  </si>
  <si>
    <t>Sale</t>
  </si>
  <si>
    <t>Purchase Value</t>
  </si>
  <si>
    <t>Purchased Shares</t>
  </si>
  <si>
    <t>New Shares</t>
  </si>
  <si>
    <t>Sale Shares</t>
  </si>
  <si>
    <t>Shares Sold</t>
  </si>
  <si>
    <t>MV Sold</t>
  </si>
  <si>
    <t>Company</t>
  </si>
  <si>
    <t>New Port MV</t>
  </si>
  <si>
    <t>RB Start Date</t>
  </si>
  <si>
    <t>SEQUENCE(ROWS(BQ26#)-1,,0,0)</t>
  </si>
  <si>
    <t>B4 Rebal</t>
  </si>
  <si>
    <t>After Rebal</t>
  </si>
  <si>
    <t>No Rebalance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</si>
</sst>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409]* #,##0_);_([$$-409]* \(#,##0\);_([$$-409]* &quot;-&quot;_);_(@_)"/>
    <numFmt numFmtId="165" formatCode="_-[$$-1009]* #,##0.00_-;\-[$$-1009]* #,##0.00_-;_-[$$-1009]* &quot;-&quot;??_-;_-@_-"/>
    <numFmt numFmtId="166" formatCode="_(* #,##0.0000_);_(* \(#,##0.0000\);_(* &quot;-&quot;??_);_(@_)"/>
    <numFmt numFmtId="167" formatCode="0.000%"/>
    <numFmt numFmtId="168" formatCode="_-* #,##0.000_-;\-* #,##0.000_-;_-* &quot;-&quot;??_-;_-@_-"/>
    <numFmt numFmtId="169" formatCode="0.000"/>
    <numFmt numFmtId="170" formatCode="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7"/>
      <name val="Calibri"/>
      <family val="2"/>
      <scheme val="minor"/>
    </font>
    <font>
      <sz val="11"/>
      <color theme="5"/>
      <name val="Calibri"/>
      <family val="2"/>
      <scheme val="minor"/>
    </font>
  </fonts>
  <fills count="7">
    <fill>
      <patternFill patternType="none"/>
    </fill>
    <fill>
      <patternFill patternType="gray125"/>
    </fill>
    <fill>
      <patternFill patternType="solid">
        <fgColor theme="1"/>
        <bgColor indexed="64"/>
      </patternFill>
    </fill>
    <fill>
      <patternFill patternType="solid">
        <fgColor theme="1" tint="0.14999847407452621"/>
        <bgColor indexed="64"/>
      </patternFill>
    </fill>
    <fill>
      <patternFill patternType="solid">
        <fgColor theme="7"/>
        <bgColor indexed="64"/>
      </patternFill>
    </fill>
    <fill>
      <patternFill patternType="solid">
        <fgColor theme="5"/>
        <bgColor indexed="64"/>
      </patternFill>
    </fill>
    <fill>
      <patternFill patternType="solid">
        <fgColor rgb="FFFF0000"/>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9">
    <xf numFmtId="0" fontId="0" fillId="0" borderId="0" xfId="0"/>
    <xf numFmtId="0" fontId="3" fillId="2" borderId="0" xfId="0" applyFont="1" applyFill="1"/>
    <xf numFmtId="14" fontId="3" fillId="2" borderId="0" xfId="0" applyNumberFormat="1" applyFont="1" applyFill="1"/>
    <xf numFmtId="9" fontId="3" fillId="2" borderId="0" xfId="0" applyNumberFormat="1" applyFont="1" applyFill="1"/>
    <xf numFmtId="14" fontId="4" fillId="2" borderId="0" xfId="0" applyNumberFormat="1" applyFont="1" applyFill="1"/>
    <xf numFmtId="0" fontId="4" fillId="2" borderId="0" xfId="0" applyFont="1" applyFill="1"/>
    <xf numFmtId="9" fontId="4" fillId="2" borderId="0" xfId="0" applyNumberFormat="1" applyFont="1" applyFill="1"/>
    <xf numFmtId="164" fontId="3" fillId="2" borderId="0" xfId="0" applyNumberFormat="1" applyFont="1" applyFill="1"/>
    <xf numFmtId="165" fontId="3" fillId="2" borderId="0" xfId="0" applyNumberFormat="1" applyFont="1" applyFill="1"/>
    <xf numFmtId="165" fontId="4" fillId="2" borderId="0" xfId="0" applyNumberFormat="1" applyFont="1" applyFill="1"/>
    <xf numFmtId="43" fontId="3" fillId="2" borderId="0" xfId="1" applyFont="1" applyFill="1"/>
    <xf numFmtId="10" fontId="3" fillId="2" borderId="0" xfId="2" applyNumberFormat="1" applyFont="1" applyFill="1"/>
    <xf numFmtId="10" fontId="3" fillId="2" borderId="0" xfId="0" applyNumberFormat="1" applyFont="1" applyFill="1"/>
    <xf numFmtId="166" fontId="3" fillId="2" borderId="0" xfId="1" applyNumberFormat="1" applyFont="1" applyFill="1"/>
    <xf numFmtId="167" fontId="3" fillId="2" borderId="0" xfId="2" applyNumberFormat="1" applyFont="1" applyFill="1"/>
    <xf numFmtId="168" fontId="3" fillId="2" borderId="0" xfId="1" applyNumberFormat="1" applyFont="1" applyFill="1"/>
    <xf numFmtId="0" fontId="3" fillId="3" borderId="0" xfId="0" applyFont="1" applyFill="1"/>
    <xf numFmtId="0" fontId="2" fillId="4" borderId="0" xfId="0" applyFont="1" applyFill="1"/>
    <xf numFmtId="0" fontId="2" fillId="4" borderId="0" xfId="0" applyFont="1" applyFill="1" applyAlignment="1">
      <alignment horizontal="right"/>
    </xf>
    <xf numFmtId="0" fontId="0" fillId="5" borderId="0" xfId="0" applyFill="1"/>
    <xf numFmtId="169" fontId="3" fillId="2" borderId="0" xfId="0" applyNumberFormat="1" applyFont="1" applyFill="1"/>
    <xf numFmtId="2" fontId="3" fillId="3" borderId="0" xfId="0" applyNumberFormat="1" applyFont="1" applyFill="1"/>
    <xf numFmtId="165" fontId="3" fillId="3" borderId="0" xfId="0" applyNumberFormat="1" applyFont="1" applyFill="1"/>
    <xf numFmtId="170" fontId="3" fillId="2" borderId="0" xfId="2" applyNumberFormat="1" applyFont="1" applyFill="1"/>
    <xf numFmtId="170" fontId="3" fillId="3" borderId="0" xfId="0" applyNumberFormat="1" applyFont="1" applyFill="1"/>
    <xf numFmtId="170" fontId="3" fillId="2" borderId="0" xfId="0" applyNumberFormat="1" applyFont="1" applyFill="1"/>
    <xf numFmtId="0" fontId="0" fillId="2" borderId="0" xfId="0" applyFill="1"/>
    <xf numFmtId="0" fontId="3" fillId="6" borderId="0" xfId="0" applyFont="1" applyFill="1"/>
    <xf numFmtId="14" fontId="3" fillId="2" borderId="0" xfId="1" applyNumberFormat="1" applyFont="1" applyFill="1"/>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Array" Target="richData/rdarray.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theme" Target="theme/theme1.xml"/><Relationship Id="rId12" Type="http://schemas.microsoft.com/office/2017/06/relationships/rdRichValueStructure" Target="richData/rdrichvaluestructure.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SupportingPropertyBag" Target="richData/rdsupportingpropertybag.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06/relationships/rdRichValue" Target="richData/rdrichvalue.xml"/><Relationship Id="rId5" Type="http://schemas.openxmlformats.org/officeDocument/2006/relationships/worksheet" Target="worksheets/sheet5.xml"/><Relationship Id="rId15" Type="http://schemas.microsoft.com/office/2017/06/relationships/rdSupportingPropertyBagStructure" Target="richData/rdsupportingpropertybagstructure.xml"/><Relationship Id="rId10" Type="http://schemas.openxmlformats.org/officeDocument/2006/relationships/sheetMetadata" Target="metadata.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ichStyles" Target="richData/rich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CA">
                <a:solidFill>
                  <a:schemeClr val="bg1"/>
                </a:solidFill>
              </a:rPr>
              <a:t>Portfolio</a:t>
            </a:r>
            <a:r>
              <a:rPr lang="en-CA" baseline="0">
                <a:solidFill>
                  <a:schemeClr val="bg1"/>
                </a:solidFill>
              </a:rPr>
              <a:t> Performance</a:t>
            </a:r>
            <a:endParaRPr lang="en-CA">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Active!$C$3051</c:f>
              <c:strCache>
                <c:ptCount val="1"/>
                <c:pt idx="0">
                  <c:v> Benchmark </c:v>
                </c:pt>
              </c:strCache>
            </c:strRef>
          </c:tx>
          <c:spPr>
            <a:ln w="28575" cap="rnd">
              <a:solidFill>
                <a:schemeClr val="accent1"/>
              </a:solidFill>
              <a:round/>
            </a:ln>
            <a:effectLst/>
          </c:spPr>
          <c:marker>
            <c:symbol val="none"/>
          </c:marker>
          <c:cat>
            <c:numRef>
              <c:f>Active!$B$3052:$B$3073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Active!$C$3052:$C$3073</c:f>
              <c:numCache>
                <c:formatCode>_-[$$-1009]* #,##0.00_-;\-[$$-1009]* #,##0.00_-;_-[$$-1009]* "-"??_-;_-@_-</c:formatCode>
                <c:ptCount val="22"/>
                <c:pt idx="0">
                  <c:v>999950.24999999977</c:v>
                </c:pt>
                <c:pt idx="1">
                  <c:v>991868.44209999987</c:v>
                </c:pt>
                <c:pt idx="2">
                  <c:v>1033270.0699999998</c:v>
                </c:pt>
                <c:pt idx="3">
                  <c:v>1024287.11</c:v>
                </c:pt>
                <c:pt idx="4">
                  <c:v>999476.05999999982</c:v>
                </c:pt>
                <c:pt idx="5">
                  <c:v>963715.09</c:v>
                </c:pt>
                <c:pt idx="6">
                  <c:v>971501</c:v>
                </c:pt>
                <c:pt idx="7">
                  <c:v>999240.54999999981</c:v>
                </c:pt>
                <c:pt idx="8">
                  <c:v>962209.90999999992</c:v>
                </c:pt>
                <c:pt idx="9">
                  <c:v>975927.29999999981</c:v>
                </c:pt>
                <c:pt idx="10">
                  <c:v>962124.90999999992</c:v>
                </c:pt>
                <c:pt idx="11">
                  <c:v>935929.6100000001</c:v>
                </c:pt>
                <c:pt idx="12">
                  <c:v>918771.7799999998</c:v>
                </c:pt>
                <c:pt idx="13">
                  <c:v>917711.90999999992</c:v>
                </c:pt>
                <c:pt idx="14">
                  <c:v>917711.90999999992</c:v>
                </c:pt>
                <c:pt idx="15">
                  <c:v>917711.90999999992</c:v>
                </c:pt>
                <c:pt idx="16">
                  <c:v>917711.90999999992</c:v>
                </c:pt>
                <c:pt idx="17">
                  <c:v>917711.90999999992</c:v>
                </c:pt>
                <c:pt idx="18">
                  <c:v>917711.90999999992</c:v>
                </c:pt>
                <c:pt idx="19">
                  <c:v>917711.90999999992</c:v>
                </c:pt>
                <c:pt idx="20">
                  <c:v>917711.90999999992</c:v>
                </c:pt>
                <c:pt idx="21">
                  <c:v>917711.90999999992</c:v>
                </c:pt>
              </c:numCache>
            </c:numRef>
          </c:val>
          <c:smooth val="0"/>
          <c:extLst>
            <c:ext xmlns:c16="http://schemas.microsoft.com/office/drawing/2014/chart" uri="{C3380CC4-5D6E-409C-BE32-E72D297353CC}">
              <c16:uniqueId val="{00000000-CAED-4547-B731-395BCAF6C59A}"/>
            </c:ext>
          </c:extLst>
        </c:ser>
        <c:ser>
          <c:idx val="1"/>
          <c:order val="1"/>
          <c:tx>
            <c:strRef>
              <c:f>Active!$D$3051</c:f>
              <c:strCache>
                <c:ptCount val="1"/>
                <c:pt idx="0">
                  <c:v> Portfolio </c:v>
                </c:pt>
              </c:strCache>
            </c:strRef>
          </c:tx>
          <c:spPr>
            <a:ln w="28575" cap="rnd">
              <a:solidFill>
                <a:schemeClr val="accent2"/>
              </a:solidFill>
              <a:round/>
            </a:ln>
            <a:effectLst/>
          </c:spPr>
          <c:marker>
            <c:symbol val="none"/>
          </c:marker>
          <c:cat>
            <c:numRef>
              <c:f>Active!$B$3052:$B$3073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Active!$D$3052:$D$3073</c:f>
              <c:numCache>
                <c:formatCode>_-[$$-1009]* #,##0.00_-;\-[$$-1009]* #,##0.00_-;_-[$$-1009]* "-"??_-;_-@_-</c:formatCode>
                <c:ptCount val="22"/>
                <c:pt idx="0">
                  <c:v>999472.65000000224</c:v>
                </c:pt>
                <c:pt idx="1">
                  <c:v>1006073.1</c:v>
                </c:pt>
                <c:pt idx="2">
                  <c:v>1018102.9800000001</c:v>
                </c:pt>
                <c:pt idx="3">
                  <c:v>1028646.18</c:v>
                </c:pt>
                <c:pt idx="4">
                  <c:v>1029469.1399999999</c:v>
                </c:pt>
                <c:pt idx="5">
                  <c:v>1017106.74</c:v>
                </c:pt>
                <c:pt idx="6">
                  <c:v>1060299.2899999998</c:v>
                </c:pt>
                <c:pt idx="7">
                  <c:v>1065856.7</c:v>
                </c:pt>
                <c:pt idx="8">
                  <c:v>1054563.98</c:v>
                </c:pt>
                <c:pt idx="9">
                  <c:v>1073745.7399999998</c:v>
                </c:pt>
                <c:pt idx="10">
                  <c:v>1053967.4899999998</c:v>
                </c:pt>
                <c:pt idx="11">
                  <c:v>1051766.0299999998</c:v>
                </c:pt>
                <c:pt idx="12">
                  <c:v>1063624.96</c:v>
                </c:pt>
                <c:pt idx="13">
                  <c:v>1066933.2399999998</c:v>
                </c:pt>
                <c:pt idx="14">
                  <c:v>1066933.2399999998</c:v>
                </c:pt>
                <c:pt idx="15">
                  <c:v>1066933.2399999998</c:v>
                </c:pt>
                <c:pt idx="16">
                  <c:v>1066933.2399999998</c:v>
                </c:pt>
                <c:pt idx="17">
                  <c:v>1066933.2399999998</c:v>
                </c:pt>
                <c:pt idx="18">
                  <c:v>1066933.2399999998</c:v>
                </c:pt>
                <c:pt idx="19">
                  <c:v>1066933.2399999998</c:v>
                </c:pt>
                <c:pt idx="20">
                  <c:v>1066933.2399999998</c:v>
                </c:pt>
                <c:pt idx="21">
                  <c:v>1066933.2399999998</c:v>
                </c:pt>
              </c:numCache>
            </c:numRef>
          </c:val>
          <c:smooth val="0"/>
          <c:extLst>
            <c:ext xmlns:c16="http://schemas.microsoft.com/office/drawing/2014/chart" uri="{C3380CC4-5D6E-409C-BE32-E72D297353CC}">
              <c16:uniqueId val="{00000001-CAED-4547-B731-395BCAF6C59A}"/>
            </c:ext>
          </c:extLst>
        </c:ser>
        <c:ser>
          <c:idx val="2"/>
          <c:order val="2"/>
          <c:tx>
            <c:strRef>
              <c:f>Active!$E$3051</c:f>
              <c:strCache>
                <c:ptCount val="1"/>
                <c:pt idx="0">
                  <c:v>-1 Correlation</c:v>
                </c:pt>
              </c:strCache>
            </c:strRef>
          </c:tx>
          <c:spPr>
            <a:ln w="28575" cap="rnd">
              <a:solidFill>
                <a:schemeClr val="tx1">
                  <a:lumMod val="65000"/>
                  <a:lumOff val="35000"/>
                </a:schemeClr>
              </a:solidFill>
              <a:round/>
            </a:ln>
            <a:effectLst/>
          </c:spPr>
          <c:marker>
            <c:symbol val="none"/>
          </c:marker>
          <c:cat>
            <c:numRef>
              <c:f>Active!$B$3052:$B$3073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Active!$E$3052:$E$3073</c:f>
              <c:numCache>
                <c:formatCode>_-[$$-1009]* #,##0.00_-;\-[$$-1009]* #,##0.00_-;_-[$$-1009]* "-"??_-;_-@_-</c:formatCode>
                <c:ptCount val="22"/>
                <c:pt idx="0">
                  <c:v>999950.24999999977</c:v>
                </c:pt>
                <c:pt idx="1">
                  <c:v>1008032.0578999997</c:v>
                </c:pt>
                <c:pt idx="2">
                  <c:v>965955.74374276435</c:v>
                </c:pt>
                <c:pt idx="3">
                  <c:v>974353.49188213644</c:v>
                </c:pt>
                <c:pt idx="4">
                  <c:v>997955.0123628173</c:v>
                </c:pt>
                <c:pt idx="5">
                  <c:v>1033661.5597096905</c:v>
                </c:pt>
                <c:pt idx="6">
                  <c:v>1025310.5481318192</c:v>
                </c:pt>
                <c:pt idx="7">
                  <c:v>996034.55848751636</c:v>
                </c:pt>
                <c:pt idx="8">
                  <c:v>1032946.3883396076</c:v>
                </c:pt>
                <c:pt idx="9">
                  <c:v>1018220.5698766219</c:v>
                </c:pt>
                <c:pt idx="10">
                  <c:v>1032621.1071005107</c:v>
                </c:pt>
                <c:pt idx="11">
                  <c:v>1060735.7722605986</c:v>
                </c:pt>
                <c:pt idx="12">
                  <c:v>1080181.5979518774</c:v>
                </c:pt>
                <c:pt idx="13">
                  <c:v>1081427.6659038351</c:v>
                </c:pt>
                <c:pt idx="14">
                  <c:v>1081427.6659038351</c:v>
                </c:pt>
                <c:pt idx="15">
                  <c:v>1081427.6659038351</c:v>
                </c:pt>
                <c:pt idx="16">
                  <c:v>1081427.6659038351</c:v>
                </c:pt>
                <c:pt idx="17">
                  <c:v>1081427.6659038351</c:v>
                </c:pt>
                <c:pt idx="18">
                  <c:v>1081427.6659038351</c:v>
                </c:pt>
                <c:pt idx="19">
                  <c:v>1081427.6659038351</c:v>
                </c:pt>
                <c:pt idx="20">
                  <c:v>1081427.6659038351</c:v>
                </c:pt>
                <c:pt idx="21">
                  <c:v>1081427.6659038351</c:v>
                </c:pt>
              </c:numCache>
            </c:numRef>
          </c:val>
          <c:smooth val="0"/>
          <c:extLst>
            <c:ext xmlns:c16="http://schemas.microsoft.com/office/drawing/2014/chart" uri="{C3380CC4-5D6E-409C-BE32-E72D297353CC}">
              <c16:uniqueId val="{00000002-CAED-4547-B731-395BCAF6C59A}"/>
            </c:ext>
          </c:extLst>
        </c:ser>
        <c:dLbls>
          <c:showLegendKey val="0"/>
          <c:showVal val="0"/>
          <c:showCatName val="0"/>
          <c:showSerName val="0"/>
          <c:showPercent val="0"/>
          <c:showBubbleSize val="0"/>
        </c:dLbls>
        <c:smooth val="0"/>
        <c:axId val="469521087"/>
        <c:axId val="469532319"/>
      </c:lineChart>
      <c:dateAx>
        <c:axId val="46952108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469532319"/>
        <c:crosses val="autoZero"/>
        <c:auto val="1"/>
        <c:lblOffset val="100"/>
        <c:baseTimeUnit val="days"/>
      </c:dateAx>
      <c:valAx>
        <c:axId val="469532319"/>
        <c:scaling>
          <c:orientation val="minMax"/>
        </c:scaling>
        <c:delete val="0"/>
        <c:axPos val="l"/>
        <c:majorGridlines>
          <c:spPr>
            <a:ln w="9525" cap="flat" cmpd="sng" algn="ctr">
              <a:solidFill>
                <a:schemeClr val="tx1">
                  <a:lumMod val="65000"/>
                  <a:lumOff val="35000"/>
                </a:schemeClr>
              </a:solidFill>
              <a:round/>
            </a:ln>
            <a:effectLst/>
          </c:spPr>
        </c:majorGridlines>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469521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CA">
                <a:solidFill>
                  <a:schemeClr val="bg1"/>
                </a:solidFill>
              </a:rPr>
              <a:t>Portfolio</a:t>
            </a:r>
            <a:r>
              <a:rPr lang="en-CA" baseline="0">
                <a:solidFill>
                  <a:schemeClr val="bg1"/>
                </a:solidFill>
              </a:rPr>
              <a:t> Performance</a:t>
            </a:r>
            <a:endParaRPr lang="en-CA">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'Passive Adj'!$C$3051</c:f>
              <c:strCache>
                <c:ptCount val="1"/>
                <c:pt idx="0">
                  <c:v> Benchmark </c:v>
                </c:pt>
              </c:strCache>
            </c:strRef>
          </c:tx>
          <c:spPr>
            <a:ln w="28575" cap="rnd">
              <a:solidFill>
                <a:schemeClr val="accent1"/>
              </a:solidFill>
              <a:round/>
            </a:ln>
            <a:effectLst/>
          </c:spPr>
          <c:marker>
            <c:symbol val="none"/>
          </c:marker>
          <c:cat>
            <c:numRef>
              <c:f>'Passive Adj'!$B$3052:$B$3073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'Passive Adj'!$C$3052:$C$3073</c:f>
              <c:numCache>
                <c:formatCode>_-[$$-1009]* #,##0.00_-;\-[$$-1009]* #,##0.00_-;_-[$$-1009]* "-"??_-;_-@_-</c:formatCode>
                <c:ptCount val="22"/>
                <c:pt idx="0">
                  <c:v>999950.24999999977</c:v>
                </c:pt>
                <c:pt idx="1">
                  <c:v>991868.44209999987</c:v>
                </c:pt>
                <c:pt idx="2">
                  <c:v>1033270.0699999998</c:v>
                </c:pt>
                <c:pt idx="3">
                  <c:v>1024287.11</c:v>
                </c:pt>
                <c:pt idx="4">
                  <c:v>999476.05999999982</c:v>
                </c:pt>
                <c:pt idx="5">
                  <c:v>963715.09</c:v>
                </c:pt>
                <c:pt idx="6">
                  <c:v>971501</c:v>
                </c:pt>
                <c:pt idx="7">
                  <c:v>999240.54999999981</c:v>
                </c:pt>
                <c:pt idx="8">
                  <c:v>962209.90999999992</c:v>
                </c:pt>
                <c:pt idx="9">
                  <c:v>975927.29999999981</c:v>
                </c:pt>
                <c:pt idx="10">
                  <c:v>962124.90999999992</c:v>
                </c:pt>
                <c:pt idx="11">
                  <c:v>935929.6100000001</c:v>
                </c:pt>
                <c:pt idx="12">
                  <c:v>918771.7799999998</c:v>
                </c:pt>
                <c:pt idx="13">
                  <c:v>917711.90999999992</c:v>
                </c:pt>
                <c:pt idx="14">
                  <c:v>917711.90999999992</c:v>
                </c:pt>
                <c:pt idx="15">
                  <c:v>917711.90999999992</c:v>
                </c:pt>
                <c:pt idx="16">
                  <c:v>917711.90999999992</c:v>
                </c:pt>
                <c:pt idx="17">
                  <c:v>917711.90999999992</c:v>
                </c:pt>
                <c:pt idx="18">
                  <c:v>917711.90999999992</c:v>
                </c:pt>
                <c:pt idx="19">
                  <c:v>917711.90999999992</c:v>
                </c:pt>
                <c:pt idx="20">
                  <c:v>917711.90999999992</c:v>
                </c:pt>
                <c:pt idx="21">
                  <c:v>917711.90999999992</c:v>
                </c:pt>
              </c:numCache>
            </c:numRef>
          </c:val>
          <c:smooth val="0"/>
          <c:extLst>
            <c:ext xmlns:c16="http://schemas.microsoft.com/office/drawing/2014/chart" uri="{C3380CC4-5D6E-409C-BE32-E72D297353CC}">
              <c16:uniqueId val="{00000000-CE4B-4D52-941C-927CC9EEAE7A}"/>
            </c:ext>
          </c:extLst>
        </c:ser>
        <c:ser>
          <c:idx val="1"/>
          <c:order val="1"/>
          <c:tx>
            <c:strRef>
              <c:f>'Passive Adj'!$D$3051</c:f>
              <c:strCache>
                <c:ptCount val="1"/>
                <c:pt idx="0">
                  <c:v> Portfolio </c:v>
                </c:pt>
              </c:strCache>
            </c:strRef>
          </c:tx>
          <c:spPr>
            <a:ln w="28575" cap="rnd">
              <a:solidFill>
                <a:schemeClr val="accent2"/>
              </a:solidFill>
              <a:round/>
            </a:ln>
            <a:effectLst/>
          </c:spPr>
          <c:marker>
            <c:symbol val="none"/>
          </c:marker>
          <c:cat>
            <c:numRef>
              <c:f>'Passive Adj'!$B$3052:$B$3073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'Passive Adj'!$D$3052:$D$3073</c:f>
              <c:numCache>
                <c:formatCode>_-[$$-1009]* #,##0.00_-;\-[$$-1009]* #,##0.00_-;_-[$$-1009]* "-"??_-;_-@_-</c:formatCode>
                <c:ptCount val="22"/>
                <c:pt idx="0">
                  <c:v>999472.65000000095</c:v>
                </c:pt>
                <c:pt idx="1">
                  <c:v>1015945.0900000004</c:v>
                </c:pt>
                <c:pt idx="2">
                  <c:v>1007605.6400000005</c:v>
                </c:pt>
                <c:pt idx="3">
                  <c:v>994826.67</c:v>
                </c:pt>
                <c:pt idx="4">
                  <c:v>981940.89380000031</c:v>
                </c:pt>
                <c:pt idx="5">
                  <c:v>962468.87399999984</c:v>
                </c:pt>
                <c:pt idx="6">
                  <c:v>990717.99000000022</c:v>
                </c:pt>
                <c:pt idx="7">
                  <c:v>1000669.4360000001</c:v>
                </c:pt>
                <c:pt idx="8">
                  <c:v>974231.38000000024</c:v>
                </c:pt>
                <c:pt idx="9">
                  <c:v>982336.52880000044</c:v>
                </c:pt>
                <c:pt idx="10">
                  <c:v>943979.35540000023</c:v>
                </c:pt>
                <c:pt idx="11">
                  <c:v>923829.27280000015</c:v>
                </c:pt>
                <c:pt idx="12">
                  <c:v>900128.81580000033</c:v>
                </c:pt>
                <c:pt idx="13">
                  <c:v>880442.00000000023</c:v>
                </c:pt>
                <c:pt idx="14">
                  <c:v>880442.00000000023</c:v>
                </c:pt>
                <c:pt idx="15">
                  <c:v>880442.00000000023</c:v>
                </c:pt>
                <c:pt idx="16">
                  <c:v>880442.00000000023</c:v>
                </c:pt>
                <c:pt idx="17">
                  <c:v>880442.00000000023</c:v>
                </c:pt>
                <c:pt idx="18">
                  <c:v>880442.00000000023</c:v>
                </c:pt>
                <c:pt idx="19">
                  <c:v>880442.00000000023</c:v>
                </c:pt>
                <c:pt idx="20">
                  <c:v>880442.00000000023</c:v>
                </c:pt>
                <c:pt idx="21">
                  <c:v>880442.00000000023</c:v>
                </c:pt>
              </c:numCache>
            </c:numRef>
          </c:val>
          <c:smooth val="0"/>
          <c:extLst>
            <c:ext xmlns:c16="http://schemas.microsoft.com/office/drawing/2014/chart" uri="{C3380CC4-5D6E-409C-BE32-E72D297353CC}">
              <c16:uniqueId val="{00000001-CE4B-4D52-941C-927CC9EEAE7A}"/>
            </c:ext>
          </c:extLst>
        </c:ser>
        <c:ser>
          <c:idx val="2"/>
          <c:order val="2"/>
          <c:tx>
            <c:strRef>
              <c:f>'Passive Adj'!$E$3051</c:f>
              <c:strCache>
                <c:ptCount val="1"/>
                <c:pt idx="0">
                  <c:v>-1 Correlation</c:v>
                </c:pt>
              </c:strCache>
            </c:strRef>
          </c:tx>
          <c:spPr>
            <a:ln w="28575" cap="rnd">
              <a:solidFill>
                <a:schemeClr val="tx1">
                  <a:lumMod val="65000"/>
                  <a:lumOff val="35000"/>
                </a:schemeClr>
              </a:solidFill>
              <a:round/>
            </a:ln>
            <a:effectLst/>
          </c:spPr>
          <c:marker>
            <c:symbol val="none"/>
          </c:marker>
          <c:cat>
            <c:numRef>
              <c:f>'Passive Adj'!$B$3052:$B$3073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'Passive Adj'!$E$3052:$E$3073</c:f>
              <c:numCache>
                <c:formatCode>_-[$$-1009]* #,##0.00_-;\-[$$-1009]* #,##0.00_-;_-[$$-1009]* "-"??_-;_-@_-</c:formatCode>
                <c:ptCount val="22"/>
                <c:pt idx="0">
                  <c:v>999950.24999999977</c:v>
                </c:pt>
                <c:pt idx="1">
                  <c:v>1008032.0578999997</c:v>
                </c:pt>
                <c:pt idx="2">
                  <c:v>965955.74374276435</c:v>
                </c:pt>
                <c:pt idx="3">
                  <c:v>974353.49188213644</c:v>
                </c:pt>
                <c:pt idx="4">
                  <c:v>997955.0123628173</c:v>
                </c:pt>
                <c:pt idx="5">
                  <c:v>1033661.5597096905</c:v>
                </c:pt>
                <c:pt idx="6">
                  <c:v>1025310.5481318192</c:v>
                </c:pt>
                <c:pt idx="7">
                  <c:v>996034.55848751636</c:v>
                </c:pt>
                <c:pt idx="8">
                  <c:v>1032946.3883396076</c:v>
                </c:pt>
                <c:pt idx="9">
                  <c:v>1018220.5698766219</c:v>
                </c:pt>
                <c:pt idx="10">
                  <c:v>1032621.1071005107</c:v>
                </c:pt>
                <c:pt idx="11">
                  <c:v>1060735.7722605986</c:v>
                </c:pt>
                <c:pt idx="12">
                  <c:v>1080181.5979518774</c:v>
                </c:pt>
                <c:pt idx="13">
                  <c:v>1081427.6659038351</c:v>
                </c:pt>
                <c:pt idx="14">
                  <c:v>1081427.6659038351</c:v>
                </c:pt>
                <c:pt idx="15">
                  <c:v>1081427.6659038351</c:v>
                </c:pt>
                <c:pt idx="16">
                  <c:v>1081427.6659038351</c:v>
                </c:pt>
                <c:pt idx="17">
                  <c:v>1081427.6659038351</c:v>
                </c:pt>
                <c:pt idx="18">
                  <c:v>1081427.6659038351</c:v>
                </c:pt>
                <c:pt idx="19">
                  <c:v>1081427.6659038351</c:v>
                </c:pt>
                <c:pt idx="20">
                  <c:v>1081427.6659038351</c:v>
                </c:pt>
                <c:pt idx="21">
                  <c:v>1081427.6659038351</c:v>
                </c:pt>
              </c:numCache>
            </c:numRef>
          </c:val>
          <c:smooth val="0"/>
          <c:extLst>
            <c:ext xmlns:c16="http://schemas.microsoft.com/office/drawing/2014/chart" uri="{C3380CC4-5D6E-409C-BE32-E72D297353CC}">
              <c16:uniqueId val="{00000002-CE4B-4D52-941C-927CC9EEAE7A}"/>
            </c:ext>
          </c:extLst>
        </c:ser>
        <c:dLbls>
          <c:showLegendKey val="0"/>
          <c:showVal val="0"/>
          <c:showCatName val="0"/>
          <c:showSerName val="0"/>
          <c:showPercent val="0"/>
          <c:showBubbleSize val="0"/>
        </c:dLbls>
        <c:smooth val="0"/>
        <c:axId val="469521087"/>
        <c:axId val="469532319"/>
      </c:lineChart>
      <c:dateAx>
        <c:axId val="46952108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469532319"/>
        <c:crosses val="autoZero"/>
        <c:auto val="1"/>
        <c:lblOffset val="100"/>
        <c:baseTimeUnit val="days"/>
      </c:dateAx>
      <c:valAx>
        <c:axId val="469532319"/>
        <c:scaling>
          <c:orientation val="minMax"/>
        </c:scaling>
        <c:delete val="0"/>
        <c:axPos val="l"/>
        <c:majorGridlines>
          <c:spPr>
            <a:ln w="9525" cap="flat" cmpd="sng" algn="ctr">
              <a:solidFill>
                <a:schemeClr val="tx1">
                  <a:lumMod val="65000"/>
                  <a:lumOff val="35000"/>
                </a:schemeClr>
              </a:solidFill>
              <a:round/>
            </a:ln>
            <a:effectLst/>
          </c:spPr>
        </c:majorGridlines>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469521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CA">
                <a:solidFill>
                  <a:schemeClr val="bg1"/>
                </a:solidFill>
              </a:rPr>
              <a:t>Portfolio</a:t>
            </a:r>
            <a:r>
              <a:rPr lang="en-CA" baseline="0">
                <a:solidFill>
                  <a:schemeClr val="bg1"/>
                </a:solidFill>
              </a:rPr>
              <a:t> Performance</a:t>
            </a:r>
            <a:endParaRPr lang="en-CA">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Passive!$C$3051</c:f>
              <c:strCache>
                <c:ptCount val="1"/>
                <c:pt idx="0">
                  <c:v> Benchmark </c:v>
                </c:pt>
              </c:strCache>
            </c:strRef>
          </c:tx>
          <c:spPr>
            <a:ln w="28575" cap="rnd">
              <a:solidFill>
                <a:schemeClr val="accent1"/>
              </a:solidFill>
              <a:round/>
            </a:ln>
            <a:effectLst/>
          </c:spPr>
          <c:marker>
            <c:symbol val="none"/>
          </c:marker>
          <c:cat>
            <c:numRef>
              <c:f>Passive!$B$3052:$B$3073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Passive!$C$3052:$C$3073</c:f>
              <c:numCache>
                <c:formatCode>_-[$$-1009]* #,##0.00_-;\-[$$-1009]* #,##0.00_-;_-[$$-1009]* "-"??_-;_-@_-</c:formatCode>
                <c:ptCount val="22"/>
                <c:pt idx="0">
                  <c:v>999950.24999999977</c:v>
                </c:pt>
                <c:pt idx="1">
                  <c:v>991868.44209999987</c:v>
                </c:pt>
                <c:pt idx="2">
                  <c:v>1033270.0699999998</c:v>
                </c:pt>
                <c:pt idx="3">
                  <c:v>1024287.11</c:v>
                </c:pt>
                <c:pt idx="4">
                  <c:v>999476.05999999982</c:v>
                </c:pt>
                <c:pt idx="5">
                  <c:v>963715.09</c:v>
                </c:pt>
                <c:pt idx="6">
                  <c:v>971501</c:v>
                </c:pt>
                <c:pt idx="7">
                  <c:v>999240.54999999981</c:v>
                </c:pt>
                <c:pt idx="8">
                  <c:v>962209.90999999992</c:v>
                </c:pt>
                <c:pt idx="9">
                  <c:v>975927.29999999981</c:v>
                </c:pt>
                <c:pt idx="10">
                  <c:v>962124.90999999992</c:v>
                </c:pt>
                <c:pt idx="11">
                  <c:v>935929.6100000001</c:v>
                </c:pt>
                <c:pt idx="12">
                  <c:v>918771.7799999998</c:v>
                </c:pt>
                <c:pt idx="13">
                  <c:v>917711.90999999992</c:v>
                </c:pt>
                <c:pt idx="14">
                  <c:v>917711.90999999992</c:v>
                </c:pt>
                <c:pt idx="15">
                  <c:v>917711.90999999992</c:v>
                </c:pt>
                <c:pt idx="16">
                  <c:v>917711.90999999992</c:v>
                </c:pt>
                <c:pt idx="17">
                  <c:v>917711.90999999992</c:v>
                </c:pt>
                <c:pt idx="18">
                  <c:v>917711.90999999992</c:v>
                </c:pt>
                <c:pt idx="19">
                  <c:v>917711.90999999992</c:v>
                </c:pt>
                <c:pt idx="20">
                  <c:v>917711.90999999992</c:v>
                </c:pt>
                <c:pt idx="21">
                  <c:v>917711.90999999992</c:v>
                </c:pt>
              </c:numCache>
            </c:numRef>
          </c:val>
          <c:smooth val="0"/>
          <c:extLst>
            <c:ext xmlns:c16="http://schemas.microsoft.com/office/drawing/2014/chart" uri="{C3380CC4-5D6E-409C-BE32-E72D297353CC}">
              <c16:uniqueId val="{00000000-D185-4FE3-8201-E9143900EDE2}"/>
            </c:ext>
          </c:extLst>
        </c:ser>
        <c:ser>
          <c:idx val="1"/>
          <c:order val="1"/>
          <c:tx>
            <c:strRef>
              <c:f>Passive!$D$3051</c:f>
              <c:strCache>
                <c:ptCount val="1"/>
                <c:pt idx="0">
                  <c:v> Portfolio </c:v>
                </c:pt>
              </c:strCache>
            </c:strRef>
          </c:tx>
          <c:spPr>
            <a:ln w="28575" cap="rnd">
              <a:solidFill>
                <a:schemeClr val="accent2"/>
              </a:solidFill>
              <a:round/>
            </a:ln>
            <a:effectLst/>
          </c:spPr>
          <c:marker>
            <c:symbol val="none"/>
          </c:marker>
          <c:cat>
            <c:numRef>
              <c:f>Passive!$B$3052:$B$3073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Passive!$D$3052:$D$3073</c:f>
              <c:numCache>
                <c:formatCode>_-[$$-1009]* #,##0.00_-;\-[$$-1009]* #,##0.00_-;_-[$$-1009]* "-"??_-;_-@_-</c:formatCode>
                <c:ptCount val="22"/>
                <c:pt idx="0">
                  <c:v>999472.65000000095</c:v>
                </c:pt>
                <c:pt idx="1">
                  <c:v>1009928.2400000001</c:v>
                </c:pt>
                <c:pt idx="2">
                  <c:v>999644.17000000039</c:v>
                </c:pt>
                <c:pt idx="3">
                  <c:v>993667.2</c:v>
                </c:pt>
                <c:pt idx="4">
                  <c:v>977760.15610000025</c:v>
                </c:pt>
                <c:pt idx="5">
                  <c:v>950348.67050000036</c:v>
                </c:pt>
                <c:pt idx="6">
                  <c:v>978428.35000000044</c:v>
                </c:pt>
                <c:pt idx="7">
                  <c:v>987384.16200000013</c:v>
                </c:pt>
                <c:pt idx="8">
                  <c:v>964056.78499999992</c:v>
                </c:pt>
                <c:pt idx="9">
                  <c:v>978428.69860000059</c:v>
                </c:pt>
                <c:pt idx="10">
                  <c:v>940912.45130000042</c:v>
                </c:pt>
                <c:pt idx="11">
                  <c:v>921976.17660000036</c:v>
                </c:pt>
                <c:pt idx="12">
                  <c:v>905916.5401000001</c:v>
                </c:pt>
                <c:pt idx="13">
                  <c:v>886755.07500000042</c:v>
                </c:pt>
                <c:pt idx="14">
                  <c:v>886755.07500000042</c:v>
                </c:pt>
                <c:pt idx="15">
                  <c:v>886755.07500000042</c:v>
                </c:pt>
                <c:pt idx="16">
                  <c:v>886755.07500000042</c:v>
                </c:pt>
                <c:pt idx="17">
                  <c:v>886755.07500000042</c:v>
                </c:pt>
                <c:pt idx="18">
                  <c:v>886755.07500000042</c:v>
                </c:pt>
                <c:pt idx="19">
                  <c:v>886755.07500000042</c:v>
                </c:pt>
                <c:pt idx="20">
                  <c:v>886755.07500000042</c:v>
                </c:pt>
                <c:pt idx="21">
                  <c:v>886755.07500000042</c:v>
                </c:pt>
              </c:numCache>
            </c:numRef>
          </c:val>
          <c:smooth val="0"/>
          <c:extLst>
            <c:ext xmlns:c16="http://schemas.microsoft.com/office/drawing/2014/chart" uri="{C3380CC4-5D6E-409C-BE32-E72D297353CC}">
              <c16:uniqueId val="{00000001-D185-4FE3-8201-E9143900EDE2}"/>
            </c:ext>
          </c:extLst>
        </c:ser>
        <c:ser>
          <c:idx val="2"/>
          <c:order val="2"/>
          <c:tx>
            <c:strRef>
              <c:f>Passive!$E$3051</c:f>
              <c:strCache>
                <c:ptCount val="1"/>
                <c:pt idx="0">
                  <c:v>-1 Correlation</c:v>
                </c:pt>
              </c:strCache>
            </c:strRef>
          </c:tx>
          <c:spPr>
            <a:ln w="28575" cap="rnd">
              <a:solidFill>
                <a:schemeClr val="tx1">
                  <a:lumMod val="65000"/>
                  <a:lumOff val="35000"/>
                </a:schemeClr>
              </a:solidFill>
              <a:round/>
            </a:ln>
            <a:effectLst/>
          </c:spPr>
          <c:marker>
            <c:symbol val="none"/>
          </c:marker>
          <c:cat>
            <c:numRef>
              <c:f>Passive!$B$3052:$B$3073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Passive!$E$3052:$E$3073</c:f>
              <c:numCache>
                <c:formatCode>_-[$$-1009]* #,##0.00_-;\-[$$-1009]* #,##0.00_-;_-[$$-1009]* "-"??_-;_-@_-</c:formatCode>
                <c:ptCount val="22"/>
                <c:pt idx="0">
                  <c:v>999950.24999999977</c:v>
                </c:pt>
                <c:pt idx="1">
                  <c:v>1008032.0578999997</c:v>
                </c:pt>
                <c:pt idx="2">
                  <c:v>965955.74374276435</c:v>
                </c:pt>
                <c:pt idx="3">
                  <c:v>974353.49188213644</c:v>
                </c:pt>
                <c:pt idx="4">
                  <c:v>997955.0123628173</c:v>
                </c:pt>
                <c:pt idx="5">
                  <c:v>1033661.5597096905</c:v>
                </c:pt>
                <c:pt idx="6">
                  <c:v>1025310.5481318192</c:v>
                </c:pt>
                <c:pt idx="7">
                  <c:v>996034.55848751636</c:v>
                </c:pt>
                <c:pt idx="8">
                  <c:v>1032946.3883396076</c:v>
                </c:pt>
                <c:pt idx="9">
                  <c:v>1018220.5698766219</c:v>
                </c:pt>
                <c:pt idx="10">
                  <c:v>1032621.1071005107</c:v>
                </c:pt>
                <c:pt idx="11">
                  <c:v>1060735.7722605986</c:v>
                </c:pt>
                <c:pt idx="12">
                  <c:v>1080181.5979518774</c:v>
                </c:pt>
                <c:pt idx="13">
                  <c:v>1081427.6659038351</c:v>
                </c:pt>
                <c:pt idx="14">
                  <c:v>1081427.6659038351</c:v>
                </c:pt>
                <c:pt idx="15">
                  <c:v>1081427.6659038351</c:v>
                </c:pt>
                <c:pt idx="16">
                  <c:v>1081427.6659038351</c:v>
                </c:pt>
                <c:pt idx="17">
                  <c:v>1081427.6659038351</c:v>
                </c:pt>
                <c:pt idx="18">
                  <c:v>1081427.6659038351</c:v>
                </c:pt>
                <c:pt idx="19">
                  <c:v>1081427.6659038351</c:v>
                </c:pt>
                <c:pt idx="20">
                  <c:v>1081427.6659038351</c:v>
                </c:pt>
                <c:pt idx="21">
                  <c:v>1081427.6659038351</c:v>
                </c:pt>
              </c:numCache>
            </c:numRef>
          </c:val>
          <c:smooth val="0"/>
          <c:extLst>
            <c:ext xmlns:c16="http://schemas.microsoft.com/office/drawing/2014/chart" uri="{C3380CC4-5D6E-409C-BE32-E72D297353CC}">
              <c16:uniqueId val="{00000002-D185-4FE3-8201-E9143900EDE2}"/>
            </c:ext>
          </c:extLst>
        </c:ser>
        <c:dLbls>
          <c:showLegendKey val="0"/>
          <c:showVal val="0"/>
          <c:showCatName val="0"/>
          <c:showSerName val="0"/>
          <c:showPercent val="0"/>
          <c:showBubbleSize val="0"/>
        </c:dLbls>
        <c:smooth val="0"/>
        <c:axId val="469521087"/>
        <c:axId val="469532319"/>
      </c:lineChart>
      <c:dateAx>
        <c:axId val="46952108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469532319"/>
        <c:crosses val="autoZero"/>
        <c:auto val="1"/>
        <c:lblOffset val="100"/>
        <c:baseTimeUnit val="days"/>
      </c:dateAx>
      <c:valAx>
        <c:axId val="469532319"/>
        <c:scaling>
          <c:orientation val="minMax"/>
        </c:scaling>
        <c:delete val="0"/>
        <c:axPos val="l"/>
        <c:majorGridlines>
          <c:spPr>
            <a:ln w="9525" cap="flat" cmpd="sng" algn="ctr">
              <a:solidFill>
                <a:schemeClr val="tx1">
                  <a:lumMod val="65000"/>
                  <a:lumOff val="35000"/>
                </a:schemeClr>
              </a:solidFill>
              <a:round/>
            </a:ln>
            <a:effectLst/>
          </c:spPr>
        </c:majorGridlines>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469521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CA">
                <a:solidFill>
                  <a:schemeClr val="bg1"/>
                </a:solidFill>
              </a:rPr>
              <a:t>Portfolio</a:t>
            </a:r>
            <a:r>
              <a:rPr lang="en-CA" baseline="0">
                <a:solidFill>
                  <a:schemeClr val="bg1"/>
                </a:solidFill>
              </a:rPr>
              <a:t> Performance</a:t>
            </a:r>
            <a:endParaRPr lang="en-CA">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'Live Portfolio'!$C$3051</c:f>
              <c:strCache>
                <c:ptCount val="1"/>
                <c:pt idx="0">
                  <c:v> Benchmark </c:v>
                </c:pt>
              </c:strCache>
            </c:strRef>
          </c:tx>
          <c:spPr>
            <a:ln w="25400" cap="rnd">
              <a:solidFill>
                <a:schemeClr val="accent1"/>
              </a:solidFill>
              <a:round/>
            </a:ln>
            <a:effectLst/>
          </c:spPr>
          <c:marker>
            <c:symbol val="none"/>
          </c:marker>
          <c:cat>
            <c:numRef>
              <c:f>'Live Portfolio'!$B$3052:$B$3073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'Live Portfolio'!$C$3052:$C$3073</c:f>
              <c:numCache>
                <c:formatCode>_-[$$-1009]* #,##0.00_-;\-[$$-1009]* #,##0.00_-;_-[$$-1009]* "-"??_-;_-@_-</c:formatCode>
                <c:ptCount val="22"/>
                <c:pt idx="0">
                  <c:v>999950.25</c:v>
                </c:pt>
                <c:pt idx="1">
                  <c:v>991868.44209999987</c:v>
                </c:pt>
                <c:pt idx="2">
                  <c:v>1033270.0699999998</c:v>
                </c:pt>
                <c:pt idx="3">
                  <c:v>1024287.11</c:v>
                </c:pt>
                <c:pt idx="4">
                  <c:v>999476.05999999982</c:v>
                </c:pt>
                <c:pt idx="5">
                  <c:v>963715.09</c:v>
                </c:pt>
                <c:pt idx="6">
                  <c:v>971501</c:v>
                </c:pt>
                <c:pt idx="7">
                  <c:v>999240.54999999981</c:v>
                </c:pt>
                <c:pt idx="8">
                  <c:v>962209.90999999992</c:v>
                </c:pt>
                <c:pt idx="9">
                  <c:v>975927.29999999981</c:v>
                </c:pt>
                <c:pt idx="10">
                  <c:v>962124.90999999992</c:v>
                </c:pt>
                <c:pt idx="11">
                  <c:v>935929.6100000001</c:v>
                </c:pt>
                <c:pt idx="12">
                  <c:v>918771.7799999998</c:v>
                </c:pt>
                <c:pt idx="13">
                  <c:v>917711.90999999992</c:v>
                </c:pt>
                <c:pt idx="14">
                  <c:v>917711.90999999992</c:v>
                </c:pt>
                <c:pt idx="15">
                  <c:v>917711.90999999992</c:v>
                </c:pt>
                <c:pt idx="16">
                  <c:v>917711.90999999992</c:v>
                </c:pt>
                <c:pt idx="17">
                  <c:v>917711.90999999992</c:v>
                </c:pt>
                <c:pt idx="18">
                  <c:v>917711.90999999992</c:v>
                </c:pt>
                <c:pt idx="19">
                  <c:v>917711.90999999992</c:v>
                </c:pt>
                <c:pt idx="20">
                  <c:v>917711.90999999992</c:v>
                </c:pt>
                <c:pt idx="21">
                  <c:v>917711.90999999992</c:v>
                </c:pt>
              </c:numCache>
            </c:numRef>
          </c:val>
          <c:smooth val="0"/>
          <c:extLst>
            <c:ext xmlns:c16="http://schemas.microsoft.com/office/drawing/2014/chart" uri="{C3380CC4-5D6E-409C-BE32-E72D297353CC}">
              <c16:uniqueId val="{00000000-649A-46B2-BE04-057883A69097}"/>
            </c:ext>
          </c:extLst>
        </c:ser>
        <c:ser>
          <c:idx val="1"/>
          <c:order val="1"/>
          <c:tx>
            <c:strRef>
              <c:f>'Live Portfolio'!$D$3051</c:f>
              <c:strCache>
                <c:ptCount val="1"/>
                <c:pt idx="0">
                  <c:v> Portfolio </c:v>
                </c:pt>
              </c:strCache>
            </c:strRef>
          </c:tx>
          <c:spPr>
            <a:ln w="15875" cap="rnd">
              <a:solidFill>
                <a:schemeClr val="accent2"/>
              </a:solidFill>
              <a:round/>
            </a:ln>
            <a:effectLst/>
          </c:spPr>
          <c:marker>
            <c:symbol val="none"/>
          </c:marker>
          <c:cat>
            <c:numRef>
              <c:f>'Live Portfolio'!$B$3052:$B$3073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'Live Portfolio'!$D$3052:$D$3073</c:f>
              <c:numCache>
                <c:formatCode>_-[$$-1009]* #,##0.00_-;\-[$$-1009]* #,##0.00_-;_-[$$-1009]* "-"??_-;_-@_-</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1-649A-46B2-BE04-057883A69097}"/>
            </c:ext>
          </c:extLst>
        </c:ser>
        <c:ser>
          <c:idx val="2"/>
          <c:order val="2"/>
          <c:tx>
            <c:strRef>
              <c:f>'Live Portfolio'!$E$3051</c:f>
              <c:strCache>
                <c:ptCount val="1"/>
                <c:pt idx="0">
                  <c:v>-1 Correlation</c:v>
                </c:pt>
              </c:strCache>
            </c:strRef>
          </c:tx>
          <c:spPr>
            <a:ln w="19050" cap="rnd">
              <a:solidFill>
                <a:schemeClr val="tx1">
                  <a:lumMod val="65000"/>
                  <a:lumOff val="35000"/>
                </a:schemeClr>
              </a:solidFill>
              <a:round/>
            </a:ln>
            <a:effectLst/>
          </c:spPr>
          <c:marker>
            <c:symbol val="none"/>
          </c:marker>
          <c:cat>
            <c:numRef>
              <c:f>'Live Portfolio'!$B$3052:$B$3073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'Live Portfolio'!$E$3052:$E$3073</c:f>
              <c:numCache>
                <c:formatCode>_-[$$-1009]* #,##0.00_-;\-[$$-1009]* #,##0.00_-;_-[$$-1009]* "-"??_-;_-@_-</c:formatCode>
                <c:ptCount val="22"/>
                <c:pt idx="0">
                  <c:v>999950.25</c:v>
                </c:pt>
                <c:pt idx="1">
                  <c:v>1008032.0579000001</c:v>
                </c:pt>
                <c:pt idx="2">
                  <c:v>965955.74374276481</c:v>
                </c:pt>
                <c:pt idx="3">
                  <c:v>974353.49188213691</c:v>
                </c:pt>
                <c:pt idx="4">
                  <c:v>997955.01236281777</c:v>
                </c:pt>
                <c:pt idx="5">
                  <c:v>1033661.559709691</c:v>
                </c:pt>
                <c:pt idx="6">
                  <c:v>1025310.5481318197</c:v>
                </c:pt>
                <c:pt idx="7">
                  <c:v>996034.55848751683</c:v>
                </c:pt>
                <c:pt idx="8">
                  <c:v>1032946.3883396081</c:v>
                </c:pt>
                <c:pt idx="9">
                  <c:v>1018220.5698766224</c:v>
                </c:pt>
                <c:pt idx="10">
                  <c:v>1032621.1071005112</c:v>
                </c:pt>
                <c:pt idx="11">
                  <c:v>1060735.7722605991</c:v>
                </c:pt>
                <c:pt idx="12">
                  <c:v>1080181.5979518779</c:v>
                </c:pt>
                <c:pt idx="13">
                  <c:v>1081427.6659038356</c:v>
                </c:pt>
                <c:pt idx="14">
                  <c:v>1081427.6659038356</c:v>
                </c:pt>
                <c:pt idx="15">
                  <c:v>1081427.6659038356</c:v>
                </c:pt>
                <c:pt idx="16">
                  <c:v>1081427.6659038356</c:v>
                </c:pt>
                <c:pt idx="17">
                  <c:v>1081427.6659038356</c:v>
                </c:pt>
                <c:pt idx="18">
                  <c:v>1081427.6659038356</c:v>
                </c:pt>
                <c:pt idx="19">
                  <c:v>1081427.6659038356</c:v>
                </c:pt>
                <c:pt idx="20">
                  <c:v>1081427.6659038356</c:v>
                </c:pt>
                <c:pt idx="21">
                  <c:v>1081427.6659038356</c:v>
                </c:pt>
              </c:numCache>
            </c:numRef>
          </c:val>
          <c:smooth val="0"/>
          <c:extLst>
            <c:ext xmlns:c16="http://schemas.microsoft.com/office/drawing/2014/chart" uri="{C3380CC4-5D6E-409C-BE32-E72D297353CC}">
              <c16:uniqueId val="{00000002-649A-46B2-BE04-057883A69097}"/>
            </c:ext>
          </c:extLst>
        </c:ser>
        <c:ser>
          <c:idx val="3"/>
          <c:order val="3"/>
          <c:tx>
            <c:strRef>
              <c:f>'Live Portfolio'!$F$3051</c:f>
              <c:strCache>
                <c:ptCount val="1"/>
                <c:pt idx="0">
                  <c:v>Active</c:v>
                </c:pt>
              </c:strCache>
            </c:strRef>
          </c:tx>
          <c:spPr>
            <a:ln w="19050" cap="rnd">
              <a:solidFill>
                <a:schemeClr val="accent4">
                  <a:lumMod val="75000"/>
                </a:schemeClr>
              </a:solidFill>
              <a:round/>
            </a:ln>
            <a:effectLst/>
          </c:spPr>
          <c:marker>
            <c:symbol val="none"/>
          </c:marker>
          <c:cat>
            <c:numRef>
              <c:f>'Live Portfolio'!$B$3052:$B$3073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'Live Portfolio'!$F$3052:$F$3073</c:f>
              <c:numCache>
                <c:formatCode>_-[$$-1009]* #,##0.00_-;\-[$$-1009]* #,##0.00_-;_-[$$-1009]* "-"??_-;_-@_-</c:formatCode>
                <c:ptCount val="22"/>
                <c:pt idx="0">
                  <c:v>999472.65000000224</c:v>
                </c:pt>
                <c:pt idx="1">
                  <c:v>1006073.1</c:v>
                </c:pt>
                <c:pt idx="2">
                  <c:v>1018102.9800000001</c:v>
                </c:pt>
                <c:pt idx="3">
                  <c:v>1028646.18</c:v>
                </c:pt>
                <c:pt idx="4">
                  <c:v>1029469.1399999999</c:v>
                </c:pt>
                <c:pt idx="5">
                  <c:v>1017106.74</c:v>
                </c:pt>
                <c:pt idx="6">
                  <c:v>1060299.2899999998</c:v>
                </c:pt>
                <c:pt idx="7">
                  <c:v>1065856.7</c:v>
                </c:pt>
                <c:pt idx="8">
                  <c:v>1054563.98</c:v>
                </c:pt>
                <c:pt idx="9">
                  <c:v>1073745.7399999998</c:v>
                </c:pt>
                <c:pt idx="10">
                  <c:v>1053967.4899999998</c:v>
                </c:pt>
                <c:pt idx="11">
                  <c:v>1051766.0299999998</c:v>
                </c:pt>
                <c:pt idx="12">
                  <c:v>1063624.96</c:v>
                </c:pt>
                <c:pt idx="13">
                  <c:v>1066933.2399999998</c:v>
                </c:pt>
                <c:pt idx="14">
                  <c:v>1066933.2399999998</c:v>
                </c:pt>
                <c:pt idx="15">
                  <c:v>1066933.2399999998</c:v>
                </c:pt>
                <c:pt idx="16">
                  <c:v>1066933.2399999998</c:v>
                </c:pt>
                <c:pt idx="17">
                  <c:v>1066933.2399999998</c:v>
                </c:pt>
                <c:pt idx="18">
                  <c:v>1066933.2399999998</c:v>
                </c:pt>
                <c:pt idx="19">
                  <c:v>1066933.2399999998</c:v>
                </c:pt>
                <c:pt idx="20">
                  <c:v>1066933.2399999998</c:v>
                </c:pt>
                <c:pt idx="21">
                  <c:v>1066933.2399999998</c:v>
                </c:pt>
              </c:numCache>
            </c:numRef>
          </c:val>
          <c:smooth val="0"/>
          <c:extLst>
            <c:ext xmlns:c16="http://schemas.microsoft.com/office/drawing/2014/chart" uri="{C3380CC4-5D6E-409C-BE32-E72D297353CC}">
              <c16:uniqueId val="{00000003-649A-46B2-BE04-057883A69097}"/>
            </c:ext>
          </c:extLst>
        </c:ser>
        <c:ser>
          <c:idx val="4"/>
          <c:order val="4"/>
          <c:tx>
            <c:strRef>
              <c:f>'Live Portfolio'!$G$3051</c:f>
              <c:strCache>
                <c:ptCount val="1"/>
                <c:pt idx="0">
                  <c:v>Passive Adj</c:v>
                </c:pt>
              </c:strCache>
            </c:strRef>
          </c:tx>
          <c:spPr>
            <a:ln w="19050" cap="rnd">
              <a:solidFill>
                <a:srgbClr val="FF0000"/>
              </a:solidFill>
              <a:round/>
            </a:ln>
            <a:effectLst/>
          </c:spPr>
          <c:marker>
            <c:symbol val="none"/>
          </c:marker>
          <c:cat>
            <c:numRef>
              <c:f>'Live Portfolio'!$B$3052:$B$3073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'Live Portfolio'!$G$3052:$G$3073</c:f>
              <c:numCache>
                <c:formatCode>_-[$$-1009]* #,##0.00_-;\-[$$-1009]* #,##0.00_-;_-[$$-1009]* "-"??_-;_-@_-</c:formatCode>
                <c:ptCount val="22"/>
                <c:pt idx="0">
                  <c:v>999472.65000000095</c:v>
                </c:pt>
                <c:pt idx="1">
                  <c:v>1015945.0900000004</c:v>
                </c:pt>
                <c:pt idx="2">
                  <c:v>1007605.6400000005</c:v>
                </c:pt>
                <c:pt idx="3">
                  <c:v>994826.67</c:v>
                </c:pt>
                <c:pt idx="4">
                  <c:v>981940.89380000031</c:v>
                </c:pt>
                <c:pt idx="5">
                  <c:v>962468.87399999984</c:v>
                </c:pt>
                <c:pt idx="6">
                  <c:v>990717.99000000022</c:v>
                </c:pt>
                <c:pt idx="7">
                  <c:v>1000669.4360000001</c:v>
                </c:pt>
                <c:pt idx="8">
                  <c:v>974231.38000000024</c:v>
                </c:pt>
                <c:pt idx="9">
                  <c:v>982336.52880000044</c:v>
                </c:pt>
                <c:pt idx="10">
                  <c:v>943979.35540000023</c:v>
                </c:pt>
                <c:pt idx="11">
                  <c:v>923829.27280000015</c:v>
                </c:pt>
                <c:pt idx="12">
                  <c:v>900128.81580000033</c:v>
                </c:pt>
                <c:pt idx="13">
                  <c:v>880442.00000000023</c:v>
                </c:pt>
                <c:pt idx="14">
                  <c:v>880442.00000000023</c:v>
                </c:pt>
                <c:pt idx="15">
                  <c:v>880442.00000000023</c:v>
                </c:pt>
                <c:pt idx="16">
                  <c:v>880442.00000000023</c:v>
                </c:pt>
                <c:pt idx="17">
                  <c:v>880442.00000000023</c:v>
                </c:pt>
                <c:pt idx="18">
                  <c:v>880442.00000000023</c:v>
                </c:pt>
                <c:pt idx="19">
                  <c:v>880442.00000000023</c:v>
                </c:pt>
                <c:pt idx="20">
                  <c:v>880442.00000000023</c:v>
                </c:pt>
                <c:pt idx="21">
                  <c:v>880442.00000000023</c:v>
                </c:pt>
              </c:numCache>
            </c:numRef>
          </c:val>
          <c:smooth val="0"/>
          <c:extLst>
            <c:ext xmlns:c16="http://schemas.microsoft.com/office/drawing/2014/chart" uri="{C3380CC4-5D6E-409C-BE32-E72D297353CC}">
              <c16:uniqueId val="{00000004-649A-46B2-BE04-057883A69097}"/>
            </c:ext>
          </c:extLst>
        </c:ser>
        <c:ser>
          <c:idx val="5"/>
          <c:order val="5"/>
          <c:tx>
            <c:strRef>
              <c:f>'Live Portfolio'!$H$3051</c:f>
              <c:strCache>
                <c:ptCount val="1"/>
                <c:pt idx="0">
                  <c:v>Passive</c:v>
                </c:pt>
              </c:strCache>
            </c:strRef>
          </c:tx>
          <c:spPr>
            <a:ln w="19050" cap="rnd">
              <a:solidFill>
                <a:schemeClr val="accent6"/>
              </a:solidFill>
              <a:round/>
            </a:ln>
            <a:effectLst/>
          </c:spPr>
          <c:marker>
            <c:symbol val="none"/>
          </c:marker>
          <c:cat>
            <c:numRef>
              <c:f>'Live Portfolio'!$B$3052:$B$3073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'Live Portfolio'!$H$3052:$H$3073</c:f>
              <c:numCache>
                <c:formatCode>_-[$$-1009]* #,##0.00_-;\-[$$-1009]* #,##0.00_-;_-[$$-1009]* "-"??_-;_-@_-</c:formatCode>
                <c:ptCount val="22"/>
                <c:pt idx="0">
                  <c:v>999472.65000000095</c:v>
                </c:pt>
                <c:pt idx="1">
                  <c:v>1009928.2400000001</c:v>
                </c:pt>
                <c:pt idx="2">
                  <c:v>999644.17000000039</c:v>
                </c:pt>
                <c:pt idx="3">
                  <c:v>993667.2</c:v>
                </c:pt>
                <c:pt idx="4">
                  <c:v>977760.15610000025</c:v>
                </c:pt>
                <c:pt idx="5">
                  <c:v>950348.67050000036</c:v>
                </c:pt>
                <c:pt idx="6">
                  <c:v>978428.35000000044</c:v>
                </c:pt>
                <c:pt idx="7">
                  <c:v>987384.16200000013</c:v>
                </c:pt>
                <c:pt idx="8">
                  <c:v>964056.78499999992</c:v>
                </c:pt>
                <c:pt idx="9">
                  <c:v>978428.69860000059</c:v>
                </c:pt>
                <c:pt idx="10">
                  <c:v>940912.45130000042</c:v>
                </c:pt>
                <c:pt idx="11">
                  <c:v>921976.17660000036</c:v>
                </c:pt>
                <c:pt idx="12">
                  <c:v>905916.5401000001</c:v>
                </c:pt>
                <c:pt idx="13">
                  <c:v>886755.07500000042</c:v>
                </c:pt>
                <c:pt idx="14">
                  <c:v>886755.07500000042</c:v>
                </c:pt>
                <c:pt idx="15">
                  <c:v>886755.07500000042</c:v>
                </c:pt>
                <c:pt idx="16">
                  <c:v>886755.07500000042</c:v>
                </c:pt>
                <c:pt idx="17">
                  <c:v>886755.07500000042</c:v>
                </c:pt>
                <c:pt idx="18">
                  <c:v>886755.07500000042</c:v>
                </c:pt>
                <c:pt idx="19">
                  <c:v>886755.07500000042</c:v>
                </c:pt>
                <c:pt idx="20">
                  <c:v>886755.07500000042</c:v>
                </c:pt>
                <c:pt idx="21">
                  <c:v>886755.07500000042</c:v>
                </c:pt>
              </c:numCache>
            </c:numRef>
          </c:val>
          <c:smooth val="0"/>
          <c:extLst>
            <c:ext xmlns:c16="http://schemas.microsoft.com/office/drawing/2014/chart" uri="{C3380CC4-5D6E-409C-BE32-E72D297353CC}">
              <c16:uniqueId val="{00000005-649A-46B2-BE04-057883A69097}"/>
            </c:ext>
          </c:extLst>
        </c:ser>
        <c:ser>
          <c:idx val="6"/>
          <c:order val="6"/>
          <c:tx>
            <c:strRef>
              <c:f>'Live Portfolio'!$I$3051</c:f>
              <c:strCache>
                <c:ptCount val="1"/>
                <c:pt idx="0">
                  <c:v>No Rebalance</c:v>
                </c:pt>
              </c:strCache>
            </c:strRef>
          </c:tx>
          <c:spPr>
            <a:ln w="28575" cap="rnd">
              <a:solidFill>
                <a:schemeClr val="accent1">
                  <a:lumMod val="60000"/>
                </a:schemeClr>
              </a:solidFill>
              <a:round/>
            </a:ln>
            <a:effectLst/>
          </c:spPr>
          <c:marker>
            <c:symbol val="none"/>
          </c:marker>
          <c:cat>
            <c:numRef>
              <c:f>'Live Portfolio'!$B$3052:$B$3073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'Live Portfolio'!$I$3052:$I$3073</c:f>
              <c:numCache>
                <c:formatCode>_-[$$-1009]* #,##0.00_-;\-[$$-1009]* #,##0.00_-;_-[$$-1009]* "-"??_-;_-@_-</c:formatCode>
                <c:ptCount val="22"/>
                <c:pt idx="0">
                  <c:v>999472.65000000026</c:v>
                </c:pt>
                <c:pt idx="1">
                  <c:v>1011315.1400000001</c:v>
                </c:pt>
                <c:pt idx="2">
                  <c:v>1012046.5700000004</c:v>
                </c:pt>
                <c:pt idx="3">
                  <c:v>1009650.7900000002</c:v>
                </c:pt>
                <c:pt idx="4">
                  <c:v>1002867.8333000005</c:v>
                </c:pt>
                <c:pt idx="5">
                  <c:v>986584.83649999974</c:v>
                </c:pt>
                <c:pt idx="6">
                  <c:v>1021437.9299999999</c:v>
                </c:pt>
                <c:pt idx="7">
                  <c:v>1029420.7359999999</c:v>
                </c:pt>
                <c:pt idx="8">
                  <c:v>1009744.0599999997</c:v>
                </c:pt>
                <c:pt idx="9">
                  <c:v>1022765.0658</c:v>
                </c:pt>
                <c:pt idx="10">
                  <c:v>992703.76890000014</c:v>
                </c:pt>
                <c:pt idx="11">
                  <c:v>980551.32980000007</c:v>
                </c:pt>
                <c:pt idx="12">
                  <c:v>972681.68530000048</c:v>
                </c:pt>
                <c:pt idx="13">
                  <c:v>963245.25999999989</c:v>
                </c:pt>
                <c:pt idx="14">
                  <c:v>963245.25999999989</c:v>
                </c:pt>
                <c:pt idx="15">
                  <c:v>963245.25999999989</c:v>
                </c:pt>
                <c:pt idx="16">
                  <c:v>963245.25999999989</c:v>
                </c:pt>
                <c:pt idx="17">
                  <c:v>963245.25999999989</c:v>
                </c:pt>
                <c:pt idx="18">
                  <c:v>963245.25999999989</c:v>
                </c:pt>
                <c:pt idx="19">
                  <c:v>963245.25999999989</c:v>
                </c:pt>
                <c:pt idx="20">
                  <c:v>963245.25999999989</c:v>
                </c:pt>
                <c:pt idx="21">
                  <c:v>963245.25999999989</c:v>
                </c:pt>
              </c:numCache>
            </c:numRef>
          </c:val>
          <c:smooth val="0"/>
          <c:extLst>
            <c:ext xmlns:c16="http://schemas.microsoft.com/office/drawing/2014/chart" uri="{C3380CC4-5D6E-409C-BE32-E72D297353CC}">
              <c16:uniqueId val="{00000006-649A-46B2-BE04-057883A69097}"/>
            </c:ext>
          </c:extLst>
        </c:ser>
        <c:dLbls>
          <c:showLegendKey val="0"/>
          <c:showVal val="0"/>
          <c:showCatName val="0"/>
          <c:showSerName val="0"/>
          <c:showPercent val="0"/>
          <c:showBubbleSize val="0"/>
        </c:dLbls>
        <c:smooth val="0"/>
        <c:axId val="469521087"/>
        <c:axId val="469532319"/>
      </c:lineChart>
      <c:dateAx>
        <c:axId val="46952108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469532319"/>
        <c:crosses val="autoZero"/>
        <c:auto val="1"/>
        <c:lblOffset val="100"/>
        <c:baseTimeUnit val="days"/>
      </c:dateAx>
      <c:valAx>
        <c:axId val="469532319"/>
        <c:scaling>
          <c:orientation val="minMax"/>
          <c:min val="850000"/>
        </c:scaling>
        <c:delete val="0"/>
        <c:axPos val="l"/>
        <c:majorGridlines>
          <c:spPr>
            <a:ln w="9525" cap="flat" cmpd="sng" algn="ctr">
              <a:solidFill>
                <a:schemeClr val="tx1">
                  <a:lumMod val="65000"/>
                  <a:lumOff val="35000"/>
                </a:schemeClr>
              </a:solidFill>
              <a:round/>
            </a:ln>
            <a:effectLst/>
          </c:spPr>
        </c:majorGridlines>
        <c:numFmt formatCode="_-[$$-1009]* #,##0_-;\-[$$-1009]* #,##0_-;_-[$$-10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469521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CA">
                <a:solidFill>
                  <a:schemeClr val="bg1"/>
                </a:solidFill>
              </a:rPr>
              <a:t>Portfolio</a:t>
            </a:r>
            <a:r>
              <a:rPr lang="en-CA" baseline="0">
                <a:solidFill>
                  <a:schemeClr val="bg1"/>
                </a:solidFill>
              </a:rPr>
              <a:t> Performance</a:t>
            </a:r>
            <a:endParaRPr lang="en-CA">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'Portfolio (without Rebalance)'!$C$3051</c:f>
              <c:strCache>
                <c:ptCount val="1"/>
                <c:pt idx="0">
                  <c:v> Benchmark </c:v>
                </c:pt>
              </c:strCache>
            </c:strRef>
          </c:tx>
          <c:spPr>
            <a:ln w="25400" cap="rnd">
              <a:solidFill>
                <a:schemeClr val="accent1"/>
              </a:solidFill>
              <a:round/>
            </a:ln>
            <a:effectLst/>
          </c:spPr>
          <c:marker>
            <c:symbol val="none"/>
          </c:marker>
          <c:cat>
            <c:numRef>
              <c:f>'Portfolio (without Rebalance)'!$B$3052:$B$3073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'Portfolio (without Rebalance)'!$C$3052:$C$3073</c:f>
              <c:numCache>
                <c:formatCode>_-[$$-1009]* #,##0.00_-;\-[$$-1009]* #,##0.00_-;_-[$$-1009]* "-"??_-;_-@_-</c:formatCode>
                <c:ptCount val="22"/>
                <c:pt idx="0">
                  <c:v>999950.24999999977</c:v>
                </c:pt>
                <c:pt idx="1">
                  <c:v>991868.44209999987</c:v>
                </c:pt>
                <c:pt idx="2">
                  <c:v>1033270.0699999998</c:v>
                </c:pt>
                <c:pt idx="3">
                  <c:v>1024287.11</c:v>
                </c:pt>
                <c:pt idx="4">
                  <c:v>999476.05999999982</c:v>
                </c:pt>
                <c:pt idx="5">
                  <c:v>963715.09</c:v>
                </c:pt>
                <c:pt idx="6">
                  <c:v>971501</c:v>
                </c:pt>
                <c:pt idx="7">
                  <c:v>999240.54999999981</c:v>
                </c:pt>
                <c:pt idx="8">
                  <c:v>962209.90999999992</c:v>
                </c:pt>
                <c:pt idx="9">
                  <c:v>975927.29999999981</c:v>
                </c:pt>
                <c:pt idx="10">
                  <c:v>962124.90999999992</c:v>
                </c:pt>
                <c:pt idx="11">
                  <c:v>935929.6100000001</c:v>
                </c:pt>
                <c:pt idx="12">
                  <c:v>918771.7799999998</c:v>
                </c:pt>
                <c:pt idx="13">
                  <c:v>917711.90999999992</c:v>
                </c:pt>
                <c:pt idx="14">
                  <c:v>917711.90999999992</c:v>
                </c:pt>
                <c:pt idx="15">
                  <c:v>917711.90999999992</c:v>
                </c:pt>
                <c:pt idx="16">
                  <c:v>917711.90999999992</c:v>
                </c:pt>
                <c:pt idx="17">
                  <c:v>917711.90999999992</c:v>
                </c:pt>
                <c:pt idx="18">
                  <c:v>917711.90999999992</c:v>
                </c:pt>
                <c:pt idx="19">
                  <c:v>917711.90999999992</c:v>
                </c:pt>
                <c:pt idx="20">
                  <c:v>917711.90999999992</c:v>
                </c:pt>
                <c:pt idx="21">
                  <c:v>917711.90999999992</c:v>
                </c:pt>
              </c:numCache>
            </c:numRef>
          </c:val>
          <c:smooth val="0"/>
          <c:extLst>
            <c:ext xmlns:c16="http://schemas.microsoft.com/office/drawing/2014/chart" uri="{C3380CC4-5D6E-409C-BE32-E72D297353CC}">
              <c16:uniqueId val="{00000000-5A80-4A5E-948D-8D81C7EE74DD}"/>
            </c:ext>
          </c:extLst>
        </c:ser>
        <c:ser>
          <c:idx val="1"/>
          <c:order val="1"/>
          <c:tx>
            <c:strRef>
              <c:f>'Portfolio (without Rebalance)'!$D$3051</c:f>
              <c:strCache>
                <c:ptCount val="1"/>
                <c:pt idx="0">
                  <c:v> Portfolio </c:v>
                </c:pt>
              </c:strCache>
            </c:strRef>
          </c:tx>
          <c:spPr>
            <a:ln w="15875" cap="rnd">
              <a:solidFill>
                <a:schemeClr val="accent2"/>
              </a:solidFill>
              <a:round/>
            </a:ln>
            <a:effectLst/>
          </c:spPr>
          <c:marker>
            <c:symbol val="none"/>
          </c:marker>
          <c:cat>
            <c:numRef>
              <c:f>'Portfolio (without Rebalance)'!$B$3052:$B$3073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'Portfolio (without Rebalance)'!$D$3052:$D$3073</c:f>
              <c:numCache>
                <c:formatCode>_-[$$-1009]* #,##0.00_-;\-[$$-1009]* #,##0.00_-;_-[$$-1009]* "-"??_-;_-@_-</c:formatCode>
                <c:ptCount val="22"/>
                <c:pt idx="0">
                  <c:v>999472.65000000026</c:v>
                </c:pt>
                <c:pt idx="1">
                  <c:v>1011315.1400000001</c:v>
                </c:pt>
                <c:pt idx="2">
                  <c:v>1012046.5700000004</c:v>
                </c:pt>
                <c:pt idx="3">
                  <c:v>1009650.7900000002</c:v>
                </c:pt>
                <c:pt idx="4">
                  <c:v>1002867.8333000005</c:v>
                </c:pt>
                <c:pt idx="5">
                  <c:v>986584.83649999974</c:v>
                </c:pt>
                <c:pt idx="6">
                  <c:v>1021437.9299999999</c:v>
                </c:pt>
                <c:pt idx="7">
                  <c:v>1029420.7359999999</c:v>
                </c:pt>
                <c:pt idx="8">
                  <c:v>1009744.0599999997</c:v>
                </c:pt>
                <c:pt idx="9">
                  <c:v>1022765.0658</c:v>
                </c:pt>
                <c:pt idx="10">
                  <c:v>992703.76890000014</c:v>
                </c:pt>
                <c:pt idx="11">
                  <c:v>980551.32980000007</c:v>
                </c:pt>
                <c:pt idx="12">
                  <c:v>972681.68530000048</c:v>
                </c:pt>
                <c:pt idx="13">
                  <c:v>963245.25999999989</c:v>
                </c:pt>
                <c:pt idx="14">
                  <c:v>963245.25999999989</c:v>
                </c:pt>
                <c:pt idx="15">
                  <c:v>963245.25999999989</c:v>
                </c:pt>
                <c:pt idx="16">
                  <c:v>963245.25999999989</c:v>
                </c:pt>
                <c:pt idx="17">
                  <c:v>963245.25999999989</c:v>
                </c:pt>
                <c:pt idx="18">
                  <c:v>963245.25999999989</c:v>
                </c:pt>
                <c:pt idx="19">
                  <c:v>963245.25999999989</c:v>
                </c:pt>
                <c:pt idx="20">
                  <c:v>963245.25999999989</c:v>
                </c:pt>
                <c:pt idx="21">
                  <c:v>963245.25999999989</c:v>
                </c:pt>
              </c:numCache>
            </c:numRef>
          </c:val>
          <c:smooth val="0"/>
          <c:extLst>
            <c:ext xmlns:c16="http://schemas.microsoft.com/office/drawing/2014/chart" uri="{C3380CC4-5D6E-409C-BE32-E72D297353CC}">
              <c16:uniqueId val="{00000001-5A80-4A5E-948D-8D81C7EE74DD}"/>
            </c:ext>
          </c:extLst>
        </c:ser>
        <c:ser>
          <c:idx val="2"/>
          <c:order val="2"/>
          <c:tx>
            <c:strRef>
              <c:f>'Portfolio (without Rebalance)'!$E$3051</c:f>
              <c:strCache>
                <c:ptCount val="1"/>
                <c:pt idx="0">
                  <c:v>-1 Correlation</c:v>
                </c:pt>
              </c:strCache>
            </c:strRef>
          </c:tx>
          <c:spPr>
            <a:ln w="19050" cap="rnd">
              <a:solidFill>
                <a:schemeClr val="tx1">
                  <a:lumMod val="65000"/>
                  <a:lumOff val="35000"/>
                </a:schemeClr>
              </a:solidFill>
              <a:round/>
            </a:ln>
            <a:effectLst/>
          </c:spPr>
          <c:marker>
            <c:symbol val="none"/>
          </c:marker>
          <c:cat>
            <c:numRef>
              <c:f>'Portfolio (without Rebalance)'!$B$3052:$B$3073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'Portfolio (without Rebalance)'!$E$3052:$E$3073</c:f>
              <c:numCache>
                <c:formatCode>_-[$$-1009]* #,##0.00_-;\-[$$-1009]* #,##0.00_-;_-[$$-1009]* "-"??_-;_-@_-</c:formatCode>
                <c:ptCount val="22"/>
                <c:pt idx="0">
                  <c:v>999950.24999999977</c:v>
                </c:pt>
                <c:pt idx="1">
                  <c:v>1008032.0578999997</c:v>
                </c:pt>
                <c:pt idx="2">
                  <c:v>965955.74374276435</c:v>
                </c:pt>
                <c:pt idx="3">
                  <c:v>974353.49188213644</c:v>
                </c:pt>
                <c:pt idx="4">
                  <c:v>997955.0123628173</c:v>
                </c:pt>
                <c:pt idx="5">
                  <c:v>1033661.5597096905</c:v>
                </c:pt>
                <c:pt idx="6">
                  <c:v>1025310.5481318192</c:v>
                </c:pt>
                <c:pt idx="7">
                  <c:v>996034.55848751636</c:v>
                </c:pt>
                <c:pt idx="8">
                  <c:v>1032946.3883396076</c:v>
                </c:pt>
                <c:pt idx="9">
                  <c:v>1018220.5698766219</c:v>
                </c:pt>
                <c:pt idx="10">
                  <c:v>1032621.1071005107</c:v>
                </c:pt>
                <c:pt idx="11">
                  <c:v>1060735.7722605986</c:v>
                </c:pt>
                <c:pt idx="12">
                  <c:v>1080181.5979518774</c:v>
                </c:pt>
                <c:pt idx="13">
                  <c:v>1081427.6659038351</c:v>
                </c:pt>
                <c:pt idx="14">
                  <c:v>1081427.6659038351</c:v>
                </c:pt>
                <c:pt idx="15">
                  <c:v>1081427.6659038351</c:v>
                </c:pt>
                <c:pt idx="16">
                  <c:v>1081427.6659038351</c:v>
                </c:pt>
                <c:pt idx="17">
                  <c:v>1081427.6659038351</c:v>
                </c:pt>
                <c:pt idx="18">
                  <c:v>1081427.6659038351</c:v>
                </c:pt>
                <c:pt idx="19">
                  <c:v>1081427.6659038351</c:v>
                </c:pt>
                <c:pt idx="20">
                  <c:v>1081427.6659038351</c:v>
                </c:pt>
                <c:pt idx="21">
                  <c:v>1081427.6659038351</c:v>
                </c:pt>
              </c:numCache>
            </c:numRef>
          </c:val>
          <c:smooth val="0"/>
          <c:extLst>
            <c:ext xmlns:c16="http://schemas.microsoft.com/office/drawing/2014/chart" uri="{C3380CC4-5D6E-409C-BE32-E72D297353CC}">
              <c16:uniqueId val="{00000002-5A80-4A5E-948D-8D81C7EE74DD}"/>
            </c:ext>
          </c:extLst>
        </c:ser>
        <c:ser>
          <c:idx val="3"/>
          <c:order val="3"/>
          <c:tx>
            <c:strRef>
              <c:f>'Portfolio (without Rebalance)'!$F$3051</c:f>
              <c:strCache>
                <c:ptCount val="1"/>
                <c:pt idx="0">
                  <c:v>Active</c:v>
                </c:pt>
              </c:strCache>
            </c:strRef>
          </c:tx>
          <c:spPr>
            <a:ln w="19050" cap="rnd">
              <a:solidFill>
                <a:schemeClr val="accent4">
                  <a:lumMod val="75000"/>
                </a:schemeClr>
              </a:solidFill>
              <a:round/>
            </a:ln>
            <a:effectLst/>
          </c:spPr>
          <c:marker>
            <c:symbol val="none"/>
          </c:marker>
          <c:cat>
            <c:numRef>
              <c:f>'Portfolio (without Rebalance)'!$B$3052:$B$3073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'Portfolio (without Rebalance)'!$F$3052:$F$3073</c:f>
              <c:numCache>
                <c:formatCode>_-[$$-1009]* #,##0.00_-;\-[$$-1009]* #,##0.00_-;_-[$$-1009]* "-"??_-;_-@_-</c:formatCode>
                <c:ptCount val="22"/>
                <c:pt idx="0">
                  <c:v>999472.65000000224</c:v>
                </c:pt>
                <c:pt idx="1">
                  <c:v>1006073.1</c:v>
                </c:pt>
                <c:pt idx="2">
                  <c:v>1018102.9800000001</c:v>
                </c:pt>
                <c:pt idx="3">
                  <c:v>1028646.18</c:v>
                </c:pt>
                <c:pt idx="4">
                  <c:v>1029469.1399999999</c:v>
                </c:pt>
                <c:pt idx="5">
                  <c:v>1017106.74</c:v>
                </c:pt>
                <c:pt idx="6">
                  <c:v>1060299.2899999998</c:v>
                </c:pt>
                <c:pt idx="7">
                  <c:v>1065856.7</c:v>
                </c:pt>
                <c:pt idx="8">
                  <c:v>1054563.98</c:v>
                </c:pt>
                <c:pt idx="9">
                  <c:v>1073745.7399999998</c:v>
                </c:pt>
                <c:pt idx="10">
                  <c:v>1053967.4899999998</c:v>
                </c:pt>
                <c:pt idx="11">
                  <c:v>1051766.0299999998</c:v>
                </c:pt>
                <c:pt idx="12">
                  <c:v>1063624.96</c:v>
                </c:pt>
                <c:pt idx="13">
                  <c:v>1066933.2399999998</c:v>
                </c:pt>
                <c:pt idx="14">
                  <c:v>1066933.2399999998</c:v>
                </c:pt>
                <c:pt idx="15">
                  <c:v>1066933.2399999998</c:v>
                </c:pt>
                <c:pt idx="16">
                  <c:v>1066933.2399999998</c:v>
                </c:pt>
                <c:pt idx="17">
                  <c:v>1066933.2399999998</c:v>
                </c:pt>
                <c:pt idx="18">
                  <c:v>1066933.2399999998</c:v>
                </c:pt>
                <c:pt idx="19">
                  <c:v>1066933.2399999998</c:v>
                </c:pt>
                <c:pt idx="20">
                  <c:v>1066933.2399999998</c:v>
                </c:pt>
                <c:pt idx="21">
                  <c:v>1066933.2399999998</c:v>
                </c:pt>
              </c:numCache>
            </c:numRef>
          </c:val>
          <c:smooth val="0"/>
          <c:extLst>
            <c:ext xmlns:c16="http://schemas.microsoft.com/office/drawing/2014/chart" uri="{C3380CC4-5D6E-409C-BE32-E72D297353CC}">
              <c16:uniqueId val="{00000003-5A80-4A5E-948D-8D81C7EE74DD}"/>
            </c:ext>
          </c:extLst>
        </c:ser>
        <c:ser>
          <c:idx val="4"/>
          <c:order val="4"/>
          <c:tx>
            <c:strRef>
              <c:f>'Portfolio (without Rebalance)'!$G$3051</c:f>
              <c:strCache>
                <c:ptCount val="1"/>
                <c:pt idx="0">
                  <c:v>Passive Adj</c:v>
                </c:pt>
              </c:strCache>
            </c:strRef>
          </c:tx>
          <c:spPr>
            <a:ln w="19050" cap="rnd">
              <a:solidFill>
                <a:srgbClr val="FF0000"/>
              </a:solidFill>
              <a:round/>
            </a:ln>
            <a:effectLst/>
          </c:spPr>
          <c:marker>
            <c:symbol val="none"/>
          </c:marker>
          <c:cat>
            <c:numRef>
              <c:f>'Portfolio (without Rebalance)'!$B$3052:$B$3073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'Portfolio (without Rebalance)'!$G$3052:$G$3073</c:f>
              <c:numCache>
                <c:formatCode>_-[$$-1009]* #,##0.00_-;\-[$$-1009]* #,##0.00_-;_-[$$-1009]* "-"??_-;_-@_-</c:formatCode>
                <c:ptCount val="22"/>
                <c:pt idx="0">
                  <c:v>999472.65000000095</c:v>
                </c:pt>
                <c:pt idx="1">
                  <c:v>1015945.0900000004</c:v>
                </c:pt>
                <c:pt idx="2">
                  <c:v>1007605.6400000005</c:v>
                </c:pt>
                <c:pt idx="3">
                  <c:v>994826.67</c:v>
                </c:pt>
                <c:pt idx="4">
                  <c:v>981940.89380000031</c:v>
                </c:pt>
                <c:pt idx="5">
                  <c:v>962468.87399999984</c:v>
                </c:pt>
                <c:pt idx="6">
                  <c:v>990717.99000000022</c:v>
                </c:pt>
                <c:pt idx="7">
                  <c:v>1000669.4360000001</c:v>
                </c:pt>
                <c:pt idx="8">
                  <c:v>974231.38000000024</c:v>
                </c:pt>
                <c:pt idx="9">
                  <c:v>982336.52880000044</c:v>
                </c:pt>
                <c:pt idx="10">
                  <c:v>943979.35540000023</c:v>
                </c:pt>
                <c:pt idx="11">
                  <c:v>923829.27280000015</c:v>
                </c:pt>
                <c:pt idx="12">
                  <c:v>900128.81580000033</c:v>
                </c:pt>
                <c:pt idx="13">
                  <c:v>880442.00000000023</c:v>
                </c:pt>
                <c:pt idx="14">
                  <c:v>880442.00000000023</c:v>
                </c:pt>
                <c:pt idx="15">
                  <c:v>880442.00000000023</c:v>
                </c:pt>
                <c:pt idx="16">
                  <c:v>880442.00000000023</c:v>
                </c:pt>
                <c:pt idx="17">
                  <c:v>880442.00000000023</c:v>
                </c:pt>
                <c:pt idx="18">
                  <c:v>880442.00000000023</c:v>
                </c:pt>
                <c:pt idx="19">
                  <c:v>880442.00000000023</c:v>
                </c:pt>
                <c:pt idx="20">
                  <c:v>880442.00000000023</c:v>
                </c:pt>
                <c:pt idx="21">
                  <c:v>880442.00000000023</c:v>
                </c:pt>
              </c:numCache>
            </c:numRef>
          </c:val>
          <c:smooth val="0"/>
          <c:extLst>
            <c:ext xmlns:c16="http://schemas.microsoft.com/office/drawing/2014/chart" uri="{C3380CC4-5D6E-409C-BE32-E72D297353CC}">
              <c16:uniqueId val="{00000004-5A80-4A5E-948D-8D81C7EE74DD}"/>
            </c:ext>
          </c:extLst>
        </c:ser>
        <c:ser>
          <c:idx val="5"/>
          <c:order val="5"/>
          <c:tx>
            <c:strRef>
              <c:f>'Portfolio (without Rebalance)'!$H$3051</c:f>
              <c:strCache>
                <c:ptCount val="1"/>
                <c:pt idx="0">
                  <c:v>Passive</c:v>
                </c:pt>
              </c:strCache>
            </c:strRef>
          </c:tx>
          <c:spPr>
            <a:ln w="19050" cap="rnd">
              <a:solidFill>
                <a:schemeClr val="accent6"/>
              </a:solidFill>
              <a:round/>
            </a:ln>
            <a:effectLst/>
          </c:spPr>
          <c:marker>
            <c:symbol val="none"/>
          </c:marker>
          <c:cat>
            <c:numRef>
              <c:f>'Portfolio (without Rebalance)'!$B$3052:$B$3073</c:f>
              <c:numCache>
                <c:formatCode>m/d/yyyy</c:formatCode>
                <c:ptCount val="22"/>
                <c:pt idx="0">
                  <c:v>44867</c:v>
                </c:pt>
                <c:pt idx="1">
                  <c:v>44868</c:v>
                </c:pt>
                <c:pt idx="2">
                  <c:v>44869</c:v>
                </c:pt>
                <c:pt idx="3">
                  <c:v>44872</c:v>
                </c:pt>
                <c:pt idx="4">
                  <c:v>44873</c:v>
                </c:pt>
                <c:pt idx="5">
                  <c:v>44874</c:v>
                </c:pt>
                <c:pt idx="6">
                  <c:v>44875</c:v>
                </c:pt>
                <c:pt idx="7">
                  <c:v>44876</c:v>
                </c:pt>
                <c:pt idx="8">
                  <c:v>44879</c:v>
                </c:pt>
                <c:pt idx="9">
                  <c:v>44880</c:v>
                </c:pt>
                <c:pt idx="10">
                  <c:v>44881</c:v>
                </c:pt>
                <c:pt idx="11">
                  <c:v>44882</c:v>
                </c:pt>
                <c:pt idx="12">
                  <c:v>44883</c:v>
                </c:pt>
                <c:pt idx="13">
                  <c:v>44886</c:v>
                </c:pt>
                <c:pt idx="14">
                  <c:v>44887</c:v>
                </c:pt>
                <c:pt idx="15">
                  <c:v>44888</c:v>
                </c:pt>
                <c:pt idx="16">
                  <c:v>44890</c:v>
                </c:pt>
                <c:pt idx="17">
                  <c:v>44893</c:v>
                </c:pt>
                <c:pt idx="18">
                  <c:v>44894</c:v>
                </c:pt>
                <c:pt idx="19">
                  <c:v>44895</c:v>
                </c:pt>
                <c:pt idx="20">
                  <c:v>44896</c:v>
                </c:pt>
                <c:pt idx="21">
                  <c:v>44897</c:v>
                </c:pt>
              </c:numCache>
            </c:numRef>
          </c:cat>
          <c:val>
            <c:numRef>
              <c:f>'Portfolio (without Rebalance)'!$H$3052:$H$3073</c:f>
              <c:numCache>
                <c:formatCode>_-[$$-1009]* #,##0.00_-;\-[$$-1009]* #,##0.00_-;_-[$$-1009]* "-"??_-;_-@_-</c:formatCode>
                <c:ptCount val="22"/>
                <c:pt idx="0">
                  <c:v>999472.65000000095</c:v>
                </c:pt>
                <c:pt idx="1">
                  <c:v>1009928.2400000001</c:v>
                </c:pt>
                <c:pt idx="2">
                  <c:v>999644.17000000039</c:v>
                </c:pt>
                <c:pt idx="3">
                  <c:v>993667.2</c:v>
                </c:pt>
                <c:pt idx="4">
                  <c:v>977760.15610000025</c:v>
                </c:pt>
                <c:pt idx="5">
                  <c:v>950348.67050000036</c:v>
                </c:pt>
                <c:pt idx="6">
                  <c:v>978428.35000000044</c:v>
                </c:pt>
                <c:pt idx="7">
                  <c:v>987384.16200000013</c:v>
                </c:pt>
                <c:pt idx="8">
                  <c:v>964056.78499999992</c:v>
                </c:pt>
                <c:pt idx="9">
                  <c:v>978428.69860000059</c:v>
                </c:pt>
                <c:pt idx="10">
                  <c:v>940912.45130000042</c:v>
                </c:pt>
                <c:pt idx="11">
                  <c:v>921976.17660000036</c:v>
                </c:pt>
                <c:pt idx="12">
                  <c:v>905916.5401000001</c:v>
                </c:pt>
                <c:pt idx="13">
                  <c:v>886755.07500000042</c:v>
                </c:pt>
                <c:pt idx="14">
                  <c:v>886755.07500000042</c:v>
                </c:pt>
                <c:pt idx="15">
                  <c:v>886755.07500000042</c:v>
                </c:pt>
                <c:pt idx="16">
                  <c:v>886755.07500000042</c:v>
                </c:pt>
                <c:pt idx="17">
                  <c:v>886755.07500000042</c:v>
                </c:pt>
                <c:pt idx="18">
                  <c:v>886755.07500000042</c:v>
                </c:pt>
                <c:pt idx="19">
                  <c:v>886755.07500000042</c:v>
                </c:pt>
                <c:pt idx="20">
                  <c:v>886755.07500000042</c:v>
                </c:pt>
                <c:pt idx="21">
                  <c:v>886755.07500000042</c:v>
                </c:pt>
              </c:numCache>
            </c:numRef>
          </c:val>
          <c:smooth val="0"/>
          <c:extLst>
            <c:ext xmlns:c16="http://schemas.microsoft.com/office/drawing/2014/chart" uri="{C3380CC4-5D6E-409C-BE32-E72D297353CC}">
              <c16:uniqueId val="{00000005-5A80-4A5E-948D-8D81C7EE74DD}"/>
            </c:ext>
          </c:extLst>
        </c:ser>
        <c:dLbls>
          <c:showLegendKey val="0"/>
          <c:showVal val="0"/>
          <c:showCatName val="0"/>
          <c:showSerName val="0"/>
          <c:showPercent val="0"/>
          <c:showBubbleSize val="0"/>
        </c:dLbls>
        <c:smooth val="0"/>
        <c:axId val="469521087"/>
        <c:axId val="469532319"/>
      </c:lineChart>
      <c:dateAx>
        <c:axId val="46952108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469532319"/>
        <c:crosses val="autoZero"/>
        <c:auto val="1"/>
        <c:lblOffset val="100"/>
        <c:baseTimeUnit val="days"/>
      </c:dateAx>
      <c:valAx>
        <c:axId val="469532319"/>
        <c:scaling>
          <c:orientation val="minMax"/>
          <c:min val="850000"/>
        </c:scaling>
        <c:delete val="0"/>
        <c:axPos val="l"/>
        <c:majorGridlines>
          <c:spPr>
            <a:ln w="9525" cap="flat" cmpd="sng" algn="ctr">
              <a:solidFill>
                <a:schemeClr val="tx1">
                  <a:lumMod val="65000"/>
                  <a:lumOff val="35000"/>
                </a:schemeClr>
              </a:solidFill>
              <a:round/>
            </a:ln>
            <a:effectLst/>
          </c:spPr>
        </c:majorGridlines>
        <c:numFmt formatCode="_-[$$-1009]* #,##0_-;\-[$$-1009]* #,##0_-;_-[$$-10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469521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0</xdr:colOff>
      <xdr:row>3050</xdr:row>
      <xdr:rowOff>0</xdr:rowOff>
    </xdr:from>
    <xdr:to>
      <xdr:col>14</xdr:col>
      <xdr:colOff>0</xdr:colOff>
      <xdr:row>3073</xdr:row>
      <xdr:rowOff>0</xdr:rowOff>
    </xdr:to>
    <xdr:graphicFrame macro="">
      <xdr:nvGraphicFramePr>
        <xdr:cNvPr id="2" name="Chart 1">
          <a:extLst>
            <a:ext uri="{FF2B5EF4-FFF2-40B4-BE49-F238E27FC236}">
              <a16:creationId xmlns:a16="http://schemas.microsoft.com/office/drawing/2014/main" id="{6885D47E-E125-4AE4-BBFE-1D6D4D5F1D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3050</xdr:row>
      <xdr:rowOff>0</xdr:rowOff>
    </xdr:from>
    <xdr:to>
      <xdr:col>14</xdr:col>
      <xdr:colOff>0</xdr:colOff>
      <xdr:row>3073</xdr:row>
      <xdr:rowOff>0</xdr:rowOff>
    </xdr:to>
    <xdr:graphicFrame macro="">
      <xdr:nvGraphicFramePr>
        <xdr:cNvPr id="2" name="Chart 1">
          <a:extLst>
            <a:ext uri="{FF2B5EF4-FFF2-40B4-BE49-F238E27FC236}">
              <a16:creationId xmlns:a16="http://schemas.microsoft.com/office/drawing/2014/main" id="{345214F8-BA27-4644-A94A-DFCC3AD06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3050</xdr:row>
      <xdr:rowOff>0</xdr:rowOff>
    </xdr:from>
    <xdr:to>
      <xdr:col>14</xdr:col>
      <xdr:colOff>0</xdr:colOff>
      <xdr:row>3073</xdr:row>
      <xdr:rowOff>0</xdr:rowOff>
    </xdr:to>
    <xdr:graphicFrame macro="">
      <xdr:nvGraphicFramePr>
        <xdr:cNvPr id="2" name="Chart 1">
          <a:extLst>
            <a:ext uri="{FF2B5EF4-FFF2-40B4-BE49-F238E27FC236}">
              <a16:creationId xmlns:a16="http://schemas.microsoft.com/office/drawing/2014/main" id="{34337CE5-31CC-4D7D-BA3C-51686FA64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0</xdr:colOff>
      <xdr:row>3050</xdr:row>
      <xdr:rowOff>0</xdr:rowOff>
    </xdr:from>
    <xdr:to>
      <xdr:col>18</xdr:col>
      <xdr:colOff>0</xdr:colOff>
      <xdr:row>3073</xdr:row>
      <xdr:rowOff>0</xdr:rowOff>
    </xdr:to>
    <xdr:graphicFrame macro="">
      <xdr:nvGraphicFramePr>
        <xdr:cNvPr id="2" name="Chart 1">
          <a:extLst>
            <a:ext uri="{FF2B5EF4-FFF2-40B4-BE49-F238E27FC236}">
              <a16:creationId xmlns:a16="http://schemas.microsoft.com/office/drawing/2014/main" id="{BEEFE16A-0E7C-48A5-9EF6-E4FD3E1C8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0</xdr:colOff>
      <xdr:row>3050</xdr:row>
      <xdr:rowOff>0</xdr:rowOff>
    </xdr:from>
    <xdr:to>
      <xdr:col>17</xdr:col>
      <xdr:colOff>0</xdr:colOff>
      <xdr:row>3073</xdr:row>
      <xdr:rowOff>0</xdr:rowOff>
    </xdr:to>
    <xdr:graphicFrame macro="">
      <xdr:nvGraphicFramePr>
        <xdr:cNvPr id="2" name="Chart 1">
          <a:extLst>
            <a:ext uri="{FF2B5EF4-FFF2-40B4-BE49-F238E27FC236}">
              <a16:creationId xmlns:a16="http://schemas.microsoft.com/office/drawing/2014/main" id="{818C0887-23CA-4F22-F366-A60880565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236">
  <a r="1" c="14">
    <v t="i">0</v>
    <v t="i">1</v>
    <v t="i">2</v>
    <v t="i">5</v>
    <v t="i">6</v>
    <v t="i">7</v>
    <v t="i">8</v>
    <v t="i">9</v>
    <v t="i">12</v>
    <v t="i">13</v>
    <v t="i">14</v>
    <v t="i">15</v>
    <v t="i">16</v>
    <v t="i">19</v>
  </a>
  <a r="1" c="14">
    <v>13.4</v>
    <v>13.75</v>
    <v>13.25</v>
    <v>13.51</v>
    <v>12.92</v>
    <v>11.72</v>
    <v>12.66</v>
    <v>13.79</v>
    <v>13.68</v>
    <v>14.34</v>
    <v>12.27</v>
    <v>11.71</v>
    <v>11.3</v>
    <v>10.84</v>
  </a>
  <a r="1">
    <v t="i">0</v>
  </a>
  <a r="1">
    <v>10.84</v>
  </a>
  <a r="1">
    <v>13.4</v>
  </a>
  <a r="1" c="13">
    <v t="i">0</v>
    <v t="i">1</v>
    <v t="i">2</v>
    <v t="i">5</v>
    <v t="i">6</v>
    <v t="i">7</v>
    <v t="i">8</v>
    <v t="i">9</v>
    <v t="i">12</v>
    <v t="i">13</v>
    <v t="i">14</v>
    <v t="i">15</v>
    <v t="i">16</v>
  </a>
  <a r="1" c="13">
    <v>13.4</v>
    <v>13.75</v>
    <v>13.25</v>
    <v>13.51</v>
    <v>12.92</v>
    <v>11.72</v>
    <v>12.66</v>
    <v>13.79</v>
    <v>13.68</v>
    <v>14.34</v>
    <v>12.27</v>
    <v>11.71</v>
    <v>11.3</v>
  </a>
  <a r="1" c="14">
    <v>3.65</v>
    <v>3.57</v>
    <v>3.54</v>
    <v>3.6</v>
    <v>3.64</v>
    <v>3.31</v>
    <v>3.56</v>
    <v>3.6</v>
    <v>3.48</v>
    <v>3.52</v>
    <v>3.33</v>
    <v>3.34</v>
    <v>2.75</v>
    <v>2.2599999999999998</v>
  </a>
  <a r="1">
    <v>2.2599999999999998</v>
  </a>
  <a r="1">
    <v>3.65</v>
  </a>
  <a r="1" c="13">
    <v>3.65</v>
    <v>3.57</v>
    <v>3.54</v>
    <v>3.6</v>
    <v>3.64</v>
    <v>3.31</v>
    <v>3.56</v>
    <v>3.6</v>
    <v>3.48</v>
    <v>3.52</v>
    <v>3.33</v>
    <v>3.34</v>
    <v>2.75</v>
  </a>
  <a r="1" c="14">
    <v>3.11</v>
    <v>2.98</v>
    <v>2.94</v>
    <v>2.9</v>
    <v>2.94</v>
    <v>2.625</v>
    <v>3.03</v>
    <v>3.77</v>
    <v>3.5</v>
    <v>3.61</v>
    <v>3.53</v>
    <v>3.38</v>
    <v>3.23</v>
    <v>3.16</v>
  </a>
  <a r="1">
    <v>3.16</v>
  </a>
  <a r="1">
    <v>3.11</v>
  </a>
  <a r="1" c="13">
    <v>3.11</v>
    <v>2.98</v>
    <v>2.94</v>
    <v>2.9</v>
    <v>2.94</v>
    <v>2.625</v>
    <v>3.03</v>
    <v>3.77</v>
    <v>3.5</v>
    <v>3.61</v>
    <v>3.53</v>
    <v>3.38</v>
    <v>3.23</v>
  </a>
  <a r="1" c="14">
    <v>1.91</v>
    <v>2</v>
    <v>1.96</v>
    <v>2</v>
    <v>2</v>
    <v>2</v>
    <v>1.91</v>
    <v>1.91</v>
    <v>1.83</v>
    <v>1.85</v>
    <v>1.66</v>
    <v>1.54</v>
    <v>1.32</v>
    <v>1.18</v>
  </a>
  <a r="1">
    <v>1.18</v>
  </a>
  <a r="1">
    <v>1.91</v>
  </a>
  <a r="1" c="13">
    <v>1.91</v>
    <v>2</v>
    <v>1.96</v>
    <v>2</v>
    <v>2</v>
    <v>2</v>
    <v>1.91</v>
    <v>1.91</v>
    <v>1.83</v>
    <v>1.85</v>
    <v>1.66</v>
    <v>1.54</v>
    <v>1.32</v>
  </a>
  <a r="1" c="14">
    <v>8.06</v>
    <v>8.26</v>
    <v>8.23</v>
    <v>8.26</v>
    <v>7.95</v>
    <v>7.6</v>
    <v>8</v>
    <v>9.07</v>
    <v>9.42</v>
    <v>9.42</v>
    <v>9.26</v>
    <v>9.27</v>
    <v>9.19</v>
    <v>8.15</v>
  </a>
  <a r="1">
    <v>8.15</v>
  </a>
  <a r="1">
    <v>8.06</v>
  </a>
  <a r="1" c="13">
    <v>8.06</v>
    <v>8.26</v>
    <v>8.23</v>
    <v>8.26</v>
    <v>7.95</v>
    <v>7.6</v>
    <v>8</v>
    <v>9.07</v>
    <v>9.42</v>
    <v>9.42</v>
    <v>9.26</v>
    <v>9.27</v>
    <v>9.19</v>
  </a>
  <a r="1" c="14">
    <v>6.62</v>
    <v>6.6</v>
    <v>6.81</v>
    <v>6.61</v>
    <v>6.1</v>
    <v>5.98</v>
    <v>6.57</v>
    <v>6.91</v>
    <v>6.38</v>
    <v>6.62</v>
    <v>6.09</v>
    <v>6.17</v>
    <v>5.94</v>
    <v>5.83</v>
  </a>
  <a r="1">
    <v>5.83</v>
  </a>
  <a r="1">
    <v>6.62</v>
  </a>
  <a r="1" c="13">
    <v>6.62</v>
    <v>6.6</v>
    <v>6.81</v>
    <v>6.61</v>
    <v>6.1</v>
    <v>5.98</v>
    <v>6.57</v>
    <v>6.91</v>
    <v>6.38</v>
    <v>6.62</v>
    <v>6.09</v>
    <v>6.17</v>
    <v>5.94</v>
  </a>
  <a r="1" c="14">
    <v>6.67</v>
    <v>6.58</v>
    <v>6.53</v>
    <v>6.01</v>
    <v>5.76</v>
    <v>5.31</v>
    <v>5.79</v>
    <v>6.41</v>
    <v>5.95</v>
    <v>6.15</v>
    <v>5.97</v>
    <v>6.04</v>
    <v>6.13</v>
    <v>6.15</v>
  </a>
  <a r="1">
    <v>6.67</v>
  </a>
  <a r="1" c="13">
    <v>6.67</v>
    <v>6.58</v>
    <v>6.53</v>
    <v>6.01</v>
    <v>5.76</v>
    <v>5.31</v>
    <v>5.79</v>
    <v>6.41</v>
    <v>5.95</v>
    <v>6.15</v>
    <v>5.97</v>
    <v>6.04</v>
    <v>6.13</v>
  </a>
  <a r="1" c="14">
    <v>5.33</v>
    <v>5.16</v>
    <v>5.16</v>
    <v>5.27</v>
    <v>4.96</v>
    <v>4.6100000000000003</v>
    <v>5.56</v>
    <v>5.83</v>
    <v>5.99</v>
    <v>5.65</v>
    <v>5.25</v>
    <v>4.91</v>
    <v>4.92</v>
    <v>4.8</v>
  </a>
  <a r="1">
    <v>4.8</v>
  </a>
  <a r="1">
    <v>5.33</v>
  </a>
  <a r="1" c="13">
    <v>5.33</v>
    <v>5.16</v>
    <v>5.16</v>
    <v>5.27</v>
    <v>4.96</v>
    <v>4.6100000000000003</v>
    <v>5.56</v>
    <v>5.83</v>
    <v>5.99</v>
    <v>5.65</v>
    <v>5.25</v>
    <v>4.91</v>
    <v>4.92</v>
  </a>
  <a r="1" c="14">
    <v>6.67</v>
    <v>6.87</v>
    <v>6.95</v>
    <v>6.84</v>
    <v>6.88</v>
    <v>6.4</v>
    <v>6.65</v>
    <v>7.02</v>
    <v>6.98</v>
    <v>7.22</v>
    <v>7.15</v>
    <v>7.3</v>
    <v>7.43</v>
    <v>6.76</v>
  </a>
  <a r="1">
    <v>6.76</v>
  </a>
  <a r="1" c="13">
    <v>6.67</v>
    <v>6.87</v>
    <v>6.95</v>
    <v>6.84</v>
    <v>6.88</v>
    <v>6.4</v>
    <v>6.65</v>
    <v>7.02</v>
    <v>6.98</v>
    <v>7.22</v>
    <v>7.15</v>
    <v>7.3</v>
    <v>7.43</v>
  </a>
  <a r="1" c="14">
    <v>20.92</v>
    <v>20.79</v>
    <v>19.690000000000001</v>
    <v>19.670000000000002</v>
    <v>19.55</v>
    <v>20.29</v>
    <v>21.87</v>
    <v>20.49</v>
    <v>20.64</v>
    <v>21.24</v>
    <v>20.81</v>
    <v>20.52</v>
    <v>20.13</v>
    <v>20.83</v>
  </a>
  <a r="1">
    <v>20.83</v>
  </a>
  <a r="1">
    <v>20.92</v>
  </a>
  <a r="1" c="13">
    <v>20.92</v>
    <v>20.79</v>
    <v>19.690000000000001</v>
    <v>19.670000000000002</v>
    <v>19.55</v>
    <v>20.29</v>
    <v>21.87</v>
    <v>20.49</v>
    <v>20.64</v>
    <v>21.24</v>
    <v>20.81</v>
    <v>20.52</v>
    <v>20.13</v>
  </a>
  <a r="1" c="14">
    <v>2.65</v>
    <v>2.61</v>
    <v>2.5299999999999998</v>
    <v>2.5299999999999998</v>
    <v>2.4500000000000002</v>
    <v>2.3199999999999998</v>
    <v>2.42</v>
    <v>2.2599999999999998</v>
    <v>2.085</v>
    <v>2.11</v>
    <v>1.97</v>
    <v>1.8</v>
    <v>1.67</v>
    <v>1.59</v>
  </a>
  <a r="1">
    <v>2.65</v>
  </a>
  <a r="1">
    <v>1.59</v>
  </a>
  <a r="1" c="13">
    <v>2.65</v>
    <v>2.61</v>
    <v>2.5299999999999998</v>
    <v>2.5299999999999998</v>
    <v>2.4500000000000002</v>
    <v>2.3199999999999998</v>
    <v>2.42</v>
    <v>2.2599999999999998</v>
    <v>2.085</v>
    <v>2.11</v>
    <v>1.97</v>
    <v>1.8</v>
    <v>1.67</v>
  </a>
  <a r="1" c="14">
    <v>3.21</v>
    <v>2.9</v>
    <v>2.98</v>
    <v>2.9</v>
    <v>2.87</v>
    <v>2.52</v>
    <v>2.4700000000000002</v>
    <v>2.4900000000000002</v>
    <v>2.3199999999999998</v>
    <v>2.4700000000000002</v>
    <v>2.44</v>
    <v>2.46</v>
    <v>2.78</v>
    <v>2.7650000000000001</v>
  </a>
  <a r="1">
    <v>3.21</v>
  </a>
  <a r="1" c="13">
    <v>3.21</v>
    <v>2.9</v>
    <v>2.98</v>
    <v>2.9</v>
    <v>2.87</v>
    <v>2.52</v>
    <v>2.4700000000000002</v>
    <v>2.4900000000000002</v>
    <v>2.3199999999999998</v>
    <v>2.4700000000000002</v>
    <v>2.44</v>
    <v>2.46</v>
    <v>2.78</v>
  </a>
  <a r="1" c="14">
    <v>34.5</v>
    <v>34.200000000000003</v>
    <v>33.479999999999997</v>
    <v>31.04</v>
    <v>32.39</v>
    <v>30.76</v>
    <v>33.369999999999997</v>
    <v>33.64</v>
    <v>33.229999999999997</v>
    <v>33.630000000000003</v>
    <v>32.07</v>
    <v>32.369999999999997</v>
    <v>32.94</v>
    <v>33</v>
  </a>
  <a r="1">
    <v>33</v>
  </a>
  <a r="1">
    <v>34.5</v>
  </a>
  <a r="1" c="13">
    <v>34.5</v>
    <v>34.200000000000003</v>
    <v>33.479999999999997</v>
    <v>31.04</v>
    <v>32.39</v>
    <v>30.76</v>
    <v>33.369999999999997</v>
    <v>33.64</v>
    <v>33.229999999999997</v>
    <v>33.630000000000003</v>
    <v>32.07</v>
    <v>32.369999999999997</v>
    <v>32.94</v>
  </a>
  <a r="1" c="14">
    <v>74.08</v>
    <v>73.290000000000006</v>
    <v>76.819999999999993</v>
    <v>76.56</v>
    <v>74.47</v>
    <v>71.67</v>
    <v>72.239999999999995</v>
    <v>74.38</v>
    <v>71.91</v>
    <v>73.25</v>
    <v>72.040000000000006</v>
    <v>70.14</v>
    <v>69.03</v>
    <v>69.03</v>
  </a>
  <a r="1">
    <v>69.03</v>
  </a>
  <a r="1" c="13">
    <v>74.08</v>
    <v>73.290000000000006</v>
    <v>76.819999999999993</v>
    <v>76.56</v>
    <v>74.47</v>
    <v>71.67</v>
    <v>72.239999999999995</v>
    <v>74.38</v>
    <v>71.91</v>
    <v>73.25</v>
    <v>72.040000000000006</v>
    <v>70.14</v>
    <v>69.03</v>
  </a>
  <a r="1">
    <v>74.08</v>
  </a>
  <a r="1" c="14">
    <v>21.26</v>
    <v>21.53</v>
    <v>20.59</v>
    <v>20.61</v>
    <v>22.21</v>
    <v>22.06</v>
    <v>21.82</v>
    <v>22.16</v>
    <v>21.27</v>
    <v>21.89</v>
    <v>22.04</v>
    <v>21.67</v>
    <v>21.96</v>
    <v>21.83</v>
  </a>
  <a r="1">
    <v>21.26</v>
  </a>
  <a r="1" c="13">
    <v>21.26</v>
    <v>21.53</v>
    <v>20.59</v>
    <v>20.61</v>
    <v>22.21</v>
    <v>22.06</v>
    <v>21.82</v>
    <v>22.16</v>
    <v>21.27</v>
    <v>21.89</v>
    <v>22.04</v>
    <v>21.67</v>
    <v>21.96</v>
  </a>
  <a r="1" c="14">
    <v>8.25</v>
    <v>8.89</v>
    <v>8.3000000000000007</v>
    <v>8.32</v>
    <v>8.11</v>
    <v>8.6300000000000008</v>
    <v>9.73</v>
    <v>12.51</v>
    <v>13.49</v>
    <v>18.690000000000001</v>
    <v>21.01</v>
    <v>22.4</v>
    <v>21.99</v>
    <v>20.88</v>
  </a>
  <a r="1">
    <v>20.88</v>
  </a>
  <a r="1">
    <v>8.25</v>
  </a>
  <a r="1" c="13">
    <v>8.25</v>
    <v>8.89</v>
    <v>8.3000000000000007</v>
    <v>8.32</v>
    <v>8.11</v>
    <v>8.6300000000000008</v>
    <v>9.73</v>
    <v>12.51</v>
    <v>13.49</v>
    <v>18.690000000000001</v>
    <v>21.01</v>
    <v>22.4</v>
    <v>21.99</v>
  </a>
  <a r="1" c="14">
    <v>8.35</v>
    <v>8.27</v>
    <v>8.02</v>
    <v>8.18</v>
    <v>8.1199999999999992</v>
    <v>7.46</v>
    <v>8.68</v>
    <v>8.82</v>
    <v>8.3699999999999992</v>
    <v>8.3000000000000007</v>
    <v>7.85</v>
    <v>7.71</v>
    <v>7.52</v>
    <v>7.29</v>
  </a>
  <a r="1">
    <v>7.29</v>
  </a>
  <a r="1">
    <v>8.35</v>
  </a>
  <a r="1" c="13">
    <v>8.35</v>
    <v>8.27</v>
    <v>8.02</v>
    <v>8.18</v>
    <v>8.1199999999999992</v>
    <v>7.46</v>
    <v>8.68</v>
    <v>8.82</v>
    <v>8.3699999999999992</v>
    <v>8.3000000000000007</v>
    <v>7.85</v>
    <v>7.71</v>
    <v>7.52</v>
  </a>
  <a r="1" c="14">
    <v>31.14</v>
    <v>29.26</v>
    <v>30.76</v>
    <v>31.06</v>
    <v>32.36</v>
    <v>31.68</v>
    <v>30.81</v>
    <v>32</v>
    <v>30.76</v>
    <v>32.61</v>
    <v>32.4</v>
    <v>31.12</v>
    <v>30.85</v>
    <v>32</v>
  </a>
  <a r="1">
    <v>31.14</v>
  </a>
  <a r="1">
    <v>32</v>
  </a>
  <a r="1" c="13">
    <v>31.14</v>
    <v>29.26</v>
    <v>30.76</v>
    <v>31.06</v>
    <v>32.36</v>
    <v>31.68</v>
    <v>30.81</v>
    <v>32</v>
    <v>30.76</v>
    <v>32.61</v>
    <v>32.4</v>
    <v>31.12</v>
    <v>30.85</v>
  </a>
  <a r="1" c="14">
    <v>12.44</v>
    <v>12.4</v>
    <v>12.57</v>
    <v>12.56</v>
    <v>12.58</v>
    <v>12.4</v>
    <v>12.65</v>
    <v>12.67</v>
    <v>12.63</v>
    <v>12.65</v>
    <v>12.73</v>
    <v>12.7</v>
    <v>12.89</v>
    <v>13.11</v>
  </a>
  <a r="1">
    <v>12.44</v>
  </a>
  <a r="1">
    <v>13.11</v>
  </a>
  <a r="1" c="13">
    <v>12.44</v>
    <v>12.4</v>
    <v>12.57</v>
    <v>12.56</v>
    <v>12.58</v>
    <v>12.4</v>
    <v>12.65</v>
    <v>12.67</v>
    <v>12.63</v>
    <v>12.65</v>
    <v>12.73</v>
    <v>12.7</v>
    <v>12.89</v>
  </a>
  <a r="1" c="14">
    <v>5.81</v>
    <v>5</v>
    <v>5.15</v>
    <v>4.5599999999999996</v>
    <v>4.6100000000000003</v>
    <v>4.63</v>
    <v>5.28</v>
    <v>6.02</v>
    <v>5.97</v>
    <v>5.55</v>
    <v>4.9000000000000004</v>
    <v>4.68</v>
    <v>4.76</v>
    <v>4.66</v>
  </a>
  <a r="1">
    <v>5.81</v>
  </a>
  <a r="1">
    <v>4.66</v>
  </a>
  <a r="1" c="13">
    <v>5.81</v>
    <v>5</v>
    <v>5.15</v>
    <v>4.5599999999999996</v>
    <v>4.6100000000000003</v>
    <v>4.63</v>
    <v>5.28</v>
    <v>6.02</v>
    <v>5.97</v>
    <v>5.55</v>
    <v>4.9000000000000004</v>
    <v>4.68</v>
    <v>4.76</v>
  </a>
  <a r="1" c="14">
    <v>1.54</v>
    <v>1.48</v>
    <v>1.47</v>
    <v>1.43</v>
    <v>1.39</v>
    <v>1.26</v>
    <v>1.55</v>
    <v>1.66</v>
    <v>1.59</v>
    <v>1.59</v>
    <v>1.43</v>
    <v>1.4</v>
    <v>1.36</v>
    <v>1.34</v>
  </a>
  <a r="1">
    <v>1.34</v>
  </a>
  <a r="1">
    <v>1.54</v>
  </a>
  <a r="1" c="13">
    <v>1.54</v>
    <v>1.48</v>
    <v>1.47</v>
    <v>1.43</v>
    <v>1.39</v>
    <v>1.26</v>
    <v>1.55</v>
    <v>1.66</v>
    <v>1.59</v>
    <v>1.59</v>
    <v>1.43</v>
    <v>1.4</v>
    <v>1.36</v>
  </a>
  <a r="1" c="14">
    <v>14.7</v>
    <v>14.76</v>
    <v>14.83</v>
    <v>14.7</v>
    <v>14.52</v>
    <v>13.7</v>
    <v>14.43</v>
    <v>14.65</v>
    <v>14.6</v>
    <v>14.75</v>
    <v>14.58</v>
    <v>14.27</v>
    <v>14.75</v>
    <v>14.76</v>
  </a>
  <a r="1">
    <v>14.76</v>
  </a>
  <a r="1">
    <v>14.7</v>
  </a>
  <a r="1" c="13">
    <v>14.7</v>
    <v>14.76</v>
    <v>14.83</v>
    <v>14.7</v>
    <v>14.52</v>
    <v>13.7</v>
    <v>14.43</v>
    <v>14.65</v>
    <v>14.6</v>
    <v>14.75</v>
    <v>14.58</v>
    <v>14.27</v>
    <v>14.75</v>
  </a>
  <a r="1" c="14">
    <v>10.28</v>
    <v>11.27</v>
    <v>10.44</v>
    <v>9.89</v>
    <v>9.7799999999999994</v>
    <v>10.3</v>
    <v>10.49</v>
    <v>10.17</v>
    <v>10.14</v>
    <v>9.99</v>
    <v>9.7799999999999994</v>
    <v>9.5299999999999994</v>
    <v>9.4499999999999993</v>
    <v>9.3699999999999992</v>
  </a>
  <a r="1">
    <v>9.3699999999999992</v>
  </a>
  <a r="1">
    <v>10.28</v>
  </a>
  <a r="1" c="13">
    <v>10.28</v>
    <v>11.27</v>
    <v>10.44</v>
    <v>9.89</v>
    <v>9.7799999999999994</v>
    <v>10.3</v>
    <v>10.49</v>
    <v>10.17</v>
    <v>10.14</v>
    <v>9.99</v>
    <v>9.7799999999999994</v>
    <v>9.5299999999999994</v>
    <v>9.4499999999999993</v>
  </a>
  <a r="1" c="14">
    <v>19.5</v>
    <v>19.37</v>
    <v>19.25</v>
    <v>19.48</v>
    <v>19.77</v>
    <v>18.77</v>
    <v>20.9</v>
    <v>21.29</v>
    <v>22</v>
    <v>21.89</v>
    <v>21.21</v>
    <v>21.09</v>
    <v>21.34</v>
    <v>20.41</v>
  </a>
  <a r="1">
    <v>20.41</v>
  </a>
  <a r="1">
    <v>19.5</v>
  </a>
  <a r="1" c="13">
    <v>19.5</v>
    <v>19.37</v>
    <v>19.25</v>
    <v>19.48</v>
    <v>19.77</v>
    <v>18.77</v>
    <v>20.9</v>
    <v>21.29</v>
    <v>22</v>
    <v>21.89</v>
    <v>21.21</v>
    <v>21.09</v>
    <v>21.34</v>
  </a>
  <a r="1" c="14">
    <v>2.4700000000000002</v>
    <v>2.4300000000000002</v>
    <v>2.59</v>
    <v>2.64</v>
    <v>2.64</v>
    <v>2.42</v>
    <v>2.91</v>
    <v>2.91</v>
    <v>2.52</v>
    <v>2.4900000000000002</v>
    <v>1.92</v>
    <v>1.91</v>
    <v>1.88</v>
    <v>1.8</v>
  </a>
  <a r="1">
    <v>1.8</v>
  </a>
  <a r="1">
    <v>2.4700000000000002</v>
  </a>
  <a r="1" c="13">
    <v>2.4700000000000002</v>
    <v>2.4300000000000002</v>
    <v>2.59</v>
    <v>2.64</v>
    <v>2.64</v>
    <v>2.42</v>
    <v>2.91</v>
    <v>2.91</v>
    <v>2.52</v>
    <v>2.4900000000000002</v>
    <v>1.92</v>
    <v>1.91</v>
    <v>1.88</v>
  </a>
  <a r="1" c="14">
    <v>8.94</v>
    <v>8.76</v>
    <v>7.9</v>
    <v>7.68</v>
    <v>8.02</v>
    <v>8.06</v>
    <v>8.68</v>
    <v>8.5399999999999991</v>
    <v>7.12</v>
    <v>7.6</v>
    <v>7.63</v>
    <v>7.12</v>
    <v>7.06</v>
    <v>6.82</v>
  </a>
  <a r="1">
    <v>6.82</v>
  </a>
  <a r="1">
    <v>8.94</v>
  </a>
  <a r="1" c="13">
    <v>8.94</v>
    <v>8.76</v>
    <v>7.9</v>
    <v>7.68</v>
    <v>8.02</v>
    <v>8.06</v>
    <v>8.68</v>
    <v>8.5399999999999991</v>
    <v>7.12</v>
    <v>7.6</v>
    <v>7.63</v>
    <v>7.12</v>
    <v>7.06</v>
  </a>
  <a r="1" c="14">
    <v>1.92</v>
    <v>1.92</v>
    <v>1.88</v>
    <v>1.69</v>
    <v>1.58</v>
    <v>1.56</v>
    <v>1.51</v>
    <v>1.83</v>
    <v>1.98</v>
    <v>1.99</v>
    <v>1.86</v>
    <v>1.86</v>
    <v>1.82</v>
    <v>1.64</v>
  </a>
  <a r="1">
    <v>1.64</v>
  </a>
  <a r="1">
    <v>1.92</v>
  </a>
  <a r="1" c="13">
    <v>1.92</v>
    <v>1.92</v>
    <v>1.88</v>
    <v>1.69</v>
    <v>1.58</v>
    <v>1.56</v>
    <v>1.51</v>
    <v>1.83</v>
    <v>1.98</v>
    <v>1.99</v>
    <v>1.86</v>
    <v>1.86</v>
    <v>1.82</v>
  </a>
  <a r="1" c="14">
    <v>7.2</v>
    <v>6.91</v>
    <v>6.97</v>
    <v>6.84</v>
    <v>6.82</v>
    <v>6.24</v>
    <v>7.17</v>
    <v>7.53</v>
    <v>7.2</v>
    <v>7.43</v>
    <v>6.71</v>
    <v>6.5</v>
    <v>6.65</v>
    <v>6.39</v>
  </a>
  <a r="1">
    <v>6.39</v>
  </a>
  <a r="1">
    <v>7.2</v>
  </a>
  <a r="1" c="13">
    <v>7.2</v>
    <v>6.91</v>
    <v>6.97</v>
    <v>6.84</v>
    <v>6.82</v>
    <v>6.24</v>
    <v>7.17</v>
    <v>7.53</v>
    <v>7.2</v>
    <v>7.43</v>
    <v>6.71</v>
    <v>6.5</v>
    <v>6.65</v>
  </a>
  <a r="1" c="14">
    <v>5.31</v>
    <v>5.33</v>
    <v>5.49</v>
    <v>5.43</v>
    <v>5.56</v>
    <v>5.45</v>
    <v>3.89</v>
    <v>3.67</v>
    <v>3.7</v>
    <v>3.65</v>
    <v>3.44</v>
    <v>3.34</v>
    <v>3.32</v>
    <v>3.31</v>
  </a>
  <a r="1">
    <v>3.31</v>
  </a>
  <a r="1">
    <v>5.31</v>
  </a>
  <a r="1" c="13">
    <v>5.31</v>
    <v>5.33</v>
    <v>5.49</v>
    <v>5.43</v>
    <v>5.56</v>
    <v>5.45</v>
    <v>3.89</v>
    <v>3.67</v>
    <v>3.7</v>
    <v>3.65</v>
    <v>3.44</v>
    <v>3.34</v>
    <v>3.32</v>
  </a>
  <a r="1" c="14">
    <v>9.4499999999999993</v>
    <v>9.43</v>
    <v>9.34</v>
    <v>9.0299999999999994</v>
    <v>9.31</v>
    <v>9.3800000000000008</v>
    <v>10.07</v>
    <v>10.38</v>
    <v>10.27</v>
    <v>10.1</v>
    <v>9.18</v>
    <v>9.08</v>
    <v>9.08</v>
    <v>8.91</v>
  </a>
  <a r="1">
    <v>9.4499999999999993</v>
  </a>
  <a r="1">
    <v>8.91</v>
  </a>
  <a r="1" c="13">
    <v>9.4499999999999993</v>
    <v>9.43</v>
    <v>9.34</v>
    <v>9.0299999999999994</v>
    <v>9.31</v>
    <v>9.3800000000000008</v>
    <v>10.07</v>
    <v>10.38</v>
    <v>10.27</v>
    <v>10.1</v>
    <v>9.18</v>
    <v>9.08</v>
    <v>9.08</v>
  </a>
  <a r="1" c="14">
    <v>36.5</v>
    <v>36.96</v>
    <v>37.08</v>
    <v>37.4</v>
    <v>37.44</v>
    <v>37.200000000000003</v>
    <v>38.82</v>
    <v>38.36</v>
    <v>37.75</v>
    <v>38.64</v>
    <v>37.99</v>
    <v>37.630000000000003</v>
    <v>38.11</v>
    <v>37.75</v>
  </a>
  <a r="1">
    <v>37.75</v>
  </a>
  <a r="1">
    <v>36.5</v>
  </a>
  <a r="1" c="13">
    <v>36.5</v>
    <v>36.96</v>
    <v>37.08</v>
    <v>37.4</v>
    <v>37.44</v>
    <v>37.200000000000003</v>
    <v>38.82</v>
    <v>38.36</v>
    <v>37.75</v>
    <v>38.64</v>
    <v>37.99</v>
    <v>37.630000000000003</v>
    <v>38.11</v>
  </a>
  <a r="1" c="14">
    <v>3.74</v>
    <v>3.75</v>
    <v>3.76</v>
    <v>3.71</v>
    <v>3.48</v>
    <v>3.35</v>
    <v>3.7</v>
    <v>3.77</v>
    <v>3.48</v>
    <v>3.58</v>
    <v>3.42</v>
    <v>3.45</v>
    <v>3.27</v>
    <v>3.38</v>
  </a>
  <a r="1">
    <v>3.38</v>
  </a>
  <a r="1">
    <v>3.74</v>
  </a>
  <a r="1" c="13">
    <v>3.74</v>
    <v>3.75</v>
    <v>3.76</v>
    <v>3.71</v>
    <v>3.48</v>
    <v>3.35</v>
    <v>3.7</v>
    <v>3.77</v>
    <v>3.48</v>
    <v>3.58</v>
    <v>3.42</v>
    <v>3.45</v>
    <v>3.27</v>
  </a>
  <a r="1" c="14">
    <v>5.19</v>
    <v>4.8899999999999997</v>
    <v>4.92</v>
    <v>4.99</v>
    <v>5</v>
    <v>4.62</v>
    <v>5.31</v>
    <v>5.44</v>
    <v>5.21</v>
    <v>5.42</v>
    <v>5.31</v>
    <v>5.34</v>
    <v>5.52</v>
    <v>5.42</v>
  </a>
  <a r="1">
    <v>5.42</v>
  </a>
  <a r="1">
    <v>5.19</v>
  </a>
  <a r="1" c="13">
    <v>5.19</v>
    <v>4.8899999999999997</v>
    <v>4.92</v>
    <v>4.99</v>
    <v>5</v>
    <v>4.62</v>
    <v>5.31</v>
    <v>5.44</v>
    <v>5.21</v>
    <v>5.42</v>
    <v>5.31</v>
    <v>5.34</v>
    <v>5.52</v>
  </a>
  <a r="1" c="14">
    <v>61.07</v>
    <v>61.63</v>
    <v>63.01</v>
    <v>63.13</v>
    <v>63.34</v>
    <v>63.25</v>
    <v>65.37</v>
    <v>64.98</v>
    <v>64.08</v>
    <v>64.739999999999995</v>
    <v>63.84</v>
    <v>64.41</v>
    <v>64.7</v>
    <v>65.3</v>
  </a>
  <a r="1">
    <v>65.3</v>
  </a>
  <a r="1">
    <v>61.07</v>
  </a>
  <a r="1" c="13">
    <v>61.07</v>
    <v>61.63</v>
    <v>63.01</v>
    <v>63.13</v>
    <v>63.34</v>
    <v>63.25</v>
    <v>65.37</v>
    <v>64.98</v>
    <v>64.08</v>
    <v>64.739999999999995</v>
    <v>63.84</v>
    <v>64.41</v>
    <v>64.7</v>
  </a>
  <a r="1" c="14">
    <v>22.32</v>
    <v>21.8</v>
    <v>25.66</v>
    <v>27.24</v>
    <v>26.84</v>
    <v>25.96</v>
    <v>27.43</v>
    <v>27.35</v>
    <v>26.85</v>
    <v>27.35</v>
    <v>27.31</v>
    <v>27.25</v>
    <v>27.02</v>
    <v>26.7</v>
  </a>
  <a r="1">
    <v>26.7</v>
  </a>
  <a r="1" c="13">
    <v>22.32</v>
    <v>21.8</v>
    <v>25.66</v>
    <v>27.24</v>
    <v>26.84</v>
    <v>25.96</v>
    <v>27.43</v>
    <v>27.35</v>
    <v>26.85</v>
    <v>27.35</v>
    <v>27.31</v>
    <v>27.25</v>
    <v>27.02</v>
  </a>
  <a r="1">
    <v>22.32</v>
  </a>
  <a r="1" c="14">
    <v>1.1399999999999999</v>
    <v>1.18</v>
    <v>1.04</v>
    <v>1.03</v>
    <v>0.96309999999999996</v>
    <v>0.95050000000000001</v>
    <v>0.86</v>
    <v>0.872</v>
    <v>0.8</v>
    <v>0.80059999999999998</v>
    <v>0.75229999999999997</v>
    <v>0.73860000000000003</v>
    <v>0.67710000000000004</v>
    <v>0.69</v>
  </a>
  <a r="1">
    <v>0.69</v>
  </a>
  <a r="1">
    <v>1.1399999999999999</v>
  </a>
  <a r="1" c="13">
    <v>1.1399999999999999</v>
    <v>1.18</v>
    <v>1.04</v>
    <v>1.03</v>
    <v>0.96309999999999996</v>
    <v>0.95050000000000001</v>
    <v>0.86</v>
    <v>0.872</v>
    <v>0.8</v>
    <v>0.80059999999999998</v>
    <v>0.75229999999999997</v>
    <v>0.73860000000000003</v>
    <v>0.67710000000000004</v>
  </a>
  <a r="1" c="14">
    <v>63.6</v>
    <v>63.828200000000002</v>
    <v>64.88</v>
    <v>63.16</v>
    <v>62.61</v>
    <v>60.35</v>
    <v>60.67</v>
    <v>62.07</v>
    <v>59.85</v>
    <v>59.74</v>
    <v>59.48</v>
    <v>58.14</v>
    <v>56.94</v>
    <v>57.19</v>
  </a>
  <a r="1">
    <v>57.19</v>
  </a>
  <a r="1" c="13">
    <v>63.6</v>
    <v>63.828200000000002</v>
    <v>64.88</v>
    <v>63.16</v>
    <v>62.61</v>
    <v>60.35</v>
    <v>60.67</v>
    <v>62.07</v>
    <v>59.85</v>
    <v>59.74</v>
    <v>59.48</v>
    <v>58.14</v>
    <v>56.94</v>
  </a>
  <a r="1">
    <v>63.6</v>
  </a>
  <a r="1" c="14">
    <v>21.1</v>
    <v>22.48</v>
    <v>22.15</v>
    <v>21.58</v>
    <v>22.77</v>
    <v>21.9</v>
    <v>23.94</v>
    <v>25.41</v>
    <v>24.87</v>
    <v>22.54</v>
    <v>21.28</v>
    <v>20.48</v>
    <v>20.7</v>
    <v>20.46</v>
  </a>
  <a r="1">
    <v>20.46</v>
  </a>
  <a r="1">
    <v>21.1</v>
  </a>
  <a r="1" c="13">
    <v>21.1</v>
    <v>22.48</v>
    <v>22.15</v>
    <v>21.58</v>
    <v>22.77</v>
    <v>21.9</v>
    <v>23.94</v>
    <v>25.41</v>
    <v>24.87</v>
    <v>22.54</v>
    <v>21.28</v>
    <v>20.48</v>
    <v>20.7</v>
  </a>
  <a r="1" c="14">
    <v>1.17</v>
    <v>1.25</v>
    <v>1.1399999999999999</v>
    <v>1.1399999999999999</v>
    <v>1.06</v>
    <v>1.19</v>
    <v>1.19</v>
    <v>1.1200000000000001</v>
    <v>1.0900000000000001</v>
    <v>1.1499999999999999</v>
    <v>1.1200000000000001</v>
    <v>1.02</v>
    <v>1.06</v>
    <v>1.01</v>
  </a>
  <a r="1">
    <v>1.01</v>
  </a>
  <a r="1">
    <v>1.17</v>
  </a>
  <a r="1" c="13">
    <v>1.17</v>
    <v>1.25</v>
    <v>1.1399999999999999</v>
    <v>1.1399999999999999</v>
    <v>1.06</v>
    <v>1.19</v>
    <v>1.19</v>
    <v>1.1200000000000001</v>
    <v>1.0900000000000001</v>
    <v>1.1499999999999999</v>
    <v>1.1200000000000001</v>
    <v>1.02</v>
    <v>1.06</v>
  </a>
  <a r="1" c="14">
    <v>5.25</v>
    <v>5.23</v>
    <v>4.92</v>
    <v>5.82</v>
    <v>6.56</v>
    <v>6.45</v>
    <v>8.36</v>
    <v>6.38</v>
    <v>6.28</v>
    <v>6.72</v>
    <v>6.47</v>
    <v>6.36</v>
    <v>6.53</v>
    <v>6.56</v>
  </a>
  <a r="1">
    <v>6.56</v>
  </a>
  <a r="1">
    <v>5.25</v>
  </a>
  <a r="1" c="13">
    <v>5.25</v>
    <v>5.23</v>
    <v>4.92</v>
    <v>5.82</v>
    <v>6.56</v>
    <v>6.45</v>
    <v>8.36</v>
    <v>6.38</v>
    <v>6.28</v>
    <v>6.72</v>
    <v>6.47</v>
    <v>6.36</v>
    <v>6.53</v>
  </a>
  <a r="1" c="14">
    <v>7.91</v>
    <v>8.25</v>
    <v>8.3800000000000008</v>
    <v>8.3800000000000008</v>
    <v>8.4</v>
    <v>8.1999999999999993</v>
    <v>8.9700000000000006</v>
    <v>9.42</v>
    <v>9.36</v>
    <v>9.5299999999999994</v>
    <v>9.2799999999999994</v>
    <v>9.16</v>
    <v>9.26</v>
    <v>9.52</v>
  </a>
  <a r="1">
    <v>7.91</v>
  </a>
  <a r="1">
    <v>9.52</v>
  </a>
  <a r="1" c="13">
    <v>7.91</v>
    <v>8.25</v>
    <v>8.3800000000000008</v>
    <v>8.3800000000000008</v>
    <v>8.4</v>
    <v>8.1999999999999993</v>
    <v>8.9700000000000006</v>
    <v>9.42</v>
    <v>9.36</v>
    <v>9.5299999999999994</v>
    <v>9.2799999999999994</v>
    <v>9.16</v>
    <v>9.26</v>
  </a>
  <a r="1" c="14">
    <v>8.49</v>
    <v>8.39</v>
    <v>8.23</v>
    <v>8.3800000000000008</v>
    <v>8.5500000000000007</v>
    <v>8.43</v>
    <v>8.81</v>
    <v>9.56</v>
    <v>9.9600000000000009</v>
    <v>10.11</v>
    <v>9.67</v>
    <v>8.61</v>
    <v>8.8699999999999992</v>
    <v>8.09</v>
  </a>
  <a r="1">
    <v>8.09</v>
  </a>
  <a r="1">
    <v>8.49</v>
  </a>
  <a r="1" c="13">
    <v>8.49</v>
    <v>8.39</v>
    <v>8.23</v>
    <v>8.3800000000000008</v>
    <v>8.5500000000000007</v>
    <v>8.43</v>
    <v>8.81</v>
    <v>9.56</v>
    <v>9.9600000000000009</v>
    <v>10.11</v>
    <v>9.67</v>
    <v>8.61</v>
    <v>8.8699999999999992</v>
  </a>
  <a r="1" c="14">
    <v>2.19</v>
    <v>2.2200000000000002</v>
    <v>2.23</v>
    <v>1.94</v>
    <v>1.94</v>
    <v>1.79</v>
    <v>1.87</v>
    <v>1.78</v>
    <v>1.68</v>
    <v>1.71</v>
    <v>1.55</v>
    <v>1.52</v>
    <v>1.41</v>
    <v>1.36</v>
  </a>
  <a r="1">
    <v>1.36</v>
  </a>
  <a r="1">
    <v>2.19</v>
  </a>
  <a r="1" c="13">
    <v>2.19</v>
    <v>2.2200000000000002</v>
    <v>2.23</v>
    <v>1.94</v>
    <v>1.94</v>
    <v>1.79</v>
    <v>1.87</v>
    <v>1.78</v>
    <v>1.68</v>
    <v>1.71</v>
    <v>1.55</v>
    <v>1.52</v>
    <v>1.41</v>
  </a>
  <a r="1" c="14">
    <v>164.58</v>
    <v>164.01</v>
    <v>165.69</v>
    <v>169.13</v>
    <v>168.79</v>
    <v>164.01</v>
    <v>172.32</v>
    <v>178.19</v>
    <v>177.79</v>
    <v>181.47</v>
    <v>177.06</v>
    <v>176.06</v>
    <v>178.97</v>
    <v>180.61</v>
  </a>
  <a r="1">
    <v>180.61</v>
  </a>
  <a r="1">
    <v>164.58</v>
  </a>
  <a r="1" c="13">
    <v>164.58</v>
    <v>164.01</v>
    <v>165.69</v>
    <v>169.13</v>
    <v>168.79</v>
    <v>164.01</v>
    <v>172.32</v>
    <v>178.19</v>
    <v>177.79</v>
    <v>181.47</v>
    <v>177.06</v>
    <v>176.06</v>
    <v>178.97</v>
  </a>
  <a r="1" c="14">
    <v>9.4</v>
    <v>10.039999999999999</v>
    <v>9.57</v>
    <v>9.59</v>
    <v>9.6</v>
    <v>9.4</v>
    <v>10.49</v>
    <v>10.72</v>
    <v>10.37</v>
    <v>10.5</v>
    <v>9.98</v>
    <v>9.86</v>
    <v>10</v>
    <v>9.99</v>
  </a>
  <a r="1">
    <v>9.4</v>
  </a>
  <a r="1">
    <v>9.99</v>
  </a>
  <a r="1" c="13">
    <v>9.4</v>
    <v>10.039999999999999</v>
    <v>9.57</v>
    <v>9.59</v>
    <v>9.6</v>
    <v>9.4</v>
    <v>10.49</v>
    <v>10.72</v>
    <v>10.37</v>
    <v>10.5</v>
    <v>9.98</v>
    <v>9.86</v>
    <v>10</v>
  </a>
  <a r="1" c="14">
    <v>3.47</v>
    <v>3.16</v>
    <v>3.31</v>
    <v>3.47</v>
    <v>3.46</v>
    <v>3.21</v>
    <v>3.36</v>
    <v>2.96</v>
    <v>2.99</v>
    <v>2.83</v>
    <v>2.77</v>
    <v>2.99</v>
    <v>3.01</v>
    <v>2.94</v>
  </a>
  <a r="1">
    <v>2.94</v>
  </a>
  <a r="1">
    <v>3.47</v>
  </a>
  <a r="1" c="13">
    <v>3.47</v>
    <v>3.16</v>
    <v>3.31</v>
    <v>3.47</v>
    <v>3.46</v>
    <v>3.21</v>
    <v>3.36</v>
    <v>2.96</v>
    <v>2.99</v>
    <v>2.83</v>
    <v>2.77</v>
    <v>2.99</v>
    <v>3.01</v>
  </a>
  <a r="1" c="14">
    <v>2.83</v>
    <v>2.59</v>
    <v>2.58</v>
    <v>2.5</v>
    <v>2.56</v>
    <v>2.3199999999999998</v>
    <v>2.56</v>
    <v>2.5499999999999998</v>
    <v>2.33</v>
    <v>2.39</v>
    <v>2.23</v>
    <v>2.17</v>
    <v>2.13</v>
    <v>1.99</v>
  </a>
  <a r="1">
    <v>1.99</v>
  </a>
  <a r="1">
    <v>2.83</v>
  </a>
  <a r="1" c="13">
    <v>2.83</v>
    <v>2.59</v>
    <v>2.58</v>
    <v>2.5</v>
    <v>2.56</v>
    <v>2.3199999999999998</v>
    <v>2.56</v>
    <v>2.5499999999999998</v>
    <v>2.33</v>
    <v>2.39</v>
    <v>2.23</v>
    <v>2.17</v>
    <v>2.13</v>
  </a>
  <a r="1" c="14">
    <v>79.89</v>
    <v>82.35</v>
    <v>79.84</v>
    <v>77.89</v>
    <v>78.510000000000005</v>
    <v>77</v>
    <v>84.75</v>
    <v>73.430000000000007</v>
    <v>73.45</v>
    <v>73.819999999999993</v>
    <v>70.66</v>
    <v>69.27</v>
    <v>67.7</v>
    <v>69.44</v>
  </a>
  <a r="1">
    <v>69.44</v>
  </a>
  <a r="1">
    <v>79.89</v>
  </a>
  <a r="1" c="13">
    <v>79.89</v>
    <v>82.35</v>
    <v>79.84</v>
    <v>77.89</v>
    <v>78.510000000000005</v>
    <v>77</v>
    <v>84.75</v>
    <v>73.430000000000007</v>
    <v>73.45</v>
    <v>73.819999999999993</v>
    <v>70.66</v>
    <v>69.27</v>
    <v>67.7</v>
  </a>
  <a r="1" c="14">
    <v>10.33</v>
    <v>10.29</v>
    <v>10.35</v>
    <v>10.29</v>
    <v>10.3</v>
    <v>10.06</v>
    <v>11.58</v>
    <v>11</v>
    <v>10.75</v>
    <v>10.1</v>
    <v>10.19</v>
    <v>10.67</v>
    <v>10.94</v>
    <v>10.31</v>
  </a>
  <a r="1">
    <v>10.33</v>
  </a>
  <a r="1">
    <v>10.31</v>
  </a>
  <a r="1" c="13">
    <v>10.33</v>
    <v>10.29</v>
    <v>10.35</v>
    <v>10.29</v>
    <v>10.3</v>
    <v>10.06</v>
    <v>11.58</v>
    <v>11</v>
    <v>10.75</v>
    <v>10.1</v>
    <v>10.19</v>
    <v>10.67</v>
    <v>10.94</v>
  </a>
  <a r="1" c="14">
    <v>12.53</v>
    <v>12.63</v>
    <v>12.7</v>
    <v>12.82</v>
    <v>12.93</v>
    <v>12.65</v>
    <v>13.58</v>
    <v>13.85</v>
    <v>13.23</v>
    <v>14.01</v>
    <v>14.16</v>
    <v>13.88</v>
    <v>14.04</v>
    <v>13.79</v>
  </a>
  <a r="1">
    <v>12.53</v>
  </a>
  <a r="1">
    <v>13.79</v>
  </a>
  <a r="1" c="13">
    <v>12.53</v>
    <v>12.63</v>
    <v>12.7</v>
    <v>12.82</v>
    <v>12.93</v>
    <v>12.65</v>
    <v>13.58</v>
    <v>13.85</v>
    <v>13.23</v>
    <v>14.01</v>
    <v>14.16</v>
    <v>13.88</v>
    <v>14.04</v>
  </a>
  <a r="1" c="14">
    <v>17.48</v>
    <v>17.260000000000002</v>
    <v>16.95</v>
    <v>17.3</v>
    <v>16.82</v>
    <v>15.81</v>
    <v>16.29</v>
    <v>16.38</v>
    <v>16.18</v>
    <v>16.850000000000001</v>
    <v>16.25</v>
    <v>16</v>
    <v>16.23</v>
    <v>15.93</v>
  </a>
  <a r="1">
    <v>17.48</v>
  </a>
  <a r="1" c="13">
    <v>17.48</v>
    <v>17.260000000000002</v>
    <v>16.95</v>
    <v>17.3</v>
    <v>16.82</v>
    <v>15.81</v>
    <v>16.29</v>
    <v>16.38</v>
    <v>16.18</v>
    <v>16.850000000000001</v>
    <v>16.25</v>
    <v>16</v>
    <v>16.23</v>
  </a>
  <a r="1" c="14">
    <v>31.19</v>
    <v>30.86</v>
    <v>32.21</v>
    <v>32.04</v>
    <v>31.21</v>
    <v>30.17</v>
    <v>30.54</v>
    <v>31.32</v>
    <v>30.21</v>
    <v>30.63</v>
    <v>30.24</v>
    <v>29.4</v>
    <v>28.81</v>
    <v>28.66</v>
  </a>
  <a r="1">
    <v>28.66</v>
  </a>
  <a r="1" c="13">
    <v>31.19</v>
    <v>30.86</v>
    <v>32.21</v>
    <v>32.04</v>
    <v>31.21</v>
    <v>30.17</v>
    <v>30.54</v>
    <v>31.32</v>
    <v>30.21</v>
    <v>30.63</v>
    <v>30.24</v>
    <v>29.4</v>
    <v>28.81</v>
  </a>
  <a r="1">
    <v>31.19</v>
  </a>
  <a r="1" c="14">
    <v>2.02</v>
    <v>2</v>
    <v>2</v>
    <v>1.97</v>
    <v>1.91</v>
    <v>1.74</v>
    <v>1.67</v>
    <v>1.84</v>
    <v>1.68</v>
    <v>1.71</v>
    <v>1.6</v>
    <v>1.51</v>
    <v>1.39</v>
    <v>1.37</v>
  </a>
  <a r="1">
    <v>1.37</v>
  </a>
  <a r="1">
    <v>2.02</v>
  </a>
  <a r="1" c="13">
    <v>2.02</v>
    <v>2</v>
    <v>2</v>
    <v>1.97</v>
    <v>1.91</v>
    <v>1.74</v>
    <v>1.67</v>
    <v>1.84</v>
    <v>1.68</v>
    <v>1.71</v>
    <v>1.6</v>
    <v>1.51</v>
    <v>1.39</v>
  </a>
  <a r="1">
    <v>480.94</v>
  </a>
  <a r="1">
    <v>482.06</v>
  </a>
  <a r="1" c="13">
    <v>482.06</v>
    <v>484.82</v>
    <v>481.67</v>
    <v>488.63</v>
    <v>494.12</v>
    <v>485.18</v>
    <v>490.77</v>
    <v>463.86</v>
    <v>462.04</v>
    <v>467.25</v>
    <v>466.24</v>
    <v>472.77</v>
    <v>476.82</v>
  </a>
  <a r="1">
    <v>29.96</v>
  </a>
  <a r="1" c="14">
    <v>32.25</v>
    <v>31.891300000000001</v>
    <v>33.47</v>
    <v>33.369999999999997</v>
    <v>32.409999999999997</v>
    <v>31.34</v>
    <v>31.54</v>
    <v>32.590000000000003</v>
    <v>31.28</v>
    <v>31.93</v>
    <v>31.31</v>
    <v>30.53</v>
    <v>29.99</v>
    <v>29.96</v>
  </a>
  <a r="1" c="13">
    <v>32.25</v>
    <v>31.891300000000001</v>
    <v>33.47</v>
    <v>33.369999999999997</v>
    <v>32.409999999999997</v>
    <v>31.34</v>
    <v>31.54</v>
    <v>32.590000000000003</v>
    <v>31.28</v>
    <v>31.93</v>
    <v>31.31</v>
    <v>30.53</v>
    <v>29.99</v>
  </a>
  <a r="1">
    <v>32.25</v>
  </a>
  <a r="1" c="14">
    <v>12.21</v>
    <v>11.43</v>
    <v>11.28</v>
    <v>10.16</v>
    <v>10.27</v>
    <v>9.7799999999999994</v>
    <v>10.57</v>
    <v>11.3</v>
    <v>11.47</v>
    <v>11.33</v>
    <v>10.29</v>
    <v>10.07</v>
    <v>9.7899999999999991</v>
    <v>9.76</v>
  </a>
  <a r="1">
    <v>9.76</v>
  </a>
  <a r="1">
    <v>12.21</v>
  </a>
  <a r="1" c="13">
    <v>12.21</v>
    <v>11.43</v>
    <v>11.28</v>
    <v>10.16</v>
    <v>10.27</v>
    <v>9.7799999999999994</v>
    <v>10.57</v>
    <v>11.3</v>
    <v>11.47</v>
    <v>11.33</v>
    <v>10.29</v>
    <v>10.07</v>
    <v>9.7899999999999991</v>
  </a>
  <a r="1" c="14">
    <v>17.190000000000001</v>
    <v>16.989999999999998</v>
    <v>17.86</v>
    <v>17.760000000000002</v>
    <v>17.23</v>
    <v>16.559999999999999</v>
    <v>16.7</v>
    <v>17.22</v>
    <v>16.52</v>
    <v>16.84</v>
    <v>16.55</v>
    <v>15.98</v>
    <v>15.7</v>
    <v>15.64</v>
  </a>
  <a r="1">
    <v>15.64</v>
  </a>
  <a r="1" c="13">
    <v>17.190000000000001</v>
    <v>16.989999999999998</v>
    <v>17.86</v>
    <v>17.760000000000002</v>
    <v>17.23</v>
    <v>16.559999999999999</v>
    <v>16.7</v>
    <v>17.22</v>
    <v>16.52</v>
    <v>16.84</v>
    <v>16.55</v>
    <v>15.98</v>
    <v>15.7</v>
  </a>
  <a r="1">
    <v>17.190000000000001</v>
  </a>
  <a r="1" c="14">
    <v>4.5</v>
    <v>4.49</v>
    <v>4.38</v>
    <v>4.5199999999999996</v>
    <v>4.54</v>
    <v>4.2300000000000004</v>
    <v>4.42</v>
    <v>4.67</v>
    <v>4.6100000000000003</v>
    <v>4.5999999999999996</v>
    <v>4.38</v>
    <v>4.28</v>
    <v>4.16</v>
    <v>3.89</v>
  </a>
  <a r="1">
    <v>3.89</v>
  </a>
  <a r="1">
    <v>4.5</v>
  </a>
  <a r="1" c="13">
    <v>4.5</v>
    <v>4.49</v>
    <v>4.38</v>
    <v>4.5199999999999996</v>
    <v>4.54</v>
    <v>4.2300000000000004</v>
    <v>4.42</v>
    <v>4.67</v>
    <v>4.6100000000000003</v>
    <v>4.5999999999999996</v>
    <v>4.38</v>
    <v>4.28</v>
    <v>4.16</v>
  </a>
  <a r="1" c="14">
    <v>8.4499999999999993</v>
    <v>8.4600000000000009</v>
    <v>8.52</v>
    <v>8.4700000000000006</v>
    <v>8.94</v>
    <v>8.5399999999999991</v>
    <v>9.09</v>
    <v>9.14</v>
    <v>5.72</v>
    <v>6.11</v>
    <v>6.04</v>
    <v>6.17</v>
    <v>6.49</v>
    <v>6.52</v>
  </a>
  <a r="1">
    <v>6.52</v>
  </a>
  <a r="1">
    <v>8.4499999999999993</v>
  </a>
  <a r="1" c="13">
    <v>8.4499999999999993</v>
    <v>8.4600000000000009</v>
    <v>8.52</v>
    <v>8.4700000000000006</v>
    <v>8.94</v>
    <v>8.5399999999999991</v>
    <v>9.09</v>
    <v>9.14</v>
    <v>5.72</v>
    <v>6.11</v>
    <v>6.04</v>
    <v>6.17</v>
    <v>6.49</v>
  </a>
  <a r="1">
    <v>34.229999999999997</v>
  </a>
  <a r="1">
    <v>32.06</v>
  </a>
  <a r="1" c="13">
    <v>32.06</v>
    <v>31.97</v>
    <v>32.76</v>
    <v>33.36</v>
    <v>33.590000000000003</v>
    <v>33.46</v>
    <v>35.49</v>
    <v>35.44</v>
    <v>34.69</v>
    <v>34.9</v>
    <v>34.119999999999997</v>
    <v>34.06</v>
    <v>34.47</v>
  </a>
</arrayData>
</file>

<file path=xl/richData/rdrichvalue.xml><?xml version="1.0" encoding="utf-8"?>
<rvData xmlns="http://schemas.microsoft.com/office/spreadsheetml/2017/richdata" count="1097">
  <rv s="0">
    <v>https://www.bing.com/financeapi/forcetrigger?t=a24uhw&amp;q=ARCX%3aUGA&amp;form=skydnc</v>
    <v>Learn more on Bing</v>
  </rv>
  <rv s="1">
    <v>en-CA</v>
    <v>a24uhw</v>
    <v>268435456</v>
    <v>1</v>
    <v>Powered by Refinitiv</v>
    <v>0</v>
    <v>United States Gas (ARCX:UGA)</v>
    <v>2</v>
    <v>3</v>
    <v>Finance</v>
    <v>4</v>
    <v>80.290000000000006</v>
    <v>35.049999999999997</v>
    <v>1.0653999999999999</v>
    <v>0.25</v>
    <v>1.224E-3</v>
    <v>4.3909999999999999E-3</v>
    <v>7.0000000000000007E-2</v>
    <v>USD</v>
    <v>NYSE Arca</v>
    <v>ARCX</v>
    <v>9.0000000000000011E-3</v>
    <v>57.77</v>
    <v>ETF</v>
    <v>44886.952996272659</v>
    <v>0</v>
    <v>54.61</v>
    <v>104781550.86</v>
    <v>United States Gas</v>
    <v>55.55</v>
    <v>56.94</v>
    <v>57.19</v>
    <v>57.26</v>
    <v>UGA</v>
    <v>United States Gas (ARCX:UGA)</v>
    <v>68344</v>
    <v>49911</v>
  </rv>
  <rv s="2">
    <v>1</v>
  </rv>
  <rv s="0">
    <v>https://www.bing.com/financeapi/forcetrigger?t=a253hw&amp;q=ARCX%3aUSO&amp;form=skydnc</v>
    <v>Learn more on Bing</v>
  </rv>
  <rv s="1">
    <v>en-CA</v>
    <v>a253hw</v>
    <v>268435456</v>
    <v>1</v>
    <v>Powered by Refinitiv</v>
    <v>0</v>
    <v>United States Oil Fund (ARCX:USO)</v>
    <v>2</v>
    <v>3</v>
    <v>Finance</v>
    <v>5</v>
    <v>92.2</v>
    <v>46.16</v>
    <v>1.2007000000000001</v>
    <v>0</v>
    <v>4.9249999999999997E-3</v>
    <v>0</v>
    <v>0.34</v>
    <v>USD</v>
    <v>NYSE Arca</v>
    <v>ARCX</v>
    <v>8.1000000000000013E-3</v>
    <v>69.37</v>
    <v>ETF</v>
    <v>44887.041666724217</v>
    <v>3</v>
    <v>65.37</v>
    <v>2096915884.77</v>
    <v>United States Oil Fund</v>
    <v>66.67</v>
    <v>69.03</v>
    <v>69.03</v>
    <v>69.37</v>
    <v>USO</v>
    <v>United States Oil Fund (ARCX:USO)</v>
    <v>12862852</v>
    <v>2967622</v>
  </rv>
  <rv s="2">
    <v>4</v>
  </rv>
  <rv s="0">
    <v>https://www.bing.com/financeapi/forcetrigger?t=a1op7w&amp;q=ARCX%3aBNO&amp;form=skydnc</v>
    <v>Learn more on Bing</v>
  </rv>
  <rv s="1">
    <v>en-CA</v>
    <v>a1op7w</v>
    <v>268435456</v>
    <v>1</v>
    <v>Powered by Refinitiv</v>
    <v>0</v>
    <v>United States Brent Oil (ARCX:BNO)</v>
    <v>2</v>
    <v>3</v>
    <v>Finance</v>
    <v>5</v>
    <v>36.840000000000003</v>
    <v>18.02</v>
    <v>1.0214000000000001</v>
    <v>-0.15</v>
    <v>2.0939999999999999E-3</v>
    <v>-5.2070000000000007E-3</v>
    <v>0.06</v>
    <v>USD</v>
    <v>NYSE Arca</v>
    <v>ARCX</v>
    <v>1.0200000000000001E-2</v>
    <v>28.79</v>
    <v>ETF</v>
    <v>44887.041666700781</v>
    <v>6</v>
    <v>27.1</v>
    <v>257447845.81</v>
    <v>United States Brent Oil</v>
    <v>27.73</v>
    <v>28.81</v>
    <v>28.66</v>
    <v>28.72</v>
    <v>BNO</v>
    <v>United States Brent Oil (ARCX:BNO)</v>
    <v>1506174</v>
    <v>407790</v>
  </rv>
  <rv s="2">
    <v>7</v>
  </rv>
  <rv s="0">
    <v>https://www.bing.com/financeapi/forcetrigger?t=a1qsim&amp;q=ARCX%3aDBO&amp;form=skydnc</v>
    <v>Learn more on Bing</v>
  </rv>
  <rv s="1">
    <v>en-CA</v>
    <v>a1qsim</v>
    <v>268435456</v>
    <v>1</v>
    <v>Powered by Refinitiv</v>
    <v>0</v>
    <v>Invesco DB MS Oil (ARCX:DBO)</v>
    <v>2</v>
    <v>3</v>
    <v>Finance</v>
    <v>5</v>
    <v>21.12</v>
    <v>11.815</v>
    <v>0.62680000000000002</v>
    <v>-0.06</v>
    <v>7.0330000000000002E-3</v>
    <v>-3.8219999999999999E-3</v>
    <v>0.11</v>
    <v>USD</v>
    <v>NYSE Arca</v>
    <v>ARCX</v>
    <v>7.4999999999999997E-3</v>
    <v>15.734999999999999</v>
    <v>ETF</v>
    <v>44887.041666700781</v>
    <v>9</v>
    <v>14.73</v>
    <v>368500447.42000002</v>
    <v>Invesco DB MS Oil</v>
    <v>15.09</v>
    <v>15.7</v>
    <v>15.64</v>
    <v>15.75</v>
    <v>DBO</v>
    <v>Invesco DB MS Oil (ARCX:DBO)</v>
    <v>2947579</v>
    <v>588605</v>
  </rv>
  <rv s="2">
    <v>10</v>
  </rv>
  <rv s="0">
    <v>https://www.bing.com/financeapi/forcetrigger?t=a1z72w&amp;q=ARCX%3aOIL&amp;form=skydnc</v>
    <v>Learn more on Bing</v>
  </rv>
  <rv s="3">
    <v>en-CA</v>
    <v>a1z72w</v>
    <v>268435456</v>
    <v>1</v>
    <v>Powered by Refinitiv</v>
    <v>6</v>
    <v>BARCLAYS PLC (ARCX:OIL)</v>
    <v>7</v>
    <v>8</v>
    <v>Finance</v>
    <v>9</v>
    <v>39.74</v>
    <v>19.815000000000001</v>
    <v>1.6677</v>
    <v>-0.03</v>
    <v>9.6799999999999994E-3</v>
    <v>-1E-3</v>
    <v>0.28999999999999998</v>
    <v>USD</v>
    <v>Barclays PLC is a United Kingdom-based global financial services provider that is engaged in retail banking, credit cards, wholesale banking, investment banking, wealth management, and investment management services. The Company operates as two divisions, which include Barclays UK and Barclays International, supported by its service company, Barclays Execution Services. Barclays UK consists of its UK Personal Banking, UK Business Banking and Barclaycard Consumer UK businesses. These businesses are carried on by its UK ring-fenced bank (Barclays Bank UK PLC) and certain other entities. Barclays International consists of its corporate and investment bank and consumer, cards, and payments businesses. These businesses are carried on by its non-ring-fenced bank (Barclays Bank PLC) and its subsidiaries, and certain other entities. Barclays Execution Services provides technology, operations, and functional services to businesses. Its operations include consumer banking and payments services.</v>
    <v>81600</v>
    <v>NYSE Arca</v>
    <v>ARCX</v>
    <v>ARCX</v>
    <v>Canary Wharf, 1 Churchill Place, LONDON, UNITED KINGDOM-NA, E14 5HP GB</v>
    <v>30.12</v>
    <v>Banking Services</v>
    <v>Stock</v>
    <v>44886.966503633594</v>
    <v>12</v>
    <v>28.400099999999998</v>
    <v>25085960000</v>
    <v>BARCLAYS PLC</v>
    <v>BARCLAYS PLC</v>
    <v>28.95</v>
    <v>0</v>
    <v>29.99</v>
    <v>29.96</v>
    <v>30.25</v>
    <v>15855110000</v>
    <v>OIL</v>
    <v>BARCLAYS PLC (ARCX:OIL)</v>
    <v>76619</v>
    <v>40643</v>
    <v>1896</v>
  </rv>
  <rv s="2">
    <v>13</v>
  </rv>
  <rv s="0">
    <v>https://www.bing.com/financeapi/forcetrigger?t=a24ynm&amp;q=XNYS%3aUPS&amp;form=skydnc</v>
    <v>Learn more on Bing</v>
  </rv>
  <rv s="3">
    <v>en-CA</v>
    <v>a24ynm</v>
    <v>268435456</v>
    <v>1</v>
    <v>Powered by Refinitiv</v>
    <v>6</v>
    <v>UNITED PARCEL SERVICE, INC. (XNYS:UPS)</v>
    <v>7</v>
    <v>10</v>
    <v>Finance</v>
    <v>9</v>
    <v>233.72</v>
    <v>154.87180000000001</v>
    <v>1.0975999999999999</v>
    <v>1.64</v>
    <v>1.1069999999999999E-4</v>
    <v>9.1640000000000003E-3</v>
    <v>0.02</v>
    <v>USD</v>
    <v>United Parcel Service, Inc. is a package delivery company and a provider of global supply chain management solutions. Its segments include U.S. Domestic Package and International Package. U.S. Domestic Package and International Package are together referred to as its global small package operations. Its global small package operations provide delivery services for express letters, documents, packages and palletized freight via air and ground services. The U.S. Domestic Package segment offers small package delivery services in the United States and offers a spectrum of United States domestic guaranteed air and ground package transportation services. The International Package segment consists of its small package operations in Europe, Asia Pacific, Canada, Latin America and Indian sub-continent, Middle East and Africa (ISMEA). Its remaining businesses include Supply Chain Solutions, which consists of its forwarding, truckload brokerage, logistics and distribution, and other businesses.</v>
    <v>534000</v>
    <v>New York Stock Exchange</v>
    <v>XNYS</v>
    <v>XNYS</v>
    <v>55 Glenlake Parkway Ne, ATLANTA, GA, 30328 US</v>
    <v>180.74</v>
    <v>Freight &amp; Logistics Services</v>
    <v>Stock</v>
    <v>44887.040066943751</v>
    <v>15</v>
    <v>177.9</v>
    <v>156212876102</v>
    <v>UNITED PARCEL SERVICE, INC.</v>
    <v>UNITED PARCEL SERVICE, INC.</v>
    <v>178.15</v>
    <v>14.0092</v>
    <v>178.97</v>
    <v>180.61</v>
    <v>180.63</v>
    <v>864918200</v>
    <v>UPS</v>
    <v>UNITED PARCEL SERVICE, INC. (XNYS:UPS)</v>
    <v>2465606</v>
    <v>3226767</v>
    <v>1999</v>
  </rv>
  <rv s="2">
    <v>16</v>
  </rv>
  <rv s="0">
    <v>https://www.bing.com/financeapi/forcetrigger?t=a1z11h&amp;q=XNYS%3aO&amp;form=skydnc</v>
    <v>Learn more on Bing</v>
  </rv>
  <rv s="3">
    <v>en-CA</v>
    <v>a1z11h</v>
    <v>268435456</v>
    <v>1</v>
    <v>Powered by Refinitiv</v>
    <v>6</v>
    <v>REALTY INCOME CORPORATION (XNYS:O)</v>
    <v>7</v>
    <v>10</v>
    <v>Finance</v>
    <v>11</v>
    <v>75.400000000000006</v>
    <v>55.5</v>
    <v>0.78969999999999996</v>
    <v>0.61499999999999999</v>
    <v>1.5310000000000002E-3</v>
    <v>9.5049999999999996E-3</v>
    <v>0.1</v>
    <v>USD</v>
    <v>Realty Income Corporation is a real estate investment trust. The Company is engaged in acquiring and managing single-unit freestanding commercial properties under a long-term net lease agreement with its commercial clients. The Company owns and operates diversified portfolio of over 11,400 commercial properties. The Company’s properties are leased to over 1,100 different clients who operate in approximately 72 separate industries throughout all 50 states, as well as Puerto Rico, the United Kingdom and Spain. Its properties are leased to retail and industrial clients that have a service, non-discretionary and/or low-price-point component to their business. The Company’s property types include retail, industrial, and agriculture.</v>
    <v>367</v>
    <v>New York Stock Exchange</v>
    <v>XNYS</v>
    <v>XNYS</v>
    <v>11995 El Camino Real, SAN DIEGO, CA, 92130 US</v>
    <v>65.37</v>
    <v>Residential &amp; Commercial REIT</v>
    <v>Stock</v>
    <v>44887.039265532032</v>
    <v>18</v>
    <v>64.61</v>
    <v>40962556978</v>
    <v>REALTY INCOME CORPORATION</v>
    <v>REALTY INCOME CORPORATION</v>
    <v>64.650000000000006</v>
    <v>60.498399999999997</v>
    <v>64.7</v>
    <v>65.314999999999998</v>
    <v>65.400000000000006</v>
    <v>627153900</v>
    <v>O</v>
    <v>REALTY INCOME CORPORATION (XNYS:O)</v>
    <v>2831209</v>
    <v>3886920</v>
    <v>1997</v>
  </rv>
  <rv s="2">
    <v>19</v>
  </rv>
  <rv s="0">
    <v>https://www.bing.com/financeapi/forcetrigger?t=a1x6rw&amp;q=XNYS%3aLUV&amp;form=skydnc</v>
    <v>Learn more on Bing</v>
  </rv>
  <rv s="3">
    <v>en-CA</v>
    <v>a1x6rw</v>
    <v>268435456</v>
    <v>1</v>
    <v>Powered by Refinitiv</v>
    <v>6</v>
    <v>SOUTHWEST AIRLINES CO. (XNYS:LUV)</v>
    <v>7</v>
    <v>10</v>
    <v>Finance</v>
    <v>9</v>
    <v>50.1</v>
    <v>30.2</v>
    <v>1.0647</v>
    <v>-0.36</v>
    <v>1.325E-3</v>
    <v>-9.4459999999999995E-3</v>
    <v>0.05</v>
    <v>USD</v>
    <v>Southwest Airlines Co. (Southwest) operates Southwest Airlines, a passenger airline that provides scheduled air transportation in the United States and near-international markets. The Company provides point-to-point service. The Company offers ancillary services, such as Southwest's EarlyBird Check-In, upgraded boarding, and transportation of pets and unaccompanied minors, in accordance with Southwest's respective policies. EarlyBird Check-In provides customers with automatic check-in and an assigned boarding position before general boarding positions become available. It offers its fare products directly to customers through its Internet Website, Southwest.com. It has approximately 728 Boeing 737 aircraft in its fleet and 121 destinations in 42 states, the District of Columbia, the Commonwealth of Puerto Rico, and ten near-international countries, such as Mexico, Jamaica, The Bahamas, Aruba, Dominican Republic, Costa Rica, Belize, Cuba, the Cayman Islands, and Turks and Caicos.</v>
    <v>64123</v>
    <v>New York Stock Exchange</v>
    <v>XNYS</v>
    <v>XNYS</v>
    <v>PO Box 36611, 2702 Love Field Dr, DALLAS, TX, 75235 US</v>
    <v>38.43</v>
    <v>Passenger Transportation Services</v>
    <v>Stock</v>
    <v>44887.040607372655</v>
    <v>21</v>
    <v>37.67</v>
    <v>22414138000</v>
    <v>SOUTHWEST AIRLINES CO.</v>
    <v>SOUTHWEST AIRLINES CO.</v>
    <v>38.06</v>
    <v>29.938099999999999</v>
    <v>38.11</v>
    <v>37.75</v>
    <v>37.799999999999997</v>
    <v>593752000</v>
    <v>LUV</v>
    <v>SOUTHWEST AIRLINES CO. (XNYS:LUV)</v>
    <v>3017494</v>
    <v>6104898</v>
    <v>1967</v>
  </rv>
  <rv s="2">
    <v>22</v>
  </rv>
  <rv s="0">
    <v>https://www.bing.com/financeapi/forcetrigger?t=c27j3m&amp;q=XNAS%3aDIBS&amp;form=skydnc</v>
    <v>Learn more on Bing</v>
  </rv>
  <rv s="4">
    <v>en-CA</v>
    <v>c27j3m</v>
    <v>268435456</v>
    <v>1</v>
    <v>Powered by Refinitiv</v>
    <v>12</v>
    <v>1STDIBS.COM, INC. (XNAS:DIBS)</v>
    <v>7</v>
    <v>13</v>
    <v>Finance</v>
    <v>9</v>
    <v>14.04</v>
    <v>4.7699999999999996</v>
    <v>1.208</v>
    <v>0.02</v>
    <v>0</v>
    <v>3.2629999999999998E-3</v>
    <v>0</v>
    <v>USD</v>
    <v>1stdibs.com, Inc provides online marketplaces for connecting design lovers with the sellers and makers of vintage, antique, and contemporary furniture, home decor, jewelry, watches, art, and fashion. The Company provides its sellers access to a global community of buyers and a platform to facilitate e-commerce at scale. Its sellers use its platform to manage their inventory, build their digital marketing presence, and communicate and negotiate orders with buyers. It provides its buyers a purchase experience with its interface. Its technology platform provides a transaction process and converts the data it collects from buyers’ browsing and purchase activity into insights for both sellers and buyers. It allows buyers to engage with sellers on its platform throughout all stages of a transaction. Its technology and data represent the experience of business activity. It operates in New York, Pennsylvania, Colorado and United Kingdom.</v>
    <v>365</v>
    <v>Nasdaq Stock Market</v>
    <v>XNAS</v>
    <v>XNAS</v>
    <v>51 Astor Place, 156 5TH AVE, SUITE 200, NEW YORK, NY, 10010 US</v>
    <v>6.19</v>
    <v>Software &amp; IT Services</v>
    <v>Stock</v>
    <v>44886.895182685155</v>
    <v>24</v>
    <v>5.93</v>
    <v>239424235</v>
    <v>1STDIBS.COM, INC.</v>
    <v>1STDIBS.COM, INC.</v>
    <v>6.12</v>
    <v>6.13</v>
    <v>6.15</v>
    <v>6.15</v>
    <v>38930770</v>
    <v>DIBS</v>
    <v>1STDIBS.COM, INC. (XNAS:DIBS)</v>
    <v>47154</v>
    <v>154794</v>
    <v>2000</v>
  </rv>
  <rv s="2">
    <v>25</v>
  </rv>
  <rv s="0">
    <v>https://www.bing.com/financeapi/forcetrigger?t=bx2p77&amp;q=XNAS%3aFDMT&amp;form=skydnc</v>
    <v>Learn more on Bing</v>
  </rv>
  <rv s="4">
    <v>en-CA</v>
    <v>bx2p77</v>
    <v>268435456</v>
    <v>1</v>
    <v>Powered by Refinitiv</v>
    <v>12</v>
    <v>4D MOLECULAR THERAPEUTICS, INC. (XNAS:FDMT)</v>
    <v>7</v>
    <v>13</v>
    <v>Finance</v>
    <v>9</v>
    <v>24.8184</v>
    <v>5.32</v>
    <v>1.8029999999999999</v>
    <v>-1.1100000000000001</v>
    <v>2.9693000000000001E-2</v>
    <v>-5.0477000000000001E-2</v>
    <v>0.62</v>
    <v>USD</v>
    <v>4D Molecular Therapeutics, Inc. is a clinical-stage gene therapy company. The Company is focused on creating and developing targeted and evolved adeno-associated viruses (AAV) vectors. The Company’s product candidates are focused various areas, including ophthalmology, cardiology, and pulmonology. The Company's product candidates include 4D-125, 4D-150, 4D-110, 4D-310, and 4D-710. 4D-125 for the treatment of patients with X-Linked Retinitis Pigmentosa (XLRP) with retinitis pigmentosa GTPase regulator (RPGR) gene. 4D-150 is developed for the treatment of wet age-related macular degeneration (wet-AMD). 4D-110 is developed for the treatment of choroideremia. 4D-310 is developed for the systemic treatment of Fabry disease. The Company is developing 4D-710 for the treatment of a broad range of patients with cystic fibrosis independent of their cystic fibrosis transmembrane conductance regulator (CFTR).</v>
    <v>140</v>
    <v>Nasdaq Stock Market</v>
    <v>XNAS</v>
    <v>XNAS</v>
    <v>5858 Horton Street #455, Emeryville, EMERYVILLE, CA, 94608 US</v>
    <v>24.8184</v>
    <v>Biotechnology &amp; Medical Research</v>
    <v>Stock</v>
    <v>44887.041392649997</v>
    <v>27</v>
    <v>20.8</v>
    <v>676352894</v>
    <v>4D MOLECULAR THERAPEUTICS, INC.</v>
    <v>4D MOLECULAR THERAPEUTICS, INC.</v>
    <v>21.89</v>
    <v>21.99</v>
    <v>20.88</v>
    <v>21.5</v>
    <v>32392380</v>
    <v>FDMT</v>
    <v>4D MOLECULAR THERAPEUTICS, INC. (XNAS:FDMT)</v>
    <v>1158614</v>
    <v>678290</v>
    <v>2015</v>
  </rv>
  <rv s="2">
    <v>28</v>
  </rv>
  <rv s="0">
    <v>https://www.bing.com/financeapi/forcetrigger?t=c387tc&amp;q=XNYS%3aAKA&amp;form=skydnc</v>
    <v>Learn more on Bing</v>
  </rv>
  <rv s="3">
    <v>en-CA</v>
    <v>c387tc</v>
    <v>268435456</v>
    <v>1</v>
    <v>Powered by Refinitiv</v>
    <v>6</v>
    <v>A.K.A. BRANDS HOLDING CORP. (XNYS:AKA)</v>
    <v>7</v>
    <v>10</v>
    <v>Finance</v>
    <v>9</v>
    <v>14.16</v>
    <v>1.2476</v>
    <v>1.7350000000000001</v>
    <v>-0.18</v>
    <v>0</v>
    <v>-9.8901000000000003E-2</v>
    <v>0</v>
    <v>USD</v>
    <v>a.k.a. Brands Holding Corp. is an online fashion retailer focused on acquiring and accelerating the growth of digitally native fashion brands targeting Gen Z and Millennial customers. The Company's brands share a common focus on Millennial and Gen Z consumers who seek fashion inspiration on social media and primarily shop online. It utilizes real-time data and consumer insights to identify the latest trends and work with its global sourcing network and brand partners to quickly bring new, quality products to market. It operates primarily in two geographies, the United States and Australia. The Company's brand platform consists of five differentiated brands, Princess Polly, Culture Kings, Petal &amp; Pup, mnml and Rebdolls. The Company's brands offer a curated assortment of clothing, footwear, headwear and accessories. Its customers shop through its Websites and mobile sites. Its subsidiaries include a.k.a. Brands Intermediate Holding Corp., Excelerate, L.P. and New Excelerate GP, Limited.</v>
    <v>1100</v>
    <v>New York Stock Exchange</v>
    <v>XNYS</v>
    <v>XNYS</v>
    <v>100 Montgomery Street, Suite 1600, SAN FRANCISCO, CA, 94104 US</v>
    <v>1.84</v>
    <v>Specialty Retailers</v>
    <v>Stock</v>
    <v>44886.881944444445</v>
    <v>30</v>
    <v>1.53</v>
    <v>211257912</v>
    <v>A.K.A. BRANDS HOLDING CORP.</v>
    <v>A.K.A. BRANDS HOLDING CORP.</v>
    <v>1.84</v>
    <v>0</v>
    <v>1.82</v>
    <v>1.64</v>
    <v>1.64</v>
    <v>128815800</v>
    <v>AKA</v>
    <v>A.K.A. BRANDS HOLDING CORP. (XNYS:AKA)</v>
    <v>92003</v>
    <v>96927</v>
    <v>2021</v>
  </rv>
  <rv s="2">
    <v>31</v>
  </rv>
  <rv s="0">
    <v>https://www.bing.com/financeapi/forcetrigger?t=bxl9z2&amp;q=XNYS%3aAMPS&amp;form=skydnc</v>
    <v>Learn more on Bing</v>
  </rv>
  <rv s="3">
    <v>en-CA</v>
    <v>bxl9z2</v>
    <v>268435456</v>
    <v>1</v>
    <v>Powered by Refinitiv</v>
    <v>6</v>
    <v>Altus Power, Inc. (XNYS:AMPS)</v>
    <v>7</v>
    <v>10</v>
    <v>Finance</v>
    <v>9</v>
    <v>14.715</v>
    <v>4.26</v>
    <v>0.218</v>
    <v>-0.24</v>
    <v>-4.1056000000000002E-2</v>
    <v>-3.3993999999999996E-2</v>
    <v>-0.28000000000000003</v>
    <v>USD</v>
    <v>Altus Power, Inc. develops, owns, constructs and operates small-scale utility, commercial, industrial, public sector and community photovoltaic solar energy generation and storage facilities. The Company has the in-house capabilities to develop, build and provide operations and maintenance and customer servicing for its assets. The Company is a developer, owner and operator of large-scale roof, ground and carport-based photovoltaic (PV) and energy storage systems, serving commercial and industrial, public sector and community solar customers. It owns systems across the United States from Hawaii to Vermont. Its portfolio consists of over 350 megawatts (MW) of solar PV. It also participates in various renewable energy certificate (REC) programs throughout the country. The Company serves its commercial, industrial, public sector and community solar customers by developing, owning and operating locally sited solar generation, energy storage and electric vehicle charging infrastructure.</v>
    <v>44</v>
    <v>New York Stock Exchange</v>
    <v>XNYS</v>
    <v>XNYS</v>
    <v>2200 Atlantic Street, 6Th Floor, STAMFORD, CT, 06902 US</v>
    <v>7.04</v>
    <v>Electrical Utilities &amp; IPPs</v>
    <v>Stock</v>
    <v>44887.012654421094</v>
    <v>33</v>
    <v>6.55</v>
    <v>1129860000</v>
    <v>Altus Power, Inc.</v>
    <v>Altus Power, Inc.</v>
    <v>6.98</v>
    <v>112.4025</v>
    <v>7.06</v>
    <v>6.82</v>
    <v>6.54</v>
    <v>160036900</v>
    <v>AMPS</v>
    <v>Altus Power, Inc. (XNYS:AMPS)</v>
    <v>684109</v>
    <v>1113937</v>
    <v>2020</v>
  </rv>
  <rv s="2">
    <v>34</v>
  </rv>
  <rv s="0">
    <v>https://www.bing.com/financeapi/forcetrigger?t=c3orhw&amp;q=XNAS%3aAIP&amp;form=skydnc</v>
    <v>Learn more on Bing</v>
  </rv>
  <rv s="4">
    <v>en-CA</v>
    <v>c3orhw</v>
    <v>268435456</v>
    <v>1</v>
    <v>Powered by Refinitiv</v>
    <v>12</v>
    <v>ARTERIS, INC. (XNAS:AIP)</v>
    <v>7</v>
    <v>13</v>
    <v>Finance</v>
    <v>9</v>
    <v>27.57</v>
    <v>4.55</v>
    <v>1.6140000000000001</v>
    <v>-0.1</v>
    <v>0</v>
    <v>-1.8116E-2</v>
    <v>0</v>
    <v>USD</v>
    <v>Arteris, Inc. is a provider of interconnect and other intellectual property (IP) technology that manages the on-chip communications in System-on-Chip (SoC) semiconductor devices. Its products enable its customers to deliver complex SoCs that not only process data but are also able to make decisions. Its IP products include Ncore cache coherent and FlexNoC non-coherent interconnect IP, CodaCache standalone last level cache and optional Resilience Package, FlexNoC AI Package and Physical Interconnect Aware NoC Optimizer (PIANO) automated timing closure capabilities. Its interconnect IP solutions offer connections to multiple industry standard processors such as Arm, RISC-V, CEVA, Synopsys ARC and MIPS, as well as memory controllers, I/O and a variety of IP subsystems. Its IP deployment products provide intelligent automation that improves the quality of SoC hardware designs and their associated software and firmware, verification and simulation platforms, and others.</v>
    <v>234</v>
    <v>Nasdaq Stock Market</v>
    <v>XNAS</v>
    <v>XNAS</v>
    <v>595 Millich Drive, Suite 200, CAMPBELL, CA, 95008 US</v>
    <v>5.58</v>
    <v>Software &amp; IT Services</v>
    <v>Stock</v>
    <v>44886.916671631247</v>
    <v>36</v>
    <v>5.38</v>
    <v>181164584</v>
    <v>ARTERIS, INC.</v>
    <v>ARTERIS, INC.</v>
    <v>5.52</v>
    <v>5.52</v>
    <v>5.42</v>
    <v>5.42</v>
    <v>33425200</v>
    <v>AIP</v>
    <v>ARTERIS, INC. (XNAS:AIP)</v>
    <v>38311</v>
    <v>89102</v>
    <v>2004</v>
  </rv>
  <rv s="2">
    <v>37</v>
  </rv>
  <rv s="0">
    <v>https://www.bing.com/financeapi/forcetrigger?t=c2riu2&amp;q=XNAS%3aBLFY&amp;form=skydnc</v>
    <v>Learn more on Bing</v>
  </rv>
  <rv s="4">
    <v>en-CA</v>
    <v>c2riu2</v>
    <v>268435456</v>
    <v>1</v>
    <v>Powered by Refinitiv</v>
    <v>12</v>
    <v>BLUE FOUNDRY BANCORP (XNAS:BLFY)</v>
    <v>7</v>
    <v>13</v>
    <v>Finance</v>
    <v>9</v>
    <v>15.47</v>
    <v>11.01</v>
    <v>0.31</v>
    <v>0.22</v>
    <v>-4.9579999999999999E-2</v>
    <v>1.7067000000000002E-2</v>
    <v>-0.65</v>
    <v>USD</v>
    <v>Blue Foundry Bancorp is a holding company for Blue Foundry Bank (the Bank). The Bank is a chartered stock savings bank. The Bank's principal business consists of originating one-to-four family residential real estate mortgages, home equity loans and lines of credit, consumer loans and lines of credit, and originations of commercial real estate, multi-family, construction, and commercial and industrial loans in its principal market and surrounding areas. In addition, it often lends outside of its branch network in metropolitan areas. The Bank operates approximately 17 full-service banking offices in New Jersey. Its deposits include non-interest-bearing deposits, negotiable order of withdrawal (NOW) and demand accounts, savings and time deposits. The Company also invests in investment securities.</v>
    <v>175</v>
    <v>Nasdaq Stock Market</v>
    <v>XNAS</v>
    <v>XNAS</v>
    <v>19 Park Avenue, RUTHERFORD, NJ, 07070 US</v>
    <v>13.164999999999999</v>
    <v>Banking Services</v>
    <v>Stock</v>
    <v>44886.946211539063</v>
    <v>39</v>
    <v>12.914999999999999</v>
    <v>365531971</v>
    <v>BLUE FOUNDRY BANCORP</v>
    <v>BLUE FOUNDRY BANCORP</v>
    <v>12.96</v>
    <v>12.89</v>
    <v>13.11</v>
    <v>12.46</v>
    <v>27881920</v>
    <v>BLFY</v>
    <v>BLUE FOUNDRY BANCORP (XNAS:BLFY)</v>
    <v>71312</v>
    <v>85062</v>
    <v>2021</v>
  </rv>
  <rv s="2">
    <v>40</v>
  </rv>
  <rv s="0">
    <v>https://www.bing.com/financeapi/forcetrigger?t=c2mtfr&amp;q=XNAS%3aCRBU&amp;form=skydnc</v>
    <v>Learn more on Bing</v>
  </rv>
  <rv s="4">
    <v>en-CA</v>
    <v>c2mtfr</v>
    <v>268435456</v>
    <v>1</v>
    <v>Powered by Refinitiv</v>
    <v>12</v>
    <v>CARIBOU BIOSCIENCES, INC. (XNAS:CRBU)</v>
    <v>7</v>
    <v>13</v>
    <v>Finance</v>
    <v>9</v>
    <v>21.9</v>
    <v>4.8899999999999997</v>
    <v>1.649</v>
    <v>-0.17</v>
    <v>2.0202000000000001E-2</v>
    <v>-1.8722000000000003E-2</v>
    <v>0.18</v>
    <v>USD</v>
    <v>Caribou Biosciences, Inc. is a clinical-stage genome-editing biopharmaceutical company. The Company is developing transformative clustered regularly interspaced short palindromic repeats (CRISPR) therapies for patients with devastating diseases. The Company’s CRISPR platform, CRISPR hybrid RNA-DNA (chRDNA), enables superior genome-editing precision to develop cell therapies that are specifically engineered for enhanced persistence. It is advancing a pipeline of allogeneic, or off-the-shelf, chimeric antigen receptor (CAR)-T (CAR-T) and CAR-natural killer (CAR-NK) cell therapies for the treatment of patients with hematologic malignancies and solid tumors. Its lead product candidate, CB-010, is a clinical-stage allogeneic anti-CD19 CAR-T cell therapy with programmed cell death protein 1 (PD-1) removed from the CAR-T cell surface by a genome-edited knockout of the PDCDI gene. The Company’s product candidate also includes CB-011, CB-012 and CB-012.</v>
    <v>97</v>
    <v>Nasdaq Stock Market</v>
    <v>XNAS</v>
    <v>XNAS</v>
    <v>2929 7TH STREET, STE 120, BERKELEY, CA, 94710 US</v>
    <v>9.23</v>
    <v>Biotechnology &amp; Medical Research</v>
    <v>Stock</v>
    <v>44886.89903626094</v>
    <v>42</v>
    <v>8.8000000000000007</v>
    <v>543523899</v>
    <v>CARIBOU BIOSCIENCES, INC.</v>
    <v>CARIBOU BIOSCIENCES, INC.</v>
    <v>9.11</v>
    <v>9.08</v>
    <v>8.91</v>
    <v>9.09</v>
    <v>61001560</v>
    <v>CRBU</v>
    <v>CARIBOU BIOSCIENCES, INC. (XNAS:CRBU)</v>
    <v>274223</v>
    <v>532438</v>
    <v>2011</v>
  </rv>
  <rv s="2">
    <v>43</v>
  </rv>
  <rv s="0">
    <v>https://www.bing.com/financeapi/forcetrigger?t=c2hjxm&amp;q=XNAS%3aIPSC&amp;form=skydnc</v>
    <v>Learn more on Bing</v>
  </rv>
  <rv s="4">
    <v>en-CA</v>
    <v>c2hjxm</v>
    <v>268435456</v>
    <v>1</v>
    <v>Powered by Refinitiv</v>
    <v>12</v>
    <v>CENTURY THERAPEUTICS, INC. (XNAS:IPSC)</v>
    <v>7</v>
    <v>13</v>
    <v>Finance</v>
    <v>9</v>
    <v>20.58</v>
    <v>7.32</v>
    <v>0.63700000000000001</v>
    <v>-0.63</v>
    <v>0</v>
    <v>-5.7586999999999999E-2</v>
    <v>0</v>
    <v>USD</v>
    <v>Century Therapeutics, Inc. is a biotechnology company. The Company is focused on developing transformative allogeneic, pluripotent stem cells (iPSC)-derived natural killer (NK) and T cell therapies to create products for the treatment of both solid tumor and hematological malignancies. Its Allo-Evasion technology is intended to prevent rejection of cell products by the host immune system, and manufacturing capabilities intended to minimize product development and supply risk. The Company's pipeline includes CNTY-101, CNTY-103, CNTY-102 and CNTY-104. The Company’s lead product candidate, CNTY-101, is focused on targeting B-cell lymphoma. CNTY-103 is designed to treat glioblastoma. CNTY-102 is designed to improve B-cell malignancy treatment. CNTY-104, is being developed to treat acute myeloid leukemia (AML). CAR design is a component of cell therapy product candidates. In addition to its programs, the Company is also actively engaged in a number of earlier stage discovery programs.</v>
    <v>170</v>
    <v>Nasdaq Stock Market</v>
    <v>XNAS</v>
    <v>XNAS</v>
    <v>3675 Market St, PHILADELPHIA, PA, 19104 US</v>
    <v>11.09</v>
    <v>Biotechnology &amp; Medical Research</v>
    <v>Stock</v>
    <v>44886.895527349217</v>
    <v>45</v>
    <v>10.15</v>
    <v>608024517</v>
    <v>CENTURY THERAPEUTICS, INC.</v>
    <v>CENTURY THERAPEUTICS, INC.</v>
    <v>10.9</v>
    <v>10.94</v>
    <v>10.31</v>
    <v>10.31</v>
    <v>58974250</v>
    <v>IPSC</v>
    <v>CENTURY THERAPEUTICS, INC. (XNAS:IPSC)</v>
    <v>32483</v>
    <v>97341</v>
    <v>2018</v>
  </rv>
  <rv s="2">
    <v>46</v>
  </rv>
  <rv s="0">
    <v>https://www.bing.com/financeapi/forcetrigger?t=c1b58m&amp;q=XNAS%3aCPTN&amp;form=skydnc</v>
    <v>Learn more on Bing</v>
  </rv>
  <rv s="3">
    <v>en-CA</v>
    <v>c1b58m</v>
    <v>268435456</v>
    <v>1</v>
    <v>Powered by Refinitiv</v>
    <v>6</v>
    <v>Cepton Inc (XNAS:CPTN)</v>
    <v>7</v>
    <v>10</v>
    <v>Finance</v>
    <v>9</v>
    <v>80.16</v>
    <v>1.01</v>
    <v>0.04</v>
    <v>-0.05</v>
    <v>0</v>
    <v>-3.5460999999999999E-2</v>
    <v>0</v>
    <v>USD</v>
    <v>Cepton, Inc. provides technology solutions. The Company develops and produces lidar sensors for use in automotive and smart infrastructure industries. The Company develops Silicon Valley and Micro Motion Technology (MMT) lidar solutions. Its Silicon Valley innovator of lidar-based solutions for automotive (ADAS/AV), smart cities, smart spaces and smart industrial applications. Its Micro Motion Technology enables 3D perception solutions for smart applications across industries. It developed lidar platform consisting of components including its MMT technology and its system-on-a-chip (SoC) lidar engine application-specific integrated circuit (ASIC), a portfolio of automotive-grade and industrial-grade long-range and near-range lidars, a software layer enabling the integration of automotive functions, and perception software capabilities.</v>
    <v>151</v>
    <v>Nasdaq Stock Market</v>
    <v>XNAS</v>
    <v>XNAS</v>
    <v>399 West Trimble Road, 2nd Floor, SAN JOSE, CA, 95131 US</v>
    <v>1.46</v>
    <v>Electronic Equipment &amp; Parts</v>
    <v>Stock</v>
    <v>44886.916673055472</v>
    <v>48</v>
    <v>1.35</v>
    <v>212722496</v>
    <v>Cepton Inc</v>
    <v>Cepton Inc</v>
    <v>1.46</v>
    <v>14.0466</v>
    <v>1.41</v>
    <v>1.36</v>
    <v>1.36</v>
    <v>156413600</v>
    <v>CPTN</v>
    <v>Cepton Inc (XNAS:CPTN)</v>
    <v>176448</v>
    <v>252747</v>
    <v>2010</v>
  </rv>
  <rv s="2">
    <v>49</v>
  </rv>
  <rv s="0">
    <v>https://www.bing.com/financeapi/forcetrigger?t=c11cgh&amp;q=XNYS%3aCOUR&amp;form=skydnc</v>
    <v>Learn more on Bing</v>
  </rv>
  <rv s="3">
    <v>en-CA</v>
    <v>c11cgh</v>
    <v>268435456</v>
    <v>1</v>
    <v>Powered by Refinitiv</v>
    <v>6</v>
    <v>COURSERA, INC. (XNYS:COUR)</v>
    <v>7</v>
    <v>10</v>
    <v>Finance</v>
    <v>9</v>
    <v>33.01</v>
    <v>9.81</v>
    <v>1.1539999999999999</v>
    <v>-0.25</v>
    <v>0</v>
    <v>-1.7805999999999999E-2</v>
    <v>0</v>
    <v>USD</v>
    <v>Coursera, Inc. provides Coursera, a platform that connects learners, educators and institutions, providing educational content that is accessible and relevant. The Company's segments include Consumer, Enterprise and Degrees. Coursera provides a range of learning offerings, including Guided Projects, Courses, Specializations, Certificates and Degrees. Its offerings include Coursera.org for Individuals, Coursera for Enterprise, Coursera for Business, Coursera for Campus and Coursera for Government. Coursera partners with university and industry partners to provide a broad portfolio of content and credentials. Its university partners offer courses across a range of domains, including data science, technology, business, health, social sciences, and arts and humanities. The Company also offers Coursera Plus, a subscription pricing model that gives learners access to over 7,000 courses, Guided Projects, Specializations, and Professional Certificates on Coursera for a monthly or annual fee.</v>
    <v>1138</v>
    <v>New York Stock Exchange</v>
    <v>XNYS</v>
    <v>XNYS</v>
    <v>381 E. Evelyn Ave., MOUNTAIN VIEW, CA, 94041 US</v>
    <v>14.069000000000001</v>
    <v>Software &amp; IT Services</v>
    <v>Stock</v>
    <v>44886.947472777341</v>
    <v>51</v>
    <v>13.65</v>
    <v>2057988000</v>
    <v>COURSERA, INC.</v>
    <v>COURSERA, INC.</v>
    <v>13.93</v>
    <v>0</v>
    <v>14.04</v>
    <v>13.79</v>
    <v>13.79</v>
    <v>146580400</v>
    <v>COUR</v>
    <v>COURSERA, INC. (XNYS:COUR)</v>
    <v>568880</v>
    <v>842430</v>
    <v>2011</v>
  </rv>
  <rv s="2">
    <v>52</v>
  </rv>
  <rv s="0">
    <v>https://www.bing.com/financeapi/forcetrigger?t=c2pp9c&amp;q=XNAS%3aCTKB&amp;form=skydnc</v>
    <v>Learn more on Bing</v>
  </rv>
  <rv s="3">
    <v>en-CA</v>
    <v>c2pp9c</v>
    <v>268435456</v>
    <v>1</v>
    <v>Powered by Refinitiv</v>
    <v>6</v>
    <v>CYTEK BIOSCIENCES, INC. (XNAS:CTKB)</v>
    <v>7</v>
    <v>10</v>
    <v>Finance</v>
    <v>9</v>
    <v>20.57</v>
    <v>7.38</v>
    <v>0.63900000000000001</v>
    <v>0.01</v>
    <v>0</v>
    <v>6.78E-4</v>
    <v>0</v>
    <v>USD</v>
    <v>Cytek Biosciences, Inc. cell analysis solutions company. The Company offers cell analysis tools by leveraging technical approaches. Its instruments, the Aurora and Northern Lights systems, are the spectrum flow cytometers able to deliver cell analysis by utilizing the spectrum of fluorescence signatures from multiple lasers to distinguish fluorescent tags on single cells Full Spectrum Profiling (FSP). The Company’s FSP technology optimizes sensitivity and accuracy through its optical and electronic designs that utilize a method of light detection and distribution. Its FSP platform includes instruments, reagents, software and services to provide an integrated suite of solutions for its customers. The Company has sold and deployed over 1,000 instruments, primarily comprised of its Aurora and Northern Lights systems to customers around the world, including the pharmaceutical companies, over 150 biopharma companies, academic research centers, and clinical research organizations (CROs).</v>
    <v>574</v>
    <v>Nasdaq Stock Market</v>
    <v>XNAS</v>
    <v>XNAS</v>
    <v>47215 LAKEVIEW BOULEVARD, FREMONT, CA, 94538 US</v>
    <v>14.85</v>
    <v>Healthcare Equipment &amp; Supplies</v>
    <v>Stock</v>
    <v>44886.916670185157</v>
    <v>54</v>
    <v>14.36</v>
    <v>1990436184</v>
    <v>CYTEK BIOSCIENCES, INC.</v>
    <v>CYTEK BIOSCIENCES, INC.</v>
    <v>14.64</v>
    <v>2674.3420000000001</v>
    <v>14.75</v>
    <v>14.76</v>
    <v>14.76</v>
    <v>134853400</v>
    <v>CTKB</v>
    <v>CYTEK BIOSCIENCES, INC. (XNAS:CTKB)</v>
    <v>604860</v>
    <v>500744</v>
    <v>2014</v>
  </rv>
  <rv s="2">
    <v>55</v>
  </rv>
  <rv s="0">
    <v>https://www.bing.com/financeapi/forcetrigger?t=c21dhw&amp;q=XNAS%3aDAWN&amp;form=skydnc</v>
    <v>Learn more on Bing</v>
  </rv>
  <rv s="4">
    <v>en-CA</v>
    <v>c21dhw</v>
    <v>268435456</v>
    <v>1</v>
    <v>Powered by Refinitiv</v>
    <v>12</v>
    <v>DAY ONE BIOPHARMACEUTICALS, INC. (XNAS:DAWN)</v>
    <v>7</v>
    <v>13</v>
    <v>Finance</v>
    <v>9</v>
    <v>28.349900000000002</v>
    <v>5.44</v>
    <v>-0.79600000000000004</v>
    <v>-0.93</v>
    <v>0</v>
    <v>-4.3579999999999994E-2</v>
    <v>0</v>
    <v>USD</v>
    <v>Day One Biopharmaceuticals, Inc. is a clinical-stage biopharmaceutical company. It is focused on developing and commercializing targeted therapies for patients of all ages with genomically-defined cancers. It seeks to identify, acquires, and develops product candidates that target high-value oncogenic drivers in cancers with unmet need, with an initial focus on pediatric patients. Its lead product candidate, DAY101 (tovorafenib), is an oral, brain-penetrant, highly selective type II pan-rapidly accelerated fibrosarcoma (pan-RAF), kinase inhibitor. Tovorafenib is also used for the treatment of low-grade gliomas (LGGs). Its second product candidate, pimasertib, is an oral, highly selective small molecule inhibitor of mitogen-activated protein kinase kinases 1 and 2 (MEK), a key signaling node in the MAPK pathway. It has initiated a phase II trial of tovorafenib for pediatric patients with relapsed or progressive low-grade glioma (pLGG), the common brain tumor diagnosed in children.</v>
    <v>102</v>
    <v>Nasdaq Stock Market</v>
    <v>XNAS</v>
    <v>XNAS</v>
    <v>2000 Sierra Point Parkway, Suite 501, BRISBANE, CA, 94080-1930 US</v>
    <v>21.43</v>
    <v>Biotechnology &amp; Medical Research</v>
    <v>Stock</v>
    <v>44886.895045821097</v>
    <v>57</v>
    <v>20.25</v>
    <v>1501145907</v>
    <v>DAY ONE BIOPHARMACEUTICALS, INC.</v>
    <v>DAY ONE BIOPHARMACEUTICALS, INC.</v>
    <v>21.27</v>
    <v>21.34</v>
    <v>20.41</v>
    <v>20.41</v>
    <v>73549530</v>
    <v>DAWN</v>
    <v>DAY ONE BIOPHARMACEUTICALS, INC. (XNAS:DAWN)</v>
    <v>501040</v>
    <v>511888</v>
    <v>2018</v>
  </rv>
  <rv s="2">
    <v>58</v>
  </rv>
  <rv s="0">
    <v>https://www.bing.com/financeapi/forcetrigger?t=c38l7w&amp;q=XNAS%3aDICE&amp;form=skydnc</v>
    <v>Learn more on Bing</v>
  </rv>
  <rv s="4">
    <v>en-CA</v>
    <v>c38l7w</v>
    <v>268435456</v>
    <v>1</v>
    <v>Powered by Refinitiv</v>
    <v>12</v>
    <v>DICE THERAPEUTICS, INC. (XNAS:DICE)</v>
    <v>7</v>
    <v>13</v>
    <v>Finance</v>
    <v>9</v>
    <v>45.99</v>
    <v>12.635</v>
    <v>0.68400000000000005</v>
    <v>0.06</v>
    <v>-5.1818000000000003E-2</v>
    <v>1.8210000000000001E-3</v>
    <v>-1.71</v>
    <v>USD</v>
    <v>DICE Therapeutics, Inc., formerly Dice Molecules Holdings LLC, is a biopharmaceutical company. The Company leverages its technology platform to build a pipeline of oral therapeutic candidates to treat chronic diseases in immunology and other therapeutic areas. It is focused on developing oral therapeutics against targets in immunology. The Company’s platform, which it refers to as DELSCAPE, is designed to discover selective oral small molecules with the potential to modulate protein-protein interactions (PPIs) as effectively as systemic biologics. Its lead therapeutic candidate, DC-806, is an oral antagonist of the pro-inflammatory signaling molecule, interleukin-17 (IL-17), which is a validated drug target implicated in a variety of immunology indications. The Company is also developing oral therapeutic candidates targeting α4ß7 integrin and αVß1/αVß6 integrin for the treatment of inflammatory bowel disease (IBD) and idiopathic pulmonary fibrosis (IPF).</v>
    <v>65</v>
    <v>Nasdaq Stock Market</v>
    <v>XNAS</v>
    <v>XNAS</v>
    <v>279 E. Grand Avenue, Suite 300, Lobby B, SOUTH SAN FRANCISCO, CA, 94080 US</v>
    <v>34.451500000000003</v>
    <v>Biotechnology &amp; Medical Research</v>
    <v>Stock</v>
    <v>44886.914754235935</v>
    <v>60</v>
    <v>31.975000000000001</v>
    <v>1573148940</v>
    <v>DICE THERAPEUTICS, INC.</v>
    <v>DICE THERAPEUTICS, INC.</v>
    <v>33.130000000000003</v>
    <v>32.94</v>
    <v>33</v>
    <v>31.29</v>
    <v>47671180</v>
    <v>DICE</v>
    <v>DICE THERAPEUTICS, INC. (XNAS:DICE)</v>
    <v>371889</v>
    <v>646846</v>
    <v>2014</v>
  </rv>
  <rv s="2">
    <v>61</v>
  </rv>
  <rv s="0">
    <v>https://www.bing.com/financeapi/forcetrigger?t=c2mtim&amp;q=XNAS%3aDUOL&amp;form=skydnc</v>
    <v>Learn more on Bing</v>
  </rv>
  <rv s="4">
    <v>en-CA</v>
    <v>c2mtim</v>
    <v>268435456</v>
    <v>1</v>
    <v>Powered by Refinitiv</v>
    <v>12</v>
    <v>DUOLINGO, INC. (XNAS:DUOL)</v>
    <v>7</v>
    <v>13</v>
    <v>Finance</v>
    <v>11</v>
    <v>137.39500000000001</v>
    <v>60.500300000000003</v>
    <v>0.81499999999999995</v>
    <v>1.74</v>
    <v>5.9040000000000004E-3</v>
    <v>2.5701999999999999E-2</v>
    <v>0.41</v>
    <v>USD</v>
    <v>Duolingo, Inc. is a technology company The Company provides a science-based language learning platform. The Company's platform enables users to learn languages online. Duolingo offers approximately 97 courses in 40 languages, and is available on International Organization for Standardization (iOS), Android, and Web at www.duolingo.com. The Company's products include Duolingo for Schools, Duolingo English Test, Duolingo ABC, Duolingo Events, Duolingo podcasts, stories and dictionaries. Duolingo for Schools is a free web-based tool that makes it easier for teachers to use its platform in a structured learning environment. Duolingo English Test is an online English proficiency assessment. Duolingo ABC is a free application that teaches literacy skills to children's ageing three to six. Duolingo Events are online gatherings that bring together language learners from around the world for fun.</v>
    <v>600</v>
    <v>Nasdaq Stock Market</v>
    <v>XNAS</v>
    <v>XNAS</v>
    <v>5900 PENN AVE, SECOND FLOOR, PITTSBURGH, PA, 15206 US</v>
    <v>69.95</v>
    <v>Software &amp; IT Services</v>
    <v>Stock</v>
    <v>44887.038216481247</v>
    <v>63</v>
    <v>66.8</v>
    <v>2789386745</v>
    <v>DUOLINGO, INC.</v>
    <v>DUOLINGO, INC.</v>
    <v>67.03</v>
    <v>67.7</v>
    <v>69.44</v>
    <v>69.849999999999994</v>
    <v>40169740</v>
    <v>DUOL</v>
    <v>DUOLINGO, INC. (XNAS:DUOL)</v>
    <v>474841</v>
    <v>396305</v>
    <v>2011</v>
  </rv>
  <rv s="2">
    <v>64</v>
  </rv>
  <rv s="0">
    <v>https://www.bing.com/financeapi/forcetrigger?t=a1rinm&amp;q=XNAS%3aDYN&amp;form=skydnc</v>
    <v>Learn more on Bing</v>
  </rv>
  <rv s="4">
    <v>en-CA</v>
    <v>a1rinm</v>
    <v>268435456</v>
    <v>1</v>
    <v>Powered by Refinitiv</v>
    <v>12</v>
    <v>Dyne Therapeutics Inc (XNAS:DYN)</v>
    <v>7</v>
    <v>13</v>
    <v>Finance</v>
    <v>9</v>
    <v>16.079999999999998</v>
    <v>4.3</v>
    <v>0.46700000000000003</v>
    <v>-0.08</v>
    <v>0</v>
    <v>-8.4659999999999996E-3</v>
    <v>0</v>
    <v>USD</v>
    <v>Dyne Therapeutics Inc. is a muscle disease company. The Company is focused on advancing therapeutics for patients with genetically driven diseases. It is utilizing its FORCE platform to overcome the limitations of muscle tissue delivery and oligonucleotide therapeutics for muscle diseases. Its FORCE platform therapeutics consist of an oligonucleotide payload that it has designed to target the genetic basis of the disease. Using its FORCE platform, the Company is assembling a portfolio of muscle disease therapeutics, including its lead programs in myotonic dystrophy type 1 (DM1), Duchenne muscular dystrophy (DMD), and facioscapulohumeral dystrophy (FSHD). Its therapeutics consist of three components: a Fab, a clinically validated linker, and an oligonucleotide payload that it attaches to its Fab using the linker. In addition, It plans to expand its portfolio through development efforts focused on rare skeletal muscle diseases, as well as cardiac and metabolic muscle diseases.</v>
    <v>115</v>
    <v>Nasdaq Stock Market</v>
    <v>XNAS</v>
    <v>XNAS</v>
    <v>1560 Trapelo Road, WALTHAM, MA, 02451 US</v>
    <v>9.58</v>
    <v>Biotechnology &amp; Medical Research</v>
    <v>Stock</v>
    <v>44886.875935578122</v>
    <v>66</v>
    <v>9.2100000000000009</v>
    <v>488428959</v>
    <v>Dyne Therapeutics Inc</v>
    <v>Dyne Therapeutics Inc</v>
    <v>9.36</v>
    <v>9.4499999999999993</v>
    <v>9.3699999999999992</v>
    <v>9.3699999999999992</v>
    <v>52126890</v>
    <v>DYN</v>
    <v>Dyne Therapeutics Inc (XNAS:DYN)</v>
    <v>186212</v>
    <v>204566</v>
    <v>2013</v>
  </rv>
  <rv s="2">
    <v>67</v>
  </rv>
  <rv s="0">
    <v>https://www.bing.com/financeapi/forcetrigger?t=c1cbp2&amp;q=XNAS%3aEWTX&amp;form=skydnc</v>
    <v>Learn more on Bing</v>
  </rv>
  <rv s="4">
    <v>en-CA</v>
    <v>c1cbp2</v>
    <v>268435456</v>
    <v>1</v>
    <v>Powered by Refinitiv</v>
    <v>12</v>
    <v>Edgewise Therapeutics Inc (XNAS:EWTX)</v>
    <v>7</v>
    <v>13</v>
    <v>Finance</v>
    <v>9</v>
    <v>22.98</v>
    <v>5.4050000000000002</v>
    <v>1.0169999999999999</v>
    <v>-0.01</v>
    <v>0</v>
    <v>-1E-3</v>
    <v>0</v>
    <v>USD</v>
    <v>Edgewise Therapeutics, Inc. is a clinical-stage biopharmaceutical company that is developing orally bioavailable, small molecule therapies for musculoskeletal diseases. The Company is principally focused on discovering, developing and commercializing treatments for rare muscle disorders. Its platform utilizes custom-built throughput and translatable systems that measure integrated muscle function in whole organ extracts to identify small molecule precision medicines regulating key proteins in muscle tissue, initially focused on addressing rare neuromuscular and cardiac diseases. The Company's lead candidate, EDG-5506, is an orally administered allosteric, selective, fast myofiber (type II) myosin small molecule inhibitor designed to address the root cause of dystrophinopathies, including Duchenne muscular dystrophy (DMD) and Becker muscular dystrophy (BMD). The Company's research programs include EDG-6289, EDG-002 and EDG-003.</v>
    <v>50</v>
    <v>Nasdaq Stock Market</v>
    <v>XNAS</v>
    <v>XNAS</v>
    <v>3415 Colorado Ave., BOULDER, CO, 80303 US</v>
    <v>10.23</v>
    <v>Biotechnology &amp; Medical Research</v>
    <v>Stock</v>
    <v>44886.87592998828</v>
    <v>69</v>
    <v>9.6950000000000003</v>
    <v>631503464</v>
    <v>Edgewise Therapeutics Inc</v>
    <v>Edgewise Therapeutics Inc</v>
    <v>9.9499999999999993</v>
    <v>10</v>
    <v>9.99</v>
    <v>9.99</v>
    <v>63213560</v>
    <v>EWTX</v>
    <v>Edgewise Therapeutics Inc (XNAS:EWTX)</v>
    <v>161474</v>
    <v>195130</v>
    <v>2017</v>
  </rv>
  <rv s="2">
    <v>70</v>
  </rv>
  <rv s="0">
    <v>https://www.bing.com/financeapi/forcetrigger?t=c2a5ww&amp;q=XNAS%3aEQRX&amp;form=skydnc</v>
    <v>Learn more on Bing</v>
  </rv>
  <rv s="4">
    <v>en-CA</v>
    <v>c2a5ww</v>
    <v>268435456</v>
    <v>1</v>
    <v>Powered by Refinitiv</v>
    <v>12</v>
    <v>EQRx, Inc. (XNAS:EQRX)</v>
    <v>7</v>
    <v>13</v>
    <v>Finance</v>
    <v>9</v>
    <v>9.99</v>
    <v>2.63</v>
    <v>1.2999999999999999E-2</v>
    <v>-0.01</v>
    <v>0</v>
    <v>-3.0120000000000004E-3</v>
    <v>0</v>
    <v>USD</v>
    <v>CM Life Sciences III Inc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The Company intends to execute business combination in the life sciences sector.</v>
    <v>242</v>
    <v>Nasdaq Stock Market</v>
    <v>XNAS</v>
    <v>XNAS</v>
    <v>50 Hampshire Street, 667 Madison Avenue, CAMBRIDGE, MA, 02139 US</v>
    <v>3.4449999999999998</v>
    <v>Biotechnology &amp; Medical Research</v>
    <v>Stock</v>
    <v>44886.895259478908</v>
    <v>72</v>
    <v>3.28</v>
    <v>1616714554</v>
    <v>EQRx, Inc.</v>
    <v>EQRx, Inc.</v>
    <v>3.35</v>
    <v>3.32</v>
    <v>3.31</v>
    <v>3.31</v>
    <v>488433400</v>
    <v>EQRX</v>
    <v>EQRx, Inc. (XNAS:EQRX)</v>
    <v>1827646</v>
    <v>2489733</v>
    <v>2021</v>
  </rv>
  <rv s="2">
    <v>73</v>
  </rv>
  <rv s="0">
    <v>https://www.bing.com/financeapi/forcetrigger?t=c22oxm&amp;q=XNYS%3aFIGS&amp;form=skydnc</v>
    <v>Learn more on Bing</v>
  </rv>
  <rv s="3">
    <v>en-CA</v>
    <v>c22oxm</v>
    <v>268435456</v>
    <v>1</v>
    <v>Powered by Refinitiv</v>
    <v>6</v>
    <v>FIGS, INC. (XNYS:FIGS)</v>
    <v>7</v>
    <v>10</v>
    <v>Finance</v>
    <v>9</v>
    <v>34.549999999999997</v>
    <v>5.55</v>
    <v>1.55</v>
    <v>-0.11</v>
    <v>3.431E-3</v>
    <v>-1.8519000000000001E-2</v>
    <v>0.02</v>
    <v>USD</v>
    <v>FIGS, Inc. is a direct-to-consumer healthcare apparel and lifestyle brand. The Company's offerings include scrub wear, as well as lifestyle apparel and other non-scrub offerings, such as lab coats, under scrubs, outerwear, loungewear, compression socks, footwear and masks. It designs all of its products in-house, leverages third-party suppliers and manufacturers to produce its raw materials and finished products. The Company primarily markets and sells its products through its digital platform, Its core fabric technology is FIONx. The Company offers four-way stretch, anti-odor, anti-wrinkle and moisture-wicking properties. The Company’s scrubs feature easy-to-access zippered pockets for professional and personal items, such as stethoscopes, scissors, smartphones and identification badges. It offers over seven sizes for women, approximately six sizes for men, over three lengths for women and approximately three lengths for men. The Company also offers various maternity offerings.</v>
    <v>264</v>
    <v>New York Stock Exchange</v>
    <v>XNYS</v>
    <v>XNYS</v>
    <v>2834 Colorado Avenue, Suite 100, SANTA MONICA, CA, 90404 US</v>
    <v>5.88</v>
    <v>Specialty Retailers</v>
    <v>Stock</v>
    <v>44887.034276457809</v>
    <v>75</v>
    <v>5.6</v>
    <v>967563124</v>
    <v>FIGS, INC.</v>
    <v>FIGS, INC.</v>
    <v>5.87</v>
    <v>34.896000000000001</v>
    <v>5.94</v>
    <v>5.83</v>
    <v>5.85</v>
    <v>165962800</v>
    <v>FIGS</v>
    <v>FIGS, INC. (XNYS:FIGS)</v>
    <v>3362339</v>
    <v>5097668</v>
    <v>2013</v>
  </rv>
  <rv s="2">
    <v>76</v>
  </rv>
  <rv s="0">
    <v>https://www.bing.com/financeapi/forcetrigger?t=bzx3nm&amp;q=XNAS%3aGRNA&amp;form=skydnc</v>
    <v>Learn more on Bing</v>
  </rv>
  <rv s="4">
    <v>en-CA</v>
    <v>bzx3nm</v>
    <v>268435456</v>
    <v>1</v>
    <v>Powered by Refinitiv</v>
    <v>12</v>
    <v>GREENLIGHT BIOSCIENCES HOLDINGS, PBC (XNAS:GRNA)</v>
    <v>7</v>
    <v>13</v>
    <v>Finance</v>
    <v>9</v>
    <v>15.8</v>
    <v>1.1399999999999999</v>
    <v>-1.6080000000000001</v>
    <v>-0.14000000000000001</v>
    <v>8.4749999999999999E-3</v>
    <v>-0.106061</v>
    <v>0.01</v>
    <v>USD</v>
    <v>GreenLight Biosciences Holdings, PBC is a biotechnology company. The Company is focused on Ribonucleic acid (RNA) research, design, and manufacturing for human, animal, and plant health. The Company has developed technology to create high-performing, natural ribonucleic acid (RNA) products to address global sustainability challenges and promote healthier plants, foods, and people. The Company is engaged in the cell-free biomanufacturing platform. This platform enables the making of complex biological molecules nucleic acids, peptides, carbohydrates, and many others which allows manufacturing products at a lower cost than traditional methods using fermentation. The platform is used to develop and commercialize products. The Company's pipeline for plant and animal health includes Colorado potato beetle, Botrytis cinerea, Varroa mites, Fungicides, Grapevine powdery mildew, Fusarium Head Blight (FHB), Lepidoptera, and Powdery mildew.</v>
    <v>312</v>
    <v>Nasdaq Stock Market</v>
    <v>XNAS</v>
    <v>XNAS</v>
    <v>200 Boston Avenue, Suite 3100, MEDFORD, MA, 02155 US</v>
    <v>1.35</v>
    <v>Biotechnology &amp; Medical Research</v>
    <v>Stock</v>
    <v>44887.024563957813</v>
    <v>78</v>
    <v>1.1399999999999999</v>
    <v>200048700</v>
    <v>GREENLIGHT BIOSCIENCES HOLDINGS, PBC</v>
    <v>GREENLIGHT BIOSCIENCES HOLDINGS, PBC</v>
    <v>1.35</v>
    <v>1.32</v>
    <v>1.18</v>
    <v>1.19</v>
    <v>151552100</v>
    <v>GRNA</v>
    <v>GREENLIGHT BIOSCIENCES HOLDINGS, PBC (XNAS:GRNA)</v>
    <v>277473</v>
    <v>273202</v>
    <v>2020</v>
  </rv>
  <rv s="2">
    <v>79</v>
  </rv>
  <rv s="0">
    <v>https://www.bing.com/financeapi/forcetrigger?t=c2ppf2&amp;q=XNAS%3aICVX&amp;form=skydnc</v>
    <v>Learn more on Bing</v>
  </rv>
  <rv s="4">
    <v>en-CA</v>
    <v>c2ppf2</v>
    <v>268435456</v>
    <v>1</v>
    <v>Powered by Refinitiv</v>
    <v>12</v>
    <v>ICOSAVAX, INC. (XNAS:ICVX)</v>
    <v>7</v>
    <v>13</v>
    <v>Finance</v>
    <v>9</v>
    <v>29.020800000000001</v>
    <v>2.2799999999999998</v>
    <v>0.67900000000000005</v>
    <v>-1.4999999999999999E-2</v>
    <v>0</v>
    <v>-5.3959999999999998E-3</v>
    <v>0</v>
    <v>USD</v>
    <v>Icosavax, Inc. is a biopharmaceutical company. The Company uses its virus-like particle (VLP) platform technology to develop vaccines against infectious diseases, with a focus on respiratory diseases. Its VLP platform technology is designed to enable the multivalent, particle-based display of complex viral antigens. The Company's pipeline includes vaccine candidates targeting viral causes of pneumonia. Its vaccine candidate IVX-A12 is a bivalent candidate or a mixture of two different VLP candidates. IVX-A12 combines IVX-121, a vaccine candidate designed to target respiratory syncytial virus (RSV), and IVX-241, a vaccine candidate designed to target human metapneumovirus. It is conducting a Phase I/II clinical trial of its coronavirus disease 2019 (COVID-19) candidate IVX-411 in Australia. It is conducting further analysis of the data and its IVX-411 vaccine candidate, including an investigation into the manufacture, shipment and vaccine administration in Phase I/II clinical trial.</v>
    <v>34</v>
    <v>Nasdaq Stock Market</v>
    <v>XNAS</v>
    <v>XNAS</v>
    <v>1930 Boren Ave., Suite 1000, SEATTLE, WA, 98101 US</v>
    <v>2.85</v>
    <v>Biotechnology &amp; Medical Research</v>
    <v>Stock</v>
    <v>44886.876201978906</v>
    <v>81</v>
    <v>2.61</v>
    <v>110880900</v>
    <v>ICOSAVAX, INC.</v>
    <v>ICOSAVAX, INC.</v>
    <v>2.8</v>
    <v>2.78</v>
    <v>2.7650000000000001</v>
    <v>2.7650000000000001</v>
    <v>39885200</v>
    <v>ICVX</v>
    <v>ICOSAVAX, INC. (XNAS:ICVX)</v>
    <v>339019</v>
    <v>88555</v>
    <v>2017</v>
  </rv>
  <rv s="2">
    <v>82</v>
  </rv>
  <rv s="0">
    <v>https://www.bing.com/financeapi/forcetrigger?t=c1oh3m&amp;q=XNYS%3aCTV&amp;form=skydnc</v>
    <v>Learn more on Bing</v>
  </rv>
  <rv s="3">
    <v>en-CA</v>
    <v>c1oh3m</v>
    <v>268435456</v>
    <v>1</v>
    <v>Powered by Refinitiv</v>
    <v>6</v>
    <v>INNOVID CORP. (XNYS:CTV)</v>
    <v>7</v>
    <v>10</v>
    <v>Finance</v>
    <v>9</v>
    <v>9.99</v>
    <v>1.62</v>
    <v>0.31</v>
    <v>-7.0000000000000007E-2</v>
    <v>0</v>
    <v>-2.3256000000000002E-2</v>
    <v>0</v>
    <v>USD</v>
    <v>Innovid Corp. is an independent software platform that provides ad-serving and creative services for the creation, delivery, and measurement of television (TV) ads across connected TV (CTV), mobile TV and desktop TV environments to advertisers, publishers and media agencies. The Company serves various TV advertisers, including Anheuser-Busch InBev, CVS Pharmacy, Kellogg’s, Mercedes-Benz, Target, Sanofi and Volvo. It offers Ad serving solutions, including Campaign Submission Form, which is a Web-based portal used by clients to submit all advertising campaign information and creative assets; Campaign Management Tool, which is its platform portal for campaign implementation and management and Analytics Dashboard, which provides unified visualization of ad performance filterable by delivery, audience reach, device breakdown, viewability, verification and more. It also offers Adobe and Google Web Designer plug-ins to streamline ad creation and data feed mapping.</v>
    <v>396</v>
    <v>New York Stock Exchange</v>
    <v>XNYS</v>
    <v>XNYS</v>
    <v>30 Irving Place, 12Th Floor, NEW YORK, NY, 10003 US</v>
    <v>3.08</v>
    <v>Software &amp; IT Services</v>
    <v>Stock</v>
    <v>44887.000000022657</v>
    <v>84</v>
    <v>2.85</v>
    <v>392932764</v>
    <v>INNOVID CORP.</v>
    <v>INNOVID CORP.</v>
    <v>2.94</v>
    <v>0</v>
    <v>3.01</v>
    <v>2.94</v>
    <v>2.94</v>
    <v>133650600</v>
    <v>CTV</v>
    <v>INNOVID CORP. (XNYS:CTV)</v>
    <v>148083</v>
    <v>287188</v>
    <v>2021</v>
  </rv>
  <rv s="2">
    <v>85</v>
  </rv>
  <rv s="0">
    <v>https://www.bing.com/financeapi/forcetrigger?t=c12mfr&amp;q=XNAS%3aTIL&amp;form=skydnc</v>
    <v>Learn more on Bing</v>
  </rv>
  <rv s="4">
    <v>en-CA</v>
    <v>c12mfr</v>
    <v>268435456</v>
    <v>1</v>
    <v>Powered by Refinitiv</v>
    <v>12</v>
    <v>INSTIL BIO, INC. (XNAS:TIL)</v>
    <v>7</v>
    <v>13</v>
    <v>Finance</v>
    <v>9</v>
    <v>23.215</v>
    <v>1.56</v>
    <v>1.74</v>
    <v>-0.08</v>
    <v>0</v>
    <v>-4.7904000000000002E-2</v>
    <v>0</v>
    <v>USD</v>
    <v>Instil Bio, Inc. is a clinical-stage biopharmaceutical company. The Company is focused on developing a cell therapy pipeline of autologous tumor infiltrating lymphocyte (TIL), therapies for the treatment of patients with cancer. The Company's lead TIL product candidate is ITIL-168, for the treatment of advanced melanoma. ITIL-168, is an autologous TIL therapy that is initially developing for the treatment of PD-1-inhibitor relapsed or refractory advanced melanoma. It is also developing a novel class of genetically engineered TIL therapies using its Co-Stimulatory Antigen Receptor (CoStAR) platform. Its lead CoStAR-TIL product candidate is ITIL-306, expresses a CoStAR molecule designed to recognize folate receptor alpha (FOLR1) a tumor-associated antigen that is expressed on numerous solid tumors, including ovarian cancer, uterine cancer, non-small cell lung cancer (NSCLC) and renal cancer.</v>
    <v>412</v>
    <v>Nasdaq Stock Market</v>
    <v>XNAS</v>
    <v>XNAS</v>
    <v>3963 Maple Avenue, Suite 350, DALLAS, TX, 75219 US</v>
    <v>1.7</v>
    <v>Biotechnology &amp; Medical Research</v>
    <v>Stock</v>
    <v>44886.943157985937</v>
    <v>87</v>
    <v>1.56</v>
    <v>206342409</v>
    <v>INSTIL BIO, INC.</v>
    <v>INSTIL BIO, INC.</v>
    <v>1.67</v>
    <v>1.67</v>
    <v>1.59</v>
    <v>1.59</v>
    <v>129775100</v>
    <v>TIL</v>
    <v>INSTIL BIO, INC. (XNAS:TIL)</v>
    <v>817711</v>
    <v>878496</v>
    <v>2018</v>
  </rv>
  <rv s="2">
    <v>88</v>
  </rv>
  <rv s="0">
    <v>https://www.bing.com/financeapi/forcetrigger?t=c2f1dm&amp;q=XNAS%3aINTA&amp;form=skydnc</v>
    <v>Learn more on Bing</v>
  </rv>
  <rv s="4">
    <v>en-CA</v>
    <v>c2f1dm</v>
    <v>268435456</v>
    <v>1</v>
    <v>Powered by Refinitiv</v>
    <v>12</v>
    <v>INTAPP, INC. (XNAS:INTA)</v>
    <v>7</v>
    <v>13</v>
    <v>Finance</v>
    <v>9</v>
    <v>29.29</v>
    <v>13.52</v>
    <v>1.2629999999999999</v>
    <v>-0.13</v>
    <v>0</v>
    <v>-5.9199999999999999E-3</v>
    <v>0</v>
    <v>USD</v>
    <v>Intapp, Inc. is a cloud-based software solutions company. The Company provides services to professional and financial services industry including private capital, investment banking, legal, accounting, and consulting firms. Its Intapp Platform is purpose-built to modernize these firms. The platform facilitates greater team collaboration, digitizes complex workflows to optimize deal and engagement execution, and leverages artificial intelligence (AI) to help nurture relationships and originate new business. The Company offers two solutions: DealCloud and OnePlace. Its DealCloud is a deal and relationship management solution for financial services firms. Its OnePlace is a solution to manage all aspects of a professional services firm’s client and engagement lifecycle.</v>
    <v>946</v>
    <v>Nasdaq Stock Market</v>
    <v>XNAS</v>
    <v>XNAS</v>
    <v>3101 Park Boulevard, PALO ALTO, CA, 94306 US</v>
    <v>22.19</v>
    <v>Software &amp; IT Services</v>
    <v>Stock</v>
    <v>44886.916671527346</v>
    <v>90</v>
    <v>21.17</v>
    <v>1375358327</v>
    <v>INTAPP, INC.</v>
    <v>INTAPP, INC.</v>
    <v>21.8</v>
    <v>21.96</v>
    <v>21.83</v>
    <v>21.83</v>
    <v>63003130</v>
    <v>INTA</v>
    <v>INTAPP, INC. (XNAS:INTA)</v>
    <v>36859</v>
    <v>56467</v>
    <v>2012</v>
  </rv>
  <rv s="2">
    <v>91</v>
  </rv>
  <rv s="0">
    <v>https://www.bing.com/financeapi/forcetrigger?t=c2ubpr&amp;q=XNAS%3aADGI&amp;form=skydnc</v>
    <v>Learn more on Bing</v>
  </rv>
  <rv s="4">
    <v>en-CA</v>
    <v>c2ubpr</v>
    <v>268435456</v>
    <v>1</v>
    <v>Powered by Refinitiv</v>
    <v>12</v>
    <v>INVIVYD, INC (XNAS:IVVD)</v>
    <v>7</v>
    <v>13</v>
    <v>Finance</v>
    <v>9</v>
    <v>78.819999999999993</v>
    <v>2.2275999999999998</v>
    <v>0.52100000000000002</v>
    <v>-0.49</v>
    <v>3.9822999999999997E-2</v>
    <v>-0.17818200000000001</v>
    <v>0.09</v>
    <v>USD</v>
    <v>Invivyd, Inc., formerly Adagio Therapeutics, Inc., is a biopharmaceutical company. The company is engaged in developing antibodies to transcend the limits of naturally occurring immunity and provide protection from viral diseases, beginning with COVID-19. Its technology works at the intersection of virology, predictive modeling, and antibody engineering. Its platform approach yields a pipeline of engineered antibodies designed to provide neutralization across past and current SARS-CoV-2 variants of concern, including wildtype, Beta, Delta, and Omicron BA.1, BA.2, BA.5, and BA.2.75. The Company generates a pipeline of products for use in both the prevention and treatment of disease. Its advanced pipeline candidate includes adintrevimab, an investigational monoclonal antibody that is used against multiple variants of concern for the prevention and treatment of COVID-19. The Company also has multiple discovery stage candidates for the prevention of seasonal influenza.</v>
    <v>101</v>
    <v>Nasdaq Stock Market</v>
    <v>XNAS</v>
    <v>XNAS</v>
    <v>1601 Trapelo Road, Suite 178, WALTHAM, MA, 02451 US</v>
    <v>2.85</v>
    <v>Biotechnology &amp; Medical Research</v>
    <v>Stock</v>
    <v>44887.011003541404</v>
    <v>93</v>
    <v>2.2275999999999998</v>
    <v>246300223</v>
    <v>INVIVYD, INC</v>
    <v>INVIVYD, INC</v>
    <v>2.85</v>
    <v>2.75</v>
    <v>2.2599999999999998</v>
    <v>2.35</v>
    <v>108982400</v>
    <v>IVVD</v>
    <v>INVIVYD, INC (XNAS:IVVD)</v>
    <v>1206884</v>
    <v>275553</v>
    <v>2020</v>
  </rv>
  <rv s="2">
    <v>94</v>
  </rv>
  <rv s="0">
    <v>https://www.bing.com/financeapi/forcetrigger?t=bxb5m7&amp;q=XNYS%3aIONQ&amp;form=skydnc</v>
    <v>Learn more on Bing</v>
  </rv>
  <rv s="3">
    <v>en-CA</v>
    <v>bxb5m7</v>
    <v>268435456</v>
    <v>1</v>
    <v>Powered by Refinitiv</v>
    <v>6</v>
    <v>IONQ, INC. (XNYS:IONQ)</v>
    <v>7</v>
    <v>10</v>
    <v>Finance</v>
    <v>9</v>
    <v>27.78</v>
    <v>4.16</v>
    <v>1.99</v>
    <v>-0.12</v>
    <v>8.3330000000000001E-3</v>
    <v>-2.4390000000000002E-2</v>
    <v>0.04</v>
    <v>USD</v>
    <v>IonQ, Inc. is a quantum computing company. The Company is engaged in quantum computing and develops general-purpose quantum computing systems. It is focused on developing quantum computers that is designed to solve problems and transform business. The Company has developed custom hardware, custom firmware, and an operating system to arrange the quantum computers. It provides access to a quantum computer with 20 qubits. It allows customers to use the quantum computing systems through a quantum computing as a service (QCaaS) platform. The Company's computer systems consist of trapped-ion quantum technology. The Company makes access to its quantum computers via three cloud platforms, Amazon Web Services (AWS) Amazon bracket, Microsoft Azure Quantum, and Google’s Cloud Marketplace, and to select customers via its own cloud service.</v>
    <v>97</v>
    <v>New York Stock Exchange</v>
    <v>XNYS</v>
    <v>XNYS</v>
    <v>4505 Campus Drive, Suite 100, COLLEGE PARK, MD, 20740 US</v>
    <v>4.9400000000000004</v>
    <v>Software &amp; IT Services</v>
    <v>Stock</v>
    <v>44887.04153778906</v>
    <v>96</v>
    <v>4.75</v>
    <v>959802240</v>
    <v>IONQ, INC.</v>
    <v>IONQ, INC.</v>
    <v>4.9400000000000004</v>
    <v>0</v>
    <v>4.92</v>
    <v>4.8</v>
    <v>4.84</v>
    <v>199958800</v>
    <v>IONQ</v>
    <v>IONQ, INC. (XNYS:IONQ)</v>
    <v>2345629</v>
    <v>2727926</v>
    <v>2020</v>
  </rv>
  <rv s="2">
    <v>97</v>
  </rv>
  <rv s="0">
    <v>https://www.bing.com/financeapi/forcetrigger?t=bwvexm&amp;q=XNAS%3aKNTE&amp;form=skydnc</v>
    <v>Learn more on Bing</v>
  </rv>
  <rv s="4">
    <v>en-CA</v>
    <v>bwvexm</v>
    <v>268435456</v>
    <v>1</v>
    <v>Powered by Refinitiv</v>
    <v>12</v>
    <v>Kinnate Biopharma Inc (XNAS:KNTE)</v>
    <v>7</v>
    <v>13</v>
    <v>Finance</v>
    <v>9</v>
    <v>21.68</v>
    <v>5.75</v>
    <v>0.90700000000000003</v>
    <v>-0.78</v>
    <v>-2.1013999999999998E-2</v>
    <v>-8.7936999999999987E-2</v>
    <v>-0.17</v>
    <v>USD</v>
    <v>Kinnate Biopharma Inc. is a clinical-stage biopharmaceutical company focused on the discovery and development of small molecule kinase inhibitors for difficult-to-treat, genomically defined cancers. Its products candidate include KIN-2787, KIN-3248 and KIN004. The KIN-2787 is a small molecule kinase inhibitor targeting specific classes of BRAF kinase alterations that characterize subsets of lung cancer, melanoma and other solid tumors. The Company has initiated a Phase I clinical trial for KIN-2787 (KN-8701). KIN-3248 is a small-molecule kinase inhibitor targeting cancer-associated alterations in FGFR2 and FGFR3 genes. KIN-3248 address the initial alteration and clinically-observed and predicted mutations in FGFR2 fusion gene-positive intrahepatic cholangiocarcinoma and FGFR3-altered ulcerative colitis. It is also developing a CDK12 inhibitor candidate to target the treatment of ovarian carcinoma, metastatic castration-resistant prostate cancer and triple-negative breast cancer.</v>
    <v>86</v>
    <v>Nasdaq Stock Market</v>
    <v>XNAS</v>
    <v>XNAS</v>
    <v>11975 El Camino Real, Ste 101, Suite 101, SAN DIEGO, CA, 92130 US</v>
    <v>8.91</v>
    <v>Biotechnology &amp; Medical Research</v>
    <v>Stock</v>
    <v>44886.959505161722</v>
    <v>99</v>
    <v>8.02</v>
    <v>357292261</v>
    <v>Kinnate Biopharma Inc</v>
    <v>Kinnate Biopharma Inc</v>
    <v>8.9</v>
    <v>8.8699999999999992</v>
    <v>8.09</v>
    <v>7.92</v>
    <v>44164680</v>
    <v>KNTE</v>
    <v>Kinnate Biopharma Inc (XNAS:KNTE)</v>
    <v>129781</v>
    <v>118210</v>
    <v>2018</v>
  </rv>
  <rv s="2">
    <v>100</v>
  </rv>
  <rv s="0">
    <v>https://www.bing.com/financeapi/forcetrigger?t=bw9ekr&amp;q=XNAS%3aKRON&amp;form=skydnc</v>
    <v>Learn more on Bing</v>
  </rv>
  <rv s="4">
    <v>en-CA</v>
    <v>bw9ekr</v>
    <v>268435456</v>
    <v>1</v>
    <v>Powered by Refinitiv</v>
    <v>12</v>
    <v>Kronos Bio Inc (XNAS:KRON)</v>
    <v>7</v>
    <v>13</v>
    <v>Finance</v>
    <v>9</v>
    <v>15.8</v>
    <v>1.89</v>
    <v>0.86899999999999999</v>
    <v>-0.14000000000000001</v>
    <v>4.5225999999999995E-2</v>
    <v>-6.5727999999999995E-2</v>
    <v>0.09</v>
    <v>USD</v>
    <v>Kronos Bio, Inc. is a clinical-stage biopharmaceutical company. The Company is focused on the discovery and development of cancer therapeutics designed to target dysregulated transcription. Its product engine focuses on dysregulated transcription factors and the transcriptional regulatory networks (TRNs) that drive their oncogenic activity. Its lead product candidate, entospletinib (ENTO), is an orally administered, selective spleen tyrosine kinase (SYK) inhibitor that is being developed for the treatment of acute myeloid leukemia (AML). Its second product candidate, KB-0742, is generated from its product engine’s small molecule microarray (SMM) platform. KB-0742 is designed to be an orally bioavailable inhibitor of CDK9 with a differentiated selectivity profile. Its KB-0742 is in advanced solid tumors with MYC genomic copy number gain (amplification).</v>
    <v>101</v>
    <v>Nasdaq Stock Market</v>
    <v>XNAS</v>
    <v>XNAS</v>
    <v>1300 S. El Camino Real, Suite 400, SAN MATEO, CA, 94402 US</v>
    <v>2.2099000000000002</v>
    <v>Biotechnology &amp; Medical Research</v>
    <v>Stock</v>
    <v>44886.915086782028</v>
    <v>102</v>
    <v>1.89</v>
    <v>113227756</v>
    <v>Kronos Bio Inc</v>
    <v>Kronos Bio Inc</v>
    <v>2.16</v>
    <v>2.13</v>
    <v>1.99</v>
    <v>2.08</v>
    <v>56898370</v>
    <v>KRON</v>
    <v>Kronos Bio Inc (XNAS:KRON)</v>
    <v>171717</v>
    <v>152769</v>
    <v>2017</v>
  </rv>
  <rv s="2">
    <v>103</v>
  </rv>
  <rv s="0">
    <v>https://www.bing.com/financeapi/forcetrigger?t=bwf95r&amp;q=XNYS%3aMKFG&amp;form=skydnc</v>
    <v>Learn more on Bing</v>
  </rv>
  <rv s="3">
    <v>en-CA</v>
    <v>bwf95r</v>
    <v>268435456</v>
    <v>1</v>
    <v>Powered by Refinitiv</v>
    <v>6</v>
    <v>MARKFORGED HOLDING CORPORATION (XNYS:MKFG)</v>
    <v>7</v>
    <v>10</v>
    <v>Finance</v>
    <v>9</v>
    <v>7.5</v>
    <v>1.36</v>
    <v>1.6120000000000001</v>
    <v>-0.02</v>
    <v>-7.2989999999999999E-3</v>
    <v>-1.4388000000000001E-2</v>
    <v>-0.01</v>
    <v>USD</v>
    <v>Markforged Holding Corporation is a provider of industrial additive manufacturing platform. The Company produces and sells industrial three-dimensional (3D) printers, software, and metal and composite materials. Its platform, The Digital Forge, is an industrial additive manufacturing platform that combines 3D printers and both metal and composite materials with its cloud-based software. Its portfolio of 3D printers includes desktop printers, industrial printers, and metal printers. It provides industrial 3D printing solution for fabricating composite, continuous fiber and metal parts. Its industrial materials enable engineers to develop functional parts across manufacturing environments and applications, including metal and composite. The Company offers four fibers: carbon fiber, fiberglass, kevlar, and high-strength high-temp (HSHT) fiberglass. It provides solutions across aerospace, military and defense, industrial automation, healthcare and automotive industries.</v>
    <v>374</v>
    <v>New York Stock Exchange</v>
    <v>XNYS</v>
    <v>XNYS</v>
    <v>480 Pleasant Street, WATERTOWN, MA, 02472 US</v>
    <v>1.49</v>
    <v>Electronic Equipment &amp; Parts</v>
    <v>Stock</v>
    <v>44887.010730057809</v>
    <v>105</v>
    <v>1.36</v>
    <v>265967553</v>
    <v>MARKFORGED HOLDING CORPORATION</v>
    <v>MARKFORGED HOLDING CORPORATION</v>
    <v>1.49</v>
    <v>112.5506</v>
    <v>1.39</v>
    <v>1.37</v>
    <v>1.36</v>
    <v>194136900</v>
    <v>MKFG</v>
    <v>MARKFORGED HOLDING CORPORATION (XNYS:MKFG)</v>
    <v>631286</v>
    <v>603101</v>
    <v>2021</v>
  </rv>
  <rv s="2">
    <v>106</v>
  </rv>
  <rv s="0">
    <v>https://www.bing.com/financeapi/forcetrigger?t=c27jkr&amp;q=XNAS%3aMQ&amp;form=skydnc</v>
    <v>Learn more on Bing</v>
  </rv>
  <rv s="4">
    <v>en-CA</v>
    <v>c27jkr</v>
    <v>268435456</v>
    <v>1</v>
    <v>Powered by Refinitiv</v>
    <v>12</v>
    <v>MARQETA, INC. (XNAS:MQ)</v>
    <v>7</v>
    <v>13</v>
    <v>Finance</v>
    <v>9</v>
    <v>23.98</v>
    <v>6.05</v>
    <v>1.4950000000000001</v>
    <v>-0.26</v>
    <v>-1.565E-3</v>
    <v>-3.9098000000000001E-2</v>
    <v>-0.01</v>
    <v>USD</v>
    <v>Marqeta, Inc. is engaged in providing modern card issuing and payment processing solutions. The Company operates Marqeta Platform, a cloud-based, open application program interface platform, which enables businesses to develop modern, frictionless payment card experiences for consumer and commercial use cases that are either the core of, or in support of, their core business. Its Platform offers three primary capabilities: Marqeta Issuing, Marqeta Processing, and Marqeta Applications. The Company offers solutions, such as on-demand services, buy now pay later, expense management, travel, alternative lending, disbursements and incentives. The Company offers its solutions to various industries, which includes digital banking, incentives and rewards, online travel, small business lending, on-demand services, media and advertisement agencies, point-of-sale financing, insurance and retail marketplaces. Its customers include businesses like Affirm, DoorDash, Instacart, Klarna, and Square.</v>
    <v>789</v>
    <v>Nasdaq Stock Market</v>
    <v>XNAS</v>
    <v>XNAS</v>
    <v>180 Grand Avenue, 6th Floor, OAKLAND, CA, 94612 US</v>
    <v>6.65</v>
    <v>Financial Technology (Fintech) &amp; Infrastructure</v>
    <v>Stock</v>
    <v>44887.028456596876</v>
    <v>108</v>
    <v>6.2350000000000003</v>
    <v>3483205614</v>
    <v>MARQETA, INC.</v>
    <v>MARQETA, INC.</v>
    <v>6.56</v>
    <v>6.65</v>
    <v>6.39</v>
    <v>6.38</v>
    <v>545102600</v>
    <v>MQ</v>
    <v>MARQETA, INC. (XNAS:MQ)</v>
    <v>3684499</v>
    <v>6661868</v>
    <v>2010</v>
  </rv>
  <rv s="2">
    <v>109</v>
  </rv>
  <rv s="0">
    <v>https://www.bing.com/financeapi/forcetrigger?t=bxla8m&amp;q=XNAS%3aMTTR&amp;form=skydnc</v>
    <v>Learn more on Bing</v>
  </rv>
  <rv s="4">
    <v>en-CA</v>
    <v>bxla8m</v>
    <v>268435456</v>
    <v>1</v>
    <v>Powered by Refinitiv</v>
    <v>12</v>
    <v>MATTERPORT, INC. (XNAS:MTTR)</v>
    <v>7</v>
    <v>13</v>
    <v>Finance</v>
    <v>9</v>
    <v>37.6</v>
    <v>2.62</v>
    <v>2.1150000000000002</v>
    <v>-7.0000000000000007E-2</v>
    <v>0</v>
    <v>-2.1671999999999997E-2</v>
    <v>0</v>
    <v>USD</v>
    <v>Matterport, Inc., formerly Gores Holdings VI, Inc., is a digitization and datafication company. The Company’s technology is focused on digitizing, accessing and managing buildings, spaces and places online. Its technology platform uses spatial data collected from a variety of digital capture devices to transform physical buildings and spaces into dimensionally accurate, photorealistic digital twins that provide its subscribers access to previously unavailable building information and insights. The Company has developed and scaled its three-dimensional (3D) reconstruction technology, its artificial intelligence (AI)-driven software engine that uses machine learning to recreate a photorealistic, 3D virtual representation of an entire building structure, including contents, equipment and furnishings. The Company serves residential and commercial real estate, facilities management, retail, architecture, engineering and construction (AEC), insurance and repair, and travel and hospitality.</v>
    <v>485</v>
    <v>Nasdaq Stock Market</v>
    <v>XNAS</v>
    <v>XNAS</v>
    <v>352 East Java Drive, SUNNYVALE, CA, 94089 US</v>
    <v>3.2</v>
    <v>Software &amp; IT Services</v>
    <v>Stock</v>
    <v>44887.038850925783</v>
    <v>111</v>
    <v>3.08</v>
    <v>908321460</v>
    <v>MATTERPORT, INC.</v>
    <v>MATTERPORT, INC.</v>
    <v>3.18</v>
    <v>3.23</v>
    <v>3.16</v>
    <v>3.16</v>
    <v>287443500</v>
    <v>MTTR</v>
    <v>MATTERPORT, INC. (XNAS:MTTR)</v>
    <v>2800560</v>
    <v>4157095</v>
    <v>2020</v>
  </rv>
  <rv s="2">
    <v>112</v>
  </rv>
  <rv s="0">
    <v>https://www.bing.com/financeapi/forcetrigger?t=bvhkh7&amp;q=XNYS%3aML&amp;form=skydnc</v>
    <v>Learn more on Bing</v>
  </rv>
  <rv s="3">
    <v>en-CA</v>
    <v>bvhkh7</v>
    <v>268435456</v>
    <v>1</v>
    <v>Powered by Refinitiv</v>
    <v>6</v>
    <v>MONEYLION INC. (XNYS:ML)</v>
    <v>7</v>
    <v>10</v>
    <v>Finance</v>
    <v>11</v>
    <v>5.2290000000000001</v>
    <v>0.66</v>
    <v>1.512</v>
    <v>1.9099999999999999E-2</v>
    <v>1.4493000000000001E-2</v>
    <v>2.8208999999999998E-2</v>
    <v>0.01</v>
    <v>USD</v>
    <v>MoneyLion Inc. (MoneyLion) is a financial technology company. The Company provides tools to manage spending and saving through its digital banking and automated investing solutions. It offers a digital financial platform that provides banking, borrowing and investing solutions. It also provides access to lending or earned income advance products and credit improvement programs that can bridge these times of financial stress and improve financial health. Its product platform includes RoarMoney Banking product, MoneyLion Investment product, MoneyLion Crypto product, Instacash Earned Income Advance product, Credit Builder Plus membership program, and Financial Tracking. MoneyLife is a video content-driven educational platform available on the MoneyLion application (app) and its Website. Its subsidiary, Malka Media Group LLC (MALKA), provides digital media and content production services to MoneyLion and to its own clients in entertainment, sports, gaming, live streaming and other sectors.</v>
    <v>556</v>
    <v>New York Stock Exchange</v>
    <v>XNYS</v>
    <v>XNYS</v>
    <v>30 West 21St Street, 9Th Floor, NEW YORK, NY, 10010 US</v>
    <v>0.69989999999999997</v>
    <v>Financial Technology (Fintech) &amp; Infrastructure</v>
    <v>Stock</v>
    <v>44886.956096041409</v>
    <v>114</v>
    <v>0.66</v>
    <v>176523598</v>
    <v>MONEYLION INC.</v>
    <v>MONEYLION INC.</v>
    <v>0.69989999999999997</v>
    <v>0</v>
    <v>0.67710000000000004</v>
    <v>0.69620000000000004</v>
    <v>0.7</v>
    <v>253553000</v>
    <v>ML</v>
    <v>MONEYLION INC. (XNYS:ML)</v>
    <v>924480</v>
    <v>734017</v>
    <v>2020</v>
  </rv>
  <rv s="2">
    <v>115</v>
  </rv>
  <rv s="0">
    <v>https://www.bing.com/financeapi/forcetrigger?t=c2f127&amp;q=XNAS%3aGLUE&amp;form=skydnc</v>
    <v>Learn more on Bing</v>
  </rv>
  <rv s="4">
    <v>en-CA</v>
    <v>c2f127</v>
    <v>268435456</v>
    <v>1</v>
    <v>Powered by Refinitiv</v>
    <v>12</v>
    <v>MONTE ROSA THERAPEUTICS, INC. (XNAS:GLUE)</v>
    <v>7</v>
    <v>13</v>
    <v>Finance</v>
    <v>9</v>
    <v>22.155000000000001</v>
    <v>6.05</v>
    <v>1.865</v>
    <v>-1.04</v>
    <v>0</v>
    <v>-0.11316599999999999</v>
    <v>0</v>
    <v>USD</v>
    <v>Monte Rosa Therapeutics, Inc. is a biopharmaceutical company. It is engaged in developing a portfolio of novel small molecule precision medicines that employ the body’s natural mechanisms to selectively degrade therapeutically relevant proteins. It develops a protein degradation platform, called Quantitative and Engineered Elimination of Neosubstrates (QuEEN), that enables it to identify protein targets and molecular glue degrader (MGD), product candidates that are designed to eliminate therapeutically relevant proteins. It focuses on therapeutic targets backed by biological and genetic rationale discovering and developing novel precision medicines. Its lead product candidate is MRT-2359, which is an orally bioavailable degrader of the translation termination factor protein GSPT1 in development initially for use in the treatment of cancers. Its programs are focused on delivering therapies to targets that have been considered undruggable or inadequately drugged in biological pathways.</v>
    <v>137</v>
    <v>Nasdaq Stock Market</v>
    <v>XNAS</v>
    <v>XNAS</v>
    <v>645 Summer Street, Suite 102, BOSTON, MA, 02210 US</v>
    <v>9.2100000000000009</v>
    <v>Biotechnology &amp; Medical Research</v>
    <v>Stock</v>
    <v>44886.895255693751</v>
    <v>117</v>
    <v>8</v>
    <v>394452339</v>
    <v>MONTE ROSA THERAPEUTICS, INC.</v>
    <v>MONTE ROSA THERAPEUTICS, INC.</v>
    <v>9.2100000000000009</v>
    <v>9.19</v>
    <v>8.15</v>
    <v>8.15</v>
    <v>48399060</v>
    <v>GLUE</v>
    <v>MONTE ROSA THERAPEUTICS, INC. (XNAS:GLUE)</v>
    <v>135075</v>
    <v>174233</v>
    <v>2019</v>
  </rv>
  <rv s="2">
    <v>118</v>
  </rv>
  <rv s="0">
    <v>https://www.bing.com/financeapi/forcetrigger?t=bvfga2&amp;q=XNAS%3aNNOX&amp;form=skydnc</v>
    <v>Learn more on Bing</v>
  </rv>
  <rv s="5">
    <v>en-CA</v>
    <v>bvfga2</v>
    <v>268435456</v>
    <v>1</v>
    <v>Powered by Refinitiv</v>
    <v>14</v>
    <v>NANO-X IMAGING LTD (XNAS:NNOX)</v>
    <v>7</v>
    <v>15</v>
    <v>Finance</v>
    <v>9</v>
    <v>21.49</v>
    <v>8.23</v>
    <v>-0.46</v>
    <v>1.3838E-2</v>
    <v>-4.0708000000000001E-2</v>
    <v>0.15</v>
    <v>USD</v>
    <v>Nano-X Imaging Ltd is an Israel-based company that develops a digital X-ray source enabling a cost reduction of imaging systems.</v>
    <v>186</v>
    <v>Nasdaq Stock Market</v>
    <v>XNAS</v>
    <v>XNAS</v>
    <v>Communications Center, NEVE 'ILAN, 9085000 IL</v>
    <v>11.29</v>
    <v>Healthcare Equipment &amp; Supplies</v>
    <v>Stock</v>
    <v>44887.040613772653</v>
    <v>120</v>
    <v>10.8</v>
    <v>566568534</v>
    <v>NANO-X IMAGING LTD</v>
    <v>NANO-X IMAGING LTD</v>
    <v>11.1</v>
    <v>11.3</v>
    <v>10.84</v>
    <v>10.99</v>
    <v>52266470</v>
    <v>NNOX</v>
    <v>NANO-X IMAGING LTD (XNAS:NNOX)</v>
    <v>481886</v>
    <v>430097</v>
    <v>2018</v>
  </rv>
  <rv s="2">
    <v>121</v>
  </rv>
  <rv s="0">
    <v>https://www.bing.com/financeapi/forcetrigger?t=c2pphw&amp;q=XNAS%3aNUVL&amp;form=skydnc</v>
    <v>Learn more on Bing</v>
  </rv>
  <rv s="4">
    <v>en-CA</v>
    <v>c2pphw</v>
    <v>268435456</v>
    <v>1</v>
    <v>Powered by Refinitiv</v>
    <v>12</v>
    <v>Nuvalent Inc (XNAS:NUVL)</v>
    <v>7</v>
    <v>13</v>
    <v>Finance</v>
    <v>9</v>
    <v>40.43</v>
    <v>7.09</v>
    <v>1.3779999999999999</v>
    <v>1.1499999999999999</v>
    <v>-4.3437999999999997E-2</v>
    <v>3.7276999999999998E-2</v>
    <v>-1.39</v>
    <v>USD</v>
    <v>Nuvalent, Inc. is a preclinical stage biopharmaceutical company focused on creating precisely targeted therapies for patients with cancer. The Company is advancing a pipeline of product candidates with parallel programs in cancers driven by genomic alterations in the ROS proto-oncogene 1 (ROS1) and anaplastic lymphoma kinase (ALK), along with multiple discovery-stage research programs. Its lead product candidate, NVL-520, is a ROS1-selective inhibitor designed to address the clinical challenges of emergent treatment resistance, central nervous system (CNS)-related adverse events, and brain metastases. The Company’s product candidate also includes NVL-655, which is a brain-penetrant ALK-selective inhibitor that is designed to address the clinical challenges of emergent treatment resistance, CNS-related adverse events, and brain metastases that may limit the use of first, second and third-generation ALK inhibitors.</v>
    <v>57</v>
    <v>Nasdaq Stock Market</v>
    <v>XNAS</v>
    <v>XNAS</v>
    <v>One Broadway, 14th Floor, CAMBRIDGE, MA, 02142 US</v>
    <v>32.15</v>
    <v>Biotechnology &amp; Medical Research</v>
    <v>Stock</v>
    <v>44886.941318564066</v>
    <v>123</v>
    <v>30.61</v>
    <v>1806127040</v>
    <v>Nuvalent Inc</v>
    <v>Nuvalent Inc</v>
    <v>30.98</v>
    <v>30.85</v>
    <v>32</v>
    <v>30.61</v>
    <v>56441470</v>
    <v>NUVL</v>
    <v>Nuvalent Inc (XNAS:NUVL)</v>
    <v>351419</v>
    <v>622413</v>
    <v>2017</v>
  </rv>
  <rv s="2">
    <v>124</v>
  </rv>
  <rv s="0">
    <v>https://www.bing.com/financeapi/forcetrigger?t=c29fur&amp;q=XNYS%3aOLO&amp;form=skydnc</v>
    <v>Learn more on Bing</v>
  </rv>
  <rv s="3">
    <v>en-CA</v>
    <v>c29fur</v>
    <v>268435456</v>
    <v>1</v>
    <v>Powered by Refinitiv</v>
    <v>6</v>
    <v>Olo Inc. (XNYS:OLO)</v>
    <v>7</v>
    <v>10</v>
    <v>Finance</v>
    <v>9</v>
    <v>27.37</v>
    <v>7.16</v>
    <v>0.96199999999999997</v>
    <v>-0.23</v>
    <v>1.372E-3</v>
    <v>-3.0585000000000001E-2</v>
    <v>0.01</v>
    <v>USD</v>
    <v>Olo Inc. is an open software as a service (SaaS) platform for restaurants. Its platform powers restaurant brands’ on-demand digital commerce operations, enabling digital ordering, delivery, front-of-house management, and payments, while enhancing the restaurants’ direct consumer relationships. The Company provides restaurants with a business-to-business-to-consumer, enterprise-grade, open SaaS platform to manage their digital businesses and enable fast and more personalized experiences for their customers. Its platform and application programming interfaces, that integrate with a range of solutions, unifying technologies across the restaurant ecosystem. Its open SaaS platform includes various core modules: order management, delivery enablement, customer engagement, front-of-house, and payment. Its order management offers a suite of fully integrated, white-label, on-demand digital commerce and channel management solutions, enabling guests to order and pay directly from restaurants.</v>
    <v>639</v>
    <v>New York Stock Exchange</v>
    <v>XNYS</v>
    <v>XNYS</v>
    <v>285 Fulton Street, One World Trade Center, 82Nd Floor, 82Nd Floor, NEW YORK, NY, 10007 US</v>
    <v>7.56</v>
    <v>Software &amp; IT Services</v>
    <v>Stock</v>
    <v>44887.041025010934</v>
    <v>126</v>
    <v>7.19</v>
    <v>1191229011</v>
    <v>Olo Inc.</v>
    <v>Olo Inc.</v>
    <v>7.52</v>
    <v>0</v>
    <v>7.52</v>
    <v>7.29</v>
    <v>7.3</v>
    <v>163405900</v>
    <v>OLO</v>
    <v>Olo Inc. (XNYS:OLO)</v>
    <v>2053299</v>
    <v>1541108</v>
    <v>2021</v>
  </rv>
  <rv s="2">
    <v>127</v>
  </rv>
  <rv s="0">
    <v>https://www.bing.com/financeapi/forcetrigger?t=bxr97w&amp;q=XNAS%3aPRDS&amp;form=skydnc</v>
    <v>Learn more on Bing</v>
  </rv>
  <rv s="4">
    <v>en-CA</v>
    <v>bxr97w</v>
    <v>268435456</v>
    <v>1</v>
    <v>Powered by Refinitiv</v>
    <v>12</v>
    <v>Pardes Biosciences, Inc. (XNAS:PRDS)</v>
    <v>7</v>
    <v>13</v>
    <v>Finance</v>
    <v>11</v>
    <v>17.760000000000002</v>
    <v>1.01</v>
    <v>-0.151</v>
    <v>-0.05</v>
    <v>0</v>
    <v>-4.7169999999999997E-2</v>
    <v>0</v>
    <v>USD</v>
    <v>Pardes Biosciences, Inc. is a clinical-stage biopharmaceutical company. The Company is focused on discovering, developing and commercializing therapeutics to improve the lives of patients suffering from life-threatening diseases. Its lead candidate, PBI-0451, is in clinical development and is developed to treat and prevent coronaviral (CoV) infections. It has built a discovery platform designed to target reactive nucleophiles. The Company by leveraging its knowledge of structure-based drug design, reversible covalent chemistry and viral biology, has discovered and is developing product candidates with low nanomolar potency against SARS-CoV-2 and activity against all known pathogenic human coronaviruses. The Company's lead product candidate, PBI-0451, inhibits the main coronaviral cysteine protease, or Mpro, a viral protein essential for replication of all known coronaviruses, including SARS-CoV-2. The PBI-0451 product candidate is in Phase I clinical development.</v>
    <v>30</v>
    <v>Nasdaq Stock Market</v>
    <v>XNAS</v>
    <v>XNAS</v>
    <v>2173 Salk Avenue, Suite 250, Pmb#052, CARLSBAD, CA, 92008 US</v>
    <v>1.1200000000000001</v>
    <v>Biotechnology &amp; Medical Research</v>
    <v>Stock</v>
    <v>44886.895247036722</v>
    <v>129</v>
    <v>1.01</v>
    <v>62944129</v>
    <v>Pardes Biosciences, Inc.</v>
    <v>Pardes Biosciences, Inc.</v>
    <v>1.08</v>
    <v>1.06</v>
    <v>1.01</v>
    <v>1.01</v>
    <v>62320920</v>
    <v>PRDS</v>
    <v>Pardes Biosciences, Inc. (XNAS:PRDS)</v>
    <v>80985</v>
    <v>172571</v>
    <v>2020</v>
  </rv>
  <rv s="2">
    <v>130</v>
  </rv>
  <rv s="0">
    <v>https://www.bing.com/financeapi/forcetrigger?t=c1cbm7&amp;q=XNAS%3aPEAR&amp;form=skydnc</v>
    <v>Learn more on Bing</v>
  </rv>
  <rv s="3">
    <v>en-CA</v>
    <v>c1cbm7</v>
    <v>268435456</v>
    <v>1</v>
    <v>Powered by Refinitiv</v>
    <v>6</v>
    <v>PEAR THERAPEUTICS, INC. (XNAS:PEAR)</v>
    <v>7</v>
    <v>10</v>
    <v>Finance</v>
    <v>9</v>
    <v>14.6</v>
    <v>1.34</v>
    <v>1.2370000000000001</v>
    <v>-0.08</v>
    <v>0</v>
    <v>-4.2553000000000001E-2</v>
    <v>0</v>
    <v>USD</v>
    <v>Pear Therapeutics, Inc. is a commercial-stage healthcare company. The Company is engaged in developing a new class of software-based medicines that is referred to as prescription digital therapeutics (PDTs), which use software to treat diseases. Its products include reset, reSET-O and Somryst. The Company's reset product is indicated for the treatment of substance use disorder (SUD) related to alcohol, cannabis, cocaine and stimulants, such as monotherapy. Its reSET-O product is developed for the treatment of opioid use disorder (OUD) in combination with buprenorphine. The Company's Somryst product is the only software-based and guideline-recommended treatment for chronic insomnia. The Company’s pipeline consists of 14 product candidates, including candidates in psychiatry, neurology, and outside of central nervous system therapeutic areas, such as gastrointestinal (GI), oncology, and cardiovascular. The Company focuses on psychiatric and neurologic conditions.</v>
    <v>300</v>
    <v>Nasdaq Stock Market</v>
    <v>XNAS</v>
    <v>XNAS</v>
    <v>200 State Street, 13Th Floor, BOSTON, MA, 02109 US</v>
    <v>1.9641</v>
    <v>Biotechnology &amp; Medical Research</v>
    <v>Stock</v>
    <v>44886.91667721016</v>
    <v>132</v>
    <v>1.77</v>
    <v>251177580</v>
    <v>PEAR THERAPEUTICS, INC.</v>
    <v>PEAR THERAPEUTICS, INC.</v>
    <v>1.89</v>
    <v>6.9760999999999997</v>
    <v>1.88</v>
    <v>1.8</v>
    <v>1.8</v>
    <v>139543100</v>
    <v>PEAR</v>
    <v>PEAR THERAPEUTICS, INC. (XNAS:PEAR)</v>
    <v>209688</v>
    <v>214994</v>
    <v>2020</v>
  </rv>
  <rv s="2">
    <v>133</v>
  </rv>
  <rv s="0">
    <v>https://www.bing.com/financeapi/forcetrigger?t=bwtc27&amp;q=XNAS%3aPWP&amp;form=skydnc</v>
    <v>Learn more on Bing</v>
  </rv>
  <rv s="3">
    <v>en-CA</v>
    <v>bwtc27</v>
    <v>268435456</v>
    <v>1</v>
    <v>Powered by Refinitiv</v>
    <v>6</v>
    <v>PERELLA WEINBERG PARTNERS (XNAS:PWP)</v>
    <v>7</v>
    <v>10</v>
    <v>Finance</v>
    <v>9</v>
    <v>13.22</v>
    <v>5.47</v>
    <v>1.123</v>
    <v>0.26</v>
    <v>0</v>
    <v>2.8077999999999999E-2</v>
    <v>0</v>
    <v>USD</v>
    <v>Perella Weinberg Partners (PWP) is an independent advisory firm. The Company’s activities as an investment banking advisory firm constitute a single business segment. It provides strategic, financial, and advice with executing mergers, acquisitions, company sales, and corporate divestitures, including carve-outs, joint ventures, and spin-offs, and relating to takeover preparedness and defense. The Company provides its advisory services to a client base, including corporations, institutions, governments, sovereign wealth funds and private equity investors. It offers a wide range of advisory services to clients in various industry sectors, including consumer and retail, energy and energy technology, financial institutions, healthcare, industrials, technology and financial technology (FinTech), and telecommunication and media. PWP operates across New York, Houston, London, Calgary, Chicago, Denver, Los Angeles, Paris, Munich, and San Francisco.</v>
    <v>602</v>
    <v>Nasdaq Stock Market</v>
    <v>XNAS</v>
    <v>XNAS</v>
    <v>767 Fifth Avenue, Fifth Avenu, NEW YORK, NY, 10153 US</v>
    <v>9.56</v>
    <v>Investment Banking &amp; Investment Services</v>
    <v>Stock</v>
    <v>44886.916669721875</v>
    <v>135</v>
    <v>9.16</v>
    <v>831109994</v>
    <v>PERELLA WEINBERG PARTNERS</v>
    <v>PERELLA WEINBERG PARTNERS</v>
    <v>9.1999999999999993</v>
    <v>87.523600000000002</v>
    <v>9.26</v>
    <v>9.52</v>
    <v>9.52</v>
    <v>87301470</v>
    <v>PWP</v>
    <v>PERELLA WEINBERG PARTNERS (XNAS:PWP)</v>
    <v>534895</v>
    <v>292396</v>
    <v>2018</v>
  </rv>
  <rv s="2">
    <v>136</v>
  </rv>
  <rv s="0">
    <v>https://www.bing.com/financeapi/forcetrigger?t=bvqlvh&amp;q=XNAS%3aPMVP&amp;form=skydnc</v>
    <v>Learn more on Bing</v>
  </rv>
  <rv s="3">
    <v>en-CA</v>
    <v>bvqlvh</v>
    <v>268435456</v>
    <v>1</v>
    <v>Powered by Refinitiv</v>
    <v>6</v>
    <v>PMV PHARMACEUTICALS, INC. (XNAS:PMVP)</v>
    <v>7</v>
    <v>10</v>
    <v>Finance</v>
    <v>11</v>
    <v>25.35</v>
    <v>8.99</v>
    <v>1.149</v>
    <v>-0.03</v>
    <v>0</v>
    <v>-3.0639999999999999E-3</v>
    <v>0</v>
    <v>USD</v>
    <v>PMV Pharmaceuticals, Inc. is a precision oncology company, which is engaged in the discovery and development of small molecule, tumor-agnostic therapies targeting p53. The Company’s lead product candidate, PC14586, is an orally available small molecule designed to potently and selectively correct p53 misfolding caused by a specific p53 mutation, Y220C, while sparing wild type p53. PC14586 is designed to restore the wild-type conformation by occupying the crevice created by the tyrosine to cysteine mutation in amino acid position 220. The Company is also using its precision oncology platform to develop a pipeline of oral small molecule product candidates, which structurally correct other p53 hotspot mutations to restore their wild-type function and product candidates that target certain cancers where wild-type p53 function is silenced.</v>
    <v>54</v>
    <v>Nasdaq Stock Market</v>
    <v>XNAS</v>
    <v>XNAS</v>
    <v>8 Clarke Drive, CRANBURY, NJ, 08512 US</v>
    <v>9.84</v>
    <v>Biotechnology &amp; Medical Research</v>
    <v>Stock</v>
    <v>44886.876098807814</v>
    <v>138</v>
    <v>9.2799999999999994</v>
    <v>445694596</v>
    <v>PMV PHARMACEUTICALS, INC.</v>
    <v>PMV PHARMACEUTICALS, INC.</v>
    <v>9.7200000000000006</v>
    <v>25.453099999999999</v>
    <v>9.7899999999999991</v>
    <v>9.76</v>
    <v>9.76</v>
    <v>45665430</v>
    <v>PMVP</v>
    <v>PMV PHARMACEUTICALS, INC. (XNAS:PMVP)</v>
    <v>457342</v>
    <v>578415</v>
    <v>2013</v>
  </rv>
  <rv s="2">
    <v>139</v>
  </rv>
  <rv s="0">
    <v>https://www.bing.com/financeapi/forcetrigger?t=bv4fbh&amp;q=XNAS%3aPNT&amp;form=skydnc</v>
    <v>Learn more on Bing</v>
  </rv>
  <rv s="4">
    <v>en-CA</v>
    <v>bv4fbh</v>
    <v>268435456</v>
    <v>1</v>
    <v>Powered by Refinitiv</v>
    <v>12</v>
    <v>POINT Biopharma Global Inc. (XNAS:PNT)</v>
    <v>7</v>
    <v>13</v>
    <v>Finance</v>
    <v>11</v>
    <v>10.98</v>
    <v>4.25</v>
    <v>0.72299999999999998</v>
    <v>0.03</v>
    <v>1.5337E-2</v>
    <v>4.6220000000000002E-3</v>
    <v>0.1</v>
    <v>USD</v>
    <v>POINT Biopharma Global Inc. is a radiopharmaceutical company. The Company, through its subsidiaries is focused on developing and commercializing radiopharmaceuticals for the treatment of cancer. Its pipeline programs include lutetium-177 and actinium-225. The Company's clinical-stage product candidates include PNT2003 and PNT2002 for the treatment of prostate cancer and neuroendocrine tumors. Its preclinical stage product candidates include Lu-PNT2004 and Lu-PNT2001. PNT2002 is a prostate-specific membrane antigen (PSMA), targeted radioligand is in Phase III trial for the treatment of metastatic castration-resistant prostate cancer (mCRPC). PNT2002 combines a PSMA-specific ligand, PSMA-I&amp;T, with the beta-emitting radioisotope lutetium-177 (177Lu-PSMA-I&amp;T). PNT2004 is a family of fibroblast activation protein-alpha (FAP-alpha), which targeted radioligands. PNT2003 is a somatostatin-targeted radioligand in development for the treatment of neuroendocrine tumors.</v>
    <v>72</v>
    <v>Nasdaq Stock Market</v>
    <v>XNAS</v>
    <v>XNAS</v>
    <v>4850 West 78Th Street, 18Th Floor, INDIANAPOLIS, IN, 46268 US</v>
    <v>6.68</v>
    <v>Biotechnology &amp; Medical Research</v>
    <v>Stock</v>
    <v>44887.039070034378</v>
    <v>141</v>
    <v>6.36</v>
    <v>685634400</v>
    <v>POINT Biopharma Global Inc.</v>
    <v>POINT Biopharma Global Inc.</v>
    <v>6.36</v>
    <v>6.49</v>
    <v>6.52</v>
    <v>6.62</v>
    <v>105644700</v>
    <v>PNT</v>
    <v>POINT Biopharma Global Inc. (XNAS:PNT)</v>
    <v>710922</v>
    <v>964842</v>
    <v>2020</v>
  </rv>
  <rv s="2">
    <v>142</v>
  </rv>
  <rv s="0">
    <v>https://www.bing.com/financeapi/forcetrigger?t=c3m9kr&amp;q=XNAS%3aPTLO&amp;form=skydnc</v>
    <v>Learn more on Bing</v>
  </rv>
  <rv s="4">
    <v>en-CA</v>
    <v>c3m9kr</v>
    <v>268435456</v>
    <v>1</v>
    <v>Powered by Refinitiv</v>
    <v>12</v>
    <v>Portillos Inc (XNAS:PTLO)</v>
    <v>7</v>
    <v>13</v>
    <v>Finance</v>
    <v>9</v>
    <v>45.714100000000002</v>
    <v>14.835000000000001</v>
    <v>1.341</v>
    <v>-0.24</v>
    <v>1.5152000000000001E-2</v>
    <v>-1.1594E-2</v>
    <v>0.31</v>
    <v>USD</v>
    <v>Portillo's Inc. (Portillo's) is a restaurant company that serves Chicago Street food. The Company's menu consists of Chicago-style hot dogs, Beef and sausage Sandwiches, Chicken, Char-Broiled Burgers, Sandwiches and Ribs, Salads, Barnelli’s Pasta, Sides and Soup, Desserts and shakes, Italian beef sandwiches, burgers, crinkle-cut French fries, homemade chocolate cake, signature chocolate cake shake and milkshakes. It accommodates a range of access modes, including dine-in, carryout/curbside, delivery and catering. It owns and operates approximately 69 restaurants across nine states, including Illinois, Arizona, Indiana, Florida, Iowa, Minnesota, Wisconsin, Michigan and California. The Company conducts its business through PHD Group Holdings LLC, known as Portillo’s OpCo and its subsidiaries. The Company also operates in non-traditional locations, which includes a food truck, ghost kitchen and concessions.</v>
    <v>7453</v>
    <v>Nasdaq Stock Market</v>
    <v>XNAS</v>
    <v>XNAS</v>
    <v>C/O The Portillo Restaurant Group, 2001 Spring Road, Suite 400, OAK BROOK, IL, 60523-1903 US</v>
    <v>21.02</v>
    <v>Hotels &amp; Entertainment Services</v>
    <v>Stock</v>
    <v>44887.013091133595</v>
    <v>144</v>
    <v>20.3</v>
    <v>1597443553</v>
    <v>Portillos Inc</v>
    <v>Portillos Inc</v>
    <v>20.6</v>
    <v>20.7</v>
    <v>20.46</v>
    <v>20.77</v>
    <v>78076420</v>
    <v>PTLO</v>
    <v>Portillos Inc (XNAS:PTLO)</v>
    <v>634227</v>
    <v>789034</v>
    <v>2021</v>
  </rv>
  <rv s="2">
    <v>145</v>
  </rv>
  <rv s="0">
    <v>https://www.bing.com/financeapi/forcetrigger?t=bxfgyc&amp;q=XNAS%3aSANA&amp;form=skydnc</v>
    <v>Learn more on Bing</v>
  </rv>
  <rv s="4">
    <v>en-CA</v>
    <v>bxfgyc</v>
    <v>268435456</v>
    <v>1</v>
    <v>Powered by Refinitiv</v>
    <v>12</v>
    <v>Sana Biotechnology Inc (XNAS:SANA)</v>
    <v>7</v>
    <v>13</v>
    <v>Finance</v>
    <v>9</v>
    <v>21.48</v>
    <v>3.9249999999999998</v>
    <v>2.2010000000000001</v>
    <v>-0.1</v>
    <v>0</v>
    <v>-2.1007999999999999E-2</v>
    <v>0</v>
    <v>USD</v>
    <v>Sana Biotechnology, Inc. is a preclinical-stage biotechnology company. The Company is focused on creating and delivering engineered cells as medicines for patients. The Company develops in vivo and ex vivo cell engineering platforms for treatment across an array of therapeutic areas with unmet treatment needs, including oncology, diabetes, central nervous system (CNS) disorders, cardiovascular diseases, and genetic disorders, among others. The Company’s process of repairing and controlling genes in the body, referred to as gene therapy or in vivo cell engineering, requires in vivo delivery of a therapeutic payload and modification of the genome. The Company’s fusogen technology in preclinical studies targets cell surface receptors when combined with delivery vehicles to form fusosomes and allows cell-specific delivery across multiple different cell types. The Company focuses this technology on delivering payloads to T cells, hepatocytes, and hematopoietic stem cells (HSCs).</v>
    <v>494</v>
    <v>Nasdaq Stock Market</v>
    <v>XNAS</v>
    <v>XNAS</v>
    <v>188 East Blaine Street, Suite 400, SEATTLE, WA, 98102 US</v>
    <v>4.83</v>
    <v>Biotechnology &amp; Medical Research</v>
    <v>Stock</v>
    <v>44886.945580844535</v>
    <v>147</v>
    <v>4.55</v>
    <v>888785490</v>
    <v>Sana Biotechnology Inc</v>
    <v>Sana Biotechnology Inc</v>
    <v>4.67</v>
    <v>4.76</v>
    <v>4.66</v>
    <v>4.66</v>
    <v>190726500</v>
    <v>SANA</v>
    <v>Sana Biotechnology Inc (XNAS:SANA)</v>
    <v>597064</v>
    <v>1077036</v>
    <v>2018</v>
  </rv>
  <rv s="2">
    <v>148</v>
  </rv>
  <rv s="0">
    <v>https://www.bing.com/financeapi/forcetrigger?t=c252h7&amp;q=XNYS%3aSQSP&amp;form=skydnc</v>
    <v>Learn more on Bing</v>
  </rv>
  <rv s="3">
    <v>en-CA</v>
    <v>c252h7</v>
    <v>268435456</v>
    <v>1</v>
    <v>Powered by Refinitiv</v>
    <v>6</v>
    <v>SQUARESPACE, INC. (XNYS:SQSP)</v>
    <v>7</v>
    <v>10</v>
    <v>Finance</v>
    <v>9</v>
    <v>37.49</v>
    <v>14.43</v>
    <v>0.66400000000000003</v>
    <v>0.7</v>
    <v>0</v>
    <v>3.4773999999999999E-2</v>
    <v>0</v>
    <v>USD</v>
    <v>Squarespace, Inc. offers all-in-one Website building and ecommerce platform. The Company offers platform for businesses and independent creators to build an online presence for their brands and manage their businesses across the Internet. It offers Websites, domains, e-commerce, tools for managing a social media presence, marketing tools, scheduling capabilities and hospitality services. Its design tools enable to create a mobile and desktop friendly Website, acquire a domain and have a social media presence. Through its commerce solutions, it provides its customers everything they need to sell physical products, subscriptions, content or services online. It provides brands with marketing solutions, such as Email Campaigns, customer relationship management functionality, search engine optimization (SEO) and analytics tools to help them understand and target their audiences while driving traffic, sales and conversion.</v>
    <v>1600</v>
    <v>New York Stock Exchange</v>
    <v>XNYS</v>
    <v>XNYS</v>
    <v>225 Varick Street, 12Th Floor, NEW YORK, NY, 10014 US</v>
    <v>21.42</v>
    <v>Software &amp; IT Services</v>
    <v>Stock</v>
    <v>44887.000000022657</v>
    <v>150</v>
    <v>20.61</v>
    <v>2754381000</v>
    <v>SQUARESPACE, INC.</v>
    <v>SQUARESPACE, INC.</v>
    <v>21.09</v>
    <v>0</v>
    <v>20.13</v>
    <v>20.83</v>
    <v>20.83</v>
    <v>136829600</v>
    <v>SQSP</v>
    <v>SQUARESPACE, INC. (XNYS:SQSP)</v>
    <v>487612</v>
    <v>514014</v>
    <v>2007</v>
  </rv>
  <rv s="2">
    <v>151</v>
  </rv>
  <rv s="0">
    <v>https://www.bing.com/financeapi/forcetrigger?t=c3hhk2&amp;q=XNAS%3aTHRX&amp;form=skydnc</v>
    <v>Learn more on Bing</v>
  </rv>
  <rv s="4">
    <v>en-CA</v>
    <v>c3hhk2</v>
    <v>268435456</v>
    <v>1</v>
    <v>Powered by Refinitiv</v>
    <v>12</v>
    <v>THESEUS PHARMACEUTICALS, INC. (XNAS:THRX)</v>
    <v>7</v>
    <v>13</v>
    <v>Finance</v>
    <v>9</v>
    <v>20.78</v>
    <v>4.01</v>
    <v>1.952</v>
    <v>0.03</v>
    <v>-4.8780000000000004E-2</v>
    <v>4.594E-3</v>
    <v>-0.32</v>
    <v>USD</v>
    <v>Theseus Pharmaceuticals, Inc. is a biopharmaceutical company. The Company is focused on treating cancer patients through the discovery, development and commercialization of targeted therapies. Its development programs are designed to address drug resistance mutations in oncogenes, which are mutated genes that cause cancer. The Company is focused on developing tyrosine kinase inhibitors (TKI), which is rooted in the critical role that tyrosine kinases play in the development of cancer. It is focused to development of pan-variant kinase inhibitors that target all cancer causing and drug resistance mutations in clinically protein kinases. The Company's product candidate, THE-630, is a pan-variant inhibitor of all classes of activating and resistance mutations of the KIT kinase, or a pan-KIT inhibitor, for the treatment of gastrointestinal stromal tumors (GIST), a type of cancer characterized by oncogenic activation of KIT.</v>
    <v>26</v>
    <v>Nasdaq Stock Market</v>
    <v>XNAS</v>
    <v>XNAS</v>
    <v>314 Main Street, Suite 04-200, CAMBRIDGE, MA, 02142 US</v>
    <v>6.97</v>
    <v>Biotechnology &amp; Medical Research</v>
    <v>Stock</v>
    <v>44886.984471017968</v>
    <v>153</v>
    <v>6.38</v>
    <v>253960100</v>
    <v>THESEUS PHARMACEUTICALS, INC.</v>
    <v>THESEUS PHARMACEUTICALS, INC.</v>
    <v>6.53</v>
    <v>6.53</v>
    <v>6.56</v>
    <v>6.24</v>
    <v>38713430</v>
    <v>THRX</v>
    <v>THESEUS PHARMACEUTICALS, INC. (XNAS:THRX)</v>
    <v>27324</v>
    <v>123457</v>
    <v>2017</v>
  </rv>
  <rv s="2">
    <v>154</v>
  </rv>
  <rv s="0">
    <v>https://www.bing.com/financeapi/forcetrigger?t=c2lzp2&amp;q=XNYS%3aCURV&amp;form=skydnc</v>
    <v>Learn more on Bing</v>
  </rv>
  <rv s="3">
    <v>en-CA</v>
    <v>c2lzp2</v>
    <v>268435456</v>
    <v>1</v>
    <v>Powered by Refinitiv</v>
    <v>6</v>
    <v>Torrid Holdings Inc (XNYS:CURV)</v>
    <v>7</v>
    <v>10</v>
    <v>Finance</v>
    <v>9</v>
    <v>19.96</v>
    <v>3.7050000000000001</v>
    <v>1.522</v>
    <v>-0.27</v>
    <v>0</v>
    <v>-6.4904000000000003E-2</v>
    <v>0</v>
    <v>USD</v>
    <v>Torrid Holdings Inc. is a direct-to-consumer brand of women's plus-size apparel, intimates and accessories in North America. The Company's product is designed for plus-size women and is focused on fit. It offers products across a range of assortment that includes tops, bottoms, denim, dresses, intimates, activewear, footwear and accessories. The Company markets directly to consumers through its e-commerce platform and its physical footprint of approximately 624 stores in the United States, Puerto Rico and Canada. The Company's brands include Torrid and Torrid Curve. The Company's Torrid Curve provides a line of bras, activewear, loungewear, lingerie wear and sleep wear. It offers wire-free, T-shirt, and strapless bras. Its footwear and accessories include boots, sneakers, hats, belts among others. The Company provides a Website and mobile application feature which provides updates on new collections, guidance on how to wear, and put together outfits.</v>
    <v>2063</v>
    <v>New York Stock Exchange</v>
    <v>XNYS</v>
    <v>XNYS</v>
    <v>18501 E. San Jose Avenue, CITY OF INDUSTRY, CA, 91748 US</v>
    <v>4.18</v>
    <v>Specialty Retailers</v>
    <v>Stock</v>
    <v>44887.000000010936</v>
    <v>156</v>
    <v>3.8</v>
    <v>431059400</v>
    <v>Torrid Holdings Inc</v>
    <v>Torrid Holdings Inc</v>
    <v>4.18</v>
    <v>0</v>
    <v>4.16</v>
    <v>3.89</v>
    <v>3.89</v>
    <v>103620100</v>
    <v>CURV</v>
    <v>Torrid Holdings Inc (XNYS:CURV)</v>
    <v>175568</v>
    <v>130002</v>
    <v>2019</v>
  </rv>
  <rv s="2">
    <v>157</v>
  </rv>
  <rv s="0">
    <v>https://www.bing.com/financeapi/forcetrigger?t=ayz1tc&amp;q=XNAS%3aVXRT&amp;form=skydnc</v>
    <v>Learn more on Bing</v>
  </rv>
  <rv s="4">
    <v>en-CA</v>
    <v>ayz1tc</v>
    <v>268435456</v>
    <v>1</v>
    <v>Powered by Refinitiv</v>
    <v>12</v>
    <v>VAXART, INC. (XNAS:VXRT)</v>
    <v>7</v>
    <v>13</v>
    <v>Finance</v>
    <v>9</v>
    <v>8.1300000000000008</v>
    <v>1.26</v>
    <v>0.78590000000000004</v>
    <v>-0.02</v>
    <v>7.463E-3</v>
    <v>-1.4705999999999999E-2</v>
    <v>0.01</v>
    <v>USD</v>
    <v>Vaxart, Inc. is a clinical-stage biotechnology company that is primarily focused on the development of oral recombinant vaccines based on its Vector-Adjuvant-Antigen Standardized Technology (VAAST) oral vaccine platform. Its programs include tablet vaccines designed to protect against coronavirus, norovirus, seasonal influenza and respiratory syncytial virus (RSV), as well as a therapeutic vaccine for human papillomavirus (HPV). The Company’s product pipeline includes norovirus vaccine, an oral tablet vaccine, which is in a Phase Ib clinical trial with bivalent oral tablet vaccine for the GI.1 and GII.4 norovirus strains; influenza vaccine, which is in Phase II clinical trial for the treatment of H1 influenza infection; respiratory syncytial virus vaccine; and coronavirus vaccine, which is in Phase II clinical trial for the treatment of SARS-CoV-2 infection. The Company is also developing therapeutic vaccines for cervical cancer and dysplasia caused by human papillomavirus.</v>
    <v>110</v>
    <v>Nasdaq Stock Market</v>
    <v>XNAS</v>
    <v>XNAS</v>
    <v>170 Harbor Way, Suite 300, SOUTH SAN FRANCISCO, CA, 94080 US</v>
    <v>1.37</v>
    <v>Biotechnology &amp; Medical Research</v>
    <v>Stock</v>
    <v>44887.027824560158</v>
    <v>159</v>
    <v>1.33</v>
    <v>175873794</v>
    <v>VAXART, INC.</v>
    <v>VAXART, INC.</v>
    <v>1.36</v>
    <v>1.36</v>
    <v>1.34</v>
    <v>1.35</v>
    <v>131249100</v>
    <v>VXRT</v>
    <v>VAXART, INC. (XNAS:VXRT)</v>
    <v>1252660</v>
    <v>3331656</v>
    <v>1969</v>
  </rv>
  <rv s="2">
    <v>160</v>
  </rv>
  <rv s="0">
    <v>https://www.bing.com/financeapi/forcetrigger?t=c1yw2w&amp;q=XNAS%3aVERA&amp;form=skydnc</v>
    <v>Learn more on Bing</v>
  </rv>
  <rv s="4">
    <v>en-CA</v>
    <v>c1yw2w</v>
    <v>268435456</v>
    <v>1</v>
    <v>Powered by Refinitiv</v>
    <v>12</v>
    <v>Vera Therapeutics Inc (XNAS:VERA)</v>
    <v>7</v>
    <v>13</v>
    <v>Finance</v>
    <v>9</v>
    <v>37.11</v>
    <v>12.285</v>
    <v>0.253</v>
    <v>-0.3</v>
    <v>0</v>
    <v>-1.8484E-2</v>
    <v>0</v>
    <v>USD</v>
    <v>Vera Therapeutics, Inc. is a late-stage biotechnology company. The Company is focused on developing and commercializing transformative treatments for patients with serious immunological diseases. Its lead product candidate, atacicept, a self-administered fusion protein that blocks both B lymphocyte stimulator (BLyS) and a proliferation inducing ligand (APRIL), which stimulates B cells and plasma cells to produce autoantibodies contributing to certain autoimmune diseases. Atacicept is being developed for the treatment of immunoglobulin A nephropathy (IgAN), a rare autoimmune disease that can lead to dialysis, kidney transplant, serious disease, and early death. It is also developing MAU868, a monoclonal antibody that neutralizes infection with BK Virus. The Company is also planning to initiate a Phase III clinical trial of atacicept as a potential treatment for patients with LN, a severe renal manifestation of Systemic Lupus Erythematosus (SLE).</v>
    <v>41</v>
    <v>Nasdaq Stock Market</v>
    <v>XNAS</v>
    <v>XNAS</v>
    <v>8000 Marina Boulevard, Suite 120, 3Rd Floor, BRISBANE, CA, 94005 US</v>
    <v>16.89</v>
    <v>Biotechnology &amp; Medical Research</v>
    <v>Stock</v>
    <v>44886.916674062501</v>
    <v>162</v>
    <v>15.345000000000001</v>
    <v>440586205</v>
    <v>Vera Therapeutics Inc</v>
    <v>Vera Therapeutics Inc</v>
    <v>16.48</v>
    <v>16.23</v>
    <v>15.93</v>
    <v>15.93</v>
    <v>27657640</v>
    <v>VERA</v>
    <v>Vera Therapeutics Inc (XNAS:VERA)</v>
    <v>101735</v>
    <v>126163</v>
    <v>1970</v>
  </rv>
  <rv s="2">
    <v>163</v>
  </rv>
  <rv s="0">
    <v>https://www.bing.com/financeapi/forcetrigger?t=bvplp2&amp;q=XNYS%3aRBOT&amp;form=skydnc</v>
    <v>Learn more on Bing</v>
  </rv>
  <rv s="3">
    <v>en-CA</v>
    <v>bvplp2</v>
    <v>268435456</v>
    <v>1</v>
    <v>Powered by Refinitiv</v>
    <v>6</v>
    <v>VICARIOUS SURGICAL INC. (XNYS:RBOT)</v>
    <v>7</v>
    <v>10</v>
    <v>Finance</v>
    <v>11</v>
    <v>13.18</v>
    <v>2.82</v>
    <v>1.2709999999999999</v>
    <v>0.1</v>
    <v>-2.9589999999999998E-3</v>
    <v>3.0581000000000001E-2</v>
    <v>-0.01</v>
    <v>USD</v>
    <v>Vicarious Surgical Inc. is a robotics technology company. The Company is focused on developing robotics technology for the surgical procedures for improving patient outcomes and healthcare. The Company is engaged in combining advanced miniaturized robotics, computer science and three-dimensional (3D) visualization to build an intelligent single-incision surgical robot, called the Vicarious System, that virtually transports surgeons inside the patient to perform minimally invasive surgery (MIS). The Vicarious System is designed to provide visualization with a stereoscopic camera that rotates in three degrees of freedom(yaw, pitch, and roll) to provide the surgeon with stereoscopic imaging of nearly every surface in the abdomen. The Vicarious System also contains over 28 sensors per instrument arm, which allows the system to provide real-time feedback to the surgeon on force, motion and other key data that are intended to develop surgical procedures and patient outcomes.</v>
    <v>165</v>
    <v>New York Stock Exchange</v>
    <v>XNYS</v>
    <v>XNYS</v>
    <v>78 Fourth Avenue, WALTHAM, MA, 02451 US</v>
    <v>3.51</v>
    <v>Healthcare Equipment &amp; Supplies</v>
    <v>Stock</v>
    <v>44886.947140022654</v>
    <v>165</v>
    <v>3.12</v>
    <v>412386226</v>
    <v>VICARIOUS SURGICAL INC.</v>
    <v>VICARIOUS SURGICAL INC.</v>
    <v>3.5</v>
    <v>10.2172</v>
    <v>3.27</v>
    <v>3.37</v>
    <v>3.37</v>
    <v>122369800</v>
    <v>RBOT</v>
    <v>VICARIOUS SURGICAL INC. (XNYS:RBOT)</v>
    <v>540422</v>
    <v>193324</v>
    <v>2021</v>
  </rv>
  <rv s="2">
    <v>166</v>
  </rv>
  <rv s="0">
    <v>https://www.bing.com/financeapi/forcetrigger?t=bri8tc&amp;q=XNAS%3aVIR&amp;form=skydnc</v>
    <v>Learn more on Bing</v>
  </rv>
  <rv s="3">
    <v>en-CA</v>
    <v>bri8tc</v>
    <v>268435456</v>
    <v>1</v>
    <v>Powered by Refinitiv</v>
    <v>6</v>
    <v>VIR BIOTECHNOLOGY, INC. (XNAS:VIR)</v>
    <v>7</v>
    <v>10</v>
    <v>Finance</v>
    <v>9</v>
    <v>58</v>
    <v>18.05</v>
    <v>-1.1319999999999999</v>
    <v>-0.32</v>
    <v>-1.8729999999999999E-3</v>
    <v>-1.1842999999999999E-2</v>
    <v>-0.05</v>
    <v>USD</v>
    <v>Vir Biotechnology, Inc. is a commercial-stage immunology company focused on combining immunologic insights with technologies to treat and prevent serious infectious diseases. It has assembled four technology platforms focused on antibodies, T cells, innate immunity, and small interfering ribonucleic acid (siRNA), through internal development, collaborations, and acquisitions. The Company's pipeline consists of sotrovimab and other product candidates targeting COVID-19, hepatitis B virus (HBV), influenza A virus, and human immunodeficiency virus (HIV). Its product candidates include Sotrovimab and VIR-7832, VIR-2218, VIR-3434, VIR-2482, VIR-1111. It is engaged in developing differentiated monoclonal antibodies (mAbs) as well as vaccines and small molecules that focuses is on treating and preventing severe acute respiratory syndrome coronavirus 2 (SARS-CoV-2). VIR-2218 and VIR-3434, are for the treatment of HBV. VIR-2482 is an investigational IM administered influenza A-neutralizing mAb.</v>
    <v>444</v>
    <v>Nasdaq Stock Market</v>
    <v>XNAS</v>
    <v>XNAS</v>
    <v>499 Illinois St Ste 500, SAN FRANCISCO, CA, 94158-2521 US</v>
    <v>27.25</v>
    <v>Biotechnology &amp; Medical Research</v>
    <v>Stock</v>
    <v>44887.03442826328</v>
    <v>168</v>
    <v>26.68</v>
    <v>3554186520</v>
    <v>VIR BIOTECHNOLOGY, INC.</v>
    <v>VIR BIOTECHNOLOGY, INC.</v>
    <v>27.04</v>
    <v>3.1779999999999999</v>
    <v>27.02</v>
    <v>26.7</v>
    <v>26.65</v>
    <v>133115600</v>
    <v>VIR</v>
    <v>VIR BIOTECHNOLOGY, INC. (XNAS:VIR)</v>
    <v>440894</v>
    <v>909803</v>
    <v>2016</v>
  </rv>
  <rv s="2">
    <v>169</v>
  </rv>
  <rv s="0">
    <v>https://www.bing.com/financeapi/forcetrigger?t=c2rx27&amp;q=XNYS%3aWEBR&amp;form=skydnc</v>
    <v>Learn more on Bing</v>
  </rv>
  <rv s="3">
    <v>en-CA</v>
    <v>c2rx27</v>
    <v>268435456</v>
    <v>1</v>
    <v>Powered by Refinitiv</v>
    <v>6</v>
    <v>Weber Inc (XNYS:WEBR)</v>
    <v>7</v>
    <v>10</v>
    <v>Finance</v>
    <v>9</v>
    <v>14.49</v>
    <v>4.82</v>
    <v>1.012</v>
    <v>-0.67</v>
    <v>0</v>
    <v>-9.0175000000000005E-2</v>
    <v>0</v>
    <v>USD</v>
    <v>Weber Inc. is an outdoor cooking company. The Company, through its subsidiary, is engaged in providing outdoor cooking products. The Company's outdoor products that include gas grills, charcoal grills, wood pellet grills, electric grills, smokers, grilling accessories, and solid fuel products including charcoal briquettes, lump charcoal, pellets, and wood chips and chunks. It provides products across the United States, Germany, Australia, Canada and France. The Company also provides Weber Connect, is a technology-enabled grills, a mobile application and a cloud-based infrastructure on a single interconnected platform. The Company markets through omni-channel network comprised of wholesale, DTC and e-commerce channels. The Company has 170 Weber branded retail stores and Weber Grill Academy sites. Its range of products are sold in approximately 78 countries.</v>
    <v>2534</v>
    <v>New York Stock Exchange</v>
    <v>XNYS</v>
    <v>XNYS</v>
    <v>1415 S. Roselle Roa, PALATINE, IL, 60067 US</v>
    <v>7.375</v>
    <v>Household Goods</v>
    <v>Stock</v>
    <v>44887.000000034372</v>
    <v>171</v>
    <v>6.69</v>
    <v>1944043504</v>
    <v>Weber Inc</v>
    <v>Weber Inc</v>
    <v>7.32</v>
    <v>8.1013999999999999</v>
    <v>7.43</v>
    <v>6.76</v>
    <v>6.76</v>
    <v>287580400</v>
    <v>WEBR</v>
    <v>Weber Inc (XNYS:WEBR)</v>
    <v>227634</v>
    <v>1108722</v>
    <v>2021</v>
  </rv>
  <rv s="2">
    <v>172</v>
  </rv>
  <rv s="6">
    <fb>44886</fb>
    <v>16</v>
  </rv>
  <rv s="6">
    <fb>57.19</fb>
    <v>17</v>
  </rv>
  <rv s="6">
    <fb>69.03</fb>
    <v>17</v>
  </rv>
  <rv s="6">
    <fb>28.66</fb>
    <v>17</v>
  </rv>
  <rv s="6">
    <fb>15.64</fb>
    <v>17</v>
  </rv>
  <rv s="6">
    <fb>29.96</fb>
    <v>17</v>
  </rv>
  <rv s="6">
    <fb>180.61</fb>
    <v>17</v>
  </rv>
  <rv s="6">
    <fb>65.3</fb>
    <v>17</v>
  </rv>
  <rv s="6">
    <fb>37.75</fb>
    <v>17</v>
  </rv>
  <rv s="6">
    <fb>6.15</fb>
    <v>17</v>
  </rv>
  <rv s="6">
    <fb>20.88</fb>
    <v>17</v>
  </rv>
  <rv s="6">
    <fb>1.64</fb>
    <v>17</v>
  </rv>
  <rv s="6">
    <fb>6.82</fb>
    <v>17</v>
  </rv>
  <rv s="6">
    <fb>5.42</fb>
    <v>17</v>
  </rv>
  <rv s="6">
    <fb>13.11</fb>
    <v>17</v>
  </rv>
  <rv s="6">
    <fb>8.91</fb>
    <v>17</v>
  </rv>
  <rv s="6">
    <fb>10.31</fb>
    <v>17</v>
  </rv>
  <rv s="6">
    <fb>1.36</fb>
    <v>17</v>
  </rv>
  <rv s="6">
    <fb>13.79</fb>
    <v>17</v>
  </rv>
  <rv s="6">
    <fb>14.76</fb>
    <v>17</v>
  </rv>
  <rv s="6">
    <fb>20.41</fb>
    <v>17</v>
  </rv>
  <rv s="6">
    <fb>33</fb>
    <v>17</v>
  </rv>
  <rv s="6">
    <fb>69.44</fb>
    <v>17</v>
  </rv>
  <rv s="6">
    <fb>9.3699999999999992</fb>
    <v>17</v>
  </rv>
  <rv s="6">
    <fb>9.99</fb>
    <v>17</v>
  </rv>
  <rv s="6">
    <fb>3.31</fb>
    <v>17</v>
  </rv>
  <rv s="6">
    <fb>5.83</fb>
    <v>17</v>
  </rv>
  <rv s="6">
    <fb>1.18</fb>
    <v>17</v>
  </rv>
  <rv s="6">
    <fb>2.7650000000000001</fb>
    <v>17</v>
  </rv>
  <rv s="6">
    <fb>2.94</fb>
    <v>17</v>
  </rv>
  <rv s="6">
    <fb>1.59</fb>
    <v>17</v>
  </rv>
  <rv s="6">
    <fb>21.83</fb>
    <v>17</v>
  </rv>
  <rv s="6">
    <fb>2.2599999999999998</fb>
    <v>17</v>
  </rv>
  <rv s="6">
    <fb>4.8</fb>
    <v>17</v>
  </rv>
  <rv s="6">
    <fb>8.09</fb>
    <v>17</v>
  </rv>
  <rv s="6">
    <fb>1.99</fb>
    <v>17</v>
  </rv>
  <rv s="6">
    <fb>1.37</fb>
    <v>17</v>
  </rv>
  <rv s="6">
    <fb>6.39</fb>
    <v>17</v>
  </rv>
  <rv s="6">
    <fb>3.16</fb>
    <v>17</v>
  </rv>
  <rv s="6">
    <fb>0.69</fb>
    <v>17</v>
  </rv>
  <rv s="6">
    <fb>8.15</fb>
    <v>17</v>
  </rv>
  <rv s="6">
    <fb>10.84</fb>
    <v>17</v>
  </rv>
  <rv s="6">
    <fb>32</fb>
    <v>17</v>
  </rv>
  <rv s="6">
    <fb>7.29</fb>
    <v>17</v>
  </rv>
  <rv s="6">
    <fb>1.01</fb>
    <v>17</v>
  </rv>
  <rv s="6">
    <fb>1.8</fb>
    <v>17</v>
  </rv>
  <rv s="6">
    <fb>9.52</fb>
    <v>17</v>
  </rv>
  <rv s="6">
    <fb>9.76</fb>
    <v>17</v>
  </rv>
  <rv s="6">
    <fb>6.52</fb>
    <v>17</v>
  </rv>
  <rv s="6">
    <fb>20.46</fb>
    <v>17</v>
  </rv>
  <rv s="6">
    <fb>4.66</fb>
    <v>17</v>
  </rv>
  <rv s="6">
    <fb>20.83</fb>
    <v>17</v>
  </rv>
  <rv s="6">
    <fb>6.56</fb>
    <v>17</v>
  </rv>
  <rv s="6">
    <fb>3.89</fb>
    <v>17</v>
  </rv>
  <rv s="6">
    <fb>1.34</fb>
    <v>17</v>
  </rv>
  <rv s="6">
    <fb>15.93</fb>
    <v>17</v>
  </rv>
  <rv s="6">
    <fb>3.38</fb>
    <v>17</v>
  </rv>
  <rv s="6">
    <fb>26.7</fb>
    <v>17</v>
  </rv>
  <rv s="6">
    <fb>6.76</fb>
    <v>17</v>
  </rv>
  <rv s="6">
    <fb>44883</fb>
    <v>16</v>
  </rv>
  <rv s="6">
    <fb>56.94</fb>
    <v>17</v>
  </rv>
  <rv s="6">
    <fb>28.81</fb>
    <v>17</v>
  </rv>
  <rv s="6">
    <fb>15.7</fb>
    <v>17</v>
  </rv>
  <rv s="6">
    <fb>29.99</fb>
    <v>17</v>
  </rv>
  <rv s="6">
    <fb>178.97</fb>
    <v>17</v>
  </rv>
  <rv s="6">
    <fb>64.7</fb>
    <v>17</v>
  </rv>
  <rv s="6">
    <fb>38.11</fb>
    <v>17</v>
  </rv>
  <rv s="6">
    <fb>6.13</fb>
    <v>17</v>
  </rv>
  <rv s="6">
    <fb>21.99</fb>
    <v>17</v>
  </rv>
  <rv s="6">
    <fb>1.82</fb>
    <v>17</v>
  </rv>
  <rv s="6">
    <fb>7.06</fb>
    <v>17</v>
  </rv>
  <rv s="6">
    <fb>5.52</fb>
    <v>17</v>
  </rv>
  <rv s="6">
    <fb>12.89</fb>
    <v>17</v>
  </rv>
  <rv s="6">
    <fb>9.08</fb>
    <v>17</v>
  </rv>
  <rv s="6">
    <fb>10.94</fb>
    <v>17</v>
  </rv>
  <rv s="6">
    <fb>1.41</fb>
    <v>17</v>
  </rv>
  <rv s="6">
    <fb>14.04</fb>
    <v>17</v>
  </rv>
  <rv s="6">
    <fb>14.75</fb>
    <v>17</v>
  </rv>
  <rv s="6">
    <fb>21.34</fb>
    <v>17</v>
  </rv>
  <rv s="6">
    <fb>32.94</fb>
    <v>17</v>
  </rv>
  <rv s="6">
    <fb>67.7</fb>
    <v>17</v>
  </rv>
  <rv s="6">
    <fb>9.4499999999999993</fb>
    <v>17</v>
  </rv>
  <rv s="6">
    <fb>10</fb>
    <v>17</v>
  </rv>
  <rv s="6">
    <fb>3.32</fb>
    <v>17</v>
  </rv>
  <rv s="6">
    <fb>5.94</fb>
    <v>17</v>
  </rv>
  <rv s="6">
    <fb>1.32</fb>
    <v>17</v>
  </rv>
  <rv s="6">
    <fb>2.78</fb>
    <v>17</v>
  </rv>
  <rv s="6">
    <fb>3.01</fb>
    <v>17</v>
  </rv>
  <rv s="6">
    <fb>1.67</fb>
    <v>17</v>
  </rv>
  <rv s="6">
    <fb>21.96</fb>
    <v>17</v>
  </rv>
  <rv s="6">
    <fb>2.75</fb>
    <v>17</v>
  </rv>
  <rv s="6">
    <fb>4.92</fb>
    <v>17</v>
  </rv>
  <rv s="6">
    <fb>8.8699999999999992</fb>
    <v>17</v>
  </rv>
  <rv s="6">
    <fb>2.13</fb>
    <v>17</v>
  </rv>
  <rv s="6">
    <fb>1.39</fb>
    <v>17</v>
  </rv>
  <rv s="6">
    <fb>6.65</fb>
    <v>17</v>
  </rv>
  <rv s="6">
    <fb>3.23</fb>
    <v>17</v>
  </rv>
  <rv s="6">
    <fb>0.67710000000000004</fb>
    <v>17</v>
  </rv>
  <rv s="6">
    <fb>9.19</fb>
    <v>17</v>
  </rv>
  <rv s="6">
    <fb>11.3</fb>
    <v>17</v>
  </rv>
  <rv s="6">
    <fb>30.85</fb>
    <v>17</v>
  </rv>
  <rv s="6">
    <fb>7.52</fb>
    <v>17</v>
  </rv>
  <rv s="6">
    <fb>1.06</fb>
    <v>17</v>
  </rv>
  <rv s="6">
    <fb>1.88</fb>
    <v>17</v>
  </rv>
  <rv s="6">
    <fb>9.26</fb>
    <v>17</v>
  </rv>
  <rv s="6">
    <fb>9.7899999999999991</fb>
    <v>17</v>
  </rv>
  <rv s="6">
    <fb>6.49</fb>
    <v>17</v>
  </rv>
  <rv s="6">
    <fb>20.7</fb>
    <v>17</v>
  </rv>
  <rv s="6">
    <fb>4.76</fb>
    <v>17</v>
  </rv>
  <rv s="6">
    <fb>20.13</fb>
    <v>17</v>
  </rv>
  <rv s="6">
    <fb>6.53</fb>
    <v>17</v>
  </rv>
  <rv s="6">
    <fb>4.16</fb>
    <v>17</v>
  </rv>
  <rv s="6">
    <fb>16.23</fb>
    <v>17</v>
  </rv>
  <rv s="6">
    <fb>3.27</fb>
    <v>17</v>
  </rv>
  <rv s="6">
    <fb>27.02</fb>
    <v>17</v>
  </rv>
  <rv s="6">
    <fb>7.43</fb>
    <v>17</v>
  </rv>
  <rv s="6">
    <fb>44882</fb>
    <v>16</v>
  </rv>
  <rv s="6">
    <fb>58.14</fb>
    <v>17</v>
  </rv>
  <rv s="6">
    <fb>70.14</fb>
    <v>17</v>
  </rv>
  <rv s="6">
    <fb>29.4</fb>
    <v>17</v>
  </rv>
  <rv s="6">
    <fb>15.98</fb>
    <v>17</v>
  </rv>
  <rv s="6">
    <fb>30.53</fb>
    <v>17</v>
  </rv>
  <rv s="6">
    <fb>176.06</fb>
    <v>17</v>
  </rv>
  <rv s="6">
    <fb>64.41</fb>
    <v>17</v>
  </rv>
  <rv s="6">
    <fb>37.630000000000003</fb>
    <v>17</v>
  </rv>
  <rv s="6">
    <fb>6.04</fb>
    <v>17</v>
  </rv>
  <rv s="6">
    <fb>22.4</fb>
    <v>17</v>
  </rv>
  <rv s="6">
    <fb>1.86</fb>
    <v>17</v>
  </rv>
  <rv s="6">
    <fb>7.12</fb>
    <v>17</v>
  </rv>
  <rv s="6">
    <fb>5.34</fb>
    <v>17</v>
  </rv>
  <rv s="6">
    <fb>12.7</fb>
    <v>17</v>
  </rv>
  <rv s="6">
    <fb>10.67</fb>
    <v>17</v>
  </rv>
  <rv s="6">
    <fb>1.52</fb>
    <v>17</v>
  </rv>
  <rv s="6">
    <fb>13.88</fb>
    <v>17</v>
  </rv>
  <rv s="6">
    <fb>14.27</fb>
    <v>17</v>
  </rv>
  <rv s="6">
    <fb>21.09</fb>
    <v>17</v>
  </rv>
  <rv s="6">
    <fb>32.369999999999997</fb>
    <v>17</v>
  </rv>
  <rv s="6">
    <fb>69.27</fb>
    <v>17</v>
  </rv>
  <rv s="6">
    <fb>9.5299999999999994</fb>
    <v>17</v>
  </rv>
  <rv s="6">
    <fb>9.86</fb>
    <v>17</v>
  </rv>
  <rv s="6">
    <fb>3.34</fb>
    <v>17</v>
  </rv>
  <rv s="6">
    <fb>6.17</fb>
    <v>17</v>
  </rv>
  <rv s="6">
    <fb>1.54</fb>
    <v>17</v>
  </rv>
  <rv s="6">
    <fb>2.46</fb>
    <v>17</v>
  </rv>
  <rv s="6">
    <fb>2.99</fb>
    <v>17</v>
  </rv>
  <rv s="6">
    <fb>21.67</fb>
    <v>17</v>
  </rv>
  <rv s="6">
    <fb>4.91</fb>
    <v>17</v>
  </rv>
  <rv s="6">
    <fb>8.61</fb>
    <v>17</v>
  </rv>
  <rv s="6">
    <fb>2.17</fb>
    <v>17</v>
  </rv>
  <rv s="6">
    <fb>1.51</fb>
    <v>17</v>
  </rv>
  <rv s="6">
    <fb>6.5</fb>
    <v>17</v>
  </rv>
  <rv s="6">
    <fb>0.73860000000000003</fb>
    <v>17</v>
  </rv>
  <rv s="6">
    <fb>9.27</fb>
    <v>17</v>
  </rv>
  <rv s="6">
    <fb>11.71</fb>
    <v>17</v>
  </rv>
  <rv s="6">
    <fb>31.12</fb>
    <v>17</v>
  </rv>
  <rv s="6">
    <fb>7.71</fb>
    <v>17</v>
  </rv>
  <rv s="6">
    <fb>1.02</fb>
    <v>17</v>
  </rv>
  <rv s="6">
    <fb>1.91</fb>
    <v>17</v>
  </rv>
  <rv s="6">
    <fb>9.16</fb>
    <v>17</v>
  </rv>
  <rv s="6">
    <fb>10.07</fb>
    <v>17</v>
  </rv>
  <rv s="6">
    <fb>20.48</fb>
    <v>17</v>
  </rv>
  <rv s="6">
    <fb>4.68</fb>
    <v>17</v>
  </rv>
  <rv s="6">
    <fb>20.52</fb>
    <v>17</v>
  </rv>
  <rv s="6">
    <fb>6.36</fb>
    <v>17</v>
  </rv>
  <rv s="6">
    <fb>4.28</fb>
    <v>17</v>
  </rv>
  <rv s="6">
    <fb>1.4</fb>
    <v>17</v>
  </rv>
  <rv s="6">
    <fb>16</fb>
    <v>17</v>
  </rv>
  <rv s="6">
    <fb>3.45</fb>
    <v>17</v>
  </rv>
  <rv s="6">
    <fb>27.25</fb>
    <v>17</v>
  </rv>
  <rv s="6">
    <fb>7.3</fb>
    <v>17</v>
  </rv>
  <rv s="6">
    <fb>44881</fb>
    <v>16</v>
  </rv>
  <rv s="6">
    <fb>59.48</fb>
    <v>17</v>
  </rv>
  <rv s="6">
    <fb>72.040000000000006</fb>
    <v>17</v>
  </rv>
  <rv s="6">
    <fb>30.24</fb>
    <v>17</v>
  </rv>
  <rv s="6">
    <fb>16.55</fb>
    <v>17</v>
  </rv>
  <rv s="6">
    <fb>31.31</fb>
    <v>17</v>
  </rv>
  <rv s="6">
    <fb>177.06</fb>
    <v>17</v>
  </rv>
  <rv s="6">
    <fb>63.84</fb>
    <v>17</v>
  </rv>
  <rv s="6">
    <fb>37.99</fb>
    <v>17</v>
  </rv>
  <rv s="6">
    <fb>5.97</fb>
    <v>17</v>
  </rv>
  <rv s="6">
    <fb>21.01</fb>
    <v>17</v>
  </rv>
  <rv s="6">
    <fb>7.63</fb>
    <v>17</v>
  </rv>
  <rv s="6">
    <fb>5.31</fb>
    <v>17</v>
  </rv>
  <rv s="6">
    <fb>12.73</fb>
    <v>17</v>
  </rv>
  <rv s="6">
    <fb>9.18</fb>
    <v>17</v>
  </rv>
  <rv s="6">
    <fb>10.19</fb>
    <v>17</v>
  </rv>
  <rv s="6">
    <fb>1.55</fb>
    <v>17</v>
  </rv>
  <rv s="6">
    <fb>14.16</fb>
    <v>17</v>
  </rv>
  <rv s="6">
    <fb>14.58</fb>
    <v>17</v>
  </rv>
  <rv s="6">
    <fb>21.21</fb>
    <v>17</v>
  </rv>
  <rv s="6">
    <fb>32.07</fb>
    <v>17</v>
  </rv>
  <rv s="6">
    <fb>70.66</fb>
    <v>17</v>
  </rv>
  <rv s="6">
    <fb>9.7799999999999994</fb>
    <v>17</v>
  </rv>
  <rv s="6">
    <fb>9.98</fb>
    <v>17</v>
  </rv>
  <rv s="6">
    <fb>3.44</fb>
    <v>17</v>
  </rv>
  <rv s="6">
    <fb>6.09</fb>
    <v>17</v>
  </rv>
  <rv s="6">
    <fb>1.66</fb>
    <v>17</v>
  </rv>
  <rv s="6">
    <fb>2.44</fb>
    <v>17</v>
  </rv>
  <rv s="6">
    <fb>2.77</fb>
    <v>17</v>
  </rv>
  <rv s="6">
    <fb>1.97</fb>
    <v>17</v>
  </rv>
  <rv s="6">
    <fb>22.04</fb>
    <v>17</v>
  </rv>
  <rv s="6">
    <fb>3.33</fb>
    <v>17</v>
  </rv>
  <rv s="6">
    <fb>5.25</fb>
    <v>17</v>
  </rv>
  <rv s="6">
    <fb>9.67</fb>
    <v>17</v>
  </rv>
  <rv s="6">
    <fb>2.23</fb>
    <v>17</v>
  </rv>
  <rv s="6">
    <fb>1.6</fb>
    <v>17</v>
  </rv>
  <rv s="6">
    <fb>6.71</fb>
    <v>17</v>
  </rv>
  <rv s="6">
    <fb>3.53</fb>
    <v>17</v>
  </rv>
  <rv s="6">
    <fb>0.75229999999999997</fb>
    <v>17</v>
  </rv>
  <rv s="6">
    <fb>12.27</fb>
    <v>17</v>
  </rv>
  <rv s="6">
    <fb>32.4</fb>
    <v>17</v>
  </rv>
  <rv s="6">
    <fb>7.85</fb>
    <v>17</v>
  </rv>
  <rv s="6">
    <fb>1.1200000000000001</fb>
    <v>17</v>
  </rv>
  <rv s="6">
    <fb>1.92</fb>
    <v>17</v>
  </rv>
  <rv s="6">
    <fb>9.2799999999999994</fb>
    <v>17</v>
  </rv>
  <rv s="6">
    <fb>10.29</fb>
    <v>17</v>
  </rv>
  <rv s="6">
    <fb>21.28</fb>
    <v>17</v>
  </rv>
  <rv s="6">
    <fb>4.9000000000000004</fb>
    <v>17</v>
  </rv>
  <rv s="6">
    <fb>20.81</fb>
    <v>17</v>
  </rv>
  <rv s="6">
    <fb>6.47</fb>
    <v>17</v>
  </rv>
  <rv s="6">
    <fb>4.38</fb>
    <v>17</v>
  </rv>
  <rv s="6">
    <fb>1.43</fb>
    <v>17</v>
  </rv>
  <rv s="6">
    <fb>16.25</fb>
    <v>17</v>
  </rv>
  <rv s="6">
    <fb>3.42</fb>
    <v>17</v>
  </rv>
  <rv s="6">
    <fb>27.31</fb>
    <v>17</v>
  </rv>
  <rv s="6">
    <fb>7.15</fb>
    <v>17</v>
  </rv>
  <rv s="6">
    <fb>44880</fb>
    <v>16</v>
  </rv>
  <rv s="6">
    <fb>59.74</fb>
    <v>17</v>
  </rv>
  <rv s="6">
    <fb>73.25</fb>
    <v>17</v>
  </rv>
  <rv s="6">
    <fb>30.63</fb>
    <v>17</v>
  </rv>
  <rv s="6">
    <fb>16.84</fb>
    <v>17</v>
  </rv>
  <rv s="6">
    <fb>31.93</fb>
    <v>17</v>
  </rv>
  <rv s="6">
    <fb>181.47</fb>
    <v>17</v>
  </rv>
  <rv s="6">
    <fb>64.739999999999995</fb>
    <v>17</v>
  </rv>
  <rv s="6">
    <fb>38.64</fb>
    <v>17</v>
  </rv>
  <rv s="6">
    <fb>18.690000000000001</fb>
    <v>17</v>
  </rv>
  <rv s="6">
    <fb>7.6</fb>
    <v>17</v>
  </rv>
  <rv s="6">
    <fb>12.65</fb>
    <v>17</v>
  </rv>
  <rv s="6">
    <fb>10.1</fb>
    <v>17</v>
  </rv>
  <rv s="6">
    <fb>1.71</fb>
    <v>17</v>
  </rv>
  <rv s="6">
    <fb>14.01</fb>
    <v>17</v>
  </rv>
  <rv s="6">
    <fb>21.89</fb>
    <v>17</v>
  </rv>
  <rv s="6">
    <fb>33.630000000000003</fb>
    <v>17</v>
  </rv>
  <rv s="6">
    <fb>73.819999999999993</fb>
    <v>17</v>
  </rv>
  <rv s="6">
    <fb>10.5</fb>
    <v>17</v>
  </rv>
  <rv s="6">
    <fb>3.65</fb>
    <v>17</v>
  </rv>
  <rv s="6">
    <fb>6.62</fb>
    <v>17</v>
  </rv>
  <rv s="6">
    <fb>1.85</fb>
    <v>17</v>
  </rv>
  <rv s="6">
    <fb>2.4700000000000002</fb>
    <v>17</v>
  </rv>
  <rv s="6">
    <fb>2.83</fb>
    <v>17</v>
  </rv>
  <rv s="6">
    <fb>2.11</fb>
    <v>17</v>
  </rv>
  <rv s="6">
    <fb>3.52</fb>
    <v>17</v>
  </rv>
  <rv s="6">
    <fb>5.65</fb>
    <v>17</v>
  </rv>
  <rv s="6">
    <fb>10.11</fb>
    <v>17</v>
  </rv>
  <rv s="6">
    <fb>2.39</fb>
    <v>17</v>
  </rv>
  <rv s="6">
    <fb>3.61</fb>
    <v>17</v>
  </rv>
  <rv s="6">
    <fb>0.80059999999999998</fb>
    <v>17</v>
  </rv>
  <rv s="6">
    <fb>9.42</fb>
    <v>17</v>
  </rv>
  <rv s="6">
    <fb>14.34</fb>
    <v>17</v>
  </rv>
  <rv s="6">
    <fb>32.61</fb>
    <v>17</v>
  </rv>
  <rv s="6">
    <fb>8.3000000000000007</fb>
    <v>17</v>
  </rv>
  <rv s="6">
    <fb>1.1499999999999999</fb>
    <v>17</v>
  </rv>
  <rv s="6">
    <fb>2.4900000000000002</fb>
    <v>17</v>
  </rv>
  <rv s="6">
    <fb>11.33</fb>
    <v>17</v>
  </rv>
  <rv s="6">
    <fb>6.11</fb>
    <v>17</v>
  </rv>
  <rv s="6">
    <fb>22.54</fb>
    <v>17</v>
  </rv>
  <rv s="6">
    <fb>5.55</fb>
    <v>17</v>
  </rv>
  <rv s="6">
    <fb>21.24</fb>
    <v>17</v>
  </rv>
  <rv s="6">
    <fb>6.72</fb>
    <v>17</v>
  </rv>
  <rv s="6">
    <fb>4.5999999999999996</fb>
    <v>17</v>
  </rv>
  <rv s="6">
    <fb>16.850000000000001</fb>
    <v>17</v>
  </rv>
  <rv s="6">
    <fb>3.58</fb>
    <v>17</v>
  </rv>
  <rv s="6">
    <fb>27.35</fb>
    <v>17</v>
  </rv>
  <rv s="6">
    <fb>7.22</fb>
    <v>17</v>
  </rv>
  <rv s="6">
    <fb>44879</fb>
    <v>16</v>
  </rv>
  <rv s="6">
    <fb>59.85</fb>
    <v>17</v>
  </rv>
  <rv s="6">
    <fb>71.91</fb>
    <v>17</v>
  </rv>
  <rv s="6">
    <fb>30.21</fb>
    <v>17</v>
  </rv>
  <rv s="6">
    <fb>16.52</fb>
    <v>17</v>
  </rv>
  <rv s="6">
    <fb>31.28</fb>
    <v>17</v>
  </rv>
  <rv s="6">
    <fb>177.79</fb>
    <v>17</v>
  </rv>
  <rv s="6">
    <fb>64.08</fb>
    <v>17</v>
  </rv>
  <rv s="6">
    <fb>5.95</fb>
    <v>17</v>
  </rv>
  <rv s="6">
    <fb>13.49</fb>
    <v>17</v>
  </rv>
  <rv s="6">
    <fb>1.98</fb>
    <v>17</v>
  </rv>
  <rv s="6">
    <fb>5.21</fb>
    <v>17</v>
  </rv>
  <rv s="6">
    <fb>12.63</fb>
    <v>17</v>
  </rv>
  <rv s="6">
    <fb>10.27</fb>
    <v>17</v>
  </rv>
  <rv s="6">
    <fb>10.75</fb>
    <v>17</v>
  </rv>
  <rv s="6">
    <fb>1.68</fb>
    <v>17</v>
  </rv>
  <rv s="6">
    <fb>13.23</fb>
    <v>17</v>
  </rv>
  <rv s="6">
    <fb>14.6</fb>
    <v>17</v>
  </rv>
  <rv s="6">
    <fb>22</fb>
    <v>17</v>
  </rv>
  <rv s="6">
    <fb>33.229999999999997</fb>
    <v>17</v>
  </rv>
  <rv s="6">
    <fb>73.45</fb>
    <v>17</v>
  </rv>
  <rv s="6">
    <fb>10.14</fb>
    <v>17</v>
  </rv>
  <rv s="6">
    <fb>10.37</fb>
    <v>17</v>
  </rv>
  <rv s="6">
    <fb>3.7</fb>
    <v>17</v>
  </rv>
  <rv s="6">
    <fb>6.38</fb>
    <v>17</v>
  </rv>
  <rv s="6">
    <fb>1.83</fb>
    <v>17</v>
  </rv>
  <rv s="6">
    <fb>2.3199999999999998</fb>
    <v>17</v>
  </rv>
  <rv s="6">
    <fb>2.085</fb>
    <v>17</v>
  </rv>
  <rv s="6">
    <fb>21.27</fb>
    <v>17</v>
  </rv>
  <rv s="6">
    <fb>3.48</fb>
    <v>17</v>
  </rv>
  <rv s="6">
    <fb>5.99</fb>
    <v>17</v>
  </rv>
  <rv s="6">
    <fb>9.9600000000000009</fb>
    <v>17</v>
  </rv>
  <rv s="6">
    <fb>2.33</fb>
    <v>17</v>
  </rv>
  <rv s="6">
    <fb>7.2</fb>
    <v>17</v>
  </rv>
  <rv s="6">
    <fb>3.5</fb>
    <v>17</v>
  </rv>
  <rv s="6">
    <fb>0.8</fb>
    <v>17</v>
  </rv>
  <rv s="6">
    <fb>13.68</fb>
    <v>17</v>
  </rv>
  <rv s="6">
    <fb>30.76</fb>
    <v>17</v>
  </rv>
  <rv s="6">
    <fb>8.3699999999999992</fb>
    <v>17</v>
  </rv>
  <rv s="6">
    <fb>1.0900000000000001</fb>
    <v>17</v>
  </rv>
  <rv s="6">
    <fb>2.52</fb>
    <v>17</v>
  </rv>
  <rv s="6">
    <fb>9.36</fb>
    <v>17</v>
  </rv>
  <rv s="6">
    <fb>11.47</fb>
    <v>17</v>
  </rv>
  <rv s="6">
    <fb>5.72</fb>
    <v>17</v>
  </rv>
  <rv s="6">
    <fb>24.87</fb>
    <v>17</v>
  </rv>
  <rv s="6">
    <fb>20.64</fb>
    <v>17</v>
  </rv>
  <rv s="6">
    <fb>6.28</fb>
    <v>17</v>
  </rv>
  <rv s="6">
    <fb>4.6100000000000003</fb>
    <v>17</v>
  </rv>
  <rv s="6">
    <fb>16.18</fb>
    <v>17</v>
  </rv>
  <rv s="6">
    <fb>26.85</fb>
    <v>17</v>
  </rv>
  <rv s="6">
    <fb>6.98</fb>
    <v>17</v>
  </rv>
  <rv s="6">
    <fb>44876</fb>
    <v>16</v>
  </rv>
  <rv s="6">
    <fb>62.07</fb>
    <v>17</v>
  </rv>
  <rv s="6">
    <fb>74.38</fb>
    <v>17</v>
  </rv>
  <rv s="6">
    <fb>31.32</fb>
    <v>17</v>
  </rv>
  <rv s="6">
    <fb>17.22</fb>
    <v>17</v>
  </rv>
  <rv s="6">
    <fb>32.590000000000003</fb>
    <v>17</v>
  </rv>
  <rv s="6">
    <fb>178.19</fb>
    <v>17</v>
  </rv>
  <rv s="6">
    <fb>64.98</fb>
    <v>17</v>
  </rv>
  <rv s="6">
    <fb>38.36</fb>
    <v>17</v>
  </rv>
  <rv s="6">
    <fb>6.41</fb>
    <v>17</v>
  </rv>
  <rv s="6">
    <fb>12.51</fb>
    <v>17</v>
  </rv>
  <rv s="6">
    <fb>8.5399999999999991</fb>
    <v>17</v>
  </rv>
  <rv s="6">
    <fb>5.44</fb>
    <v>17</v>
  </rv>
  <rv s="6">
    <fb>12.67</fb>
    <v>17</v>
  </rv>
  <rv s="6">
    <fb>10.38</fb>
    <v>17</v>
  </rv>
  <rv s="6">
    <fb>11</fb>
    <v>17</v>
  </rv>
  <rv s="6">
    <fb>1.78</fb>
    <v>17</v>
  </rv>
  <rv s="6">
    <fb>13.85</fb>
    <v>17</v>
  </rv>
  <rv s="6">
    <fb>14.65</fb>
    <v>17</v>
  </rv>
  <rv s="6">
    <fb>21.29</fb>
    <v>17</v>
  </rv>
  <rv s="6">
    <fb>33.64</fb>
    <v>17</v>
  </rv>
  <rv s="6">
    <fb>73.430000000000007</fb>
    <v>17</v>
  </rv>
  <rv s="6">
    <fb>10.17</fb>
    <v>17</v>
  </rv>
  <rv s="6">
    <fb>10.72</fb>
    <v>17</v>
  </rv>
  <rv s="6">
    <fb>3.67</fb>
    <v>17</v>
  </rv>
  <rv s="6">
    <fb>6.91</fb>
    <v>17</v>
  </rv>
  <rv s="6">
    <fb>2.96</fb>
    <v>17</v>
  </rv>
  <rv s="6">
    <fb>22.16</fb>
    <v>17</v>
  </rv>
  <rv s="6">
    <fb>3.6</fb>
    <v>17</v>
  </rv>
  <rv s="6">
    <fb>9.56</fb>
    <v>17</v>
  </rv>
  <rv s="6">
    <fb>2.5499999999999998</fb>
    <v>17</v>
  </rv>
  <rv s="6">
    <fb>1.84</fb>
    <v>17</v>
  </rv>
  <rv s="6">
    <fb>7.53</fb>
    <v>17</v>
  </rv>
  <rv s="6">
    <fb>3.77</fb>
    <v>17</v>
  </rv>
  <rv s="6">
    <fb>0.872</fb>
    <v>17</v>
  </rv>
  <rv s="6">
    <fb>9.07</fb>
    <v>17</v>
  </rv>
  <rv s="6">
    <fb>8.82</fb>
    <v>17</v>
  </rv>
  <rv s="6">
    <fb>2.91</fb>
    <v>17</v>
  </rv>
  <rv s="6">
    <fb>9.14</fb>
    <v>17</v>
  </rv>
  <rv s="6">
    <fb>25.41</fb>
    <v>17</v>
  </rv>
  <rv s="6">
    <fb>6.02</fb>
    <v>17</v>
  </rv>
  <rv s="6">
    <fb>20.49</fb>
    <v>17</v>
  </rv>
  <rv s="6">
    <fb>4.67</fb>
    <v>17</v>
  </rv>
  <rv s="6">
    <fb>16.38</fb>
    <v>17</v>
  </rv>
  <rv s="6">
    <fb>7.02</fb>
    <v>17</v>
  </rv>
  <rv s="6">
    <fb>44875</fb>
    <v>16</v>
  </rv>
  <rv s="6">
    <fb>60.67</fb>
    <v>17</v>
  </rv>
  <rv s="6">
    <fb>72.239999999999995</fb>
    <v>17</v>
  </rv>
  <rv s="6">
    <fb>30.54</fb>
    <v>17</v>
  </rv>
  <rv s="6">
    <fb>16.7</fb>
    <v>17</v>
  </rv>
  <rv s="6">
    <fb>31.54</fb>
    <v>17</v>
  </rv>
  <rv s="6">
    <fb>172.32</fb>
    <v>17</v>
  </rv>
  <rv s="6">
    <fb>65.37</fb>
    <v>17</v>
  </rv>
  <rv s="6">
    <fb>38.82</fb>
    <v>17</v>
  </rv>
  <rv s="6">
    <fb>5.79</fb>
    <v>17</v>
  </rv>
  <rv s="6">
    <fb>9.73</fb>
    <v>17</v>
  </rv>
  <rv s="6">
    <fb>8.68</fb>
    <v>17</v>
  </rv>
  <rv s="6">
    <fb>11.58</fb>
    <v>17</v>
  </rv>
  <rv s="6">
    <fb>1.87</fb>
    <v>17</v>
  </rv>
  <rv s="6">
    <fb>13.58</fb>
    <v>17</v>
  </rv>
  <rv s="6">
    <fb>14.43</fb>
    <v>17</v>
  </rv>
  <rv s="6">
    <fb>20.9</fb>
    <v>17</v>
  </rv>
  <rv s="6">
    <fb>33.369999999999997</fb>
    <v>17</v>
  </rv>
  <rv s="6">
    <fb>84.75</fb>
    <v>17</v>
  </rv>
  <rv s="6">
    <fb>10.49</fb>
    <v>17</v>
  </rv>
  <rv s="6">
    <fb>6.57</fb>
    <v>17</v>
  </rv>
  <rv s="6">
    <fb>3.36</fb>
    <v>17</v>
  </rv>
  <rv s="6">
    <fb>2.42</fb>
    <v>17</v>
  </rv>
  <rv s="6">
    <fb>21.82</fb>
    <v>17</v>
  </rv>
  <rv s="6">
    <fb>3.56</fb>
    <v>17</v>
  </rv>
  <rv s="6">
    <fb>5.56</fb>
    <v>17</v>
  </rv>
  <rv s="6">
    <fb>8.81</fb>
    <v>17</v>
  </rv>
  <rv s="6">
    <fb>2.56</fb>
    <v>17</v>
  </rv>
  <rv s="6">
    <fb>7.17</fb>
    <v>17</v>
  </rv>
  <rv s="6">
    <fb>3.03</fb>
    <v>17</v>
  </rv>
  <rv s="6">
    <fb>0.86</fb>
    <v>17</v>
  </rv>
  <rv s="6">
    <fb>8</fb>
    <v>17</v>
  </rv>
  <rv s="6">
    <fb>12.66</fb>
    <v>17</v>
  </rv>
  <rv s="6">
    <fb>30.81</fb>
    <v>17</v>
  </rv>
  <rv s="6">
    <fb>1.19</fb>
    <v>17</v>
  </rv>
  <rv s="6">
    <fb>8.9700000000000006</fb>
    <v>17</v>
  </rv>
  <rv s="6">
    <fb>10.57</fb>
    <v>17</v>
  </rv>
  <rv s="6">
    <fb>9.09</fb>
    <v>17</v>
  </rv>
  <rv s="6">
    <fb>23.94</fb>
    <v>17</v>
  </rv>
  <rv s="6">
    <fb>5.28</fb>
    <v>17</v>
  </rv>
  <rv s="6">
    <fb>21.87</fb>
    <v>17</v>
  </rv>
  <rv s="6">
    <fb>8.36</fb>
    <v>17</v>
  </rv>
  <rv s="6">
    <fb>4.42</fb>
    <v>17</v>
  </rv>
  <rv s="6">
    <fb>16.29</fb>
    <v>17</v>
  </rv>
  <rv s="6">
    <fb>27.43</fb>
    <v>17</v>
  </rv>
  <rv s="6">
    <fb>44874</fb>
    <v>16</v>
  </rv>
  <rv s="6">
    <fb>60.35</fb>
    <v>17</v>
  </rv>
  <rv s="6">
    <fb>71.67</fb>
    <v>17</v>
  </rv>
  <rv s="6">
    <fb>30.17</fb>
    <v>17</v>
  </rv>
  <rv s="6">
    <fb>16.559999999999999</fb>
    <v>17</v>
  </rv>
  <rv s="6">
    <fb>31.34</fb>
    <v>17</v>
  </rv>
  <rv s="6">
    <fb>164.01</fb>
    <v>17</v>
  </rv>
  <rv s="6">
    <fb>63.25</fb>
    <v>17</v>
  </rv>
  <rv s="6">
    <fb>37.200000000000003</fb>
    <v>17</v>
  </rv>
  <rv s="6">
    <fb>8.6300000000000008</fb>
    <v>17</v>
  </rv>
  <rv s="6">
    <fb>1.56</fb>
    <v>17</v>
  </rv>
  <rv s="6">
    <fb>8.06</fb>
    <v>17</v>
  </rv>
  <rv s="6">
    <fb>4.62</fb>
    <v>17</v>
  </rv>
  <rv s="6">
    <fb>12.4</fb>
    <v>17</v>
  </rv>
  <rv s="6">
    <fb>9.3800000000000008</fb>
    <v>17</v>
  </rv>
  <rv s="6">
    <fb>10.06</fb>
    <v>17</v>
  </rv>
  <rv s="6">
    <fb>1.79</fb>
    <v>17</v>
  </rv>
  <rv s="6">
    <fb>13.7</fb>
    <v>17</v>
  </rv>
  <rv s="6">
    <fb>18.77</fb>
    <v>17</v>
  </rv>
  <rv s="6">
    <fb>77</fb>
    <v>17</v>
  </rv>
  <rv s="6">
    <fb>10.3</fb>
    <v>17</v>
  </rv>
  <rv s="6">
    <fb>9.4</fb>
    <v>17</v>
  </rv>
  <rv s="6">
    <fb>5.45</fb>
    <v>17</v>
  </rv>
  <rv s="6">
    <fb>5.98</fb>
    <v>17</v>
  </rv>
  <rv s="6">
    <fb>2</fb>
    <v>17</v>
  </rv>
  <rv s="6">
    <fb>3.21</fb>
    <v>17</v>
  </rv>
  <rv s="6">
    <fb>22.06</fb>
    <v>17</v>
  </rv>
  <rv s="6">
    <fb>8.43</fb>
    <v>17</v>
  </rv>
  <rv s="6">
    <fb>1.74</fb>
    <v>17</v>
  </rv>
  <rv s="6">
    <fb>6.24</fb>
    <v>17</v>
  </rv>
  <rv s="6">
    <fb>2.625</fb>
    <v>17</v>
  </rv>
  <rv s="6">
    <fb>0.95050000000000001</fb>
    <v>17</v>
  </rv>
  <rv s="6">
    <fb>11.72</fb>
    <v>17</v>
  </rv>
  <rv s="6">
    <fb>31.68</fb>
    <v>17</v>
  </rv>
  <rv s="6">
    <fb>7.46</fb>
    <v>17</v>
  </rv>
  <rv s="6">
    <fb>8.1999999999999993</fb>
    <v>17</v>
  </rv>
  <rv s="6">
    <fb>21.9</fb>
    <v>17</v>
  </rv>
  <rv s="6">
    <fb>4.63</fb>
    <v>17</v>
  </rv>
  <rv s="6">
    <fb>20.29</fb>
    <v>17</v>
  </rv>
  <rv s="6">
    <fb>6.45</fb>
    <v>17</v>
  </rv>
  <rv s="6">
    <fb>4.2300000000000004</fb>
    <v>17</v>
  </rv>
  <rv s="6">
    <fb>1.26</fb>
    <v>17</v>
  </rv>
  <rv s="6">
    <fb>15.81</fb>
    <v>17</v>
  </rv>
  <rv s="6">
    <fb>3.35</fb>
    <v>17</v>
  </rv>
  <rv s="6">
    <fb>25.96</fb>
    <v>17</v>
  </rv>
  <rv s="6">
    <fb>6.4</fb>
    <v>17</v>
  </rv>
  <rv s="6">
    <fb>44873</fb>
    <v>16</v>
  </rv>
  <rv s="6">
    <fb>62.61</fb>
    <v>17</v>
  </rv>
  <rv s="6">
    <fb>74.47</fb>
    <v>17</v>
  </rv>
  <rv s="6">
    <fb>31.21</fb>
    <v>17</v>
  </rv>
  <rv s="6">
    <fb>17.23</fb>
    <v>17</v>
  </rv>
  <rv s="6">
    <fb>32.409999999999997</fb>
    <v>17</v>
  </rv>
  <rv s="6">
    <fb>168.79</fb>
    <v>17</v>
  </rv>
  <rv s="6">
    <fb>63.34</fb>
    <v>17</v>
  </rv>
  <rv s="6">
    <fb>37.44</fb>
    <v>17</v>
  </rv>
  <rv s="6">
    <fb>5.76</fb>
    <v>17</v>
  </rv>
  <rv s="6">
    <fb>8.11</fb>
    <v>17</v>
  </rv>
  <rv s="6">
    <fb>1.58</fb>
    <v>17</v>
  </rv>
  <rv s="6">
    <fb>8.02</fb>
    <v>17</v>
  </rv>
  <rv s="6">
    <fb>5</fb>
    <v>17</v>
  </rv>
  <rv s="6">
    <fb>12.58</fb>
    <v>17</v>
  </rv>
  <rv s="6">
    <fb>9.31</fb>
    <v>17</v>
  </rv>
  <rv s="6">
    <fb>1.94</fb>
    <v>17</v>
  </rv>
  <rv s="6">
    <fb>12.93</fb>
    <v>17</v>
  </rv>
  <rv s="6">
    <fb>14.52</fb>
    <v>17</v>
  </rv>
  <rv s="6">
    <fb>19.77</fb>
    <v>17</v>
  </rv>
  <rv s="6">
    <fb>32.39</fb>
    <v>17</v>
  </rv>
  <rv s="6">
    <fb>78.510000000000005</fb>
    <v>17</v>
  </rv>
  <rv s="6">
    <fb>9.6</fb>
    <v>17</v>
  </rv>
  <rv s="6">
    <fb>6.1</fb>
    <v>17</v>
  </rv>
  <rv s="6">
    <fb>2.87</fb>
    <v>17</v>
  </rv>
  <rv s="6">
    <fb>3.46</fb>
    <v>17</v>
  </rv>
  <rv s="6">
    <fb>2.4500000000000002</fb>
    <v>17</v>
  </rv>
  <rv s="6">
    <fb>22.21</fb>
    <v>17</v>
  </rv>
  <rv s="6">
    <fb>3.64</fb>
    <v>17</v>
  </rv>
  <rv s="6">
    <fb>4.96</fb>
    <v>17</v>
  </rv>
  <rv s="6">
    <fb>8.5500000000000007</fb>
    <v>17</v>
  </rv>
  <rv s="6">
    <fb>0.96309999999999996</fb>
    <v>17</v>
  </rv>
  <rv s="6">
    <fb>7.95</fb>
    <v>17</v>
  </rv>
  <rv s="6">
    <fb>12.92</fb>
    <v>17</v>
  </rv>
  <rv s="6">
    <fb>32.36</fb>
    <v>17</v>
  </rv>
  <rv s="6">
    <fb>8.1199999999999992</fb>
    <v>17</v>
  </rv>
  <rv s="6">
    <fb>2.64</fb>
    <v>17</v>
  </rv>
  <rv s="6">
    <fb>8.4</fb>
    <v>17</v>
  </rv>
  <rv s="6">
    <fb>8.94</fb>
    <v>17</v>
  </rv>
  <rv s="6">
    <fb>22.77</fb>
    <v>17</v>
  </rv>
  <rv s="6">
    <fb>19.55</fb>
    <v>17</v>
  </rv>
  <rv s="6">
    <fb>4.54</fb>
    <v>17</v>
  </rv>
  <rv s="6">
    <fb>16.82</fb>
    <v>17</v>
  </rv>
  <rv s="6">
    <fb>26.84</fb>
    <v>17</v>
  </rv>
  <rv s="6">
    <fb>6.88</fb>
    <v>17</v>
  </rv>
  <rv s="6">
    <fb>44872</fb>
    <v>16</v>
  </rv>
  <rv s="6">
    <fb>63.16</fb>
    <v>17</v>
  </rv>
  <rv s="6">
    <fb>76.56</fb>
    <v>17</v>
  </rv>
  <rv s="6">
    <fb>32.04</fb>
    <v>17</v>
  </rv>
  <rv s="6">
    <fb>17.760000000000002</fb>
    <v>17</v>
  </rv>
  <rv s="6">
    <fb>169.13</fb>
    <v>17</v>
  </rv>
  <rv s="6">
    <fb>63.13</fb>
    <v>17</v>
  </rv>
  <rv s="6">
    <fb>37.4</fb>
    <v>17</v>
  </rv>
  <rv s="6">
    <fb>6.01</fb>
    <v>17</v>
  </rv>
  <rv s="6">
    <fb>8.32</fb>
    <v>17</v>
  </rv>
  <rv s="6">
    <fb>1.69</fb>
    <v>17</v>
  </rv>
  <rv s="6">
    <fb>7.68</fb>
    <v>17</v>
  </rv>
  <rv s="6">
    <fb>4.99</fb>
    <v>17</v>
  </rv>
  <rv s="6">
    <fb>12.56</fb>
    <v>17</v>
  </rv>
  <rv s="6">
    <fb>9.0299999999999994</fb>
    <v>17</v>
  </rv>
  <rv s="6">
    <fb>12.82</fb>
    <v>17</v>
  </rv>
  <rv s="6">
    <fb>14.7</fb>
    <v>17</v>
  </rv>
  <rv s="6">
    <fb>19.48</fb>
    <v>17</v>
  </rv>
  <rv s="6">
    <fb>31.04</fb>
    <v>17</v>
  </rv>
  <rv s="6">
    <fb>77.89</fb>
    <v>17</v>
  </rv>
  <rv s="6">
    <fb>9.89</fb>
    <v>17</v>
  </rv>
  <rv s="6">
    <fb>9.59</fb>
    <v>17</v>
  </rv>
  <rv s="6">
    <fb>5.43</fb>
    <v>17</v>
  </rv>
  <rv s="6">
    <fb>6.61</fb>
    <v>17</v>
  </rv>
  <rv s="6">
    <fb>2.9</fb>
    <v>17</v>
  </rv>
  <rv s="6">
    <fb>3.47</fb>
    <v>17</v>
  </rv>
  <rv s="6">
    <fb>2.5299999999999998</fb>
    <v>17</v>
  </rv>
  <rv s="6">
    <fb>20.61</fb>
    <v>17</v>
  </rv>
  <rv s="6">
    <fb>5.27</fb>
    <v>17</v>
  </rv>
  <rv s="6">
    <fb>8.3800000000000008</fb>
    <v>17</v>
  </rv>
  <rv s="6">
    <fb>2.5</fb>
    <v>17</v>
  </rv>
  <rv s="6">
    <fb>6.84</fb>
    <v>17</v>
  </rv>
  <rv s="6">
    <fb>1.03</fb>
    <v>17</v>
  </rv>
  <rv s="6">
    <fb>8.26</fb>
    <v>17</v>
  </rv>
  <rv s="6">
    <fb>13.51</fb>
    <v>17</v>
  </rv>
  <rv s="6">
    <fb>31.06</fb>
    <v>17</v>
  </rv>
  <rv s="6">
    <fb>8.18</fb>
    <v>17</v>
  </rv>
  <rv s="6">
    <fb>1.1399999999999999</fb>
    <v>17</v>
  </rv>
  <rv s="6">
    <fb>10.16</fb>
    <v>17</v>
  </rv>
  <rv s="6">
    <fb>8.4700000000000006</fb>
    <v>17</v>
  </rv>
  <rv s="6">
    <fb>21.58</fb>
    <v>17</v>
  </rv>
  <rv s="6">
    <fb>4.5599999999999996</fb>
    <v>17</v>
  </rv>
  <rv s="6">
    <fb>19.670000000000002</fb>
    <v>17</v>
  </rv>
  <rv s="6">
    <fb>5.82</fb>
    <v>17</v>
  </rv>
  <rv s="6">
    <fb>4.5199999999999996</fb>
    <v>17</v>
  </rv>
  <rv s="6">
    <fb>17.3</fb>
    <v>17</v>
  </rv>
  <rv s="6">
    <fb>3.71</fb>
    <v>17</v>
  </rv>
  <rv s="6">
    <fb>27.24</fb>
    <v>17</v>
  </rv>
  <rv s="6">
    <fb>44869</fb>
    <v>16</v>
  </rv>
  <rv s="6">
    <fb>64.88</fb>
    <v>17</v>
  </rv>
  <rv s="6">
    <fb>76.819999999999993</fb>
    <v>17</v>
  </rv>
  <rv s="6">
    <fb>32.21</fb>
    <v>17</v>
  </rv>
  <rv s="6">
    <fb>17.86</fb>
    <v>17</v>
  </rv>
  <rv s="6">
    <fb>33.47</fb>
    <v>17</v>
  </rv>
  <rv s="6">
    <fb>165.69</fb>
    <v>17</v>
  </rv>
  <rv s="6">
    <fb>63.01</fb>
    <v>17</v>
  </rv>
  <rv s="6">
    <fb>37.08</fb>
    <v>17</v>
  </rv>
  <rv s="6">
    <fb>7.9</fb>
    <v>17</v>
  </rv>
  <rv s="6">
    <fb>12.57</fb>
    <v>17</v>
  </rv>
  <rv s="6">
    <fb>9.34</fb>
    <v>17</v>
  </rv>
  <rv s="6">
    <fb>10.35</fb>
    <v>17</v>
  </rv>
  <rv s="6">
    <fb>14.83</fb>
    <v>17</v>
  </rv>
  <rv s="6">
    <fb>19.25</fb>
    <v>17</v>
  </rv>
  <rv s="6">
    <fb>33.479999999999997</fb>
    <v>17</v>
  </rv>
  <rv s="6">
    <fb>79.84</fb>
    <v>17</v>
  </rv>
  <rv s="6">
    <fb>10.44</fb>
    <v>17</v>
  </rv>
  <rv s="6">
    <fb>9.57</fb>
    <v>17</v>
  </rv>
  <rv s="6">
    <fb>5.49</fb>
    <v>17</v>
  </rv>
  <rv s="6">
    <fb>6.81</fb>
    <v>17</v>
  </rv>
  <rv s="6">
    <fb>1.96</fb>
    <v>17</v>
  </rv>
  <rv s="6">
    <fb>2.98</fb>
    <v>17</v>
  </rv>
  <rv s="6">
    <fb>20.59</fb>
    <v>17</v>
  </rv>
  <rv s="6">
    <fb>3.54</fb>
    <v>17</v>
  </rv>
  <rv s="6">
    <fb>5.16</fb>
    <v>17</v>
  </rv>
  <rv s="6">
    <fb>8.23</fb>
    <v>17</v>
  </rv>
  <rv s="6">
    <fb>2.58</fb>
    <v>17</v>
  </rv>
  <rv s="6">
    <fb>6.97</fb>
    <v>17</v>
  </rv>
  <rv s="6">
    <fb>1.04</fb>
    <v>17</v>
  </rv>
  <rv s="6">
    <fb>13.25</fb>
    <v>17</v>
  </rv>
  <rv s="6">
    <fb>2.59</fb>
    <v>17</v>
  </rv>
  <rv s="6">
    <fb>11.28</fb>
    <v>17</v>
  </rv>
  <rv s="6">
    <fb>8.52</fb>
    <v>17</v>
  </rv>
  <rv s="6">
    <fb>22.15</fb>
    <v>17</v>
  </rv>
  <rv s="6">
    <fb>5.15</fb>
    <v>17</v>
  </rv>
  <rv s="6">
    <fb>19.690000000000001</fb>
    <v>17</v>
  </rv>
  <rv s="6">
    <fb>1.47</fb>
    <v>17</v>
  </rv>
  <rv s="6">
    <fb>16.95</fb>
    <v>17</v>
  </rv>
  <rv s="6">
    <fb>3.76</fb>
    <v>17</v>
  </rv>
  <rv s="6">
    <fb>25.66</fb>
    <v>17</v>
  </rv>
  <rv s="6">
    <fb>6.95</fb>
    <v>17</v>
  </rv>
  <rv s="6">
    <fb>44868</fb>
    <v>16</v>
  </rv>
  <rv s="6">
    <fb>63.828200000000002</fb>
    <v>17</v>
  </rv>
  <rv s="6">
    <fb>73.290000000000006</fb>
    <v>17</v>
  </rv>
  <rv s="6">
    <fb>30.86</fb>
    <v>17</v>
  </rv>
  <rv s="6">
    <fb>16.989999999999998</fb>
    <v>17</v>
  </rv>
  <rv s="6">
    <fb>31.891300000000001</fb>
    <v>17</v>
  </rv>
  <rv s="6">
    <fb>61.63</fb>
    <v>17</v>
  </rv>
  <rv s="6">
    <fb>36.96</fb>
    <v>17</v>
  </rv>
  <rv s="6">
    <fb>6.58</fb>
    <v>17</v>
  </rv>
  <rv s="6">
    <fb>8.89</fb>
    <v>17</v>
  </rv>
  <rv s="6">
    <fb>8.76</fb>
    <v>17</v>
  </rv>
  <rv s="6">
    <fb>4.8899999999999997</fb>
    <v>17</v>
  </rv>
  <rv s="6">
    <fb>9.43</fb>
    <v>17</v>
  </rv>
  <rv s="6">
    <fb>2.2200000000000002</fb>
    <v>17</v>
  </rv>
  <rv s="6">
    <fb>19.37</fb>
    <v>17</v>
  </rv>
  <rv s="6">
    <fb>34.200000000000003</fb>
    <v>17</v>
  </rv>
  <rv s="6">
    <fb>82.35</fb>
    <v>17</v>
  </rv>
  <rv s="6">
    <fb>11.27</fb>
    <v>17</v>
  </rv>
  <rv s="6">
    <fb>10.039999999999999</fb>
    <v>17</v>
  </rv>
  <rv s="6">
    <fb>5.33</fb>
    <v>17</v>
  </rv>
  <rv s="6">
    <fb>6.6</fb>
    <v>17</v>
  </rv>
  <rv s="6">
    <fb>2.61</fb>
    <v>17</v>
  </rv>
  <rv s="6">
    <fb>21.53</fb>
    <v>17</v>
  </rv>
  <rv s="6">
    <fb>3.57</fb>
    <v>17</v>
  </rv>
  <rv s="6">
    <fb>8.39</fb>
    <v>17</v>
  </rv>
  <rv s="6">
    <fb>13.75</fb>
    <v>17</v>
  </rv>
  <rv s="6">
    <fb>29.26</fb>
    <v>17</v>
  </rv>
  <rv s="6">
    <fb>8.27</fb>
    <v>17</v>
  </rv>
  <rv s="6">
    <fb>1.25</fb>
    <v>17</v>
  </rv>
  <rv s="6">
    <fb>2.4300000000000002</fb>
    <v>17</v>
  </rv>
  <rv s="6">
    <fb>8.25</fb>
    <v>17</v>
  </rv>
  <rv s="6">
    <fb>11.43</fb>
    <v>17</v>
  </rv>
  <rv s="6">
    <fb>8.4600000000000009</fb>
    <v>17</v>
  </rv>
  <rv s="6">
    <fb>22.48</fb>
    <v>17</v>
  </rv>
  <rv s="6">
    <fb>20.79</fb>
    <v>17</v>
  </rv>
  <rv s="6">
    <fb>5.23</fb>
    <v>17</v>
  </rv>
  <rv s="6">
    <fb>4.49</fb>
    <v>17</v>
  </rv>
  <rv s="6">
    <fb>1.48</fb>
    <v>17</v>
  </rv>
  <rv s="6">
    <fb>17.260000000000002</fb>
    <v>17</v>
  </rv>
  <rv s="6">
    <fb>3.75</fb>
    <v>17</v>
  </rv>
  <rv s="6">
    <fb>21.8</fb>
    <v>17</v>
  </rv>
  <rv s="6">
    <fb>6.87</fb>
    <v>17</v>
  </rv>
  <rv s="6">
    <fb>44867</fb>
    <v>16</v>
  </rv>
  <rv s="6">
    <fb>63.6</fb>
    <v>17</v>
  </rv>
  <rv s="6">
    <fb>74.08</fb>
    <v>17</v>
  </rv>
  <rv s="6">
    <fb>31.19</fb>
    <v>17</v>
  </rv>
  <rv s="6">
    <fb>17.190000000000001</fb>
    <v>17</v>
  </rv>
  <rv s="6">
    <fb>32.25</fb>
    <v>17</v>
  </rv>
  <rv s="6">
    <fb>164.58</fb>
    <v>17</v>
  </rv>
  <rv s="6">
    <fb>61.07</fb>
    <v>17</v>
  </rv>
  <rv s="6">
    <fb>36.5</fb>
    <v>17</v>
  </rv>
  <rv s="6">
    <fb>6.67</fb>
    <v>17</v>
  </rv>
  <rv s="6">
    <fb>5.19</fb>
    <v>17</v>
  </rv>
  <rv s="6">
    <fb>12.44</fb>
    <v>17</v>
  </rv>
  <rv s="6">
    <fb>10.33</fb>
    <v>17</v>
  </rv>
  <rv s="6">
    <fb>2.19</fb>
    <v>17</v>
  </rv>
  <rv s="6">
    <fb>12.53</fb>
    <v>17</v>
  </rv>
  <rv s="6">
    <fb>19.5</fb>
    <v>17</v>
  </rv>
  <rv s="6">
    <fb>34.5</fb>
    <v>17</v>
  </rv>
  <rv s="6">
    <fb>79.89</fb>
    <v>17</v>
  </rv>
  <rv s="6">
    <fb>10.28</fb>
    <v>17</v>
  </rv>
  <rv s="6">
    <fb>2.65</fb>
    <v>17</v>
  </rv>
  <rv s="6">
    <fb>21.26</fb>
    <v>17</v>
  </rv>
  <rv s="6">
    <fb>8.49</fb>
    <v>17</v>
  </rv>
  <rv s="6">
    <fb>2.02</fb>
    <v>17</v>
  </rv>
  <rv s="6">
    <fb>3.11</fb>
    <v>17</v>
  </rv>
  <rv s="6">
    <fb>13.4</fb>
    <v>17</v>
  </rv>
  <rv s="6">
    <fb>31.14</fb>
    <v>17</v>
  </rv>
  <rv s="6">
    <fb>8.35</fb>
    <v>17</v>
  </rv>
  <rv s="6">
    <fb>1.17</fb>
    <v>17</v>
  </rv>
  <rv s="6">
    <fb>7.91</fb>
    <v>17</v>
  </rv>
  <rv s="6">
    <fb>12.21</fb>
    <v>17</v>
  </rv>
  <rv s="6">
    <fb>8.4499999999999993</fb>
    <v>17</v>
  </rv>
  <rv s="6">
    <fb>21.1</fb>
    <v>17</v>
  </rv>
  <rv s="6">
    <fb>5.81</fb>
    <v>17</v>
  </rv>
  <rv s="6">
    <fb>20.92</fb>
    <v>17</v>
  </rv>
  <rv s="6">
    <fb>4.5</fb>
    <v>17</v>
  </rv>
  <rv s="6">
    <fb>17.48</fb>
    <v>17</v>
  </rv>
  <rv s="6">
    <fb>3.74</fb>
    <v>17</v>
  </rv>
  <rv s="6">
    <fb>22.32</fb>
    <v>17</v>
  </rv>
  <rv s="0">
    <v>https://www.bing.com/financeapi/forcetrigger?t=a1qqbh&amp;q=XNYS%3aDAL&amp;form=skydnc</v>
    <v>Learn more on Bing</v>
  </rv>
  <rv s="3">
    <v>en-CA</v>
    <v>a1qqbh</v>
    <v>268435456</v>
    <v>1</v>
    <v>Powered by Refinitiv</v>
    <v>6</v>
    <v>DELTA AIR LINES, INC. (XNYS:DAL)</v>
    <v>7</v>
    <v>10</v>
    <v>Finance</v>
    <v>9</v>
    <v>46.27</v>
    <v>27.2</v>
    <v>1.2174</v>
    <v>-0.24</v>
    <v>5.8430000000000005E-4</v>
    <v>-6.9630000000000004E-3</v>
    <v>0.02</v>
    <v>USD</v>
    <v>Delta Air Lines, Inc. provides scheduled air transportation for passengers and cargo throughout the United States and across the globe. The Company's segments include Airline and Refinery. The Company has hubs and market presence in Amsterdam, London-Heathrow, Mexico City, Paris-Charles de Gaulle and Seoul-Incheon. Its airline segment is managed as a single business unit that provides scheduled air transportation for passengers and cargo throughout the United States and around the world and includes its loyalty program, as well as other ancillary airline services. Its refinery segment operates for the benefit of the airline segment by providing jet fuel to the airline segment from its own production and through jet fuel obtained through agreements with third parties. The refinery's production consists of jet fuel, as well as non-jet fuel products. It also maintains complementary portfolio businesses, such as its cargo business and its Maintenance, Repair and Overhaul (MRO) operation.</v>
    <v>83000</v>
    <v>New York Stock Exchange</v>
    <v>XNYS</v>
    <v>XNYS</v>
    <v>1030 DELTA BLVD, HARTSFIELD ATLANTA INTL AIRPORT, ATLANTA, GA, 30354-1989 US</v>
    <v>34.69</v>
    <v>Passenger Transportation Services</v>
    <v>Stock</v>
    <v>44887.041379640628</v>
    <v>850</v>
    <v>34.049999999999997</v>
    <v>21947878931</v>
    <v>DELTA AIR LINES, INC.</v>
    <v>DELTA AIR LINES, INC.</v>
    <v>34.299999999999997</v>
    <v>303.13959999999997</v>
    <v>34.47</v>
    <v>34.229999999999997</v>
    <v>34.25</v>
    <v>641188400</v>
    <v>DAL</v>
    <v>DELTA AIR LINES, INC. (XNYS:DAL)</v>
    <v>5732960</v>
    <v>9798300</v>
    <v>1967</v>
  </rv>
  <rv s="2">
    <v>851</v>
  </rv>
  <rv s="0">
    <v>https://www.bing.com/financeapi/forcetrigger?t=a1wzw7&amp;q=XNYS%3aLMT&amp;form=skydnc</v>
    <v>Learn more on Bing</v>
  </rv>
  <rv s="3">
    <v>en-CA</v>
    <v>a1wzw7</v>
    <v>268435456</v>
    <v>1</v>
    <v>Powered by Refinitiv</v>
    <v>6</v>
    <v>LOCKHEED MARTIN CORPORATION (XNYS:LMT)</v>
    <v>7</v>
    <v>10</v>
    <v>Finance</v>
    <v>9</v>
    <v>494.66</v>
    <v>328.2</v>
    <v>0.75490000000000002</v>
    <v>4.12</v>
    <v>5.8640000000000003E-3</v>
    <v>8.6409999999999994E-3</v>
    <v>2.82</v>
    <v>USD</v>
    <v>Lockheed Martin Corporation is a security and aerospace company. It operates through four segments. Aeronautics segment is engaged in the research, design, development, manufacture, support and upgrade of military aircraft, including combat and air mobility aircraft, unmanned air vehicles and related technologies. Missiles and Fire Control segment provides air and missile defense systems; fire control systems; manned and unmanned ground vehicles, and energy management solutions. Rotary and Mission Systems segment provides design, manufacture, service and support for various military and commercial helicopters, surface ships, sea and land-based missile defense systems, radar systems, sea and air-based mission and combat systems, command and control mission solutions, cyber solutions, and simulation and training solutions. Space segment is engaged in the research and development, design, engineering and production of satellites, space transportation systems, strike and defensive systems.</v>
    <v>114000</v>
    <v>New York Stock Exchange</v>
    <v>XNYS</v>
    <v>XNYS</v>
    <v>6801 ROCKLEDGE DR, BETHESDA, MD, 20817 US</v>
    <v>483.96</v>
    <v>Aerospace &amp; Defense</v>
    <v>Stock</v>
    <v>44887.041421029688</v>
    <v>853</v>
    <v>478.23</v>
    <v>126041869560</v>
    <v>LOCKHEED MARTIN CORPORATION</v>
    <v>LOCKHEED MARTIN CORPORATION</v>
    <v>478.49</v>
    <v>21.894100000000002</v>
    <v>476.82</v>
    <v>480.94</v>
    <v>483.76</v>
    <v>262074000</v>
    <v>LMT</v>
    <v>LOCKHEED MARTIN CORPORATION (XNYS:LMT)</v>
    <v>1730774</v>
    <v>1832087</v>
    <v>1994</v>
  </rv>
  <rv s="2">
    <v>854</v>
  </rv>
  <rv s="6">
    <fb>34.229999999999997</fb>
    <v>17</v>
  </rv>
  <rv s="6">
    <fb>480.94</fb>
    <v>17</v>
  </rv>
  <rv s="7">
    <v>2</v>
    <v>11</v>
  </rv>
  <rv s="6">
    <fb>32.06</fb>
    <v>17</v>
  </rv>
  <rv s="6">
    <fb>482.06</fb>
    <v>17</v>
  </rv>
  <rv s="8">
    <v>2</v>
    <v>1</v>
  </rv>
  <rv s="7">
    <v>13</v>
    <v>3</v>
  </rv>
  <rv s="9">
    <v>18</v>
    <v>bvfga2</v>
    <v>Daily</v>
    <v>44867</v>
    <v>44886</v>
    <v>0</v>
    <v>1</v>
    <v>638045856000000000,638046838310911274,0</v>
    <v>0</v>
    <v>bvfga2</v>
    <v>XNAS:NNOX</v>
    <v>1</v>
  </rv>
  <rv s="9">
    <v>18</v>
    <v>bvfga2</v>
    <v>Daily</v>
    <v>44886</v>
    <v>44886</v>
    <v>0</v>
    <v>1</v>
    <v>638045856000000000,638046838310911274,0</v>
    <v>2</v>
    <v>bvfga2</v>
    <v>XNAS:NNOX</v>
    <v>3</v>
  </rv>
  <rv s="9">
    <v>18</v>
    <v>bvfga2</v>
    <v>Daily</v>
    <v>44867</v>
    <v>44867</v>
    <v>0</v>
    <v>1</v>
    <v/>
    <v>2</v>
    <v>bvfga2</v>
    <v>XNAS:NNOX</v>
    <v>4</v>
  </rv>
  <rv s="9">
    <v>18</v>
    <v>bvfga2</v>
    <v>Daily</v>
    <v>44867</v>
    <v>44883</v>
    <v>0</v>
    <v>1</v>
    <v/>
    <v>5</v>
    <v>bvfga2</v>
    <v>XNAS:NNOX</v>
    <v>6</v>
  </rv>
  <rv s="9">
    <v>18</v>
    <v>c2ubpr</v>
    <v>Daily</v>
    <v>44867</v>
    <v>44886</v>
    <v>0</v>
    <v>1</v>
    <v>638045856000000000,638046838310736834,0</v>
    <v>0</v>
    <v>c2ubpr</v>
    <v>XNAS:IVVD</v>
    <v>7</v>
  </rv>
  <rv s="9">
    <v>18</v>
    <v>c2ubpr</v>
    <v>Daily</v>
    <v>44886</v>
    <v>44886</v>
    <v>0</v>
    <v>1</v>
    <v>638045856000000000,638046838310736834,0</v>
    <v>2</v>
    <v>c2ubpr</v>
    <v>XNAS:IVVD</v>
    <v>8</v>
  </rv>
  <rv s="9">
    <v>18</v>
    <v>c2ubpr</v>
    <v>Daily</v>
    <v>44867</v>
    <v>44867</v>
    <v>0</v>
    <v>1</v>
    <v/>
    <v>2</v>
    <v>c2ubpr</v>
    <v>XNAS:IVVD</v>
    <v>9</v>
  </rv>
  <rv s="9">
    <v>18</v>
    <v>c2ubpr</v>
    <v>Daily</v>
    <v>44867</v>
    <v>44883</v>
    <v>0</v>
    <v>1</v>
    <v/>
    <v>5</v>
    <v>c2ubpr</v>
    <v>XNAS:IVVD</v>
    <v>10</v>
  </rv>
  <rv s="9">
    <v>18</v>
    <v>bxla8m</v>
    <v>Daily</v>
    <v>44867</v>
    <v>44886</v>
    <v>0</v>
    <v>1</v>
    <v>638045856000000000,638046838310849592,0</v>
    <v>0</v>
    <v>bxla8m</v>
    <v>XNAS:MTTR</v>
    <v>11</v>
  </rv>
  <rv s="9">
    <v>18</v>
    <v>bxla8m</v>
    <v>Daily</v>
    <v>44886</v>
    <v>44886</v>
    <v>0</v>
    <v>1</v>
    <v>638045856000000000,638046838310849592,0</v>
    <v>2</v>
    <v>bxla8m</v>
    <v>XNAS:MTTR</v>
    <v>12</v>
  </rv>
  <rv s="9">
    <v>18</v>
    <v>bxla8m</v>
    <v>Daily</v>
    <v>44867</v>
    <v>44867</v>
    <v>0</v>
    <v>1</v>
    <v/>
    <v>2</v>
    <v>bxla8m</v>
    <v>XNAS:MTTR</v>
    <v>13</v>
  </rv>
  <rv s="9">
    <v>18</v>
    <v>bxla8m</v>
    <v>Daily</v>
    <v>44867</v>
    <v>44883</v>
    <v>0</v>
    <v>1</v>
    <v/>
    <v>5</v>
    <v>bxla8m</v>
    <v>XNAS:MTTR</v>
    <v>14</v>
  </rv>
  <rv s="9">
    <v>18</v>
    <v>bzx3nm</v>
    <v>Daily</v>
    <v>44867</v>
    <v>44886</v>
    <v>0</v>
    <v>1</v>
    <v>638045856000000000,638046838310719759,0</v>
    <v>0</v>
    <v>bzx3nm</v>
    <v>XNAS:GRNA</v>
    <v>15</v>
  </rv>
  <rv s="9">
    <v>18</v>
    <v>bzx3nm</v>
    <v>Daily</v>
    <v>44886</v>
    <v>44886</v>
    <v>0</v>
    <v>1</v>
    <v>638045856000000000,638046838310719759,0</v>
    <v>2</v>
    <v>bzx3nm</v>
    <v>XNAS:GRNA</v>
    <v>16</v>
  </rv>
  <rv s="9">
    <v>18</v>
    <v>bzx3nm</v>
    <v>Daily</v>
    <v>44867</v>
    <v>44867</v>
    <v>0</v>
    <v>1</v>
    <v/>
    <v>2</v>
    <v>bzx3nm</v>
    <v>XNAS:GRNA</v>
    <v>17</v>
  </rv>
  <rv s="9">
    <v>18</v>
    <v>bzx3nm</v>
    <v>Daily</v>
    <v>44867</v>
    <v>44883</v>
    <v>0</v>
    <v>1</v>
    <v/>
    <v>5</v>
    <v>bzx3nm</v>
    <v>XNAS:GRNA</v>
    <v>18</v>
  </rv>
  <rv s="9">
    <v>18</v>
    <v>c2f127</v>
    <v>Daily</v>
    <v>44867</v>
    <v>44886</v>
    <v>0</v>
    <v>1</v>
    <v>638045856000000000,638046838310729923,0</v>
    <v>0</v>
    <v>c2f127</v>
    <v>XNAS:GLUE</v>
    <v>19</v>
  </rv>
  <rv s="9">
    <v>18</v>
    <v>c2f127</v>
    <v>Daily</v>
    <v>44886</v>
    <v>44886</v>
    <v>0</v>
    <v>1</v>
    <v>638045856000000000,638046838310729923,0</v>
    <v>2</v>
    <v>c2f127</v>
    <v>XNAS:GLUE</v>
    <v>20</v>
  </rv>
  <rv s="9">
    <v>18</v>
    <v>c2f127</v>
    <v>Daily</v>
    <v>44867</v>
    <v>44867</v>
    <v>0</v>
    <v>1</v>
    <v/>
    <v>2</v>
    <v>c2f127</v>
    <v>XNAS:GLUE</v>
    <v>21</v>
  </rv>
  <rv s="9">
    <v>18</v>
    <v>c2f127</v>
    <v>Daily</v>
    <v>44867</v>
    <v>44883</v>
    <v>0</v>
    <v>1</v>
    <v/>
    <v>5</v>
    <v>c2f127</v>
    <v>XNAS:GLUE</v>
    <v>22</v>
  </rv>
  <rv s="9">
    <v>18</v>
    <v>c22oxm</v>
    <v>Daily</v>
    <v>44867</v>
    <v>44886</v>
    <v>0</v>
    <v>1</v>
    <v>638045856000000000,638046838310912277,0</v>
    <v>0</v>
    <v>c22oxm</v>
    <v>XNYS:FIGS</v>
    <v>23</v>
  </rv>
  <rv s="9">
    <v>18</v>
    <v>c22oxm</v>
    <v>Daily</v>
    <v>44886</v>
    <v>44886</v>
    <v>0</v>
    <v>1</v>
    <v>638045856000000000,638046838310912277,0</v>
    <v>2</v>
    <v>c22oxm</v>
    <v>XNYS:FIGS</v>
    <v>24</v>
  </rv>
  <rv s="9">
    <v>18</v>
    <v>c22oxm</v>
    <v>Daily</v>
    <v>44867</v>
    <v>44867</v>
    <v>0</v>
    <v>1</v>
    <v/>
    <v>2</v>
    <v>c22oxm</v>
    <v>XNYS:FIGS</v>
    <v>25</v>
  </rv>
  <rv s="9">
    <v>18</v>
    <v>c22oxm</v>
    <v>Daily</v>
    <v>44867</v>
    <v>44883</v>
    <v>0</v>
    <v>1</v>
    <v/>
    <v>5</v>
    <v>c22oxm</v>
    <v>XNYS:FIGS</v>
    <v>26</v>
  </rv>
  <rv s="9">
    <v>18</v>
    <v>c27j3m</v>
    <v>Daily</v>
    <v>44867</v>
    <v>44886</v>
    <v>0</v>
    <v>1</v>
    <v>638045856000000000,638046838317455505,0</v>
    <v>0</v>
    <v>c27j3m</v>
    <v>XNAS:DIBS</v>
    <v>27</v>
  </rv>
  <rv s="9">
    <v>18</v>
    <v>c27j3m</v>
    <v>Daily</v>
    <v>44867</v>
    <v>44867</v>
    <v>0</v>
    <v>1</v>
    <v>638029440000000000,638046838318105511,0</v>
    <v>2</v>
    <v>c27j3m</v>
    <v>XNAS:DIBS</v>
    <v>28</v>
  </rv>
  <rv s="9">
    <v>18</v>
    <v>c27j3m</v>
    <v>Daily</v>
    <v>44867</v>
    <v>44883</v>
    <v>0</v>
    <v>1</v>
    <v>638043264000000000,638046838318775177,0</v>
    <v>5</v>
    <v>c27j3m</v>
    <v>XNAS:DIBS</v>
    <v>29</v>
  </rv>
  <rv s="9">
    <v>18</v>
    <v>bxb5m7</v>
    <v>Daily</v>
    <v>44867</v>
    <v>44886</v>
    <v>0</v>
    <v>1</v>
    <v>638045856000000000,638046838317483202,0</v>
    <v>0</v>
    <v>bxb5m7</v>
    <v>XNYS:IONQ</v>
    <v>30</v>
  </rv>
  <rv s="9">
    <v>18</v>
    <v>bxb5m7</v>
    <v>Daily</v>
    <v>44886</v>
    <v>44886</v>
    <v>0</v>
    <v>1</v>
    <v>638045856000000000,638046838317483202,0</v>
    <v>2</v>
    <v>bxb5m7</v>
    <v>XNYS:IONQ</v>
    <v>31</v>
  </rv>
  <rv s="9">
    <v>18</v>
    <v>bxb5m7</v>
    <v>Daily</v>
    <v>44867</v>
    <v>44867</v>
    <v>0</v>
    <v>1</v>
    <v/>
    <v>2</v>
    <v>bxb5m7</v>
    <v>XNYS:IONQ</v>
    <v>32</v>
  </rv>
  <rv s="9">
    <v>18</v>
    <v>bxb5m7</v>
    <v>Daily</v>
    <v>44867</v>
    <v>44883</v>
    <v>0</v>
    <v>1</v>
    <v/>
    <v>5</v>
    <v>bxb5m7</v>
    <v>XNYS:IONQ</v>
    <v>33</v>
  </rv>
  <rv s="9">
    <v>18</v>
    <v>c2rx27</v>
    <v>Daily</v>
    <v>44867</v>
    <v>44886</v>
    <v>0</v>
    <v>1</v>
    <v>638045856000000000,638046838310849848,0</v>
    <v>0</v>
    <v>c2rx27</v>
    <v>XNYS:WEBR</v>
    <v>34</v>
  </rv>
  <rv s="9">
    <v>18</v>
    <v>c2rx27</v>
    <v>Daily</v>
    <v>44886</v>
    <v>44886</v>
    <v>0</v>
    <v>1</v>
    <v>638045856000000000,638046838310849848,0</v>
    <v>2</v>
    <v>c2rx27</v>
    <v>XNYS:WEBR</v>
    <v>35</v>
  </rv>
  <rv s="9">
    <v>18</v>
    <v>c2rx27</v>
    <v>Daily</v>
    <v>44867</v>
    <v>44867</v>
    <v>0</v>
    <v>1</v>
    <v/>
    <v>2</v>
    <v>c2rx27</v>
    <v>XNYS:WEBR</v>
    <v>28</v>
  </rv>
  <rv s="9">
    <v>18</v>
    <v>c2rx27</v>
    <v>Daily</v>
    <v>44867</v>
    <v>44883</v>
    <v>0</v>
    <v>1</v>
    <v/>
    <v>5</v>
    <v>c2rx27</v>
    <v>XNYS:WEBR</v>
    <v>36</v>
  </rv>
  <rv s="9">
    <v>18</v>
    <v>c252h7</v>
    <v>Daily</v>
    <v>44867</v>
    <v>44886</v>
    <v>0</v>
    <v>1</v>
    <v>638045856000000000,638046838310747077,0</v>
    <v>0</v>
    <v>c252h7</v>
    <v>XNYS:SQSP</v>
    <v>37</v>
  </rv>
  <rv s="9">
    <v>18</v>
    <v>c252h7</v>
    <v>Daily</v>
    <v>44886</v>
    <v>44886</v>
    <v>0</v>
    <v>1</v>
    <v>638045856000000000,638046838310747077,0</v>
    <v>2</v>
    <v>c252h7</v>
    <v>XNYS:SQSP</v>
    <v>38</v>
  </rv>
  <rv s="9">
    <v>18</v>
    <v>c252h7</v>
    <v>Daily</v>
    <v>44867</v>
    <v>44867</v>
    <v>0</v>
    <v>1</v>
    <v/>
    <v>2</v>
    <v>c252h7</v>
    <v>XNYS:SQSP</v>
    <v>39</v>
  </rv>
  <rv s="9">
    <v>18</v>
    <v>c252h7</v>
    <v>Daily</v>
    <v>44867</v>
    <v>44883</v>
    <v>0</v>
    <v>1</v>
    <v/>
    <v>5</v>
    <v>c252h7</v>
    <v>XNYS:SQSP</v>
    <v>40</v>
  </rv>
  <rv s="9">
    <v>18</v>
    <v>c12mfr</v>
    <v>Daily</v>
    <v>44867</v>
    <v>44886</v>
    <v>0</v>
    <v>1</v>
    <v>638045856000000000,638046838310941505,0</v>
    <v>0</v>
    <v>c12mfr</v>
    <v>XNAS:TIL</v>
    <v>41</v>
  </rv>
  <rv s="9">
    <v>18</v>
    <v>c12mfr</v>
    <v>Daily</v>
    <v>44867</v>
    <v>44867</v>
    <v>0</v>
    <v>1</v>
    <v/>
    <v>2</v>
    <v>c12mfr</v>
    <v>XNAS:TIL</v>
    <v>42</v>
  </rv>
  <rv s="9">
    <v>18</v>
    <v>c12mfr</v>
    <v>Daily</v>
    <v>44886</v>
    <v>44886</v>
    <v>0</v>
    <v>1</v>
    <v>638045856000000000,638046838310941505,0</v>
    <v>2</v>
    <v>c12mfr</v>
    <v>XNAS:TIL</v>
    <v>43</v>
  </rv>
  <rv s="9">
    <v>18</v>
    <v>c12mfr</v>
    <v>Daily</v>
    <v>44867</v>
    <v>44883</v>
    <v>0</v>
    <v>1</v>
    <v/>
    <v>5</v>
    <v>c12mfr</v>
    <v>XNAS:TIL</v>
    <v>44</v>
  </rv>
  <rv s="9">
    <v>18</v>
    <v>c2ppf2</v>
    <v>Daily</v>
    <v>44867</v>
    <v>44886</v>
    <v>0</v>
    <v>1</v>
    <v>638045856000000000,638046838317479708,0</v>
    <v>0</v>
    <v>c2ppf2</v>
    <v>XNAS:ICVX</v>
    <v>45</v>
  </rv>
  <rv s="9">
    <v>18</v>
    <v>c2ppf2</v>
    <v>Daily</v>
    <v>44867</v>
    <v>44867</v>
    <v>0</v>
    <v>1</v>
    <v>638029440000000000,638046838318125600,0</v>
    <v>2</v>
    <v>c2ppf2</v>
    <v>XNAS:ICVX</v>
    <v>46</v>
  </rv>
  <rv s="9">
    <v>18</v>
    <v>c2ppf2</v>
    <v>Daily</v>
    <v>44867</v>
    <v>44883</v>
    <v>0</v>
    <v>1</v>
    <v>638043264000000000,638046838318355353,0</v>
    <v>5</v>
    <v>c2ppf2</v>
    <v>XNAS:ICVX</v>
    <v>47</v>
  </rv>
  <rv s="9">
    <v>18</v>
    <v>c38l7w</v>
    <v>Daily</v>
    <v>44867</v>
    <v>44886</v>
    <v>0</v>
    <v>1</v>
    <v>638045856000000000,638046838310709840,0</v>
    <v>0</v>
    <v>c38l7w</v>
    <v>XNAS:DICE</v>
    <v>48</v>
  </rv>
  <rv s="9">
    <v>18</v>
    <v>c38l7w</v>
    <v>Daily</v>
    <v>44886</v>
    <v>44886</v>
    <v>0</v>
    <v>1</v>
    <v>638045856000000000,638046838310709840,0</v>
    <v>2</v>
    <v>c38l7w</v>
    <v>XNAS:DICE</v>
    <v>49</v>
  </rv>
  <rv s="9">
    <v>18</v>
    <v>c38l7w</v>
    <v>Daily</v>
    <v>44867</v>
    <v>44867</v>
    <v>0</v>
    <v>1</v>
    <v/>
    <v>2</v>
    <v>c38l7w</v>
    <v>XNAS:DICE</v>
    <v>50</v>
  </rv>
  <rv s="9">
    <v>18</v>
    <v>c38l7w</v>
    <v>Daily</v>
    <v>44867</v>
    <v>44883</v>
    <v>0</v>
    <v>1</v>
    <v/>
    <v>5</v>
    <v>c38l7w</v>
    <v>XNAS:DICE</v>
    <v>51</v>
  </rv>
  <rv s="9">
    <v>18</v>
    <v>a253hw</v>
    <v>Daily</v>
    <v>44867</v>
    <v>44886</v>
    <v>0</v>
    <v>1</v>
    <v>638045856000000000,638046838310919643,0</v>
    <v>0</v>
    <v>a253hw</v>
    <v>ARCX:USO</v>
    <v>52</v>
  </rv>
  <rv s="9">
    <v>18</v>
    <v>a253hw</v>
    <v>Daily</v>
    <v>44886</v>
    <v>44886</v>
    <v>0</v>
    <v>1</v>
    <v>638045856000000000,638046838310919643,0</v>
    <v>2</v>
    <v>a253hw</v>
    <v>ARCX:USO</v>
    <v>53</v>
  </rv>
  <rv s="9">
    <v>18</v>
    <v>a253hw</v>
    <v>Daily</v>
    <v>44867</v>
    <v>44883</v>
    <v>0</v>
    <v>1</v>
    <v/>
    <v>5</v>
    <v>a253hw</v>
    <v>ARCX:USO</v>
    <v>54</v>
  </rv>
  <rv s="9">
    <v>18</v>
    <v>a253hw</v>
    <v>Daily</v>
    <v>44867</v>
    <v>44867</v>
    <v>0</v>
    <v>1</v>
    <v/>
    <v>2</v>
    <v>a253hw</v>
    <v>ARCX:USO</v>
    <v>55</v>
  </rv>
  <rv s="9">
    <v>18</v>
    <v>c2f1dm</v>
    <v>Daily</v>
    <v>44867</v>
    <v>44886</v>
    <v>0</v>
    <v>1</v>
    <v>638045856000000000,638046838317522747,0</v>
    <v>0</v>
    <v>c2f1dm</v>
    <v>XNAS:INTA</v>
    <v>56</v>
  </rv>
  <rv s="9">
    <v>18</v>
    <v>c2f1dm</v>
    <v>Daily</v>
    <v>44867</v>
    <v>44867</v>
    <v>0</v>
    <v>1</v>
    <v>638029440000000000,638046838318093189,0</v>
    <v>2</v>
    <v>c2f1dm</v>
    <v>XNAS:INTA</v>
    <v>57</v>
  </rv>
  <rv s="9">
    <v>18</v>
    <v>c2f1dm</v>
    <v>Daily</v>
    <v>44867</v>
    <v>44883</v>
    <v>0</v>
    <v>1</v>
    <v>638043264000000000,638046838318782804,0</v>
    <v>5</v>
    <v>c2f1dm</v>
    <v>XNAS:INTA</v>
    <v>58</v>
  </rv>
  <rv s="9">
    <v>18</v>
    <v>bx2p77</v>
    <v>Daily</v>
    <v>44867</v>
    <v>44886</v>
    <v>0</v>
    <v>1</v>
    <v>638045856000000000,638046838310729673,0</v>
    <v>0</v>
    <v>bx2p77</v>
    <v>XNAS:FDMT</v>
    <v>59</v>
  </rv>
  <rv s="9">
    <v>18</v>
    <v>bx2p77</v>
    <v>Daily</v>
    <v>44886</v>
    <v>44886</v>
    <v>0</v>
    <v>1</v>
    <v>638045856000000000,638046838310729673,0</v>
    <v>2</v>
    <v>bx2p77</v>
    <v>XNAS:FDMT</v>
    <v>60</v>
  </rv>
  <rv s="9">
    <v>18</v>
    <v>bx2p77</v>
    <v>Daily</v>
    <v>44867</v>
    <v>44867</v>
    <v>0</v>
    <v>1</v>
    <v/>
    <v>2</v>
    <v>bx2p77</v>
    <v>XNAS:FDMT</v>
    <v>61</v>
  </rv>
  <rv s="9">
    <v>18</v>
    <v>bx2p77</v>
    <v>Daily</v>
    <v>44867</v>
    <v>44883</v>
    <v>0</v>
    <v>1</v>
    <v/>
    <v>5</v>
    <v>bx2p77</v>
    <v>XNAS:FDMT</v>
    <v>62</v>
  </rv>
  <rv s="9">
    <v>18</v>
    <v>c29fur</v>
    <v>Daily</v>
    <v>44867</v>
    <v>44886</v>
    <v>0</v>
    <v>1</v>
    <v>638045856000000000,638046838317492754,0</v>
    <v>0</v>
    <v>c29fur</v>
    <v>XNYS:OLO</v>
    <v>63</v>
  </rv>
  <rv s="9">
    <v>18</v>
    <v>c29fur</v>
    <v>Daily</v>
    <v>44886</v>
    <v>44886</v>
    <v>0</v>
    <v>1</v>
    <v>638045856000000000,638046838317492754,0</v>
    <v>2</v>
    <v>c29fur</v>
    <v>XNYS:OLO</v>
    <v>64</v>
  </rv>
  <rv s="9">
    <v>18</v>
    <v>c29fur</v>
    <v>Daily</v>
    <v>44867</v>
    <v>44867</v>
    <v>0</v>
    <v>1</v>
    <v/>
    <v>2</v>
    <v>c29fur</v>
    <v>XNYS:OLO</v>
    <v>65</v>
  </rv>
  <rv s="9">
    <v>18</v>
    <v>c29fur</v>
    <v>Daily</v>
    <v>44867</v>
    <v>44883</v>
    <v>0</v>
    <v>1</v>
    <v/>
    <v>5</v>
    <v>c29fur</v>
    <v>XNYS:OLO</v>
    <v>66</v>
  </rv>
  <rv s="9">
    <v>18</v>
    <v>c2pphw</v>
    <v>Daily</v>
    <v>44867</v>
    <v>44886</v>
    <v>0</v>
    <v>1</v>
    <v>638045856000000000,638046838310749852,0</v>
    <v>0</v>
    <v>c2pphw</v>
    <v>XNAS:NUVL</v>
    <v>67</v>
  </rv>
  <rv s="9">
    <v>18</v>
    <v>c2pphw</v>
    <v>Daily</v>
    <v>44867</v>
    <v>44867</v>
    <v>0</v>
    <v>1</v>
    <v/>
    <v>2</v>
    <v>c2pphw</v>
    <v>XNAS:NUVL</v>
    <v>68</v>
  </rv>
  <rv s="9">
    <v>18</v>
    <v>c2pphw</v>
    <v>Daily</v>
    <v>44886</v>
    <v>44886</v>
    <v>0</v>
    <v>1</v>
    <v>638045856000000000,638046838310749852,0</v>
    <v>2</v>
    <v>c2pphw</v>
    <v>XNAS:NUVL</v>
    <v>69</v>
  </rv>
  <rv s="9">
    <v>18</v>
    <v>c2pphw</v>
    <v>Daily</v>
    <v>44867</v>
    <v>44883</v>
    <v>0</v>
    <v>1</v>
    <v/>
    <v>5</v>
    <v>c2pphw</v>
    <v>XNAS:NUVL</v>
    <v>70</v>
  </rv>
  <rv s="9">
    <v>18</v>
    <v>c2riu2</v>
    <v>Daily</v>
    <v>44867</v>
    <v>44886</v>
    <v>0</v>
    <v>1</v>
    <v>638045856000000000,638046838310921267,0</v>
    <v>0</v>
    <v>c2riu2</v>
    <v>XNAS:BLFY</v>
    <v>71</v>
  </rv>
  <rv s="9">
    <v>18</v>
    <v>c2riu2</v>
    <v>Daily</v>
    <v>44867</v>
    <v>44867</v>
    <v>0</v>
    <v>1</v>
    <v/>
    <v>2</v>
    <v>c2riu2</v>
    <v>XNAS:BLFY</v>
    <v>72</v>
  </rv>
  <rv s="9">
    <v>18</v>
    <v>c2riu2</v>
    <v>Daily</v>
    <v>44886</v>
    <v>44886</v>
    <v>0</v>
    <v>1</v>
    <v>638045856000000000,638046838310921267,0</v>
    <v>2</v>
    <v>c2riu2</v>
    <v>XNAS:BLFY</v>
    <v>73</v>
  </rv>
  <rv s="9">
    <v>18</v>
    <v>c2riu2</v>
    <v>Daily</v>
    <v>44867</v>
    <v>44883</v>
    <v>0</v>
    <v>1</v>
    <v/>
    <v>5</v>
    <v>c2riu2</v>
    <v>XNAS:BLFY</v>
    <v>74</v>
  </rv>
  <rv s="9">
    <v>18</v>
    <v>bxfgyc</v>
    <v>Daily</v>
    <v>44867</v>
    <v>44886</v>
    <v>0</v>
    <v>1</v>
    <v>638045856000000000,638046838310892265,0</v>
    <v>0</v>
    <v>bxfgyc</v>
    <v>XNAS:SANA</v>
    <v>75</v>
  </rv>
  <rv s="9">
    <v>18</v>
    <v>bxfgyc</v>
    <v>Daily</v>
    <v>44867</v>
    <v>44867</v>
    <v>0</v>
    <v>1</v>
    <v/>
    <v>2</v>
    <v>bxfgyc</v>
    <v>XNAS:SANA</v>
    <v>76</v>
  </rv>
  <rv s="9">
    <v>18</v>
    <v>bxfgyc</v>
    <v>Daily</v>
    <v>44886</v>
    <v>44886</v>
    <v>0</v>
    <v>1</v>
    <v>638045856000000000,638046838310892265,0</v>
    <v>2</v>
    <v>bxfgyc</v>
    <v>XNAS:SANA</v>
    <v>77</v>
  </rv>
  <rv s="9">
    <v>18</v>
    <v>bxfgyc</v>
    <v>Daily</v>
    <v>44867</v>
    <v>44883</v>
    <v>0</v>
    <v>1</v>
    <v/>
    <v>5</v>
    <v>bxfgyc</v>
    <v>XNAS:SANA</v>
    <v>78</v>
  </rv>
  <rv s="9">
    <v>18</v>
    <v>ayz1tc</v>
    <v>Daily</v>
    <v>44867</v>
    <v>44886</v>
    <v>0</v>
    <v>1</v>
    <v>638045856000000000,638046838310739767,0</v>
    <v>0</v>
    <v>ayz1tc</v>
    <v>XNAS:VXRT</v>
    <v>79</v>
  </rv>
  <rv s="9">
    <v>18</v>
    <v>ayz1tc</v>
    <v>Daily</v>
    <v>44886</v>
    <v>44886</v>
    <v>0</v>
    <v>1</v>
    <v>638045856000000000,638046838310739767,0</v>
    <v>2</v>
    <v>ayz1tc</v>
    <v>XNAS:VXRT</v>
    <v>80</v>
  </rv>
  <rv s="9">
    <v>18</v>
    <v>ayz1tc</v>
    <v>Daily</v>
    <v>44867</v>
    <v>44867</v>
    <v>0</v>
    <v>1</v>
    <v/>
    <v>2</v>
    <v>ayz1tc</v>
    <v>XNAS:VXRT</v>
    <v>81</v>
  </rv>
  <rv s="9">
    <v>18</v>
    <v>ayz1tc</v>
    <v>Daily</v>
    <v>44867</v>
    <v>44883</v>
    <v>0</v>
    <v>1</v>
    <v/>
    <v>5</v>
    <v>ayz1tc</v>
    <v>XNAS:VXRT</v>
    <v>82</v>
  </rv>
  <rv s="9">
    <v>18</v>
    <v>c2pp9c</v>
    <v>Daily</v>
    <v>44867</v>
    <v>44886</v>
    <v>0</v>
    <v>1</v>
    <v>638045856000000000,638046838310849303,0</v>
    <v>0</v>
    <v>c2pp9c</v>
    <v>XNAS:CTKB</v>
    <v>83</v>
  </rv>
  <rv s="9">
    <v>18</v>
    <v>c2pp9c</v>
    <v>Daily</v>
    <v>44886</v>
    <v>44886</v>
    <v>0</v>
    <v>1</v>
    <v>638045856000000000,638046838310849303,0</v>
    <v>2</v>
    <v>c2pp9c</v>
    <v>XNAS:CTKB</v>
    <v>84</v>
  </rv>
  <rv s="9">
    <v>18</v>
    <v>c2pp9c</v>
    <v>Daily</v>
    <v>44867</v>
    <v>44867</v>
    <v>0</v>
    <v>1</v>
    <v/>
    <v>2</v>
    <v>c2pp9c</v>
    <v>XNAS:CTKB</v>
    <v>85</v>
  </rv>
  <rv s="9">
    <v>18</v>
    <v>c2pp9c</v>
    <v>Daily</v>
    <v>44867</v>
    <v>44883</v>
    <v>0</v>
    <v>1</v>
    <v/>
    <v>5</v>
    <v>c2pp9c</v>
    <v>XNAS:CTKB</v>
    <v>86</v>
  </rv>
  <rv s="9">
    <v>18</v>
    <v>a1rinm</v>
    <v>Daily</v>
    <v>44867</v>
    <v>44886</v>
    <v>0</v>
    <v>1</v>
    <v>638045856000000000,638046838310715263,0</v>
    <v>0</v>
    <v>a1rinm</v>
    <v>XNAS:DYN</v>
    <v>87</v>
  </rv>
  <rv s="9">
    <v>18</v>
    <v>a1rinm</v>
    <v>Daily</v>
    <v>44886</v>
    <v>44886</v>
    <v>0</v>
    <v>1</v>
    <v>638045856000000000,638046838310715263,0</v>
    <v>2</v>
    <v>a1rinm</v>
    <v>XNAS:DYN</v>
    <v>88</v>
  </rv>
  <rv s="9">
    <v>18</v>
    <v>a1rinm</v>
    <v>Daily</v>
    <v>44867</v>
    <v>44867</v>
    <v>0</v>
    <v>1</v>
    <v/>
    <v>2</v>
    <v>a1rinm</v>
    <v>XNAS:DYN</v>
    <v>89</v>
  </rv>
  <rv s="9">
    <v>18</v>
    <v>a1rinm</v>
    <v>Daily</v>
    <v>44867</v>
    <v>44883</v>
    <v>0</v>
    <v>1</v>
    <v/>
    <v>5</v>
    <v>a1rinm</v>
    <v>XNAS:DYN</v>
    <v>90</v>
  </rv>
  <rv s="9">
    <v>18</v>
    <v>c21dhw</v>
    <v>Daily</v>
    <v>44867</v>
    <v>44886</v>
    <v>0</v>
    <v>1</v>
    <v>638045856000000000,638046838310716719,0</v>
    <v>0</v>
    <v>c21dhw</v>
    <v>XNAS:DAWN</v>
    <v>91</v>
  </rv>
  <rv s="9">
    <v>18</v>
    <v>c21dhw</v>
    <v>Daily</v>
    <v>44886</v>
    <v>44886</v>
    <v>0</v>
    <v>1</v>
    <v>638045856000000000,638046838310716719,0</v>
    <v>2</v>
    <v>c21dhw</v>
    <v>XNAS:DAWN</v>
    <v>92</v>
  </rv>
  <rv s="9">
    <v>18</v>
    <v>c21dhw</v>
    <v>Daily</v>
    <v>44867</v>
    <v>44867</v>
    <v>0</v>
    <v>1</v>
    <v/>
    <v>2</v>
    <v>c21dhw</v>
    <v>XNAS:DAWN</v>
    <v>93</v>
  </rv>
  <rv s="9">
    <v>18</v>
    <v>c21dhw</v>
    <v>Daily</v>
    <v>44867</v>
    <v>44883</v>
    <v>0</v>
    <v>1</v>
    <v/>
    <v>5</v>
    <v>c21dhw</v>
    <v>XNAS:DAWN</v>
    <v>94</v>
  </rv>
  <rv s="9">
    <v>18</v>
    <v>c1cbm7</v>
    <v>Daily</v>
    <v>44867</v>
    <v>44886</v>
    <v>0</v>
    <v>1</v>
    <v>638045856000000000,638046838310842710,0</v>
    <v>0</v>
    <v>c1cbm7</v>
    <v>XNAS:PEAR</v>
    <v>95</v>
  </rv>
  <rv s="9">
    <v>18</v>
    <v>c1cbm7</v>
    <v>Daily</v>
    <v>44886</v>
    <v>44886</v>
    <v>0</v>
    <v>1</v>
    <v>638045856000000000,638046838310842710,0</v>
    <v>2</v>
    <v>c1cbm7</v>
    <v>XNAS:PEAR</v>
    <v>96</v>
  </rv>
  <rv s="9">
    <v>18</v>
    <v>c1cbm7</v>
    <v>Daily</v>
    <v>44867</v>
    <v>44867</v>
    <v>0</v>
    <v>1</v>
    <v/>
    <v>2</v>
    <v>c1cbm7</v>
    <v>XNAS:PEAR</v>
    <v>97</v>
  </rv>
  <rv s="9">
    <v>18</v>
    <v>c1cbm7</v>
    <v>Daily</v>
    <v>44867</v>
    <v>44883</v>
    <v>0</v>
    <v>1</v>
    <v/>
    <v>5</v>
    <v>c1cbm7</v>
    <v>XNAS:PEAR</v>
    <v>98</v>
  </rv>
  <rv s="9">
    <v>18</v>
    <v>bxl9z2</v>
    <v>Daily</v>
    <v>44867</v>
    <v>44886</v>
    <v>0</v>
    <v>1</v>
    <v>638045856000000000,638046838310936007,0</v>
    <v>0</v>
    <v>bxl9z2</v>
    <v>XNYS:AMPS</v>
    <v>99</v>
  </rv>
  <rv s="9">
    <v>18</v>
    <v>bxl9z2</v>
    <v>Daily</v>
    <v>44886</v>
    <v>44886</v>
    <v>0</v>
    <v>1</v>
    <v>638045856000000000,638046838310936007,0</v>
    <v>2</v>
    <v>bxl9z2</v>
    <v>XNYS:AMPS</v>
    <v>100</v>
  </rv>
  <rv s="9">
    <v>18</v>
    <v>bxl9z2</v>
    <v>Daily</v>
    <v>44867</v>
    <v>44867</v>
    <v>0</v>
    <v>1</v>
    <v/>
    <v>2</v>
    <v>bxl9z2</v>
    <v>XNYS:AMPS</v>
    <v>101</v>
  </rv>
  <rv s="9">
    <v>18</v>
    <v>bxl9z2</v>
    <v>Daily</v>
    <v>44867</v>
    <v>44883</v>
    <v>0</v>
    <v>1</v>
    <v/>
    <v>5</v>
    <v>bxl9z2</v>
    <v>XNYS:AMPS</v>
    <v>102</v>
  </rv>
  <rv s="9">
    <v>18</v>
    <v>c387tc</v>
    <v>Daily</v>
    <v>44867</v>
    <v>44886</v>
    <v>0</v>
    <v>1</v>
    <v>638045856000000000,638046838310869831,0</v>
    <v>0</v>
    <v>c387tc</v>
    <v>XNYS:AKA</v>
    <v>103</v>
  </rv>
  <rv s="9">
    <v>18</v>
    <v>c387tc</v>
    <v>Daily</v>
    <v>44886</v>
    <v>44886</v>
    <v>0</v>
    <v>1</v>
    <v>638045856000000000,638046838310869831,0</v>
    <v>2</v>
    <v>c387tc</v>
    <v>XNYS:AKA</v>
    <v>104</v>
  </rv>
  <rv s="9">
    <v>18</v>
    <v>c387tc</v>
    <v>Daily</v>
    <v>44867</v>
    <v>44867</v>
    <v>0</v>
    <v>1</v>
    <v/>
    <v>2</v>
    <v>c387tc</v>
    <v>XNYS:AKA</v>
    <v>105</v>
  </rv>
  <rv s="9">
    <v>18</v>
    <v>c387tc</v>
    <v>Daily</v>
    <v>44867</v>
    <v>44883</v>
    <v>0</v>
    <v>1</v>
    <v/>
    <v>5</v>
    <v>c387tc</v>
    <v>XNYS:AKA</v>
    <v>106</v>
  </rv>
  <rv s="9">
    <v>18</v>
    <v>c27jkr</v>
    <v>Daily</v>
    <v>44867</v>
    <v>44886</v>
    <v>0</v>
    <v>1</v>
    <v>638045856000000000,638046838310917381,0</v>
    <v>0</v>
    <v>c27jkr</v>
    <v>XNAS:MQ</v>
    <v>107</v>
  </rv>
  <rv s="9">
    <v>18</v>
    <v>c27jkr</v>
    <v>Daily</v>
    <v>44886</v>
    <v>44886</v>
    <v>0</v>
    <v>1</v>
    <v>638045856000000000,638046838310917381,0</v>
    <v>2</v>
    <v>c27jkr</v>
    <v>XNAS:MQ</v>
    <v>108</v>
  </rv>
  <rv s="9">
    <v>18</v>
    <v>c27jkr</v>
    <v>Daily</v>
    <v>44867</v>
    <v>44867</v>
    <v>0</v>
    <v>1</v>
    <v/>
    <v>2</v>
    <v>c27jkr</v>
    <v>XNAS:MQ</v>
    <v>109</v>
  </rv>
  <rv s="9">
    <v>18</v>
    <v>c27jkr</v>
    <v>Daily</v>
    <v>44867</v>
    <v>44883</v>
    <v>0</v>
    <v>1</v>
    <v/>
    <v>5</v>
    <v>c27jkr</v>
    <v>XNAS:MQ</v>
    <v>110</v>
  </rv>
  <rv s="9">
    <v>18</v>
    <v>c2a5ww</v>
    <v>Daily</v>
    <v>44867</v>
    <v>44886</v>
    <v>0</v>
    <v>1</v>
    <v>638045856000000000,638046838310712770,0</v>
    <v>0</v>
    <v>c2a5ww</v>
    <v>XNAS:EQRX</v>
    <v>111</v>
  </rv>
  <rv s="9">
    <v>18</v>
    <v>c2a5ww</v>
    <v>Daily</v>
    <v>44886</v>
    <v>44886</v>
    <v>0</v>
    <v>1</v>
    <v>638045856000000000,638046838310712770,0</v>
    <v>2</v>
    <v>c2a5ww</v>
    <v>XNAS:EQRX</v>
    <v>112</v>
  </rv>
  <rv s="9">
    <v>18</v>
    <v>c2a5ww</v>
    <v>Daily</v>
    <v>44867</v>
    <v>44867</v>
    <v>0</v>
    <v>1</v>
    <v/>
    <v>2</v>
    <v>c2a5ww</v>
    <v>XNAS:EQRX</v>
    <v>113</v>
  </rv>
  <rv s="9">
    <v>18</v>
    <v>c2a5ww</v>
    <v>Daily</v>
    <v>44867</v>
    <v>44883</v>
    <v>0</v>
    <v>1</v>
    <v/>
    <v>5</v>
    <v>c2a5ww</v>
    <v>XNAS:EQRX</v>
    <v>114</v>
  </rv>
  <rv s="9">
    <v>18</v>
    <v>c2mtfr</v>
    <v>Daily</v>
    <v>44867</v>
    <v>44886</v>
    <v>0</v>
    <v>1</v>
    <v>638045856000000000,638046838310847124,0</v>
    <v>0</v>
    <v>c2mtfr</v>
    <v>XNAS:CRBU</v>
    <v>115</v>
  </rv>
  <rv s="9">
    <v>18</v>
    <v>c2mtfr</v>
    <v>Daily</v>
    <v>44867</v>
    <v>44867</v>
    <v>0</v>
    <v>1</v>
    <v/>
    <v>2</v>
    <v>c2mtfr</v>
    <v>XNAS:CRBU</v>
    <v>116</v>
  </rv>
  <rv s="9">
    <v>18</v>
    <v>c2mtfr</v>
    <v>Daily</v>
    <v>44886</v>
    <v>44886</v>
    <v>0</v>
    <v>1</v>
    <v>638045856000000000,638046838310847124,0</v>
    <v>2</v>
    <v>c2mtfr</v>
    <v>XNAS:CRBU</v>
    <v>117</v>
  </rv>
  <rv s="9">
    <v>18</v>
    <v>c2mtfr</v>
    <v>Daily</v>
    <v>44867</v>
    <v>44883</v>
    <v>0</v>
    <v>1</v>
    <v/>
    <v>5</v>
    <v>c2mtfr</v>
    <v>XNAS:CRBU</v>
    <v>118</v>
  </rv>
  <rv s="9">
    <v>18</v>
    <v>a1x6rw</v>
    <v>Daily</v>
    <v>44867</v>
    <v>44886</v>
    <v>0</v>
    <v>1</v>
    <v>638045856000000000,638046838310869706,0</v>
    <v>0</v>
    <v>a1x6rw</v>
    <v>XNYS:LUV</v>
    <v>119</v>
  </rv>
  <rv s="9">
    <v>18</v>
    <v>a1x6rw</v>
    <v>Daily</v>
    <v>44886</v>
    <v>44886</v>
    <v>0</v>
    <v>1</v>
    <v>638045856000000000,638046838310869706,0</v>
    <v>2</v>
    <v>a1x6rw</v>
    <v>XNYS:LUV</v>
    <v>120</v>
  </rv>
  <rv s="9">
    <v>18</v>
    <v>a1x6rw</v>
    <v>Daily</v>
    <v>44867</v>
    <v>44867</v>
    <v>0</v>
    <v>1</v>
    <v/>
    <v>2</v>
    <v>a1x6rw</v>
    <v>XNYS:LUV</v>
    <v>121</v>
  </rv>
  <rv s="9">
    <v>18</v>
    <v>a1x6rw</v>
    <v>Daily</v>
    <v>44867</v>
    <v>44883</v>
    <v>0</v>
    <v>1</v>
    <v/>
    <v>5</v>
    <v>a1x6rw</v>
    <v>XNYS:LUV</v>
    <v>122</v>
  </rv>
  <rv s="9">
    <v>18</v>
    <v>bvplp2</v>
    <v>Daily</v>
    <v>44867</v>
    <v>44886</v>
    <v>0</v>
    <v>1</v>
    <v>638045856000000000,638046838317463050,0</v>
    <v>0</v>
    <v>bvplp2</v>
    <v>XNYS:RBOT</v>
    <v>123</v>
  </rv>
  <rv s="9">
    <v>18</v>
    <v>bvplp2</v>
    <v>Daily</v>
    <v>44886</v>
    <v>44886</v>
    <v>0</v>
    <v>1</v>
    <v>638045856000000000,638046838317463050,0</v>
    <v>2</v>
    <v>bvplp2</v>
    <v>XNYS:RBOT</v>
    <v>124</v>
  </rv>
  <rv s="9">
    <v>18</v>
    <v>bvplp2</v>
    <v>Daily</v>
    <v>44867</v>
    <v>44867</v>
    <v>0</v>
    <v>1</v>
    <v/>
    <v>2</v>
    <v>bvplp2</v>
    <v>XNYS:RBOT</v>
    <v>125</v>
  </rv>
  <rv s="9">
    <v>18</v>
    <v>bvplp2</v>
    <v>Daily</v>
    <v>44867</v>
    <v>44883</v>
    <v>0</v>
    <v>1</v>
    <v/>
    <v>5</v>
    <v>bvplp2</v>
    <v>XNYS:RBOT</v>
    <v>126</v>
  </rv>
  <rv s="9">
    <v>18</v>
    <v>c3orhw</v>
    <v>Daily</v>
    <v>44867</v>
    <v>44886</v>
    <v>0</v>
    <v>1</v>
    <v>638045856000000000,638046838310899923,0</v>
    <v>0</v>
    <v>c3orhw</v>
    <v>XNAS:AIP</v>
    <v>127</v>
  </rv>
  <rv s="9">
    <v>18</v>
    <v>c3orhw</v>
    <v>Daily</v>
    <v>44886</v>
    <v>44886</v>
    <v>0</v>
    <v>1</v>
    <v>638045856000000000,638046838310899923,0</v>
    <v>2</v>
    <v>c3orhw</v>
    <v>XNAS:AIP</v>
    <v>128</v>
  </rv>
  <rv s="9">
    <v>18</v>
    <v>c3orhw</v>
    <v>Daily</v>
    <v>44867</v>
    <v>44867</v>
    <v>0</v>
    <v>1</v>
    <v/>
    <v>2</v>
    <v>c3orhw</v>
    <v>XNAS:AIP</v>
    <v>129</v>
  </rv>
  <rv s="9">
    <v>18</v>
    <v>c3orhw</v>
    <v>Daily</v>
    <v>44867</v>
    <v>44883</v>
    <v>0</v>
    <v>1</v>
    <v/>
    <v>5</v>
    <v>c3orhw</v>
    <v>XNAS:AIP</v>
    <v>130</v>
  </rv>
  <rv s="9">
    <v>18</v>
    <v>a1z11h</v>
    <v>Daily</v>
    <v>44867</v>
    <v>44886</v>
    <v>0</v>
    <v>1</v>
    <v>638045856000000000,638046838310736973,0</v>
    <v>0</v>
    <v>a1z11h</v>
    <v>XNYS:O</v>
    <v>131</v>
  </rv>
  <rv s="9">
    <v>18</v>
    <v>a1z11h</v>
    <v>Daily</v>
    <v>44886</v>
    <v>44886</v>
    <v>0</v>
    <v>1</v>
    <v>638045856000000000,638046838310736973,0</v>
    <v>2</v>
    <v>a1z11h</v>
    <v>XNYS:O</v>
    <v>132</v>
  </rv>
  <rv s="9">
    <v>18</v>
    <v>a1z11h</v>
    <v>Daily</v>
    <v>44867</v>
    <v>44867</v>
    <v>0</v>
    <v>1</v>
    <v/>
    <v>2</v>
    <v>a1z11h</v>
    <v>XNYS:O</v>
    <v>133</v>
  </rv>
  <rv s="9">
    <v>18</v>
    <v>a1z11h</v>
    <v>Daily</v>
    <v>44867</v>
    <v>44883</v>
    <v>0</v>
    <v>1</v>
    <v/>
    <v>5</v>
    <v>a1z11h</v>
    <v>XNYS:O</v>
    <v>134</v>
  </rv>
  <rv s="9">
    <v>18</v>
    <v>bri8tc</v>
    <v>Daily</v>
    <v>44867</v>
    <v>44886</v>
    <v>0</v>
    <v>1</v>
    <v>638045856000000000,638046838317463031,0</v>
    <v>0</v>
    <v>bri8tc</v>
    <v>XNAS:VIR</v>
    <v>135</v>
  </rv>
  <rv s="9">
    <v>18</v>
    <v>bri8tc</v>
    <v>Daily</v>
    <v>44886</v>
    <v>44886</v>
    <v>0</v>
    <v>1</v>
    <v>638045856000000000,638046838317463031,0</v>
    <v>2</v>
    <v>bri8tc</v>
    <v>XNAS:VIR</v>
    <v>136</v>
  </rv>
  <rv s="9">
    <v>18</v>
    <v>bri8tc</v>
    <v>Daily</v>
    <v>44867</v>
    <v>44883</v>
    <v>0</v>
    <v>1</v>
    <v/>
    <v>5</v>
    <v>bri8tc</v>
    <v>XNAS:VIR</v>
    <v>137</v>
  </rv>
  <rv s="9">
    <v>18</v>
    <v>bri8tc</v>
    <v>Daily</v>
    <v>44867</v>
    <v>44867</v>
    <v>0</v>
    <v>1</v>
    <v/>
    <v>2</v>
    <v>bri8tc</v>
    <v>XNAS:VIR</v>
    <v>138</v>
  </rv>
  <rv s="9">
    <v>18</v>
    <v>bvhkh7</v>
    <v>Daily</v>
    <v>44867</v>
    <v>44886</v>
    <v>0</v>
    <v>1</v>
    <v>638045856000000000,638046838310860739,0</v>
    <v>0</v>
    <v>bvhkh7</v>
    <v>XNYS:ML</v>
    <v>139</v>
  </rv>
  <rv s="9">
    <v>18</v>
    <v>bvhkh7</v>
    <v>Daily</v>
    <v>44886</v>
    <v>44886</v>
    <v>0</v>
    <v>1</v>
    <v>638045856000000000,638046838310860739,0</v>
    <v>2</v>
    <v>bvhkh7</v>
    <v>XNYS:ML</v>
    <v>140</v>
  </rv>
  <rv s="9">
    <v>18</v>
    <v>bvhkh7</v>
    <v>Daily</v>
    <v>44867</v>
    <v>44867</v>
    <v>0</v>
    <v>1</v>
    <v/>
    <v>2</v>
    <v>bvhkh7</v>
    <v>XNYS:ML</v>
    <v>141</v>
  </rv>
  <rv s="9">
    <v>18</v>
    <v>bvhkh7</v>
    <v>Daily</v>
    <v>44867</v>
    <v>44883</v>
    <v>0</v>
    <v>1</v>
    <v/>
    <v>5</v>
    <v>bvhkh7</v>
    <v>XNYS:ML</v>
    <v>142</v>
  </rv>
  <rv s="9">
    <v>18</v>
    <v>a24uhw</v>
    <v>Daily</v>
    <v>44867</v>
    <v>44886</v>
    <v>0</v>
    <v>1</v>
    <v>638045856000000000,638046838317476107,0</v>
    <v>0</v>
    <v>a24uhw</v>
    <v>ARCX:UGA</v>
    <v>143</v>
  </rv>
  <rv s="9">
    <v>18</v>
    <v>a24uhw</v>
    <v>Daily</v>
    <v>44886</v>
    <v>44886</v>
    <v>0</v>
    <v>1</v>
    <v>638045856000000000,638046838317476107,0</v>
    <v>2</v>
    <v>a24uhw</v>
    <v>ARCX:UGA</v>
    <v>144</v>
  </rv>
  <rv s="9">
    <v>18</v>
    <v>a24uhw</v>
    <v>Daily</v>
    <v>44867</v>
    <v>44883</v>
    <v>0</v>
    <v>1</v>
    <v/>
    <v>5</v>
    <v>a24uhw</v>
    <v>ARCX:UGA</v>
    <v>145</v>
  </rv>
  <rv s="9">
    <v>18</v>
    <v>a24uhw</v>
    <v>Daily</v>
    <v>44867</v>
    <v>44867</v>
    <v>0</v>
    <v>1</v>
    <v/>
    <v>2</v>
    <v>a24uhw</v>
    <v>ARCX:UGA</v>
    <v>146</v>
  </rv>
  <rv s="9">
    <v>18</v>
    <v>c3m9kr</v>
    <v>Daily</v>
    <v>44867</v>
    <v>44886</v>
    <v>0</v>
    <v>1</v>
    <v>638045856000000000,638046838310861302,0</v>
    <v>0</v>
    <v>c3m9kr</v>
    <v>XNAS:PTLO</v>
    <v>147</v>
  </rv>
  <rv s="9">
    <v>18</v>
    <v>c3m9kr</v>
    <v>Daily</v>
    <v>44886</v>
    <v>44886</v>
    <v>0</v>
    <v>1</v>
    <v>638045856000000000,638046838310861302,0</v>
    <v>2</v>
    <v>c3m9kr</v>
    <v>XNAS:PTLO</v>
    <v>148</v>
  </rv>
  <rv s="9">
    <v>18</v>
    <v>c3m9kr</v>
    <v>Daily</v>
    <v>44867</v>
    <v>44867</v>
    <v>0</v>
    <v>1</v>
    <v/>
    <v>2</v>
    <v>c3m9kr</v>
    <v>XNAS:PTLO</v>
    <v>149</v>
  </rv>
  <rv s="9">
    <v>18</v>
    <v>c3m9kr</v>
    <v>Daily</v>
    <v>44867</v>
    <v>44883</v>
    <v>0</v>
    <v>1</v>
    <v/>
    <v>5</v>
    <v>c3m9kr</v>
    <v>XNAS:PTLO</v>
    <v>150</v>
  </rv>
  <rv s="9">
    <v>18</v>
    <v>bxr97w</v>
    <v>Daily</v>
    <v>44867</v>
    <v>44886</v>
    <v>0</v>
    <v>1</v>
    <v>638045856000000000,638046838310919877,0</v>
    <v>0</v>
    <v>bxr97w</v>
    <v>XNAS:PRDS</v>
    <v>151</v>
  </rv>
  <rv s="9">
    <v>18</v>
    <v>bxr97w</v>
    <v>Daily</v>
    <v>44886</v>
    <v>44886</v>
    <v>0</v>
    <v>1</v>
    <v>638045856000000000,638046838310919877,0</v>
    <v>2</v>
    <v>bxr97w</v>
    <v>XNAS:PRDS</v>
    <v>152</v>
  </rv>
  <rv s="9">
    <v>18</v>
    <v>bxr97w</v>
    <v>Daily</v>
    <v>44867</v>
    <v>44867</v>
    <v>0</v>
    <v>1</v>
    <v/>
    <v>2</v>
    <v>bxr97w</v>
    <v>XNAS:PRDS</v>
    <v>153</v>
  </rv>
  <rv s="9">
    <v>18</v>
    <v>bxr97w</v>
    <v>Daily</v>
    <v>44867</v>
    <v>44883</v>
    <v>0</v>
    <v>1</v>
    <v/>
    <v>5</v>
    <v>bxr97w</v>
    <v>XNAS:PRDS</v>
    <v>154</v>
  </rv>
  <rv s="9">
    <v>18</v>
    <v>c3hhk2</v>
    <v>Daily</v>
    <v>44867</v>
    <v>44886</v>
    <v>0</v>
    <v>1</v>
    <v>638045856000000000,638046838310849965,0</v>
    <v>0</v>
    <v>c3hhk2</v>
    <v>XNAS:THRX</v>
    <v>155</v>
  </rv>
  <rv s="9">
    <v>18</v>
    <v>c3hhk2</v>
    <v>Daily</v>
    <v>44886</v>
    <v>44886</v>
    <v>0</v>
    <v>1</v>
    <v>638045856000000000,638046838310849965,0</v>
    <v>2</v>
    <v>c3hhk2</v>
    <v>XNAS:THRX</v>
    <v>156</v>
  </rv>
  <rv s="9">
    <v>18</v>
    <v>c3hhk2</v>
    <v>Daily</v>
    <v>44867</v>
    <v>44867</v>
    <v>0</v>
    <v>1</v>
    <v/>
    <v>2</v>
    <v>c3hhk2</v>
    <v>XNAS:THRX</v>
    <v>157</v>
  </rv>
  <rv s="9">
    <v>18</v>
    <v>c3hhk2</v>
    <v>Daily</v>
    <v>44867</v>
    <v>44883</v>
    <v>0</v>
    <v>1</v>
    <v/>
    <v>5</v>
    <v>c3hhk2</v>
    <v>XNAS:THRX</v>
    <v>158</v>
  </rv>
  <rv s="9">
    <v>18</v>
    <v>bwtc27</v>
    <v>Daily</v>
    <v>44867</v>
    <v>44886</v>
    <v>0</v>
    <v>1</v>
    <v>638045856000000000,638046838310709175,0</v>
    <v>0</v>
    <v>bwtc27</v>
    <v>XNAS:PWP</v>
    <v>159</v>
  </rv>
  <rv s="9">
    <v>18</v>
    <v>bwtc27</v>
    <v>Daily</v>
    <v>44867</v>
    <v>44867</v>
    <v>0</v>
    <v>1</v>
    <v/>
    <v>2</v>
    <v>bwtc27</v>
    <v>XNAS:PWP</v>
    <v>160</v>
  </rv>
  <rv s="9">
    <v>18</v>
    <v>bwtc27</v>
    <v>Daily</v>
    <v>44886</v>
    <v>44886</v>
    <v>0</v>
    <v>1</v>
    <v>638045856000000000,638046838310709175,0</v>
    <v>2</v>
    <v>bwtc27</v>
    <v>XNAS:PWP</v>
    <v>161</v>
  </rv>
  <rv s="9">
    <v>18</v>
    <v>bwtc27</v>
    <v>Daily</v>
    <v>44867</v>
    <v>44883</v>
    <v>0</v>
    <v>1</v>
    <v/>
    <v>5</v>
    <v>bwtc27</v>
    <v>XNAS:PWP</v>
    <v>162</v>
  </rv>
  <rv s="9">
    <v>18</v>
    <v>bwvexm</v>
    <v>Daily</v>
    <v>44867</v>
    <v>44886</v>
    <v>0</v>
    <v>1</v>
    <v>638045856000000000,638046838317465824,0</v>
    <v>0</v>
    <v>bwvexm</v>
    <v>XNAS:KNTE</v>
    <v>163</v>
  </rv>
  <rv s="9">
    <v>18</v>
    <v>bwvexm</v>
    <v>Daily</v>
    <v>44886</v>
    <v>44886</v>
    <v>0</v>
    <v>1</v>
    <v>638045856000000000,638046838317465824,0</v>
    <v>2</v>
    <v>bwvexm</v>
    <v>XNAS:KNTE</v>
    <v>164</v>
  </rv>
  <rv s="9">
    <v>18</v>
    <v>bwvexm</v>
    <v>Daily</v>
    <v>44867</v>
    <v>44867</v>
    <v>0</v>
    <v>1</v>
    <v/>
    <v>2</v>
    <v>bwvexm</v>
    <v>XNAS:KNTE</v>
    <v>165</v>
  </rv>
  <rv s="9">
    <v>18</v>
    <v>bwvexm</v>
    <v>Daily</v>
    <v>44867</v>
    <v>44883</v>
    <v>0</v>
    <v>1</v>
    <v/>
    <v>5</v>
    <v>bwvexm</v>
    <v>XNAS:KNTE</v>
    <v>166</v>
  </rv>
  <rv s="9">
    <v>18</v>
    <v>c1b58m</v>
    <v>Daily</v>
    <v>44867</v>
    <v>44886</v>
    <v>0</v>
    <v>1</v>
    <v>638045856000000000,638046838310806542,0</v>
    <v>0</v>
    <v>c1b58m</v>
    <v>XNAS:CPTN</v>
    <v>167</v>
  </rv>
  <rv s="9">
    <v>18</v>
    <v>c1b58m</v>
    <v>Daily</v>
    <v>44886</v>
    <v>44886</v>
    <v>0</v>
    <v>1</v>
    <v>638045856000000000,638046838310806542,0</v>
    <v>2</v>
    <v>c1b58m</v>
    <v>XNAS:CPTN</v>
    <v>168</v>
  </rv>
  <rv s="9">
    <v>18</v>
    <v>c1b58m</v>
    <v>Daily</v>
    <v>44867</v>
    <v>44867</v>
    <v>0</v>
    <v>1</v>
    <v/>
    <v>2</v>
    <v>c1b58m</v>
    <v>XNAS:CPTN</v>
    <v>169</v>
  </rv>
  <rv s="9">
    <v>18</v>
    <v>c1b58m</v>
    <v>Daily</v>
    <v>44867</v>
    <v>44883</v>
    <v>0</v>
    <v>1</v>
    <v/>
    <v>5</v>
    <v>c1b58m</v>
    <v>XNAS:CPTN</v>
    <v>170</v>
  </rv>
  <rv s="9">
    <v>18</v>
    <v>a24ynm</v>
    <v>Daily</v>
    <v>44867</v>
    <v>44886</v>
    <v>0</v>
    <v>1</v>
    <v>638045856000000000,638046838310901273,0</v>
    <v>0</v>
    <v>a24ynm</v>
    <v>XNYS:UPS</v>
    <v>171</v>
  </rv>
  <rv s="9">
    <v>18</v>
    <v>a24ynm</v>
    <v>Daily</v>
    <v>44886</v>
    <v>44886</v>
    <v>0</v>
    <v>1</v>
    <v>638045856000000000,638046838310901273,0</v>
    <v>2</v>
    <v>a24ynm</v>
    <v>XNYS:UPS</v>
    <v>172</v>
  </rv>
  <rv s="9">
    <v>18</v>
    <v>a24ynm</v>
    <v>Daily</v>
    <v>44867</v>
    <v>44867</v>
    <v>0</v>
    <v>1</v>
    <v/>
    <v>2</v>
    <v>a24ynm</v>
    <v>XNYS:UPS</v>
    <v>173</v>
  </rv>
  <rv s="9">
    <v>18</v>
    <v>a24ynm</v>
    <v>Daily</v>
    <v>44867</v>
    <v>44883</v>
    <v>0</v>
    <v>1</v>
    <v/>
    <v>5</v>
    <v>a24ynm</v>
    <v>XNYS:UPS</v>
    <v>174</v>
  </rv>
  <rv s="9">
    <v>18</v>
    <v>c1cbp2</v>
    <v>Daily</v>
    <v>44867</v>
    <v>44886</v>
    <v>0</v>
    <v>1</v>
    <v>638045856000000000,638046838310956000,0</v>
    <v>0</v>
    <v>c1cbp2</v>
    <v>XNAS:EWTX</v>
    <v>175</v>
  </rv>
  <rv s="9">
    <v>18</v>
    <v>c1cbp2</v>
    <v>Daily</v>
    <v>44867</v>
    <v>44867</v>
    <v>0</v>
    <v>1</v>
    <v/>
    <v>2</v>
    <v>c1cbp2</v>
    <v>XNAS:EWTX</v>
    <v>176</v>
  </rv>
  <rv s="9">
    <v>18</v>
    <v>c1cbp2</v>
    <v>Daily</v>
    <v>44886</v>
    <v>44886</v>
    <v>0</v>
    <v>1</v>
    <v>638045856000000000,638046838310956000,0</v>
    <v>2</v>
    <v>c1cbp2</v>
    <v>XNAS:EWTX</v>
    <v>177</v>
  </rv>
  <rv s="9">
    <v>18</v>
    <v>c1cbp2</v>
    <v>Daily</v>
    <v>44867</v>
    <v>44883</v>
    <v>0</v>
    <v>1</v>
    <v/>
    <v>5</v>
    <v>c1cbp2</v>
    <v>XNAS:EWTX</v>
    <v>178</v>
  </rv>
  <rv s="9">
    <v>18</v>
    <v>c1oh3m</v>
    <v>Daily</v>
    <v>44867</v>
    <v>44886</v>
    <v>0</v>
    <v>1</v>
    <v>638045856000000000,638046838310939650,0</v>
    <v>0</v>
    <v>c1oh3m</v>
    <v>XNYS:CTV</v>
    <v>179</v>
  </rv>
  <rv s="9">
    <v>18</v>
    <v>c1oh3m</v>
    <v>Daily</v>
    <v>44886</v>
    <v>44886</v>
    <v>0</v>
    <v>1</v>
    <v>638045856000000000,638046838310939650,0</v>
    <v>2</v>
    <v>c1oh3m</v>
    <v>XNYS:CTV</v>
    <v>180</v>
  </rv>
  <rv s="9">
    <v>18</v>
    <v>c1oh3m</v>
    <v>Daily</v>
    <v>44867</v>
    <v>44867</v>
    <v>0</v>
    <v>1</v>
    <v/>
    <v>2</v>
    <v>c1oh3m</v>
    <v>XNYS:CTV</v>
    <v>181</v>
  </rv>
  <rv s="9">
    <v>18</v>
    <v>c1oh3m</v>
    <v>Daily</v>
    <v>44867</v>
    <v>44883</v>
    <v>0</v>
    <v>1</v>
    <v/>
    <v>5</v>
    <v>c1oh3m</v>
    <v>XNYS:CTV</v>
    <v>182</v>
  </rv>
  <rv s="9">
    <v>18</v>
    <v>bw9ekr</v>
    <v>Daily</v>
    <v>44867</v>
    <v>44886</v>
    <v>0</v>
    <v>1</v>
    <v>638045856000000000,638046838310862298,0</v>
    <v>0</v>
    <v>bw9ekr</v>
    <v>XNAS:KRON</v>
    <v>183</v>
  </rv>
  <rv s="9">
    <v>18</v>
    <v>bw9ekr</v>
    <v>Daily</v>
    <v>44886</v>
    <v>44886</v>
    <v>0</v>
    <v>1</v>
    <v>638045856000000000,638046838310862298,0</v>
    <v>2</v>
    <v>bw9ekr</v>
    <v>XNAS:KRON</v>
    <v>184</v>
  </rv>
  <rv s="9">
    <v>18</v>
    <v>bw9ekr</v>
    <v>Daily</v>
    <v>44867</v>
    <v>44867</v>
    <v>0</v>
    <v>1</v>
    <v/>
    <v>2</v>
    <v>bw9ekr</v>
    <v>XNAS:KRON</v>
    <v>185</v>
  </rv>
  <rv s="9">
    <v>18</v>
    <v>bw9ekr</v>
    <v>Daily</v>
    <v>44867</v>
    <v>44883</v>
    <v>0</v>
    <v>1</v>
    <v/>
    <v>5</v>
    <v>bw9ekr</v>
    <v>XNAS:KRON</v>
    <v>186</v>
  </rv>
  <rv s="9">
    <v>18</v>
    <v>c2mtim</v>
    <v>Daily</v>
    <v>44867</v>
    <v>44886</v>
    <v>0</v>
    <v>1</v>
    <v>638045856000000000,638046838310979786,0</v>
    <v>0</v>
    <v>c2mtim</v>
    <v>XNAS:DUOL</v>
    <v>187</v>
  </rv>
  <rv s="9">
    <v>18</v>
    <v>c2mtim</v>
    <v>Daily</v>
    <v>44886</v>
    <v>44886</v>
    <v>0</v>
    <v>1</v>
    <v>638045856000000000,638046838310979786,0</v>
    <v>2</v>
    <v>c2mtim</v>
    <v>XNAS:DUOL</v>
    <v>188</v>
  </rv>
  <rv s="9">
    <v>18</v>
    <v>c2mtim</v>
    <v>Daily</v>
    <v>44867</v>
    <v>44867</v>
    <v>0</v>
    <v>1</v>
    <v/>
    <v>2</v>
    <v>c2mtim</v>
    <v>XNAS:DUOL</v>
    <v>189</v>
  </rv>
  <rv s="9">
    <v>18</v>
    <v>c2mtim</v>
    <v>Daily</v>
    <v>44867</v>
    <v>44883</v>
    <v>0</v>
    <v>1</v>
    <v/>
    <v>5</v>
    <v>c2mtim</v>
    <v>XNAS:DUOL</v>
    <v>190</v>
  </rv>
  <rv s="9">
    <v>18</v>
    <v>c2hjxm</v>
    <v>Daily</v>
    <v>44867</v>
    <v>44886</v>
    <v>0</v>
    <v>1</v>
    <v>638045856000000000,638046838310716847,0</v>
    <v>0</v>
    <v>c2hjxm</v>
    <v>XNAS:IPSC</v>
    <v>191</v>
  </rv>
  <rv s="9">
    <v>18</v>
    <v>c2hjxm</v>
    <v>Daily</v>
    <v>44867</v>
    <v>44867</v>
    <v>0</v>
    <v>1</v>
    <v/>
    <v>2</v>
    <v>c2hjxm</v>
    <v>XNAS:IPSC</v>
    <v>192</v>
  </rv>
  <rv s="9">
    <v>18</v>
    <v>c2hjxm</v>
    <v>Daily</v>
    <v>44886</v>
    <v>44886</v>
    <v>0</v>
    <v>1</v>
    <v>638045856000000000,638046838310716847,0</v>
    <v>2</v>
    <v>c2hjxm</v>
    <v>XNAS:IPSC</v>
    <v>193</v>
  </rv>
  <rv s="9">
    <v>18</v>
    <v>c2hjxm</v>
    <v>Daily</v>
    <v>44867</v>
    <v>44883</v>
    <v>0</v>
    <v>1</v>
    <v/>
    <v>5</v>
    <v>c2hjxm</v>
    <v>XNAS:IPSC</v>
    <v>194</v>
  </rv>
  <rv s="9">
    <v>18</v>
    <v>c11cgh</v>
    <v>Daily</v>
    <v>44867</v>
    <v>44886</v>
    <v>0</v>
    <v>1</v>
    <v>638045856000000000,638046838310719759,0</v>
    <v>0</v>
    <v>c11cgh</v>
    <v>XNYS:COUR</v>
    <v>195</v>
  </rv>
  <rv s="9">
    <v>18</v>
    <v>c11cgh</v>
    <v>Daily</v>
    <v>44867</v>
    <v>44867</v>
    <v>0</v>
    <v>1</v>
    <v/>
    <v>2</v>
    <v>c11cgh</v>
    <v>XNYS:COUR</v>
    <v>196</v>
  </rv>
  <rv s="9">
    <v>18</v>
    <v>c11cgh</v>
    <v>Daily</v>
    <v>44886</v>
    <v>44886</v>
    <v>0</v>
    <v>1</v>
    <v>638045856000000000,638046838310719759,0</v>
    <v>2</v>
    <v>c11cgh</v>
    <v>XNYS:COUR</v>
    <v>197</v>
  </rv>
  <rv s="9">
    <v>18</v>
    <v>c11cgh</v>
    <v>Daily</v>
    <v>44867</v>
    <v>44883</v>
    <v>0</v>
    <v>1</v>
    <v/>
    <v>5</v>
    <v>c11cgh</v>
    <v>XNYS:COUR</v>
    <v>198</v>
  </rv>
  <rv s="9">
    <v>18</v>
    <v>c1yw2w</v>
    <v>Daily</v>
    <v>44867</v>
    <v>44886</v>
    <v>0</v>
    <v>1</v>
    <v>638045856000000000,638046838317459734,0</v>
    <v>0</v>
    <v>c1yw2w</v>
    <v>XNAS:VERA</v>
    <v>199</v>
  </rv>
  <rv s="9">
    <v>18</v>
    <v>c1yw2w</v>
    <v>Daily</v>
    <v>44867</v>
    <v>44867</v>
    <v>0</v>
    <v>1</v>
    <v>638029440000000000,638046838318105620,0</v>
    <v>2</v>
    <v>c1yw2w</v>
    <v>XNAS:VERA</v>
    <v>200</v>
  </rv>
  <rv s="9">
    <v>18</v>
    <v>c1yw2w</v>
    <v>Daily</v>
    <v>44867</v>
    <v>44883</v>
    <v>0</v>
    <v>1</v>
    <v>638043264000000000,638046838318325382,0</v>
    <v>5</v>
    <v>c1yw2w</v>
    <v>XNAS:VERA</v>
    <v>201</v>
  </rv>
  <rv s="9">
    <v>18</v>
    <v>a1op7w</v>
    <v>Daily</v>
    <v>44867</v>
    <v>44886</v>
    <v>0</v>
    <v>1</v>
    <v>638045856000000000,638046838310719759,0</v>
    <v>0</v>
    <v>a1op7w</v>
    <v>ARCX:BNO</v>
    <v>202</v>
  </rv>
  <rv s="9">
    <v>18</v>
    <v>a1op7w</v>
    <v>Daily</v>
    <v>44886</v>
    <v>44886</v>
    <v>0</v>
    <v>1</v>
    <v>638045856000000000,638046838310719759,0</v>
    <v>2</v>
    <v>a1op7w</v>
    <v>ARCX:BNO</v>
    <v>203</v>
  </rv>
  <rv s="9">
    <v>18</v>
    <v>a1op7w</v>
    <v>Daily</v>
    <v>44867</v>
    <v>44883</v>
    <v>0</v>
    <v>1</v>
    <v/>
    <v>5</v>
    <v>a1op7w</v>
    <v>ARCX:BNO</v>
    <v>204</v>
  </rv>
  <rv s="9">
    <v>18</v>
    <v>a1op7w</v>
    <v>Daily</v>
    <v>44867</v>
    <v>44867</v>
    <v>0</v>
    <v>1</v>
    <v/>
    <v>2</v>
    <v>a1op7w</v>
    <v>ARCX:BNO</v>
    <v>205</v>
  </rv>
  <rv s="9">
    <v>18</v>
    <v>bwf95r</v>
    <v>Daily</v>
    <v>44867</v>
    <v>44886</v>
    <v>0</v>
    <v>1</v>
    <v>638045856000000000,638046838310727193,0</v>
    <v>0</v>
    <v>bwf95r</v>
    <v>XNYS:MKFG</v>
    <v>206</v>
  </rv>
  <rv s="9">
    <v>18</v>
    <v>bwf95r</v>
    <v>Daily</v>
    <v>44886</v>
    <v>44886</v>
    <v>0</v>
    <v>1</v>
    <v>638045856000000000,638046838310727193,0</v>
    <v>2</v>
    <v>bwf95r</v>
    <v>XNYS:MKFG</v>
    <v>207</v>
  </rv>
  <rv s="9">
    <v>18</v>
    <v>bwf95r</v>
    <v>Daily</v>
    <v>44867</v>
    <v>44867</v>
    <v>0</v>
    <v>1</v>
    <v/>
    <v>2</v>
    <v>bwf95r</v>
    <v>XNYS:MKFG</v>
    <v>208</v>
  </rv>
  <rv s="9">
    <v>18</v>
    <v>bwf95r</v>
    <v>Daily</v>
    <v>44867</v>
    <v>44883</v>
    <v>0</v>
    <v>1</v>
    <v/>
    <v>5</v>
    <v>bwf95r</v>
    <v>XNYS:MKFG</v>
    <v>209</v>
  </rv>
  <rv s="9">
    <v>18</v>
    <v>a1wzw7</v>
    <v>Daily</v>
    <v>44886</v>
    <v>44886</v>
    <v>0</v>
    <v>1</v>
    <v>638045856000000000,638046838310857122,0</v>
    <v>2</v>
    <v>a1wzw7</v>
    <v>XNYS:LMT</v>
    <v>210</v>
  </rv>
  <rv s="9">
    <v>18</v>
    <v>a1wzw7</v>
    <v>Daily</v>
    <v>44867</v>
    <v>44867</v>
    <v>0</v>
    <v>1</v>
    <v>638029440000000000,638046838318083012,0</v>
    <v>2</v>
    <v>a1wzw7</v>
    <v>XNYS:LMT</v>
    <v>211</v>
  </rv>
  <rv s="9">
    <v>18</v>
    <v>a1wzw7</v>
    <v>Daily</v>
    <v>44867</v>
    <v>44883</v>
    <v>0</v>
    <v>1</v>
    <v>638043264000000000,638046838318322813,0</v>
    <v>5</v>
    <v>a1wzw7</v>
    <v>XNYS:LMT</v>
    <v>212</v>
  </rv>
  <rv s="9">
    <v>18</v>
    <v>a1z72w</v>
    <v>Daily</v>
    <v>44886</v>
    <v>44886</v>
    <v>0</v>
    <v>1</v>
    <v>638045856000000000,638046838310829694,0</v>
    <v>2</v>
    <v>a1z72w</v>
    <v>ARCX:OIL</v>
    <v>213</v>
  </rv>
  <rv s="9">
    <v>18</v>
    <v>a1z72w</v>
    <v>Daily</v>
    <v>44867</v>
    <v>44886</v>
    <v>0</v>
    <v>1</v>
    <v>638045856000000000,638046838310829694,0</v>
    <v>0</v>
    <v>a1z72w</v>
    <v>ARCX:OIL</v>
    <v>214</v>
  </rv>
  <rv s="9">
    <v>18</v>
    <v>a1z72w</v>
    <v>Daily</v>
    <v>44867</v>
    <v>44883</v>
    <v>0</v>
    <v>1</v>
    <v/>
    <v>5</v>
    <v>a1z72w</v>
    <v>ARCX:OIL</v>
    <v>215</v>
  </rv>
  <rv s="9">
    <v>18</v>
    <v>a1z72w</v>
    <v>Daily</v>
    <v>44867</v>
    <v>44867</v>
    <v>0</v>
    <v>1</v>
    <v/>
    <v>2</v>
    <v>a1z72w</v>
    <v>ARCX:OIL</v>
    <v>216</v>
  </rv>
  <rv s="9">
    <v>18</v>
    <v>bvqlvh</v>
    <v>Daily</v>
    <v>44867</v>
    <v>44886</v>
    <v>0</v>
    <v>1</v>
    <v>638045856000000000,638046838310726831,0</v>
    <v>0</v>
    <v>bvqlvh</v>
    <v>XNAS:PMVP</v>
    <v>217</v>
  </rv>
  <rv s="9">
    <v>18</v>
    <v>bvqlvh</v>
    <v>Daily</v>
    <v>44886</v>
    <v>44886</v>
    <v>0</v>
    <v>1</v>
    <v>638045856000000000,638046838310726831,0</v>
    <v>2</v>
    <v>bvqlvh</v>
    <v>XNAS:PMVP</v>
    <v>218</v>
  </rv>
  <rv s="9">
    <v>18</v>
    <v>bvqlvh</v>
    <v>Daily</v>
    <v>44867</v>
    <v>44867</v>
    <v>0</v>
    <v>1</v>
    <v/>
    <v>2</v>
    <v>bvqlvh</v>
    <v>XNAS:PMVP</v>
    <v>219</v>
  </rv>
  <rv s="9">
    <v>18</v>
    <v>bvqlvh</v>
    <v>Daily</v>
    <v>44867</v>
    <v>44883</v>
    <v>0</v>
    <v>1</v>
    <v/>
    <v>5</v>
    <v>bvqlvh</v>
    <v>XNAS:PMVP</v>
    <v>220</v>
  </rv>
  <rv s="9">
    <v>18</v>
    <v>a1qsim</v>
    <v>Daily</v>
    <v>44867</v>
    <v>44886</v>
    <v>0</v>
    <v>1</v>
    <v>638045856000000000,638046838310859299,0</v>
    <v>0</v>
    <v>a1qsim</v>
    <v>ARCX:DBO</v>
    <v>221</v>
  </rv>
  <rv s="9">
    <v>18</v>
    <v>a1qsim</v>
    <v>Daily</v>
    <v>44886</v>
    <v>44886</v>
    <v>0</v>
    <v>1</v>
    <v>638045856000000000,638046838310859299,0</v>
    <v>2</v>
    <v>a1qsim</v>
    <v>ARCX:DBO</v>
    <v>222</v>
  </rv>
  <rv s="9">
    <v>18</v>
    <v>a1qsim</v>
    <v>Daily</v>
    <v>44867</v>
    <v>44883</v>
    <v>0</v>
    <v>1</v>
    <v/>
    <v>5</v>
    <v>a1qsim</v>
    <v>ARCX:DBO</v>
    <v>223</v>
  </rv>
  <rv s="9">
    <v>18</v>
    <v>a1qsim</v>
    <v>Daily</v>
    <v>44867</v>
    <v>44867</v>
    <v>0</v>
    <v>1</v>
    <v/>
    <v>2</v>
    <v>a1qsim</v>
    <v>ARCX:DBO</v>
    <v>224</v>
  </rv>
  <rv s="9">
    <v>18</v>
    <v>c2lzp2</v>
    <v>Daily</v>
    <v>44867</v>
    <v>44886</v>
    <v>0</v>
    <v>1</v>
    <v>638045856000000000,638046838310880729,0</v>
    <v>0</v>
    <v>c2lzp2</v>
    <v>XNYS:CURV</v>
    <v>225</v>
  </rv>
  <rv s="9">
    <v>18</v>
    <v>c2lzp2</v>
    <v>Daily</v>
    <v>44886</v>
    <v>44886</v>
    <v>0</v>
    <v>1</v>
    <v>638045856000000000,638046838310880729,0</v>
    <v>2</v>
    <v>c2lzp2</v>
    <v>XNYS:CURV</v>
    <v>226</v>
  </rv>
  <rv s="9">
    <v>18</v>
    <v>c2lzp2</v>
    <v>Daily</v>
    <v>44867</v>
    <v>44867</v>
    <v>0</v>
    <v>1</v>
    <v/>
    <v>2</v>
    <v>c2lzp2</v>
    <v>XNYS:CURV</v>
    <v>227</v>
  </rv>
  <rv s="9">
    <v>18</v>
    <v>c2lzp2</v>
    <v>Daily</v>
    <v>44867</v>
    <v>44883</v>
    <v>0</v>
    <v>1</v>
    <v/>
    <v>5</v>
    <v>c2lzp2</v>
    <v>XNYS:CURV</v>
    <v>228</v>
  </rv>
  <rv s="9">
    <v>18</v>
    <v>bv4fbh</v>
    <v>Daily</v>
    <v>44867</v>
    <v>44886</v>
    <v>0</v>
    <v>1</v>
    <v>638045856000000000,638046838310726725,0</v>
    <v>0</v>
    <v>bv4fbh</v>
    <v>XNAS:PNT</v>
    <v>229</v>
  </rv>
  <rv s="9">
    <v>18</v>
    <v>bv4fbh</v>
    <v>Daily</v>
    <v>44886</v>
    <v>44886</v>
    <v>0</v>
    <v>1</v>
    <v>638045856000000000,638046838310726725,0</v>
    <v>2</v>
    <v>bv4fbh</v>
    <v>XNAS:PNT</v>
    <v>230</v>
  </rv>
  <rv s="9">
    <v>18</v>
    <v>bv4fbh</v>
    <v>Daily</v>
    <v>44867</v>
    <v>44867</v>
    <v>0</v>
    <v>1</v>
    <v/>
    <v>2</v>
    <v>bv4fbh</v>
    <v>XNAS:PNT</v>
    <v>231</v>
  </rv>
  <rv s="9">
    <v>18</v>
    <v>bv4fbh</v>
    <v>Daily</v>
    <v>44867</v>
    <v>44883</v>
    <v>0</v>
    <v>1</v>
    <v/>
    <v>5</v>
    <v>bv4fbh</v>
    <v>XNAS:PNT</v>
    <v>232</v>
  </rv>
  <rv s="9">
    <v>18</v>
    <v>a1qqbh</v>
    <v>Daily</v>
    <v>44886</v>
    <v>44886</v>
    <v>0</v>
    <v>1</v>
    <v>638045856000000000,638046838310723082,0</v>
    <v>2</v>
    <v>a1qqbh</v>
    <v>XNYS:DAL</v>
    <v>233</v>
  </rv>
  <rv s="9">
    <v>18</v>
    <v>a1qqbh</v>
    <v>Daily</v>
    <v>44867</v>
    <v>44867</v>
    <v>0</v>
    <v>1</v>
    <v>638029440000000000,638046838318088734,0</v>
    <v>2</v>
    <v>a1qqbh</v>
    <v>XNYS:DAL</v>
    <v>234</v>
  </rv>
  <rv s="9">
    <v>18</v>
    <v>a1qqbh</v>
    <v>Daily</v>
    <v>44867</v>
    <v>44883</v>
    <v>0</v>
    <v>1</v>
    <v>638043264000000000,638046838318088734,0</v>
    <v>5</v>
    <v>a1qqbh</v>
    <v>XNYS:DAL</v>
    <v>235</v>
  </rv>
</rvData>
</file>

<file path=xl/richData/rdrichvaluestructure.xml><?xml version="1.0" encoding="utf-8"?>
<rvStructures xmlns="http://schemas.microsoft.com/office/spreadsheetml/2017/richdata" count="10">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formattednumber">
    <k n="_Format" t="spb"/>
  </s>
  <s t="_error">
    <k n="errorType" t="i"/>
    <k n="subType" t="i"/>
  </s>
  <s t="_error">
    <k n="errorType" t="i"/>
    <k n="propagated" t="b"/>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Arrays count="4">
    <a count="37">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Beta</v>
      <v t="s">Instrument type</v>
      <v t="s">_Flags</v>
      <v t="s">UniqueName</v>
      <v t="s">_DisplayString</v>
      <v t="s">LearnMoreOnLink</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spbArrays>
  <spbData count="19">
    <spb s="0">
      <v>0</v>
      <v>Name</v>
      <v>LearnMoreOnLink</v>
    </spb>
    <spb s="1">
      <v>0</v>
      <v>0</v>
      <v>0</v>
    </spb>
    <spb s="2">
      <v>1</v>
      <v>1</v>
      <v>1</v>
    </spb>
    <spb s="3">
      <v>1</v>
      <v>2</v>
      <v>1</v>
      <v>3</v>
      <v>1</v>
      <v>1</v>
      <v>1</v>
      <v>4</v>
      <v>5</v>
      <v>6</v>
      <v>1</v>
      <v>1</v>
      <v>5</v>
      <v>1</v>
      <v>4</v>
      <v>7</v>
      <v>8</v>
      <v>1</v>
      <v>1</v>
      <v>5</v>
    </spb>
    <spb s="4">
      <v>at close</v>
      <v>from previous close</v>
      <v>Source: Nasdaq Last Sale</v>
      <v>from previous close</v>
      <v>GMT</v>
      <v>Real-Time Nasdaq Last Sale</v>
      <v>from close</v>
      <v>from close</v>
    </spb>
    <spb s="4">
      <v>at close</v>
      <v>from previous close</v>
      <v>Source: Nasdaq</v>
      <v>from previous close</v>
      <v>GMT</v>
      <v>Delayed 15 minutes</v>
      <v>from close</v>
      <v>from close</v>
    </spb>
    <spb s="0">
      <v>1</v>
      <v>Name</v>
      <v>LearnMoreOnLink</v>
    </spb>
    <spb s="5">
      <v>1</v>
      <v>1</v>
      <v>1</v>
      <v>1</v>
    </spb>
    <spb s="6">
      <v>1</v>
      <v>2</v>
      <v>2</v>
      <v>1</v>
      <v>3</v>
      <v>1</v>
      <v>1</v>
      <v>1</v>
      <v>4</v>
      <v>4</v>
      <v>5</v>
      <v>9</v>
      <v>1</v>
      <v>1</v>
      <v>1</v>
      <v>4</v>
      <v>7</v>
      <v>10</v>
      <v>8</v>
      <v>4</v>
      <v>1</v>
      <v>1</v>
      <v>5</v>
    </spb>
    <spb s="7">
      <v>at close</v>
      <v>from previous close</v>
      <v>from previous close</v>
      <v>Source: Nasdaq</v>
      <v>GMT</v>
      <v>Delayed 15 minutes</v>
      <v>from close</v>
      <v>from close</v>
    </spb>
    <spb s="6">
      <v>1</v>
      <v>2</v>
      <v>2</v>
      <v>1</v>
      <v>3</v>
      <v>1</v>
      <v>1</v>
      <v>1</v>
      <v>4</v>
      <v>4</v>
      <v>5</v>
      <v>6</v>
      <v>1</v>
      <v>1</v>
      <v>1</v>
      <v>4</v>
      <v>7</v>
      <v>10</v>
      <v>8</v>
      <v>4</v>
      <v>1</v>
      <v>1</v>
      <v>5</v>
    </spb>
    <spb s="7">
      <v>at close</v>
      <v>from previous close</v>
      <v>from previous close</v>
      <v>Source: Nasdaq Last Sale</v>
      <v>GMT</v>
      <v>Real-Time Nasdaq Last Sale</v>
      <v>from close</v>
      <v>from close</v>
    </spb>
    <spb s="0">
      <v>2</v>
      <v>Name</v>
      <v>LearnMoreOnLink</v>
    </spb>
    <spb s="8">
      <v>1</v>
      <v>2</v>
      <v>1</v>
      <v>3</v>
      <v>1</v>
      <v>1</v>
      <v>1</v>
      <v>4</v>
      <v>4</v>
      <v>5</v>
      <v>6</v>
      <v>1</v>
      <v>1</v>
      <v>1</v>
      <v>4</v>
      <v>7</v>
      <v>10</v>
      <v>8</v>
      <v>4</v>
      <v>1</v>
      <v>1</v>
      <v>5</v>
    </spb>
    <spb s="0">
      <v>3</v>
      <v>Name</v>
      <v>LearnMoreOnLink</v>
    </spb>
    <spb s="9">
      <v>1</v>
      <v>1</v>
      <v>3</v>
      <v>1</v>
      <v>1</v>
      <v>1</v>
      <v>4</v>
      <v>4</v>
      <v>5</v>
      <v>6</v>
      <v>1</v>
      <v>1</v>
      <v>1</v>
      <v>4</v>
      <v>7</v>
      <v>10</v>
      <v>8</v>
      <v>4</v>
      <v>1</v>
      <v>1</v>
      <v>5</v>
    </spb>
    <spb s="10">
      <v>11</v>
    </spb>
    <spb s="10">
      <v>1</v>
    </spb>
    <spb s="11">
      <v>11</v>
      <v>1</v>
    </spb>
  </spbData>
</supportingPropertyBags>
</file>

<file path=xl/richData/rdsupportingpropertybagstructure.xml><?xml version="1.0" encoding="utf-8"?>
<spbStructures xmlns="http://schemas.microsoft.com/office/spreadsheetml/2017/richdata2" count="12">
  <s>
    <k n="^Order" t="spba"/>
    <k n="TitleProperty" t="s"/>
    <k n="SubTitleProperty" t="s"/>
  </s>
  <s>
    <k n="ShowInCardView" t="b"/>
    <k n="ShowInDotNotation" t="b"/>
    <k n="ShowInAutoComplete" t="b"/>
  </s>
  <s>
    <k n="UniqueName" t="spb"/>
    <k n="`%ProviderInfo" t="spb"/>
    <k n="LearnMoreOnLink" t="spb"/>
  </s>
  <s>
    <k n="Low" t="i"/>
    <k n="Beta" t="i"/>
    <k n="High" t="i"/>
    <k n="Name" t="i"/>
    <k n="Open" t="i"/>
    <k n="Price" t="i"/>
    <k n="Change" t="i"/>
    <k n="Volume" t="i"/>
    <k n="Change (%)" t="i"/>
    <k n="Market cap" t="i"/>
    <k n="52 week low" t="i"/>
    <k n="52 week high" t="i"/>
    <k n="Expense ratio" t="i"/>
    <k n="Previous close" t="i"/>
    <k n="Volume average" t="i"/>
    <k n="Last trade time" t="i"/>
    <k n="`%EntityServiceId" t="i"/>
    <k n="Price (Extended hours)" t="i"/>
    <k n="Change (Extended hours)" t="i"/>
    <k n="Change % (Extended hours)" t="i"/>
  </s>
  <s>
    <k n="Price" t="s"/>
    <k n="Change" t="s"/>
    <k n="Exchange" t="s"/>
    <k n="Change (%)" t="s"/>
    <k n="Last trade time" t="s"/>
    <k n="Price (Extended hours)" t="s"/>
    <k n="Change (Extended hours)" t="s"/>
    <k n="Change % (Extended hours)" t="s"/>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_Self" t="i"/>
  </s>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0" formatCode="General"/>
    </x:dxf>
    <x:dxf>
      <x:numFmt numFmtId="4" formatCode="#,##0.00"/>
    </x:dxf>
    <x:dxf>
      <x:numFmt numFmtId="3" formatCode="#,##0"/>
    </x:dxf>
    <x:dxf>
      <x:numFmt numFmtId="14" formatCode="0.00%"/>
    </x:dxf>
    <x:dxf>
      <x:numFmt numFmtId="27" formatCode="yyyy/mm/dd\ h:mm"/>
    </x:dxf>
    <x:dxf>
      <x:numFmt numFmtId="2" formatCode="0.00"/>
    </x:dxf>
    <x:dxf>
      <x:numFmt numFmtId="1" formatCode="0"/>
    </x:dxf>
    <x:dxf>
      <x:numFmt numFmtId="19" formatCode="yyyy/mm/dd"/>
    </x:dxf>
  </dxfs>
  <richProperties>
    <rPr n="NumberFormat" t="s"/>
    <rPr n="IsTitleField" t="b"/>
  </richProperties>
  <richStyles>
    <rSty dxfid="0">
      <rpv i="0">_([$$-en-US]* #,##0.00_);_([$$-en-US]* (#,##0.00);_([$$-en-US]* "-"??_);_(@_)</rpv>
    </rSty>
    <rSty dxfid="1">
      <rpv i="0">#,##0.00</rpv>
    </rSty>
    <rSty>
      <rpv i="1">1</rpv>
    </rSty>
    <rSty dxfid="2">
      <rpv i="0">#,##0</rpv>
    </rSty>
    <rSty dxfid="3"/>
    <rSty dxfid="0">
      <rpv i="0">_([$$-en-US]* #,##0_);_([$$-en-US]* (#,##0);_([$$-en-US]* "-"_);_(@_)</rpv>
    </rSty>
    <rSty dxfid="4"/>
    <rSty dxfid="5">
      <rpv i="0">0.00</rpv>
    </rSty>
    <rSty dxfid="0">
      <rpv i="0">_-[$£-en-GB]* #,##0_-;-[$£-en-GB]* #,##0_-;_-[$£-en-GB]* "-"_-;_-@_-</rpv>
    </rSty>
    <rSty dxfid="6">
      <rpv i="0">0</rpv>
    </rSty>
    <rSty dxfid="7"/>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8D61C-CE4A-4052-9AB9-038D6FE32172}">
  <dimension ref="A1:BU3079"/>
  <sheetViews>
    <sheetView workbookViewId="0">
      <selection activeCell="A3075" sqref="A3075"/>
    </sheetView>
  </sheetViews>
  <sheetFormatPr defaultColWidth="8.77734375" defaultRowHeight="14.4" outlineLevelRow="1" x14ac:dyDescent="0.3"/>
  <cols>
    <col min="1" max="1" width="10.77734375" style="1" bestFit="1" customWidth="1"/>
    <col min="2" max="2" width="14.77734375" style="1" bestFit="1" customWidth="1"/>
    <col min="3" max="4" width="13.77734375" style="1" bestFit="1" customWidth="1"/>
    <col min="5" max="5" width="13.44140625" style="1" bestFit="1" customWidth="1"/>
    <col min="6" max="7" width="14.109375" style="1" bestFit="1" customWidth="1"/>
    <col min="8" max="8" width="11.109375" style="1" bestFit="1" customWidth="1"/>
    <col min="9" max="10" width="7.77734375" style="1" bestFit="1" customWidth="1"/>
    <col min="11" max="11" width="8.77734375" style="1" bestFit="1" customWidth="1"/>
    <col min="12" max="12" width="10.109375" style="1" bestFit="1" customWidth="1"/>
    <col min="13" max="13" width="13.77734375" style="1" bestFit="1" customWidth="1"/>
    <col min="14" max="14" width="12.44140625" style="1" bestFit="1" customWidth="1"/>
    <col min="15" max="18" width="12.33203125" style="1" bestFit="1" customWidth="1"/>
    <col min="19" max="30" width="11.33203125" style="1" bestFit="1" customWidth="1"/>
    <col min="31" max="38" width="10.33203125" style="1" bestFit="1" customWidth="1"/>
    <col min="39" max="58" width="8.77734375" style="1"/>
    <col min="59" max="59" width="10.33203125" style="1" bestFit="1" customWidth="1"/>
    <col min="60" max="67" width="8.77734375" style="1"/>
    <col min="68" max="68" width="11.44140625" style="1" bestFit="1" customWidth="1"/>
    <col min="69" max="70" width="7.77734375" style="1" bestFit="1" customWidth="1"/>
    <col min="71" max="71" width="8.77734375" style="1"/>
    <col min="72" max="72" width="11.44140625" style="1" bestFit="1" customWidth="1"/>
    <col min="73" max="73" width="13.77734375" style="1" bestFit="1" customWidth="1"/>
    <col min="74" max="16384" width="8.77734375" style="1"/>
  </cols>
  <sheetData>
    <row r="1" spans="1:72" x14ac:dyDescent="0.3">
      <c r="B1" s="1" t="s">
        <v>0</v>
      </c>
      <c r="C1" s="4" cm="1">
        <f t="array" ref="C1:C6">'Portfolio (without Rebalance)'!C1:C6</f>
        <v>44867</v>
      </c>
      <c r="H1" s="1" t="str" cm="1">
        <f t="array" ref="H1:H3001">_xlfn.SEQUENCE(C4,,0,0)&amp;" - BM Costs"</f>
        <v>0 - BM Costs</v>
      </c>
      <c r="L1" s="1" t="str" cm="1">
        <f t="array" ref="L1:L3001">""&amp;_xlfn.SEQUENCE(C4,,0,0)&amp;" - BM Port"</f>
        <v>0 - BM Port</v>
      </c>
      <c r="N1" s="1" t="str" cm="1">
        <f t="array" ref="N1:N3001">""&amp;_xlfn.SEQUENCE(C4,,0,0)&amp;" - Port Assets"</f>
        <v>0 - Port Assets</v>
      </c>
      <c r="BP1" s="1" t="str" cm="1">
        <f t="array" ref="BP1:BP3001">""&amp;_xlfn.SEQUENCE(C4,,0,0)&amp;"- Port Costs"</f>
        <v>0- Port Costs</v>
      </c>
      <c r="BT1" s="1" t="str" cm="1">
        <f t="array" ref="BT1:BT3001">""&amp;_xlfn.SEQUENCE(C4,,0,0)&amp;"- Port Value"</f>
        <v>0- Port Value</v>
      </c>
    </row>
    <row r="2" spans="1:72" x14ac:dyDescent="0.3">
      <c r="B2" s="1" t="s">
        <v>1</v>
      </c>
      <c r="C2" s="4">
        <v>44897</v>
      </c>
      <c r="H2" s="1" t="str">
        <v>0 - BM Costs</v>
      </c>
      <c r="L2" s="1" t="str">
        <v>0 - BM Port</v>
      </c>
      <c r="N2" s="1" t="str">
        <v>0 - Port Assets</v>
      </c>
      <c r="BP2" s="1" t="str">
        <v>0- Port Costs</v>
      </c>
      <c r="BT2" s="1" t="str">
        <v>0- Port Value</v>
      </c>
    </row>
    <row r="3" spans="1:72" x14ac:dyDescent="0.3">
      <c r="B3" s="1" t="s">
        <v>2</v>
      </c>
      <c r="C3" s="5">
        <v>0</v>
      </c>
      <c r="H3" s="1" t="str">
        <v>0 - BM Costs</v>
      </c>
      <c r="L3" s="1" t="str">
        <v>0 - BM Port</v>
      </c>
      <c r="N3" s="1" t="str">
        <v>0 - Port Assets</v>
      </c>
      <c r="BP3" s="1" t="str">
        <v>0- Port Costs</v>
      </c>
      <c r="BT3" s="1" t="str">
        <v>0- Port Value</v>
      </c>
    </row>
    <row r="4" spans="1:72" x14ac:dyDescent="0.3">
      <c r="B4" s="1" t="s">
        <v>3</v>
      </c>
      <c r="C4" s="5">
        <v>3001</v>
      </c>
      <c r="H4" s="1" t="str">
        <v>0 - BM Costs</v>
      </c>
      <c r="L4" s="1" t="str">
        <v>0 - BM Port</v>
      </c>
      <c r="N4" s="1" t="str">
        <v>0 - Port Assets</v>
      </c>
      <c r="BP4" s="1" t="str">
        <v>0- Port Costs</v>
      </c>
      <c r="BT4" s="1" t="str">
        <v>0- Port Value</v>
      </c>
    </row>
    <row r="5" spans="1:72" x14ac:dyDescent="0.3">
      <c r="B5" s="1" t="s">
        <v>28</v>
      </c>
      <c r="C5" s="9">
        <v>1000000</v>
      </c>
      <c r="H5" s="1" t="str">
        <v>0 - BM Costs</v>
      </c>
      <c r="L5" s="1" t="str">
        <v>0 - BM Port</v>
      </c>
      <c r="N5" s="1" t="str">
        <v>0 - Port Assets</v>
      </c>
      <c r="BP5" s="1" t="str">
        <v>0- Port Costs</v>
      </c>
      <c r="BT5" s="1" t="str">
        <v>0- Port Value</v>
      </c>
    </row>
    <row r="6" spans="1:72" x14ac:dyDescent="0.3">
      <c r="B6" s="1" t="s">
        <v>30</v>
      </c>
      <c r="C6" s="8">
        <v>9.9499999999999993</v>
      </c>
      <c r="H6" s="1" t="str">
        <v>0 - BM Costs</v>
      </c>
      <c r="L6" s="1" t="str">
        <v>0 - BM Port</v>
      </c>
      <c r="N6" s="1" t="str">
        <v>0 - Port Assets</v>
      </c>
      <c r="BP6" s="1" t="str">
        <v>0- Port Costs</v>
      </c>
      <c r="BT6" s="1" t="str">
        <v>0- Port Value</v>
      </c>
    </row>
    <row r="7" spans="1:72" x14ac:dyDescent="0.3">
      <c r="H7" s="1" t="str">
        <v>0 - BM Costs</v>
      </c>
      <c r="L7" s="1" t="str">
        <v>0 - BM Port</v>
      </c>
      <c r="N7" s="1" t="str">
        <v>0 - Port Assets</v>
      </c>
      <c r="BP7" s="1" t="str">
        <v>0- Port Costs</v>
      </c>
      <c r="BT7" s="1" t="str">
        <v>0- Port Value</v>
      </c>
    </row>
    <row r="8" spans="1:72" x14ac:dyDescent="0.3">
      <c r="H8" s="1" t="str">
        <v>0 - BM Costs</v>
      </c>
      <c r="L8" s="1" t="str">
        <v>0 - BM Port</v>
      </c>
      <c r="N8" s="1" t="str">
        <v>0 - Port Assets</v>
      </c>
      <c r="BP8" s="1" t="str">
        <v>0- Port Costs</v>
      </c>
      <c r="BT8" s="1" t="str">
        <v>0- Port Value</v>
      </c>
    </row>
    <row r="9" spans="1:72" x14ac:dyDescent="0.3">
      <c r="H9" s="1" t="str">
        <v>0 - BM Costs</v>
      </c>
      <c r="L9" s="1" t="str">
        <v>0 - BM Port</v>
      </c>
      <c r="N9" s="1" t="str">
        <v>0 - Port Assets</v>
      </c>
      <c r="BP9" s="1" t="str">
        <v>0- Port Costs</v>
      </c>
      <c r="BT9" s="1" t="str">
        <v>0- Port Value</v>
      </c>
    </row>
    <row r="10" spans="1:72" x14ac:dyDescent="0.3">
      <c r="C10" s="1" t="str" cm="1">
        <f t="array" ref="C10:G10">"OIL ETF - "&amp;_xlfn.SEQUENCE(1, 5)</f>
        <v>OIL ETF - 1</v>
      </c>
      <c r="D10" s="1" t="str">
        <v>OIL ETF - 2</v>
      </c>
      <c r="E10" s="1" t="str">
        <v>OIL ETF - 3</v>
      </c>
      <c r="F10" s="1" t="str">
        <v>OIL ETF - 4</v>
      </c>
      <c r="G10" s="1" t="str">
        <v>OIL ETF - 5</v>
      </c>
      <c r="H10" s="1" t="str">
        <v>0 - BM Costs</v>
      </c>
      <c r="I10" s="1" t="s">
        <v>34</v>
      </c>
      <c r="J10" s="1" t="s">
        <v>33</v>
      </c>
      <c r="K10" s="1" t="s">
        <v>32</v>
      </c>
      <c r="L10" s="1" t="str">
        <v>0 - BM Port</v>
      </c>
      <c r="N10" s="1" t="str">
        <v>0 - Port Assets</v>
      </c>
      <c r="BP10" s="1" t="str">
        <v>0- Port Costs</v>
      </c>
      <c r="BQ10" s="1" t="s">
        <v>34</v>
      </c>
      <c r="BR10" s="1" t="s">
        <v>33</v>
      </c>
      <c r="BS10" s="1" t="s">
        <v>32</v>
      </c>
      <c r="BT10" s="1" t="str">
        <v>0- Port Value</v>
      </c>
    </row>
    <row r="11" spans="1:72" x14ac:dyDescent="0.3">
      <c r="A11" s="1" t="s">
        <v>4</v>
      </c>
      <c r="C11" s="6">
        <v>0.2</v>
      </c>
      <c r="D11" s="6">
        <v>0.2</v>
      </c>
      <c r="E11" s="6">
        <v>0.2</v>
      </c>
      <c r="F11" s="6">
        <v>0.2</v>
      </c>
      <c r="G11" s="3">
        <f>1-SUM(C11:F11)</f>
        <v>0.19999999999999996</v>
      </c>
      <c r="H11" s="1" t="str">
        <v>0 - BM Costs</v>
      </c>
      <c r="I11" s="10"/>
      <c r="J11" s="10">
        <f>COUNTA(C11:G11)</f>
        <v>5</v>
      </c>
      <c r="K11" s="3"/>
      <c r="L11" s="1" t="str">
        <v>0 - BM Port</v>
      </c>
      <c r="N11" s="1" t="str">
        <v>0 - Port Assets</v>
      </c>
      <c r="O11" s="12" cm="1">
        <f t="array" ref="O11:BO11">_xlfn.XLOOKUP(_xlfn.ANCHORARRAY(O14),_xlfn.ANCHORARRAY(Weights!C4),_xlfn.ANCHORARRAY( Weights!P4))</f>
        <v>0.33333333333333331</v>
      </c>
      <c r="P11" s="12">
        <v>0.33333333333333331</v>
      </c>
      <c r="Q11" s="12">
        <v>0.33333333333333331</v>
      </c>
      <c r="R11" s="12">
        <v>0</v>
      </c>
      <c r="S11" s="12">
        <v>0</v>
      </c>
      <c r="T11" s="12">
        <v>0</v>
      </c>
      <c r="U11" s="12">
        <v>0</v>
      </c>
      <c r="V11" s="12">
        <v>0</v>
      </c>
      <c r="W11" s="12">
        <v>0</v>
      </c>
      <c r="X11" s="12">
        <v>0</v>
      </c>
      <c r="Y11" s="12">
        <v>0</v>
      </c>
      <c r="Z11" s="12">
        <v>0</v>
      </c>
      <c r="AA11" s="12">
        <v>0</v>
      </c>
      <c r="AB11" s="12">
        <v>0</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v>0</v>
      </c>
      <c r="AU11" s="12">
        <v>0</v>
      </c>
      <c r="AV11" s="12">
        <v>0</v>
      </c>
      <c r="AW11" s="12">
        <v>0</v>
      </c>
      <c r="AX11" s="12">
        <v>0</v>
      </c>
      <c r="AY11" s="12">
        <v>0</v>
      </c>
      <c r="AZ11" s="12">
        <v>0</v>
      </c>
      <c r="BA11" s="12">
        <v>0</v>
      </c>
      <c r="BB11" s="12">
        <v>0</v>
      </c>
      <c r="BC11" s="12">
        <v>0</v>
      </c>
      <c r="BD11" s="12">
        <v>0</v>
      </c>
      <c r="BE11" s="12">
        <v>0</v>
      </c>
      <c r="BF11" s="12">
        <v>0</v>
      </c>
      <c r="BG11" s="12">
        <v>0</v>
      </c>
      <c r="BH11" s="12">
        <v>0</v>
      </c>
      <c r="BI11" s="12">
        <v>0</v>
      </c>
      <c r="BJ11" s="12">
        <v>0</v>
      </c>
      <c r="BK11" s="12">
        <v>0</v>
      </c>
      <c r="BL11" s="12">
        <v>0</v>
      </c>
      <c r="BM11" s="12">
        <v>0</v>
      </c>
      <c r="BN11" s="12">
        <v>0</v>
      </c>
      <c r="BO11" s="12">
        <v>0</v>
      </c>
      <c r="BP11" s="1" t="str">
        <v>0- Port Costs</v>
      </c>
      <c r="BQ11" s="10"/>
      <c r="BR11" s="10">
        <f>COUNTIF(_xlfn.ANCHORARRAY(O11), "&gt;0")</f>
        <v>3</v>
      </c>
      <c r="BS11" s="3"/>
      <c r="BT11" s="1" t="str">
        <v>0- Port Value</v>
      </c>
    </row>
    <row r="12" spans="1:72" x14ac:dyDescent="0.3">
      <c r="A12" s="1" t="s">
        <v>5</v>
      </c>
      <c r="C12" s="1" t="s">
        <v>10</v>
      </c>
      <c r="D12" s="1" t="s">
        <v>10</v>
      </c>
      <c r="E12" s="1" t="s">
        <v>10</v>
      </c>
      <c r="F12" s="1" t="s">
        <v>10</v>
      </c>
      <c r="G12" s="1" t="s">
        <v>10</v>
      </c>
      <c r="H12" s="1" t="str">
        <v>0 - BM Costs</v>
      </c>
      <c r="L12" s="1" t="str">
        <v>0 - BM Port</v>
      </c>
      <c r="N12" s="1" t="str">
        <v>0 - Port Assets</v>
      </c>
      <c r="O12" s="1" t="str" cm="1">
        <f t="array" ref="O12:BO12">_xlfn.XLOOKUP(_xlfn.ANCHORARRAY(O14),_xlfn.ANCHORARRAY(Weights!C4),_xlfn.ANCHORARRAY( Weights!E4))</f>
        <v>Industrials</v>
      </c>
      <c r="P12" s="1" t="str">
        <v>Real Estate</v>
      </c>
      <c r="Q12" s="1" t="str">
        <v>Industrials</v>
      </c>
      <c r="R12" s="1" t="str">
        <v>Consumer Discretionary</v>
      </c>
      <c r="S12" s="1" t="str">
        <v>Health Care</v>
      </c>
      <c r="T12" s="1" t="str">
        <v>Health Care</v>
      </c>
      <c r="U12" s="1" t="str">
        <v>Health Care</v>
      </c>
      <c r="V12" s="1" t="str">
        <v>Information Technology</v>
      </c>
      <c r="W12" s="1" t="str">
        <v>Information Technology</v>
      </c>
      <c r="X12" s="1" t="str">
        <v>Health Care</v>
      </c>
      <c r="Y12" s="1" t="str">
        <v>Industrials</v>
      </c>
      <c r="Z12" s="1" t="str">
        <v>Health Care</v>
      </c>
      <c r="AA12" s="1" t="str">
        <v>Consumer Discretionary</v>
      </c>
      <c r="AB12" s="1" t="str">
        <v>Health Care</v>
      </c>
      <c r="AC12" s="1" t="str">
        <v>Health Care</v>
      </c>
      <c r="AD12" s="1" t="str">
        <v>Health Care</v>
      </c>
      <c r="AE12" s="1" t="str">
        <v>Consumer Discretionary</v>
      </c>
      <c r="AF12" s="1" t="str">
        <v>Health Care</v>
      </c>
      <c r="AG12" s="1" t="str">
        <v>Information Technology</v>
      </c>
      <c r="AH12" s="1" t="str">
        <v>Health Care</v>
      </c>
      <c r="AI12" s="1" t="str">
        <v>Health Care</v>
      </c>
      <c r="AJ12" s="1" t="str">
        <v>Health Care</v>
      </c>
      <c r="AK12" s="1" t="str">
        <v>Health Care</v>
      </c>
      <c r="AL12" s="1" t="str">
        <v>Communication Services</v>
      </c>
      <c r="AM12" s="1" t="str">
        <v>Information Technology</v>
      </c>
      <c r="AN12" s="1" t="str">
        <v>Information Technology</v>
      </c>
      <c r="AO12" s="1" t="str">
        <v>Health Care</v>
      </c>
      <c r="AP12" s="1" t="str">
        <v>Health Care</v>
      </c>
      <c r="AQ12" s="1" t="str">
        <v>Health Care</v>
      </c>
      <c r="AR12" s="1" t="str">
        <v>Consumer Discretionary</v>
      </c>
      <c r="AS12" s="1" t="str">
        <v>Health Care</v>
      </c>
      <c r="AT12" s="1" t="str">
        <v>Real Estate</v>
      </c>
      <c r="AU12" s="1" t="str">
        <v>Information Technology</v>
      </c>
      <c r="AV12" s="1" t="str">
        <v>Financials</v>
      </c>
      <c r="AW12" s="1" t="str">
        <v>Health Care</v>
      </c>
      <c r="AX12" s="1" t="str">
        <v>Information Technology</v>
      </c>
      <c r="AY12" s="1" t="str">
        <v>Industrials</v>
      </c>
      <c r="AZ12" s="1" t="str">
        <v>Information Technology</v>
      </c>
      <c r="BA12" s="1" t="str">
        <v>Health Care</v>
      </c>
      <c r="BB12" s="1" t="str">
        <v>Health Care</v>
      </c>
      <c r="BC12" s="1" t="str">
        <v>Financials</v>
      </c>
      <c r="BD12" s="1" t="str">
        <v>Health Care</v>
      </c>
      <c r="BE12" s="1" t="str">
        <v>Health Care</v>
      </c>
      <c r="BF12" s="1" t="str">
        <v>Health Care</v>
      </c>
      <c r="BG12" s="1" t="str">
        <v>Health Care</v>
      </c>
      <c r="BH12" s="1" t="str">
        <v>Financials</v>
      </c>
      <c r="BI12" s="1" t="str">
        <v>Consumer Discretionary</v>
      </c>
      <c r="BJ12" s="1" t="str">
        <v>Information Technology</v>
      </c>
      <c r="BK12" s="1" t="str">
        <v>Health Care</v>
      </c>
      <c r="BL12" s="1" t="str">
        <v>Health Care</v>
      </c>
      <c r="BM12" s="1" t="str">
        <v>Health Care</v>
      </c>
      <c r="BN12" s="1" t="str">
        <v>Health Care</v>
      </c>
      <c r="BO12" s="1" t="str">
        <v>Consumer Discretionary</v>
      </c>
      <c r="BP12" s="1" t="str">
        <v>0- Port Costs</v>
      </c>
      <c r="BT12" s="1" t="str">
        <v>0- Port Value</v>
      </c>
    </row>
    <row r="13" spans="1:72" x14ac:dyDescent="0.3">
      <c r="A13" s="1" t="s">
        <v>6</v>
      </c>
      <c r="C13" s="1" t="s">
        <v>11</v>
      </c>
      <c r="D13" s="1" t="s">
        <v>12</v>
      </c>
      <c r="E13" s="1" t="s">
        <v>13</v>
      </c>
      <c r="F13" s="1" t="s">
        <v>14</v>
      </c>
      <c r="G13" s="1" t="s">
        <v>12</v>
      </c>
      <c r="H13" s="1" t="str">
        <v>0 - BM Costs</v>
      </c>
      <c r="L13" s="1" t="str">
        <v>0 - BM Port</v>
      </c>
      <c r="N13" s="1" t="str">
        <v>0 - Port Assets</v>
      </c>
      <c r="O13" s="1" t="str" cm="1">
        <f t="array" ref="O13:BO13">_xlfn.XLOOKUP(_xlfn.ANCHORARRAY(O14),_xlfn.ANCHORARRAY(Weights!C4),_xlfn.ANCHORARRAY( Weights!D4))</f>
        <v>Freight &amp; Logistics Services</v>
      </c>
      <c r="P13" s="1" t="str">
        <v>Residential &amp; Commercial REIT</v>
      </c>
      <c r="Q13" s="1" t="str">
        <v>Passenger Transportation Services</v>
      </c>
      <c r="R13" s="1" t="str">
        <v>Software &amp; IT Services</v>
      </c>
      <c r="S13" s="1" t="str">
        <v>Biotechnology &amp; Medical Research</v>
      </c>
      <c r="T13" s="1" t="str">
        <v>Specialty Retailers</v>
      </c>
      <c r="U13" s="1" t="str">
        <v>Electrical Utilities &amp; IPPs</v>
      </c>
      <c r="V13" s="1" t="str">
        <v>Software &amp; IT Services</v>
      </c>
      <c r="W13" s="1" t="str">
        <v>Banking Services</v>
      </c>
      <c r="X13" s="1" t="str">
        <v>Biotechnology &amp; Medical Research</v>
      </c>
      <c r="Y13" s="1" t="str">
        <v>Biotechnology &amp; Medical Research</v>
      </c>
      <c r="Z13" s="1" t="str">
        <v>Electronic Equipment &amp; Parts</v>
      </c>
      <c r="AA13" s="1" t="str">
        <v>Software &amp; IT Services</v>
      </c>
      <c r="AB13" s="1" t="str">
        <v>Healthcare Equipment &amp; Supplies</v>
      </c>
      <c r="AC13" s="1" t="str">
        <v>Biotechnology &amp; Medical Research</v>
      </c>
      <c r="AD13" s="1" t="str">
        <v>Biotechnology &amp; Medical Research</v>
      </c>
      <c r="AE13" s="1" t="str">
        <v>Software &amp; IT Services</v>
      </c>
      <c r="AF13" s="1" t="str">
        <v>Biotechnology &amp; Medical Research</v>
      </c>
      <c r="AG13" s="1" t="str">
        <v>Biotechnology &amp; Medical Research</v>
      </c>
      <c r="AH13" s="1" t="str">
        <v>Biotechnology &amp; Medical Research</v>
      </c>
      <c r="AI13" s="1" t="str">
        <v>Specialty Retailers</v>
      </c>
      <c r="AJ13" s="1" t="str">
        <v>Biotechnology &amp; Medical Research</v>
      </c>
      <c r="AK13" s="1" t="str">
        <v>Biotechnology &amp; Medical Research</v>
      </c>
      <c r="AL13" s="1" t="str">
        <v>Software &amp; IT Services</v>
      </c>
      <c r="AM13" s="1" t="str">
        <v>Biotechnology &amp; Medical Research</v>
      </c>
      <c r="AN13" s="1" t="str">
        <v>Software &amp; IT Services</v>
      </c>
      <c r="AO13" s="1" t="str">
        <v>Biotechnology &amp; Medical Research</v>
      </c>
      <c r="AP13" s="1" t="str">
        <v>Software &amp; IT Services</v>
      </c>
      <c r="AQ13" s="1" t="str">
        <v>Biotechnology &amp; Medical Research</v>
      </c>
      <c r="AR13" s="1" t="str">
        <v>Biotechnology &amp; Medical Research</v>
      </c>
      <c r="AS13" s="1" t="str">
        <v>Electronic Equipment &amp; Parts</v>
      </c>
      <c r="AT13" s="1" t="str">
        <v>Financial Technology (Fintech) &amp; Infrastructure</v>
      </c>
      <c r="AU13" s="1" t="str">
        <v>Software &amp; IT Services</v>
      </c>
      <c r="AV13" s="1" t="str">
        <v>Financial Technology (Fintech) &amp; Infrastructure</v>
      </c>
      <c r="AW13" s="1" t="str">
        <v>Biotechnology &amp; Medical Research</v>
      </c>
      <c r="AX13" s="1" t="str">
        <v>Healthcare Equipment &amp; Supplies</v>
      </c>
      <c r="AY13" s="1" t="str">
        <v>Biotechnology &amp; Medical Research</v>
      </c>
      <c r="AZ13" s="1" t="str">
        <v>Software &amp; IT Services</v>
      </c>
      <c r="BA13" s="1" t="str">
        <v>Biotechnology &amp; Medical Research</v>
      </c>
      <c r="BB13" s="1" t="str">
        <v>Biotechnology &amp; Medical Research</v>
      </c>
      <c r="BC13" s="1" t="str">
        <v>Investment Banking &amp; Investment Services</v>
      </c>
      <c r="BD13" s="1" t="str">
        <v>Biotechnology &amp; Medical Research</v>
      </c>
      <c r="BE13" s="1" t="str">
        <v>Biotechnology &amp; Medical Research</v>
      </c>
      <c r="BF13" s="1" t="str">
        <v>Hotels &amp; Entertainment Services</v>
      </c>
      <c r="BG13" s="1" t="str">
        <v>Biotechnology &amp; Medical Research</v>
      </c>
      <c r="BH13" s="1" t="str">
        <v>Software &amp; IT Services</v>
      </c>
      <c r="BI13" s="1" t="str">
        <v>Biotechnology &amp; Medical Research</v>
      </c>
      <c r="BJ13" s="1" t="str">
        <v>Specialty Retailers</v>
      </c>
      <c r="BK13" s="1" t="str">
        <v>Biotechnology &amp; Medical Research</v>
      </c>
      <c r="BL13" s="1" t="str">
        <v>Biotechnology &amp; Medical Research</v>
      </c>
      <c r="BM13" s="1" t="str">
        <v>Healthcare Equipment &amp; Supplies</v>
      </c>
      <c r="BN13" s="1" t="str">
        <v>Biotechnology &amp; Medical Research</v>
      </c>
      <c r="BO13" s="1" t="str">
        <v>Household Goods</v>
      </c>
      <c r="BP13" s="1" t="str">
        <v>0- Port Costs</v>
      </c>
      <c r="BT13" s="1" t="str">
        <v>0- Port Value</v>
      </c>
    </row>
    <row r="14" spans="1:72" x14ac:dyDescent="0.3">
      <c r="A14" s="1" t="s">
        <v>7</v>
      </c>
      <c r="C14" s="5" t="e" vm="1">
        <v>#VALUE!</v>
      </c>
      <c r="D14" s="5" t="e" vm="2">
        <v>#VALUE!</v>
      </c>
      <c r="E14" s="5" t="e" vm="3">
        <v>#VALUE!</v>
      </c>
      <c r="F14" s="5" t="e" vm="4">
        <v>#VALUE!</v>
      </c>
      <c r="G14" s="5" t="e" vm="5">
        <v>#VALUE!</v>
      </c>
      <c r="H14" s="1" t="str">
        <v>0 - BM Costs</v>
      </c>
      <c r="I14" s="5"/>
      <c r="J14" s="5"/>
      <c r="K14" s="5"/>
      <c r="L14" s="1" t="str">
        <v>0 - BM Port</v>
      </c>
      <c r="M14" s="5" t="s">
        <v>69</v>
      </c>
      <c r="N14" s="1" t="str">
        <v>0 - Port Assets</v>
      </c>
      <c r="O14" s="1" t="e" cm="1" vm="6">
        <f t="array" ref="O14:BO14">TRANSPOSE(_xlfn.SORTBY(_xlfn.ANCHORARRAY(Weights!C4),_xlfn.ANCHORARRAY(Weights!P4),-1))</f>
        <v>#VALUE!</v>
      </c>
      <c r="P14" s="1" t="e" vm="7">
        <v>#VALUE!</v>
      </c>
      <c r="Q14" s="1" t="e" vm="8">
        <v>#VALUE!</v>
      </c>
      <c r="R14" s="1" t="e" vm="9">
        <v>#VALUE!</v>
      </c>
      <c r="S14" s="1" t="e" vm="10">
        <v>#VALUE!</v>
      </c>
      <c r="T14" s="1" t="e" vm="11">
        <v>#VALUE!</v>
      </c>
      <c r="U14" s="1" t="e" vm="12">
        <v>#VALUE!</v>
      </c>
      <c r="V14" s="1" t="e" vm="13">
        <v>#VALUE!</v>
      </c>
      <c r="W14" s="1" t="e" vm="14">
        <v>#VALUE!</v>
      </c>
      <c r="X14" s="1" t="e" vm="15">
        <v>#VALUE!</v>
      </c>
      <c r="Y14" s="1" t="e" vm="16">
        <v>#VALUE!</v>
      </c>
      <c r="Z14" s="1" t="e" vm="17">
        <v>#VALUE!</v>
      </c>
      <c r="AA14" s="1" t="e" vm="18">
        <v>#VALUE!</v>
      </c>
      <c r="AB14" s="1" t="e" vm="19">
        <v>#VALUE!</v>
      </c>
      <c r="AC14" s="1" t="e" vm="20">
        <v>#VALUE!</v>
      </c>
      <c r="AD14" s="1" t="e" vm="21">
        <v>#VALUE!</v>
      </c>
      <c r="AE14" s="1" t="e" vm="22">
        <v>#VALUE!</v>
      </c>
      <c r="AF14" s="1" t="e" vm="23">
        <v>#VALUE!</v>
      </c>
      <c r="AG14" s="1" t="e" vm="24">
        <v>#VALUE!</v>
      </c>
      <c r="AH14" s="1" t="e" vm="25">
        <v>#VALUE!</v>
      </c>
      <c r="AI14" s="1" t="e" vm="26">
        <v>#VALUE!</v>
      </c>
      <c r="AJ14" s="1" t="e" vm="27">
        <v>#VALUE!</v>
      </c>
      <c r="AK14" s="1" t="e" vm="28">
        <v>#VALUE!</v>
      </c>
      <c r="AL14" s="1" t="e" vm="29">
        <v>#VALUE!</v>
      </c>
      <c r="AM14" s="1" t="e" vm="30">
        <v>#VALUE!</v>
      </c>
      <c r="AN14" s="1" t="e" vm="31">
        <v>#VALUE!</v>
      </c>
      <c r="AO14" s="1" t="e" vm="32">
        <v>#VALUE!</v>
      </c>
      <c r="AP14" s="1" t="e" vm="33">
        <v>#VALUE!</v>
      </c>
      <c r="AQ14" s="1" t="e" vm="34">
        <v>#VALUE!</v>
      </c>
      <c r="AR14" s="1" t="e" vm="35">
        <v>#VALUE!</v>
      </c>
      <c r="AS14" s="1" t="e" vm="36">
        <v>#VALUE!</v>
      </c>
      <c r="AT14" s="1" t="e" vm="37">
        <v>#VALUE!</v>
      </c>
      <c r="AU14" s="1" t="e" vm="38">
        <v>#VALUE!</v>
      </c>
      <c r="AV14" s="1" t="e" vm="39">
        <v>#VALUE!</v>
      </c>
      <c r="AW14" s="1" t="e" vm="40">
        <v>#VALUE!</v>
      </c>
      <c r="AX14" s="1" t="e" vm="41">
        <v>#VALUE!</v>
      </c>
      <c r="AY14" s="1" t="e" vm="42">
        <v>#VALUE!</v>
      </c>
      <c r="AZ14" s="1" t="e" vm="43">
        <v>#VALUE!</v>
      </c>
      <c r="BA14" s="1" t="e" vm="44">
        <v>#VALUE!</v>
      </c>
      <c r="BB14" s="1" t="e" vm="45">
        <v>#VALUE!</v>
      </c>
      <c r="BC14" s="1" t="e" vm="46">
        <v>#VALUE!</v>
      </c>
      <c r="BD14" s="1" t="e" vm="47">
        <v>#VALUE!</v>
      </c>
      <c r="BE14" s="1" t="e" vm="48">
        <v>#VALUE!</v>
      </c>
      <c r="BF14" s="1" t="e" vm="49">
        <v>#VALUE!</v>
      </c>
      <c r="BG14" s="1" t="e" vm="50">
        <v>#VALUE!</v>
      </c>
      <c r="BH14" s="1" t="e" vm="51">
        <v>#VALUE!</v>
      </c>
      <c r="BI14" s="1" t="e" vm="52">
        <v>#VALUE!</v>
      </c>
      <c r="BJ14" s="1" t="e" vm="53">
        <v>#VALUE!</v>
      </c>
      <c r="BK14" s="1" t="e" vm="54">
        <v>#VALUE!</v>
      </c>
      <c r="BL14" s="1" t="e" vm="55">
        <v>#VALUE!</v>
      </c>
      <c r="BM14" s="1" t="e" vm="56">
        <v>#VALUE!</v>
      </c>
      <c r="BN14" s="1" t="e" vm="57">
        <v>#VALUE!</v>
      </c>
      <c r="BO14" s="1" t="e" vm="58">
        <v>#VALUE!</v>
      </c>
      <c r="BP14" s="1" t="str">
        <v>0- Port Costs</v>
      </c>
      <c r="BQ14" s="5"/>
      <c r="BR14" s="5"/>
      <c r="BS14" s="5"/>
      <c r="BT14" s="1" t="str">
        <v>0- Port Value</v>
      </c>
    </row>
    <row r="15" spans="1:72" x14ac:dyDescent="0.3">
      <c r="A15" s="1" t="s">
        <v>8</v>
      </c>
      <c r="C15" s="1" t="str" cm="1">
        <f t="array" ref="C15">_FV(C14,"Currency")</f>
        <v>USD</v>
      </c>
      <c r="D15" s="1" t="str" cm="1">
        <f t="array" ref="D15">_FV(D14,"Currency")</f>
        <v>USD</v>
      </c>
      <c r="E15" s="1" t="str" cm="1">
        <f t="array" ref="E15">_FV(E14,"Currency")</f>
        <v>USD</v>
      </c>
      <c r="F15" s="1" t="str" cm="1">
        <f t="array" ref="F15">_FV(F14,"Currency")</f>
        <v>USD</v>
      </c>
      <c r="G15" s="1" t="str" cm="1">
        <f t="array" ref="G15">_FV(G14,"Currency")</f>
        <v>USD</v>
      </c>
      <c r="H15" s="1" t="str">
        <v>0 - BM Costs</v>
      </c>
      <c r="L15" s="1" t="str">
        <v>0 - BM Port</v>
      </c>
      <c r="M15" s="5"/>
      <c r="N15" s="1" t="str">
        <v>0 - Port Assets</v>
      </c>
      <c r="O15" s="1" t="str" cm="1">
        <f t="array" ref="O15">_FV(O14,"Currency")</f>
        <v>USD</v>
      </c>
      <c r="P15" s="1" t="str" cm="1">
        <f t="array" ref="P15">_FV(P14,"Currency")</f>
        <v>USD</v>
      </c>
      <c r="Q15" s="1" t="str" cm="1">
        <f t="array" ref="Q15">_FV(Q14,"Currency")</f>
        <v>USD</v>
      </c>
      <c r="R15" s="1" t="str" cm="1">
        <f t="array" ref="R15">_FV(R14,"Currency")</f>
        <v>USD</v>
      </c>
      <c r="S15" s="1" t="str" cm="1">
        <f t="array" ref="S15">_FV(S14,"Currency")</f>
        <v>USD</v>
      </c>
      <c r="T15" s="1" t="str" cm="1">
        <f t="array" ref="T15">_FV(T14,"Currency")</f>
        <v>USD</v>
      </c>
      <c r="U15" s="1" t="str" cm="1">
        <f t="array" ref="U15">_FV(U14,"Currency")</f>
        <v>USD</v>
      </c>
      <c r="V15" s="1" t="str" cm="1">
        <f t="array" ref="V15">_FV(V14,"Currency")</f>
        <v>USD</v>
      </c>
      <c r="W15" s="1" t="str" cm="1">
        <f t="array" ref="W15">_FV(W14,"Currency")</f>
        <v>USD</v>
      </c>
      <c r="X15" s="1" t="str" cm="1">
        <f t="array" ref="X15">_FV(X14,"Currency")</f>
        <v>USD</v>
      </c>
      <c r="Y15" s="1" t="str" cm="1">
        <f t="array" ref="Y15">_FV(Y14,"Currency")</f>
        <v>USD</v>
      </c>
      <c r="Z15" s="1" t="str" cm="1">
        <f t="array" ref="Z15">_FV(Z14,"Currency")</f>
        <v>USD</v>
      </c>
      <c r="AA15" s="1" t="str" cm="1">
        <f t="array" ref="AA15">_FV(AA14,"Currency")</f>
        <v>USD</v>
      </c>
      <c r="AB15" s="1" t="str" cm="1">
        <f t="array" ref="AB15">_FV(AB14,"Currency")</f>
        <v>USD</v>
      </c>
      <c r="AC15" s="1" t="str" cm="1">
        <f t="array" ref="AC15">_FV(AC14,"Currency")</f>
        <v>USD</v>
      </c>
      <c r="AD15" s="1" t="str" cm="1">
        <f t="array" ref="AD15">_FV(AD14,"Currency")</f>
        <v>USD</v>
      </c>
      <c r="AE15" s="1" t="str" cm="1">
        <f t="array" ref="AE15">_FV(AE14,"Currency")</f>
        <v>USD</v>
      </c>
      <c r="AF15" s="1" t="str" cm="1">
        <f t="array" ref="AF15">_FV(AF14,"Currency")</f>
        <v>USD</v>
      </c>
      <c r="AG15" s="1" t="str" cm="1">
        <f t="array" ref="AG15">_FV(AG14,"Currency")</f>
        <v>USD</v>
      </c>
      <c r="AH15" s="1" t="str" cm="1">
        <f t="array" ref="AH15">_FV(AH14,"Currency")</f>
        <v>USD</v>
      </c>
      <c r="AI15" s="1" t="str" cm="1">
        <f t="array" ref="AI15">_FV(AI14,"Currency")</f>
        <v>USD</v>
      </c>
      <c r="AJ15" s="1" t="str" cm="1">
        <f t="array" ref="AJ15">_FV(AJ14,"Currency")</f>
        <v>USD</v>
      </c>
      <c r="AK15" s="1" t="str" cm="1">
        <f t="array" ref="AK15">_FV(AK14,"Currency")</f>
        <v>USD</v>
      </c>
      <c r="AL15" s="1" t="str" cm="1">
        <f t="array" ref="AL15">_FV(AL14,"Currency")</f>
        <v>USD</v>
      </c>
      <c r="AM15" s="1" t="str" cm="1">
        <f t="array" ref="AM15">_FV(AM14,"Currency")</f>
        <v>USD</v>
      </c>
      <c r="AN15" s="1" t="str" cm="1">
        <f t="array" ref="AN15">_FV(AN14,"Currency")</f>
        <v>USD</v>
      </c>
      <c r="AO15" s="1" t="str" cm="1">
        <f t="array" ref="AO15">_FV(AO14,"Currency")</f>
        <v>USD</v>
      </c>
      <c r="AP15" s="1" t="str" cm="1">
        <f t="array" ref="AP15">_FV(AP14,"Currency")</f>
        <v>USD</v>
      </c>
      <c r="AQ15" s="1" t="str" cm="1">
        <f t="array" ref="AQ15">_FV(AQ14,"Currency")</f>
        <v>USD</v>
      </c>
      <c r="AR15" s="1" t="str" cm="1">
        <f t="array" ref="AR15">_FV(AR14,"Currency")</f>
        <v>USD</v>
      </c>
      <c r="AS15" s="1" t="str" cm="1">
        <f t="array" ref="AS15">_FV(AS14,"Currency")</f>
        <v>USD</v>
      </c>
      <c r="AT15" s="1" t="str" cm="1">
        <f t="array" ref="AT15">_FV(AT14,"Currency")</f>
        <v>USD</v>
      </c>
      <c r="AU15" s="1" t="str" cm="1">
        <f t="array" ref="AU15">_FV(AU14,"Currency")</f>
        <v>USD</v>
      </c>
      <c r="AV15" s="1" t="str" cm="1">
        <f t="array" ref="AV15">_FV(AV14,"Currency")</f>
        <v>USD</v>
      </c>
      <c r="AW15" s="1" t="str" cm="1">
        <f t="array" ref="AW15">_FV(AW14,"Currency")</f>
        <v>USD</v>
      </c>
      <c r="AX15" s="1" t="str" cm="1">
        <f t="array" ref="AX15">_FV(AX14,"Currency")</f>
        <v>USD</v>
      </c>
      <c r="AY15" s="1" t="str" cm="1">
        <f t="array" ref="AY15">_FV(AY14,"Currency")</f>
        <v>USD</v>
      </c>
      <c r="AZ15" s="1" t="str" cm="1">
        <f t="array" ref="AZ15">_FV(AZ14,"Currency")</f>
        <v>USD</v>
      </c>
      <c r="BA15" s="1" t="str" cm="1">
        <f t="array" ref="BA15">_FV(BA14,"Currency")</f>
        <v>USD</v>
      </c>
      <c r="BB15" s="1" t="str" cm="1">
        <f t="array" ref="BB15">_FV(BB14,"Currency")</f>
        <v>USD</v>
      </c>
      <c r="BC15" s="1" t="str" cm="1">
        <f t="array" ref="BC15">_FV(BC14,"Currency")</f>
        <v>USD</v>
      </c>
      <c r="BD15" s="1" t="str" cm="1">
        <f t="array" ref="BD15">_FV(BD14,"Currency")</f>
        <v>USD</v>
      </c>
      <c r="BE15" s="1" t="str" cm="1">
        <f t="array" ref="BE15">_FV(BE14,"Currency")</f>
        <v>USD</v>
      </c>
      <c r="BF15" s="1" t="str" cm="1">
        <f t="array" ref="BF15">_FV(BF14,"Currency")</f>
        <v>USD</v>
      </c>
      <c r="BG15" s="1" t="str" cm="1">
        <f t="array" ref="BG15">_FV(BG14,"Currency")</f>
        <v>USD</v>
      </c>
      <c r="BH15" s="1" t="str" cm="1">
        <f t="array" ref="BH15">_FV(BH14,"Currency")</f>
        <v>USD</v>
      </c>
      <c r="BI15" s="1" t="str" cm="1">
        <f t="array" ref="BI15">_FV(BI14,"Currency")</f>
        <v>USD</v>
      </c>
      <c r="BJ15" s="1" t="str" cm="1">
        <f t="array" ref="BJ15">_FV(BJ14,"Currency")</f>
        <v>USD</v>
      </c>
      <c r="BK15" s="1" t="str" cm="1">
        <f t="array" ref="BK15">_FV(BK14,"Currency")</f>
        <v>USD</v>
      </c>
      <c r="BL15" s="1" t="str" cm="1">
        <f t="array" ref="BL15">_FV(BL14,"Currency")</f>
        <v>USD</v>
      </c>
      <c r="BM15" s="1" t="str" cm="1">
        <f t="array" ref="BM15">_FV(BM14,"Currency")</f>
        <v>USD</v>
      </c>
      <c r="BN15" s="1" t="str" cm="1">
        <f t="array" ref="BN15">_FV(BN14,"Currency")</f>
        <v>USD</v>
      </c>
      <c r="BO15" s="1" t="str" cm="1">
        <f t="array" ref="BO15">_FV(BO14,"Currency")</f>
        <v>USD</v>
      </c>
      <c r="BP15" s="1" t="str">
        <v>0- Port Costs</v>
      </c>
      <c r="BT15" s="1" t="str">
        <v>0- Port Value</v>
      </c>
    </row>
    <row r="16" spans="1:72" x14ac:dyDescent="0.3">
      <c r="A16" s="1" t="s">
        <v>9</v>
      </c>
      <c r="C16" s="7" t="str" cm="1">
        <f t="array" ref="C16">_FV(C14,"Ticker symbol",TRUE)</f>
        <v>UGA</v>
      </c>
      <c r="D16" s="7" t="str" cm="1">
        <f t="array" ref="D16">_FV(D14,"Ticker symbol",TRUE)</f>
        <v>USO</v>
      </c>
      <c r="E16" s="7" t="str" cm="1">
        <f t="array" ref="E16">_FV(E14,"Ticker symbol",TRUE)</f>
        <v>BNO</v>
      </c>
      <c r="F16" s="7" t="str" cm="1">
        <f t="array" ref="F16">_FV(F14,"Ticker symbol",TRUE)</f>
        <v>DBO</v>
      </c>
      <c r="G16" s="7" t="str" cm="1">
        <f t="array" ref="G16">_FV(G14,"Ticker symbol",TRUE)</f>
        <v>OIL</v>
      </c>
      <c r="H16" s="1" t="str">
        <v>0 - BM Costs</v>
      </c>
      <c r="I16" s="7"/>
      <c r="J16" s="7"/>
      <c r="K16" s="7"/>
      <c r="L16" s="1" t="str">
        <v>0 - BM Port</v>
      </c>
      <c r="M16" s="5" t="s">
        <v>15</v>
      </c>
      <c r="N16" s="1" t="str">
        <v>0 - Port Assets</v>
      </c>
      <c r="O16" s="7" t="str" cm="1">
        <f t="array" ref="O16">_FV(O14,"Ticker symbol",TRUE)</f>
        <v>UPS</v>
      </c>
      <c r="P16" s="7" t="str" cm="1">
        <f t="array" ref="P16">_FV(P14,"Ticker symbol",TRUE)</f>
        <v>O</v>
      </c>
      <c r="Q16" s="7" t="str" cm="1">
        <f t="array" ref="Q16">_FV(Q14,"Ticker symbol",TRUE)</f>
        <v>LUV</v>
      </c>
      <c r="R16" s="7" t="str" cm="1">
        <f t="array" ref="R16">_FV(R14,"Ticker symbol",TRUE)</f>
        <v>DIBS</v>
      </c>
      <c r="S16" s="7" t="str" cm="1">
        <f t="array" ref="S16">_FV(S14,"Ticker symbol",TRUE)</f>
        <v>FDMT</v>
      </c>
      <c r="T16" s="7" t="str" cm="1">
        <f t="array" ref="T16">_FV(T14,"Ticker symbol",TRUE)</f>
        <v>AKA</v>
      </c>
      <c r="U16" s="7" t="str" cm="1">
        <f t="array" ref="U16">_FV(U14,"Ticker symbol",TRUE)</f>
        <v>AMPS</v>
      </c>
      <c r="V16" s="7" t="str" cm="1">
        <f t="array" ref="V16">_FV(V14,"Ticker symbol",TRUE)</f>
        <v>AIP</v>
      </c>
      <c r="W16" s="7" t="str" cm="1">
        <f t="array" ref="W16">_FV(W14,"Ticker symbol",TRUE)</f>
        <v>BLFY</v>
      </c>
      <c r="X16" s="7" t="str" cm="1">
        <f t="array" ref="X16">_FV(X14,"Ticker symbol",TRUE)</f>
        <v>CRBU</v>
      </c>
      <c r="Y16" s="7" t="str" cm="1">
        <f t="array" ref="Y16">_FV(Y14,"Ticker symbol",TRUE)</f>
        <v>IPSC</v>
      </c>
      <c r="Z16" s="7" t="str" cm="1">
        <f t="array" ref="Z16">_FV(Z14,"Ticker symbol",TRUE)</f>
        <v>CPTN</v>
      </c>
      <c r="AA16" s="7" t="str" cm="1">
        <f t="array" ref="AA16">_FV(AA14,"Ticker symbol",TRUE)</f>
        <v>COUR</v>
      </c>
      <c r="AB16" s="7" t="str" cm="1">
        <f t="array" ref="AB16">_FV(AB14,"Ticker symbol",TRUE)</f>
        <v>CTKB</v>
      </c>
      <c r="AC16" s="7" t="str" cm="1">
        <f t="array" ref="AC16">_FV(AC14,"Ticker symbol",TRUE)</f>
        <v>DAWN</v>
      </c>
      <c r="AD16" s="7" t="str" cm="1">
        <f t="array" ref="AD16">_FV(AD14,"Ticker symbol",TRUE)</f>
        <v>DICE</v>
      </c>
      <c r="AE16" s="7" t="str" cm="1">
        <f t="array" ref="AE16">_FV(AE14,"Ticker symbol",TRUE)</f>
        <v>DUOL</v>
      </c>
      <c r="AF16" s="7" t="str" cm="1">
        <f t="array" ref="AF16">_FV(AF14,"Ticker symbol",TRUE)</f>
        <v>DYN</v>
      </c>
      <c r="AG16" s="7" t="str" cm="1">
        <f t="array" ref="AG16">_FV(AG14,"Ticker symbol",TRUE)</f>
        <v>EWTX</v>
      </c>
      <c r="AH16" s="7" t="str" cm="1">
        <f t="array" ref="AH16">_FV(AH14,"Ticker symbol",TRUE)</f>
        <v>EQRX</v>
      </c>
      <c r="AI16" s="7" t="str" cm="1">
        <f t="array" ref="AI16">_FV(AI14,"Ticker symbol",TRUE)</f>
        <v>FIGS</v>
      </c>
      <c r="AJ16" s="7" t="str" cm="1">
        <f t="array" ref="AJ16">_FV(AJ14,"Ticker symbol",TRUE)</f>
        <v>GRNA</v>
      </c>
      <c r="AK16" s="7" t="str" cm="1">
        <f t="array" ref="AK16">_FV(AK14,"Ticker symbol",TRUE)</f>
        <v>ICVX</v>
      </c>
      <c r="AL16" s="7" t="str" cm="1">
        <f t="array" ref="AL16">_FV(AL14,"Ticker symbol",TRUE)</f>
        <v>CTV</v>
      </c>
      <c r="AM16" s="7" t="str" cm="1">
        <f t="array" ref="AM16">_FV(AM14,"Ticker symbol",TRUE)</f>
        <v>TIL</v>
      </c>
      <c r="AN16" s="7" t="str" cm="1">
        <f t="array" ref="AN16">_FV(AN14,"Ticker symbol",TRUE)</f>
        <v>INTA</v>
      </c>
      <c r="AO16" s="7" t="str" cm="1">
        <f t="array" ref="AO16">_FV(AO14,"Ticker symbol",TRUE)</f>
        <v>IVVD</v>
      </c>
      <c r="AP16" s="7" t="str" cm="1">
        <f t="array" ref="AP16">_FV(AP14,"Ticker symbol",TRUE)</f>
        <v>IONQ</v>
      </c>
      <c r="AQ16" s="7" t="str" cm="1">
        <f t="array" ref="AQ16">_FV(AQ14,"Ticker symbol",TRUE)</f>
        <v>KNTE</v>
      </c>
      <c r="AR16" s="7" t="str" cm="1">
        <f t="array" ref="AR16">_FV(AR14,"Ticker symbol",TRUE)</f>
        <v>KRON</v>
      </c>
      <c r="AS16" s="7" t="str" cm="1">
        <f t="array" ref="AS16">_FV(AS14,"Ticker symbol",TRUE)</f>
        <v>MKFG</v>
      </c>
      <c r="AT16" s="7" t="str" cm="1">
        <f t="array" ref="AT16">_FV(AT14,"Ticker symbol",TRUE)</f>
        <v>MQ</v>
      </c>
      <c r="AU16" s="7" t="str" cm="1">
        <f t="array" ref="AU16">_FV(AU14,"Ticker symbol",TRUE)</f>
        <v>MTTR</v>
      </c>
      <c r="AV16" s="7" t="str" cm="1">
        <f t="array" ref="AV16">_FV(AV14,"Ticker symbol",TRUE)</f>
        <v>ML</v>
      </c>
      <c r="AW16" s="7" t="str" cm="1">
        <f t="array" ref="AW16">_FV(AW14,"Ticker symbol",TRUE)</f>
        <v>GLUE</v>
      </c>
      <c r="AX16" s="7" t="str" cm="1">
        <f t="array" ref="AX16">_FV(AX14,"Ticker symbol",TRUE)</f>
        <v>NNOX</v>
      </c>
      <c r="AY16" s="7" t="str" cm="1">
        <f t="array" ref="AY16">_FV(AY14,"Ticker symbol",TRUE)</f>
        <v>NUVL</v>
      </c>
      <c r="AZ16" s="7" t="str" cm="1">
        <f t="array" ref="AZ16">_FV(AZ14,"Ticker symbol",TRUE)</f>
        <v>OLO</v>
      </c>
      <c r="BA16" s="7" t="str" cm="1">
        <f t="array" ref="BA16">_FV(BA14,"Ticker symbol",TRUE)</f>
        <v>PRDS</v>
      </c>
      <c r="BB16" s="7" t="str" cm="1">
        <f t="array" ref="BB16">_FV(BB14,"Ticker symbol",TRUE)</f>
        <v>PEAR</v>
      </c>
      <c r="BC16" s="7" t="str" cm="1">
        <f t="array" ref="BC16">_FV(BC14,"Ticker symbol",TRUE)</f>
        <v>PWP</v>
      </c>
      <c r="BD16" s="7" t="str" cm="1">
        <f t="array" ref="BD16">_FV(BD14,"Ticker symbol",TRUE)</f>
        <v>PMVP</v>
      </c>
      <c r="BE16" s="7" t="str" cm="1">
        <f t="array" ref="BE16">_FV(BE14,"Ticker symbol",TRUE)</f>
        <v>PNT</v>
      </c>
      <c r="BF16" s="7" t="str" cm="1">
        <f t="array" ref="BF16">_FV(BF14,"Ticker symbol",TRUE)</f>
        <v>PTLO</v>
      </c>
      <c r="BG16" s="7" t="str" cm="1">
        <f t="array" ref="BG16">_FV(BG14,"Ticker symbol",TRUE)</f>
        <v>SANA</v>
      </c>
      <c r="BH16" s="7" t="str" cm="1">
        <f t="array" ref="BH16">_FV(BH14,"Ticker symbol",TRUE)</f>
        <v>SQSP</v>
      </c>
      <c r="BI16" s="7" t="str" cm="1">
        <f t="array" ref="BI16">_FV(BI14,"Ticker symbol",TRUE)</f>
        <v>THRX</v>
      </c>
      <c r="BJ16" s="7" t="str" cm="1">
        <f t="array" ref="BJ16">_FV(BJ14,"Ticker symbol",TRUE)</f>
        <v>CURV</v>
      </c>
      <c r="BK16" s="7" t="str" cm="1">
        <f t="array" ref="BK16">_FV(BK14,"Ticker symbol",TRUE)</f>
        <v>VXRT</v>
      </c>
      <c r="BL16" s="7" t="str" cm="1">
        <f t="array" ref="BL16">_FV(BL14,"Ticker symbol",TRUE)</f>
        <v>VERA</v>
      </c>
      <c r="BM16" s="7" t="str" cm="1">
        <f t="array" ref="BM16">_FV(BM14,"Ticker symbol",TRUE)</f>
        <v>RBOT</v>
      </c>
      <c r="BN16" s="7" t="str" cm="1">
        <f t="array" ref="BN16">_FV(BN14,"Ticker symbol",TRUE)</f>
        <v>VIR</v>
      </c>
      <c r="BO16" s="7" t="str" cm="1">
        <f t="array" ref="BO16">_FV(BO14,"Ticker symbol",TRUE)</f>
        <v>WEBR</v>
      </c>
      <c r="BP16" s="1" t="str">
        <v>0- Port Costs</v>
      </c>
      <c r="BQ16" s="7"/>
      <c r="BR16" s="7"/>
      <c r="BS16" s="7"/>
      <c r="BT16" s="1" t="str">
        <v>0- Port Value</v>
      </c>
    </row>
    <row r="17" spans="1:72" x14ac:dyDescent="0.3">
      <c r="H17" s="1" t="str">
        <v>0 - BM Costs</v>
      </c>
      <c r="L17" s="1" t="str">
        <v>0 - BM Port</v>
      </c>
      <c r="N17" s="1" t="str">
        <v>0 - Port Assets</v>
      </c>
      <c r="BP17" s="1" t="str">
        <v>0- Port Costs</v>
      </c>
      <c r="BT17" s="1" t="str">
        <v>0- Port Value</v>
      </c>
    </row>
    <row r="18" spans="1:72" s="16" customFormat="1" x14ac:dyDescent="0.3">
      <c r="A18" s="16" t="s">
        <v>16</v>
      </c>
      <c r="H18" s="16" t="str">
        <v>0 - BM Costs</v>
      </c>
      <c r="L18" s="16" t="str">
        <v>0 - BM Port</v>
      </c>
      <c r="N18" s="16" t="str">
        <v>0 - Port Assets</v>
      </c>
      <c r="BP18" s="16" t="str">
        <v>0- Port Costs</v>
      </c>
      <c r="BT18" s="16" t="str">
        <v>0- Port Value</v>
      </c>
    </row>
    <row r="19" spans="1:72" hidden="1" outlineLevel="1" x14ac:dyDescent="0.3">
      <c r="A19" s="1" t="s">
        <v>17</v>
      </c>
      <c r="C19" s="14">
        <f ca="1">AVERAGE(_xlfn.ANCHORARRAY(C2001))</f>
        <v>-7.9657196738028933E-3</v>
      </c>
      <c r="D19" s="14">
        <f t="shared" ref="D19:G19" ca="1" si="0">AVERAGE(_xlfn.ANCHORARRAY(D2001))</f>
        <v>-5.1113735731844918E-3</v>
      </c>
      <c r="E19" s="14">
        <f t="shared" ca="1" si="0"/>
        <v>-6.2161181521861626E-3</v>
      </c>
      <c r="F19" s="14">
        <f t="shared" ca="1" si="0"/>
        <v>-6.8768983117142388E-3</v>
      </c>
      <c r="G19" s="14">
        <f t="shared" ca="1" si="0"/>
        <v>-5.3155770353411173E-3</v>
      </c>
      <c r="H19" s="1" t="str">
        <v>0 - BM Costs</v>
      </c>
      <c r="L19" s="1" t="str">
        <v>0 - BM Port</v>
      </c>
      <c r="N19" s="1" t="str">
        <v>0 - Port Assets</v>
      </c>
      <c r="BP19" s="1" t="str">
        <v>0- Port Costs</v>
      </c>
      <c r="BT19" s="1" t="str">
        <v>0- Port Value</v>
      </c>
    </row>
    <row r="20" spans="1:72" hidden="1" outlineLevel="1" x14ac:dyDescent="0.3">
      <c r="A20" s="1" t="s">
        <v>18</v>
      </c>
      <c r="C20" s="13">
        <f ca="1">_xlfn.STDEV.S(_xlfn.ANCHORARRAY(C2001))</f>
        <v>1.9053510322335047E-2</v>
      </c>
      <c r="D20" s="13">
        <f t="shared" ref="D20:G20" ca="1" si="1">_xlfn.STDEV.S(_xlfn.ANCHORARRAY(D2001))</f>
        <v>2.5614087495379526E-2</v>
      </c>
      <c r="E20" s="13">
        <f t="shared" ca="1" si="1"/>
        <v>2.4061046461716577E-2</v>
      </c>
      <c r="F20" s="13">
        <f t="shared" ca="1" si="1"/>
        <v>2.8060391327723786E-2</v>
      </c>
      <c r="G20" s="13">
        <f t="shared" ca="1" si="1"/>
        <v>2.6833410546440582E-2</v>
      </c>
      <c r="H20" s="1" t="str">
        <v>0 - BM Costs</v>
      </c>
      <c r="L20" s="1" t="str">
        <v>0 - BM Port</v>
      </c>
      <c r="N20" s="1" t="str">
        <v>0 - Port Assets</v>
      </c>
      <c r="BP20" s="1" t="str">
        <v>0- Port Costs</v>
      </c>
      <c r="BT20" s="1" t="str">
        <v>0- Port Value</v>
      </c>
    </row>
    <row r="21" spans="1:72" hidden="1" outlineLevel="1" x14ac:dyDescent="0.3">
      <c r="A21" s="1" t="s">
        <v>19</v>
      </c>
      <c r="C21" s="14">
        <f ca="1">MIN(_xlfn.ANCHORARRAY(C2001))</f>
        <v>-3.6096470212426124E-2</v>
      </c>
      <c r="D21" s="14">
        <f t="shared" ref="D21:G21" ca="1" si="2">MIN(_xlfn.ANCHORARRAY(D2001))</f>
        <v>-3.759903316771851E-2</v>
      </c>
      <c r="E21" s="14">
        <f t="shared" ca="1" si="2"/>
        <v>-3.5440613026819778E-2</v>
      </c>
      <c r="F21" s="14">
        <f t="shared" ca="1" si="2"/>
        <v>-4.065040650406504E-2</v>
      </c>
      <c r="G21" s="14">
        <f t="shared" ca="1" si="2"/>
        <v>-4.0196379257441017E-2</v>
      </c>
      <c r="H21" s="1" t="str">
        <v>0 - BM Costs</v>
      </c>
      <c r="L21" s="1" t="str">
        <v>0 - BM Port</v>
      </c>
      <c r="N21" s="1" t="str">
        <v>0 - Port Assets</v>
      </c>
      <c r="BP21" s="1" t="str">
        <v>0- Port Costs</v>
      </c>
      <c r="BT21" s="1" t="str">
        <v>0- Port Value</v>
      </c>
    </row>
    <row r="22" spans="1:72" hidden="1" outlineLevel="1" x14ac:dyDescent="0.3">
      <c r="A22" s="1" t="s">
        <v>20</v>
      </c>
      <c r="C22" s="14">
        <f ca="1">MAX(_xlfn.ANCHORARRAY(C2001))</f>
        <v>2.3075655183780963E-2</v>
      </c>
      <c r="D22" s="14">
        <f t="shared" ref="D22:G22" ca="1" si="3">MAX(_xlfn.ANCHORARRAY(D2001))</f>
        <v>4.8164824669122419E-2</v>
      </c>
      <c r="E22" s="14">
        <f t="shared" ca="1" si="3"/>
        <v>4.3745949449125243E-2</v>
      </c>
      <c r="F22" s="14">
        <f t="shared" ca="1" si="3"/>
        <v>5.1206592113007821E-2</v>
      </c>
      <c r="G22" s="14">
        <f t="shared" ca="1" si="3"/>
        <v>4.9502528902866771E-2</v>
      </c>
      <c r="H22" s="1" t="str">
        <v>0 - BM Costs</v>
      </c>
      <c r="L22" s="1" t="str">
        <v>0 - BM Port</v>
      </c>
      <c r="N22" s="1" t="str">
        <v>0 - Port Assets</v>
      </c>
      <c r="BP22" s="1" t="str">
        <v>0- Port Costs</v>
      </c>
      <c r="BT22" s="1" t="str">
        <v>0- Port Value</v>
      </c>
    </row>
    <row r="23" spans="1:72" hidden="1" outlineLevel="1" x14ac:dyDescent="0.3">
      <c r="A23" s="1" t="s">
        <v>21</v>
      </c>
      <c r="C23" s="13">
        <f ca="1">C19/C20</f>
        <v>-0.41807097689842793</v>
      </c>
      <c r="D23" s="13">
        <f t="shared" ref="D23:G23" ca="1" si="4">D19/D20</f>
        <v>-0.19955321750605101</v>
      </c>
      <c r="E23" s="13">
        <f t="shared" ca="1" si="4"/>
        <v>-0.25834778890754401</v>
      </c>
      <c r="F23" s="13">
        <f t="shared" ca="1" si="4"/>
        <v>-0.24507492541345402</v>
      </c>
      <c r="G23" s="13">
        <f t="shared" ca="1" si="4"/>
        <v>-0.19809546856302326</v>
      </c>
      <c r="H23" s="1" t="str">
        <v>0 - BM Costs</v>
      </c>
      <c r="L23" s="1" t="str">
        <v>0 - BM Port</v>
      </c>
      <c r="N23" s="1" t="str">
        <v>0 - Port Assets</v>
      </c>
      <c r="BP23" s="1" t="str">
        <v>0- Port Costs</v>
      </c>
      <c r="BT23" s="1" t="str">
        <v>0- Port Value</v>
      </c>
    </row>
    <row r="24" spans="1:72" collapsed="1" x14ac:dyDescent="0.3">
      <c r="H24" s="1" t="str">
        <v>0 - BM Costs</v>
      </c>
      <c r="L24" s="1" t="str">
        <v>0 - BM Port</v>
      </c>
      <c r="N24" s="1" t="str">
        <v>0 - Port Assets</v>
      </c>
      <c r="BP24" s="1" t="str">
        <v>0- Port Costs</v>
      </c>
      <c r="BT24" s="1" t="str">
        <v>0- Port Value</v>
      </c>
    </row>
    <row r="25" spans="1:72" s="16" customFormat="1" x14ac:dyDescent="0.3">
      <c r="A25" s="16" t="s">
        <v>22</v>
      </c>
      <c r="H25" s="16" t="str">
        <v>0 - BM Costs</v>
      </c>
      <c r="L25" s="16" t="str">
        <v>0 - BM Port</v>
      </c>
      <c r="N25" s="16" t="str">
        <v>0 - Port Assets</v>
      </c>
      <c r="BP25" s="16" t="str">
        <v>0- Port Costs</v>
      </c>
      <c r="BT25" s="16" t="str">
        <v>0- Port Value</v>
      </c>
    </row>
    <row r="26" spans="1:72" x14ac:dyDescent="0.3">
      <c r="A26" s="1" cm="1">
        <f t="array" aca="1" ref="A26:A39" ca="1">_xlfn.SEQUENCE(ROWS(_xlfn.ANCHORARRAY(C26)))</f>
        <v>1</v>
      </c>
      <c r="B26" s="1" cm="1" vm="59">
        <f t="array" aca="1" ref="B26:B39" ca="1">INDEX(_xlfn._xlws.SORT(_xlfn.STOCKHISTORY(C14,$C$1,$C$2,$C$3,0,0,1),1,-1),,1)</f>
        <v>44886</v>
      </c>
      <c r="C26" s="1" cm="1" vm="60">
        <f t="array" aca="1" ref="C26:C39" ca="1">INDEX(_xlfn._xlws.SORT(_xlfn.STOCKHISTORY(C14,$C$1,$C$2,$C$3,0,0,1),1,-1),,2)</f>
        <v>57.19</v>
      </c>
      <c r="D26" s="1" cm="1" vm="61">
        <f t="array" aca="1" ref="D26:D39" ca="1">INDEX(_xlfn._xlws.SORT(_xlfn.STOCKHISTORY(D14,$C$1,$C$2,$C$3,0,0,1),1,-1),,2)</f>
        <v>69.03</v>
      </c>
      <c r="E26" s="1" cm="1" vm="62">
        <f t="array" aca="1" ref="E26:E39" ca="1">INDEX(_xlfn._xlws.SORT(_xlfn.STOCKHISTORY(E14,$C$1,$C$2,$C$3,0,0,1),1,-1),,2)</f>
        <v>28.66</v>
      </c>
      <c r="F26" s="1" cm="1" vm="63">
        <f t="array" aca="1" ref="F26:F39" ca="1">INDEX(_xlfn._xlws.SORT(_xlfn.STOCKHISTORY(F14,$C$1,$C$2,$C$3,0,0,1),1,-1),,2)</f>
        <v>15.64</v>
      </c>
      <c r="G26" s="1" cm="1" vm="64">
        <f t="array" aca="1" ref="G26:G39" ca="1">INDEX(_xlfn._xlws.SORT(_xlfn.STOCKHISTORY(G14,$C$1,$C$2,$C$3,0,0,1),1,-1),,2)</f>
        <v>29.96</v>
      </c>
      <c r="H26" s="1" t="str">
        <v>0 - BM Costs</v>
      </c>
      <c r="L26" s="1" t="str">
        <v>0 - BM Port</v>
      </c>
      <c r="N26" s="1" t="str">
        <v>0 - Port Assets</v>
      </c>
      <c r="O26" s="1" cm="1" vm="65">
        <f t="array" aca="1" ref="O26:O39" ca="1">INDEX(_xlfn._xlws.SORT(_xlfn.STOCKHISTORY(O14,$C$1,$C$2,$C$3,0,0,1),1,-1),,2)</f>
        <v>180.61</v>
      </c>
      <c r="P26" s="1" cm="1" vm="66">
        <f t="array" aca="1" ref="P26:P39" ca="1">INDEX(_xlfn._xlws.SORT(_xlfn.STOCKHISTORY(P14,$C$1,$C$2,$C$3,0,0,1),1,-1),,2)</f>
        <v>65.3</v>
      </c>
      <c r="Q26" s="1" cm="1" vm="67">
        <f t="array" aca="1" ref="Q26:Q39" ca="1">INDEX(_xlfn._xlws.SORT(_xlfn.STOCKHISTORY(Q14,$C$1,$C$2,$C$3,0,0,1),1,-1),,2)</f>
        <v>37.75</v>
      </c>
      <c r="R26" s="1" cm="1" vm="68">
        <f t="array" aca="1" ref="R26:R39" ca="1">INDEX(_xlfn._xlws.SORT(_xlfn.STOCKHISTORY(R14,$C$1,$C$2,$C$3,0,0,1),1,-1),,2)</f>
        <v>6.15</v>
      </c>
      <c r="S26" s="1" cm="1" vm="69">
        <f t="array" aca="1" ref="S26:S39" ca="1">INDEX(_xlfn._xlws.SORT(_xlfn.STOCKHISTORY(S14,$C$1,$C$2,$C$3,0,0,1),1,-1),,2)</f>
        <v>20.88</v>
      </c>
      <c r="T26" s="1" cm="1" vm="70">
        <f t="array" aca="1" ref="T26:T39" ca="1">INDEX(_xlfn._xlws.SORT(_xlfn.STOCKHISTORY(T14,$C$1,$C$2,$C$3,0,0,1),1,-1),,2)</f>
        <v>1.64</v>
      </c>
      <c r="U26" s="1" cm="1" vm="71">
        <f t="array" aca="1" ref="U26:U39" ca="1">INDEX(_xlfn._xlws.SORT(_xlfn.STOCKHISTORY(U14,$C$1,$C$2,$C$3,0,0,1),1,-1),,2)</f>
        <v>6.82</v>
      </c>
      <c r="V26" s="1" cm="1" vm="72">
        <f t="array" aca="1" ref="V26:V39" ca="1">INDEX(_xlfn._xlws.SORT(_xlfn.STOCKHISTORY(V14,$C$1,$C$2,$C$3,0,0,1),1,-1),,2)</f>
        <v>5.42</v>
      </c>
      <c r="W26" s="1" cm="1" vm="73">
        <f t="array" aca="1" ref="W26:W39" ca="1">INDEX(_xlfn._xlws.SORT(_xlfn.STOCKHISTORY(W14,$C$1,$C$2,$C$3,0,0,1),1,-1),,2)</f>
        <v>13.11</v>
      </c>
      <c r="X26" s="1" cm="1" vm="74">
        <f t="array" aca="1" ref="X26:X39" ca="1">INDEX(_xlfn._xlws.SORT(_xlfn.STOCKHISTORY(X14,$C$1,$C$2,$C$3,0,0,1),1,-1),,2)</f>
        <v>8.91</v>
      </c>
      <c r="Y26" s="1" cm="1" vm="75">
        <f t="array" aca="1" ref="Y26:Y39" ca="1">INDEX(_xlfn._xlws.SORT(_xlfn.STOCKHISTORY(Y14,$C$1,$C$2,$C$3,0,0,1),1,-1),,2)</f>
        <v>10.31</v>
      </c>
      <c r="Z26" s="1" cm="1" vm="76">
        <f t="array" aca="1" ref="Z26:Z39" ca="1">INDEX(_xlfn._xlws.SORT(_xlfn.STOCKHISTORY(Z14,$C$1,$C$2,$C$3,0,0,1),1,-1),,2)</f>
        <v>1.36</v>
      </c>
      <c r="AA26" s="1" cm="1" vm="77">
        <f t="array" aca="1" ref="AA26:AA39" ca="1">INDEX(_xlfn._xlws.SORT(_xlfn.STOCKHISTORY(AA14,$C$1,$C$2,$C$3,0,0,1),1,-1),,2)</f>
        <v>13.79</v>
      </c>
      <c r="AB26" s="1" cm="1" vm="78">
        <f t="array" aca="1" ref="AB26:AB39" ca="1">INDEX(_xlfn._xlws.SORT(_xlfn.STOCKHISTORY(AB14,$C$1,$C$2,$C$3,0,0,1),1,-1),,2)</f>
        <v>14.76</v>
      </c>
      <c r="AC26" s="1" cm="1" vm="79">
        <f t="array" aca="1" ref="AC26:AC39" ca="1">INDEX(_xlfn._xlws.SORT(_xlfn.STOCKHISTORY(AC14,$C$1,$C$2,$C$3,0,0,1),1,-1),,2)</f>
        <v>20.41</v>
      </c>
      <c r="AD26" s="1" cm="1" vm="80">
        <f t="array" aca="1" ref="AD26:AD39" ca="1">INDEX(_xlfn._xlws.SORT(_xlfn.STOCKHISTORY(AD14,$C$1,$C$2,$C$3,0,0,1),1,-1),,2)</f>
        <v>33</v>
      </c>
      <c r="AE26" s="1" cm="1" vm="81">
        <f t="array" aca="1" ref="AE26:AE39" ca="1">INDEX(_xlfn._xlws.SORT(_xlfn.STOCKHISTORY(AE14,$C$1,$C$2,$C$3,0,0,1),1,-1),,2)</f>
        <v>69.44</v>
      </c>
      <c r="AF26" s="1" cm="1" vm="82">
        <f t="array" aca="1" ref="AF26:AF39" ca="1">INDEX(_xlfn._xlws.SORT(_xlfn.STOCKHISTORY(AF14,$C$1,$C$2,$C$3,0,0,1),1,-1),,2)</f>
        <v>9.3699999999999992</v>
      </c>
      <c r="AG26" s="1" cm="1" vm="83">
        <f t="array" aca="1" ref="AG26:AG39" ca="1">INDEX(_xlfn._xlws.SORT(_xlfn.STOCKHISTORY(AG14,$C$1,$C$2,$C$3,0,0,1),1,-1),,2)</f>
        <v>9.99</v>
      </c>
      <c r="AH26" s="1" cm="1" vm="84">
        <f t="array" aca="1" ref="AH26:AH39" ca="1">INDEX(_xlfn._xlws.SORT(_xlfn.STOCKHISTORY(AH14,$C$1,$C$2,$C$3,0,0,1),1,-1),,2)</f>
        <v>3.31</v>
      </c>
      <c r="AI26" s="1" cm="1" vm="85">
        <f t="array" aca="1" ref="AI26:AI39" ca="1">INDEX(_xlfn._xlws.SORT(_xlfn.STOCKHISTORY(AI14,$C$1,$C$2,$C$3,0,0,1),1,-1),,2)</f>
        <v>5.83</v>
      </c>
      <c r="AJ26" s="1" cm="1" vm="86">
        <f t="array" aca="1" ref="AJ26:AJ39" ca="1">INDEX(_xlfn._xlws.SORT(_xlfn.STOCKHISTORY(AJ14,$C$1,$C$2,$C$3,0,0,1),1,-1),,2)</f>
        <v>1.18</v>
      </c>
      <c r="AK26" s="1" cm="1" vm="87">
        <f t="array" aca="1" ref="AK26:AK39" ca="1">INDEX(_xlfn._xlws.SORT(_xlfn.STOCKHISTORY(AK14,$C$1,$C$2,$C$3,0,0,1),1,-1),,2)</f>
        <v>2.7650000000000001</v>
      </c>
      <c r="AL26" s="1" cm="1" vm="88">
        <f t="array" aca="1" ref="AL26:AL39" ca="1">INDEX(_xlfn._xlws.SORT(_xlfn.STOCKHISTORY(AL14,$C$1,$C$2,$C$3,0,0,1),1,-1),,2)</f>
        <v>2.94</v>
      </c>
      <c r="AM26" s="1" cm="1" vm="89">
        <f t="array" aca="1" ref="AM26:AM39" ca="1">INDEX(_xlfn._xlws.SORT(_xlfn.STOCKHISTORY(AM14,$C$1,$C$2,$C$3,0,0,1),1,-1),,2)</f>
        <v>1.59</v>
      </c>
      <c r="AN26" s="1" cm="1" vm="90">
        <f t="array" aca="1" ref="AN26:AN39" ca="1">INDEX(_xlfn._xlws.SORT(_xlfn.STOCKHISTORY(AN14,$C$1,$C$2,$C$3,0,0,1),1,-1),,2)</f>
        <v>21.83</v>
      </c>
      <c r="AO26" s="1" cm="1" vm="91">
        <f t="array" aca="1" ref="AO26:AO39" ca="1">INDEX(_xlfn._xlws.SORT(_xlfn.STOCKHISTORY(AO14,$C$1,$C$2,$C$3,0,0,1),1,-1),,2)</f>
        <v>2.2599999999999998</v>
      </c>
      <c r="AP26" s="1" cm="1" vm="92">
        <f t="array" aca="1" ref="AP26:AP39" ca="1">INDEX(_xlfn._xlws.SORT(_xlfn.STOCKHISTORY(AP14,$C$1,$C$2,$C$3,0,0,1),1,-1),,2)</f>
        <v>4.8</v>
      </c>
      <c r="AQ26" s="1" cm="1" vm="93">
        <f t="array" aca="1" ref="AQ26:AQ39" ca="1">INDEX(_xlfn._xlws.SORT(_xlfn.STOCKHISTORY(AQ14,$C$1,$C$2,$C$3,0,0,1),1,-1),,2)</f>
        <v>8.09</v>
      </c>
      <c r="AR26" s="1" cm="1" vm="94">
        <f t="array" aca="1" ref="AR26:AR39" ca="1">INDEX(_xlfn._xlws.SORT(_xlfn.STOCKHISTORY(AR14,$C$1,$C$2,$C$3,0,0,1),1,-1),,2)</f>
        <v>1.99</v>
      </c>
      <c r="AS26" s="1" cm="1" vm="95">
        <f t="array" aca="1" ref="AS26:AS39" ca="1">INDEX(_xlfn._xlws.SORT(_xlfn.STOCKHISTORY(AS14,$C$1,$C$2,$C$3,0,0,1),1,-1),,2)</f>
        <v>1.37</v>
      </c>
      <c r="AT26" s="1" cm="1" vm="96">
        <f t="array" aca="1" ref="AT26:AT39" ca="1">INDEX(_xlfn._xlws.SORT(_xlfn.STOCKHISTORY(AT14,$C$1,$C$2,$C$3,0,0,1),1,-1),,2)</f>
        <v>6.39</v>
      </c>
      <c r="AU26" s="1" cm="1" vm="97">
        <f t="array" aca="1" ref="AU26:AU39" ca="1">INDEX(_xlfn._xlws.SORT(_xlfn.STOCKHISTORY(AU14,$C$1,$C$2,$C$3,0,0,1),1,-1),,2)</f>
        <v>3.16</v>
      </c>
      <c r="AV26" s="1" cm="1" vm="98">
        <f t="array" aca="1" ref="AV26:AV39" ca="1">INDEX(_xlfn._xlws.SORT(_xlfn.STOCKHISTORY(AV14,$C$1,$C$2,$C$3,0,0,1),1,-1),,2)</f>
        <v>0.69</v>
      </c>
      <c r="AW26" s="1" cm="1" vm="99">
        <f t="array" aca="1" ref="AW26:AW39" ca="1">INDEX(_xlfn._xlws.SORT(_xlfn.STOCKHISTORY(AW14,$C$1,$C$2,$C$3,0,0,1),1,-1),,2)</f>
        <v>8.15</v>
      </c>
      <c r="AX26" s="1" cm="1" vm="100">
        <f t="array" aca="1" ref="AX26:AX39" ca="1">INDEX(_xlfn._xlws.SORT(_xlfn.STOCKHISTORY(AX14,$C$1,$C$2,$C$3,0,0,1),1,-1),,2)</f>
        <v>10.84</v>
      </c>
      <c r="AY26" s="1" cm="1" vm="101">
        <f t="array" aca="1" ref="AY26:AY39" ca="1">INDEX(_xlfn._xlws.SORT(_xlfn.STOCKHISTORY(AY14,$C$1,$C$2,$C$3,0,0,1),1,-1),,2)</f>
        <v>32</v>
      </c>
      <c r="AZ26" s="1" cm="1" vm="102">
        <f t="array" aca="1" ref="AZ26:AZ39" ca="1">INDEX(_xlfn._xlws.SORT(_xlfn.STOCKHISTORY(AZ14,$C$1,$C$2,$C$3,0,0,1),1,-1),,2)</f>
        <v>7.29</v>
      </c>
      <c r="BA26" s="1" cm="1" vm="103">
        <f t="array" aca="1" ref="BA26:BA39" ca="1">INDEX(_xlfn._xlws.SORT(_xlfn.STOCKHISTORY(BA14,$C$1,$C$2,$C$3,0,0,1),1,-1),,2)</f>
        <v>1.01</v>
      </c>
      <c r="BB26" s="1" cm="1" vm="104">
        <f t="array" aca="1" ref="BB26:BB39" ca="1">INDEX(_xlfn._xlws.SORT(_xlfn.STOCKHISTORY(BB14,$C$1,$C$2,$C$3,0,0,1),1,-1),,2)</f>
        <v>1.8</v>
      </c>
      <c r="BC26" s="1" cm="1" vm="105">
        <f t="array" aca="1" ref="BC26:BC39" ca="1">INDEX(_xlfn._xlws.SORT(_xlfn.STOCKHISTORY(BC14,$C$1,$C$2,$C$3,0,0,1),1,-1),,2)</f>
        <v>9.52</v>
      </c>
      <c r="BD26" s="1" cm="1" vm="106">
        <f t="array" aca="1" ref="BD26:BD39" ca="1">INDEX(_xlfn._xlws.SORT(_xlfn.STOCKHISTORY(BD14,$C$1,$C$2,$C$3,0,0,1),1,-1),,2)</f>
        <v>9.76</v>
      </c>
      <c r="BE26" s="1" cm="1" vm="107">
        <f t="array" aca="1" ref="BE26:BE39" ca="1">INDEX(_xlfn._xlws.SORT(_xlfn.STOCKHISTORY(BE14,$C$1,$C$2,$C$3,0,0,1),1,-1),,2)</f>
        <v>6.52</v>
      </c>
      <c r="BF26" s="1" cm="1" vm="108">
        <f t="array" aca="1" ref="BF26:BF39" ca="1">INDEX(_xlfn._xlws.SORT(_xlfn.STOCKHISTORY(BF14,$C$1,$C$2,$C$3,0,0,1),1,-1),,2)</f>
        <v>20.46</v>
      </c>
      <c r="BG26" s="1" cm="1" vm="109">
        <f t="array" aca="1" ref="BG26:BG39" ca="1">INDEX(_xlfn._xlws.SORT(_xlfn.STOCKHISTORY(BG14,$C$1,$C$2,$C$3,0,0,1),1,-1),,2)</f>
        <v>4.66</v>
      </c>
      <c r="BH26" s="1" cm="1" vm="110">
        <f t="array" aca="1" ref="BH26:BH39" ca="1">INDEX(_xlfn._xlws.SORT(_xlfn.STOCKHISTORY(BH14,$C$1,$C$2,$C$3,0,0,1),1,-1),,2)</f>
        <v>20.83</v>
      </c>
      <c r="BI26" s="1" cm="1" vm="111">
        <f t="array" aca="1" ref="BI26:BI39" ca="1">INDEX(_xlfn._xlws.SORT(_xlfn.STOCKHISTORY(BI14,$C$1,$C$2,$C$3,0,0,1),1,-1),,2)</f>
        <v>6.56</v>
      </c>
      <c r="BJ26" s="1" cm="1" vm="112">
        <f t="array" aca="1" ref="BJ26:BJ39" ca="1">INDEX(_xlfn._xlws.SORT(_xlfn.STOCKHISTORY(BJ14,$C$1,$C$2,$C$3,0,0,1),1,-1),,2)</f>
        <v>3.89</v>
      </c>
      <c r="BK26" s="1" cm="1" vm="113">
        <f t="array" aca="1" ref="BK26:BK39" ca="1">INDEX(_xlfn._xlws.SORT(_xlfn.STOCKHISTORY(BK14,$C$1,$C$2,$C$3,0,0,1),1,-1),,2)</f>
        <v>1.34</v>
      </c>
      <c r="BL26" s="1" cm="1" vm="114">
        <f t="array" aca="1" ref="BL26:BL39" ca="1">INDEX(_xlfn._xlws.SORT(_xlfn.STOCKHISTORY(BL14,$C$1,$C$2,$C$3,0,0,1),1,-1),,2)</f>
        <v>15.93</v>
      </c>
      <c r="BM26" s="1" cm="1" vm="115">
        <f t="array" aca="1" ref="BM26:BM39" ca="1">INDEX(_xlfn._xlws.SORT(_xlfn.STOCKHISTORY(BM14,$C$1,$C$2,$C$3,0,0,1),1,-1),,2)</f>
        <v>3.38</v>
      </c>
      <c r="BN26" s="1" cm="1" vm="116">
        <f t="array" aca="1" ref="BN26:BN39" ca="1">INDEX(_xlfn._xlws.SORT(_xlfn.STOCKHISTORY(BN14,$C$1,$C$2,$C$3,0,0,1),1,-1),,2)</f>
        <v>26.7</v>
      </c>
      <c r="BO26" s="1" cm="1" vm="117">
        <f t="array" aca="1" ref="BO26:BO39" ca="1">INDEX(_xlfn._xlws.SORT(_xlfn.STOCKHISTORY(BO14,$C$1,$C$2,$C$3,0,0,1),1,-1),,2)</f>
        <v>6.76</v>
      </c>
      <c r="BP26" s="1" t="str">
        <v>0- Port Costs</v>
      </c>
      <c r="BT26" s="1" t="str">
        <v>0- Port Value</v>
      </c>
    </row>
    <row r="27" spans="1:72" x14ac:dyDescent="0.3">
      <c r="A27" s="1">
        <f ca="1"/>
        <v>2</v>
      </c>
      <c r="B27" s="1" vm="118">
        <f ca="1"/>
        <v>44883</v>
      </c>
      <c r="C27" s="1" vm="119">
        <f ca="1"/>
        <v>56.94</v>
      </c>
      <c r="D27" s="1" vm="61">
        <f ca="1"/>
        <v>69.03</v>
      </c>
      <c r="E27" s="1" vm="120">
        <f ca="1"/>
        <v>28.81</v>
      </c>
      <c r="F27" s="1" vm="121">
        <f ca="1"/>
        <v>15.7</v>
      </c>
      <c r="G27" s="1" vm="122">
        <f ca="1"/>
        <v>29.99</v>
      </c>
      <c r="H27" s="1" t="str">
        <v>0 - BM Costs</v>
      </c>
      <c r="L27" s="1" t="str">
        <v>0 - BM Port</v>
      </c>
      <c r="N27" s="1" t="str">
        <v>0 - Port Assets</v>
      </c>
      <c r="O27" s="1" vm="123">
        <f ca="1"/>
        <v>178.97</v>
      </c>
      <c r="P27" s="1" vm="124">
        <f ca="1"/>
        <v>64.7</v>
      </c>
      <c r="Q27" s="1" vm="125">
        <f ca="1"/>
        <v>38.11</v>
      </c>
      <c r="R27" s="1" vm="126">
        <f ca="1"/>
        <v>6.13</v>
      </c>
      <c r="S27" s="1" vm="127">
        <f ca="1"/>
        <v>21.99</v>
      </c>
      <c r="T27" s="1" vm="128">
        <f ca="1"/>
        <v>1.82</v>
      </c>
      <c r="U27" s="1" vm="129">
        <f ca="1"/>
        <v>7.06</v>
      </c>
      <c r="V27" s="1" vm="130">
        <f ca="1"/>
        <v>5.52</v>
      </c>
      <c r="W27" s="1" vm="131">
        <f ca="1"/>
        <v>12.89</v>
      </c>
      <c r="X27" s="1" vm="132">
        <f ca="1"/>
        <v>9.08</v>
      </c>
      <c r="Y27" s="1" vm="133">
        <f ca="1"/>
        <v>10.94</v>
      </c>
      <c r="Z27" s="1" vm="134">
        <f ca="1"/>
        <v>1.41</v>
      </c>
      <c r="AA27" s="1" vm="135">
        <f ca="1"/>
        <v>14.04</v>
      </c>
      <c r="AB27" s="1" vm="136">
        <f ca="1"/>
        <v>14.75</v>
      </c>
      <c r="AC27" s="1" vm="137">
        <f ca="1"/>
        <v>21.34</v>
      </c>
      <c r="AD27" s="1" vm="138">
        <f ca="1"/>
        <v>32.94</v>
      </c>
      <c r="AE27" s="1" vm="139">
        <f ca="1"/>
        <v>67.7</v>
      </c>
      <c r="AF27" s="1" vm="140">
        <f ca="1"/>
        <v>9.4499999999999993</v>
      </c>
      <c r="AG27" s="1" vm="141">
        <f ca="1"/>
        <v>10</v>
      </c>
      <c r="AH27" s="1" vm="142">
        <f ca="1"/>
        <v>3.32</v>
      </c>
      <c r="AI27" s="1" vm="143">
        <f ca="1"/>
        <v>5.94</v>
      </c>
      <c r="AJ27" s="1" vm="144">
        <f ca="1"/>
        <v>1.32</v>
      </c>
      <c r="AK27" s="1" vm="145">
        <f ca="1"/>
        <v>2.78</v>
      </c>
      <c r="AL27" s="1" vm="146">
        <f ca="1"/>
        <v>3.01</v>
      </c>
      <c r="AM27" s="1" vm="147">
        <f ca="1"/>
        <v>1.67</v>
      </c>
      <c r="AN27" s="1" vm="148">
        <f ca="1"/>
        <v>21.96</v>
      </c>
      <c r="AO27" s="1" vm="149">
        <f ca="1"/>
        <v>2.75</v>
      </c>
      <c r="AP27" s="1" vm="150">
        <f ca="1"/>
        <v>4.92</v>
      </c>
      <c r="AQ27" s="1" vm="151">
        <f ca="1"/>
        <v>8.8699999999999992</v>
      </c>
      <c r="AR27" s="1" vm="152">
        <f ca="1"/>
        <v>2.13</v>
      </c>
      <c r="AS27" s="1" vm="153">
        <f ca="1"/>
        <v>1.39</v>
      </c>
      <c r="AT27" s="1" vm="154">
        <f ca="1"/>
        <v>6.65</v>
      </c>
      <c r="AU27" s="1" vm="155">
        <f ca="1"/>
        <v>3.23</v>
      </c>
      <c r="AV27" s="1" vm="156">
        <f ca="1"/>
        <v>0.67710000000000004</v>
      </c>
      <c r="AW27" s="1" vm="157">
        <f ca="1"/>
        <v>9.19</v>
      </c>
      <c r="AX27" s="1" vm="158">
        <f ca="1"/>
        <v>11.3</v>
      </c>
      <c r="AY27" s="1" vm="159">
        <f ca="1"/>
        <v>30.85</v>
      </c>
      <c r="AZ27" s="1" vm="160">
        <f ca="1"/>
        <v>7.52</v>
      </c>
      <c r="BA27" s="1" vm="161">
        <f ca="1"/>
        <v>1.06</v>
      </c>
      <c r="BB27" s="1" vm="162">
        <f ca="1"/>
        <v>1.88</v>
      </c>
      <c r="BC27" s="1" vm="163">
        <f ca="1"/>
        <v>9.26</v>
      </c>
      <c r="BD27" s="1" vm="164">
        <f ca="1"/>
        <v>9.7899999999999991</v>
      </c>
      <c r="BE27" s="1" vm="165">
        <f ca="1"/>
        <v>6.49</v>
      </c>
      <c r="BF27" s="1" vm="166">
        <f ca="1"/>
        <v>20.7</v>
      </c>
      <c r="BG27" s="1" vm="167">
        <f ca="1"/>
        <v>4.76</v>
      </c>
      <c r="BH27" s="1" vm="168">
        <f ca="1"/>
        <v>20.13</v>
      </c>
      <c r="BI27" s="1" vm="169">
        <f ca="1"/>
        <v>6.53</v>
      </c>
      <c r="BJ27" s="1" vm="170">
        <f ca="1"/>
        <v>4.16</v>
      </c>
      <c r="BK27" s="1" vm="76">
        <f ca="1"/>
        <v>1.36</v>
      </c>
      <c r="BL27" s="1" vm="171">
        <f ca="1"/>
        <v>16.23</v>
      </c>
      <c r="BM27" s="1" vm="172">
        <f ca="1"/>
        <v>3.27</v>
      </c>
      <c r="BN27" s="1" vm="173">
        <f ca="1"/>
        <v>27.02</v>
      </c>
      <c r="BO27" s="1" vm="174">
        <f ca="1"/>
        <v>7.43</v>
      </c>
      <c r="BP27" s="1" t="str">
        <v>0- Port Costs</v>
      </c>
      <c r="BT27" s="1" t="str">
        <v>0- Port Value</v>
      </c>
    </row>
    <row r="28" spans="1:72" x14ac:dyDescent="0.3">
      <c r="A28" s="1">
        <f ca="1"/>
        <v>3</v>
      </c>
      <c r="B28" s="1" vm="175">
        <f ca="1"/>
        <v>44882</v>
      </c>
      <c r="C28" s="1" vm="176">
        <f ca="1"/>
        <v>58.14</v>
      </c>
      <c r="D28" s="1" vm="177">
        <f ca="1"/>
        <v>70.14</v>
      </c>
      <c r="E28" s="1" vm="178">
        <f ca="1"/>
        <v>29.4</v>
      </c>
      <c r="F28" s="1" vm="179">
        <f ca="1"/>
        <v>15.98</v>
      </c>
      <c r="G28" s="1" vm="180">
        <f ca="1"/>
        <v>30.53</v>
      </c>
      <c r="H28" s="1" t="str">
        <v>0 - BM Costs</v>
      </c>
      <c r="L28" s="1" t="str">
        <v>0 - BM Port</v>
      </c>
      <c r="N28" s="1" t="str">
        <v>0 - Port Assets</v>
      </c>
      <c r="O28" s="1" vm="181">
        <f ca="1"/>
        <v>176.06</v>
      </c>
      <c r="P28" s="1" vm="182">
        <f ca="1"/>
        <v>64.41</v>
      </c>
      <c r="Q28" s="1" vm="183">
        <f ca="1"/>
        <v>37.630000000000003</v>
      </c>
      <c r="R28" s="1" vm="184">
        <f ca="1"/>
        <v>6.04</v>
      </c>
      <c r="S28" s="1" vm="185">
        <f ca="1"/>
        <v>22.4</v>
      </c>
      <c r="T28" s="1" vm="186">
        <f ca="1"/>
        <v>1.86</v>
      </c>
      <c r="U28" s="1" vm="187">
        <f ca="1"/>
        <v>7.12</v>
      </c>
      <c r="V28" s="1" vm="188">
        <f ca="1"/>
        <v>5.34</v>
      </c>
      <c r="W28" s="1" vm="189">
        <f ca="1"/>
        <v>12.7</v>
      </c>
      <c r="X28" s="1" vm="132">
        <f ca="1"/>
        <v>9.08</v>
      </c>
      <c r="Y28" s="1" vm="190">
        <f ca="1"/>
        <v>10.67</v>
      </c>
      <c r="Z28" s="1" vm="191">
        <f ca="1"/>
        <v>1.52</v>
      </c>
      <c r="AA28" s="1" vm="192">
        <f ca="1"/>
        <v>13.88</v>
      </c>
      <c r="AB28" s="1" vm="193">
        <f ca="1"/>
        <v>14.27</v>
      </c>
      <c r="AC28" s="1" vm="194">
        <f ca="1"/>
        <v>21.09</v>
      </c>
      <c r="AD28" s="1" vm="195">
        <f ca="1"/>
        <v>32.369999999999997</v>
      </c>
      <c r="AE28" s="1" vm="196">
        <f ca="1"/>
        <v>69.27</v>
      </c>
      <c r="AF28" s="1" vm="197">
        <f ca="1"/>
        <v>9.5299999999999994</v>
      </c>
      <c r="AG28" s="1" vm="198">
        <f ca="1"/>
        <v>9.86</v>
      </c>
      <c r="AH28" s="1" vm="199">
        <f ca="1"/>
        <v>3.34</v>
      </c>
      <c r="AI28" s="1" vm="200">
        <f ca="1"/>
        <v>6.17</v>
      </c>
      <c r="AJ28" s="1" vm="201">
        <f ca="1"/>
        <v>1.54</v>
      </c>
      <c r="AK28" s="1" vm="202">
        <f ca="1"/>
        <v>2.46</v>
      </c>
      <c r="AL28" s="1" vm="203">
        <f ca="1"/>
        <v>2.99</v>
      </c>
      <c r="AM28" s="1" vm="104">
        <f ca="1"/>
        <v>1.8</v>
      </c>
      <c r="AN28" s="1" vm="204">
        <f ca="1"/>
        <v>21.67</v>
      </c>
      <c r="AO28" s="1" vm="199">
        <f ca="1"/>
        <v>3.34</v>
      </c>
      <c r="AP28" s="1" vm="205">
        <f ca="1"/>
        <v>4.91</v>
      </c>
      <c r="AQ28" s="1" vm="206">
        <f ca="1"/>
        <v>8.61</v>
      </c>
      <c r="AR28" s="1" vm="207">
        <f ca="1"/>
        <v>2.17</v>
      </c>
      <c r="AS28" s="1" vm="208">
        <f ca="1"/>
        <v>1.51</v>
      </c>
      <c r="AT28" s="1" vm="209">
        <f ca="1"/>
        <v>6.5</v>
      </c>
      <c r="AU28" s="1" vm="115">
        <f ca="1"/>
        <v>3.38</v>
      </c>
      <c r="AV28" s="1" vm="210">
        <f ca="1"/>
        <v>0.73860000000000003</v>
      </c>
      <c r="AW28" s="1" vm="211">
        <f ca="1"/>
        <v>9.27</v>
      </c>
      <c r="AX28" s="1" vm="212">
        <f ca="1"/>
        <v>11.71</v>
      </c>
      <c r="AY28" s="1" vm="213">
        <f ca="1"/>
        <v>31.12</v>
      </c>
      <c r="AZ28" s="1" vm="214">
        <f ca="1"/>
        <v>7.71</v>
      </c>
      <c r="BA28" s="1" vm="215">
        <f ca="1"/>
        <v>1.02</v>
      </c>
      <c r="BB28" s="1" vm="216">
        <f ca="1"/>
        <v>1.91</v>
      </c>
      <c r="BC28" s="1" vm="217">
        <f ca="1"/>
        <v>9.16</v>
      </c>
      <c r="BD28" s="1" vm="218">
        <f ca="1"/>
        <v>10.07</v>
      </c>
      <c r="BE28" s="1" vm="200">
        <f ca="1"/>
        <v>6.17</v>
      </c>
      <c r="BF28" s="1" vm="219">
        <f ca="1"/>
        <v>20.48</v>
      </c>
      <c r="BG28" s="1" vm="220">
        <f ca="1"/>
        <v>4.68</v>
      </c>
      <c r="BH28" s="1" vm="221">
        <f ca="1"/>
        <v>20.52</v>
      </c>
      <c r="BI28" s="1" vm="222">
        <f ca="1"/>
        <v>6.36</v>
      </c>
      <c r="BJ28" s="1" vm="223">
        <f ca="1"/>
        <v>4.28</v>
      </c>
      <c r="BK28" s="1" vm="224">
        <f ca="1"/>
        <v>1.4</v>
      </c>
      <c r="BL28" s="1" vm="225">
        <f ca="1"/>
        <v>16</v>
      </c>
      <c r="BM28" s="1" vm="226">
        <f ca="1"/>
        <v>3.45</v>
      </c>
      <c r="BN28" s="1" vm="227">
        <f ca="1"/>
        <v>27.25</v>
      </c>
      <c r="BO28" s="1" vm="228">
        <f ca="1"/>
        <v>7.3</v>
      </c>
      <c r="BP28" s="1" t="str">
        <v>0- Port Costs</v>
      </c>
      <c r="BT28" s="1" t="str">
        <v>0- Port Value</v>
      </c>
    </row>
    <row r="29" spans="1:72" x14ac:dyDescent="0.3">
      <c r="A29" s="1">
        <f ca="1"/>
        <v>4</v>
      </c>
      <c r="B29" s="1" vm="229">
        <f ca="1"/>
        <v>44881</v>
      </c>
      <c r="C29" s="1" vm="230">
        <f ca="1"/>
        <v>59.48</v>
      </c>
      <c r="D29" s="1" vm="231">
        <f ca="1"/>
        <v>72.040000000000006</v>
      </c>
      <c r="E29" s="1" vm="232">
        <f ca="1"/>
        <v>30.24</v>
      </c>
      <c r="F29" s="1" vm="233">
        <f ca="1"/>
        <v>16.55</v>
      </c>
      <c r="G29" s="1" vm="234">
        <f ca="1"/>
        <v>31.31</v>
      </c>
      <c r="H29" s="1" t="str">
        <v>0 - BM Costs</v>
      </c>
      <c r="L29" s="1" t="str">
        <v>0 - BM Port</v>
      </c>
      <c r="N29" s="1" t="str">
        <v>0 - Port Assets</v>
      </c>
      <c r="O29" s="1" vm="235">
        <f ca="1"/>
        <v>177.06</v>
      </c>
      <c r="P29" s="1" vm="236">
        <f ca="1"/>
        <v>63.84</v>
      </c>
      <c r="Q29" s="1" vm="237">
        <f ca="1"/>
        <v>37.99</v>
      </c>
      <c r="R29" s="1" vm="238">
        <f ca="1"/>
        <v>5.97</v>
      </c>
      <c r="S29" s="1" vm="239">
        <f ca="1"/>
        <v>21.01</v>
      </c>
      <c r="T29" s="1" vm="186">
        <f ca="1"/>
        <v>1.86</v>
      </c>
      <c r="U29" s="1" vm="240">
        <f ca="1"/>
        <v>7.63</v>
      </c>
      <c r="V29" s="1" vm="241">
        <f ca="1"/>
        <v>5.31</v>
      </c>
      <c r="W29" s="1" vm="242">
        <f ca="1"/>
        <v>12.73</v>
      </c>
      <c r="X29" s="1" vm="243">
        <f ca="1"/>
        <v>9.18</v>
      </c>
      <c r="Y29" s="1" vm="244">
        <f ca="1"/>
        <v>10.19</v>
      </c>
      <c r="Z29" s="1" vm="245">
        <f ca="1"/>
        <v>1.55</v>
      </c>
      <c r="AA29" s="1" vm="246">
        <f ca="1"/>
        <v>14.16</v>
      </c>
      <c r="AB29" s="1" vm="247">
        <f ca="1"/>
        <v>14.58</v>
      </c>
      <c r="AC29" s="1" vm="248">
        <f ca="1"/>
        <v>21.21</v>
      </c>
      <c r="AD29" s="1" vm="249">
        <f ca="1"/>
        <v>32.07</v>
      </c>
      <c r="AE29" s="1" vm="250">
        <f ca="1"/>
        <v>70.66</v>
      </c>
      <c r="AF29" s="1" vm="251">
        <f ca="1"/>
        <v>9.7799999999999994</v>
      </c>
      <c r="AG29" s="1" vm="252">
        <f ca="1"/>
        <v>9.98</v>
      </c>
      <c r="AH29" s="1" vm="253">
        <f ca="1"/>
        <v>3.44</v>
      </c>
      <c r="AI29" s="1" vm="254">
        <f ca="1"/>
        <v>6.09</v>
      </c>
      <c r="AJ29" s="1" vm="255">
        <f ca="1"/>
        <v>1.66</v>
      </c>
      <c r="AK29" s="1" vm="256">
        <f ca="1"/>
        <v>2.44</v>
      </c>
      <c r="AL29" s="1" vm="257">
        <f ca="1"/>
        <v>2.77</v>
      </c>
      <c r="AM29" s="1" vm="258">
        <f ca="1"/>
        <v>1.97</v>
      </c>
      <c r="AN29" s="1" vm="259">
        <f ca="1"/>
        <v>22.04</v>
      </c>
      <c r="AO29" s="1" vm="260">
        <f ca="1"/>
        <v>3.33</v>
      </c>
      <c r="AP29" s="1" vm="261">
        <f ca="1"/>
        <v>5.25</v>
      </c>
      <c r="AQ29" s="1" vm="262">
        <f ca="1"/>
        <v>9.67</v>
      </c>
      <c r="AR29" s="1" vm="263">
        <f ca="1"/>
        <v>2.23</v>
      </c>
      <c r="AS29" s="1" vm="264">
        <f ca="1"/>
        <v>1.6</v>
      </c>
      <c r="AT29" s="1" vm="265">
        <f ca="1"/>
        <v>6.71</v>
      </c>
      <c r="AU29" s="1" vm="266">
        <f ca="1"/>
        <v>3.53</v>
      </c>
      <c r="AV29" s="1" vm="267">
        <f ca="1"/>
        <v>0.75229999999999997</v>
      </c>
      <c r="AW29" s="1" vm="163">
        <f ca="1"/>
        <v>9.26</v>
      </c>
      <c r="AX29" s="1" vm="268">
        <f ca="1"/>
        <v>12.27</v>
      </c>
      <c r="AY29" s="1" vm="269">
        <f ca="1"/>
        <v>32.4</v>
      </c>
      <c r="AZ29" s="1" vm="270">
        <f ca="1"/>
        <v>7.85</v>
      </c>
      <c r="BA29" s="1" vm="271">
        <f ca="1"/>
        <v>1.1200000000000001</v>
      </c>
      <c r="BB29" s="1" vm="272">
        <f ca="1"/>
        <v>1.92</v>
      </c>
      <c r="BC29" s="1" vm="273">
        <f ca="1"/>
        <v>9.2799999999999994</v>
      </c>
      <c r="BD29" s="1" vm="274">
        <f ca="1"/>
        <v>10.29</v>
      </c>
      <c r="BE29" s="1" vm="184">
        <f ca="1"/>
        <v>6.04</v>
      </c>
      <c r="BF29" s="1" vm="275">
        <f ca="1"/>
        <v>21.28</v>
      </c>
      <c r="BG29" s="1" vm="276">
        <f ca="1"/>
        <v>4.9000000000000004</v>
      </c>
      <c r="BH29" s="1" vm="277">
        <f ca="1"/>
        <v>20.81</v>
      </c>
      <c r="BI29" s="1" vm="278">
        <f ca="1"/>
        <v>6.47</v>
      </c>
      <c r="BJ29" s="1" vm="279">
        <f ca="1"/>
        <v>4.38</v>
      </c>
      <c r="BK29" s="1" vm="280">
        <f ca="1"/>
        <v>1.43</v>
      </c>
      <c r="BL29" s="1" vm="281">
        <f ca="1"/>
        <v>16.25</v>
      </c>
      <c r="BM29" s="1" vm="282">
        <f ca="1"/>
        <v>3.42</v>
      </c>
      <c r="BN29" s="1" vm="283">
        <f ca="1"/>
        <v>27.31</v>
      </c>
      <c r="BO29" s="1" vm="284">
        <f ca="1"/>
        <v>7.15</v>
      </c>
      <c r="BP29" s="1" t="str">
        <v>0- Port Costs</v>
      </c>
      <c r="BT29" s="1" t="str">
        <v>0- Port Value</v>
      </c>
    </row>
    <row r="30" spans="1:72" x14ac:dyDescent="0.3">
      <c r="A30" s="1">
        <f ca="1"/>
        <v>5</v>
      </c>
      <c r="B30" s="1" vm="285">
        <f ca="1"/>
        <v>44880</v>
      </c>
      <c r="C30" s="1" vm="286">
        <f ca="1"/>
        <v>59.74</v>
      </c>
      <c r="D30" s="1" vm="287">
        <f ca="1"/>
        <v>73.25</v>
      </c>
      <c r="E30" s="1" vm="288">
        <f ca="1"/>
        <v>30.63</v>
      </c>
      <c r="F30" s="1" vm="289">
        <f ca="1"/>
        <v>16.84</v>
      </c>
      <c r="G30" s="1" vm="290">
        <f ca="1"/>
        <v>31.93</v>
      </c>
      <c r="H30" s="1" t="str">
        <v>0 - BM Costs</v>
      </c>
      <c r="L30" s="1" t="str">
        <v>0 - BM Port</v>
      </c>
      <c r="N30" s="1" t="str">
        <v>0 - Port Assets</v>
      </c>
      <c r="O30" s="1" vm="291">
        <f ca="1"/>
        <v>181.47</v>
      </c>
      <c r="P30" s="1" vm="292">
        <f ca="1"/>
        <v>64.739999999999995</v>
      </c>
      <c r="Q30" s="1" vm="293">
        <f ca="1"/>
        <v>38.64</v>
      </c>
      <c r="R30" s="1" vm="68">
        <f ca="1"/>
        <v>6.15</v>
      </c>
      <c r="S30" s="1" vm="294">
        <f ca="1"/>
        <v>18.690000000000001</v>
      </c>
      <c r="T30" s="1" vm="94">
        <f ca="1"/>
        <v>1.99</v>
      </c>
      <c r="U30" s="1" vm="295">
        <f ca="1"/>
        <v>7.6</v>
      </c>
      <c r="V30" s="1" vm="72">
        <f ca="1"/>
        <v>5.42</v>
      </c>
      <c r="W30" s="1" vm="296">
        <f ca="1"/>
        <v>12.65</v>
      </c>
      <c r="X30" s="1" vm="297">
        <f ca="1"/>
        <v>10.1</v>
      </c>
      <c r="Y30" s="1" vm="297">
        <f ca="1"/>
        <v>10.1</v>
      </c>
      <c r="Z30" s="1" vm="298">
        <f ca="1"/>
        <v>1.71</v>
      </c>
      <c r="AA30" s="1" vm="299">
        <f ca="1"/>
        <v>14.01</v>
      </c>
      <c r="AB30" s="1" vm="136">
        <f ca="1"/>
        <v>14.75</v>
      </c>
      <c r="AC30" s="1" vm="300">
        <f ca="1"/>
        <v>21.89</v>
      </c>
      <c r="AD30" s="1" vm="301">
        <f ca="1"/>
        <v>33.630000000000003</v>
      </c>
      <c r="AE30" s="1" vm="302">
        <f ca="1"/>
        <v>73.819999999999993</v>
      </c>
      <c r="AF30" s="1" vm="83">
        <f ca="1"/>
        <v>9.99</v>
      </c>
      <c r="AG30" s="1" vm="303">
        <f ca="1"/>
        <v>10.5</v>
      </c>
      <c r="AH30" s="1" vm="304">
        <f ca="1"/>
        <v>3.65</v>
      </c>
      <c r="AI30" s="1" vm="305">
        <f ca="1"/>
        <v>6.62</v>
      </c>
      <c r="AJ30" s="1" vm="306">
        <f ca="1"/>
        <v>1.85</v>
      </c>
      <c r="AK30" s="1" vm="307">
        <f ca="1"/>
        <v>2.4700000000000002</v>
      </c>
      <c r="AL30" s="1" vm="308">
        <f ca="1"/>
        <v>2.83</v>
      </c>
      <c r="AM30" s="1" vm="309">
        <f ca="1"/>
        <v>2.11</v>
      </c>
      <c r="AN30" s="1" vm="300">
        <f ca="1"/>
        <v>21.89</v>
      </c>
      <c r="AO30" s="1" vm="310">
        <f ca="1"/>
        <v>3.52</v>
      </c>
      <c r="AP30" s="1" vm="311">
        <f ca="1"/>
        <v>5.65</v>
      </c>
      <c r="AQ30" s="1" vm="312">
        <f ca="1"/>
        <v>10.11</v>
      </c>
      <c r="AR30" s="1" vm="313">
        <f ca="1"/>
        <v>2.39</v>
      </c>
      <c r="AS30" s="1" vm="298">
        <f ca="1"/>
        <v>1.71</v>
      </c>
      <c r="AT30" s="1" vm="174">
        <f ca="1"/>
        <v>7.43</v>
      </c>
      <c r="AU30" s="1" vm="314">
        <f ca="1"/>
        <v>3.61</v>
      </c>
      <c r="AV30" s="1" vm="315">
        <f ca="1"/>
        <v>0.80059999999999998</v>
      </c>
      <c r="AW30" s="1" vm="316">
        <f ca="1"/>
        <v>9.42</v>
      </c>
      <c r="AX30" s="1" vm="317">
        <f ca="1"/>
        <v>14.34</v>
      </c>
      <c r="AY30" s="1" vm="318">
        <f ca="1"/>
        <v>32.61</v>
      </c>
      <c r="AZ30" s="1" vm="319">
        <f ca="1"/>
        <v>8.3000000000000007</v>
      </c>
      <c r="BA30" s="1" vm="320">
        <f ca="1"/>
        <v>1.1499999999999999</v>
      </c>
      <c r="BB30" s="1" vm="321">
        <f ca="1"/>
        <v>2.4900000000000002</v>
      </c>
      <c r="BC30" s="1" vm="197">
        <f ca="1"/>
        <v>9.5299999999999994</v>
      </c>
      <c r="BD30" s="1" vm="322">
        <f ca="1"/>
        <v>11.33</v>
      </c>
      <c r="BE30" s="1" vm="323">
        <f ca="1"/>
        <v>6.11</v>
      </c>
      <c r="BF30" s="1" vm="324">
        <f ca="1"/>
        <v>22.54</v>
      </c>
      <c r="BG30" s="1" vm="325">
        <f ca="1"/>
        <v>5.55</v>
      </c>
      <c r="BH30" s="1" vm="326">
        <f ca="1"/>
        <v>21.24</v>
      </c>
      <c r="BI30" s="1" vm="327">
        <f ca="1"/>
        <v>6.72</v>
      </c>
      <c r="BJ30" s="1" vm="328">
        <f ca="1"/>
        <v>4.5999999999999996</v>
      </c>
      <c r="BK30" s="1" vm="89">
        <f ca="1"/>
        <v>1.59</v>
      </c>
      <c r="BL30" s="1" vm="329">
        <f ca="1"/>
        <v>16.850000000000001</v>
      </c>
      <c r="BM30" s="1" vm="330">
        <f ca="1"/>
        <v>3.58</v>
      </c>
      <c r="BN30" s="1" vm="331">
        <f ca="1"/>
        <v>27.35</v>
      </c>
      <c r="BO30" s="1" vm="332">
        <f ca="1"/>
        <v>7.22</v>
      </c>
      <c r="BP30" s="1" t="str">
        <v>0- Port Costs</v>
      </c>
      <c r="BT30" s="1" t="str">
        <v>0- Port Value</v>
      </c>
    </row>
    <row r="31" spans="1:72" hidden="1" outlineLevel="1" x14ac:dyDescent="0.3">
      <c r="A31" s="1">
        <f ca="1"/>
        <v>6</v>
      </c>
      <c r="B31" s="1" vm="333">
        <f ca="1"/>
        <v>44879</v>
      </c>
      <c r="C31" s="1" vm="334">
        <f ca="1"/>
        <v>59.85</v>
      </c>
      <c r="D31" s="1" vm="335">
        <f ca="1"/>
        <v>71.91</v>
      </c>
      <c r="E31" s="1" vm="336">
        <f ca="1"/>
        <v>30.21</v>
      </c>
      <c r="F31" s="1" vm="337">
        <f ca="1"/>
        <v>16.52</v>
      </c>
      <c r="G31" s="1" vm="338">
        <f ca="1"/>
        <v>31.28</v>
      </c>
      <c r="H31" s="1" t="str">
        <v>0 - BM Costs</v>
      </c>
      <c r="L31" s="1" t="str">
        <v>0 - BM Port</v>
      </c>
      <c r="N31" s="1" t="str">
        <v>0 - Port Assets</v>
      </c>
      <c r="O31" s="1" vm="339">
        <f ca="1"/>
        <v>177.79</v>
      </c>
      <c r="P31" s="1" vm="340">
        <f ca="1"/>
        <v>64.08</v>
      </c>
      <c r="Q31" s="1" vm="67">
        <f ca="1"/>
        <v>37.75</v>
      </c>
      <c r="R31" s="1" vm="341">
        <f ca="1"/>
        <v>5.95</v>
      </c>
      <c r="S31" s="1" vm="342">
        <f ca="1"/>
        <v>13.49</v>
      </c>
      <c r="T31" s="1" vm="343">
        <f ca="1"/>
        <v>1.98</v>
      </c>
      <c r="U31" s="1" vm="187">
        <f ca="1"/>
        <v>7.12</v>
      </c>
      <c r="V31" s="1" vm="344">
        <f ca="1"/>
        <v>5.21</v>
      </c>
      <c r="W31" s="1" vm="345">
        <f ca="1"/>
        <v>12.63</v>
      </c>
      <c r="X31" s="1" vm="346">
        <f ca="1"/>
        <v>10.27</v>
      </c>
      <c r="Y31" s="1" vm="347">
        <f ca="1"/>
        <v>10.75</v>
      </c>
      <c r="Z31" s="1" vm="348">
        <f ca="1"/>
        <v>1.68</v>
      </c>
      <c r="AA31" s="1" vm="349">
        <f ca="1"/>
        <v>13.23</v>
      </c>
      <c r="AB31" s="1" vm="350">
        <f ca="1"/>
        <v>14.6</v>
      </c>
      <c r="AC31" s="1" vm="351">
        <f ca="1"/>
        <v>22</v>
      </c>
      <c r="AD31" s="1" vm="352">
        <f ca="1"/>
        <v>33.229999999999997</v>
      </c>
      <c r="AE31" s="1" vm="353">
        <f ca="1"/>
        <v>73.45</v>
      </c>
      <c r="AF31" s="1" vm="354">
        <f ca="1"/>
        <v>10.14</v>
      </c>
      <c r="AG31" s="1" vm="355">
        <f ca="1"/>
        <v>10.37</v>
      </c>
      <c r="AH31" s="1" vm="356">
        <f ca="1"/>
        <v>3.7</v>
      </c>
      <c r="AI31" s="1" vm="357">
        <f ca="1"/>
        <v>6.38</v>
      </c>
      <c r="AJ31" s="1" vm="358">
        <f ca="1"/>
        <v>1.83</v>
      </c>
      <c r="AK31" s="1" vm="359">
        <f ca="1"/>
        <v>2.3199999999999998</v>
      </c>
      <c r="AL31" s="1" vm="203">
        <f ca="1"/>
        <v>2.99</v>
      </c>
      <c r="AM31" s="1" vm="360">
        <f ca="1"/>
        <v>2.085</v>
      </c>
      <c r="AN31" s="1" vm="361">
        <f ca="1"/>
        <v>21.27</v>
      </c>
      <c r="AO31" s="1" vm="362">
        <f ca="1"/>
        <v>3.48</v>
      </c>
      <c r="AP31" s="1" vm="363">
        <f ca="1"/>
        <v>5.99</v>
      </c>
      <c r="AQ31" s="1" vm="364">
        <f ca="1"/>
        <v>9.9600000000000009</v>
      </c>
      <c r="AR31" s="1" vm="365">
        <f ca="1"/>
        <v>2.33</v>
      </c>
      <c r="AS31" s="1" vm="348">
        <f ca="1"/>
        <v>1.68</v>
      </c>
      <c r="AT31" s="1" vm="366">
        <f ca="1"/>
        <v>7.2</v>
      </c>
      <c r="AU31" s="1" vm="367">
        <f ca="1"/>
        <v>3.5</v>
      </c>
      <c r="AV31" s="1" vm="368">
        <f ca="1"/>
        <v>0.8</v>
      </c>
      <c r="AW31" s="1" vm="316">
        <f ca="1"/>
        <v>9.42</v>
      </c>
      <c r="AX31" s="1" vm="369">
        <f ca="1"/>
        <v>13.68</v>
      </c>
      <c r="AY31" s="1" vm="370">
        <f ca="1"/>
        <v>30.76</v>
      </c>
      <c r="AZ31" s="1" vm="371">
        <f ca="1"/>
        <v>8.3699999999999992</v>
      </c>
      <c r="BA31" s="1" vm="372">
        <f ca="1"/>
        <v>1.0900000000000001</v>
      </c>
      <c r="BB31" s="1" vm="373">
        <f ca="1"/>
        <v>2.52</v>
      </c>
      <c r="BC31" s="1" vm="374">
        <f ca="1"/>
        <v>9.36</v>
      </c>
      <c r="BD31" s="1" vm="375">
        <f ca="1"/>
        <v>11.47</v>
      </c>
      <c r="BE31" s="1" vm="376">
        <f ca="1"/>
        <v>5.72</v>
      </c>
      <c r="BF31" s="1" vm="377">
        <f ca="1"/>
        <v>24.87</v>
      </c>
      <c r="BG31" s="1" vm="238">
        <f ca="1"/>
        <v>5.97</v>
      </c>
      <c r="BH31" s="1" vm="378">
        <f ca="1"/>
        <v>20.64</v>
      </c>
      <c r="BI31" s="1" vm="379">
        <f ca="1"/>
        <v>6.28</v>
      </c>
      <c r="BJ31" s="1" vm="380">
        <f ca="1"/>
        <v>4.6100000000000003</v>
      </c>
      <c r="BK31" s="1" vm="89">
        <f ca="1"/>
        <v>1.59</v>
      </c>
      <c r="BL31" s="1" vm="381">
        <f ca="1"/>
        <v>16.18</v>
      </c>
      <c r="BM31" s="1" vm="362">
        <f ca="1"/>
        <v>3.48</v>
      </c>
      <c r="BN31" s="1" vm="382">
        <f ca="1"/>
        <v>26.85</v>
      </c>
      <c r="BO31" s="1" vm="383">
        <f ca="1"/>
        <v>6.98</v>
      </c>
      <c r="BP31" s="1" t="str">
        <v>0- Port Costs</v>
      </c>
      <c r="BT31" s="1" t="str">
        <v>0- Port Value</v>
      </c>
    </row>
    <row r="32" spans="1:72" hidden="1" outlineLevel="1" x14ac:dyDescent="0.3">
      <c r="A32" s="1">
        <f ca="1"/>
        <v>7</v>
      </c>
      <c r="B32" s="1" vm="384">
        <f ca="1"/>
        <v>44876</v>
      </c>
      <c r="C32" s="1" vm="385">
        <f ca="1"/>
        <v>62.07</v>
      </c>
      <c r="D32" s="1" vm="386">
        <f ca="1"/>
        <v>74.38</v>
      </c>
      <c r="E32" s="1" vm="387">
        <f ca="1"/>
        <v>31.32</v>
      </c>
      <c r="F32" s="1" vm="388">
        <f ca="1"/>
        <v>17.22</v>
      </c>
      <c r="G32" s="1" vm="389">
        <f ca="1"/>
        <v>32.590000000000003</v>
      </c>
      <c r="H32" s="1" t="str">
        <v>0 - BM Costs</v>
      </c>
      <c r="L32" s="1" t="str">
        <v>0 - BM Port</v>
      </c>
      <c r="N32" s="1" t="str">
        <v>0 - Port Assets</v>
      </c>
      <c r="O32" s="1" vm="390">
        <f ca="1"/>
        <v>178.19</v>
      </c>
      <c r="P32" s="1" vm="391">
        <f ca="1"/>
        <v>64.98</v>
      </c>
      <c r="Q32" s="1" vm="392">
        <f ca="1"/>
        <v>38.36</v>
      </c>
      <c r="R32" s="1" vm="393">
        <f ca="1"/>
        <v>6.41</v>
      </c>
      <c r="S32" s="1" vm="394">
        <f ca="1"/>
        <v>12.51</v>
      </c>
      <c r="T32" s="1" vm="358">
        <f ca="1"/>
        <v>1.83</v>
      </c>
      <c r="U32" s="1" vm="395">
        <f ca="1"/>
        <v>8.5399999999999991</v>
      </c>
      <c r="V32" s="1" vm="396">
        <f ca="1"/>
        <v>5.44</v>
      </c>
      <c r="W32" s="1" vm="397">
        <f ca="1"/>
        <v>12.67</v>
      </c>
      <c r="X32" s="1" vm="398">
        <f ca="1"/>
        <v>10.38</v>
      </c>
      <c r="Y32" s="1" vm="399">
        <f ca="1"/>
        <v>11</v>
      </c>
      <c r="Z32" s="1" vm="400">
        <f ca="1"/>
        <v>1.78</v>
      </c>
      <c r="AA32" s="1" vm="401">
        <f ca="1"/>
        <v>13.85</v>
      </c>
      <c r="AB32" s="1" vm="402">
        <f ca="1"/>
        <v>14.65</v>
      </c>
      <c r="AC32" s="1" vm="403">
        <f ca="1"/>
        <v>21.29</v>
      </c>
      <c r="AD32" s="1" vm="404">
        <f ca="1"/>
        <v>33.64</v>
      </c>
      <c r="AE32" s="1" vm="405">
        <f ca="1"/>
        <v>73.430000000000007</v>
      </c>
      <c r="AF32" s="1" vm="406">
        <f ca="1"/>
        <v>10.17</v>
      </c>
      <c r="AG32" s="1" vm="407">
        <f ca="1"/>
        <v>10.72</v>
      </c>
      <c r="AH32" s="1" vm="408">
        <f ca="1"/>
        <v>3.67</v>
      </c>
      <c r="AI32" s="1" vm="409">
        <f ca="1"/>
        <v>6.91</v>
      </c>
      <c r="AJ32" s="1" vm="216">
        <f ca="1"/>
        <v>1.91</v>
      </c>
      <c r="AK32" s="1" vm="321">
        <f ca="1"/>
        <v>2.4900000000000002</v>
      </c>
      <c r="AL32" s="1" vm="410">
        <f ca="1"/>
        <v>2.96</v>
      </c>
      <c r="AM32" s="1" vm="91">
        <f ca="1"/>
        <v>2.2599999999999998</v>
      </c>
      <c r="AN32" s="1" vm="411">
        <f ca="1"/>
        <v>22.16</v>
      </c>
      <c r="AO32" s="1" vm="412">
        <f ca="1"/>
        <v>3.6</v>
      </c>
      <c r="AP32" s="1" vm="85">
        <f ca="1"/>
        <v>5.83</v>
      </c>
      <c r="AQ32" s="1" vm="413">
        <f ca="1"/>
        <v>9.56</v>
      </c>
      <c r="AR32" s="1" vm="414">
        <f ca="1"/>
        <v>2.5499999999999998</v>
      </c>
      <c r="AS32" s="1" vm="415">
        <f ca="1"/>
        <v>1.84</v>
      </c>
      <c r="AT32" s="1" vm="416">
        <f ca="1"/>
        <v>7.53</v>
      </c>
      <c r="AU32" s="1" vm="417">
        <f ca="1"/>
        <v>3.77</v>
      </c>
      <c r="AV32" s="1" vm="418">
        <f ca="1"/>
        <v>0.872</v>
      </c>
      <c r="AW32" s="1" vm="419">
        <f ca="1"/>
        <v>9.07</v>
      </c>
      <c r="AX32" s="1" vm="77">
        <f ca="1"/>
        <v>13.79</v>
      </c>
      <c r="AY32" s="1" vm="101">
        <f ca="1"/>
        <v>32</v>
      </c>
      <c r="AZ32" s="1" vm="420">
        <f ca="1"/>
        <v>8.82</v>
      </c>
      <c r="BA32" s="1" vm="271">
        <f ca="1"/>
        <v>1.1200000000000001</v>
      </c>
      <c r="BB32" s="1" vm="421">
        <f ca="1"/>
        <v>2.91</v>
      </c>
      <c r="BC32" s="1" vm="316">
        <f ca="1"/>
        <v>9.42</v>
      </c>
      <c r="BD32" s="1" vm="158">
        <f ca="1"/>
        <v>11.3</v>
      </c>
      <c r="BE32" s="1" vm="422">
        <f ca="1"/>
        <v>9.14</v>
      </c>
      <c r="BF32" s="1" vm="423">
        <f ca="1"/>
        <v>25.41</v>
      </c>
      <c r="BG32" s="1" vm="424">
        <f ca="1"/>
        <v>6.02</v>
      </c>
      <c r="BH32" s="1" vm="425">
        <f ca="1"/>
        <v>20.49</v>
      </c>
      <c r="BI32" s="1" vm="357">
        <f ca="1"/>
        <v>6.38</v>
      </c>
      <c r="BJ32" s="1" vm="426">
        <f ca="1"/>
        <v>4.67</v>
      </c>
      <c r="BK32" s="1" vm="255">
        <f ca="1"/>
        <v>1.66</v>
      </c>
      <c r="BL32" s="1" vm="427">
        <f ca="1"/>
        <v>16.38</v>
      </c>
      <c r="BM32" s="1" vm="417">
        <f ca="1"/>
        <v>3.77</v>
      </c>
      <c r="BN32" s="1" vm="331">
        <f ca="1"/>
        <v>27.35</v>
      </c>
      <c r="BO32" s="1" vm="428">
        <f ca="1"/>
        <v>7.02</v>
      </c>
      <c r="BP32" s="1" t="str">
        <v>0- Port Costs</v>
      </c>
      <c r="BT32" s="1" t="str">
        <v>0- Port Value</v>
      </c>
    </row>
    <row r="33" spans="1:72" hidden="1" outlineLevel="1" x14ac:dyDescent="0.3">
      <c r="A33" s="1">
        <f ca="1"/>
        <v>8</v>
      </c>
      <c r="B33" s="1" vm="429">
        <f ca="1"/>
        <v>44875</v>
      </c>
      <c r="C33" s="1" vm="430">
        <f ca="1"/>
        <v>60.67</v>
      </c>
      <c r="D33" s="1" vm="431">
        <f ca="1"/>
        <v>72.239999999999995</v>
      </c>
      <c r="E33" s="1" vm="432">
        <f ca="1"/>
        <v>30.54</v>
      </c>
      <c r="F33" s="1" vm="433">
        <f ca="1"/>
        <v>16.7</v>
      </c>
      <c r="G33" s="1" vm="434">
        <f ca="1"/>
        <v>31.54</v>
      </c>
      <c r="H33" s="1" t="str">
        <v>0 - BM Costs</v>
      </c>
      <c r="L33" s="1" t="str">
        <v>0 - BM Port</v>
      </c>
      <c r="N33" s="1" t="str">
        <v>0 - Port Assets</v>
      </c>
      <c r="O33" s="1" vm="435">
        <f ca="1"/>
        <v>172.32</v>
      </c>
      <c r="P33" s="1" vm="436">
        <f ca="1"/>
        <v>65.37</v>
      </c>
      <c r="Q33" s="1" vm="437">
        <f ca="1"/>
        <v>38.82</v>
      </c>
      <c r="R33" s="1" vm="438">
        <f ca="1"/>
        <v>5.79</v>
      </c>
      <c r="S33" s="1" vm="439">
        <f ca="1"/>
        <v>9.73</v>
      </c>
      <c r="T33" s="1" vm="208">
        <f ca="1"/>
        <v>1.51</v>
      </c>
      <c r="U33" s="1" vm="440">
        <f ca="1"/>
        <v>8.68</v>
      </c>
      <c r="V33" s="1" vm="241">
        <f ca="1"/>
        <v>5.31</v>
      </c>
      <c r="W33" s="1" vm="296">
        <f ca="1"/>
        <v>12.65</v>
      </c>
      <c r="X33" s="1" vm="218">
        <f ca="1"/>
        <v>10.07</v>
      </c>
      <c r="Y33" s="1" vm="441">
        <f ca="1"/>
        <v>11.58</v>
      </c>
      <c r="Z33" s="1" vm="442">
        <f ca="1"/>
        <v>1.87</v>
      </c>
      <c r="AA33" s="1" vm="443">
        <f ca="1"/>
        <v>13.58</v>
      </c>
      <c r="AB33" s="1" vm="444">
        <f ca="1"/>
        <v>14.43</v>
      </c>
      <c r="AC33" s="1" vm="445">
        <f ca="1"/>
        <v>20.9</v>
      </c>
      <c r="AD33" s="1" vm="446">
        <f ca="1"/>
        <v>33.369999999999997</v>
      </c>
      <c r="AE33" s="1" vm="447">
        <f ca="1"/>
        <v>84.75</v>
      </c>
      <c r="AF33" s="1" vm="448">
        <f ca="1"/>
        <v>10.49</v>
      </c>
      <c r="AG33" s="1" vm="448">
        <f ca="1"/>
        <v>10.49</v>
      </c>
      <c r="AH33" s="1" vm="112">
        <f ca="1"/>
        <v>3.89</v>
      </c>
      <c r="AI33" s="1" vm="449">
        <f ca="1"/>
        <v>6.57</v>
      </c>
      <c r="AJ33" s="1" vm="216">
        <f ca="1"/>
        <v>1.91</v>
      </c>
      <c r="AK33" s="1" vm="307">
        <f ca="1"/>
        <v>2.4700000000000002</v>
      </c>
      <c r="AL33" s="1" vm="450">
        <f ca="1"/>
        <v>3.36</v>
      </c>
      <c r="AM33" s="1" vm="451">
        <f ca="1"/>
        <v>2.42</v>
      </c>
      <c r="AN33" s="1" vm="452">
        <f ca="1"/>
        <v>21.82</v>
      </c>
      <c r="AO33" s="1" vm="453">
        <f ca="1"/>
        <v>3.56</v>
      </c>
      <c r="AP33" s="1" vm="454">
        <f ca="1"/>
        <v>5.56</v>
      </c>
      <c r="AQ33" s="1" vm="455">
        <f ca="1"/>
        <v>8.81</v>
      </c>
      <c r="AR33" s="1" vm="456">
        <f ca="1"/>
        <v>2.56</v>
      </c>
      <c r="AS33" s="1" vm="147">
        <f ca="1"/>
        <v>1.67</v>
      </c>
      <c r="AT33" s="1" vm="457">
        <f ca="1"/>
        <v>7.17</v>
      </c>
      <c r="AU33" s="1" vm="458">
        <f ca="1"/>
        <v>3.03</v>
      </c>
      <c r="AV33" s="1" vm="459">
        <f ca="1"/>
        <v>0.86</v>
      </c>
      <c r="AW33" s="1" vm="460">
        <f ca="1"/>
        <v>8</v>
      </c>
      <c r="AX33" s="1" vm="461">
        <f ca="1"/>
        <v>12.66</v>
      </c>
      <c r="AY33" s="1" vm="462">
        <f ca="1"/>
        <v>30.81</v>
      </c>
      <c r="AZ33" s="1" vm="440">
        <f ca="1"/>
        <v>8.68</v>
      </c>
      <c r="BA33" s="1" vm="463">
        <f ca="1"/>
        <v>1.19</v>
      </c>
      <c r="BB33" s="1" vm="421">
        <f ca="1"/>
        <v>2.91</v>
      </c>
      <c r="BC33" s="1" vm="464">
        <f ca="1"/>
        <v>8.9700000000000006</v>
      </c>
      <c r="BD33" s="1" vm="465">
        <f ca="1"/>
        <v>10.57</v>
      </c>
      <c r="BE33" s="1" vm="466">
        <f ca="1"/>
        <v>9.09</v>
      </c>
      <c r="BF33" s="1" vm="467">
        <f ca="1"/>
        <v>23.94</v>
      </c>
      <c r="BG33" s="1" vm="468">
        <f ca="1"/>
        <v>5.28</v>
      </c>
      <c r="BH33" s="1" vm="469">
        <f ca="1"/>
        <v>21.87</v>
      </c>
      <c r="BI33" s="1" vm="470">
        <f ca="1"/>
        <v>8.36</v>
      </c>
      <c r="BJ33" s="1" vm="471">
        <f ca="1"/>
        <v>4.42</v>
      </c>
      <c r="BK33" s="1" vm="245">
        <f ca="1"/>
        <v>1.55</v>
      </c>
      <c r="BL33" s="1" vm="472">
        <f ca="1"/>
        <v>16.29</v>
      </c>
      <c r="BM33" s="1" vm="356">
        <f ca="1"/>
        <v>3.7</v>
      </c>
      <c r="BN33" s="1" vm="473">
        <f ca="1"/>
        <v>27.43</v>
      </c>
      <c r="BO33" s="1" vm="154">
        <f ca="1"/>
        <v>6.65</v>
      </c>
      <c r="BP33" s="1" t="str">
        <v>0- Port Costs</v>
      </c>
      <c r="BT33" s="1" t="str">
        <v>0- Port Value</v>
      </c>
    </row>
    <row r="34" spans="1:72" hidden="1" outlineLevel="1" x14ac:dyDescent="0.3">
      <c r="A34" s="1">
        <f ca="1"/>
        <v>9</v>
      </c>
      <c r="B34" s="1" vm="474">
        <f ca="1"/>
        <v>44874</v>
      </c>
      <c r="C34" s="1" vm="475">
        <f ca="1"/>
        <v>60.35</v>
      </c>
      <c r="D34" s="1" vm="476">
        <f ca="1"/>
        <v>71.67</v>
      </c>
      <c r="E34" s="1" vm="477">
        <f ca="1"/>
        <v>30.17</v>
      </c>
      <c r="F34" s="1" vm="478">
        <f ca="1"/>
        <v>16.559999999999999</v>
      </c>
      <c r="G34" s="1" vm="479">
        <f ca="1"/>
        <v>31.34</v>
      </c>
      <c r="H34" s="1" t="str">
        <v>0 - BM Costs</v>
      </c>
      <c r="L34" s="1" t="str">
        <v>0 - BM Port</v>
      </c>
      <c r="N34" s="1" t="str">
        <v>0 - Port Assets</v>
      </c>
      <c r="O34" s="1" vm="480">
        <f ca="1"/>
        <v>164.01</v>
      </c>
      <c r="P34" s="1" vm="481">
        <f ca="1"/>
        <v>63.25</v>
      </c>
      <c r="Q34" s="1" vm="482">
        <f ca="1"/>
        <v>37.200000000000003</v>
      </c>
      <c r="R34" s="1" vm="241">
        <f ca="1"/>
        <v>5.31</v>
      </c>
      <c r="S34" s="1" vm="483">
        <f ca="1"/>
        <v>8.6300000000000008</v>
      </c>
      <c r="T34" s="1" vm="484">
        <f ca="1"/>
        <v>1.56</v>
      </c>
      <c r="U34" s="1" vm="485">
        <f ca="1"/>
        <v>8.06</v>
      </c>
      <c r="V34" s="1" vm="486">
        <f ca="1"/>
        <v>4.62</v>
      </c>
      <c r="W34" s="1" vm="487">
        <f ca="1"/>
        <v>12.4</v>
      </c>
      <c r="X34" s="1" vm="488">
        <f ca="1"/>
        <v>9.3800000000000008</v>
      </c>
      <c r="Y34" s="1" vm="489">
        <f ca="1"/>
        <v>10.06</v>
      </c>
      <c r="Z34" s="1" vm="490">
        <f ca="1"/>
        <v>1.79</v>
      </c>
      <c r="AA34" s="1" vm="296">
        <f ca="1"/>
        <v>12.65</v>
      </c>
      <c r="AB34" s="1" vm="491">
        <f ca="1"/>
        <v>13.7</v>
      </c>
      <c r="AC34" s="1" vm="492">
        <f ca="1"/>
        <v>18.77</v>
      </c>
      <c r="AD34" s="1" vm="370">
        <f ca="1"/>
        <v>30.76</v>
      </c>
      <c r="AE34" s="1" vm="493">
        <f ca="1"/>
        <v>77</v>
      </c>
      <c r="AF34" s="1" vm="494">
        <f ca="1"/>
        <v>10.3</v>
      </c>
      <c r="AG34" s="1" vm="495">
        <f ca="1"/>
        <v>9.4</v>
      </c>
      <c r="AH34" s="1" vm="496">
        <f ca="1"/>
        <v>5.45</v>
      </c>
      <c r="AI34" s="1" vm="497">
        <f ca="1"/>
        <v>5.98</v>
      </c>
      <c r="AJ34" s="1" vm="498">
        <f ca="1"/>
        <v>2</v>
      </c>
      <c r="AK34" s="1" vm="373">
        <f ca="1"/>
        <v>2.52</v>
      </c>
      <c r="AL34" s="1" vm="499">
        <f ca="1"/>
        <v>3.21</v>
      </c>
      <c r="AM34" s="1" vm="359">
        <f ca="1"/>
        <v>2.3199999999999998</v>
      </c>
      <c r="AN34" s="1" vm="500">
        <f ca="1"/>
        <v>22.06</v>
      </c>
      <c r="AO34" s="1" vm="84">
        <f ca="1"/>
        <v>3.31</v>
      </c>
      <c r="AP34" s="1" vm="380">
        <f ca="1"/>
        <v>4.6100000000000003</v>
      </c>
      <c r="AQ34" s="1" vm="501">
        <f ca="1"/>
        <v>8.43</v>
      </c>
      <c r="AR34" s="1" vm="359">
        <f ca="1"/>
        <v>2.3199999999999998</v>
      </c>
      <c r="AS34" s="1" vm="502">
        <f ca="1"/>
        <v>1.74</v>
      </c>
      <c r="AT34" s="1" vm="503">
        <f ca="1"/>
        <v>6.24</v>
      </c>
      <c r="AU34" s="1" vm="504">
        <f ca="1"/>
        <v>2.625</v>
      </c>
      <c r="AV34" s="1" vm="505">
        <f ca="1"/>
        <v>0.95050000000000001</v>
      </c>
      <c r="AW34" s="1" vm="295">
        <f ca="1"/>
        <v>7.6</v>
      </c>
      <c r="AX34" s="1" vm="506">
        <f ca="1"/>
        <v>11.72</v>
      </c>
      <c r="AY34" s="1" vm="507">
        <f ca="1"/>
        <v>31.68</v>
      </c>
      <c r="AZ34" s="1" vm="508">
        <f ca="1"/>
        <v>7.46</v>
      </c>
      <c r="BA34" s="1" vm="463">
        <f ca="1"/>
        <v>1.19</v>
      </c>
      <c r="BB34" s="1" vm="451">
        <f ca="1"/>
        <v>2.42</v>
      </c>
      <c r="BC34" s="1" vm="509">
        <f ca="1"/>
        <v>8.1999999999999993</v>
      </c>
      <c r="BD34" s="1" vm="251">
        <f ca="1"/>
        <v>9.7799999999999994</v>
      </c>
      <c r="BE34" s="1" vm="395">
        <f ca="1"/>
        <v>8.5399999999999991</v>
      </c>
      <c r="BF34" s="1" vm="510">
        <f ca="1"/>
        <v>21.9</v>
      </c>
      <c r="BG34" s="1" vm="511">
        <f ca="1"/>
        <v>4.63</v>
      </c>
      <c r="BH34" s="1" vm="512">
        <f ca="1"/>
        <v>20.29</v>
      </c>
      <c r="BI34" s="1" vm="513">
        <f ca="1"/>
        <v>6.45</v>
      </c>
      <c r="BJ34" s="1" vm="514">
        <f ca="1"/>
        <v>4.2300000000000004</v>
      </c>
      <c r="BK34" s="1" vm="515">
        <f ca="1"/>
        <v>1.26</v>
      </c>
      <c r="BL34" s="1" vm="516">
        <f ca="1"/>
        <v>15.81</v>
      </c>
      <c r="BM34" s="1" vm="517">
        <f ca="1"/>
        <v>3.35</v>
      </c>
      <c r="BN34" s="1" vm="518">
        <f ca="1"/>
        <v>25.96</v>
      </c>
      <c r="BO34" s="1" vm="519">
        <f ca="1"/>
        <v>6.4</v>
      </c>
      <c r="BP34" s="1" t="str">
        <v>0- Port Costs</v>
      </c>
      <c r="BT34" s="1" t="str">
        <v>0- Port Value</v>
      </c>
    </row>
    <row r="35" spans="1:72" hidden="1" outlineLevel="1" x14ac:dyDescent="0.3">
      <c r="A35" s="1">
        <f ca="1"/>
        <v>10</v>
      </c>
      <c r="B35" s="1" vm="520">
        <f ca="1"/>
        <v>44873</v>
      </c>
      <c r="C35" s="1" vm="521">
        <f ca="1"/>
        <v>62.61</v>
      </c>
      <c r="D35" s="1" vm="522">
        <f ca="1"/>
        <v>74.47</v>
      </c>
      <c r="E35" s="1" vm="523">
        <f ca="1"/>
        <v>31.21</v>
      </c>
      <c r="F35" s="1" vm="524">
        <f ca="1"/>
        <v>17.23</v>
      </c>
      <c r="G35" s="1" vm="525">
        <f ca="1"/>
        <v>32.409999999999997</v>
      </c>
      <c r="H35" s="1" t="str">
        <v>0 - BM Costs</v>
      </c>
      <c r="L35" s="1" t="str">
        <v>0 - BM Port</v>
      </c>
      <c r="N35" s="1" t="str">
        <v>0 - Port Assets</v>
      </c>
      <c r="O35" s="1" vm="526">
        <f ca="1"/>
        <v>168.79</v>
      </c>
      <c r="P35" s="1" vm="527">
        <f ca="1"/>
        <v>63.34</v>
      </c>
      <c r="Q35" s="1" vm="528">
        <f ca="1"/>
        <v>37.44</v>
      </c>
      <c r="R35" s="1" vm="529">
        <f ca="1"/>
        <v>5.76</v>
      </c>
      <c r="S35" s="1" vm="530">
        <f ca="1"/>
        <v>8.11</v>
      </c>
      <c r="T35" s="1" vm="531">
        <f ca="1"/>
        <v>1.58</v>
      </c>
      <c r="U35" s="1" vm="532">
        <f ca="1"/>
        <v>8.02</v>
      </c>
      <c r="V35" s="1" vm="533">
        <f ca="1"/>
        <v>5</v>
      </c>
      <c r="W35" s="1" vm="534">
        <f ca="1"/>
        <v>12.58</v>
      </c>
      <c r="X35" s="1" vm="535">
        <f ca="1"/>
        <v>9.31</v>
      </c>
      <c r="Y35" s="1" vm="494">
        <f ca="1"/>
        <v>10.3</v>
      </c>
      <c r="Z35" s="1" vm="536">
        <f ca="1"/>
        <v>1.94</v>
      </c>
      <c r="AA35" s="1" vm="537">
        <f ca="1"/>
        <v>12.93</v>
      </c>
      <c r="AB35" s="1" vm="538">
        <f ca="1"/>
        <v>14.52</v>
      </c>
      <c r="AC35" s="1" vm="539">
        <f ca="1"/>
        <v>19.77</v>
      </c>
      <c r="AD35" s="1" vm="540">
        <f ca="1"/>
        <v>32.39</v>
      </c>
      <c r="AE35" s="1" vm="541">
        <f ca="1"/>
        <v>78.510000000000005</v>
      </c>
      <c r="AF35" s="1" vm="251">
        <f ca="1"/>
        <v>9.7799999999999994</v>
      </c>
      <c r="AG35" s="1" vm="542">
        <f ca="1"/>
        <v>9.6</v>
      </c>
      <c r="AH35" s="1" vm="454">
        <f ca="1"/>
        <v>5.56</v>
      </c>
      <c r="AI35" s="1" vm="543">
        <f ca="1"/>
        <v>6.1</v>
      </c>
      <c r="AJ35" s="1" vm="498">
        <f ca="1"/>
        <v>2</v>
      </c>
      <c r="AK35" s="1" vm="544">
        <f ca="1"/>
        <v>2.87</v>
      </c>
      <c r="AL35" s="1" vm="545">
        <f ca="1"/>
        <v>3.46</v>
      </c>
      <c r="AM35" s="1" vm="546">
        <f ca="1"/>
        <v>2.4500000000000002</v>
      </c>
      <c r="AN35" s="1" vm="547">
        <f ca="1"/>
        <v>22.21</v>
      </c>
      <c r="AO35" s="1" vm="548">
        <f ca="1"/>
        <v>3.64</v>
      </c>
      <c r="AP35" s="1" vm="549">
        <f ca="1"/>
        <v>4.96</v>
      </c>
      <c r="AQ35" s="1" vm="550">
        <f ca="1"/>
        <v>8.5500000000000007</v>
      </c>
      <c r="AR35" s="1" vm="456">
        <f ca="1"/>
        <v>2.56</v>
      </c>
      <c r="AS35" s="1" vm="216">
        <f ca="1"/>
        <v>1.91</v>
      </c>
      <c r="AT35" s="1" vm="71">
        <f ca="1"/>
        <v>6.82</v>
      </c>
      <c r="AU35" s="1" vm="88">
        <f ca="1"/>
        <v>2.94</v>
      </c>
      <c r="AV35" s="1" vm="551">
        <f ca="1"/>
        <v>0.96309999999999996</v>
      </c>
      <c r="AW35" s="1" vm="552">
        <f ca="1"/>
        <v>7.95</v>
      </c>
      <c r="AX35" s="1" vm="553">
        <f ca="1"/>
        <v>12.92</v>
      </c>
      <c r="AY35" s="1" vm="554">
        <f ca="1"/>
        <v>32.36</v>
      </c>
      <c r="AZ35" s="1" vm="555">
        <f ca="1"/>
        <v>8.1199999999999992</v>
      </c>
      <c r="BA35" s="1" vm="161">
        <f ca="1"/>
        <v>1.06</v>
      </c>
      <c r="BB35" s="1" vm="556">
        <f ca="1"/>
        <v>2.64</v>
      </c>
      <c r="BC35" s="1" vm="557">
        <f ca="1"/>
        <v>8.4</v>
      </c>
      <c r="BD35" s="1" vm="346">
        <f ca="1"/>
        <v>10.27</v>
      </c>
      <c r="BE35" s="1" vm="558">
        <f ca="1"/>
        <v>8.94</v>
      </c>
      <c r="BF35" s="1" vm="559">
        <f ca="1"/>
        <v>22.77</v>
      </c>
      <c r="BG35" s="1" vm="380">
        <f ca="1"/>
        <v>4.6100000000000003</v>
      </c>
      <c r="BH35" s="1" vm="560">
        <f ca="1"/>
        <v>19.55</v>
      </c>
      <c r="BI35" s="1" vm="111">
        <f ca="1"/>
        <v>6.56</v>
      </c>
      <c r="BJ35" s="1" vm="561">
        <f ca="1"/>
        <v>4.54</v>
      </c>
      <c r="BK35" s="1" vm="153">
        <f ca="1"/>
        <v>1.39</v>
      </c>
      <c r="BL35" s="1" vm="562">
        <f ca="1"/>
        <v>16.82</v>
      </c>
      <c r="BM35" s="1" vm="362">
        <f ca="1"/>
        <v>3.48</v>
      </c>
      <c r="BN35" s="1" vm="563">
        <f ca="1"/>
        <v>26.84</v>
      </c>
      <c r="BO35" s="1" vm="564">
        <f ca="1"/>
        <v>6.88</v>
      </c>
      <c r="BP35" s="1" t="str">
        <v>0- Port Costs</v>
      </c>
      <c r="BT35" s="1" t="str">
        <v>0- Port Value</v>
      </c>
    </row>
    <row r="36" spans="1:72" hidden="1" outlineLevel="1" x14ac:dyDescent="0.3">
      <c r="A36" s="1">
        <f ca="1"/>
        <v>11</v>
      </c>
      <c r="B36" s="1" vm="565">
        <f ca="1"/>
        <v>44872</v>
      </c>
      <c r="C36" s="1" vm="566">
        <f ca="1"/>
        <v>63.16</v>
      </c>
      <c r="D36" s="1" vm="567">
        <f ca="1"/>
        <v>76.56</v>
      </c>
      <c r="E36" s="1" vm="568">
        <f ca="1"/>
        <v>32.04</v>
      </c>
      <c r="F36" s="1" vm="569">
        <f ca="1"/>
        <v>17.760000000000002</v>
      </c>
      <c r="G36" s="1" vm="446">
        <f ca="1"/>
        <v>33.369999999999997</v>
      </c>
      <c r="H36" s="1" t="str">
        <v>0 - BM Costs</v>
      </c>
      <c r="L36" s="1" t="str">
        <v>0 - BM Port</v>
      </c>
      <c r="N36" s="1" t="str">
        <v>0 - Port Assets</v>
      </c>
      <c r="O36" s="1" vm="570">
        <f ca="1"/>
        <v>169.13</v>
      </c>
      <c r="P36" s="1" vm="571">
        <f ca="1"/>
        <v>63.13</v>
      </c>
      <c r="Q36" s="1" vm="572">
        <f ca="1"/>
        <v>37.4</v>
      </c>
      <c r="R36" s="1" vm="573">
        <f ca="1"/>
        <v>6.01</v>
      </c>
      <c r="S36" s="1" vm="574">
        <f ca="1"/>
        <v>8.32</v>
      </c>
      <c r="T36" s="1" vm="575">
        <f ca="1"/>
        <v>1.69</v>
      </c>
      <c r="U36" s="1" vm="576">
        <f ca="1"/>
        <v>7.68</v>
      </c>
      <c r="V36" s="1" vm="577">
        <f ca="1"/>
        <v>4.99</v>
      </c>
      <c r="W36" s="1" vm="578">
        <f ca="1"/>
        <v>12.56</v>
      </c>
      <c r="X36" s="1" vm="579">
        <f ca="1"/>
        <v>9.0299999999999994</v>
      </c>
      <c r="Y36" s="1" vm="274">
        <f ca="1"/>
        <v>10.29</v>
      </c>
      <c r="Z36" s="1" vm="536">
        <f ca="1"/>
        <v>1.94</v>
      </c>
      <c r="AA36" s="1" vm="580">
        <f ca="1"/>
        <v>12.82</v>
      </c>
      <c r="AB36" s="1" vm="581">
        <f ca="1"/>
        <v>14.7</v>
      </c>
      <c r="AC36" s="1" vm="582">
        <f ca="1"/>
        <v>19.48</v>
      </c>
      <c r="AD36" s="1" vm="583">
        <f ca="1"/>
        <v>31.04</v>
      </c>
      <c r="AE36" s="1" vm="584">
        <f ca="1"/>
        <v>77.89</v>
      </c>
      <c r="AF36" s="1" vm="585">
        <f ca="1"/>
        <v>9.89</v>
      </c>
      <c r="AG36" s="1" vm="586">
        <f ca="1"/>
        <v>9.59</v>
      </c>
      <c r="AH36" s="1" vm="587">
        <f ca="1"/>
        <v>5.43</v>
      </c>
      <c r="AI36" s="1" vm="588">
        <f ca="1"/>
        <v>6.61</v>
      </c>
      <c r="AJ36" s="1" vm="498">
        <f ca="1"/>
        <v>2</v>
      </c>
      <c r="AK36" s="1" vm="589">
        <f ca="1"/>
        <v>2.9</v>
      </c>
      <c r="AL36" s="1" vm="590">
        <f ca="1"/>
        <v>3.47</v>
      </c>
      <c r="AM36" s="1" vm="591">
        <f ca="1"/>
        <v>2.5299999999999998</v>
      </c>
      <c r="AN36" s="1" vm="592">
        <f ca="1"/>
        <v>20.61</v>
      </c>
      <c r="AO36" s="1" vm="412">
        <f ca="1"/>
        <v>3.6</v>
      </c>
      <c r="AP36" s="1" vm="593">
        <f ca="1"/>
        <v>5.27</v>
      </c>
      <c r="AQ36" s="1" vm="594">
        <f ca="1"/>
        <v>8.3800000000000008</v>
      </c>
      <c r="AR36" s="1" vm="595">
        <f ca="1"/>
        <v>2.5</v>
      </c>
      <c r="AS36" s="1" vm="258">
        <f ca="1"/>
        <v>1.97</v>
      </c>
      <c r="AT36" s="1" vm="596">
        <f ca="1"/>
        <v>6.84</v>
      </c>
      <c r="AU36" s="1" vm="589">
        <f ca="1"/>
        <v>2.9</v>
      </c>
      <c r="AV36" s="1" vm="597">
        <f ca="1"/>
        <v>1.03</v>
      </c>
      <c r="AW36" s="1" vm="598">
        <f ca="1"/>
        <v>8.26</v>
      </c>
      <c r="AX36" s="1" vm="599">
        <f ca="1"/>
        <v>13.51</v>
      </c>
      <c r="AY36" s="1" vm="600">
        <f ca="1"/>
        <v>31.06</v>
      </c>
      <c r="AZ36" s="1" vm="601">
        <f ca="1"/>
        <v>8.18</v>
      </c>
      <c r="BA36" s="1" vm="602">
        <f ca="1"/>
        <v>1.1399999999999999</v>
      </c>
      <c r="BB36" s="1" vm="556">
        <f ca="1"/>
        <v>2.64</v>
      </c>
      <c r="BC36" s="1" vm="594">
        <f ca="1"/>
        <v>8.3800000000000008</v>
      </c>
      <c r="BD36" s="1" vm="603">
        <f ca="1"/>
        <v>10.16</v>
      </c>
      <c r="BE36" s="1" vm="604">
        <f ca="1"/>
        <v>8.4700000000000006</v>
      </c>
      <c r="BF36" s="1" vm="605">
        <f ca="1"/>
        <v>21.58</v>
      </c>
      <c r="BG36" s="1" vm="606">
        <f ca="1"/>
        <v>4.5599999999999996</v>
      </c>
      <c r="BH36" s="1" vm="607">
        <f ca="1"/>
        <v>19.670000000000002</v>
      </c>
      <c r="BI36" s="1" vm="608">
        <f ca="1"/>
        <v>5.82</v>
      </c>
      <c r="BJ36" s="1" vm="609">
        <f ca="1"/>
        <v>4.5199999999999996</v>
      </c>
      <c r="BK36" s="1" vm="280">
        <f ca="1"/>
        <v>1.43</v>
      </c>
      <c r="BL36" s="1" vm="610">
        <f ca="1"/>
        <v>17.3</v>
      </c>
      <c r="BM36" s="1" vm="611">
        <f ca="1"/>
        <v>3.71</v>
      </c>
      <c r="BN36" s="1" vm="612">
        <f ca="1"/>
        <v>27.24</v>
      </c>
      <c r="BO36" s="1" vm="596">
        <f ca="1"/>
        <v>6.84</v>
      </c>
      <c r="BP36" s="1" t="str">
        <v>0- Port Costs</v>
      </c>
      <c r="BT36" s="1" t="str">
        <v>0- Port Value</v>
      </c>
    </row>
    <row r="37" spans="1:72" hidden="1" outlineLevel="1" x14ac:dyDescent="0.3">
      <c r="A37" s="1">
        <f ca="1"/>
        <v>12</v>
      </c>
      <c r="B37" s="1" vm="613">
        <f ca="1"/>
        <v>44869</v>
      </c>
      <c r="C37" s="1" vm="614">
        <f ca="1"/>
        <v>64.88</v>
      </c>
      <c r="D37" s="1" vm="615">
        <f ca="1"/>
        <v>76.819999999999993</v>
      </c>
      <c r="E37" s="1" vm="616">
        <f ca="1"/>
        <v>32.21</v>
      </c>
      <c r="F37" s="1" vm="617">
        <f ca="1"/>
        <v>17.86</v>
      </c>
      <c r="G37" s="1" vm="618">
        <f ca="1"/>
        <v>33.47</v>
      </c>
      <c r="H37" s="1" t="str">
        <v>0 - BM Costs</v>
      </c>
      <c r="L37" s="1" t="str">
        <v>0 - BM Port</v>
      </c>
      <c r="N37" s="1" t="str">
        <v>0 - Port Assets</v>
      </c>
      <c r="O37" s="1" vm="619">
        <f ca="1"/>
        <v>165.69</v>
      </c>
      <c r="P37" s="1" vm="620">
        <f ca="1"/>
        <v>63.01</v>
      </c>
      <c r="Q37" s="1" vm="621">
        <f ca="1"/>
        <v>37.08</v>
      </c>
      <c r="R37" s="1" vm="169">
        <f ca="1"/>
        <v>6.53</v>
      </c>
      <c r="S37" s="1" vm="319">
        <f ca="1"/>
        <v>8.3000000000000007</v>
      </c>
      <c r="T37" s="1" vm="162">
        <f ca="1"/>
        <v>1.88</v>
      </c>
      <c r="U37" s="1" vm="622">
        <f ca="1"/>
        <v>7.9</v>
      </c>
      <c r="V37" s="1" vm="150">
        <f ca="1"/>
        <v>4.92</v>
      </c>
      <c r="W37" s="1" vm="623">
        <f ca="1"/>
        <v>12.57</v>
      </c>
      <c r="X37" s="1" vm="624">
        <f ca="1"/>
        <v>9.34</v>
      </c>
      <c r="Y37" s="1" vm="625">
        <f ca="1"/>
        <v>10.35</v>
      </c>
      <c r="Z37" s="1" vm="263">
        <f ca="1"/>
        <v>2.23</v>
      </c>
      <c r="AA37" s="1" vm="189">
        <f ca="1"/>
        <v>12.7</v>
      </c>
      <c r="AB37" s="1" vm="626">
        <f ca="1"/>
        <v>14.83</v>
      </c>
      <c r="AC37" s="1" vm="627">
        <f ca="1"/>
        <v>19.25</v>
      </c>
      <c r="AD37" s="1" vm="628">
        <f ca="1"/>
        <v>33.479999999999997</v>
      </c>
      <c r="AE37" s="1" vm="629">
        <f ca="1"/>
        <v>79.84</v>
      </c>
      <c r="AF37" s="1" vm="630">
        <f ca="1"/>
        <v>10.44</v>
      </c>
      <c r="AG37" s="1" vm="631">
        <f ca="1"/>
        <v>9.57</v>
      </c>
      <c r="AH37" s="1" vm="632">
        <f ca="1"/>
        <v>5.49</v>
      </c>
      <c r="AI37" s="1" vm="633">
        <f ca="1"/>
        <v>6.81</v>
      </c>
      <c r="AJ37" s="1" vm="634">
        <f ca="1"/>
        <v>1.96</v>
      </c>
      <c r="AK37" s="1" vm="635">
        <f ca="1"/>
        <v>2.98</v>
      </c>
      <c r="AL37" s="1" vm="84">
        <f ca="1"/>
        <v>3.31</v>
      </c>
      <c r="AM37" s="1" vm="591">
        <f ca="1"/>
        <v>2.5299999999999998</v>
      </c>
      <c r="AN37" s="1" vm="636">
        <f ca="1"/>
        <v>20.59</v>
      </c>
      <c r="AO37" s="1" vm="637">
        <f ca="1"/>
        <v>3.54</v>
      </c>
      <c r="AP37" s="1" vm="638">
        <f ca="1"/>
        <v>5.16</v>
      </c>
      <c r="AQ37" s="1" vm="639">
        <f ca="1"/>
        <v>8.23</v>
      </c>
      <c r="AR37" s="1" vm="640">
        <f ca="1"/>
        <v>2.58</v>
      </c>
      <c r="AS37" s="1" vm="498">
        <f ca="1"/>
        <v>2</v>
      </c>
      <c r="AT37" s="1" vm="641">
        <f ca="1"/>
        <v>6.97</v>
      </c>
      <c r="AU37" s="1" vm="88">
        <f ca="1"/>
        <v>2.94</v>
      </c>
      <c r="AV37" s="1" vm="642">
        <f ca="1"/>
        <v>1.04</v>
      </c>
      <c r="AW37" s="1" vm="639">
        <f ca="1"/>
        <v>8.23</v>
      </c>
      <c r="AX37" s="1" vm="643">
        <f ca="1"/>
        <v>13.25</v>
      </c>
      <c r="AY37" s="1" vm="370">
        <f ca="1"/>
        <v>30.76</v>
      </c>
      <c r="AZ37" s="1" vm="532">
        <f ca="1"/>
        <v>8.02</v>
      </c>
      <c r="BA37" s="1" vm="602">
        <f ca="1"/>
        <v>1.1399999999999999</v>
      </c>
      <c r="BB37" s="1" vm="644">
        <f ca="1"/>
        <v>2.59</v>
      </c>
      <c r="BC37" s="1" vm="594">
        <f ca="1"/>
        <v>8.3800000000000008</v>
      </c>
      <c r="BD37" s="1" vm="645">
        <f ca="1"/>
        <v>11.28</v>
      </c>
      <c r="BE37" s="1" vm="646">
        <f ca="1"/>
        <v>8.52</v>
      </c>
      <c r="BF37" s="1" vm="647">
        <f ca="1"/>
        <v>22.15</v>
      </c>
      <c r="BG37" s="1" vm="648">
        <f ca="1"/>
        <v>5.15</v>
      </c>
      <c r="BH37" s="1" vm="649">
        <f ca="1"/>
        <v>19.690000000000001</v>
      </c>
      <c r="BI37" s="1" vm="150">
        <f ca="1"/>
        <v>4.92</v>
      </c>
      <c r="BJ37" s="1" vm="279">
        <f ca="1"/>
        <v>4.38</v>
      </c>
      <c r="BK37" s="1" vm="650">
        <f ca="1"/>
        <v>1.47</v>
      </c>
      <c r="BL37" s="1" vm="651">
        <f ca="1"/>
        <v>16.95</v>
      </c>
      <c r="BM37" s="1" vm="652">
        <f ca="1"/>
        <v>3.76</v>
      </c>
      <c r="BN37" s="1" vm="653">
        <f ca="1"/>
        <v>25.66</v>
      </c>
      <c r="BO37" s="1" vm="654">
        <f ca="1"/>
        <v>6.95</v>
      </c>
      <c r="BP37" s="1" t="str">
        <v>0- Port Costs</v>
      </c>
      <c r="BT37" s="1" t="str">
        <v>0- Port Value</v>
      </c>
    </row>
    <row r="38" spans="1:72" hidden="1" outlineLevel="1" x14ac:dyDescent="0.3">
      <c r="A38" s="1">
        <f ca="1"/>
        <v>13</v>
      </c>
      <c r="B38" s="1" vm="655">
        <f ca="1"/>
        <v>44868</v>
      </c>
      <c r="C38" s="1" vm="656">
        <f ca="1"/>
        <v>63.828200000000002</v>
      </c>
      <c r="D38" s="1" vm="657">
        <f ca="1"/>
        <v>73.290000000000006</v>
      </c>
      <c r="E38" s="1" vm="658">
        <f ca="1"/>
        <v>30.86</v>
      </c>
      <c r="F38" s="1" vm="659">
        <f ca="1"/>
        <v>16.989999999999998</v>
      </c>
      <c r="G38" s="1" vm="660">
        <f ca="1"/>
        <v>31.891300000000001</v>
      </c>
      <c r="H38" s="1" t="str">
        <v>0 - BM Costs</v>
      </c>
      <c r="L38" s="1" t="str">
        <v>0 - BM Port</v>
      </c>
      <c r="N38" s="1" t="str">
        <v>0 - Port Assets</v>
      </c>
      <c r="O38" s="1" vm="480">
        <f ca="1"/>
        <v>164.01</v>
      </c>
      <c r="P38" s="1" vm="661">
        <f ca="1"/>
        <v>61.63</v>
      </c>
      <c r="Q38" s="1" vm="662">
        <f ca="1"/>
        <v>36.96</v>
      </c>
      <c r="R38" s="1" vm="663">
        <f ca="1"/>
        <v>6.58</v>
      </c>
      <c r="S38" s="1" vm="664">
        <f ca="1"/>
        <v>8.89</v>
      </c>
      <c r="T38" s="1" vm="272">
        <f ca="1"/>
        <v>1.92</v>
      </c>
      <c r="U38" s="1" vm="665">
        <f ca="1"/>
        <v>8.76</v>
      </c>
      <c r="V38" s="1" vm="666">
        <f ca="1"/>
        <v>4.8899999999999997</v>
      </c>
      <c r="W38" s="1" vm="487">
        <f ca="1"/>
        <v>12.4</v>
      </c>
      <c r="X38" s="1" vm="667">
        <f ca="1"/>
        <v>9.43</v>
      </c>
      <c r="Y38" s="1" vm="274">
        <f ca="1"/>
        <v>10.29</v>
      </c>
      <c r="Z38" s="1" vm="668">
        <f ca="1"/>
        <v>2.2200000000000002</v>
      </c>
      <c r="AA38" s="1" vm="345">
        <f ca="1"/>
        <v>12.63</v>
      </c>
      <c r="AB38" s="1" vm="78">
        <f ca="1"/>
        <v>14.76</v>
      </c>
      <c r="AC38" s="1" vm="669">
        <f ca="1"/>
        <v>19.37</v>
      </c>
      <c r="AD38" s="1" vm="670">
        <f ca="1"/>
        <v>34.200000000000003</v>
      </c>
      <c r="AE38" s="1" vm="671">
        <f ca="1"/>
        <v>82.35</v>
      </c>
      <c r="AF38" s="1" vm="672">
        <f ca="1"/>
        <v>11.27</v>
      </c>
      <c r="AG38" s="1" vm="673">
        <f ca="1"/>
        <v>10.039999999999999</v>
      </c>
      <c r="AH38" s="1" vm="674">
        <f ca="1"/>
        <v>5.33</v>
      </c>
      <c r="AI38" s="1" vm="675">
        <f ca="1"/>
        <v>6.6</v>
      </c>
      <c r="AJ38" s="1" vm="498">
        <f ca="1"/>
        <v>2</v>
      </c>
      <c r="AK38" s="1" vm="589">
        <f ca="1"/>
        <v>2.9</v>
      </c>
      <c r="AL38" s="1" vm="97">
        <f ca="1"/>
        <v>3.16</v>
      </c>
      <c r="AM38" s="1" vm="676">
        <f ca="1"/>
        <v>2.61</v>
      </c>
      <c r="AN38" s="1" vm="677">
        <f ca="1"/>
        <v>21.53</v>
      </c>
      <c r="AO38" s="1" vm="678">
        <f ca="1"/>
        <v>3.57</v>
      </c>
      <c r="AP38" s="1" vm="638">
        <f ca="1"/>
        <v>5.16</v>
      </c>
      <c r="AQ38" s="1" vm="679">
        <f ca="1"/>
        <v>8.39</v>
      </c>
      <c r="AR38" s="1" vm="644">
        <f ca="1"/>
        <v>2.59</v>
      </c>
      <c r="AS38" s="1" vm="498">
        <f ca="1"/>
        <v>2</v>
      </c>
      <c r="AT38" s="1" vm="409">
        <f ca="1"/>
        <v>6.91</v>
      </c>
      <c r="AU38" s="1" vm="635">
        <f ca="1"/>
        <v>2.98</v>
      </c>
      <c r="AV38" s="1" vm="86">
        <f ca="1"/>
        <v>1.18</v>
      </c>
      <c r="AW38" s="1" vm="598">
        <f ca="1"/>
        <v>8.26</v>
      </c>
      <c r="AX38" s="1" vm="680">
        <f ca="1"/>
        <v>13.75</v>
      </c>
      <c r="AY38" s="1" vm="681">
        <f ca="1"/>
        <v>29.26</v>
      </c>
      <c r="AZ38" s="1" vm="682">
        <f ca="1"/>
        <v>8.27</v>
      </c>
      <c r="BA38" s="1" vm="683">
        <f ca="1"/>
        <v>1.25</v>
      </c>
      <c r="BB38" s="1" vm="684">
        <f ca="1"/>
        <v>2.4300000000000002</v>
      </c>
      <c r="BC38" s="1" vm="685">
        <f ca="1"/>
        <v>8.25</v>
      </c>
      <c r="BD38" s="1" vm="686">
        <f ca="1"/>
        <v>11.43</v>
      </c>
      <c r="BE38" s="1" vm="687">
        <f ca="1"/>
        <v>8.4600000000000009</v>
      </c>
      <c r="BF38" s="1" vm="688">
        <f ca="1"/>
        <v>22.48</v>
      </c>
      <c r="BG38" s="1" vm="533">
        <f ca="1"/>
        <v>5</v>
      </c>
      <c r="BH38" s="1" vm="689">
        <f ca="1"/>
        <v>20.79</v>
      </c>
      <c r="BI38" s="1" vm="690">
        <f ca="1"/>
        <v>5.23</v>
      </c>
      <c r="BJ38" s="1" vm="691">
        <f ca="1"/>
        <v>4.49</v>
      </c>
      <c r="BK38" s="1" vm="692">
        <f ca="1"/>
        <v>1.48</v>
      </c>
      <c r="BL38" s="1" vm="693">
        <f ca="1"/>
        <v>17.260000000000002</v>
      </c>
      <c r="BM38" s="1" vm="694">
        <f ca="1"/>
        <v>3.75</v>
      </c>
      <c r="BN38" s="1" vm="695">
        <f ca="1"/>
        <v>21.8</v>
      </c>
      <c r="BO38" s="1" vm="696">
        <f ca="1"/>
        <v>6.87</v>
      </c>
      <c r="BP38" s="1" t="str">
        <v>0- Port Costs</v>
      </c>
      <c r="BT38" s="1" t="str">
        <v>0- Port Value</v>
      </c>
    </row>
    <row r="39" spans="1:72" hidden="1" outlineLevel="1" x14ac:dyDescent="0.3">
      <c r="A39" s="1">
        <f ca="1"/>
        <v>14</v>
      </c>
      <c r="B39" s="1" vm="697">
        <f ca="1"/>
        <v>44867</v>
      </c>
      <c r="C39" s="1" vm="698">
        <f ca="1"/>
        <v>63.6</v>
      </c>
      <c r="D39" s="1" vm="699">
        <f ca="1"/>
        <v>74.08</v>
      </c>
      <c r="E39" s="1" vm="700">
        <f ca="1"/>
        <v>31.19</v>
      </c>
      <c r="F39" s="1" vm="701">
        <f ca="1"/>
        <v>17.190000000000001</v>
      </c>
      <c r="G39" s="1" vm="702">
        <f ca="1"/>
        <v>32.25</v>
      </c>
      <c r="H39" s="1" t="str">
        <v>0 - BM Costs</v>
      </c>
      <c r="L39" s="1" t="str">
        <v>0 - BM Port</v>
      </c>
      <c r="N39" s="1" t="str">
        <v>0 - Port Assets</v>
      </c>
      <c r="O39" s="1" vm="703">
        <f ca="1"/>
        <v>164.58</v>
      </c>
      <c r="P39" s="1" vm="704">
        <f ca="1"/>
        <v>61.07</v>
      </c>
      <c r="Q39" s="1" vm="705">
        <f ca="1"/>
        <v>36.5</v>
      </c>
      <c r="R39" s="1" vm="706">
        <f ca="1"/>
        <v>6.67</v>
      </c>
      <c r="S39" s="1" vm="685">
        <f ca="1"/>
        <v>8.25</v>
      </c>
      <c r="T39" s="1" vm="272">
        <f ca="1"/>
        <v>1.92</v>
      </c>
      <c r="U39" s="1" vm="558">
        <f ca="1"/>
        <v>8.94</v>
      </c>
      <c r="V39" s="1" vm="707">
        <f ca="1"/>
        <v>5.19</v>
      </c>
      <c r="W39" s="1" vm="708">
        <f ca="1"/>
        <v>12.44</v>
      </c>
      <c r="X39" s="1" vm="140">
        <f ca="1"/>
        <v>9.4499999999999993</v>
      </c>
      <c r="Y39" s="1" vm="709">
        <f ca="1"/>
        <v>10.33</v>
      </c>
      <c r="Z39" s="1" vm="710">
        <f ca="1"/>
        <v>2.19</v>
      </c>
      <c r="AA39" s="1" vm="711">
        <f ca="1"/>
        <v>12.53</v>
      </c>
      <c r="AB39" s="1" vm="581">
        <f ca="1"/>
        <v>14.7</v>
      </c>
      <c r="AC39" s="1" vm="712">
        <f ca="1"/>
        <v>19.5</v>
      </c>
      <c r="AD39" s="1" vm="713">
        <f ca="1"/>
        <v>34.5</v>
      </c>
      <c r="AE39" s="1" vm="714">
        <f ca="1"/>
        <v>79.89</v>
      </c>
      <c r="AF39" s="1" vm="715">
        <f ca="1"/>
        <v>10.28</v>
      </c>
      <c r="AG39" s="1" vm="495">
        <f ca="1"/>
        <v>9.4</v>
      </c>
      <c r="AH39" s="1" vm="241">
        <f ca="1"/>
        <v>5.31</v>
      </c>
      <c r="AI39" s="1" vm="305">
        <f ca="1"/>
        <v>6.62</v>
      </c>
      <c r="AJ39" s="1" vm="216">
        <f ca="1"/>
        <v>1.91</v>
      </c>
      <c r="AK39" s="1" vm="499">
        <f ca="1"/>
        <v>3.21</v>
      </c>
      <c r="AL39" s="1" vm="590">
        <f ca="1"/>
        <v>3.47</v>
      </c>
      <c r="AM39" s="1" vm="716">
        <f ca="1"/>
        <v>2.65</v>
      </c>
      <c r="AN39" s="1" vm="717">
        <f ca="1"/>
        <v>21.26</v>
      </c>
      <c r="AO39" s="1" vm="304">
        <f ca="1"/>
        <v>3.65</v>
      </c>
      <c r="AP39" s="1" vm="674">
        <f ca="1"/>
        <v>5.33</v>
      </c>
      <c r="AQ39" s="1" vm="718">
        <f ca="1"/>
        <v>8.49</v>
      </c>
      <c r="AR39" s="1" vm="308">
        <f ca="1"/>
        <v>2.83</v>
      </c>
      <c r="AS39" s="1" vm="719">
        <f ca="1"/>
        <v>2.02</v>
      </c>
      <c r="AT39" s="1" vm="366">
        <f ca="1"/>
        <v>7.2</v>
      </c>
      <c r="AU39" s="1" vm="720">
        <f ca="1"/>
        <v>3.11</v>
      </c>
      <c r="AV39" s="1" vm="602">
        <f ca="1"/>
        <v>1.1399999999999999</v>
      </c>
      <c r="AW39" s="1" vm="485">
        <f ca="1"/>
        <v>8.06</v>
      </c>
      <c r="AX39" s="1" vm="721">
        <f ca="1"/>
        <v>13.4</v>
      </c>
      <c r="AY39" s="1" vm="722">
        <f ca="1"/>
        <v>31.14</v>
      </c>
      <c r="AZ39" s="1" vm="723">
        <f ca="1"/>
        <v>8.35</v>
      </c>
      <c r="BA39" s="1" vm="724">
        <f ca="1"/>
        <v>1.17</v>
      </c>
      <c r="BB39" s="1" vm="307">
        <f ca="1"/>
        <v>2.4700000000000002</v>
      </c>
      <c r="BC39" s="1" vm="725">
        <f ca="1"/>
        <v>7.91</v>
      </c>
      <c r="BD39" s="1" vm="726">
        <f ca="1"/>
        <v>12.21</v>
      </c>
      <c r="BE39" s="1" vm="727">
        <f ca="1"/>
        <v>8.4499999999999993</v>
      </c>
      <c r="BF39" s="1" vm="728">
        <f ca="1"/>
        <v>21.1</v>
      </c>
      <c r="BG39" s="1" vm="729">
        <f ca="1"/>
        <v>5.81</v>
      </c>
      <c r="BH39" s="1" vm="730">
        <f ca="1"/>
        <v>20.92</v>
      </c>
      <c r="BI39" s="1" vm="261">
        <f ca="1"/>
        <v>5.25</v>
      </c>
      <c r="BJ39" s="1" vm="731">
        <f ca="1"/>
        <v>4.5</v>
      </c>
      <c r="BK39" s="1" vm="201">
        <f ca="1"/>
        <v>1.54</v>
      </c>
      <c r="BL39" s="1" vm="732">
        <f ca="1"/>
        <v>17.48</v>
      </c>
      <c r="BM39" s="1" vm="733">
        <f ca="1"/>
        <v>3.74</v>
      </c>
      <c r="BN39" s="1" vm="734">
        <f ca="1"/>
        <v>22.32</v>
      </c>
      <c r="BO39" s="1" vm="706">
        <f ca="1"/>
        <v>6.67</v>
      </c>
      <c r="BP39" s="1" t="str">
        <v>0- Port Costs</v>
      </c>
      <c r="BT39" s="1" t="str">
        <v>0- Port Value</v>
      </c>
    </row>
    <row r="40" spans="1:72" hidden="1" outlineLevel="1" x14ac:dyDescent="0.3">
      <c r="H40" s="1" t="str">
        <v>0 - BM Costs</v>
      </c>
      <c r="L40" s="1" t="str">
        <v>0 - BM Port</v>
      </c>
      <c r="N40" s="1" t="str">
        <v>0 - Port Assets</v>
      </c>
      <c r="BP40" s="1" t="str">
        <v>0- Port Costs</v>
      </c>
      <c r="BT40" s="1" t="str">
        <v>0- Port Value</v>
      </c>
    </row>
    <row r="41" spans="1:72" hidden="1" outlineLevel="1" x14ac:dyDescent="0.3">
      <c r="H41" s="1" t="str">
        <v>0 - BM Costs</v>
      </c>
      <c r="L41" s="1" t="str">
        <v>0 - BM Port</v>
      </c>
      <c r="N41" s="1" t="str">
        <v>0 - Port Assets</v>
      </c>
      <c r="BP41" s="1" t="str">
        <v>0- Port Costs</v>
      </c>
      <c r="BT41" s="1" t="str">
        <v>0- Port Value</v>
      </c>
    </row>
    <row r="42" spans="1:72" hidden="1" outlineLevel="1" x14ac:dyDescent="0.3">
      <c r="H42" s="1" t="str">
        <v>0 - BM Costs</v>
      </c>
      <c r="L42" s="1" t="str">
        <v>0 - BM Port</v>
      </c>
      <c r="N42" s="1" t="str">
        <v>0 - Port Assets</v>
      </c>
      <c r="BP42" s="1" t="str">
        <v>0- Port Costs</v>
      </c>
      <c r="BT42" s="1" t="str">
        <v>0- Port Value</v>
      </c>
    </row>
    <row r="43" spans="1:72" hidden="1" outlineLevel="1" x14ac:dyDescent="0.3">
      <c r="H43" s="1" t="str">
        <v>0 - BM Costs</v>
      </c>
      <c r="L43" s="1" t="str">
        <v>0 - BM Port</v>
      </c>
      <c r="N43" s="1" t="str">
        <v>0 - Port Assets</v>
      </c>
      <c r="BP43" s="1" t="str">
        <v>0- Port Costs</v>
      </c>
      <c r="BT43" s="1" t="str">
        <v>0- Port Value</v>
      </c>
    </row>
    <row r="44" spans="1:72" hidden="1" outlineLevel="1" x14ac:dyDescent="0.3">
      <c r="H44" s="1" t="str">
        <v>0 - BM Costs</v>
      </c>
      <c r="L44" s="1" t="str">
        <v>0 - BM Port</v>
      </c>
      <c r="N44" s="1" t="str">
        <v>0 - Port Assets</v>
      </c>
      <c r="BP44" s="1" t="str">
        <v>0- Port Costs</v>
      </c>
      <c r="BT44" s="1" t="str">
        <v>0- Port Value</v>
      </c>
    </row>
    <row r="45" spans="1:72" hidden="1" outlineLevel="1" x14ac:dyDescent="0.3">
      <c r="H45" s="1" t="str">
        <v>0 - BM Costs</v>
      </c>
      <c r="L45" s="1" t="str">
        <v>0 - BM Port</v>
      </c>
      <c r="N45" s="1" t="str">
        <v>0 - Port Assets</v>
      </c>
      <c r="BP45" s="1" t="str">
        <v>0- Port Costs</v>
      </c>
      <c r="BT45" s="1" t="str">
        <v>0- Port Value</v>
      </c>
    </row>
    <row r="46" spans="1:72" hidden="1" outlineLevel="1" x14ac:dyDescent="0.3">
      <c r="H46" s="1" t="str">
        <v>0 - BM Costs</v>
      </c>
      <c r="L46" s="1" t="str">
        <v>0 - BM Port</v>
      </c>
      <c r="N46" s="1" t="str">
        <v>0 - Port Assets</v>
      </c>
      <c r="BP46" s="1" t="str">
        <v>0- Port Costs</v>
      </c>
      <c r="BT46" s="1" t="str">
        <v>0- Port Value</v>
      </c>
    </row>
    <row r="47" spans="1:72" hidden="1" outlineLevel="1" x14ac:dyDescent="0.3">
      <c r="H47" s="1" t="str">
        <v>0 - BM Costs</v>
      </c>
      <c r="L47" s="1" t="str">
        <v>0 - BM Port</v>
      </c>
      <c r="N47" s="1" t="str">
        <v>0 - Port Assets</v>
      </c>
      <c r="BP47" s="1" t="str">
        <v>0- Port Costs</v>
      </c>
      <c r="BT47" s="1" t="str">
        <v>0- Port Value</v>
      </c>
    </row>
    <row r="48" spans="1:72" hidden="1" outlineLevel="1" x14ac:dyDescent="0.3">
      <c r="H48" s="1" t="str">
        <v>0 - BM Costs</v>
      </c>
      <c r="L48" s="1" t="str">
        <v>0 - BM Port</v>
      </c>
      <c r="N48" s="1" t="str">
        <v>0 - Port Assets</v>
      </c>
      <c r="BP48" s="1" t="str">
        <v>0- Port Costs</v>
      </c>
      <c r="BT48" s="1" t="str">
        <v>0- Port Value</v>
      </c>
    </row>
    <row r="49" spans="8:72" hidden="1" outlineLevel="1" x14ac:dyDescent="0.3">
      <c r="H49" s="1" t="str">
        <v>0 - BM Costs</v>
      </c>
      <c r="L49" s="1" t="str">
        <v>0 - BM Port</v>
      </c>
      <c r="N49" s="1" t="str">
        <v>0 - Port Assets</v>
      </c>
      <c r="BP49" s="1" t="str">
        <v>0- Port Costs</v>
      </c>
      <c r="BT49" s="1" t="str">
        <v>0- Port Value</v>
      </c>
    </row>
    <row r="50" spans="8:72" hidden="1" outlineLevel="1" x14ac:dyDescent="0.3">
      <c r="H50" s="1" t="str">
        <v>0 - BM Costs</v>
      </c>
      <c r="L50" s="1" t="str">
        <v>0 - BM Port</v>
      </c>
      <c r="N50" s="1" t="str">
        <v>0 - Port Assets</v>
      </c>
      <c r="BP50" s="1" t="str">
        <v>0- Port Costs</v>
      </c>
      <c r="BT50" s="1" t="str">
        <v>0- Port Value</v>
      </c>
    </row>
    <row r="51" spans="8:72" hidden="1" outlineLevel="1" x14ac:dyDescent="0.3">
      <c r="H51" s="1" t="str">
        <v>0 - BM Costs</v>
      </c>
      <c r="L51" s="1" t="str">
        <v>0 - BM Port</v>
      </c>
      <c r="N51" s="1" t="str">
        <v>0 - Port Assets</v>
      </c>
      <c r="BP51" s="1" t="str">
        <v>0- Port Costs</v>
      </c>
      <c r="BT51" s="1" t="str">
        <v>0- Port Value</v>
      </c>
    </row>
    <row r="52" spans="8:72" hidden="1" outlineLevel="1" x14ac:dyDescent="0.3">
      <c r="H52" s="1" t="str">
        <v>0 - BM Costs</v>
      </c>
      <c r="L52" s="1" t="str">
        <v>0 - BM Port</v>
      </c>
      <c r="N52" s="1" t="str">
        <v>0 - Port Assets</v>
      </c>
      <c r="BP52" s="1" t="str">
        <v>0- Port Costs</v>
      </c>
      <c r="BT52" s="1" t="str">
        <v>0- Port Value</v>
      </c>
    </row>
    <row r="53" spans="8:72" hidden="1" outlineLevel="1" x14ac:dyDescent="0.3">
      <c r="H53" s="1" t="str">
        <v>0 - BM Costs</v>
      </c>
      <c r="L53" s="1" t="str">
        <v>0 - BM Port</v>
      </c>
      <c r="N53" s="1" t="str">
        <v>0 - Port Assets</v>
      </c>
      <c r="BP53" s="1" t="str">
        <v>0- Port Costs</v>
      </c>
      <c r="BT53" s="1" t="str">
        <v>0- Port Value</v>
      </c>
    </row>
    <row r="54" spans="8:72" hidden="1" outlineLevel="1" x14ac:dyDescent="0.3">
      <c r="H54" s="1" t="str">
        <v>0 - BM Costs</v>
      </c>
      <c r="L54" s="1" t="str">
        <v>0 - BM Port</v>
      </c>
      <c r="N54" s="1" t="str">
        <v>0 - Port Assets</v>
      </c>
      <c r="BP54" s="1" t="str">
        <v>0- Port Costs</v>
      </c>
      <c r="BT54" s="1" t="str">
        <v>0- Port Value</v>
      </c>
    </row>
    <row r="55" spans="8:72" hidden="1" outlineLevel="1" x14ac:dyDescent="0.3">
      <c r="H55" s="1" t="str">
        <v>0 - BM Costs</v>
      </c>
      <c r="L55" s="1" t="str">
        <v>0 - BM Port</v>
      </c>
      <c r="N55" s="1" t="str">
        <v>0 - Port Assets</v>
      </c>
      <c r="BP55" s="1" t="str">
        <v>0- Port Costs</v>
      </c>
      <c r="BT55" s="1" t="str">
        <v>0- Port Value</v>
      </c>
    </row>
    <row r="56" spans="8:72" hidden="1" outlineLevel="1" x14ac:dyDescent="0.3">
      <c r="H56" s="1" t="str">
        <v>0 - BM Costs</v>
      </c>
      <c r="L56" s="1" t="str">
        <v>0 - BM Port</v>
      </c>
      <c r="N56" s="1" t="str">
        <v>0 - Port Assets</v>
      </c>
      <c r="BP56" s="1" t="str">
        <v>0- Port Costs</v>
      </c>
      <c r="BT56" s="1" t="str">
        <v>0- Port Value</v>
      </c>
    </row>
    <row r="57" spans="8:72" hidden="1" outlineLevel="1" x14ac:dyDescent="0.3">
      <c r="H57" s="1" t="str">
        <v>0 - BM Costs</v>
      </c>
      <c r="L57" s="1" t="str">
        <v>0 - BM Port</v>
      </c>
      <c r="N57" s="1" t="str">
        <v>0 - Port Assets</v>
      </c>
      <c r="BP57" s="1" t="str">
        <v>0- Port Costs</v>
      </c>
      <c r="BT57" s="1" t="str">
        <v>0- Port Value</v>
      </c>
    </row>
    <row r="58" spans="8:72" hidden="1" outlineLevel="1" x14ac:dyDescent="0.3">
      <c r="H58" s="1" t="str">
        <v>0 - BM Costs</v>
      </c>
      <c r="L58" s="1" t="str">
        <v>0 - BM Port</v>
      </c>
      <c r="N58" s="1" t="str">
        <v>0 - Port Assets</v>
      </c>
      <c r="BP58" s="1" t="str">
        <v>0- Port Costs</v>
      </c>
      <c r="BT58" s="1" t="str">
        <v>0- Port Value</v>
      </c>
    </row>
    <row r="59" spans="8:72" hidden="1" outlineLevel="1" x14ac:dyDescent="0.3">
      <c r="H59" s="1" t="str">
        <v>0 - BM Costs</v>
      </c>
      <c r="L59" s="1" t="str">
        <v>0 - BM Port</v>
      </c>
      <c r="N59" s="1" t="str">
        <v>0 - Port Assets</v>
      </c>
      <c r="BP59" s="1" t="str">
        <v>0- Port Costs</v>
      </c>
      <c r="BT59" s="1" t="str">
        <v>0- Port Value</v>
      </c>
    </row>
    <row r="60" spans="8:72" hidden="1" outlineLevel="1" x14ac:dyDescent="0.3">
      <c r="H60" s="1" t="str">
        <v>0 - BM Costs</v>
      </c>
      <c r="L60" s="1" t="str">
        <v>0 - BM Port</v>
      </c>
      <c r="N60" s="1" t="str">
        <v>0 - Port Assets</v>
      </c>
      <c r="BP60" s="1" t="str">
        <v>0- Port Costs</v>
      </c>
      <c r="BT60" s="1" t="str">
        <v>0- Port Value</v>
      </c>
    </row>
    <row r="61" spans="8:72" hidden="1" outlineLevel="1" x14ac:dyDescent="0.3">
      <c r="H61" s="1" t="str">
        <v>0 - BM Costs</v>
      </c>
      <c r="L61" s="1" t="str">
        <v>0 - BM Port</v>
      </c>
      <c r="N61" s="1" t="str">
        <v>0 - Port Assets</v>
      </c>
      <c r="BP61" s="1" t="str">
        <v>0- Port Costs</v>
      </c>
      <c r="BT61" s="1" t="str">
        <v>0- Port Value</v>
      </c>
    </row>
    <row r="62" spans="8:72" hidden="1" outlineLevel="1" x14ac:dyDescent="0.3">
      <c r="H62" s="1" t="str">
        <v>0 - BM Costs</v>
      </c>
      <c r="L62" s="1" t="str">
        <v>0 - BM Port</v>
      </c>
      <c r="N62" s="1" t="str">
        <v>0 - Port Assets</v>
      </c>
      <c r="BP62" s="1" t="str">
        <v>0- Port Costs</v>
      </c>
      <c r="BT62" s="1" t="str">
        <v>0- Port Value</v>
      </c>
    </row>
    <row r="63" spans="8:72" hidden="1" outlineLevel="1" x14ac:dyDescent="0.3">
      <c r="H63" s="1" t="str">
        <v>0 - BM Costs</v>
      </c>
      <c r="L63" s="1" t="str">
        <v>0 - BM Port</v>
      </c>
      <c r="N63" s="1" t="str">
        <v>0 - Port Assets</v>
      </c>
      <c r="BP63" s="1" t="str">
        <v>0- Port Costs</v>
      </c>
      <c r="BT63" s="1" t="str">
        <v>0- Port Value</v>
      </c>
    </row>
    <row r="64" spans="8:72" hidden="1" outlineLevel="1" x14ac:dyDescent="0.3">
      <c r="H64" s="1" t="str">
        <v>0 - BM Costs</v>
      </c>
      <c r="L64" s="1" t="str">
        <v>0 - BM Port</v>
      </c>
      <c r="N64" s="1" t="str">
        <v>0 - Port Assets</v>
      </c>
      <c r="BP64" s="1" t="str">
        <v>0- Port Costs</v>
      </c>
      <c r="BT64" s="1" t="str">
        <v>0- Port Value</v>
      </c>
    </row>
    <row r="65" spans="8:72" hidden="1" outlineLevel="1" x14ac:dyDescent="0.3">
      <c r="H65" s="1" t="str">
        <v>0 - BM Costs</v>
      </c>
      <c r="L65" s="1" t="str">
        <v>0 - BM Port</v>
      </c>
      <c r="N65" s="1" t="str">
        <v>0 - Port Assets</v>
      </c>
      <c r="BP65" s="1" t="str">
        <v>0- Port Costs</v>
      </c>
      <c r="BT65" s="1" t="str">
        <v>0- Port Value</v>
      </c>
    </row>
    <row r="66" spans="8:72" hidden="1" outlineLevel="1" x14ac:dyDescent="0.3">
      <c r="H66" s="1" t="str">
        <v>0 - BM Costs</v>
      </c>
      <c r="L66" s="1" t="str">
        <v>0 - BM Port</v>
      </c>
      <c r="N66" s="1" t="str">
        <v>0 - Port Assets</v>
      </c>
      <c r="BP66" s="1" t="str">
        <v>0- Port Costs</v>
      </c>
      <c r="BT66" s="1" t="str">
        <v>0- Port Value</v>
      </c>
    </row>
    <row r="67" spans="8:72" hidden="1" outlineLevel="1" x14ac:dyDescent="0.3">
      <c r="H67" s="1" t="str">
        <v>0 - BM Costs</v>
      </c>
      <c r="L67" s="1" t="str">
        <v>0 - BM Port</v>
      </c>
      <c r="N67" s="1" t="str">
        <v>0 - Port Assets</v>
      </c>
      <c r="BP67" s="1" t="str">
        <v>0- Port Costs</v>
      </c>
      <c r="BT67" s="1" t="str">
        <v>0- Port Value</v>
      </c>
    </row>
    <row r="68" spans="8:72" hidden="1" outlineLevel="1" x14ac:dyDescent="0.3">
      <c r="H68" s="1" t="str">
        <v>0 - BM Costs</v>
      </c>
      <c r="L68" s="1" t="str">
        <v>0 - BM Port</v>
      </c>
      <c r="N68" s="1" t="str">
        <v>0 - Port Assets</v>
      </c>
      <c r="BP68" s="1" t="str">
        <v>0- Port Costs</v>
      </c>
      <c r="BT68" s="1" t="str">
        <v>0- Port Value</v>
      </c>
    </row>
    <row r="69" spans="8:72" hidden="1" outlineLevel="1" x14ac:dyDescent="0.3">
      <c r="H69" s="1" t="str">
        <v>0 - BM Costs</v>
      </c>
      <c r="L69" s="1" t="str">
        <v>0 - BM Port</v>
      </c>
      <c r="N69" s="1" t="str">
        <v>0 - Port Assets</v>
      </c>
      <c r="BP69" s="1" t="str">
        <v>0- Port Costs</v>
      </c>
      <c r="BT69" s="1" t="str">
        <v>0- Port Value</v>
      </c>
    </row>
    <row r="70" spans="8:72" hidden="1" outlineLevel="1" x14ac:dyDescent="0.3">
      <c r="H70" s="1" t="str">
        <v>0 - BM Costs</v>
      </c>
      <c r="L70" s="1" t="str">
        <v>0 - BM Port</v>
      </c>
      <c r="N70" s="1" t="str">
        <v>0 - Port Assets</v>
      </c>
      <c r="BP70" s="1" t="str">
        <v>0- Port Costs</v>
      </c>
      <c r="BT70" s="1" t="str">
        <v>0- Port Value</v>
      </c>
    </row>
    <row r="71" spans="8:72" hidden="1" outlineLevel="1" x14ac:dyDescent="0.3">
      <c r="H71" s="1" t="str">
        <v>0 - BM Costs</v>
      </c>
      <c r="L71" s="1" t="str">
        <v>0 - BM Port</v>
      </c>
      <c r="N71" s="1" t="str">
        <v>0 - Port Assets</v>
      </c>
      <c r="BP71" s="1" t="str">
        <v>0- Port Costs</v>
      </c>
      <c r="BT71" s="1" t="str">
        <v>0- Port Value</v>
      </c>
    </row>
    <row r="72" spans="8:72" hidden="1" outlineLevel="1" x14ac:dyDescent="0.3">
      <c r="H72" s="1" t="str">
        <v>0 - BM Costs</v>
      </c>
      <c r="L72" s="1" t="str">
        <v>0 - BM Port</v>
      </c>
      <c r="N72" s="1" t="str">
        <v>0 - Port Assets</v>
      </c>
      <c r="BP72" s="1" t="str">
        <v>0- Port Costs</v>
      </c>
      <c r="BT72" s="1" t="str">
        <v>0- Port Value</v>
      </c>
    </row>
    <row r="73" spans="8:72" hidden="1" outlineLevel="1" x14ac:dyDescent="0.3">
      <c r="H73" s="1" t="str">
        <v>0 - BM Costs</v>
      </c>
      <c r="L73" s="1" t="str">
        <v>0 - BM Port</v>
      </c>
      <c r="N73" s="1" t="str">
        <v>0 - Port Assets</v>
      </c>
      <c r="BP73" s="1" t="str">
        <v>0- Port Costs</v>
      </c>
      <c r="BT73" s="1" t="str">
        <v>0- Port Value</v>
      </c>
    </row>
    <row r="74" spans="8:72" hidden="1" outlineLevel="1" x14ac:dyDescent="0.3">
      <c r="H74" s="1" t="str">
        <v>0 - BM Costs</v>
      </c>
      <c r="L74" s="1" t="str">
        <v>0 - BM Port</v>
      </c>
      <c r="N74" s="1" t="str">
        <v>0 - Port Assets</v>
      </c>
      <c r="BP74" s="1" t="str">
        <v>0- Port Costs</v>
      </c>
      <c r="BT74" s="1" t="str">
        <v>0- Port Value</v>
      </c>
    </row>
    <row r="75" spans="8:72" hidden="1" outlineLevel="1" x14ac:dyDescent="0.3">
      <c r="H75" s="1" t="str">
        <v>0 - BM Costs</v>
      </c>
      <c r="L75" s="1" t="str">
        <v>0 - BM Port</v>
      </c>
      <c r="N75" s="1" t="str">
        <v>0 - Port Assets</v>
      </c>
      <c r="BP75" s="1" t="str">
        <v>0- Port Costs</v>
      </c>
      <c r="BT75" s="1" t="str">
        <v>0- Port Value</v>
      </c>
    </row>
    <row r="76" spans="8:72" hidden="1" outlineLevel="1" x14ac:dyDescent="0.3">
      <c r="H76" s="1" t="str">
        <v>0 - BM Costs</v>
      </c>
      <c r="L76" s="1" t="str">
        <v>0 - BM Port</v>
      </c>
      <c r="N76" s="1" t="str">
        <v>0 - Port Assets</v>
      </c>
      <c r="BP76" s="1" t="str">
        <v>0- Port Costs</v>
      </c>
      <c r="BT76" s="1" t="str">
        <v>0- Port Value</v>
      </c>
    </row>
    <row r="77" spans="8:72" hidden="1" outlineLevel="1" x14ac:dyDescent="0.3">
      <c r="H77" s="1" t="str">
        <v>0 - BM Costs</v>
      </c>
      <c r="L77" s="1" t="str">
        <v>0 - BM Port</v>
      </c>
      <c r="N77" s="1" t="str">
        <v>0 - Port Assets</v>
      </c>
      <c r="BP77" s="1" t="str">
        <v>0- Port Costs</v>
      </c>
      <c r="BT77" s="1" t="str">
        <v>0- Port Value</v>
      </c>
    </row>
    <row r="78" spans="8:72" hidden="1" outlineLevel="1" x14ac:dyDescent="0.3">
      <c r="H78" s="1" t="str">
        <v>0 - BM Costs</v>
      </c>
      <c r="L78" s="1" t="str">
        <v>0 - BM Port</v>
      </c>
      <c r="N78" s="1" t="str">
        <v>0 - Port Assets</v>
      </c>
      <c r="BP78" s="1" t="str">
        <v>0- Port Costs</v>
      </c>
      <c r="BT78" s="1" t="str">
        <v>0- Port Value</v>
      </c>
    </row>
    <row r="79" spans="8:72" hidden="1" outlineLevel="1" x14ac:dyDescent="0.3">
      <c r="H79" s="1" t="str">
        <v>0 - BM Costs</v>
      </c>
      <c r="L79" s="1" t="str">
        <v>0 - BM Port</v>
      </c>
      <c r="N79" s="1" t="str">
        <v>0 - Port Assets</v>
      </c>
      <c r="BP79" s="1" t="str">
        <v>0- Port Costs</v>
      </c>
      <c r="BT79" s="1" t="str">
        <v>0- Port Value</v>
      </c>
    </row>
    <row r="80" spans="8:72" hidden="1" outlineLevel="1" x14ac:dyDescent="0.3">
      <c r="H80" s="1" t="str">
        <v>0 - BM Costs</v>
      </c>
      <c r="L80" s="1" t="str">
        <v>0 - BM Port</v>
      </c>
      <c r="N80" s="1" t="str">
        <v>0 - Port Assets</v>
      </c>
      <c r="BP80" s="1" t="str">
        <v>0- Port Costs</v>
      </c>
      <c r="BT80" s="1" t="str">
        <v>0- Port Value</v>
      </c>
    </row>
    <row r="81" spans="8:72" hidden="1" outlineLevel="1" x14ac:dyDescent="0.3">
      <c r="H81" s="1" t="str">
        <v>0 - BM Costs</v>
      </c>
      <c r="L81" s="1" t="str">
        <v>0 - BM Port</v>
      </c>
      <c r="N81" s="1" t="str">
        <v>0 - Port Assets</v>
      </c>
      <c r="BP81" s="1" t="str">
        <v>0- Port Costs</v>
      </c>
      <c r="BT81" s="1" t="str">
        <v>0- Port Value</v>
      </c>
    </row>
    <row r="82" spans="8:72" hidden="1" outlineLevel="1" x14ac:dyDescent="0.3">
      <c r="H82" s="1" t="str">
        <v>0 - BM Costs</v>
      </c>
      <c r="L82" s="1" t="str">
        <v>0 - BM Port</v>
      </c>
      <c r="N82" s="1" t="str">
        <v>0 - Port Assets</v>
      </c>
      <c r="BP82" s="1" t="str">
        <v>0- Port Costs</v>
      </c>
      <c r="BT82" s="1" t="str">
        <v>0- Port Value</v>
      </c>
    </row>
    <row r="83" spans="8:72" hidden="1" outlineLevel="1" x14ac:dyDescent="0.3">
      <c r="H83" s="1" t="str">
        <v>0 - BM Costs</v>
      </c>
      <c r="L83" s="1" t="str">
        <v>0 - BM Port</v>
      </c>
      <c r="N83" s="1" t="str">
        <v>0 - Port Assets</v>
      </c>
      <c r="BP83" s="1" t="str">
        <v>0- Port Costs</v>
      </c>
      <c r="BT83" s="1" t="str">
        <v>0- Port Value</v>
      </c>
    </row>
    <row r="84" spans="8:72" hidden="1" outlineLevel="1" x14ac:dyDescent="0.3">
      <c r="H84" s="1" t="str">
        <v>0 - BM Costs</v>
      </c>
      <c r="L84" s="1" t="str">
        <v>0 - BM Port</v>
      </c>
      <c r="N84" s="1" t="str">
        <v>0 - Port Assets</v>
      </c>
      <c r="BP84" s="1" t="str">
        <v>0- Port Costs</v>
      </c>
      <c r="BT84" s="1" t="str">
        <v>0- Port Value</v>
      </c>
    </row>
    <row r="85" spans="8:72" hidden="1" outlineLevel="1" x14ac:dyDescent="0.3">
      <c r="H85" s="1" t="str">
        <v>0 - BM Costs</v>
      </c>
      <c r="L85" s="1" t="str">
        <v>0 - BM Port</v>
      </c>
      <c r="N85" s="1" t="str">
        <v>0 - Port Assets</v>
      </c>
      <c r="BP85" s="1" t="str">
        <v>0- Port Costs</v>
      </c>
      <c r="BT85" s="1" t="str">
        <v>0- Port Value</v>
      </c>
    </row>
    <row r="86" spans="8:72" hidden="1" outlineLevel="1" x14ac:dyDescent="0.3">
      <c r="H86" s="1" t="str">
        <v>0 - BM Costs</v>
      </c>
      <c r="L86" s="1" t="str">
        <v>0 - BM Port</v>
      </c>
      <c r="N86" s="1" t="str">
        <v>0 - Port Assets</v>
      </c>
      <c r="BP86" s="1" t="str">
        <v>0- Port Costs</v>
      </c>
      <c r="BT86" s="1" t="str">
        <v>0- Port Value</v>
      </c>
    </row>
    <row r="87" spans="8:72" hidden="1" outlineLevel="1" x14ac:dyDescent="0.3">
      <c r="H87" s="1" t="str">
        <v>0 - BM Costs</v>
      </c>
      <c r="L87" s="1" t="str">
        <v>0 - BM Port</v>
      </c>
      <c r="N87" s="1" t="str">
        <v>0 - Port Assets</v>
      </c>
      <c r="BP87" s="1" t="str">
        <v>0- Port Costs</v>
      </c>
      <c r="BT87" s="1" t="str">
        <v>0- Port Value</v>
      </c>
    </row>
    <row r="88" spans="8:72" hidden="1" outlineLevel="1" x14ac:dyDescent="0.3">
      <c r="H88" s="1" t="str">
        <v>0 - BM Costs</v>
      </c>
      <c r="L88" s="1" t="str">
        <v>0 - BM Port</v>
      </c>
      <c r="N88" s="1" t="str">
        <v>0 - Port Assets</v>
      </c>
      <c r="BP88" s="1" t="str">
        <v>0- Port Costs</v>
      </c>
      <c r="BT88" s="1" t="str">
        <v>0- Port Value</v>
      </c>
    </row>
    <row r="89" spans="8:72" hidden="1" outlineLevel="1" x14ac:dyDescent="0.3">
      <c r="H89" s="1" t="str">
        <v>0 - BM Costs</v>
      </c>
      <c r="L89" s="1" t="str">
        <v>0 - BM Port</v>
      </c>
      <c r="N89" s="1" t="str">
        <v>0 - Port Assets</v>
      </c>
      <c r="BP89" s="1" t="str">
        <v>0- Port Costs</v>
      </c>
      <c r="BT89" s="1" t="str">
        <v>0- Port Value</v>
      </c>
    </row>
    <row r="90" spans="8:72" hidden="1" outlineLevel="1" x14ac:dyDescent="0.3">
      <c r="H90" s="1" t="str">
        <v>0 - BM Costs</v>
      </c>
      <c r="L90" s="1" t="str">
        <v>0 - BM Port</v>
      </c>
      <c r="N90" s="1" t="str">
        <v>0 - Port Assets</v>
      </c>
      <c r="BP90" s="1" t="str">
        <v>0- Port Costs</v>
      </c>
      <c r="BT90" s="1" t="str">
        <v>0- Port Value</v>
      </c>
    </row>
    <row r="91" spans="8:72" hidden="1" outlineLevel="1" x14ac:dyDescent="0.3">
      <c r="H91" s="1" t="str">
        <v>0 - BM Costs</v>
      </c>
      <c r="L91" s="1" t="str">
        <v>0 - BM Port</v>
      </c>
      <c r="N91" s="1" t="str">
        <v>0 - Port Assets</v>
      </c>
      <c r="BP91" s="1" t="str">
        <v>0- Port Costs</v>
      </c>
      <c r="BT91" s="1" t="str">
        <v>0- Port Value</v>
      </c>
    </row>
    <row r="92" spans="8:72" hidden="1" outlineLevel="1" x14ac:dyDescent="0.3">
      <c r="H92" s="1" t="str">
        <v>0 - BM Costs</v>
      </c>
      <c r="L92" s="1" t="str">
        <v>0 - BM Port</v>
      </c>
      <c r="N92" s="1" t="str">
        <v>0 - Port Assets</v>
      </c>
      <c r="BP92" s="1" t="str">
        <v>0- Port Costs</v>
      </c>
      <c r="BT92" s="1" t="str">
        <v>0- Port Value</v>
      </c>
    </row>
    <row r="93" spans="8:72" hidden="1" outlineLevel="1" x14ac:dyDescent="0.3">
      <c r="H93" s="1" t="str">
        <v>0 - BM Costs</v>
      </c>
      <c r="L93" s="1" t="str">
        <v>0 - BM Port</v>
      </c>
      <c r="N93" s="1" t="str">
        <v>0 - Port Assets</v>
      </c>
      <c r="BP93" s="1" t="str">
        <v>0- Port Costs</v>
      </c>
      <c r="BT93" s="1" t="str">
        <v>0- Port Value</v>
      </c>
    </row>
    <row r="94" spans="8:72" hidden="1" outlineLevel="1" x14ac:dyDescent="0.3">
      <c r="H94" s="1" t="str">
        <v>0 - BM Costs</v>
      </c>
      <c r="L94" s="1" t="str">
        <v>0 - BM Port</v>
      </c>
      <c r="N94" s="1" t="str">
        <v>0 - Port Assets</v>
      </c>
      <c r="BP94" s="1" t="str">
        <v>0- Port Costs</v>
      </c>
      <c r="BT94" s="1" t="str">
        <v>0- Port Value</v>
      </c>
    </row>
    <row r="95" spans="8:72" hidden="1" outlineLevel="1" x14ac:dyDescent="0.3">
      <c r="H95" s="1" t="str">
        <v>0 - BM Costs</v>
      </c>
      <c r="L95" s="1" t="str">
        <v>0 - BM Port</v>
      </c>
      <c r="N95" s="1" t="str">
        <v>0 - Port Assets</v>
      </c>
      <c r="BP95" s="1" t="str">
        <v>0- Port Costs</v>
      </c>
      <c r="BT95" s="1" t="str">
        <v>0- Port Value</v>
      </c>
    </row>
    <row r="96" spans="8:72" hidden="1" outlineLevel="1" x14ac:dyDescent="0.3">
      <c r="H96" s="1" t="str">
        <v>0 - BM Costs</v>
      </c>
      <c r="L96" s="1" t="str">
        <v>0 - BM Port</v>
      </c>
      <c r="N96" s="1" t="str">
        <v>0 - Port Assets</v>
      </c>
      <c r="BP96" s="1" t="str">
        <v>0- Port Costs</v>
      </c>
      <c r="BT96" s="1" t="str">
        <v>0- Port Value</v>
      </c>
    </row>
    <row r="97" spans="8:72" hidden="1" outlineLevel="1" x14ac:dyDescent="0.3">
      <c r="H97" s="1" t="str">
        <v>0 - BM Costs</v>
      </c>
      <c r="L97" s="1" t="str">
        <v>0 - BM Port</v>
      </c>
      <c r="N97" s="1" t="str">
        <v>0 - Port Assets</v>
      </c>
      <c r="BP97" s="1" t="str">
        <v>0- Port Costs</v>
      </c>
      <c r="BT97" s="1" t="str">
        <v>0- Port Value</v>
      </c>
    </row>
    <row r="98" spans="8:72" hidden="1" outlineLevel="1" x14ac:dyDescent="0.3">
      <c r="H98" s="1" t="str">
        <v>0 - BM Costs</v>
      </c>
      <c r="L98" s="1" t="str">
        <v>0 - BM Port</v>
      </c>
      <c r="N98" s="1" t="str">
        <v>0 - Port Assets</v>
      </c>
      <c r="BP98" s="1" t="str">
        <v>0- Port Costs</v>
      </c>
      <c r="BT98" s="1" t="str">
        <v>0- Port Value</v>
      </c>
    </row>
    <row r="99" spans="8:72" hidden="1" outlineLevel="1" x14ac:dyDescent="0.3">
      <c r="H99" s="1" t="str">
        <v>0 - BM Costs</v>
      </c>
      <c r="L99" s="1" t="str">
        <v>0 - BM Port</v>
      </c>
      <c r="N99" s="1" t="str">
        <v>0 - Port Assets</v>
      </c>
      <c r="BP99" s="1" t="str">
        <v>0- Port Costs</v>
      </c>
      <c r="BT99" s="1" t="str">
        <v>0- Port Value</v>
      </c>
    </row>
    <row r="100" spans="8:72" hidden="1" outlineLevel="1" x14ac:dyDescent="0.3">
      <c r="H100" s="1" t="str">
        <v>0 - BM Costs</v>
      </c>
      <c r="L100" s="1" t="str">
        <v>0 - BM Port</v>
      </c>
      <c r="N100" s="1" t="str">
        <v>0 - Port Assets</v>
      </c>
      <c r="BP100" s="1" t="str">
        <v>0- Port Costs</v>
      </c>
      <c r="BT100" s="1" t="str">
        <v>0- Port Value</v>
      </c>
    </row>
    <row r="101" spans="8:72" hidden="1" outlineLevel="1" x14ac:dyDescent="0.3">
      <c r="H101" s="1" t="str">
        <v>0 - BM Costs</v>
      </c>
      <c r="L101" s="1" t="str">
        <v>0 - BM Port</v>
      </c>
      <c r="N101" s="1" t="str">
        <v>0 - Port Assets</v>
      </c>
      <c r="BP101" s="1" t="str">
        <v>0- Port Costs</v>
      </c>
      <c r="BT101" s="1" t="str">
        <v>0- Port Value</v>
      </c>
    </row>
    <row r="102" spans="8:72" hidden="1" outlineLevel="1" x14ac:dyDescent="0.3">
      <c r="H102" s="1" t="str">
        <v>0 - BM Costs</v>
      </c>
      <c r="L102" s="1" t="str">
        <v>0 - BM Port</v>
      </c>
      <c r="N102" s="1" t="str">
        <v>0 - Port Assets</v>
      </c>
      <c r="BP102" s="1" t="str">
        <v>0- Port Costs</v>
      </c>
      <c r="BT102" s="1" t="str">
        <v>0- Port Value</v>
      </c>
    </row>
    <row r="103" spans="8:72" hidden="1" outlineLevel="1" x14ac:dyDescent="0.3">
      <c r="H103" s="1" t="str">
        <v>0 - BM Costs</v>
      </c>
      <c r="L103" s="1" t="str">
        <v>0 - BM Port</v>
      </c>
      <c r="N103" s="1" t="str">
        <v>0 - Port Assets</v>
      </c>
      <c r="BP103" s="1" t="str">
        <v>0- Port Costs</v>
      </c>
      <c r="BT103" s="1" t="str">
        <v>0- Port Value</v>
      </c>
    </row>
    <row r="104" spans="8:72" hidden="1" outlineLevel="1" x14ac:dyDescent="0.3">
      <c r="H104" s="1" t="str">
        <v>0 - BM Costs</v>
      </c>
      <c r="L104" s="1" t="str">
        <v>0 - BM Port</v>
      </c>
      <c r="N104" s="1" t="str">
        <v>0 - Port Assets</v>
      </c>
      <c r="BP104" s="1" t="str">
        <v>0- Port Costs</v>
      </c>
      <c r="BT104" s="1" t="str">
        <v>0- Port Value</v>
      </c>
    </row>
    <row r="105" spans="8:72" hidden="1" outlineLevel="1" x14ac:dyDescent="0.3">
      <c r="H105" s="1" t="str">
        <v>0 - BM Costs</v>
      </c>
      <c r="L105" s="1" t="str">
        <v>0 - BM Port</v>
      </c>
      <c r="N105" s="1" t="str">
        <v>0 - Port Assets</v>
      </c>
      <c r="BP105" s="1" t="str">
        <v>0- Port Costs</v>
      </c>
      <c r="BT105" s="1" t="str">
        <v>0- Port Value</v>
      </c>
    </row>
    <row r="106" spans="8:72" hidden="1" outlineLevel="1" x14ac:dyDescent="0.3">
      <c r="H106" s="1" t="str">
        <v>0 - BM Costs</v>
      </c>
      <c r="L106" s="1" t="str">
        <v>0 - BM Port</v>
      </c>
      <c r="N106" s="1" t="str">
        <v>0 - Port Assets</v>
      </c>
      <c r="BP106" s="1" t="str">
        <v>0- Port Costs</v>
      </c>
      <c r="BT106" s="1" t="str">
        <v>0- Port Value</v>
      </c>
    </row>
    <row r="107" spans="8:72" hidden="1" outlineLevel="1" x14ac:dyDescent="0.3">
      <c r="H107" s="1" t="str">
        <v>0 - BM Costs</v>
      </c>
      <c r="L107" s="1" t="str">
        <v>0 - BM Port</v>
      </c>
      <c r="N107" s="1" t="str">
        <v>0 - Port Assets</v>
      </c>
      <c r="BP107" s="1" t="str">
        <v>0- Port Costs</v>
      </c>
      <c r="BT107" s="1" t="str">
        <v>0- Port Value</v>
      </c>
    </row>
    <row r="108" spans="8:72" hidden="1" outlineLevel="1" x14ac:dyDescent="0.3">
      <c r="H108" s="1" t="str">
        <v>0 - BM Costs</v>
      </c>
      <c r="L108" s="1" t="str">
        <v>0 - BM Port</v>
      </c>
      <c r="N108" s="1" t="str">
        <v>0 - Port Assets</v>
      </c>
      <c r="BP108" s="1" t="str">
        <v>0- Port Costs</v>
      </c>
      <c r="BT108" s="1" t="str">
        <v>0- Port Value</v>
      </c>
    </row>
    <row r="109" spans="8:72" hidden="1" outlineLevel="1" x14ac:dyDescent="0.3">
      <c r="H109" s="1" t="str">
        <v>0 - BM Costs</v>
      </c>
      <c r="L109" s="1" t="str">
        <v>0 - BM Port</v>
      </c>
      <c r="N109" s="1" t="str">
        <v>0 - Port Assets</v>
      </c>
      <c r="BP109" s="1" t="str">
        <v>0- Port Costs</v>
      </c>
      <c r="BT109" s="1" t="str">
        <v>0- Port Value</v>
      </c>
    </row>
    <row r="110" spans="8:72" hidden="1" outlineLevel="1" x14ac:dyDescent="0.3">
      <c r="H110" s="1" t="str">
        <v>0 - BM Costs</v>
      </c>
      <c r="L110" s="1" t="str">
        <v>0 - BM Port</v>
      </c>
      <c r="N110" s="1" t="str">
        <v>0 - Port Assets</v>
      </c>
      <c r="BP110" s="1" t="str">
        <v>0- Port Costs</v>
      </c>
      <c r="BT110" s="1" t="str">
        <v>0- Port Value</v>
      </c>
    </row>
    <row r="111" spans="8:72" hidden="1" outlineLevel="1" x14ac:dyDescent="0.3">
      <c r="H111" s="1" t="str">
        <v>0 - BM Costs</v>
      </c>
      <c r="L111" s="1" t="str">
        <v>0 - BM Port</v>
      </c>
      <c r="N111" s="1" t="str">
        <v>0 - Port Assets</v>
      </c>
      <c r="BP111" s="1" t="str">
        <v>0- Port Costs</v>
      </c>
      <c r="BT111" s="1" t="str">
        <v>0- Port Value</v>
      </c>
    </row>
    <row r="112" spans="8:72" hidden="1" outlineLevel="1" x14ac:dyDescent="0.3">
      <c r="H112" s="1" t="str">
        <v>0 - BM Costs</v>
      </c>
      <c r="L112" s="1" t="str">
        <v>0 - BM Port</v>
      </c>
      <c r="N112" s="1" t="str">
        <v>0 - Port Assets</v>
      </c>
      <c r="BP112" s="1" t="str">
        <v>0- Port Costs</v>
      </c>
      <c r="BT112" s="1" t="str">
        <v>0- Port Value</v>
      </c>
    </row>
    <row r="113" spans="8:72" hidden="1" outlineLevel="1" x14ac:dyDescent="0.3">
      <c r="H113" s="1" t="str">
        <v>0 - BM Costs</v>
      </c>
      <c r="L113" s="1" t="str">
        <v>0 - BM Port</v>
      </c>
      <c r="N113" s="1" t="str">
        <v>0 - Port Assets</v>
      </c>
      <c r="BP113" s="1" t="str">
        <v>0- Port Costs</v>
      </c>
      <c r="BT113" s="1" t="str">
        <v>0- Port Value</v>
      </c>
    </row>
    <row r="114" spans="8:72" hidden="1" outlineLevel="1" x14ac:dyDescent="0.3">
      <c r="H114" s="1" t="str">
        <v>0 - BM Costs</v>
      </c>
      <c r="L114" s="1" t="str">
        <v>0 - BM Port</v>
      </c>
      <c r="N114" s="1" t="str">
        <v>0 - Port Assets</v>
      </c>
      <c r="BP114" s="1" t="str">
        <v>0- Port Costs</v>
      </c>
      <c r="BT114" s="1" t="str">
        <v>0- Port Value</v>
      </c>
    </row>
    <row r="115" spans="8:72" hidden="1" outlineLevel="1" x14ac:dyDescent="0.3">
      <c r="H115" s="1" t="str">
        <v>0 - BM Costs</v>
      </c>
      <c r="L115" s="1" t="str">
        <v>0 - BM Port</v>
      </c>
      <c r="N115" s="1" t="str">
        <v>0 - Port Assets</v>
      </c>
      <c r="BP115" s="1" t="str">
        <v>0- Port Costs</v>
      </c>
      <c r="BT115" s="1" t="str">
        <v>0- Port Value</v>
      </c>
    </row>
    <row r="116" spans="8:72" hidden="1" outlineLevel="1" x14ac:dyDescent="0.3">
      <c r="H116" s="1" t="str">
        <v>0 - BM Costs</v>
      </c>
      <c r="L116" s="1" t="str">
        <v>0 - BM Port</v>
      </c>
      <c r="N116" s="1" t="str">
        <v>0 - Port Assets</v>
      </c>
      <c r="BP116" s="1" t="str">
        <v>0- Port Costs</v>
      </c>
      <c r="BT116" s="1" t="str">
        <v>0- Port Value</v>
      </c>
    </row>
    <row r="117" spans="8:72" hidden="1" outlineLevel="1" x14ac:dyDescent="0.3">
      <c r="H117" s="1" t="str">
        <v>0 - BM Costs</v>
      </c>
      <c r="L117" s="1" t="str">
        <v>0 - BM Port</v>
      </c>
      <c r="N117" s="1" t="str">
        <v>0 - Port Assets</v>
      </c>
      <c r="BP117" s="1" t="str">
        <v>0- Port Costs</v>
      </c>
      <c r="BT117" s="1" t="str">
        <v>0- Port Value</v>
      </c>
    </row>
    <row r="118" spans="8:72" hidden="1" outlineLevel="1" x14ac:dyDescent="0.3">
      <c r="H118" s="1" t="str">
        <v>0 - BM Costs</v>
      </c>
      <c r="L118" s="1" t="str">
        <v>0 - BM Port</v>
      </c>
      <c r="N118" s="1" t="str">
        <v>0 - Port Assets</v>
      </c>
      <c r="BP118" s="1" t="str">
        <v>0- Port Costs</v>
      </c>
      <c r="BT118" s="1" t="str">
        <v>0- Port Value</v>
      </c>
    </row>
    <row r="119" spans="8:72" hidden="1" outlineLevel="1" x14ac:dyDescent="0.3">
      <c r="H119" s="1" t="str">
        <v>0 - BM Costs</v>
      </c>
      <c r="L119" s="1" t="str">
        <v>0 - BM Port</v>
      </c>
      <c r="N119" s="1" t="str">
        <v>0 - Port Assets</v>
      </c>
      <c r="BP119" s="1" t="str">
        <v>0- Port Costs</v>
      </c>
      <c r="BT119" s="1" t="str">
        <v>0- Port Value</v>
      </c>
    </row>
    <row r="120" spans="8:72" hidden="1" outlineLevel="1" x14ac:dyDescent="0.3">
      <c r="H120" s="1" t="str">
        <v>0 - BM Costs</v>
      </c>
      <c r="L120" s="1" t="str">
        <v>0 - BM Port</v>
      </c>
      <c r="N120" s="1" t="str">
        <v>0 - Port Assets</v>
      </c>
      <c r="BP120" s="1" t="str">
        <v>0- Port Costs</v>
      </c>
      <c r="BT120" s="1" t="str">
        <v>0- Port Value</v>
      </c>
    </row>
    <row r="121" spans="8:72" hidden="1" outlineLevel="1" x14ac:dyDescent="0.3">
      <c r="H121" s="1" t="str">
        <v>0 - BM Costs</v>
      </c>
      <c r="L121" s="1" t="str">
        <v>0 - BM Port</v>
      </c>
      <c r="N121" s="1" t="str">
        <v>0 - Port Assets</v>
      </c>
      <c r="BP121" s="1" t="str">
        <v>0- Port Costs</v>
      </c>
      <c r="BT121" s="1" t="str">
        <v>0- Port Value</v>
      </c>
    </row>
    <row r="122" spans="8:72" hidden="1" outlineLevel="1" x14ac:dyDescent="0.3">
      <c r="H122" s="1" t="str">
        <v>0 - BM Costs</v>
      </c>
      <c r="L122" s="1" t="str">
        <v>0 - BM Port</v>
      </c>
      <c r="N122" s="1" t="str">
        <v>0 - Port Assets</v>
      </c>
      <c r="BP122" s="1" t="str">
        <v>0- Port Costs</v>
      </c>
      <c r="BT122" s="1" t="str">
        <v>0- Port Value</v>
      </c>
    </row>
    <row r="123" spans="8:72" hidden="1" outlineLevel="1" x14ac:dyDescent="0.3">
      <c r="H123" s="1" t="str">
        <v>0 - BM Costs</v>
      </c>
      <c r="L123" s="1" t="str">
        <v>0 - BM Port</v>
      </c>
      <c r="N123" s="1" t="str">
        <v>0 - Port Assets</v>
      </c>
      <c r="BP123" s="1" t="str">
        <v>0- Port Costs</v>
      </c>
      <c r="BT123" s="1" t="str">
        <v>0- Port Value</v>
      </c>
    </row>
    <row r="124" spans="8:72" hidden="1" outlineLevel="1" x14ac:dyDescent="0.3">
      <c r="H124" s="1" t="str">
        <v>0 - BM Costs</v>
      </c>
      <c r="L124" s="1" t="str">
        <v>0 - BM Port</v>
      </c>
      <c r="N124" s="1" t="str">
        <v>0 - Port Assets</v>
      </c>
      <c r="BP124" s="1" t="str">
        <v>0- Port Costs</v>
      </c>
      <c r="BT124" s="1" t="str">
        <v>0- Port Value</v>
      </c>
    </row>
    <row r="125" spans="8:72" hidden="1" outlineLevel="1" x14ac:dyDescent="0.3">
      <c r="H125" s="1" t="str">
        <v>0 - BM Costs</v>
      </c>
      <c r="L125" s="1" t="str">
        <v>0 - BM Port</v>
      </c>
      <c r="N125" s="1" t="str">
        <v>0 - Port Assets</v>
      </c>
      <c r="BP125" s="1" t="str">
        <v>0- Port Costs</v>
      </c>
      <c r="BT125" s="1" t="str">
        <v>0- Port Value</v>
      </c>
    </row>
    <row r="126" spans="8:72" hidden="1" outlineLevel="1" x14ac:dyDescent="0.3">
      <c r="H126" s="1" t="str">
        <v>0 - BM Costs</v>
      </c>
      <c r="L126" s="1" t="str">
        <v>0 - BM Port</v>
      </c>
      <c r="N126" s="1" t="str">
        <v>0 - Port Assets</v>
      </c>
      <c r="BP126" s="1" t="str">
        <v>0- Port Costs</v>
      </c>
      <c r="BT126" s="1" t="str">
        <v>0- Port Value</v>
      </c>
    </row>
    <row r="127" spans="8:72" hidden="1" outlineLevel="1" x14ac:dyDescent="0.3">
      <c r="H127" s="1" t="str">
        <v>0 - BM Costs</v>
      </c>
      <c r="L127" s="1" t="str">
        <v>0 - BM Port</v>
      </c>
      <c r="N127" s="1" t="str">
        <v>0 - Port Assets</v>
      </c>
      <c r="BP127" s="1" t="str">
        <v>0- Port Costs</v>
      </c>
      <c r="BT127" s="1" t="str">
        <v>0- Port Value</v>
      </c>
    </row>
    <row r="128" spans="8:72" hidden="1" outlineLevel="1" x14ac:dyDescent="0.3">
      <c r="H128" s="1" t="str">
        <v>0 - BM Costs</v>
      </c>
      <c r="L128" s="1" t="str">
        <v>0 - BM Port</v>
      </c>
      <c r="N128" s="1" t="str">
        <v>0 - Port Assets</v>
      </c>
      <c r="BP128" s="1" t="str">
        <v>0- Port Costs</v>
      </c>
      <c r="BT128" s="1" t="str">
        <v>0- Port Value</v>
      </c>
    </row>
    <row r="129" spans="8:72" hidden="1" outlineLevel="1" x14ac:dyDescent="0.3">
      <c r="H129" s="1" t="str">
        <v>0 - BM Costs</v>
      </c>
      <c r="L129" s="1" t="str">
        <v>0 - BM Port</v>
      </c>
      <c r="N129" s="1" t="str">
        <v>0 - Port Assets</v>
      </c>
      <c r="BP129" s="1" t="str">
        <v>0- Port Costs</v>
      </c>
      <c r="BT129" s="1" t="str">
        <v>0- Port Value</v>
      </c>
    </row>
    <row r="130" spans="8:72" hidden="1" outlineLevel="1" x14ac:dyDescent="0.3">
      <c r="H130" s="1" t="str">
        <v>0 - BM Costs</v>
      </c>
      <c r="L130" s="1" t="str">
        <v>0 - BM Port</v>
      </c>
      <c r="N130" s="1" t="str">
        <v>0 - Port Assets</v>
      </c>
      <c r="BP130" s="1" t="str">
        <v>0- Port Costs</v>
      </c>
      <c r="BT130" s="1" t="str">
        <v>0- Port Value</v>
      </c>
    </row>
    <row r="131" spans="8:72" hidden="1" outlineLevel="1" x14ac:dyDescent="0.3">
      <c r="H131" s="1" t="str">
        <v>0 - BM Costs</v>
      </c>
      <c r="L131" s="1" t="str">
        <v>0 - BM Port</v>
      </c>
      <c r="N131" s="1" t="str">
        <v>0 - Port Assets</v>
      </c>
      <c r="BP131" s="1" t="str">
        <v>0- Port Costs</v>
      </c>
      <c r="BT131" s="1" t="str">
        <v>0- Port Value</v>
      </c>
    </row>
    <row r="132" spans="8:72" hidden="1" outlineLevel="1" x14ac:dyDescent="0.3">
      <c r="H132" s="1" t="str">
        <v>0 - BM Costs</v>
      </c>
      <c r="L132" s="1" t="str">
        <v>0 - BM Port</v>
      </c>
      <c r="N132" s="1" t="str">
        <v>0 - Port Assets</v>
      </c>
      <c r="BP132" s="1" t="str">
        <v>0- Port Costs</v>
      </c>
      <c r="BT132" s="1" t="str">
        <v>0- Port Value</v>
      </c>
    </row>
    <row r="133" spans="8:72" hidden="1" outlineLevel="1" x14ac:dyDescent="0.3">
      <c r="H133" s="1" t="str">
        <v>0 - BM Costs</v>
      </c>
      <c r="L133" s="1" t="str">
        <v>0 - BM Port</v>
      </c>
      <c r="N133" s="1" t="str">
        <v>0 - Port Assets</v>
      </c>
      <c r="BP133" s="1" t="str">
        <v>0- Port Costs</v>
      </c>
      <c r="BT133" s="1" t="str">
        <v>0- Port Value</v>
      </c>
    </row>
    <row r="134" spans="8:72" hidden="1" outlineLevel="1" x14ac:dyDescent="0.3">
      <c r="H134" s="1" t="str">
        <v>0 - BM Costs</v>
      </c>
      <c r="L134" s="1" t="str">
        <v>0 - BM Port</v>
      </c>
      <c r="N134" s="1" t="str">
        <v>0 - Port Assets</v>
      </c>
      <c r="BP134" s="1" t="str">
        <v>0- Port Costs</v>
      </c>
      <c r="BT134" s="1" t="str">
        <v>0- Port Value</v>
      </c>
    </row>
    <row r="135" spans="8:72" hidden="1" outlineLevel="1" x14ac:dyDescent="0.3">
      <c r="H135" s="1" t="str">
        <v>0 - BM Costs</v>
      </c>
      <c r="L135" s="1" t="str">
        <v>0 - BM Port</v>
      </c>
      <c r="N135" s="1" t="str">
        <v>0 - Port Assets</v>
      </c>
      <c r="BP135" s="1" t="str">
        <v>0- Port Costs</v>
      </c>
      <c r="BT135" s="1" t="str">
        <v>0- Port Value</v>
      </c>
    </row>
    <row r="136" spans="8:72" hidden="1" outlineLevel="1" x14ac:dyDescent="0.3">
      <c r="H136" s="1" t="str">
        <v>0 - BM Costs</v>
      </c>
      <c r="L136" s="1" t="str">
        <v>0 - BM Port</v>
      </c>
      <c r="N136" s="1" t="str">
        <v>0 - Port Assets</v>
      </c>
      <c r="BP136" s="1" t="str">
        <v>0- Port Costs</v>
      </c>
      <c r="BT136" s="1" t="str">
        <v>0- Port Value</v>
      </c>
    </row>
    <row r="137" spans="8:72" hidden="1" outlineLevel="1" x14ac:dyDescent="0.3">
      <c r="H137" s="1" t="str">
        <v>0 - BM Costs</v>
      </c>
      <c r="L137" s="1" t="str">
        <v>0 - BM Port</v>
      </c>
      <c r="N137" s="1" t="str">
        <v>0 - Port Assets</v>
      </c>
      <c r="BP137" s="1" t="str">
        <v>0- Port Costs</v>
      </c>
      <c r="BT137" s="1" t="str">
        <v>0- Port Value</v>
      </c>
    </row>
    <row r="138" spans="8:72" hidden="1" outlineLevel="1" x14ac:dyDescent="0.3">
      <c r="H138" s="1" t="str">
        <v>0 - BM Costs</v>
      </c>
      <c r="L138" s="1" t="str">
        <v>0 - BM Port</v>
      </c>
      <c r="N138" s="1" t="str">
        <v>0 - Port Assets</v>
      </c>
      <c r="BP138" s="1" t="str">
        <v>0- Port Costs</v>
      </c>
      <c r="BT138" s="1" t="str">
        <v>0- Port Value</v>
      </c>
    </row>
    <row r="139" spans="8:72" hidden="1" outlineLevel="1" x14ac:dyDescent="0.3">
      <c r="H139" s="1" t="str">
        <v>0 - BM Costs</v>
      </c>
      <c r="L139" s="1" t="str">
        <v>0 - BM Port</v>
      </c>
      <c r="N139" s="1" t="str">
        <v>0 - Port Assets</v>
      </c>
      <c r="BP139" s="1" t="str">
        <v>0- Port Costs</v>
      </c>
      <c r="BT139" s="1" t="str">
        <v>0- Port Value</v>
      </c>
    </row>
    <row r="140" spans="8:72" hidden="1" outlineLevel="1" x14ac:dyDescent="0.3">
      <c r="H140" s="1" t="str">
        <v>0 - BM Costs</v>
      </c>
      <c r="L140" s="1" t="str">
        <v>0 - BM Port</v>
      </c>
      <c r="N140" s="1" t="str">
        <v>0 - Port Assets</v>
      </c>
      <c r="BP140" s="1" t="str">
        <v>0- Port Costs</v>
      </c>
      <c r="BT140" s="1" t="str">
        <v>0- Port Value</v>
      </c>
    </row>
    <row r="141" spans="8:72" hidden="1" outlineLevel="1" x14ac:dyDescent="0.3">
      <c r="H141" s="1" t="str">
        <v>0 - BM Costs</v>
      </c>
      <c r="L141" s="1" t="str">
        <v>0 - BM Port</v>
      </c>
      <c r="N141" s="1" t="str">
        <v>0 - Port Assets</v>
      </c>
      <c r="BP141" s="1" t="str">
        <v>0- Port Costs</v>
      </c>
      <c r="BT141" s="1" t="str">
        <v>0- Port Value</v>
      </c>
    </row>
    <row r="142" spans="8:72" hidden="1" outlineLevel="1" x14ac:dyDescent="0.3">
      <c r="H142" s="1" t="str">
        <v>0 - BM Costs</v>
      </c>
      <c r="L142" s="1" t="str">
        <v>0 - BM Port</v>
      </c>
      <c r="N142" s="1" t="str">
        <v>0 - Port Assets</v>
      </c>
      <c r="BP142" s="1" t="str">
        <v>0- Port Costs</v>
      </c>
      <c r="BT142" s="1" t="str">
        <v>0- Port Value</v>
      </c>
    </row>
    <row r="143" spans="8:72" hidden="1" outlineLevel="1" x14ac:dyDescent="0.3">
      <c r="H143" s="1" t="str">
        <v>0 - BM Costs</v>
      </c>
      <c r="L143" s="1" t="str">
        <v>0 - BM Port</v>
      </c>
      <c r="N143" s="1" t="str">
        <v>0 - Port Assets</v>
      </c>
      <c r="BP143" s="1" t="str">
        <v>0- Port Costs</v>
      </c>
      <c r="BT143" s="1" t="str">
        <v>0- Port Value</v>
      </c>
    </row>
    <row r="144" spans="8:72" hidden="1" outlineLevel="1" x14ac:dyDescent="0.3">
      <c r="H144" s="1" t="str">
        <v>0 - BM Costs</v>
      </c>
      <c r="L144" s="1" t="str">
        <v>0 - BM Port</v>
      </c>
      <c r="N144" s="1" t="str">
        <v>0 - Port Assets</v>
      </c>
      <c r="BP144" s="1" t="str">
        <v>0- Port Costs</v>
      </c>
      <c r="BT144" s="1" t="str">
        <v>0- Port Value</v>
      </c>
    </row>
    <row r="145" spans="8:72" hidden="1" outlineLevel="1" x14ac:dyDescent="0.3">
      <c r="H145" s="1" t="str">
        <v>0 - BM Costs</v>
      </c>
      <c r="L145" s="1" t="str">
        <v>0 - BM Port</v>
      </c>
      <c r="N145" s="1" t="str">
        <v>0 - Port Assets</v>
      </c>
      <c r="BP145" s="1" t="str">
        <v>0- Port Costs</v>
      </c>
      <c r="BT145" s="1" t="str">
        <v>0- Port Value</v>
      </c>
    </row>
    <row r="146" spans="8:72" hidden="1" outlineLevel="1" x14ac:dyDescent="0.3">
      <c r="H146" s="1" t="str">
        <v>0 - BM Costs</v>
      </c>
      <c r="L146" s="1" t="str">
        <v>0 - BM Port</v>
      </c>
      <c r="N146" s="1" t="str">
        <v>0 - Port Assets</v>
      </c>
      <c r="BP146" s="1" t="str">
        <v>0- Port Costs</v>
      </c>
      <c r="BT146" s="1" t="str">
        <v>0- Port Value</v>
      </c>
    </row>
    <row r="147" spans="8:72" hidden="1" outlineLevel="1" x14ac:dyDescent="0.3">
      <c r="H147" s="1" t="str">
        <v>0 - BM Costs</v>
      </c>
      <c r="L147" s="1" t="str">
        <v>0 - BM Port</v>
      </c>
      <c r="N147" s="1" t="str">
        <v>0 - Port Assets</v>
      </c>
      <c r="BP147" s="1" t="str">
        <v>0- Port Costs</v>
      </c>
      <c r="BT147" s="1" t="str">
        <v>0- Port Value</v>
      </c>
    </row>
    <row r="148" spans="8:72" hidden="1" outlineLevel="1" x14ac:dyDescent="0.3">
      <c r="H148" s="1" t="str">
        <v>0 - BM Costs</v>
      </c>
      <c r="L148" s="1" t="str">
        <v>0 - BM Port</v>
      </c>
      <c r="N148" s="1" t="str">
        <v>0 - Port Assets</v>
      </c>
      <c r="BP148" s="1" t="str">
        <v>0- Port Costs</v>
      </c>
      <c r="BT148" s="1" t="str">
        <v>0- Port Value</v>
      </c>
    </row>
    <row r="149" spans="8:72" hidden="1" outlineLevel="1" x14ac:dyDescent="0.3">
      <c r="H149" s="1" t="str">
        <v>0 - BM Costs</v>
      </c>
      <c r="L149" s="1" t="str">
        <v>0 - BM Port</v>
      </c>
      <c r="N149" s="1" t="str">
        <v>0 - Port Assets</v>
      </c>
      <c r="BP149" s="1" t="str">
        <v>0- Port Costs</v>
      </c>
      <c r="BT149" s="1" t="str">
        <v>0- Port Value</v>
      </c>
    </row>
    <row r="150" spans="8:72" hidden="1" outlineLevel="1" x14ac:dyDescent="0.3">
      <c r="H150" s="1" t="str">
        <v>0 - BM Costs</v>
      </c>
      <c r="L150" s="1" t="str">
        <v>0 - BM Port</v>
      </c>
      <c r="N150" s="1" t="str">
        <v>0 - Port Assets</v>
      </c>
      <c r="BP150" s="1" t="str">
        <v>0- Port Costs</v>
      </c>
      <c r="BT150" s="1" t="str">
        <v>0- Port Value</v>
      </c>
    </row>
    <row r="151" spans="8:72" hidden="1" outlineLevel="1" x14ac:dyDescent="0.3">
      <c r="H151" s="1" t="str">
        <v>0 - BM Costs</v>
      </c>
      <c r="L151" s="1" t="str">
        <v>0 - BM Port</v>
      </c>
      <c r="N151" s="1" t="str">
        <v>0 - Port Assets</v>
      </c>
      <c r="BP151" s="1" t="str">
        <v>0- Port Costs</v>
      </c>
      <c r="BT151" s="1" t="str">
        <v>0- Port Value</v>
      </c>
    </row>
    <row r="152" spans="8:72" hidden="1" outlineLevel="1" x14ac:dyDescent="0.3">
      <c r="H152" s="1" t="str">
        <v>0 - BM Costs</v>
      </c>
      <c r="L152" s="1" t="str">
        <v>0 - BM Port</v>
      </c>
      <c r="N152" s="1" t="str">
        <v>0 - Port Assets</v>
      </c>
      <c r="BP152" s="1" t="str">
        <v>0- Port Costs</v>
      </c>
      <c r="BT152" s="1" t="str">
        <v>0- Port Value</v>
      </c>
    </row>
    <row r="153" spans="8:72" hidden="1" outlineLevel="1" x14ac:dyDescent="0.3">
      <c r="H153" s="1" t="str">
        <v>0 - BM Costs</v>
      </c>
      <c r="L153" s="1" t="str">
        <v>0 - BM Port</v>
      </c>
      <c r="N153" s="1" t="str">
        <v>0 - Port Assets</v>
      </c>
      <c r="BP153" s="1" t="str">
        <v>0- Port Costs</v>
      </c>
      <c r="BT153" s="1" t="str">
        <v>0- Port Value</v>
      </c>
    </row>
    <row r="154" spans="8:72" hidden="1" outlineLevel="1" x14ac:dyDescent="0.3">
      <c r="H154" s="1" t="str">
        <v>0 - BM Costs</v>
      </c>
      <c r="L154" s="1" t="str">
        <v>0 - BM Port</v>
      </c>
      <c r="N154" s="1" t="str">
        <v>0 - Port Assets</v>
      </c>
      <c r="BP154" s="1" t="str">
        <v>0- Port Costs</v>
      </c>
      <c r="BT154" s="1" t="str">
        <v>0- Port Value</v>
      </c>
    </row>
    <row r="155" spans="8:72" hidden="1" outlineLevel="1" x14ac:dyDescent="0.3">
      <c r="H155" s="1" t="str">
        <v>0 - BM Costs</v>
      </c>
      <c r="L155" s="1" t="str">
        <v>0 - BM Port</v>
      </c>
      <c r="N155" s="1" t="str">
        <v>0 - Port Assets</v>
      </c>
      <c r="BP155" s="1" t="str">
        <v>0- Port Costs</v>
      </c>
      <c r="BT155" s="1" t="str">
        <v>0- Port Value</v>
      </c>
    </row>
    <row r="156" spans="8:72" hidden="1" outlineLevel="1" x14ac:dyDescent="0.3">
      <c r="H156" s="1" t="str">
        <v>0 - BM Costs</v>
      </c>
      <c r="L156" s="1" t="str">
        <v>0 - BM Port</v>
      </c>
      <c r="N156" s="1" t="str">
        <v>0 - Port Assets</v>
      </c>
      <c r="BP156" s="1" t="str">
        <v>0- Port Costs</v>
      </c>
      <c r="BT156" s="1" t="str">
        <v>0- Port Value</v>
      </c>
    </row>
    <row r="157" spans="8:72" hidden="1" outlineLevel="1" x14ac:dyDescent="0.3">
      <c r="H157" s="1" t="str">
        <v>0 - BM Costs</v>
      </c>
      <c r="L157" s="1" t="str">
        <v>0 - BM Port</v>
      </c>
      <c r="N157" s="1" t="str">
        <v>0 - Port Assets</v>
      </c>
      <c r="BP157" s="1" t="str">
        <v>0- Port Costs</v>
      </c>
      <c r="BT157" s="1" t="str">
        <v>0- Port Value</v>
      </c>
    </row>
    <row r="158" spans="8:72" hidden="1" outlineLevel="1" x14ac:dyDescent="0.3">
      <c r="H158" s="1" t="str">
        <v>0 - BM Costs</v>
      </c>
      <c r="L158" s="1" t="str">
        <v>0 - BM Port</v>
      </c>
      <c r="N158" s="1" t="str">
        <v>0 - Port Assets</v>
      </c>
      <c r="BP158" s="1" t="str">
        <v>0- Port Costs</v>
      </c>
      <c r="BT158" s="1" t="str">
        <v>0- Port Value</v>
      </c>
    </row>
    <row r="159" spans="8:72" hidden="1" outlineLevel="1" x14ac:dyDescent="0.3">
      <c r="H159" s="1" t="str">
        <v>0 - BM Costs</v>
      </c>
      <c r="L159" s="1" t="str">
        <v>0 - BM Port</v>
      </c>
      <c r="N159" s="1" t="str">
        <v>0 - Port Assets</v>
      </c>
      <c r="BP159" s="1" t="str">
        <v>0- Port Costs</v>
      </c>
      <c r="BT159" s="1" t="str">
        <v>0- Port Value</v>
      </c>
    </row>
    <row r="160" spans="8:72" hidden="1" outlineLevel="1" x14ac:dyDescent="0.3">
      <c r="H160" s="1" t="str">
        <v>0 - BM Costs</v>
      </c>
      <c r="L160" s="1" t="str">
        <v>0 - BM Port</v>
      </c>
      <c r="N160" s="1" t="str">
        <v>0 - Port Assets</v>
      </c>
      <c r="BP160" s="1" t="str">
        <v>0- Port Costs</v>
      </c>
      <c r="BT160" s="1" t="str">
        <v>0- Port Value</v>
      </c>
    </row>
    <row r="161" spans="8:72" hidden="1" outlineLevel="1" x14ac:dyDescent="0.3">
      <c r="H161" s="1" t="str">
        <v>0 - BM Costs</v>
      </c>
      <c r="L161" s="1" t="str">
        <v>0 - BM Port</v>
      </c>
      <c r="N161" s="1" t="str">
        <v>0 - Port Assets</v>
      </c>
      <c r="BP161" s="1" t="str">
        <v>0- Port Costs</v>
      </c>
      <c r="BT161" s="1" t="str">
        <v>0- Port Value</v>
      </c>
    </row>
    <row r="162" spans="8:72" hidden="1" outlineLevel="1" x14ac:dyDescent="0.3">
      <c r="H162" s="1" t="str">
        <v>0 - BM Costs</v>
      </c>
      <c r="L162" s="1" t="str">
        <v>0 - BM Port</v>
      </c>
      <c r="N162" s="1" t="str">
        <v>0 - Port Assets</v>
      </c>
      <c r="BP162" s="1" t="str">
        <v>0- Port Costs</v>
      </c>
      <c r="BT162" s="1" t="str">
        <v>0- Port Value</v>
      </c>
    </row>
    <row r="163" spans="8:72" hidden="1" outlineLevel="1" x14ac:dyDescent="0.3">
      <c r="H163" s="1" t="str">
        <v>0 - BM Costs</v>
      </c>
      <c r="L163" s="1" t="str">
        <v>0 - BM Port</v>
      </c>
      <c r="N163" s="1" t="str">
        <v>0 - Port Assets</v>
      </c>
      <c r="BP163" s="1" t="str">
        <v>0- Port Costs</v>
      </c>
      <c r="BT163" s="1" t="str">
        <v>0- Port Value</v>
      </c>
    </row>
    <row r="164" spans="8:72" hidden="1" outlineLevel="1" x14ac:dyDescent="0.3">
      <c r="H164" s="1" t="str">
        <v>0 - BM Costs</v>
      </c>
      <c r="L164" s="1" t="str">
        <v>0 - BM Port</v>
      </c>
      <c r="N164" s="1" t="str">
        <v>0 - Port Assets</v>
      </c>
      <c r="BP164" s="1" t="str">
        <v>0- Port Costs</v>
      </c>
      <c r="BT164" s="1" t="str">
        <v>0- Port Value</v>
      </c>
    </row>
    <row r="165" spans="8:72" hidden="1" outlineLevel="1" x14ac:dyDescent="0.3">
      <c r="H165" s="1" t="str">
        <v>0 - BM Costs</v>
      </c>
      <c r="L165" s="1" t="str">
        <v>0 - BM Port</v>
      </c>
      <c r="N165" s="1" t="str">
        <v>0 - Port Assets</v>
      </c>
      <c r="BP165" s="1" t="str">
        <v>0- Port Costs</v>
      </c>
      <c r="BT165" s="1" t="str">
        <v>0- Port Value</v>
      </c>
    </row>
    <row r="166" spans="8:72" hidden="1" outlineLevel="1" x14ac:dyDescent="0.3">
      <c r="H166" s="1" t="str">
        <v>0 - BM Costs</v>
      </c>
      <c r="L166" s="1" t="str">
        <v>0 - BM Port</v>
      </c>
      <c r="N166" s="1" t="str">
        <v>0 - Port Assets</v>
      </c>
      <c r="BP166" s="1" t="str">
        <v>0- Port Costs</v>
      </c>
      <c r="BT166" s="1" t="str">
        <v>0- Port Value</v>
      </c>
    </row>
    <row r="167" spans="8:72" hidden="1" outlineLevel="1" x14ac:dyDescent="0.3">
      <c r="H167" s="1" t="str">
        <v>0 - BM Costs</v>
      </c>
      <c r="L167" s="1" t="str">
        <v>0 - BM Port</v>
      </c>
      <c r="N167" s="1" t="str">
        <v>0 - Port Assets</v>
      </c>
      <c r="BP167" s="1" t="str">
        <v>0- Port Costs</v>
      </c>
      <c r="BT167" s="1" t="str">
        <v>0- Port Value</v>
      </c>
    </row>
    <row r="168" spans="8:72" hidden="1" outlineLevel="1" x14ac:dyDescent="0.3">
      <c r="H168" s="1" t="str">
        <v>0 - BM Costs</v>
      </c>
      <c r="L168" s="1" t="str">
        <v>0 - BM Port</v>
      </c>
      <c r="N168" s="1" t="str">
        <v>0 - Port Assets</v>
      </c>
      <c r="BP168" s="1" t="str">
        <v>0- Port Costs</v>
      </c>
      <c r="BT168" s="1" t="str">
        <v>0- Port Value</v>
      </c>
    </row>
    <row r="169" spans="8:72" hidden="1" outlineLevel="1" x14ac:dyDescent="0.3">
      <c r="H169" s="1" t="str">
        <v>0 - BM Costs</v>
      </c>
      <c r="L169" s="1" t="str">
        <v>0 - BM Port</v>
      </c>
      <c r="N169" s="1" t="str">
        <v>0 - Port Assets</v>
      </c>
      <c r="BP169" s="1" t="str">
        <v>0- Port Costs</v>
      </c>
      <c r="BT169" s="1" t="str">
        <v>0- Port Value</v>
      </c>
    </row>
    <row r="170" spans="8:72" hidden="1" outlineLevel="1" x14ac:dyDescent="0.3">
      <c r="H170" s="1" t="str">
        <v>0 - BM Costs</v>
      </c>
      <c r="L170" s="1" t="str">
        <v>0 - BM Port</v>
      </c>
      <c r="N170" s="1" t="str">
        <v>0 - Port Assets</v>
      </c>
      <c r="BP170" s="1" t="str">
        <v>0- Port Costs</v>
      </c>
      <c r="BT170" s="1" t="str">
        <v>0- Port Value</v>
      </c>
    </row>
    <row r="171" spans="8:72" hidden="1" outlineLevel="1" x14ac:dyDescent="0.3">
      <c r="H171" s="1" t="str">
        <v>0 - BM Costs</v>
      </c>
      <c r="L171" s="1" t="str">
        <v>0 - BM Port</v>
      </c>
      <c r="N171" s="1" t="str">
        <v>0 - Port Assets</v>
      </c>
      <c r="BP171" s="1" t="str">
        <v>0- Port Costs</v>
      </c>
      <c r="BT171" s="1" t="str">
        <v>0- Port Value</v>
      </c>
    </row>
    <row r="172" spans="8:72" hidden="1" outlineLevel="1" x14ac:dyDescent="0.3">
      <c r="H172" s="1" t="str">
        <v>0 - BM Costs</v>
      </c>
      <c r="L172" s="1" t="str">
        <v>0 - BM Port</v>
      </c>
      <c r="N172" s="1" t="str">
        <v>0 - Port Assets</v>
      </c>
      <c r="BP172" s="1" t="str">
        <v>0- Port Costs</v>
      </c>
      <c r="BT172" s="1" t="str">
        <v>0- Port Value</v>
      </c>
    </row>
    <row r="173" spans="8:72" hidden="1" outlineLevel="1" x14ac:dyDescent="0.3">
      <c r="H173" s="1" t="str">
        <v>0 - BM Costs</v>
      </c>
      <c r="L173" s="1" t="str">
        <v>0 - BM Port</v>
      </c>
      <c r="N173" s="1" t="str">
        <v>0 - Port Assets</v>
      </c>
      <c r="BP173" s="1" t="str">
        <v>0- Port Costs</v>
      </c>
      <c r="BT173" s="1" t="str">
        <v>0- Port Value</v>
      </c>
    </row>
    <row r="174" spans="8:72" hidden="1" outlineLevel="1" x14ac:dyDescent="0.3">
      <c r="H174" s="1" t="str">
        <v>0 - BM Costs</v>
      </c>
      <c r="L174" s="1" t="str">
        <v>0 - BM Port</v>
      </c>
      <c r="N174" s="1" t="str">
        <v>0 - Port Assets</v>
      </c>
      <c r="BP174" s="1" t="str">
        <v>0- Port Costs</v>
      </c>
      <c r="BT174" s="1" t="str">
        <v>0- Port Value</v>
      </c>
    </row>
    <row r="175" spans="8:72" hidden="1" outlineLevel="1" x14ac:dyDescent="0.3">
      <c r="H175" s="1" t="str">
        <v>0 - BM Costs</v>
      </c>
      <c r="L175" s="1" t="str">
        <v>0 - BM Port</v>
      </c>
      <c r="N175" s="1" t="str">
        <v>0 - Port Assets</v>
      </c>
      <c r="BP175" s="1" t="str">
        <v>0- Port Costs</v>
      </c>
      <c r="BT175" s="1" t="str">
        <v>0- Port Value</v>
      </c>
    </row>
    <row r="176" spans="8:72" hidden="1" outlineLevel="1" x14ac:dyDescent="0.3">
      <c r="H176" s="1" t="str">
        <v>0 - BM Costs</v>
      </c>
      <c r="L176" s="1" t="str">
        <v>0 - BM Port</v>
      </c>
      <c r="N176" s="1" t="str">
        <v>0 - Port Assets</v>
      </c>
      <c r="BP176" s="1" t="str">
        <v>0- Port Costs</v>
      </c>
      <c r="BT176" s="1" t="str">
        <v>0- Port Value</v>
      </c>
    </row>
    <row r="177" spans="8:72" hidden="1" outlineLevel="1" x14ac:dyDescent="0.3">
      <c r="H177" s="1" t="str">
        <v>0 - BM Costs</v>
      </c>
      <c r="L177" s="1" t="str">
        <v>0 - BM Port</v>
      </c>
      <c r="N177" s="1" t="str">
        <v>0 - Port Assets</v>
      </c>
      <c r="BP177" s="1" t="str">
        <v>0- Port Costs</v>
      </c>
      <c r="BT177" s="1" t="str">
        <v>0- Port Value</v>
      </c>
    </row>
    <row r="178" spans="8:72" hidden="1" outlineLevel="1" x14ac:dyDescent="0.3">
      <c r="H178" s="1" t="str">
        <v>0 - BM Costs</v>
      </c>
      <c r="L178" s="1" t="str">
        <v>0 - BM Port</v>
      </c>
      <c r="N178" s="1" t="str">
        <v>0 - Port Assets</v>
      </c>
      <c r="BP178" s="1" t="str">
        <v>0- Port Costs</v>
      </c>
      <c r="BT178" s="1" t="str">
        <v>0- Port Value</v>
      </c>
    </row>
    <row r="179" spans="8:72" hidden="1" outlineLevel="1" x14ac:dyDescent="0.3">
      <c r="H179" s="1" t="str">
        <v>0 - BM Costs</v>
      </c>
      <c r="L179" s="1" t="str">
        <v>0 - BM Port</v>
      </c>
      <c r="N179" s="1" t="str">
        <v>0 - Port Assets</v>
      </c>
      <c r="BP179" s="1" t="str">
        <v>0- Port Costs</v>
      </c>
      <c r="BT179" s="1" t="str">
        <v>0- Port Value</v>
      </c>
    </row>
    <row r="180" spans="8:72" hidden="1" outlineLevel="1" x14ac:dyDescent="0.3">
      <c r="H180" s="1" t="str">
        <v>0 - BM Costs</v>
      </c>
      <c r="L180" s="1" t="str">
        <v>0 - BM Port</v>
      </c>
      <c r="N180" s="1" t="str">
        <v>0 - Port Assets</v>
      </c>
      <c r="BP180" s="1" t="str">
        <v>0- Port Costs</v>
      </c>
      <c r="BT180" s="1" t="str">
        <v>0- Port Value</v>
      </c>
    </row>
    <row r="181" spans="8:72" hidden="1" outlineLevel="1" x14ac:dyDescent="0.3">
      <c r="H181" s="1" t="str">
        <v>0 - BM Costs</v>
      </c>
      <c r="L181" s="1" t="str">
        <v>0 - BM Port</v>
      </c>
      <c r="N181" s="1" t="str">
        <v>0 - Port Assets</v>
      </c>
      <c r="BP181" s="1" t="str">
        <v>0- Port Costs</v>
      </c>
      <c r="BT181" s="1" t="str">
        <v>0- Port Value</v>
      </c>
    </row>
    <row r="182" spans="8:72" hidden="1" outlineLevel="1" x14ac:dyDescent="0.3">
      <c r="H182" s="1" t="str">
        <v>0 - BM Costs</v>
      </c>
      <c r="L182" s="1" t="str">
        <v>0 - BM Port</v>
      </c>
      <c r="N182" s="1" t="str">
        <v>0 - Port Assets</v>
      </c>
      <c r="BP182" s="1" t="str">
        <v>0- Port Costs</v>
      </c>
      <c r="BT182" s="1" t="str">
        <v>0- Port Value</v>
      </c>
    </row>
    <row r="183" spans="8:72" hidden="1" outlineLevel="1" x14ac:dyDescent="0.3">
      <c r="H183" s="1" t="str">
        <v>0 - BM Costs</v>
      </c>
      <c r="L183" s="1" t="str">
        <v>0 - BM Port</v>
      </c>
      <c r="N183" s="1" t="str">
        <v>0 - Port Assets</v>
      </c>
      <c r="BP183" s="1" t="str">
        <v>0- Port Costs</v>
      </c>
      <c r="BT183" s="1" t="str">
        <v>0- Port Value</v>
      </c>
    </row>
    <row r="184" spans="8:72" hidden="1" outlineLevel="1" x14ac:dyDescent="0.3">
      <c r="H184" s="1" t="str">
        <v>0 - BM Costs</v>
      </c>
      <c r="L184" s="1" t="str">
        <v>0 - BM Port</v>
      </c>
      <c r="N184" s="1" t="str">
        <v>0 - Port Assets</v>
      </c>
      <c r="BP184" s="1" t="str">
        <v>0- Port Costs</v>
      </c>
      <c r="BT184" s="1" t="str">
        <v>0- Port Value</v>
      </c>
    </row>
    <row r="185" spans="8:72" hidden="1" outlineLevel="1" x14ac:dyDescent="0.3">
      <c r="H185" s="1" t="str">
        <v>0 - BM Costs</v>
      </c>
      <c r="L185" s="1" t="str">
        <v>0 - BM Port</v>
      </c>
      <c r="N185" s="1" t="str">
        <v>0 - Port Assets</v>
      </c>
      <c r="BP185" s="1" t="str">
        <v>0- Port Costs</v>
      </c>
      <c r="BT185" s="1" t="str">
        <v>0- Port Value</v>
      </c>
    </row>
    <row r="186" spans="8:72" hidden="1" outlineLevel="1" x14ac:dyDescent="0.3">
      <c r="H186" s="1" t="str">
        <v>0 - BM Costs</v>
      </c>
      <c r="L186" s="1" t="str">
        <v>0 - BM Port</v>
      </c>
      <c r="N186" s="1" t="str">
        <v>0 - Port Assets</v>
      </c>
      <c r="BP186" s="1" t="str">
        <v>0- Port Costs</v>
      </c>
      <c r="BT186" s="1" t="str">
        <v>0- Port Value</v>
      </c>
    </row>
    <row r="187" spans="8:72" hidden="1" outlineLevel="1" x14ac:dyDescent="0.3">
      <c r="H187" s="1" t="str">
        <v>0 - BM Costs</v>
      </c>
      <c r="L187" s="1" t="str">
        <v>0 - BM Port</v>
      </c>
      <c r="N187" s="1" t="str">
        <v>0 - Port Assets</v>
      </c>
      <c r="BP187" s="1" t="str">
        <v>0- Port Costs</v>
      </c>
      <c r="BT187" s="1" t="str">
        <v>0- Port Value</v>
      </c>
    </row>
    <row r="188" spans="8:72" hidden="1" outlineLevel="1" x14ac:dyDescent="0.3">
      <c r="H188" s="1" t="str">
        <v>0 - BM Costs</v>
      </c>
      <c r="L188" s="1" t="str">
        <v>0 - BM Port</v>
      </c>
      <c r="N188" s="1" t="str">
        <v>0 - Port Assets</v>
      </c>
      <c r="BP188" s="1" t="str">
        <v>0- Port Costs</v>
      </c>
      <c r="BT188" s="1" t="str">
        <v>0- Port Value</v>
      </c>
    </row>
    <row r="189" spans="8:72" hidden="1" outlineLevel="1" x14ac:dyDescent="0.3">
      <c r="H189" s="1" t="str">
        <v>0 - BM Costs</v>
      </c>
      <c r="L189" s="1" t="str">
        <v>0 - BM Port</v>
      </c>
      <c r="N189" s="1" t="str">
        <v>0 - Port Assets</v>
      </c>
      <c r="BP189" s="1" t="str">
        <v>0- Port Costs</v>
      </c>
      <c r="BT189" s="1" t="str">
        <v>0- Port Value</v>
      </c>
    </row>
    <row r="190" spans="8:72" hidden="1" outlineLevel="1" x14ac:dyDescent="0.3">
      <c r="H190" s="1" t="str">
        <v>0 - BM Costs</v>
      </c>
      <c r="L190" s="1" t="str">
        <v>0 - BM Port</v>
      </c>
      <c r="N190" s="1" t="str">
        <v>0 - Port Assets</v>
      </c>
      <c r="BP190" s="1" t="str">
        <v>0- Port Costs</v>
      </c>
      <c r="BT190" s="1" t="str">
        <v>0- Port Value</v>
      </c>
    </row>
    <row r="191" spans="8:72" hidden="1" outlineLevel="1" x14ac:dyDescent="0.3">
      <c r="H191" s="1" t="str">
        <v>0 - BM Costs</v>
      </c>
      <c r="L191" s="1" t="str">
        <v>0 - BM Port</v>
      </c>
      <c r="N191" s="1" t="str">
        <v>0 - Port Assets</v>
      </c>
      <c r="BP191" s="1" t="str">
        <v>0- Port Costs</v>
      </c>
      <c r="BT191" s="1" t="str">
        <v>0- Port Value</v>
      </c>
    </row>
    <row r="192" spans="8:72" hidden="1" outlineLevel="1" x14ac:dyDescent="0.3">
      <c r="H192" s="1" t="str">
        <v>0 - BM Costs</v>
      </c>
      <c r="L192" s="1" t="str">
        <v>0 - BM Port</v>
      </c>
      <c r="N192" s="1" t="str">
        <v>0 - Port Assets</v>
      </c>
      <c r="BP192" s="1" t="str">
        <v>0- Port Costs</v>
      </c>
      <c r="BT192" s="1" t="str">
        <v>0- Port Value</v>
      </c>
    </row>
    <row r="193" spans="8:72" hidden="1" outlineLevel="1" x14ac:dyDescent="0.3">
      <c r="H193" s="1" t="str">
        <v>0 - BM Costs</v>
      </c>
      <c r="L193" s="1" t="str">
        <v>0 - BM Port</v>
      </c>
      <c r="N193" s="1" t="str">
        <v>0 - Port Assets</v>
      </c>
      <c r="BP193" s="1" t="str">
        <v>0- Port Costs</v>
      </c>
      <c r="BT193" s="1" t="str">
        <v>0- Port Value</v>
      </c>
    </row>
    <row r="194" spans="8:72" hidden="1" outlineLevel="1" x14ac:dyDescent="0.3">
      <c r="H194" s="1" t="str">
        <v>0 - BM Costs</v>
      </c>
      <c r="L194" s="1" t="str">
        <v>0 - BM Port</v>
      </c>
      <c r="N194" s="1" t="str">
        <v>0 - Port Assets</v>
      </c>
      <c r="BP194" s="1" t="str">
        <v>0- Port Costs</v>
      </c>
      <c r="BT194" s="1" t="str">
        <v>0- Port Value</v>
      </c>
    </row>
    <row r="195" spans="8:72" hidden="1" outlineLevel="1" x14ac:dyDescent="0.3">
      <c r="H195" s="1" t="str">
        <v>0 - BM Costs</v>
      </c>
      <c r="L195" s="1" t="str">
        <v>0 - BM Port</v>
      </c>
      <c r="N195" s="1" t="str">
        <v>0 - Port Assets</v>
      </c>
      <c r="BP195" s="1" t="str">
        <v>0- Port Costs</v>
      </c>
      <c r="BT195" s="1" t="str">
        <v>0- Port Value</v>
      </c>
    </row>
    <row r="196" spans="8:72" hidden="1" outlineLevel="1" x14ac:dyDescent="0.3">
      <c r="H196" s="1" t="str">
        <v>0 - BM Costs</v>
      </c>
      <c r="L196" s="1" t="str">
        <v>0 - BM Port</v>
      </c>
      <c r="N196" s="1" t="str">
        <v>0 - Port Assets</v>
      </c>
      <c r="BP196" s="1" t="str">
        <v>0- Port Costs</v>
      </c>
      <c r="BT196" s="1" t="str">
        <v>0- Port Value</v>
      </c>
    </row>
    <row r="197" spans="8:72" hidden="1" outlineLevel="1" x14ac:dyDescent="0.3">
      <c r="H197" s="1" t="str">
        <v>0 - BM Costs</v>
      </c>
      <c r="L197" s="1" t="str">
        <v>0 - BM Port</v>
      </c>
      <c r="N197" s="1" t="str">
        <v>0 - Port Assets</v>
      </c>
      <c r="BP197" s="1" t="str">
        <v>0- Port Costs</v>
      </c>
      <c r="BT197" s="1" t="str">
        <v>0- Port Value</v>
      </c>
    </row>
    <row r="198" spans="8:72" hidden="1" outlineLevel="1" x14ac:dyDescent="0.3">
      <c r="H198" s="1" t="str">
        <v>0 - BM Costs</v>
      </c>
      <c r="L198" s="1" t="str">
        <v>0 - BM Port</v>
      </c>
      <c r="N198" s="1" t="str">
        <v>0 - Port Assets</v>
      </c>
      <c r="BP198" s="1" t="str">
        <v>0- Port Costs</v>
      </c>
      <c r="BT198" s="1" t="str">
        <v>0- Port Value</v>
      </c>
    </row>
    <row r="199" spans="8:72" hidden="1" outlineLevel="1" x14ac:dyDescent="0.3">
      <c r="H199" s="1" t="str">
        <v>0 - BM Costs</v>
      </c>
      <c r="L199" s="1" t="str">
        <v>0 - BM Port</v>
      </c>
      <c r="N199" s="1" t="str">
        <v>0 - Port Assets</v>
      </c>
      <c r="BP199" s="1" t="str">
        <v>0- Port Costs</v>
      </c>
      <c r="BT199" s="1" t="str">
        <v>0- Port Value</v>
      </c>
    </row>
    <row r="200" spans="8:72" hidden="1" outlineLevel="1" x14ac:dyDescent="0.3">
      <c r="H200" s="1" t="str">
        <v>0 - BM Costs</v>
      </c>
      <c r="L200" s="1" t="str">
        <v>0 - BM Port</v>
      </c>
      <c r="N200" s="1" t="str">
        <v>0 - Port Assets</v>
      </c>
      <c r="BP200" s="1" t="str">
        <v>0- Port Costs</v>
      </c>
      <c r="BT200" s="1" t="str">
        <v>0- Port Value</v>
      </c>
    </row>
    <row r="201" spans="8:72" hidden="1" outlineLevel="1" x14ac:dyDescent="0.3">
      <c r="H201" s="1" t="str">
        <v>0 - BM Costs</v>
      </c>
      <c r="L201" s="1" t="str">
        <v>0 - BM Port</v>
      </c>
      <c r="N201" s="1" t="str">
        <v>0 - Port Assets</v>
      </c>
      <c r="BP201" s="1" t="str">
        <v>0- Port Costs</v>
      </c>
      <c r="BT201" s="1" t="str">
        <v>0- Port Value</v>
      </c>
    </row>
    <row r="202" spans="8:72" hidden="1" outlineLevel="1" x14ac:dyDescent="0.3">
      <c r="H202" s="1" t="str">
        <v>0 - BM Costs</v>
      </c>
      <c r="L202" s="1" t="str">
        <v>0 - BM Port</v>
      </c>
      <c r="N202" s="1" t="str">
        <v>0 - Port Assets</v>
      </c>
      <c r="BP202" s="1" t="str">
        <v>0- Port Costs</v>
      </c>
      <c r="BT202" s="1" t="str">
        <v>0- Port Value</v>
      </c>
    </row>
    <row r="203" spans="8:72" hidden="1" outlineLevel="1" x14ac:dyDescent="0.3">
      <c r="H203" s="1" t="str">
        <v>0 - BM Costs</v>
      </c>
      <c r="L203" s="1" t="str">
        <v>0 - BM Port</v>
      </c>
      <c r="N203" s="1" t="str">
        <v>0 - Port Assets</v>
      </c>
      <c r="BP203" s="1" t="str">
        <v>0- Port Costs</v>
      </c>
      <c r="BT203" s="1" t="str">
        <v>0- Port Value</v>
      </c>
    </row>
    <row r="204" spans="8:72" hidden="1" outlineLevel="1" x14ac:dyDescent="0.3">
      <c r="H204" s="1" t="str">
        <v>0 - BM Costs</v>
      </c>
      <c r="L204" s="1" t="str">
        <v>0 - BM Port</v>
      </c>
      <c r="N204" s="1" t="str">
        <v>0 - Port Assets</v>
      </c>
      <c r="BP204" s="1" t="str">
        <v>0- Port Costs</v>
      </c>
      <c r="BT204" s="1" t="str">
        <v>0- Port Value</v>
      </c>
    </row>
    <row r="205" spans="8:72" hidden="1" outlineLevel="1" x14ac:dyDescent="0.3">
      <c r="H205" s="1" t="str">
        <v>0 - BM Costs</v>
      </c>
      <c r="L205" s="1" t="str">
        <v>0 - BM Port</v>
      </c>
      <c r="N205" s="1" t="str">
        <v>0 - Port Assets</v>
      </c>
      <c r="BP205" s="1" t="str">
        <v>0- Port Costs</v>
      </c>
      <c r="BT205" s="1" t="str">
        <v>0- Port Value</v>
      </c>
    </row>
    <row r="206" spans="8:72" hidden="1" outlineLevel="1" x14ac:dyDescent="0.3">
      <c r="H206" s="1" t="str">
        <v>0 - BM Costs</v>
      </c>
      <c r="L206" s="1" t="str">
        <v>0 - BM Port</v>
      </c>
      <c r="N206" s="1" t="str">
        <v>0 - Port Assets</v>
      </c>
      <c r="BP206" s="1" t="str">
        <v>0- Port Costs</v>
      </c>
      <c r="BT206" s="1" t="str">
        <v>0- Port Value</v>
      </c>
    </row>
    <row r="207" spans="8:72" hidden="1" outlineLevel="1" x14ac:dyDescent="0.3">
      <c r="H207" s="1" t="str">
        <v>0 - BM Costs</v>
      </c>
      <c r="L207" s="1" t="str">
        <v>0 - BM Port</v>
      </c>
      <c r="N207" s="1" t="str">
        <v>0 - Port Assets</v>
      </c>
      <c r="BP207" s="1" t="str">
        <v>0- Port Costs</v>
      </c>
      <c r="BT207" s="1" t="str">
        <v>0- Port Value</v>
      </c>
    </row>
    <row r="208" spans="8:72" hidden="1" outlineLevel="1" x14ac:dyDescent="0.3">
      <c r="H208" s="1" t="str">
        <v>0 - BM Costs</v>
      </c>
      <c r="L208" s="1" t="str">
        <v>0 - BM Port</v>
      </c>
      <c r="N208" s="1" t="str">
        <v>0 - Port Assets</v>
      </c>
      <c r="BP208" s="1" t="str">
        <v>0- Port Costs</v>
      </c>
      <c r="BT208" s="1" t="str">
        <v>0- Port Value</v>
      </c>
    </row>
    <row r="209" spans="8:72" hidden="1" outlineLevel="1" x14ac:dyDescent="0.3">
      <c r="H209" s="1" t="str">
        <v>0 - BM Costs</v>
      </c>
      <c r="L209" s="1" t="str">
        <v>0 - BM Port</v>
      </c>
      <c r="N209" s="1" t="str">
        <v>0 - Port Assets</v>
      </c>
      <c r="BP209" s="1" t="str">
        <v>0- Port Costs</v>
      </c>
      <c r="BT209" s="1" t="str">
        <v>0- Port Value</v>
      </c>
    </row>
    <row r="210" spans="8:72" hidden="1" outlineLevel="1" x14ac:dyDescent="0.3">
      <c r="H210" s="1" t="str">
        <v>0 - BM Costs</v>
      </c>
      <c r="L210" s="1" t="str">
        <v>0 - BM Port</v>
      </c>
      <c r="N210" s="1" t="str">
        <v>0 - Port Assets</v>
      </c>
      <c r="BP210" s="1" t="str">
        <v>0- Port Costs</v>
      </c>
      <c r="BT210" s="1" t="str">
        <v>0- Port Value</v>
      </c>
    </row>
    <row r="211" spans="8:72" hidden="1" outlineLevel="1" x14ac:dyDescent="0.3">
      <c r="H211" s="1" t="str">
        <v>0 - BM Costs</v>
      </c>
      <c r="L211" s="1" t="str">
        <v>0 - BM Port</v>
      </c>
      <c r="N211" s="1" t="str">
        <v>0 - Port Assets</v>
      </c>
      <c r="BP211" s="1" t="str">
        <v>0- Port Costs</v>
      </c>
      <c r="BT211" s="1" t="str">
        <v>0- Port Value</v>
      </c>
    </row>
    <row r="212" spans="8:72" hidden="1" outlineLevel="1" x14ac:dyDescent="0.3">
      <c r="H212" s="1" t="str">
        <v>0 - BM Costs</v>
      </c>
      <c r="L212" s="1" t="str">
        <v>0 - BM Port</v>
      </c>
      <c r="N212" s="1" t="str">
        <v>0 - Port Assets</v>
      </c>
      <c r="BP212" s="1" t="str">
        <v>0- Port Costs</v>
      </c>
      <c r="BT212" s="1" t="str">
        <v>0- Port Value</v>
      </c>
    </row>
    <row r="213" spans="8:72" hidden="1" outlineLevel="1" x14ac:dyDescent="0.3">
      <c r="H213" s="1" t="str">
        <v>0 - BM Costs</v>
      </c>
      <c r="L213" s="1" t="str">
        <v>0 - BM Port</v>
      </c>
      <c r="N213" s="1" t="str">
        <v>0 - Port Assets</v>
      </c>
      <c r="BP213" s="1" t="str">
        <v>0- Port Costs</v>
      </c>
      <c r="BT213" s="1" t="str">
        <v>0- Port Value</v>
      </c>
    </row>
    <row r="214" spans="8:72" hidden="1" outlineLevel="1" x14ac:dyDescent="0.3">
      <c r="H214" s="1" t="str">
        <v>0 - BM Costs</v>
      </c>
      <c r="L214" s="1" t="str">
        <v>0 - BM Port</v>
      </c>
      <c r="N214" s="1" t="str">
        <v>0 - Port Assets</v>
      </c>
      <c r="BP214" s="1" t="str">
        <v>0- Port Costs</v>
      </c>
      <c r="BT214" s="1" t="str">
        <v>0- Port Value</v>
      </c>
    </row>
    <row r="215" spans="8:72" hidden="1" outlineLevel="1" x14ac:dyDescent="0.3">
      <c r="H215" s="1" t="str">
        <v>0 - BM Costs</v>
      </c>
      <c r="L215" s="1" t="str">
        <v>0 - BM Port</v>
      </c>
      <c r="N215" s="1" t="str">
        <v>0 - Port Assets</v>
      </c>
      <c r="BP215" s="1" t="str">
        <v>0- Port Costs</v>
      </c>
      <c r="BT215" s="1" t="str">
        <v>0- Port Value</v>
      </c>
    </row>
    <row r="216" spans="8:72" hidden="1" outlineLevel="1" x14ac:dyDescent="0.3">
      <c r="H216" s="1" t="str">
        <v>0 - BM Costs</v>
      </c>
      <c r="L216" s="1" t="str">
        <v>0 - BM Port</v>
      </c>
      <c r="N216" s="1" t="str">
        <v>0 - Port Assets</v>
      </c>
      <c r="BP216" s="1" t="str">
        <v>0- Port Costs</v>
      </c>
      <c r="BT216" s="1" t="str">
        <v>0- Port Value</v>
      </c>
    </row>
    <row r="217" spans="8:72" hidden="1" outlineLevel="1" x14ac:dyDescent="0.3">
      <c r="H217" s="1" t="str">
        <v>0 - BM Costs</v>
      </c>
      <c r="L217" s="1" t="str">
        <v>0 - BM Port</v>
      </c>
      <c r="N217" s="1" t="str">
        <v>0 - Port Assets</v>
      </c>
      <c r="BP217" s="1" t="str">
        <v>0- Port Costs</v>
      </c>
      <c r="BT217" s="1" t="str">
        <v>0- Port Value</v>
      </c>
    </row>
    <row r="218" spans="8:72" hidden="1" outlineLevel="1" x14ac:dyDescent="0.3">
      <c r="H218" s="1" t="str">
        <v>0 - BM Costs</v>
      </c>
      <c r="L218" s="1" t="str">
        <v>0 - BM Port</v>
      </c>
      <c r="N218" s="1" t="str">
        <v>0 - Port Assets</v>
      </c>
      <c r="BP218" s="1" t="str">
        <v>0- Port Costs</v>
      </c>
      <c r="BT218" s="1" t="str">
        <v>0- Port Value</v>
      </c>
    </row>
    <row r="219" spans="8:72" hidden="1" outlineLevel="1" x14ac:dyDescent="0.3">
      <c r="H219" s="1" t="str">
        <v>0 - BM Costs</v>
      </c>
      <c r="L219" s="1" t="str">
        <v>0 - BM Port</v>
      </c>
      <c r="N219" s="1" t="str">
        <v>0 - Port Assets</v>
      </c>
      <c r="BP219" s="1" t="str">
        <v>0- Port Costs</v>
      </c>
      <c r="BT219" s="1" t="str">
        <v>0- Port Value</v>
      </c>
    </row>
    <row r="220" spans="8:72" hidden="1" outlineLevel="1" x14ac:dyDescent="0.3">
      <c r="H220" s="1" t="str">
        <v>0 - BM Costs</v>
      </c>
      <c r="L220" s="1" t="str">
        <v>0 - BM Port</v>
      </c>
      <c r="N220" s="1" t="str">
        <v>0 - Port Assets</v>
      </c>
      <c r="BP220" s="1" t="str">
        <v>0- Port Costs</v>
      </c>
      <c r="BT220" s="1" t="str">
        <v>0- Port Value</v>
      </c>
    </row>
    <row r="221" spans="8:72" hidden="1" outlineLevel="1" x14ac:dyDescent="0.3">
      <c r="H221" s="1" t="str">
        <v>0 - BM Costs</v>
      </c>
      <c r="L221" s="1" t="str">
        <v>0 - BM Port</v>
      </c>
      <c r="N221" s="1" t="str">
        <v>0 - Port Assets</v>
      </c>
      <c r="BP221" s="1" t="str">
        <v>0- Port Costs</v>
      </c>
      <c r="BT221" s="1" t="str">
        <v>0- Port Value</v>
      </c>
    </row>
    <row r="222" spans="8:72" hidden="1" outlineLevel="1" x14ac:dyDescent="0.3">
      <c r="H222" s="1" t="str">
        <v>0 - BM Costs</v>
      </c>
      <c r="L222" s="1" t="str">
        <v>0 - BM Port</v>
      </c>
      <c r="N222" s="1" t="str">
        <v>0 - Port Assets</v>
      </c>
      <c r="BP222" s="1" t="str">
        <v>0- Port Costs</v>
      </c>
      <c r="BT222" s="1" t="str">
        <v>0- Port Value</v>
      </c>
    </row>
    <row r="223" spans="8:72" hidden="1" outlineLevel="1" x14ac:dyDescent="0.3">
      <c r="H223" s="1" t="str">
        <v>0 - BM Costs</v>
      </c>
      <c r="L223" s="1" t="str">
        <v>0 - BM Port</v>
      </c>
      <c r="N223" s="1" t="str">
        <v>0 - Port Assets</v>
      </c>
      <c r="BP223" s="1" t="str">
        <v>0- Port Costs</v>
      </c>
      <c r="BT223" s="1" t="str">
        <v>0- Port Value</v>
      </c>
    </row>
    <row r="224" spans="8:72" hidden="1" outlineLevel="1" x14ac:dyDescent="0.3">
      <c r="H224" s="1" t="str">
        <v>0 - BM Costs</v>
      </c>
      <c r="L224" s="1" t="str">
        <v>0 - BM Port</v>
      </c>
      <c r="N224" s="1" t="str">
        <v>0 - Port Assets</v>
      </c>
      <c r="BP224" s="1" t="str">
        <v>0- Port Costs</v>
      </c>
      <c r="BT224" s="1" t="str">
        <v>0- Port Value</v>
      </c>
    </row>
    <row r="225" spans="8:72" hidden="1" outlineLevel="1" x14ac:dyDescent="0.3">
      <c r="H225" s="1" t="str">
        <v>0 - BM Costs</v>
      </c>
      <c r="L225" s="1" t="str">
        <v>0 - BM Port</v>
      </c>
      <c r="N225" s="1" t="str">
        <v>0 - Port Assets</v>
      </c>
      <c r="BP225" s="1" t="str">
        <v>0- Port Costs</v>
      </c>
      <c r="BT225" s="1" t="str">
        <v>0- Port Value</v>
      </c>
    </row>
    <row r="226" spans="8:72" hidden="1" outlineLevel="1" x14ac:dyDescent="0.3">
      <c r="H226" s="1" t="str">
        <v>0 - BM Costs</v>
      </c>
      <c r="L226" s="1" t="str">
        <v>0 - BM Port</v>
      </c>
      <c r="N226" s="1" t="str">
        <v>0 - Port Assets</v>
      </c>
      <c r="BP226" s="1" t="str">
        <v>0- Port Costs</v>
      </c>
      <c r="BT226" s="1" t="str">
        <v>0- Port Value</v>
      </c>
    </row>
    <row r="227" spans="8:72" hidden="1" outlineLevel="1" x14ac:dyDescent="0.3">
      <c r="H227" s="1" t="str">
        <v>0 - BM Costs</v>
      </c>
      <c r="L227" s="1" t="str">
        <v>0 - BM Port</v>
      </c>
      <c r="N227" s="1" t="str">
        <v>0 - Port Assets</v>
      </c>
      <c r="BP227" s="1" t="str">
        <v>0- Port Costs</v>
      </c>
      <c r="BT227" s="1" t="str">
        <v>0- Port Value</v>
      </c>
    </row>
    <row r="228" spans="8:72" hidden="1" outlineLevel="1" x14ac:dyDescent="0.3">
      <c r="H228" s="1" t="str">
        <v>0 - BM Costs</v>
      </c>
      <c r="L228" s="1" t="str">
        <v>0 - BM Port</v>
      </c>
      <c r="N228" s="1" t="str">
        <v>0 - Port Assets</v>
      </c>
      <c r="BP228" s="1" t="str">
        <v>0- Port Costs</v>
      </c>
      <c r="BT228" s="1" t="str">
        <v>0- Port Value</v>
      </c>
    </row>
    <row r="229" spans="8:72" hidden="1" outlineLevel="1" x14ac:dyDescent="0.3">
      <c r="H229" s="1" t="str">
        <v>0 - BM Costs</v>
      </c>
      <c r="L229" s="1" t="str">
        <v>0 - BM Port</v>
      </c>
      <c r="N229" s="1" t="str">
        <v>0 - Port Assets</v>
      </c>
      <c r="BP229" s="1" t="str">
        <v>0- Port Costs</v>
      </c>
      <c r="BT229" s="1" t="str">
        <v>0- Port Value</v>
      </c>
    </row>
    <row r="230" spans="8:72" hidden="1" outlineLevel="1" x14ac:dyDescent="0.3">
      <c r="H230" s="1" t="str">
        <v>0 - BM Costs</v>
      </c>
      <c r="L230" s="1" t="str">
        <v>0 - BM Port</v>
      </c>
      <c r="N230" s="1" t="str">
        <v>0 - Port Assets</v>
      </c>
      <c r="BP230" s="1" t="str">
        <v>0- Port Costs</v>
      </c>
      <c r="BT230" s="1" t="str">
        <v>0- Port Value</v>
      </c>
    </row>
    <row r="231" spans="8:72" hidden="1" outlineLevel="1" x14ac:dyDescent="0.3">
      <c r="H231" s="1" t="str">
        <v>0 - BM Costs</v>
      </c>
      <c r="L231" s="1" t="str">
        <v>0 - BM Port</v>
      </c>
      <c r="N231" s="1" t="str">
        <v>0 - Port Assets</v>
      </c>
      <c r="BP231" s="1" t="str">
        <v>0- Port Costs</v>
      </c>
      <c r="BT231" s="1" t="str">
        <v>0- Port Value</v>
      </c>
    </row>
    <row r="232" spans="8:72" hidden="1" outlineLevel="1" x14ac:dyDescent="0.3">
      <c r="H232" s="1" t="str">
        <v>0 - BM Costs</v>
      </c>
      <c r="L232" s="1" t="str">
        <v>0 - BM Port</v>
      </c>
      <c r="N232" s="1" t="str">
        <v>0 - Port Assets</v>
      </c>
      <c r="BP232" s="1" t="str">
        <v>0- Port Costs</v>
      </c>
      <c r="BT232" s="1" t="str">
        <v>0- Port Value</v>
      </c>
    </row>
    <row r="233" spans="8:72" hidden="1" outlineLevel="1" x14ac:dyDescent="0.3">
      <c r="H233" s="1" t="str">
        <v>0 - BM Costs</v>
      </c>
      <c r="L233" s="1" t="str">
        <v>0 - BM Port</v>
      </c>
      <c r="N233" s="1" t="str">
        <v>0 - Port Assets</v>
      </c>
      <c r="BP233" s="1" t="str">
        <v>0- Port Costs</v>
      </c>
      <c r="BT233" s="1" t="str">
        <v>0- Port Value</v>
      </c>
    </row>
    <row r="234" spans="8:72" hidden="1" outlineLevel="1" x14ac:dyDescent="0.3">
      <c r="H234" s="1" t="str">
        <v>0 - BM Costs</v>
      </c>
      <c r="L234" s="1" t="str">
        <v>0 - BM Port</v>
      </c>
      <c r="N234" s="1" t="str">
        <v>0 - Port Assets</v>
      </c>
      <c r="BP234" s="1" t="str">
        <v>0- Port Costs</v>
      </c>
      <c r="BT234" s="1" t="str">
        <v>0- Port Value</v>
      </c>
    </row>
    <row r="235" spans="8:72" hidden="1" outlineLevel="1" x14ac:dyDescent="0.3">
      <c r="H235" s="1" t="str">
        <v>0 - BM Costs</v>
      </c>
      <c r="L235" s="1" t="str">
        <v>0 - BM Port</v>
      </c>
      <c r="N235" s="1" t="str">
        <v>0 - Port Assets</v>
      </c>
      <c r="BP235" s="1" t="str">
        <v>0- Port Costs</v>
      </c>
      <c r="BT235" s="1" t="str">
        <v>0- Port Value</v>
      </c>
    </row>
    <row r="236" spans="8:72" hidden="1" outlineLevel="1" x14ac:dyDescent="0.3">
      <c r="H236" s="1" t="str">
        <v>0 - BM Costs</v>
      </c>
      <c r="L236" s="1" t="str">
        <v>0 - BM Port</v>
      </c>
      <c r="N236" s="1" t="str">
        <v>0 - Port Assets</v>
      </c>
      <c r="BP236" s="1" t="str">
        <v>0- Port Costs</v>
      </c>
      <c r="BT236" s="1" t="str">
        <v>0- Port Value</v>
      </c>
    </row>
    <row r="237" spans="8:72" hidden="1" outlineLevel="1" x14ac:dyDescent="0.3">
      <c r="H237" s="1" t="str">
        <v>0 - BM Costs</v>
      </c>
      <c r="L237" s="1" t="str">
        <v>0 - BM Port</v>
      </c>
      <c r="N237" s="1" t="str">
        <v>0 - Port Assets</v>
      </c>
      <c r="BP237" s="1" t="str">
        <v>0- Port Costs</v>
      </c>
      <c r="BT237" s="1" t="str">
        <v>0- Port Value</v>
      </c>
    </row>
    <row r="238" spans="8:72" hidden="1" outlineLevel="1" x14ac:dyDescent="0.3">
      <c r="H238" s="1" t="str">
        <v>0 - BM Costs</v>
      </c>
      <c r="L238" s="1" t="str">
        <v>0 - BM Port</v>
      </c>
      <c r="N238" s="1" t="str">
        <v>0 - Port Assets</v>
      </c>
      <c r="BP238" s="1" t="str">
        <v>0- Port Costs</v>
      </c>
      <c r="BT238" s="1" t="str">
        <v>0- Port Value</v>
      </c>
    </row>
    <row r="239" spans="8:72" hidden="1" outlineLevel="1" x14ac:dyDescent="0.3">
      <c r="H239" s="1" t="str">
        <v>0 - BM Costs</v>
      </c>
      <c r="L239" s="1" t="str">
        <v>0 - BM Port</v>
      </c>
      <c r="N239" s="1" t="str">
        <v>0 - Port Assets</v>
      </c>
      <c r="BP239" s="1" t="str">
        <v>0- Port Costs</v>
      </c>
      <c r="BT239" s="1" t="str">
        <v>0- Port Value</v>
      </c>
    </row>
    <row r="240" spans="8:72" hidden="1" outlineLevel="1" x14ac:dyDescent="0.3">
      <c r="H240" s="1" t="str">
        <v>0 - BM Costs</v>
      </c>
      <c r="L240" s="1" t="str">
        <v>0 - BM Port</v>
      </c>
      <c r="N240" s="1" t="str">
        <v>0 - Port Assets</v>
      </c>
      <c r="BP240" s="1" t="str">
        <v>0- Port Costs</v>
      </c>
      <c r="BT240" s="1" t="str">
        <v>0- Port Value</v>
      </c>
    </row>
    <row r="241" spans="8:72" hidden="1" outlineLevel="1" x14ac:dyDescent="0.3">
      <c r="H241" s="1" t="str">
        <v>0 - BM Costs</v>
      </c>
      <c r="L241" s="1" t="str">
        <v>0 - BM Port</v>
      </c>
      <c r="N241" s="1" t="str">
        <v>0 - Port Assets</v>
      </c>
      <c r="BP241" s="1" t="str">
        <v>0- Port Costs</v>
      </c>
      <c r="BT241" s="1" t="str">
        <v>0- Port Value</v>
      </c>
    </row>
    <row r="242" spans="8:72" hidden="1" outlineLevel="1" x14ac:dyDescent="0.3">
      <c r="H242" s="1" t="str">
        <v>0 - BM Costs</v>
      </c>
      <c r="L242" s="1" t="str">
        <v>0 - BM Port</v>
      </c>
      <c r="N242" s="1" t="str">
        <v>0 - Port Assets</v>
      </c>
      <c r="BP242" s="1" t="str">
        <v>0- Port Costs</v>
      </c>
      <c r="BT242" s="1" t="str">
        <v>0- Port Value</v>
      </c>
    </row>
    <row r="243" spans="8:72" hidden="1" outlineLevel="1" x14ac:dyDescent="0.3">
      <c r="H243" s="1" t="str">
        <v>0 - BM Costs</v>
      </c>
      <c r="L243" s="1" t="str">
        <v>0 - BM Port</v>
      </c>
      <c r="N243" s="1" t="str">
        <v>0 - Port Assets</v>
      </c>
      <c r="BP243" s="1" t="str">
        <v>0- Port Costs</v>
      </c>
      <c r="BT243" s="1" t="str">
        <v>0- Port Value</v>
      </c>
    </row>
    <row r="244" spans="8:72" hidden="1" outlineLevel="1" x14ac:dyDescent="0.3">
      <c r="H244" s="1" t="str">
        <v>0 - BM Costs</v>
      </c>
      <c r="L244" s="1" t="str">
        <v>0 - BM Port</v>
      </c>
      <c r="N244" s="1" t="str">
        <v>0 - Port Assets</v>
      </c>
      <c r="BP244" s="1" t="str">
        <v>0- Port Costs</v>
      </c>
      <c r="BT244" s="1" t="str">
        <v>0- Port Value</v>
      </c>
    </row>
    <row r="245" spans="8:72" hidden="1" outlineLevel="1" x14ac:dyDescent="0.3">
      <c r="H245" s="1" t="str">
        <v>0 - BM Costs</v>
      </c>
      <c r="L245" s="1" t="str">
        <v>0 - BM Port</v>
      </c>
      <c r="N245" s="1" t="str">
        <v>0 - Port Assets</v>
      </c>
      <c r="BP245" s="1" t="str">
        <v>0- Port Costs</v>
      </c>
      <c r="BT245" s="1" t="str">
        <v>0- Port Value</v>
      </c>
    </row>
    <row r="246" spans="8:72" hidden="1" outlineLevel="1" x14ac:dyDescent="0.3">
      <c r="H246" s="1" t="str">
        <v>0 - BM Costs</v>
      </c>
      <c r="L246" s="1" t="str">
        <v>0 - BM Port</v>
      </c>
      <c r="N246" s="1" t="str">
        <v>0 - Port Assets</v>
      </c>
      <c r="BP246" s="1" t="str">
        <v>0- Port Costs</v>
      </c>
      <c r="BT246" s="1" t="str">
        <v>0- Port Value</v>
      </c>
    </row>
    <row r="247" spans="8:72" hidden="1" outlineLevel="1" x14ac:dyDescent="0.3">
      <c r="H247" s="1" t="str">
        <v>0 - BM Costs</v>
      </c>
      <c r="L247" s="1" t="str">
        <v>0 - BM Port</v>
      </c>
      <c r="N247" s="1" t="str">
        <v>0 - Port Assets</v>
      </c>
      <c r="BP247" s="1" t="str">
        <v>0- Port Costs</v>
      </c>
      <c r="BT247" s="1" t="str">
        <v>0- Port Value</v>
      </c>
    </row>
    <row r="248" spans="8:72" hidden="1" outlineLevel="1" x14ac:dyDescent="0.3">
      <c r="H248" s="1" t="str">
        <v>0 - BM Costs</v>
      </c>
      <c r="L248" s="1" t="str">
        <v>0 - BM Port</v>
      </c>
      <c r="N248" s="1" t="str">
        <v>0 - Port Assets</v>
      </c>
      <c r="BP248" s="1" t="str">
        <v>0- Port Costs</v>
      </c>
      <c r="BT248" s="1" t="str">
        <v>0- Port Value</v>
      </c>
    </row>
    <row r="249" spans="8:72" hidden="1" outlineLevel="1" x14ac:dyDescent="0.3">
      <c r="H249" s="1" t="str">
        <v>0 - BM Costs</v>
      </c>
      <c r="L249" s="1" t="str">
        <v>0 - BM Port</v>
      </c>
      <c r="N249" s="1" t="str">
        <v>0 - Port Assets</v>
      </c>
      <c r="BP249" s="1" t="str">
        <v>0- Port Costs</v>
      </c>
      <c r="BT249" s="1" t="str">
        <v>0- Port Value</v>
      </c>
    </row>
    <row r="250" spans="8:72" hidden="1" outlineLevel="1" x14ac:dyDescent="0.3">
      <c r="H250" s="1" t="str">
        <v>0 - BM Costs</v>
      </c>
      <c r="L250" s="1" t="str">
        <v>0 - BM Port</v>
      </c>
      <c r="N250" s="1" t="str">
        <v>0 - Port Assets</v>
      </c>
      <c r="BP250" s="1" t="str">
        <v>0- Port Costs</v>
      </c>
      <c r="BT250" s="1" t="str">
        <v>0- Port Value</v>
      </c>
    </row>
    <row r="251" spans="8:72" hidden="1" outlineLevel="1" x14ac:dyDescent="0.3">
      <c r="H251" s="1" t="str">
        <v>0 - BM Costs</v>
      </c>
      <c r="L251" s="1" t="str">
        <v>0 - BM Port</v>
      </c>
      <c r="N251" s="1" t="str">
        <v>0 - Port Assets</v>
      </c>
      <c r="BP251" s="1" t="str">
        <v>0- Port Costs</v>
      </c>
      <c r="BT251" s="1" t="str">
        <v>0- Port Value</v>
      </c>
    </row>
    <row r="252" spans="8:72" hidden="1" outlineLevel="1" x14ac:dyDescent="0.3">
      <c r="H252" s="1" t="str">
        <v>0 - BM Costs</v>
      </c>
      <c r="L252" s="1" t="str">
        <v>0 - BM Port</v>
      </c>
      <c r="N252" s="1" t="str">
        <v>0 - Port Assets</v>
      </c>
      <c r="BP252" s="1" t="str">
        <v>0- Port Costs</v>
      </c>
      <c r="BT252" s="1" t="str">
        <v>0- Port Value</v>
      </c>
    </row>
    <row r="253" spans="8:72" hidden="1" outlineLevel="1" x14ac:dyDescent="0.3">
      <c r="H253" s="1" t="str">
        <v>0 - BM Costs</v>
      </c>
      <c r="L253" s="1" t="str">
        <v>0 - BM Port</v>
      </c>
      <c r="N253" s="1" t="str">
        <v>0 - Port Assets</v>
      </c>
      <c r="BP253" s="1" t="str">
        <v>0- Port Costs</v>
      </c>
      <c r="BT253" s="1" t="str">
        <v>0- Port Value</v>
      </c>
    </row>
    <row r="254" spans="8:72" hidden="1" outlineLevel="1" x14ac:dyDescent="0.3">
      <c r="H254" s="1" t="str">
        <v>0 - BM Costs</v>
      </c>
      <c r="L254" s="1" t="str">
        <v>0 - BM Port</v>
      </c>
      <c r="N254" s="1" t="str">
        <v>0 - Port Assets</v>
      </c>
      <c r="BP254" s="1" t="str">
        <v>0- Port Costs</v>
      </c>
      <c r="BT254" s="1" t="str">
        <v>0- Port Value</v>
      </c>
    </row>
    <row r="255" spans="8:72" hidden="1" outlineLevel="1" x14ac:dyDescent="0.3">
      <c r="H255" s="1" t="str">
        <v>0 - BM Costs</v>
      </c>
      <c r="L255" s="1" t="str">
        <v>0 - BM Port</v>
      </c>
      <c r="N255" s="1" t="str">
        <v>0 - Port Assets</v>
      </c>
      <c r="BP255" s="1" t="str">
        <v>0- Port Costs</v>
      </c>
      <c r="BT255" s="1" t="str">
        <v>0- Port Value</v>
      </c>
    </row>
    <row r="256" spans="8:72" hidden="1" outlineLevel="1" x14ac:dyDescent="0.3">
      <c r="H256" s="1" t="str">
        <v>0 - BM Costs</v>
      </c>
      <c r="L256" s="1" t="str">
        <v>0 - BM Port</v>
      </c>
      <c r="N256" s="1" t="str">
        <v>0 - Port Assets</v>
      </c>
      <c r="BP256" s="1" t="str">
        <v>0- Port Costs</v>
      </c>
      <c r="BT256" s="1" t="str">
        <v>0- Port Value</v>
      </c>
    </row>
    <row r="257" spans="8:72" hidden="1" outlineLevel="1" x14ac:dyDescent="0.3">
      <c r="H257" s="1" t="str">
        <v>0 - BM Costs</v>
      </c>
      <c r="L257" s="1" t="str">
        <v>0 - BM Port</v>
      </c>
      <c r="N257" s="1" t="str">
        <v>0 - Port Assets</v>
      </c>
      <c r="BP257" s="1" t="str">
        <v>0- Port Costs</v>
      </c>
      <c r="BT257" s="1" t="str">
        <v>0- Port Value</v>
      </c>
    </row>
    <row r="258" spans="8:72" hidden="1" outlineLevel="1" x14ac:dyDescent="0.3">
      <c r="H258" s="1" t="str">
        <v>0 - BM Costs</v>
      </c>
      <c r="L258" s="1" t="str">
        <v>0 - BM Port</v>
      </c>
      <c r="N258" s="1" t="str">
        <v>0 - Port Assets</v>
      </c>
      <c r="BP258" s="1" t="str">
        <v>0- Port Costs</v>
      </c>
      <c r="BT258" s="1" t="str">
        <v>0- Port Value</v>
      </c>
    </row>
    <row r="259" spans="8:72" hidden="1" outlineLevel="1" x14ac:dyDescent="0.3">
      <c r="H259" s="1" t="str">
        <v>0 - BM Costs</v>
      </c>
      <c r="L259" s="1" t="str">
        <v>0 - BM Port</v>
      </c>
      <c r="N259" s="1" t="str">
        <v>0 - Port Assets</v>
      </c>
      <c r="BP259" s="1" t="str">
        <v>0- Port Costs</v>
      </c>
      <c r="BT259" s="1" t="str">
        <v>0- Port Value</v>
      </c>
    </row>
    <row r="260" spans="8:72" hidden="1" outlineLevel="1" x14ac:dyDescent="0.3">
      <c r="H260" s="1" t="str">
        <v>0 - BM Costs</v>
      </c>
      <c r="L260" s="1" t="str">
        <v>0 - BM Port</v>
      </c>
      <c r="N260" s="1" t="str">
        <v>0 - Port Assets</v>
      </c>
      <c r="BP260" s="1" t="str">
        <v>0- Port Costs</v>
      </c>
      <c r="BT260" s="1" t="str">
        <v>0- Port Value</v>
      </c>
    </row>
    <row r="261" spans="8:72" hidden="1" outlineLevel="1" x14ac:dyDescent="0.3">
      <c r="H261" s="1" t="str">
        <v>0 - BM Costs</v>
      </c>
      <c r="L261" s="1" t="str">
        <v>0 - BM Port</v>
      </c>
      <c r="N261" s="1" t="str">
        <v>0 - Port Assets</v>
      </c>
      <c r="BP261" s="1" t="str">
        <v>0- Port Costs</v>
      </c>
      <c r="BT261" s="1" t="str">
        <v>0- Port Value</v>
      </c>
    </row>
    <row r="262" spans="8:72" hidden="1" outlineLevel="1" x14ac:dyDescent="0.3">
      <c r="H262" s="1" t="str">
        <v>0 - BM Costs</v>
      </c>
      <c r="L262" s="1" t="str">
        <v>0 - BM Port</v>
      </c>
      <c r="N262" s="1" t="str">
        <v>0 - Port Assets</v>
      </c>
      <c r="BP262" s="1" t="str">
        <v>0- Port Costs</v>
      </c>
      <c r="BT262" s="1" t="str">
        <v>0- Port Value</v>
      </c>
    </row>
    <row r="263" spans="8:72" hidden="1" outlineLevel="1" x14ac:dyDescent="0.3">
      <c r="H263" s="1" t="str">
        <v>0 - BM Costs</v>
      </c>
      <c r="L263" s="1" t="str">
        <v>0 - BM Port</v>
      </c>
      <c r="N263" s="1" t="str">
        <v>0 - Port Assets</v>
      </c>
      <c r="BP263" s="1" t="str">
        <v>0- Port Costs</v>
      </c>
      <c r="BT263" s="1" t="str">
        <v>0- Port Value</v>
      </c>
    </row>
    <row r="264" spans="8:72" hidden="1" outlineLevel="1" x14ac:dyDescent="0.3">
      <c r="H264" s="1" t="str">
        <v>0 - BM Costs</v>
      </c>
      <c r="L264" s="1" t="str">
        <v>0 - BM Port</v>
      </c>
      <c r="N264" s="1" t="str">
        <v>0 - Port Assets</v>
      </c>
      <c r="BP264" s="1" t="str">
        <v>0- Port Costs</v>
      </c>
      <c r="BT264" s="1" t="str">
        <v>0- Port Value</v>
      </c>
    </row>
    <row r="265" spans="8:72" hidden="1" outlineLevel="1" x14ac:dyDescent="0.3">
      <c r="H265" s="1" t="str">
        <v>0 - BM Costs</v>
      </c>
      <c r="L265" s="1" t="str">
        <v>0 - BM Port</v>
      </c>
      <c r="N265" s="1" t="str">
        <v>0 - Port Assets</v>
      </c>
      <c r="BP265" s="1" t="str">
        <v>0- Port Costs</v>
      </c>
      <c r="BT265" s="1" t="str">
        <v>0- Port Value</v>
      </c>
    </row>
    <row r="266" spans="8:72" hidden="1" outlineLevel="1" x14ac:dyDescent="0.3">
      <c r="H266" s="1" t="str">
        <v>0 - BM Costs</v>
      </c>
      <c r="L266" s="1" t="str">
        <v>0 - BM Port</v>
      </c>
      <c r="N266" s="1" t="str">
        <v>0 - Port Assets</v>
      </c>
      <c r="BP266" s="1" t="str">
        <v>0- Port Costs</v>
      </c>
      <c r="BT266" s="1" t="str">
        <v>0- Port Value</v>
      </c>
    </row>
    <row r="267" spans="8:72" hidden="1" outlineLevel="1" x14ac:dyDescent="0.3">
      <c r="H267" s="1" t="str">
        <v>0 - BM Costs</v>
      </c>
      <c r="L267" s="1" t="str">
        <v>0 - BM Port</v>
      </c>
      <c r="N267" s="1" t="str">
        <v>0 - Port Assets</v>
      </c>
      <c r="BP267" s="1" t="str">
        <v>0- Port Costs</v>
      </c>
      <c r="BT267" s="1" t="str">
        <v>0- Port Value</v>
      </c>
    </row>
    <row r="268" spans="8:72" hidden="1" outlineLevel="1" x14ac:dyDescent="0.3">
      <c r="H268" s="1" t="str">
        <v>0 - BM Costs</v>
      </c>
      <c r="L268" s="1" t="str">
        <v>0 - BM Port</v>
      </c>
      <c r="N268" s="1" t="str">
        <v>0 - Port Assets</v>
      </c>
      <c r="BP268" s="1" t="str">
        <v>0- Port Costs</v>
      </c>
      <c r="BT268" s="1" t="str">
        <v>0- Port Value</v>
      </c>
    </row>
    <row r="269" spans="8:72" hidden="1" outlineLevel="1" x14ac:dyDescent="0.3">
      <c r="H269" s="1" t="str">
        <v>0 - BM Costs</v>
      </c>
      <c r="L269" s="1" t="str">
        <v>0 - BM Port</v>
      </c>
      <c r="N269" s="1" t="str">
        <v>0 - Port Assets</v>
      </c>
      <c r="BP269" s="1" t="str">
        <v>0- Port Costs</v>
      </c>
      <c r="BT269" s="1" t="str">
        <v>0- Port Value</v>
      </c>
    </row>
    <row r="270" spans="8:72" hidden="1" outlineLevel="1" x14ac:dyDescent="0.3">
      <c r="H270" s="1" t="str">
        <v>0 - BM Costs</v>
      </c>
      <c r="L270" s="1" t="str">
        <v>0 - BM Port</v>
      </c>
      <c r="N270" s="1" t="str">
        <v>0 - Port Assets</v>
      </c>
      <c r="BP270" s="1" t="str">
        <v>0- Port Costs</v>
      </c>
      <c r="BT270" s="1" t="str">
        <v>0- Port Value</v>
      </c>
    </row>
    <row r="271" spans="8:72" hidden="1" outlineLevel="1" x14ac:dyDescent="0.3">
      <c r="H271" s="1" t="str">
        <v>0 - BM Costs</v>
      </c>
      <c r="L271" s="1" t="str">
        <v>0 - BM Port</v>
      </c>
      <c r="N271" s="1" t="str">
        <v>0 - Port Assets</v>
      </c>
      <c r="BP271" s="1" t="str">
        <v>0- Port Costs</v>
      </c>
      <c r="BT271" s="1" t="str">
        <v>0- Port Value</v>
      </c>
    </row>
    <row r="272" spans="8:72" hidden="1" outlineLevel="1" x14ac:dyDescent="0.3">
      <c r="H272" s="1" t="str">
        <v>0 - BM Costs</v>
      </c>
      <c r="L272" s="1" t="str">
        <v>0 - BM Port</v>
      </c>
      <c r="N272" s="1" t="str">
        <v>0 - Port Assets</v>
      </c>
      <c r="BP272" s="1" t="str">
        <v>0- Port Costs</v>
      </c>
      <c r="BT272" s="1" t="str">
        <v>0- Port Value</v>
      </c>
    </row>
    <row r="273" spans="8:72" hidden="1" outlineLevel="1" x14ac:dyDescent="0.3">
      <c r="H273" s="1" t="str">
        <v>0 - BM Costs</v>
      </c>
      <c r="L273" s="1" t="str">
        <v>0 - BM Port</v>
      </c>
      <c r="N273" s="1" t="str">
        <v>0 - Port Assets</v>
      </c>
      <c r="BP273" s="1" t="str">
        <v>0- Port Costs</v>
      </c>
      <c r="BT273" s="1" t="str">
        <v>0- Port Value</v>
      </c>
    </row>
    <row r="274" spans="8:72" hidden="1" outlineLevel="1" x14ac:dyDescent="0.3">
      <c r="H274" s="1" t="str">
        <v>0 - BM Costs</v>
      </c>
      <c r="L274" s="1" t="str">
        <v>0 - BM Port</v>
      </c>
      <c r="N274" s="1" t="str">
        <v>0 - Port Assets</v>
      </c>
      <c r="BP274" s="1" t="str">
        <v>0- Port Costs</v>
      </c>
      <c r="BT274" s="1" t="str">
        <v>0- Port Value</v>
      </c>
    </row>
    <row r="275" spans="8:72" hidden="1" outlineLevel="1" x14ac:dyDescent="0.3">
      <c r="H275" s="1" t="str">
        <v>0 - BM Costs</v>
      </c>
      <c r="L275" s="1" t="str">
        <v>0 - BM Port</v>
      </c>
      <c r="N275" s="1" t="str">
        <v>0 - Port Assets</v>
      </c>
      <c r="BP275" s="1" t="str">
        <v>0- Port Costs</v>
      </c>
      <c r="BT275" s="1" t="str">
        <v>0- Port Value</v>
      </c>
    </row>
    <row r="276" spans="8:72" hidden="1" outlineLevel="1" x14ac:dyDescent="0.3">
      <c r="H276" s="1" t="str">
        <v>0 - BM Costs</v>
      </c>
      <c r="L276" s="1" t="str">
        <v>0 - BM Port</v>
      </c>
      <c r="N276" s="1" t="str">
        <v>0 - Port Assets</v>
      </c>
      <c r="BP276" s="1" t="str">
        <v>0- Port Costs</v>
      </c>
      <c r="BT276" s="1" t="str">
        <v>0- Port Value</v>
      </c>
    </row>
    <row r="277" spans="8:72" hidden="1" outlineLevel="1" x14ac:dyDescent="0.3">
      <c r="H277" s="1" t="str">
        <v>0 - BM Costs</v>
      </c>
      <c r="L277" s="1" t="str">
        <v>0 - BM Port</v>
      </c>
      <c r="N277" s="1" t="str">
        <v>0 - Port Assets</v>
      </c>
      <c r="BP277" s="1" t="str">
        <v>0- Port Costs</v>
      </c>
      <c r="BT277" s="1" t="str">
        <v>0- Port Value</v>
      </c>
    </row>
    <row r="278" spans="8:72" hidden="1" outlineLevel="1" x14ac:dyDescent="0.3">
      <c r="H278" s="1" t="str">
        <v>0 - BM Costs</v>
      </c>
      <c r="L278" s="1" t="str">
        <v>0 - BM Port</v>
      </c>
      <c r="N278" s="1" t="str">
        <v>0 - Port Assets</v>
      </c>
      <c r="BP278" s="1" t="str">
        <v>0- Port Costs</v>
      </c>
      <c r="BT278" s="1" t="str">
        <v>0- Port Value</v>
      </c>
    </row>
    <row r="279" spans="8:72" hidden="1" outlineLevel="1" x14ac:dyDescent="0.3">
      <c r="H279" s="1" t="str">
        <v>0 - BM Costs</v>
      </c>
      <c r="L279" s="1" t="str">
        <v>0 - BM Port</v>
      </c>
      <c r="N279" s="1" t="str">
        <v>0 - Port Assets</v>
      </c>
      <c r="BP279" s="1" t="str">
        <v>0- Port Costs</v>
      </c>
      <c r="BT279" s="1" t="str">
        <v>0- Port Value</v>
      </c>
    </row>
    <row r="280" spans="8:72" hidden="1" outlineLevel="1" x14ac:dyDescent="0.3">
      <c r="H280" s="1" t="str">
        <v>0 - BM Costs</v>
      </c>
      <c r="L280" s="1" t="str">
        <v>0 - BM Port</v>
      </c>
      <c r="N280" s="1" t="str">
        <v>0 - Port Assets</v>
      </c>
      <c r="BP280" s="1" t="str">
        <v>0- Port Costs</v>
      </c>
      <c r="BT280" s="1" t="str">
        <v>0- Port Value</v>
      </c>
    </row>
    <row r="281" spans="8:72" hidden="1" outlineLevel="1" x14ac:dyDescent="0.3">
      <c r="H281" s="1" t="str">
        <v>0 - BM Costs</v>
      </c>
      <c r="L281" s="1" t="str">
        <v>0 - BM Port</v>
      </c>
      <c r="N281" s="1" t="str">
        <v>0 - Port Assets</v>
      </c>
      <c r="BP281" s="1" t="str">
        <v>0- Port Costs</v>
      </c>
      <c r="BT281" s="1" t="str">
        <v>0- Port Value</v>
      </c>
    </row>
    <row r="282" spans="8:72" hidden="1" outlineLevel="1" x14ac:dyDescent="0.3">
      <c r="H282" s="1" t="str">
        <v>0 - BM Costs</v>
      </c>
      <c r="L282" s="1" t="str">
        <v>0 - BM Port</v>
      </c>
      <c r="N282" s="1" t="str">
        <v>0 - Port Assets</v>
      </c>
      <c r="BP282" s="1" t="str">
        <v>0- Port Costs</v>
      </c>
      <c r="BT282" s="1" t="str">
        <v>0- Port Value</v>
      </c>
    </row>
    <row r="283" spans="8:72" hidden="1" outlineLevel="1" x14ac:dyDescent="0.3">
      <c r="H283" s="1" t="str">
        <v>0 - BM Costs</v>
      </c>
      <c r="L283" s="1" t="str">
        <v>0 - BM Port</v>
      </c>
      <c r="N283" s="1" t="str">
        <v>0 - Port Assets</v>
      </c>
      <c r="BP283" s="1" t="str">
        <v>0- Port Costs</v>
      </c>
      <c r="BT283" s="1" t="str">
        <v>0- Port Value</v>
      </c>
    </row>
    <row r="284" spans="8:72" hidden="1" outlineLevel="1" x14ac:dyDescent="0.3">
      <c r="H284" s="1" t="str">
        <v>0 - BM Costs</v>
      </c>
      <c r="L284" s="1" t="str">
        <v>0 - BM Port</v>
      </c>
      <c r="N284" s="1" t="str">
        <v>0 - Port Assets</v>
      </c>
      <c r="BP284" s="1" t="str">
        <v>0- Port Costs</v>
      </c>
      <c r="BT284" s="1" t="str">
        <v>0- Port Value</v>
      </c>
    </row>
    <row r="285" spans="8:72" hidden="1" outlineLevel="1" x14ac:dyDescent="0.3">
      <c r="H285" s="1" t="str">
        <v>0 - BM Costs</v>
      </c>
      <c r="L285" s="1" t="str">
        <v>0 - BM Port</v>
      </c>
      <c r="N285" s="1" t="str">
        <v>0 - Port Assets</v>
      </c>
      <c r="BP285" s="1" t="str">
        <v>0- Port Costs</v>
      </c>
      <c r="BT285" s="1" t="str">
        <v>0- Port Value</v>
      </c>
    </row>
    <row r="286" spans="8:72" hidden="1" outlineLevel="1" x14ac:dyDescent="0.3">
      <c r="H286" s="1" t="str">
        <v>0 - BM Costs</v>
      </c>
      <c r="L286" s="1" t="str">
        <v>0 - BM Port</v>
      </c>
      <c r="N286" s="1" t="str">
        <v>0 - Port Assets</v>
      </c>
      <c r="BP286" s="1" t="str">
        <v>0- Port Costs</v>
      </c>
      <c r="BT286" s="1" t="str">
        <v>0- Port Value</v>
      </c>
    </row>
    <row r="287" spans="8:72" hidden="1" outlineLevel="1" x14ac:dyDescent="0.3">
      <c r="H287" s="1" t="str">
        <v>0 - BM Costs</v>
      </c>
      <c r="L287" s="1" t="str">
        <v>0 - BM Port</v>
      </c>
      <c r="N287" s="1" t="str">
        <v>0 - Port Assets</v>
      </c>
      <c r="BP287" s="1" t="str">
        <v>0- Port Costs</v>
      </c>
      <c r="BT287" s="1" t="str">
        <v>0- Port Value</v>
      </c>
    </row>
    <row r="288" spans="8:72" hidden="1" outlineLevel="1" x14ac:dyDescent="0.3">
      <c r="H288" s="1" t="str">
        <v>0 - BM Costs</v>
      </c>
      <c r="L288" s="1" t="str">
        <v>0 - BM Port</v>
      </c>
      <c r="N288" s="1" t="str">
        <v>0 - Port Assets</v>
      </c>
      <c r="BP288" s="1" t="str">
        <v>0- Port Costs</v>
      </c>
      <c r="BT288" s="1" t="str">
        <v>0- Port Value</v>
      </c>
    </row>
    <row r="289" spans="8:72" hidden="1" outlineLevel="1" x14ac:dyDescent="0.3">
      <c r="H289" s="1" t="str">
        <v>0 - BM Costs</v>
      </c>
      <c r="L289" s="1" t="str">
        <v>0 - BM Port</v>
      </c>
      <c r="N289" s="1" t="str">
        <v>0 - Port Assets</v>
      </c>
      <c r="BP289" s="1" t="str">
        <v>0- Port Costs</v>
      </c>
      <c r="BT289" s="1" t="str">
        <v>0- Port Value</v>
      </c>
    </row>
    <row r="290" spans="8:72" hidden="1" outlineLevel="1" x14ac:dyDescent="0.3">
      <c r="H290" s="1" t="str">
        <v>0 - BM Costs</v>
      </c>
      <c r="L290" s="1" t="str">
        <v>0 - BM Port</v>
      </c>
      <c r="N290" s="1" t="str">
        <v>0 - Port Assets</v>
      </c>
      <c r="BP290" s="1" t="str">
        <v>0- Port Costs</v>
      </c>
      <c r="BT290" s="1" t="str">
        <v>0- Port Value</v>
      </c>
    </row>
    <row r="291" spans="8:72" hidden="1" outlineLevel="1" x14ac:dyDescent="0.3">
      <c r="H291" s="1" t="str">
        <v>0 - BM Costs</v>
      </c>
      <c r="L291" s="1" t="str">
        <v>0 - BM Port</v>
      </c>
      <c r="N291" s="1" t="str">
        <v>0 - Port Assets</v>
      </c>
      <c r="BP291" s="1" t="str">
        <v>0- Port Costs</v>
      </c>
      <c r="BT291" s="1" t="str">
        <v>0- Port Value</v>
      </c>
    </row>
    <row r="292" spans="8:72" hidden="1" outlineLevel="1" x14ac:dyDescent="0.3">
      <c r="H292" s="1" t="str">
        <v>0 - BM Costs</v>
      </c>
      <c r="L292" s="1" t="str">
        <v>0 - BM Port</v>
      </c>
      <c r="N292" s="1" t="str">
        <v>0 - Port Assets</v>
      </c>
      <c r="BP292" s="1" t="str">
        <v>0- Port Costs</v>
      </c>
      <c r="BT292" s="1" t="str">
        <v>0- Port Value</v>
      </c>
    </row>
    <row r="293" spans="8:72" hidden="1" outlineLevel="1" x14ac:dyDescent="0.3">
      <c r="H293" s="1" t="str">
        <v>0 - BM Costs</v>
      </c>
      <c r="L293" s="1" t="str">
        <v>0 - BM Port</v>
      </c>
      <c r="N293" s="1" t="str">
        <v>0 - Port Assets</v>
      </c>
      <c r="BP293" s="1" t="str">
        <v>0- Port Costs</v>
      </c>
      <c r="BT293" s="1" t="str">
        <v>0- Port Value</v>
      </c>
    </row>
    <row r="294" spans="8:72" hidden="1" outlineLevel="1" x14ac:dyDescent="0.3">
      <c r="H294" s="1" t="str">
        <v>0 - BM Costs</v>
      </c>
      <c r="L294" s="1" t="str">
        <v>0 - BM Port</v>
      </c>
      <c r="N294" s="1" t="str">
        <v>0 - Port Assets</v>
      </c>
      <c r="BP294" s="1" t="str">
        <v>0- Port Costs</v>
      </c>
      <c r="BT294" s="1" t="str">
        <v>0- Port Value</v>
      </c>
    </row>
    <row r="295" spans="8:72" hidden="1" outlineLevel="1" x14ac:dyDescent="0.3">
      <c r="H295" s="1" t="str">
        <v>0 - BM Costs</v>
      </c>
      <c r="L295" s="1" t="str">
        <v>0 - BM Port</v>
      </c>
      <c r="N295" s="1" t="str">
        <v>0 - Port Assets</v>
      </c>
      <c r="BP295" s="1" t="str">
        <v>0- Port Costs</v>
      </c>
      <c r="BT295" s="1" t="str">
        <v>0- Port Value</v>
      </c>
    </row>
    <row r="296" spans="8:72" hidden="1" outlineLevel="1" x14ac:dyDescent="0.3">
      <c r="H296" s="1" t="str">
        <v>0 - BM Costs</v>
      </c>
      <c r="L296" s="1" t="str">
        <v>0 - BM Port</v>
      </c>
      <c r="N296" s="1" t="str">
        <v>0 - Port Assets</v>
      </c>
      <c r="BP296" s="1" t="str">
        <v>0- Port Costs</v>
      </c>
      <c r="BT296" s="1" t="str">
        <v>0- Port Value</v>
      </c>
    </row>
    <row r="297" spans="8:72" hidden="1" outlineLevel="1" x14ac:dyDescent="0.3">
      <c r="H297" s="1" t="str">
        <v>0 - BM Costs</v>
      </c>
      <c r="L297" s="1" t="str">
        <v>0 - BM Port</v>
      </c>
      <c r="N297" s="1" t="str">
        <v>0 - Port Assets</v>
      </c>
      <c r="BP297" s="1" t="str">
        <v>0- Port Costs</v>
      </c>
      <c r="BT297" s="1" t="str">
        <v>0- Port Value</v>
      </c>
    </row>
    <row r="298" spans="8:72" hidden="1" outlineLevel="1" x14ac:dyDescent="0.3">
      <c r="H298" s="1" t="str">
        <v>0 - BM Costs</v>
      </c>
      <c r="L298" s="1" t="str">
        <v>0 - BM Port</v>
      </c>
      <c r="N298" s="1" t="str">
        <v>0 - Port Assets</v>
      </c>
      <c r="BP298" s="1" t="str">
        <v>0- Port Costs</v>
      </c>
      <c r="BT298" s="1" t="str">
        <v>0- Port Value</v>
      </c>
    </row>
    <row r="299" spans="8:72" hidden="1" outlineLevel="1" x14ac:dyDescent="0.3">
      <c r="H299" s="1" t="str">
        <v>0 - BM Costs</v>
      </c>
      <c r="L299" s="1" t="str">
        <v>0 - BM Port</v>
      </c>
      <c r="N299" s="1" t="str">
        <v>0 - Port Assets</v>
      </c>
      <c r="BP299" s="1" t="str">
        <v>0- Port Costs</v>
      </c>
      <c r="BT299" s="1" t="str">
        <v>0- Port Value</v>
      </c>
    </row>
    <row r="300" spans="8:72" hidden="1" outlineLevel="1" x14ac:dyDescent="0.3">
      <c r="H300" s="1" t="str">
        <v>0 - BM Costs</v>
      </c>
      <c r="L300" s="1" t="str">
        <v>0 - BM Port</v>
      </c>
      <c r="N300" s="1" t="str">
        <v>0 - Port Assets</v>
      </c>
      <c r="BP300" s="1" t="str">
        <v>0- Port Costs</v>
      </c>
      <c r="BT300" s="1" t="str">
        <v>0- Port Value</v>
      </c>
    </row>
    <row r="301" spans="8:72" hidden="1" outlineLevel="1" x14ac:dyDescent="0.3">
      <c r="H301" s="1" t="str">
        <v>0 - BM Costs</v>
      </c>
      <c r="L301" s="1" t="str">
        <v>0 - BM Port</v>
      </c>
      <c r="N301" s="1" t="str">
        <v>0 - Port Assets</v>
      </c>
      <c r="BP301" s="1" t="str">
        <v>0- Port Costs</v>
      </c>
      <c r="BT301" s="1" t="str">
        <v>0- Port Value</v>
      </c>
    </row>
    <row r="302" spans="8:72" hidden="1" outlineLevel="1" x14ac:dyDescent="0.3">
      <c r="H302" s="1" t="str">
        <v>0 - BM Costs</v>
      </c>
      <c r="L302" s="1" t="str">
        <v>0 - BM Port</v>
      </c>
      <c r="N302" s="1" t="str">
        <v>0 - Port Assets</v>
      </c>
      <c r="BP302" s="1" t="str">
        <v>0- Port Costs</v>
      </c>
      <c r="BT302" s="1" t="str">
        <v>0- Port Value</v>
      </c>
    </row>
    <row r="303" spans="8:72" hidden="1" outlineLevel="1" x14ac:dyDescent="0.3">
      <c r="H303" s="1" t="str">
        <v>0 - BM Costs</v>
      </c>
      <c r="L303" s="1" t="str">
        <v>0 - BM Port</v>
      </c>
      <c r="N303" s="1" t="str">
        <v>0 - Port Assets</v>
      </c>
      <c r="BP303" s="1" t="str">
        <v>0- Port Costs</v>
      </c>
      <c r="BT303" s="1" t="str">
        <v>0- Port Value</v>
      </c>
    </row>
    <row r="304" spans="8:72" hidden="1" outlineLevel="1" x14ac:dyDescent="0.3">
      <c r="H304" s="1" t="str">
        <v>0 - BM Costs</v>
      </c>
      <c r="L304" s="1" t="str">
        <v>0 - BM Port</v>
      </c>
      <c r="N304" s="1" t="str">
        <v>0 - Port Assets</v>
      </c>
      <c r="BP304" s="1" t="str">
        <v>0- Port Costs</v>
      </c>
      <c r="BT304" s="1" t="str">
        <v>0- Port Value</v>
      </c>
    </row>
    <row r="305" spans="8:72" hidden="1" outlineLevel="1" x14ac:dyDescent="0.3">
      <c r="H305" s="1" t="str">
        <v>0 - BM Costs</v>
      </c>
      <c r="L305" s="1" t="str">
        <v>0 - BM Port</v>
      </c>
      <c r="N305" s="1" t="str">
        <v>0 - Port Assets</v>
      </c>
      <c r="BP305" s="1" t="str">
        <v>0- Port Costs</v>
      </c>
      <c r="BT305" s="1" t="str">
        <v>0- Port Value</v>
      </c>
    </row>
    <row r="306" spans="8:72" hidden="1" outlineLevel="1" x14ac:dyDescent="0.3">
      <c r="H306" s="1" t="str">
        <v>0 - BM Costs</v>
      </c>
      <c r="L306" s="1" t="str">
        <v>0 - BM Port</v>
      </c>
      <c r="N306" s="1" t="str">
        <v>0 - Port Assets</v>
      </c>
      <c r="BP306" s="1" t="str">
        <v>0- Port Costs</v>
      </c>
      <c r="BT306" s="1" t="str">
        <v>0- Port Value</v>
      </c>
    </row>
    <row r="307" spans="8:72" hidden="1" outlineLevel="1" x14ac:dyDescent="0.3">
      <c r="H307" s="1" t="str">
        <v>0 - BM Costs</v>
      </c>
      <c r="L307" s="1" t="str">
        <v>0 - BM Port</v>
      </c>
      <c r="N307" s="1" t="str">
        <v>0 - Port Assets</v>
      </c>
      <c r="BP307" s="1" t="str">
        <v>0- Port Costs</v>
      </c>
      <c r="BT307" s="1" t="str">
        <v>0- Port Value</v>
      </c>
    </row>
    <row r="308" spans="8:72" hidden="1" outlineLevel="1" x14ac:dyDescent="0.3">
      <c r="H308" s="1" t="str">
        <v>0 - BM Costs</v>
      </c>
      <c r="L308" s="1" t="str">
        <v>0 - BM Port</v>
      </c>
      <c r="N308" s="1" t="str">
        <v>0 - Port Assets</v>
      </c>
      <c r="BP308" s="1" t="str">
        <v>0- Port Costs</v>
      </c>
      <c r="BT308" s="1" t="str">
        <v>0- Port Value</v>
      </c>
    </row>
    <row r="309" spans="8:72" hidden="1" outlineLevel="1" x14ac:dyDescent="0.3">
      <c r="H309" s="1" t="str">
        <v>0 - BM Costs</v>
      </c>
      <c r="L309" s="1" t="str">
        <v>0 - BM Port</v>
      </c>
      <c r="N309" s="1" t="str">
        <v>0 - Port Assets</v>
      </c>
      <c r="BP309" s="1" t="str">
        <v>0- Port Costs</v>
      </c>
      <c r="BT309" s="1" t="str">
        <v>0- Port Value</v>
      </c>
    </row>
    <row r="310" spans="8:72" hidden="1" outlineLevel="1" x14ac:dyDescent="0.3">
      <c r="H310" s="1" t="str">
        <v>0 - BM Costs</v>
      </c>
      <c r="L310" s="1" t="str">
        <v>0 - BM Port</v>
      </c>
      <c r="N310" s="1" t="str">
        <v>0 - Port Assets</v>
      </c>
      <c r="BP310" s="1" t="str">
        <v>0- Port Costs</v>
      </c>
      <c r="BT310" s="1" t="str">
        <v>0- Port Value</v>
      </c>
    </row>
    <row r="311" spans="8:72" hidden="1" outlineLevel="1" x14ac:dyDescent="0.3">
      <c r="H311" s="1" t="str">
        <v>0 - BM Costs</v>
      </c>
      <c r="L311" s="1" t="str">
        <v>0 - BM Port</v>
      </c>
      <c r="N311" s="1" t="str">
        <v>0 - Port Assets</v>
      </c>
      <c r="BP311" s="1" t="str">
        <v>0- Port Costs</v>
      </c>
      <c r="BT311" s="1" t="str">
        <v>0- Port Value</v>
      </c>
    </row>
    <row r="312" spans="8:72" hidden="1" outlineLevel="1" x14ac:dyDescent="0.3">
      <c r="H312" s="1" t="str">
        <v>0 - BM Costs</v>
      </c>
      <c r="L312" s="1" t="str">
        <v>0 - BM Port</v>
      </c>
      <c r="N312" s="1" t="str">
        <v>0 - Port Assets</v>
      </c>
      <c r="BP312" s="1" t="str">
        <v>0- Port Costs</v>
      </c>
      <c r="BT312" s="1" t="str">
        <v>0- Port Value</v>
      </c>
    </row>
    <row r="313" spans="8:72" hidden="1" outlineLevel="1" x14ac:dyDescent="0.3">
      <c r="H313" s="1" t="str">
        <v>0 - BM Costs</v>
      </c>
      <c r="L313" s="1" t="str">
        <v>0 - BM Port</v>
      </c>
      <c r="N313" s="1" t="str">
        <v>0 - Port Assets</v>
      </c>
      <c r="BP313" s="1" t="str">
        <v>0- Port Costs</v>
      </c>
      <c r="BT313" s="1" t="str">
        <v>0- Port Value</v>
      </c>
    </row>
    <row r="314" spans="8:72" hidden="1" outlineLevel="1" x14ac:dyDescent="0.3">
      <c r="H314" s="1" t="str">
        <v>0 - BM Costs</v>
      </c>
      <c r="L314" s="1" t="str">
        <v>0 - BM Port</v>
      </c>
      <c r="N314" s="1" t="str">
        <v>0 - Port Assets</v>
      </c>
      <c r="BP314" s="1" t="str">
        <v>0- Port Costs</v>
      </c>
      <c r="BT314" s="1" t="str">
        <v>0- Port Value</v>
      </c>
    </row>
    <row r="315" spans="8:72" hidden="1" outlineLevel="1" x14ac:dyDescent="0.3">
      <c r="H315" s="1" t="str">
        <v>0 - BM Costs</v>
      </c>
      <c r="L315" s="1" t="str">
        <v>0 - BM Port</v>
      </c>
      <c r="N315" s="1" t="str">
        <v>0 - Port Assets</v>
      </c>
      <c r="BP315" s="1" t="str">
        <v>0- Port Costs</v>
      </c>
      <c r="BT315" s="1" t="str">
        <v>0- Port Value</v>
      </c>
    </row>
    <row r="316" spans="8:72" hidden="1" outlineLevel="1" x14ac:dyDescent="0.3">
      <c r="H316" s="1" t="str">
        <v>0 - BM Costs</v>
      </c>
      <c r="L316" s="1" t="str">
        <v>0 - BM Port</v>
      </c>
      <c r="N316" s="1" t="str">
        <v>0 - Port Assets</v>
      </c>
      <c r="BP316" s="1" t="str">
        <v>0- Port Costs</v>
      </c>
      <c r="BT316" s="1" t="str">
        <v>0- Port Value</v>
      </c>
    </row>
    <row r="317" spans="8:72" hidden="1" outlineLevel="1" x14ac:dyDescent="0.3">
      <c r="H317" s="1" t="str">
        <v>0 - BM Costs</v>
      </c>
      <c r="L317" s="1" t="str">
        <v>0 - BM Port</v>
      </c>
      <c r="N317" s="1" t="str">
        <v>0 - Port Assets</v>
      </c>
      <c r="BP317" s="1" t="str">
        <v>0- Port Costs</v>
      </c>
      <c r="BT317" s="1" t="str">
        <v>0- Port Value</v>
      </c>
    </row>
    <row r="318" spans="8:72" hidden="1" outlineLevel="1" x14ac:dyDescent="0.3">
      <c r="H318" s="1" t="str">
        <v>0 - BM Costs</v>
      </c>
      <c r="L318" s="1" t="str">
        <v>0 - BM Port</v>
      </c>
      <c r="N318" s="1" t="str">
        <v>0 - Port Assets</v>
      </c>
      <c r="BP318" s="1" t="str">
        <v>0- Port Costs</v>
      </c>
      <c r="BT318" s="1" t="str">
        <v>0- Port Value</v>
      </c>
    </row>
    <row r="319" spans="8:72" hidden="1" outlineLevel="1" x14ac:dyDescent="0.3">
      <c r="H319" s="1" t="str">
        <v>0 - BM Costs</v>
      </c>
      <c r="L319" s="1" t="str">
        <v>0 - BM Port</v>
      </c>
      <c r="N319" s="1" t="str">
        <v>0 - Port Assets</v>
      </c>
      <c r="BP319" s="1" t="str">
        <v>0- Port Costs</v>
      </c>
      <c r="BT319" s="1" t="str">
        <v>0- Port Value</v>
      </c>
    </row>
    <row r="320" spans="8:72" hidden="1" outlineLevel="1" x14ac:dyDescent="0.3">
      <c r="H320" s="1" t="str">
        <v>0 - BM Costs</v>
      </c>
      <c r="L320" s="1" t="str">
        <v>0 - BM Port</v>
      </c>
      <c r="N320" s="1" t="str">
        <v>0 - Port Assets</v>
      </c>
      <c r="BP320" s="1" t="str">
        <v>0- Port Costs</v>
      </c>
      <c r="BT320" s="1" t="str">
        <v>0- Port Value</v>
      </c>
    </row>
    <row r="321" spans="8:72" hidden="1" outlineLevel="1" x14ac:dyDescent="0.3">
      <c r="H321" s="1" t="str">
        <v>0 - BM Costs</v>
      </c>
      <c r="L321" s="1" t="str">
        <v>0 - BM Port</v>
      </c>
      <c r="N321" s="1" t="str">
        <v>0 - Port Assets</v>
      </c>
      <c r="BP321" s="1" t="str">
        <v>0- Port Costs</v>
      </c>
      <c r="BT321" s="1" t="str">
        <v>0- Port Value</v>
      </c>
    </row>
    <row r="322" spans="8:72" hidden="1" outlineLevel="1" x14ac:dyDescent="0.3">
      <c r="H322" s="1" t="str">
        <v>0 - BM Costs</v>
      </c>
      <c r="L322" s="1" t="str">
        <v>0 - BM Port</v>
      </c>
      <c r="N322" s="1" t="str">
        <v>0 - Port Assets</v>
      </c>
      <c r="BP322" s="1" t="str">
        <v>0- Port Costs</v>
      </c>
      <c r="BT322" s="1" t="str">
        <v>0- Port Value</v>
      </c>
    </row>
    <row r="323" spans="8:72" hidden="1" outlineLevel="1" x14ac:dyDescent="0.3">
      <c r="H323" s="1" t="str">
        <v>0 - BM Costs</v>
      </c>
      <c r="L323" s="1" t="str">
        <v>0 - BM Port</v>
      </c>
      <c r="N323" s="1" t="str">
        <v>0 - Port Assets</v>
      </c>
      <c r="BP323" s="1" t="str">
        <v>0- Port Costs</v>
      </c>
      <c r="BT323" s="1" t="str">
        <v>0- Port Value</v>
      </c>
    </row>
    <row r="324" spans="8:72" hidden="1" outlineLevel="1" x14ac:dyDescent="0.3">
      <c r="H324" s="1" t="str">
        <v>0 - BM Costs</v>
      </c>
      <c r="L324" s="1" t="str">
        <v>0 - BM Port</v>
      </c>
      <c r="N324" s="1" t="str">
        <v>0 - Port Assets</v>
      </c>
      <c r="BP324" s="1" t="str">
        <v>0- Port Costs</v>
      </c>
      <c r="BT324" s="1" t="str">
        <v>0- Port Value</v>
      </c>
    </row>
    <row r="325" spans="8:72" hidden="1" outlineLevel="1" x14ac:dyDescent="0.3">
      <c r="H325" s="1" t="str">
        <v>0 - BM Costs</v>
      </c>
      <c r="L325" s="1" t="str">
        <v>0 - BM Port</v>
      </c>
      <c r="N325" s="1" t="str">
        <v>0 - Port Assets</v>
      </c>
      <c r="BP325" s="1" t="str">
        <v>0- Port Costs</v>
      </c>
      <c r="BT325" s="1" t="str">
        <v>0- Port Value</v>
      </c>
    </row>
    <row r="326" spans="8:72" hidden="1" outlineLevel="1" x14ac:dyDescent="0.3">
      <c r="H326" s="1" t="str">
        <v>0 - BM Costs</v>
      </c>
      <c r="L326" s="1" t="str">
        <v>0 - BM Port</v>
      </c>
      <c r="N326" s="1" t="str">
        <v>0 - Port Assets</v>
      </c>
      <c r="BP326" s="1" t="str">
        <v>0- Port Costs</v>
      </c>
      <c r="BT326" s="1" t="str">
        <v>0- Port Value</v>
      </c>
    </row>
    <row r="327" spans="8:72" hidden="1" outlineLevel="1" x14ac:dyDescent="0.3">
      <c r="H327" s="1" t="str">
        <v>0 - BM Costs</v>
      </c>
      <c r="L327" s="1" t="str">
        <v>0 - BM Port</v>
      </c>
      <c r="N327" s="1" t="str">
        <v>0 - Port Assets</v>
      </c>
      <c r="BP327" s="1" t="str">
        <v>0- Port Costs</v>
      </c>
      <c r="BT327" s="1" t="str">
        <v>0- Port Value</v>
      </c>
    </row>
    <row r="328" spans="8:72" hidden="1" outlineLevel="1" x14ac:dyDescent="0.3">
      <c r="H328" s="1" t="str">
        <v>0 - BM Costs</v>
      </c>
      <c r="L328" s="1" t="str">
        <v>0 - BM Port</v>
      </c>
      <c r="N328" s="1" t="str">
        <v>0 - Port Assets</v>
      </c>
      <c r="BP328" s="1" t="str">
        <v>0- Port Costs</v>
      </c>
      <c r="BT328" s="1" t="str">
        <v>0- Port Value</v>
      </c>
    </row>
    <row r="329" spans="8:72" hidden="1" outlineLevel="1" x14ac:dyDescent="0.3">
      <c r="H329" s="1" t="str">
        <v>0 - BM Costs</v>
      </c>
      <c r="L329" s="1" t="str">
        <v>0 - BM Port</v>
      </c>
      <c r="N329" s="1" t="str">
        <v>0 - Port Assets</v>
      </c>
      <c r="BP329" s="1" t="str">
        <v>0- Port Costs</v>
      </c>
      <c r="BT329" s="1" t="str">
        <v>0- Port Value</v>
      </c>
    </row>
    <row r="330" spans="8:72" hidden="1" outlineLevel="1" x14ac:dyDescent="0.3">
      <c r="H330" s="1" t="str">
        <v>0 - BM Costs</v>
      </c>
      <c r="L330" s="1" t="str">
        <v>0 - BM Port</v>
      </c>
      <c r="N330" s="1" t="str">
        <v>0 - Port Assets</v>
      </c>
      <c r="BP330" s="1" t="str">
        <v>0- Port Costs</v>
      </c>
      <c r="BT330" s="1" t="str">
        <v>0- Port Value</v>
      </c>
    </row>
    <row r="331" spans="8:72" hidden="1" outlineLevel="1" x14ac:dyDescent="0.3">
      <c r="H331" s="1" t="str">
        <v>0 - BM Costs</v>
      </c>
      <c r="L331" s="1" t="str">
        <v>0 - BM Port</v>
      </c>
      <c r="N331" s="1" t="str">
        <v>0 - Port Assets</v>
      </c>
      <c r="BP331" s="1" t="str">
        <v>0- Port Costs</v>
      </c>
      <c r="BT331" s="1" t="str">
        <v>0- Port Value</v>
      </c>
    </row>
    <row r="332" spans="8:72" hidden="1" outlineLevel="1" x14ac:dyDescent="0.3">
      <c r="H332" s="1" t="str">
        <v>0 - BM Costs</v>
      </c>
      <c r="L332" s="1" t="str">
        <v>0 - BM Port</v>
      </c>
      <c r="N332" s="1" t="str">
        <v>0 - Port Assets</v>
      </c>
      <c r="BP332" s="1" t="str">
        <v>0- Port Costs</v>
      </c>
      <c r="BT332" s="1" t="str">
        <v>0- Port Value</v>
      </c>
    </row>
    <row r="333" spans="8:72" hidden="1" outlineLevel="1" x14ac:dyDescent="0.3">
      <c r="H333" s="1" t="str">
        <v>0 - BM Costs</v>
      </c>
      <c r="L333" s="1" t="str">
        <v>0 - BM Port</v>
      </c>
      <c r="N333" s="1" t="str">
        <v>0 - Port Assets</v>
      </c>
      <c r="BP333" s="1" t="str">
        <v>0- Port Costs</v>
      </c>
      <c r="BT333" s="1" t="str">
        <v>0- Port Value</v>
      </c>
    </row>
    <row r="334" spans="8:72" hidden="1" outlineLevel="1" x14ac:dyDescent="0.3">
      <c r="H334" s="1" t="str">
        <v>0 - BM Costs</v>
      </c>
      <c r="L334" s="1" t="str">
        <v>0 - BM Port</v>
      </c>
      <c r="N334" s="1" t="str">
        <v>0 - Port Assets</v>
      </c>
      <c r="BP334" s="1" t="str">
        <v>0- Port Costs</v>
      </c>
      <c r="BT334" s="1" t="str">
        <v>0- Port Value</v>
      </c>
    </row>
    <row r="335" spans="8:72" hidden="1" outlineLevel="1" x14ac:dyDescent="0.3">
      <c r="H335" s="1" t="str">
        <v>0 - BM Costs</v>
      </c>
      <c r="L335" s="1" t="str">
        <v>0 - BM Port</v>
      </c>
      <c r="N335" s="1" t="str">
        <v>0 - Port Assets</v>
      </c>
      <c r="BP335" s="1" t="str">
        <v>0- Port Costs</v>
      </c>
      <c r="BT335" s="1" t="str">
        <v>0- Port Value</v>
      </c>
    </row>
    <row r="336" spans="8:72" hidden="1" outlineLevel="1" x14ac:dyDescent="0.3">
      <c r="H336" s="1" t="str">
        <v>0 - BM Costs</v>
      </c>
      <c r="L336" s="1" t="str">
        <v>0 - BM Port</v>
      </c>
      <c r="N336" s="1" t="str">
        <v>0 - Port Assets</v>
      </c>
      <c r="BP336" s="1" t="str">
        <v>0- Port Costs</v>
      </c>
      <c r="BT336" s="1" t="str">
        <v>0- Port Value</v>
      </c>
    </row>
    <row r="337" spans="8:72" hidden="1" outlineLevel="1" x14ac:dyDescent="0.3">
      <c r="H337" s="1" t="str">
        <v>0 - BM Costs</v>
      </c>
      <c r="L337" s="1" t="str">
        <v>0 - BM Port</v>
      </c>
      <c r="N337" s="1" t="str">
        <v>0 - Port Assets</v>
      </c>
      <c r="BP337" s="1" t="str">
        <v>0- Port Costs</v>
      </c>
      <c r="BT337" s="1" t="str">
        <v>0- Port Value</v>
      </c>
    </row>
    <row r="338" spans="8:72" hidden="1" outlineLevel="1" x14ac:dyDescent="0.3">
      <c r="H338" s="1" t="str">
        <v>0 - BM Costs</v>
      </c>
      <c r="L338" s="1" t="str">
        <v>0 - BM Port</v>
      </c>
      <c r="N338" s="1" t="str">
        <v>0 - Port Assets</v>
      </c>
      <c r="BP338" s="1" t="str">
        <v>0- Port Costs</v>
      </c>
      <c r="BT338" s="1" t="str">
        <v>0- Port Value</v>
      </c>
    </row>
    <row r="339" spans="8:72" hidden="1" outlineLevel="1" x14ac:dyDescent="0.3">
      <c r="H339" s="1" t="str">
        <v>0 - BM Costs</v>
      </c>
      <c r="L339" s="1" t="str">
        <v>0 - BM Port</v>
      </c>
      <c r="N339" s="1" t="str">
        <v>0 - Port Assets</v>
      </c>
      <c r="BP339" s="1" t="str">
        <v>0- Port Costs</v>
      </c>
      <c r="BT339" s="1" t="str">
        <v>0- Port Value</v>
      </c>
    </row>
    <row r="340" spans="8:72" hidden="1" outlineLevel="1" x14ac:dyDescent="0.3">
      <c r="H340" s="1" t="str">
        <v>0 - BM Costs</v>
      </c>
      <c r="L340" s="1" t="str">
        <v>0 - BM Port</v>
      </c>
      <c r="N340" s="1" t="str">
        <v>0 - Port Assets</v>
      </c>
      <c r="BP340" s="1" t="str">
        <v>0- Port Costs</v>
      </c>
      <c r="BT340" s="1" t="str">
        <v>0- Port Value</v>
      </c>
    </row>
    <row r="341" spans="8:72" hidden="1" outlineLevel="1" x14ac:dyDescent="0.3">
      <c r="H341" s="1" t="str">
        <v>0 - BM Costs</v>
      </c>
      <c r="L341" s="1" t="str">
        <v>0 - BM Port</v>
      </c>
      <c r="N341" s="1" t="str">
        <v>0 - Port Assets</v>
      </c>
      <c r="BP341" s="1" t="str">
        <v>0- Port Costs</v>
      </c>
      <c r="BT341" s="1" t="str">
        <v>0- Port Value</v>
      </c>
    </row>
    <row r="342" spans="8:72" hidden="1" outlineLevel="1" x14ac:dyDescent="0.3">
      <c r="H342" s="1" t="str">
        <v>0 - BM Costs</v>
      </c>
      <c r="L342" s="1" t="str">
        <v>0 - BM Port</v>
      </c>
      <c r="N342" s="1" t="str">
        <v>0 - Port Assets</v>
      </c>
      <c r="BP342" s="1" t="str">
        <v>0- Port Costs</v>
      </c>
      <c r="BT342" s="1" t="str">
        <v>0- Port Value</v>
      </c>
    </row>
    <row r="343" spans="8:72" hidden="1" outlineLevel="1" x14ac:dyDescent="0.3">
      <c r="H343" s="1" t="str">
        <v>0 - BM Costs</v>
      </c>
      <c r="L343" s="1" t="str">
        <v>0 - BM Port</v>
      </c>
      <c r="N343" s="1" t="str">
        <v>0 - Port Assets</v>
      </c>
      <c r="BP343" s="1" t="str">
        <v>0- Port Costs</v>
      </c>
      <c r="BT343" s="1" t="str">
        <v>0- Port Value</v>
      </c>
    </row>
    <row r="344" spans="8:72" hidden="1" outlineLevel="1" x14ac:dyDescent="0.3">
      <c r="H344" s="1" t="str">
        <v>0 - BM Costs</v>
      </c>
      <c r="L344" s="1" t="str">
        <v>0 - BM Port</v>
      </c>
      <c r="N344" s="1" t="str">
        <v>0 - Port Assets</v>
      </c>
      <c r="BP344" s="1" t="str">
        <v>0- Port Costs</v>
      </c>
      <c r="BT344" s="1" t="str">
        <v>0- Port Value</v>
      </c>
    </row>
    <row r="345" spans="8:72" hidden="1" outlineLevel="1" x14ac:dyDescent="0.3">
      <c r="H345" s="1" t="str">
        <v>0 - BM Costs</v>
      </c>
      <c r="L345" s="1" t="str">
        <v>0 - BM Port</v>
      </c>
      <c r="N345" s="1" t="str">
        <v>0 - Port Assets</v>
      </c>
      <c r="BP345" s="1" t="str">
        <v>0- Port Costs</v>
      </c>
      <c r="BT345" s="1" t="str">
        <v>0- Port Value</v>
      </c>
    </row>
    <row r="346" spans="8:72" hidden="1" outlineLevel="1" x14ac:dyDescent="0.3">
      <c r="H346" s="1" t="str">
        <v>0 - BM Costs</v>
      </c>
      <c r="L346" s="1" t="str">
        <v>0 - BM Port</v>
      </c>
      <c r="N346" s="1" t="str">
        <v>0 - Port Assets</v>
      </c>
      <c r="BP346" s="1" t="str">
        <v>0- Port Costs</v>
      </c>
      <c r="BT346" s="1" t="str">
        <v>0- Port Value</v>
      </c>
    </row>
    <row r="347" spans="8:72" hidden="1" outlineLevel="1" x14ac:dyDescent="0.3">
      <c r="H347" s="1" t="str">
        <v>0 - BM Costs</v>
      </c>
      <c r="L347" s="1" t="str">
        <v>0 - BM Port</v>
      </c>
      <c r="N347" s="1" t="str">
        <v>0 - Port Assets</v>
      </c>
      <c r="BP347" s="1" t="str">
        <v>0- Port Costs</v>
      </c>
      <c r="BT347" s="1" t="str">
        <v>0- Port Value</v>
      </c>
    </row>
    <row r="348" spans="8:72" hidden="1" outlineLevel="1" x14ac:dyDescent="0.3">
      <c r="H348" s="1" t="str">
        <v>0 - BM Costs</v>
      </c>
      <c r="L348" s="1" t="str">
        <v>0 - BM Port</v>
      </c>
      <c r="N348" s="1" t="str">
        <v>0 - Port Assets</v>
      </c>
      <c r="BP348" s="1" t="str">
        <v>0- Port Costs</v>
      </c>
      <c r="BT348" s="1" t="str">
        <v>0- Port Value</v>
      </c>
    </row>
    <row r="349" spans="8:72" hidden="1" outlineLevel="1" x14ac:dyDescent="0.3">
      <c r="H349" s="1" t="str">
        <v>0 - BM Costs</v>
      </c>
      <c r="L349" s="1" t="str">
        <v>0 - BM Port</v>
      </c>
      <c r="N349" s="1" t="str">
        <v>0 - Port Assets</v>
      </c>
      <c r="BP349" s="1" t="str">
        <v>0- Port Costs</v>
      </c>
      <c r="BT349" s="1" t="str">
        <v>0- Port Value</v>
      </c>
    </row>
    <row r="350" spans="8:72" hidden="1" outlineLevel="1" x14ac:dyDescent="0.3">
      <c r="H350" s="1" t="str">
        <v>0 - BM Costs</v>
      </c>
      <c r="L350" s="1" t="str">
        <v>0 - BM Port</v>
      </c>
      <c r="N350" s="1" t="str">
        <v>0 - Port Assets</v>
      </c>
      <c r="BP350" s="1" t="str">
        <v>0- Port Costs</v>
      </c>
      <c r="BT350" s="1" t="str">
        <v>0- Port Value</v>
      </c>
    </row>
    <row r="351" spans="8:72" hidden="1" outlineLevel="1" x14ac:dyDescent="0.3">
      <c r="H351" s="1" t="str">
        <v>0 - BM Costs</v>
      </c>
      <c r="L351" s="1" t="str">
        <v>0 - BM Port</v>
      </c>
      <c r="N351" s="1" t="str">
        <v>0 - Port Assets</v>
      </c>
      <c r="BP351" s="1" t="str">
        <v>0- Port Costs</v>
      </c>
      <c r="BT351" s="1" t="str">
        <v>0- Port Value</v>
      </c>
    </row>
    <row r="352" spans="8:72" hidden="1" outlineLevel="1" x14ac:dyDescent="0.3">
      <c r="H352" s="1" t="str">
        <v>0 - BM Costs</v>
      </c>
      <c r="L352" s="1" t="str">
        <v>0 - BM Port</v>
      </c>
      <c r="N352" s="1" t="str">
        <v>0 - Port Assets</v>
      </c>
      <c r="BP352" s="1" t="str">
        <v>0- Port Costs</v>
      </c>
      <c r="BT352" s="1" t="str">
        <v>0- Port Value</v>
      </c>
    </row>
    <row r="353" spans="8:72" hidden="1" outlineLevel="1" x14ac:dyDescent="0.3">
      <c r="H353" s="1" t="str">
        <v>0 - BM Costs</v>
      </c>
      <c r="L353" s="1" t="str">
        <v>0 - BM Port</v>
      </c>
      <c r="N353" s="1" t="str">
        <v>0 - Port Assets</v>
      </c>
      <c r="BP353" s="1" t="str">
        <v>0- Port Costs</v>
      </c>
      <c r="BT353" s="1" t="str">
        <v>0- Port Value</v>
      </c>
    </row>
    <row r="354" spans="8:72" hidden="1" outlineLevel="1" x14ac:dyDescent="0.3">
      <c r="H354" s="1" t="str">
        <v>0 - BM Costs</v>
      </c>
      <c r="L354" s="1" t="str">
        <v>0 - BM Port</v>
      </c>
      <c r="N354" s="1" t="str">
        <v>0 - Port Assets</v>
      </c>
      <c r="BP354" s="1" t="str">
        <v>0- Port Costs</v>
      </c>
      <c r="BT354" s="1" t="str">
        <v>0- Port Value</v>
      </c>
    </row>
    <row r="355" spans="8:72" hidden="1" outlineLevel="1" x14ac:dyDescent="0.3">
      <c r="H355" s="1" t="str">
        <v>0 - BM Costs</v>
      </c>
      <c r="L355" s="1" t="str">
        <v>0 - BM Port</v>
      </c>
      <c r="N355" s="1" t="str">
        <v>0 - Port Assets</v>
      </c>
      <c r="BP355" s="1" t="str">
        <v>0- Port Costs</v>
      </c>
      <c r="BT355" s="1" t="str">
        <v>0- Port Value</v>
      </c>
    </row>
    <row r="356" spans="8:72" hidden="1" outlineLevel="1" x14ac:dyDescent="0.3">
      <c r="H356" s="1" t="str">
        <v>0 - BM Costs</v>
      </c>
      <c r="L356" s="1" t="str">
        <v>0 - BM Port</v>
      </c>
      <c r="N356" s="1" t="str">
        <v>0 - Port Assets</v>
      </c>
      <c r="BP356" s="1" t="str">
        <v>0- Port Costs</v>
      </c>
      <c r="BT356" s="1" t="str">
        <v>0- Port Value</v>
      </c>
    </row>
    <row r="357" spans="8:72" hidden="1" outlineLevel="1" x14ac:dyDescent="0.3">
      <c r="H357" s="1" t="str">
        <v>0 - BM Costs</v>
      </c>
      <c r="L357" s="1" t="str">
        <v>0 - BM Port</v>
      </c>
      <c r="N357" s="1" t="str">
        <v>0 - Port Assets</v>
      </c>
      <c r="BP357" s="1" t="str">
        <v>0- Port Costs</v>
      </c>
      <c r="BT357" s="1" t="str">
        <v>0- Port Value</v>
      </c>
    </row>
    <row r="358" spans="8:72" hidden="1" outlineLevel="1" x14ac:dyDescent="0.3">
      <c r="H358" s="1" t="str">
        <v>0 - BM Costs</v>
      </c>
      <c r="L358" s="1" t="str">
        <v>0 - BM Port</v>
      </c>
      <c r="N358" s="1" t="str">
        <v>0 - Port Assets</v>
      </c>
      <c r="BP358" s="1" t="str">
        <v>0- Port Costs</v>
      </c>
      <c r="BT358" s="1" t="str">
        <v>0- Port Value</v>
      </c>
    </row>
    <row r="359" spans="8:72" hidden="1" outlineLevel="1" x14ac:dyDescent="0.3">
      <c r="H359" s="1" t="str">
        <v>0 - BM Costs</v>
      </c>
      <c r="L359" s="1" t="str">
        <v>0 - BM Port</v>
      </c>
      <c r="N359" s="1" t="str">
        <v>0 - Port Assets</v>
      </c>
      <c r="BP359" s="1" t="str">
        <v>0- Port Costs</v>
      </c>
      <c r="BT359" s="1" t="str">
        <v>0- Port Value</v>
      </c>
    </row>
    <row r="360" spans="8:72" hidden="1" outlineLevel="1" x14ac:dyDescent="0.3">
      <c r="H360" s="1" t="str">
        <v>0 - BM Costs</v>
      </c>
      <c r="L360" s="1" t="str">
        <v>0 - BM Port</v>
      </c>
      <c r="N360" s="1" t="str">
        <v>0 - Port Assets</v>
      </c>
      <c r="BP360" s="1" t="str">
        <v>0- Port Costs</v>
      </c>
      <c r="BT360" s="1" t="str">
        <v>0- Port Value</v>
      </c>
    </row>
    <row r="361" spans="8:72" hidden="1" outlineLevel="1" x14ac:dyDescent="0.3">
      <c r="H361" s="1" t="str">
        <v>0 - BM Costs</v>
      </c>
      <c r="L361" s="1" t="str">
        <v>0 - BM Port</v>
      </c>
      <c r="N361" s="1" t="str">
        <v>0 - Port Assets</v>
      </c>
      <c r="BP361" s="1" t="str">
        <v>0- Port Costs</v>
      </c>
      <c r="BT361" s="1" t="str">
        <v>0- Port Value</v>
      </c>
    </row>
    <row r="362" spans="8:72" hidden="1" outlineLevel="1" x14ac:dyDescent="0.3">
      <c r="H362" s="1" t="str">
        <v>0 - BM Costs</v>
      </c>
      <c r="L362" s="1" t="str">
        <v>0 - BM Port</v>
      </c>
      <c r="N362" s="1" t="str">
        <v>0 - Port Assets</v>
      </c>
      <c r="BP362" s="1" t="str">
        <v>0- Port Costs</v>
      </c>
      <c r="BT362" s="1" t="str">
        <v>0- Port Value</v>
      </c>
    </row>
    <row r="363" spans="8:72" hidden="1" outlineLevel="1" x14ac:dyDescent="0.3">
      <c r="H363" s="1" t="str">
        <v>0 - BM Costs</v>
      </c>
      <c r="L363" s="1" t="str">
        <v>0 - BM Port</v>
      </c>
      <c r="N363" s="1" t="str">
        <v>0 - Port Assets</v>
      </c>
      <c r="BP363" s="1" t="str">
        <v>0- Port Costs</v>
      </c>
      <c r="BT363" s="1" t="str">
        <v>0- Port Value</v>
      </c>
    </row>
    <row r="364" spans="8:72" hidden="1" outlineLevel="1" x14ac:dyDescent="0.3">
      <c r="H364" s="1" t="str">
        <v>0 - BM Costs</v>
      </c>
      <c r="L364" s="1" t="str">
        <v>0 - BM Port</v>
      </c>
      <c r="N364" s="1" t="str">
        <v>0 - Port Assets</v>
      </c>
      <c r="BP364" s="1" t="str">
        <v>0- Port Costs</v>
      </c>
      <c r="BT364" s="1" t="str">
        <v>0- Port Value</v>
      </c>
    </row>
    <row r="365" spans="8:72" hidden="1" outlineLevel="1" x14ac:dyDescent="0.3">
      <c r="H365" s="1" t="str">
        <v>0 - BM Costs</v>
      </c>
      <c r="L365" s="1" t="str">
        <v>0 - BM Port</v>
      </c>
      <c r="N365" s="1" t="str">
        <v>0 - Port Assets</v>
      </c>
      <c r="BP365" s="1" t="str">
        <v>0- Port Costs</v>
      </c>
      <c r="BT365" s="1" t="str">
        <v>0- Port Value</v>
      </c>
    </row>
    <row r="366" spans="8:72" hidden="1" outlineLevel="1" x14ac:dyDescent="0.3">
      <c r="H366" s="1" t="str">
        <v>0 - BM Costs</v>
      </c>
      <c r="L366" s="1" t="str">
        <v>0 - BM Port</v>
      </c>
      <c r="N366" s="1" t="str">
        <v>0 - Port Assets</v>
      </c>
      <c r="BP366" s="1" t="str">
        <v>0- Port Costs</v>
      </c>
      <c r="BT366" s="1" t="str">
        <v>0- Port Value</v>
      </c>
    </row>
    <row r="367" spans="8:72" hidden="1" outlineLevel="1" x14ac:dyDescent="0.3">
      <c r="H367" s="1" t="str">
        <v>0 - BM Costs</v>
      </c>
      <c r="L367" s="1" t="str">
        <v>0 - BM Port</v>
      </c>
      <c r="N367" s="1" t="str">
        <v>0 - Port Assets</v>
      </c>
      <c r="BP367" s="1" t="str">
        <v>0- Port Costs</v>
      </c>
      <c r="BT367" s="1" t="str">
        <v>0- Port Value</v>
      </c>
    </row>
    <row r="368" spans="8:72" hidden="1" outlineLevel="1" x14ac:dyDescent="0.3">
      <c r="H368" s="1" t="str">
        <v>0 - BM Costs</v>
      </c>
      <c r="L368" s="1" t="str">
        <v>0 - BM Port</v>
      </c>
      <c r="N368" s="1" t="str">
        <v>0 - Port Assets</v>
      </c>
      <c r="BP368" s="1" t="str">
        <v>0- Port Costs</v>
      </c>
      <c r="BT368" s="1" t="str">
        <v>0- Port Value</v>
      </c>
    </row>
    <row r="369" spans="8:72" hidden="1" outlineLevel="1" x14ac:dyDescent="0.3">
      <c r="H369" s="1" t="str">
        <v>0 - BM Costs</v>
      </c>
      <c r="L369" s="1" t="str">
        <v>0 - BM Port</v>
      </c>
      <c r="N369" s="1" t="str">
        <v>0 - Port Assets</v>
      </c>
      <c r="BP369" s="1" t="str">
        <v>0- Port Costs</v>
      </c>
      <c r="BT369" s="1" t="str">
        <v>0- Port Value</v>
      </c>
    </row>
    <row r="370" spans="8:72" hidden="1" outlineLevel="1" x14ac:dyDescent="0.3">
      <c r="H370" s="1" t="str">
        <v>0 - BM Costs</v>
      </c>
      <c r="L370" s="1" t="str">
        <v>0 - BM Port</v>
      </c>
      <c r="N370" s="1" t="str">
        <v>0 - Port Assets</v>
      </c>
      <c r="BP370" s="1" t="str">
        <v>0- Port Costs</v>
      </c>
      <c r="BT370" s="1" t="str">
        <v>0- Port Value</v>
      </c>
    </row>
    <row r="371" spans="8:72" hidden="1" outlineLevel="1" x14ac:dyDescent="0.3">
      <c r="H371" s="1" t="str">
        <v>0 - BM Costs</v>
      </c>
      <c r="L371" s="1" t="str">
        <v>0 - BM Port</v>
      </c>
      <c r="N371" s="1" t="str">
        <v>0 - Port Assets</v>
      </c>
      <c r="BP371" s="1" t="str">
        <v>0- Port Costs</v>
      </c>
      <c r="BT371" s="1" t="str">
        <v>0- Port Value</v>
      </c>
    </row>
    <row r="372" spans="8:72" hidden="1" outlineLevel="1" x14ac:dyDescent="0.3">
      <c r="H372" s="1" t="str">
        <v>0 - BM Costs</v>
      </c>
      <c r="L372" s="1" t="str">
        <v>0 - BM Port</v>
      </c>
      <c r="N372" s="1" t="str">
        <v>0 - Port Assets</v>
      </c>
      <c r="BP372" s="1" t="str">
        <v>0- Port Costs</v>
      </c>
      <c r="BT372" s="1" t="str">
        <v>0- Port Value</v>
      </c>
    </row>
    <row r="373" spans="8:72" hidden="1" outlineLevel="1" x14ac:dyDescent="0.3">
      <c r="H373" s="1" t="str">
        <v>0 - BM Costs</v>
      </c>
      <c r="L373" s="1" t="str">
        <v>0 - BM Port</v>
      </c>
      <c r="N373" s="1" t="str">
        <v>0 - Port Assets</v>
      </c>
      <c r="BP373" s="1" t="str">
        <v>0- Port Costs</v>
      </c>
      <c r="BT373" s="1" t="str">
        <v>0- Port Value</v>
      </c>
    </row>
    <row r="374" spans="8:72" hidden="1" outlineLevel="1" x14ac:dyDescent="0.3">
      <c r="H374" s="1" t="str">
        <v>0 - BM Costs</v>
      </c>
      <c r="L374" s="1" t="str">
        <v>0 - BM Port</v>
      </c>
      <c r="N374" s="1" t="str">
        <v>0 - Port Assets</v>
      </c>
      <c r="BP374" s="1" t="str">
        <v>0- Port Costs</v>
      </c>
      <c r="BT374" s="1" t="str">
        <v>0- Port Value</v>
      </c>
    </row>
    <row r="375" spans="8:72" hidden="1" outlineLevel="1" x14ac:dyDescent="0.3">
      <c r="H375" s="1" t="str">
        <v>0 - BM Costs</v>
      </c>
      <c r="L375" s="1" t="str">
        <v>0 - BM Port</v>
      </c>
      <c r="N375" s="1" t="str">
        <v>0 - Port Assets</v>
      </c>
      <c r="BP375" s="1" t="str">
        <v>0- Port Costs</v>
      </c>
      <c r="BT375" s="1" t="str">
        <v>0- Port Value</v>
      </c>
    </row>
    <row r="376" spans="8:72" hidden="1" outlineLevel="1" x14ac:dyDescent="0.3">
      <c r="H376" s="1" t="str">
        <v>0 - BM Costs</v>
      </c>
      <c r="L376" s="1" t="str">
        <v>0 - BM Port</v>
      </c>
      <c r="N376" s="1" t="str">
        <v>0 - Port Assets</v>
      </c>
      <c r="BP376" s="1" t="str">
        <v>0- Port Costs</v>
      </c>
      <c r="BT376" s="1" t="str">
        <v>0- Port Value</v>
      </c>
    </row>
    <row r="377" spans="8:72" hidden="1" outlineLevel="1" x14ac:dyDescent="0.3">
      <c r="H377" s="1" t="str">
        <v>0 - BM Costs</v>
      </c>
      <c r="L377" s="1" t="str">
        <v>0 - BM Port</v>
      </c>
      <c r="N377" s="1" t="str">
        <v>0 - Port Assets</v>
      </c>
      <c r="BP377" s="1" t="str">
        <v>0- Port Costs</v>
      </c>
      <c r="BT377" s="1" t="str">
        <v>0- Port Value</v>
      </c>
    </row>
    <row r="378" spans="8:72" hidden="1" outlineLevel="1" x14ac:dyDescent="0.3">
      <c r="H378" s="1" t="str">
        <v>0 - BM Costs</v>
      </c>
      <c r="L378" s="1" t="str">
        <v>0 - BM Port</v>
      </c>
      <c r="N378" s="1" t="str">
        <v>0 - Port Assets</v>
      </c>
      <c r="BP378" s="1" t="str">
        <v>0- Port Costs</v>
      </c>
      <c r="BT378" s="1" t="str">
        <v>0- Port Value</v>
      </c>
    </row>
    <row r="379" spans="8:72" hidden="1" outlineLevel="1" x14ac:dyDescent="0.3">
      <c r="H379" s="1" t="str">
        <v>0 - BM Costs</v>
      </c>
      <c r="L379" s="1" t="str">
        <v>0 - BM Port</v>
      </c>
      <c r="N379" s="1" t="str">
        <v>0 - Port Assets</v>
      </c>
      <c r="BP379" s="1" t="str">
        <v>0- Port Costs</v>
      </c>
      <c r="BT379" s="1" t="str">
        <v>0- Port Value</v>
      </c>
    </row>
    <row r="380" spans="8:72" hidden="1" outlineLevel="1" x14ac:dyDescent="0.3">
      <c r="H380" s="1" t="str">
        <v>0 - BM Costs</v>
      </c>
      <c r="L380" s="1" t="str">
        <v>0 - BM Port</v>
      </c>
      <c r="N380" s="1" t="str">
        <v>0 - Port Assets</v>
      </c>
      <c r="BP380" s="1" t="str">
        <v>0- Port Costs</v>
      </c>
      <c r="BT380" s="1" t="str">
        <v>0- Port Value</v>
      </c>
    </row>
    <row r="381" spans="8:72" hidden="1" outlineLevel="1" x14ac:dyDescent="0.3">
      <c r="H381" s="1" t="str">
        <v>0 - BM Costs</v>
      </c>
      <c r="L381" s="1" t="str">
        <v>0 - BM Port</v>
      </c>
      <c r="N381" s="1" t="str">
        <v>0 - Port Assets</v>
      </c>
      <c r="BP381" s="1" t="str">
        <v>0- Port Costs</v>
      </c>
      <c r="BT381" s="1" t="str">
        <v>0- Port Value</v>
      </c>
    </row>
    <row r="382" spans="8:72" hidden="1" outlineLevel="1" x14ac:dyDescent="0.3">
      <c r="H382" s="1" t="str">
        <v>0 - BM Costs</v>
      </c>
      <c r="L382" s="1" t="str">
        <v>0 - BM Port</v>
      </c>
      <c r="N382" s="1" t="str">
        <v>0 - Port Assets</v>
      </c>
      <c r="BP382" s="1" t="str">
        <v>0- Port Costs</v>
      </c>
      <c r="BT382" s="1" t="str">
        <v>0- Port Value</v>
      </c>
    </row>
    <row r="383" spans="8:72" hidden="1" outlineLevel="1" x14ac:dyDescent="0.3">
      <c r="H383" s="1" t="str">
        <v>0 - BM Costs</v>
      </c>
      <c r="L383" s="1" t="str">
        <v>0 - BM Port</v>
      </c>
      <c r="N383" s="1" t="str">
        <v>0 - Port Assets</v>
      </c>
      <c r="BP383" s="1" t="str">
        <v>0- Port Costs</v>
      </c>
      <c r="BT383" s="1" t="str">
        <v>0- Port Value</v>
      </c>
    </row>
    <row r="384" spans="8:72" hidden="1" outlineLevel="1" x14ac:dyDescent="0.3">
      <c r="H384" s="1" t="str">
        <v>0 - BM Costs</v>
      </c>
      <c r="L384" s="1" t="str">
        <v>0 - BM Port</v>
      </c>
      <c r="N384" s="1" t="str">
        <v>0 - Port Assets</v>
      </c>
      <c r="BP384" s="1" t="str">
        <v>0- Port Costs</v>
      </c>
      <c r="BT384" s="1" t="str">
        <v>0- Port Value</v>
      </c>
    </row>
    <row r="385" spans="8:72" hidden="1" outlineLevel="1" x14ac:dyDescent="0.3">
      <c r="H385" s="1" t="str">
        <v>0 - BM Costs</v>
      </c>
      <c r="L385" s="1" t="str">
        <v>0 - BM Port</v>
      </c>
      <c r="N385" s="1" t="str">
        <v>0 - Port Assets</v>
      </c>
      <c r="BP385" s="1" t="str">
        <v>0- Port Costs</v>
      </c>
      <c r="BT385" s="1" t="str">
        <v>0- Port Value</v>
      </c>
    </row>
    <row r="386" spans="8:72" hidden="1" outlineLevel="1" x14ac:dyDescent="0.3">
      <c r="H386" s="1" t="str">
        <v>0 - BM Costs</v>
      </c>
      <c r="L386" s="1" t="str">
        <v>0 - BM Port</v>
      </c>
      <c r="N386" s="1" t="str">
        <v>0 - Port Assets</v>
      </c>
      <c r="BP386" s="1" t="str">
        <v>0- Port Costs</v>
      </c>
      <c r="BT386" s="1" t="str">
        <v>0- Port Value</v>
      </c>
    </row>
    <row r="387" spans="8:72" hidden="1" outlineLevel="1" x14ac:dyDescent="0.3">
      <c r="H387" s="1" t="str">
        <v>0 - BM Costs</v>
      </c>
      <c r="L387" s="1" t="str">
        <v>0 - BM Port</v>
      </c>
      <c r="N387" s="1" t="str">
        <v>0 - Port Assets</v>
      </c>
      <c r="BP387" s="1" t="str">
        <v>0- Port Costs</v>
      </c>
      <c r="BT387" s="1" t="str">
        <v>0- Port Value</v>
      </c>
    </row>
    <row r="388" spans="8:72" hidden="1" outlineLevel="1" x14ac:dyDescent="0.3">
      <c r="H388" s="1" t="str">
        <v>0 - BM Costs</v>
      </c>
      <c r="L388" s="1" t="str">
        <v>0 - BM Port</v>
      </c>
      <c r="N388" s="1" t="str">
        <v>0 - Port Assets</v>
      </c>
      <c r="BP388" s="1" t="str">
        <v>0- Port Costs</v>
      </c>
      <c r="BT388" s="1" t="str">
        <v>0- Port Value</v>
      </c>
    </row>
    <row r="389" spans="8:72" hidden="1" outlineLevel="1" x14ac:dyDescent="0.3">
      <c r="H389" s="1" t="str">
        <v>0 - BM Costs</v>
      </c>
      <c r="L389" s="1" t="str">
        <v>0 - BM Port</v>
      </c>
      <c r="N389" s="1" t="str">
        <v>0 - Port Assets</v>
      </c>
      <c r="BP389" s="1" t="str">
        <v>0- Port Costs</v>
      </c>
      <c r="BT389" s="1" t="str">
        <v>0- Port Value</v>
      </c>
    </row>
    <row r="390" spans="8:72" hidden="1" outlineLevel="1" x14ac:dyDescent="0.3">
      <c r="H390" s="1" t="str">
        <v>0 - BM Costs</v>
      </c>
      <c r="L390" s="1" t="str">
        <v>0 - BM Port</v>
      </c>
      <c r="N390" s="1" t="str">
        <v>0 - Port Assets</v>
      </c>
      <c r="BP390" s="1" t="str">
        <v>0- Port Costs</v>
      </c>
      <c r="BT390" s="1" t="str">
        <v>0- Port Value</v>
      </c>
    </row>
    <row r="391" spans="8:72" hidden="1" outlineLevel="1" x14ac:dyDescent="0.3">
      <c r="H391" s="1" t="str">
        <v>0 - BM Costs</v>
      </c>
      <c r="L391" s="1" t="str">
        <v>0 - BM Port</v>
      </c>
      <c r="N391" s="1" t="str">
        <v>0 - Port Assets</v>
      </c>
      <c r="BP391" s="1" t="str">
        <v>0- Port Costs</v>
      </c>
      <c r="BT391" s="1" t="str">
        <v>0- Port Value</v>
      </c>
    </row>
    <row r="392" spans="8:72" hidden="1" outlineLevel="1" x14ac:dyDescent="0.3">
      <c r="H392" s="1" t="str">
        <v>0 - BM Costs</v>
      </c>
      <c r="L392" s="1" t="str">
        <v>0 - BM Port</v>
      </c>
      <c r="N392" s="1" t="str">
        <v>0 - Port Assets</v>
      </c>
      <c r="BP392" s="1" t="str">
        <v>0- Port Costs</v>
      </c>
      <c r="BT392" s="1" t="str">
        <v>0- Port Value</v>
      </c>
    </row>
    <row r="393" spans="8:72" hidden="1" outlineLevel="1" x14ac:dyDescent="0.3">
      <c r="H393" s="1" t="str">
        <v>0 - BM Costs</v>
      </c>
      <c r="L393" s="1" t="str">
        <v>0 - BM Port</v>
      </c>
      <c r="N393" s="1" t="str">
        <v>0 - Port Assets</v>
      </c>
      <c r="BP393" s="1" t="str">
        <v>0- Port Costs</v>
      </c>
      <c r="BT393" s="1" t="str">
        <v>0- Port Value</v>
      </c>
    </row>
    <row r="394" spans="8:72" hidden="1" outlineLevel="1" x14ac:dyDescent="0.3">
      <c r="H394" s="1" t="str">
        <v>0 - BM Costs</v>
      </c>
      <c r="L394" s="1" t="str">
        <v>0 - BM Port</v>
      </c>
      <c r="N394" s="1" t="str">
        <v>0 - Port Assets</v>
      </c>
      <c r="BP394" s="1" t="str">
        <v>0- Port Costs</v>
      </c>
      <c r="BT394" s="1" t="str">
        <v>0- Port Value</v>
      </c>
    </row>
    <row r="395" spans="8:72" hidden="1" outlineLevel="1" x14ac:dyDescent="0.3">
      <c r="H395" s="1" t="str">
        <v>0 - BM Costs</v>
      </c>
      <c r="L395" s="1" t="str">
        <v>0 - BM Port</v>
      </c>
      <c r="N395" s="1" t="str">
        <v>0 - Port Assets</v>
      </c>
      <c r="BP395" s="1" t="str">
        <v>0- Port Costs</v>
      </c>
      <c r="BT395" s="1" t="str">
        <v>0- Port Value</v>
      </c>
    </row>
    <row r="396" spans="8:72" hidden="1" outlineLevel="1" x14ac:dyDescent="0.3">
      <c r="H396" s="1" t="str">
        <v>0 - BM Costs</v>
      </c>
      <c r="L396" s="1" t="str">
        <v>0 - BM Port</v>
      </c>
      <c r="N396" s="1" t="str">
        <v>0 - Port Assets</v>
      </c>
      <c r="BP396" s="1" t="str">
        <v>0- Port Costs</v>
      </c>
      <c r="BT396" s="1" t="str">
        <v>0- Port Value</v>
      </c>
    </row>
    <row r="397" spans="8:72" hidden="1" outlineLevel="1" x14ac:dyDescent="0.3">
      <c r="H397" s="1" t="str">
        <v>0 - BM Costs</v>
      </c>
      <c r="L397" s="1" t="str">
        <v>0 - BM Port</v>
      </c>
      <c r="N397" s="1" t="str">
        <v>0 - Port Assets</v>
      </c>
      <c r="BP397" s="1" t="str">
        <v>0- Port Costs</v>
      </c>
      <c r="BT397" s="1" t="str">
        <v>0- Port Value</v>
      </c>
    </row>
    <row r="398" spans="8:72" hidden="1" outlineLevel="1" x14ac:dyDescent="0.3">
      <c r="H398" s="1" t="str">
        <v>0 - BM Costs</v>
      </c>
      <c r="L398" s="1" t="str">
        <v>0 - BM Port</v>
      </c>
      <c r="N398" s="1" t="str">
        <v>0 - Port Assets</v>
      </c>
      <c r="BP398" s="1" t="str">
        <v>0- Port Costs</v>
      </c>
      <c r="BT398" s="1" t="str">
        <v>0- Port Value</v>
      </c>
    </row>
    <row r="399" spans="8:72" hidden="1" outlineLevel="1" x14ac:dyDescent="0.3">
      <c r="H399" s="1" t="str">
        <v>0 - BM Costs</v>
      </c>
      <c r="L399" s="1" t="str">
        <v>0 - BM Port</v>
      </c>
      <c r="N399" s="1" t="str">
        <v>0 - Port Assets</v>
      </c>
      <c r="BP399" s="1" t="str">
        <v>0- Port Costs</v>
      </c>
      <c r="BT399" s="1" t="str">
        <v>0- Port Value</v>
      </c>
    </row>
    <row r="400" spans="8:72" hidden="1" outlineLevel="1" x14ac:dyDescent="0.3">
      <c r="H400" s="1" t="str">
        <v>0 - BM Costs</v>
      </c>
      <c r="L400" s="1" t="str">
        <v>0 - BM Port</v>
      </c>
      <c r="N400" s="1" t="str">
        <v>0 - Port Assets</v>
      </c>
      <c r="BP400" s="1" t="str">
        <v>0- Port Costs</v>
      </c>
      <c r="BT400" s="1" t="str">
        <v>0- Port Value</v>
      </c>
    </row>
    <row r="401" spans="8:72" hidden="1" outlineLevel="1" x14ac:dyDescent="0.3">
      <c r="H401" s="1" t="str">
        <v>0 - BM Costs</v>
      </c>
      <c r="L401" s="1" t="str">
        <v>0 - BM Port</v>
      </c>
      <c r="N401" s="1" t="str">
        <v>0 - Port Assets</v>
      </c>
      <c r="BP401" s="1" t="str">
        <v>0- Port Costs</v>
      </c>
      <c r="BT401" s="1" t="str">
        <v>0- Port Value</v>
      </c>
    </row>
    <row r="402" spans="8:72" hidden="1" outlineLevel="1" x14ac:dyDescent="0.3">
      <c r="H402" s="1" t="str">
        <v>0 - BM Costs</v>
      </c>
      <c r="L402" s="1" t="str">
        <v>0 - BM Port</v>
      </c>
      <c r="N402" s="1" t="str">
        <v>0 - Port Assets</v>
      </c>
      <c r="BP402" s="1" t="str">
        <v>0- Port Costs</v>
      </c>
      <c r="BT402" s="1" t="str">
        <v>0- Port Value</v>
      </c>
    </row>
    <row r="403" spans="8:72" hidden="1" outlineLevel="1" x14ac:dyDescent="0.3">
      <c r="H403" s="1" t="str">
        <v>0 - BM Costs</v>
      </c>
      <c r="L403" s="1" t="str">
        <v>0 - BM Port</v>
      </c>
      <c r="N403" s="1" t="str">
        <v>0 - Port Assets</v>
      </c>
      <c r="BP403" s="1" t="str">
        <v>0- Port Costs</v>
      </c>
      <c r="BT403" s="1" t="str">
        <v>0- Port Value</v>
      </c>
    </row>
    <row r="404" spans="8:72" hidden="1" outlineLevel="1" x14ac:dyDescent="0.3">
      <c r="H404" s="1" t="str">
        <v>0 - BM Costs</v>
      </c>
      <c r="L404" s="1" t="str">
        <v>0 - BM Port</v>
      </c>
      <c r="N404" s="1" t="str">
        <v>0 - Port Assets</v>
      </c>
      <c r="BP404" s="1" t="str">
        <v>0- Port Costs</v>
      </c>
      <c r="BT404" s="1" t="str">
        <v>0- Port Value</v>
      </c>
    </row>
    <row r="405" spans="8:72" hidden="1" outlineLevel="1" x14ac:dyDescent="0.3">
      <c r="H405" s="1" t="str">
        <v>0 - BM Costs</v>
      </c>
      <c r="L405" s="1" t="str">
        <v>0 - BM Port</v>
      </c>
      <c r="N405" s="1" t="str">
        <v>0 - Port Assets</v>
      </c>
      <c r="BP405" s="1" t="str">
        <v>0- Port Costs</v>
      </c>
      <c r="BT405" s="1" t="str">
        <v>0- Port Value</v>
      </c>
    </row>
    <row r="406" spans="8:72" hidden="1" outlineLevel="1" x14ac:dyDescent="0.3">
      <c r="H406" s="1" t="str">
        <v>0 - BM Costs</v>
      </c>
      <c r="L406" s="1" t="str">
        <v>0 - BM Port</v>
      </c>
      <c r="N406" s="1" t="str">
        <v>0 - Port Assets</v>
      </c>
      <c r="BP406" s="1" t="str">
        <v>0- Port Costs</v>
      </c>
      <c r="BT406" s="1" t="str">
        <v>0- Port Value</v>
      </c>
    </row>
    <row r="407" spans="8:72" hidden="1" outlineLevel="1" x14ac:dyDescent="0.3">
      <c r="H407" s="1" t="str">
        <v>0 - BM Costs</v>
      </c>
      <c r="L407" s="1" t="str">
        <v>0 - BM Port</v>
      </c>
      <c r="N407" s="1" t="str">
        <v>0 - Port Assets</v>
      </c>
      <c r="BP407" s="1" t="str">
        <v>0- Port Costs</v>
      </c>
      <c r="BT407" s="1" t="str">
        <v>0- Port Value</v>
      </c>
    </row>
    <row r="408" spans="8:72" hidden="1" outlineLevel="1" x14ac:dyDescent="0.3">
      <c r="H408" s="1" t="str">
        <v>0 - BM Costs</v>
      </c>
      <c r="L408" s="1" t="str">
        <v>0 - BM Port</v>
      </c>
      <c r="N408" s="1" t="str">
        <v>0 - Port Assets</v>
      </c>
      <c r="BP408" s="1" t="str">
        <v>0- Port Costs</v>
      </c>
      <c r="BT408" s="1" t="str">
        <v>0- Port Value</v>
      </c>
    </row>
    <row r="409" spans="8:72" hidden="1" outlineLevel="1" x14ac:dyDescent="0.3">
      <c r="H409" s="1" t="str">
        <v>0 - BM Costs</v>
      </c>
      <c r="L409" s="1" t="str">
        <v>0 - BM Port</v>
      </c>
      <c r="N409" s="1" t="str">
        <v>0 - Port Assets</v>
      </c>
      <c r="BP409" s="1" t="str">
        <v>0- Port Costs</v>
      </c>
      <c r="BT409" s="1" t="str">
        <v>0- Port Value</v>
      </c>
    </row>
    <row r="410" spans="8:72" hidden="1" outlineLevel="1" x14ac:dyDescent="0.3">
      <c r="H410" s="1" t="str">
        <v>0 - BM Costs</v>
      </c>
      <c r="L410" s="1" t="str">
        <v>0 - BM Port</v>
      </c>
      <c r="N410" s="1" t="str">
        <v>0 - Port Assets</v>
      </c>
      <c r="BP410" s="1" t="str">
        <v>0- Port Costs</v>
      </c>
      <c r="BT410" s="1" t="str">
        <v>0- Port Value</v>
      </c>
    </row>
    <row r="411" spans="8:72" hidden="1" outlineLevel="1" x14ac:dyDescent="0.3">
      <c r="H411" s="1" t="str">
        <v>0 - BM Costs</v>
      </c>
      <c r="L411" s="1" t="str">
        <v>0 - BM Port</v>
      </c>
      <c r="N411" s="1" t="str">
        <v>0 - Port Assets</v>
      </c>
      <c r="BP411" s="1" t="str">
        <v>0- Port Costs</v>
      </c>
      <c r="BT411" s="1" t="str">
        <v>0- Port Value</v>
      </c>
    </row>
    <row r="412" spans="8:72" hidden="1" outlineLevel="1" x14ac:dyDescent="0.3">
      <c r="H412" s="1" t="str">
        <v>0 - BM Costs</v>
      </c>
      <c r="L412" s="1" t="str">
        <v>0 - BM Port</v>
      </c>
      <c r="N412" s="1" t="str">
        <v>0 - Port Assets</v>
      </c>
      <c r="BP412" s="1" t="str">
        <v>0- Port Costs</v>
      </c>
      <c r="BT412" s="1" t="str">
        <v>0- Port Value</v>
      </c>
    </row>
    <row r="413" spans="8:72" hidden="1" outlineLevel="1" x14ac:dyDescent="0.3">
      <c r="H413" s="1" t="str">
        <v>0 - BM Costs</v>
      </c>
      <c r="L413" s="1" t="str">
        <v>0 - BM Port</v>
      </c>
      <c r="N413" s="1" t="str">
        <v>0 - Port Assets</v>
      </c>
      <c r="BP413" s="1" t="str">
        <v>0- Port Costs</v>
      </c>
      <c r="BT413" s="1" t="str">
        <v>0- Port Value</v>
      </c>
    </row>
    <row r="414" spans="8:72" hidden="1" outlineLevel="1" x14ac:dyDescent="0.3">
      <c r="H414" s="1" t="str">
        <v>0 - BM Costs</v>
      </c>
      <c r="L414" s="1" t="str">
        <v>0 - BM Port</v>
      </c>
      <c r="N414" s="1" t="str">
        <v>0 - Port Assets</v>
      </c>
      <c r="BP414" s="1" t="str">
        <v>0- Port Costs</v>
      </c>
      <c r="BT414" s="1" t="str">
        <v>0- Port Value</v>
      </c>
    </row>
    <row r="415" spans="8:72" hidden="1" outlineLevel="1" x14ac:dyDescent="0.3">
      <c r="H415" s="1" t="str">
        <v>0 - BM Costs</v>
      </c>
      <c r="L415" s="1" t="str">
        <v>0 - BM Port</v>
      </c>
      <c r="N415" s="1" t="str">
        <v>0 - Port Assets</v>
      </c>
      <c r="BP415" s="1" t="str">
        <v>0- Port Costs</v>
      </c>
      <c r="BT415" s="1" t="str">
        <v>0- Port Value</v>
      </c>
    </row>
    <row r="416" spans="8:72" hidden="1" outlineLevel="1" x14ac:dyDescent="0.3">
      <c r="H416" s="1" t="str">
        <v>0 - BM Costs</v>
      </c>
      <c r="L416" s="1" t="str">
        <v>0 - BM Port</v>
      </c>
      <c r="N416" s="1" t="str">
        <v>0 - Port Assets</v>
      </c>
      <c r="BP416" s="1" t="str">
        <v>0- Port Costs</v>
      </c>
      <c r="BT416" s="1" t="str">
        <v>0- Port Value</v>
      </c>
    </row>
    <row r="417" spans="8:72" hidden="1" outlineLevel="1" x14ac:dyDescent="0.3">
      <c r="H417" s="1" t="str">
        <v>0 - BM Costs</v>
      </c>
      <c r="L417" s="1" t="str">
        <v>0 - BM Port</v>
      </c>
      <c r="N417" s="1" t="str">
        <v>0 - Port Assets</v>
      </c>
      <c r="BP417" s="1" t="str">
        <v>0- Port Costs</v>
      </c>
      <c r="BT417" s="1" t="str">
        <v>0- Port Value</v>
      </c>
    </row>
    <row r="418" spans="8:72" hidden="1" outlineLevel="1" x14ac:dyDescent="0.3">
      <c r="H418" s="1" t="str">
        <v>0 - BM Costs</v>
      </c>
      <c r="L418" s="1" t="str">
        <v>0 - BM Port</v>
      </c>
      <c r="N418" s="1" t="str">
        <v>0 - Port Assets</v>
      </c>
      <c r="BP418" s="1" t="str">
        <v>0- Port Costs</v>
      </c>
      <c r="BT418" s="1" t="str">
        <v>0- Port Value</v>
      </c>
    </row>
    <row r="419" spans="8:72" hidden="1" outlineLevel="1" x14ac:dyDescent="0.3">
      <c r="H419" s="1" t="str">
        <v>0 - BM Costs</v>
      </c>
      <c r="L419" s="1" t="str">
        <v>0 - BM Port</v>
      </c>
      <c r="N419" s="1" t="str">
        <v>0 - Port Assets</v>
      </c>
      <c r="BP419" s="1" t="str">
        <v>0- Port Costs</v>
      </c>
      <c r="BT419" s="1" t="str">
        <v>0- Port Value</v>
      </c>
    </row>
    <row r="420" spans="8:72" hidden="1" outlineLevel="1" x14ac:dyDescent="0.3">
      <c r="H420" s="1" t="str">
        <v>0 - BM Costs</v>
      </c>
      <c r="L420" s="1" t="str">
        <v>0 - BM Port</v>
      </c>
      <c r="N420" s="1" t="str">
        <v>0 - Port Assets</v>
      </c>
      <c r="BP420" s="1" t="str">
        <v>0- Port Costs</v>
      </c>
      <c r="BT420" s="1" t="str">
        <v>0- Port Value</v>
      </c>
    </row>
    <row r="421" spans="8:72" hidden="1" outlineLevel="1" x14ac:dyDescent="0.3">
      <c r="H421" s="1" t="str">
        <v>0 - BM Costs</v>
      </c>
      <c r="L421" s="1" t="str">
        <v>0 - BM Port</v>
      </c>
      <c r="N421" s="1" t="str">
        <v>0 - Port Assets</v>
      </c>
      <c r="BP421" s="1" t="str">
        <v>0- Port Costs</v>
      </c>
      <c r="BT421" s="1" t="str">
        <v>0- Port Value</v>
      </c>
    </row>
    <row r="422" spans="8:72" hidden="1" outlineLevel="1" x14ac:dyDescent="0.3">
      <c r="H422" s="1" t="str">
        <v>0 - BM Costs</v>
      </c>
      <c r="L422" s="1" t="str">
        <v>0 - BM Port</v>
      </c>
      <c r="N422" s="1" t="str">
        <v>0 - Port Assets</v>
      </c>
      <c r="BP422" s="1" t="str">
        <v>0- Port Costs</v>
      </c>
      <c r="BT422" s="1" t="str">
        <v>0- Port Value</v>
      </c>
    </row>
    <row r="423" spans="8:72" hidden="1" outlineLevel="1" x14ac:dyDescent="0.3">
      <c r="H423" s="1" t="str">
        <v>0 - BM Costs</v>
      </c>
      <c r="L423" s="1" t="str">
        <v>0 - BM Port</v>
      </c>
      <c r="N423" s="1" t="str">
        <v>0 - Port Assets</v>
      </c>
      <c r="BP423" s="1" t="str">
        <v>0- Port Costs</v>
      </c>
      <c r="BT423" s="1" t="str">
        <v>0- Port Value</v>
      </c>
    </row>
    <row r="424" spans="8:72" hidden="1" outlineLevel="1" x14ac:dyDescent="0.3">
      <c r="H424" s="1" t="str">
        <v>0 - BM Costs</v>
      </c>
      <c r="L424" s="1" t="str">
        <v>0 - BM Port</v>
      </c>
      <c r="N424" s="1" t="str">
        <v>0 - Port Assets</v>
      </c>
      <c r="BP424" s="1" t="str">
        <v>0- Port Costs</v>
      </c>
      <c r="BT424" s="1" t="str">
        <v>0- Port Value</v>
      </c>
    </row>
    <row r="425" spans="8:72" hidden="1" outlineLevel="1" x14ac:dyDescent="0.3">
      <c r="H425" s="1" t="str">
        <v>0 - BM Costs</v>
      </c>
      <c r="L425" s="1" t="str">
        <v>0 - BM Port</v>
      </c>
      <c r="N425" s="1" t="str">
        <v>0 - Port Assets</v>
      </c>
      <c r="BP425" s="1" t="str">
        <v>0- Port Costs</v>
      </c>
      <c r="BT425" s="1" t="str">
        <v>0- Port Value</v>
      </c>
    </row>
    <row r="426" spans="8:72" hidden="1" outlineLevel="1" x14ac:dyDescent="0.3">
      <c r="H426" s="1" t="str">
        <v>0 - BM Costs</v>
      </c>
      <c r="L426" s="1" t="str">
        <v>0 - BM Port</v>
      </c>
      <c r="N426" s="1" t="str">
        <v>0 - Port Assets</v>
      </c>
      <c r="BP426" s="1" t="str">
        <v>0- Port Costs</v>
      </c>
      <c r="BT426" s="1" t="str">
        <v>0- Port Value</v>
      </c>
    </row>
    <row r="427" spans="8:72" hidden="1" outlineLevel="1" x14ac:dyDescent="0.3">
      <c r="H427" s="1" t="str">
        <v>0 - BM Costs</v>
      </c>
      <c r="L427" s="1" t="str">
        <v>0 - BM Port</v>
      </c>
      <c r="N427" s="1" t="str">
        <v>0 - Port Assets</v>
      </c>
      <c r="BP427" s="1" t="str">
        <v>0- Port Costs</v>
      </c>
      <c r="BT427" s="1" t="str">
        <v>0- Port Value</v>
      </c>
    </row>
    <row r="428" spans="8:72" hidden="1" outlineLevel="1" x14ac:dyDescent="0.3">
      <c r="H428" s="1" t="str">
        <v>0 - BM Costs</v>
      </c>
      <c r="L428" s="1" t="str">
        <v>0 - BM Port</v>
      </c>
      <c r="N428" s="1" t="str">
        <v>0 - Port Assets</v>
      </c>
      <c r="BP428" s="1" t="str">
        <v>0- Port Costs</v>
      </c>
      <c r="BT428" s="1" t="str">
        <v>0- Port Value</v>
      </c>
    </row>
    <row r="429" spans="8:72" hidden="1" outlineLevel="1" x14ac:dyDescent="0.3">
      <c r="H429" s="1" t="str">
        <v>0 - BM Costs</v>
      </c>
      <c r="L429" s="1" t="str">
        <v>0 - BM Port</v>
      </c>
      <c r="N429" s="1" t="str">
        <v>0 - Port Assets</v>
      </c>
      <c r="BP429" s="1" t="str">
        <v>0- Port Costs</v>
      </c>
      <c r="BT429" s="1" t="str">
        <v>0- Port Value</v>
      </c>
    </row>
    <row r="430" spans="8:72" hidden="1" outlineLevel="1" x14ac:dyDescent="0.3">
      <c r="H430" s="1" t="str">
        <v>0 - BM Costs</v>
      </c>
      <c r="L430" s="1" t="str">
        <v>0 - BM Port</v>
      </c>
      <c r="N430" s="1" t="str">
        <v>0 - Port Assets</v>
      </c>
      <c r="BP430" s="1" t="str">
        <v>0- Port Costs</v>
      </c>
      <c r="BT430" s="1" t="str">
        <v>0- Port Value</v>
      </c>
    </row>
    <row r="431" spans="8:72" hidden="1" outlineLevel="1" x14ac:dyDescent="0.3">
      <c r="H431" s="1" t="str">
        <v>0 - BM Costs</v>
      </c>
      <c r="L431" s="1" t="str">
        <v>0 - BM Port</v>
      </c>
      <c r="N431" s="1" t="str">
        <v>0 - Port Assets</v>
      </c>
      <c r="BP431" s="1" t="str">
        <v>0- Port Costs</v>
      </c>
      <c r="BT431" s="1" t="str">
        <v>0- Port Value</v>
      </c>
    </row>
    <row r="432" spans="8:72" hidden="1" outlineLevel="1" x14ac:dyDescent="0.3">
      <c r="H432" s="1" t="str">
        <v>0 - BM Costs</v>
      </c>
      <c r="L432" s="1" t="str">
        <v>0 - BM Port</v>
      </c>
      <c r="N432" s="1" t="str">
        <v>0 - Port Assets</v>
      </c>
      <c r="BP432" s="1" t="str">
        <v>0- Port Costs</v>
      </c>
      <c r="BT432" s="1" t="str">
        <v>0- Port Value</v>
      </c>
    </row>
    <row r="433" spans="8:72" hidden="1" outlineLevel="1" x14ac:dyDescent="0.3">
      <c r="H433" s="1" t="str">
        <v>0 - BM Costs</v>
      </c>
      <c r="L433" s="1" t="str">
        <v>0 - BM Port</v>
      </c>
      <c r="N433" s="1" t="str">
        <v>0 - Port Assets</v>
      </c>
      <c r="BP433" s="1" t="str">
        <v>0- Port Costs</v>
      </c>
      <c r="BT433" s="1" t="str">
        <v>0- Port Value</v>
      </c>
    </row>
    <row r="434" spans="8:72" hidden="1" outlineLevel="1" x14ac:dyDescent="0.3">
      <c r="H434" s="1" t="str">
        <v>0 - BM Costs</v>
      </c>
      <c r="L434" s="1" t="str">
        <v>0 - BM Port</v>
      </c>
      <c r="N434" s="1" t="str">
        <v>0 - Port Assets</v>
      </c>
      <c r="BP434" s="1" t="str">
        <v>0- Port Costs</v>
      </c>
      <c r="BT434" s="1" t="str">
        <v>0- Port Value</v>
      </c>
    </row>
    <row r="435" spans="8:72" hidden="1" outlineLevel="1" x14ac:dyDescent="0.3">
      <c r="H435" s="1" t="str">
        <v>0 - BM Costs</v>
      </c>
      <c r="L435" s="1" t="str">
        <v>0 - BM Port</v>
      </c>
      <c r="N435" s="1" t="str">
        <v>0 - Port Assets</v>
      </c>
      <c r="BP435" s="1" t="str">
        <v>0- Port Costs</v>
      </c>
      <c r="BT435" s="1" t="str">
        <v>0- Port Value</v>
      </c>
    </row>
    <row r="436" spans="8:72" hidden="1" outlineLevel="1" x14ac:dyDescent="0.3">
      <c r="H436" s="1" t="str">
        <v>0 - BM Costs</v>
      </c>
      <c r="L436" s="1" t="str">
        <v>0 - BM Port</v>
      </c>
      <c r="N436" s="1" t="str">
        <v>0 - Port Assets</v>
      </c>
      <c r="BP436" s="1" t="str">
        <v>0- Port Costs</v>
      </c>
      <c r="BT436" s="1" t="str">
        <v>0- Port Value</v>
      </c>
    </row>
    <row r="437" spans="8:72" hidden="1" outlineLevel="1" x14ac:dyDescent="0.3">
      <c r="H437" s="1" t="str">
        <v>0 - BM Costs</v>
      </c>
      <c r="L437" s="1" t="str">
        <v>0 - BM Port</v>
      </c>
      <c r="N437" s="1" t="str">
        <v>0 - Port Assets</v>
      </c>
      <c r="BP437" s="1" t="str">
        <v>0- Port Costs</v>
      </c>
      <c r="BT437" s="1" t="str">
        <v>0- Port Value</v>
      </c>
    </row>
    <row r="438" spans="8:72" hidden="1" outlineLevel="1" x14ac:dyDescent="0.3">
      <c r="H438" s="1" t="str">
        <v>0 - BM Costs</v>
      </c>
      <c r="L438" s="1" t="str">
        <v>0 - BM Port</v>
      </c>
      <c r="N438" s="1" t="str">
        <v>0 - Port Assets</v>
      </c>
      <c r="BP438" s="1" t="str">
        <v>0- Port Costs</v>
      </c>
      <c r="BT438" s="1" t="str">
        <v>0- Port Value</v>
      </c>
    </row>
    <row r="439" spans="8:72" hidden="1" outlineLevel="1" x14ac:dyDescent="0.3">
      <c r="H439" s="1" t="str">
        <v>0 - BM Costs</v>
      </c>
      <c r="L439" s="1" t="str">
        <v>0 - BM Port</v>
      </c>
      <c r="N439" s="1" t="str">
        <v>0 - Port Assets</v>
      </c>
      <c r="BP439" s="1" t="str">
        <v>0- Port Costs</v>
      </c>
      <c r="BT439" s="1" t="str">
        <v>0- Port Value</v>
      </c>
    </row>
    <row r="440" spans="8:72" hidden="1" outlineLevel="1" x14ac:dyDescent="0.3">
      <c r="H440" s="1" t="str">
        <v>0 - BM Costs</v>
      </c>
      <c r="L440" s="1" t="str">
        <v>0 - BM Port</v>
      </c>
      <c r="N440" s="1" t="str">
        <v>0 - Port Assets</v>
      </c>
      <c r="BP440" s="1" t="str">
        <v>0- Port Costs</v>
      </c>
      <c r="BT440" s="1" t="str">
        <v>0- Port Value</v>
      </c>
    </row>
    <row r="441" spans="8:72" hidden="1" outlineLevel="1" x14ac:dyDescent="0.3">
      <c r="H441" s="1" t="str">
        <v>0 - BM Costs</v>
      </c>
      <c r="L441" s="1" t="str">
        <v>0 - BM Port</v>
      </c>
      <c r="N441" s="1" t="str">
        <v>0 - Port Assets</v>
      </c>
      <c r="BP441" s="1" t="str">
        <v>0- Port Costs</v>
      </c>
      <c r="BT441" s="1" t="str">
        <v>0- Port Value</v>
      </c>
    </row>
    <row r="442" spans="8:72" hidden="1" outlineLevel="1" x14ac:dyDescent="0.3">
      <c r="H442" s="1" t="str">
        <v>0 - BM Costs</v>
      </c>
      <c r="L442" s="1" t="str">
        <v>0 - BM Port</v>
      </c>
      <c r="N442" s="1" t="str">
        <v>0 - Port Assets</v>
      </c>
      <c r="BP442" s="1" t="str">
        <v>0- Port Costs</v>
      </c>
      <c r="BT442" s="1" t="str">
        <v>0- Port Value</v>
      </c>
    </row>
    <row r="443" spans="8:72" hidden="1" outlineLevel="1" x14ac:dyDescent="0.3">
      <c r="H443" s="1" t="str">
        <v>0 - BM Costs</v>
      </c>
      <c r="L443" s="1" t="str">
        <v>0 - BM Port</v>
      </c>
      <c r="N443" s="1" t="str">
        <v>0 - Port Assets</v>
      </c>
      <c r="BP443" s="1" t="str">
        <v>0- Port Costs</v>
      </c>
      <c r="BT443" s="1" t="str">
        <v>0- Port Value</v>
      </c>
    </row>
    <row r="444" spans="8:72" hidden="1" outlineLevel="1" x14ac:dyDescent="0.3">
      <c r="H444" s="1" t="str">
        <v>0 - BM Costs</v>
      </c>
      <c r="L444" s="1" t="str">
        <v>0 - BM Port</v>
      </c>
      <c r="N444" s="1" t="str">
        <v>0 - Port Assets</v>
      </c>
      <c r="BP444" s="1" t="str">
        <v>0- Port Costs</v>
      </c>
      <c r="BT444" s="1" t="str">
        <v>0- Port Value</v>
      </c>
    </row>
    <row r="445" spans="8:72" hidden="1" outlineLevel="1" x14ac:dyDescent="0.3">
      <c r="H445" s="1" t="str">
        <v>0 - BM Costs</v>
      </c>
      <c r="L445" s="1" t="str">
        <v>0 - BM Port</v>
      </c>
      <c r="N445" s="1" t="str">
        <v>0 - Port Assets</v>
      </c>
      <c r="BP445" s="1" t="str">
        <v>0- Port Costs</v>
      </c>
      <c r="BT445" s="1" t="str">
        <v>0- Port Value</v>
      </c>
    </row>
    <row r="446" spans="8:72" hidden="1" outlineLevel="1" x14ac:dyDescent="0.3">
      <c r="H446" s="1" t="str">
        <v>0 - BM Costs</v>
      </c>
      <c r="L446" s="1" t="str">
        <v>0 - BM Port</v>
      </c>
      <c r="N446" s="1" t="str">
        <v>0 - Port Assets</v>
      </c>
      <c r="BP446" s="1" t="str">
        <v>0- Port Costs</v>
      </c>
      <c r="BT446" s="1" t="str">
        <v>0- Port Value</v>
      </c>
    </row>
    <row r="447" spans="8:72" hidden="1" outlineLevel="1" x14ac:dyDescent="0.3">
      <c r="H447" s="1" t="str">
        <v>0 - BM Costs</v>
      </c>
      <c r="L447" s="1" t="str">
        <v>0 - BM Port</v>
      </c>
      <c r="N447" s="1" t="str">
        <v>0 - Port Assets</v>
      </c>
      <c r="BP447" s="1" t="str">
        <v>0- Port Costs</v>
      </c>
      <c r="BT447" s="1" t="str">
        <v>0- Port Value</v>
      </c>
    </row>
    <row r="448" spans="8:72" hidden="1" outlineLevel="1" x14ac:dyDescent="0.3">
      <c r="H448" s="1" t="str">
        <v>0 - BM Costs</v>
      </c>
      <c r="L448" s="1" t="str">
        <v>0 - BM Port</v>
      </c>
      <c r="N448" s="1" t="str">
        <v>0 - Port Assets</v>
      </c>
      <c r="BP448" s="1" t="str">
        <v>0- Port Costs</v>
      </c>
      <c r="BT448" s="1" t="str">
        <v>0- Port Value</v>
      </c>
    </row>
    <row r="449" spans="8:72" hidden="1" outlineLevel="1" x14ac:dyDescent="0.3">
      <c r="H449" s="1" t="str">
        <v>0 - BM Costs</v>
      </c>
      <c r="L449" s="1" t="str">
        <v>0 - BM Port</v>
      </c>
      <c r="N449" s="1" t="str">
        <v>0 - Port Assets</v>
      </c>
      <c r="BP449" s="1" t="str">
        <v>0- Port Costs</v>
      </c>
      <c r="BT449" s="1" t="str">
        <v>0- Port Value</v>
      </c>
    </row>
    <row r="450" spans="8:72" hidden="1" outlineLevel="1" x14ac:dyDescent="0.3">
      <c r="H450" s="1" t="str">
        <v>0 - BM Costs</v>
      </c>
      <c r="L450" s="1" t="str">
        <v>0 - BM Port</v>
      </c>
      <c r="N450" s="1" t="str">
        <v>0 - Port Assets</v>
      </c>
      <c r="BP450" s="1" t="str">
        <v>0- Port Costs</v>
      </c>
      <c r="BT450" s="1" t="str">
        <v>0- Port Value</v>
      </c>
    </row>
    <row r="451" spans="8:72" hidden="1" outlineLevel="1" x14ac:dyDescent="0.3">
      <c r="H451" s="1" t="str">
        <v>0 - BM Costs</v>
      </c>
      <c r="L451" s="1" t="str">
        <v>0 - BM Port</v>
      </c>
      <c r="N451" s="1" t="str">
        <v>0 - Port Assets</v>
      </c>
      <c r="BP451" s="1" t="str">
        <v>0- Port Costs</v>
      </c>
      <c r="BT451" s="1" t="str">
        <v>0- Port Value</v>
      </c>
    </row>
    <row r="452" spans="8:72" hidden="1" outlineLevel="1" x14ac:dyDescent="0.3">
      <c r="H452" s="1" t="str">
        <v>0 - BM Costs</v>
      </c>
      <c r="L452" s="1" t="str">
        <v>0 - BM Port</v>
      </c>
      <c r="N452" s="1" t="str">
        <v>0 - Port Assets</v>
      </c>
      <c r="BP452" s="1" t="str">
        <v>0- Port Costs</v>
      </c>
      <c r="BT452" s="1" t="str">
        <v>0- Port Value</v>
      </c>
    </row>
    <row r="453" spans="8:72" hidden="1" outlineLevel="1" x14ac:dyDescent="0.3">
      <c r="H453" s="1" t="str">
        <v>0 - BM Costs</v>
      </c>
      <c r="L453" s="1" t="str">
        <v>0 - BM Port</v>
      </c>
      <c r="N453" s="1" t="str">
        <v>0 - Port Assets</v>
      </c>
      <c r="BP453" s="1" t="str">
        <v>0- Port Costs</v>
      </c>
      <c r="BT453" s="1" t="str">
        <v>0- Port Value</v>
      </c>
    </row>
    <row r="454" spans="8:72" hidden="1" outlineLevel="1" x14ac:dyDescent="0.3">
      <c r="H454" s="1" t="str">
        <v>0 - BM Costs</v>
      </c>
      <c r="L454" s="1" t="str">
        <v>0 - BM Port</v>
      </c>
      <c r="N454" s="1" t="str">
        <v>0 - Port Assets</v>
      </c>
      <c r="BP454" s="1" t="str">
        <v>0- Port Costs</v>
      </c>
      <c r="BT454" s="1" t="str">
        <v>0- Port Value</v>
      </c>
    </row>
    <row r="455" spans="8:72" hidden="1" outlineLevel="1" x14ac:dyDescent="0.3">
      <c r="H455" s="1" t="str">
        <v>0 - BM Costs</v>
      </c>
      <c r="L455" s="1" t="str">
        <v>0 - BM Port</v>
      </c>
      <c r="N455" s="1" t="str">
        <v>0 - Port Assets</v>
      </c>
      <c r="BP455" s="1" t="str">
        <v>0- Port Costs</v>
      </c>
      <c r="BT455" s="1" t="str">
        <v>0- Port Value</v>
      </c>
    </row>
    <row r="456" spans="8:72" hidden="1" outlineLevel="1" x14ac:dyDescent="0.3">
      <c r="H456" s="1" t="str">
        <v>0 - BM Costs</v>
      </c>
      <c r="L456" s="1" t="str">
        <v>0 - BM Port</v>
      </c>
      <c r="N456" s="1" t="str">
        <v>0 - Port Assets</v>
      </c>
      <c r="BP456" s="1" t="str">
        <v>0- Port Costs</v>
      </c>
      <c r="BT456" s="1" t="str">
        <v>0- Port Value</v>
      </c>
    </row>
    <row r="457" spans="8:72" hidden="1" outlineLevel="1" x14ac:dyDescent="0.3">
      <c r="H457" s="1" t="str">
        <v>0 - BM Costs</v>
      </c>
      <c r="L457" s="1" t="str">
        <v>0 - BM Port</v>
      </c>
      <c r="N457" s="1" t="str">
        <v>0 - Port Assets</v>
      </c>
      <c r="BP457" s="1" t="str">
        <v>0- Port Costs</v>
      </c>
      <c r="BT457" s="1" t="str">
        <v>0- Port Value</v>
      </c>
    </row>
    <row r="458" spans="8:72" hidden="1" outlineLevel="1" x14ac:dyDescent="0.3">
      <c r="H458" s="1" t="str">
        <v>0 - BM Costs</v>
      </c>
      <c r="L458" s="1" t="str">
        <v>0 - BM Port</v>
      </c>
      <c r="N458" s="1" t="str">
        <v>0 - Port Assets</v>
      </c>
      <c r="BP458" s="1" t="str">
        <v>0- Port Costs</v>
      </c>
      <c r="BT458" s="1" t="str">
        <v>0- Port Value</v>
      </c>
    </row>
    <row r="459" spans="8:72" hidden="1" outlineLevel="1" x14ac:dyDescent="0.3">
      <c r="H459" s="1" t="str">
        <v>0 - BM Costs</v>
      </c>
      <c r="L459" s="1" t="str">
        <v>0 - BM Port</v>
      </c>
      <c r="N459" s="1" t="str">
        <v>0 - Port Assets</v>
      </c>
      <c r="BP459" s="1" t="str">
        <v>0- Port Costs</v>
      </c>
      <c r="BT459" s="1" t="str">
        <v>0- Port Value</v>
      </c>
    </row>
    <row r="460" spans="8:72" hidden="1" outlineLevel="1" x14ac:dyDescent="0.3">
      <c r="H460" s="1" t="str">
        <v>0 - BM Costs</v>
      </c>
      <c r="L460" s="1" t="str">
        <v>0 - BM Port</v>
      </c>
      <c r="N460" s="1" t="str">
        <v>0 - Port Assets</v>
      </c>
      <c r="BP460" s="1" t="str">
        <v>0- Port Costs</v>
      </c>
      <c r="BT460" s="1" t="str">
        <v>0- Port Value</v>
      </c>
    </row>
    <row r="461" spans="8:72" hidden="1" outlineLevel="1" x14ac:dyDescent="0.3">
      <c r="H461" s="1" t="str">
        <v>0 - BM Costs</v>
      </c>
      <c r="L461" s="1" t="str">
        <v>0 - BM Port</v>
      </c>
      <c r="N461" s="1" t="str">
        <v>0 - Port Assets</v>
      </c>
      <c r="BP461" s="1" t="str">
        <v>0- Port Costs</v>
      </c>
      <c r="BT461" s="1" t="str">
        <v>0- Port Value</v>
      </c>
    </row>
    <row r="462" spans="8:72" hidden="1" outlineLevel="1" x14ac:dyDescent="0.3">
      <c r="H462" s="1" t="str">
        <v>0 - BM Costs</v>
      </c>
      <c r="L462" s="1" t="str">
        <v>0 - BM Port</v>
      </c>
      <c r="N462" s="1" t="str">
        <v>0 - Port Assets</v>
      </c>
      <c r="BP462" s="1" t="str">
        <v>0- Port Costs</v>
      </c>
      <c r="BT462" s="1" t="str">
        <v>0- Port Value</v>
      </c>
    </row>
    <row r="463" spans="8:72" hidden="1" outlineLevel="1" x14ac:dyDescent="0.3">
      <c r="H463" s="1" t="str">
        <v>0 - BM Costs</v>
      </c>
      <c r="L463" s="1" t="str">
        <v>0 - BM Port</v>
      </c>
      <c r="N463" s="1" t="str">
        <v>0 - Port Assets</v>
      </c>
      <c r="BP463" s="1" t="str">
        <v>0- Port Costs</v>
      </c>
      <c r="BT463" s="1" t="str">
        <v>0- Port Value</v>
      </c>
    </row>
    <row r="464" spans="8:72" hidden="1" outlineLevel="1" x14ac:dyDescent="0.3">
      <c r="H464" s="1" t="str">
        <v>0 - BM Costs</v>
      </c>
      <c r="L464" s="1" t="str">
        <v>0 - BM Port</v>
      </c>
      <c r="N464" s="1" t="str">
        <v>0 - Port Assets</v>
      </c>
      <c r="BP464" s="1" t="str">
        <v>0- Port Costs</v>
      </c>
      <c r="BT464" s="1" t="str">
        <v>0- Port Value</v>
      </c>
    </row>
    <row r="465" spans="8:72" hidden="1" outlineLevel="1" x14ac:dyDescent="0.3">
      <c r="H465" s="1" t="str">
        <v>0 - BM Costs</v>
      </c>
      <c r="L465" s="1" t="str">
        <v>0 - BM Port</v>
      </c>
      <c r="N465" s="1" t="str">
        <v>0 - Port Assets</v>
      </c>
      <c r="BP465" s="1" t="str">
        <v>0- Port Costs</v>
      </c>
      <c r="BT465" s="1" t="str">
        <v>0- Port Value</v>
      </c>
    </row>
    <row r="466" spans="8:72" hidden="1" outlineLevel="1" x14ac:dyDescent="0.3">
      <c r="H466" s="1" t="str">
        <v>0 - BM Costs</v>
      </c>
      <c r="L466" s="1" t="str">
        <v>0 - BM Port</v>
      </c>
      <c r="N466" s="1" t="str">
        <v>0 - Port Assets</v>
      </c>
      <c r="BP466" s="1" t="str">
        <v>0- Port Costs</v>
      </c>
      <c r="BT466" s="1" t="str">
        <v>0- Port Value</v>
      </c>
    </row>
    <row r="467" spans="8:72" hidden="1" outlineLevel="1" x14ac:dyDescent="0.3">
      <c r="H467" s="1" t="str">
        <v>0 - BM Costs</v>
      </c>
      <c r="L467" s="1" t="str">
        <v>0 - BM Port</v>
      </c>
      <c r="N467" s="1" t="str">
        <v>0 - Port Assets</v>
      </c>
      <c r="BP467" s="1" t="str">
        <v>0- Port Costs</v>
      </c>
      <c r="BT467" s="1" t="str">
        <v>0- Port Value</v>
      </c>
    </row>
    <row r="468" spans="8:72" hidden="1" outlineLevel="1" x14ac:dyDescent="0.3">
      <c r="H468" s="1" t="str">
        <v>0 - BM Costs</v>
      </c>
      <c r="L468" s="1" t="str">
        <v>0 - BM Port</v>
      </c>
      <c r="N468" s="1" t="str">
        <v>0 - Port Assets</v>
      </c>
      <c r="BP468" s="1" t="str">
        <v>0- Port Costs</v>
      </c>
      <c r="BT468" s="1" t="str">
        <v>0- Port Value</v>
      </c>
    </row>
    <row r="469" spans="8:72" hidden="1" outlineLevel="1" x14ac:dyDescent="0.3">
      <c r="H469" s="1" t="str">
        <v>0 - BM Costs</v>
      </c>
      <c r="L469" s="1" t="str">
        <v>0 - BM Port</v>
      </c>
      <c r="N469" s="1" t="str">
        <v>0 - Port Assets</v>
      </c>
      <c r="BP469" s="1" t="str">
        <v>0- Port Costs</v>
      </c>
      <c r="BT469" s="1" t="str">
        <v>0- Port Value</v>
      </c>
    </row>
    <row r="470" spans="8:72" hidden="1" outlineLevel="1" x14ac:dyDescent="0.3">
      <c r="H470" s="1" t="str">
        <v>0 - BM Costs</v>
      </c>
      <c r="L470" s="1" t="str">
        <v>0 - BM Port</v>
      </c>
      <c r="N470" s="1" t="str">
        <v>0 - Port Assets</v>
      </c>
      <c r="BP470" s="1" t="str">
        <v>0- Port Costs</v>
      </c>
      <c r="BT470" s="1" t="str">
        <v>0- Port Value</v>
      </c>
    </row>
    <row r="471" spans="8:72" hidden="1" outlineLevel="1" x14ac:dyDescent="0.3">
      <c r="H471" s="1" t="str">
        <v>0 - BM Costs</v>
      </c>
      <c r="L471" s="1" t="str">
        <v>0 - BM Port</v>
      </c>
      <c r="N471" s="1" t="str">
        <v>0 - Port Assets</v>
      </c>
      <c r="BP471" s="1" t="str">
        <v>0- Port Costs</v>
      </c>
      <c r="BT471" s="1" t="str">
        <v>0- Port Value</v>
      </c>
    </row>
    <row r="472" spans="8:72" hidden="1" outlineLevel="1" x14ac:dyDescent="0.3">
      <c r="H472" s="1" t="str">
        <v>0 - BM Costs</v>
      </c>
      <c r="L472" s="1" t="str">
        <v>0 - BM Port</v>
      </c>
      <c r="N472" s="1" t="str">
        <v>0 - Port Assets</v>
      </c>
      <c r="BP472" s="1" t="str">
        <v>0- Port Costs</v>
      </c>
      <c r="BT472" s="1" t="str">
        <v>0- Port Value</v>
      </c>
    </row>
    <row r="473" spans="8:72" hidden="1" outlineLevel="1" x14ac:dyDescent="0.3">
      <c r="H473" s="1" t="str">
        <v>0 - BM Costs</v>
      </c>
      <c r="L473" s="1" t="str">
        <v>0 - BM Port</v>
      </c>
      <c r="N473" s="1" t="str">
        <v>0 - Port Assets</v>
      </c>
      <c r="BP473" s="1" t="str">
        <v>0- Port Costs</v>
      </c>
      <c r="BT473" s="1" t="str">
        <v>0- Port Value</v>
      </c>
    </row>
    <row r="474" spans="8:72" hidden="1" outlineLevel="1" x14ac:dyDescent="0.3">
      <c r="H474" s="1" t="str">
        <v>0 - BM Costs</v>
      </c>
      <c r="L474" s="1" t="str">
        <v>0 - BM Port</v>
      </c>
      <c r="N474" s="1" t="str">
        <v>0 - Port Assets</v>
      </c>
      <c r="BP474" s="1" t="str">
        <v>0- Port Costs</v>
      </c>
      <c r="BT474" s="1" t="str">
        <v>0- Port Value</v>
      </c>
    </row>
    <row r="475" spans="8:72" hidden="1" outlineLevel="1" x14ac:dyDescent="0.3">
      <c r="H475" s="1" t="str">
        <v>0 - BM Costs</v>
      </c>
      <c r="L475" s="1" t="str">
        <v>0 - BM Port</v>
      </c>
      <c r="N475" s="1" t="str">
        <v>0 - Port Assets</v>
      </c>
      <c r="BP475" s="1" t="str">
        <v>0- Port Costs</v>
      </c>
      <c r="BT475" s="1" t="str">
        <v>0- Port Value</v>
      </c>
    </row>
    <row r="476" spans="8:72" hidden="1" outlineLevel="1" x14ac:dyDescent="0.3">
      <c r="H476" s="1" t="str">
        <v>0 - BM Costs</v>
      </c>
      <c r="L476" s="1" t="str">
        <v>0 - BM Port</v>
      </c>
      <c r="N476" s="1" t="str">
        <v>0 - Port Assets</v>
      </c>
      <c r="BP476" s="1" t="str">
        <v>0- Port Costs</v>
      </c>
      <c r="BT476" s="1" t="str">
        <v>0- Port Value</v>
      </c>
    </row>
    <row r="477" spans="8:72" hidden="1" outlineLevel="1" x14ac:dyDescent="0.3">
      <c r="H477" s="1" t="str">
        <v>0 - BM Costs</v>
      </c>
      <c r="L477" s="1" t="str">
        <v>0 - BM Port</v>
      </c>
      <c r="N477" s="1" t="str">
        <v>0 - Port Assets</v>
      </c>
      <c r="BP477" s="1" t="str">
        <v>0- Port Costs</v>
      </c>
      <c r="BT477" s="1" t="str">
        <v>0- Port Value</v>
      </c>
    </row>
    <row r="478" spans="8:72" hidden="1" outlineLevel="1" x14ac:dyDescent="0.3">
      <c r="H478" s="1" t="str">
        <v>0 - BM Costs</v>
      </c>
      <c r="L478" s="1" t="str">
        <v>0 - BM Port</v>
      </c>
      <c r="N478" s="1" t="str">
        <v>0 - Port Assets</v>
      </c>
      <c r="BP478" s="1" t="str">
        <v>0- Port Costs</v>
      </c>
      <c r="BT478" s="1" t="str">
        <v>0- Port Value</v>
      </c>
    </row>
    <row r="479" spans="8:72" hidden="1" outlineLevel="1" x14ac:dyDescent="0.3">
      <c r="H479" s="1" t="str">
        <v>0 - BM Costs</v>
      </c>
      <c r="L479" s="1" t="str">
        <v>0 - BM Port</v>
      </c>
      <c r="N479" s="1" t="str">
        <v>0 - Port Assets</v>
      </c>
      <c r="BP479" s="1" t="str">
        <v>0- Port Costs</v>
      </c>
      <c r="BT479" s="1" t="str">
        <v>0- Port Value</v>
      </c>
    </row>
    <row r="480" spans="8:72" hidden="1" outlineLevel="1" x14ac:dyDescent="0.3">
      <c r="H480" s="1" t="str">
        <v>0 - BM Costs</v>
      </c>
      <c r="L480" s="1" t="str">
        <v>0 - BM Port</v>
      </c>
      <c r="N480" s="1" t="str">
        <v>0 - Port Assets</v>
      </c>
      <c r="BP480" s="1" t="str">
        <v>0- Port Costs</v>
      </c>
      <c r="BT480" s="1" t="str">
        <v>0- Port Value</v>
      </c>
    </row>
    <row r="481" spans="8:72" hidden="1" outlineLevel="1" x14ac:dyDescent="0.3">
      <c r="H481" s="1" t="str">
        <v>0 - BM Costs</v>
      </c>
      <c r="L481" s="1" t="str">
        <v>0 - BM Port</v>
      </c>
      <c r="N481" s="1" t="str">
        <v>0 - Port Assets</v>
      </c>
      <c r="BP481" s="1" t="str">
        <v>0- Port Costs</v>
      </c>
      <c r="BT481" s="1" t="str">
        <v>0- Port Value</v>
      </c>
    </row>
    <row r="482" spans="8:72" hidden="1" outlineLevel="1" x14ac:dyDescent="0.3">
      <c r="H482" s="1" t="str">
        <v>0 - BM Costs</v>
      </c>
      <c r="L482" s="1" t="str">
        <v>0 - BM Port</v>
      </c>
      <c r="N482" s="1" t="str">
        <v>0 - Port Assets</v>
      </c>
      <c r="BP482" s="1" t="str">
        <v>0- Port Costs</v>
      </c>
      <c r="BT482" s="1" t="str">
        <v>0- Port Value</v>
      </c>
    </row>
    <row r="483" spans="8:72" hidden="1" outlineLevel="1" x14ac:dyDescent="0.3">
      <c r="H483" s="1" t="str">
        <v>0 - BM Costs</v>
      </c>
      <c r="L483" s="1" t="str">
        <v>0 - BM Port</v>
      </c>
      <c r="N483" s="1" t="str">
        <v>0 - Port Assets</v>
      </c>
      <c r="BP483" s="1" t="str">
        <v>0- Port Costs</v>
      </c>
      <c r="BT483" s="1" t="str">
        <v>0- Port Value</v>
      </c>
    </row>
    <row r="484" spans="8:72" hidden="1" outlineLevel="1" x14ac:dyDescent="0.3">
      <c r="H484" s="1" t="str">
        <v>0 - BM Costs</v>
      </c>
      <c r="L484" s="1" t="str">
        <v>0 - BM Port</v>
      </c>
      <c r="N484" s="1" t="str">
        <v>0 - Port Assets</v>
      </c>
      <c r="BP484" s="1" t="str">
        <v>0- Port Costs</v>
      </c>
      <c r="BT484" s="1" t="str">
        <v>0- Port Value</v>
      </c>
    </row>
    <row r="485" spans="8:72" hidden="1" outlineLevel="1" x14ac:dyDescent="0.3">
      <c r="H485" s="1" t="str">
        <v>0 - BM Costs</v>
      </c>
      <c r="L485" s="1" t="str">
        <v>0 - BM Port</v>
      </c>
      <c r="N485" s="1" t="str">
        <v>0 - Port Assets</v>
      </c>
      <c r="BP485" s="1" t="str">
        <v>0- Port Costs</v>
      </c>
      <c r="BT485" s="1" t="str">
        <v>0- Port Value</v>
      </c>
    </row>
    <row r="486" spans="8:72" hidden="1" outlineLevel="1" x14ac:dyDescent="0.3">
      <c r="H486" s="1" t="str">
        <v>0 - BM Costs</v>
      </c>
      <c r="L486" s="1" t="str">
        <v>0 - BM Port</v>
      </c>
      <c r="N486" s="1" t="str">
        <v>0 - Port Assets</v>
      </c>
      <c r="BP486" s="1" t="str">
        <v>0- Port Costs</v>
      </c>
      <c r="BT486" s="1" t="str">
        <v>0- Port Value</v>
      </c>
    </row>
    <row r="487" spans="8:72" hidden="1" outlineLevel="1" x14ac:dyDescent="0.3">
      <c r="H487" s="1" t="str">
        <v>0 - BM Costs</v>
      </c>
      <c r="L487" s="1" t="str">
        <v>0 - BM Port</v>
      </c>
      <c r="N487" s="1" t="str">
        <v>0 - Port Assets</v>
      </c>
      <c r="BP487" s="1" t="str">
        <v>0- Port Costs</v>
      </c>
      <c r="BT487" s="1" t="str">
        <v>0- Port Value</v>
      </c>
    </row>
    <row r="488" spans="8:72" hidden="1" outlineLevel="1" x14ac:dyDescent="0.3">
      <c r="H488" s="1" t="str">
        <v>0 - BM Costs</v>
      </c>
      <c r="L488" s="1" t="str">
        <v>0 - BM Port</v>
      </c>
      <c r="N488" s="1" t="str">
        <v>0 - Port Assets</v>
      </c>
      <c r="BP488" s="1" t="str">
        <v>0- Port Costs</v>
      </c>
      <c r="BT488" s="1" t="str">
        <v>0- Port Value</v>
      </c>
    </row>
    <row r="489" spans="8:72" hidden="1" outlineLevel="1" x14ac:dyDescent="0.3">
      <c r="H489" s="1" t="str">
        <v>0 - BM Costs</v>
      </c>
      <c r="L489" s="1" t="str">
        <v>0 - BM Port</v>
      </c>
      <c r="N489" s="1" t="str">
        <v>0 - Port Assets</v>
      </c>
      <c r="BP489" s="1" t="str">
        <v>0- Port Costs</v>
      </c>
      <c r="BT489" s="1" t="str">
        <v>0- Port Value</v>
      </c>
    </row>
    <row r="490" spans="8:72" hidden="1" outlineLevel="1" x14ac:dyDescent="0.3">
      <c r="H490" s="1" t="str">
        <v>0 - BM Costs</v>
      </c>
      <c r="L490" s="1" t="str">
        <v>0 - BM Port</v>
      </c>
      <c r="N490" s="1" t="str">
        <v>0 - Port Assets</v>
      </c>
      <c r="BP490" s="1" t="str">
        <v>0- Port Costs</v>
      </c>
      <c r="BT490" s="1" t="str">
        <v>0- Port Value</v>
      </c>
    </row>
    <row r="491" spans="8:72" hidden="1" outlineLevel="1" x14ac:dyDescent="0.3">
      <c r="H491" s="1" t="str">
        <v>0 - BM Costs</v>
      </c>
      <c r="L491" s="1" t="str">
        <v>0 - BM Port</v>
      </c>
      <c r="N491" s="1" t="str">
        <v>0 - Port Assets</v>
      </c>
      <c r="BP491" s="1" t="str">
        <v>0- Port Costs</v>
      </c>
      <c r="BT491" s="1" t="str">
        <v>0- Port Value</v>
      </c>
    </row>
    <row r="492" spans="8:72" hidden="1" outlineLevel="1" x14ac:dyDescent="0.3">
      <c r="H492" s="1" t="str">
        <v>0 - BM Costs</v>
      </c>
      <c r="L492" s="1" t="str">
        <v>0 - BM Port</v>
      </c>
      <c r="N492" s="1" t="str">
        <v>0 - Port Assets</v>
      </c>
      <c r="BP492" s="1" t="str">
        <v>0- Port Costs</v>
      </c>
      <c r="BT492" s="1" t="str">
        <v>0- Port Value</v>
      </c>
    </row>
    <row r="493" spans="8:72" hidden="1" outlineLevel="1" x14ac:dyDescent="0.3">
      <c r="H493" s="1" t="str">
        <v>0 - BM Costs</v>
      </c>
      <c r="L493" s="1" t="str">
        <v>0 - BM Port</v>
      </c>
      <c r="N493" s="1" t="str">
        <v>0 - Port Assets</v>
      </c>
      <c r="BP493" s="1" t="str">
        <v>0- Port Costs</v>
      </c>
      <c r="BT493" s="1" t="str">
        <v>0- Port Value</v>
      </c>
    </row>
    <row r="494" spans="8:72" hidden="1" outlineLevel="1" x14ac:dyDescent="0.3">
      <c r="H494" s="1" t="str">
        <v>0 - BM Costs</v>
      </c>
      <c r="L494" s="1" t="str">
        <v>0 - BM Port</v>
      </c>
      <c r="N494" s="1" t="str">
        <v>0 - Port Assets</v>
      </c>
      <c r="BP494" s="1" t="str">
        <v>0- Port Costs</v>
      </c>
      <c r="BT494" s="1" t="str">
        <v>0- Port Value</v>
      </c>
    </row>
    <row r="495" spans="8:72" hidden="1" outlineLevel="1" x14ac:dyDescent="0.3">
      <c r="H495" s="1" t="str">
        <v>0 - BM Costs</v>
      </c>
      <c r="L495" s="1" t="str">
        <v>0 - BM Port</v>
      </c>
      <c r="N495" s="1" t="str">
        <v>0 - Port Assets</v>
      </c>
      <c r="BP495" s="1" t="str">
        <v>0- Port Costs</v>
      </c>
      <c r="BT495" s="1" t="str">
        <v>0- Port Value</v>
      </c>
    </row>
    <row r="496" spans="8:72" hidden="1" outlineLevel="1" x14ac:dyDescent="0.3">
      <c r="H496" s="1" t="str">
        <v>0 - BM Costs</v>
      </c>
      <c r="L496" s="1" t="str">
        <v>0 - BM Port</v>
      </c>
      <c r="N496" s="1" t="str">
        <v>0 - Port Assets</v>
      </c>
      <c r="BP496" s="1" t="str">
        <v>0- Port Costs</v>
      </c>
      <c r="BT496" s="1" t="str">
        <v>0- Port Value</v>
      </c>
    </row>
    <row r="497" spans="8:72" hidden="1" outlineLevel="1" x14ac:dyDescent="0.3">
      <c r="H497" s="1" t="str">
        <v>0 - BM Costs</v>
      </c>
      <c r="L497" s="1" t="str">
        <v>0 - BM Port</v>
      </c>
      <c r="N497" s="1" t="str">
        <v>0 - Port Assets</v>
      </c>
      <c r="BP497" s="1" t="str">
        <v>0- Port Costs</v>
      </c>
      <c r="BT497" s="1" t="str">
        <v>0- Port Value</v>
      </c>
    </row>
    <row r="498" spans="8:72" hidden="1" outlineLevel="1" x14ac:dyDescent="0.3">
      <c r="H498" s="1" t="str">
        <v>0 - BM Costs</v>
      </c>
      <c r="L498" s="1" t="str">
        <v>0 - BM Port</v>
      </c>
      <c r="N498" s="1" t="str">
        <v>0 - Port Assets</v>
      </c>
      <c r="BP498" s="1" t="str">
        <v>0- Port Costs</v>
      </c>
      <c r="BT498" s="1" t="str">
        <v>0- Port Value</v>
      </c>
    </row>
    <row r="499" spans="8:72" hidden="1" outlineLevel="1" x14ac:dyDescent="0.3">
      <c r="H499" s="1" t="str">
        <v>0 - BM Costs</v>
      </c>
      <c r="L499" s="1" t="str">
        <v>0 - BM Port</v>
      </c>
      <c r="N499" s="1" t="str">
        <v>0 - Port Assets</v>
      </c>
      <c r="BP499" s="1" t="str">
        <v>0- Port Costs</v>
      </c>
      <c r="BT499" s="1" t="str">
        <v>0- Port Value</v>
      </c>
    </row>
    <row r="500" spans="8:72" hidden="1" outlineLevel="1" x14ac:dyDescent="0.3">
      <c r="H500" s="1" t="str">
        <v>0 - BM Costs</v>
      </c>
      <c r="L500" s="1" t="str">
        <v>0 - BM Port</v>
      </c>
      <c r="N500" s="1" t="str">
        <v>0 - Port Assets</v>
      </c>
      <c r="BP500" s="1" t="str">
        <v>0- Port Costs</v>
      </c>
      <c r="BT500" s="1" t="str">
        <v>0- Port Value</v>
      </c>
    </row>
    <row r="501" spans="8:72" hidden="1" outlineLevel="1" x14ac:dyDescent="0.3">
      <c r="H501" s="1" t="str">
        <v>0 - BM Costs</v>
      </c>
      <c r="L501" s="1" t="str">
        <v>0 - BM Port</v>
      </c>
      <c r="N501" s="1" t="str">
        <v>0 - Port Assets</v>
      </c>
      <c r="BP501" s="1" t="str">
        <v>0- Port Costs</v>
      </c>
      <c r="BT501" s="1" t="str">
        <v>0- Port Value</v>
      </c>
    </row>
    <row r="502" spans="8:72" hidden="1" outlineLevel="1" x14ac:dyDescent="0.3">
      <c r="H502" s="1" t="str">
        <v>0 - BM Costs</v>
      </c>
      <c r="L502" s="1" t="str">
        <v>0 - BM Port</v>
      </c>
      <c r="N502" s="1" t="str">
        <v>0 - Port Assets</v>
      </c>
      <c r="BP502" s="1" t="str">
        <v>0- Port Costs</v>
      </c>
      <c r="BT502" s="1" t="str">
        <v>0- Port Value</v>
      </c>
    </row>
    <row r="503" spans="8:72" hidden="1" outlineLevel="1" x14ac:dyDescent="0.3">
      <c r="H503" s="1" t="str">
        <v>0 - BM Costs</v>
      </c>
      <c r="L503" s="1" t="str">
        <v>0 - BM Port</v>
      </c>
      <c r="N503" s="1" t="str">
        <v>0 - Port Assets</v>
      </c>
      <c r="BP503" s="1" t="str">
        <v>0- Port Costs</v>
      </c>
      <c r="BT503" s="1" t="str">
        <v>0- Port Value</v>
      </c>
    </row>
    <row r="504" spans="8:72" hidden="1" outlineLevel="1" x14ac:dyDescent="0.3">
      <c r="H504" s="1" t="str">
        <v>0 - BM Costs</v>
      </c>
      <c r="L504" s="1" t="str">
        <v>0 - BM Port</v>
      </c>
      <c r="N504" s="1" t="str">
        <v>0 - Port Assets</v>
      </c>
      <c r="BP504" s="1" t="str">
        <v>0- Port Costs</v>
      </c>
      <c r="BT504" s="1" t="str">
        <v>0- Port Value</v>
      </c>
    </row>
    <row r="505" spans="8:72" hidden="1" outlineLevel="1" x14ac:dyDescent="0.3">
      <c r="H505" s="1" t="str">
        <v>0 - BM Costs</v>
      </c>
      <c r="L505" s="1" t="str">
        <v>0 - BM Port</v>
      </c>
      <c r="N505" s="1" t="str">
        <v>0 - Port Assets</v>
      </c>
      <c r="BP505" s="1" t="str">
        <v>0- Port Costs</v>
      </c>
      <c r="BT505" s="1" t="str">
        <v>0- Port Value</v>
      </c>
    </row>
    <row r="506" spans="8:72" hidden="1" outlineLevel="1" x14ac:dyDescent="0.3">
      <c r="H506" s="1" t="str">
        <v>0 - BM Costs</v>
      </c>
      <c r="L506" s="1" t="str">
        <v>0 - BM Port</v>
      </c>
      <c r="N506" s="1" t="str">
        <v>0 - Port Assets</v>
      </c>
      <c r="BP506" s="1" t="str">
        <v>0- Port Costs</v>
      </c>
      <c r="BT506" s="1" t="str">
        <v>0- Port Value</v>
      </c>
    </row>
    <row r="507" spans="8:72" hidden="1" outlineLevel="1" x14ac:dyDescent="0.3">
      <c r="H507" s="1" t="str">
        <v>0 - BM Costs</v>
      </c>
      <c r="L507" s="1" t="str">
        <v>0 - BM Port</v>
      </c>
      <c r="N507" s="1" t="str">
        <v>0 - Port Assets</v>
      </c>
      <c r="BP507" s="1" t="str">
        <v>0- Port Costs</v>
      </c>
      <c r="BT507" s="1" t="str">
        <v>0- Port Value</v>
      </c>
    </row>
    <row r="508" spans="8:72" hidden="1" outlineLevel="1" x14ac:dyDescent="0.3">
      <c r="H508" s="1" t="str">
        <v>0 - BM Costs</v>
      </c>
      <c r="L508" s="1" t="str">
        <v>0 - BM Port</v>
      </c>
      <c r="N508" s="1" t="str">
        <v>0 - Port Assets</v>
      </c>
      <c r="BP508" s="1" t="str">
        <v>0- Port Costs</v>
      </c>
      <c r="BT508" s="1" t="str">
        <v>0- Port Value</v>
      </c>
    </row>
    <row r="509" spans="8:72" hidden="1" outlineLevel="1" x14ac:dyDescent="0.3">
      <c r="H509" s="1" t="str">
        <v>0 - BM Costs</v>
      </c>
      <c r="L509" s="1" t="str">
        <v>0 - BM Port</v>
      </c>
      <c r="N509" s="1" t="str">
        <v>0 - Port Assets</v>
      </c>
      <c r="BP509" s="1" t="str">
        <v>0- Port Costs</v>
      </c>
      <c r="BT509" s="1" t="str">
        <v>0- Port Value</v>
      </c>
    </row>
    <row r="510" spans="8:72" hidden="1" outlineLevel="1" x14ac:dyDescent="0.3">
      <c r="H510" s="1" t="str">
        <v>0 - BM Costs</v>
      </c>
      <c r="L510" s="1" t="str">
        <v>0 - BM Port</v>
      </c>
      <c r="N510" s="1" t="str">
        <v>0 - Port Assets</v>
      </c>
      <c r="BP510" s="1" t="str">
        <v>0- Port Costs</v>
      </c>
      <c r="BT510" s="1" t="str">
        <v>0- Port Value</v>
      </c>
    </row>
    <row r="511" spans="8:72" hidden="1" outlineLevel="1" x14ac:dyDescent="0.3">
      <c r="H511" s="1" t="str">
        <v>0 - BM Costs</v>
      </c>
      <c r="L511" s="1" t="str">
        <v>0 - BM Port</v>
      </c>
      <c r="N511" s="1" t="str">
        <v>0 - Port Assets</v>
      </c>
      <c r="BP511" s="1" t="str">
        <v>0- Port Costs</v>
      </c>
      <c r="BT511" s="1" t="str">
        <v>0- Port Value</v>
      </c>
    </row>
    <row r="512" spans="8:72" hidden="1" outlineLevel="1" x14ac:dyDescent="0.3">
      <c r="H512" s="1" t="str">
        <v>0 - BM Costs</v>
      </c>
      <c r="L512" s="1" t="str">
        <v>0 - BM Port</v>
      </c>
      <c r="N512" s="1" t="str">
        <v>0 - Port Assets</v>
      </c>
      <c r="BP512" s="1" t="str">
        <v>0- Port Costs</v>
      </c>
      <c r="BT512" s="1" t="str">
        <v>0- Port Value</v>
      </c>
    </row>
    <row r="513" spans="8:72" hidden="1" outlineLevel="1" x14ac:dyDescent="0.3">
      <c r="H513" s="1" t="str">
        <v>0 - BM Costs</v>
      </c>
      <c r="L513" s="1" t="str">
        <v>0 - BM Port</v>
      </c>
      <c r="N513" s="1" t="str">
        <v>0 - Port Assets</v>
      </c>
      <c r="BP513" s="1" t="str">
        <v>0- Port Costs</v>
      </c>
      <c r="BT513" s="1" t="str">
        <v>0- Port Value</v>
      </c>
    </row>
    <row r="514" spans="8:72" hidden="1" outlineLevel="1" x14ac:dyDescent="0.3">
      <c r="H514" s="1" t="str">
        <v>0 - BM Costs</v>
      </c>
      <c r="L514" s="1" t="str">
        <v>0 - BM Port</v>
      </c>
      <c r="N514" s="1" t="str">
        <v>0 - Port Assets</v>
      </c>
      <c r="BP514" s="1" t="str">
        <v>0- Port Costs</v>
      </c>
      <c r="BT514" s="1" t="str">
        <v>0- Port Value</v>
      </c>
    </row>
    <row r="515" spans="8:72" hidden="1" outlineLevel="1" x14ac:dyDescent="0.3">
      <c r="H515" s="1" t="str">
        <v>0 - BM Costs</v>
      </c>
      <c r="L515" s="1" t="str">
        <v>0 - BM Port</v>
      </c>
      <c r="N515" s="1" t="str">
        <v>0 - Port Assets</v>
      </c>
      <c r="BP515" s="1" t="str">
        <v>0- Port Costs</v>
      </c>
      <c r="BT515" s="1" t="str">
        <v>0- Port Value</v>
      </c>
    </row>
    <row r="516" spans="8:72" hidden="1" outlineLevel="1" x14ac:dyDescent="0.3">
      <c r="H516" s="1" t="str">
        <v>0 - BM Costs</v>
      </c>
      <c r="L516" s="1" t="str">
        <v>0 - BM Port</v>
      </c>
      <c r="N516" s="1" t="str">
        <v>0 - Port Assets</v>
      </c>
      <c r="BP516" s="1" t="str">
        <v>0- Port Costs</v>
      </c>
      <c r="BT516" s="1" t="str">
        <v>0- Port Value</v>
      </c>
    </row>
    <row r="517" spans="8:72" hidden="1" outlineLevel="1" x14ac:dyDescent="0.3">
      <c r="H517" s="1" t="str">
        <v>0 - BM Costs</v>
      </c>
      <c r="L517" s="1" t="str">
        <v>0 - BM Port</v>
      </c>
      <c r="N517" s="1" t="str">
        <v>0 - Port Assets</v>
      </c>
      <c r="BP517" s="1" t="str">
        <v>0- Port Costs</v>
      </c>
      <c r="BT517" s="1" t="str">
        <v>0- Port Value</v>
      </c>
    </row>
    <row r="518" spans="8:72" hidden="1" outlineLevel="1" x14ac:dyDescent="0.3">
      <c r="H518" s="1" t="str">
        <v>0 - BM Costs</v>
      </c>
      <c r="L518" s="1" t="str">
        <v>0 - BM Port</v>
      </c>
      <c r="N518" s="1" t="str">
        <v>0 - Port Assets</v>
      </c>
      <c r="BP518" s="1" t="str">
        <v>0- Port Costs</v>
      </c>
      <c r="BT518" s="1" t="str">
        <v>0- Port Value</v>
      </c>
    </row>
    <row r="519" spans="8:72" hidden="1" outlineLevel="1" x14ac:dyDescent="0.3">
      <c r="H519" s="1" t="str">
        <v>0 - BM Costs</v>
      </c>
      <c r="L519" s="1" t="str">
        <v>0 - BM Port</v>
      </c>
      <c r="N519" s="1" t="str">
        <v>0 - Port Assets</v>
      </c>
      <c r="BP519" s="1" t="str">
        <v>0- Port Costs</v>
      </c>
      <c r="BT519" s="1" t="str">
        <v>0- Port Value</v>
      </c>
    </row>
    <row r="520" spans="8:72" hidden="1" outlineLevel="1" x14ac:dyDescent="0.3">
      <c r="H520" s="1" t="str">
        <v>0 - BM Costs</v>
      </c>
      <c r="L520" s="1" t="str">
        <v>0 - BM Port</v>
      </c>
      <c r="N520" s="1" t="str">
        <v>0 - Port Assets</v>
      </c>
      <c r="BP520" s="1" t="str">
        <v>0- Port Costs</v>
      </c>
      <c r="BT520" s="1" t="str">
        <v>0- Port Value</v>
      </c>
    </row>
    <row r="521" spans="8:72" hidden="1" outlineLevel="1" x14ac:dyDescent="0.3">
      <c r="H521" s="1" t="str">
        <v>0 - BM Costs</v>
      </c>
      <c r="L521" s="1" t="str">
        <v>0 - BM Port</v>
      </c>
      <c r="N521" s="1" t="str">
        <v>0 - Port Assets</v>
      </c>
      <c r="BP521" s="1" t="str">
        <v>0- Port Costs</v>
      </c>
      <c r="BT521" s="1" t="str">
        <v>0- Port Value</v>
      </c>
    </row>
    <row r="522" spans="8:72" hidden="1" outlineLevel="1" x14ac:dyDescent="0.3">
      <c r="H522" s="1" t="str">
        <v>0 - BM Costs</v>
      </c>
      <c r="L522" s="1" t="str">
        <v>0 - BM Port</v>
      </c>
      <c r="N522" s="1" t="str">
        <v>0 - Port Assets</v>
      </c>
      <c r="BP522" s="1" t="str">
        <v>0- Port Costs</v>
      </c>
      <c r="BT522" s="1" t="str">
        <v>0- Port Value</v>
      </c>
    </row>
    <row r="523" spans="8:72" hidden="1" outlineLevel="1" x14ac:dyDescent="0.3">
      <c r="H523" s="1" t="str">
        <v>0 - BM Costs</v>
      </c>
      <c r="L523" s="1" t="str">
        <v>0 - BM Port</v>
      </c>
      <c r="N523" s="1" t="str">
        <v>0 - Port Assets</v>
      </c>
      <c r="BP523" s="1" t="str">
        <v>0- Port Costs</v>
      </c>
      <c r="BT523" s="1" t="str">
        <v>0- Port Value</v>
      </c>
    </row>
    <row r="524" spans="8:72" hidden="1" outlineLevel="1" x14ac:dyDescent="0.3">
      <c r="H524" s="1" t="str">
        <v>0 - BM Costs</v>
      </c>
      <c r="L524" s="1" t="str">
        <v>0 - BM Port</v>
      </c>
      <c r="N524" s="1" t="str">
        <v>0 - Port Assets</v>
      </c>
      <c r="BP524" s="1" t="str">
        <v>0- Port Costs</v>
      </c>
      <c r="BT524" s="1" t="str">
        <v>0- Port Value</v>
      </c>
    </row>
    <row r="525" spans="8:72" hidden="1" outlineLevel="1" x14ac:dyDescent="0.3">
      <c r="H525" s="1" t="str">
        <v>0 - BM Costs</v>
      </c>
      <c r="L525" s="1" t="str">
        <v>0 - BM Port</v>
      </c>
      <c r="N525" s="1" t="str">
        <v>0 - Port Assets</v>
      </c>
      <c r="BP525" s="1" t="str">
        <v>0- Port Costs</v>
      </c>
      <c r="BT525" s="1" t="str">
        <v>0- Port Value</v>
      </c>
    </row>
    <row r="526" spans="8:72" hidden="1" outlineLevel="1" x14ac:dyDescent="0.3">
      <c r="H526" s="1" t="str">
        <v>0 - BM Costs</v>
      </c>
      <c r="L526" s="1" t="str">
        <v>0 - BM Port</v>
      </c>
      <c r="N526" s="1" t="str">
        <v>0 - Port Assets</v>
      </c>
      <c r="BP526" s="1" t="str">
        <v>0- Port Costs</v>
      </c>
      <c r="BT526" s="1" t="str">
        <v>0- Port Value</v>
      </c>
    </row>
    <row r="527" spans="8:72" hidden="1" outlineLevel="1" x14ac:dyDescent="0.3">
      <c r="H527" s="1" t="str">
        <v>0 - BM Costs</v>
      </c>
      <c r="L527" s="1" t="str">
        <v>0 - BM Port</v>
      </c>
      <c r="N527" s="1" t="str">
        <v>0 - Port Assets</v>
      </c>
      <c r="BP527" s="1" t="str">
        <v>0- Port Costs</v>
      </c>
      <c r="BT527" s="1" t="str">
        <v>0- Port Value</v>
      </c>
    </row>
    <row r="528" spans="8:72" hidden="1" outlineLevel="1" x14ac:dyDescent="0.3">
      <c r="H528" s="1" t="str">
        <v>0 - BM Costs</v>
      </c>
      <c r="L528" s="1" t="str">
        <v>0 - BM Port</v>
      </c>
      <c r="N528" s="1" t="str">
        <v>0 - Port Assets</v>
      </c>
      <c r="BP528" s="1" t="str">
        <v>0- Port Costs</v>
      </c>
      <c r="BT528" s="1" t="str">
        <v>0- Port Value</v>
      </c>
    </row>
    <row r="529" spans="8:72" hidden="1" outlineLevel="1" x14ac:dyDescent="0.3">
      <c r="H529" s="1" t="str">
        <v>0 - BM Costs</v>
      </c>
      <c r="L529" s="1" t="str">
        <v>0 - BM Port</v>
      </c>
      <c r="N529" s="1" t="str">
        <v>0 - Port Assets</v>
      </c>
      <c r="BP529" s="1" t="str">
        <v>0- Port Costs</v>
      </c>
      <c r="BT529" s="1" t="str">
        <v>0- Port Value</v>
      </c>
    </row>
    <row r="530" spans="8:72" hidden="1" outlineLevel="1" x14ac:dyDescent="0.3">
      <c r="H530" s="1" t="str">
        <v>0 - BM Costs</v>
      </c>
      <c r="L530" s="1" t="str">
        <v>0 - BM Port</v>
      </c>
      <c r="N530" s="1" t="str">
        <v>0 - Port Assets</v>
      </c>
      <c r="BP530" s="1" t="str">
        <v>0- Port Costs</v>
      </c>
      <c r="BT530" s="1" t="str">
        <v>0- Port Value</v>
      </c>
    </row>
    <row r="531" spans="8:72" hidden="1" outlineLevel="1" x14ac:dyDescent="0.3">
      <c r="H531" s="1" t="str">
        <v>0 - BM Costs</v>
      </c>
      <c r="L531" s="1" t="str">
        <v>0 - BM Port</v>
      </c>
      <c r="N531" s="1" t="str">
        <v>0 - Port Assets</v>
      </c>
      <c r="BP531" s="1" t="str">
        <v>0- Port Costs</v>
      </c>
      <c r="BT531" s="1" t="str">
        <v>0- Port Value</v>
      </c>
    </row>
    <row r="532" spans="8:72" hidden="1" outlineLevel="1" x14ac:dyDescent="0.3">
      <c r="H532" s="1" t="str">
        <v>0 - BM Costs</v>
      </c>
      <c r="L532" s="1" t="str">
        <v>0 - BM Port</v>
      </c>
      <c r="N532" s="1" t="str">
        <v>0 - Port Assets</v>
      </c>
      <c r="BP532" s="1" t="str">
        <v>0- Port Costs</v>
      </c>
      <c r="BT532" s="1" t="str">
        <v>0- Port Value</v>
      </c>
    </row>
    <row r="533" spans="8:72" hidden="1" outlineLevel="1" x14ac:dyDescent="0.3">
      <c r="H533" s="1" t="str">
        <v>0 - BM Costs</v>
      </c>
      <c r="L533" s="1" t="str">
        <v>0 - BM Port</v>
      </c>
      <c r="N533" s="1" t="str">
        <v>0 - Port Assets</v>
      </c>
      <c r="BP533" s="1" t="str">
        <v>0- Port Costs</v>
      </c>
      <c r="BT533" s="1" t="str">
        <v>0- Port Value</v>
      </c>
    </row>
    <row r="534" spans="8:72" hidden="1" outlineLevel="1" x14ac:dyDescent="0.3">
      <c r="H534" s="1" t="str">
        <v>0 - BM Costs</v>
      </c>
      <c r="L534" s="1" t="str">
        <v>0 - BM Port</v>
      </c>
      <c r="N534" s="1" t="str">
        <v>0 - Port Assets</v>
      </c>
      <c r="BP534" s="1" t="str">
        <v>0- Port Costs</v>
      </c>
      <c r="BT534" s="1" t="str">
        <v>0- Port Value</v>
      </c>
    </row>
    <row r="535" spans="8:72" hidden="1" outlineLevel="1" x14ac:dyDescent="0.3">
      <c r="H535" s="1" t="str">
        <v>0 - BM Costs</v>
      </c>
      <c r="L535" s="1" t="str">
        <v>0 - BM Port</v>
      </c>
      <c r="N535" s="1" t="str">
        <v>0 - Port Assets</v>
      </c>
      <c r="BP535" s="1" t="str">
        <v>0- Port Costs</v>
      </c>
      <c r="BT535" s="1" t="str">
        <v>0- Port Value</v>
      </c>
    </row>
    <row r="536" spans="8:72" hidden="1" outlineLevel="1" x14ac:dyDescent="0.3">
      <c r="H536" s="1" t="str">
        <v>0 - BM Costs</v>
      </c>
      <c r="L536" s="1" t="str">
        <v>0 - BM Port</v>
      </c>
      <c r="N536" s="1" t="str">
        <v>0 - Port Assets</v>
      </c>
      <c r="BP536" s="1" t="str">
        <v>0- Port Costs</v>
      </c>
      <c r="BT536" s="1" t="str">
        <v>0- Port Value</v>
      </c>
    </row>
    <row r="537" spans="8:72" hidden="1" outlineLevel="1" x14ac:dyDescent="0.3">
      <c r="H537" s="1" t="str">
        <v>0 - BM Costs</v>
      </c>
      <c r="L537" s="1" t="str">
        <v>0 - BM Port</v>
      </c>
      <c r="N537" s="1" t="str">
        <v>0 - Port Assets</v>
      </c>
      <c r="BP537" s="1" t="str">
        <v>0- Port Costs</v>
      </c>
      <c r="BT537" s="1" t="str">
        <v>0- Port Value</v>
      </c>
    </row>
    <row r="538" spans="8:72" hidden="1" outlineLevel="1" x14ac:dyDescent="0.3">
      <c r="H538" s="1" t="str">
        <v>0 - BM Costs</v>
      </c>
      <c r="L538" s="1" t="str">
        <v>0 - BM Port</v>
      </c>
      <c r="N538" s="1" t="str">
        <v>0 - Port Assets</v>
      </c>
      <c r="BP538" s="1" t="str">
        <v>0- Port Costs</v>
      </c>
      <c r="BT538" s="1" t="str">
        <v>0- Port Value</v>
      </c>
    </row>
    <row r="539" spans="8:72" hidden="1" outlineLevel="1" x14ac:dyDescent="0.3">
      <c r="H539" s="1" t="str">
        <v>0 - BM Costs</v>
      </c>
      <c r="L539" s="1" t="str">
        <v>0 - BM Port</v>
      </c>
      <c r="N539" s="1" t="str">
        <v>0 - Port Assets</v>
      </c>
      <c r="BP539" s="1" t="str">
        <v>0- Port Costs</v>
      </c>
      <c r="BT539" s="1" t="str">
        <v>0- Port Value</v>
      </c>
    </row>
    <row r="540" spans="8:72" hidden="1" outlineLevel="1" x14ac:dyDescent="0.3">
      <c r="H540" s="1" t="str">
        <v>0 - BM Costs</v>
      </c>
      <c r="L540" s="1" t="str">
        <v>0 - BM Port</v>
      </c>
      <c r="N540" s="1" t="str">
        <v>0 - Port Assets</v>
      </c>
      <c r="BP540" s="1" t="str">
        <v>0- Port Costs</v>
      </c>
      <c r="BT540" s="1" t="str">
        <v>0- Port Value</v>
      </c>
    </row>
    <row r="541" spans="8:72" hidden="1" outlineLevel="1" x14ac:dyDescent="0.3">
      <c r="H541" s="1" t="str">
        <v>0 - BM Costs</v>
      </c>
      <c r="L541" s="1" t="str">
        <v>0 - BM Port</v>
      </c>
      <c r="N541" s="1" t="str">
        <v>0 - Port Assets</v>
      </c>
      <c r="BP541" s="1" t="str">
        <v>0- Port Costs</v>
      </c>
      <c r="BT541" s="1" t="str">
        <v>0- Port Value</v>
      </c>
    </row>
    <row r="542" spans="8:72" hidden="1" outlineLevel="1" x14ac:dyDescent="0.3">
      <c r="H542" s="1" t="str">
        <v>0 - BM Costs</v>
      </c>
      <c r="L542" s="1" t="str">
        <v>0 - BM Port</v>
      </c>
      <c r="N542" s="1" t="str">
        <v>0 - Port Assets</v>
      </c>
      <c r="BP542" s="1" t="str">
        <v>0- Port Costs</v>
      </c>
      <c r="BT542" s="1" t="str">
        <v>0- Port Value</v>
      </c>
    </row>
    <row r="543" spans="8:72" hidden="1" outlineLevel="1" x14ac:dyDescent="0.3">
      <c r="H543" s="1" t="str">
        <v>0 - BM Costs</v>
      </c>
      <c r="L543" s="1" t="str">
        <v>0 - BM Port</v>
      </c>
      <c r="N543" s="1" t="str">
        <v>0 - Port Assets</v>
      </c>
      <c r="BP543" s="1" t="str">
        <v>0- Port Costs</v>
      </c>
      <c r="BT543" s="1" t="str">
        <v>0- Port Value</v>
      </c>
    </row>
    <row r="544" spans="8:72" hidden="1" outlineLevel="1" x14ac:dyDescent="0.3">
      <c r="H544" s="1" t="str">
        <v>0 - BM Costs</v>
      </c>
      <c r="L544" s="1" t="str">
        <v>0 - BM Port</v>
      </c>
      <c r="N544" s="1" t="str">
        <v>0 - Port Assets</v>
      </c>
      <c r="BP544" s="1" t="str">
        <v>0- Port Costs</v>
      </c>
      <c r="BT544" s="1" t="str">
        <v>0- Port Value</v>
      </c>
    </row>
    <row r="545" spans="8:72" hidden="1" outlineLevel="1" x14ac:dyDescent="0.3">
      <c r="H545" s="1" t="str">
        <v>0 - BM Costs</v>
      </c>
      <c r="L545" s="1" t="str">
        <v>0 - BM Port</v>
      </c>
      <c r="N545" s="1" t="str">
        <v>0 - Port Assets</v>
      </c>
      <c r="BP545" s="1" t="str">
        <v>0- Port Costs</v>
      </c>
      <c r="BT545" s="1" t="str">
        <v>0- Port Value</v>
      </c>
    </row>
    <row r="546" spans="8:72" hidden="1" outlineLevel="1" x14ac:dyDescent="0.3">
      <c r="H546" s="1" t="str">
        <v>0 - BM Costs</v>
      </c>
      <c r="L546" s="1" t="str">
        <v>0 - BM Port</v>
      </c>
      <c r="N546" s="1" t="str">
        <v>0 - Port Assets</v>
      </c>
      <c r="BP546" s="1" t="str">
        <v>0- Port Costs</v>
      </c>
      <c r="BT546" s="1" t="str">
        <v>0- Port Value</v>
      </c>
    </row>
    <row r="547" spans="8:72" hidden="1" outlineLevel="1" x14ac:dyDescent="0.3">
      <c r="H547" s="1" t="str">
        <v>0 - BM Costs</v>
      </c>
      <c r="L547" s="1" t="str">
        <v>0 - BM Port</v>
      </c>
      <c r="N547" s="1" t="str">
        <v>0 - Port Assets</v>
      </c>
      <c r="BP547" s="1" t="str">
        <v>0- Port Costs</v>
      </c>
      <c r="BT547" s="1" t="str">
        <v>0- Port Value</v>
      </c>
    </row>
    <row r="548" spans="8:72" hidden="1" outlineLevel="1" x14ac:dyDescent="0.3">
      <c r="H548" s="1" t="str">
        <v>0 - BM Costs</v>
      </c>
      <c r="L548" s="1" t="str">
        <v>0 - BM Port</v>
      </c>
      <c r="N548" s="1" t="str">
        <v>0 - Port Assets</v>
      </c>
      <c r="BP548" s="1" t="str">
        <v>0- Port Costs</v>
      </c>
      <c r="BT548" s="1" t="str">
        <v>0- Port Value</v>
      </c>
    </row>
    <row r="549" spans="8:72" hidden="1" outlineLevel="1" x14ac:dyDescent="0.3">
      <c r="H549" s="1" t="str">
        <v>0 - BM Costs</v>
      </c>
      <c r="L549" s="1" t="str">
        <v>0 - BM Port</v>
      </c>
      <c r="N549" s="1" t="str">
        <v>0 - Port Assets</v>
      </c>
      <c r="BP549" s="1" t="str">
        <v>0- Port Costs</v>
      </c>
      <c r="BT549" s="1" t="str">
        <v>0- Port Value</v>
      </c>
    </row>
    <row r="550" spans="8:72" hidden="1" outlineLevel="1" x14ac:dyDescent="0.3">
      <c r="H550" s="1" t="str">
        <v>0 - BM Costs</v>
      </c>
      <c r="L550" s="1" t="str">
        <v>0 - BM Port</v>
      </c>
      <c r="N550" s="1" t="str">
        <v>0 - Port Assets</v>
      </c>
      <c r="BP550" s="1" t="str">
        <v>0- Port Costs</v>
      </c>
      <c r="BT550" s="1" t="str">
        <v>0- Port Value</v>
      </c>
    </row>
    <row r="551" spans="8:72" hidden="1" outlineLevel="1" x14ac:dyDescent="0.3">
      <c r="H551" s="1" t="str">
        <v>0 - BM Costs</v>
      </c>
      <c r="L551" s="1" t="str">
        <v>0 - BM Port</v>
      </c>
      <c r="N551" s="1" t="str">
        <v>0 - Port Assets</v>
      </c>
      <c r="BP551" s="1" t="str">
        <v>0- Port Costs</v>
      </c>
      <c r="BT551" s="1" t="str">
        <v>0- Port Value</v>
      </c>
    </row>
    <row r="552" spans="8:72" hidden="1" outlineLevel="1" x14ac:dyDescent="0.3">
      <c r="H552" s="1" t="str">
        <v>0 - BM Costs</v>
      </c>
      <c r="L552" s="1" t="str">
        <v>0 - BM Port</v>
      </c>
      <c r="N552" s="1" t="str">
        <v>0 - Port Assets</v>
      </c>
      <c r="BP552" s="1" t="str">
        <v>0- Port Costs</v>
      </c>
      <c r="BT552" s="1" t="str">
        <v>0- Port Value</v>
      </c>
    </row>
    <row r="553" spans="8:72" hidden="1" outlineLevel="1" x14ac:dyDescent="0.3">
      <c r="H553" s="1" t="str">
        <v>0 - BM Costs</v>
      </c>
      <c r="L553" s="1" t="str">
        <v>0 - BM Port</v>
      </c>
      <c r="N553" s="1" t="str">
        <v>0 - Port Assets</v>
      </c>
      <c r="BP553" s="1" t="str">
        <v>0- Port Costs</v>
      </c>
      <c r="BT553" s="1" t="str">
        <v>0- Port Value</v>
      </c>
    </row>
    <row r="554" spans="8:72" hidden="1" outlineLevel="1" x14ac:dyDescent="0.3">
      <c r="H554" s="1" t="str">
        <v>0 - BM Costs</v>
      </c>
      <c r="L554" s="1" t="str">
        <v>0 - BM Port</v>
      </c>
      <c r="N554" s="1" t="str">
        <v>0 - Port Assets</v>
      </c>
      <c r="BP554" s="1" t="str">
        <v>0- Port Costs</v>
      </c>
      <c r="BT554" s="1" t="str">
        <v>0- Port Value</v>
      </c>
    </row>
    <row r="555" spans="8:72" hidden="1" outlineLevel="1" x14ac:dyDescent="0.3">
      <c r="H555" s="1" t="str">
        <v>0 - BM Costs</v>
      </c>
      <c r="L555" s="1" t="str">
        <v>0 - BM Port</v>
      </c>
      <c r="N555" s="1" t="str">
        <v>0 - Port Assets</v>
      </c>
      <c r="BP555" s="1" t="str">
        <v>0- Port Costs</v>
      </c>
      <c r="BT555" s="1" t="str">
        <v>0- Port Value</v>
      </c>
    </row>
    <row r="556" spans="8:72" hidden="1" outlineLevel="1" x14ac:dyDescent="0.3">
      <c r="H556" s="1" t="str">
        <v>0 - BM Costs</v>
      </c>
      <c r="L556" s="1" t="str">
        <v>0 - BM Port</v>
      </c>
      <c r="N556" s="1" t="str">
        <v>0 - Port Assets</v>
      </c>
      <c r="BP556" s="1" t="str">
        <v>0- Port Costs</v>
      </c>
      <c r="BT556" s="1" t="str">
        <v>0- Port Value</v>
      </c>
    </row>
    <row r="557" spans="8:72" hidden="1" outlineLevel="1" x14ac:dyDescent="0.3">
      <c r="H557" s="1" t="str">
        <v>0 - BM Costs</v>
      </c>
      <c r="L557" s="1" t="str">
        <v>0 - BM Port</v>
      </c>
      <c r="N557" s="1" t="str">
        <v>0 - Port Assets</v>
      </c>
      <c r="BP557" s="1" t="str">
        <v>0- Port Costs</v>
      </c>
      <c r="BT557" s="1" t="str">
        <v>0- Port Value</v>
      </c>
    </row>
    <row r="558" spans="8:72" hidden="1" outlineLevel="1" x14ac:dyDescent="0.3">
      <c r="H558" s="1" t="str">
        <v>0 - BM Costs</v>
      </c>
      <c r="L558" s="1" t="str">
        <v>0 - BM Port</v>
      </c>
      <c r="N558" s="1" t="str">
        <v>0 - Port Assets</v>
      </c>
      <c r="BP558" s="1" t="str">
        <v>0- Port Costs</v>
      </c>
      <c r="BT558" s="1" t="str">
        <v>0- Port Value</v>
      </c>
    </row>
    <row r="559" spans="8:72" hidden="1" outlineLevel="1" x14ac:dyDescent="0.3">
      <c r="H559" s="1" t="str">
        <v>0 - BM Costs</v>
      </c>
      <c r="L559" s="1" t="str">
        <v>0 - BM Port</v>
      </c>
      <c r="N559" s="1" t="str">
        <v>0 - Port Assets</v>
      </c>
      <c r="BP559" s="1" t="str">
        <v>0- Port Costs</v>
      </c>
      <c r="BT559" s="1" t="str">
        <v>0- Port Value</v>
      </c>
    </row>
    <row r="560" spans="8:72" hidden="1" outlineLevel="1" x14ac:dyDescent="0.3">
      <c r="H560" s="1" t="str">
        <v>0 - BM Costs</v>
      </c>
      <c r="L560" s="1" t="str">
        <v>0 - BM Port</v>
      </c>
      <c r="N560" s="1" t="str">
        <v>0 - Port Assets</v>
      </c>
      <c r="BP560" s="1" t="str">
        <v>0- Port Costs</v>
      </c>
      <c r="BT560" s="1" t="str">
        <v>0- Port Value</v>
      </c>
    </row>
    <row r="561" spans="8:72" hidden="1" outlineLevel="1" x14ac:dyDescent="0.3">
      <c r="H561" s="1" t="str">
        <v>0 - BM Costs</v>
      </c>
      <c r="L561" s="1" t="str">
        <v>0 - BM Port</v>
      </c>
      <c r="N561" s="1" t="str">
        <v>0 - Port Assets</v>
      </c>
      <c r="BP561" s="1" t="str">
        <v>0- Port Costs</v>
      </c>
      <c r="BT561" s="1" t="str">
        <v>0- Port Value</v>
      </c>
    </row>
    <row r="562" spans="8:72" hidden="1" outlineLevel="1" x14ac:dyDescent="0.3">
      <c r="H562" s="1" t="str">
        <v>0 - BM Costs</v>
      </c>
      <c r="L562" s="1" t="str">
        <v>0 - BM Port</v>
      </c>
      <c r="N562" s="1" t="str">
        <v>0 - Port Assets</v>
      </c>
      <c r="BP562" s="1" t="str">
        <v>0- Port Costs</v>
      </c>
      <c r="BT562" s="1" t="str">
        <v>0- Port Value</v>
      </c>
    </row>
    <row r="563" spans="8:72" hidden="1" outlineLevel="1" x14ac:dyDescent="0.3">
      <c r="H563" s="1" t="str">
        <v>0 - BM Costs</v>
      </c>
      <c r="L563" s="1" t="str">
        <v>0 - BM Port</v>
      </c>
      <c r="N563" s="1" t="str">
        <v>0 - Port Assets</v>
      </c>
      <c r="BP563" s="1" t="str">
        <v>0- Port Costs</v>
      </c>
      <c r="BT563" s="1" t="str">
        <v>0- Port Value</v>
      </c>
    </row>
    <row r="564" spans="8:72" hidden="1" outlineLevel="1" x14ac:dyDescent="0.3">
      <c r="H564" s="1" t="str">
        <v>0 - BM Costs</v>
      </c>
      <c r="L564" s="1" t="str">
        <v>0 - BM Port</v>
      </c>
      <c r="N564" s="1" t="str">
        <v>0 - Port Assets</v>
      </c>
      <c r="BP564" s="1" t="str">
        <v>0- Port Costs</v>
      </c>
      <c r="BT564" s="1" t="str">
        <v>0- Port Value</v>
      </c>
    </row>
    <row r="565" spans="8:72" hidden="1" outlineLevel="1" x14ac:dyDescent="0.3">
      <c r="H565" s="1" t="str">
        <v>0 - BM Costs</v>
      </c>
      <c r="L565" s="1" t="str">
        <v>0 - BM Port</v>
      </c>
      <c r="N565" s="1" t="str">
        <v>0 - Port Assets</v>
      </c>
      <c r="BP565" s="1" t="str">
        <v>0- Port Costs</v>
      </c>
      <c r="BT565" s="1" t="str">
        <v>0- Port Value</v>
      </c>
    </row>
    <row r="566" spans="8:72" hidden="1" outlineLevel="1" x14ac:dyDescent="0.3">
      <c r="H566" s="1" t="str">
        <v>0 - BM Costs</v>
      </c>
      <c r="L566" s="1" t="str">
        <v>0 - BM Port</v>
      </c>
      <c r="N566" s="1" t="str">
        <v>0 - Port Assets</v>
      </c>
      <c r="BP566" s="1" t="str">
        <v>0- Port Costs</v>
      </c>
      <c r="BT566" s="1" t="str">
        <v>0- Port Value</v>
      </c>
    </row>
    <row r="567" spans="8:72" hidden="1" outlineLevel="1" x14ac:dyDescent="0.3">
      <c r="H567" s="1" t="str">
        <v>0 - BM Costs</v>
      </c>
      <c r="L567" s="1" t="str">
        <v>0 - BM Port</v>
      </c>
      <c r="N567" s="1" t="str">
        <v>0 - Port Assets</v>
      </c>
      <c r="BP567" s="1" t="str">
        <v>0- Port Costs</v>
      </c>
      <c r="BT567" s="1" t="str">
        <v>0- Port Value</v>
      </c>
    </row>
    <row r="568" spans="8:72" hidden="1" outlineLevel="1" x14ac:dyDescent="0.3">
      <c r="H568" s="1" t="str">
        <v>0 - BM Costs</v>
      </c>
      <c r="L568" s="1" t="str">
        <v>0 - BM Port</v>
      </c>
      <c r="N568" s="1" t="str">
        <v>0 - Port Assets</v>
      </c>
      <c r="BP568" s="1" t="str">
        <v>0- Port Costs</v>
      </c>
      <c r="BT568" s="1" t="str">
        <v>0- Port Value</v>
      </c>
    </row>
    <row r="569" spans="8:72" hidden="1" outlineLevel="1" x14ac:dyDescent="0.3">
      <c r="H569" s="1" t="str">
        <v>0 - BM Costs</v>
      </c>
      <c r="L569" s="1" t="str">
        <v>0 - BM Port</v>
      </c>
      <c r="N569" s="1" t="str">
        <v>0 - Port Assets</v>
      </c>
      <c r="BP569" s="1" t="str">
        <v>0- Port Costs</v>
      </c>
      <c r="BT569" s="1" t="str">
        <v>0- Port Value</v>
      </c>
    </row>
    <row r="570" spans="8:72" hidden="1" outlineLevel="1" x14ac:dyDescent="0.3">
      <c r="H570" s="1" t="str">
        <v>0 - BM Costs</v>
      </c>
      <c r="L570" s="1" t="str">
        <v>0 - BM Port</v>
      </c>
      <c r="N570" s="1" t="str">
        <v>0 - Port Assets</v>
      </c>
      <c r="BP570" s="1" t="str">
        <v>0- Port Costs</v>
      </c>
      <c r="BT570" s="1" t="str">
        <v>0- Port Value</v>
      </c>
    </row>
    <row r="571" spans="8:72" hidden="1" outlineLevel="1" x14ac:dyDescent="0.3">
      <c r="H571" s="1" t="str">
        <v>0 - BM Costs</v>
      </c>
      <c r="L571" s="1" t="str">
        <v>0 - BM Port</v>
      </c>
      <c r="N571" s="1" t="str">
        <v>0 - Port Assets</v>
      </c>
      <c r="BP571" s="1" t="str">
        <v>0- Port Costs</v>
      </c>
      <c r="BT571" s="1" t="str">
        <v>0- Port Value</v>
      </c>
    </row>
    <row r="572" spans="8:72" hidden="1" outlineLevel="1" x14ac:dyDescent="0.3">
      <c r="H572" s="1" t="str">
        <v>0 - BM Costs</v>
      </c>
      <c r="L572" s="1" t="str">
        <v>0 - BM Port</v>
      </c>
      <c r="N572" s="1" t="str">
        <v>0 - Port Assets</v>
      </c>
      <c r="BP572" s="1" t="str">
        <v>0- Port Costs</v>
      </c>
      <c r="BT572" s="1" t="str">
        <v>0- Port Value</v>
      </c>
    </row>
    <row r="573" spans="8:72" hidden="1" outlineLevel="1" x14ac:dyDescent="0.3">
      <c r="H573" s="1" t="str">
        <v>0 - BM Costs</v>
      </c>
      <c r="L573" s="1" t="str">
        <v>0 - BM Port</v>
      </c>
      <c r="N573" s="1" t="str">
        <v>0 - Port Assets</v>
      </c>
      <c r="BP573" s="1" t="str">
        <v>0- Port Costs</v>
      </c>
      <c r="BT573" s="1" t="str">
        <v>0- Port Value</v>
      </c>
    </row>
    <row r="574" spans="8:72" hidden="1" outlineLevel="1" x14ac:dyDescent="0.3">
      <c r="H574" s="1" t="str">
        <v>0 - BM Costs</v>
      </c>
      <c r="L574" s="1" t="str">
        <v>0 - BM Port</v>
      </c>
      <c r="N574" s="1" t="str">
        <v>0 - Port Assets</v>
      </c>
      <c r="BP574" s="1" t="str">
        <v>0- Port Costs</v>
      </c>
      <c r="BT574" s="1" t="str">
        <v>0- Port Value</v>
      </c>
    </row>
    <row r="575" spans="8:72" hidden="1" outlineLevel="1" x14ac:dyDescent="0.3">
      <c r="H575" s="1" t="str">
        <v>0 - BM Costs</v>
      </c>
      <c r="L575" s="1" t="str">
        <v>0 - BM Port</v>
      </c>
      <c r="N575" s="1" t="str">
        <v>0 - Port Assets</v>
      </c>
      <c r="BP575" s="1" t="str">
        <v>0- Port Costs</v>
      </c>
      <c r="BT575" s="1" t="str">
        <v>0- Port Value</v>
      </c>
    </row>
    <row r="576" spans="8:72" hidden="1" outlineLevel="1" x14ac:dyDescent="0.3">
      <c r="H576" s="1" t="str">
        <v>0 - BM Costs</v>
      </c>
      <c r="L576" s="1" t="str">
        <v>0 - BM Port</v>
      </c>
      <c r="N576" s="1" t="str">
        <v>0 - Port Assets</v>
      </c>
      <c r="BP576" s="1" t="str">
        <v>0- Port Costs</v>
      </c>
      <c r="BT576" s="1" t="str">
        <v>0- Port Value</v>
      </c>
    </row>
    <row r="577" spans="8:72" hidden="1" outlineLevel="1" x14ac:dyDescent="0.3">
      <c r="H577" s="1" t="str">
        <v>0 - BM Costs</v>
      </c>
      <c r="L577" s="1" t="str">
        <v>0 - BM Port</v>
      </c>
      <c r="N577" s="1" t="str">
        <v>0 - Port Assets</v>
      </c>
      <c r="BP577" s="1" t="str">
        <v>0- Port Costs</v>
      </c>
      <c r="BT577" s="1" t="str">
        <v>0- Port Value</v>
      </c>
    </row>
    <row r="578" spans="8:72" hidden="1" outlineLevel="1" x14ac:dyDescent="0.3">
      <c r="H578" s="1" t="str">
        <v>0 - BM Costs</v>
      </c>
      <c r="L578" s="1" t="str">
        <v>0 - BM Port</v>
      </c>
      <c r="N578" s="1" t="str">
        <v>0 - Port Assets</v>
      </c>
      <c r="BP578" s="1" t="str">
        <v>0- Port Costs</v>
      </c>
      <c r="BT578" s="1" t="str">
        <v>0- Port Value</v>
      </c>
    </row>
    <row r="579" spans="8:72" hidden="1" outlineLevel="1" x14ac:dyDescent="0.3">
      <c r="H579" s="1" t="str">
        <v>0 - BM Costs</v>
      </c>
      <c r="L579" s="1" t="str">
        <v>0 - BM Port</v>
      </c>
      <c r="N579" s="1" t="str">
        <v>0 - Port Assets</v>
      </c>
      <c r="BP579" s="1" t="str">
        <v>0- Port Costs</v>
      </c>
      <c r="BT579" s="1" t="str">
        <v>0- Port Value</v>
      </c>
    </row>
    <row r="580" spans="8:72" hidden="1" outlineLevel="1" x14ac:dyDescent="0.3">
      <c r="H580" s="1" t="str">
        <v>0 - BM Costs</v>
      </c>
      <c r="L580" s="1" t="str">
        <v>0 - BM Port</v>
      </c>
      <c r="N580" s="1" t="str">
        <v>0 - Port Assets</v>
      </c>
      <c r="BP580" s="1" t="str">
        <v>0- Port Costs</v>
      </c>
      <c r="BT580" s="1" t="str">
        <v>0- Port Value</v>
      </c>
    </row>
    <row r="581" spans="8:72" hidden="1" outlineLevel="1" x14ac:dyDescent="0.3">
      <c r="H581" s="1" t="str">
        <v>0 - BM Costs</v>
      </c>
      <c r="L581" s="1" t="str">
        <v>0 - BM Port</v>
      </c>
      <c r="N581" s="1" t="str">
        <v>0 - Port Assets</v>
      </c>
      <c r="BP581" s="1" t="str">
        <v>0- Port Costs</v>
      </c>
      <c r="BT581" s="1" t="str">
        <v>0- Port Value</v>
      </c>
    </row>
    <row r="582" spans="8:72" hidden="1" outlineLevel="1" x14ac:dyDescent="0.3">
      <c r="H582" s="1" t="str">
        <v>0 - BM Costs</v>
      </c>
      <c r="L582" s="1" t="str">
        <v>0 - BM Port</v>
      </c>
      <c r="N582" s="1" t="str">
        <v>0 - Port Assets</v>
      </c>
      <c r="BP582" s="1" t="str">
        <v>0- Port Costs</v>
      </c>
      <c r="BT582" s="1" t="str">
        <v>0- Port Value</v>
      </c>
    </row>
    <row r="583" spans="8:72" hidden="1" outlineLevel="1" x14ac:dyDescent="0.3">
      <c r="H583" s="1" t="str">
        <v>0 - BM Costs</v>
      </c>
      <c r="L583" s="1" t="str">
        <v>0 - BM Port</v>
      </c>
      <c r="N583" s="1" t="str">
        <v>0 - Port Assets</v>
      </c>
      <c r="BP583" s="1" t="str">
        <v>0- Port Costs</v>
      </c>
      <c r="BT583" s="1" t="str">
        <v>0- Port Value</v>
      </c>
    </row>
    <row r="584" spans="8:72" hidden="1" outlineLevel="1" x14ac:dyDescent="0.3">
      <c r="H584" s="1" t="str">
        <v>0 - BM Costs</v>
      </c>
      <c r="L584" s="1" t="str">
        <v>0 - BM Port</v>
      </c>
      <c r="N584" s="1" t="str">
        <v>0 - Port Assets</v>
      </c>
      <c r="BP584" s="1" t="str">
        <v>0- Port Costs</v>
      </c>
      <c r="BT584" s="1" t="str">
        <v>0- Port Value</v>
      </c>
    </row>
    <row r="585" spans="8:72" hidden="1" outlineLevel="1" x14ac:dyDescent="0.3">
      <c r="H585" s="1" t="str">
        <v>0 - BM Costs</v>
      </c>
      <c r="L585" s="1" t="str">
        <v>0 - BM Port</v>
      </c>
      <c r="N585" s="1" t="str">
        <v>0 - Port Assets</v>
      </c>
      <c r="BP585" s="1" t="str">
        <v>0- Port Costs</v>
      </c>
      <c r="BT585" s="1" t="str">
        <v>0- Port Value</v>
      </c>
    </row>
    <row r="586" spans="8:72" hidden="1" outlineLevel="1" x14ac:dyDescent="0.3">
      <c r="H586" s="1" t="str">
        <v>0 - BM Costs</v>
      </c>
      <c r="L586" s="1" t="str">
        <v>0 - BM Port</v>
      </c>
      <c r="N586" s="1" t="str">
        <v>0 - Port Assets</v>
      </c>
      <c r="BP586" s="1" t="str">
        <v>0- Port Costs</v>
      </c>
      <c r="BT586" s="1" t="str">
        <v>0- Port Value</v>
      </c>
    </row>
    <row r="587" spans="8:72" hidden="1" outlineLevel="1" x14ac:dyDescent="0.3">
      <c r="H587" s="1" t="str">
        <v>0 - BM Costs</v>
      </c>
      <c r="L587" s="1" t="str">
        <v>0 - BM Port</v>
      </c>
      <c r="N587" s="1" t="str">
        <v>0 - Port Assets</v>
      </c>
      <c r="BP587" s="1" t="str">
        <v>0- Port Costs</v>
      </c>
      <c r="BT587" s="1" t="str">
        <v>0- Port Value</v>
      </c>
    </row>
    <row r="588" spans="8:72" hidden="1" outlineLevel="1" x14ac:dyDescent="0.3">
      <c r="H588" s="1" t="str">
        <v>0 - BM Costs</v>
      </c>
      <c r="L588" s="1" t="str">
        <v>0 - BM Port</v>
      </c>
      <c r="N588" s="1" t="str">
        <v>0 - Port Assets</v>
      </c>
      <c r="BP588" s="1" t="str">
        <v>0- Port Costs</v>
      </c>
      <c r="BT588" s="1" t="str">
        <v>0- Port Value</v>
      </c>
    </row>
    <row r="589" spans="8:72" hidden="1" outlineLevel="1" x14ac:dyDescent="0.3">
      <c r="H589" s="1" t="str">
        <v>0 - BM Costs</v>
      </c>
      <c r="L589" s="1" t="str">
        <v>0 - BM Port</v>
      </c>
      <c r="N589" s="1" t="str">
        <v>0 - Port Assets</v>
      </c>
      <c r="BP589" s="1" t="str">
        <v>0- Port Costs</v>
      </c>
      <c r="BT589" s="1" t="str">
        <v>0- Port Value</v>
      </c>
    </row>
    <row r="590" spans="8:72" hidden="1" outlineLevel="1" x14ac:dyDescent="0.3">
      <c r="H590" s="1" t="str">
        <v>0 - BM Costs</v>
      </c>
      <c r="L590" s="1" t="str">
        <v>0 - BM Port</v>
      </c>
      <c r="N590" s="1" t="str">
        <v>0 - Port Assets</v>
      </c>
      <c r="BP590" s="1" t="str">
        <v>0- Port Costs</v>
      </c>
      <c r="BT590" s="1" t="str">
        <v>0- Port Value</v>
      </c>
    </row>
    <row r="591" spans="8:72" hidden="1" outlineLevel="1" x14ac:dyDescent="0.3">
      <c r="H591" s="1" t="str">
        <v>0 - BM Costs</v>
      </c>
      <c r="L591" s="1" t="str">
        <v>0 - BM Port</v>
      </c>
      <c r="N591" s="1" t="str">
        <v>0 - Port Assets</v>
      </c>
      <c r="BP591" s="1" t="str">
        <v>0- Port Costs</v>
      </c>
      <c r="BT591" s="1" t="str">
        <v>0- Port Value</v>
      </c>
    </row>
    <row r="592" spans="8:72" hidden="1" outlineLevel="1" x14ac:dyDescent="0.3">
      <c r="H592" s="1" t="str">
        <v>0 - BM Costs</v>
      </c>
      <c r="L592" s="1" t="str">
        <v>0 - BM Port</v>
      </c>
      <c r="N592" s="1" t="str">
        <v>0 - Port Assets</v>
      </c>
      <c r="BP592" s="1" t="str">
        <v>0- Port Costs</v>
      </c>
      <c r="BT592" s="1" t="str">
        <v>0- Port Value</v>
      </c>
    </row>
    <row r="593" spans="8:72" hidden="1" outlineLevel="1" x14ac:dyDescent="0.3">
      <c r="H593" s="1" t="str">
        <v>0 - BM Costs</v>
      </c>
      <c r="L593" s="1" t="str">
        <v>0 - BM Port</v>
      </c>
      <c r="N593" s="1" t="str">
        <v>0 - Port Assets</v>
      </c>
      <c r="BP593" s="1" t="str">
        <v>0- Port Costs</v>
      </c>
      <c r="BT593" s="1" t="str">
        <v>0- Port Value</v>
      </c>
    </row>
    <row r="594" spans="8:72" hidden="1" outlineLevel="1" x14ac:dyDescent="0.3">
      <c r="H594" s="1" t="str">
        <v>0 - BM Costs</v>
      </c>
      <c r="L594" s="1" t="str">
        <v>0 - BM Port</v>
      </c>
      <c r="N594" s="1" t="str">
        <v>0 - Port Assets</v>
      </c>
      <c r="BP594" s="1" t="str">
        <v>0- Port Costs</v>
      </c>
      <c r="BT594" s="1" t="str">
        <v>0- Port Value</v>
      </c>
    </row>
    <row r="595" spans="8:72" hidden="1" outlineLevel="1" x14ac:dyDescent="0.3">
      <c r="H595" s="1" t="str">
        <v>0 - BM Costs</v>
      </c>
      <c r="L595" s="1" t="str">
        <v>0 - BM Port</v>
      </c>
      <c r="N595" s="1" t="str">
        <v>0 - Port Assets</v>
      </c>
      <c r="BP595" s="1" t="str">
        <v>0- Port Costs</v>
      </c>
      <c r="BT595" s="1" t="str">
        <v>0- Port Value</v>
      </c>
    </row>
    <row r="596" spans="8:72" hidden="1" outlineLevel="1" x14ac:dyDescent="0.3">
      <c r="H596" s="1" t="str">
        <v>0 - BM Costs</v>
      </c>
      <c r="L596" s="1" t="str">
        <v>0 - BM Port</v>
      </c>
      <c r="N596" s="1" t="str">
        <v>0 - Port Assets</v>
      </c>
      <c r="BP596" s="1" t="str">
        <v>0- Port Costs</v>
      </c>
      <c r="BT596" s="1" t="str">
        <v>0- Port Value</v>
      </c>
    </row>
    <row r="597" spans="8:72" hidden="1" outlineLevel="1" x14ac:dyDescent="0.3">
      <c r="H597" s="1" t="str">
        <v>0 - BM Costs</v>
      </c>
      <c r="L597" s="1" t="str">
        <v>0 - BM Port</v>
      </c>
      <c r="N597" s="1" t="str">
        <v>0 - Port Assets</v>
      </c>
      <c r="BP597" s="1" t="str">
        <v>0- Port Costs</v>
      </c>
      <c r="BT597" s="1" t="str">
        <v>0- Port Value</v>
      </c>
    </row>
    <row r="598" spans="8:72" hidden="1" outlineLevel="1" x14ac:dyDescent="0.3">
      <c r="H598" s="1" t="str">
        <v>0 - BM Costs</v>
      </c>
      <c r="L598" s="1" t="str">
        <v>0 - BM Port</v>
      </c>
      <c r="N598" s="1" t="str">
        <v>0 - Port Assets</v>
      </c>
      <c r="BP598" s="1" t="str">
        <v>0- Port Costs</v>
      </c>
      <c r="BT598" s="1" t="str">
        <v>0- Port Value</v>
      </c>
    </row>
    <row r="599" spans="8:72" hidden="1" outlineLevel="1" x14ac:dyDescent="0.3">
      <c r="H599" s="1" t="str">
        <v>0 - BM Costs</v>
      </c>
      <c r="L599" s="1" t="str">
        <v>0 - BM Port</v>
      </c>
      <c r="N599" s="1" t="str">
        <v>0 - Port Assets</v>
      </c>
      <c r="BP599" s="1" t="str">
        <v>0- Port Costs</v>
      </c>
      <c r="BT599" s="1" t="str">
        <v>0- Port Value</v>
      </c>
    </row>
    <row r="600" spans="8:72" hidden="1" outlineLevel="1" x14ac:dyDescent="0.3">
      <c r="H600" s="1" t="str">
        <v>0 - BM Costs</v>
      </c>
      <c r="L600" s="1" t="str">
        <v>0 - BM Port</v>
      </c>
      <c r="N600" s="1" t="str">
        <v>0 - Port Assets</v>
      </c>
      <c r="BP600" s="1" t="str">
        <v>0- Port Costs</v>
      </c>
      <c r="BT600" s="1" t="str">
        <v>0- Port Value</v>
      </c>
    </row>
    <row r="601" spans="8:72" hidden="1" outlineLevel="1" x14ac:dyDescent="0.3">
      <c r="H601" s="1" t="str">
        <v>0 - BM Costs</v>
      </c>
      <c r="L601" s="1" t="str">
        <v>0 - BM Port</v>
      </c>
      <c r="N601" s="1" t="str">
        <v>0 - Port Assets</v>
      </c>
      <c r="BP601" s="1" t="str">
        <v>0- Port Costs</v>
      </c>
      <c r="BT601" s="1" t="str">
        <v>0- Port Value</v>
      </c>
    </row>
    <row r="602" spans="8:72" hidden="1" outlineLevel="1" x14ac:dyDescent="0.3">
      <c r="H602" s="1" t="str">
        <v>0 - BM Costs</v>
      </c>
      <c r="L602" s="1" t="str">
        <v>0 - BM Port</v>
      </c>
      <c r="N602" s="1" t="str">
        <v>0 - Port Assets</v>
      </c>
      <c r="BP602" s="1" t="str">
        <v>0- Port Costs</v>
      </c>
      <c r="BT602" s="1" t="str">
        <v>0- Port Value</v>
      </c>
    </row>
    <row r="603" spans="8:72" hidden="1" outlineLevel="1" x14ac:dyDescent="0.3">
      <c r="H603" s="1" t="str">
        <v>0 - BM Costs</v>
      </c>
      <c r="L603" s="1" t="str">
        <v>0 - BM Port</v>
      </c>
      <c r="N603" s="1" t="str">
        <v>0 - Port Assets</v>
      </c>
      <c r="BP603" s="1" t="str">
        <v>0- Port Costs</v>
      </c>
      <c r="BT603" s="1" t="str">
        <v>0- Port Value</v>
      </c>
    </row>
    <row r="604" spans="8:72" hidden="1" outlineLevel="1" x14ac:dyDescent="0.3">
      <c r="H604" s="1" t="str">
        <v>0 - BM Costs</v>
      </c>
      <c r="L604" s="1" t="str">
        <v>0 - BM Port</v>
      </c>
      <c r="N604" s="1" t="str">
        <v>0 - Port Assets</v>
      </c>
      <c r="BP604" s="1" t="str">
        <v>0- Port Costs</v>
      </c>
      <c r="BT604" s="1" t="str">
        <v>0- Port Value</v>
      </c>
    </row>
    <row r="605" spans="8:72" hidden="1" outlineLevel="1" x14ac:dyDescent="0.3">
      <c r="H605" s="1" t="str">
        <v>0 - BM Costs</v>
      </c>
      <c r="L605" s="1" t="str">
        <v>0 - BM Port</v>
      </c>
      <c r="N605" s="1" t="str">
        <v>0 - Port Assets</v>
      </c>
      <c r="BP605" s="1" t="str">
        <v>0- Port Costs</v>
      </c>
      <c r="BT605" s="1" t="str">
        <v>0- Port Value</v>
      </c>
    </row>
    <row r="606" spans="8:72" hidden="1" outlineLevel="1" x14ac:dyDescent="0.3">
      <c r="H606" s="1" t="str">
        <v>0 - BM Costs</v>
      </c>
      <c r="L606" s="1" t="str">
        <v>0 - BM Port</v>
      </c>
      <c r="N606" s="1" t="str">
        <v>0 - Port Assets</v>
      </c>
      <c r="BP606" s="1" t="str">
        <v>0- Port Costs</v>
      </c>
      <c r="BT606" s="1" t="str">
        <v>0- Port Value</v>
      </c>
    </row>
    <row r="607" spans="8:72" hidden="1" outlineLevel="1" x14ac:dyDescent="0.3">
      <c r="H607" s="1" t="str">
        <v>0 - BM Costs</v>
      </c>
      <c r="L607" s="1" t="str">
        <v>0 - BM Port</v>
      </c>
      <c r="N607" s="1" t="str">
        <v>0 - Port Assets</v>
      </c>
      <c r="BP607" s="1" t="str">
        <v>0- Port Costs</v>
      </c>
      <c r="BT607" s="1" t="str">
        <v>0- Port Value</v>
      </c>
    </row>
    <row r="608" spans="8:72" hidden="1" outlineLevel="1" x14ac:dyDescent="0.3">
      <c r="H608" s="1" t="str">
        <v>0 - BM Costs</v>
      </c>
      <c r="L608" s="1" t="str">
        <v>0 - BM Port</v>
      </c>
      <c r="N608" s="1" t="str">
        <v>0 - Port Assets</v>
      </c>
      <c r="BP608" s="1" t="str">
        <v>0- Port Costs</v>
      </c>
      <c r="BT608" s="1" t="str">
        <v>0- Port Value</v>
      </c>
    </row>
    <row r="609" spans="8:72" hidden="1" outlineLevel="1" x14ac:dyDescent="0.3">
      <c r="H609" s="1" t="str">
        <v>0 - BM Costs</v>
      </c>
      <c r="L609" s="1" t="str">
        <v>0 - BM Port</v>
      </c>
      <c r="N609" s="1" t="str">
        <v>0 - Port Assets</v>
      </c>
      <c r="BP609" s="1" t="str">
        <v>0- Port Costs</v>
      </c>
      <c r="BT609" s="1" t="str">
        <v>0- Port Value</v>
      </c>
    </row>
    <row r="610" spans="8:72" hidden="1" outlineLevel="1" x14ac:dyDescent="0.3">
      <c r="H610" s="1" t="str">
        <v>0 - BM Costs</v>
      </c>
      <c r="L610" s="1" t="str">
        <v>0 - BM Port</v>
      </c>
      <c r="N610" s="1" t="str">
        <v>0 - Port Assets</v>
      </c>
      <c r="BP610" s="1" t="str">
        <v>0- Port Costs</v>
      </c>
      <c r="BT610" s="1" t="str">
        <v>0- Port Value</v>
      </c>
    </row>
    <row r="611" spans="8:72" hidden="1" outlineLevel="1" x14ac:dyDescent="0.3">
      <c r="H611" s="1" t="str">
        <v>0 - BM Costs</v>
      </c>
      <c r="L611" s="1" t="str">
        <v>0 - BM Port</v>
      </c>
      <c r="N611" s="1" t="str">
        <v>0 - Port Assets</v>
      </c>
      <c r="BP611" s="1" t="str">
        <v>0- Port Costs</v>
      </c>
      <c r="BT611" s="1" t="str">
        <v>0- Port Value</v>
      </c>
    </row>
    <row r="612" spans="8:72" hidden="1" outlineLevel="1" x14ac:dyDescent="0.3">
      <c r="H612" s="1" t="str">
        <v>0 - BM Costs</v>
      </c>
      <c r="L612" s="1" t="str">
        <v>0 - BM Port</v>
      </c>
      <c r="N612" s="1" t="str">
        <v>0 - Port Assets</v>
      </c>
      <c r="BP612" s="1" t="str">
        <v>0- Port Costs</v>
      </c>
      <c r="BT612" s="1" t="str">
        <v>0- Port Value</v>
      </c>
    </row>
    <row r="613" spans="8:72" hidden="1" outlineLevel="1" x14ac:dyDescent="0.3">
      <c r="H613" s="1" t="str">
        <v>0 - BM Costs</v>
      </c>
      <c r="L613" s="1" t="str">
        <v>0 - BM Port</v>
      </c>
      <c r="N613" s="1" t="str">
        <v>0 - Port Assets</v>
      </c>
      <c r="BP613" s="1" t="str">
        <v>0- Port Costs</v>
      </c>
      <c r="BT613" s="1" t="str">
        <v>0- Port Value</v>
      </c>
    </row>
    <row r="614" spans="8:72" hidden="1" outlineLevel="1" x14ac:dyDescent="0.3">
      <c r="H614" s="1" t="str">
        <v>0 - BM Costs</v>
      </c>
      <c r="L614" s="1" t="str">
        <v>0 - BM Port</v>
      </c>
      <c r="N614" s="1" t="str">
        <v>0 - Port Assets</v>
      </c>
      <c r="BP614" s="1" t="str">
        <v>0- Port Costs</v>
      </c>
      <c r="BT614" s="1" t="str">
        <v>0- Port Value</v>
      </c>
    </row>
    <row r="615" spans="8:72" hidden="1" outlineLevel="1" x14ac:dyDescent="0.3">
      <c r="H615" s="1" t="str">
        <v>0 - BM Costs</v>
      </c>
      <c r="L615" s="1" t="str">
        <v>0 - BM Port</v>
      </c>
      <c r="N615" s="1" t="str">
        <v>0 - Port Assets</v>
      </c>
      <c r="BP615" s="1" t="str">
        <v>0- Port Costs</v>
      </c>
      <c r="BT615" s="1" t="str">
        <v>0- Port Value</v>
      </c>
    </row>
    <row r="616" spans="8:72" hidden="1" outlineLevel="1" x14ac:dyDescent="0.3">
      <c r="H616" s="1" t="str">
        <v>0 - BM Costs</v>
      </c>
      <c r="L616" s="1" t="str">
        <v>0 - BM Port</v>
      </c>
      <c r="N616" s="1" t="str">
        <v>0 - Port Assets</v>
      </c>
      <c r="BP616" s="1" t="str">
        <v>0- Port Costs</v>
      </c>
      <c r="BT616" s="1" t="str">
        <v>0- Port Value</v>
      </c>
    </row>
    <row r="617" spans="8:72" hidden="1" outlineLevel="1" x14ac:dyDescent="0.3">
      <c r="H617" s="1" t="str">
        <v>0 - BM Costs</v>
      </c>
      <c r="L617" s="1" t="str">
        <v>0 - BM Port</v>
      </c>
      <c r="N617" s="1" t="str">
        <v>0 - Port Assets</v>
      </c>
      <c r="BP617" s="1" t="str">
        <v>0- Port Costs</v>
      </c>
      <c r="BT617" s="1" t="str">
        <v>0- Port Value</v>
      </c>
    </row>
    <row r="618" spans="8:72" hidden="1" outlineLevel="1" x14ac:dyDescent="0.3">
      <c r="H618" s="1" t="str">
        <v>0 - BM Costs</v>
      </c>
      <c r="L618" s="1" t="str">
        <v>0 - BM Port</v>
      </c>
      <c r="N618" s="1" t="str">
        <v>0 - Port Assets</v>
      </c>
      <c r="BP618" s="1" t="str">
        <v>0- Port Costs</v>
      </c>
      <c r="BT618" s="1" t="str">
        <v>0- Port Value</v>
      </c>
    </row>
    <row r="619" spans="8:72" hidden="1" outlineLevel="1" x14ac:dyDescent="0.3">
      <c r="H619" s="1" t="str">
        <v>0 - BM Costs</v>
      </c>
      <c r="L619" s="1" t="str">
        <v>0 - BM Port</v>
      </c>
      <c r="N619" s="1" t="str">
        <v>0 - Port Assets</v>
      </c>
      <c r="BP619" s="1" t="str">
        <v>0- Port Costs</v>
      </c>
      <c r="BT619" s="1" t="str">
        <v>0- Port Value</v>
      </c>
    </row>
    <row r="620" spans="8:72" hidden="1" outlineLevel="1" x14ac:dyDescent="0.3">
      <c r="H620" s="1" t="str">
        <v>0 - BM Costs</v>
      </c>
      <c r="L620" s="1" t="str">
        <v>0 - BM Port</v>
      </c>
      <c r="N620" s="1" t="str">
        <v>0 - Port Assets</v>
      </c>
      <c r="BP620" s="1" t="str">
        <v>0- Port Costs</v>
      </c>
      <c r="BT620" s="1" t="str">
        <v>0- Port Value</v>
      </c>
    </row>
    <row r="621" spans="8:72" hidden="1" outlineLevel="1" x14ac:dyDescent="0.3">
      <c r="H621" s="1" t="str">
        <v>0 - BM Costs</v>
      </c>
      <c r="L621" s="1" t="str">
        <v>0 - BM Port</v>
      </c>
      <c r="N621" s="1" t="str">
        <v>0 - Port Assets</v>
      </c>
      <c r="BP621" s="1" t="str">
        <v>0- Port Costs</v>
      </c>
      <c r="BT621" s="1" t="str">
        <v>0- Port Value</v>
      </c>
    </row>
    <row r="622" spans="8:72" hidden="1" outlineLevel="1" x14ac:dyDescent="0.3">
      <c r="H622" s="1" t="str">
        <v>0 - BM Costs</v>
      </c>
      <c r="L622" s="1" t="str">
        <v>0 - BM Port</v>
      </c>
      <c r="N622" s="1" t="str">
        <v>0 - Port Assets</v>
      </c>
      <c r="BP622" s="1" t="str">
        <v>0- Port Costs</v>
      </c>
      <c r="BT622" s="1" t="str">
        <v>0- Port Value</v>
      </c>
    </row>
    <row r="623" spans="8:72" hidden="1" outlineLevel="1" x14ac:dyDescent="0.3">
      <c r="H623" s="1" t="str">
        <v>0 - BM Costs</v>
      </c>
      <c r="L623" s="1" t="str">
        <v>0 - BM Port</v>
      </c>
      <c r="N623" s="1" t="str">
        <v>0 - Port Assets</v>
      </c>
      <c r="BP623" s="1" t="str">
        <v>0- Port Costs</v>
      </c>
      <c r="BT623" s="1" t="str">
        <v>0- Port Value</v>
      </c>
    </row>
    <row r="624" spans="8:72" hidden="1" outlineLevel="1" x14ac:dyDescent="0.3">
      <c r="H624" s="1" t="str">
        <v>0 - BM Costs</v>
      </c>
      <c r="L624" s="1" t="str">
        <v>0 - BM Port</v>
      </c>
      <c r="N624" s="1" t="str">
        <v>0 - Port Assets</v>
      </c>
      <c r="BP624" s="1" t="str">
        <v>0- Port Costs</v>
      </c>
      <c r="BT624" s="1" t="str">
        <v>0- Port Value</v>
      </c>
    </row>
    <row r="625" spans="8:72" hidden="1" outlineLevel="1" x14ac:dyDescent="0.3">
      <c r="H625" s="1" t="str">
        <v>0 - BM Costs</v>
      </c>
      <c r="L625" s="1" t="str">
        <v>0 - BM Port</v>
      </c>
      <c r="N625" s="1" t="str">
        <v>0 - Port Assets</v>
      </c>
      <c r="BP625" s="1" t="str">
        <v>0- Port Costs</v>
      </c>
      <c r="BT625" s="1" t="str">
        <v>0- Port Value</v>
      </c>
    </row>
    <row r="626" spans="8:72" hidden="1" outlineLevel="1" x14ac:dyDescent="0.3">
      <c r="H626" s="1" t="str">
        <v>0 - BM Costs</v>
      </c>
      <c r="L626" s="1" t="str">
        <v>0 - BM Port</v>
      </c>
      <c r="N626" s="1" t="str">
        <v>0 - Port Assets</v>
      </c>
      <c r="BP626" s="1" t="str">
        <v>0- Port Costs</v>
      </c>
      <c r="BT626" s="1" t="str">
        <v>0- Port Value</v>
      </c>
    </row>
    <row r="627" spans="8:72" hidden="1" outlineLevel="1" x14ac:dyDescent="0.3">
      <c r="H627" s="1" t="str">
        <v>0 - BM Costs</v>
      </c>
      <c r="L627" s="1" t="str">
        <v>0 - BM Port</v>
      </c>
      <c r="N627" s="1" t="str">
        <v>0 - Port Assets</v>
      </c>
      <c r="BP627" s="1" t="str">
        <v>0- Port Costs</v>
      </c>
      <c r="BT627" s="1" t="str">
        <v>0- Port Value</v>
      </c>
    </row>
    <row r="628" spans="8:72" hidden="1" outlineLevel="1" x14ac:dyDescent="0.3">
      <c r="H628" s="1" t="str">
        <v>0 - BM Costs</v>
      </c>
      <c r="L628" s="1" t="str">
        <v>0 - BM Port</v>
      </c>
      <c r="N628" s="1" t="str">
        <v>0 - Port Assets</v>
      </c>
      <c r="BP628" s="1" t="str">
        <v>0- Port Costs</v>
      </c>
      <c r="BT628" s="1" t="str">
        <v>0- Port Value</v>
      </c>
    </row>
    <row r="629" spans="8:72" hidden="1" outlineLevel="1" x14ac:dyDescent="0.3">
      <c r="H629" s="1" t="str">
        <v>0 - BM Costs</v>
      </c>
      <c r="L629" s="1" t="str">
        <v>0 - BM Port</v>
      </c>
      <c r="N629" s="1" t="str">
        <v>0 - Port Assets</v>
      </c>
      <c r="BP629" s="1" t="str">
        <v>0- Port Costs</v>
      </c>
      <c r="BT629" s="1" t="str">
        <v>0- Port Value</v>
      </c>
    </row>
    <row r="630" spans="8:72" hidden="1" outlineLevel="1" x14ac:dyDescent="0.3">
      <c r="H630" s="1" t="str">
        <v>0 - BM Costs</v>
      </c>
      <c r="L630" s="1" t="str">
        <v>0 - BM Port</v>
      </c>
      <c r="N630" s="1" t="str">
        <v>0 - Port Assets</v>
      </c>
      <c r="BP630" s="1" t="str">
        <v>0- Port Costs</v>
      </c>
      <c r="BT630" s="1" t="str">
        <v>0- Port Value</v>
      </c>
    </row>
    <row r="631" spans="8:72" hidden="1" outlineLevel="1" x14ac:dyDescent="0.3">
      <c r="H631" s="1" t="str">
        <v>0 - BM Costs</v>
      </c>
      <c r="L631" s="1" t="str">
        <v>0 - BM Port</v>
      </c>
      <c r="N631" s="1" t="str">
        <v>0 - Port Assets</v>
      </c>
      <c r="BP631" s="1" t="str">
        <v>0- Port Costs</v>
      </c>
      <c r="BT631" s="1" t="str">
        <v>0- Port Value</v>
      </c>
    </row>
    <row r="632" spans="8:72" hidden="1" outlineLevel="1" x14ac:dyDescent="0.3">
      <c r="H632" s="1" t="str">
        <v>0 - BM Costs</v>
      </c>
      <c r="L632" s="1" t="str">
        <v>0 - BM Port</v>
      </c>
      <c r="N632" s="1" t="str">
        <v>0 - Port Assets</v>
      </c>
      <c r="BP632" s="1" t="str">
        <v>0- Port Costs</v>
      </c>
      <c r="BT632" s="1" t="str">
        <v>0- Port Value</v>
      </c>
    </row>
    <row r="633" spans="8:72" hidden="1" outlineLevel="1" x14ac:dyDescent="0.3">
      <c r="H633" s="1" t="str">
        <v>0 - BM Costs</v>
      </c>
      <c r="L633" s="1" t="str">
        <v>0 - BM Port</v>
      </c>
      <c r="N633" s="1" t="str">
        <v>0 - Port Assets</v>
      </c>
      <c r="BP633" s="1" t="str">
        <v>0- Port Costs</v>
      </c>
      <c r="BT633" s="1" t="str">
        <v>0- Port Value</v>
      </c>
    </row>
    <row r="634" spans="8:72" hidden="1" outlineLevel="1" x14ac:dyDescent="0.3">
      <c r="H634" s="1" t="str">
        <v>0 - BM Costs</v>
      </c>
      <c r="L634" s="1" t="str">
        <v>0 - BM Port</v>
      </c>
      <c r="N634" s="1" t="str">
        <v>0 - Port Assets</v>
      </c>
      <c r="BP634" s="1" t="str">
        <v>0- Port Costs</v>
      </c>
      <c r="BT634" s="1" t="str">
        <v>0- Port Value</v>
      </c>
    </row>
    <row r="635" spans="8:72" hidden="1" outlineLevel="1" x14ac:dyDescent="0.3">
      <c r="H635" s="1" t="str">
        <v>0 - BM Costs</v>
      </c>
      <c r="L635" s="1" t="str">
        <v>0 - BM Port</v>
      </c>
      <c r="N635" s="1" t="str">
        <v>0 - Port Assets</v>
      </c>
      <c r="BP635" s="1" t="str">
        <v>0- Port Costs</v>
      </c>
      <c r="BT635" s="1" t="str">
        <v>0- Port Value</v>
      </c>
    </row>
    <row r="636" spans="8:72" hidden="1" outlineLevel="1" x14ac:dyDescent="0.3">
      <c r="H636" s="1" t="str">
        <v>0 - BM Costs</v>
      </c>
      <c r="L636" s="1" t="str">
        <v>0 - BM Port</v>
      </c>
      <c r="N636" s="1" t="str">
        <v>0 - Port Assets</v>
      </c>
      <c r="BP636" s="1" t="str">
        <v>0- Port Costs</v>
      </c>
      <c r="BT636" s="1" t="str">
        <v>0- Port Value</v>
      </c>
    </row>
    <row r="637" spans="8:72" hidden="1" outlineLevel="1" x14ac:dyDescent="0.3">
      <c r="H637" s="1" t="str">
        <v>0 - BM Costs</v>
      </c>
      <c r="L637" s="1" t="str">
        <v>0 - BM Port</v>
      </c>
      <c r="N637" s="1" t="str">
        <v>0 - Port Assets</v>
      </c>
      <c r="BP637" s="1" t="str">
        <v>0- Port Costs</v>
      </c>
      <c r="BT637" s="1" t="str">
        <v>0- Port Value</v>
      </c>
    </row>
    <row r="638" spans="8:72" hidden="1" outlineLevel="1" x14ac:dyDescent="0.3">
      <c r="H638" s="1" t="str">
        <v>0 - BM Costs</v>
      </c>
      <c r="L638" s="1" t="str">
        <v>0 - BM Port</v>
      </c>
      <c r="N638" s="1" t="str">
        <v>0 - Port Assets</v>
      </c>
      <c r="BP638" s="1" t="str">
        <v>0- Port Costs</v>
      </c>
      <c r="BT638" s="1" t="str">
        <v>0- Port Value</v>
      </c>
    </row>
    <row r="639" spans="8:72" hidden="1" outlineLevel="1" x14ac:dyDescent="0.3">
      <c r="H639" s="1" t="str">
        <v>0 - BM Costs</v>
      </c>
      <c r="L639" s="1" t="str">
        <v>0 - BM Port</v>
      </c>
      <c r="N639" s="1" t="str">
        <v>0 - Port Assets</v>
      </c>
      <c r="BP639" s="1" t="str">
        <v>0- Port Costs</v>
      </c>
      <c r="BT639" s="1" t="str">
        <v>0- Port Value</v>
      </c>
    </row>
    <row r="640" spans="8:72" hidden="1" outlineLevel="1" x14ac:dyDescent="0.3">
      <c r="H640" s="1" t="str">
        <v>0 - BM Costs</v>
      </c>
      <c r="L640" s="1" t="str">
        <v>0 - BM Port</v>
      </c>
      <c r="N640" s="1" t="str">
        <v>0 - Port Assets</v>
      </c>
      <c r="BP640" s="1" t="str">
        <v>0- Port Costs</v>
      </c>
      <c r="BT640" s="1" t="str">
        <v>0- Port Value</v>
      </c>
    </row>
    <row r="641" spans="8:72" hidden="1" outlineLevel="1" x14ac:dyDescent="0.3">
      <c r="H641" s="1" t="str">
        <v>0 - BM Costs</v>
      </c>
      <c r="L641" s="1" t="str">
        <v>0 - BM Port</v>
      </c>
      <c r="N641" s="1" t="str">
        <v>0 - Port Assets</v>
      </c>
      <c r="BP641" s="1" t="str">
        <v>0- Port Costs</v>
      </c>
      <c r="BT641" s="1" t="str">
        <v>0- Port Value</v>
      </c>
    </row>
    <row r="642" spans="8:72" hidden="1" outlineLevel="1" x14ac:dyDescent="0.3">
      <c r="H642" s="1" t="str">
        <v>0 - BM Costs</v>
      </c>
      <c r="L642" s="1" t="str">
        <v>0 - BM Port</v>
      </c>
      <c r="N642" s="1" t="str">
        <v>0 - Port Assets</v>
      </c>
      <c r="BP642" s="1" t="str">
        <v>0- Port Costs</v>
      </c>
      <c r="BT642" s="1" t="str">
        <v>0- Port Value</v>
      </c>
    </row>
    <row r="643" spans="8:72" hidden="1" outlineLevel="1" x14ac:dyDescent="0.3">
      <c r="H643" s="1" t="str">
        <v>0 - BM Costs</v>
      </c>
      <c r="L643" s="1" t="str">
        <v>0 - BM Port</v>
      </c>
      <c r="N643" s="1" t="str">
        <v>0 - Port Assets</v>
      </c>
      <c r="BP643" s="1" t="str">
        <v>0- Port Costs</v>
      </c>
      <c r="BT643" s="1" t="str">
        <v>0- Port Value</v>
      </c>
    </row>
    <row r="644" spans="8:72" hidden="1" outlineLevel="1" x14ac:dyDescent="0.3">
      <c r="H644" s="1" t="str">
        <v>0 - BM Costs</v>
      </c>
      <c r="L644" s="1" t="str">
        <v>0 - BM Port</v>
      </c>
      <c r="N644" s="1" t="str">
        <v>0 - Port Assets</v>
      </c>
      <c r="BP644" s="1" t="str">
        <v>0- Port Costs</v>
      </c>
      <c r="BT644" s="1" t="str">
        <v>0- Port Value</v>
      </c>
    </row>
    <row r="645" spans="8:72" hidden="1" outlineLevel="1" x14ac:dyDescent="0.3">
      <c r="H645" s="1" t="str">
        <v>0 - BM Costs</v>
      </c>
      <c r="L645" s="1" t="str">
        <v>0 - BM Port</v>
      </c>
      <c r="N645" s="1" t="str">
        <v>0 - Port Assets</v>
      </c>
      <c r="BP645" s="1" t="str">
        <v>0- Port Costs</v>
      </c>
      <c r="BT645" s="1" t="str">
        <v>0- Port Value</v>
      </c>
    </row>
    <row r="646" spans="8:72" hidden="1" outlineLevel="1" x14ac:dyDescent="0.3">
      <c r="H646" s="1" t="str">
        <v>0 - BM Costs</v>
      </c>
      <c r="L646" s="1" t="str">
        <v>0 - BM Port</v>
      </c>
      <c r="N646" s="1" t="str">
        <v>0 - Port Assets</v>
      </c>
      <c r="BP646" s="1" t="str">
        <v>0- Port Costs</v>
      </c>
      <c r="BT646" s="1" t="str">
        <v>0- Port Value</v>
      </c>
    </row>
    <row r="647" spans="8:72" hidden="1" outlineLevel="1" x14ac:dyDescent="0.3">
      <c r="H647" s="1" t="str">
        <v>0 - BM Costs</v>
      </c>
      <c r="L647" s="1" t="str">
        <v>0 - BM Port</v>
      </c>
      <c r="N647" s="1" t="str">
        <v>0 - Port Assets</v>
      </c>
      <c r="BP647" s="1" t="str">
        <v>0- Port Costs</v>
      </c>
      <c r="BT647" s="1" t="str">
        <v>0- Port Value</v>
      </c>
    </row>
    <row r="648" spans="8:72" hidden="1" outlineLevel="1" x14ac:dyDescent="0.3">
      <c r="H648" s="1" t="str">
        <v>0 - BM Costs</v>
      </c>
      <c r="L648" s="1" t="str">
        <v>0 - BM Port</v>
      </c>
      <c r="N648" s="1" t="str">
        <v>0 - Port Assets</v>
      </c>
      <c r="BP648" s="1" t="str">
        <v>0- Port Costs</v>
      </c>
      <c r="BT648" s="1" t="str">
        <v>0- Port Value</v>
      </c>
    </row>
    <row r="649" spans="8:72" hidden="1" outlineLevel="1" x14ac:dyDescent="0.3">
      <c r="H649" s="1" t="str">
        <v>0 - BM Costs</v>
      </c>
      <c r="L649" s="1" t="str">
        <v>0 - BM Port</v>
      </c>
      <c r="N649" s="1" t="str">
        <v>0 - Port Assets</v>
      </c>
      <c r="BP649" s="1" t="str">
        <v>0- Port Costs</v>
      </c>
      <c r="BT649" s="1" t="str">
        <v>0- Port Value</v>
      </c>
    </row>
    <row r="650" spans="8:72" hidden="1" outlineLevel="1" x14ac:dyDescent="0.3">
      <c r="H650" s="1" t="str">
        <v>0 - BM Costs</v>
      </c>
      <c r="L650" s="1" t="str">
        <v>0 - BM Port</v>
      </c>
      <c r="N650" s="1" t="str">
        <v>0 - Port Assets</v>
      </c>
      <c r="BP650" s="1" t="str">
        <v>0- Port Costs</v>
      </c>
      <c r="BT650" s="1" t="str">
        <v>0- Port Value</v>
      </c>
    </row>
    <row r="651" spans="8:72" hidden="1" outlineLevel="1" x14ac:dyDescent="0.3">
      <c r="H651" s="1" t="str">
        <v>0 - BM Costs</v>
      </c>
      <c r="L651" s="1" t="str">
        <v>0 - BM Port</v>
      </c>
      <c r="N651" s="1" t="str">
        <v>0 - Port Assets</v>
      </c>
      <c r="BP651" s="1" t="str">
        <v>0- Port Costs</v>
      </c>
      <c r="BT651" s="1" t="str">
        <v>0- Port Value</v>
      </c>
    </row>
    <row r="652" spans="8:72" hidden="1" outlineLevel="1" x14ac:dyDescent="0.3">
      <c r="H652" s="1" t="str">
        <v>0 - BM Costs</v>
      </c>
      <c r="L652" s="1" t="str">
        <v>0 - BM Port</v>
      </c>
      <c r="N652" s="1" t="str">
        <v>0 - Port Assets</v>
      </c>
      <c r="BP652" s="1" t="str">
        <v>0- Port Costs</v>
      </c>
      <c r="BT652" s="1" t="str">
        <v>0- Port Value</v>
      </c>
    </row>
    <row r="653" spans="8:72" hidden="1" outlineLevel="1" x14ac:dyDescent="0.3">
      <c r="H653" s="1" t="str">
        <v>0 - BM Costs</v>
      </c>
      <c r="L653" s="1" t="str">
        <v>0 - BM Port</v>
      </c>
      <c r="N653" s="1" t="str">
        <v>0 - Port Assets</v>
      </c>
      <c r="BP653" s="1" t="str">
        <v>0- Port Costs</v>
      </c>
      <c r="BT653" s="1" t="str">
        <v>0- Port Value</v>
      </c>
    </row>
    <row r="654" spans="8:72" hidden="1" outlineLevel="1" x14ac:dyDescent="0.3">
      <c r="H654" s="1" t="str">
        <v>0 - BM Costs</v>
      </c>
      <c r="L654" s="1" t="str">
        <v>0 - BM Port</v>
      </c>
      <c r="N654" s="1" t="str">
        <v>0 - Port Assets</v>
      </c>
      <c r="BP654" s="1" t="str">
        <v>0- Port Costs</v>
      </c>
      <c r="BT654" s="1" t="str">
        <v>0- Port Value</v>
      </c>
    </row>
    <row r="655" spans="8:72" hidden="1" outlineLevel="1" x14ac:dyDescent="0.3">
      <c r="H655" s="1" t="str">
        <v>0 - BM Costs</v>
      </c>
      <c r="L655" s="1" t="str">
        <v>0 - BM Port</v>
      </c>
      <c r="N655" s="1" t="str">
        <v>0 - Port Assets</v>
      </c>
      <c r="BP655" s="1" t="str">
        <v>0- Port Costs</v>
      </c>
      <c r="BT655" s="1" t="str">
        <v>0- Port Value</v>
      </c>
    </row>
    <row r="656" spans="8:72" hidden="1" outlineLevel="1" x14ac:dyDescent="0.3">
      <c r="H656" s="1" t="str">
        <v>0 - BM Costs</v>
      </c>
      <c r="L656" s="1" t="str">
        <v>0 - BM Port</v>
      </c>
      <c r="N656" s="1" t="str">
        <v>0 - Port Assets</v>
      </c>
      <c r="BP656" s="1" t="str">
        <v>0- Port Costs</v>
      </c>
      <c r="BT656" s="1" t="str">
        <v>0- Port Value</v>
      </c>
    </row>
    <row r="657" spans="8:72" hidden="1" outlineLevel="1" x14ac:dyDescent="0.3">
      <c r="H657" s="1" t="str">
        <v>0 - BM Costs</v>
      </c>
      <c r="L657" s="1" t="str">
        <v>0 - BM Port</v>
      </c>
      <c r="N657" s="1" t="str">
        <v>0 - Port Assets</v>
      </c>
      <c r="BP657" s="1" t="str">
        <v>0- Port Costs</v>
      </c>
      <c r="BT657" s="1" t="str">
        <v>0- Port Value</v>
      </c>
    </row>
    <row r="658" spans="8:72" hidden="1" outlineLevel="1" x14ac:dyDescent="0.3">
      <c r="H658" s="1" t="str">
        <v>0 - BM Costs</v>
      </c>
      <c r="L658" s="1" t="str">
        <v>0 - BM Port</v>
      </c>
      <c r="N658" s="1" t="str">
        <v>0 - Port Assets</v>
      </c>
      <c r="BP658" s="1" t="str">
        <v>0- Port Costs</v>
      </c>
      <c r="BT658" s="1" t="str">
        <v>0- Port Value</v>
      </c>
    </row>
    <row r="659" spans="8:72" hidden="1" outlineLevel="1" x14ac:dyDescent="0.3">
      <c r="H659" s="1" t="str">
        <v>0 - BM Costs</v>
      </c>
      <c r="L659" s="1" t="str">
        <v>0 - BM Port</v>
      </c>
      <c r="N659" s="1" t="str">
        <v>0 - Port Assets</v>
      </c>
      <c r="BP659" s="1" t="str">
        <v>0- Port Costs</v>
      </c>
      <c r="BT659" s="1" t="str">
        <v>0- Port Value</v>
      </c>
    </row>
    <row r="660" spans="8:72" hidden="1" outlineLevel="1" x14ac:dyDescent="0.3">
      <c r="H660" s="1" t="str">
        <v>0 - BM Costs</v>
      </c>
      <c r="L660" s="1" t="str">
        <v>0 - BM Port</v>
      </c>
      <c r="N660" s="1" t="str">
        <v>0 - Port Assets</v>
      </c>
      <c r="BP660" s="1" t="str">
        <v>0- Port Costs</v>
      </c>
      <c r="BT660" s="1" t="str">
        <v>0- Port Value</v>
      </c>
    </row>
    <row r="661" spans="8:72" hidden="1" outlineLevel="1" x14ac:dyDescent="0.3">
      <c r="H661" s="1" t="str">
        <v>0 - BM Costs</v>
      </c>
      <c r="L661" s="1" t="str">
        <v>0 - BM Port</v>
      </c>
      <c r="N661" s="1" t="str">
        <v>0 - Port Assets</v>
      </c>
      <c r="BP661" s="1" t="str">
        <v>0- Port Costs</v>
      </c>
      <c r="BT661" s="1" t="str">
        <v>0- Port Value</v>
      </c>
    </row>
    <row r="662" spans="8:72" hidden="1" outlineLevel="1" x14ac:dyDescent="0.3">
      <c r="H662" s="1" t="str">
        <v>0 - BM Costs</v>
      </c>
      <c r="L662" s="1" t="str">
        <v>0 - BM Port</v>
      </c>
      <c r="N662" s="1" t="str">
        <v>0 - Port Assets</v>
      </c>
      <c r="BP662" s="1" t="str">
        <v>0- Port Costs</v>
      </c>
      <c r="BT662" s="1" t="str">
        <v>0- Port Value</v>
      </c>
    </row>
    <row r="663" spans="8:72" hidden="1" outlineLevel="1" x14ac:dyDescent="0.3">
      <c r="H663" s="1" t="str">
        <v>0 - BM Costs</v>
      </c>
      <c r="L663" s="1" t="str">
        <v>0 - BM Port</v>
      </c>
      <c r="N663" s="1" t="str">
        <v>0 - Port Assets</v>
      </c>
      <c r="BP663" s="1" t="str">
        <v>0- Port Costs</v>
      </c>
      <c r="BT663" s="1" t="str">
        <v>0- Port Value</v>
      </c>
    </row>
    <row r="664" spans="8:72" hidden="1" outlineLevel="1" x14ac:dyDescent="0.3">
      <c r="H664" s="1" t="str">
        <v>0 - BM Costs</v>
      </c>
      <c r="L664" s="1" t="str">
        <v>0 - BM Port</v>
      </c>
      <c r="N664" s="1" t="str">
        <v>0 - Port Assets</v>
      </c>
      <c r="BP664" s="1" t="str">
        <v>0- Port Costs</v>
      </c>
      <c r="BT664" s="1" t="str">
        <v>0- Port Value</v>
      </c>
    </row>
    <row r="665" spans="8:72" hidden="1" outlineLevel="1" x14ac:dyDescent="0.3">
      <c r="H665" s="1" t="str">
        <v>0 - BM Costs</v>
      </c>
      <c r="L665" s="1" t="str">
        <v>0 - BM Port</v>
      </c>
      <c r="N665" s="1" t="str">
        <v>0 - Port Assets</v>
      </c>
      <c r="BP665" s="1" t="str">
        <v>0- Port Costs</v>
      </c>
      <c r="BT665" s="1" t="str">
        <v>0- Port Value</v>
      </c>
    </row>
    <row r="666" spans="8:72" hidden="1" outlineLevel="1" x14ac:dyDescent="0.3">
      <c r="H666" s="1" t="str">
        <v>0 - BM Costs</v>
      </c>
      <c r="L666" s="1" t="str">
        <v>0 - BM Port</v>
      </c>
      <c r="N666" s="1" t="str">
        <v>0 - Port Assets</v>
      </c>
      <c r="BP666" s="1" t="str">
        <v>0- Port Costs</v>
      </c>
      <c r="BT666" s="1" t="str">
        <v>0- Port Value</v>
      </c>
    </row>
    <row r="667" spans="8:72" hidden="1" outlineLevel="1" x14ac:dyDescent="0.3">
      <c r="H667" s="1" t="str">
        <v>0 - BM Costs</v>
      </c>
      <c r="L667" s="1" t="str">
        <v>0 - BM Port</v>
      </c>
      <c r="N667" s="1" t="str">
        <v>0 - Port Assets</v>
      </c>
      <c r="BP667" s="1" t="str">
        <v>0- Port Costs</v>
      </c>
      <c r="BT667" s="1" t="str">
        <v>0- Port Value</v>
      </c>
    </row>
    <row r="668" spans="8:72" hidden="1" outlineLevel="1" x14ac:dyDescent="0.3">
      <c r="H668" s="1" t="str">
        <v>0 - BM Costs</v>
      </c>
      <c r="L668" s="1" t="str">
        <v>0 - BM Port</v>
      </c>
      <c r="N668" s="1" t="str">
        <v>0 - Port Assets</v>
      </c>
      <c r="BP668" s="1" t="str">
        <v>0- Port Costs</v>
      </c>
      <c r="BT668" s="1" t="str">
        <v>0- Port Value</v>
      </c>
    </row>
    <row r="669" spans="8:72" hidden="1" outlineLevel="1" x14ac:dyDescent="0.3">
      <c r="H669" s="1" t="str">
        <v>0 - BM Costs</v>
      </c>
      <c r="L669" s="1" t="str">
        <v>0 - BM Port</v>
      </c>
      <c r="N669" s="1" t="str">
        <v>0 - Port Assets</v>
      </c>
      <c r="BP669" s="1" t="str">
        <v>0- Port Costs</v>
      </c>
      <c r="BT669" s="1" t="str">
        <v>0- Port Value</v>
      </c>
    </row>
    <row r="670" spans="8:72" hidden="1" outlineLevel="1" x14ac:dyDescent="0.3">
      <c r="H670" s="1" t="str">
        <v>0 - BM Costs</v>
      </c>
      <c r="L670" s="1" t="str">
        <v>0 - BM Port</v>
      </c>
      <c r="N670" s="1" t="str">
        <v>0 - Port Assets</v>
      </c>
      <c r="BP670" s="1" t="str">
        <v>0- Port Costs</v>
      </c>
      <c r="BT670" s="1" t="str">
        <v>0- Port Value</v>
      </c>
    </row>
    <row r="671" spans="8:72" hidden="1" outlineLevel="1" x14ac:dyDescent="0.3">
      <c r="H671" s="1" t="str">
        <v>0 - BM Costs</v>
      </c>
      <c r="L671" s="1" t="str">
        <v>0 - BM Port</v>
      </c>
      <c r="N671" s="1" t="str">
        <v>0 - Port Assets</v>
      </c>
      <c r="BP671" s="1" t="str">
        <v>0- Port Costs</v>
      </c>
      <c r="BT671" s="1" t="str">
        <v>0- Port Value</v>
      </c>
    </row>
    <row r="672" spans="8:72" hidden="1" outlineLevel="1" x14ac:dyDescent="0.3">
      <c r="H672" s="1" t="str">
        <v>0 - BM Costs</v>
      </c>
      <c r="L672" s="1" t="str">
        <v>0 - BM Port</v>
      </c>
      <c r="N672" s="1" t="str">
        <v>0 - Port Assets</v>
      </c>
      <c r="BP672" s="1" t="str">
        <v>0- Port Costs</v>
      </c>
      <c r="BT672" s="1" t="str">
        <v>0- Port Value</v>
      </c>
    </row>
    <row r="673" spans="8:72" hidden="1" outlineLevel="1" x14ac:dyDescent="0.3">
      <c r="H673" s="1" t="str">
        <v>0 - BM Costs</v>
      </c>
      <c r="L673" s="1" t="str">
        <v>0 - BM Port</v>
      </c>
      <c r="N673" s="1" t="str">
        <v>0 - Port Assets</v>
      </c>
      <c r="BP673" s="1" t="str">
        <v>0- Port Costs</v>
      </c>
      <c r="BT673" s="1" t="str">
        <v>0- Port Value</v>
      </c>
    </row>
    <row r="674" spans="8:72" hidden="1" outlineLevel="1" x14ac:dyDescent="0.3">
      <c r="H674" s="1" t="str">
        <v>0 - BM Costs</v>
      </c>
      <c r="L674" s="1" t="str">
        <v>0 - BM Port</v>
      </c>
      <c r="N674" s="1" t="str">
        <v>0 - Port Assets</v>
      </c>
      <c r="BP674" s="1" t="str">
        <v>0- Port Costs</v>
      </c>
      <c r="BT674" s="1" t="str">
        <v>0- Port Value</v>
      </c>
    </row>
    <row r="675" spans="8:72" hidden="1" outlineLevel="1" x14ac:dyDescent="0.3">
      <c r="H675" s="1" t="str">
        <v>0 - BM Costs</v>
      </c>
      <c r="L675" s="1" t="str">
        <v>0 - BM Port</v>
      </c>
      <c r="N675" s="1" t="str">
        <v>0 - Port Assets</v>
      </c>
      <c r="BP675" s="1" t="str">
        <v>0- Port Costs</v>
      </c>
      <c r="BT675" s="1" t="str">
        <v>0- Port Value</v>
      </c>
    </row>
    <row r="676" spans="8:72" hidden="1" outlineLevel="1" x14ac:dyDescent="0.3">
      <c r="H676" s="1" t="str">
        <v>0 - BM Costs</v>
      </c>
      <c r="L676" s="1" t="str">
        <v>0 - BM Port</v>
      </c>
      <c r="N676" s="1" t="str">
        <v>0 - Port Assets</v>
      </c>
      <c r="BP676" s="1" t="str">
        <v>0- Port Costs</v>
      </c>
      <c r="BT676" s="1" t="str">
        <v>0- Port Value</v>
      </c>
    </row>
    <row r="677" spans="8:72" hidden="1" outlineLevel="1" x14ac:dyDescent="0.3">
      <c r="H677" s="1" t="str">
        <v>0 - BM Costs</v>
      </c>
      <c r="L677" s="1" t="str">
        <v>0 - BM Port</v>
      </c>
      <c r="N677" s="1" t="str">
        <v>0 - Port Assets</v>
      </c>
      <c r="BP677" s="1" t="str">
        <v>0- Port Costs</v>
      </c>
      <c r="BT677" s="1" t="str">
        <v>0- Port Value</v>
      </c>
    </row>
    <row r="678" spans="8:72" hidden="1" outlineLevel="1" x14ac:dyDescent="0.3">
      <c r="H678" s="1" t="str">
        <v>0 - BM Costs</v>
      </c>
      <c r="L678" s="1" t="str">
        <v>0 - BM Port</v>
      </c>
      <c r="N678" s="1" t="str">
        <v>0 - Port Assets</v>
      </c>
      <c r="BP678" s="1" t="str">
        <v>0- Port Costs</v>
      </c>
      <c r="BT678" s="1" t="str">
        <v>0- Port Value</v>
      </c>
    </row>
    <row r="679" spans="8:72" hidden="1" outlineLevel="1" x14ac:dyDescent="0.3">
      <c r="H679" s="1" t="str">
        <v>0 - BM Costs</v>
      </c>
      <c r="L679" s="1" t="str">
        <v>0 - BM Port</v>
      </c>
      <c r="N679" s="1" t="str">
        <v>0 - Port Assets</v>
      </c>
      <c r="BP679" s="1" t="str">
        <v>0- Port Costs</v>
      </c>
      <c r="BT679" s="1" t="str">
        <v>0- Port Value</v>
      </c>
    </row>
    <row r="680" spans="8:72" hidden="1" outlineLevel="1" x14ac:dyDescent="0.3">
      <c r="H680" s="1" t="str">
        <v>0 - BM Costs</v>
      </c>
      <c r="L680" s="1" t="str">
        <v>0 - BM Port</v>
      </c>
      <c r="N680" s="1" t="str">
        <v>0 - Port Assets</v>
      </c>
      <c r="BP680" s="1" t="str">
        <v>0- Port Costs</v>
      </c>
      <c r="BT680" s="1" t="str">
        <v>0- Port Value</v>
      </c>
    </row>
    <row r="681" spans="8:72" hidden="1" outlineLevel="1" x14ac:dyDescent="0.3">
      <c r="H681" s="1" t="str">
        <v>0 - BM Costs</v>
      </c>
      <c r="L681" s="1" t="str">
        <v>0 - BM Port</v>
      </c>
      <c r="N681" s="1" t="str">
        <v>0 - Port Assets</v>
      </c>
      <c r="BP681" s="1" t="str">
        <v>0- Port Costs</v>
      </c>
      <c r="BT681" s="1" t="str">
        <v>0- Port Value</v>
      </c>
    </row>
    <row r="682" spans="8:72" hidden="1" outlineLevel="1" x14ac:dyDescent="0.3">
      <c r="H682" s="1" t="str">
        <v>0 - BM Costs</v>
      </c>
      <c r="L682" s="1" t="str">
        <v>0 - BM Port</v>
      </c>
      <c r="N682" s="1" t="str">
        <v>0 - Port Assets</v>
      </c>
      <c r="BP682" s="1" t="str">
        <v>0- Port Costs</v>
      </c>
      <c r="BT682" s="1" t="str">
        <v>0- Port Value</v>
      </c>
    </row>
    <row r="683" spans="8:72" hidden="1" outlineLevel="1" x14ac:dyDescent="0.3">
      <c r="H683" s="1" t="str">
        <v>0 - BM Costs</v>
      </c>
      <c r="L683" s="1" t="str">
        <v>0 - BM Port</v>
      </c>
      <c r="N683" s="1" t="str">
        <v>0 - Port Assets</v>
      </c>
      <c r="BP683" s="1" t="str">
        <v>0- Port Costs</v>
      </c>
      <c r="BT683" s="1" t="str">
        <v>0- Port Value</v>
      </c>
    </row>
    <row r="684" spans="8:72" hidden="1" outlineLevel="1" x14ac:dyDescent="0.3">
      <c r="H684" s="1" t="str">
        <v>0 - BM Costs</v>
      </c>
      <c r="L684" s="1" t="str">
        <v>0 - BM Port</v>
      </c>
      <c r="N684" s="1" t="str">
        <v>0 - Port Assets</v>
      </c>
      <c r="BP684" s="1" t="str">
        <v>0- Port Costs</v>
      </c>
      <c r="BT684" s="1" t="str">
        <v>0- Port Value</v>
      </c>
    </row>
    <row r="685" spans="8:72" hidden="1" outlineLevel="1" x14ac:dyDescent="0.3">
      <c r="H685" s="1" t="str">
        <v>0 - BM Costs</v>
      </c>
      <c r="L685" s="1" t="str">
        <v>0 - BM Port</v>
      </c>
      <c r="N685" s="1" t="str">
        <v>0 - Port Assets</v>
      </c>
      <c r="BP685" s="1" t="str">
        <v>0- Port Costs</v>
      </c>
      <c r="BT685" s="1" t="str">
        <v>0- Port Value</v>
      </c>
    </row>
    <row r="686" spans="8:72" hidden="1" outlineLevel="1" x14ac:dyDescent="0.3">
      <c r="H686" s="1" t="str">
        <v>0 - BM Costs</v>
      </c>
      <c r="L686" s="1" t="str">
        <v>0 - BM Port</v>
      </c>
      <c r="N686" s="1" t="str">
        <v>0 - Port Assets</v>
      </c>
      <c r="BP686" s="1" t="str">
        <v>0- Port Costs</v>
      </c>
      <c r="BT686" s="1" t="str">
        <v>0- Port Value</v>
      </c>
    </row>
    <row r="687" spans="8:72" hidden="1" outlineLevel="1" x14ac:dyDescent="0.3">
      <c r="H687" s="1" t="str">
        <v>0 - BM Costs</v>
      </c>
      <c r="L687" s="1" t="str">
        <v>0 - BM Port</v>
      </c>
      <c r="N687" s="1" t="str">
        <v>0 - Port Assets</v>
      </c>
      <c r="BP687" s="1" t="str">
        <v>0- Port Costs</v>
      </c>
      <c r="BT687" s="1" t="str">
        <v>0- Port Value</v>
      </c>
    </row>
    <row r="688" spans="8:72" hidden="1" outlineLevel="1" x14ac:dyDescent="0.3">
      <c r="H688" s="1" t="str">
        <v>0 - BM Costs</v>
      </c>
      <c r="L688" s="1" t="str">
        <v>0 - BM Port</v>
      </c>
      <c r="N688" s="1" t="str">
        <v>0 - Port Assets</v>
      </c>
      <c r="BP688" s="1" t="str">
        <v>0- Port Costs</v>
      </c>
      <c r="BT688" s="1" t="str">
        <v>0- Port Value</v>
      </c>
    </row>
    <row r="689" spans="8:72" hidden="1" outlineLevel="1" x14ac:dyDescent="0.3">
      <c r="H689" s="1" t="str">
        <v>0 - BM Costs</v>
      </c>
      <c r="L689" s="1" t="str">
        <v>0 - BM Port</v>
      </c>
      <c r="N689" s="1" t="str">
        <v>0 - Port Assets</v>
      </c>
      <c r="BP689" s="1" t="str">
        <v>0- Port Costs</v>
      </c>
      <c r="BT689" s="1" t="str">
        <v>0- Port Value</v>
      </c>
    </row>
    <row r="690" spans="8:72" hidden="1" outlineLevel="1" x14ac:dyDescent="0.3">
      <c r="H690" s="1" t="str">
        <v>0 - BM Costs</v>
      </c>
      <c r="L690" s="1" t="str">
        <v>0 - BM Port</v>
      </c>
      <c r="N690" s="1" t="str">
        <v>0 - Port Assets</v>
      </c>
      <c r="BP690" s="1" t="str">
        <v>0- Port Costs</v>
      </c>
      <c r="BT690" s="1" t="str">
        <v>0- Port Value</v>
      </c>
    </row>
    <row r="691" spans="8:72" hidden="1" outlineLevel="1" x14ac:dyDescent="0.3">
      <c r="H691" s="1" t="str">
        <v>0 - BM Costs</v>
      </c>
      <c r="L691" s="1" t="str">
        <v>0 - BM Port</v>
      </c>
      <c r="N691" s="1" t="str">
        <v>0 - Port Assets</v>
      </c>
      <c r="BP691" s="1" t="str">
        <v>0- Port Costs</v>
      </c>
      <c r="BT691" s="1" t="str">
        <v>0- Port Value</v>
      </c>
    </row>
    <row r="692" spans="8:72" hidden="1" outlineLevel="1" x14ac:dyDescent="0.3">
      <c r="H692" s="1" t="str">
        <v>0 - BM Costs</v>
      </c>
      <c r="L692" s="1" t="str">
        <v>0 - BM Port</v>
      </c>
      <c r="N692" s="1" t="str">
        <v>0 - Port Assets</v>
      </c>
      <c r="BP692" s="1" t="str">
        <v>0- Port Costs</v>
      </c>
      <c r="BT692" s="1" t="str">
        <v>0- Port Value</v>
      </c>
    </row>
    <row r="693" spans="8:72" hidden="1" outlineLevel="1" x14ac:dyDescent="0.3">
      <c r="H693" s="1" t="str">
        <v>0 - BM Costs</v>
      </c>
      <c r="L693" s="1" t="str">
        <v>0 - BM Port</v>
      </c>
      <c r="N693" s="1" t="str">
        <v>0 - Port Assets</v>
      </c>
      <c r="BP693" s="1" t="str">
        <v>0- Port Costs</v>
      </c>
      <c r="BT693" s="1" t="str">
        <v>0- Port Value</v>
      </c>
    </row>
    <row r="694" spans="8:72" hidden="1" outlineLevel="1" x14ac:dyDescent="0.3">
      <c r="H694" s="1" t="str">
        <v>0 - BM Costs</v>
      </c>
      <c r="L694" s="1" t="str">
        <v>0 - BM Port</v>
      </c>
      <c r="N694" s="1" t="str">
        <v>0 - Port Assets</v>
      </c>
      <c r="BP694" s="1" t="str">
        <v>0- Port Costs</v>
      </c>
      <c r="BT694" s="1" t="str">
        <v>0- Port Value</v>
      </c>
    </row>
    <row r="695" spans="8:72" hidden="1" outlineLevel="1" x14ac:dyDescent="0.3">
      <c r="H695" s="1" t="str">
        <v>0 - BM Costs</v>
      </c>
      <c r="L695" s="1" t="str">
        <v>0 - BM Port</v>
      </c>
      <c r="N695" s="1" t="str">
        <v>0 - Port Assets</v>
      </c>
      <c r="BP695" s="1" t="str">
        <v>0- Port Costs</v>
      </c>
      <c r="BT695" s="1" t="str">
        <v>0- Port Value</v>
      </c>
    </row>
    <row r="696" spans="8:72" hidden="1" outlineLevel="1" x14ac:dyDescent="0.3">
      <c r="H696" s="1" t="str">
        <v>0 - BM Costs</v>
      </c>
      <c r="L696" s="1" t="str">
        <v>0 - BM Port</v>
      </c>
      <c r="N696" s="1" t="str">
        <v>0 - Port Assets</v>
      </c>
      <c r="BP696" s="1" t="str">
        <v>0- Port Costs</v>
      </c>
      <c r="BT696" s="1" t="str">
        <v>0- Port Value</v>
      </c>
    </row>
    <row r="697" spans="8:72" hidden="1" outlineLevel="1" x14ac:dyDescent="0.3">
      <c r="H697" s="1" t="str">
        <v>0 - BM Costs</v>
      </c>
      <c r="L697" s="1" t="str">
        <v>0 - BM Port</v>
      </c>
      <c r="N697" s="1" t="str">
        <v>0 - Port Assets</v>
      </c>
      <c r="BP697" s="1" t="str">
        <v>0- Port Costs</v>
      </c>
      <c r="BT697" s="1" t="str">
        <v>0- Port Value</v>
      </c>
    </row>
    <row r="698" spans="8:72" hidden="1" outlineLevel="1" x14ac:dyDescent="0.3">
      <c r="H698" s="1" t="str">
        <v>0 - BM Costs</v>
      </c>
      <c r="L698" s="1" t="str">
        <v>0 - BM Port</v>
      </c>
      <c r="N698" s="1" t="str">
        <v>0 - Port Assets</v>
      </c>
      <c r="BP698" s="1" t="str">
        <v>0- Port Costs</v>
      </c>
      <c r="BT698" s="1" t="str">
        <v>0- Port Value</v>
      </c>
    </row>
    <row r="699" spans="8:72" hidden="1" outlineLevel="1" x14ac:dyDescent="0.3">
      <c r="H699" s="1" t="str">
        <v>0 - BM Costs</v>
      </c>
      <c r="L699" s="1" t="str">
        <v>0 - BM Port</v>
      </c>
      <c r="N699" s="1" t="str">
        <v>0 - Port Assets</v>
      </c>
      <c r="BP699" s="1" t="str">
        <v>0- Port Costs</v>
      </c>
      <c r="BT699" s="1" t="str">
        <v>0- Port Value</v>
      </c>
    </row>
    <row r="700" spans="8:72" hidden="1" outlineLevel="1" x14ac:dyDescent="0.3">
      <c r="H700" s="1" t="str">
        <v>0 - BM Costs</v>
      </c>
      <c r="L700" s="1" t="str">
        <v>0 - BM Port</v>
      </c>
      <c r="N700" s="1" t="str">
        <v>0 - Port Assets</v>
      </c>
      <c r="BP700" s="1" t="str">
        <v>0- Port Costs</v>
      </c>
      <c r="BT700" s="1" t="str">
        <v>0- Port Value</v>
      </c>
    </row>
    <row r="701" spans="8:72" hidden="1" outlineLevel="1" x14ac:dyDescent="0.3">
      <c r="H701" s="1" t="str">
        <v>0 - BM Costs</v>
      </c>
      <c r="L701" s="1" t="str">
        <v>0 - BM Port</v>
      </c>
      <c r="N701" s="1" t="str">
        <v>0 - Port Assets</v>
      </c>
      <c r="BP701" s="1" t="str">
        <v>0- Port Costs</v>
      </c>
      <c r="BT701" s="1" t="str">
        <v>0- Port Value</v>
      </c>
    </row>
    <row r="702" spans="8:72" hidden="1" outlineLevel="1" x14ac:dyDescent="0.3">
      <c r="H702" s="1" t="str">
        <v>0 - BM Costs</v>
      </c>
      <c r="L702" s="1" t="str">
        <v>0 - BM Port</v>
      </c>
      <c r="N702" s="1" t="str">
        <v>0 - Port Assets</v>
      </c>
      <c r="BP702" s="1" t="str">
        <v>0- Port Costs</v>
      </c>
      <c r="BT702" s="1" t="str">
        <v>0- Port Value</v>
      </c>
    </row>
    <row r="703" spans="8:72" hidden="1" outlineLevel="1" x14ac:dyDescent="0.3">
      <c r="H703" s="1" t="str">
        <v>0 - BM Costs</v>
      </c>
      <c r="L703" s="1" t="str">
        <v>0 - BM Port</v>
      </c>
      <c r="N703" s="1" t="str">
        <v>0 - Port Assets</v>
      </c>
      <c r="BP703" s="1" t="str">
        <v>0- Port Costs</v>
      </c>
      <c r="BT703" s="1" t="str">
        <v>0- Port Value</v>
      </c>
    </row>
    <row r="704" spans="8:72" hidden="1" outlineLevel="1" x14ac:dyDescent="0.3">
      <c r="H704" s="1" t="str">
        <v>0 - BM Costs</v>
      </c>
      <c r="L704" s="1" t="str">
        <v>0 - BM Port</v>
      </c>
      <c r="N704" s="1" t="str">
        <v>0 - Port Assets</v>
      </c>
      <c r="BP704" s="1" t="str">
        <v>0- Port Costs</v>
      </c>
      <c r="BT704" s="1" t="str">
        <v>0- Port Value</v>
      </c>
    </row>
    <row r="705" spans="8:72" hidden="1" outlineLevel="1" x14ac:dyDescent="0.3">
      <c r="H705" s="1" t="str">
        <v>0 - BM Costs</v>
      </c>
      <c r="L705" s="1" t="str">
        <v>0 - BM Port</v>
      </c>
      <c r="N705" s="1" t="str">
        <v>0 - Port Assets</v>
      </c>
      <c r="BP705" s="1" t="str">
        <v>0- Port Costs</v>
      </c>
      <c r="BT705" s="1" t="str">
        <v>0- Port Value</v>
      </c>
    </row>
    <row r="706" spans="8:72" hidden="1" outlineLevel="1" x14ac:dyDescent="0.3">
      <c r="H706" s="1" t="str">
        <v>0 - BM Costs</v>
      </c>
      <c r="L706" s="1" t="str">
        <v>0 - BM Port</v>
      </c>
      <c r="N706" s="1" t="str">
        <v>0 - Port Assets</v>
      </c>
      <c r="BP706" s="1" t="str">
        <v>0- Port Costs</v>
      </c>
      <c r="BT706" s="1" t="str">
        <v>0- Port Value</v>
      </c>
    </row>
    <row r="707" spans="8:72" hidden="1" outlineLevel="1" x14ac:dyDescent="0.3">
      <c r="H707" s="1" t="str">
        <v>0 - BM Costs</v>
      </c>
      <c r="L707" s="1" t="str">
        <v>0 - BM Port</v>
      </c>
      <c r="N707" s="1" t="str">
        <v>0 - Port Assets</v>
      </c>
      <c r="BP707" s="1" t="str">
        <v>0- Port Costs</v>
      </c>
      <c r="BT707" s="1" t="str">
        <v>0- Port Value</v>
      </c>
    </row>
    <row r="708" spans="8:72" hidden="1" outlineLevel="1" x14ac:dyDescent="0.3">
      <c r="H708" s="1" t="str">
        <v>0 - BM Costs</v>
      </c>
      <c r="L708" s="1" t="str">
        <v>0 - BM Port</v>
      </c>
      <c r="N708" s="1" t="str">
        <v>0 - Port Assets</v>
      </c>
      <c r="BP708" s="1" t="str">
        <v>0- Port Costs</v>
      </c>
      <c r="BT708" s="1" t="str">
        <v>0- Port Value</v>
      </c>
    </row>
    <row r="709" spans="8:72" hidden="1" outlineLevel="1" x14ac:dyDescent="0.3">
      <c r="H709" s="1" t="str">
        <v>0 - BM Costs</v>
      </c>
      <c r="L709" s="1" t="str">
        <v>0 - BM Port</v>
      </c>
      <c r="N709" s="1" t="str">
        <v>0 - Port Assets</v>
      </c>
      <c r="BP709" s="1" t="str">
        <v>0- Port Costs</v>
      </c>
      <c r="BT709" s="1" t="str">
        <v>0- Port Value</v>
      </c>
    </row>
    <row r="710" spans="8:72" hidden="1" outlineLevel="1" x14ac:dyDescent="0.3">
      <c r="H710" s="1" t="str">
        <v>0 - BM Costs</v>
      </c>
      <c r="L710" s="1" t="str">
        <v>0 - BM Port</v>
      </c>
      <c r="N710" s="1" t="str">
        <v>0 - Port Assets</v>
      </c>
      <c r="BP710" s="1" t="str">
        <v>0- Port Costs</v>
      </c>
      <c r="BT710" s="1" t="str">
        <v>0- Port Value</v>
      </c>
    </row>
    <row r="711" spans="8:72" hidden="1" outlineLevel="1" x14ac:dyDescent="0.3">
      <c r="H711" s="1" t="str">
        <v>0 - BM Costs</v>
      </c>
      <c r="L711" s="1" t="str">
        <v>0 - BM Port</v>
      </c>
      <c r="N711" s="1" t="str">
        <v>0 - Port Assets</v>
      </c>
      <c r="BP711" s="1" t="str">
        <v>0- Port Costs</v>
      </c>
      <c r="BT711" s="1" t="str">
        <v>0- Port Value</v>
      </c>
    </row>
    <row r="712" spans="8:72" hidden="1" outlineLevel="1" x14ac:dyDescent="0.3">
      <c r="H712" s="1" t="str">
        <v>0 - BM Costs</v>
      </c>
      <c r="L712" s="1" t="str">
        <v>0 - BM Port</v>
      </c>
      <c r="N712" s="1" t="str">
        <v>0 - Port Assets</v>
      </c>
      <c r="BP712" s="1" t="str">
        <v>0- Port Costs</v>
      </c>
      <c r="BT712" s="1" t="str">
        <v>0- Port Value</v>
      </c>
    </row>
    <row r="713" spans="8:72" hidden="1" outlineLevel="1" x14ac:dyDescent="0.3">
      <c r="H713" s="1" t="str">
        <v>0 - BM Costs</v>
      </c>
      <c r="L713" s="1" t="str">
        <v>0 - BM Port</v>
      </c>
      <c r="N713" s="1" t="str">
        <v>0 - Port Assets</v>
      </c>
      <c r="BP713" s="1" t="str">
        <v>0- Port Costs</v>
      </c>
      <c r="BT713" s="1" t="str">
        <v>0- Port Value</v>
      </c>
    </row>
    <row r="714" spans="8:72" hidden="1" outlineLevel="1" x14ac:dyDescent="0.3">
      <c r="H714" s="1" t="str">
        <v>0 - BM Costs</v>
      </c>
      <c r="L714" s="1" t="str">
        <v>0 - BM Port</v>
      </c>
      <c r="N714" s="1" t="str">
        <v>0 - Port Assets</v>
      </c>
      <c r="BP714" s="1" t="str">
        <v>0- Port Costs</v>
      </c>
      <c r="BT714" s="1" t="str">
        <v>0- Port Value</v>
      </c>
    </row>
    <row r="715" spans="8:72" hidden="1" outlineLevel="1" x14ac:dyDescent="0.3">
      <c r="H715" s="1" t="str">
        <v>0 - BM Costs</v>
      </c>
      <c r="L715" s="1" t="str">
        <v>0 - BM Port</v>
      </c>
      <c r="N715" s="1" t="str">
        <v>0 - Port Assets</v>
      </c>
      <c r="BP715" s="1" t="str">
        <v>0- Port Costs</v>
      </c>
      <c r="BT715" s="1" t="str">
        <v>0- Port Value</v>
      </c>
    </row>
    <row r="716" spans="8:72" hidden="1" outlineLevel="1" x14ac:dyDescent="0.3">
      <c r="H716" s="1" t="str">
        <v>0 - BM Costs</v>
      </c>
      <c r="L716" s="1" t="str">
        <v>0 - BM Port</v>
      </c>
      <c r="N716" s="1" t="str">
        <v>0 - Port Assets</v>
      </c>
      <c r="BP716" s="1" t="str">
        <v>0- Port Costs</v>
      </c>
      <c r="BT716" s="1" t="str">
        <v>0- Port Value</v>
      </c>
    </row>
    <row r="717" spans="8:72" hidden="1" outlineLevel="1" x14ac:dyDescent="0.3">
      <c r="H717" s="1" t="str">
        <v>0 - BM Costs</v>
      </c>
      <c r="L717" s="1" t="str">
        <v>0 - BM Port</v>
      </c>
      <c r="N717" s="1" t="str">
        <v>0 - Port Assets</v>
      </c>
      <c r="BP717" s="1" t="str">
        <v>0- Port Costs</v>
      </c>
      <c r="BT717" s="1" t="str">
        <v>0- Port Value</v>
      </c>
    </row>
    <row r="718" spans="8:72" hidden="1" outlineLevel="1" x14ac:dyDescent="0.3">
      <c r="H718" s="1" t="str">
        <v>0 - BM Costs</v>
      </c>
      <c r="L718" s="1" t="str">
        <v>0 - BM Port</v>
      </c>
      <c r="N718" s="1" t="str">
        <v>0 - Port Assets</v>
      </c>
      <c r="BP718" s="1" t="str">
        <v>0- Port Costs</v>
      </c>
      <c r="BT718" s="1" t="str">
        <v>0- Port Value</v>
      </c>
    </row>
    <row r="719" spans="8:72" hidden="1" outlineLevel="1" x14ac:dyDescent="0.3">
      <c r="H719" s="1" t="str">
        <v>0 - BM Costs</v>
      </c>
      <c r="L719" s="1" t="str">
        <v>0 - BM Port</v>
      </c>
      <c r="N719" s="1" t="str">
        <v>0 - Port Assets</v>
      </c>
      <c r="BP719" s="1" t="str">
        <v>0- Port Costs</v>
      </c>
      <c r="BT719" s="1" t="str">
        <v>0- Port Value</v>
      </c>
    </row>
    <row r="720" spans="8:72" hidden="1" outlineLevel="1" x14ac:dyDescent="0.3">
      <c r="H720" s="1" t="str">
        <v>0 - BM Costs</v>
      </c>
      <c r="L720" s="1" t="str">
        <v>0 - BM Port</v>
      </c>
      <c r="N720" s="1" t="str">
        <v>0 - Port Assets</v>
      </c>
      <c r="BP720" s="1" t="str">
        <v>0- Port Costs</v>
      </c>
      <c r="BT720" s="1" t="str">
        <v>0- Port Value</v>
      </c>
    </row>
    <row r="721" spans="8:72" hidden="1" outlineLevel="1" x14ac:dyDescent="0.3">
      <c r="H721" s="1" t="str">
        <v>0 - BM Costs</v>
      </c>
      <c r="L721" s="1" t="str">
        <v>0 - BM Port</v>
      </c>
      <c r="N721" s="1" t="str">
        <v>0 - Port Assets</v>
      </c>
      <c r="BP721" s="1" t="str">
        <v>0- Port Costs</v>
      </c>
      <c r="BT721" s="1" t="str">
        <v>0- Port Value</v>
      </c>
    </row>
    <row r="722" spans="8:72" hidden="1" outlineLevel="1" x14ac:dyDescent="0.3">
      <c r="H722" s="1" t="str">
        <v>0 - BM Costs</v>
      </c>
      <c r="L722" s="1" t="str">
        <v>0 - BM Port</v>
      </c>
      <c r="N722" s="1" t="str">
        <v>0 - Port Assets</v>
      </c>
      <c r="BP722" s="1" t="str">
        <v>0- Port Costs</v>
      </c>
      <c r="BT722" s="1" t="str">
        <v>0- Port Value</v>
      </c>
    </row>
    <row r="723" spans="8:72" hidden="1" outlineLevel="1" x14ac:dyDescent="0.3">
      <c r="H723" s="1" t="str">
        <v>0 - BM Costs</v>
      </c>
      <c r="L723" s="1" t="str">
        <v>0 - BM Port</v>
      </c>
      <c r="N723" s="1" t="str">
        <v>0 - Port Assets</v>
      </c>
      <c r="BP723" s="1" t="str">
        <v>0- Port Costs</v>
      </c>
      <c r="BT723" s="1" t="str">
        <v>0- Port Value</v>
      </c>
    </row>
    <row r="724" spans="8:72" hidden="1" outlineLevel="1" x14ac:dyDescent="0.3">
      <c r="H724" s="1" t="str">
        <v>0 - BM Costs</v>
      </c>
      <c r="L724" s="1" t="str">
        <v>0 - BM Port</v>
      </c>
      <c r="N724" s="1" t="str">
        <v>0 - Port Assets</v>
      </c>
      <c r="BP724" s="1" t="str">
        <v>0- Port Costs</v>
      </c>
      <c r="BT724" s="1" t="str">
        <v>0- Port Value</v>
      </c>
    </row>
    <row r="725" spans="8:72" hidden="1" outlineLevel="1" x14ac:dyDescent="0.3">
      <c r="H725" s="1" t="str">
        <v>0 - BM Costs</v>
      </c>
      <c r="L725" s="1" t="str">
        <v>0 - BM Port</v>
      </c>
      <c r="N725" s="1" t="str">
        <v>0 - Port Assets</v>
      </c>
      <c r="BP725" s="1" t="str">
        <v>0- Port Costs</v>
      </c>
      <c r="BT725" s="1" t="str">
        <v>0- Port Value</v>
      </c>
    </row>
    <row r="726" spans="8:72" hidden="1" outlineLevel="1" x14ac:dyDescent="0.3">
      <c r="H726" s="1" t="str">
        <v>0 - BM Costs</v>
      </c>
      <c r="L726" s="1" t="str">
        <v>0 - BM Port</v>
      </c>
      <c r="N726" s="1" t="str">
        <v>0 - Port Assets</v>
      </c>
      <c r="BP726" s="1" t="str">
        <v>0- Port Costs</v>
      </c>
      <c r="BT726" s="1" t="str">
        <v>0- Port Value</v>
      </c>
    </row>
    <row r="727" spans="8:72" hidden="1" outlineLevel="1" x14ac:dyDescent="0.3">
      <c r="H727" s="1" t="str">
        <v>0 - BM Costs</v>
      </c>
      <c r="L727" s="1" t="str">
        <v>0 - BM Port</v>
      </c>
      <c r="N727" s="1" t="str">
        <v>0 - Port Assets</v>
      </c>
      <c r="BP727" s="1" t="str">
        <v>0- Port Costs</v>
      </c>
      <c r="BT727" s="1" t="str">
        <v>0- Port Value</v>
      </c>
    </row>
    <row r="728" spans="8:72" hidden="1" outlineLevel="1" x14ac:dyDescent="0.3">
      <c r="H728" s="1" t="str">
        <v>0 - BM Costs</v>
      </c>
      <c r="L728" s="1" t="str">
        <v>0 - BM Port</v>
      </c>
      <c r="N728" s="1" t="str">
        <v>0 - Port Assets</v>
      </c>
      <c r="BP728" s="1" t="str">
        <v>0- Port Costs</v>
      </c>
      <c r="BT728" s="1" t="str">
        <v>0- Port Value</v>
      </c>
    </row>
    <row r="729" spans="8:72" hidden="1" outlineLevel="1" x14ac:dyDescent="0.3">
      <c r="H729" s="1" t="str">
        <v>0 - BM Costs</v>
      </c>
      <c r="L729" s="1" t="str">
        <v>0 - BM Port</v>
      </c>
      <c r="N729" s="1" t="str">
        <v>0 - Port Assets</v>
      </c>
      <c r="BP729" s="1" t="str">
        <v>0- Port Costs</v>
      </c>
      <c r="BT729" s="1" t="str">
        <v>0- Port Value</v>
      </c>
    </row>
    <row r="730" spans="8:72" hidden="1" outlineLevel="1" x14ac:dyDescent="0.3">
      <c r="H730" s="1" t="str">
        <v>0 - BM Costs</v>
      </c>
      <c r="L730" s="1" t="str">
        <v>0 - BM Port</v>
      </c>
      <c r="N730" s="1" t="str">
        <v>0 - Port Assets</v>
      </c>
      <c r="BP730" s="1" t="str">
        <v>0- Port Costs</v>
      </c>
      <c r="BT730" s="1" t="str">
        <v>0- Port Value</v>
      </c>
    </row>
    <row r="731" spans="8:72" hidden="1" outlineLevel="1" x14ac:dyDescent="0.3">
      <c r="H731" s="1" t="str">
        <v>0 - BM Costs</v>
      </c>
      <c r="L731" s="1" t="str">
        <v>0 - BM Port</v>
      </c>
      <c r="N731" s="1" t="str">
        <v>0 - Port Assets</v>
      </c>
      <c r="BP731" s="1" t="str">
        <v>0- Port Costs</v>
      </c>
      <c r="BT731" s="1" t="str">
        <v>0- Port Value</v>
      </c>
    </row>
    <row r="732" spans="8:72" hidden="1" outlineLevel="1" x14ac:dyDescent="0.3">
      <c r="H732" s="1" t="str">
        <v>0 - BM Costs</v>
      </c>
      <c r="L732" s="1" t="str">
        <v>0 - BM Port</v>
      </c>
      <c r="N732" s="1" t="str">
        <v>0 - Port Assets</v>
      </c>
      <c r="BP732" s="1" t="str">
        <v>0- Port Costs</v>
      </c>
      <c r="BT732" s="1" t="str">
        <v>0- Port Value</v>
      </c>
    </row>
    <row r="733" spans="8:72" hidden="1" outlineLevel="1" x14ac:dyDescent="0.3">
      <c r="H733" s="1" t="str">
        <v>0 - BM Costs</v>
      </c>
      <c r="L733" s="1" t="str">
        <v>0 - BM Port</v>
      </c>
      <c r="N733" s="1" t="str">
        <v>0 - Port Assets</v>
      </c>
      <c r="BP733" s="1" t="str">
        <v>0- Port Costs</v>
      </c>
      <c r="BT733" s="1" t="str">
        <v>0- Port Value</v>
      </c>
    </row>
    <row r="734" spans="8:72" hidden="1" outlineLevel="1" x14ac:dyDescent="0.3">
      <c r="H734" s="1" t="str">
        <v>0 - BM Costs</v>
      </c>
      <c r="L734" s="1" t="str">
        <v>0 - BM Port</v>
      </c>
      <c r="N734" s="1" t="str">
        <v>0 - Port Assets</v>
      </c>
      <c r="BP734" s="1" t="str">
        <v>0- Port Costs</v>
      </c>
      <c r="BT734" s="1" t="str">
        <v>0- Port Value</v>
      </c>
    </row>
    <row r="735" spans="8:72" hidden="1" outlineLevel="1" x14ac:dyDescent="0.3">
      <c r="H735" s="1" t="str">
        <v>0 - BM Costs</v>
      </c>
      <c r="L735" s="1" t="str">
        <v>0 - BM Port</v>
      </c>
      <c r="N735" s="1" t="str">
        <v>0 - Port Assets</v>
      </c>
      <c r="BP735" s="1" t="str">
        <v>0- Port Costs</v>
      </c>
      <c r="BT735" s="1" t="str">
        <v>0- Port Value</v>
      </c>
    </row>
    <row r="736" spans="8:72" hidden="1" outlineLevel="1" x14ac:dyDescent="0.3">
      <c r="H736" s="1" t="str">
        <v>0 - BM Costs</v>
      </c>
      <c r="L736" s="1" t="str">
        <v>0 - BM Port</v>
      </c>
      <c r="N736" s="1" t="str">
        <v>0 - Port Assets</v>
      </c>
      <c r="BP736" s="1" t="str">
        <v>0- Port Costs</v>
      </c>
      <c r="BT736" s="1" t="str">
        <v>0- Port Value</v>
      </c>
    </row>
    <row r="737" spans="8:72" hidden="1" outlineLevel="1" x14ac:dyDescent="0.3">
      <c r="H737" s="1" t="str">
        <v>0 - BM Costs</v>
      </c>
      <c r="L737" s="1" t="str">
        <v>0 - BM Port</v>
      </c>
      <c r="N737" s="1" t="str">
        <v>0 - Port Assets</v>
      </c>
      <c r="BP737" s="1" t="str">
        <v>0- Port Costs</v>
      </c>
      <c r="BT737" s="1" t="str">
        <v>0- Port Value</v>
      </c>
    </row>
    <row r="738" spans="8:72" hidden="1" outlineLevel="1" x14ac:dyDescent="0.3">
      <c r="H738" s="1" t="str">
        <v>0 - BM Costs</v>
      </c>
      <c r="L738" s="1" t="str">
        <v>0 - BM Port</v>
      </c>
      <c r="N738" s="1" t="str">
        <v>0 - Port Assets</v>
      </c>
      <c r="BP738" s="1" t="str">
        <v>0- Port Costs</v>
      </c>
      <c r="BT738" s="1" t="str">
        <v>0- Port Value</v>
      </c>
    </row>
    <row r="739" spans="8:72" hidden="1" outlineLevel="1" x14ac:dyDescent="0.3">
      <c r="H739" s="1" t="str">
        <v>0 - BM Costs</v>
      </c>
      <c r="L739" s="1" t="str">
        <v>0 - BM Port</v>
      </c>
      <c r="N739" s="1" t="str">
        <v>0 - Port Assets</v>
      </c>
      <c r="BP739" s="1" t="str">
        <v>0- Port Costs</v>
      </c>
      <c r="BT739" s="1" t="str">
        <v>0- Port Value</v>
      </c>
    </row>
    <row r="740" spans="8:72" hidden="1" outlineLevel="1" x14ac:dyDescent="0.3">
      <c r="H740" s="1" t="str">
        <v>0 - BM Costs</v>
      </c>
      <c r="L740" s="1" t="str">
        <v>0 - BM Port</v>
      </c>
      <c r="N740" s="1" t="str">
        <v>0 - Port Assets</v>
      </c>
      <c r="BP740" s="1" t="str">
        <v>0- Port Costs</v>
      </c>
      <c r="BT740" s="1" t="str">
        <v>0- Port Value</v>
      </c>
    </row>
    <row r="741" spans="8:72" hidden="1" outlineLevel="1" x14ac:dyDescent="0.3">
      <c r="H741" s="1" t="str">
        <v>0 - BM Costs</v>
      </c>
      <c r="L741" s="1" t="str">
        <v>0 - BM Port</v>
      </c>
      <c r="N741" s="1" t="str">
        <v>0 - Port Assets</v>
      </c>
      <c r="BP741" s="1" t="str">
        <v>0- Port Costs</v>
      </c>
      <c r="BT741" s="1" t="str">
        <v>0- Port Value</v>
      </c>
    </row>
    <row r="742" spans="8:72" hidden="1" outlineLevel="1" x14ac:dyDescent="0.3">
      <c r="H742" s="1" t="str">
        <v>0 - BM Costs</v>
      </c>
      <c r="L742" s="1" t="str">
        <v>0 - BM Port</v>
      </c>
      <c r="N742" s="1" t="str">
        <v>0 - Port Assets</v>
      </c>
      <c r="BP742" s="1" t="str">
        <v>0- Port Costs</v>
      </c>
      <c r="BT742" s="1" t="str">
        <v>0- Port Value</v>
      </c>
    </row>
    <row r="743" spans="8:72" hidden="1" outlineLevel="1" x14ac:dyDescent="0.3">
      <c r="H743" s="1" t="str">
        <v>0 - BM Costs</v>
      </c>
      <c r="L743" s="1" t="str">
        <v>0 - BM Port</v>
      </c>
      <c r="N743" s="1" t="str">
        <v>0 - Port Assets</v>
      </c>
      <c r="BP743" s="1" t="str">
        <v>0- Port Costs</v>
      </c>
      <c r="BT743" s="1" t="str">
        <v>0- Port Value</v>
      </c>
    </row>
    <row r="744" spans="8:72" hidden="1" outlineLevel="1" x14ac:dyDescent="0.3">
      <c r="H744" s="1" t="str">
        <v>0 - BM Costs</v>
      </c>
      <c r="L744" s="1" t="str">
        <v>0 - BM Port</v>
      </c>
      <c r="N744" s="1" t="str">
        <v>0 - Port Assets</v>
      </c>
      <c r="BP744" s="1" t="str">
        <v>0- Port Costs</v>
      </c>
      <c r="BT744" s="1" t="str">
        <v>0- Port Value</v>
      </c>
    </row>
    <row r="745" spans="8:72" hidden="1" outlineLevel="1" x14ac:dyDescent="0.3">
      <c r="H745" s="1" t="str">
        <v>0 - BM Costs</v>
      </c>
      <c r="L745" s="1" t="str">
        <v>0 - BM Port</v>
      </c>
      <c r="N745" s="1" t="str">
        <v>0 - Port Assets</v>
      </c>
      <c r="BP745" s="1" t="str">
        <v>0- Port Costs</v>
      </c>
      <c r="BT745" s="1" t="str">
        <v>0- Port Value</v>
      </c>
    </row>
    <row r="746" spans="8:72" hidden="1" outlineLevel="1" x14ac:dyDescent="0.3">
      <c r="H746" s="1" t="str">
        <v>0 - BM Costs</v>
      </c>
      <c r="L746" s="1" t="str">
        <v>0 - BM Port</v>
      </c>
      <c r="N746" s="1" t="str">
        <v>0 - Port Assets</v>
      </c>
      <c r="BP746" s="1" t="str">
        <v>0- Port Costs</v>
      </c>
      <c r="BT746" s="1" t="str">
        <v>0- Port Value</v>
      </c>
    </row>
    <row r="747" spans="8:72" hidden="1" outlineLevel="1" x14ac:dyDescent="0.3">
      <c r="H747" s="1" t="str">
        <v>0 - BM Costs</v>
      </c>
      <c r="L747" s="1" t="str">
        <v>0 - BM Port</v>
      </c>
      <c r="N747" s="1" t="str">
        <v>0 - Port Assets</v>
      </c>
      <c r="BP747" s="1" t="str">
        <v>0- Port Costs</v>
      </c>
      <c r="BT747" s="1" t="str">
        <v>0- Port Value</v>
      </c>
    </row>
    <row r="748" spans="8:72" hidden="1" outlineLevel="1" x14ac:dyDescent="0.3">
      <c r="H748" s="1" t="str">
        <v>0 - BM Costs</v>
      </c>
      <c r="L748" s="1" t="str">
        <v>0 - BM Port</v>
      </c>
      <c r="N748" s="1" t="str">
        <v>0 - Port Assets</v>
      </c>
      <c r="BP748" s="1" t="str">
        <v>0- Port Costs</v>
      </c>
      <c r="BT748" s="1" t="str">
        <v>0- Port Value</v>
      </c>
    </row>
    <row r="749" spans="8:72" hidden="1" outlineLevel="1" x14ac:dyDescent="0.3">
      <c r="H749" s="1" t="str">
        <v>0 - BM Costs</v>
      </c>
      <c r="L749" s="1" t="str">
        <v>0 - BM Port</v>
      </c>
      <c r="N749" s="1" t="str">
        <v>0 - Port Assets</v>
      </c>
      <c r="BP749" s="1" t="str">
        <v>0- Port Costs</v>
      </c>
      <c r="BT749" s="1" t="str">
        <v>0- Port Value</v>
      </c>
    </row>
    <row r="750" spans="8:72" hidden="1" outlineLevel="1" x14ac:dyDescent="0.3">
      <c r="H750" s="1" t="str">
        <v>0 - BM Costs</v>
      </c>
      <c r="L750" s="1" t="str">
        <v>0 - BM Port</v>
      </c>
      <c r="N750" s="1" t="str">
        <v>0 - Port Assets</v>
      </c>
      <c r="BP750" s="1" t="str">
        <v>0- Port Costs</v>
      </c>
      <c r="BT750" s="1" t="str">
        <v>0- Port Value</v>
      </c>
    </row>
    <row r="751" spans="8:72" hidden="1" outlineLevel="1" x14ac:dyDescent="0.3">
      <c r="H751" s="1" t="str">
        <v>0 - BM Costs</v>
      </c>
      <c r="L751" s="1" t="str">
        <v>0 - BM Port</v>
      </c>
      <c r="N751" s="1" t="str">
        <v>0 - Port Assets</v>
      </c>
      <c r="BP751" s="1" t="str">
        <v>0- Port Costs</v>
      </c>
      <c r="BT751" s="1" t="str">
        <v>0- Port Value</v>
      </c>
    </row>
    <row r="752" spans="8:72" hidden="1" outlineLevel="1" x14ac:dyDescent="0.3">
      <c r="H752" s="1" t="str">
        <v>0 - BM Costs</v>
      </c>
      <c r="L752" s="1" t="str">
        <v>0 - BM Port</v>
      </c>
      <c r="N752" s="1" t="str">
        <v>0 - Port Assets</v>
      </c>
      <c r="BP752" s="1" t="str">
        <v>0- Port Costs</v>
      </c>
      <c r="BT752" s="1" t="str">
        <v>0- Port Value</v>
      </c>
    </row>
    <row r="753" spans="8:72" hidden="1" outlineLevel="1" x14ac:dyDescent="0.3">
      <c r="H753" s="1" t="str">
        <v>0 - BM Costs</v>
      </c>
      <c r="L753" s="1" t="str">
        <v>0 - BM Port</v>
      </c>
      <c r="N753" s="1" t="str">
        <v>0 - Port Assets</v>
      </c>
      <c r="BP753" s="1" t="str">
        <v>0- Port Costs</v>
      </c>
      <c r="BT753" s="1" t="str">
        <v>0- Port Value</v>
      </c>
    </row>
    <row r="754" spans="8:72" hidden="1" outlineLevel="1" x14ac:dyDescent="0.3">
      <c r="H754" s="1" t="str">
        <v>0 - BM Costs</v>
      </c>
      <c r="L754" s="1" t="str">
        <v>0 - BM Port</v>
      </c>
      <c r="N754" s="1" t="str">
        <v>0 - Port Assets</v>
      </c>
      <c r="BP754" s="1" t="str">
        <v>0- Port Costs</v>
      </c>
      <c r="BT754" s="1" t="str">
        <v>0- Port Value</v>
      </c>
    </row>
    <row r="755" spans="8:72" hidden="1" outlineLevel="1" x14ac:dyDescent="0.3">
      <c r="H755" s="1" t="str">
        <v>0 - BM Costs</v>
      </c>
      <c r="L755" s="1" t="str">
        <v>0 - BM Port</v>
      </c>
      <c r="N755" s="1" t="str">
        <v>0 - Port Assets</v>
      </c>
      <c r="BP755" s="1" t="str">
        <v>0- Port Costs</v>
      </c>
      <c r="BT755" s="1" t="str">
        <v>0- Port Value</v>
      </c>
    </row>
    <row r="756" spans="8:72" hidden="1" outlineLevel="1" x14ac:dyDescent="0.3">
      <c r="H756" s="1" t="str">
        <v>0 - BM Costs</v>
      </c>
      <c r="L756" s="1" t="str">
        <v>0 - BM Port</v>
      </c>
      <c r="N756" s="1" t="str">
        <v>0 - Port Assets</v>
      </c>
      <c r="BP756" s="1" t="str">
        <v>0- Port Costs</v>
      </c>
      <c r="BT756" s="1" t="str">
        <v>0- Port Value</v>
      </c>
    </row>
    <row r="757" spans="8:72" hidden="1" outlineLevel="1" x14ac:dyDescent="0.3">
      <c r="H757" s="1" t="str">
        <v>0 - BM Costs</v>
      </c>
      <c r="L757" s="1" t="str">
        <v>0 - BM Port</v>
      </c>
      <c r="N757" s="1" t="str">
        <v>0 - Port Assets</v>
      </c>
      <c r="BP757" s="1" t="str">
        <v>0- Port Costs</v>
      </c>
      <c r="BT757" s="1" t="str">
        <v>0- Port Value</v>
      </c>
    </row>
    <row r="758" spans="8:72" hidden="1" outlineLevel="1" x14ac:dyDescent="0.3">
      <c r="H758" s="1" t="str">
        <v>0 - BM Costs</v>
      </c>
      <c r="L758" s="1" t="str">
        <v>0 - BM Port</v>
      </c>
      <c r="N758" s="1" t="str">
        <v>0 - Port Assets</v>
      </c>
      <c r="BP758" s="1" t="str">
        <v>0- Port Costs</v>
      </c>
      <c r="BT758" s="1" t="str">
        <v>0- Port Value</v>
      </c>
    </row>
    <row r="759" spans="8:72" hidden="1" outlineLevel="1" x14ac:dyDescent="0.3">
      <c r="H759" s="1" t="str">
        <v>0 - BM Costs</v>
      </c>
      <c r="L759" s="1" t="str">
        <v>0 - BM Port</v>
      </c>
      <c r="N759" s="1" t="str">
        <v>0 - Port Assets</v>
      </c>
      <c r="BP759" s="1" t="str">
        <v>0- Port Costs</v>
      </c>
      <c r="BT759" s="1" t="str">
        <v>0- Port Value</v>
      </c>
    </row>
    <row r="760" spans="8:72" hidden="1" outlineLevel="1" x14ac:dyDescent="0.3">
      <c r="H760" s="1" t="str">
        <v>0 - BM Costs</v>
      </c>
      <c r="L760" s="1" t="str">
        <v>0 - BM Port</v>
      </c>
      <c r="N760" s="1" t="str">
        <v>0 - Port Assets</v>
      </c>
      <c r="BP760" s="1" t="str">
        <v>0- Port Costs</v>
      </c>
      <c r="BT760" s="1" t="str">
        <v>0- Port Value</v>
      </c>
    </row>
    <row r="761" spans="8:72" hidden="1" outlineLevel="1" x14ac:dyDescent="0.3">
      <c r="H761" s="1" t="str">
        <v>0 - BM Costs</v>
      </c>
      <c r="L761" s="1" t="str">
        <v>0 - BM Port</v>
      </c>
      <c r="N761" s="1" t="str">
        <v>0 - Port Assets</v>
      </c>
      <c r="BP761" s="1" t="str">
        <v>0- Port Costs</v>
      </c>
      <c r="BT761" s="1" t="str">
        <v>0- Port Value</v>
      </c>
    </row>
    <row r="762" spans="8:72" hidden="1" outlineLevel="1" x14ac:dyDescent="0.3">
      <c r="H762" s="1" t="str">
        <v>0 - BM Costs</v>
      </c>
      <c r="L762" s="1" t="str">
        <v>0 - BM Port</v>
      </c>
      <c r="N762" s="1" t="str">
        <v>0 - Port Assets</v>
      </c>
      <c r="BP762" s="1" t="str">
        <v>0- Port Costs</v>
      </c>
      <c r="BT762" s="1" t="str">
        <v>0- Port Value</v>
      </c>
    </row>
    <row r="763" spans="8:72" hidden="1" outlineLevel="1" x14ac:dyDescent="0.3">
      <c r="H763" s="1" t="str">
        <v>0 - BM Costs</v>
      </c>
      <c r="L763" s="1" t="str">
        <v>0 - BM Port</v>
      </c>
      <c r="N763" s="1" t="str">
        <v>0 - Port Assets</v>
      </c>
      <c r="BP763" s="1" t="str">
        <v>0- Port Costs</v>
      </c>
      <c r="BT763" s="1" t="str">
        <v>0- Port Value</v>
      </c>
    </row>
    <row r="764" spans="8:72" hidden="1" outlineLevel="1" x14ac:dyDescent="0.3">
      <c r="H764" s="1" t="str">
        <v>0 - BM Costs</v>
      </c>
      <c r="L764" s="1" t="str">
        <v>0 - BM Port</v>
      </c>
      <c r="N764" s="1" t="str">
        <v>0 - Port Assets</v>
      </c>
      <c r="BP764" s="1" t="str">
        <v>0- Port Costs</v>
      </c>
      <c r="BT764" s="1" t="str">
        <v>0- Port Value</v>
      </c>
    </row>
    <row r="765" spans="8:72" hidden="1" outlineLevel="1" x14ac:dyDescent="0.3">
      <c r="H765" s="1" t="str">
        <v>0 - BM Costs</v>
      </c>
      <c r="L765" s="1" t="str">
        <v>0 - BM Port</v>
      </c>
      <c r="N765" s="1" t="str">
        <v>0 - Port Assets</v>
      </c>
      <c r="BP765" s="1" t="str">
        <v>0- Port Costs</v>
      </c>
      <c r="BT765" s="1" t="str">
        <v>0- Port Value</v>
      </c>
    </row>
    <row r="766" spans="8:72" hidden="1" outlineLevel="1" x14ac:dyDescent="0.3">
      <c r="H766" s="1" t="str">
        <v>0 - BM Costs</v>
      </c>
      <c r="L766" s="1" t="str">
        <v>0 - BM Port</v>
      </c>
      <c r="N766" s="1" t="str">
        <v>0 - Port Assets</v>
      </c>
      <c r="BP766" s="1" t="str">
        <v>0- Port Costs</v>
      </c>
      <c r="BT766" s="1" t="str">
        <v>0- Port Value</v>
      </c>
    </row>
    <row r="767" spans="8:72" hidden="1" outlineLevel="1" x14ac:dyDescent="0.3">
      <c r="H767" s="1" t="str">
        <v>0 - BM Costs</v>
      </c>
      <c r="L767" s="1" t="str">
        <v>0 - BM Port</v>
      </c>
      <c r="N767" s="1" t="str">
        <v>0 - Port Assets</v>
      </c>
      <c r="BP767" s="1" t="str">
        <v>0- Port Costs</v>
      </c>
      <c r="BT767" s="1" t="str">
        <v>0- Port Value</v>
      </c>
    </row>
    <row r="768" spans="8:72" hidden="1" outlineLevel="1" x14ac:dyDescent="0.3">
      <c r="H768" s="1" t="str">
        <v>0 - BM Costs</v>
      </c>
      <c r="L768" s="1" t="str">
        <v>0 - BM Port</v>
      </c>
      <c r="N768" s="1" t="str">
        <v>0 - Port Assets</v>
      </c>
      <c r="BP768" s="1" t="str">
        <v>0- Port Costs</v>
      </c>
      <c r="BT768" s="1" t="str">
        <v>0- Port Value</v>
      </c>
    </row>
    <row r="769" spans="8:72" hidden="1" outlineLevel="1" x14ac:dyDescent="0.3">
      <c r="H769" s="1" t="str">
        <v>0 - BM Costs</v>
      </c>
      <c r="L769" s="1" t="str">
        <v>0 - BM Port</v>
      </c>
      <c r="N769" s="1" t="str">
        <v>0 - Port Assets</v>
      </c>
      <c r="BP769" s="1" t="str">
        <v>0- Port Costs</v>
      </c>
      <c r="BT769" s="1" t="str">
        <v>0- Port Value</v>
      </c>
    </row>
    <row r="770" spans="8:72" hidden="1" outlineLevel="1" x14ac:dyDescent="0.3">
      <c r="H770" s="1" t="str">
        <v>0 - BM Costs</v>
      </c>
      <c r="L770" s="1" t="str">
        <v>0 - BM Port</v>
      </c>
      <c r="N770" s="1" t="str">
        <v>0 - Port Assets</v>
      </c>
      <c r="BP770" s="1" t="str">
        <v>0- Port Costs</v>
      </c>
      <c r="BT770" s="1" t="str">
        <v>0- Port Value</v>
      </c>
    </row>
    <row r="771" spans="8:72" hidden="1" outlineLevel="1" x14ac:dyDescent="0.3">
      <c r="H771" s="1" t="str">
        <v>0 - BM Costs</v>
      </c>
      <c r="L771" s="1" t="str">
        <v>0 - BM Port</v>
      </c>
      <c r="N771" s="1" t="str">
        <v>0 - Port Assets</v>
      </c>
      <c r="BP771" s="1" t="str">
        <v>0- Port Costs</v>
      </c>
      <c r="BT771" s="1" t="str">
        <v>0- Port Value</v>
      </c>
    </row>
    <row r="772" spans="8:72" hidden="1" outlineLevel="1" x14ac:dyDescent="0.3">
      <c r="H772" s="1" t="str">
        <v>0 - BM Costs</v>
      </c>
      <c r="L772" s="1" t="str">
        <v>0 - BM Port</v>
      </c>
      <c r="N772" s="1" t="str">
        <v>0 - Port Assets</v>
      </c>
      <c r="BP772" s="1" t="str">
        <v>0- Port Costs</v>
      </c>
      <c r="BT772" s="1" t="str">
        <v>0- Port Value</v>
      </c>
    </row>
    <row r="773" spans="8:72" hidden="1" outlineLevel="1" x14ac:dyDescent="0.3">
      <c r="H773" s="1" t="str">
        <v>0 - BM Costs</v>
      </c>
      <c r="L773" s="1" t="str">
        <v>0 - BM Port</v>
      </c>
      <c r="N773" s="1" t="str">
        <v>0 - Port Assets</v>
      </c>
      <c r="BP773" s="1" t="str">
        <v>0- Port Costs</v>
      </c>
      <c r="BT773" s="1" t="str">
        <v>0- Port Value</v>
      </c>
    </row>
    <row r="774" spans="8:72" hidden="1" outlineLevel="1" x14ac:dyDescent="0.3">
      <c r="H774" s="1" t="str">
        <v>0 - BM Costs</v>
      </c>
      <c r="L774" s="1" t="str">
        <v>0 - BM Port</v>
      </c>
      <c r="N774" s="1" t="str">
        <v>0 - Port Assets</v>
      </c>
      <c r="BP774" s="1" t="str">
        <v>0- Port Costs</v>
      </c>
      <c r="BT774" s="1" t="str">
        <v>0- Port Value</v>
      </c>
    </row>
    <row r="775" spans="8:72" hidden="1" outlineLevel="1" x14ac:dyDescent="0.3">
      <c r="H775" s="1" t="str">
        <v>0 - BM Costs</v>
      </c>
      <c r="L775" s="1" t="str">
        <v>0 - BM Port</v>
      </c>
      <c r="N775" s="1" t="str">
        <v>0 - Port Assets</v>
      </c>
      <c r="BP775" s="1" t="str">
        <v>0- Port Costs</v>
      </c>
      <c r="BT775" s="1" t="str">
        <v>0- Port Value</v>
      </c>
    </row>
    <row r="776" spans="8:72" hidden="1" outlineLevel="1" x14ac:dyDescent="0.3">
      <c r="H776" s="1" t="str">
        <v>0 - BM Costs</v>
      </c>
      <c r="L776" s="1" t="str">
        <v>0 - BM Port</v>
      </c>
      <c r="N776" s="1" t="str">
        <v>0 - Port Assets</v>
      </c>
      <c r="BP776" s="1" t="str">
        <v>0- Port Costs</v>
      </c>
      <c r="BT776" s="1" t="str">
        <v>0- Port Value</v>
      </c>
    </row>
    <row r="777" spans="8:72" hidden="1" outlineLevel="1" x14ac:dyDescent="0.3">
      <c r="H777" s="1" t="str">
        <v>0 - BM Costs</v>
      </c>
      <c r="L777" s="1" t="str">
        <v>0 - BM Port</v>
      </c>
      <c r="N777" s="1" t="str">
        <v>0 - Port Assets</v>
      </c>
      <c r="BP777" s="1" t="str">
        <v>0- Port Costs</v>
      </c>
      <c r="BT777" s="1" t="str">
        <v>0- Port Value</v>
      </c>
    </row>
    <row r="778" spans="8:72" hidden="1" outlineLevel="1" x14ac:dyDescent="0.3">
      <c r="H778" s="1" t="str">
        <v>0 - BM Costs</v>
      </c>
      <c r="L778" s="1" t="str">
        <v>0 - BM Port</v>
      </c>
      <c r="N778" s="1" t="str">
        <v>0 - Port Assets</v>
      </c>
      <c r="BP778" s="1" t="str">
        <v>0- Port Costs</v>
      </c>
      <c r="BT778" s="1" t="str">
        <v>0- Port Value</v>
      </c>
    </row>
    <row r="779" spans="8:72" hidden="1" outlineLevel="1" x14ac:dyDescent="0.3">
      <c r="H779" s="1" t="str">
        <v>0 - BM Costs</v>
      </c>
      <c r="L779" s="1" t="str">
        <v>0 - BM Port</v>
      </c>
      <c r="N779" s="1" t="str">
        <v>0 - Port Assets</v>
      </c>
      <c r="BP779" s="1" t="str">
        <v>0- Port Costs</v>
      </c>
      <c r="BT779" s="1" t="str">
        <v>0- Port Value</v>
      </c>
    </row>
    <row r="780" spans="8:72" hidden="1" outlineLevel="1" x14ac:dyDescent="0.3">
      <c r="H780" s="1" t="str">
        <v>0 - BM Costs</v>
      </c>
      <c r="L780" s="1" t="str">
        <v>0 - BM Port</v>
      </c>
      <c r="N780" s="1" t="str">
        <v>0 - Port Assets</v>
      </c>
      <c r="BP780" s="1" t="str">
        <v>0- Port Costs</v>
      </c>
      <c r="BT780" s="1" t="str">
        <v>0- Port Value</v>
      </c>
    </row>
    <row r="781" spans="8:72" hidden="1" outlineLevel="1" x14ac:dyDescent="0.3">
      <c r="H781" s="1" t="str">
        <v>0 - BM Costs</v>
      </c>
      <c r="L781" s="1" t="str">
        <v>0 - BM Port</v>
      </c>
      <c r="N781" s="1" t="str">
        <v>0 - Port Assets</v>
      </c>
      <c r="BP781" s="1" t="str">
        <v>0- Port Costs</v>
      </c>
      <c r="BT781" s="1" t="str">
        <v>0- Port Value</v>
      </c>
    </row>
    <row r="782" spans="8:72" hidden="1" outlineLevel="1" x14ac:dyDescent="0.3">
      <c r="H782" s="1" t="str">
        <v>0 - BM Costs</v>
      </c>
      <c r="L782" s="1" t="str">
        <v>0 - BM Port</v>
      </c>
      <c r="N782" s="1" t="str">
        <v>0 - Port Assets</v>
      </c>
      <c r="BP782" s="1" t="str">
        <v>0- Port Costs</v>
      </c>
      <c r="BT782" s="1" t="str">
        <v>0- Port Value</v>
      </c>
    </row>
    <row r="783" spans="8:72" hidden="1" outlineLevel="1" x14ac:dyDescent="0.3">
      <c r="H783" s="1" t="str">
        <v>0 - BM Costs</v>
      </c>
      <c r="L783" s="1" t="str">
        <v>0 - BM Port</v>
      </c>
      <c r="N783" s="1" t="str">
        <v>0 - Port Assets</v>
      </c>
      <c r="BP783" s="1" t="str">
        <v>0- Port Costs</v>
      </c>
      <c r="BT783" s="1" t="str">
        <v>0- Port Value</v>
      </c>
    </row>
    <row r="784" spans="8:72" hidden="1" outlineLevel="1" x14ac:dyDescent="0.3">
      <c r="H784" s="1" t="str">
        <v>0 - BM Costs</v>
      </c>
      <c r="L784" s="1" t="str">
        <v>0 - BM Port</v>
      </c>
      <c r="N784" s="1" t="str">
        <v>0 - Port Assets</v>
      </c>
      <c r="BP784" s="1" t="str">
        <v>0- Port Costs</v>
      </c>
      <c r="BT784" s="1" t="str">
        <v>0- Port Value</v>
      </c>
    </row>
    <row r="785" spans="8:72" hidden="1" outlineLevel="1" x14ac:dyDescent="0.3">
      <c r="H785" s="1" t="str">
        <v>0 - BM Costs</v>
      </c>
      <c r="L785" s="1" t="str">
        <v>0 - BM Port</v>
      </c>
      <c r="N785" s="1" t="str">
        <v>0 - Port Assets</v>
      </c>
      <c r="BP785" s="1" t="str">
        <v>0- Port Costs</v>
      </c>
      <c r="BT785" s="1" t="str">
        <v>0- Port Value</v>
      </c>
    </row>
    <row r="786" spans="8:72" hidden="1" outlineLevel="1" x14ac:dyDescent="0.3">
      <c r="H786" s="1" t="str">
        <v>0 - BM Costs</v>
      </c>
      <c r="L786" s="1" t="str">
        <v>0 - BM Port</v>
      </c>
      <c r="N786" s="1" t="str">
        <v>0 - Port Assets</v>
      </c>
      <c r="BP786" s="1" t="str">
        <v>0- Port Costs</v>
      </c>
      <c r="BT786" s="1" t="str">
        <v>0- Port Value</v>
      </c>
    </row>
    <row r="787" spans="8:72" hidden="1" outlineLevel="1" x14ac:dyDescent="0.3">
      <c r="H787" s="1" t="str">
        <v>0 - BM Costs</v>
      </c>
      <c r="L787" s="1" t="str">
        <v>0 - BM Port</v>
      </c>
      <c r="N787" s="1" t="str">
        <v>0 - Port Assets</v>
      </c>
      <c r="BP787" s="1" t="str">
        <v>0- Port Costs</v>
      </c>
      <c r="BT787" s="1" t="str">
        <v>0- Port Value</v>
      </c>
    </row>
    <row r="788" spans="8:72" hidden="1" outlineLevel="1" x14ac:dyDescent="0.3">
      <c r="H788" s="1" t="str">
        <v>0 - BM Costs</v>
      </c>
      <c r="L788" s="1" t="str">
        <v>0 - BM Port</v>
      </c>
      <c r="N788" s="1" t="str">
        <v>0 - Port Assets</v>
      </c>
      <c r="BP788" s="1" t="str">
        <v>0- Port Costs</v>
      </c>
      <c r="BT788" s="1" t="str">
        <v>0- Port Value</v>
      </c>
    </row>
    <row r="789" spans="8:72" hidden="1" outlineLevel="1" x14ac:dyDescent="0.3">
      <c r="H789" s="1" t="str">
        <v>0 - BM Costs</v>
      </c>
      <c r="L789" s="1" t="str">
        <v>0 - BM Port</v>
      </c>
      <c r="N789" s="1" t="str">
        <v>0 - Port Assets</v>
      </c>
      <c r="BP789" s="1" t="str">
        <v>0- Port Costs</v>
      </c>
      <c r="BT789" s="1" t="str">
        <v>0- Port Value</v>
      </c>
    </row>
    <row r="790" spans="8:72" hidden="1" outlineLevel="1" x14ac:dyDescent="0.3">
      <c r="H790" s="1" t="str">
        <v>0 - BM Costs</v>
      </c>
      <c r="L790" s="1" t="str">
        <v>0 - BM Port</v>
      </c>
      <c r="N790" s="1" t="str">
        <v>0 - Port Assets</v>
      </c>
      <c r="BP790" s="1" t="str">
        <v>0- Port Costs</v>
      </c>
      <c r="BT790" s="1" t="str">
        <v>0- Port Value</v>
      </c>
    </row>
    <row r="791" spans="8:72" hidden="1" outlineLevel="1" x14ac:dyDescent="0.3">
      <c r="H791" s="1" t="str">
        <v>0 - BM Costs</v>
      </c>
      <c r="L791" s="1" t="str">
        <v>0 - BM Port</v>
      </c>
      <c r="N791" s="1" t="str">
        <v>0 - Port Assets</v>
      </c>
      <c r="BP791" s="1" t="str">
        <v>0- Port Costs</v>
      </c>
      <c r="BT791" s="1" t="str">
        <v>0- Port Value</v>
      </c>
    </row>
    <row r="792" spans="8:72" hidden="1" outlineLevel="1" x14ac:dyDescent="0.3">
      <c r="H792" s="1" t="str">
        <v>0 - BM Costs</v>
      </c>
      <c r="L792" s="1" t="str">
        <v>0 - BM Port</v>
      </c>
      <c r="N792" s="1" t="str">
        <v>0 - Port Assets</v>
      </c>
      <c r="BP792" s="1" t="str">
        <v>0- Port Costs</v>
      </c>
      <c r="BT792" s="1" t="str">
        <v>0- Port Value</v>
      </c>
    </row>
    <row r="793" spans="8:72" hidden="1" outlineLevel="1" x14ac:dyDescent="0.3">
      <c r="H793" s="1" t="str">
        <v>0 - BM Costs</v>
      </c>
      <c r="L793" s="1" t="str">
        <v>0 - BM Port</v>
      </c>
      <c r="N793" s="1" t="str">
        <v>0 - Port Assets</v>
      </c>
      <c r="BP793" s="1" t="str">
        <v>0- Port Costs</v>
      </c>
      <c r="BT793" s="1" t="str">
        <v>0- Port Value</v>
      </c>
    </row>
    <row r="794" spans="8:72" hidden="1" outlineLevel="1" x14ac:dyDescent="0.3">
      <c r="H794" s="1" t="str">
        <v>0 - BM Costs</v>
      </c>
      <c r="L794" s="1" t="str">
        <v>0 - BM Port</v>
      </c>
      <c r="N794" s="1" t="str">
        <v>0 - Port Assets</v>
      </c>
      <c r="BP794" s="1" t="str">
        <v>0- Port Costs</v>
      </c>
      <c r="BT794" s="1" t="str">
        <v>0- Port Value</v>
      </c>
    </row>
    <row r="795" spans="8:72" hidden="1" outlineLevel="1" x14ac:dyDescent="0.3">
      <c r="H795" s="1" t="str">
        <v>0 - BM Costs</v>
      </c>
      <c r="L795" s="1" t="str">
        <v>0 - BM Port</v>
      </c>
      <c r="N795" s="1" t="str">
        <v>0 - Port Assets</v>
      </c>
      <c r="BP795" s="1" t="str">
        <v>0- Port Costs</v>
      </c>
      <c r="BT795" s="1" t="str">
        <v>0- Port Value</v>
      </c>
    </row>
    <row r="796" spans="8:72" hidden="1" outlineLevel="1" x14ac:dyDescent="0.3">
      <c r="H796" s="1" t="str">
        <v>0 - BM Costs</v>
      </c>
      <c r="L796" s="1" t="str">
        <v>0 - BM Port</v>
      </c>
      <c r="N796" s="1" t="str">
        <v>0 - Port Assets</v>
      </c>
      <c r="BP796" s="1" t="str">
        <v>0- Port Costs</v>
      </c>
      <c r="BT796" s="1" t="str">
        <v>0- Port Value</v>
      </c>
    </row>
    <row r="797" spans="8:72" hidden="1" outlineLevel="1" x14ac:dyDescent="0.3">
      <c r="H797" s="1" t="str">
        <v>0 - BM Costs</v>
      </c>
      <c r="L797" s="1" t="str">
        <v>0 - BM Port</v>
      </c>
      <c r="N797" s="1" t="str">
        <v>0 - Port Assets</v>
      </c>
      <c r="BP797" s="1" t="str">
        <v>0- Port Costs</v>
      </c>
      <c r="BT797" s="1" t="str">
        <v>0- Port Value</v>
      </c>
    </row>
    <row r="798" spans="8:72" hidden="1" outlineLevel="1" x14ac:dyDescent="0.3">
      <c r="H798" s="1" t="str">
        <v>0 - BM Costs</v>
      </c>
      <c r="L798" s="1" t="str">
        <v>0 - BM Port</v>
      </c>
      <c r="N798" s="1" t="str">
        <v>0 - Port Assets</v>
      </c>
      <c r="BP798" s="1" t="str">
        <v>0- Port Costs</v>
      </c>
      <c r="BT798" s="1" t="str">
        <v>0- Port Value</v>
      </c>
    </row>
    <row r="799" spans="8:72" hidden="1" outlineLevel="1" x14ac:dyDescent="0.3">
      <c r="H799" s="1" t="str">
        <v>0 - BM Costs</v>
      </c>
      <c r="L799" s="1" t="str">
        <v>0 - BM Port</v>
      </c>
      <c r="N799" s="1" t="str">
        <v>0 - Port Assets</v>
      </c>
      <c r="BP799" s="1" t="str">
        <v>0- Port Costs</v>
      </c>
      <c r="BT799" s="1" t="str">
        <v>0- Port Value</v>
      </c>
    </row>
    <row r="800" spans="8:72" hidden="1" outlineLevel="1" x14ac:dyDescent="0.3">
      <c r="H800" s="1" t="str">
        <v>0 - BM Costs</v>
      </c>
      <c r="L800" s="1" t="str">
        <v>0 - BM Port</v>
      </c>
      <c r="N800" s="1" t="str">
        <v>0 - Port Assets</v>
      </c>
      <c r="BP800" s="1" t="str">
        <v>0- Port Costs</v>
      </c>
      <c r="BT800" s="1" t="str">
        <v>0- Port Value</v>
      </c>
    </row>
    <row r="801" spans="8:72" hidden="1" outlineLevel="1" x14ac:dyDescent="0.3">
      <c r="H801" s="1" t="str">
        <v>0 - BM Costs</v>
      </c>
      <c r="L801" s="1" t="str">
        <v>0 - BM Port</v>
      </c>
      <c r="N801" s="1" t="str">
        <v>0 - Port Assets</v>
      </c>
      <c r="BP801" s="1" t="str">
        <v>0- Port Costs</v>
      </c>
      <c r="BT801" s="1" t="str">
        <v>0- Port Value</v>
      </c>
    </row>
    <row r="802" spans="8:72" hidden="1" outlineLevel="1" x14ac:dyDescent="0.3">
      <c r="H802" s="1" t="str">
        <v>0 - BM Costs</v>
      </c>
      <c r="L802" s="1" t="str">
        <v>0 - BM Port</v>
      </c>
      <c r="N802" s="1" t="str">
        <v>0 - Port Assets</v>
      </c>
      <c r="BP802" s="1" t="str">
        <v>0- Port Costs</v>
      </c>
      <c r="BT802" s="1" t="str">
        <v>0- Port Value</v>
      </c>
    </row>
    <row r="803" spans="8:72" hidden="1" outlineLevel="1" x14ac:dyDescent="0.3">
      <c r="H803" s="1" t="str">
        <v>0 - BM Costs</v>
      </c>
      <c r="L803" s="1" t="str">
        <v>0 - BM Port</v>
      </c>
      <c r="N803" s="1" t="str">
        <v>0 - Port Assets</v>
      </c>
      <c r="BP803" s="1" t="str">
        <v>0- Port Costs</v>
      </c>
      <c r="BT803" s="1" t="str">
        <v>0- Port Value</v>
      </c>
    </row>
    <row r="804" spans="8:72" hidden="1" outlineLevel="1" x14ac:dyDescent="0.3">
      <c r="H804" s="1" t="str">
        <v>0 - BM Costs</v>
      </c>
      <c r="L804" s="1" t="str">
        <v>0 - BM Port</v>
      </c>
      <c r="N804" s="1" t="str">
        <v>0 - Port Assets</v>
      </c>
      <c r="BP804" s="1" t="str">
        <v>0- Port Costs</v>
      </c>
      <c r="BT804" s="1" t="str">
        <v>0- Port Value</v>
      </c>
    </row>
    <row r="805" spans="8:72" hidden="1" outlineLevel="1" x14ac:dyDescent="0.3">
      <c r="H805" s="1" t="str">
        <v>0 - BM Costs</v>
      </c>
      <c r="L805" s="1" t="str">
        <v>0 - BM Port</v>
      </c>
      <c r="N805" s="1" t="str">
        <v>0 - Port Assets</v>
      </c>
      <c r="BP805" s="1" t="str">
        <v>0- Port Costs</v>
      </c>
      <c r="BT805" s="1" t="str">
        <v>0- Port Value</v>
      </c>
    </row>
    <row r="806" spans="8:72" hidden="1" outlineLevel="1" x14ac:dyDescent="0.3">
      <c r="H806" s="1" t="str">
        <v>0 - BM Costs</v>
      </c>
      <c r="L806" s="1" t="str">
        <v>0 - BM Port</v>
      </c>
      <c r="N806" s="1" t="str">
        <v>0 - Port Assets</v>
      </c>
      <c r="BP806" s="1" t="str">
        <v>0- Port Costs</v>
      </c>
      <c r="BT806" s="1" t="str">
        <v>0- Port Value</v>
      </c>
    </row>
    <row r="807" spans="8:72" hidden="1" outlineLevel="1" x14ac:dyDescent="0.3">
      <c r="H807" s="1" t="str">
        <v>0 - BM Costs</v>
      </c>
      <c r="L807" s="1" t="str">
        <v>0 - BM Port</v>
      </c>
      <c r="N807" s="1" t="str">
        <v>0 - Port Assets</v>
      </c>
      <c r="BP807" s="1" t="str">
        <v>0- Port Costs</v>
      </c>
      <c r="BT807" s="1" t="str">
        <v>0- Port Value</v>
      </c>
    </row>
    <row r="808" spans="8:72" hidden="1" outlineLevel="1" x14ac:dyDescent="0.3">
      <c r="H808" s="1" t="str">
        <v>0 - BM Costs</v>
      </c>
      <c r="L808" s="1" t="str">
        <v>0 - BM Port</v>
      </c>
      <c r="N808" s="1" t="str">
        <v>0 - Port Assets</v>
      </c>
      <c r="BP808" s="1" t="str">
        <v>0- Port Costs</v>
      </c>
      <c r="BT808" s="1" t="str">
        <v>0- Port Value</v>
      </c>
    </row>
    <row r="809" spans="8:72" hidden="1" outlineLevel="1" x14ac:dyDescent="0.3">
      <c r="H809" s="1" t="str">
        <v>0 - BM Costs</v>
      </c>
      <c r="L809" s="1" t="str">
        <v>0 - BM Port</v>
      </c>
      <c r="N809" s="1" t="str">
        <v>0 - Port Assets</v>
      </c>
      <c r="BP809" s="1" t="str">
        <v>0- Port Costs</v>
      </c>
      <c r="BT809" s="1" t="str">
        <v>0- Port Value</v>
      </c>
    </row>
    <row r="810" spans="8:72" hidden="1" outlineLevel="1" x14ac:dyDescent="0.3">
      <c r="H810" s="1" t="str">
        <v>0 - BM Costs</v>
      </c>
      <c r="L810" s="1" t="str">
        <v>0 - BM Port</v>
      </c>
      <c r="N810" s="1" t="str">
        <v>0 - Port Assets</v>
      </c>
      <c r="BP810" s="1" t="str">
        <v>0- Port Costs</v>
      </c>
      <c r="BT810" s="1" t="str">
        <v>0- Port Value</v>
      </c>
    </row>
    <row r="811" spans="8:72" hidden="1" outlineLevel="1" x14ac:dyDescent="0.3">
      <c r="H811" s="1" t="str">
        <v>0 - BM Costs</v>
      </c>
      <c r="L811" s="1" t="str">
        <v>0 - BM Port</v>
      </c>
      <c r="N811" s="1" t="str">
        <v>0 - Port Assets</v>
      </c>
      <c r="BP811" s="1" t="str">
        <v>0- Port Costs</v>
      </c>
      <c r="BT811" s="1" t="str">
        <v>0- Port Value</v>
      </c>
    </row>
    <row r="812" spans="8:72" hidden="1" outlineLevel="1" x14ac:dyDescent="0.3">
      <c r="H812" s="1" t="str">
        <v>0 - BM Costs</v>
      </c>
      <c r="L812" s="1" t="str">
        <v>0 - BM Port</v>
      </c>
      <c r="N812" s="1" t="str">
        <v>0 - Port Assets</v>
      </c>
      <c r="BP812" s="1" t="str">
        <v>0- Port Costs</v>
      </c>
      <c r="BT812" s="1" t="str">
        <v>0- Port Value</v>
      </c>
    </row>
    <row r="813" spans="8:72" hidden="1" outlineLevel="1" x14ac:dyDescent="0.3">
      <c r="H813" s="1" t="str">
        <v>0 - BM Costs</v>
      </c>
      <c r="L813" s="1" t="str">
        <v>0 - BM Port</v>
      </c>
      <c r="N813" s="1" t="str">
        <v>0 - Port Assets</v>
      </c>
      <c r="BP813" s="1" t="str">
        <v>0- Port Costs</v>
      </c>
      <c r="BT813" s="1" t="str">
        <v>0- Port Value</v>
      </c>
    </row>
    <row r="814" spans="8:72" hidden="1" outlineLevel="1" x14ac:dyDescent="0.3">
      <c r="H814" s="1" t="str">
        <v>0 - BM Costs</v>
      </c>
      <c r="L814" s="1" t="str">
        <v>0 - BM Port</v>
      </c>
      <c r="N814" s="1" t="str">
        <v>0 - Port Assets</v>
      </c>
      <c r="BP814" s="1" t="str">
        <v>0- Port Costs</v>
      </c>
      <c r="BT814" s="1" t="str">
        <v>0- Port Value</v>
      </c>
    </row>
    <row r="815" spans="8:72" hidden="1" outlineLevel="1" x14ac:dyDescent="0.3">
      <c r="H815" s="1" t="str">
        <v>0 - BM Costs</v>
      </c>
      <c r="L815" s="1" t="str">
        <v>0 - BM Port</v>
      </c>
      <c r="N815" s="1" t="str">
        <v>0 - Port Assets</v>
      </c>
      <c r="BP815" s="1" t="str">
        <v>0- Port Costs</v>
      </c>
      <c r="BT815" s="1" t="str">
        <v>0- Port Value</v>
      </c>
    </row>
    <row r="816" spans="8:72" hidden="1" outlineLevel="1" x14ac:dyDescent="0.3">
      <c r="H816" s="1" t="str">
        <v>0 - BM Costs</v>
      </c>
      <c r="L816" s="1" t="str">
        <v>0 - BM Port</v>
      </c>
      <c r="N816" s="1" t="str">
        <v>0 - Port Assets</v>
      </c>
      <c r="BP816" s="1" t="str">
        <v>0- Port Costs</v>
      </c>
      <c r="BT816" s="1" t="str">
        <v>0- Port Value</v>
      </c>
    </row>
    <row r="817" spans="8:72" hidden="1" outlineLevel="1" x14ac:dyDescent="0.3">
      <c r="H817" s="1" t="str">
        <v>0 - BM Costs</v>
      </c>
      <c r="L817" s="1" t="str">
        <v>0 - BM Port</v>
      </c>
      <c r="N817" s="1" t="str">
        <v>0 - Port Assets</v>
      </c>
      <c r="BP817" s="1" t="str">
        <v>0- Port Costs</v>
      </c>
      <c r="BT817" s="1" t="str">
        <v>0- Port Value</v>
      </c>
    </row>
    <row r="818" spans="8:72" hidden="1" outlineLevel="1" x14ac:dyDescent="0.3">
      <c r="H818" s="1" t="str">
        <v>0 - BM Costs</v>
      </c>
      <c r="L818" s="1" t="str">
        <v>0 - BM Port</v>
      </c>
      <c r="N818" s="1" t="str">
        <v>0 - Port Assets</v>
      </c>
      <c r="BP818" s="1" t="str">
        <v>0- Port Costs</v>
      </c>
      <c r="BT818" s="1" t="str">
        <v>0- Port Value</v>
      </c>
    </row>
    <row r="819" spans="8:72" hidden="1" outlineLevel="1" x14ac:dyDescent="0.3">
      <c r="H819" s="1" t="str">
        <v>0 - BM Costs</v>
      </c>
      <c r="L819" s="1" t="str">
        <v>0 - BM Port</v>
      </c>
      <c r="N819" s="1" t="str">
        <v>0 - Port Assets</v>
      </c>
      <c r="BP819" s="1" t="str">
        <v>0- Port Costs</v>
      </c>
      <c r="BT819" s="1" t="str">
        <v>0- Port Value</v>
      </c>
    </row>
    <row r="820" spans="8:72" hidden="1" outlineLevel="1" x14ac:dyDescent="0.3">
      <c r="H820" s="1" t="str">
        <v>0 - BM Costs</v>
      </c>
      <c r="L820" s="1" t="str">
        <v>0 - BM Port</v>
      </c>
      <c r="N820" s="1" t="str">
        <v>0 - Port Assets</v>
      </c>
      <c r="BP820" s="1" t="str">
        <v>0- Port Costs</v>
      </c>
      <c r="BT820" s="1" t="str">
        <v>0- Port Value</v>
      </c>
    </row>
    <row r="821" spans="8:72" hidden="1" outlineLevel="1" x14ac:dyDescent="0.3">
      <c r="H821" s="1" t="str">
        <v>0 - BM Costs</v>
      </c>
      <c r="L821" s="1" t="str">
        <v>0 - BM Port</v>
      </c>
      <c r="N821" s="1" t="str">
        <v>0 - Port Assets</v>
      </c>
      <c r="BP821" s="1" t="str">
        <v>0- Port Costs</v>
      </c>
      <c r="BT821" s="1" t="str">
        <v>0- Port Value</v>
      </c>
    </row>
    <row r="822" spans="8:72" hidden="1" outlineLevel="1" x14ac:dyDescent="0.3">
      <c r="H822" s="1" t="str">
        <v>0 - BM Costs</v>
      </c>
      <c r="L822" s="1" t="str">
        <v>0 - BM Port</v>
      </c>
      <c r="N822" s="1" t="str">
        <v>0 - Port Assets</v>
      </c>
      <c r="BP822" s="1" t="str">
        <v>0- Port Costs</v>
      </c>
      <c r="BT822" s="1" t="str">
        <v>0- Port Value</v>
      </c>
    </row>
    <row r="823" spans="8:72" hidden="1" outlineLevel="1" x14ac:dyDescent="0.3">
      <c r="H823" s="1" t="str">
        <v>0 - BM Costs</v>
      </c>
      <c r="L823" s="1" t="str">
        <v>0 - BM Port</v>
      </c>
      <c r="N823" s="1" t="str">
        <v>0 - Port Assets</v>
      </c>
      <c r="BP823" s="1" t="str">
        <v>0- Port Costs</v>
      </c>
      <c r="BT823" s="1" t="str">
        <v>0- Port Value</v>
      </c>
    </row>
    <row r="824" spans="8:72" hidden="1" outlineLevel="1" x14ac:dyDescent="0.3">
      <c r="H824" s="1" t="str">
        <v>0 - BM Costs</v>
      </c>
      <c r="L824" s="1" t="str">
        <v>0 - BM Port</v>
      </c>
      <c r="N824" s="1" t="str">
        <v>0 - Port Assets</v>
      </c>
      <c r="BP824" s="1" t="str">
        <v>0- Port Costs</v>
      </c>
      <c r="BT824" s="1" t="str">
        <v>0- Port Value</v>
      </c>
    </row>
    <row r="825" spans="8:72" hidden="1" outlineLevel="1" x14ac:dyDescent="0.3">
      <c r="H825" s="1" t="str">
        <v>0 - BM Costs</v>
      </c>
      <c r="L825" s="1" t="str">
        <v>0 - BM Port</v>
      </c>
      <c r="N825" s="1" t="str">
        <v>0 - Port Assets</v>
      </c>
      <c r="BP825" s="1" t="str">
        <v>0- Port Costs</v>
      </c>
      <c r="BT825" s="1" t="str">
        <v>0- Port Value</v>
      </c>
    </row>
    <row r="826" spans="8:72" hidden="1" outlineLevel="1" x14ac:dyDescent="0.3">
      <c r="H826" s="1" t="str">
        <v>0 - BM Costs</v>
      </c>
      <c r="L826" s="1" t="str">
        <v>0 - BM Port</v>
      </c>
      <c r="N826" s="1" t="str">
        <v>0 - Port Assets</v>
      </c>
      <c r="BP826" s="1" t="str">
        <v>0- Port Costs</v>
      </c>
      <c r="BT826" s="1" t="str">
        <v>0- Port Value</v>
      </c>
    </row>
    <row r="827" spans="8:72" hidden="1" outlineLevel="1" x14ac:dyDescent="0.3">
      <c r="H827" s="1" t="str">
        <v>0 - BM Costs</v>
      </c>
      <c r="L827" s="1" t="str">
        <v>0 - BM Port</v>
      </c>
      <c r="N827" s="1" t="str">
        <v>0 - Port Assets</v>
      </c>
      <c r="BP827" s="1" t="str">
        <v>0- Port Costs</v>
      </c>
      <c r="BT827" s="1" t="str">
        <v>0- Port Value</v>
      </c>
    </row>
    <row r="828" spans="8:72" hidden="1" outlineLevel="1" x14ac:dyDescent="0.3">
      <c r="H828" s="1" t="str">
        <v>0 - BM Costs</v>
      </c>
      <c r="L828" s="1" t="str">
        <v>0 - BM Port</v>
      </c>
      <c r="N828" s="1" t="str">
        <v>0 - Port Assets</v>
      </c>
      <c r="BP828" s="1" t="str">
        <v>0- Port Costs</v>
      </c>
      <c r="BT828" s="1" t="str">
        <v>0- Port Value</v>
      </c>
    </row>
    <row r="829" spans="8:72" hidden="1" outlineLevel="1" x14ac:dyDescent="0.3">
      <c r="H829" s="1" t="str">
        <v>0 - BM Costs</v>
      </c>
      <c r="L829" s="1" t="str">
        <v>0 - BM Port</v>
      </c>
      <c r="N829" s="1" t="str">
        <v>0 - Port Assets</v>
      </c>
      <c r="BP829" s="1" t="str">
        <v>0- Port Costs</v>
      </c>
      <c r="BT829" s="1" t="str">
        <v>0- Port Value</v>
      </c>
    </row>
    <row r="830" spans="8:72" hidden="1" outlineLevel="1" x14ac:dyDescent="0.3">
      <c r="H830" s="1" t="str">
        <v>0 - BM Costs</v>
      </c>
      <c r="L830" s="1" t="str">
        <v>0 - BM Port</v>
      </c>
      <c r="N830" s="1" t="str">
        <v>0 - Port Assets</v>
      </c>
      <c r="BP830" s="1" t="str">
        <v>0- Port Costs</v>
      </c>
      <c r="BT830" s="1" t="str">
        <v>0- Port Value</v>
      </c>
    </row>
    <row r="831" spans="8:72" hidden="1" outlineLevel="1" x14ac:dyDescent="0.3">
      <c r="H831" s="1" t="str">
        <v>0 - BM Costs</v>
      </c>
      <c r="L831" s="1" t="str">
        <v>0 - BM Port</v>
      </c>
      <c r="N831" s="1" t="str">
        <v>0 - Port Assets</v>
      </c>
      <c r="BP831" s="1" t="str">
        <v>0- Port Costs</v>
      </c>
      <c r="BT831" s="1" t="str">
        <v>0- Port Value</v>
      </c>
    </row>
    <row r="832" spans="8:72" hidden="1" outlineLevel="1" x14ac:dyDescent="0.3">
      <c r="H832" s="1" t="str">
        <v>0 - BM Costs</v>
      </c>
      <c r="L832" s="1" t="str">
        <v>0 - BM Port</v>
      </c>
      <c r="N832" s="1" t="str">
        <v>0 - Port Assets</v>
      </c>
      <c r="BP832" s="1" t="str">
        <v>0- Port Costs</v>
      </c>
      <c r="BT832" s="1" t="str">
        <v>0- Port Value</v>
      </c>
    </row>
    <row r="833" spans="8:72" hidden="1" outlineLevel="1" x14ac:dyDescent="0.3">
      <c r="H833" s="1" t="str">
        <v>0 - BM Costs</v>
      </c>
      <c r="L833" s="1" t="str">
        <v>0 - BM Port</v>
      </c>
      <c r="N833" s="1" t="str">
        <v>0 - Port Assets</v>
      </c>
      <c r="BP833" s="1" t="str">
        <v>0- Port Costs</v>
      </c>
      <c r="BT833" s="1" t="str">
        <v>0- Port Value</v>
      </c>
    </row>
    <row r="834" spans="8:72" hidden="1" outlineLevel="1" x14ac:dyDescent="0.3">
      <c r="H834" s="1" t="str">
        <v>0 - BM Costs</v>
      </c>
      <c r="L834" s="1" t="str">
        <v>0 - BM Port</v>
      </c>
      <c r="N834" s="1" t="str">
        <v>0 - Port Assets</v>
      </c>
      <c r="BP834" s="1" t="str">
        <v>0- Port Costs</v>
      </c>
      <c r="BT834" s="1" t="str">
        <v>0- Port Value</v>
      </c>
    </row>
    <row r="835" spans="8:72" hidden="1" outlineLevel="1" x14ac:dyDescent="0.3">
      <c r="H835" s="1" t="str">
        <v>0 - BM Costs</v>
      </c>
      <c r="L835" s="1" t="str">
        <v>0 - BM Port</v>
      </c>
      <c r="N835" s="1" t="str">
        <v>0 - Port Assets</v>
      </c>
      <c r="BP835" s="1" t="str">
        <v>0- Port Costs</v>
      </c>
      <c r="BT835" s="1" t="str">
        <v>0- Port Value</v>
      </c>
    </row>
    <row r="836" spans="8:72" hidden="1" outlineLevel="1" x14ac:dyDescent="0.3">
      <c r="H836" s="1" t="str">
        <v>0 - BM Costs</v>
      </c>
      <c r="L836" s="1" t="str">
        <v>0 - BM Port</v>
      </c>
      <c r="N836" s="1" t="str">
        <v>0 - Port Assets</v>
      </c>
      <c r="BP836" s="1" t="str">
        <v>0- Port Costs</v>
      </c>
      <c r="BT836" s="1" t="str">
        <v>0- Port Value</v>
      </c>
    </row>
    <row r="837" spans="8:72" hidden="1" outlineLevel="1" x14ac:dyDescent="0.3">
      <c r="H837" s="1" t="str">
        <v>0 - BM Costs</v>
      </c>
      <c r="L837" s="1" t="str">
        <v>0 - BM Port</v>
      </c>
      <c r="N837" s="1" t="str">
        <v>0 - Port Assets</v>
      </c>
      <c r="BP837" s="1" t="str">
        <v>0- Port Costs</v>
      </c>
      <c r="BT837" s="1" t="str">
        <v>0- Port Value</v>
      </c>
    </row>
    <row r="838" spans="8:72" hidden="1" outlineLevel="1" x14ac:dyDescent="0.3">
      <c r="H838" s="1" t="str">
        <v>0 - BM Costs</v>
      </c>
      <c r="L838" s="1" t="str">
        <v>0 - BM Port</v>
      </c>
      <c r="N838" s="1" t="str">
        <v>0 - Port Assets</v>
      </c>
      <c r="BP838" s="1" t="str">
        <v>0- Port Costs</v>
      </c>
      <c r="BT838" s="1" t="str">
        <v>0- Port Value</v>
      </c>
    </row>
    <row r="839" spans="8:72" hidden="1" outlineLevel="1" x14ac:dyDescent="0.3">
      <c r="H839" s="1" t="str">
        <v>0 - BM Costs</v>
      </c>
      <c r="L839" s="1" t="str">
        <v>0 - BM Port</v>
      </c>
      <c r="N839" s="1" t="str">
        <v>0 - Port Assets</v>
      </c>
      <c r="BP839" s="1" t="str">
        <v>0- Port Costs</v>
      </c>
      <c r="BT839" s="1" t="str">
        <v>0- Port Value</v>
      </c>
    </row>
    <row r="840" spans="8:72" hidden="1" outlineLevel="1" x14ac:dyDescent="0.3">
      <c r="H840" s="1" t="str">
        <v>0 - BM Costs</v>
      </c>
      <c r="L840" s="1" t="str">
        <v>0 - BM Port</v>
      </c>
      <c r="N840" s="1" t="str">
        <v>0 - Port Assets</v>
      </c>
      <c r="BP840" s="1" t="str">
        <v>0- Port Costs</v>
      </c>
      <c r="BT840" s="1" t="str">
        <v>0- Port Value</v>
      </c>
    </row>
    <row r="841" spans="8:72" hidden="1" outlineLevel="1" x14ac:dyDescent="0.3">
      <c r="H841" s="1" t="str">
        <v>0 - BM Costs</v>
      </c>
      <c r="L841" s="1" t="str">
        <v>0 - BM Port</v>
      </c>
      <c r="N841" s="1" t="str">
        <v>0 - Port Assets</v>
      </c>
      <c r="BP841" s="1" t="str">
        <v>0- Port Costs</v>
      </c>
      <c r="BT841" s="1" t="str">
        <v>0- Port Value</v>
      </c>
    </row>
    <row r="842" spans="8:72" hidden="1" outlineLevel="1" x14ac:dyDescent="0.3">
      <c r="H842" s="1" t="str">
        <v>0 - BM Costs</v>
      </c>
      <c r="L842" s="1" t="str">
        <v>0 - BM Port</v>
      </c>
      <c r="N842" s="1" t="str">
        <v>0 - Port Assets</v>
      </c>
      <c r="BP842" s="1" t="str">
        <v>0- Port Costs</v>
      </c>
      <c r="BT842" s="1" t="str">
        <v>0- Port Value</v>
      </c>
    </row>
    <row r="843" spans="8:72" hidden="1" outlineLevel="1" x14ac:dyDescent="0.3">
      <c r="H843" s="1" t="str">
        <v>0 - BM Costs</v>
      </c>
      <c r="L843" s="1" t="str">
        <v>0 - BM Port</v>
      </c>
      <c r="N843" s="1" t="str">
        <v>0 - Port Assets</v>
      </c>
      <c r="BP843" s="1" t="str">
        <v>0- Port Costs</v>
      </c>
      <c r="BT843" s="1" t="str">
        <v>0- Port Value</v>
      </c>
    </row>
    <row r="844" spans="8:72" hidden="1" outlineLevel="1" x14ac:dyDescent="0.3">
      <c r="H844" s="1" t="str">
        <v>0 - BM Costs</v>
      </c>
      <c r="L844" s="1" t="str">
        <v>0 - BM Port</v>
      </c>
      <c r="N844" s="1" t="str">
        <v>0 - Port Assets</v>
      </c>
      <c r="BP844" s="1" t="str">
        <v>0- Port Costs</v>
      </c>
      <c r="BT844" s="1" t="str">
        <v>0- Port Value</v>
      </c>
    </row>
    <row r="845" spans="8:72" hidden="1" outlineLevel="1" x14ac:dyDescent="0.3">
      <c r="H845" s="1" t="str">
        <v>0 - BM Costs</v>
      </c>
      <c r="L845" s="1" t="str">
        <v>0 - BM Port</v>
      </c>
      <c r="N845" s="1" t="str">
        <v>0 - Port Assets</v>
      </c>
      <c r="BP845" s="1" t="str">
        <v>0- Port Costs</v>
      </c>
      <c r="BT845" s="1" t="str">
        <v>0- Port Value</v>
      </c>
    </row>
    <row r="846" spans="8:72" hidden="1" outlineLevel="1" x14ac:dyDescent="0.3">
      <c r="H846" s="1" t="str">
        <v>0 - BM Costs</v>
      </c>
      <c r="L846" s="1" t="str">
        <v>0 - BM Port</v>
      </c>
      <c r="N846" s="1" t="str">
        <v>0 - Port Assets</v>
      </c>
      <c r="BP846" s="1" t="str">
        <v>0- Port Costs</v>
      </c>
      <c r="BT846" s="1" t="str">
        <v>0- Port Value</v>
      </c>
    </row>
    <row r="847" spans="8:72" hidden="1" outlineLevel="1" x14ac:dyDescent="0.3">
      <c r="H847" s="1" t="str">
        <v>0 - BM Costs</v>
      </c>
      <c r="L847" s="1" t="str">
        <v>0 - BM Port</v>
      </c>
      <c r="N847" s="1" t="str">
        <v>0 - Port Assets</v>
      </c>
      <c r="BP847" s="1" t="str">
        <v>0- Port Costs</v>
      </c>
      <c r="BT847" s="1" t="str">
        <v>0- Port Value</v>
      </c>
    </row>
    <row r="848" spans="8:72" hidden="1" outlineLevel="1" x14ac:dyDescent="0.3">
      <c r="H848" s="1" t="str">
        <v>0 - BM Costs</v>
      </c>
      <c r="L848" s="1" t="str">
        <v>0 - BM Port</v>
      </c>
      <c r="N848" s="1" t="str">
        <v>0 - Port Assets</v>
      </c>
      <c r="BP848" s="1" t="str">
        <v>0- Port Costs</v>
      </c>
      <c r="BT848" s="1" t="str">
        <v>0- Port Value</v>
      </c>
    </row>
    <row r="849" spans="8:72" hidden="1" outlineLevel="1" x14ac:dyDescent="0.3">
      <c r="H849" s="1" t="str">
        <v>0 - BM Costs</v>
      </c>
      <c r="L849" s="1" t="str">
        <v>0 - BM Port</v>
      </c>
      <c r="N849" s="1" t="str">
        <v>0 - Port Assets</v>
      </c>
      <c r="BP849" s="1" t="str">
        <v>0- Port Costs</v>
      </c>
      <c r="BT849" s="1" t="str">
        <v>0- Port Value</v>
      </c>
    </row>
    <row r="850" spans="8:72" hidden="1" outlineLevel="1" x14ac:dyDescent="0.3">
      <c r="H850" s="1" t="str">
        <v>0 - BM Costs</v>
      </c>
      <c r="L850" s="1" t="str">
        <v>0 - BM Port</v>
      </c>
      <c r="N850" s="1" t="str">
        <v>0 - Port Assets</v>
      </c>
      <c r="BP850" s="1" t="str">
        <v>0- Port Costs</v>
      </c>
      <c r="BT850" s="1" t="str">
        <v>0- Port Value</v>
      </c>
    </row>
    <row r="851" spans="8:72" hidden="1" outlineLevel="1" x14ac:dyDescent="0.3">
      <c r="H851" s="1" t="str">
        <v>0 - BM Costs</v>
      </c>
      <c r="L851" s="1" t="str">
        <v>0 - BM Port</v>
      </c>
      <c r="N851" s="1" t="str">
        <v>0 - Port Assets</v>
      </c>
      <c r="BP851" s="1" t="str">
        <v>0- Port Costs</v>
      </c>
      <c r="BT851" s="1" t="str">
        <v>0- Port Value</v>
      </c>
    </row>
    <row r="852" spans="8:72" hidden="1" outlineLevel="1" x14ac:dyDescent="0.3">
      <c r="H852" s="1" t="str">
        <v>0 - BM Costs</v>
      </c>
      <c r="L852" s="1" t="str">
        <v>0 - BM Port</v>
      </c>
      <c r="N852" s="1" t="str">
        <v>0 - Port Assets</v>
      </c>
      <c r="BP852" s="1" t="str">
        <v>0- Port Costs</v>
      </c>
      <c r="BT852" s="1" t="str">
        <v>0- Port Value</v>
      </c>
    </row>
    <row r="853" spans="8:72" hidden="1" outlineLevel="1" x14ac:dyDescent="0.3">
      <c r="H853" s="1" t="str">
        <v>0 - BM Costs</v>
      </c>
      <c r="L853" s="1" t="str">
        <v>0 - BM Port</v>
      </c>
      <c r="N853" s="1" t="str">
        <v>0 - Port Assets</v>
      </c>
      <c r="BP853" s="1" t="str">
        <v>0- Port Costs</v>
      </c>
      <c r="BT853" s="1" t="str">
        <v>0- Port Value</v>
      </c>
    </row>
    <row r="854" spans="8:72" hidden="1" outlineLevel="1" x14ac:dyDescent="0.3">
      <c r="H854" s="1" t="str">
        <v>0 - BM Costs</v>
      </c>
      <c r="L854" s="1" t="str">
        <v>0 - BM Port</v>
      </c>
      <c r="N854" s="1" t="str">
        <v>0 - Port Assets</v>
      </c>
      <c r="BP854" s="1" t="str">
        <v>0- Port Costs</v>
      </c>
      <c r="BT854" s="1" t="str">
        <v>0- Port Value</v>
      </c>
    </row>
    <row r="855" spans="8:72" hidden="1" outlineLevel="1" x14ac:dyDescent="0.3">
      <c r="H855" s="1" t="str">
        <v>0 - BM Costs</v>
      </c>
      <c r="L855" s="1" t="str">
        <v>0 - BM Port</v>
      </c>
      <c r="N855" s="1" t="str">
        <v>0 - Port Assets</v>
      </c>
      <c r="BP855" s="1" t="str">
        <v>0- Port Costs</v>
      </c>
      <c r="BT855" s="1" t="str">
        <v>0- Port Value</v>
      </c>
    </row>
    <row r="856" spans="8:72" hidden="1" outlineLevel="1" x14ac:dyDescent="0.3">
      <c r="H856" s="1" t="str">
        <v>0 - BM Costs</v>
      </c>
      <c r="L856" s="1" t="str">
        <v>0 - BM Port</v>
      </c>
      <c r="N856" s="1" t="str">
        <v>0 - Port Assets</v>
      </c>
      <c r="BP856" s="1" t="str">
        <v>0- Port Costs</v>
      </c>
      <c r="BT856" s="1" t="str">
        <v>0- Port Value</v>
      </c>
    </row>
    <row r="857" spans="8:72" hidden="1" outlineLevel="1" x14ac:dyDescent="0.3">
      <c r="H857" s="1" t="str">
        <v>0 - BM Costs</v>
      </c>
      <c r="L857" s="1" t="str">
        <v>0 - BM Port</v>
      </c>
      <c r="N857" s="1" t="str">
        <v>0 - Port Assets</v>
      </c>
      <c r="BP857" s="1" t="str">
        <v>0- Port Costs</v>
      </c>
      <c r="BT857" s="1" t="str">
        <v>0- Port Value</v>
      </c>
    </row>
    <row r="858" spans="8:72" hidden="1" outlineLevel="1" x14ac:dyDescent="0.3">
      <c r="H858" s="1" t="str">
        <v>0 - BM Costs</v>
      </c>
      <c r="L858" s="1" t="str">
        <v>0 - BM Port</v>
      </c>
      <c r="N858" s="1" t="str">
        <v>0 - Port Assets</v>
      </c>
      <c r="BP858" s="1" t="str">
        <v>0- Port Costs</v>
      </c>
      <c r="BT858" s="1" t="str">
        <v>0- Port Value</v>
      </c>
    </row>
    <row r="859" spans="8:72" hidden="1" outlineLevel="1" x14ac:dyDescent="0.3">
      <c r="H859" s="1" t="str">
        <v>0 - BM Costs</v>
      </c>
      <c r="L859" s="1" t="str">
        <v>0 - BM Port</v>
      </c>
      <c r="N859" s="1" t="str">
        <v>0 - Port Assets</v>
      </c>
      <c r="BP859" s="1" t="str">
        <v>0- Port Costs</v>
      </c>
      <c r="BT859" s="1" t="str">
        <v>0- Port Value</v>
      </c>
    </row>
    <row r="860" spans="8:72" hidden="1" outlineLevel="1" x14ac:dyDescent="0.3">
      <c r="H860" s="1" t="str">
        <v>0 - BM Costs</v>
      </c>
      <c r="L860" s="1" t="str">
        <v>0 - BM Port</v>
      </c>
      <c r="N860" s="1" t="str">
        <v>0 - Port Assets</v>
      </c>
      <c r="BP860" s="1" t="str">
        <v>0- Port Costs</v>
      </c>
      <c r="BT860" s="1" t="str">
        <v>0- Port Value</v>
      </c>
    </row>
    <row r="861" spans="8:72" hidden="1" outlineLevel="1" x14ac:dyDescent="0.3">
      <c r="H861" s="1" t="str">
        <v>0 - BM Costs</v>
      </c>
      <c r="L861" s="1" t="str">
        <v>0 - BM Port</v>
      </c>
      <c r="N861" s="1" t="str">
        <v>0 - Port Assets</v>
      </c>
      <c r="BP861" s="1" t="str">
        <v>0- Port Costs</v>
      </c>
      <c r="BT861" s="1" t="str">
        <v>0- Port Value</v>
      </c>
    </row>
    <row r="862" spans="8:72" hidden="1" outlineLevel="1" x14ac:dyDescent="0.3">
      <c r="H862" s="1" t="str">
        <v>0 - BM Costs</v>
      </c>
      <c r="L862" s="1" t="str">
        <v>0 - BM Port</v>
      </c>
      <c r="N862" s="1" t="str">
        <v>0 - Port Assets</v>
      </c>
      <c r="BP862" s="1" t="str">
        <v>0- Port Costs</v>
      </c>
      <c r="BT862" s="1" t="str">
        <v>0- Port Value</v>
      </c>
    </row>
    <row r="863" spans="8:72" hidden="1" outlineLevel="1" x14ac:dyDescent="0.3">
      <c r="H863" s="1" t="str">
        <v>0 - BM Costs</v>
      </c>
      <c r="L863" s="1" t="str">
        <v>0 - BM Port</v>
      </c>
      <c r="N863" s="1" t="str">
        <v>0 - Port Assets</v>
      </c>
      <c r="BP863" s="1" t="str">
        <v>0- Port Costs</v>
      </c>
      <c r="BT863" s="1" t="str">
        <v>0- Port Value</v>
      </c>
    </row>
    <row r="864" spans="8:72" hidden="1" outlineLevel="1" x14ac:dyDescent="0.3">
      <c r="H864" s="1" t="str">
        <v>0 - BM Costs</v>
      </c>
      <c r="L864" s="1" t="str">
        <v>0 - BM Port</v>
      </c>
      <c r="N864" s="1" t="str">
        <v>0 - Port Assets</v>
      </c>
      <c r="BP864" s="1" t="str">
        <v>0- Port Costs</v>
      </c>
      <c r="BT864" s="1" t="str">
        <v>0- Port Value</v>
      </c>
    </row>
    <row r="865" spans="8:72" hidden="1" outlineLevel="1" x14ac:dyDescent="0.3">
      <c r="H865" s="1" t="str">
        <v>0 - BM Costs</v>
      </c>
      <c r="L865" s="1" t="str">
        <v>0 - BM Port</v>
      </c>
      <c r="N865" s="1" t="str">
        <v>0 - Port Assets</v>
      </c>
      <c r="BP865" s="1" t="str">
        <v>0- Port Costs</v>
      </c>
      <c r="BT865" s="1" t="str">
        <v>0- Port Value</v>
      </c>
    </row>
    <row r="866" spans="8:72" hidden="1" outlineLevel="1" x14ac:dyDescent="0.3">
      <c r="H866" s="1" t="str">
        <v>0 - BM Costs</v>
      </c>
      <c r="L866" s="1" t="str">
        <v>0 - BM Port</v>
      </c>
      <c r="N866" s="1" t="str">
        <v>0 - Port Assets</v>
      </c>
      <c r="BP866" s="1" t="str">
        <v>0- Port Costs</v>
      </c>
      <c r="BT866" s="1" t="str">
        <v>0- Port Value</v>
      </c>
    </row>
    <row r="867" spans="8:72" hidden="1" outlineLevel="1" x14ac:dyDescent="0.3">
      <c r="H867" s="1" t="str">
        <v>0 - BM Costs</v>
      </c>
      <c r="L867" s="1" t="str">
        <v>0 - BM Port</v>
      </c>
      <c r="N867" s="1" t="str">
        <v>0 - Port Assets</v>
      </c>
      <c r="BP867" s="1" t="str">
        <v>0- Port Costs</v>
      </c>
      <c r="BT867" s="1" t="str">
        <v>0- Port Value</v>
      </c>
    </row>
    <row r="868" spans="8:72" hidden="1" outlineLevel="1" x14ac:dyDescent="0.3">
      <c r="H868" s="1" t="str">
        <v>0 - BM Costs</v>
      </c>
      <c r="L868" s="1" t="str">
        <v>0 - BM Port</v>
      </c>
      <c r="N868" s="1" t="str">
        <v>0 - Port Assets</v>
      </c>
      <c r="BP868" s="1" t="str">
        <v>0- Port Costs</v>
      </c>
      <c r="BT868" s="1" t="str">
        <v>0- Port Value</v>
      </c>
    </row>
    <row r="869" spans="8:72" hidden="1" outlineLevel="1" x14ac:dyDescent="0.3">
      <c r="H869" s="1" t="str">
        <v>0 - BM Costs</v>
      </c>
      <c r="L869" s="1" t="str">
        <v>0 - BM Port</v>
      </c>
      <c r="N869" s="1" t="str">
        <v>0 - Port Assets</v>
      </c>
      <c r="BP869" s="1" t="str">
        <v>0- Port Costs</v>
      </c>
      <c r="BT869" s="1" t="str">
        <v>0- Port Value</v>
      </c>
    </row>
    <row r="870" spans="8:72" hidden="1" outlineLevel="1" x14ac:dyDescent="0.3">
      <c r="H870" s="1" t="str">
        <v>0 - BM Costs</v>
      </c>
      <c r="L870" s="1" t="str">
        <v>0 - BM Port</v>
      </c>
      <c r="N870" s="1" t="str">
        <v>0 - Port Assets</v>
      </c>
      <c r="BP870" s="1" t="str">
        <v>0- Port Costs</v>
      </c>
      <c r="BT870" s="1" t="str">
        <v>0- Port Value</v>
      </c>
    </row>
    <row r="871" spans="8:72" hidden="1" outlineLevel="1" x14ac:dyDescent="0.3">
      <c r="H871" s="1" t="str">
        <v>0 - BM Costs</v>
      </c>
      <c r="L871" s="1" t="str">
        <v>0 - BM Port</v>
      </c>
      <c r="N871" s="1" t="str">
        <v>0 - Port Assets</v>
      </c>
      <c r="BP871" s="1" t="str">
        <v>0- Port Costs</v>
      </c>
      <c r="BT871" s="1" t="str">
        <v>0- Port Value</v>
      </c>
    </row>
    <row r="872" spans="8:72" hidden="1" outlineLevel="1" x14ac:dyDescent="0.3">
      <c r="H872" s="1" t="str">
        <v>0 - BM Costs</v>
      </c>
      <c r="L872" s="1" t="str">
        <v>0 - BM Port</v>
      </c>
      <c r="N872" s="1" t="str">
        <v>0 - Port Assets</v>
      </c>
      <c r="BP872" s="1" t="str">
        <v>0- Port Costs</v>
      </c>
      <c r="BT872" s="1" t="str">
        <v>0- Port Value</v>
      </c>
    </row>
    <row r="873" spans="8:72" hidden="1" outlineLevel="1" x14ac:dyDescent="0.3">
      <c r="H873" s="1" t="str">
        <v>0 - BM Costs</v>
      </c>
      <c r="L873" s="1" t="str">
        <v>0 - BM Port</v>
      </c>
      <c r="N873" s="1" t="str">
        <v>0 - Port Assets</v>
      </c>
      <c r="BP873" s="1" t="str">
        <v>0- Port Costs</v>
      </c>
      <c r="BT873" s="1" t="str">
        <v>0- Port Value</v>
      </c>
    </row>
    <row r="874" spans="8:72" hidden="1" outlineLevel="1" x14ac:dyDescent="0.3">
      <c r="H874" s="1" t="str">
        <v>0 - BM Costs</v>
      </c>
      <c r="L874" s="1" t="str">
        <v>0 - BM Port</v>
      </c>
      <c r="N874" s="1" t="str">
        <v>0 - Port Assets</v>
      </c>
      <c r="BP874" s="1" t="str">
        <v>0- Port Costs</v>
      </c>
      <c r="BT874" s="1" t="str">
        <v>0- Port Value</v>
      </c>
    </row>
    <row r="875" spans="8:72" hidden="1" outlineLevel="1" x14ac:dyDescent="0.3">
      <c r="H875" s="1" t="str">
        <v>0 - BM Costs</v>
      </c>
      <c r="L875" s="1" t="str">
        <v>0 - BM Port</v>
      </c>
      <c r="N875" s="1" t="str">
        <v>0 - Port Assets</v>
      </c>
      <c r="BP875" s="1" t="str">
        <v>0- Port Costs</v>
      </c>
      <c r="BT875" s="1" t="str">
        <v>0- Port Value</v>
      </c>
    </row>
    <row r="876" spans="8:72" hidden="1" outlineLevel="1" x14ac:dyDescent="0.3">
      <c r="H876" s="1" t="str">
        <v>0 - BM Costs</v>
      </c>
      <c r="L876" s="1" t="str">
        <v>0 - BM Port</v>
      </c>
      <c r="N876" s="1" t="str">
        <v>0 - Port Assets</v>
      </c>
      <c r="BP876" s="1" t="str">
        <v>0- Port Costs</v>
      </c>
      <c r="BT876" s="1" t="str">
        <v>0- Port Value</v>
      </c>
    </row>
    <row r="877" spans="8:72" hidden="1" outlineLevel="1" x14ac:dyDescent="0.3">
      <c r="H877" s="1" t="str">
        <v>0 - BM Costs</v>
      </c>
      <c r="L877" s="1" t="str">
        <v>0 - BM Port</v>
      </c>
      <c r="N877" s="1" t="str">
        <v>0 - Port Assets</v>
      </c>
      <c r="BP877" s="1" t="str">
        <v>0- Port Costs</v>
      </c>
      <c r="BT877" s="1" t="str">
        <v>0- Port Value</v>
      </c>
    </row>
    <row r="878" spans="8:72" hidden="1" outlineLevel="1" x14ac:dyDescent="0.3">
      <c r="H878" s="1" t="str">
        <v>0 - BM Costs</v>
      </c>
      <c r="L878" s="1" t="str">
        <v>0 - BM Port</v>
      </c>
      <c r="N878" s="1" t="str">
        <v>0 - Port Assets</v>
      </c>
      <c r="BP878" s="1" t="str">
        <v>0- Port Costs</v>
      </c>
      <c r="BT878" s="1" t="str">
        <v>0- Port Value</v>
      </c>
    </row>
    <row r="879" spans="8:72" hidden="1" outlineLevel="1" x14ac:dyDescent="0.3">
      <c r="H879" s="1" t="str">
        <v>0 - BM Costs</v>
      </c>
      <c r="L879" s="1" t="str">
        <v>0 - BM Port</v>
      </c>
      <c r="N879" s="1" t="str">
        <v>0 - Port Assets</v>
      </c>
      <c r="BP879" s="1" t="str">
        <v>0- Port Costs</v>
      </c>
      <c r="BT879" s="1" t="str">
        <v>0- Port Value</v>
      </c>
    </row>
    <row r="880" spans="8:72" hidden="1" outlineLevel="1" x14ac:dyDescent="0.3">
      <c r="H880" s="1" t="str">
        <v>0 - BM Costs</v>
      </c>
      <c r="L880" s="1" t="str">
        <v>0 - BM Port</v>
      </c>
      <c r="N880" s="1" t="str">
        <v>0 - Port Assets</v>
      </c>
      <c r="BP880" s="1" t="str">
        <v>0- Port Costs</v>
      </c>
      <c r="BT880" s="1" t="str">
        <v>0- Port Value</v>
      </c>
    </row>
    <row r="881" spans="8:72" hidden="1" outlineLevel="1" x14ac:dyDescent="0.3">
      <c r="H881" s="1" t="str">
        <v>0 - BM Costs</v>
      </c>
      <c r="L881" s="1" t="str">
        <v>0 - BM Port</v>
      </c>
      <c r="N881" s="1" t="str">
        <v>0 - Port Assets</v>
      </c>
      <c r="BP881" s="1" t="str">
        <v>0- Port Costs</v>
      </c>
      <c r="BT881" s="1" t="str">
        <v>0- Port Value</v>
      </c>
    </row>
    <row r="882" spans="8:72" hidden="1" outlineLevel="1" x14ac:dyDescent="0.3">
      <c r="H882" s="1" t="str">
        <v>0 - BM Costs</v>
      </c>
      <c r="L882" s="1" t="str">
        <v>0 - BM Port</v>
      </c>
      <c r="N882" s="1" t="str">
        <v>0 - Port Assets</v>
      </c>
      <c r="BP882" s="1" t="str">
        <v>0- Port Costs</v>
      </c>
      <c r="BT882" s="1" t="str">
        <v>0- Port Value</v>
      </c>
    </row>
    <row r="883" spans="8:72" hidden="1" outlineLevel="1" x14ac:dyDescent="0.3">
      <c r="H883" s="1" t="str">
        <v>0 - BM Costs</v>
      </c>
      <c r="L883" s="1" t="str">
        <v>0 - BM Port</v>
      </c>
      <c r="N883" s="1" t="str">
        <v>0 - Port Assets</v>
      </c>
      <c r="BP883" s="1" t="str">
        <v>0- Port Costs</v>
      </c>
      <c r="BT883" s="1" t="str">
        <v>0- Port Value</v>
      </c>
    </row>
    <row r="884" spans="8:72" hidden="1" outlineLevel="1" x14ac:dyDescent="0.3">
      <c r="H884" s="1" t="str">
        <v>0 - BM Costs</v>
      </c>
      <c r="L884" s="1" t="str">
        <v>0 - BM Port</v>
      </c>
      <c r="N884" s="1" t="str">
        <v>0 - Port Assets</v>
      </c>
      <c r="BP884" s="1" t="str">
        <v>0- Port Costs</v>
      </c>
      <c r="BT884" s="1" t="str">
        <v>0- Port Value</v>
      </c>
    </row>
    <row r="885" spans="8:72" hidden="1" outlineLevel="1" x14ac:dyDescent="0.3">
      <c r="H885" s="1" t="str">
        <v>0 - BM Costs</v>
      </c>
      <c r="L885" s="1" t="str">
        <v>0 - BM Port</v>
      </c>
      <c r="N885" s="1" t="str">
        <v>0 - Port Assets</v>
      </c>
      <c r="BP885" s="1" t="str">
        <v>0- Port Costs</v>
      </c>
      <c r="BT885" s="1" t="str">
        <v>0- Port Value</v>
      </c>
    </row>
    <row r="886" spans="8:72" hidden="1" outlineLevel="1" x14ac:dyDescent="0.3">
      <c r="H886" s="1" t="str">
        <v>0 - BM Costs</v>
      </c>
      <c r="L886" s="1" t="str">
        <v>0 - BM Port</v>
      </c>
      <c r="N886" s="1" t="str">
        <v>0 - Port Assets</v>
      </c>
      <c r="BP886" s="1" t="str">
        <v>0- Port Costs</v>
      </c>
      <c r="BT886" s="1" t="str">
        <v>0- Port Value</v>
      </c>
    </row>
    <row r="887" spans="8:72" hidden="1" outlineLevel="1" x14ac:dyDescent="0.3">
      <c r="H887" s="1" t="str">
        <v>0 - BM Costs</v>
      </c>
      <c r="L887" s="1" t="str">
        <v>0 - BM Port</v>
      </c>
      <c r="N887" s="1" t="str">
        <v>0 - Port Assets</v>
      </c>
      <c r="BP887" s="1" t="str">
        <v>0- Port Costs</v>
      </c>
      <c r="BT887" s="1" t="str">
        <v>0- Port Value</v>
      </c>
    </row>
    <row r="888" spans="8:72" hidden="1" outlineLevel="1" x14ac:dyDescent="0.3">
      <c r="H888" s="1" t="str">
        <v>0 - BM Costs</v>
      </c>
      <c r="L888" s="1" t="str">
        <v>0 - BM Port</v>
      </c>
      <c r="N888" s="1" t="str">
        <v>0 - Port Assets</v>
      </c>
      <c r="BP888" s="1" t="str">
        <v>0- Port Costs</v>
      </c>
      <c r="BT888" s="1" t="str">
        <v>0- Port Value</v>
      </c>
    </row>
    <row r="889" spans="8:72" hidden="1" outlineLevel="1" x14ac:dyDescent="0.3">
      <c r="H889" s="1" t="str">
        <v>0 - BM Costs</v>
      </c>
      <c r="L889" s="1" t="str">
        <v>0 - BM Port</v>
      </c>
      <c r="N889" s="1" t="str">
        <v>0 - Port Assets</v>
      </c>
      <c r="BP889" s="1" t="str">
        <v>0- Port Costs</v>
      </c>
      <c r="BT889" s="1" t="str">
        <v>0- Port Value</v>
      </c>
    </row>
    <row r="890" spans="8:72" hidden="1" outlineLevel="1" x14ac:dyDescent="0.3">
      <c r="H890" s="1" t="str">
        <v>0 - BM Costs</v>
      </c>
      <c r="L890" s="1" t="str">
        <v>0 - BM Port</v>
      </c>
      <c r="N890" s="1" t="str">
        <v>0 - Port Assets</v>
      </c>
      <c r="BP890" s="1" t="str">
        <v>0- Port Costs</v>
      </c>
      <c r="BT890" s="1" t="str">
        <v>0- Port Value</v>
      </c>
    </row>
    <row r="891" spans="8:72" hidden="1" outlineLevel="1" x14ac:dyDescent="0.3">
      <c r="H891" s="1" t="str">
        <v>0 - BM Costs</v>
      </c>
      <c r="L891" s="1" t="str">
        <v>0 - BM Port</v>
      </c>
      <c r="N891" s="1" t="str">
        <v>0 - Port Assets</v>
      </c>
      <c r="BP891" s="1" t="str">
        <v>0- Port Costs</v>
      </c>
      <c r="BT891" s="1" t="str">
        <v>0- Port Value</v>
      </c>
    </row>
    <row r="892" spans="8:72" hidden="1" outlineLevel="1" x14ac:dyDescent="0.3">
      <c r="H892" s="1" t="str">
        <v>0 - BM Costs</v>
      </c>
      <c r="L892" s="1" t="str">
        <v>0 - BM Port</v>
      </c>
      <c r="N892" s="1" t="str">
        <v>0 - Port Assets</v>
      </c>
      <c r="BP892" s="1" t="str">
        <v>0- Port Costs</v>
      </c>
      <c r="BT892" s="1" t="str">
        <v>0- Port Value</v>
      </c>
    </row>
    <row r="893" spans="8:72" hidden="1" outlineLevel="1" x14ac:dyDescent="0.3">
      <c r="H893" s="1" t="str">
        <v>0 - BM Costs</v>
      </c>
      <c r="L893" s="1" t="str">
        <v>0 - BM Port</v>
      </c>
      <c r="N893" s="1" t="str">
        <v>0 - Port Assets</v>
      </c>
      <c r="BP893" s="1" t="str">
        <v>0- Port Costs</v>
      </c>
      <c r="BT893" s="1" t="str">
        <v>0- Port Value</v>
      </c>
    </row>
    <row r="894" spans="8:72" hidden="1" outlineLevel="1" x14ac:dyDescent="0.3">
      <c r="H894" s="1" t="str">
        <v>0 - BM Costs</v>
      </c>
      <c r="L894" s="1" t="str">
        <v>0 - BM Port</v>
      </c>
      <c r="N894" s="1" t="str">
        <v>0 - Port Assets</v>
      </c>
      <c r="BP894" s="1" t="str">
        <v>0- Port Costs</v>
      </c>
      <c r="BT894" s="1" t="str">
        <v>0- Port Value</v>
      </c>
    </row>
    <row r="895" spans="8:72" hidden="1" outlineLevel="1" x14ac:dyDescent="0.3">
      <c r="H895" s="1" t="str">
        <v>0 - BM Costs</v>
      </c>
      <c r="L895" s="1" t="str">
        <v>0 - BM Port</v>
      </c>
      <c r="N895" s="1" t="str">
        <v>0 - Port Assets</v>
      </c>
      <c r="BP895" s="1" t="str">
        <v>0- Port Costs</v>
      </c>
      <c r="BT895" s="1" t="str">
        <v>0- Port Value</v>
      </c>
    </row>
    <row r="896" spans="8:72" hidden="1" outlineLevel="1" x14ac:dyDescent="0.3">
      <c r="H896" s="1" t="str">
        <v>0 - BM Costs</v>
      </c>
      <c r="L896" s="1" t="str">
        <v>0 - BM Port</v>
      </c>
      <c r="N896" s="1" t="str">
        <v>0 - Port Assets</v>
      </c>
      <c r="BP896" s="1" t="str">
        <v>0- Port Costs</v>
      </c>
      <c r="BT896" s="1" t="str">
        <v>0- Port Value</v>
      </c>
    </row>
    <row r="897" spans="8:72" hidden="1" outlineLevel="1" x14ac:dyDescent="0.3">
      <c r="H897" s="1" t="str">
        <v>0 - BM Costs</v>
      </c>
      <c r="L897" s="1" t="str">
        <v>0 - BM Port</v>
      </c>
      <c r="N897" s="1" t="str">
        <v>0 - Port Assets</v>
      </c>
      <c r="BP897" s="1" t="str">
        <v>0- Port Costs</v>
      </c>
      <c r="BT897" s="1" t="str">
        <v>0- Port Value</v>
      </c>
    </row>
    <row r="898" spans="8:72" hidden="1" outlineLevel="1" x14ac:dyDescent="0.3">
      <c r="H898" s="1" t="str">
        <v>0 - BM Costs</v>
      </c>
      <c r="L898" s="1" t="str">
        <v>0 - BM Port</v>
      </c>
      <c r="N898" s="1" t="str">
        <v>0 - Port Assets</v>
      </c>
      <c r="BP898" s="1" t="str">
        <v>0- Port Costs</v>
      </c>
      <c r="BT898" s="1" t="str">
        <v>0- Port Value</v>
      </c>
    </row>
    <row r="899" spans="8:72" hidden="1" outlineLevel="1" x14ac:dyDescent="0.3">
      <c r="H899" s="1" t="str">
        <v>0 - BM Costs</v>
      </c>
      <c r="L899" s="1" t="str">
        <v>0 - BM Port</v>
      </c>
      <c r="N899" s="1" t="str">
        <v>0 - Port Assets</v>
      </c>
      <c r="BP899" s="1" t="str">
        <v>0- Port Costs</v>
      </c>
      <c r="BT899" s="1" t="str">
        <v>0- Port Value</v>
      </c>
    </row>
    <row r="900" spans="8:72" hidden="1" outlineLevel="1" x14ac:dyDescent="0.3">
      <c r="H900" s="1" t="str">
        <v>0 - BM Costs</v>
      </c>
      <c r="L900" s="1" t="str">
        <v>0 - BM Port</v>
      </c>
      <c r="N900" s="1" t="str">
        <v>0 - Port Assets</v>
      </c>
      <c r="BP900" s="1" t="str">
        <v>0- Port Costs</v>
      </c>
      <c r="BT900" s="1" t="str">
        <v>0- Port Value</v>
      </c>
    </row>
    <row r="901" spans="8:72" hidden="1" outlineLevel="1" x14ac:dyDescent="0.3">
      <c r="H901" s="1" t="str">
        <v>0 - BM Costs</v>
      </c>
      <c r="L901" s="1" t="str">
        <v>0 - BM Port</v>
      </c>
      <c r="N901" s="1" t="str">
        <v>0 - Port Assets</v>
      </c>
      <c r="BP901" s="1" t="str">
        <v>0- Port Costs</v>
      </c>
      <c r="BT901" s="1" t="str">
        <v>0- Port Value</v>
      </c>
    </row>
    <row r="902" spans="8:72" hidden="1" outlineLevel="1" x14ac:dyDescent="0.3">
      <c r="H902" s="1" t="str">
        <v>0 - BM Costs</v>
      </c>
      <c r="L902" s="1" t="str">
        <v>0 - BM Port</v>
      </c>
      <c r="N902" s="1" t="str">
        <v>0 - Port Assets</v>
      </c>
      <c r="BP902" s="1" t="str">
        <v>0- Port Costs</v>
      </c>
      <c r="BT902" s="1" t="str">
        <v>0- Port Value</v>
      </c>
    </row>
    <row r="903" spans="8:72" hidden="1" outlineLevel="1" x14ac:dyDescent="0.3">
      <c r="H903" s="1" t="str">
        <v>0 - BM Costs</v>
      </c>
      <c r="L903" s="1" t="str">
        <v>0 - BM Port</v>
      </c>
      <c r="N903" s="1" t="str">
        <v>0 - Port Assets</v>
      </c>
      <c r="BP903" s="1" t="str">
        <v>0- Port Costs</v>
      </c>
      <c r="BT903" s="1" t="str">
        <v>0- Port Value</v>
      </c>
    </row>
    <row r="904" spans="8:72" hidden="1" outlineLevel="1" x14ac:dyDescent="0.3">
      <c r="H904" s="1" t="str">
        <v>0 - BM Costs</v>
      </c>
      <c r="L904" s="1" t="str">
        <v>0 - BM Port</v>
      </c>
      <c r="N904" s="1" t="str">
        <v>0 - Port Assets</v>
      </c>
      <c r="BP904" s="1" t="str">
        <v>0- Port Costs</v>
      </c>
      <c r="BT904" s="1" t="str">
        <v>0- Port Value</v>
      </c>
    </row>
    <row r="905" spans="8:72" hidden="1" outlineLevel="1" x14ac:dyDescent="0.3">
      <c r="H905" s="1" t="str">
        <v>0 - BM Costs</v>
      </c>
      <c r="L905" s="1" t="str">
        <v>0 - BM Port</v>
      </c>
      <c r="N905" s="1" t="str">
        <v>0 - Port Assets</v>
      </c>
      <c r="BP905" s="1" t="str">
        <v>0- Port Costs</v>
      </c>
      <c r="BT905" s="1" t="str">
        <v>0- Port Value</v>
      </c>
    </row>
    <row r="906" spans="8:72" hidden="1" outlineLevel="1" x14ac:dyDescent="0.3">
      <c r="H906" s="1" t="str">
        <v>0 - BM Costs</v>
      </c>
      <c r="L906" s="1" t="str">
        <v>0 - BM Port</v>
      </c>
      <c r="N906" s="1" t="str">
        <v>0 - Port Assets</v>
      </c>
      <c r="BP906" s="1" t="str">
        <v>0- Port Costs</v>
      </c>
      <c r="BT906" s="1" t="str">
        <v>0- Port Value</v>
      </c>
    </row>
    <row r="907" spans="8:72" hidden="1" outlineLevel="1" x14ac:dyDescent="0.3">
      <c r="H907" s="1" t="str">
        <v>0 - BM Costs</v>
      </c>
      <c r="L907" s="1" t="str">
        <v>0 - BM Port</v>
      </c>
      <c r="N907" s="1" t="str">
        <v>0 - Port Assets</v>
      </c>
      <c r="BP907" s="1" t="str">
        <v>0- Port Costs</v>
      </c>
      <c r="BT907" s="1" t="str">
        <v>0- Port Value</v>
      </c>
    </row>
    <row r="908" spans="8:72" hidden="1" outlineLevel="1" x14ac:dyDescent="0.3">
      <c r="H908" s="1" t="str">
        <v>0 - BM Costs</v>
      </c>
      <c r="L908" s="1" t="str">
        <v>0 - BM Port</v>
      </c>
      <c r="N908" s="1" t="str">
        <v>0 - Port Assets</v>
      </c>
      <c r="BP908" s="1" t="str">
        <v>0- Port Costs</v>
      </c>
      <c r="BT908" s="1" t="str">
        <v>0- Port Value</v>
      </c>
    </row>
    <row r="909" spans="8:72" hidden="1" outlineLevel="1" x14ac:dyDescent="0.3">
      <c r="H909" s="1" t="str">
        <v>0 - BM Costs</v>
      </c>
      <c r="L909" s="1" t="str">
        <v>0 - BM Port</v>
      </c>
      <c r="N909" s="1" t="str">
        <v>0 - Port Assets</v>
      </c>
      <c r="BP909" s="1" t="str">
        <v>0- Port Costs</v>
      </c>
      <c r="BT909" s="1" t="str">
        <v>0- Port Value</v>
      </c>
    </row>
    <row r="910" spans="8:72" hidden="1" outlineLevel="1" x14ac:dyDescent="0.3">
      <c r="H910" s="1" t="str">
        <v>0 - BM Costs</v>
      </c>
      <c r="L910" s="1" t="str">
        <v>0 - BM Port</v>
      </c>
      <c r="N910" s="1" t="str">
        <v>0 - Port Assets</v>
      </c>
      <c r="BP910" s="1" t="str">
        <v>0- Port Costs</v>
      </c>
      <c r="BT910" s="1" t="str">
        <v>0- Port Value</v>
      </c>
    </row>
    <row r="911" spans="8:72" hidden="1" outlineLevel="1" x14ac:dyDescent="0.3">
      <c r="H911" s="1" t="str">
        <v>0 - BM Costs</v>
      </c>
      <c r="L911" s="1" t="str">
        <v>0 - BM Port</v>
      </c>
      <c r="N911" s="1" t="str">
        <v>0 - Port Assets</v>
      </c>
      <c r="BP911" s="1" t="str">
        <v>0- Port Costs</v>
      </c>
      <c r="BT911" s="1" t="str">
        <v>0- Port Value</v>
      </c>
    </row>
    <row r="912" spans="8:72" hidden="1" outlineLevel="1" x14ac:dyDescent="0.3">
      <c r="H912" s="1" t="str">
        <v>0 - BM Costs</v>
      </c>
      <c r="L912" s="1" t="str">
        <v>0 - BM Port</v>
      </c>
      <c r="N912" s="1" t="str">
        <v>0 - Port Assets</v>
      </c>
      <c r="BP912" s="1" t="str">
        <v>0- Port Costs</v>
      </c>
      <c r="BT912" s="1" t="str">
        <v>0- Port Value</v>
      </c>
    </row>
    <row r="913" spans="8:72" hidden="1" outlineLevel="1" x14ac:dyDescent="0.3">
      <c r="H913" s="1" t="str">
        <v>0 - BM Costs</v>
      </c>
      <c r="L913" s="1" t="str">
        <v>0 - BM Port</v>
      </c>
      <c r="N913" s="1" t="str">
        <v>0 - Port Assets</v>
      </c>
      <c r="BP913" s="1" t="str">
        <v>0- Port Costs</v>
      </c>
      <c r="BT913" s="1" t="str">
        <v>0- Port Value</v>
      </c>
    </row>
    <row r="914" spans="8:72" hidden="1" outlineLevel="1" x14ac:dyDescent="0.3">
      <c r="H914" s="1" t="str">
        <v>0 - BM Costs</v>
      </c>
      <c r="L914" s="1" t="str">
        <v>0 - BM Port</v>
      </c>
      <c r="N914" s="1" t="str">
        <v>0 - Port Assets</v>
      </c>
      <c r="BP914" s="1" t="str">
        <v>0- Port Costs</v>
      </c>
      <c r="BT914" s="1" t="str">
        <v>0- Port Value</v>
      </c>
    </row>
    <row r="915" spans="8:72" hidden="1" outlineLevel="1" x14ac:dyDescent="0.3">
      <c r="H915" s="1" t="str">
        <v>0 - BM Costs</v>
      </c>
      <c r="L915" s="1" t="str">
        <v>0 - BM Port</v>
      </c>
      <c r="N915" s="1" t="str">
        <v>0 - Port Assets</v>
      </c>
      <c r="BP915" s="1" t="str">
        <v>0- Port Costs</v>
      </c>
      <c r="BT915" s="1" t="str">
        <v>0- Port Value</v>
      </c>
    </row>
    <row r="916" spans="8:72" hidden="1" outlineLevel="1" x14ac:dyDescent="0.3">
      <c r="H916" s="1" t="str">
        <v>0 - BM Costs</v>
      </c>
      <c r="L916" s="1" t="str">
        <v>0 - BM Port</v>
      </c>
      <c r="N916" s="1" t="str">
        <v>0 - Port Assets</v>
      </c>
      <c r="BP916" s="1" t="str">
        <v>0- Port Costs</v>
      </c>
      <c r="BT916" s="1" t="str">
        <v>0- Port Value</v>
      </c>
    </row>
    <row r="917" spans="8:72" hidden="1" outlineLevel="1" x14ac:dyDescent="0.3">
      <c r="H917" s="1" t="str">
        <v>0 - BM Costs</v>
      </c>
      <c r="L917" s="1" t="str">
        <v>0 - BM Port</v>
      </c>
      <c r="N917" s="1" t="str">
        <v>0 - Port Assets</v>
      </c>
      <c r="BP917" s="1" t="str">
        <v>0- Port Costs</v>
      </c>
      <c r="BT917" s="1" t="str">
        <v>0- Port Value</v>
      </c>
    </row>
    <row r="918" spans="8:72" hidden="1" outlineLevel="1" x14ac:dyDescent="0.3">
      <c r="H918" s="1" t="str">
        <v>0 - BM Costs</v>
      </c>
      <c r="L918" s="1" t="str">
        <v>0 - BM Port</v>
      </c>
      <c r="N918" s="1" t="str">
        <v>0 - Port Assets</v>
      </c>
      <c r="BP918" s="1" t="str">
        <v>0- Port Costs</v>
      </c>
      <c r="BT918" s="1" t="str">
        <v>0- Port Value</v>
      </c>
    </row>
    <row r="919" spans="8:72" hidden="1" outlineLevel="1" x14ac:dyDescent="0.3">
      <c r="H919" s="1" t="str">
        <v>0 - BM Costs</v>
      </c>
      <c r="L919" s="1" t="str">
        <v>0 - BM Port</v>
      </c>
      <c r="N919" s="1" t="str">
        <v>0 - Port Assets</v>
      </c>
      <c r="BP919" s="1" t="str">
        <v>0- Port Costs</v>
      </c>
      <c r="BT919" s="1" t="str">
        <v>0- Port Value</v>
      </c>
    </row>
    <row r="920" spans="8:72" hidden="1" outlineLevel="1" x14ac:dyDescent="0.3">
      <c r="H920" s="1" t="str">
        <v>0 - BM Costs</v>
      </c>
      <c r="L920" s="1" t="str">
        <v>0 - BM Port</v>
      </c>
      <c r="N920" s="1" t="str">
        <v>0 - Port Assets</v>
      </c>
      <c r="BP920" s="1" t="str">
        <v>0- Port Costs</v>
      </c>
      <c r="BT920" s="1" t="str">
        <v>0- Port Value</v>
      </c>
    </row>
    <row r="921" spans="8:72" hidden="1" outlineLevel="1" x14ac:dyDescent="0.3">
      <c r="H921" s="1" t="str">
        <v>0 - BM Costs</v>
      </c>
      <c r="L921" s="1" t="str">
        <v>0 - BM Port</v>
      </c>
      <c r="N921" s="1" t="str">
        <v>0 - Port Assets</v>
      </c>
      <c r="BP921" s="1" t="str">
        <v>0- Port Costs</v>
      </c>
      <c r="BT921" s="1" t="str">
        <v>0- Port Value</v>
      </c>
    </row>
    <row r="922" spans="8:72" hidden="1" outlineLevel="1" x14ac:dyDescent="0.3">
      <c r="H922" s="1" t="str">
        <v>0 - BM Costs</v>
      </c>
      <c r="L922" s="1" t="str">
        <v>0 - BM Port</v>
      </c>
      <c r="N922" s="1" t="str">
        <v>0 - Port Assets</v>
      </c>
      <c r="BP922" s="1" t="str">
        <v>0- Port Costs</v>
      </c>
      <c r="BT922" s="1" t="str">
        <v>0- Port Value</v>
      </c>
    </row>
    <row r="923" spans="8:72" hidden="1" outlineLevel="1" x14ac:dyDescent="0.3">
      <c r="H923" s="1" t="str">
        <v>0 - BM Costs</v>
      </c>
      <c r="L923" s="1" t="str">
        <v>0 - BM Port</v>
      </c>
      <c r="N923" s="1" t="str">
        <v>0 - Port Assets</v>
      </c>
      <c r="BP923" s="1" t="str">
        <v>0- Port Costs</v>
      </c>
      <c r="BT923" s="1" t="str">
        <v>0- Port Value</v>
      </c>
    </row>
    <row r="924" spans="8:72" hidden="1" outlineLevel="1" x14ac:dyDescent="0.3">
      <c r="H924" s="1" t="str">
        <v>0 - BM Costs</v>
      </c>
      <c r="L924" s="1" t="str">
        <v>0 - BM Port</v>
      </c>
      <c r="N924" s="1" t="str">
        <v>0 - Port Assets</v>
      </c>
      <c r="BP924" s="1" t="str">
        <v>0- Port Costs</v>
      </c>
      <c r="BT924" s="1" t="str">
        <v>0- Port Value</v>
      </c>
    </row>
    <row r="925" spans="8:72" hidden="1" outlineLevel="1" x14ac:dyDescent="0.3">
      <c r="H925" s="1" t="str">
        <v>0 - BM Costs</v>
      </c>
      <c r="L925" s="1" t="str">
        <v>0 - BM Port</v>
      </c>
      <c r="N925" s="1" t="str">
        <v>0 - Port Assets</v>
      </c>
      <c r="BP925" s="1" t="str">
        <v>0- Port Costs</v>
      </c>
      <c r="BT925" s="1" t="str">
        <v>0- Port Value</v>
      </c>
    </row>
    <row r="926" spans="8:72" hidden="1" outlineLevel="1" x14ac:dyDescent="0.3">
      <c r="H926" s="1" t="str">
        <v>0 - BM Costs</v>
      </c>
      <c r="L926" s="1" t="str">
        <v>0 - BM Port</v>
      </c>
      <c r="N926" s="1" t="str">
        <v>0 - Port Assets</v>
      </c>
      <c r="BP926" s="1" t="str">
        <v>0- Port Costs</v>
      </c>
      <c r="BT926" s="1" t="str">
        <v>0- Port Value</v>
      </c>
    </row>
    <row r="927" spans="8:72" hidden="1" outlineLevel="1" x14ac:dyDescent="0.3">
      <c r="H927" s="1" t="str">
        <v>0 - BM Costs</v>
      </c>
      <c r="L927" s="1" t="str">
        <v>0 - BM Port</v>
      </c>
      <c r="N927" s="1" t="str">
        <v>0 - Port Assets</v>
      </c>
      <c r="BP927" s="1" t="str">
        <v>0- Port Costs</v>
      </c>
      <c r="BT927" s="1" t="str">
        <v>0- Port Value</v>
      </c>
    </row>
    <row r="928" spans="8:72" hidden="1" outlineLevel="1" x14ac:dyDescent="0.3">
      <c r="H928" s="1" t="str">
        <v>0 - BM Costs</v>
      </c>
      <c r="L928" s="1" t="str">
        <v>0 - BM Port</v>
      </c>
      <c r="N928" s="1" t="str">
        <v>0 - Port Assets</v>
      </c>
      <c r="BP928" s="1" t="str">
        <v>0- Port Costs</v>
      </c>
      <c r="BT928" s="1" t="str">
        <v>0- Port Value</v>
      </c>
    </row>
    <row r="929" spans="8:72" hidden="1" outlineLevel="1" x14ac:dyDescent="0.3">
      <c r="H929" s="1" t="str">
        <v>0 - BM Costs</v>
      </c>
      <c r="L929" s="1" t="str">
        <v>0 - BM Port</v>
      </c>
      <c r="N929" s="1" t="str">
        <v>0 - Port Assets</v>
      </c>
      <c r="BP929" s="1" t="str">
        <v>0- Port Costs</v>
      </c>
      <c r="BT929" s="1" t="str">
        <v>0- Port Value</v>
      </c>
    </row>
    <row r="930" spans="8:72" hidden="1" outlineLevel="1" x14ac:dyDescent="0.3">
      <c r="H930" s="1" t="str">
        <v>0 - BM Costs</v>
      </c>
      <c r="L930" s="1" t="str">
        <v>0 - BM Port</v>
      </c>
      <c r="N930" s="1" t="str">
        <v>0 - Port Assets</v>
      </c>
      <c r="BP930" s="1" t="str">
        <v>0- Port Costs</v>
      </c>
      <c r="BT930" s="1" t="str">
        <v>0- Port Value</v>
      </c>
    </row>
    <row r="931" spans="8:72" hidden="1" outlineLevel="1" x14ac:dyDescent="0.3">
      <c r="H931" s="1" t="str">
        <v>0 - BM Costs</v>
      </c>
      <c r="L931" s="1" t="str">
        <v>0 - BM Port</v>
      </c>
      <c r="N931" s="1" t="str">
        <v>0 - Port Assets</v>
      </c>
      <c r="BP931" s="1" t="str">
        <v>0- Port Costs</v>
      </c>
      <c r="BT931" s="1" t="str">
        <v>0- Port Value</v>
      </c>
    </row>
    <row r="932" spans="8:72" hidden="1" outlineLevel="1" x14ac:dyDescent="0.3">
      <c r="H932" s="1" t="str">
        <v>0 - BM Costs</v>
      </c>
      <c r="L932" s="1" t="str">
        <v>0 - BM Port</v>
      </c>
      <c r="N932" s="1" t="str">
        <v>0 - Port Assets</v>
      </c>
      <c r="BP932" s="1" t="str">
        <v>0- Port Costs</v>
      </c>
      <c r="BT932" s="1" t="str">
        <v>0- Port Value</v>
      </c>
    </row>
    <row r="933" spans="8:72" hidden="1" outlineLevel="1" x14ac:dyDescent="0.3">
      <c r="H933" s="1" t="str">
        <v>0 - BM Costs</v>
      </c>
      <c r="L933" s="1" t="str">
        <v>0 - BM Port</v>
      </c>
      <c r="N933" s="1" t="str">
        <v>0 - Port Assets</v>
      </c>
      <c r="BP933" s="1" t="str">
        <v>0- Port Costs</v>
      </c>
      <c r="BT933" s="1" t="str">
        <v>0- Port Value</v>
      </c>
    </row>
    <row r="934" spans="8:72" hidden="1" outlineLevel="1" x14ac:dyDescent="0.3">
      <c r="H934" s="1" t="str">
        <v>0 - BM Costs</v>
      </c>
      <c r="L934" s="1" t="str">
        <v>0 - BM Port</v>
      </c>
      <c r="N934" s="1" t="str">
        <v>0 - Port Assets</v>
      </c>
      <c r="BP934" s="1" t="str">
        <v>0- Port Costs</v>
      </c>
      <c r="BT934" s="1" t="str">
        <v>0- Port Value</v>
      </c>
    </row>
    <row r="935" spans="8:72" hidden="1" outlineLevel="1" x14ac:dyDescent="0.3">
      <c r="H935" s="1" t="str">
        <v>0 - BM Costs</v>
      </c>
      <c r="L935" s="1" t="str">
        <v>0 - BM Port</v>
      </c>
      <c r="N935" s="1" t="str">
        <v>0 - Port Assets</v>
      </c>
      <c r="BP935" s="1" t="str">
        <v>0- Port Costs</v>
      </c>
      <c r="BT935" s="1" t="str">
        <v>0- Port Value</v>
      </c>
    </row>
    <row r="936" spans="8:72" hidden="1" outlineLevel="1" x14ac:dyDescent="0.3">
      <c r="H936" s="1" t="str">
        <v>0 - BM Costs</v>
      </c>
      <c r="L936" s="1" t="str">
        <v>0 - BM Port</v>
      </c>
      <c r="N936" s="1" t="str">
        <v>0 - Port Assets</v>
      </c>
      <c r="BP936" s="1" t="str">
        <v>0- Port Costs</v>
      </c>
      <c r="BT936" s="1" t="str">
        <v>0- Port Value</v>
      </c>
    </row>
    <row r="937" spans="8:72" hidden="1" outlineLevel="1" x14ac:dyDescent="0.3">
      <c r="H937" s="1" t="str">
        <v>0 - BM Costs</v>
      </c>
      <c r="L937" s="1" t="str">
        <v>0 - BM Port</v>
      </c>
      <c r="N937" s="1" t="str">
        <v>0 - Port Assets</v>
      </c>
      <c r="BP937" s="1" t="str">
        <v>0- Port Costs</v>
      </c>
      <c r="BT937" s="1" t="str">
        <v>0- Port Value</v>
      </c>
    </row>
    <row r="938" spans="8:72" hidden="1" outlineLevel="1" x14ac:dyDescent="0.3">
      <c r="H938" s="1" t="str">
        <v>0 - BM Costs</v>
      </c>
      <c r="L938" s="1" t="str">
        <v>0 - BM Port</v>
      </c>
      <c r="N938" s="1" t="str">
        <v>0 - Port Assets</v>
      </c>
      <c r="BP938" s="1" t="str">
        <v>0- Port Costs</v>
      </c>
      <c r="BT938" s="1" t="str">
        <v>0- Port Value</v>
      </c>
    </row>
    <row r="939" spans="8:72" hidden="1" outlineLevel="1" x14ac:dyDescent="0.3">
      <c r="H939" s="1" t="str">
        <v>0 - BM Costs</v>
      </c>
      <c r="L939" s="1" t="str">
        <v>0 - BM Port</v>
      </c>
      <c r="N939" s="1" t="str">
        <v>0 - Port Assets</v>
      </c>
      <c r="BP939" s="1" t="str">
        <v>0- Port Costs</v>
      </c>
      <c r="BT939" s="1" t="str">
        <v>0- Port Value</v>
      </c>
    </row>
    <row r="940" spans="8:72" hidden="1" outlineLevel="1" x14ac:dyDescent="0.3">
      <c r="H940" s="1" t="str">
        <v>0 - BM Costs</v>
      </c>
      <c r="L940" s="1" t="str">
        <v>0 - BM Port</v>
      </c>
      <c r="N940" s="1" t="str">
        <v>0 - Port Assets</v>
      </c>
      <c r="BP940" s="1" t="str">
        <v>0- Port Costs</v>
      </c>
      <c r="BT940" s="1" t="str">
        <v>0- Port Value</v>
      </c>
    </row>
    <row r="941" spans="8:72" hidden="1" outlineLevel="1" x14ac:dyDescent="0.3">
      <c r="H941" s="1" t="str">
        <v>0 - BM Costs</v>
      </c>
      <c r="L941" s="1" t="str">
        <v>0 - BM Port</v>
      </c>
      <c r="N941" s="1" t="str">
        <v>0 - Port Assets</v>
      </c>
      <c r="BP941" s="1" t="str">
        <v>0- Port Costs</v>
      </c>
      <c r="BT941" s="1" t="str">
        <v>0- Port Value</v>
      </c>
    </row>
    <row r="942" spans="8:72" hidden="1" outlineLevel="1" x14ac:dyDescent="0.3">
      <c r="H942" s="1" t="str">
        <v>0 - BM Costs</v>
      </c>
      <c r="L942" s="1" t="str">
        <v>0 - BM Port</v>
      </c>
      <c r="N942" s="1" t="str">
        <v>0 - Port Assets</v>
      </c>
      <c r="BP942" s="1" t="str">
        <v>0- Port Costs</v>
      </c>
      <c r="BT942" s="1" t="str">
        <v>0- Port Value</v>
      </c>
    </row>
    <row r="943" spans="8:72" hidden="1" outlineLevel="1" x14ac:dyDescent="0.3">
      <c r="H943" s="1" t="str">
        <v>0 - BM Costs</v>
      </c>
      <c r="L943" s="1" t="str">
        <v>0 - BM Port</v>
      </c>
      <c r="N943" s="1" t="str">
        <v>0 - Port Assets</v>
      </c>
      <c r="BP943" s="1" t="str">
        <v>0- Port Costs</v>
      </c>
      <c r="BT943" s="1" t="str">
        <v>0- Port Value</v>
      </c>
    </row>
    <row r="944" spans="8:72" hidden="1" outlineLevel="1" x14ac:dyDescent="0.3">
      <c r="H944" s="1" t="str">
        <v>0 - BM Costs</v>
      </c>
      <c r="L944" s="1" t="str">
        <v>0 - BM Port</v>
      </c>
      <c r="N944" s="1" t="str">
        <v>0 - Port Assets</v>
      </c>
      <c r="BP944" s="1" t="str">
        <v>0- Port Costs</v>
      </c>
      <c r="BT944" s="1" t="str">
        <v>0- Port Value</v>
      </c>
    </row>
    <row r="945" spans="8:72" hidden="1" outlineLevel="1" x14ac:dyDescent="0.3">
      <c r="H945" s="1" t="str">
        <v>0 - BM Costs</v>
      </c>
      <c r="L945" s="1" t="str">
        <v>0 - BM Port</v>
      </c>
      <c r="N945" s="1" t="str">
        <v>0 - Port Assets</v>
      </c>
      <c r="BP945" s="1" t="str">
        <v>0- Port Costs</v>
      </c>
      <c r="BT945" s="1" t="str">
        <v>0- Port Value</v>
      </c>
    </row>
    <row r="946" spans="8:72" hidden="1" outlineLevel="1" x14ac:dyDescent="0.3">
      <c r="H946" s="1" t="str">
        <v>0 - BM Costs</v>
      </c>
      <c r="L946" s="1" t="str">
        <v>0 - BM Port</v>
      </c>
      <c r="N946" s="1" t="str">
        <v>0 - Port Assets</v>
      </c>
      <c r="BP946" s="1" t="str">
        <v>0- Port Costs</v>
      </c>
      <c r="BT946" s="1" t="str">
        <v>0- Port Value</v>
      </c>
    </row>
    <row r="947" spans="8:72" hidden="1" outlineLevel="1" x14ac:dyDescent="0.3">
      <c r="H947" s="1" t="str">
        <v>0 - BM Costs</v>
      </c>
      <c r="L947" s="1" t="str">
        <v>0 - BM Port</v>
      </c>
      <c r="N947" s="1" t="str">
        <v>0 - Port Assets</v>
      </c>
      <c r="BP947" s="1" t="str">
        <v>0- Port Costs</v>
      </c>
      <c r="BT947" s="1" t="str">
        <v>0- Port Value</v>
      </c>
    </row>
    <row r="948" spans="8:72" hidden="1" outlineLevel="1" x14ac:dyDescent="0.3">
      <c r="H948" s="1" t="str">
        <v>0 - BM Costs</v>
      </c>
      <c r="L948" s="1" t="str">
        <v>0 - BM Port</v>
      </c>
      <c r="N948" s="1" t="str">
        <v>0 - Port Assets</v>
      </c>
      <c r="BP948" s="1" t="str">
        <v>0- Port Costs</v>
      </c>
      <c r="BT948" s="1" t="str">
        <v>0- Port Value</v>
      </c>
    </row>
    <row r="949" spans="8:72" hidden="1" outlineLevel="1" x14ac:dyDescent="0.3">
      <c r="H949" s="1" t="str">
        <v>0 - BM Costs</v>
      </c>
      <c r="L949" s="1" t="str">
        <v>0 - BM Port</v>
      </c>
      <c r="N949" s="1" t="str">
        <v>0 - Port Assets</v>
      </c>
      <c r="BP949" s="1" t="str">
        <v>0- Port Costs</v>
      </c>
      <c r="BT949" s="1" t="str">
        <v>0- Port Value</v>
      </c>
    </row>
    <row r="950" spans="8:72" hidden="1" outlineLevel="1" x14ac:dyDescent="0.3">
      <c r="H950" s="1" t="str">
        <v>0 - BM Costs</v>
      </c>
      <c r="L950" s="1" t="str">
        <v>0 - BM Port</v>
      </c>
      <c r="N950" s="1" t="str">
        <v>0 - Port Assets</v>
      </c>
      <c r="BP950" s="1" t="str">
        <v>0- Port Costs</v>
      </c>
      <c r="BT950" s="1" t="str">
        <v>0- Port Value</v>
      </c>
    </row>
    <row r="951" spans="8:72" hidden="1" outlineLevel="1" x14ac:dyDescent="0.3">
      <c r="H951" s="1" t="str">
        <v>0 - BM Costs</v>
      </c>
      <c r="L951" s="1" t="str">
        <v>0 - BM Port</v>
      </c>
      <c r="N951" s="1" t="str">
        <v>0 - Port Assets</v>
      </c>
      <c r="BP951" s="1" t="str">
        <v>0- Port Costs</v>
      </c>
      <c r="BT951" s="1" t="str">
        <v>0- Port Value</v>
      </c>
    </row>
    <row r="952" spans="8:72" hidden="1" outlineLevel="1" x14ac:dyDescent="0.3">
      <c r="H952" s="1" t="str">
        <v>0 - BM Costs</v>
      </c>
      <c r="L952" s="1" t="str">
        <v>0 - BM Port</v>
      </c>
      <c r="N952" s="1" t="str">
        <v>0 - Port Assets</v>
      </c>
      <c r="BP952" s="1" t="str">
        <v>0- Port Costs</v>
      </c>
      <c r="BT952" s="1" t="str">
        <v>0- Port Value</v>
      </c>
    </row>
    <row r="953" spans="8:72" hidden="1" outlineLevel="1" x14ac:dyDescent="0.3">
      <c r="H953" s="1" t="str">
        <v>0 - BM Costs</v>
      </c>
      <c r="L953" s="1" t="str">
        <v>0 - BM Port</v>
      </c>
      <c r="N953" s="1" t="str">
        <v>0 - Port Assets</v>
      </c>
      <c r="BP953" s="1" t="str">
        <v>0- Port Costs</v>
      </c>
      <c r="BT953" s="1" t="str">
        <v>0- Port Value</v>
      </c>
    </row>
    <row r="954" spans="8:72" hidden="1" outlineLevel="1" x14ac:dyDescent="0.3">
      <c r="H954" s="1" t="str">
        <v>0 - BM Costs</v>
      </c>
      <c r="L954" s="1" t="str">
        <v>0 - BM Port</v>
      </c>
      <c r="N954" s="1" t="str">
        <v>0 - Port Assets</v>
      </c>
      <c r="BP954" s="1" t="str">
        <v>0- Port Costs</v>
      </c>
      <c r="BT954" s="1" t="str">
        <v>0- Port Value</v>
      </c>
    </row>
    <row r="955" spans="8:72" hidden="1" outlineLevel="1" x14ac:dyDescent="0.3">
      <c r="H955" s="1" t="str">
        <v>0 - BM Costs</v>
      </c>
      <c r="L955" s="1" t="str">
        <v>0 - BM Port</v>
      </c>
      <c r="N955" s="1" t="str">
        <v>0 - Port Assets</v>
      </c>
      <c r="BP955" s="1" t="str">
        <v>0- Port Costs</v>
      </c>
      <c r="BT955" s="1" t="str">
        <v>0- Port Value</v>
      </c>
    </row>
    <row r="956" spans="8:72" hidden="1" outlineLevel="1" x14ac:dyDescent="0.3">
      <c r="H956" s="1" t="str">
        <v>0 - BM Costs</v>
      </c>
      <c r="L956" s="1" t="str">
        <v>0 - BM Port</v>
      </c>
      <c r="N956" s="1" t="str">
        <v>0 - Port Assets</v>
      </c>
      <c r="BP956" s="1" t="str">
        <v>0- Port Costs</v>
      </c>
      <c r="BT956" s="1" t="str">
        <v>0- Port Value</v>
      </c>
    </row>
    <row r="957" spans="8:72" hidden="1" outlineLevel="1" x14ac:dyDescent="0.3">
      <c r="H957" s="1" t="str">
        <v>0 - BM Costs</v>
      </c>
      <c r="L957" s="1" t="str">
        <v>0 - BM Port</v>
      </c>
      <c r="N957" s="1" t="str">
        <v>0 - Port Assets</v>
      </c>
      <c r="BP957" s="1" t="str">
        <v>0- Port Costs</v>
      </c>
      <c r="BT957" s="1" t="str">
        <v>0- Port Value</v>
      </c>
    </row>
    <row r="958" spans="8:72" hidden="1" outlineLevel="1" x14ac:dyDescent="0.3">
      <c r="H958" s="1" t="str">
        <v>0 - BM Costs</v>
      </c>
      <c r="L958" s="1" t="str">
        <v>0 - BM Port</v>
      </c>
      <c r="N958" s="1" t="str">
        <v>0 - Port Assets</v>
      </c>
      <c r="BP958" s="1" t="str">
        <v>0- Port Costs</v>
      </c>
      <c r="BT958" s="1" t="str">
        <v>0- Port Value</v>
      </c>
    </row>
    <row r="959" spans="8:72" hidden="1" outlineLevel="1" x14ac:dyDescent="0.3">
      <c r="H959" s="1" t="str">
        <v>0 - BM Costs</v>
      </c>
      <c r="L959" s="1" t="str">
        <v>0 - BM Port</v>
      </c>
      <c r="N959" s="1" t="str">
        <v>0 - Port Assets</v>
      </c>
      <c r="BP959" s="1" t="str">
        <v>0- Port Costs</v>
      </c>
      <c r="BT959" s="1" t="str">
        <v>0- Port Value</v>
      </c>
    </row>
    <row r="960" spans="8:72" hidden="1" outlineLevel="1" x14ac:dyDescent="0.3">
      <c r="H960" s="1" t="str">
        <v>0 - BM Costs</v>
      </c>
      <c r="L960" s="1" t="str">
        <v>0 - BM Port</v>
      </c>
      <c r="N960" s="1" t="str">
        <v>0 - Port Assets</v>
      </c>
      <c r="BP960" s="1" t="str">
        <v>0- Port Costs</v>
      </c>
      <c r="BT960" s="1" t="str">
        <v>0- Port Value</v>
      </c>
    </row>
    <row r="961" spans="8:72" hidden="1" outlineLevel="1" x14ac:dyDescent="0.3">
      <c r="H961" s="1" t="str">
        <v>0 - BM Costs</v>
      </c>
      <c r="L961" s="1" t="str">
        <v>0 - BM Port</v>
      </c>
      <c r="N961" s="1" t="str">
        <v>0 - Port Assets</v>
      </c>
      <c r="BP961" s="1" t="str">
        <v>0- Port Costs</v>
      </c>
      <c r="BT961" s="1" t="str">
        <v>0- Port Value</v>
      </c>
    </row>
    <row r="962" spans="8:72" hidden="1" outlineLevel="1" x14ac:dyDescent="0.3">
      <c r="H962" s="1" t="str">
        <v>0 - BM Costs</v>
      </c>
      <c r="L962" s="1" t="str">
        <v>0 - BM Port</v>
      </c>
      <c r="N962" s="1" t="str">
        <v>0 - Port Assets</v>
      </c>
      <c r="BP962" s="1" t="str">
        <v>0- Port Costs</v>
      </c>
      <c r="BT962" s="1" t="str">
        <v>0- Port Value</v>
      </c>
    </row>
    <row r="963" spans="8:72" hidden="1" outlineLevel="1" x14ac:dyDescent="0.3">
      <c r="H963" s="1" t="str">
        <v>0 - BM Costs</v>
      </c>
      <c r="L963" s="1" t="str">
        <v>0 - BM Port</v>
      </c>
      <c r="N963" s="1" t="str">
        <v>0 - Port Assets</v>
      </c>
      <c r="BP963" s="1" t="str">
        <v>0- Port Costs</v>
      </c>
      <c r="BT963" s="1" t="str">
        <v>0- Port Value</v>
      </c>
    </row>
    <row r="964" spans="8:72" hidden="1" outlineLevel="1" x14ac:dyDescent="0.3">
      <c r="H964" s="1" t="str">
        <v>0 - BM Costs</v>
      </c>
      <c r="L964" s="1" t="str">
        <v>0 - BM Port</v>
      </c>
      <c r="N964" s="1" t="str">
        <v>0 - Port Assets</v>
      </c>
      <c r="BP964" s="1" t="str">
        <v>0- Port Costs</v>
      </c>
      <c r="BT964" s="1" t="str">
        <v>0- Port Value</v>
      </c>
    </row>
    <row r="965" spans="8:72" hidden="1" outlineLevel="1" x14ac:dyDescent="0.3">
      <c r="H965" s="1" t="str">
        <v>0 - BM Costs</v>
      </c>
      <c r="L965" s="1" t="str">
        <v>0 - BM Port</v>
      </c>
      <c r="N965" s="1" t="str">
        <v>0 - Port Assets</v>
      </c>
      <c r="BP965" s="1" t="str">
        <v>0- Port Costs</v>
      </c>
      <c r="BT965" s="1" t="str">
        <v>0- Port Value</v>
      </c>
    </row>
    <row r="966" spans="8:72" hidden="1" outlineLevel="1" x14ac:dyDescent="0.3">
      <c r="H966" s="1" t="str">
        <v>0 - BM Costs</v>
      </c>
      <c r="L966" s="1" t="str">
        <v>0 - BM Port</v>
      </c>
      <c r="N966" s="1" t="str">
        <v>0 - Port Assets</v>
      </c>
      <c r="BP966" s="1" t="str">
        <v>0- Port Costs</v>
      </c>
      <c r="BT966" s="1" t="str">
        <v>0- Port Value</v>
      </c>
    </row>
    <row r="967" spans="8:72" hidden="1" outlineLevel="1" x14ac:dyDescent="0.3">
      <c r="H967" s="1" t="str">
        <v>0 - BM Costs</v>
      </c>
      <c r="L967" s="1" t="str">
        <v>0 - BM Port</v>
      </c>
      <c r="N967" s="1" t="str">
        <v>0 - Port Assets</v>
      </c>
      <c r="BP967" s="1" t="str">
        <v>0- Port Costs</v>
      </c>
      <c r="BT967" s="1" t="str">
        <v>0- Port Value</v>
      </c>
    </row>
    <row r="968" spans="8:72" hidden="1" outlineLevel="1" x14ac:dyDescent="0.3">
      <c r="H968" s="1" t="str">
        <v>0 - BM Costs</v>
      </c>
      <c r="L968" s="1" t="str">
        <v>0 - BM Port</v>
      </c>
      <c r="N968" s="1" t="str">
        <v>0 - Port Assets</v>
      </c>
      <c r="BP968" s="1" t="str">
        <v>0- Port Costs</v>
      </c>
      <c r="BT968" s="1" t="str">
        <v>0- Port Value</v>
      </c>
    </row>
    <row r="969" spans="8:72" hidden="1" outlineLevel="1" x14ac:dyDescent="0.3">
      <c r="H969" s="1" t="str">
        <v>0 - BM Costs</v>
      </c>
      <c r="L969" s="1" t="str">
        <v>0 - BM Port</v>
      </c>
      <c r="N969" s="1" t="str">
        <v>0 - Port Assets</v>
      </c>
      <c r="BP969" s="1" t="str">
        <v>0- Port Costs</v>
      </c>
      <c r="BT969" s="1" t="str">
        <v>0- Port Value</v>
      </c>
    </row>
    <row r="970" spans="8:72" hidden="1" outlineLevel="1" x14ac:dyDescent="0.3">
      <c r="H970" s="1" t="str">
        <v>0 - BM Costs</v>
      </c>
      <c r="L970" s="1" t="str">
        <v>0 - BM Port</v>
      </c>
      <c r="N970" s="1" t="str">
        <v>0 - Port Assets</v>
      </c>
      <c r="BP970" s="1" t="str">
        <v>0- Port Costs</v>
      </c>
      <c r="BT970" s="1" t="str">
        <v>0- Port Value</v>
      </c>
    </row>
    <row r="971" spans="8:72" hidden="1" outlineLevel="1" x14ac:dyDescent="0.3">
      <c r="H971" s="1" t="str">
        <v>0 - BM Costs</v>
      </c>
      <c r="L971" s="1" t="str">
        <v>0 - BM Port</v>
      </c>
      <c r="N971" s="1" t="str">
        <v>0 - Port Assets</v>
      </c>
      <c r="BP971" s="1" t="str">
        <v>0- Port Costs</v>
      </c>
      <c r="BT971" s="1" t="str">
        <v>0- Port Value</v>
      </c>
    </row>
    <row r="972" spans="8:72" hidden="1" outlineLevel="1" x14ac:dyDescent="0.3">
      <c r="H972" s="1" t="str">
        <v>0 - BM Costs</v>
      </c>
      <c r="L972" s="1" t="str">
        <v>0 - BM Port</v>
      </c>
      <c r="N972" s="1" t="str">
        <v>0 - Port Assets</v>
      </c>
      <c r="BP972" s="1" t="str">
        <v>0- Port Costs</v>
      </c>
      <c r="BT972" s="1" t="str">
        <v>0- Port Value</v>
      </c>
    </row>
    <row r="973" spans="8:72" hidden="1" outlineLevel="1" x14ac:dyDescent="0.3">
      <c r="H973" s="1" t="str">
        <v>0 - BM Costs</v>
      </c>
      <c r="L973" s="1" t="str">
        <v>0 - BM Port</v>
      </c>
      <c r="N973" s="1" t="str">
        <v>0 - Port Assets</v>
      </c>
      <c r="BP973" s="1" t="str">
        <v>0- Port Costs</v>
      </c>
      <c r="BT973" s="1" t="str">
        <v>0- Port Value</v>
      </c>
    </row>
    <row r="974" spans="8:72" hidden="1" outlineLevel="1" x14ac:dyDescent="0.3">
      <c r="H974" s="1" t="str">
        <v>0 - BM Costs</v>
      </c>
      <c r="L974" s="1" t="str">
        <v>0 - BM Port</v>
      </c>
      <c r="N974" s="1" t="str">
        <v>0 - Port Assets</v>
      </c>
      <c r="BP974" s="1" t="str">
        <v>0- Port Costs</v>
      </c>
      <c r="BT974" s="1" t="str">
        <v>0- Port Value</v>
      </c>
    </row>
    <row r="975" spans="8:72" hidden="1" outlineLevel="1" x14ac:dyDescent="0.3">
      <c r="H975" s="1" t="str">
        <v>0 - BM Costs</v>
      </c>
      <c r="L975" s="1" t="str">
        <v>0 - BM Port</v>
      </c>
      <c r="N975" s="1" t="str">
        <v>0 - Port Assets</v>
      </c>
      <c r="BP975" s="1" t="str">
        <v>0- Port Costs</v>
      </c>
      <c r="BT975" s="1" t="str">
        <v>0- Port Value</v>
      </c>
    </row>
    <row r="976" spans="8:72" hidden="1" outlineLevel="1" x14ac:dyDescent="0.3">
      <c r="H976" s="1" t="str">
        <v>0 - BM Costs</v>
      </c>
      <c r="L976" s="1" t="str">
        <v>0 - BM Port</v>
      </c>
      <c r="N976" s="1" t="str">
        <v>0 - Port Assets</v>
      </c>
      <c r="BP976" s="1" t="str">
        <v>0- Port Costs</v>
      </c>
      <c r="BT976" s="1" t="str">
        <v>0- Port Value</v>
      </c>
    </row>
    <row r="977" spans="8:72" hidden="1" outlineLevel="1" x14ac:dyDescent="0.3">
      <c r="H977" s="1" t="str">
        <v>0 - BM Costs</v>
      </c>
      <c r="L977" s="1" t="str">
        <v>0 - BM Port</v>
      </c>
      <c r="N977" s="1" t="str">
        <v>0 - Port Assets</v>
      </c>
      <c r="BP977" s="1" t="str">
        <v>0- Port Costs</v>
      </c>
      <c r="BT977" s="1" t="str">
        <v>0- Port Value</v>
      </c>
    </row>
    <row r="978" spans="8:72" hidden="1" outlineLevel="1" x14ac:dyDescent="0.3">
      <c r="H978" s="1" t="str">
        <v>0 - BM Costs</v>
      </c>
      <c r="L978" s="1" t="str">
        <v>0 - BM Port</v>
      </c>
      <c r="N978" s="1" t="str">
        <v>0 - Port Assets</v>
      </c>
      <c r="BP978" s="1" t="str">
        <v>0- Port Costs</v>
      </c>
      <c r="BT978" s="1" t="str">
        <v>0- Port Value</v>
      </c>
    </row>
    <row r="979" spans="8:72" hidden="1" outlineLevel="1" x14ac:dyDescent="0.3">
      <c r="H979" s="1" t="str">
        <v>0 - BM Costs</v>
      </c>
      <c r="L979" s="1" t="str">
        <v>0 - BM Port</v>
      </c>
      <c r="N979" s="1" t="str">
        <v>0 - Port Assets</v>
      </c>
      <c r="BP979" s="1" t="str">
        <v>0- Port Costs</v>
      </c>
      <c r="BT979" s="1" t="str">
        <v>0- Port Value</v>
      </c>
    </row>
    <row r="980" spans="8:72" hidden="1" outlineLevel="1" x14ac:dyDescent="0.3">
      <c r="H980" s="1" t="str">
        <v>0 - BM Costs</v>
      </c>
      <c r="L980" s="1" t="str">
        <v>0 - BM Port</v>
      </c>
      <c r="N980" s="1" t="str">
        <v>0 - Port Assets</v>
      </c>
      <c r="BP980" s="1" t="str">
        <v>0- Port Costs</v>
      </c>
      <c r="BT980" s="1" t="str">
        <v>0- Port Value</v>
      </c>
    </row>
    <row r="981" spans="8:72" hidden="1" outlineLevel="1" x14ac:dyDescent="0.3">
      <c r="H981" s="1" t="str">
        <v>0 - BM Costs</v>
      </c>
      <c r="L981" s="1" t="str">
        <v>0 - BM Port</v>
      </c>
      <c r="N981" s="1" t="str">
        <v>0 - Port Assets</v>
      </c>
      <c r="BP981" s="1" t="str">
        <v>0- Port Costs</v>
      </c>
      <c r="BT981" s="1" t="str">
        <v>0- Port Value</v>
      </c>
    </row>
    <row r="982" spans="8:72" hidden="1" outlineLevel="1" x14ac:dyDescent="0.3">
      <c r="H982" s="1" t="str">
        <v>0 - BM Costs</v>
      </c>
      <c r="L982" s="1" t="str">
        <v>0 - BM Port</v>
      </c>
      <c r="N982" s="1" t="str">
        <v>0 - Port Assets</v>
      </c>
      <c r="BP982" s="1" t="str">
        <v>0- Port Costs</v>
      </c>
      <c r="BT982" s="1" t="str">
        <v>0- Port Value</v>
      </c>
    </row>
    <row r="983" spans="8:72" hidden="1" outlineLevel="1" x14ac:dyDescent="0.3">
      <c r="H983" s="1" t="str">
        <v>0 - BM Costs</v>
      </c>
      <c r="L983" s="1" t="str">
        <v>0 - BM Port</v>
      </c>
      <c r="N983" s="1" t="str">
        <v>0 - Port Assets</v>
      </c>
      <c r="BP983" s="1" t="str">
        <v>0- Port Costs</v>
      </c>
      <c r="BT983" s="1" t="str">
        <v>0- Port Value</v>
      </c>
    </row>
    <row r="984" spans="8:72" hidden="1" outlineLevel="1" x14ac:dyDescent="0.3">
      <c r="H984" s="1" t="str">
        <v>0 - BM Costs</v>
      </c>
      <c r="L984" s="1" t="str">
        <v>0 - BM Port</v>
      </c>
      <c r="N984" s="1" t="str">
        <v>0 - Port Assets</v>
      </c>
      <c r="BP984" s="1" t="str">
        <v>0- Port Costs</v>
      </c>
      <c r="BT984" s="1" t="str">
        <v>0- Port Value</v>
      </c>
    </row>
    <row r="985" spans="8:72" hidden="1" outlineLevel="1" x14ac:dyDescent="0.3">
      <c r="H985" s="1" t="str">
        <v>0 - BM Costs</v>
      </c>
      <c r="L985" s="1" t="str">
        <v>0 - BM Port</v>
      </c>
      <c r="N985" s="1" t="str">
        <v>0 - Port Assets</v>
      </c>
      <c r="BP985" s="1" t="str">
        <v>0- Port Costs</v>
      </c>
      <c r="BT985" s="1" t="str">
        <v>0- Port Value</v>
      </c>
    </row>
    <row r="986" spans="8:72" hidden="1" outlineLevel="1" x14ac:dyDescent="0.3">
      <c r="H986" s="1" t="str">
        <v>0 - BM Costs</v>
      </c>
      <c r="L986" s="1" t="str">
        <v>0 - BM Port</v>
      </c>
      <c r="N986" s="1" t="str">
        <v>0 - Port Assets</v>
      </c>
      <c r="BP986" s="1" t="str">
        <v>0- Port Costs</v>
      </c>
      <c r="BT986" s="1" t="str">
        <v>0- Port Value</v>
      </c>
    </row>
    <row r="987" spans="8:72" hidden="1" outlineLevel="1" x14ac:dyDescent="0.3">
      <c r="H987" s="1" t="str">
        <v>0 - BM Costs</v>
      </c>
      <c r="L987" s="1" t="str">
        <v>0 - BM Port</v>
      </c>
      <c r="N987" s="1" t="str">
        <v>0 - Port Assets</v>
      </c>
      <c r="BP987" s="1" t="str">
        <v>0- Port Costs</v>
      </c>
      <c r="BT987" s="1" t="str">
        <v>0- Port Value</v>
      </c>
    </row>
    <row r="988" spans="8:72" hidden="1" outlineLevel="1" x14ac:dyDescent="0.3">
      <c r="H988" s="1" t="str">
        <v>0 - BM Costs</v>
      </c>
      <c r="L988" s="1" t="str">
        <v>0 - BM Port</v>
      </c>
      <c r="N988" s="1" t="str">
        <v>0 - Port Assets</v>
      </c>
      <c r="BP988" s="1" t="str">
        <v>0- Port Costs</v>
      </c>
      <c r="BT988" s="1" t="str">
        <v>0- Port Value</v>
      </c>
    </row>
    <row r="989" spans="8:72" hidden="1" outlineLevel="1" x14ac:dyDescent="0.3">
      <c r="H989" s="1" t="str">
        <v>0 - BM Costs</v>
      </c>
      <c r="L989" s="1" t="str">
        <v>0 - BM Port</v>
      </c>
      <c r="N989" s="1" t="str">
        <v>0 - Port Assets</v>
      </c>
      <c r="BP989" s="1" t="str">
        <v>0- Port Costs</v>
      </c>
      <c r="BT989" s="1" t="str">
        <v>0- Port Value</v>
      </c>
    </row>
    <row r="990" spans="8:72" hidden="1" outlineLevel="1" x14ac:dyDescent="0.3">
      <c r="H990" s="1" t="str">
        <v>0 - BM Costs</v>
      </c>
      <c r="L990" s="1" t="str">
        <v>0 - BM Port</v>
      </c>
      <c r="N990" s="1" t="str">
        <v>0 - Port Assets</v>
      </c>
      <c r="BP990" s="1" t="str">
        <v>0- Port Costs</v>
      </c>
      <c r="BT990" s="1" t="str">
        <v>0- Port Value</v>
      </c>
    </row>
    <row r="991" spans="8:72" hidden="1" outlineLevel="1" x14ac:dyDescent="0.3">
      <c r="H991" s="1" t="str">
        <v>0 - BM Costs</v>
      </c>
      <c r="L991" s="1" t="str">
        <v>0 - BM Port</v>
      </c>
      <c r="N991" s="1" t="str">
        <v>0 - Port Assets</v>
      </c>
      <c r="BP991" s="1" t="str">
        <v>0- Port Costs</v>
      </c>
      <c r="BT991" s="1" t="str">
        <v>0- Port Value</v>
      </c>
    </row>
    <row r="992" spans="8:72" hidden="1" outlineLevel="1" x14ac:dyDescent="0.3">
      <c r="H992" s="1" t="str">
        <v>0 - BM Costs</v>
      </c>
      <c r="L992" s="1" t="str">
        <v>0 - BM Port</v>
      </c>
      <c r="N992" s="1" t="str">
        <v>0 - Port Assets</v>
      </c>
      <c r="BP992" s="1" t="str">
        <v>0- Port Costs</v>
      </c>
      <c r="BT992" s="1" t="str">
        <v>0- Port Value</v>
      </c>
    </row>
    <row r="993" spans="1:73" hidden="1" outlineLevel="1" x14ac:dyDescent="0.3">
      <c r="H993" s="1" t="str">
        <v>0 - BM Costs</v>
      </c>
      <c r="L993" s="1" t="str">
        <v>0 - BM Port</v>
      </c>
      <c r="N993" s="1" t="str">
        <v>0 - Port Assets</v>
      </c>
      <c r="BP993" s="1" t="str">
        <v>0- Port Costs</v>
      </c>
      <c r="BT993" s="1" t="str">
        <v>0- Port Value</v>
      </c>
    </row>
    <row r="994" spans="1:73" hidden="1" outlineLevel="1" x14ac:dyDescent="0.3">
      <c r="H994" s="1" t="str">
        <v>0 - BM Costs</v>
      </c>
      <c r="L994" s="1" t="str">
        <v>0 - BM Port</v>
      </c>
      <c r="N994" s="1" t="str">
        <v>0 - Port Assets</v>
      </c>
      <c r="BP994" s="1" t="str">
        <v>0- Port Costs</v>
      </c>
      <c r="BT994" s="1" t="str">
        <v>0- Port Value</v>
      </c>
    </row>
    <row r="995" spans="1:73" hidden="1" outlineLevel="1" x14ac:dyDescent="0.3">
      <c r="H995" s="1" t="str">
        <v>0 - BM Costs</v>
      </c>
      <c r="L995" s="1" t="str">
        <v>0 - BM Port</v>
      </c>
      <c r="N995" s="1" t="str">
        <v>0 - Port Assets</v>
      </c>
      <c r="BP995" s="1" t="str">
        <v>0- Port Costs</v>
      </c>
      <c r="BT995" s="1" t="str">
        <v>0- Port Value</v>
      </c>
    </row>
    <row r="996" spans="1:73" hidden="1" outlineLevel="1" x14ac:dyDescent="0.3">
      <c r="H996" s="1" t="str">
        <v>0 - BM Costs</v>
      </c>
      <c r="L996" s="1" t="str">
        <v>0 - BM Port</v>
      </c>
      <c r="N996" s="1" t="str">
        <v>0 - Port Assets</v>
      </c>
      <c r="BP996" s="1" t="str">
        <v>0- Port Costs</v>
      </c>
      <c r="BT996" s="1" t="str">
        <v>0- Port Value</v>
      </c>
    </row>
    <row r="997" spans="1:73" hidden="1" outlineLevel="1" x14ac:dyDescent="0.3">
      <c r="H997" s="1" t="str">
        <v>0 - BM Costs</v>
      </c>
      <c r="L997" s="1" t="str">
        <v>0 - BM Port</v>
      </c>
      <c r="N997" s="1" t="str">
        <v>0 - Port Assets</v>
      </c>
      <c r="BP997" s="1" t="str">
        <v>0- Port Costs</v>
      </c>
      <c r="BT997" s="1" t="str">
        <v>0- Port Value</v>
      </c>
    </row>
    <row r="998" spans="1:73" hidden="1" outlineLevel="1" x14ac:dyDescent="0.3">
      <c r="H998" s="1" t="str">
        <v>0 - BM Costs</v>
      </c>
      <c r="L998" s="1" t="str">
        <v>0 - BM Port</v>
      </c>
      <c r="N998" s="1" t="str">
        <v>0 - Port Assets</v>
      </c>
      <c r="BP998" s="1" t="str">
        <v>0- Port Costs</v>
      </c>
      <c r="BT998" s="1" t="str">
        <v>0- Port Value</v>
      </c>
    </row>
    <row r="999" spans="1:73" collapsed="1" x14ac:dyDescent="0.3">
      <c r="H999" s="1" t="str">
        <v>0 - BM Costs</v>
      </c>
      <c r="L999" s="1" t="str">
        <v>0 - BM Port</v>
      </c>
      <c r="N999" s="1" t="str">
        <v>0 - Port Assets</v>
      </c>
      <c r="BP999" s="1" t="str">
        <v>0- Port Costs</v>
      </c>
      <c r="BT999" s="1" t="str">
        <v>0- Port Value</v>
      </c>
    </row>
    <row r="1000" spans="1:73" s="16" customFormat="1" x14ac:dyDescent="0.3">
      <c r="A1000" s="16" t="s">
        <v>23</v>
      </c>
      <c r="H1000" s="16" t="str">
        <v>0 - BM Costs</v>
      </c>
      <c r="L1000" s="16" t="str">
        <v>0 - BM Port</v>
      </c>
      <c r="N1000" s="16" t="str">
        <v>0 - Port Assets</v>
      </c>
      <c r="BP1000" s="16" t="str">
        <v>0- Port Costs</v>
      </c>
      <c r="BT1000" s="16" t="str">
        <v>0- Port Value</v>
      </c>
    </row>
    <row r="1001" spans="1:73" x14ac:dyDescent="0.3">
      <c r="A1001" s="1" t="s">
        <v>27</v>
      </c>
      <c r="C1001" s="8">
        <f>C11*$C$5</f>
        <v>200000</v>
      </c>
      <c r="D1001" s="8">
        <f t="shared" ref="D1001:G1001" si="5">D11*$C$5</f>
        <v>200000</v>
      </c>
      <c r="E1001" s="8">
        <f t="shared" si="5"/>
        <v>200000</v>
      </c>
      <c r="F1001" s="8">
        <f t="shared" si="5"/>
        <v>200000</v>
      </c>
      <c r="G1001" s="8">
        <f t="shared" si="5"/>
        <v>199999.99999999994</v>
      </c>
      <c r="H1001" s="1" t="str">
        <v>0 - BM Costs</v>
      </c>
      <c r="I1001" s="8"/>
      <c r="J1001" s="8"/>
      <c r="K1001" s="8"/>
      <c r="L1001" s="1" t="str">
        <v>0 - BM Port</v>
      </c>
      <c r="N1001" s="1" t="str">
        <v>0 - Port Assets</v>
      </c>
      <c r="O1001" s="8">
        <f>O11*$C$5</f>
        <v>333333.33333333331</v>
      </c>
      <c r="P1001" s="8">
        <f t="shared" ref="P1001:BO1001" si="6">P11*$C$5</f>
        <v>333333.33333333331</v>
      </c>
      <c r="Q1001" s="8">
        <f t="shared" si="6"/>
        <v>333333.33333333331</v>
      </c>
      <c r="R1001" s="8">
        <f t="shared" si="6"/>
        <v>0</v>
      </c>
      <c r="S1001" s="8">
        <f t="shared" si="6"/>
        <v>0</v>
      </c>
      <c r="T1001" s="8">
        <f t="shared" si="6"/>
        <v>0</v>
      </c>
      <c r="U1001" s="8">
        <f t="shared" si="6"/>
        <v>0</v>
      </c>
      <c r="V1001" s="8">
        <f t="shared" si="6"/>
        <v>0</v>
      </c>
      <c r="W1001" s="8">
        <f t="shared" si="6"/>
        <v>0</v>
      </c>
      <c r="X1001" s="8">
        <f t="shared" si="6"/>
        <v>0</v>
      </c>
      <c r="Y1001" s="8">
        <f t="shared" si="6"/>
        <v>0</v>
      </c>
      <c r="Z1001" s="8">
        <f t="shared" si="6"/>
        <v>0</v>
      </c>
      <c r="AA1001" s="8">
        <f t="shared" si="6"/>
        <v>0</v>
      </c>
      <c r="AB1001" s="8">
        <f t="shared" si="6"/>
        <v>0</v>
      </c>
      <c r="AC1001" s="8">
        <f t="shared" si="6"/>
        <v>0</v>
      </c>
      <c r="AD1001" s="8">
        <f t="shared" si="6"/>
        <v>0</v>
      </c>
      <c r="AE1001" s="8">
        <f t="shared" si="6"/>
        <v>0</v>
      </c>
      <c r="AF1001" s="8">
        <f t="shared" si="6"/>
        <v>0</v>
      </c>
      <c r="AG1001" s="8">
        <f t="shared" si="6"/>
        <v>0</v>
      </c>
      <c r="AH1001" s="8">
        <f t="shared" si="6"/>
        <v>0</v>
      </c>
      <c r="AI1001" s="8">
        <f t="shared" si="6"/>
        <v>0</v>
      </c>
      <c r="AJ1001" s="8">
        <f t="shared" si="6"/>
        <v>0</v>
      </c>
      <c r="AK1001" s="8">
        <f t="shared" si="6"/>
        <v>0</v>
      </c>
      <c r="AL1001" s="8">
        <f t="shared" si="6"/>
        <v>0</v>
      </c>
      <c r="AM1001" s="8">
        <f t="shared" si="6"/>
        <v>0</v>
      </c>
      <c r="AN1001" s="8">
        <f t="shared" si="6"/>
        <v>0</v>
      </c>
      <c r="AO1001" s="8">
        <f t="shared" si="6"/>
        <v>0</v>
      </c>
      <c r="AP1001" s="8">
        <f t="shared" si="6"/>
        <v>0</v>
      </c>
      <c r="AQ1001" s="8">
        <f t="shared" si="6"/>
        <v>0</v>
      </c>
      <c r="AR1001" s="8">
        <f t="shared" si="6"/>
        <v>0</v>
      </c>
      <c r="AS1001" s="8">
        <f t="shared" si="6"/>
        <v>0</v>
      </c>
      <c r="AT1001" s="8">
        <f t="shared" si="6"/>
        <v>0</v>
      </c>
      <c r="AU1001" s="8">
        <f t="shared" si="6"/>
        <v>0</v>
      </c>
      <c r="AV1001" s="8">
        <f t="shared" si="6"/>
        <v>0</v>
      </c>
      <c r="AW1001" s="8">
        <f t="shared" si="6"/>
        <v>0</v>
      </c>
      <c r="AX1001" s="8">
        <f t="shared" si="6"/>
        <v>0</v>
      </c>
      <c r="AY1001" s="8">
        <f t="shared" si="6"/>
        <v>0</v>
      </c>
      <c r="AZ1001" s="8">
        <f t="shared" si="6"/>
        <v>0</v>
      </c>
      <c r="BA1001" s="8">
        <f t="shared" si="6"/>
        <v>0</v>
      </c>
      <c r="BB1001" s="8">
        <f t="shared" si="6"/>
        <v>0</v>
      </c>
      <c r="BC1001" s="8">
        <f t="shared" si="6"/>
        <v>0</v>
      </c>
      <c r="BD1001" s="8">
        <f t="shared" si="6"/>
        <v>0</v>
      </c>
      <c r="BE1001" s="8">
        <f t="shared" si="6"/>
        <v>0</v>
      </c>
      <c r="BF1001" s="8">
        <f t="shared" si="6"/>
        <v>0</v>
      </c>
      <c r="BG1001" s="8">
        <f t="shared" si="6"/>
        <v>0</v>
      </c>
      <c r="BH1001" s="8">
        <f t="shared" si="6"/>
        <v>0</v>
      </c>
      <c r="BI1001" s="8">
        <f t="shared" si="6"/>
        <v>0</v>
      </c>
      <c r="BJ1001" s="8">
        <f t="shared" si="6"/>
        <v>0</v>
      </c>
      <c r="BK1001" s="8">
        <f t="shared" si="6"/>
        <v>0</v>
      </c>
      <c r="BL1001" s="8">
        <f t="shared" si="6"/>
        <v>0</v>
      </c>
      <c r="BM1001" s="8">
        <f t="shared" si="6"/>
        <v>0</v>
      </c>
      <c r="BN1001" s="8">
        <f t="shared" si="6"/>
        <v>0</v>
      </c>
      <c r="BO1001" s="8">
        <f t="shared" si="6"/>
        <v>0</v>
      </c>
      <c r="BP1001" s="1" t="str">
        <v>0- Port Costs</v>
      </c>
      <c r="BQ1001" s="8"/>
      <c r="BR1001" s="8"/>
      <c r="BS1001" s="8"/>
      <c r="BT1001" s="1" t="str">
        <v>0- Port Value</v>
      </c>
    </row>
    <row r="1002" spans="1:73" x14ac:dyDescent="0.3">
      <c r="A1002" s="1" t="s">
        <v>29</v>
      </c>
      <c r="C1002" s="1" cm="1" vm="698">
        <f t="array" aca="1" ref="C1002" ca="1">_xlfn.XLOOKUP(MAX(_xlfn.ANCHORARRAY($A26)),_xlfn.ANCHORARRAY( $A26),_xlfn.ANCHORARRAY( C26))</f>
        <v>63.6</v>
      </c>
      <c r="D1002" s="1" cm="1" vm="699">
        <f t="array" aca="1" ref="D1002" ca="1">_xlfn.XLOOKUP(MAX(_xlfn.ANCHORARRAY($A26)),_xlfn.ANCHORARRAY( $A26),_xlfn.ANCHORARRAY( D26))</f>
        <v>74.08</v>
      </c>
      <c r="E1002" s="1" cm="1" vm="700">
        <f t="array" aca="1" ref="E1002" ca="1">_xlfn.XLOOKUP(MAX(_xlfn.ANCHORARRAY($A26)),_xlfn.ANCHORARRAY( $A26),_xlfn.ANCHORARRAY( E26))</f>
        <v>31.19</v>
      </c>
      <c r="F1002" s="1" cm="1" vm="701">
        <f t="array" aca="1" ref="F1002" ca="1">_xlfn.XLOOKUP(MAX(_xlfn.ANCHORARRAY($A26)),_xlfn.ANCHORARRAY( $A26),_xlfn.ANCHORARRAY( F26))</f>
        <v>17.190000000000001</v>
      </c>
      <c r="G1002" s="1" cm="1" vm="702">
        <f t="array" aca="1" ref="G1002" ca="1">_xlfn.XLOOKUP(MAX(_xlfn.ANCHORARRAY($A26)),_xlfn.ANCHORARRAY( $A26),_xlfn.ANCHORARRAY( G26))</f>
        <v>32.25</v>
      </c>
      <c r="H1002" s="1" t="str">
        <v>0 - BM Costs</v>
      </c>
      <c r="L1002" s="1" t="str">
        <v>0 - BM Port</v>
      </c>
      <c r="N1002" s="1" t="str">
        <v>0 - Port Assets</v>
      </c>
      <c r="O1002" s="1" cm="1" vm="703">
        <f t="array" aca="1" ref="O1002" ca="1">_xlfn.XLOOKUP(MAX(_xlfn.ANCHORARRAY(A26)),_xlfn.ANCHORARRAY( A26),_xlfn.ANCHORARRAY( O26))</f>
        <v>164.58</v>
      </c>
      <c r="P1002" s="1" cm="1" vm="704">
        <f t="array" aca="1" ref="P1002" ca="1">_xlfn.XLOOKUP(MAX(_xlfn.ANCHORARRAY($A26)),_xlfn.ANCHORARRAY( $A26),_xlfn.ANCHORARRAY( P26))</f>
        <v>61.07</v>
      </c>
      <c r="Q1002" s="1" cm="1" vm="705">
        <f t="array" aca="1" ref="Q1002" ca="1">_xlfn.XLOOKUP(MAX(_xlfn.ANCHORARRAY($A26)),_xlfn.ANCHORARRAY( $A26),_xlfn.ANCHORARRAY( Q26))</f>
        <v>36.5</v>
      </c>
      <c r="R1002" s="1" cm="1" vm="706">
        <f t="array" aca="1" ref="R1002" ca="1">_xlfn.XLOOKUP(MAX(_xlfn.ANCHORARRAY($A26)),_xlfn.ANCHORARRAY( $A26),_xlfn.ANCHORARRAY( R26))</f>
        <v>6.67</v>
      </c>
      <c r="S1002" s="1" cm="1" vm="685">
        <f t="array" aca="1" ref="S1002" ca="1">_xlfn.XLOOKUP(MAX(_xlfn.ANCHORARRAY($A26)),_xlfn.ANCHORARRAY( $A26),_xlfn.ANCHORARRAY( S26))</f>
        <v>8.25</v>
      </c>
      <c r="T1002" s="1" cm="1" vm="272">
        <f t="array" aca="1" ref="T1002" ca="1">_xlfn.XLOOKUP(MAX(_xlfn.ANCHORARRAY($A26)),_xlfn.ANCHORARRAY( $A26),_xlfn.ANCHORARRAY( T26))</f>
        <v>1.92</v>
      </c>
      <c r="U1002" s="1" cm="1" vm="558">
        <f t="array" aca="1" ref="U1002" ca="1">_xlfn.XLOOKUP(MAX(_xlfn.ANCHORARRAY($A26)),_xlfn.ANCHORARRAY( $A26),_xlfn.ANCHORARRAY( U26))</f>
        <v>8.94</v>
      </c>
      <c r="V1002" s="1" cm="1" vm="707">
        <f t="array" aca="1" ref="V1002" ca="1">_xlfn.XLOOKUP(MAX(_xlfn.ANCHORARRAY($A26)),_xlfn.ANCHORARRAY( $A26),_xlfn.ANCHORARRAY( V26))</f>
        <v>5.19</v>
      </c>
      <c r="W1002" s="1" cm="1" vm="708">
        <f t="array" aca="1" ref="W1002" ca="1">_xlfn.XLOOKUP(MAX(_xlfn.ANCHORARRAY($A26)),_xlfn.ANCHORARRAY( $A26),_xlfn.ANCHORARRAY( W26))</f>
        <v>12.44</v>
      </c>
      <c r="X1002" s="1" cm="1" vm="140">
        <f t="array" aca="1" ref="X1002" ca="1">_xlfn.XLOOKUP(MAX(_xlfn.ANCHORARRAY($A26)),_xlfn.ANCHORARRAY( $A26),_xlfn.ANCHORARRAY( X26))</f>
        <v>9.4499999999999993</v>
      </c>
      <c r="Y1002" s="1" cm="1" vm="709">
        <f t="array" aca="1" ref="Y1002" ca="1">_xlfn.XLOOKUP(MAX(_xlfn.ANCHORARRAY($A26)),_xlfn.ANCHORARRAY( $A26),_xlfn.ANCHORARRAY( Y26))</f>
        <v>10.33</v>
      </c>
      <c r="Z1002" s="1" cm="1" vm="710">
        <f t="array" aca="1" ref="Z1002" ca="1">_xlfn.XLOOKUP(MAX(_xlfn.ANCHORARRAY($A26)),_xlfn.ANCHORARRAY( $A26),_xlfn.ANCHORARRAY( Z26))</f>
        <v>2.19</v>
      </c>
      <c r="AA1002" s="1" cm="1" vm="711">
        <f t="array" aca="1" ref="AA1002" ca="1">_xlfn.XLOOKUP(MAX(_xlfn.ANCHORARRAY($A26)),_xlfn.ANCHORARRAY( $A26),_xlfn.ANCHORARRAY( AA26))</f>
        <v>12.53</v>
      </c>
      <c r="AB1002" s="1" cm="1" vm="581">
        <f t="array" aca="1" ref="AB1002" ca="1">_xlfn.XLOOKUP(MAX(_xlfn.ANCHORARRAY($A26)),_xlfn.ANCHORARRAY( $A26),_xlfn.ANCHORARRAY( AB26))</f>
        <v>14.7</v>
      </c>
      <c r="AC1002" s="1" cm="1" vm="712">
        <f t="array" aca="1" ref="AC1002" ca="1">_xlfn.XLOOKUP(MAX(_xlfn.ANCHORARRAY($A26)),_xlfn.ANCHORARRAY( $A26),_xlfn.ANCHORARRAY( AC26))</f>
        <v>19.5</v>
      </c>
      <c r="AD1002" s="1" cm="1" vm="713">
        <f t="array" aca="1" ref="AD1002" ca="1">_xlfn.XLOOKUP(MAX(_xlfn.ANCHORARRAY($A26)),_xlfn.ANCHORARRAY( $A26),_xlfn.ANCHORARRAY( AD26))</f>
        <v>34.5</v>
      </c>
      <c r="AE1002" s="1" cm="1" vm="714">
        <f t="array" aca="1" ref="AE1002" ca="1">_xlfn.XLOOKUP(MAX(_xlfn.ANCHORARRAY($A26)),_xlfn.ANCHORARRAY( $A26),_xlfn.ANCHORARRAY( AE26))</f>
        <v>79.89</v>
      </c>
      <c r="AF1002" s="1" cm="1" vm="715">
        <f t="array" aca="1" ref="AF1002" ca="1">_xlfn.XLOOKUP(MAX(_xlfn.ANCHORARRAY($A26)),_xlfn.ANCHORARRAY( $A26),_xlfn.ANCHORARRAY( AF26))</f>
        <v>10.28</v>
      </c>
      <c r="AG1002" s="1" cm="1" vm="495">
        <f t="array" aca="1" ref="AG1002" ca="1">_xlfn.XLOOKUP(MAX(_xlfn.ANCHORARRAY($A26)),_xlfn.ANCHORARRAY( $A26),_xlfn.ANCHORARRAY( AG26))</f>
        <v>9.4</v>
      </c>
      <c r="AH1002" s="1" cm="1" vm="241">
        <f t="array" aca="1" ref="AH1002" ca="1">_xlfn.XLOOKUP(MAX(_xlfn.ANCHORARRAY($A26)),_xlfn.ANCHORARRAY( $A26),_xlfn.ANCHORARRAY( AH26))</f>
        <v>5.31</v>
      </c>
      <c r="AI1002" s="1" cm="1" vm="305">
        <f t="array" aca="1" ref="AI1002" ca="1">_xlfn.XLOOKUP(MAX(_xlfn.ANCHORARRAY($A26)),_xlfn.ANCHORARRAY( $A26),_xlfn.ANCHORARRAY( AI26))</f>
        <v>6.62</v>
      </c>
      <c r="AJ1002" s="1" cm="1" vm="216">
        <f t="array" aca="1" ref="AJ1002" ca="1">_xlfn.XLOOKUP(MAX(_xlfn.ANCHORARRAY($A26)),_xlfn.ANCHORARRAY( $A26),_xlfn.ANCHORARRAY( AJ26))</f>
        <v>1.91</v>
      </c>
      <c r="AK1002" s="1" cm="1" vm="499">
        <f t="array" aca="1" ref="AK1002" ca="1">_xlfn.XLOOKUP(MAX(_xlfn.ANCHORARRAY($A26)),_xlfn.ANCHORARRAY( $A26),_xlfn.ANCHORARRAY( AK26))</f>
        <v>3.21</v>
      </c>
      <c r="AL1002" s="1" cm="1" vm="590">
        <f t="array" aca="1" ref="AL1002" ca="1">_xlfn.XLOOKUP(MAX(_xlfn.ANCHORARRAY($A26)),_xlfn.ANCHORARRAY( $A26),_xlfn.ANCHORARRAY( AL26))</f>
        <v>3.47</v>
      </c>
      <c r="AM1002" s="1" cm="1" vm="716">
        <f t="array" aca="1" ref="AM1002" ca="1">_xlfn.XLOOKUP(MAX(_xlfn.ANCHORARRAY($A26)),_xlfn.ANCHORARRAY( $A26),_xlfn.ANCHORARRAY( AM26))</f>
        <v>2.65</v>
      </c>
      <c r="AN1002" s="1" cm="1" vm="717">
        <f t="array" aca="1" ref="AN1002" ca="1">_xlfn.XLOOKUP(MAX(_xlfn.ANCHORARRAY($A26)),_xlfn.ANCHORARRAY( $A26),_xlfn.ANCHORARRAY( AN26))</f>
        <v>21.26</v>
      </c>
      <c r="AO1002" s="1" cm="1" vm="304">
        <f t="array" aca="1" ref="AO1002" ca="1">_xlfn.XLOOKUP(MAX(_xlfn.ANCHORARRAY($A26)),_xlfn.ANCHORARRAY( $A26),_xlfn.ANCHORARRAY( AO26))</f>
        <v>3.65</v>
      </c>
      <c r="AP1002" s="1" cm="1" vm="674">
        <f t="array" aca="1" ref="AP1002" ca="1">_xlfn.XLOOKUP(MAX(_xlfn.ANCHORARRAY($A26)),_xlfn.ANCHORARRAY( $A26),_xlfn.ANCHORARRAY( AP26))</f>
        <v>5.33</v>
      </c>
      <c r="AQ1002" s="1" cm="1" vm="718">
        <f t="array" aca="1" ref="AQ1002" ca="1">_xlfn.XLOOKUP(MAX(_xlfn.ANCHORARRAY($A26)),_xlfn.ANCHORARRAY( $A26),_xlfn.ANCHORARRAY( AQ26))</f>
        <v>8.49</v>
      </c>
      <c r="AR1002" s="1" cm="1" vm="308">
        <f t="array" aca="1" ref="AR1002" ca="1">_xlfn.XLOOKUP(MAX(_xlfn.ANCHORARRAY($A26)),_xlfn.ANCHORARRAY( $A26),_xlfn.ANCHORARRAY( AR26))</f>
        <v>2.83</v>
      </c>
      <c r="AS1002" s="1" cm="1" vm="719">
        <f t="array" aca="1" ref="AS1002" ca="1">_xlfn.XLOOKUP(MAX(_xlfn.ANCHORARRAY($A26)),_xlfn.ANCHORARRAY( $A26),_xlfn.ANCHORARRAY( AS26))</f>
        <v>2.02</v>
      </c>
      <c r="AT1002" s="1" cm="1" vm="366">
        <f t="array" aca="1" ref="AT1002" ca="1">_xlfn.XLOOKUP(MAX(_xlfn.ANCHORARRAY($A26)),_xlfn.ANCHORARRAY( $A26),_xlfn.ANCHORARRAY( AT26))</f>
        <v>7.2</v>
      </c>
      <c r="AU1002" s="1" cm="1" vm="720">
        <f t="array" aca="1" ref="AU1002" ca="1">_xlfn.XLOOKUP(MAX(_xlfn.ANCHORARRAY($A26)),_xlfn.ANCHORARRAY( $A26),_xlfn.ANCHORARRAY( AU26))</f>
        <v>3.11</v>
      </c>
      <c r="AV1002" s="1" cm="1" vm="602">
        <f t="array" aca="1" ref="AV1002" ca="1">_xlfn.XLOOKUP(MAX(_xlfn.ANCHORARRAY($A26)),_xlfn.ANCHORARRAY( $A26),_xlfn.ANCHORARRAY( AV26))</f>
        <v>1.1399999999999999</v>
      </c>
      <c r="AW1002" s="1" cm="1" vm="485">
        <f t="array" aca="1" ref="AW1002" ca="1">_xlfn.XLOOKUP(MAX(_xlfn.ANCHORARRAY($A26)),_xlfn.ANCHORARRAY( $A26),_xlfn.ANCHORARRAY( AW26))</f>
        <v>8.06</v>
      </c>
      <c r="AX1002" s="1" cm="1" vm="721">
        <f t="array" aca="1" ref="AX1002" ca="1">_xlfn.XLOOKUP(MAX(_xlfn.ANCHORARRAY($A26)),_xlfn.ANCHORARRAY( $A26),_xlfn.ANCHORARRAY( AX26))</f>
        <v>13.4</v>
      </c>
      <c r="AY1002" s="1" cm="1" vm="722">
        <f t="array" aca="1" ref="AY1002" ca="1">_xlfn.XLOOKUP(MAX(_xlfn.ANCHORARRAY($A26)),_xlfn.ANCHORARRAY( $A26),_xlfn.ANCHORARRAY( AY26))</f>
        <v>31.14</v>
      </c>
      <c r="AZ1002" s="1" cm="1" vm="723">
        <f t="array" aca="1" ref="AZ1002" ca="1">_xlfn.XLOOKUP(MAX(_xlfn.ANCHORARRAY($A26)),_xlfn.ANCHORARRAY( $A26),_xlfn.ANCHORARRAY( AZ26))</f>
        <v>8.35</v>
      </c>
      <c r="BA1002" s="1" cm="1" vm="724">
        <f t="array" aca="1" ref="BA1002" ca="1">_xlfn.XLOOKUP(MAX(_xlfn.ANCHORARRAY($A26)),_xlfn.ANCHORARRAY( $A26),_xlfn.ANCHORARRAY( BA26))</f>
        <v>1.17</v>
      </c>
      <c r="BB1002" s="1" cm="1" vm="307">
        <f t="array" aca="1" ref="BB1002" ca="1">_xlfn.XLOOKUP(MAX(_xlfn.ANCHORARRAY($A26)),_xlfn.ANCHORARRAY( $A26),_xlfn.ANCHORARRAY( BB26))</f>
        <v>2.4700000000000002</v>
      </c>
      <c r="BC1002" s="1" cm="1" vm="725">
        <f t="array" aca="1" ref="BC1002" ca="1">_xlfn.XLOOKUP(MAX(_xlfn.ANCHORARRAY($A26)),_xlfn.ANCHORARRAY( $A26),_xlfn.ANCHORARRAY( BC26))</f>
        <v>7.91</v>
      </c>
      <c r="BD1002" s="1" cm="1" vm="726">
        <f t="array" aca="1" ref="BD1002" ca="1">_xlfn.XLOOKUP(MAX(_xlfn.ANCHORARRAY($A26)),_xlfn.ANCHORARRAY( $A26),_xlfn.ANCHORARRAY( BD26))</f>
        <v>12.21</v>
      </c>
      <c r="BE1002" s="1" cm="1" vm="727">
        <f t="array" aca="1" ref="BE1002" ca="1">_xlfn.XLOOKUP(MAX(_xlfn.ANCHORARRAY($A26)),_xlfn.ANCHORARRAY( $A26),_xlfn.ANCHORARRAY( BE26))</f>
        <v>8.4499999999999993</v>
      </c>
      <c r="BF1002" s="1" cm="1" vm="728">
        <f t="array" aca="1" ref="BF1002" ca="1">_xlfn.XLOOKUP(MAX(_xlfn.ANCHORARRAY($A26)),_xlfn.ANCHORARRAY( $A26),_xlfn.ANCHORARRAY( BF26))</f>
        <v>21.1</v>
      </c>
      <c r="BG1002" s="1" cm="1" vm="729">
        <f t="array" aca="1" ref="BG1002" ca="1">_xlfn.XLOOKUP(MAX(_xlfn.ANCHORARRAY($A26)),_xlfn.ANCHORARRAY( $A26),_xlfn.ANCHORARRAY( BG26))</f>
        <v>5.81</v>
      </c>
      <c r="BH1002" s="1" cm="1" vm="730">
        <f t="array" aca="1" ref="BH1002" ca="1">_xlfn.XLOOKUP(MAX(_xlfn.ANCHORARRAY($A26)),_xlfn.ANCHORARRAY( $A26),_xlfn.ANCHORARRAY( BH26))</f>
        <v>20.92</v>
      </c>
      <c r="BI1002" s="1" cm="1" vm="261">
        <f t="array" aca="1" ref="BI1002" ca="1">_xlfn.XLOOKUP(MAX(_xlfn.ANCHORARRAY($A26)),_xlfn.ANCHORARRAY( $A26),_xlfn.ANCHORARRAY( BI26))</f>
        <v>5.25</v>
      </c>
      <c r="BJ1002" s="1" cm="1" vm="731">
        <f t="array" aca="1" ref="BJ1002" ca="1">_xlfn.XLOOKUP(MAX(_xlfn.ANCHORARRAY($A26)),_xlfn.ANCHORARRAY( $A26),_xlfn.ANCHORARRAY( BJ26))</f>
        <v>4.5</v>
      </c>
      <c r="BK1002" s="1" cm="1" vm="201">
        <f t="array" aca="1" ref="BK1002" ca="1">_xlfn.XLOOKUP(MAX(_xlfn.ANCHORARRAY($A26)),_xlfn.ANCHORARRAY( $A26),_xlfn.ANCHORARRAY( BK26))</f>
        <v>1.54</v>
      </c>
      <c r="BL1002" s="1" cm="1" vm="732">
        <f t="array" aca="1" ref="BL1002" ca="1">_xlfn.XLOOKUP(MAX(_xlfn.ANCHORARRAY($A26)),_xlfn.ANCHORARRAY( $A26),_xlfn.ANCHORARRAY( BL26))</f>
        <v>17.48</v>
      </c>
      <c r="BM1002" s="1" cm="1" vm="733">
        <f t="array" aca="1" ref="BM1002" ca="1">_xlfn.XLOOKUP(MAX(_xlfn.ANCHORARRAY($A26)),_xlfn.ANCHORARRAY( $A26),_xlfn.ANCHORARRAY( BM26))</f>
        <v>3.74</v>
      </c>
      <c r="BN1002" s="1" cm="1" vm="734">
        <f t="array" aca="1" ref="BN1002" ca="1">_xlfn.XLOOKUP(MAX(_xlfn.ANCHORARRAY($A26)),_xlfn.ANCHORARRAY( $A26),_xlfn.ANCHORARRAY( BN26))</f>
        <v>22.32</v>
      </c>
      <c r="BO1002" s="1" cm="1" vm="706">
        <f t="array" aca="1" ref="BO1002" ca="1">_xlfn.XLOOKUP(MAX(_xlfn.ANCHORARRAY($A26)),_xlfn.ANCHORARRAY( $A26),_xlfn.ANCHORARRAY( BO26))</f>
        <v>6.67</v>
      </c>
      <c r="BP1002" s="1" t="str">
        <v>0- Port Costs</v>
      </c>
      <c r="BT1002" s="1" t="str">
        <v>0- Port Value</v>
      </c>
    </row>
    <row r="1003" spans="1:73" x14ac:dyDescent="0.3">
      <c r="A1003" s="1" t="s">
        <v>26</v>
      </c>
      <c r="C1003" s="1">
        <f ca="1">ROUNDDOWN(C1001/C1002,0)</f>
        <v>3144</v>
      </c>
      <c r="D1003" s="1">
        <f t="shared" ref="D1003:G1003" ca="1" si="7">ROUNDDOWN(D1001/D1002,0)</f>
        <v>2699</v>
      </c>
      <c r="E1003" s="1">
        <f t="shared" ca="1" si="7"/>
        <v>6412</v>
      </c>
      <c r="F1003" s="1">
        <f t="shared" ca="1" si="7"/>
        <v>11634</v>
      </c>
      <c r="G1003" s="1">
        <f t="shared" ca="1" si="7"/>
        <v>6201</v>
      </c>
      <c r="H1003" s="1" t="str">
        <v>0 - BM Costs</v>
      </c>
      <c r="L1003" s="1" t="str">
        <v>0 - BM Port</v>
      </c>
      <c r="N1003" s="1" t="str">
        <v>0 - Port Assets</v>
      </c>
      <c r="O1003" s="1">
        <f ca="1">ROUNDDOWN((O1001-$C$6)/O1002,0)</f>
        <v>2025</v>
      </c>
      <c r="P1003" s="1">
        <f ca="1">ROUNDDOWN((P1001-$C$6)/P1002,0)</f>
        <v>5458</v>
      </c>
      <c r="Q1003" s="1">
        <f t="shared" ref="Q1003:BO1003" ca="1" si="8">ROUNDDOWN(Q1001/Q1002,0)</f>
        <v>9132</v>
      </c>
      <c r="R1003" s="1">
        <f t="shared" ca="1" si="8"/>
        <v>0</v>
      </c>
      <c r="S1003" s="1">
        <f t="shared" ca="1" si="8"/>
        <v>0</v>
      </c>
      <c r="T1003" s="1">
        <f t="shared" ca="1" si="8"/>
        <v>0</v>
      </c>
      <c r="U1003" s="1">
        <f t="shared" ca="1" si="8"/>
        <v>0</v>
      </c>
      <c r="V1003" s="1">
        <f t="shared" ca="1" si="8"/>
        <v>0</v>
      </c>
      <c r="W1003" s="1">
        <f t="shared" ca="1" si="8"/>
        <v>0</v>
      </c>
      <c r="X1003" s="1">
        <f t="shared" ca="1" si="8"/>
        <v>0</v>
      </c>
      <c r="Y1003" s="1">
        <f t="shared" ca="1" si="8"/>
        <v>0</v>
      </c>
      <c r="Z1003" s="1">
        <f t="shared" ca="1" si="8"/>
        <v>0</v>
      </c>
      <c r="AA1003" s="1">
        <f t="shared" ca="1" si="8"/>
        <v>0</v>
      </c>
      <c r="AB1003" s="1">
        <f t="shared" ca="1" si="8"/>
        <v>0</v>
      </c>
      <c r="AC1003" s="1">
        <f t="shared" ca="1" si="8"/>
        <v>0</v>
      </c>
      <c r="AD1003" s="1">
        <f t="shared" ca="1" si="8"/>
        <v>0</v>
      </c>
      <c r="AE1003" s="1">
        <f t="shared" ca="1" si="8"/>
        <v>0</v>
      </c>
      <c r="AF1003" s="1">
        <f t="shared" ca="1" si="8"/>
        <v>0</v>
      </c>
      <c r="AG1003" s="1">
        <f t="shared" ca="1" si="8"/>
        <v>0</v>
      </c>
      <c r="AH1003" s="1">
        <f t="shared" ca="1" si="8"/>
        <v>0</v>
      </c>
      <c r="AI1003" s="1">
        <f t="shared" ca="1" si="8"/>
        <v>0</v>
      </c>
      <c r="AJ1003" s="1">
        <f t="shared" ca="1" si="8"/>
        <v>0</v>
      </c>
      <c r="AK1003" s="1">
        <f t="shared" ca="1" si="8"/>
        <v>0</v>
      </c>
      <c r="AL1003" s="1">
        <f t="shared" ca="1" si="8"/>
        <v>0</v>
      </c>
      <c r="AM1003" s="1">
        <f t="shared" ca="1" si="8"/>
        <v>0</v>
      </c>
      <c r="AN1003" s="1">
        <f t="shared" ca="1" si="8"/>
        <v>0</v>
      </c>
      <c r="AO1003" s="1">
        <f t="shared" ca="1" si="8"/>
        <v>0</v>
      </c>
      <c r="AP1003" s="1">
        <f t="shared" ca="1" si="8"/>
        <v>0</v>
      </c>
      <c r="AQ1003" s="1">
        <f t="shared" ca="1" si="8"/>
        <v>0</v>
      </c>
      <c r="AR1003" s="1">
        <f t="shared" ca="1" si="8"/>
        <v>0</v>
      </c>
      <c r="AS1003" s="1">
        <f t="shared" ca="1" si="8"/>
        <v>0</v>
      </c>
      <c r="AT1003" s="1">
        <f t="shared" ca="1" si="8"/>
        <v>0</v>
      </c>
      <c r="AU1003" s="1">
        <f t="shared" ca="1" si="8"/>
        <v>0</v>
      </c>
      <c r="AV1003" s="1">
        <f t="shared" ca="1" si="8"/>
        <v>0</v>
      </c>
      <c r="AW1003" s="1">
        <f t="shared" ca="1" si="8"/>
        <v>0</v>
      </c>
      <c r="AX1003" s="1">
        <f t="shared" ca="1" si="8"/>
        <v>0</v>
      </c>
      <c r="AY1003" s="1">
        <f t="shared" ca="1" si="8"/>
        <v>0</v>
      </c>
      <c r="AZ1003" s="1">
        <f t="shared" ca="1" si="8"/>
        <v>0</v>
      </c>
      <c r="BA1003" s="1">
        <f t="shared" ca="1" si="8"/>
        <v>0</v>
      </c>
      <c r="BB1003" s="1">
        <f t="shared" ca="1" si="8"/>
        <v>0</v>
      </c>
      <c r="BC1003" s="1">
        <f t="shared" ca="1" si="8"/>
        <v>0</v>
      </c>
      <c r="BD1003" s="1">
        <f t="shared" ca="1" si="8"/>
        <v>0</v>
      </c>
      <c r="BE1003" s="1">
        <f t="shared" ca="1" si="8"/>
        <v>0</v>
      </c>
      <c r="BF1003" s="1">
        <f t="shared" ca="1" si="8"/>
        <v>0</v>
      </c>
      <c r="BG1003" s="1">
        <f t="shared" ca="1" si="8"/>
        <v>0</v>
      </c>
      <c r="BH1003" s="1">
        <f t="shared" ca="1" si="8"/>
        <v>0</v>
      </c>
      <c r="BI1003" s="1">
        <f t="shared" ca="1" si="8"/>
        <v>0</v>
      </c>
      <c r="BJ1003" s="1">
        <f t="shared" ca="1" si="8"/>
        <v>0</v>
      </c>
      <c r="BK1003" s="1">
        <f t="shared" ca="1" si="8"/>
        <v>0</v>
      </c>
      <c r="BL1003" s="1">
        <f t="shared" ca="1" si="8"/>
        <v>0</v>
      </c>
      <c r="BM1003" s="1">
        <f t="shared" ca="1" si="8"/>
        <v>0</v>
      </c>
      <c r="BN1003" s="1">
        <f t="shared" ca="1" si="8"/>
        <v>0</v>
      </c>
      <c r="BO1003" s="1">
        <f t="shared" ca="1" si="8"/>
        <v>0</v>
      </c>
      <c r="BP1003" s="1" t="str">
        <v>0- Port Costs</v>
      </c>
      <c r="BT1003" s="1" t="str">
        <v>0- Port Value</v>
      </c>
    </row>
    <row r="1004" spans="1:73" x14ac:dyDescent="0.3">
      <c r="H1004" s="1" t="str">
        <v>0 - BM Costs</v>
      </c>
      <c r="L1004" s="1" t="str">
        <v>0 - BM Port</v>
      </c>
      <c r="N1004" s="1" t="str">
        <v>0 - Port Assets</v>
      </c>
      <c r="BP1004" s="1" t="str">
        <v>0- Port Costs</v>
      </c>
      <c r="BT1004" s="1" t="str">
        <v>0- Port Value</v>
      </c>
    </row>
    <row r="1005" spans="1:73" s="16" customFormat="1" x14ac:dyDescent="0.3">
      <c r="A1005" s="16" t="s">
        <v>31</v>
      </c>
      <c r="H1005" s="16" t="str">
        <v>0 - BM Costs</v>
      </c>
      <c r="L1005" s="16" t="str">
        <v>0 - BM Port</v>
      </c>
      <c r="N1005" s="16" t="str">
        <v>0 - Port Assets</v>
      </c>
      <c r="BP1005" s="16" t="str">
        <v>0- Port Costs</v>
      </c>
      <c r="BT1005" s="16" t="str">
        <v>0- Port Value</v>
      </c>
    </row>
    <row r="1006" spans="1:73" x14ac:dyDescent="0.3">
      <c r="A1006" s="1" cm="1">
        <f t="array" aca="1" ref="A1006:A1019" ca="1">_xlfn.ANCHORARRAY(A26)</f>
        <v>1</v>
      </c>
      <c r="B1006" s="1" cm="1" vm="59">
        <f t="array" aca="1" ref="B1006:B1019" ca="1">_xlfn.ANCHORARRAY(B26)</f>
        <v>44886</v>
      </c>
      <c r="C1006" s="8" cm="1">
        <f t="array" aca="1" ref="C1006:C1019" ca="1">_xlfn.ANCHORARRAY(C26)*C$1003+_xlfn.ANCHORARRAY($I$1006)</f>
        <v>179805.36</v>
      </c>
      <c r="D1006" s="8" cm="1">
        <f t="array" aca="1" ref="D1006:D1019" ca="1">_xlfn.ANCHORARRAY(D26)*D$1003+_xlfn.ANCHORARRAY($I$1006)</f>
        <v>186311.97</v>
      </c>
      <c r="E1006" s="8" cm="1">
        <f t="array" aca="1" ref="E1006:E1019" ca="1">_xlfn.ANCHORARRAY(E26)*E$1003+_xlfn.ANCHORARRAY($I$1006)</f>
        <v>183767.92</v>
      </c>
      <c r="F1006" s="8" cm="1">
        <f t="array" aca="1" ref="F1006:F1019" ca="1">_xlfn.ANCHORARRAY(F26)*F$1003+_xlfn.ANCHORARRAY($I$1006)</f>
        <v>181955.76</v>
      </c>
      <c r="G1006" s="8" cm="1">
        <f t="array" aca="1" ref="G1006:G1019" ca="1">_xlfn.ANCHORARRAY(G26)*G$1003+_xlfn.ANCHORARRAY($I$1006)</f>
        <v>185781.96</v>
      </c>
      <c r="H1006" s="1" t="str">
        <v>0 - BM Costs</v>
      </c>
      <c r="I1006" s="8" cm="1">
        <f t="array" aca="1" ref="I1006:I1019" ca="1">IF(_xlfn.ANCHORARRAY(A1006)=MAX(_xlfn.ANCHORARRAY(A1006)), -$C$6, 0)</f>
        <v>0</v>
      </c>
      <c r="J1006" s="8" cm="1">
        <f t="array" aca="1" ref="J1006:J1019" ca="1">IF(_xlfn.ANCHORARRAY(A1006)=MAX(_xlfn.ANCHORARRAY(A1006)), -$C$6*$J$11, 0)</f>
        <v>0</v>
      </c>
      <c r="K1006" s="8" cm="1">
        <f t="array" aca="1" ref="K1006:K1019" ca="1">_xlfn.ANCHORARRAY(A1006)*0-(SUMPRODUCT(C1002:G1002,C1003:G1003))+$C$5+SUM(_xlfn.ANCHORARRAY(J1006))</f>
        <v>88.939999999944121</v>
      </c>
      <c r="L1006" s="1" t="str">
        <v>0 - BM Port</v>
      </c>
      <c r="M1006" s="8" cm="1">
        <f t="array" aca="1" ref="M1006:M1019" ca="1">_xlfn.BYROW(C1006:INDIRECT("H"&amp;(MAX(_xlfn.ANCHORARRAY(A1006))+1005)), _xlfn.LAMBDA(_xlpm._Row, SUM(_xlpm._Row)))+_xlfn.ANCHORARRAY(K1006)-_xlfn.ANCHORARRAY(J1006)</f>
        <v>917711.90999999992</v>
      </c>
      <c r="N1006" s="1" t="str">
        <v>0 - Port Assets</v>
      </c>
      <c r="O1006" s="8" cm="1">
        <f t="array" aca="1" ref="O1006:O1019" ca="1">_xlfn.ANCHORARRAY(O26)*O$1003+_xlfn.ANCHORARRAY($I$1006)</f>
        <v>365735.25</v>
      </c>
      <c r="P1006" s="8" cm="1">
        <f t="array" aca="1" ref="P1006:P1019" ca="1">_xlfn.ANCHORARRAY(P26)*P$1003+_xlfn.ANCHORARRAY($I$1006)</f>
        <v>356407.39999999997</v>
      </c>
      <c r="Q1006" s="8" cm="1">
        <f t="array" aca="1" ref="Q1006:Q1019" ca="1">_xlfn.ANCHORARRAY(Q26)*Q$1003+_xlfn.ANCHORARRAY($I$1006)</f>
        <v>344733</v>
      </c>
      <c r="R1006" s="8" cm="1">
        <f t="array" aca="1" ref="R1006:R1019" ca="1">_xlfn.ANCHORARRAY(R26)*R$1003+_xlfn.ANCHORARRAY($I$1006)</f>
        <v>0</v>
      </c>
      <c r="S1006" s="8" cm="1">
        <f t="array" aca="1" ref="S1006:S1019" ca="1">_xlfn.ANCHORARRAY(S26)*S$1003+_xlfn.ANCHORARRAY($I$1006)</f>
        <v>0</v>
      </c>
      <c r="T1006" s="8" cm="1">
        <f t="array" aca="1" ref="T1006:T1019" ca="1">_xlfn.ANCHORARRAY(T26)*T$1003+_xlfn.ANCHORARRAY($I$1006)</f>
        <v>0</v>
      </c>
      <c r="U1006" s="8" cm="1">
        <f t="array" aca="1" ref="U1006:U1019" ca="1">_xlfn.ANCHORARRAY(U26)*U$1003+_xlfn.ANCHORARRAY($I$1006)</f>
        <v>0</v>
      </c>
      <c r="V1006" s="8" cm="1">
        <f t="array" aca="1" ref="V1006:V1019" ca="1">_xlfn.ANCHORARRAY(V26)*V$1003+_xlfn.ANCHORARRAY($I$1006)</f>
        <v>0</v>
      </c>
      <c r="W1006" s="8" cm="1">
        <f t="array" aca="1" ref="W1006:W1019" ca="1">_xlfn.ANCHORARRAY(W26)*W$1003+_xlfn.ANCHORARRAY($I$1006)</f>
        <v>0</v>
      </c>
      <c r="X1006" s="8" cm="1">
        <f t="array" aca="1" ref="X1006:X1019" ca="1">_xlfn.ANCHORARRAY(X26)*X$1003+_xlfn.ANCHORARRAY($I$1006)</f>
        <v>0</v>
      </c>
      <c r="Y1006" s="8" cm="1">
        <f t="array" aca="1" ref="Y1006:Y1019" ca="1">_xlfn.ANCHORARRAY(Y26)*Y$1003+_xlfn.ANCHORARRAY($I$1006)</f>
        <v>0</v>
      </c>
      <c r="Z1006" s="8" cm="1">
        <f t="array" aca="1" ref="Z1006:Z1019" ca="1">_xlfn.ANCHORARRAY(Z26)*Z$1003+_xlfn.ANCHORARRAY($I$1006)</f>
        <v>0</v>
      </c>
      <c r="AA1006" s="8" cm="1">
        <f t="array" aca="1" ref="AA1006:AA1019" ca="1">_xlfn.ANCHORARRAY(AA26)*AA$1003+_xlfn.ANCHORARRAY($I$1006)</f>
        <v>0</v>
      </c>
      <c r="AB1006" s="8" cm="1">
        <f t="array" aca="1" ref="AB1006:AB1019" ca="1">_xlfn.ANCHORARRAY(AB26)*AB$1003+_xlfn.ANCHORARRAY($I$1006)</f>
        <v>0</v>
      </c>
      <c r="AC1006" s="8" cm="1">
        <f t="array" aca="1" ref="AC1006:AC1019" ca="1">_xlfn.ANCHORARRAY(AC26)*AC$1003+_xlfn.ANCHORARRAY($I$1006)</f>
        <v>0</v>
      </c>
      <c r="AD1006" s="8" cm="1">
        <f t="array" aca="1" ref="AD1006:AD1019" ca="1">_xlfn.ANCHORARRAY(AD26)*AD$1003+_xlfn.ANCHORARRAY($I$1006)</f>
        <v>0</v>
      </c>
      <c r="AE1006" s="8" cm="1">
        <f t="array" aca="1" ref="AE1006:AE1019" ca="1">_xlfn.ANCHORARRAY(AE26)*AE$1003+_xlfn.ANCHORARRAY($I$1006)</f>
        <v>0</v>
      </c>
      <c r="AF1006" s="8" cm="1">
        <f t="array" aca="1" ref="AF1006:AF1019" ca="1">_xlfn.ANCHORARRAY(AF26)*AF$1003+_xlfn.ANCHORARRAY($I$1006)</f>
        <v>0</v>
      </c>
      <c r="AG1006" s="8" cm="1">
        <f t="array" aca="1" ref="AG1006:AG1019" ca="1">_xlfn.ANCHORARRAY(AG26)*AG$1003+_xlfn.ANCHORARRAY($I$1006)</f>
        <v>0</v>
      </c>
      <c r="AH1006" s="8" cm="1">
        <f t="array" aca="1" ref="AH1006:AH1019" ca="1">_xlfn.ANCHORARRAY(AH26)*AH$1003+_xlfn.ANCHORARRAY($I$1006)</f>
        <v>0</v>
      </c>
      <c r="AI1006" s="8" cm="1">
        <f t="array" aca="1" ref="AI1006:AI1019" ca="1">_xlfn.ANCHORARRAY(AI26)*AI$1003+_xlfn.ANCHORARRAY($I$1006)</f>
        <v>0</v>
      </c>
      <c r="AJ1006" s="8" cm="1">
        <f t="array" aca="1" ref="AJ1006:AJ1019" ca="1">_xlfn.ANCHORARRAY(AJ26)*AJ$1003+_xlfn.ANCHORARRAY($I$1006)</f>
        <v>0</v>
      </c>
      <c r="AK1006" s="8" cm="1">
        <f t="array" aca="1" ref="AK1006:AK1019" ca="1">_xlfn.ANCHORARRAY(AK26)*AK$1003+_xlfn.ANCHORARRAY($I$1006)</f>
        <v>0</v>
      </c>
      <c r="AL1006" s="8" cm="1">
        <f t="array" aca="1" ref="AL1006:AL1019" ca="1">_xlfn.ANCHORARRAY(AL26)*AL$1003+_xlfn.ANCHORARRAY($I$1006)</f>
        <v>0</v>
      </c>
      <c r="AM1006" s="8" cm="1">
        <f t="array" aca="1" ref="AM1006:AM1019" ca="1">_xlfn.ANCHORARRAY(AM26)*AM$1003+_xlfn.ANCHORARRAY($I$1006)</f>
        <v>0</v>
      </c>
      <c r="AN1006" s="8" cm="1">
        <f t="array" aca="1" ref="AN1006:AN1019" ca="1">_xlfn.ANCHORARRAY(AN26)*AN$1003+_xlfn.ANCHORARRAY($I$1006)</f>
        <v>0</v>
      </c>
      <c r="AO1006" s="8" cm="1">
        <f t="array" aca="1" ref="AO1006:AO1019" ca="1">_xlfn.ANCHORARRAY(AO26)*AO$1003+_xlfn.ANCHORARRAY($I$1006)</f>
        <v>0</v>
      </c>
      <c r="AP1006" s="8" cm="1">
        <f t="array" aca="1" ref="AP1006:AP1019" ca="1">_xlfn.ANCHORARRAY(AP26)*AP$1003+_xlfn.ANCHORARRAY($I$1006)</f>
        <v>0</v>
      </c>
      <c r="AQ1006" s="8" cm="1">
        <f t="array" aca="1" ref="AQ1006:AQ1019" ca="1">_xlfn.ANCHORARRAY(AQ26)*AQ$1003+_xlfn.ANCHORARRAY($I$1006)</f>
        <v>0</v>
      </c>
      <c r="AR1006" s="8" cm="1">
        <f t="array" aca="1" ref="AR1006:AR1019" ca="1">_xlfn.ANCHORARRAY(AR26)*AR$1003+_xlfn.ANCHORARRAY($I$1006)</f>
        <v>0</v>
      </c>
      <c r="AS1006" s="8" cm="1">
        <f t="array" aca="1" ref="AS1006:AS1019" ca="1">_xlfn.ANCHORARRAY(AS26)*AS$1003+_xlfn.ANCHORARRAY($I$1006)</f>
        <v>0</v>
      </c>
      <c r="AT1006" s="8" cm="1">
        <f t="array" aca="1" ref="AT1006:AT1019" ca="1">_xlfn.ANCHORARRAY(AT26)*AT$1003+_xlfn.ANCHORARRAY($I$1006)</f>
        <v>0</v>
      </c>
      <c r="AU1006" s="8" cm="1">
        <f t="array" aca="1" ref="AU1006:AU1019" ca="1">_xlfn.ANCHORARRAY(AU26)*AU$1003+_xlfn.ANCHORARRAY($I$1006)</f>
        <v>0</v>
      </c>
      <c r="AV1006" s="8" cm="1">
        <f t="array" aca="1" ref="AV1006:AV1019" ca="1">_xlfn.ANCHORARRAY(AV26)*AV$1003+_xlfn.ANCHORARRAY($I$1006)</f>
        <v>0</v>
      </c>
      <c r="AW1006" s="8" cm="1">
        <f t="array" aca="1" ref="AW1006:AW1019" ca="1">_xlfn.ANCHORARRAY(AW26)*AW$1003+_xlfn.ANCHORARRAY($I$1006)</f>
        <v>0</v>
      </c>
      <c r="AX1006" s="8" cm="1">
        <f t="array" aca="1" ref="AX1006:AX1019" ca="1">_xlfn.ANCHORARRAY(AX26)*AX$1003+_xlfn.ANCHORARRAY($I$1006)</f>
        <v>0</v>
      </c>
      <c r="AY1006" s="8" cm="1">
        <f t="array" aca="1" ref="AY1006:AY1019" ca="1">_xlfn.ANCHORARRAY(AY26)*AY$1003+_xlfn.ANCHORARRAY($I$1006)</f>
        <v>0</v>
      </c>
      <c r="AZ1006" s="8" cm="1">
        <f t="array" aca="1" ref="AZ1006:AZ1019" ca="1">_xlfn.ANCHORARRAY(AZ26)*AZ$1003+_xlfn.ANCHORARRAY($I$1006)</f>
        <v>0</v>
      </c>
      <c r="BA1006" s="8" cm="1">
        <f t="array" aca="1" ref="BA1006:BA1019" ca="1">_xlfn.ANCHORARRAY(BA26)*BA$1003+_xlfn.ANCHORARRAY($I$1006)</f>
        <v>0</v>
      </c>
      <c r="BB1006" s="8" cm="1">
        <f t="array" aca="1" ref="BB1006:BB1019" ca="1">_xlfn.ANCHORARRAY(BB26)*BB$1003+_xlfn.ANCHORARRAY($I$1006)</f>
        <v>0</v>
      </c>
      <c r="BC1006" s="8" cm="1">
        <f t="array" aca="1" ref="BC1006:BC1019" ca="1">_xlfn.ANCHORARRAY(BC26)*BC$1003+_xlfn.ANCHORARRAY($I$1006)</f>
        <v>0</v>
      </c>
      <c r="BD1006" s="8" cm="1">
        <f t="array" aca="1" ref="BD1006:BD1019" ca="1">_xlfn.ANCHORARRAY(BD26)*BD$1003+_xlfn.ANCHORARRAY($I$1006)</f>
        <v>0</v>
      </c>
      <c r="BE1006" s="8" cm="1">
        <f t="array" aca="1" ref="BE1006:BE1019" ca="1">_xlfn.ANCHORARRAY(BE26)*BE$1003+_xlfn.ANCHORARRAY($I$1006)</f>
        <v>0</v>
      </c>
      <c r="BF1006" s="8" cm="1">
        <f t="array" aca="1" ref="BF1006:BF1019" ca="1">_xlfn.ANCHORARRAY(BF26)*BF$1003+_xlfn.ANCHORARRAY($I$1006)</f>
        <v>0</v>
      </c>
      <c r="BG1006" s="8" cm="1">
        <f t="array" aca="1" ref="BG1006:BG1019" ca="1">_xlfn.ANCHORARRAY(BG26)*BG$1003+_xlfn.ANCHORARRAY($I$1006)</f>
        <v>0</v>
      </c>
      <c r="BH1006" s="8" cm="1">
        <f t="array" aca="1" ref="BH1006:BH1019" ca="1">_xlfn.ANCHORARRAY(BH26)*BH$1003+_xlfn.ANCHORARRAY($I$1006)</f>
        <v>0</v>
      </c>
      <c r="BI1006" s="8" cm="1">
        <f t="array" aca="1" ref="BI1006:BI1019" ca="1">_xlfn.ANCHORARRAY(BI26)*BI$1003+_xlfn.ANCHORARRAY($I$1006)</f>
        <v>0</v>
      </c>
      <c r="BJ1006" s="8" cm="1">
        <f t="array" aca="1" ref="BJ1006:BJ1019" ca="1">_xlfn.ANCHORARRAY(BJ26)*BJ$1003+_xlfn.ANCHORARRAY($I$1006)</f>
        <v>0</v>
      </c>
      <c r="BK1006" s="8" cm="1">
        <f t="array" aca="1" ref="BK1006:BK1019" ca="1">_xlfn.ANCHORARRAY(BK26)*BK$1003+_xlfn.ANCHORARRAY($I$1006)</f>
        <v>0</v>
      </c>
      <c r="BL1006" s="8" cm="1">
        <f t="array" aca="1" ref="BL1006:BL1019" ca="1">_xlfn.ANCHORARRAY(BL26)*BL$1003+_xlfn.ANCHORARRAY($I$1006)</f>
        <v>0</v>
      </c>
      <c r="BM1006" s="8" cm="1">
        <f t="array" aca="1" ref="BM1006:BM1019" ca="1">_xlfn.ANCHORARRAY(BM26)*BM$1003+_xlfn.ANCHORARRAY($I$1006)</f>
        <v>0</v>
      </c>
      <c r="BN1006" s="8" cm="1">
        <f t="array" aca="1" ref="BN1006:BN1019" ca="1">_xlfn.ANCHORARRAY(BN26)*BN$1003+_xlfn.ANCHORARRAY($I$1006)</f>
        <v>0</v>
      </c>
      <c r="BO1006" s="8" cm="1">
        <f t="array" aca="1" ref="BO1006:BO1019" ca="1">_xlfn.ANCHORARRAY(BO26)*BO$1003+_xlfn.ANCHORARRAY($I$1006)</f>
        <v>0</v>
      </c>
      <c r="BP1006" s="1" t="str">
        <v>0- Port Costs</v>
      </c>
      <c r="BQ1006" s="8" cm="1">
        <f t="array" aca="1" ref="BQ1006:BQ1019" ca="1">IF(_xlfn.ANCHORARRAY(A1006)=MAX(_xlfn.ANCHORARRAY(A1006)), -$C$6, 0)</f>
        <v>0</v>
      </c>
      <c r="BR1006" s="8" cm="1">
        <f t="array" aca="1" ref="BR1006:BR1019" ca="1">IF(_xlfn.ANCHORARRAY(A1006)=MAX(_xlfn.ANCHORARRAY(A1006)), -$C$6*$BR$11, 0)</f>
        <v>0</v>
      </c>
      <c r="BS1006" s="8" cm="1">
        <f t="array" aca="1" ref="BS1006:BS1019" ca="1">_xlfn.ANCHORARRAY(A1006)*0-(SUMPRODUCT(O1002:BO1002,O1003:BO1003))+$C$5+SUM(_xlfn.ANCHORARRAY(BR1006))</f>
        <v>57.589999999944126</v>
      </c>
      <c r="BT1006" s="1" t="str">
        <v>0- Port Value</v>
      </c>
      <c r="BU1006" s="8" cm="1">
        <f t="array" aca="1" ref="BU1006:BU1019" ca="1">_xlfn.BYROW(O1006:INDIRECT("BO"&amp;(MAX(_xlfn.ANCHORARRAY(A1006))+1005)), _xlfn.LAMBDA(_xlpm._Row, SUM(_xlpm._Row)))+_xlfn.ANCHORARRAY(BS1006)-_xlfn.ANCHORARRAY(BR1006)</f>
        <v>1066933.2399999998</v>
      </c>
    </row>
    <row r="1007" spans="1:73" x14ac:dyDescent="0.3">
      <c r="A1007" s="1">
        <f ca="1"/>
        <v>2</v>
      </c>
      <c r="B1007" s="1" vm="118">
        <f ca="1"/>
        <v>44883</v>
      </c>
      <c r="C1007" s="8">
        <f ca="1"/>
        <v>179019.36</v>
      </c>
      <c r="D1007" s="8">
        <f ca="1"/>
        <v>186311.97</v>
      </c>
      <c r="E1007" s="8">
        <f ca="1"/>
        <v>184729.72</v>
      </c>
      <c r="F1007" s="8">
        <f ca="1"/>
        <v>182653.8</v>
      </c>
      <c r="G1007" s="8">
        <f ca="1"/>
        <v>185967.99</v>
      </c>
      <c r="H1007" s="1" t="str">
        <v>0 - BM Costs</v>
      </c>
      <c r="I1007" s="8">
        <f ca="1"/>
        <v>0</v>
      </c>
      <c r="J1007" s="8">
        <f ca="1"/>
        <v>0</v>
      </c>
      <c r="K1007" s="8">
        <f ca="1"/>
        <v>88.939999999944121</v>
      </c>
      <c r="L1007" s="1" t="str">
        <v>0 - BM Port</v>
      </c>
      <c r="M1007" s="8">
        <f ca="1"/>
        <v>918771.7799999998</v>
      </c>
      <c r="N1007" s="1" t="str">
        <v>0 - Port Assets</v>
      </c>
      <c r="O1007" s="8">
        <f ca="1"/>
        <v>362414.25</v>
      </c>
      <c r="P1007" s="8">
        <f ca="1"/>
        <v>353132.60000000003</v>
      </c>
      <c r="Q1007" s="8">
        <f ca="1"/>
        <v>348020.52</v>
      </c>
      <c r="R1007" s="8">
        <f ca="1"/>
        <v>0</v>
      </c>
      <c r="S1007" s="8">
        <f ca="1"/>
        <v>0</v>
      </c>
      <c r="T1007" s="8">
        <f ca="1"/>
        <v>0</v>
      </c>
      <c r="U1007" s="8">
        <f ca="1"/>
        <v>0</v>
      </c>
      <c r="V1007" s="8">
        <f ca="1"/>
        <v>0</v>
      </c>
      <c r="W1007" s="8">
        <f ca="1"/>
        <v>0</v>
      </c>
      <c r="X1007" s="8">
        <f ca="1"/>
        <v>0</v>
      </c>
      <c r="Y1007" s="8">
        <f ca="1"/>
        <v>0</v>
      </c>
      <c r="Z1007" s="8">
        <f ca="1"/>
        <v>0</v>
      </c>
      <c r="AA1007" s="8">
        <f ca="1"/>
        <v>0</v>
      </c>
      <c r="AB1007" s="8">
        <f ca="1"/>
        <v>0</v>
      </c>
      <c r="AC1007" s="8">
        <f ca="1"/>
        <v>0</v>
      </c>
      <c r="AD1007" s="8">
        <f ca="1"/>
        <v>0</v>
      </c>
      <c r="AE1007" s="8">
        <f ca="1"/>
        <v>0</v>
      </c>
      <c r="AF1007" s="8">
        <f ca="1"/>
        <v>0</v>
      </c>
      <c r="AG1007" s="8">
        <f ca="1"/>
        <v>0</v>
      </c>
      <c r="AH1007" s="8">
        <f ca="1"/>
        <v>0</v>
      </c>
      <c r="AI1007" s="8">
        <f ca="1"/>
        <v>0</v>
      </c>
      <c r="AJ1007" s="8">
        <f ca="1"/>
        <v>0</v>
      </c>
      <c r="AK1007" s="8">
        <f ca="1"/>
        <v>0</v>
      </c>
      <c r="AL1007" s="8">
        <f ca="1"/>
        <v>0</v>
      </c>
      <c r="AM1007" s="8">
        <f ca="1"/>
        <v>0</v>
      </c>
      <c r="AN1007" s="8">
        <f ca="1"/>
        <v>0</v>
      </c>
      <c r="AO1007" s="8">
        <f ca="1"/>
        <v>0</v>
      </c>
      <c r="AP1007" s="8">
        <f ca="1"/>
        <v>0</v>
      </c>
      <c r="AQ1007" s="8">
        <f ca="1"/>
        <v>0</v>
      </c>
      <c r="AR1007" s="8">
        <f ca="1"/>
        <v>0</v>
      </c>
      <c r="AS1007" s="8">
        <f ca="1"/>
        <v>0</v>
      </c>
      <c r="AT1007" s="8">
        <f ca="1"/>
        <v>0</v>
      </c>
      <c r="AU1007" s="8">
        <f ca="1"/>
        <v>0</v>
      </c>
      <c r="AV1007" s="8">
        <f ca="1"/>
        <v>0</v>
      </c>
      <c r="AW1007" s="8">
        <f ca="1"/>
        <v>0</v>
      </c>
      <c r="AX1007" s="8">
        <f ca="1"/>
        <v>0</v>
      </c>
      <c r="AY1007" s="8">
        <f ca="1"/>
        <v>0</v>
      </c>
      <c r="AZ1007" s="8">
        <f ca="1"/>
        <v>0</v>
      </c>
      <c r="BA1007" s="8">
        <f ca="1"/>
        <v>0</v>
      </c>
      <c r="BB1007" s="8">
        <f ca="1"/>
        <v>0</v>
      </c>
      <c r="BC1007" s="8">
        <f ca="1"/>
        <v>0</v>
      </c>
      <c r="BD1007" s="8">
        <f ca="1"/>
        <v>0</v>
      </c>
      <c r="BE1007" s="8">
        <f ca="1"/>
        <v>0</v>
      </c>
      <c r="BF1007" s="8">
        <f ca="1"/>
        <v>0</v>
      </c>
      <c r="BG1007" s="8">
        <f ca="1"/>
        <v>0</v>
      </c>
      <c r="BH1007" s="8">
        <f ca="1"/>
        <v>0</v>
      </c>
      <c r="BI1007" s="8">
        <f ca="1"/>
        <v>0</v>
      </c>
      <c r="BJ1007" s="8">
        <f ca="1"/>
        <v>0</v>
      </c>
      <c r="BK1007" s="8">
        <f ca="1"/>
        <v>0</v>
      </c>
      <c r="BL1007" s="8">
        <f ca="1"/>
        <v>0</v>
      </c>
      <c r="BM1007" s="8">
        <f ca="1"/>
        <v>0</v>
      </c>
      <c r="BN1007" s="8">
        <f ca="1"/>
        <v>0</v>
      </c>
      <c r="BO1007" s="8">
        <f ca="1"/>
        <v>0</v>
      </c>
      <c r="BP1007" s="1" t="str">
        <v>0- Port Costs</v>
      </c>
      <c r="BQ1007" s="8">
        <f ca="1"/>
        <v>0</v>
      </c>
      <c r="BR1007" s="8">
        <f ca="1"/>
        <v>0</v>
      </c>
      <c r="BS1007" s="8">
        <f ca="1"/>
        <v>57.589999999944126</v>
      </c>
      <c r="BT1007" s="1" t="str">
        <v>0- Port Value</v>
      </c>
      <c r="BU1007" s="8">
        <f ca="1"/>
        <v>1063624.96</v>
      </c>
    </row>
    <row r="1008" spans="1:73" x14ac:dyDescent="0.3">
      <c r="A1008" s="1">
        <f ca="1"/>
        <v>3</v>
      </c>
      <c r="B1008" s="1" vm="175">
        <f ca="1"/>
        <v>44882</v>
      </c>
      <c r="C1008" s="8">
        <f ca="1"/>
        <v>182792.16</v>
      </c>
      <c r="D1008" s="8">
        <f ca="1"/>
        <v>189307.86000000002</v>
      </c>
      <c r="E1008" s="8">
        <f ca="1"/>
        <v>188512.8</v>
      </c>
      <c r="F1008" s="8">
        <f ca="1"/>
        <v>185911.32</v>
      </c>
      <c r="G1008" s="8">
        <f ca="1"/>
        <v>189316.53</v>
      </c>
      <c r="H1008" s="1" t="str">
        <v>0 - BM Costs</v>
      </c>
      <c r="I1008" s="8">
        <f ca="1"/>
        <v>0</v>
      </c>
      <c r="J1008" s="8">
        <f ca="1"/>
        <v>0</v>
      </c>
      <c r="K1008" s="8">
        <f ca="1"/>
        <v>88.939999999944121</v>
      </c>
      <c r="L1008" s="1" t="str">
        <v>0 - BM Port</v>
      </c>
      <c r="M1008" s="8">
        <f ca="1"/>
        <v>935929.6100000001</v>
      </c>
      <c r="N1008" s="1" t="str">
        <v>0 - Port Assets</v>
      </c>
      <c r="O1008" s="8">
        <f ca="1"/>
        <v>356521.5</v>
      </c>
      <c r="P1008" s="8">
        <f ca="1"/>
        <v>351549.77999999997</v>
      </c>
      <c r="Q1008" s="8">
        <f ca="1"/>
        <v>343637.16000000003</v>
      </c>
      <c r="R1008" s="8">
        <f ca="1"/>
        <v>0</v>
      </c>
      <c r="S1008" s="8">
        <f ca="1"/>
        <v>0</v>
      </c>
      <c r="T1008" s="8">
        <f ca="1"/>
        <v>0</v>
      </c>
      <c r="U1008" s="8">
        <f ca="1"/>
        <v>0</v>
      </c>
      <c r="V1008" s="8">
        <f ca="1"/>
        <v>0</v>
      </c>
      <c r="W1008" s="8">
        <f ca="1"/>
        <v>0</v>
      </c>
      <c r="X1008" s="8">
        <f ca="1"/>
        <v>0</v>
      </c>
      <c r="Y1008" s="8">
        <f ca="1"/>
        <v>0</v>
      </c>
      <c r="Z1008" s="8">
        <f ca="1"/>
        <v>0</v>
      </c>
      <c r="AA1008" s="8">
        <f ca="1"/>
        <v>0</v>
      </c>
      <c r="AB1008" s="8">
        <f ca="1"/>
        <v>0</v>
      </c>
      <c r="AC1008" s="8">
        <f ca="1"/>
        <v>0</v>
      </c>
      <c r="AD1008" s="8">
        <f ca="1"/>
        <v>0</v>
      </c>
      <c r="AE1008" s="8">
        <f ca="1"/>
        <v>0</v>
      </c>
      <c r="AF1008" s="8">
        <f ca="1"/>
        <v>0</v>
      </c>
      <c r="AG1008" s="8">
        <f ca="1"/>
        <v>0</v>
      </c>
      <c r="AH1008" s="8">
        <f ca="1"/>
        <v>0</v>
      </c>
      <c r="AI1008" s="8">
        <f ca="1"/>
        <v>0</v>
      </c>
      <c r="AJ1008" s="8">
        <f ca="1"/>
        <v>0</v>
      </c>
      <c r="AK1008" s="8">
        <f ca="1"/>
        <v>0</v>
      </c>
      <c r="AL1008" s="8">
        <f ca="1"/>
        <v>0</v>
      </c>
      <c r="AM1008" s="8">
        <f ca="1"/>
        <v>0</v>
      </c>
      <c r="AN1008" s="8">
        <f ca="1"/>
        <v>0</v>
      </c>
      <c r="AO1008" s="8">
        <f ca="1"/>
        <v>0</v>
      </c>
      <c r="AP1008" s="8">
        <f ca="1"/>
        <v>0</v>
      </c>
      <c r="AQ1008" s="8">
        <f ca="1"/>
        <v>0</v>
      </c>
      <c r="AR1008" s="8">
        <f ca="1"/>
        <v>0</v>
      </c>
      <c r="AS1008" s="8">
        <f ca="1"/>
        <v>0</v>
      </c>
      <c r="AT1008" s="8">
        <f ca="1"/>
        <v>0</v>
      </c>
      <c r="AU1008" s="8">
        <f ca="1"/>
        <v>0</v>
      </c>
      <c r="AV1008" s="8">
        <f ca="1"/>
        <v>0</v>
      </c>
      <c r="AW1008" s="8">
        <f ca="1"/>
        <v>0</v>
      </c>
      <c r="AX1008" s="8">
        <f ca="1"/>
        <v>0</v>
      </c>
      <c r="AY1008" s="8">
        <f ca="1"/>
        <v>0</v>
      </c>
      <c r="AZ1008" s="8">
        <f ca="1"/>
        <v>0</v>
      </c>
      <c r="BA1008" s="8">
        <f ca="1"/>
        <v>0</v>
      </c>
      <c r="BB1008" s="8">
        <f ca="1"/>
        <v>0</v>
      </c>
      <c r="BC1008" s="8">
        <f ca="1"/>
        <v>0</v>
      </c>
      <c r="BD1008" s="8">
        <f ca="1"/>
        <v>0</v>
      </c>
      <c r="BE1008" s="8">
        <f ca="1"/>
        <v>0</v>
      </c>
      <c r="BF1008" s="8">
        <f ca="1"/>
        <v>0</v>
      </c>
      <c r="BG1008" s="8">
        <f ca="1"/>
        <v>0</v>
      </c>
      <c r="BH1008" s="8">
        <f ca="1"/>
        <v>0</v>
      </c>
      <c r="BI1008" s="8">
        <f ca="1"/>
        <v>0</v>
      </c>
      <c r="BJ1008" s="8">
        <f ca="1"/>
        <v>0</v>
      </c>
      <c r="BK1008" s="8">
        <f ca="1"/>
        <v>0</v>
      </c>
      <c r="BL1008" s="8">
        <f ca="1"/>
        <v>0</v>
      </c>
      <c r="BM1008" s="8">
        <f ca="1"/>
        <v>0</v>
      </c>
      <c r="BN1008" s="8">
        <f ca="1"/>
        <v>0</v>
      </c>
      <c r="BO1008" s="8">
        <f ca="1"/>
        <v>0</v>
      </c>
      <c r="BP1008" s="1" t="str">
        <v>0- Port Costs</v>
      </c>
      <c r="BQ1008" s="8">
        <f ca="1"/>
        <v>0</v>
      </c>
      <c r="BR1008" s="8">
        <f ca="1"/>
        <v>0</v>
      </c>
      <c r="BS1008" s="8">
        <f ca="1"/>
        <v>57.589999999944126</v>
      </c>
      <c r="BT1008" s="1" t="str">
        <v>0- Port Value</v>
      </c>
      <c r="BU1008" s="8">
        <f ca="1"/>
        <v>1051766.0299999998</v>
      </c>
    </row>
    <row r="1009" spans="1:73" x14ac:dyDescent="0.3">
      <c r="A1009" s="1">
        <f ca="1"/>
        <v>4</v>
      </c>
      <c r="B1009" s="1" vm="229">
        <f ca="1"/>
        <v>44881</v>
      </c>
      <c r="C1009" s="8">
        <f ca="1"/>
        <v>187005.12</v>
      </c>
      <c r="D1009" s="8">
        <f ca="1"/>
        <v>194435.96000000002</v>
      </c>
      <c r="E1009" s="8">
        <f ca="1"/>
        <v>193898.87999999998</v>
      </c>
      <c r="F1009" s="8">
        <f ca="1"/>
        <v>192542.7</v>
      </c>
      <c r="G1009" s="8">
        <f ca="1"/>
        <v>194153.31</v>
      </c>
      <c r="H1009" s="1" t="str">
        <v>0 - BM Costs</v>
      </c>
      <c r="I1009" s="8">
        <f ca="1"/>
        <v>0</v>
      </c>
      <c r="J1009" s="8">
        <f ca="1"/>
        <v>0</v>
      </c>
      <c r="K1009" s="8">
        <f ca="1"/>
        <v>88.939999999944121</v>
      </c>
      <c r="L1009" s="1" t="str">
        <v>0 - BM Port</v>
      </c>
      <c r="M1009" s="8">
        <f ca="1"/>
        <v>962124.90999999992</v>
      </c>
      <c r="N1009" s="1" t="str">
        <v>0 - Port Assets</v>
      </c>
      <c r="O1009" s="8">
        <f ca="1"/>
        <v>358546.5</v>
      </c>
      <c r="P1009" s="8">
        <f ca="1"/>
        <v>348438.72000000003</v>
      </c>
      <c r="Q1009" s="8">
        <f ca="1"/>
        <v>346924.68</v>
      </c>
      <c r="R1009" s="8">
        <f ca="1"/>
        <v>0</v>
      </c>
      <c r="S1009" s="8">
        <f ca="1"/>
        <v>0</v>
      </c>
      <c r="T1009" s="8">
        <f ca="1"/>
        <v>0</v>
      </c>
      <c r="U1009" s="8">
        <f ca="1"/>
        <v>0</v>
      </c>
      <c r="V1009" s="8">
        <f ca="1"/>
        <v>0</v>
      </c>
      <c r="W1009" s="8">
        <f ca="1"/>
        <v>0</v>
      </c>
      <c r="X1009" s="8">
        <f ca="1"/>
        <v>0</v>
      </c>
      <c r="Y1009" s="8">
        <f ca="1"/>
        <v>0</v>
      </c>
      <c r="Z1009" s="8">
        <f ca="1"/>
        <v>0</v>
      </c>
      <c r="AA1009" s="8">
        <f ca="1"/>
        <v>0</v>
      </c>
      <c r="AB1009" s="8">
        <f ca="1"/>
        <v>0</v>
      </c>
      <c r="AC1009" s="8">
        <f ca="1"/>
        <v>0</v>
      </c>
      <c r="AD1009" s="8">
        <f ca="1"/>
        <v>0</v>
      </c>
      <c r="AE1009" s="8">
        <f ca="1"/>
        <v>0</v>
      </c>
      <c r="AF1009" s="8">
        <f ca="1"/>
        <v>0</v>
      </c>
      <c r="AG1009" s="8">
        <f ca="1"/>
        <v>0</v>
      </c>
      <c r="AH1009" s="8">
        <f ca="1"/>
        <v>0</v>
      </c>
      <c r="AI1009" s="8">
        <f ca="1"/>
        <v>0</v>
      </c>
      <c r="AJ1009" s="8">
        <f ca="1"/>
        <v>0</v>
      </c>
      <c r="AK1009" s="8">
        <f ca="1"/>
        <v>0</v>
      </c>
      <c r="AL1009" s="8">
        <f ca="1"/>
        <v>0</v>
      </c>
      <c r="AM1009" s="8">
        <f ca="1"/>
        <v>0</v>
      </c>
      <c r="AN1009" s="8">
        <f ca="1"/>
        <v>0</v>
      </c>
      <c r="AO1009" s="8">
        <f ca="1"/>
        <v>0</v>
      </c>
      <c r="AP1009" s="8">
        <f ca="1"/>
        <v>0</v>
      </c>
      <c r="AQ1009" s="8">
        <f ca="1"/>
        <v>0</v>
      </c>
      <c r="AR1009" s="8">
        <f ca="1"/>
        <v>0</v>
      </c>
      <c r="AS1009" s="8">
        <f ca="1"/>
        <v>0</v>
      </c>
      <c r="AT1009" s="8">
        <f ca="1"/>
        <v>0</v>
      </c>
      <c r="AU1009" s="8">
        <f ca="1"/>
        <v>0</v>
      </c>
      <c r="AV1009" s="8">
        <f ca="1"/>
        <v>0</v>
      </c>
      <c r="AW1009" s="8">
        <f ca="1"/>
        <v>0</v>
      </c>
      <c r="AX1009" s="8">
        <f ca="1"/>
        <v>0</v>
      </c>
      <c r="AY1009" s="8">
        <f ca="1"/>
        <v>0</v>
      </c>
      <c r="AZ1009" s="8">
        <f ca="1"/>
        <v>0</v>
      </c>
      <c r="BA1009" s="8">
        <f ca="1"/>
        <v>0</v>
      </c>
      <c r="BB1009" s="8">
        <f ca="1"/>
        <v>0</v>
      </c>
      <c r="BC1009" s="8">
        <f ca="1"/>
        <v>0</v>
      </c>
      <c r="BD1009" s="8">
        <f ca="1"/>
        <v>0</v>
      </c>
      <c r="BE1009" s="8">
        <f ca="1"/>
        <v>0</v>
      </c>
      <c r="BF1009" s="8">
        <f ca="1"/>
        <v>0</v>
      </c>
      <c r="BG1009" s="8">
        <f ca="1"/>
        <v>0</v>
      </c>
      <c r="BH1009" s="8">
        <f ca="1"/>
        <v>0</v>
      </c>
      <c r="BI1009" s="8">
        <f ca="1"/>
        <v>0</v>
      </c>
      <c r="BJ1009" s="8">
        <f ca="1"/>
        <v>0</v>
      </c>
      <c r="BK1009" s="8">
        <f ca="1"/>
        <v>0</v>
      </c>
      <c r="BL1009" s="8">
        <f ca="1"/>
        <v>0</v>
      </c>
      <c r="BM1009" s="8">
        <f ca="1"/>
        <v>0</v>
      </c>
      <c r="BN1009" s="8">
        <f ca="1"/>
        <v>0</v>
      </c>
      <c r="BO1009" s="8">
        <f ca="1"/>
        <v>0</v>
      </c>
      <c r="BP1009" s="1" t="str">
        <v>0- Port Costs</v>
      </c>
      <c r="BQ1009" s="8">
        <f ca="1"/>
        <v>0</v>
      </c>
      <c r="BR1009" s="8">
        <f ca="1"/>
        <v>0</v>
      </c>
      <c r="BS1009" s="8">
        <f ca="1"/>
        <v>57.589999999944126</v>
      </c>
      <c r="BT1009" s="1" t="str">
        <v>0- Port Value</v>
      </c>
      <c r="BU1009" s="8">
        <f ca="1"/>
        <v>1053967.4899999998</v>
      </c>
    </row>
    <row r="1010" spans="1:73" x14ac:dyDescent="0.3">
      <c r="A1010" s="1">
        <f ca="1"/>
        <v>5</v>
      </c>
      <c r="B1010" s="1" vm="285">
        <f ca="1"/>
        <v>44880</v>
      </c>
      <c r="C1010" s="8">
        <f ca="1"/>
        <v>187822.56</v>
      </c>
      <c r="D1010" s="8">
        <f ca="1"/>
        <v>197701.75</v>
      </c>
      <c r="E1010" s="8">
        <f ca="1"/>
        <v>196399.56</v>
      </c>
      <c r="F1010" s="8">
        <f ca="1"/>
        <v>195916.56</v>
      </c>
      <c r="G1010" s="8">
        <f ca="1"/>
        <v>197997.93</v>
      </c>
      <c r="H1010" s="1" t="str">
        <v>0 - BM Costs</v>
      </c>
      <c r="I1010" s="8">
        <f ca="1"/>
        <v>0</v>
      </c>
      <c r="J1010" s="8">
        <f ca="1"/>
        <v>0</v>
      </c>
      <c r="K1010" s="8">
        <f ca="1"/>
        <v>88.939999999944121</v>
      </c>
      <c r="L1010" s="1" t="str">
        <v>0 - BM Port</v>
      </c>
      <c r="M1010" s="8">
        <f ca="1"/>
        <v>975927.29999999981</v>
      </c>
      <c r="N1010" s="1" t="str">
        <v>0 - Port Assets</v>
      </c>
      <c r="O1010" s="8">
        <f ca="1"/>
        <v>367476.75</v>
      </c>
      <c r="P1010" s="8">
        <f ca="1"/>
        <v>353350.92</v>
      </c>
      <c r="Q1010" s="8">
        <f ca="1"/>
        <v>352860.48</v>
      </c>
      <c r="R1010" s="8">
        <f ca="1"/>
        <v>0</v>
      </c>
      <c r="S1010" s="8">
        <f ca="1"/>
        <v>0</v>
      </c>
      <c r="T1010" s="8">
        <f ca="1"/>
        <v>0</v>
      </c>
      <c r="U1010" s="8">
        <f ca="1"/>
        <v>0</v>
      </c>
      <c r="V1010" s="8">
        <f ca="1"/>
        <v>0</v>
      </c>
      <c r="W1010" s="8">
        <f ca="1"/>
        <v>0</v>
      </c>
      <c r="X1010" s="8">
        <f ca="1"/>
        <v>0</v>
      </c>
      <c r="Y1010" s="8">
        <f ca="1"/>
        <v>0</v>
      </c>
      <c r="Z1010" s="8">
        <f ca="1"/>
        <v>0</v>
      </c>
      <c r="AA1010" s="8">
        <f ca="1"/>
        <v>0</v>
      </c>
      <c r="AB1010" s="8">
        <f ca="1"/>
        <v>0</v>
      </c>
      <c r="AC1010" s="8">
        <f ca="1"/>
        <v>0</v>
      </c>
      <c r="AD1010" s="8">
        <f ca="1"/>
        <v>0</v>
      </c>
      <c r="AE1010" s="8">
        <f ca="1"/>
        <v>0</v>
      </c>
      <c r="AF1010" s="8">
        <f ca="1"/>
        <v>0</v>
      </c>
      <c r="AG1010" s="8">
        <f ca="1"/>
        <v>0</v>
      </c>
      <c r="AH1010" s="8">
        <f ca="1"/>
        <v>0</v>
      </c>
      <c r="AI1010" s="8">
        <f ca="1"/>
        <v>0</v>
      </c>
      <c r="AJ1010" s="8">
        <f ca="1"/>
        <v>0</v>
      </c>
      <c r="AK1010" s="8">
        <f ca="1"/>
        <v>0</v>
      </c>
      <c r="AL1010" s="8">
        <f ca="1"/>
        <v>0</v>
      </c>
      <c r="AM1010" s="8">
        <f ca="1"/>
        <v>0</v>
      </c>
      <c r="AN1010" s="8">
        <f ca="1"/>
        <v>0</v>
      </c>
      <c r="AO1010" s="8">
        <f ca="1"/>
        <v>0</v>
      </c>
      <c r="AP1010" s="8">
        <f ca="1"/>
        <v>0</v>
      </c>
      <c r="AQ1010" s="8">
        <f ca="1"/>
        <v>0</v>
      </c>
      <c r="AR1010" s="8">
        <f ca="1"/>
        <v>0</v>
      </c>
      <c r="AS1010" s="8">
        <f ca="1"/>
        <v>0</v>
      </c>
      <c r="AT1010" s="8">
        <f ca="1"/>
        <v>0</v>
      </c>
      <c r="AU1010" s="8">
        <f ca="1"/>
        <v>0</v>
      </c>
      <c r="AV1010" s="8">
        <f ca="1"/>
        <v>0</v>
      </c>
      <c r="AW1010" s="8">
        <f ca="1"/>
        <v>0</v>
      </c>
      <c r="AX1010" s="8">
        <f ca="1"/>
        <v>0</v>
      </c>
      <c r="AY1010" s="8">
        <f ca="1"/>
        <v>0</v>
      </c>
      <c r="AZ1010" s="8">
        <f ca="1"/>
        <v>0</v>
      </c>
      <c r="BA1010" s="8">
        <f ca="1"/>
        <v>0</v>
      </c>
      <c r="BB1010" s="8">
        <f ca="1"/>
        <v>0</v>
      </c>
      <c r="BC1010" s="8">
        <f ca="1"/>
        <v>0</v>
      </c>
      <c r="BD1010" s="8">
        <f ca="1"/>
        <v>0</v>
      </c>
      <c r="BE1010" s="8">
        <f ca="1"/>
        <v>0</v>
      </c>
      <c r="BF1010" s="8">
        <f ca="1"/>
        <v>0</v>
      </c>
      <c r="BG1010" s="8">
        <f ca="1"/>
        <v>0</v>
      </c>
      <c r="BH1010" s="8">
        <f ca="1"/>
        <v>0</v>
      </c>
      <c r="BI1010" s="8">
        <f ca="1"/>
        <v>0</v>
      </c>
      <c r="BJ1010" s="8">
        <f ca="1"/>
        <v>0</v>
      </c>
      <c r="BK1010" s="8">
        <f ca="1"/>
        <v>0</v>
      </c>
      <c r="BL1010" s="8">
        <f ca="1"/>
        <v>0</v>
      </c>
      <c r="BM1010" s="8">
        <f ca="1"/>
        <v>0</v>
      </c>
      <c r="BN1010" s="8">
        <f ca="1"/>
        <v>0</v>
      </c>
      <c r="BO1010" s="8">
        <f ca="1"/>
        <v>0</v>
      </c>
      <c r="BP1010" s="1" t="str">
        <v>0- Port Costs</v>
      </c>
      <c r="BQ1010" s="8">
        <f ca="1"/>
        <v>0</v>
      </c>
      <c r="BR1010" s="8">
        <f ca="1"/>
        <v>0</v>
      </c>
      <c r="BS1010" s="8">
        <f ca="1"/>
        <v>57.589999999944126</v>
      </c>
      <c r="BT1010" s="1" t="str">
        <v>0- Port Value</v>
      </c>
      <c r="BU1010" s="8">
        <f ca="1"/>
        <v>1073745.7399999998</v>
      </c>
    </row>
    <row r="1011" spans="1:73" hidden="1" outlineLevel="1" x14ac:dyDescent="0.3">
      <c r="A1011" s="1">
        <f ca="1"/>
        <v>6</v>
      </c>
      <c r="B1011" s="1" vm="333">
        <f ca="1"/>
        <v>44879</v>
      </c>
      <c r="C1011" s="8">
        <f ca="1"/>
        <v>188168.4</v>
      </c>
      <c r="D1011" s="8">
        <f ca="1"/>
        <v>194085.09</v>
      </c>
      <c r="E1011" s="8">
        <f ca="1"/>
        <v>193706.52000000002</v>
      </c>
      <c r="F1011" s="8">
        <f ca="1"/>
        <v>192193.68</v>
      </c>
      <c r="G1011" s="8">
        <f ca="1"/>
        <v>193967.28</v>
      </c>
      <c r="H1011" s="1" t="str">
        <v>0 - BM Costs</v>
      </c>
      <c r="I1011" s="8">
        <f ca="1"/>
        <v>0</v>
      </c>
      <c r="J1011" s="8">
        <f ca="1"/>
        <v>0</v>
      </c>
      <c r="K1011" s="8">
        <f ca="1"/>
        <v>88.939999999944121</v>
      </c>
      <c r="L1011" s="1" t="str">
        <v>0 - BM Port</v>
      </c>
      <c r="M1011" s="8">
        <f ca="1"/>
        <v>962209.90999999992</v>
      </c>
      <c r="N1011" s="1" t="str">
        <v>0 - Port Assets</v>
      </c>
      <c r="O1011" s="8">
        <f ca="1"/>
        <v>360024.75</v>
      </c>
      <c r="P1011" s="8">
        <f ca="1"/>
        <v>349748.64</v>
      </c>
      <c r="Q1011" s="8">
        <f ca="1"/>
        <v>344733</v>
      </c>
      <c r="R1011" s="8">
        <f ca="1"/>
        <v>0</v>
      </c>
      <c r="S1011" s="8">
        <f ca="1"/>
        <v>0</v>
      </c>
      <c r="T1011" s="8">
        <f ca="1"/>
        <v>0</v>
      </c>
      <c r="U1011" s="8">
        <f ca="1"/>
        <v>0</v>
      </c>
      <c r="V1011" s="8">
        <f ca="1"/>
        <v>0</v>
      </c>
      <c r="W1011" s="8">
        <f ca="1"/>
        <v>0</v>
      </c>
      <c r="X1011" s="8">
        <f ca="1"/>
        <v>0</v>
      </c>
      <c r="Y1011" s="8">
        <f ca="1"/>
        <v>0</v>
      </c>
      <c r="Z1011" s="8">
        <f ca="1"/>
        <v>0</v>
      </c>
      <c r="AA1011" s="8">
        <f ca="1"/>
        <v>0</v>
      </c>
      <c r="AB1011" s="8">
        <f ca="1"/>
        <v>0</v>
      </c>
      <c r="AC1011" s="8">
        <f ca="1"/>
        <v>0</v>
      </c>
      <c r="AD1011" s="8">
        <f ca="1"/>
        <v>0</v>
      </c>
      <c r="AE1011" s="8">
        <f ca="1"/>
        <v>0</v>
      </c>
      <c r="AF1011" s="8">
        <f ca="1"/>
        <v>0</v>
      </c>
      <c r="AG1011" s="8">
        <f ca="1"/>
        <v>0</v>
      </c>
      <c r="AH1011" s="8">
        <f ca="1"/>
        <v>0</v>
      </c>
      <c r="AI1011" s="8">
        <f ca="1"/>
        <v>0</v>
      </c>
      <c r="AJ1011" s="8">
        <f ca="1"/>
        <v>0</v>
      </c>
      <c r="AK1011" s="8">
        <f ca="1"/>
        <v>0</v>
      </c>
      <c r="AL1011" s="8">
        <f ca="1"/>
        <v>0</v>
      </c>
      <c r="AM1011" s="8">
        <f ca="1"/>
        <v>0</v>
      </c>
      <c r="AN1011" s="8">
        <f ca="1"/>
        <v>0</v>
      </c>
      <c r="AO1011" s="8">
        <f ca="1"/>
        <v>0</v>
      </c>
      <c r="AP1011" s="8">
        <f ca="1"/>
        <v>0</v>
      </c>
      <c r="AQ1011" s="8">
        <f ca="1"/>
        <v>0</v>
      </c>
      <c r="AR1011" s="8">
        <f ca="1"/>
        <v>0</v>
      </c>
      <c r="AS1011" s="8">
        <f ca="1"/>
        <v>0</v>
      </c>
      <c r="AT1011" s="8">
        <f ca="1"/>
        <v>0</v>
      </c>
      <c r="AU1011" s="8">
        <f ca="1"/>
        <v>0</v>
      </c>
      <c r="AV1011" s="8">
        <f ca="1"/>
        <v>0</v>
      </c>
      <c r="AW1011" s="8">
        <f ca="1"/>
        <v>0</v>
      </c>
      <c r="AX1011" s="8">
        <f ca="1"/>
        <v>0</v>
      </c>
      <c r="AY1011" s="8">
        <f ca="1"/>
        <v>0</v>
      </c>
      <c r="AZ1011" s="8">
        <f ca="1"/>
        <v>0</v>
      </c>
      <c r="BA1011" s="8">
        <f ca="1"/>
        <v>0</v>
      </c>
      <c r="BB1011" s="8">
        <f ca="1"/>
        <v>0</v>
      </c>
      <c r="BC1011" s="8">
        <f ca="1"/>
        <v>0</v>
      </c>
      <c r="BD1011" s="8">
        <f ca="1"/>
        <v>0</v>
      </c>
      <c r="BE1011" s="8">
        <f ca="1"/>
        <v>0</v>
      </c>
      <c r="BF1011" s="8">
        <f ca="1"/>
        <v>0</v>
      </c>
      <c r="BG1011" s="8">
        <f ca="1"/>
        <v>0</v>
      </c>
      <c r="BH1011" s="8">
        <f ca="1"/>
        <v>0</v>
      </c>
      <c r="BI1011" s="8">
        <f ca="1"/>
        <v>0</v>
      </c>
      <c r="BJ1011" s="8">
        <f ca="1"/>
        <v>0</v>
      </c>
      <c r="BK1011" s="8">
        <f ca="1"/>
        <v>0</v>
      </c>
      <c r="BL1011" s="8">
        <f ca="1"/>
        <v>0</v>
      </c>
      <c r="BM1011" s="8">
        <f ca="1"/>
        <v>0</v>
      </c>
      <c r="BN1011" s="8">
        <f ca="1"/>
        <v>0</v>
      </c>
      <c r="BO1011" s="8">
        <f ca="1"/>
        <v>0</v>
      </c>
      <c r="BP1011" s="1" t="str">
        <v>0- Port Costs</v>
      </c>
      <c r="BQ1011" s="8">
        <f ca="1"/>
        <v>0</v>
      </c>
      <c r="BR1011" s="8">
        <f ca="1"/>
        <v>0</v>
      </c>
      <c r="BS1011" s="8">
        <f ca="1"/>
        <v>57.589999999944126</v>
      </c>
      <c r="BT1011" s="1" t="str">
        <v>0- Port Value</v>
      </c>
      <c r="BU1011" s="8">
        <f ca="1"/>
        <v>1054563.98</v>
      </c>
    </row>
    <row r="1012" spans="1:73" hidden="1" outlineLevel="1" x14ac:dyDescent="0.3">
      <c r="A1012" s="1">
        <f ca="1"/>
        <v>7</v>
      </c>
      <c r="B1012" s="1" vm="384">
        <f ca="1"/>
        <v>44876</v>
      </c>
      <c r="C1012" s="8">
        <f ca="1"/>
        <v>195148.08</v>
      </c>
      <c r="D1012" s="8">
        <f ca="1"/>
        <v>200751.62</v>
      </c>
      <c r="E1012" s="8">
        <f ca="1"/>
        <v>200823.84</v>
      </c>
      <c r="F1012" s="8">
        <f ca="1"/>
        <v>200337.47999999998</v>
      </c>
      <c r="G1012" s="8">
        <f ca="1"/>
        <v>202090.59000000003</v>
      </c>
      <c r="H1012" s="1" t="str">
        <v>0 - BM Costs</v>
      </c>
      <c r="I1012" s="8">
        <f ca="1"/>
        <v>0</v>
      </c>
      <c r="J1012" s="8">
        <f ca="1"/>
        <v>0</v>
      </c>
      <c r="K1012" s="8">
        <f ca="1"/>
        <v>88.939999999944121</v>
      </c>
      <c r="L1012" s="1" t="str">
        <v>0 - BM Port</v>
      </c>
      <c r="M1012" s="8">
        <f ca="1"/>
        <v>999240.54999999981</v>
      </c>
      <c r="N1012" s="1" t="str">
        <v>0 - Port Assets</v>
      </c>
      <c r="O1012" s="8">
        <f ca="1"/>
        <v>360834.75</v>
      </c>
      <c r="P1012" s="8">
        <f ca="1"/>
        <v>354660.84</v>
      </c>
      <c r="Q1012" s="8">
        <f ca="1"/>
        <v>350303.52</v>
      </c>
      <c r="R1012" s="8">
        <f ca="1"/>
        <v>0</v>
      </c>
      <c r="S1012" s="8">
        <f ca="1"/>
        <v>0</v>
      </c>
      <c r="T1012" s="8">
        <f ca="1"/>
        <v>0</v>
      </c>
      <c r="U1012" s="8">
        <f ca="1"/>
        <v>0</v>
      </c>
      <c r="V1012" s="8">
        <f ca="1"/>
        <v>0</v>
      </c>
      <c r="W1012" s="8">
        <f ca="1"/>
        <v>0</v>
      </c>
      <c r="X1012" s="8">
        <f ca="1"/>
        <v>0</v>
      </c>
      <c r="Y1012" s="8">
        <f ca="1"/>
        <v>0</v>
      </c>
      <c r="Z1012" s="8">
        <f ca="1"/>
        <v>0</v>
      </c>
      <c r="AA1012" s="8">
        <f ca="1"/>
        <v>0</v>
      </c>
      <c r="AB1012" s="8">
        <f ca="1"/>
        <v>0</v>
      </c>
      <c r="AC1012" s="8">
        <f ca="1"/>
        <v>0</v>
      </c>
      <c r="AD1012" s="8">
        <f ca="1"/>
        <v>0</v>
      </c>
      <c r="AE1012" s="8">
        <f ca="1"/>
        <v>0</v>
      </c>
      <c r="AF1012" s="8">
        <f ca="1"/>
        <v>0</v>
      </c>
      <c r="AG1012" s="8">
        <f ca="1"/>
        <v>0</v>
      </c>
      <c r="AH1012" s="8">
        <f ca="1"/>
        <v>0</v>
      </c>
      <c r="AI1012" s="8">
        <f ca="1"/>
        <v>0</v>
      </c>
      <c r="AJ1012" s="8">
        <f ca="1"/>
        <v>0</v>
      </c>
      <c r="AK1012" s="8">
        <f ca="1"/>
        <v>0</v>
      </c>
      <c r="AL1012" s="8">
        <f ca="1"/>
        <v>0</v>
      </c>
      <c r="AM1012" s="8">
        <f ca="1"/>
        <v>0</v>
      </c>
      <c r="AN1012" s="8">
        <f ca="1"/>
        <v>0</v>
      </c>
      <c r="AO1012" s="8">
        <f ca="1"/>
        <v>0</v>
      </c>
      <c r="AP1012" s="8">
        <f ca="1"/>
        <v>0</v>
      </c>
      <c r="AQ1012" s="8">
        <f ca="1"/>
        <v>0</v>
      </c>
      <c r="AR1012" s="8">
        <f ca="1"/>
        <v>0</v>
      </c>
      <c r="AS1012" s="8">
        <f ca="1"/>
        <v>0</v>
      </c>
      <c r="AT1012" s="8">
        <f ca="1"/>
        <v>0</v>
      </c>
      <c r="AU1012" s="8">
        <f ca="1"/>
        <v>0</v>
      </c>
      <c r="AV1012" s="8">
        <f ca="1"/>
        <v>0</v>
      </c>
      <c r="AW1012" s="8">
        <f ca="1"/>
        <v>0</v>
      </c>
      <c r="AX1012" s="8">
        <f ca="1"/>
        <v>0</v>
      </c>
      <c r="AY1012" s="8">
        <f ca="1"/>
        <v>0</v>
      </c>
      <c r="AZ1012" s="8">
        <f ca="1"/>
        <v>0</v>
      </c>
      <c r="BA1012" s="8">
        <f ca="1"/>
        <v>0</v>
      </c>
      <c r="BB1012" s="8">
        <f ca="1"/>
        <v>0</v>
      </c>
      <c r="BC1012" s="8">
        <f ca="1"/>
        <v>0</v>
      </c>
      <c r="BD1012" s="8">
        <f ca="1"/>
        <v>0</v>
      </c>
      <c r="BE1012" s="8">
        <f ca="1"/>
        <v>0</v>
      </c>
      <c r="BF1012" s="8">
        <f ca="1"/>
        <v>0</v>
      </c>
      <c r="BG1012" s="8">
        <f ca="1"/>
        <v>0</v>
      </c>
      <c r="BH1012" s="8">
        <f ca="1"/>
        <v>0</v>
      </c>
      <c r="BI1012" s="8">
        <f ca="1"/>
        <v>0</v>
      </c>
      <c r="BJ1012" s="8">
        <f ca="1"/>
        <v>0</v>
      </c>
      <c r="BK1012" s="8">
        <f ca="1"/>
        <v>0</v>
      </c>
      <c r="BL1012" s="8">
        <f ca="1"/>
        <v>0</v>
      </c>
      <c r="BM1012" s="8">
        <f ca="1"/>
        <v>0</v>
      </c>
      <c r="BN1012" s="8">
        <f ca="1"/>
        <v>0</v>
      </c>
      <c r="BO1012" s="8">
        <f ca="1"/>
        <v>0</v>
      </c>
      <c r="BP1012" s="1" t="str">
        <v>0- Port Costs</v>
      </c>
      <c r="BQ1012" s="8">
        <f ca="1"/>
        <v>0</v>
      </c>
      <c r="BR1012" s="8">
        <f ca="1"/>
        <v>0</v>
      </c>
      <c r="BS1012" s="8">
        <f ca="1"/>
        <v>57.589999999944126</v>
      </c>
      <c r="BT1012" s="1" t="str">
        <v>0- Port Value</v>
      </c>
      <c r="BU1012" s="8">
        <f ca="1"/>
        <v>1065856.7</v>
      </c>
    </row>
    <row r="1013" spans="1:73" hidden="1" outlineLevel="1" x14ac:dyDescent="0.3">
      <c r="A1013" s="1">
        <f ca="1"/>
        <v>8</v>
      </c>
      <c r="B1013" s="1" vm="429">
        <f ca="1"/>
        <v>44875</v>
      </c>
      <c r="C1013" s="8">
        <f ca="1"/>
        <v>190746.48</v>
      </c>
      <c r="D1013" s="8">
        <f ca="1"/>
        <v>194975.75999999998</v>
      </c>
      <c r="E1013" s="8">
        <f ca="1"/>
        <v>195822.47999999998</v>
      </c>
      <c r="F1013" s="8">
        <f ca="1"/>
        <v>194287.8</v>
      </c>
      <c r="G1013" s="8">
        <f ca="1"/>
        <v>195579.54</v>
      </c>
      <c r="H1013" s="1" t="str">
        <v>0 - BM Costs</v>
      </c>
      <c r="I1013" s="8">
        <f ca="1"/>
        <v>0</v>
      </c>
      <c r="J1013" s="8">
        <f ca="1"/>
        <v>0</v>
      </c>
      <c r="K1013" s="8">
        <f ca="1"/>
        <v>88.939999999944121</v>
      </c>
      <c r="L1013" s="1" t="str">
        <v>0 - BM Port</v>
      </c>
      <c r="M1013" s="8">
        <f ca="1"/>
        <v>971501</v>
      </c>
      <c r="N1013" s="1" t="str">
        <v>0 - Port Assets</v>
      </c>
      <c r="O1013" s="8">
        <f ca="1"/>
        <v>348948</v>
      </c>
      <c r="P1013" s="8">
        <f ca="1"/>
        <v>356789.46</v>
      </c>
      <c r="Q1013" s="8">
        <f ca="1"/>
        <v>354504.24</v>
      </c>
      <c r="R1013" s="8">
        <f ca="1"/>
        <v>0</v>
      </c>
      <c r="S1013" s="8">
        <f ca="1"/>
        <v>0</v>
      </c>
      <c r="T1013" s="8">
        <f ca="1"/>
        <v>0</v>
      </c>
      <c r="U1013" s="8">
        <f ca="1"/>
        <v>0</v>
      </c>
      <c r="V1013" s="8">
        <f ca="1"/>
        <v>0</v>
      </c>
      <c r="W1013" s="8">
        <f ca="1"/>
        <v>0</v>
      </c>
      <c r="X1013" s="8">
        <f ca="1"/>
        <v>0</v>
      </c>
      <c r="Y1013" s="8">
        <f ca="1"/>
        <v>0</v>
      </c>
      <c r="Z1013" s="8">
        <f ca="1"/>
        <v>0</v>
      </c>
      <c r="AA1013" s="8">
        <f ca="1"/>
        <v>0</v>
      </c>
      <c r="AB1013" s="8">
        <f ca="1"/>
        <v>0</v>
      </c>
      <c r="AC1013" s="8">
        <f ca="1"/>
        <v>0</v>
      </c>
      <c r="AD1013" s="8">
        <f ca="1"/>
        <v>0</v>
      </c>
      <c r="AE1013" s="8">
        <f ca="1"/>
        <v>0</v>
      </c>
      <c r="AF1013" s="8">
        <f ca="1"/>
        <v>0</v>
      </c>
      <c r="AG1013" s="8">
        <f ca="1"/>
        <v>0</v>
      </c>
      <c r="AH1013" s="8">
        <f ca="1"/>
        <v>0</v>
      </c>
      <c r="AI1013" s="8">
        <f ca="1"/>
        <v>0</v>
      </c>
      <c r="AJ1013" s="8">
        <f ca="1"/>
        <v>0</v>
      </c>
      <c r="AK1013" s="8">
        <f ca="1"/>
        <v>0</v>
      </c>
      <c r="AL1013" s="8">
        <f ca="1"/>
        <v>0</v>
      </c>
      <c r="AM1013" s="8">
        <f ca="1"/>
        <v>0</v>
      </c>
      <c r="AN1013" s="8">
        <f ca="1"/>
        <v>0</v>
      </c>
      <c r="AO1013" s="8">
        <f ca="1"/>
        <v>0</v>
      </c>
      <c r="AP1013" s="8">
        <f ca="1"/>
        <v>0</v>
      </c>
      <c r="AQ1013" s="8">
        <f ca="1"/>
        <v>0</v>
      </c>
      <c r="AR1013" s="8">
        <f ca="1"/>
        <v>0</v>
      </c>
      <c r="AS1013" s="8">
        <f ca="1"/>
        <v>0</v>
      </c>
      <c r="AT1013" s="8">
        <f ca="1"/>
        <v>0</v>
      </c>
      <c r="AU1013" s="8">
        <f ca="1"/>
        <v>0</v>
      </c>
      <c r="AV1013" s="8">
        <f ca="1"/>
        <v>0</v>
      </c>
      <c r="AW1013" s="8">
        <f ca="1"/>
        <v>0</v>
      </c>
      <c r="AX1013" s="8">
        <f ca="1"/>
        <v>0</v>
      </c>
      <c r="AY1013" s="8">
        <f ca="1"/>
        <v>0</v>
      </c>
      <c r="AZ1013" s="8">
        <f ca="1"/>
        <v>0</v>
      </c>
      <c r="BA1013" s="8">
        <f ca="1"/>
        <v>0</v>
      </c>
      <c r="BB1013" s="8">
        <f ca="1"/>
        <v>0</v>
      </c>
      <c r="BC1013" s="8">
        <f ca="1"/>
        <v>0</v>
      </c>
      <c r="BD1013" s="8">
        <f ca="1"/>
        <v>0</v>
      </c>
      <c r="BE1013" s="8">
        <f ca="1"/>
        <v>0</v>
      </c>
      <c r="BF1013" s="8">
        <f ca="1"/>
        <v>0</v>
      </c>
      <c r="BG1013" s="8">
        <f ca="1"/>
        <v>0</v>
      </c>
      <c r="BH1013" s="8">
        <f ca="1"/>
        <v>0</v>
      </c>
      <c r="BI1013" s="8">
        <f ca="1"/>
        <v>0</v>
      </c>
      <c r="BJ1013" s="8">
        <f ca="1"/>
        <v>0</v>
      </c>
      <c r="BK1013" s="8">
        <f ca="1"/>
        <v>0</v>
      </c>
      <c r="BL1013" s="8">
        <f ca="1"/>
        <v>0</v>
      </c>
      <c r="BM1013" s="8">
        <f ca="1"/>
        <v>0</v>
      </c>
      <c r="BN1013" s="8">
        <f ca="1"/>
        <v>0</v>
      </c>
      <c r="BO1013" s="8">
        <f ca="1"/>
        <v>0</v>
      </c>
      <c r="BP1013" s="1" t="str">
        <v>0- Port Costs</v>
      </c>
      <c r="BQ1013" s="8">
        <f ca="1"/>
        <v>0</v>
      </c>
      <c r="BR1013" s="8">
        <f ca="1"/>
        <v>0</v>
      </c>
      <c r="BS1013" s="8">
        <f ca="1"/>
        <v>57.589999999944126</v>
      </c>
      <c r="BT1013" s="1" t="str">
        <v>0- Port Value</v>
      </c>
      <c r="BU1013" s="8">
        <f ca="1"/>
        <v>1060299.2899999998</v>
      </c>
    </row>
    <row r="1014" spans="1:73" hidden="1" outlineLevel="1" x14ac:dyDescent="0.3">
      <c r="A1014" s="1">
        <f ca="1"/>
        <v>9</v>
      </c>
      <c r="B1014" s="1" vm="474">
        <f ca="1"/>
        <v>44874</v>
      </c>
      <c r="C1014" s="8">
        <f ca="1"/>
        <v>189740.4</v>
      </c>
      <c r="D1014" s="8">
        <f ca="1"/>
        <v>193437.33000000002</v>
      </c>
      <c r="E1014" s="8">
        <f ca="1"/>
        <v>193450.04</v>
      </c>
      <c r="F1014" s="8">
        <f ca="1"/>
        <v>192659.03999999998</v>
      </c>
      <c r="G1014" s="8">
        <f ca="1"/>
        <v>194339.34</v>
      </c>
      <c r="H1014" s="1" t="str">
        <v>0 - BM Costs</v>
      </c>
      <c r="I1014" s="8">
        <f ca="1"/>
        <v>0</v>
      </c>
      <c r="J1014" s="8">
        <f ca="1"/>
        <v>0</v>
      </c>
      <c r="K1014" s="8">
        <f ca="1"/>
        <v>88.939999999944121</v>
      </c>
      <c r="L1014" s="1" t="str">
        <v>0 - BM Port</v>
      </c>
      <c r="M1014" s="8">
        <f ca="1"/>
        <v>963715.09</v>
      </c>
      <c r="N1014" s="1" t="str">
        <v>0 - Port Assets</v>
      </c>
      <c r="O1014" s="8">
        <f ca="1"/>
        <v>332120.25</v>
      </c>
      <c r="P1014" s="8">
        <f ca="1"/>
        <v>345218.5</v>
      </c>
      <c r="Q1014" s="8">
        <f ca="1"/>
        <v>339710.4</v>
      </c>
      <c r="R1014" s="8">
        <f ca="1"/>
        <v>0</v>
      </c>
      <c r="S1014" s="8">
        <f ca="1"/>
        <v>0</v>
      </c>
      <c r="T1014" s="8">
        <f ca="1"/>
        <v>0</v>
      </c>
      <c r="U1014" s="8">
        <f ca="1"/>
        <v>0</v>
      </c>
      <c r="V1014" s="8">
        <f ca="1"/>
        <v>0</v>
      </c>
      <c r="W1014" s="8">
        <f ca="1"/>
        <v>0</v>
      </c>
      <c r="X1014" s="8">
        <f ca="1"/>
        <v>0</v>
      </c>
      <c r="Y1014" s="8">
        <f ca="1"/>
        <v>0</v>
      </c>
      <c r="Z1014" s="8">
        <f ca="1"/>
        <v>0</v>
      </c>
      <c r="AA1014" s="8">
        <f ca="1"/>
        <v>0</v>
      </c>
      <c r="AB1014" s="8">
        <f ca="1"/>
        <v>0</v>
      </c>
      <c r="AC1014" s="8">
        <f ca="1"/>
        <v>0</v>
      </c>
      <c r="AD1014" s="8">
        <f ca="1"/>
        <v>0</v>
      </c>
      <c r="AE1014" s="8">
        <f ca="1"/>
        <v>0</v>
      </c>
      <c r="AF1014" s="8">
        <f ca="1"/>
        <v>0</v>
      </c>
      <c r="AG1014" s="8">
        <f ca="1"/>
        <v>0</v>
      </c>
      <c r="AH1014" s="8">
        <f ca="1"/>
        <v>0</v>
      </c>
      <c r="AI1014" s="8">
        <f ca="1"/>
        <v>0</v>
      </c>
      <c r="AJ1014" s="8">
        <f ca="1"/>
        <v>0</v>
      </c>
      <c r="AK1014" s="8">
        <f ca="1"/>
        <v>0</v>
      </c>
      <c r="AL1014" s="8">
        <f ca="1"/>
        <v>0</v>
      </c>
      <c r="AM1014" s="8">
        <f ca="1"/>
        <v>0</v>
      </c>
      <c r="AN1014" s="8">
        <f ca="1"/>
        <v>0</v>
      </c>
      <c r="AO1014" s="8">
        <f ca="1"/>
        <v>0</v>
      </c>
      <c r="AP1014" s="8">
        <f ca="1"/>
        <v>0</v>
      </c>
      <c r="AQ1014" s="8">
        <f ca="1"/>
        <v>0</v>
      </c>
      <c r="AR1014" s="8">
        <f ca="1"/>
        <v>0</v>
      </c>
      <c r="AS1014" s="8">
        <f ca="1"/>
        <v>0</v>
      </c>
      <c r="AT1014" s="8">
        <f ca="1"/>
        <v>0</v>
      </c>
      <c r="AU1014" s="8">
        <f ca="1"/>
        <v>0</v>
      </c>
      <c r="AV1014" s="8">
        <f ca="1"/>
        <v>0</v>
      </c>
      <c r="AW1014" s="8">
        <f ca="1"/>
        <v>0</v>
      </c>
      <c r="AX1014" s="8">
        <f ca="1"/>
        <v>0</v>
      </c>
      <c r="AY1014" s="8">
        <f ca="1"/>
        <v>0</v>
      </c>
      <c r="AZ1014" s="8">
        <f ca="1"/>
        <v>0</v>
      </c>
      <c r="BA1014" s="8">
        <f ca="1"/>
        <v>0</v>
      </c>
      <c r="BB1014" s="8">
        <f ca="1"/>
        <v>0</v>
      </c>
      <c r="BC1014" s="8">
        <f ca="1"/>
        <v>0</v>
      </c>
      <c r="BD1014" s="8">
        <f ca="1"/>
        <v>0</v>
      </c>
      <c r="BE1014" s="8">
        <f ca="1"/>
        <v>0</v>
      </c>
      <c r="BF1014" s="8">
        <f ca="1"/>
        <v>0</v>
      </c>
      <c r="BG1014" s="8">
        <f ca="1"/>
        <v>0</v>
      </c>
      <c r="BH1014" s="8">
        <f ca="1"/>
        <v>0</v>
      </c>
      <c r="BI1014" s="8">
        <f ca="1"/>
        <v>0</v>
      </c>
      <c r="BJ1014" s="8">
        <f ca="1"/>
        <v>0</v>
      </c>
      <c r="BK1014" s="8">
        <f ca="1"/>
        <v>0</v>
      </c>
      <c r="BL1014" s="8">
        <f ca="1"/>
        <v>0</v>
      </c>
      <c r="BM1014" s="8">
        <f ca="1"/>
        <v>0</v>
      </c>
      <c r="BN1014" s="8">
        <f ca="1"/>
        <v>0</v>
      </c>
      <c r="BO1014" s="8">
        <f ca="1"/>
        <v>0</v>
      </c>
      <c r="BP1014" s="1" t="str">
        <v>0- Port Costs</v>
      </c>
      <c r="BQ1014" s="8">
        <f ca="1"/>
        <v>0</v>
      </c>
      <c r="BR1014" s="8">
        <f ca="1"/>
        <v>0</v>
      </c>
      <c r="BS1014" s="8">
        <f ca="1"/>
        <v>57.589999999944126</v>
      </c>
      <c r="BT1014" s="1" t="str">
        <v>0- Port Value</v>
      </c>
      <c r="BU1014" s="8">
        <f ca="1"/>
        <v>1017106.74</v>
      </c>
    </row>
    <row r="1015" spans="1:73" hidden="1" outlineLevel="1" x14ac:dyDescent="0.3">
      <c r="A1015" s="1">
        <f ca="1"/>
        <v>10</v>
      </c>
      <c r="B1015" s="1" vm="520">
        <f ca="1"/>
        <v>44873</v>
      </c>
      <c r="C1015" s="8">
        <f ca="1"/>
        <v>196845.84</v>
      </c>
      <c r="D1015" s="8">
        <f ca="1"/>
        <v>200994.53</v>
      </c>
      <c r="E1015" s="8">
        <f ca="1"/>
        <v>200118.52000000002</v>
      </c>
      <c r="F1015" s="8">
        <f ca="1"/>
        <v>200453.82</v>
      </c>
      <c r="G1015" s="8">
        <f ca="1"/>
        <v>200974.40999999997</v>
      </c>
      <c r="H1015" s="1" t="str">
        <v>0 - BM Costs</v>
      </c>
      <c r="I1015" s="8">
        <f ca="1"/>
        <v>0</v>
      </c>
      <c r="J1015" s="8">
        <f ca="1"/>
        <v>0</v>
      </c>
      <c r="K1015" s="8">
        <f ca="1"/>
        <v>88.939999999944121</v>
      </c>
      <c r="L1015" s="1" t="str">
        <v>0 - BM Port</v>
      </c>
      <c r="M1015" s="8">
        <f ca="1"/>
        <v>999476.05999999982</v>
      </c>
      <c r="N1015" s="1" t="str">
        <v>0 - Port Assets</v>
      </c>
      <c r="O1015" s="8">
        <f ca="1"/>
        <v>341799.75</v>
      </c>
      <c r="P1015" s="8">
        <f ca="1"/>
        <v>345709.72000000003</v>
      </c>
      <c r="Q1015" s="8">
        <f ca="1"/>
        <v>341902.07999999996</v>
      </c>
      <c r="R1015" s="8">
        <f ca="1"/>
        <v>0</v>
      </c>
      <c r="S1015" s="8">
        <f ca="1"/>
        <v>0</v>
      </c>
      <c r="T1015" s="8">
        <f ca="1"/>
        <v>0</v>
      </c>
      <c r="U1015" s="8">
        <f ca="1"/>
        <v>0</v>
      </c>
      <c r="V1015" s="8">
        <f ca="1"/>
        <v>0</v>
      </c>
      <c r="W1015" s="8">
        <f ca="1"/>
        <v>0</v>
      </c>
      <c r="X1015" s="8">
        <f ca="1"/>
        <v>0</v>
      </c>
      <c r="Y1015" s="8">
        <f ca="1"/>
        <v>0</v>
      </c>
      <c r="Z1015" s="8">
        <f ca="1"/>
        <v>0</v>
      </c>
      <c r="AA1015" s="8">
        <f ca="1"/>
        <v>0</v>
      </c>
      <c r="AB1015" s="8">
        <f ca="1"/>
        <v>0</v>
      </c>
      <c r="AC1015" s="8">
        <f ca="1"/>
        <v>0</v>
      </c>
      <c r="AD1015" s="8">
        <f ca="1"/>
        <v>0</v>
      </c>
      <c r="AE1015" s="8">
        <f ca="1"/>
        <v>0</v>
      </c>
      <c r="AF1015" s="8">
        <f ca="1"/>
        <v>0</v>
      </c>
      <c r="AG1015" s="8">
        <f ca="1"/>
        <v>0</v>
      </c>
      <c r="AH1015" s="8">
        <f ca="1"/>
        <v>0</v>
      </c>
      <c r="AI1015" s="8">
        <f ca="1"/>
        <v>0</v>
      </c>
      <c r="AJ1015" s="8">
        <f ca="1"/>
        <v>0</v>
      </c>
      <c r="AK1015" s="8">
        <f ca="1"/>
        <v>0</v>
      </c>
      <c r="AL1015" s="8">
        <f ca="1"/>
        <v>0</v>
      </c>
      <c r="AM1015" s="8">
        <f ca="1"/>
        <v>0</v>
      </c>
      <c r="AN1015" s="8">
        <f ca="1"/>
        <v>0</v>
      </c>
      <c r="AO1015" s="8">
        <f ca="1"/>
        <v>0</v>
      </c>
      <c r="AP1015" s="8">
        <f ca="1"/>
        <v>0</v>
      </c>
      <c r="AQ1015" s="8">
        <f ca="1"/>
        <v>0</v>
      </c>
      <c r="AR1015" s="8">
        <f ca="1"/>
        <v>0</v>
      </c>
      <c r="AS1015" s="8">
        <f ca="1"/>
        <v>0</v>
      </c>
      <c r="AT1015" s="8">
        <f ca="1"/>
        <v>0</v>
      </c>
      <c r="AU1015" s="8">
        <f ca="1"/>
        <v>0</v>
      </c>
      <c r="AV1015" s="8">
        <f ca="1"/>
        <v>0</v>
      </c>
      <c r="AW1015" s="8">
        <f ca="1"/>
        <v>0</v>
      </c>
      <c r="AX1015" s="8">
        <f ca="1"/>
        <v>0</v>
      </c>
      <c r="AY1015" s="8">
        <f ca="1"/>
        <v>0</v>
      </c>
      <c r="AZ1015" s="8">
        <f ca="1"/>
        <v>0</v>
      </c>
      <c r="BA1015" s="8">
        <f ca="1"/>
        <v>0</v>
      </c>
      <c r="BB1015" s="8">
        <f ca="1"/>
        <v>0</v>
      </c>
      <c r="BC1015" s="8">
        <f ca="1"/>
        <v>0</v>
      </c>
      <c r="BD1015" s="8">
        <f ca="1"/>
        <v>0</v>
      </c>
      <c r="BE1015" s="8">
        <f ca="1"/>
        <v>0</v>
      </c>
      <c r="BF1015" s="8">
        <f ca="1"/>
        <v>0</v>
      </c>
      <c r="BG1015" s="8">
        <f ca="1"/>
        <v>0</v>
      </c>
      <c r="BH1015" s="8">
        <f ca="1"/>
        <v>0</v>
      </c>
      <c r="BI1015" s="8">
        <f ca="1"/>
        <v>0</v>
      </c>
      <c r="BJ1015" s="8">
        <f ca="1"/>
        <v>0</v>
      </c>
      <c r="BK1015" s="8">
        <f ca="1"/>
        <v>0</v>
      </c>
      <c r="BL1015" s="8">
        <f ca="1"/>
        <v>0</v>
      </c>
      <c r="BM1015" s="8">
        <f ca="1"/>
        <v>0</v>
      </c>
      <c r="BN1015" s="8">
        <f ca="1"/>
        <v>0</v>
      </c>
      <c r="BO1015" s="8">
        <f ca="1"/>
        <v>0</v>
      </c>
      <c r="BP1015" s="1" t="str">
        <v>0- Port Costs</v>
      </c>
      <c r="BQ1015" s="8">
        <f ca="1"/>
        <v>0</v>
      </c>
      <c r="BR1015" s="8">
        <f ca="1"/>
        <v>0</v>
      </c>
      <c r="BS1015" s="8">
        <f ca="1"/>
        <v>57.589999999944126</v>
      </c>
      <c r="BT1015" s="1" t="str">
        <v>0- Port Value</v>
      </c>
      <c r="BU1015" s="8">
        <f ca="1"/>
        <v>1029469.1399999999</v>
      </c>
    </row>
    <row r="1016" spans="1:73" hidden="1" outlineLevel="1" x14ac:dyDescent="0.3">
      <c r="A1016" s="1">
        <f ca="1"/>
        <v>11</v>
      </c>
      <c r="B1016" s="1" vm="565">
        <f ca="1"/>
        <v>44872</v>
      </c>
      <c r="C1016" s="8">
        <f ca="1"/>
        <v>198575.03999999998</v>
      </c>
      <c r="D1016" s="8">
        <f ca="1"/>
        <v>206635.44</v>
      </c>
      <c r="E1016" s="8">
        <f ca="1"/>
        <v>205440.47999999998</v>
      </c>
      <c r="F1016" s="8">
        <f ca="1"/>
        <v>206619.84000000003</v>
      </c>
      <c r="G1016" s="8">
        <f ca="1"/>
        <v>206927.37</v>
      </c>
      <c r="H1016" s="1" t="str">
        <v>0 - BM Costs</v>
      </c>
      <c r="I1016" s="8">
        <f ca="1"/>
        <v>0</v>
      </c>
      <c r="J1016" s="8">
        <f ca="1"/>
        <v>0</v>
      </c>
      <c r="K1016" s="8">
        <f ca="1"/>
        <v>88.939999999944121</v>
      </c>
      <c r="L1016" s="1" t="str">
        <v>0 - BM Port</v>
      </c>
      <c r="M1016" s="8">
        <f ca="1"/>
        <v>1024287.11</v>
      </c>
      <c r="N1016" s="1" t="str">
        <v>0 - Port Assets</v>
      </c>
      <c r="O1016" s="8">
        <f ca="1"/>
        <v>342488.25</v>
      </c>
      <c r="P1016" s="8">
        <f ca="1"/>
        <v>344563.54000000004</v>
      </c>
      <c r="Q1016" s="8">
        <f ca="1"/>
        <v>341536.8</v>
      </c>
      <c r="R1016" s="8">
        <f ca="1"/>
        <v>0</v>
      </c>
      <c r="S1016" s="8">
        <f ca="1"/>
        <v>0</v>
      </c>
      <c r="T1016" s="8">
        <f ca="1"/>
        <v>0</v>
      </c>
      <c r="U1016" s="8">
        <f ca="1"/>
        <v>0</v>
      </c>
      <c r="V1016" s="8">
        <f ca="1"/>
        <v>0</v>
      </c>
      <c r="W1016" s="8">
        <f ca="1"/>
        <v>0</v>
      </c>
      <c r="X1016" s="8">
        <f ca="1"/>
        <v>0</v>
      </c>
      <c r="Y1016" s="8">
        <f ca="1"/>
        <v>0</v>
      </c>
      <c r="Z1016" s="8">
        <f ca="1"/>
        <v>0</v>
      </c>
      <c r="AA1016" s="8">
        <f ca="1"/>
        <v>0</v>
      </c>
      <c r="AB1016" s="8">
        <f ca="1"/>
        <v>0</v>
      </c>
      <c r="AC1016" s="8">
        <f ca="1"/>
        <v>0</v>
      </c>
      <c r="AD1016" s="8">
        <f ca="1"/>
        <v>0</v>
      </c>
      <c r="AE1016" s="8">
        <f ca="1"/>
        <v>0</v>
      </c>
      <c r="AF1016" s="8">
        <f ca="1"/>
        <v>0</v>
      </c>
      <c r="AG1016" s="8">
        <f ca="1"/>
        <v>0</v>
      </c>
      <c r="AH1016" s="8">
        <f ca="1"/>
        <v>0</v>
      </c>
      <c r="AI1016" s="8">
        <f ca="1"/>
        <v>0</v>
      </c>
      <c r="AJ1016" s="8">
        <f ca="1"/>
        <v>0</v>
      </c>
      <c r="AK1016" s="8">
        <f ca="1"/>
        <v>0</v>
      </c>
      <c r="AL1016" s="8">
        <f ca="1"/>
        <v>0</v>
      </c>
      <c r="AM1016" s="8">
        <f ca="1"/>
        <v>0</v>
      </c>
      <c r="AN1016" s="8">
        <f ca="1"/>
        <v>0</v>
      </c>
      <c r="AO1016" s="8">
        <f ca="1"/>
        <v>0</v>
      </c>
      <c r="AP1016" s="8">
        <f ca="1"/>
        <v>0</v>
      </c>
      <c r="AQ1016" s="8">
        <f ca="1"/>
        <v>0</v>
      </c>
      <c r="AR1016" s="8">
        <f ca="1"/>
        <v>0</v>
      </c>
      <c r="AS1016" s="8">
        <f ca="1"/>
        <v>0</v>
      </c>
      <c r="AT1016" s="8">
        <f ca="1"/>
        <v>0</v>
      </c>
      <c r="AU1016" s="8">
        <f ca="1"/>
        <v>0</v>
      </c>
      <c r="AV1016" s="8">
        <f ca="1"/>
        <v>0</v>
      </c>
      <c r="AW1016" s="8">
        <f ca="1"/>
        <v>0</v>
      </c>
      <c r="AX1016" s="8">
        <f ca="1"/>
        <v>0</v>
      </c>
      <c r="AY1016" s="8">
        <f ca="1"/>
        <v>0</v>
      </c>
      <c r="AZ1016" s="8">
        <f ca="1"/>
        <v>0</v>
      </c>
      <c r="BA1016" s="8">
        <f ca="1"/>
        <v>0</v>
      </c>
      <c r="BB1016" s="8">
        <f ca="1"/>
        <v>0</v>
      </c>
      <c r="BC1016" s="8">
        <f ca="1"/>
        <v>0</v>
      </c>
      <c r="BD1016" s="8">
        <f ca="1"/>
        <v>0</v>
      </c>
      <c r="BE1016" s="8">
        <f ca="1"/>
        <v>0</v>
      </c>
      <c r="BF1016" s="8">
        <f ca="1"/>
        <v>0</v>
      </c>
      <c r="BG1016" s="8">
        <f ca="1"/>
        <v>0</v>
      </c>
      <c r="BH1016" s="8">
        <f ca="1"/>
        <v>0</v>
      </c>
      <c r="BI1016" s="8">
        <f ca="1"/>
        <v>0</v>
      </c>
      <c r="BJ1016" s="8">
        <f ca="1"/>
        <v>0</v>
      </c>
      <c r="BK1016" s="8">
        <f ca="1"/>
        <v>0</v>
      </c>
      <c r="BL1016" s="8">
        <f ca="1"/>
        <v>0</v>
      </c>
      <c r="BM1016" s="8">
        <f ca="1"/>
        <v>0</v>
      </c>
      <c r="BN1016" s="8">
        <f ca="1"/>
        <v>0</v>
      </c>
      <c r="BO1016" s="8">
        <f ca="1"/>
        <v>0</v>
      </c>
      <c r="BP1016" s="1" t="str">
        <v>0- Port Costs</v>
      </c>
      <c r="BQ1016" s="8">
        <f ca="1"/>
        <v>0</v>
      </c>
      <c r="BR1016" s="8">
        <f ca="1"/>
        <v>0</v>
      </c>
      <c r="BS1016" s="8">
        <f ca="1"/>
        <v>57.589999999944126</v>
      </c>
      <c r="BT1016" s="1" t="str">
        <v>0- Port Value</v>
      </c>
      <c r="BU1016" s="8">
        <f ca="1"/>
        <v>1028646.18</v>
      </c>
    </row>
    <row r="1017" spans="1:73" hidden="1" outlineLevel="1" x14ac:dyDescent="0.3">
      <c r="A1017" s="1">
        <f ca="1"/>
        <v>12</v>
      </c>
      <c r="B1017" s="1" vm="613">
        <f ca="1"/>
        <v>44869</v>
      </c>
      <c r="C1017" s="8">
        <f ca="1"/>
        <v>203982.71999999997</v>
      </c>
      <c r="D1017" s="8">
        <f ca="1"/>
        <v>207337.18</v>
      </c>
      <c r="E1017" s="8">
        <f ca="1"/>
        <v>206530.52000000002</v>
      </c>
      <c r="F1017" s="8">
        <f ca="1"/>
        <v>207783.24</v>
      </c>
      <c r="G1017" s="8">
        <f ca="1"/>
        <v>207547.47</v>
      </c>
      <c r="H1017" s="1" t="str">
        <v>0 - BM Costs</v>
      </c>
      <c r="I1017" s="8">
        <f ca="1"/>
        <v>0</v>
      </c>
      <c r="J1017" s="8">
        <f ca="1"/>
        <v>0</v>
      </c>
      <c r="K1017" s="8">
        <f ca="1"/>
        <v>88.939999999944121</v>
      </c>
      <c r="L1017" s="1" t="str">
        <v>0 - BM Port</v>
      </c>
      <c r="M1017" s="8">
        <f ca="1"/>
        <v>1033270.0699999998</v>
      </c>
      <c r="N1017" s="1" t="str">
        <v>0 - Port Assets</v>
      </c>
      <c r="O1017" s="8">
        <f ca="1"/>
        <v>335522.25</v>
      </c>
      <c r="P1017" s="8">
        <f ca="1"/>
        <v>343908.58</v>
      </c>
      <c r="Q1017" s="8">
        <f ca="1"/>
        <v>338614.56</v>
      </c>
      <c r="R1017" s="8">
        <f ca="1"/>
        <v>0</v>
      </c>
      <c r="S1017" s="8">
        <f ca="1"/>
        <v>0</v>
      </c>
      <c r="T1017" s="8">
        <f ca="1"/>
        <v>0</v>
      </c>
      <c r="U1017" s="8">
        <f ca="1"/>
        <v>0</v>
      </c>
      <c r="V1017" s="8">
        <f ca="1"/>
        <v>0</v>
      </c>
      <c r="W1017" s="8">
        <f ca="1"/>
        <v>0</v>
      </c>
      <c r="X1017" s="8">
        <f ca="1"/>
        <v>0</v>
      </c>
      <c r="Y1017" s="8">
        <f ca="1"/>
        <v>0</v>
      </c>
      <c r="Z1017" s="8">
        <f ca="1"/>
        <v>0</v>
      </c>
      <c r="AA1017" s="8">
        <f ca="1"/>
        <v>0</v>
      </c>
      <c r="AB1017" s="8">
        <f ca="1"/>
        <v>0</v>
      </c>
      <c r="AC1017" s="8">
        <f ca="1"/>
        <v>0</v>
      </c>
      <c r="AD1017" s="8">
        <f ca="1"/>
        <v>0</v>
      </c>
      <c r="AE1017" s="8">
        <f ca="1"/>
        <v>0</v>
      </c>
      <c r="AF1017" s="8">
        <f ca="1"/>
        <v>0</v>
      </c>
      <c r="AG1017" s="8">
        <f ca="1"/>
        <v>0</v>
      </c>
      <c r="AH1017" s="8">
        <f ca="1"/>
        <v>0</v>
      </c>
      <c r="AI1017" s="8">
        <f ca="1"/>
        <v>0</v>
      </c>
      <c r="AJ1017" s="8">
        <f ca="1"/>
        <v>0</v>
      </c>
      <c r="AK1017" s="8">
        <f ca="1"/>
        <v>0</v>
      </c>
      <c r="AL1017" s="8">
        <f ca="1"/>
        <v>0</v>
      </c>
      <c r="AM1017" s="8">
        <f ca="1"/>
        <v>0</v>
      </c>
      <c r="AN1017" s="8">
        <f ca="1"/>
        <v>0</v>
      </c>
      <c r="AO1017" s="8">
        <f ca="1"/>
        <v>0</v>
      </c>
      <c r="AP1017" s="8">
        <f ca="1"/>
        <v>0</v>
      </c>
      <c r="AQ1017" s="8">
        <f ca="1"/>
        <v>0</v>
      </c>
      <c r="AR1017" s="8">
        <f ca="1"/>
        <v>0</v>
      </c>
      <c r="AS1017" s="8">
        <f ca="1"/>
        <v>0</v>
      </c>
      <c r="AT1017" s="8">
        <f ca="1"/>
        <v>0</v>
      </c>
      <c r="AU1017" s="8">
        <f ca="1"/>
        <v>0</v>
      </c>
      <c r="AV1017" s="8">
        <f ca="1"/>
        <v>0</v>
      </c>
      <c r="AW1017" s="8">
        <f ca="1"/>
        <v>0</v>
      </c>
      <c r="AX1017" s="8">
        <f ca="1"/>
        <v>0</v>
      </c>
      <c r="AY1017" s="8">
        <f ca="1"/>
        <v>0</v>
      </c>
      <c r="AZ1017" s="8">
        <f ca="1"/>
        <v>0</v>
      </c>
      <c r="BA1017" s="8">
        <f ca="1"/>
        <v>0</v>
      </c>
      <c r="BB1017" s="8">
        <f ca="1"/>
        <v>0</v>
      </c>
      <c r="BC1017" s="8">
        <f ca="1"/>
        <v>0</v>
      </c>
      <c r="BD1017" s="8">
        <f ca="1"/>
        <v>0</v>
      </c>
      <c r="BE1017" s="8">
        <f ca="1"/>
        <v>0</v>
      </c>
      <c r="BF1017" s="8">
        <f ca="1"/>
        <v>0</v>
      </c>
      <c r="BG1017" s="8">
        <f ca="1"/>
        <v>0</v>
      </c>
      <c r="BH1017" s="8">
        <f ca="1"/>
        <v>0</v>
      </c>
      <c r="BI1017" s="8">
        <f ca="1"/>
        <v>0</v>
      </c>
      <c r="BJ1017" s="8">
        <f ca="1"/>
        <v>0</v>
      </c>
      <c r="BK1017" s="8">
        <f ca="1"/>
        <v>0</v>
      </c>
      <c r="BL1017" s="8">
        <f ca="1"/>
        <v>0</v>
      </c>
      <c r="BM1017" s="8">
        <f ca="1"/>
        <v>0</v>
      </c>
      <c r="BN1017" s="8">
        <f ca="1"/>
        <v>0</v>
      </c>
      <c r="BO1017" s="8">
        <f ca="1"/>
        <v>0</v>
      </c>
      <c r="BP1017" s="1" t="str">
        <v>0- Port Costs</v>
      </c>
      <c r="BQ1017" s="8">
        <f ca="1"/>
        <v>0</v>
      </c>
      <c r="BR1017" s="8">
        <f ca="1"/>
        <v>0</v>
      </c>
      <c r="BS1017" s="8">
        <f ca="1"/>
        <v>57.589999999944126</v>
      </c>
      <c r="BT1017" s="1" t="str">
        <v>0- Port Value</v>
      </c>
      <c r="BU1017" s="8">
        <f ca="1"/>
        <v>1018102.9800000001</v>
      </c>
    </row>
    <row r="1018" spans="1:73" hidden="1" outlineLevel="1" x14ac:dyDescent="0.3">
      <c r="A1018" s="1">
        <f ca="1"/>
        <v>13</v>
      </c>
      <c r="B1018" s="1" vm="655">
        <f ca="1"/>
        <v>44868</v>
      </c>
      <c r="C1018" s="8">
        <f ca="1"/>
        <v>200675.86079999999</v>
      </c>
      <c r="D1018" s="8">
        <f ca="1"/>
        <v>197809.71000000002</v>
      </c>
      <c r="E1018" s="8">
        <f ca="1"/>
        <v>197874.32</v>
      </c>
      <c r="F1018" s="8">
        <f ca="1"/>
        <v>197661.65999999997</v>
      </c>
      <c r="G1018" s="8">
        <f ca="1"/>
        <v>197757.95130000002</v>
      </c>
      <c r="H1018" s="1" t="str">
        <v>0 - BM Costs</v>
      </c>
      <c r="I1018" s="8">
        <f ca="1"/>
        <v>0</v>
      </c>
      <c r="J1018" s="8">
        <f ca="1"/>
        <v>0</v>
      </c>
      <c r="K1018" s="8">
        <f ca="1"/>
        <v>88.939999999944121</v>
      </c>
      <c r="L1018" s="1" t="str">
        <v>0 - BM Port</v>
      </c>
      <c r="M1018" s="8">
        <f ca="1"/>
        <v>991868.44209999987</v>
      </c>
      <c r="N1018" s="1" t="str">
        <v>0 - Port Assets</v>
      </c>
      <c r="O1018" s="8">
        <f ca="1"/>
        <v>332120.25</v>
      </c>
      <c r="P1018" s="8">
        <f ca="1"/>
        <v>336376.54000000004</v>
      </c>
      <c r="Q1018" s="8">
        <f ca="1"/>
        <v>337518.72000000003</v>
      </c>
      <c r="R1018" s="8">
        <f ca="1"/>
        <v>0</v>
      </c>
      <c r="S1018" s="8">
        <f ca="1"/>
        <v>0</v>
      </c>
      <c r="T1018" s="8">
        <f ca="1"/>
        <v>0</v>
      </c>
      <c r="U1018" s="8">
        <f ca="1"/>
        <v>0</v>
      </c>
      <c r="V1018" s="8">
        <f ca="1"/>
        <v>0</v>
      </c>
      <c r="W1018" s="8">
        <f ca="1"/>
        <v>0</v>
      </c>
      <c r="X1018" s="8">
        <f ca="1"/>
        <v>0</v>
      </c>
      <c r="Y1018" s="8">
        <f ca="1"/>
        <v>0</v>
      </c>
      <c r="Z1018" s="8">
        <f ca="1"/>
        <v>0</v>
      </c>
      <c r="AA1018" s="8">
        <f ca="1"/>
        <v>0</v>
      </c>
      <c r="AB1018" s="8">
        <f ca="1"/>
        <v>0</v>
      </c>
      <c r="AC1018" s="8">
        <f ca="1"/>
        <v>0</v>
      </c>
      <c r="AD1018" s="8">
        <f ca="1"/>
        <v>0</v>
      </c>
      <c r="AE1018" s="8">
        <f ca="1"/>
        <v>0</v>
      </c>
      <c r="AF1018" s="8">
        <f ca="1"/>
        <v>0</v>
      </c>
      <c r="AG1018" s="8">
        <f ca="1"/>
        <v>0</v>
      </c>
      <c r="AH1018" s="8">
        <f ca="1"/>
        <v>0</v>
      </c>
      <c r="AI1018" s="8">
        <f ca="1"/>
        <v>0</v>
      </c>
      <c r="AJ1018" s="8">
        <f ca="1"/>
        <v>0</v>
      </c>
      <c r="AK1018" s="8">
        <f ca="1"/>
        <v>0</v>
      </c>
      <c r="AL1018" s="8">
        <f ca="1"/>
        <v>0</v>
      </c>
      <c r="AM1018" s="8">
        <f ca="1"/>
        <v>0</v>
      </c>
      <c r="AN1018" s="8">
        <f ca="1"/>
        <v>0</v>
      </c>
      <c r="AO1018" s="8">
        <f ca="1"/>
        <v>0</v>
      </c>
      <c r="AP1018" s="8">
        <f ca="1"/>
        <v>0</v>
      </c>
      <c r="AQ1018" s="8">
        <f ca="1"/>
        <v>0</v>
      </c>
      <c r="AR1018" s="8">
        <f ca="1"/>
        <v>0</v>
      </c>
      <c r="AS1018" s="8">
        <f ca="1"/>
        <v>0</v>
      </c>
      <c r="AT1018" s="8">
        <f ca="1"/>
        <v>0</v>
      </c>
      <c r="AU1018" s="8">
        <f ca="1"/>
        <v>0</v>
      </c>
      <c r="AV1018" s="8">
        <f ca="1"/>
        <v>0</v>
      </c>
      <c r="AW1018" s="8">
        <f ca="1"/>
        <v>0</v>
      </c>
      <c r="AX1018" s="8">
        <f ca="1"/>
        <v>0</v>
      </c>
      <c r="AY1018" s="8">
        <f ca="1"/>
        <v>0</v>
      </c>
      <c r="AZ1018" s="8">
        <f ca="1"/>
        <v>0</v>
      </c>
      <c r="BA1018" s="8">
        <f ca="1"/>
        <v>0</v>
      </c>
      <c r="BB1018" s="8">
        <f ca="1"/>
        <v>0</v>
      </c>
      <c r="BC1018" s="8">
        <f ca="1"/>
        <v>0</v>
      </c>
      <c r="BD1018" s="8">
        <f ca="1"/>
        <v>0</v>
      </c>
      <c r="BE1018" s="8">
        <f ca="1"/>
        <v>0</v>
      </c>
      <c r="BF1018" s="8">
        <f ca="1"/>
        <v>0</v>
      </c>
      <c r="BG1018" s="8">
        <f ca="1"/>
        <v>0</v>
      </c>
      <c r="BH1018" s="8">
        <f ca="1"/>
        <v>0</v>
      </c>
      <c r="BI1018" s="8">
        <f ca="1"/>
        <v>0</v>
      </c>
      <c r="BJ1018" s="8">
        <f ca="1"/>
        <v>0</v>
      </c>
      <c r="BK1018" s="8">
        <f ca="1"/>
        <v>0</v>
      </c>
      <c r="BL1018" s="8">
        <f ca="1"/>
        <v>0</v>
      </c>
      <c r="BM1018" s="8">
        <f ca="1"/>
        <v>0</v>
      </c>
      <c r="BN1018" s="8">
        <f ca="1"/>
        <v>0</v>
      </c>
      <c r="BO1018" s="8">
        <f ca="1"/>
        <v>0</v>
      </c>
      <c r="BP1018" s="1" t="str">
        <v>0- Port Costs</v>
      </c>
      <c r="BQ1018" s="8">
        <f ca="1"/>
        <v>0</v>
      </c>
      <c r="BR1018" s="8">
        <f ca="1"/>
        <v>0</v>
      </c>
      <c r="BS1018" s="8">
        <f ca="1"/>
        <v>57.589999999944126</v>
      </c>
      <c r="BT1018" s="1" t="str">
        <v>0- Port Value</v>
      </c>
      <c r="BU1018" s="8">
        <f ca="1"/>
        <v>1006073.1</v>
      </c>
    </row>
    <row r="1019" spans="1:73" hidden="1" outlineLevel="1" x14ac:dyDescent="0.3">
      <c r="A1019" s="1">
        <f ca="1"/>
        <v>14</v>
      </c>
      <c r="B1019" s="1" vm="697">
        <f ca="1"/>
        <v>44867</v>
      </c>
      <c r="C1019" s="8">
        <f ca="1"/>
        <v>199948.44999999998</v>
      </c>
      <c r="D1019" s="8">
        <f ca="1"/>
        <v>199931.96999999997</v>
      </c>
      <c r="E1019" s="8">
        <f ca="1"/>
        <v>199980.33</v>
      </c>
      <c r="F1019" s="8">
        <f ca="1"/>
        <v>199978.51</v>
      </c>
      <c r="G1019" s="8">
        <f ca="1"/>
        <v>199972.3</v>
      </c>
      <c r="H1019" s="1" t="str">
        <v>0 - BM Costs</v>
      </c>
      <c r="I1019" s="8">
        <f ca="1"/>
        <v>-9.9499999999999993</v>
      </c>
      <c r="J1019" s="8">
        <f ca="1"/>
        <v>-49.75</v>
      </c>
      <c r="K1019" s="8">
        <f ca="1"/>
        <v>88.939999999944121</v>
      </c>
      <c r="L1019" s="1" t="str">
        <v>0 - BM Port</v>
      </c>
      <c r="M1019" s="8">
        <f ca="1"/>
        <v>999950.24999999977</v>
      </c>
      <c r="N1019" s="1" t="str">
        <v>0 - Port Assets</v>
      </c>
      <c r="O1019" s="8">
        <f ca="1"/>
        <v>333264.55</v>
      </c>
      <c r="P1019" s="8">
        <f ca="1"/>
        <v>333310.11</v>
      </c>
      <c r="Q1019" s="8">
        <f ca="1"/>
        <v>333308.05</v>
      </c>
      <c r="R1019" s="8">
        <f ca="1"/>
        <v>-9.9499999999999993</v>
      </c>
      <c r="S1019" s="8">
        <f ca="1"/>
        <v>-9.9499999999999993</v>
      </c>
      <c r="T1019" s="8">
        <f ca="1"/>
        <v>-9.9499999999999993</v>
      </c>
      <c r="U1019" s="8">
        <f ca="1"/>
        <v>-9.9499999999999993</v>
      </c>
      <c r="V1019" s="8">
        <f ca="1"/>
        <v>-9.9499999999999993</v>
      </c>
      <c r="W1019" s="8">
        <f ca="1"/>
        <v>-9.9499999999999993</v>
      </c>
      <c r="X1019" s="8">
        <f ca="1"/>
        <v>-9.9499999999999993</v>
      </c>
      <c r="Y1019" s="8">
        <f ca="1"/>
        <v>-9.9499999999999993</v>
      </c>
      <c r="Z1019" s="8">
        <f ca="1"/>
        <v>-9.9499999999999993</v>
      </c>
      <c r="AA1019" s="8">
        <f ca="1"/>
        <v>-9.9499999999999993</v>
      </c>
      <c r="AB1019" s="8">
        <f ca="1"/>
        <v>-9.9499999999999993</v>
      </c>
      <c r="AC1019" s="8">
        <f ca="1"/>
        <v>-9.9499999999999993</v>
      </c>
      <c r="AD1019" s="8">
        <f ca="1"/>
        <v>-9.9499999999999993</v>
      </c>
      <c r="AE1019" s="8">
        <f ca="1"/>
        <v>-9.9499999999999993</v>
      </c>
      <c r="AF1019" s="8">
        <f ca="1"/>
        <v>-9.9499999999999993</v>
      </c>
      <c r="AG1019" s="8">
        <f ca="1"/>
        <v>-9.9499999999999993</v>
      </c>
      <c r="AH1019" s="8">
        <f ca="1"/>
        <v>-9.9499999999999993</v>
      </c>
      <c r="AI1019" s="8">
        <f ca="1"/>
        <v>-9.9499999999999993</v>
      </c>
      <c r="AJ1019" s="8">
        <f ca="1"/>
        <v>-9.9499999999999993</v>
      </c>
      <c r="AK1019" s="8">
        <f ca="1"/>
        <v>-9.9499999999999993</v>
      </c>
      <c r="AL1019" s="8">
        <f ca="1"/>
        <v>-9.9499999999999993</v>
      </c>
      <c r="AM1019" s="8">
        <f ca="1"/>
        <v>-9.9499999999999993</v>
      </c>
      <c r="AN1019" s="8">
        <f ca="1"/>
        <v>-9.9499999999999993</v>
      </c>
      <c r="AO1019" s="8">
        <f ca="1"/>
        <v>-9.9499999999999993</v>
      </c>
      <c r="AP1019" s="8">
        <f ca="1"/>
        <v>-9.9499999999999993</v>
      </c>
      <c r="AQ1019" s="8">
        <f ca="1"/>
        <v>-9.9499999999999993</v>
      </c>
      <c r="AR1019" s="8">
        <f ca="1"/>
        <v>-9.9499999999999993</v>
      </c>
      <c r="AS1019" s="8">
        <f ca="1"/>
        <v>-9.9499999999999993</v>
      </c>
      <c r="AT1019" s="8">
        <f ca="1"/>
        <v>-9.9499999999999993</v>
      </c>
      <c r="AU1019" s="8">
        <f ca="1"/>
        <v>-9.9499999999999993</v>
      </c>
      <c r="AV1019" s="8">
        <f ca="1"/>
        <v>-9.9499999999999993</v>
      </c>
      <c r="AW1019" s="8">
        <f ca="1"/>
        <v>-9.9499999999999993</v>
      </c>
      <c r="AX1019" s="8">
        <f ca="1"/>
        <v>-9.9499999999999993</v>
      </c>
      <c r="AY1019" s="8">
        <f ca="1"/>
        <v>-9.9499999999999993</v>
      </c>
      <c r="AZ1019" s="8">
        <f ca="1"/>
        <v>-9.9499999999999993</v>
      </c>
      <c r="BA1019" s="8">
        <f ca="1"/>
        <v>-9.9499999999999993</v>
      </c>
      <c r="BB1019" s="8">
        <f ca="1"/>
        <v>-9.9499999999999993</v>
      </c>
      <c r="BC1019" s="8">
        <f ca="1"/>
        <v>-9.9499999999999993</v>
      </c>
      <c r="BD1019" s="8">
        <f ca="1"/>
        <v>-9.9499999999999993</v>
      </c>
      <c r="BE1019" s="8">
        <f ca="1"/>
        <v>-9.9499999999999993</v>
      </c>
      <c r="BF1019" s="8">
        <f ca="1"/>
        <v>-9.9499999999999993</v>
      </c>
      <c r="BG1019" s="8">
        <f ca="1"/>
        <v>-9.9499999999999993</v>
      </c>
      <c r="BH1019" s="8">
        <f ca="1"/>
        <v>-9.9499999999999993</v>
      </c>
      <c r="BI1019" s="8">
        <f ca="1"/>
        <v>-9.9499999999999993</v>
      </c>
      <c r="BJ1019" s="8">
        <f ca="1"/>
        <v>-9.9499999999999993</v>
      </c>
      <c r="BK1019" s="8">
        <f ca="1"/>
        <v>-9.9499999999999993</v>
      </c>
      <c r="BL1019" s="8">
        <f ca="1"/>
        <v>-9.9499999999999993</v>
      </c>
      <c r="BM1019" s="8">
        <f ca="1"/>
        <v>-9.9499999999999993</v>
      </c>
      <c r="BN1019" s="8">
        <f ca="1"/>
        <v>-9.9499999999999993</v>
      </c>
      <c r="BO1019" s="8">
        <f ca="1"/>
        <v>-9.9499999999999993</v>
      </c>
      <c r="BP1019" s="1" t="str">
        <v>0- Port Costs</v>
      </c>
      <c r="BQ1019" s="8">
        <f ca="1"/>
        <v>-9.9499999999999993</v>
      </c>
      <c r="BR1019" s="8">
        <f ca="1"/>
        <v>-29.849999999999998</v>
      </c>
      <c r="BS1019" s="8">
        <f ca="1"/>
        <v>57.589999999944126</v>
      </c>
      <c r="BT1019" s="1" t="str">
        <v>0- Port Value</v>
      </c>
      <c r="BU1019" s="8">
        <f ca="1"/>
        <v>999472.65000000224</v>
      </c>
    </row>
    <row r="1020" spans="1:73" hidden="1" outlineLevel="1" x14ac:dyDescent="0.3">
      <c r="C1020" s="8"/>
      <c r="D1020" s="8"/>
      <c r="E1020" s="8"/>
      <c r="F1020" s="8"/>
      <c r="G1020" s="8"/>
      <c r="H1020" s="1" t="str">
        <v>0 - BM Costs</v>
      </c>
      <c r="I1020" s="8"/>
      <c r="J1020" s="8"/>
      <c r="K1020" s="8"/>
      <c r="L1020" s="1" t="str">
        <v>0 - BM Port</v>
      </c>
      <c r="M1020" s="8"/>
      <c r="N1020" s="1" t="str">
        <v>0 - Port Assets</v>
      </c>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1" t="str">
        <v>0- Port Costs</v>
      </c>
      <c r="BQ1020" s="8"/>
      <c r="BR1020" s="8"/>
      <c r="BS1020" s="8"/>
      <c r="BT1020" s="1" t="str">
        <v>0- Port Value</v>
      </c>
      <c r="BU1020" s="8"/>
    </row>
    <row r="1021" spans="1:73" hidden="1" outlineLevel="1" x14ac:dyDescent="0.3">
      <c r="C1021" s="8"/>
      <c r="D1021" s="8"/>
      <c r="E1021" s="8"/>
      <c r="F1021" s="8"/>
      <c r="G1021" s="8"/>
      <c r="H1021" s="1" t="str">
        <v>0 - BM Costs</v>
      </c>
      <c r="I1021" s="8"/>
      <c r="J1021" s="8"/>
      <c r="K1021" s="8"/>
      <c r="L1021" s="1" t="str">
        <v>0 - BM Port</v>
      </c>
      <c r="M1021" s="8"/>
      <c r="N1021" s="1" t="str">
        <v>0 - Port Assets</v>
      </c>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1" t="str">
        <v>0- Port Costs</v>
      </c>
      <c r="BQ1021" s="8"/>
      <c r="BR1021" s="8"/>
      <c r="BS1021" s="8"/>
      <c r="BT1021" s="1" t="str">
        <v>0- Port Value</v>
      </c>
      <c r="BU1021" s="8"/>
    </row>
    <row r="1022" spans="1:73" hidden="1" outlineLevel="1" x14ac:dyDescent="0.3">
      <c r="C1022" s="8"/>
      <c r="D1022" s="8"/>
      <c r="E1022" s="8"/>
      <c r="F1022" s="8"/>
      <c r="G1022" s="8"/>
      <c r="H1022" s="1" t="str">
        <v>0 - BM Costs</v>
      </c>
      <c r="I1022" s="8"/>
      <c r="J1022" s="8"/>
      <c r="K1022" s="8"/>
      <c r="L1022" s="1" t="str">
        <v>0 - BM Port</v>
      </c>
      <c r="M1022" s="8"/>
      <c r="N1022" s="1" t="str">
        <v>0 - Port Assets</v>
      </c>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1" t="str">
        <v>0- Port Costs</v>
      </c>
      <c r="BQ1022" s="8"/>
      <c r="BR1022" s="8"/>
      <c r="BS1022" s="8"/>
      <c r="BT1022" s="1" t="str">
        <v>0- Port Value</v>
      </c>
      <c r="BU1022" s="8"/>
    </row>
    <row r="1023" spans="1:73" hidden="1" outlineLevel="1" x14ac:dyDescent="0.3">
      <c r="C1023" s="8"/>
      <c r="D1023" s="8"/>
      <c r="E1023" s="8"/>
      <c r="F1023" s="8"/>
      <c r="G1023" s="8"/>
      <c r="H1023" s="1" t="str">
        <v>0 - BM Costs</v>
      </c>
      <c r="I1023" s="8"/>
      <c r="J1023" s="8"/>
      <c r="K1023" s="8"/>
      <c r="L1023" s="1" t="str">
        <v>0 - BM Port</v>
      </c>
      <c r="M1023" s="8"/>
      <c r="N1023" s="1" t="str">
        <v>0 - Port Assets</v>
      </c>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1" t="str">
        <v>0- Port Costs</v>
      </c>
      <c r="BQ1023" s="8"/>
      <c r="BR1023" s="8"/>
      <c r="BS1023" s="8"/>
      <c r="BT1023" s="1" t="str">
        <v>0- Port Value</v>
      </c>
      <c r="BU1023" s="8"/>
    </row>
    <row r="1024" spans="1:73" hidden="1" outlineLevel="1" x14ac:dyDescent="0.3">
      <c r="C1024" s="8"/>
      <c r="D1024" s="8"/>
      <c r="E1024" s="8"/>
      <c r="F1024" s="8"/>
      <c r="G1024" s="8"/>
      <c r="H1024" s="1" t="str">
        <v>0 - BM Costs</v>
      </c>
      <c r="I1024" s="8"/>
      <c r="J1024" s="8"/>
      <c r="K1024" s="8"/>
      <c r="L1024" s="1" t="str">
        <v>0 - BM Port</v>
      </c>
      <c r="N1024" s="1" t="str">
        <v>0 - Port Assets</v>
      </c>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1" t="str">
        <v>0- Port Costs</v>
      </c>
      <c r="BQ1024" s="8"/>
      <c r="BR1024" s="8"/>
      <c r="BS1024" s="8"/>
      <c r="BT1024" s="1" t="str">
        <v>0- Port Value</v>
      </c>
      <c r="BU1024" s="8"/>
    </row>
    <row r="1025" spans="3:73" hidden="1" outlineLevel="1" x14ac:dyDescent="0.3">
      <c r="C1025" s="8"/>
      <c r="D1025" s="8"/>
      <c r="E1025" s="8"/>
      <c r="F1025" s="8"/>
      <c r="G1025" s="8"/>
      <c r="H1025" s="1" t="str">
        <v>0 - BM Costs</v>
      </c>
      <c r="I1025" s="8"/>
      <c r="J1025" s="8"/>
      <c r="K1025" s="8"/>
      <c r="L1025" s="1" t="str">
        <v>0 - BM Port</v>
      </c>
      <c r="N1025" s="1" t="str">
        <v>0 - Port Assets</v>
      </c>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1" t="str">
        <v>0- Port Costs</v>
      </c>
      <c r="BQ1025" s="8"/>
      <c r="BR1025" s="8"/>
      <c r="BS1025" s="8"/>
      <c r="BT1025" s="1" t="str">
        <v>0- Port Value</v>
      </c>
      <c r="BU1025" s="8"/>
    </row>
    <row r="1026" spans="3:73" hidden="1" outlineLevel="1" x14ac:dyDescent="0.3">
      <c r="C1026" s="8"/>
      <c r="D1026" s="8"/>
      <c r="E1026" s="8"/>
      <c r="F1026" s="8"/>
      <c r="G1026" s="8"/>
      <c r="H1026" s="1" t="str">
        <v>0 - BM Costs</v>
      </c>
      <c r="I1026" s="8"/>
      <c r="J1026" s="8"/>
      <c r="K1026" s="8"/>
      <c r="L1026" s="1" t="str">
        <v>0 - BM Port</v>
      </c>
      <c r="N1026" s="1" t="str">
        <v>0 - Port Assets</v>
      </c>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1" t="str">
        <v>0- Port Costs</v>
      </c>
      <c r="BQ1026" s="8"/>
      <c r="BR1026" s="8"/>
      <c r="BS1026" s="8"/>
      <c r="BT1026" s="1" t="str">
        <v>0- Port Value</v>
      </c>
      <c r="BU1026" s="8"/>
    </row>
    <row r="1027" spans="3:73" hidden="1" outlineLevel="1" x14ac:dyDescent="0.3">
      <c r="C1027" s="8"/>
      <c r="D1027" s="8"/>
      <c r="E1027" s="8"/>
      <c r="F1027" s="8"/>
      <c r="G1027" s="8"/>
      <c r="H1027" s="1" t="str">
        <v>0 - BM Costs</v>
      </c>
      <c r="I1027" s="8"/>
      <c r="J1027" s="8"/>
      <c r="K1027" s="8"/>
      <c r="L1027" s="1" t="str">
        <v>0 - BM Port</v>
      </c>
      <c r="N1027" s="1" t="str">
        <v>0 - Port Assets</v>
      </c>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1" t="str">
        <v>0- Port Costs</v>
      </c>
      <c r="BQ1027" s="8"/>
      <c r="BR1027" s="8"/>
      <c r="BS1027" s="8"/>
      <c r="BT1027" s="1" t="str">
        <v>0- Port Value</v>
      </c>
      <c r="BU1027" s="8"/>
    </row>
    <row r="1028" spans="3:73" hidden="1" outlineLevel="1" x14ac:dyDescent="0.3">
      <c r="C1028" s="8"/>
      <c r="D1028" s="8"/>
      <c r="E1028" s="8"/>
      <c r="F1028" s="8"/>
      <c r="G1028" s="8"/>
      <c r="H1028" s="1" t="str">
        <v>0 - BM Costs</v>
      </c>
      <c r="I1028" s="8"/>
      <c r="J1028" s="8"/>
      <c r="K1028" s="8"/>
      <c r="L1028" s="1" t="str">
        <v>0 - BM Port</v>
      </c>
      <c r="N1028" s="1" t="str">
        <v>0 - Port Assets</v>
      </c>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1" t="str">
        <v>0- Port Costs</v>
      </c>
      <c r="BQ1028" s="8"/>
      <c r="BR1028" s="8"/>
      <c r="BS1028" s="8"/>
      <c r="BT1028" s="1" t="str">
        <v>0- Port Value</v>
      </c>
      <c r="BU1028" s="8"/>
    </row>
    <row r="1029" spans="3:73" hidden="1" outlineLevel="1" x14ac:dyDescent="0.3">
      <c r="H1029" s="1" t="str">
        <v>0 - BM Costs</v>
      </c>
      <c r="L1029" s="1" t="str">
        <v>0 - BM Port</v>
      </c>
      <c r="N1029" s="1" t="str">
        <v>0 - Port Assets</v>
      </c>
      <c r="O1029" s="8"/>
      <c r="P1029" s="8"/>
      <c r="Q1029" s="8"/>
      <c r="R1029" s="8"/>
      <c r="S1029" s="8"/>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1" t="str">
        <v>0- Port Costs</v>
      </c>
      <c r="BT1029" s="1" t="str">
        <v>0- Port Value</v>
      </c>
      <c r="BU1029" s="8"/>
    </row>
    <row r="1030" spans="3:73" hidden="1" outlineLevel="1" x14ac:dyDescent="0.3">
      <c r="H1030" s="1" t="str">
        <v>0 - BM Costs</v>
      </c>
      <c r="L1030" s="1" t="str">
        <v>0 - BM Port</v>
      </c>
      <c r="N1030" s="1" t="str">
        <v>0 - Port Assets</v>
      </c>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1" t="str">
        <v>0- Port Costs</v>
      </c>
      <c r="BT1030" s="1" t="str">
        <v>0- Port Value</v>
      </c>
      <c r="BU1030" s="8"/>
    </row>
    <row r="1031" spans="3:73" hidden="1" outlineLevel="1" x14ac:dyDescent="0.3">
      <c r="H1031" s="1" t="str">
        <v>0 - BM Costs</v>
      </c>
      <c r="L1031" s="1" t="str">
        <v>0 - BM Port</v>
      </c>
      <c r="N1031" s="1" t="str">
        <v>0 - Port Assets</v>
      </c>
      <c r="O1031" s="8"/>
      <c r="P1031" s="8"/>
      <c r="Q1031" s="8"/>
      <c r="R1031" s="8"/>
      <c r="S1031" s="8"/>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1" t="str">
        <v>0- Port Costs</v>
      </c>
      <c r="BT1031" s="1" t="str">
        <v>0- Port Value</v>
      </c>
      <c r="BU1031" s="8"/>
    </row>
    <row r="1032" spans="3:73" hidden="1" outlineLevel="1" x14ac:dyDescent="0.3">
      <c r="H1032" s="1" t="str">
        <v>0 - BM Costs</v>
      </c>
      <c r="L1032" s="1" t="str">
        <v>0 - BM Port</v>
      </c>
      <c r="N1032" s="1" t="str">
        <v>0 - Port Assets</v>
      </c>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1" t="str">
        <v>0- Port Costs</v>
      </c>
      <c r="BT1032" s="1" t="str">
        <v>0- Port Value</v>
      </c>
      <c r="BU1032" s="8"/>
    </row>
    <row r="1033" spans="3:73" hidden="1" outlineLevel="1" x14ac:dyDescent="0.3">
      <c r="H1033" s="1" t="str">
        <v>0 - BM Costs</v>
      </c>
      <c r="L1033" s="1" t="str">
        <v>0 - BM Port</v>
      </c>
      <c r="N1033" s="1" t="str">
        <v>0 - Port Assets</v>
      </c>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8"/>
      <c r="BK1033" s="8"/>
      <c r="BL1033" s="8"/>
      <c r="BM1033" s="8"/>
      <c r="BN1033" s="8"/>
      <c r="BO1033" s="8"/>
      <c r="BP1033" s="1" t="str">
        <v>0- Port Costs</v>
      </c>
      <c r="BT1033" s="1" t="str">
        <v>0- Port Value</v>
      </c>
      <c r="BU1033" s="8"/>
    </row>
    <row r="1034" spans="3:73" hidden="1" outlineLevel="1" x14ac:dyDescent="0.3">
      <c r="H1034" s="1" t="str">
        <v>0 - BM Costs</v>
      </c>
      <c r="L1034" s="1" t="str">
        <v>0 - BM Port</v>
      </c>
      <c r="N1034" s="1" t="str">
        <v>0 - Port Assets</v>
      </c>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1" t="str">
        <v>0- Port Costs</v>
      </c>
      <c r="BT1034" s="1" t="str">
        <v>0- Port Value</v>
      </c>
      <c r="BU1034" s="8"/>
    </row>
    <row r="1035" spans="3:73" hidden="1" outlineLevel="1" x14ac:dyDescent="0.3">
      <c r="H1035" s="1" t="str">
        <v>0 - BM Costs</v>
      </c>
      <c r="L1035" s="1" t="str">
        <v>0 - BM Port</v>
      </c>
      <c r="N1035" s="1" t="str">
        <v>0 - Port Assets</v>
      </c>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1" t="str">
        <v>0- Port Costs</v>
      </c>
      <c r="BT1035" s="1" t="str">
        <v>0- Port Value</v>
      </c>
      <c r="BU1035" s="8"/>
    </row>
    <row r="1036" spans="3:73" hidden="1" outlineLevel="1" x14ac:dyDescent="0.3">
      <c r="H1036" s="1" t="str">
        <v>0 - BM Costs</v>
      </c>
      <c r="L1036" s="1" t="str">
        <v>0 - BM Port</v>
      </c>
      <c r="N1036" s="1" t="str">
        <v>0 - Port Assets</v>
      </c>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1" t="str">
        <v>0- Port Costs</v>
      </c>
      <c r="BT1036" s="1" t="str">
        <v>0- Port Value</v>
      </c>
      <c r="BU1036" s="8"/>
    </row>
    <row r="1037" spans="3:73" hidden="1" outlineLevel="1" x14ac:dyDescent="0.3">
      <c r="H1037" s="1" t="str">
        <v>0 - BM Costs</v>
      </c>
      <c r="L1037" s="1" t="str">
        <v>0 - BM Port</v>
      </c>
      <c r="N1037" s="1" t="str">
        <v>0 - Port Assets</v>
      </c>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8"/>
      <c r="BM1037" s="8"/>
      <c r="BN1037" s="8"/>
      <c r="BO1037" s="8"/>
      <c r="BP1037" s="1" t="str">
        <v>0- Port Costs</v>
      </c>
      <c r="BT1037" s="1" t="str">
        <v>0- Port Value</v>
      </c>
      <c r="BU1037" s="8"/>
    </row>
    <row r="1038" spans="3:73" hidden="1" outlineLevel="1" x14ac:dyDescent="0.3">
      <c r="H1038" s="1" t="str">
        <v>0 - BM Costs</v>
      </c>
      <c r="L1038" s="1" t="str">
        <v>0 - BM Port</v>
      </c>
      <c r="N1038" s="1" t="str">
        <v>0 - Port Assets</v>
      </c>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1" t="str">
        <v>0- Port Costs</v>
      </c>
      <c r="BT1038" s="1" t="str">
        <v>0- Port Value</v>
      </c>
      <c r="BU1038" s="8"/>
    </row>
    <row r="1039" spans="3:73" hidden="1" outlineLevel="1" x14ac:dyDescent="0.3">
      <c r="H1039" s="1" t="str">
        <v>0 - BM Costs</v>
      </c>
      <c r="L1039" s="1" t="str">
        <v>0 - BM Port</v>
      </c>
      <c r="N1039" s="1" t="str">
        <v>0 - Port Assets</v>
      </c>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1" t="str">
        <v>0- Port Costs</v>
      </c>
      <c r="BT1039" s="1" t="str">
        <v>0- Port Value</v>
      </c>
      <c r="BU1039" s="8"/>
    </row>
    <row r="1040" spans="3:73" hidden="1" outlineLevel="1" x14ac:dyDescent="0.3">
      <c r="H1040" s="1" t="str">
        <v>0 - BM Costs</v>
      </c>
      <c r="L1040" s="1" t="str">
        <v>0 - BM Port</v>
      </c>
      <c r="N1040" s="1" t="str">
        <v>0 - Port Assets</v>
      </c>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1" t="str">
        <v>0- Port Costs</v>
      </c>
      <c r="BT1040" s="1" t="str">
        <v>0- Port Value</v>
      </c>
      <c r="BU1040" s="8"/>
    </row>
    <row r="1041" spans="8:73" hidden="1" outlineLevel="1" x14ac:dyDescent="0.3">
      <c r="H1041" s="1" t="str">
        <v>0 - BM Costs</v>
      </c>
      <c r="L1041" s="1" t="str">
        <v>0 - BM Port</v>
      </c>
      <c r="N1041" s="1" t="str">
        <v>0 - Port Assets</v>
      </c>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1" t="str">
        <v>0- Port Costs</v>
      </c>
      <c r="BT1041" s="1" t="str">
        <v>0- Port Value</v>
      </c>
      <c r="BU1041" s="8"/>
    </row>
    <row r="1042" spans="8:73" hidden="1" outlineLevel="1" x14ac:dyDescent="0.3">
      <c r="H1042" s="1" t="str">
        <v>0 - BM Costs</v>
      </c>
      <c r="L1042" s="1" t="str">
        <v>0 - BM Port</v>
      </c>
      <c r="N1042" s="1" t="str">
        <v>0 - Port Assets</v>
      </c>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1" t="str">
        <v>0- Port Costs</v>
      </c>
      <c r="BT1042" s="1" t="str">
        <v>0- Port Value</v>
      </c>
      <c r="BU1042" s="8"/>
    </row>
    <row r="1043" spans="8:73" hidden="1" outlineLevel="1" x14ac:dyDescent="0.3">
      <c r="H1043" s="1" t="str">
        <v>0 - BM Costs</v>
      </c>
      <c r="L1043" s="1" t="str">
        <v>0 - BM Port</v>
      </c>
      <c r="N1043" s="1" t="str">
        <v>0 - Port Assets</v>
      </c>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1" t="str">
        <v>0- Port Costs</v>
      </c>
      <c r="BT1043" s="1" t="str">
        <v>0- Port Value</v>
      </c>
      <c r="BU1043" s="8"/>
    </row>
    <row r="1044" spans="8:73" hidden="1" outlineLevel="1" x14ac:dyDescent="0.3">
      <c r="H1044" s="1" t="str">
        <v>0 - BM Costs</v>
      </c>
      <c r="L1044" s="1" t="str">
        <v>0 - BM Port</v>
      </c>
      <c r="N1044" s="1" t="str">
        <v>0 - Port Assets</v>
      </c>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1" t="str">
        <v>0- Port Costs</v>
      </c>
      <c r="BT1044" s="1" t="str">
        <v>0- Port Value</v>
      </c>
      <c r="BU1044" s="8"/>
    </row>
    <row r="1045" spans="8:73" hidden="1" outlineLevel="1" x14ac:dyDescent="0.3">
      <c r="H1045" s="1" t="str">
        <v>0 - BM Costs</v>
      </c>
      <c r="L1045" s="1" t="str">
        <v>0 - BM Port</v>
      </c>
      <c r="N1045" s="1" t="str">
        <v>0 - Port Assets</v>
      </c>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1" t="str">
        <v>0- Port Costs</v>
      </c>
      <c r="BT1045" s="1" t="str">
        <v>0- Port Value</v>
      </c>
      <c r="BU1045" s="8"/>
    </row>
    <row r="1046" spans="8:73" hidden="1" outlineLevel="1" x14ac:dyDescent="0.3">
      <c r="H1046" s="1" t="str">
        <v>0 - BM Costs</v>
      </c>
      <c r="L1046" s="1" t="str">
        <v>0 - BM Port</v>
      </c>
      <c r="N1046" s="1" t="str">
        <v>0 - Port Assets</v>
      </c>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1" t="str">
        <v>0- Port Costs</v>
      </c>
      <c r="BT1046" s="1" t="str">
        <v>0- Port Value</v>
      </c>
      <c r="BU1046" s="8"/>
    </row>
    <row r="1047" spans="8:73" hidden="1" outlineLevel="1" x14ac:dyDescent="0.3">
      <c r="H1047" s="1" t="str">
        <v>0 - BM Costs</v>
      </c>
      <c r="L1047" s="1" t="str">
        <v>0 - BM Port</v>
      </c>
      <c r="N1047" s="1" t="str">
        <v>0 - Port Assets</v>
      </c>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1" t="str">
        <v>0- Port Costs</v>
      </c>
      <c r="BT1047" s="1" t="str">
        <v>0- Port Value</v>
      </c>
      <c r="BU1047" s="8"/>
    </row>
    <row r="1048" spans="8:73" hidden="1" outlineLevel="1" x14ac:dyDescent="0.3">
      <c r="H1048" s="1" t="str">
        <v>0 - BM Costs</v>
      </c>
      <c r="L1048" s="1" t="str">
        <v>0 - BM Port</v>
      </c>
      <c r="N1048" s="1" t="str">
        <v>0 - Port Assets</v>
      </c>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1" t="str">
        <v>0- Port Costs</v>
      </c>
      <c r="BT1048" s="1" t="str">
        <v>0- Port Value</v>
      </c>
      <c r="BU1048" s="8"/>
    </row>
    <row r="1049" spans="8:73" hidden="1" outlineLevel="1" x14ac:dyDescent="0.3">
      <c r="H1049" s="1" t="str">
        <v>0 - BM Costs</v>
      </c>
      <c r="L1049" s="1" t="str">
        <v>0 - BM Port</v>
      </c>
      <c r="N1049" s="1" t="str">
        <v>0 - Port Assets</v>
      </c>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8"/>
      <c r="BM1049" s="8"/>
      <c r="BN1049" s="8"/>
      <c r="BO1049" s="8"/>
      <c r="BP1049" s="1" t="str">
        <v>0- Port Costs</v>
      </c>
      <c r="BT1049" s="1" t="str">
        <v>0- Port Value</v>
      </c>
      <c r="BU1049" s="8"/>
    </row>
    <row r="1050" spans="8:73" hidden="1" outlineLevel="1" x14ac:dyDescent="0.3">
      <c r="H1050" s="1" t="str">
        <v>0 - BM Costs</v>
      </c>
      <c r="L1050" s="1" t="str">
        <v>0 - BM Port</v>
      </c>
      <c r="N1050" s="1" t="str">
        <v>0 - Port Assets</v>
      </c>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1" t="str">
        <v>0- Port Costs</v>
      </c>
      <c r="BT1050" s="1" t="str">
        <v>0- Port Value</v>
      </c>
      <c r="BU1050" s="8"/>
    </row>
    <row r="1051" spans="8:73" hidden="1" outlineLevel="1" x14ac:dyDescent="0.3">
      <c r="H1051" s="1" t="str">
        <v>0 - BM Costs</v>
      </c>
      <c r="L1051" s="1" t="str">
        <v>0 - BM Port</v>
      </c>
      <c r="N1051" s="1" t="str">
        <v>0 - Port Assets</v>
      </c>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1" t="str">
        <v>0- Port Costs</v>
      </c>
      <c r="BT1051" s="1" t="str">
        <v>0- Port Value</v>
      </c>
      <c r="BU1051" s="8"/>
    </row>
    <row r="1052" spans="8:73" hidden="1" outlineLevel="1" x14ac:dyDescent="0.3">
      <c r="H1052" s="1" t="str">
        <v>0 - BM Costs</v>
      </c>
      <c r="L1052" s="1" t="str">
        <v>0 - BM Port</v>
      </c>
      <c r="N1052" s="1" t="str">
        <v>0 - Port Assets</v>
      </c>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1" t="str">
        <v>0- Port Costs</v>
      </c>
      <c r="BT1052" s="1" t="str">
        <v>0- Port Value</v>
      </c>
      <c r="BU1052" s="8"/>
    </row>
    <row r="1053" spans="8:73" hidden="1" outlineLevel="1" x14ac:dyDescent="0.3">
      <c r="H1053" s="1" t="str">
        <v>0 - BM Costs</v>
      </c>
      <c r="L1053" s="1" t="str">
        <v>0 - BM Port</v>
      </c>
      <c r="N1053" s="1" t="str">
        <v>0 - Port Assets</v>
      </c>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1" t="str">
        <v>0- Port Costs</v>
      </c>
      <c r="BT1053" s="1" t="str">
        <v>0- Port Value</v>
      </c>
      <c r="BU1053" s="8"/>
    </row>
    <row r="1054" spans="8:73" hidden="1" outlineLevel="1" x14ac:dyDescent="0.3">
      <c r="H1054" s="1" t="str">
        <v>0 - BM Costs</v>
      </c>
      <c r="L1054" s="1" t="str">
        <v>0 - BM Port</v>
      </c>
      <c r="N1054" s="1" t="str">
        <v>0 - Port Assets</v>
      </c>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1" t="str">
        <v>0- Port Costs</v>
      </c>
      <c r="BT1054" s="1" t="str">
        <v>0- Port Value</v>
      </c>
      <c r="BU1054" s="8"/>
    </row>
    <row r="1055" spans="8:73" hidden="1" outlineLevel="1" x14ac:dyDescent="0.3">
      <c r="H1055" s="1" t="str">
        <v>0 - BM Costs</v>
      </c>
      <c r="L1055" s="1" t="str">
        <v>0 - BM Port</v>
      </c>
      <c r="N1055" s="1" t="str">
        <v>0 - Port Assets</v>
      </c>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1" t="str">
        <v>0- Port Costs</v>
      </c>
      <c r="BT1055" s="1" t="str">
        <v>0- Port Value</v>
      </c>
      <c r="BU1055" s="8"/>
    </row>
    <row r="1056" spans="8:73" hidden="1" outlineLevel="1" x14ac:dyDescent="0.3">
      <c r="H1056" s="1" t="str">
        <v>0 - BM Costs</v>
      </c>
      <c r="L1056" s="1" t="str">
        <v>0 - BM Port</v>
      </c>
      <c r="N1056" s="1" t="str">
        <v>0 - Port Assets</v>
      </c>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1" t="str">
        <v>0- Port Costs</v>
      </c>
      <c r="BT1056" s="1" t="str">
        <v>0- Port Value</v>
      </c>
      <c r="BU1056" s="8"/>
    </row>
    <row r="1057" spans="8:73" hidden="1" outlineLevel="1" x14ac:dyDescent="0.3">
      <c r="H1057" s="1" t="str">
        <v>0 - BM Costs</v>
      </c>
      <c r="L1057" s="1" t="str">
        <v>0 - BM Port</v>
      </c>
      <c r="N1057" s="1" t="str">
        <v>0 - Port Assets</v>
      </c>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1" t="str">
        <v>0- Port Costs</v>
      </c>
      <c r="BT1057" s="1" t="str">
        <v>0- Port Value</v>
      </c>
      <c r="BU1057" s="8"/>
    </row>
    <row r="1058" spans="8:73" hidden="1" outlineLevel="1" x14ac:dyDescent="0.3">
      <c r="H1058" s="1" t="str">
        <v>0 - BM Costs</v>
      </c>
      <c r="L1058" s="1" t="str">
        <v>0 - BM Port</v>
      </c>
      <c r="N1058" s="1" t="str">
        <v>0 - Port Assets</v>
      </c>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1" t="str">
        <v>0- Port Costs</v>
      </c>
      <c r="BT1058" s="1" t="str">
        <v>0- Port Value</v>
      </c>
      <c r="BU1058" s="8"/>
    </row>
    <row r="1059" spans="8:73" hidden="1" outlineLevel="1" x14ac:dyDescent="0.3">
      <c r="H1059" s="1" t="str">
        <v>0 - BM Costs</v>
      </c>
      <c r="L1059" s="1" t="str">
        <v>0 - BM Port</v>
      </c>
      <c r="N1059" s="1" t="str">
        <v>0 - Port Assets</v>
      </c>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1" t="str">
        <v>0- Port Costs</v>
      </c>
      <c r="BT1059" s="1" t="str">
        <v>0- Port Value</v>
      </c>
      <c r="BU1059" s="8"/>
    </row>
    <row r="1060" spans="8:73" hidden="1" outlineLevel="1" x14ac:dyDescent="0.3">
      <c r="H1060" s="1" t="str">
        <v>0 - BM Costs</v>
      </c>
      <c r="L1060" s="1" t="str">
        <v>0 - BM Port</v>
      </c>
      <c r="N1060" s="1" t="str">
        <v>0 - Port Assets</v>
      </c>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1" t="str">
        <v>0- Port Costs</v>
      </c>
      <c r="BT1060" s="1" t="str">
        <v>0- Port Value</v>
      </c>
      <c r="BU1060" s="8"/>
    </row>
    <row r="1061" spans="8:73" hidden="1" outlineLevel="1" x14ac:dyDescent="0.3">
      <c r="H1061" s="1" t="str">
        <v>0 - BM Costs</v>
      </c>
      <c r="L1061" s="1" t="str">
        <v>0 - BM Port</v>
      </c>
      <c r="N1061" s="1" t="str">
        <v>0 - Port Assets</v>
      </c>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1" t="str">
        <v>0- Port Costs</v>
      </c>
      <c r="BT1061" s="1" t="str">
        <v>0- Port Value</v>
      </c>
      <c r="BU1061" s="8"/>
    </row>
    <row r="1062" spans="8:73" hidden="1" outlineLevel="1" x14ac:dyDescent="0.3">
      <c r="H1062" s="1" t="str">
        <v>0 - BM Costs</v>
      </c>
      <c r="L1062" s="1" t="str">
        <v>0 - BM Port</v>
      </c>
      <c r="N1062" s="1" t="str">
        <v>0 - Port Assets</v>
      </c>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1" t="str">
        <v>0- Port Costs</v>
      </c>
      <c r="BT1062" s="1" t="str">
        <v>0- Port Value</v>
      </c>
      <c r="BU1062" s="8"/>
    </row>
    <row r="1063" spans="8:73" hidden="1" outlineLevel="1" x14ac:dyDescent="0.3">
      <c r="H1063" s="1" t="str">
        <v>0 - BM Costs</v>
      </c>
      <c r="L1063" s="1" t="str">
        <v>0 - BM Port</v>
      </c>
      <c r="N1063" s="1" t="str">
        <v>0 - Port Assets</v>
      </c>
      <c r="O1063" s="8"/>
      <c r="P1063" s="8"/>
      <c r="Q1063" s="8"/>
      <c r="R1063" s="8"/>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8"/>
      <c r="BK1063" s="8"/>
      <c r="BL1063" s="8"/>
      <c r="BM1063" s="8"/>
      <c r="BN1063" s="8"/>
      <c r="BO1063" s="8"/>
      <c r="BP1063" s="1" t="str">
        <v>0- Port Costs</v>
      </c>
      <c r="BT1063" s="1" t="str">
        <v>0- Port Value</v>
      </c>
      <c r="BU1063" s="8"/>
    </row>
    <row r="1064" spans="8:73" hidden="1" outlineLevel="1" x14ac:dyDescent="0.3">
      <c r="H1064" s="1" t="str">
        <v>0 - BM Costs</v>
      </c>
      <c r="L1064" s="1" t="str">
        <v>0 - BM Port</v>
      </c>
      <c r="N1064" s="1" t="str">
        <v>0 - Port Assets</v>
      </c>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1" t="str">
        <v>0- Port Costs</v>
      </c>
      <c r="BT1064" s="1" t="str">
        <v>0- Port Value</v>
      </c>
      <c r="BU1064" s="8"/>
    </row>
    <row r="1065" spans="8:73" hidden="1" outlineLevel="1" x14ac:dyDescent="0.3">
      <c r="H1065" s="1" t="str">
        <v>0 - BM Costs</v>
      </c>
      <c r="L1065" s="1" t="str">
        <v>0 - BM Port</v>
      </c>
      <c r="N1065" s="1" t="str">
        <v>0 - Port Assets</v>
      </c>
      <c r="O1065" s="8"/>
      <c r="P1065" s="8"/>
      <c r="Q1065" s="8"/>
      <c r="R1065" s="8"/>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1" t="str">
        <v>0- Port Costs</v>
      </c>
      <c r="BT1065" s="1" t="str">
        <v>0- Port Value</v>
      </c>
      <c r="BU1065" s="8"/>
    </row>
    <row r="1066" spans="8:73" hidden="1" outlineLevel="1" x14ac:dyDescent="0.3">
      <c r="H1066" s="1" t="str">
        <v>0 - BM Costs</v>
      </c>
      <c r="L1066" s="1" t="str">
        <v>0 - BM Port</v>
      </c>
      <c r="N1066" s="1" t="str">
        <v>0 - Port Assets</v>
      </c>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1" t="str">
        <v>0- Port Costs</v>
      </c>
      <c r="BT1066" s="1" t="str">
        <v>0- Port Value</v>
      </c>
      <c r="BU1066" s="8"/>
    </row>
    <row r="1067" spans="8:73" hidden="1" outlineLevel="1" x14ac:dyDescent="0.3">
      <c r="H1067" s="1" t="str">
        <v>0 - BM Costs</v>
      </c>
      <c r="L1067" s="1" t="str">
        <v>0 - BM Port</v>
      </c>
      <c r="N1067" s="1" t="str">
        <v>0 - Port Assets</v>
      </c>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1" t="str">
        <v>0- Port Costs</v>
      </c>
      <c r="BT1067" s="1" t="str">
        <v>0- Port Value</v>
      </c>
      <c r="BU1067" s="8"/>
    </row>
    <row r="1068" spans="8:73" hidden="1" outlineLevel="1" x14ac:dyDescent="0.3">
      <c r="H1068" s="1" t="str">
        <v>0 - BM Costs</v>
      </c>
      <c r="L1068" s="1" t="str">
        <v>0 - BM Port</v>
      </c>
      <c r="N1068" s="1" t="str">
        <v>0 - Port Assets</v>
      </c>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1" t="str">
        <v>0- Port Costs</v>
      </c>
      <c r="BT1068" s="1" t="str">
        <v>0- Port Value</v>
      </c>
      <c r="BU1068" s="8"/>
    </row>
    <row r="1069" spans="8:73" hidden="1" outlineLevel="1" x14ac:dyDescent="0.3">
      <c r="H1069" s="1" t="str">
        <v>0 - BM Costs</v>
      </c>
      <c r="L1069" s="1" t="str">
        <v>0 - BM Port</v>
      </c>
      <c r="N1069" s="1" t="str">
        <v>0 - Port Assets</v>
      </c>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1" t="str">
        <v>0- Port Costs</v>
      </c>
      <c r="BT1069" s="1" t="str">
        <v>0- Port Value</v>
      </c>
      <c r="BU1069" s="8"/>
    </row>
    <row r="1070" spans="8:73" hidden="1" outlineLevel="1" x14ac:dyDescent="0.3">
      <c r="H1070" s="1" t="str">
        <v>0 - BM Costs</v>
      </c>
      <c r="L1070" s="1" t="str">
        <v>0 - BM Port</v>
      </c>
      <c r="N1070" s="1" t="str">
        <v>0 - Port Assets</v>
      </c>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1" t="str">
        <v>0- Port Costs</v>
      </c>
      <c r="BT1070" s="1" t="str">
        <v>0- Port Value</v>
      </c>
      <c r="BU1070" s="8"/>
    </row>
    <row r="1071" spans="8:73" hidden="1" outlineLevel="1" x14ac:dyDescent="0.3">
      <c r="H1071" s="1" t="str">
        <v>0 - BM Costs</v>
      </c>
      <c r="L1071" s="1" t="str">
        <v>0 - BM Port</v>
      </c>
      <c r="N1071" s="1" t="str">
        <v>0 - Port Assets</v>
      </c>
      <c r="O1071" s="8"/>
      <c r="P1071" s="8"/>
      <c r="Q1071" s="8"/>
      <c r="R1071" s="8"/>
      <c r="S1071" s="8"/>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1" t="str">
        <v>0- Port Costs</v>
      </c>
      <c r="BT1071" s="1" t="str">
        <v>0- Port Value</v>
      </c>
      <c r="BU1071" s="8"/>
    </row>
    <row r="1072" spans="8:73" hidden="1" outlineLevel="1" x14ac:dyDescent="0.3">
      <c r="H1072" s="1" t="str">
        <v>0 - BM Costs</v>
      </c>
      <c r="L1072" s="1" t="str">
        <v>0 - BM Port</v>
      </c>
      <c r="N1072" s="1" t="str">
        <v>0 - Port Assets</v>
      </c>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1" t="str">
        <v>0- Port Costs</v>
      </c>
      <c r="BT1072" s="1" t="str">
        <v>0- Port Value</v>
      </c>
      <c r="BU1072" s="8"/>
    </row>
    <row r="1073" spans="8:73" hidden="1" outlineLevel="1" x14ac:dyDescent="0.3">
      <c r="H1073" s="1" t="str">
        <v>0 - BM Costs</v>
      </c>
      <c r="L1073" s="1" t="str">
        <v>0 - BM Port</v>
      </c>
      <c r="N1073" s="1" t="str">
        <v>0 - Port Assets</v>
      </c>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1" t="str">
        <v>0- Port Costs</v>
      </c>
      <c r="BT1073" s="1" t="str">
        <v>0- Port Value</v>
      </c>
      <c r="BU1073" s="8"/>
    </row>
    <row r="1074" spans="8:73" hidden="1" outlineLevel="1" x14ac:dyDescent="0.3">
      <c r="H1074" s="1" t="str">
        <v>0 - BM Costs</v>
      </c>
      <c r="L1074" s="1" t="str">
        <v>0 - BM Port</v>
      </c>
      <c r="N1074" s="1" t="str">
        <v>0 - Port Assets</v>
      </c>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1" t="str">
        <v>0- Port Costs</v>
      </c>
      <c r="BT1074" s="1" t="str">
        <v>0- Port Value</v>
      </c>
      <c r="BU1074" s="8"/>
    </row>
    <row r="1075" spans="8:73" hidden="1" outlineLevel="1" x14ac:dyDescent="0.3">
      <c r="H1075" s="1" t="str">
        <v>0 - BM Costs</v>
      </c>
      <c r="L1075" s="1" t="str">
        <v>0 - BM Port</v>
      </c>
      <c r="N1075" s="1" t="str">
        <v>0 - Port Assets</v>
      </c>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1" t="str">
        <v>0- Port Costs</v>
      </c>
      <c r="BT1075" s="1" t="str">
        <v>0- Port Value</v>
      </c>
      <c r="BU1075" s="8"/>
    </row>
    <row r="1076" spans="8:73" hidden="1" outlineLevel="1" x14ac:dyDescent="0.3">
      <c r="H1076" s="1" t="str">
        <v>0 - BM Costs</v>
      </c>
      <c r="L1076" s="1" t="str">
        <v>0 - BM Port</v>
      </c>
      <c r="N1076" s="1" t="str">
        <v>0 - Port Assets</v>
      </c>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1" t="str">
        <v>0- Port Costs</v>
      </c>
      <c r="BT1076" s="1" t="str">
        <v>0- Port Value</v>
      </c>
      <c r="BU1076" s="8"/>
    </row>
    <row r="1077" spans="8:73" hidden="1" outlineLevel="1" x14ac:dyDescent="0.3">
      <c r="H1077" s="1" t="str">
        <v>0 - BM Costs</v>
      </c>
      <c r="L1077" s="1" t="str">
        <v>0 - BM Port</v>
      </c>
      <c r="N1077" s="1" t="str">
        <v>0 - Port Assets</v>
      </c>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1" t="str">
        <v>0- Port Costs</v>
      </c>
      <c r="BT1077" s="1" t="str">
        <v>0- Port Value</v>
      </c>
      <c r="BU1077" s="8"/>
    </row>
    <row r="1078" spans="8:73" hidden="1" outlineLevel="1" x14ac:dyDescent="0.3">
      <c r="H1078" s="1" t="str">
        <v>0 - BM Costs</v>
      </c>
      <c r="L1078" s="1" t="str">
        <v>0 - BM Port</v>
      </c>
      <c r="N1078" s="1" t="str">
        <v>0 - Port Assets</v>
      </c>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1" t="str">
        <v>0- Port Costs</v>
      </c>
      <c r="BT1078" s="1" t="str">
        <v>0- Port Value</v>
      </c>
      <c r="BU1078" s="8"/>
    </row>
    <row r="1079" spans="8:73" hidden="1" outlineLevel="1" x14ac:dyDescent="0.3">
      <c r="H1079" s="1" t="str">
        <v>0 - BM Costs</v>
      </c>
      <c r="L1079" s="1" t="str">
        <v>0 - BM Port</v>
      </c>
      <c r="N1079" s="1" t="str">
        <v>0 - Port Assets</v>
      </c>
      <c r="O1079" s="8"/>
      <c r="P1079" s="8"/>
      <c r="Q1079" s="8"/>
      <c r="R1079" s="8"/>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1" t="str">
        <v>0- Port Costs</v>
      </c>
      <c r="BT1079" s="1" t="str">
        <v>0- Port Value</v>
      </c>
      <c r="BU1079" s="8"/>
    </row>
    <row r="1080" spans="8:73" hidden="1" outlineLevel="1" x14ac:dyDescent="0.3">
      <c r="H1080" s="1" t="str">
        <v>0 - BM Costs</v>
      </c>
      <c r="L1080" s="1" t="str">
        <v>0 - BM Port</v>
      </c>
      <c r="N1080" s="1" t="str">
        <v>0 - Port Assets</v>
      </c>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1" t="str">
        <v>0- Port Costs</v>
      </c>
      <c r="BT1080" s="1" t="str">
        <v>0- Port Value</v>
      </c>
      <c r="BU1080" s="8"/>
    </row>
    <row r="1081" spans="8:73" hidden="1" outlineLevel="1" x14ac:dyDescent="0.3">
      <c r="H1081" s="1" t="str">
        <v>0 - BM Costs</v>
      </c>
      <c r="L1081" s="1" t="str">
        <v>0 - BM Port</v>
      </c>
      <c r="N1081" s="1" t="str">
        <v>0 - Port Assets</v>
      </c>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1" t="str">
        <v>0- Port Costs</v>
      </c>
      <c r="BT1081" s="1" t="str">
        <v>0- Port Value</v>
      </c>
      <c r="BU1081" s="8"/>
    </row>
    <row r="1082" spans="8:73" hidden="1" outlineLevel="1" x14ac:dyDescent="0.3">
      <c r="H1082" s="1" t="str">
        <v>0 - BM Costs</v>
      </c>
      <c r="L1082" s="1" t="str">
        <v>0 - BM Port</v>
      </c>
      <c r="N1082" s="1" t="str">
        <v>0 - Port Assets</v>
      </c>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1" t="str">
        <v>0- Port Costs</v>
      </c>
      <c r="BT1082" s="1" t="str">
        <v>0- Port Value</v>
      </c>
      <c r="BU1082" s="8"/>
    </row>
    <row r="1083" spans="8:73" hidden="1" outlineLevel="1" x14ac:dyDescent="0.3">
      <c r="H1083" s="1" t="str">
        <v>0 - BM Costs</v>
      </c>
      <c r="L1083" s="1" t="str">
        <v>0 - BM Port</v>
      </c>
      <c r="N1083" s="1" t="str">
        <v>0 - Port Assets</v>
      </c>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1" t="str">
        <v>0- Port Costs</v>
      </c>
      <c r="BT1083" s="1" t="str">
        <v>0- Port Value</v>
      </c>
      <c r="BU1083" s="8"/>
    </row>
    <row r="1084" spans="8:73" hidden="1" outlineLevel="1" x14ac:dyDescent="0.3">
      <c r="H1084" s="1" t="str">
        <v>0 - BM Costs</v>
      </c>
      <c r="L1084" s="1" t="str">
        <v>0 - BM Port</v>
      </c>
      <c r="N1084" s="1" t="str">
        <v>0 - Port Assets</v>
      </c>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1" t="str">
        <v>0- Port Costs</v>
      </c>
      <c r="BT1084" s="1" t="str">
        <v>0- Port Value</v>
      </c>
      <c r="BU1084" s="8"/>
    </row>
    <row r="1085" spans="8:73" hidden="1" outlineLevel="1" x14ac:dyDescent="0.3">
      <c r="H1085" s="1" t="str">
        <v>0 - BM Costs</v>
      </c>
      <c r="L1085" s="1" t="str">
        <v>0 - BM Port</v>
      </c>
      <c r="N1085" s="1" t="str">
        <v>0 - Port Assets</v>
      </c>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1" t="str">
        <v>0- Port Costs</v>
      </c>
      <c r="BT1085" s="1" t="str">
        <v>0- Port Value</v>
      </c>
      <c r="BU1085" s="8"/>
    </row>
    <row r="1086" spans="8:73" hidden="1" outlineLevel="1" x14ac:dyDescent="0.3">
      <c r="H1086" s="1" t="str">
        <v>0 - BM Costs</v>
      </c>
      <c r="L1086" s="1" t="str">
        <v>0 - BM Port</v>
      </c>
      <c r="N1086" s="1" t="str">
        <v>0 - Port Assets</v>
      </c>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1" t="str">
        <v>0- Port Costs</v>
      </c>
      <c r="BT1086" s="1" t="str">
        <v>0- Port Value</v>
      </c>
      <c r="BU1086" s="8"/>
    </row>
    <row r="1087" spans="8:73" hidden="1" outlineLevel="1" x14ac:dyDescent="0.3">
      <c r="H1087" s="1" t="str">
        <v>0 - BM Costs</v>
      </c>
      <c r="L1087" s="1" t="str">
        <v>0 - BM Port</v>
      </c>
      <c r="N1087" s="1" t="str">
        <v>0 - Port Assets</v>
      </c>
      <c r="O1087" s="8"/>
      <c r="P1087" s="8"/>
      <c r="Q1087" s="8"/>
      <c r="R1087" s="8"/>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1" t="str">
        <v>0- Port Costs</v>
      </c>
      <c r="BT1087" s="1" t="str">
        <v>0- Port Value</v>
      </c>
      <c r="BU1087" s="8"/>
    </row>
    <row r="1088" spans="8:73" hidden="1" outlineLevel="1" x14ac:dyDescent="0.3">
      <c r="H1088" s="1" t="str">
        <v>0 - BM Costs</v>
      </c>
      <c r="L1088" s="1" t="str">
        <v>0 - BM Port</v>
      </c>
      <c r="N1088" s="1" t="str">
        <v>0 - Port Assets</v>
      </c>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8"/>
      <c r="BK1088" s="8"/>
      <c r="BL1088" s="8"/>
      <c r="BM1088" s="8"/>
      <c r="BN1088" s="8"/>
      <c r="BO1088" s="8"/>
      <c r="BP1088" s="1" t="str">
        <v>0- Port Costs</v>
      </c>
      <c r="BT1088" s="1" t="str">
        <v>0- Port Value</v>
      </c>
      <c r="BU1088" s="8"/>
    </row>
    <row r="1089" spans="8:73" hidden="1" outlineLevel="1" x14ac:dyDescent="0.3">
      <c r="H1089" s="1" t="str">
        <v>0 - BM Costs</v>
      </c>
      <c r="L1089" s="1" t="str">
        <v>0 - BM Port</v>
      </c>
      <c r="N1089" s="1" t="str">
        <v>0 - Port Assets</v>
      </c>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1" t="str">
        <v>0- Port Costs</v>
      </c>
      <c r="BT1089" s="1" t="str">
        <v>0- Port Value</v>
      </c>
      <c r="BU1089" s="8"/>
    </row>
    <row r="1090" spans="8:73" hidden="1" outlineLevel="1" x14ac:dyDescent="0.3">
      <c r="H1090" s="1" t="str">
        <v>0 - BM Costs</v>
      </c>
      <c r="L1090" s="1" t="str">
        <v>0 - BM Port</v>
      </c>
      <c r="N1090" s="1" t="str">
        <v>0 - Port Assets</v>
      </c>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1" t="str">
        <v>0- Port Costs</v>
      </c>
      <c r="BT1090" s="1" t="str">
        <v>0- Port Value</v>
      </c>
      <c r="BU1090" s="8"/>
    </row>
    <row r="1091" spans="8:73" hidden="1" outlineLevel="1" x14ac:dyDescent="0.3">
      <c r="H1091" s="1" t="str">
        <v>0 - BM Costs</v>
      </c>
      <c r="L1091" s="1" t="str">
        <v>0 - BM Port</v>
      </c>
      <c r="N1091" s="1" t="str">
        <v>0 - Port Assets</v>
      </c>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1" t="str">
        <v>0- Port Costs</v>
      </c>
      <c r="BT1091" s="1" t="str">
        <v>0- Port Value</v>
      </c>
      <c r="BU1091" s="8"/>
    </row>
    <row r="1092" spans="8:73" hidden="1" outlineLevel="1" x14ac:dyDescent="0.3">
      <c r="H1092" s="1" t="str">
        <v>0 - BM Costs</v>
      </c>
      <c r="L1092" s="1" t="str">
        <v>0 - BM Port</v>
      </c>
      <c r="N1092" s="1" t="str">
        <v>0 - Port Assets</v>
      </c>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1" t="str">
        <v>0- Port Costs</v>
      </c>
      <c r="BT1092" s="1" t="str">
        <v>0- Port Value</v>
      </c>
      <c r="BU1092" s="8"/>
    </row>
    <row r="1093" spans="8:73" hidden="1" outlineLevel="1" x14ac:dyDescent="0.3">
      <c r="H1093" s="1" t="str">
        <v>0 - BM Costs</v>
      </c>
      <c r="L1093" s="1" t="str">
        <v>0 - BM Port</v>
      </c>
      <c r="N1093" s="1" t="str">
        <v>0 - Port Assets</v>
      </c>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1" t="str">
        <v>0- Port Costs</v>
      </c>
      <c r="BT1093" s="1" t="str">
        <v>0- Port Value</v>
      </c>
      <c r="BU1093" s="8"/>
    </row>
    <row r="1094" spans="8:73" hidden="1" outlineLevel="1" x14ac:dyDescent="0.3">
      <c r="H1094" s="1" t="str">
        <v>0 - BM Costs</v>
      </c>
      <c r="L1094" s="1" t="str">
        <v>0 - BM Port</v>
      </c>
      <c r="N1094" s="1" t="str">
        <v>0 - Port Assets</v>
      </c>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1" t="str">
        <v>0- Port Costs</v>
      </c>
      <c r="BT1094" s="1" t="str">
        <v>0- Port Value</v>
      </c>
      <c r="BU1094" s="8"/>
    </row>
    <row r="1095" spans="8:73" hidden="1" outlineLevel="1" x14ac:dyDescent="0.3">
      <c r="H1095" s="1" t="str">
        <v>0 - BM Costs</v>
      </c>
      <c r="L1095" s="1" t="str">
        <v>0 - BM Port</v>
      </c>
      <c r="N1095" s="1" t="str">
        <v>0 - Port Assets</v>
      </c>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1" t="str">
        <v>0- Port Costs</v>
      </c>
      <c r="BT1095" s="1" t="str">
        <v>0- Port Value</v>
      </c>
      <c r="BU1095" s="8"/>
    </row>
    <row r="1096" spans="8:73" hidden="1" outlineLevel="1" x14ac:dyDescent="0.3">
      <c r="H1096" s="1" t="str">
        <v>0 - BM Costs</v>
      </c>
      <c r="L1096" s="1" t="str">
        <v>0 - BM Port</v>
      </c>
      <c r="N1096" s="1" t="str">
        <v>0 - Port Assets</v>
      </c>
      <c r="O1096" s="8"/>
      <c r="P1096" s="8"/>
      <c r="Q1096" s="8"/>
      <c r="R1096" s="8"/>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1" t="str">
        <v>0- Port Costs</v>
      </c>
      <c r="BT1096" s="1" t="str">
        <v>0- Port Value</v>
      </c>
      <c r="BU1096" s="8"/>
    </row>
    <row r="1097" spans="8:73" hidden="1" outlineLevel="1" x14ac:dyDescent="0.3">
      <c r="H1097" s="1" t="str">
        <v>0 - BM Costs</v>
      </c>
      <c r="L1097" s="1" t="str">
        <v>0 - BM Port</v>
      </c>
      <c r="N1097" s="1" t="str">
        <v>0 - Port Assets</v>
      </c>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1" t="str">
        <v>0- Port Costs</v>
      </c>
      <c r="BT1097" s="1" t="str">
        <v>0- Port Value</v>
      </c>
      <c r="BU1097" s="8"/>
    </row>
    <row r="1098" spans="8:73" hidden="1" outlineLevel="1" x14ac:dyDescent="0.3">
      <c r="H1098" s="1" t="str">
        <v>0 - BM Costs</v>
      </c>
      <c r="L1098" s="1" t="str">
        <v>0 - BM Port</v>
      </c>
      <c r="N1098" s="1" t="str">
        <v>0 - Port Assets</v>
      </c>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1" t="str">
        <v>0- Port Costs</v>
      </c>
      <c r="BT1098" s="1" t="str">
        <v>0- Port Value</v>
      </c>
      <c r="BU1098" s="8"/>
    </row>
    <row r="1099" spans="8:73" hidden="1" outlineLevel="1" x14ac:dyDescent="0.3">
      <c r="H1099" s="1" t="str">
        <v>0 - BM Costs</v>
      </c>
      <c r="L1099" s="1" t="str">
        <v>0 - BM Port</v>
      </c>
      <c r="N1099" s="1" t="str">
        <v>0 - Port Assets</v>
      </c>
      <c r="O1099" s="8"/>
      <c r="P1099" s="8"/>
      <c r="Q1099" s="8"/>
      <c r="R1099" s="8"/>
      <c r="S1099" s="8"/>
      <c r="T1099" s="8"/>
      <c r="U1099" s="8"/>
      <c r="V1099" s="8"/>
      <c r="W1099" s="8"/>
      <c r="X1099" s="8"/>
      <c r="Y1099" s="8"/>
      <c r="Z1099" s="8"/>
      <c r="AA1099" s="8"/>
      <c r="AB1099" s="8"/>
      <c r="AC1099" s="8"/>
      <c r="AD1099" s="8"/>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c r="BF1099" s="8"/>
      <c r="BG1099" s="8"/>
      <c r="BH1099" s="8"/>
      <c r="BI1099" s="8"/>
      <c r="BJ1099" s="8"/>
      <c r="BK1099" s="8"/>
      <c r="BL1099" s="8"/>
      <c r="BM1099" s="8"/>
      <c r="BN1099" s="8"/>
      <c r="BO1099" s="8"/>
      <c r="BP1099" s="1" t="str">
        <v>0- Port Costs</v>
      </c>
      <c r="BT1099" s="1" t="str">
        <v>0- Port Value</v>
      </c>
      <c r="BU1099" s="8"/>
    </row>
    <row r="1100" spans="8:73" hidden="1" outlineLevel="1" x14ac:dyDescent="0.3">
      <c r="H1100" s="1" t="str">
        <v>0 - BM Costs</v>
      </c>
      <c r="L1100" s="1" t="str">
        <v>0 - BM Port</v>
      </c>
      <c r="N1100" s="1" t="str">
        <v>0 - Port Assets</v>
      </c>
      <c r="O1100" s="8"/>
      <c r="P1100" s="8"/>
      <c r="Q1100" s="8"/>
      <c r="R1100" s="8"/>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1" t="str">
        <v>0- Port Costs</v>
      </c>
      <c r="BT1100" s="1" t="str">
        <v>0- Port Value</v>
      </c>
      <c r="BU1100" s="8"/>
    </row>
    <row r="1101" spans="8:73" hidden="1" outlineLevel="1" x14ac:dyDescent="0.3">
      <c r="H1101" s="1" t="str">
        <v>0 - BM Costs</v>
      </c>
      <c r="L1101" s="1" t="str">
        <v>0 - BM Port</v>
      </c>
      <c r="N1101" s="1" t="str">
        <v>0 - Port Assets</v>
      </c>
      <c r="O1101" s="8"/>
      <c r="P1101" s="8"/>
      <c r="Q1101" s="8"/>
      <c r="R1101" s="8"/>
      <c r="S1101" s="8"/>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1" t="str">
        <v>0- Port Costs</v>
      </c>
      <c r="BT1101" s="1" t="str">
        <v>0- Port Value</v>
      </c>
      <c r="BU1101" s="8"/>
    </row>
    <row r="1102" spans="8:73" hidden="1" outlineLevel="1" x14ac:dyDescent="0.3">
      <c r="H1102" s="1" t="str">
        <v>0 - BM Costs</v>
      </c>
      <c r="L1102" s="1" t="str">
        <v>0 - BM Port</v>
      </c>
      <c r="N1102" s="1" t="str">
        <v>0 - Port Assets</v>
      </c>
      <c r="O1102" s="8"/>
      <c r="P1102" s="8"/>
      <c r="Q1102" s="8"/>
      <c r="R1102" s="8"/>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c r="BF1102" s="8"/>
      <c r="BG1102" s="8"/>
      <c r="BH1102" s="8"/>
      <c r="BI1102" s="8"/>
      <c r="BJ1102" s="8"/>
      <c r="BK1102" s="8"/>
      <c r="BL1102" s="8"/>
      <c r="BM1102" s="8"/>
      <c r="BN1102" s="8"/>
      <c r="BO1102" s="8"/>
      <c r="BP1102" s="1" t="str">
        <v>0- Port Costs</v>
      </c>
      <c r="BT1102" s="1" t="str">
        <v>0- Port Value</v>
      </c>
      <c r="BU1102" s="8"/>
    </row>
    <row r="1103" spans="8:73" hidden="1" outlineLevel="1" x14ac:dyDescent="0.3">
      <c r="H1103" s="1" t="str">
        <v>0 - BM Costs</v>
      </c>
      <c r="L1103" s="1" t="str">
        <v>0 - BM Port</v>
      </c>
      <c r="N1103" s="1" t="str">
        <v>0 - Port Assets</v>
      </c>
      <c r="O1103" s="8"/>
      <c r="P1103" s="8"/>
      <c r="Q1103" s="8"/>
      <c r="R1103" s="8"/>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1" t="str">
        <v>0- Port Costs</v>
      </c>
      <c r="BT1103" s="1" t="str">
        <v>0- Port Value</v>
      </c>
      <c r="BU1103" s="8"/>
    </row>
    <row r="1104" spans="8:73" hidden="1" outlineLevel="1" x14ac:dyDescent="0.3">
      <c r="H1104" s="1" t="str">
        <v>0 - BM Costs</v>
      </c>
      <c r="L1104" s="1" t="str">
        <v>0 - BM Port</v>
      </c>
      <c r="N1104" s="1" t="str">
        <v>0 - Port Assets</v>
      </c>
      <c r="O1104" s="8"/>
      <c r="P1104" s="8"/>
      <c r="Q1104" s="8"/>
      <c r="R1104" s="8"/>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1" t="str">
        <v>0- Port Costs</v>
      </c>
      <c r="BT1104" s="1" t="str">
        <v>0- Port Value</v>
      </c>
      <c r="BU1104" s="8"/>
    </row>
    <row r="1105" spans="8:73" hidden="1" outlineLevel="1" x14ac:dyDescent="0.3">
      <c r="H1105" s="1" t="str">
        <v>0 - BM Costs</v>
      </c>
      <c r="L1105" s="1" t="str">
        <v>0 - BM Port</v>
      </c>
      <c r="N1105" s="1" t="str">
        <v>0 - Port Assets</v>
      </c>
      <c r="O1105" s="8"/>
      <c r="P1105" s="8"/>
      <c r="Q1105" s="8"/>
      <c r="R1105" s="8"/>
      <c r="S1105" s="8"/>
      <c r="T1105" s="8"/>
      <c r="U1105" s="8"/>
      <c r="V1105" s="8"/>
      <c r="W1105" s="8"/>
      <c r="X1105" s="8"/>
      <c r="Y1105" s="8"/>
      <c r="Z1105" s="8"/>
      <c r="AA1105" s="8"/>
      <c r="AB1105" s="8"/>
      <c r="AC1105" s="8"/>
      <c r="AD1105" s="8"/>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8"/>
      <c r="BF1105" s="8"/>
      <c r="BG1105" s="8"/>
      <c r="BH1105" s="8"/>
      <c r="BI1105" s="8"/>
      <c r="BJ1105" s="8"/>
      <c r="BK1105" s="8"/>
      <c r="BL1105" s="8"/>
      <c r="BM1105" s="8"/>
      <c r="BN1105" s="8"/>
      <c r="BO1105" s="8"/>
      <c r="BP1105" s="1" t="str">
        <v>0- Port Costs</v>
      </c>
      <c r="BT1105" s="1" t="str">
        <v>0- Port Value</v>
      </c>
      <c r="BU1105" s="8"/>
    </row>
    <row r="1106" spans="8:73" hidden="1" outlineLevel="1" x14ac:dyDescent="0.3">
      <c r="H1106" s="1" t="str">
        <v>0 - BM Costs</v>
      </c>
      <c r="L1106" s="1" t="str">
        <v>0 - BM Port</v>
      </c>
      <c r="N1106" s="1" t="str">
        <v>0 - Port Assets</v>
      </c>
      <c r="O1106" s="8"/>
      <c r="P1106" s="8"/>
      <c r="Q1106" s="8"/>
      <c r="R1106" s="8"/>
      <c r="S1106" s="8"/>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8"/>
      <c r="BF1106" s="8"/>
      <c r="BG1106" s="8"/>
      <c r="BH1106" s="8"/>
      <c r="BI1106" s="8"/>
      <c r="BJ1106" s="8"/>
      <c r="BK1106" s="8"/>
      <c r="BL1106" s="8"/>
      <c r="BM1106" s="8"/>
      <c r="BN1106" s="8"/>
      <c r="BO1106" s="8"/>
      <c r="BP1106" s="1" t="str">
        <v>0- Port Costs</v>
      </c>
      <c r="BT1106" s="1" t="str">
        <v>0- Port Value</v>
      </c>
      <c r="BU1106" s="8"/>
    </row>
    <row r="1107" spans="8:73" hidden="1" outlineLevel="1" x14ac:dyDescent="0.3">
      <c r="H1107" s="1" t="str">
        <v>0 - BM Costs</v>
      </c>
      <c r="L1107" s="1" t="str">
        <v>0 - BM Port</v>
      </c>
      <c r="N1107" s="1" t="str">
        <v>0 - Port Assets</v>
      </c>
      <c r="O1107" s="8"/>
      <c r="P1107" s="8"/>
      <c r="Q1107" s="8"/>
      <c r="R1107" s="8"/>
      <c r="S1107" s="8"/>
      <c r="T1107" s="8"/>
      <c r="U1107" s="8"/>
      <c r="V1107" s="8"/>
      <c r="W1107" s="8"/>
      <c r="X1107" s="8"/>
      <c r="Y1107" s="8"/>
      <c r="Z1107" s="8"/>
      <c r="AA1107" s="8"/>
      <c r="AB1107" s="8"/>
      <c r="AC1107" s="8"/>
      <c r="AD1107" s="8"/>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1" t="str">
        <v>0- Port Costs</v>
      </c>
      <c r="BT1107" s="1" t="str">
        <v>0- Port Value</v>
      </c>
      <c r="BU1107" s="8"/>
    </row>
    <row r="1108" spans="8:73" hidden="1" outlineLevel="1" x14ac:dyDescent="0.3">
      <c r="H1108" s="1" t="str">
        <v>0 - BM Costs</v>
      </c>
      <c r="L1108" s="1" t="str">
        <v>0 - BM Port</v>
      </c>
      <c r="N1108" s="1" t="str">
        <v>0 - Port Assets</v>
      </c>
      <c r="O1108" s="8"/>
      <c r="P1108" s="8"/>
      <c r="Q1108" s="8"/>
      <c r="R1108" s="8"/>
      <c r="S1108" s="8"/>
      <c r="T1108" s="8"/>
      <c r="U1108" s="8"/>
      <c r="V1108" s="8"/>
      <c r="W1108" s="8"/>
      <c r="X1108" s="8"/>
      <c r="Y1108" s="8"/>
      <c r="Z1108" s="8"/>
      <c r="AA1108" s="8"/>
      <c r="AB1108" s="8"/>
      <c r="AC1108" s="8"/>
      <c r="AD1108" s="8"/>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8"/>
      <c r="BB1108" s="8"/>
      <c r="BC1108" s="8"/>
      <c r="BD1108" s="8"/>
      <c r="BE1108" s="8"/>
      <c r="BF1108" s="8"/>
      <c r="BG1108" s="8"/>
      <c r="BH1108" s="8"/>
      <c r="BI1108" s="8"/>
      <c r="BJ1108" s="8"/>
      <c r="BK1108" s="8"/>
      <c r="BL1108" s="8"/>
      <c r="BM1108" s="8"/>
      <c r="BN1108" s="8"/>
      <c r="BO1108" s="8"/>
      <c r="BP1108" s="1" t="str">
        <v>0- Port Costs</v>
      </c>
      <c r="BT1108" s="1" t="str">
        <v>0- Port Value</v>
      </c>
      <c r="BU1108" s="8"/>
    </row>
    <row r="1109" spans="8:73" hidden="1" outlineLevel="1" x14ac:dyDescent="0.3">
      <c r="H1109" s="1" t="str">
        <v>0 - BM Costs</v>
      </c>
      <c r="L1109" s="1" t="str">
        <v>0 - BM Port</v>
      </c>
      <c r="N1109" s="1" t="str">
        <v>0 - Port Assets</v>
      </c>
      <c r="O1109" s="8"/>
      <c r="P1109" s="8"/>
      <c r="Q1109" s="8"/>
      <c r="R1109" s="8"/>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1" t="str">
        <v>0- Port Costs</v>
      </c>
      <c r="BT1109" s="1" t="str">
        <v>0- Port Value</v>
      </c>
      <c r="BU1109" s="8"/>
    </row>
    <row r="1110" spans="8:73" hidden="1" outlineLevel="1" x14ac:dyDescent="0.3">
      <c r="H1110" s="1" t="str">
        <v>0 - BM Costs</v>
      </c>
      <c r="L1110" s="1" t="str">
        <v>0 - BM Port</v>
      </c>
      <c r="N1110" s="1" t="str">
        <v>0 - Port Assets</v>
      </c>
      <c r="O1110" s="8"/>
      <c r="P1110" s="8"/>
      <c r="Q1110" s="8"/>
      <c r="R1110" s="8"/>
      <c r="S1110" s="8"/>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1" t="str">
        <v>0- Port Costs</v>
      </c>
      <c r="BT1110" s="1" t="str">
        <v>0- Port Value</v>
      </c>
      <c r="BU1110" s="8"/>
    </row>
    <row r="1111" spans="8:73" hidden="1" outlineLevel="1" x14ac:dyDescent="0.3">
      <c r="H1111" s="1" t="str">
        <v>0 - BM Costs</v>
      </c>
      <c r="L1111" s="1" t="str">
        <v>0 - BM Port</v>
      </c>
      <c r="N1111" s="1" t="str">
        <v>0 - Port Assets</v>
      </c>
      <c r="O1111" s="8"/>
      <c r="P1111" s="8"/>
      <c r="Q1111" s="8"/>
      <c r="R1111" s="8"/>
      <c r="S1111" s="8"/>
      <c r="T1111" s="8"/>
      <c r="U1111" s="8"/>
      <c r="V1111" s="8"/>
      <c r="W1111" s="8"/>
      <c r="X1111" s="8"/>
      <c r="Y1111" s="8"/>
      <c r="Z1111" s="8"/>
      <c r="AA1111" s="8"/>
      <c r="AB1111" s="8"/>
      <c r="AC1111" s="8"/>
      <c r="AD1111" s="8"/>
      <c r="AE1111" s="8"/>
      <c r="AF1111" s="8"/>
      <c r="AG1111" s="8"/>
      <c r="AH1111" s="8"/>
      <c r="AI1111" s="8"/>
      <c r="AJ1111" s="8"/>
      <c r="AK1111" s="8"/>
      <c r="AL1111" s="8"/>
      <c r="AM1111" s="8"/>
      <c r="AN1111" s="8"/>
      <c r="AO1111" s="8"/>
      <c r="AP1111" s="8"/>
      <c r="AQ1111" s="8"/>
      <c r="AR1111" s="8"/>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1" t="str">
        <v>0- Port Costs</v>
      </c>
      <c r="BT1111" s="1" t="str">
        <v>0- Port Value</v>
      </c>
      <c r="BU1111" s="8"/>
    </row>
    <row r="1112" spans="8:73" hidden="1" outlineLevel="1" x14ac:dyDescent="0.3">
      <c r="H1112" s="1" t="str">
        <v>0 - BM Costs</v>
      </c>
      <c r="L1112" s="1" t="str">
        <v>0 - BM Port</v>
      </c>
      <c r="N1112" s="1" t="str">
        <v>0 - Port Assets</v>
      </c>
      <c r="O1112" s="8"/>
      <c r="P1112" s="8"/>
      <c r="Q1112" s="8"/>
      <c r="R1112" s="8"/>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1" t="str">
        <v>0- Port Costs</v>
      </c>
      <c r="BT1112" s="1" t="str">
        <v>0- Port Value</v>
      </c>
      <c r="BU1112" s="8"/>
    </row>
    <row r="1113" spans="8:73" hidden="1" outlineLevel="1" x14ac:dyDescent="0.3">
      <c r="H1113" s="1" t="str">
        <v>0 - BM Costs</v>
      </c>
      <c r="L1113" s="1" t="str">
        <v>0 - BM Port</v>
      </c>
      <c r="N1113" s="1" t="str">
        <v>0 - Port Assets</v>
      </c>
      <c r="O1113" s="8"/>
      <c r="P1113" s="8"/>
      <c r="Q1113" s="8"/>
      <c r="R1113" s="8"/>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1" t="str">
        <v>0- Port Costs</v>
      </c>
      <c r="BT1113" s="1" t="str">
        <v>0- Port Value</v>
      </c>
      <c r="BU1113" s="8"/>
    </row>
    <row r="1114" spans="8:73" hidden="1" outlineLevel="1" x14ac:dyDescent="0.3">
      <c r="H1114" s="1" t="str">
        <v>0 - BM Costs</v>
      </c>
      <c r="L1114" s="1" t="str">
        <v>0 - BM Port</v>
      </c>
      <c r="N1114" s="1" t="str">
        <v>0 - Port Assets</v>
      </c>
      <c r="O1114" s="8"/>
      <c r="P1114" s="8"/>
      <c r="Q1114" s="8"/>
      <c r="R1114" s="8"/>
      <c r="S1114" s="8"/>
      <c r="T1114" s="8"/>
      <c r="U1114" s="8"/>
      <c r="V1114" s="8"/>
      <c r="W1114" s="8"/>
      <c r="X1114" s="8"/>
      <c r="Y1114" s="8"/>
      <c r="Z1114" s="8"/>
      <c r="AA1114" s="8"/>
      <c r="AB1114" s="8"/>
      <c r="AC1114" s="8"/>
      <c r="AD1114" s="8"/>
      <c r="AE1114" s="8"/>
      <c r="AF1114" s="8"/>
      <c r="AG1114" s="8"/>
      <c r="AH1114" s="8"/>
      <c r="AI1114" s="8"/>
      <c r="AJ1114" s="8"/>
      <c r="AK1114" s="8"/>
      <c r="AL1114" s="8"/>
      <c r="AM1114" s="8"/>
      <c r="AN1114" s="8"/>
      <c r="AO1114" s="8"/>
      <c r="AP1114" s="8"/>
      <c r="AQ1114" s="8"/>
      <c r="AR1114" s="8"/>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1" t="str">
        <v>0- Port Costs</v>
      </c>
      <c r="BT1114" s="1" t="str">
        <v>0- Port Value</v>
      </c>
      <c r="BU1114" s="8"/>
    </row>
    <row r="1115" spans="8:73" hidden="1" outlineLevel="1" x14ac:dyDescent="0.3">
      <c r="H1115" s="1" t="str">
        <v>0 - BM Costs</v>
      </c>
      <c r="L1115" s="1" t="str">
        <v>0 - BM Port</v>
      </c>
      <c r="N1115" s="1" t="str">
        <v>0 - Port Assets</v>
      </c>
      <c r="O1115" s="8"/>
      <c r="P1115" s="8"/>
      <c r="Q1115" s="8"/>
      <c r="R1115" s="8"/>
      <c r="S1115" s="8"/>
      <c r="T1115" s="8"/>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1" t="str">
        <v>0- Port Costs</v>
      </c>
      <c r="BT1115" s="1" t="str">
        <v>0- Port Value</v>
      </c>
      <c r="BU1115" s="8"/>
    </row>
    <row r="1116" spans="8:73" hidden="1" outlineLevel="1" x14ac:dyDescent="0.3">
      <c r="H1116" s="1" t="str">
        <v>0 - BM Costs</v>
      </c>
      <c r="L1116" s="1" t="str">
        <v>0 - BM Port</v>
      </c>
      <c r="N1116" s="1" t="str">
        <v>0 - Port Assets</v>
      </c>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1" t="str">
        <v>0- Port Costs</v>
      </c>
      <c r="BT1116" s="1" t="str">
        <v>0- Port Value</v>
      </c>
      <c r="BU1116" s="8"/>
    </row>
    <row r="1117" spans="8:73" hidden="1" outlineLevel="1" x14ac:dyDescent="0.3">
      <c r="H1117" s="1" t="str">
        <v>0 - BM Costs</v>
      </c>
      <c r="L1117" s="1" t="str">
        <v>0 - BM Port</v>
      </c>
      <c r="N1117" s="1" t="str">
        <v>0 - Port Assets</v>
      </c>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1" t="str">
        <v>0- Port Costs</v>
      </c>
      <c r="BT1117" s="1" t="str">
        <v>0- Port Value</v>
      </c>
      <c r="BU1117" s="8"/>
    </row>
    <row r="1118" spans="8:73" hidden="1" outlineLevel="1" x14ac:dyDescent="0.3">
      <c r="H1118" s="1" t="str">
        <v>0 - BM Costs</v>
      </c>
      <c r="L1118" s="1" t="str">
        <v>0 - BM Port</v>
      </c>
      <c r="N1118" s="1" t="str">
        <v>0 - Port Assets</v>
      </c>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1" t="str">
        <v>0- Port Costs</v>
      </c>
      <c r="BT1118" s="1" t="str">
        <v>0- Port Value</v>
      </c>
      <c r="BU1118" s="8"/>
    </row>
    <row r="1119" spans="8:73" hidden="1" outlineLevel="1" x14ac:dyDescent="0.3">
      <c r="H1119" s="1" t="str">
        <v>0 - BM Costs</v>
      </c>
      <c r="L1119" s="1" t="str">
        <v>0 - BM Port</v>
      </c>
      <c r="N1119" s="1" t="str">
        <v>0 - Port Assets</v>
      </c>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1" t="str">
        <v>0- Port Costs</v>
      </c>
      <c r="BT1119" s="1" t="str">
        <v>0- Port Value</v>
      </c>
      <c r="BU1119" s="8"/>
    </row>
    <row r="1120" spans="8:73" hidden="1" outlineLevel="1" x14ac:dyDescent="0.3">
      <c r="H1120" s="1" t="str">
        <v>0 - BM Costs</v>
      </c>
      <c r="L1120" s="1" t="str">
        <v>0 - BM Port</v>
      </c>
      <c r="N1120" s="1" t="str">
        <v>0 - Port Assets</v>
      </c>
      <c r="O1120" s="8"/>
      <c r="P1120" s="8"/>
      <c r="Q1120" s="8"/>
      <c r="R1120" s="8"/>
      <c r="S1120" s="8"/>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8"/>
      <c r="AR1120" s="8"/>
      <c r="AS1120" s="8"/>
      <c r="AT1120" s="8"/>
      <c r="AU1120" s="8"/>
      <c r="AV1120" s="8"/>
      <c r="AW1120" s="8"/>
      <c r="AX1120" s="8"/>
      <c r="AY1120" s="8"/>
      <c r="AZ1120" s="8"/>
      <c r="BA1120" s="8"/>
      <c r="BB1120" s="8"/>
      <c r="BC1120" s="8"/>
      <c r="BD1120" s="8"/>
      <c r="BE1120" s="8"/>
      <c r="BF1120" s="8"/>
      <c r="BG1120" s="8"/>
      <c r="BH1120" s="8"/>
      <c r="BI1120" s="8"/>
      <c r="BJ1120" s="8"/>
      <c r="BK1120" s="8"/>
      <c r="BL1120" s="8"/>
      <c r="BM1120" s="8"/>
      <c r="BN1120" s="8"/>
      <c r="BO1120" s="8"/>
      <c r="BP1120" s="1" t="str">
        <v>0- Port Costs</v>
      </c>
      <c r="BT1120" s="1" t="str">
        <v>0- Port Value</v>
      </c>
      <c r="BU1120" s="8"/>
    </row>
    <row r="1121" spans="8:73" hidden="1" outlineLevel="1" x14ac:dyDescent="0.3">
      <c r="H1121" s="1" t="str">
        <v>0 - BM Costs</v>
      </c>
      <c r="L1121" s="1" t="str">
        <v>0 - BM Port</v>
      </c>
      <c r="N1121" s="1" t="str">
        <v>0 - Port Assets</v>
      </c>
      <c r="O1121" s="8"/>
      <c r="P1121" s="8"/>
      <c r="Q1121" s="8"/>
      <c r="R1121" s="8"/>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1" t="str">
        <v>0- Port Costs</v>
      </c>
      <c r="BT1121" s="1" t="str">
        <v>0- Port Value</v>
      </c>
      <c r="BU1121" s="8"/>
    </row>
    <row r="1122" spans="8:73" hidden="1" outlineLevel="1" x14ac:dyDescent="0.3">
      <c r="H1122" s="1" t="str">
        <v>0 - BM Costs</v>
      </c>
      <c r="L1122" s="1" t="str">
        <v>0 - BM Port</v>
      </c>
      <c r="N1122" s="1" t="str">
        <v>0 - Port Assets</v>
      </c>
      <c r="O1122" s="8"/>
      <c r="P1122" s="8"/>
      <c r="Q1122" s="8"/>
      <c r="R1122" s="8"/>
      <c r="S1122" s="8"/>
      <c r="T1122" s="8"/>
      <c r="U1122" s="8"/>
      <c r="V1122" s="8"/>
      <c r="W1122" s="8"/>
      <c r="X1122" s="8"/>
      <c r="Y1122" s="8"/>
      <c r="Z1122" s="8"/>
      <c r="AA1122" s="8"/>
      <c r="AB1122" s="8"/>
      <c r="AC1122" s="8"/>
      <c r="AD1122" s="8"/>
      <c r="AE1122" s="8"/>
      <c r="AF1122" s="8"/>
      <c r="AG1122" s="8"/>
      <c r="AH1122" s="8"/>
      <c r="AI1122" s="8"/>
      <c r="AJ1122" s="8"/>
      <c r="AK1122" s="8"/>
      <c r="AL1122" s="8"/>
      <c r="AM1122" s="8"/>
      <c r="AN1122" s="8"/>
      <c r="AO1122" s="8"/>
      <c r="AP1122" s="8"/>
      <c r="AQ1122" s="8"/>
      <c r="AR1122" s="8"/>
      <c r="AS1122" s="8"/>
      <c r="AT1122" s="8"/>
      <c r="AU1122" s="8"/>
      <c r="AV1122" s="8"/>
      <c r="AW1122" s="8"/>
      <c r="AX1122" s="8"/>
      <c r="AY1122" s="8"/>
      <c r="AZ1122" s="8"/>
      <c r="BA1122" s="8"/>
      <c r="BB1122" s="8"/>
      <c r="BC1122" s="8"/>
      <c r="BD1122" s="8"/>
      <c r="BE1122" s="8"/>
      <c r="BF1122" s="8"/>
      <c r="BG1122" s="8"/>
      <c r="BH1122" s="8"/>
      <c r="BI1122" s="8"/>
      <c r="BJ1122" s="8"/>
      <c r="BK1122" s="8"/>
      <c r="BL1122" s="8"/>
      <c r="BM1122" s="8"/>
      <c r="BN1122" s="8"/>
      <c r="BO1122" s="8"/>
      <c r="BP1122" s="1" t="str">
        <v>0- Port Costs</v>
      </c>
      <c r="BT1122" s="1" t="str">
        <v>0- Port Value</v>
      </c>
      <c r="BU1122" s="8"/>
    </row>
    <row r="1123" spans="8:73" hidden="1" outlineLevel="1" x14ac:dyDescent="0.3">
      <c r="H1123" s="1" t="str">
        <v>0 - BM Costs</v>
      </c>
      <c r="L1123" s="1" t="str">
        <v>0 - BM Port</v>
      </c>
      <c r="N1123" s="1" t="str">
        <v>0 - Port Assets</v>
      </c>
      <c r="O1123" s="8"/>
      <c r="P1123" s="8"/>
      <c r="Q1123" s="8"/>
      <c r="R1123" s="8"/>
      <c r="S1123" s="8"/>
      <c r="T1123" s="8"/>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8"/>
      <c r="BB1123" s="8"/>
      <c r="BC1123" s="8"/>
      <c r="BD1123" s="8"/>
      <c r="BE1123" s="8"/>
      <c r="BF1123" s="8"/>
      <c r="BG1123" s="8"/>
      <c r="BH1123" s="8"/>
      <c r="BI1123" s="8"/>
      <c r="BJ1123" s="8"/>
      <c r="BK1123" s="8"/>
      <c r="BL1123" s="8"/>
      <c r="BM1123" s="8"/>
      <c r="BN1123" s="8"/>
      <c r="BO1123" s="8"/>
      <c r="BP1123" s="1" t="str">
        <v>0- Port Costs</v>
      </c>
      <c r="BT1123" s="1" t="str">
        <v>0- Port Value</v>
      </c>
      <c r="BU1123" s="8"/>
    </row>
    <row r="1124" spans="8:73" hidden="1" outlineLevel="1" x14ac:dyDescent="0.3">
      <c r="H1124" s="1" t="str">
        <v>0 - BM Costs</v>
      </c>
      <c r="L1124" s="1" t="str">
        <v>0 - BM Port</v>
      </c>
      <c r="N1124" s="1" t="str">
        <v>0 - Port Assets</v>
      </c>
      <c r="O1124" s="8"/>
      <c r="P1124" s="8"/>
      <c r="Q1124" s="8"/>
      <c r="R1124" s="8"/>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8"/>
      <c r="AS1124" s="8"/>
      <c r="AT1124" s="8"/>
      <c r="AU1124" s="8"/>
      <c r="AV1124" s="8"/>
      <c r="AW1124" s="8"/>
      <c r="AX1124" s="8"/>
      <c r="AY1124" s="8"/>
      <c r="AZ1124" s="8"/>
      <c r="BA1124" s="8"/>
      <c r="BB1124" s="8"/>
      <c r="BC1124" s="8"/>
      <c r="BD1124" s="8"/>
      <c r="BE1124" s="8"/>
      <c r="BF1124" s="8"/>
      <c r="BG1124" s="8"/>
      <c r="BH1124" s="8"/>
      <c r="BI1124" s="8"/>
      <c r="BJ1124" s="8"/>
      <c r="BK1124" s="8"/>
      <c r="BL1124" s="8"/>
      <c r="BM1124" s="8"/>
      <c r="BN1124" s="8"/>
      <c r="BO1124" s="8"/>
      <c r="BP1124" s="1" t="str">
        <v>0- Port Costs</v>
      </c>
      <c r="BT1124" s="1" t="str">
        <v>0- Port Value</v>
      </c>
      <c r="BU1124" s="8"/>
    </row>
    <row r="1125" spans="8:73" hidden="1" outlineLevel="1" x14ac:dyDescent="0.3">
      <c r="H1125" s="1" t="str">
        <v>0 - BM Costs</v>
      </c>
      <c r="L1125" s="1" t="str">
        <v>0 - BM Port</v>
      </c>
      <c r="N1125" s="1" t="str">
        <v>0 - Port Assets</v>
      </c>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1" t="str">
        <v>0- Port Costs</v>
      </c>
      <c r="BT1125" s="1" t="str">
        <v>0- Port Value</v>
      </c>
      <c r="BU1125" s="8"/>
    </row>
    <row r="1126" spans="8:73" hidden="1" outlineLevel="1" x14ac:dyDescent="0.3">
      <c r="H1126" s="1" t="str">
        <v>0 - BM Costs</v>
      </c>
      <c r="L1126" s="1" t="str">
        <v>0 - BM Port</v>
      </c>
      <c r="N1126" s="1" t="str">
        <v>0 - Port Assets</v>
      </c>
      <c r="O1126" s="8"/>
      <c r="P1126" s="8"/>
      <c r="Q1126" s="8"/>
      <c r="R1126" s="8"/>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c r="AV1126" s="8"/>
      <c r="AW1126" s="8"/>
      <c r="AX1126" s="8"/>
      <c r="AY1126" s="8"/>
      <c r="AZ1126" s="8"/>
      <c r="BA1126" s="8"/>
      <c r="BB1126" s="8"/>
      <c r="BC1126" s="8"/>
      <c r="BD1126" s="8"/>
      <c r="BE1126" s="8"/>
      <c r="BF1126" s="8"/>
      <c r="BG1126" s="8"/>
      <c r="BH1126" s="8"/>
      <c r="BI1126" s="8"/>
      <c r="BJ1126" s="8"/>
      <c r="BK1126" s="8"/>
      <c r="BL1126" s="8"/>
      <c r="BM1126" s="8"/>
      <c r="BN1126" s="8"/>
      <c r="BO1126" s="8"/>
      <c r="BP1126" s="1" t="str">
        <v>0- Port Costs</v>
      </c>
      <c r="BT1126" s="1" t="str">
        <v>0- Port Value</v>
      </c>
      <c r="BU1126" s="8"/>
    </row>
    <row r="1127" spans="8:73" hidden="1" outlineLevel="1" x14ac:dyDescent="0.3">
      <c r="H1127" s="1" t="str">
        <v>0 - BM Costs</v>
      </c>
      <c r="L1127" s="1" t="str">
        <v>0 - BM Port</v>
      </c>
      <c r="N1127" s="1" t="str">
        <v>0 - Port Assets</v>
      </c>
      <c r="O1127" s="8"/>
      <c r="P1127" s="8"/>
      <c r="Q1127" s="8"/>
      <c r="R1127" s="8"/>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1" t="str">
        <v>0- Port Costs</v>
      </c>
      <c r="BT1127" s="1" t="str">
        <v>0- Port Value</v>
      </c>
      <c r="BU1127" s="8"/>
    </row>
    <row r="1128" spans="8:73" hidden="1" outlineLevel="1" x14ac:dyDescent="0.3">
      <c r="H1128" s="1" t="str">
        <v>0 - BM Costs</v>
      </c>
      <c r="L1128" s="1" t="str">
        <v>0 - BM Port</v>
      </c>
      <c r="N1128" s="1" t="str">
        <v>0 - Port Assets</v>
      </c>
      <c r="O1128" s="8"/>
      <c r="P1128" s="8"/>
      <c r="Q1128" s="8"/>
      <c r="R1128" s="8"/>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8"/>
      <c r="BF1128" s="8"/>
      <c r="BG1128" s="8"/>
      <c r="BH1128" s="8"/>
      <c r="BI1128" s="8"/>
      <c r="BJ1128" s="8"/>
      <c r="BK1128" s="8"/>
      <c r="BL1128" s="8"/>
      <c r="BM1128" s="8"/>
      <c r="BN1128" s="8"/>
      <c r="BO1128" s="8"/>
      <c r="BP1128" s="1" t="str">
        <v>0- Port Costs</v>
      </c>
      <c r="BT1128" s="1" t="str">
        <v>0- Port Value</v>
      </c>
      <c r="BU1128" s="8"/>
    </row>
    <row r="1129" spans="8:73" hidden="1" outlineLevel="1" x14ac:dyDescent="0.3">
      <c r="H1129" s="1" t="str">
        <v>0 - BM Costs</v>
      </c>
      <c r="L1129" s="1" t="str">
        <v>0 - BM Port</v>
      </c>
      <c r="N1129" s="1" t="str">
        <v>0 - Port Assets</v>
      </c>
      <c r="O1129" s="8"/>
      <c r="P1129" s="8"/>
      <c r="Q1129" s="8"/>
      <c r="R1129" s="8"/>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1" t="str">
        <v>0- Port Costs</v>
      </c>
      <c r="BT1129" s="1" t="str">
        <v>0- Port Value</v>
      </c>
      <c r="BU1129" s="8"/>
    </row>
    <row r="1130" spans="8:73" hidden="1" outlineLevel="1" x14ac:dyDescent="0.3">
      <c r="H1130" s="1" t="str">
        <v>0 - BM Costs</v>
      </c>
      <c r="L1130" s="1" t="str">
        <v>0 - BM Port</v>
      </c>
      <c r="N1130" s="1" t="str">
        <v>0 - Port Assets</v>
      </c>
      <c r="O1130" s="8"/>
      <c r="P1130" s="8"/>
      <c r="Q1130" s="8"/>
      <c r="R1130" s="8"/>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c r="BA1130" s="8"/>
      <c r="BB1130" s="8"/>
      <c r="BC1130" s="8"/>
      <c r="BD1130" s="8"/>
      <c r="BE1130" s="8"/>
      <c r="BF1130" s="8"/>
      <c r="BG1130" s="8"/>
      <c r="BH1130" s="8"/>
      <c r="BI1130" s="8"/>
      <c r="BJ1130" s="8"/>
      <c r="BK1130" s="8"/>
      <c r="BL1130" s="8"/>
      <c r="BM1130" s="8"/>
      <c r="BN1130" s="8"/>
      <c r="BO1130" s="8"/>
      <c r="BP1130" s="1" t="str">
        <v>0- Port Costs</v>
      </c>
      <c r="BT1130" s="1" t="str">
        <v>0- Port Value</v>
      </c>
      <c r="BU1130" s="8"/>
    </row>
    <row r="1131" spans="8:73" hidden="1" outlineLevel="1" x14ac:dyDescent="0.3">
      <c r="H1131" s="1" t="str">
        <v>0 - BM Costs</v>
      </c>
      <c r="L1131" s="1" t="str">
        <v>0 - BM Port</v>
      </c>
      <c r="N1131" s="1" t="str">
        <v>0 - Port Assets</v>
      </c>
      <c r="O1131" s="8"/>
      <c r="P1131" s="8"/>
      <c r="Q1131" s="8"/>
      <c r="R1131" s="8"/>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1" t="str">
        <v>0- Port Costs</v>
      </c>
      <c r="BT1131" s="1" t="str">
        <v>0- Port Value</v>
      </c>
      <c r="BU1131" s="8"/>
    </row>
    <row r="1132" spans="8:73" hidden="1" outlineLevel="1" x14ac:dyDescent="0.3">
      <c r="H1132" s="1" t="str">
        <v>0 - BM Costs</v>
      </c>
      <c r="L1132" s="1" t="str">
        <v>0 - BM Port</v>
      </c>
      <c r="N1132" s="1" t="str">
        <v>0 - Port Assets</v>
      </c>
      <c r="O1132" s="8"/>
      <c r="P1132" s="8"/>
      <c r="Q1132" s="8"/>
      <c r="R1132" s="8"/>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1" t="str">
        <v>0- Port Costs</v>
      </c>
      <c r="BT1132" s="1" t="str">
        <v>0- Port Value</v>
      </c>
      <c r="BU1132" s="8"/>
    </row>
    <row r="1133" spans="8:73" hidden="1" outlineLevel="1" x14ac:dyDescent="0.3">
      <c r="H1133" s="1" t="str">
        <v>0 - BM Costs</v>
      </c>
      <c r="L1133" s="1" t="str">
        <v>0 - BM Port</v>
      </c>
      <c r="N1133" s="1" t="str">
        <v>0 - Port Assets</v>
      </c>
      <c r="O1133" s="8"/>
      <c r="P1133" s="8"/>
      <c r="Q1133" s="8"/>
      <c r="R1133" s="8"/>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8"/>
      <c r="AR1133" s="8"/>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1" t="str">
        <v>0- Port Costs</v>
      </c>
      <c r="BT1133" s="1" t="str">
        <v>0- Port Value</v>
      </c>
      <c r="BU1133" s="8"/>
    </row>
    <row r="1134" spans="8:73" hidden="1" outlineLevel="1" x14ac:dyDescent="0.3">
      <c r="H1134" s="1" t="str">
        <v>0 - BM Costs</v>
      </c>
      <c r="L1134" s="1" t="str">
        <v>0 - BM Port</v>
      </c>
      <c r="N1134" s="1" t="str">
        <v>0 - Port Assets</v>
      </c>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1" t="str">
        <v>0- Port Costs</v>
      </c>
      <c r="BT1134" s="1" t="str">
        <v>0- Port Value</v>
      </c>
      <c r="BU1134" s="8"/>
    </row>
    <row r="1135" spans="8:73" hidden="1" outlineLevel="1" x14ac:dyDescent="0.3">
      <c r="H1135" s="1" t="str">
        <v>0 - BM Costs</v>
      </c>
      <c r="L1135" s="1" t="str">
        <v>0 - BM Port</v>
      </c>
      <c r="N1135" s="1" t="str">
        <v>0 - Port Assets</v>
      </c>
      <c r="O1135" s="8"/>
      <c r="P1135" s="8"/>
      <c r="Q1135" s="8"/>
      <c r="R1135" s="8"/>
      <c r="S1135" s="8"/>
      <c r="T1135" s="8"/>
      <c r="U1135" s="8"/>
      <c r="V1135" s="8"/>
      <c r="W1135" s="8"/>
      <c r="X1135" s="8"/>
      <c r="Y1135" s="8"/>
      <c r="Z1135" s="8"/>
      <c r="AA1135" s="8"/>
      <c r="AB1135" s="8"/>
      <c r="AC1135" s="8"/>
      <c r="AD1135" s="8"/>
      <c r="AE1135" s="8"/>
      <c r="AF1135" s="8"/>
      <c r="AG1135" s="8"/>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c r="BE1135" s="8"/>
      <c r="BF1135" s="8"/>
      <c r="BG1135" s="8"/>
      <c r="BH1135" s="8"/>
      <c r="BI1135" s="8"/>
      <c r="BJ1135" s="8"/>
      <c r="BK1135" s="8"/>
      <c r="BL1135" s="8"/>
      <c r="BM1135" s="8"/>
      <c r="BN1135" s="8"/>
      <c r="BO1135" s="8"/>
      <c r="BP1135" s="1" t="str">
        <v>0- Port Costs</v>
      </c>
      <c r="BT1135" s="1" t="str">
        <v>0- Port Value</v>
      </c>
      <c r="BU1135" s="8"/>
    </row>
    <row r="1136" spans="8:73" hidden="1" outlineLevel="1" x14ac:dyDescent="0.3">
      <c r="H1136" s="1" t="str">
        <v>0 - BM Costs</v>
      </c>
      <c r="L1136" s="1" t="str">
        <v>0 - BM Port</v>
      </c>
      <c r="N1136" s="1" t="str">
        <v>0 - Port Assets</v>
      </c>
      <c r="O1136" s="8"/>
      <c r="P1136" s="8"/>
      <c r="Q1136" s="8"/>
      <c r="R1136" s="8"/>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1" t="str">
        <v>0- Port Costs</v>
      </c>
      <c r="BT1136" s="1" t="str">
        <v>0- Port Value</v>
      </c>
      <c r="BU1136" s="8"/>
    </row>
    <row r="1137" spans="8:73" hidden="1" outlineLevel="1" x14ac:dyDescent="0.3">
      <c r="H1137" s="1" t="str">
        <v>0 - BM Costs</v>
      </c>
      <c r="L1137" s="1" t="str">
        <v>0 - BM Port</v>
      </c>
      <c r="N1137" s="1" t="str">
        <v>0 - Port Assets</v>
      </c>
      <c r="O1137" s="8"/>
      <c r="P1137" s="8"/>
      <c r="Q1137" s="8"/>
      <c r="R1137" s="8"/>
      <c r="S1137" s="8"/>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1" t="str">
        <v>0- Port Costs</v>
      </c>
      <c r="BT1137" s="1" t="str">
        <v>0- Port Value</v>
      </c>
      <c r="BU1137" s="8"/>
    </row>
    <row r="1138" spans="8:73" hidden="1" outlineLevel="1" x14ac:dyDescent="0.3">
      <c r="H1138" s="1" t="str">
        <v>0 - BM Costs</v>
      </c>
      <c r="L1138" s="1" t="str">
        <v>0 - BM Port</v>
      </c>
      <c r="N1138" s="1" t="str">
        <v>0 - Port Assets</v>
      </c>
      <c r="O1138" s="8"/>
      <c r="P1138" s="8"/>
      <c r="Q1138" s="8"/>
      <c r="R1138" s="8"/>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1" t="str">
        <v>0- Port Costs</v>
      </c>
      <c r="BT1138" s="1" t="str">
        <v>0- Port Value</v>
      </c>
      <c r="BU1138" s="8"/>
    </row>
    <row r="1139" spans="8:73" hidden="1" outlineLevel="1" x14ac:dyDescent="0.3">
      <c r="H1139" s="1" t="str">
        <v>0 - BM Costs</v>
      </c>
      <c r="L1139" s="1" t="str">
        <v>0 - BM Port</v>
      </c>
      <c r="N1139" s="1" t="str">
        <v>0 - Port Assets</v>
      </c>
      <c r="O1139" s="8"/>
      <c r="P1139" s="8"/>
      <c r="Q1139" s="8"/>
      <c r="R1139" s="8"/>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8"/>
      <c r="AV1139" s="8"/>
      <c r="AW1139" s="8"/>
      <c r="AX1139" s="8"/>
      <c r="AY1139" s="8"/>
      <c r="AZ1139" s="8"/>
      <c r="BA1139" s="8"/>
      <c r="BB1139" s="8"/>
      <c r="BC1139" s="8"/>
      <c r="BD1139" s="8"/>
      <c r="BE1139" s="8"/>
      <c r="BF1139" s="8"/>
      <c r="BG1139" s="8"/>
      <c r="BH1139" s="8"/>
      <c r="BI1139" s="8"/>
      <c r="BJ1139" s="8"/>
      <c r="BK1139" s="8"/>
      <c r="BL1139" s="8"/>
      <c r="BM1139" s="8"/>
      <c r="BN1139" s="8"/>
      <c r="BO1139" s="8"/>
      <c r="BP1139" s="1" t="str">
        <v>0- Port Costs</v>
      </c>
      <c r="BT1139" s="1" t="str">
        <v>0- Port Value</v>
      </c>
      <c r="BU1139" s="8"/>
    </row>
    <row r="1140" spans="8:73" hidden="1" outlineLevel="1" x14ac:dyDescent="0.3">
      <c r="H1140" s="1" t="str">
        <v>0 - BM Costs</v>
      </c>
      <c r="L1140" s="1" t="str">
        <v>0 - BM Port</v>
      </c>
      <c r="N1140" s="1" t="str">
        <v>0 - Port Assets</v>
      </c>
      <c r="O1140" s="8"/>
      <c r="P1140" s="8"/>
      <c r="Q1140" s="8"/>
      <c r="R1140" s="8"/>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1" t="str">
        <v>0- Port Costs</v>
      </c>
      <c r="BT1140" s="1" t="str">
        <v>0- Port Value</v>
      </c>
      <c r="BU1140" s="8"/>
    </row>
    <row r="1141" spans="8:73" hidden="1" outlineLevel="1" x14ac:dyDescent="0.3">
      <c r="H1141" s="1" t="str">
        <v>0 - BM Costs</v>
      </c>
      <c r="L1141" s="1" t="str">
        <v>0 - BM Port</v>
      </c>
      <c r="N1141" s="1" t="str">
        <v>0 - Port Assets</v>
      </c>
      <c r="O1141" s="8"/>
      <c r="P1141" s="8"/>
      <c r="Q1141" s="8"/>
      <c r="R1141" s="8"/>
      <c r="S1141" s="8"/>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1" t="str">
        <v>0- Port Costs</v>
      </c>
      <c r="BT1141" s="1" t="str">
        <v>0- Port Value</v>
      </c>
      <c r="BU1141" s="8"/>
    </row>
    <row r="1142" spans="8:73" hidden="1" outlineLevel="1" x14ac:dyDescent="0.3">
      <c r="H1142" s="1" t="str">
        <v>0 - BM Costs</v>
      </c>
      <c r="L1142" s="1" t="str">
        <v>0 - BM Port</v>
      </c>
      <c r="N1142" s="1" t="str">
        <v>0 - Port Assets</v>
      </c>
      <c r="O1142" s="8"/>
      <c r="P1142" s="8"/>
      <c r="Q1142" s="8"/>
      <c r="R1142" s="8"/>
      <c r="S1142" s="8"/>
      <c r="T1142" s="8"/>
      <c r="U1142" s="8"/>
      <c r="V1142" s="8"/>
      <c r="W1142" s="8"/>
      <c r="X1142" s="8"/>
      <c r="Y1142" s="8"/>
      <c r="Z1142" s="8"/>
      <c r="AA1142" s="8"/>
      <c r="AB1142" s="8"/>
      <c r="AC1142" s="8"/>
      <c r="AD1142" s="8"/>
      <c r="AE1142" s="8"/>
      <c r="AF1142" s="8"/>
      <c r="AG1142" s="8"/>
      <c r="AH1142" s="8"/>
      <c r="AI1142" s="8"/>
      <c r="AJ1142" s="8"/>
      <c r="AK1142" s="8"/>
      <c r="AL1142" s="8"/>
      <c r="AM1142" s="8"/>
      <c r="AN1142" s="8"/>
      <c r="AO1142" s="8"/>
      <c r="AP1142" s="8"/>
      <c r="AQ1142" s="8"/>
      <c r="AR1142" s="8"/>
      <c r="AS1142" s="8"/>
      <c r="AT1142" s="8"/>
      <c r="AU1142" s="8"/>
      <c r="AV1142" s="8"/>
      <c r="AW1142" s="8"/>
      <c r="AX1142" s="8"/>
      <c r="AY1142" s="8"/>
      <c r="AZ1142" s="8"/>
      <c r="BA1142" s="8"/>
      <c r="BB1142" s="8"/>
      <c r="BC1142" s="8"/>
      <c r="BD1142" s="8"/>
      <c r="BE1142" s="8"/>
      <c r="BF1142" s="8"/>
      <c r="BG1142" s="8"/>
      <c r="BH1142" s="8"/>
      <c r="BI1142" s="8"/>
      <c r="BJ1142" s="8"/>
      <c r="BK1142" s="8"/>
      <c r="BL1142" s="8"/>
      <c r="BM1142" s="8"/>
      <c r="BN1142" s="8"/>
      <c r="BO1142" s="8"/>
      <c r="BP1142" s="1" t="str">
        <v>0- Port Costs</v>
      </c>
      <c r="BT1142" s="1" t="str">
        <v>0- Port Value</v>
      </c>
      <c r="BU1142" s="8"/>
    </row>
    <row r="1143" spans="8:73" hidden="1" outlineLevel="1" x14ac:dyDescent="0.3">
      <c r="H1143" s="1" t="str">
        <v>0 - BM Costs</v>
      </c>
      <c r="L1143" s="1" t="str">
        <v>0 - BM Port</v>
      </c>
      <c r="N1143" s="1" t="str">
        <v>0 - Port Assets</v>
      </c>
      <c r="O1143" s="8"/>
      <c r="P1143" s="8"/>
      <c r="Q1143" s="8"/>
      <c r="R1143" s="8"/>
      <c r="S1143" s="8"/>
      <c r="T1143" s="8"/>
      <c r="U1143" s="8"/>
      <c r="V1143" s="8"/>
      <c r="W1143" s="8"/>
      <c r="X1143" s="8"/>
      <c r="Y1143" s="8"/>
      <c r="Z1143" s="8"/>
      <c r="AA1143" s="8"/>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8"/>
      <c r="BF1143" s="8"/>
      <c r="BG1143" s="8"/>
      <c r="BH1143" s="8"/>
      <c r="BI1143" s="8"/>
      <c r="BJ1143" s="8"/>
      <c r="BK1143" s="8"/>
      <c r="BL1143" s="8"/>
      <c r="BM1143" s="8"/>
      <c r="BN1143" s="8"/>
      <c r="BO1143" s="8"/>
      <c r="BP1143" s="1" t="str">
        <v>0- Port Costs</v>
      </c>
      <c r="BT1143" s="1" t="str">
        <v>0- Port Value</v>
      </c>
      <c r="BU1143" s="8"/>
    </row>
    <row r="1144" spans="8:73" hidden="1" outlineLevel="1" x14ac:dyDescent="0.3">
      <c r="H1144" s="1" t="str">
        <v>0 - BM Costs</v>
      </c>
      <c r="L1144" s="1" t="str">
        <v>0 - BM Port</v>
      </c>
      <c r="N1144" s="1" t="str">
        <v>0 - Port Assets</v>
      </c>
      <c r="O1144" s="8"/>
      <c r="P1144" s="8"/>
      <c r="Q1144" s="8"/>
      <c r="R1144" s="8"/>
      <c r="S1144" s="8"/>
      <c r="T1144" s="8"/>
      <c r="U1144" s="8"/>
      <c r="V1144" s="8"/>
      <c r="W1144" s="8"/>
      <c r="X1144" s="8"/>
      <c r="Y1144" s="8"/>
      <c r="Z1144" s="8"/>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8"/>
      <c r="BC1144" s="8"/>
      <c r="BD1144" s="8"/>
      <c r="BE1144" s="8"/>
      <c r="BF1144" s="8"/>
      <c r="BG1144" s="8"/>
      <c r="BH1144" s="8"/>
      <c r="BI1144" s="8"/>
      <c r="BJ1144" s="8"/>
      <c r="BK1144" s="8"/>
      <c r="BL1144" s="8"/>
      <c r="BM1144" s="8"/>
      <c r="BN1144" s="8"/>
      <c r="BO1144" s="8"/>
      <c r="BP1144" s="1" t="str">
        <v>0- Port Costs</v>
      </c>
      <c r="BT1144" s="1" t="str">
        <v>0- Port Value</v>
      </c>
      <c r="BU1144" s="8"/>
    </row>
    <row r="1145" spans="8:73" hidden="1" outlineLevel="1" x14ac:dyDescent="0.3">
      <c r="H1145" s="1" t="str">
        <v>0 - BM Costs</v>
      </c>
      <c r="L1145" s="1" t="str">
        <v>0 - BM Port</v>
      </c>
      <c r="N1145" s="1" t="str">
        <v>0 - Port Assets</v>
      </c>
      <c r="O1145" s="8"/>
      <c r="P1145" s="8"/>
      <c r="Q1145" s="8"/>
      <c r="R1145" s="8"/>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1" t="str">
        <v>0- Port Costs</v>
      </c>
      <c r="BT1145" s="1" t="str">
        <v>0- Port Value</v>
      </c>
      <c r="BU1145" s="8"/>
    </row>
    <row r="1146" spans="8:73" hidden="1" outlineLevel="1" x14ac:dyDescent="0.3">
      <c r="H1146" s="1" t="str">
        <v>0 - BM Costs</v>
      </c>
      <c r="L1146" s="1" t="str">
        <v>0 - BM Port</v>
      </c>
      <c r="N1146" s="1" t="str">
        <v>0 - Port Assets</v>
      </c>
      <c r="O1146" s="8"/>
      <c r="P1146" s="8"/>
      <c r="Q1146" s="8"/>
      <c r="R1146" s="8"/>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1" t="str">
        <v>0- Port Costs</v>
      </c>
      <c r="BT1146" s="1" t="str">
        <v>0- Port Value</v>
      </c>
      <c r="BU1146" s="8"/>
    </row>
    <row r="1147" spans="8:73" hidden="1" outlineLevel="1" x14ac:dyDescent="0.3">
      <c r="H1147" s="1" t="str">
        <v>0 - BM Costs</v>
      </c>
      <c r="L1147" s="1" t="str">
        <v>0 - BM Port</v>
      </c>
      <c r="N1147" s="1" t="str">
        <v>0 - Port Assets</v>
      </c>
      <c r="O1147" s="8"/>
      <c r="P1147" s="8"/>
      <c r="Q1147" s="8"/>
      <c r="R1147" s="8"/>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1" t="str">
        <v>0- Port Costs</v>
      </c>
      <c r="BT1147" s="1" t="str">
        <v>0- Port Value</v>
      </c>
      <c r="BU1147" s="8"/>
    </row>
    <row r="1148" spans="8:73" hidden="1" outlineLevel="1" x14ac:dyDescent="0.3">
      <c r="H1148" s="1" t="str">
        <v>0 - BM Costs</v>
      </c>
      <c r="L1148" s="1" t="str">
        <v>0 - BM Port</v>
      </c>
      <c r="N1148" s="1" t="str">
        <v>0 - Port Assets</v>
      </c>
      <c r="O1148" s="8"/>
      <c r="P1148" s="8"/>
      <c r="Q1148" s="8"/>
      <c r="R1148" s="8"/>
      <c r="S1148" s="8"/>
      <c r="T1148" s="8"/>
      <c r="U1148" s="8"/>
      <c r="V1148" s="8"/>
      <c r="W1148" s="8"/>
      <c r="X1148" s="8"/>
      <c r="Y1148" s="8"/>
      <c r="Z1148" s="8"/>
      <c r="AA1148" s="8"/>
      <c r="AB1148" s="8"/>
      <c r="AC1148" s="8"/>
      <c r="AD1148" s="8"/>
      <c r="AE1148" s="8"/>
      <c r="AF1148" s="8"/>
      <c r="AG1148" s="8"/>
      <c r="AH1148" s="8"/>
      <c r="AI1148" s="8"/>
      <c r="AJ1148" s="8"/>
      <c r="AK1148" s="8"/>
      <c r="AL1148" s="8"/>
      <c r="AM1148" s="8"/>
      <c r="AN1148" s="8"/>
      <c r="AO1148" s="8"/>
      <c r="AP1148" s="8"/>
      <c r="AQ1148" s="8"/>
      <c r="AR1148" s="8"/>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1" t="str">
        <v>0- Port Costs</v>
      </c>
      <c r="BT1148" s="1" t="str">
        <v>0- Port Value</v>
      </c>
      <c r="BU1148" s="8"/>
    </row>
    <row r="1149" spans="8:73" hidden="1" outlineLevel="1" x14ac:dyDescent="0.3">
      <c r="H1149" s="1" t="str">
        <v>0 - BM Costs</v>
      </c>
      <c r="L1149" s="1" t="str">
        <v>0 - BM Port</v>
      </c>
      <c r="N1149" s="1" t="str">
        <v>0 - Port Assets</v>
      </c>
      <c r="O1149" s="8"/>
      <c r="P1149" s="8"/>
      <c r="Q1149" s="8"/>
      <c r="R1149" s="8"/>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1" t="str">
        <v>0- Port Costs</v>
      </c>
      <c r="BT1149" s="1" t="str">
        <v>0- Port Value</v>
      </c>
      <c r="BU1149" s="8"/>
    </row>
    <row r="1150" spans="8:73" hidden="1" outlineLevel="1" x14ac:dyDescent="0.3">
      <c r="H1150" s="1" t="str">
        <v>0 - BM Costs</v>
      </c>
      <c r="L1150" s="1" t="str">
        <v>0 - BM Port</v>
      </c>
      <c r="N1150" s="1" t="str">
        <v>0 - Port Assets</v>
      </c>
      <c r="O1150" s="8"/>
      <c r="P1150" s="8"/>
      <c r="Q1150" s="8"/>
      <c r="R1150" s="8"/>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8"/>
      <c r="BF1150" s="8"/>
      <c r="BG1150" s="8"/>
      <c r="BH1150" s="8"/>
      <c r="BI1150" s="8"/>
      <c r="BJ1150" s="8"/>
      <c r="BK1150" s="8"/>
      <c r="BL1150" s="8"/>
      <c r="BM1150" s="8"/>
      <c r="BN1150" s="8"/>
      <c r="BO1150" s="8"/>
      <c r="BP1150" s="1" t="str">
        <v>0- Port Costs</v>
      </c>
      <c r="BT1150" s="1" t="str">
        <v>0- Port Value</v>
      </c>
      <c r="BU1150" s="8"/>
    </row>
    <row r="1151" spans="8:73" hidden="1" outlineLevel="1" x14ac:dyDescent="0.3">
      <c r="H1151" s="1" t="str">
        <v>0 - BM Costs</v>
      </c>
      <c r="L1151" s="1" t="str">
        <v>0 - BM Port</v>
      </c>
      <c r="N1151" s="1" t="str">
        <v>0 - Port Assets</v>
      </c>
      <c r="O1151" s="8"/>
      <c r="P1151" s="8"/>
      <c r="Q1151" s="8"/>
      <c r="R1151" s="8"/>
      <c r="S1151" s="8"/>
      <c r="T1151" s="8"/>
      <c r="U1151" s="8"/>
      <c r="V1151" s="8"/>
      <c r="W1151" s="8"/>
      <c r="X1151" s="8"/>
      <c r="Y1151" s="8"/>
      <c r="Z1151" s="8"/>
      <c r="AA1151" s="8"/>
      <c r="AB1151" s="8"/>
      <c r="AC1151" s="8"/>
      <c r="AD1151" s="8"/>
      <c r="AE1151" s="8"/>
      <c r="AF1151" s="8"/>
      <c r="AG1151" s="8"/>
      <c r="AH1151" s="8"/>
      <c r="AI1151" s="8"/>
      <c r="AJ1151" s="8"/>
      <c r="AK1151" s="8"/>
      <c r="AL1151" s="8"/>
      <c r="AM1151" s="8"/>
      <c r="AN1151" s="8"/>
      <c r="AO1151" s="8"/>
      <c r="AP1151" s="8"/>
      <c r="AQ1151" s="8"/>
      <c r="AR1151" s="8"/>
      <c r="AS1151" s="8"/>
      <c r="AT1151" s="8"/>
      <c r="AU1151" s="8"/>
      <c r="AV1151" s="8"/>
      <c r="AW1151" s="8"/>
      <c r="AX1151" s="8"/>
      <c r="AY1151" s="8"/>
      <c r="AZ1151" s="8"/>
      <c r="BA1151" s="8"/>
      <c r="BB1151" s="8"/>
      <c r="BC1151" s="8"/>
      <c r="BD1151" s="8"/>
      <c r="BE1151" s="8"/>
      <c r="BF1151" s="8"/>
      <c r="BG1151" s="8"/>
      <c r="BH1151" s="8"/>
      <c r="BI1151" s="8"/>
      <c r="BJ1151" s="8"/>
      <c r="BK1151" s="8"/>
      <c r="BL1151" s="8"/>
      <c r="BM1151" s="8"/>
      <c r="BN1151" s="8"/>
      <c r="BO1151" s="8"/>
      <c r="BP1151" s="1" t="str">
        <v>0- Port Costs</v>
      </c>
      <c r="BT1151" s="1" t="str">
        <v>0- Port Value</v>
      </c>
      <c r="BU1151" s="8"/>
    </row>
    <row r="1152" spans="8:73" hidden="1" outlineLevel="1" x14ac:dyDescent="0.3">
      <c r="H1152" s="1" t="str">
        <v>0 - BM Costs</v>
      </c>
      <c r="L1152" s="1" t="str">
        <v>0 - BM Port</v>
      </c>
      <c r="N1152" s="1" t="str">
        <v>0 - Port Assets</v>
      </c>
      <c r="O1152" s="8"/>
      <c r="P1152" s="8"/>
      <c r="Q1152" s="8"/>
      <c r="R1152" s="8"/>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1" t="str">
        <v>0- Port Costs</v>
      </c>
      <c r="BT1152" s="1" t="str">
        <v>0- Port Value</v>
      </c>
      <c r="BU1152" s="8"/>
    </row>
    <row r="1153" spans="8:73" hidden="1" outlineLevel="1" x14ac:dyDescent="0.3">
      <c r="H1153" s="1" t="str">
        <v>0 - BM Costs</v>
      </c>
      <c r="L1153" s="1" t="str">
        <v>0 - BM Port</v>
      </c>
      <c r="N1153" s="1" t="str">
        <v>0 - Port Assets</v>
      </c>
      <c r="O1153" s="8"/>
      <c r="P1153" s="8"/>
      <c r="Q1153" s="8"/>
      <c r="R1153" s="8"/>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8"/>
      <c r="AR1153" s="8"/>
      <c r="AS1153" s="8"/>
      <c r="AT1153" s="8"/>
      <c r="AU1153" s="8"/>
      <c r="AV1153" s="8"/>
      <c r="AW1153" s="8"/>
      <c r="AX1153" s="8"/>
      <c r="AY1153" s="8"/>
      <c r="AZ1153" s="8"/>
      <c r="BA1153" s="8"/>
      <c r="BB1153" s="8"/>
      <c r="BC1153" s="8"/>
      <c r="BD1153" s="8"/>
      <c r="BE1153" s="8"/>
      <c r="BF1153" s="8"/>
      <c r="BG1153" s="8"/>
      <c r="BH1153" s="8"/>
      <c r="BI1153" s="8"/>
      <c r="BJ1153" s="8"/>
      <c r="BK1153" s="8"/>
      <c r="BL1153" s="8"/>
      <c r="BM1153" s="8"/>
      <c r="BN1153" s="8"/>
      <c r="BO1153" s="8"/>
      <c r="BP1153" s="1" t="str">
        <v>0- Port Costs</v>
      </c>
      <c r="BT1153" s="1" t="str">
        <v>0- Port Value</v>
      </c>
      <c r="BU1153" s="8"/>
    </row>
    <row r="1154" spans="8:73" hidden="1" outlineLevel="1" x14ac:dyDescent="0.3">
      <c r="H1154" s="1" t="str">
        <v>0 - BM Costs</v>
      </c>
      <c r="L1154" s="1" t="str">
        <v>0 - BM Port</v>
      </c>
      <c r="N1154" s="1" t="str">
        <v>0 - Port Assets</v>
      </c>
      <c r="O1154" s="8"/>
      <c r="P1154" s="8"/>
      <c r="Q1154" s="8"/>
      <c r="R1154" s="8"/>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1" t="str">
        <v>0- Port Costs</v>
      </c>
      <c r="BT1154" s="1" t="str">
        <v>0- Port Value</v>
      </c>
      <c r="BU1154" s="8"/>
    </row>
    <row r="1155" spans="8:73" hidden="1" outlineLevel="1" x14ac:dyDescent="0.3">
      <c r="H1155" s="1" t="str">
        <v>0 - BM Costs</v>
      </c>
      <c r="L1155" s="1" t="str">
        <v>0 - BM Port</v>
      </c>
      <c r="N1155" s="1" t="str">
        <v>0 - Port Assets</v>
      </c>
      <c r="O1155" s="8"/>
      <c r="P1155" s="8"/>
      <c r="Q1155" s="8"/>
      <c r="R1155" s="8"/>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1" t="str">
        <v>0- Port Costs</v>
      </c>
      <c r="BT1155" s="1" t="str">
        <v>0- Port Value</v>
      </c>
      <c r="BU1155" s="8"/>
    </row>
    <row r="1156" spans="8:73" hidden="1" outlineLevel="1" x14ac:dyDescent="0.3">
      <c r="H1156" s="1" t="str">
        <v>0 - BM Costs</v>
      </c>
      <c r="L1156" s="1" t="str">
        <v>0 - BM Port</v>
      </c>
      <c r="N1156" s="1" t="str">
        <v>0 - Port Assets</v>
      </c>
      <c r="O1156" s="8"/>
      <c r="P1156" s="8"/>
      <c r="Q1156" s="8"/>
      <c r="R1156" s="8"/>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1" t="str">
        <v>0- Port Costs</v>
      </c>
      <c r="BT1156" s="1" t="str">
        <v>0- Port Value</v>
      </c>
      <c r="BU1156" s="8"/>
    </row>
    <row r="1157" spans="8:73" hidden="1" outlineLevel="1" x14ac:dyDescent="0.3">
      <c r="H1157" s="1" t="str">
        <v>0 - BM Costs</v>
      </c>
      <c r="L1157" s="1" t="str">
        <v>0 - BM Port</v>
      </c>
      <c r="N1157" s="1" t="str">
        <v>0 - Port Assets</v>
      </c>
      <c r="O1157" s="8"/>
      <c r="P1157" s="8"/>
      <c r="Q1157" s="8"/>
      <c r="R1157" s="8"/>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1" t="str">
        <v>0- Port Costs</v>
      </c>
      <c r="BT1157" s="1" t="str">
        <v>0- Port Value</v>
      </c>
      <c r="BU1157" s="8"/>
    </row>
    <row r="1158" spans="8:73" hidden="1" outlineLevel="1" x14ac:dyDescent="0.3">
      <c r="H1158" s="1" t="str">
        <v>0 - BM Costs</v>
      </c>
      <c r="L1158" s="1" t="str">
        <v>0 - BM Port</v>
      </c>
      <c r="N1158" s="1" t="str">
        <v>0 - Port Assets</v>
      </c>
      <c r="O1158" s="8"/>
      <c r="P1158" s="8"/>
      <c r="Q1158" s="8"/>
      <c r="R1158" s="8"/>
      <c r="S1158" s="8"/>
      <c r="T1158" s="8"/>
      <c r="U1158" s="8"/>
      <c r="V1158" s="8"/>
      <c r="W1158" s="8"/>
      <c r="X1158" s="8"/>
      <c r="Y1158" s="8"/>
      <c r="Z1158" s="8"/>
      <c r="AA1158" s="8"/>
      <c r="AB1158" s="8"/>
      <c r="AC1158" s="8"/>
      <c r="AD1158" s="8"/>
      <c r="AE1158" s="8"/>
      <c r="AF1158" s="8"/>
      <c r="AG1158" s="8"/>
      <c r="AH1158" s="8"/>
      <c r="AI1158" s="8"/>
      <c r="AJ1158" s="8"/>
      <c r="AK1158" s="8"/>
      <c r="AL1158" s="8"/>
      <c r="AM1158" s="8"/>
      <c r="AN1158" s="8"/>
      <c r="AO1158" s="8"/>
      <c r="AP1158" s="8"/>
      <c r="AQ1158" s="8"/>
      <c r="AR1158" s="8"/>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1" t="str">
        <v>0- Port Costs</v>
      </c>
      <c r="BT1158" s="1" t="str">
        <v>0- Port Value</v>
      </c>
      <c r="BU1158" s="8"/>
    </row>
    <row r="1159" spans="8:73" hidden="1" outlineLevel="1" x14ac:dyDescent="0.3">
      <c r="H1159" s="1" t="str">
        <v>0 - BM Costs</v>
      </c>
      <c r="L1159" s="1" t="str">
        <v>0 - BM Port</v>
      </c>
      <c r="N1159" s="1" t="str">
        <v>0 - Port Assets</v>
      </c>
      <c r="O1159" s="8"/>
      <c r="P1159" s="8"/>
      <c r="Q1159" s="8"/>
      <c r="R1159" s="8"/>
      <c r="S1159" s="8"/>
      <c r="T1159" s="8"/>
      <c r="U1159" s="8"/>
      <c r="V1159" s="8"/>
      <c r="W1159" s="8"/>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8"/>
      <c r="BB1159" s="8"/>
      <c r="BC1159" s="8"/>
      <c r="BD1159" s="8"/>
      <c r="BE1159" s="8"/>
      <c r="BF1159" s="8"/>
      <c r="BG1159" s="8"/>
      <c r="BH1159" s="8"/>
      <c r="BI1159" s="8"/>
      <c r="BJ1159" s="8"/>
      <c r="BK1159" s="8"/>
      <c r="BL1159" s="8"/>
      <c r="BM1159" s="8"/>
      <c r="BN1159" s="8"/>
      <c r="BO1159" s="8"/>
      <c r="BP1159" s="1" t="str">
        <v>0- Port Costs</v>
      </c>
      <c r="BT1159" s="1" t="str">
        <v>0- Port Value</v>
      </c>
      <c r="BU1159" s="8"/>
    </row>
    <row r="1160" spans="8:73" hidden="1" outlineLevel="1" x14ac:dyDescent="0.3">
      <c r="H1160" s="1" t="str">
        <v>0 - BM Costs</v>
      </c>
      <c r="L1160" s="1" t="str">
        <v>0 - BM Port</v>
      </c>
      <c r="N1160" s="1" t="str">
        <v>0 - Port Assets</v>
      </c>
      <c r="O1160" s="8"/>
      <c r="P1160" s="8"/>
      <c r="Q1160" s="8"/>
      <c r="R1160" s="8"/>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1" t="str">
        <v>0- Port Costs</v>
      </c>
      <c r="BT1160" s="1" t="str">
        <v>0- Port Value</v>
      </c>
      <c r="BU1160" s="8"/>
    </row>
    <row r="1161" spans="8:73" hidden="1" outlineLevel="1" x14ac:dyDescent="0.3">
      <c r="H1161" s="1" t="str">
        <v>0 - BM Costs</v>
      </c>
      <c r="L1161" s="1" t="str">
        <v>0 - BM Port</v>
      </c>
      <c r="N1161" s="1" t="str">
        <v>0 - Port Assets</v>
      </c>
      <c r="O1161" s="8"/>
      <c r="P1161" s="8"/>
      <c r="Q1161" s="8"/>
      <c r="R1161" s="8"/>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1" t="str">
        <v>0- Port Costs</v>
      </c>
      <c r="BT1161" s="1" t="str">
        <v>0- Port Value</v>
      </c>
      <c r="BU1161" s="8"/>
    </row>
    <row r="1162" spans="8:73" hidden="1" outlineLevel="1" x14ac:dyDescent="0.3">
      <c r="H1162" s="1" t="str">
        <v>0 - BM Costs</v>
      </c>
      <c r="L1162" s="1" t="str">
        <v>0 - BM Port</v>
      </c>
      <c r="N1162" s="1" t="str">
        <v>0 - Port Assets</v>
      </c>
      <c r="O1162" s="8"/>
      <c r="P1162" s="8"/>
      <c r="Q1162" s="8"/>
      <c r="R1162" s="8"/>
      <c r="S1162" s="8"/>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1" t="str">
        <v>0- Port Costs</v>
      </c>
      <c r="BT1162" s="1" t="str">
        <v>0- Port Value</v>
      </c>
      <c r="BU1162" s="8"/>
    </row>
    <row r="1163" spans="8:73" hidden="1" outlineLevel="1" x14ac:dyDescent="0.3">
      <c r="H1163" s="1" t="str">
        <v>0 - BM Costs</v>
      </c>
      <c r="L1163" s="1" t="str">
        <v>0 - BM Port</v>
      </c>
      <c r="N1163" s="1" t="str">
        <v>0 - Port Assets</v>
      </c>
      <c r="O1163" s="8"/>
      <c r="P1163" s="8"/>
      <c r="Q1163" s="8"/>
      <c r="R1163" s="8"/>
      <c r="S1163" s="8"/>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1" t="str">
        <v>0- Port Costs</v>
      </c>
      <c r="BT1163" s="1" t="str">
        <v>0- Port Value</v>
      </c>
      <c r="BU1163" s="8"/>
    </row>
    <row r="1164" spans="8:73" hidden="1" outlineLevel="1" x14ac:dyDescent="0.3">
      <c r="H1164" s="1" t="str">
        <v>0 - BM Costs</v>
      </c>
      <c r="L1164" s="1" t="str">
        <v>0 - BM Port</v>
      </c>
      <c r="N1164" s="1" t="str">
        <v>0 - Port Assets</v>
      </c>
      <c r="O1164" s="8"/>
      <c r="P1164" s="8"/>
      <c r="Q1164" s="8"/>
      <c r="R1164" s="8"/>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1" t="str">
        <v>0- Port Costs</v>
      </c>
      <c r="BT1164" s="1" t="str">
        <v>0- Port Value</v>
      </c>
      <c r="BU1164" s="8"/>
    </row>
    <row r="1165" spans="8:73" hidden="1" outlineLevel="1" x14ac:dyDescent="0.3">
      <c r="H1165" s="1" t="str">
        <v>0 - BM Costs</v>
      </c>
      <c r="L1165" s="1" t="str">
        <v>0 - BM Port</v>
      </c>
      <c r="N1165" s="1" t="str">
        <v>0 - Port Assets</v>
      </c>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1" t="str">
        <v>0- Port Costs</v>
      </c>
      <c r="BT1165" s="1" t="str">
        <v>0- Port Value</v>
      </c>
      <c r="BU1165" s="8"/>
    </row>
    <row r="1166" spans="8:73" hidden="1" outlineLevel="1" x14ac:dyDescent="0.3">
      <c r="H1166" s="1" t="str">
        <v>0 - BM Costs</v>
      </c>
      <c r="L1166" s="1" t="str">
        <v>0 - BM Port</v>
      </c>
      <c r="N1166" s="1" t="str">
        <v>0 - Port Assets</v>
      </c>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1" t="str">
        <v>0- Port Costs</v>
      </c>
      <c r="BT1166" s="1" t="str">
        <v>0- Port Value</v>
      </c>
      <c r="BU1166" s="8"/>
    </row>
    <row r="1167" spans="8:73" hidden="1" outlineLevel="1" x14ac:dyDescent="0.3">
      <c r="H1167" s="1" t="str">
        <v>0 - BM Costs</v>
      </c>
      <c r="L1167" s="1" t="str">
        <v>0 - BM Port</v>
      </c>
      <c r="N1167" s="1" t="str">
        <v>0 - Port Assets</v>
      </c>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1" t="str">
        <v>0- Port Costs</v>
      </c>
      <c r="BT1167" s="1" t="str">
        <v>0- Port Value</v>
      </c>
      <c r="BU1167" s="8"/>
    </row>
    <row r="1168" spans="8:73" hidden="1" outlineLevel="1" x14ac:dyDescent="0.3">
      <c r="H1168" s="1" t="str">
        <v>0 - BM Costs</v>
      </c>
      <c r="L1168" s="1" t="str">
        <v>0 - BM Port</v>
      </c>
      <c r="N1168" s="1" t="str">
        <v>0 - Port Assets</v>
      </c>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1" t="str">
        <v>0- Port Costs</v>
      </c>
      <c r="BT1168" s="1" t="str">
        <v>0- Port Value</v>
      </c>
      <c r="BU1168" s="8"/>
    </row>
    <row r="1169" spans="8:73" hidden="1" outlineLevel="1" x14ac:dyDescent="0.3">
      <c r="H1169" s="1" t="str">
        <v>0 - BM Costs</v>
      </c>
      <c r="L1169" s="1" t="str">
        <v>0 - BM Port</v>
      </c>
      <c r="N1169" s="1" t="str">
        <v>0 - Port Assets</v>
      </c>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1" t="str">
        <v>0- Port Costs</v>
      </c>
      <c r="BT1169" s="1" t="str">
        <v>0- Port Value</v>
      </c>
      <c r="BU1169" s="8"/>
    </row>
    <row r="1170" spans="8:73" hidden="1" outlineLevel="1" x14ac:dyDescent="0.3">
      <c r="H1170" s="1" t="str">
        <v>0 - BM Costs</v>
      </c>
      <c r="L1170" s="1" t="str">
        <v>0 - BM Port</v>
      </c>
      <c r="N1170" s="1" t="str">
        <v>0 - Port Assets</v>
      </c>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1" t="str">
        <v>0- Port Costs</v>
      </c>
      <c r="BT1170" s="1" t="str">
        <v>0- Port Value</v>
      </c>
      <c r="BU1170" s="8"/>
    </row>
    <row r="1171" spans="8:73" hidden="1" outlineLevel="1" x14ac:dyDescent="0.3">
      <c r="H1171" s="1" t="str">
        <v>0 - BM Costs</v>
      </c>
      <c r="L1171" s="1" t="str">
        <v>0 - BM Port</v>
      </c>
      <c r="N1171" s="1" t="str">
        <v>0 - Port Assets</v>
      </c>
      <c r="O1171" s="8"/>
      <c r="P1171" s="8"/>
      <c r="Q1171" s="8"/>
      <c r="R1171" s="8"/>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1" t="str">
        <v>0- Port Costs</v>
      </c>
      <c r="BT1171" s="1" t="str">
        <v>0- Port Value</v>
      </c>
      <c r="BU1171" s="8"/>
    </row>
    <row r="1172" spans="8:73" hidden="1" outlineLevel="1" x14ac:dyDescent="0.3">
      <c r="H1172" s="1" t="str">
        <v>0 - BM Costs</v>
      </c>
      <c r="L1172" s="1" t="str">
        <v>0 - BM Port</v>
      </c>
      <c r="N1172" s="1" t="str">
        <v>0 - Port Assets</v>
      </c>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1" t="str">
        <v>0- Port Costs</v>
      </c>
      <c r="BT1172" s="1" t="str">
        <v>0- Port Value</v>
      </c>
      <c r="BU1172" s="8"/>
    </row>
    <row r="1173" spans="8:73" hidden="1" outlineLevel="1" x14ac:dyDescent="0.3">
      <c r="H1173" s="1" t="str">
        <v>0 - BM Costs</v>
      </c>
      <c r="L1173" s="1" t="str">
        <v>0 - BM Port</v>
      </c>
      <c r="N1173" s="1" t="str">
        <v>0 - Port Assets</v>
      </c>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1" t="str">
        <v>0- Port Costs</v>
      </c>
      <c r="BT1173" s="1" t="str">
        <v>0- Port Value</v>
      </c>
      <c r="BU1173" s="8"/>
    </row>
    <row r="1174" spans="8:73" hidden="1" outlineLevel="1" x14ac:dyDescent="0.3">
      <c r="H1174" s="1" t="str">
        <v>0 - BM Costs</v>
      </c>
      <c r="L1174" s="1" t="str">
        <v>0 - BM Port</v>
      </c>
      <c r="N1174" s="1" t="str">
        <v>0 - Port Assets</v>
      </c>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1" t="str">
        <v>0- Port Costs</v>
      </c>
      <c r="BT1174" s="1" t="str">
        <v>0- Port Value</v>
      </c>
      <c r="BU1174" s="8"/>
    </row>
    <row r="1175" spans="8:73" hidden="1" outlineLevel="1" x14ac:dyDescent="0.3">
      <c r="H1175" s="1" t="str">
        <v>0 - BM Costs</v>
      </c>
      <c r="L1175" s="1" t="str">
        <v>0 - BM Port</v>
      </c>
      <c r="N1175" s="1" t="str">
        <v>0 - Port Assets</v>
      </c>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1" t="str">
        <v>0- Port Costs</v>
      </c>
      <c r="BT1175" s="1" t="str">
        <v>0- Port Value</v>
      </c>
      <c r="BU1175" s="8"/>
    </row>
    <row r="1176" spans="8:73" hidden="1" outlineLevel="1" x14ac:dyDescent="0.3">
      <c r="H1176" s="1" t="str">
        <v>0 - BM Costs</v>
      </c>
      <c r="L1176" s="1" t="str">
        <v>0 - BM Port</v>
      </c>
      <c r="N1176" s="1" t="str">
        <v>0 - Port Assets</v>
      </c>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1" t="str">
        <v>0- Port Costs</v>
      </c>
      <c r="BT1176" s="1" t="str">
        <v>0- Port Value</v>
      </c>
      <c r="BU1176" s="8"/>
    </row>
    <row r="1177" spans="8:73" hidden="1" outlineLevel="1" x14ac:dyDescent="0.3">
      <c r="H1177" s="1" t="str">
        <v>0 - BM Costs</v>
      </c>
      <c r="L1177" s="1" t="str">
        <v>0 - BM Port</v>
      </c>
      <c r="N1177" s="1" t="str">
        <v>0 - Port Assets</v>
      </c>
      <c r="O1177" s="8"/>
      <c r="P1177" s="8"/>
      <c r="Q1177" s="8"/>
      <c r="R1177" s="8"/>
      <c r="S1177" s="8"/>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1" t="str">
        <v>0- Port Costs</v>
      </c>
      <c r="BT1177" s="1" t="str">
        <v>0- Port Value</v>
      </c>
      <c r="BU1177" s="8"/>
    </row>
    <row r="1178" spans="8:73" hidden="1" outlineLevel="1" x14ac:dyDescent="0.3">
      <c r="H1178" s="1" t="str">
        <v>0 - BM Costs</v>
      </c>
      <c r="L1178" s="1" t="str">
        <v>0 - BM Port</v>
      </c>
      <c r="N1178" s="1" t="str">
        <v>0 - Port Assets</v>
      </c>
      <c r="O1178" s="8"/>
      <c r="P1178" s="8"/>
      <c r="Q1178" s="8"/>
      <c r="R1178" s="8"/>
      <c r="S1178" s="8"/>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8"/>
      <c r="BF1178" s="8"/>
      <c r="BG1178" s="8"/>
      <c r="BH1178" s="8"/>
      <c r="BI1178" s="8"/>
      <c r="BJ1178" s="8"/>
      <c r="BK1178" s="8"/>
      <c r="BL1178" s="8"/>
      <c r="BM1178" s="8"/>
      <c r="BN1178" s="8"/>
      <c r="BO1178" s="8"/>
      <c r="BP1178" s="1" t="str">
        <v>0- Port Costs</v>
      </c>
      <c r="BT1178" s="1" t="str">
        <v>0- Port Value</v>
      </c>
      <c r="BU1178" s="8"/>
    </row>
    <row r="1179" spans="8:73" hidden="1" outlineLevel="1" x14ac:dyDescent="0.3">
      <c r="H1179" s="1" t="str">
        <v>0 - BM Costs</v>
      </c>
      <c r="L1179" s="1" t="str">
        <v>0 - BM Port</v>
      </c>
      <c r="N1179" s="1" t="str">
        <v>0 - Port Assets</v>
      </c>
      <c r="O1179" s="8"/>
      <c r="P1179" s="8"/>
      <c r="Q1179" s="8"/>
      <c r="R1179" s="8"/>
      <c r="S1179" s="8"/>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8"/>
      <c r="BC1179" s="8"/>
      <c r="BD1179" s="8"/>
      <c r="BE1179" s="8"/>
      <c r="BF1179" s="8"/>
      <c r="BG1179" s="8"/>
      <c r="BH1179" s="8"/>
      <c r="BI1179" s="8"/>
      <c r="BJ1179" s="8"/>
      <c r="BK1179" s="8"/>
      <c r="BL1179" s="8"/>
      <c r="BM1179" s="8"/>
      <c r="BN1179" s="8"/>
      <c r="BO1179" s="8"/>
      <c r="BP1179" s="1" t="str">
        <v>0- Port Costs</v>
      </c>
      <c r="BT1179" s="1" t="str">
        <v>0- Port Value</v>
      </c>
      <c r="BU1179" s="8"/>
    </row>
    <row r="1180" spans="8:73" hidden="1" outlineLevel="1" x14ac:dyDescent="0.3">
      <c r="H1180" s="1" t="str">
        <v>0 - BM Costs</v>
      </c>
      <c r="L1180" s="1" t="str">
        <v>0 - BM Port</v>
      </c>
      <c r="N1180" s="1" t="str">
        <v>0 - Port Assets</v>
      </c>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8"/>
      <c r="BC1180" s="8"/>
      <c r="BD1180" s="8"/>
      <c r="BE1180" s="8"/>
      <c r="BF1180" s="8"/>
      <c r="BG1180" s="8"/>
      <c r="BH1180" s="8"/>
      <c r="BI1180" s="8"/>
      <c r="BJ1180" s="8"/>
      <c r="BK1180" s="8"/>
      <c r="BL1180" s="8"/>
      <c r="BM1180" s="8"/>
      <c r="BN1180" s="8"/>
      <c r="BO1180" s="8"/>
      <c r="BP1180" s="1" t="str">
        <v>0- Port Costs</v>
      </c>
      <c r="BT1180" s="1" t="str">
        <v>0- Port Value</v>
      </c>
      <c r="BU1180" s="8"/>
    </row>
    <row r="1181" spans="8:73" hidden="1" outlineLevel="1" x14ac:dyDescent="0.3">
      <c r="H1181" s="1" t="str">
        <v>0 - BM Costs</v>
      </c>
      <c r="L1181" s="1" t="str">
        <v>0 - BM Port</v>
      </c>
      <c r="N1181" s="1" t="str">
        <v>0 - Port Assets</v>
      </c>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1" t="str">
        <v>0- Port Costs</v>
      </c>
      <c r="BT1181" s="1" t="str">
        <v>0- Port Value</v>
      </c>
      <c r="BU1181" s="8"/>
    </row>
    <row r="1182" spans="8:73" hidden="1" outlineLevel="1" x14ac:dyDescent="0.3">
      <c r="H1182" s="1" t="str">
        <v>0 - BM Costs</v>
      </c>
      <c r="L1182" s="1" t="str">
        <v>0 - BM Port</v>
      </c>
      <c r="N1182" s="1" t="str">
        <v>0 - Port Assets</v>
      </c>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8"/>
      <c r="BC1182" s="8"/>
      <c r="BD1182" s="8"/>
      <c r="BE1182" s="8"/>
      <c r="BF1182" s="8"/>
      <c r="BG1182" s="8"/>
      <c r="BH1182" s="8"/>
      <c r="BI1182" s="8"/>
      <c r="BJ1182" s="8"/>
      <c r="BK1182" s="8"/>
      <c r="BL1182" s="8"/>
      <c r="BM1182" s="8"/>
      <c r="BN1182" s="8"/>
      <c r="BO1182" s="8"/>
      <c r="BP1182" s="1" t="str">
        <v>0- Port Costs</v>
      </c>
      <c r="BT1182" s="1" t="str">
        <v>0- Port Value</v>
      </c>
      <c r="BU1182" s="8"/>
    </row>
    <row r="1183" spans="8:73" hidden="1" outlineLevel="1" x14ac:dyDescent="0.3">
      <c r="H1183" s="1" t="str">
        <v>0 - BM Costs</v>
      </c>
      <c r="L1183" s="1" t="str">
        <v>0 - BM Port</v>
      </c>
      <c r="N1183" s="1" t="str">
        <v>0 - Port Assets</v>
      </c>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1" t="str">
        <v>0- Port Costs</v>
      </c>
      <c r="BT1183" s="1" t="str">
        <v>0- Port Value</v>
      </c>
      <c r="BU1183" s="8"/>
    </row>
    <row r="1184" spans="8:73" hidden="1" outlineLevel="1" x14ac:dyDescent="0.3">
      <c r="H1184" s="1" t="str">
        <v>0 - BM Costs</v>
      </c>
      <c r="L1184" s="1" t="str">
        <v>0 - BM Port</v>
      </c>
      <c r="N1184" s="1" t="str">
        <v>0 - Port Assets</v>
      </c>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1" t="str">
        <v>0- Port Costs</v>
      </c>
      <c r="BT1184" s="1" t="str">
        <v>0- Port Value</v>
      </c>
      <c r="BU1184" s="8"/>
    </row>
    <row r="1185" spans="8:73" hidden="1" outlineLevel="1" x14ac:dyDescent="0.3">
      <c r="H1185" s="1" t="str">
        <v>0 - BM Costs</v>
      </c>
      <c r="L1185" s="1" t="str">
        <v>0 - BM Port</v>
      </c>
      <c r="N1185" s="1" t="str">
        <v>0 - Port Assets</v>
      </c>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1" t="str">
        <v>0- Port Costs</v>
      </c>
      <c r="BT1185" s="1" t="str">
        <v>0- Port Value</v>
      </c>
      <c r="BU1185" s="8"/>
    </row>
    <row r="1186" spans="8:73" hidden="1" outlineLevel="1" x14ac:dyDescent="0.3">
      <c r="H1186" s="1" t="str">
        <v>0 - BM Costs</v>
      </c>
      <c r="L1186" s="1" t="str">
        <v>0 - BM Port</v>
      </c>
      <c r="N1186" s="1" t="str">
        <v>0 - Port Assets</v>
      </c>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8"/>
      <c r="BC1186" s="8"/>
      <c r="BD1186" s="8"/>
      <c r="BE1186" s="8"/>
      <c r="BF1186" s="8"/>
      <c r="BG1186" s="8"/>
      <c r="BH1186" s="8"/>
      <c r="BI1186" s="8"/>
      <c r="BJ1186" s="8"/>
      <c r="BK1186" s="8"/>
      <c r="BL1186" s="8"/>
      <c r="BM1186" s="8"/>
      <c r="BN1186" s="8"/>
      <c r="BO1186" s="8"/>
      <c r="BP1186" s="1" t="str">
        <v>0- Port Costs</v>
      </c>
      <c r="BT1186" s="1" t="str">
        <v>0- Port Value</v>
      </c>
      <c r="BU1186" s="8"/>
    </row>
    <row r="1187" spans="8:73" hidden="1" outlineLevel="1" x14ac:dyDescent="0.3">
      <c r="H1187" s="1" t="str">
        <v>0 - BM Costs</v>
      </c>
      <c r="L1187" s="1" t="str">
        <v>0 - BM Port</v>
      </c>
      <c r="N1187" s="1" t="str">
        <v>0 - Port Assets</v>
      </c>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c r="BD1187" s="8"/>
      <c r="BE1187" s="8"/>
      <c r="BF1187" s="8"/>
      <c r="BG1187" s="8"/>
      <c r="BH1187" s="8"/>
      <c r="BI1187" s="8"/>
      <c r="BJ1187" s="8"/>
      <c r="BK1187" s="8"/>
      <c r="BL1187" s="8"/>
      <c r="BM1187" s="8"/>
      <c r="BN1187" s="8"/>
      <c r="BO1187" s="8"/>
      <c r="BP1187" s="1" t="str">
        <v>0- Port Costs</v>
      </c>
      <c r="BT1187" s="1" t="str">
        <v>0- Port Value</v>
      </c>
      <c r="BU1187" s="8"/>
    </row>
    <row r="1188" spans="8:73" hidden="1" outlineLevel="1" x14ac:dyDescent="0.3">
      <c r="H1188" s="1" t="str">
        <v>0 - BM Costs</v>
      </c>
      <c r="L1188" s="1" t="str">
        <v>0 - BM Port</v>
      </c>
      <c r="N1188" s="1" t="str">
        <v>0 - Port Assets</v>
      </c>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8"/>
      <c r="BC1188" s="8"/>
      <c r="BD1188" s="8"/>
      <c r="BE1188" s="8"/>
      <c r="BF1188" s="8"/>
      <c r="BG1188" s="8"/>
      <c r="BH1188" s="8"/>
      <c r="BI1188" s="8"/>
      <c r="BJ1188" s="8"/>
      <c r="BK1188" s="8"/>
      <c r="BL1188" s="8"/>
      <c r="BM1188" s="8"/>
      <c r="BN1188" s="8"/>
      <c r="BO1188" s="8"/>
      <c r="BP1188" s="1" t="str">
        <v>0- Port Costs</v>
      </c>
      <c r="BT1188" s="1" t="str">
        <v>0- Port Value</v>
      </c>
      <c r="BU1188" s="8"/>
    </row>
    <row r="1189" spans="8:73" hidden="1" outlineLevel="1" x14ac:dyDescent="0.3">
      <c r="H1189" s="1" t="str">
        <v>0 - BM Costs</v>
      </c>
      <c r="L1189" s="1" t="str">
        <v>0 - BM Port</v>
      </c>
      <c r="N1189" s="1" t="str">
        <v>0 - Port Assets</v>
      </c>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8"/>
      <c r="BF1189" s="8"/>
      <c r="BG1189" s="8"/>
      <c r="BH1189" s="8"/>
      <c r="BI1189" s="8"/>
      <c r="BJ1189" s="8"/>
      <c r="BK1189" s="8"/>
      <c r="BL1189" s="8"/>
      <c r="BM1189" s="8"/>
      <c r="BN1189" s="8"/>
      <c r="BO1189" s="8"/>
      <c r="BP1189" s="1" t="str">
        <v>0- Port Costs</v>
      </c>
      <c r="BT1189" s="1" t="str">
        <v>0- Port Value</v>
      </c>
      <c r="BU1189" s="8"/>
    </row>
    <row r="1190" spans="8:73" hidden="1" outlineLevel="1" x14ac:dyDescent="0.3">
      <c r="H1190" s="1" t="str">
        <v>0 - BM Costs</v>
      </c>
      <c r="L1190" s="1" t="str">
        <v>0 - BM Port</v>
      </c>
      <c r="N1190" s="1" t="str">
        <v>0 - Port Assets</v>
      </c>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8"/>
      <c r="BF1190" s="8"/>
      <c r="BG1190" s="8"/>
      <c r="BH1190" s="8"/>
      <c r="BI1190" s="8"/>
      <c r="BJ1190" s="8"/>
      <c r="BK1190" s="8"/>
      <c r="BL1190" s="8"/>
      <c r="BM1190" s="8"/>
      <c r="BN1190" s="8"/>
      <c r="BO1190" s="8"/>
      <c r="BP1190" s="1" t="str">
        <v>0- Port Costs</v>
      </c>
      <c r="BT1190" s="1" t="str">
        <v>0- Port Value</v>
      </c>
      <c r="BU1190" s="8"/>
    </row>
    <row r="1191" spans="8:73" hidden="1" outlineLevel="1" x14ac:dyDescent="0.3">
      <c r="H1191" s="1" t="str">
        <v>0 - BM Costs</v>
      </c>
      <c r="L1191" s="1" t="str">
        <v>0 - BM Port</v>
      </c>
      <c r="N1191" s="1" t="str">
        <v>0 - Port Assets</v>
      </c>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8"/>
      <c r="BC1191" s="8"/>
      <c r="BD1191" s="8"/>
      <c r="BE1191" s="8"/>
      <c r="BF1191" s="8"/>
      <c r="BG1191" s="8"/>
      <c r="BH1191" s="8"/>
      <c r="BI1191" s="8"/>
      <c r="BJ1191" s="8"/>
      <c r="BK1191" s="8"/>
      <c r="BL1191" s="8"/>
      <c r="BM1191" s="8"/>
      <c r="BN1191" s="8"/>
      <c r="BO1191" s="8"/>
      <c r="BP1191" s="1" t="str">
        <v>0- Port Costs</v>
      </c>
      <c r="BT1191" s="1" t="str">
        <v>0- Port Value</v>
      </c>
      <c r="BU1191" s="8"/>
    </row>
    <row r="1192" spans="8:73" hidden="1" outlineLevel="1" x14ac:dyDescent="0.3">
      <c r="H1192" s="1" t="str">
        <v>0 - BM Costs</v>
      </c>
      <c r="L1192" s="1" t="str">
        <v>0 - BM Port</v>
      </c>
      <c r="N1192" s="1" t="str">
        <v>0 - Port Assets</v>
      </c>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c r="BD1192" s="8"/>
      <c r="BE1192" s="8"/>
      <c r="BF1192" s="8"/>
      <c r="BG1192" s="8"/>
      <c r="BH1192" s="8"/>
      <c r="BI1192" s="8"/>
      <c r="BJ1192" s="8"/>
      <c r="BK1192" s="8"/>
      <c r="BL1192" s="8"/>
      <c r="BM1192" s="8"/>
      <c r="BN1192" s="8"/>
      <c r="BO1192" s="8"/>
      <c r="BP1192" s="1" t="str">
        <v>0- Port Costs</v>
      </c>
      <c r="BT1192" s="1" t="str">
        <v>0- Port Value</v>
      </c>
      <c r="BU1192" s="8"/>
    </row>
    <row r="1193" spans="8:73" hidden="1" outlineLevel="1" x14ac:dyDescent="0.3">
      <c r="H1193" s="1" t="str">
        <v>0 - BM Costs</v>
      </c>
      <c r="L1193" s="1" t="str">
        <v>0 - BM Port</v>
      </c>
      <c r="N1193" s="1" t="str">
        <v>0 - Port Assets</v>
      </c>
      <c r="O1193" s="8"/>
      <c r="P1193" s="8"/>
      <c r="Q1193" s="8"/>
      <c r="R1193" s="8"/>
      <c r="S1193" s="8"/>
      <c r="T1193" s="8"/>
      <c r="U1193" s="8"/>
      <c r="V1193" s="8"/>
      <c r="W1193" s="8"/>
      <c r="X1193" s="8"/>
      <c r="Y1193" s="8"/>
      <c r="Z1193" s="8"/>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8"/>
      <c r="BF1193" s="8"/>
      <c r="BG1193" s="8"/>
      <c r="BH1193" s="8"/>
      <c r="BI1193" s="8"/>
      <c r="BJ1193" s="8"/>
      <c r="BK1193" s="8"/>
      <c r="BL1193" s="8"/>
      <c r="BM1193" s="8"/>
      <c r="BN1193" s="8"/>
      <c r="BO1193" s="8"/>
      <c r="BP1193" s="1" t="str">
        <v>0- Port Costs</v>
      </c>
      <c r="BT1193" s="1" t="str">
        <v>0- Port Value</v>
      </c>
      <c r="BU1193" s="8"/>
    </row>
    <row r="1194" spans="8:73" hidden="1" outlineLevel="1" x14ac:dyDescent="0.3">
      <c r="H1194" s="1" t="str">
        <v>0 - BM Costs</v>
      </c>
      <c r="L1194" s="1" t="str">
        <v>0 - BM Port</v>
      </c>
      <c r="N1194" s="1" t="str">
        <v>0 - Port Assets</v>
      </c>
      <c r="O1194" s="8"/>
      <c r="P1194" s="8"/>
      <c r="Q1194" s="8"/>
      <c r="R1194" s="8"/>
      <c r="S1194" s="8"/>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8"/>
      <c r="BF1194" s="8"/>
      <c r="BG1194" s="8"/>
      <c r="BH1194" s="8"/>
      <c r="BI1194" s="8"/>
      <c r="BJ1194" s="8"/>
      <c r="BK1194" s="8"/>
      <c r="BL1194" s="8"/>
      <c r="BM1194" s="8"/>
      <c r="BN1194" s="8"/>
      <c r="BO1194" s="8"/>
      <c r="BP1194" s="1" t="str">
        <v>0- Port Costs</v>
      </c>
      <c r="BT1194" s="1" t="str">
        <v>0- Port Value</v>
      </c>
      <c r="BU1194" s="8"/>
    </row>
    <row r="1195" spans="8:73" hidden="1" outlineLevel="1" x14ac:dyDescent="0.3">
      <c r="H1195" s="1" t="str">
        <v>0 - BM Costs</v>
      </c>
      <c r="L1195" s="1" t="str">
        <v>0 - BM Port</v>
      </c>
      <c r="N1195" s="1" t="str">
        <v>0 - Port Assets</v>
      </c>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1" t="str">
        <v>0- Port Costs</v>
      </c>
      <c r="BT1195" s="1" t="str">
        <v>0- Port Value</v>
      </c>
      <c r="BU1195" s="8"/>
    </row>
    <row r="1196" spans="8:73" hidden="1" outlineLevel="1" x14ac:dyDescent="0.3">
      <c r="H1196" s="1" t="str">
        <v>0 - BM Costs</v>
      </c>
      <c r="L1196" s="1" t="str">
        <v>0 - BM Port</v>
      </c>
      <c r="N1196" s="1" t="str">
        <v>0 - Port Assets</v>
      </c>
      <c r="O1196" s="8"/>
      <c r="P1196" s="8"/>
      <c r="Q1196" s="8"/>
      <c r="R1196" s="8"/>
      <c r="S1196" s="8"/>
      <c r="T1196" s="8"/>
      <c r="U1196" s="8"/>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8"/>
      <c r="BF1196" s="8"/>
      <c r="BG1196" s="8"/>
      <c r="BH1196" s="8"/>
      <c r="BI1196" s="8"/>
      <c r="BJ1196" s="8"/>
      <c r="BK1196" s="8"/>
      <c r="BL1196" s="8"/>
      <c r="BM1196" s="8"/>
      <c r="BN1196" s="8"/>
      <c r="BO1196" s="8"/>
      <c r="BP1196" s="1" t="str">
        <v>0- Port Costs</v>
      </c>
      <c r="BT1196" s="1" t="str">
        <v>0- Port Value</v>
      </c>
      <c r="BU1196" s="8"/>
    </row>
    <row r="1197" spans="8:73" hidden="1" outlineLevel="1" x14ac:dyDescent="0.3">
      <c r="H1197" s="1" t="str">
        <v>0 - BM Costs</v>
      </c>
      <c r="L1197" s="1" t="str">
        <v>0 - BM Port</v>
      </c>
      <c r="N1197" s="1" t="str">
        <v>0 - Port Assets</v>
      </c>
      <c r="O1197" s="8"/>
      <c r="P1197" s="8"/>
      <c r="Q1197" s="8"/>
      <c r="R1197" s="8"/>
      <c r="S1197" s="8"/>
      <c r="T1197" s="8"/>
      <c r="U1197" s="8"/>
      <c r="V1197" s="8"/>
      <c r="W1197" s="8"/>
      <c r="X1197" s="8"/>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8"/>
      <c r="BC1197" s="8"/>
      <c r="BD1197" s="8"/>
      <c r="BE1197" s="8"/>
      <c r="BF1197" s="8"/>
      <c r="BG1197" s="8"/>
      <c r="BH1197" s="8"/>
      <c r="BI1197" s="8"/>
      <c r="BJ1197" s="8"/>
      <c r="BK1197" s="8"/>
      <c r="BL1197" s="8"/>
      <c r="BM1197" s="8"/>
      <c r="BN1197" s="8"/>
      <c r="BO1197" s="8"/>
      <c r="BP1197" s="1" t="str">
        <v>0- Port Costs</v>
      </c>
      <c r="BT1197" s="1" t="str">
        <v>0- Port Value</v>
      </c>
      <c r="BU1197" s="8"/>
    </row>
    <row r="1198" spans="8:73" hidden="1" outlineLevel="1" x14ac:dyDescent="0.3">
      <c r="H1198" s="1" t="str">
        <v>0 - BM Costs</v>
      </c>
      <c r="L1198" s="1" t="str">
        <v>0 - BM Port</v>
      </c>
      <c r="N1198" s="1" t="str">
        <v>0 - Port Assets</v>
      </c>
      <c r="O1198" s="8"/>
      <c r="P1198" s="8"/>
      <c r="Q1198" s="8"/>
      <c r="R1198" s="8"/>
      <c r="S1198" s="8"/>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1" t="str">
        <v>0- Port Costs</v>
      </c>
      <c r="BT1198" s="1" t="str">
        <v>0- Port Value</v>
      </c>
      <c r="BU1198" s="8"/>
    </row>
    <row r="1199" spans="8:73" hidden="1" outlineLevel="1" x14ac:dyDescent="0.3">
      <c r="H1199" s="1" t="str">
        <v>0 - BM Costs</v>
      </c>
      <c r="L1199" s="1" t="str">
        <v>0 - BM Port</v>
      </c>
      <c r="N1199" s="1" t="str">
        <v>0 - Port Assets</v>
      </c>
      <c r="O1199" s="8"/>
      <c r="P1199" s="8"/>
      <c r="Q1199" s="8"/>
      <c r="R1199" s="8"/>
      <c r="S1199" s="8"/>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8"/>
      <c r="BC1199" s="8"/>
      <c r="BD1199" s="8"/>
      <c r="BE1199" s="8"/>
      <c r="BF1199" s="8"/>
      <c r="BG1199" s="8"/>
      <c r="BH1199" s="8"/>
      <c r="BI1199" s="8"/>
      <c r="BJ1199" s="8"/>
      <c r="BK1199" s="8"/>
      <c r="BL1199" s="8"/>
      <c r="BM1199" s="8"/>
      <c r="BN1199" s="8"/>
      <c r="BO1199" s="8"/>
      <c r="BP1199" s="1" t="str">
        <v>0- Port Costs</v>
      </c>
      <c r="BT1199" s="1" t="str">
        <v>0- Port Value</v>
      </c>
      <c r="BU1199" s="8"/>
    </row>
    <row r="1200" spans="8:73" hidden="1" outlineLevel="1" x14ac:dyDescent="0.3">
      <c r="H1200" s="1" t="str">
        <v>0 - BM Costs</v>
      </c>
      <c r="L1200" s="1" t="str">
        <v>0 - BM Port</v>
      </c>
      <c r="N1200" s="1" t="str">
        <v>0 - Port Assets</v>
      </c>
      <c r="O1200" s="8"/>
      <c r="P1200" s="8"/>
      <c r="Q1200" s="8"/>
      <c r="R1200" s="8"/>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1" t="str">
        <v>0- Port Costs</v>
      </c>
      <c r="BT1200" s="1" t="str">
        <v>0- Port Value</v>
      </c>
      <c r="BU1200" s="8"/>
    </row>
    <row r="1201" spans="8:73" hidden="1" outlineLevel="1" x14ac:dyDescent="0.3">
      <c r="H1201" s="1" t="str">
        <v>0 - BM Costs</v>
      </c>
      <c r="L1201" s="1" t="str">
        <v>0 - BM Port</v>
      </c>
      <c r="N1201" s="1" t="str">
        <v>0 - Port Assets</v>
      </c>
      <c r="O1201" s="8"/>
      <c r="P1201" s="8"/>
      <c r="Q1201" s="8"/>
      <c r="R1201" s="8"/>
      <c r="S1201" s="8"/>
      <c r="T1201" s="8"/>
      <c r="U1201" s="8"/>
      <c r="V1201" s="8"/>
      <c r="W1201" s="8"/>
      <c r="X1201" s="8"/>
      <c r="Y1201" s="8"/>
      <c r="Z1201" s="8"/>
      <c r="AA1201" s="8"/>
      <c r="AB1201" s="8"/>
      <c r="AC1201" s="8"/>
      <c r="AD1201" s="8"/>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8"/>
      <c r="BC1201" s="8"/>
      <c r="BD1201" s="8"/>
      <c r="BE1201" s="8"/>
      <c r="BF1201" s="8"/>
      <c r="BG1201" s="8"/>
      <c r="BH1201" s="8"/>
      <c r="BI1201" s="8"/>
      <c r="BJ1201" s="8"/>
      <c r="BK1201" s="8"/>
      <c r="BL1201" s="8"/>
      <c r="BM1201" s="8"/>
      <c r="BN1201" s="8"/>
      <c r="BO1201" s="8"/>
      <c r="BP1201" s="1" t="str">
        <v>0- Port Costs</v>
      </c>
      <c r="BT1201" s="1" t="str">
        <v>0- Port Value</v>
      </c>
      <c r="BU1201" s="8"/>
    </row>
    <row r="1202" spans="8:73" hidden="1" outlineLevel="1" x14ac:dyDescent="0.3">
      <c r="H1202" s="1" t="str">
        <v>0 - BM Costs</v>
      </c>
      <c r="L1202" s="1" t="str">
        <v>0 - BM Port</v>
      </c>
      <c r="N1202" s="1" t="str">
        <v>0 - Port Assets</v>
      </c>
      <c r="O1202" s="8"/>
      <c r="P1202" s="8"/>
      <c r="Q1202" s="8"/>
      <c r="R1202" s="8"/>
      <c r="S1202" s="8"/>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1" t="str">
        <v>0- Port Costs</v>
      </c>
      <c r="BT1202" s="1" t="str">
        <v>0- Port Value</v>
      </c>
      <c r="BU1202" s="8"/>
    </row>
    <row r="1203" spans="8:73" hidden="1" outlineLevel="1" x14ac:dyDescent="0.3">
      <c r="H1203" s="1" t="str">
        <v>0 - BM Costs</v>
      </c>
      <c r="L1203" s="1" t="str">
        <v>0 - BM Port</v>
      </c>
      <c r="N1203" s="1" t="str">
        <v>0 - Port Assets</v>
      </c>
      <c r="O1203" s="8"/>
      <c r="P1203" s="8"/>
      <c r="Q1203" s="8"/>
      <c r="R1203" s="8"/>
      <c r="S1203" s="8"/>
      <c r="T1203" s="8"/>
      <c r="U1203" s="8"/>
      <c r="V1203" s="8"/>
      <c r="W1203" s="8"/>
      <c r="X1203" s="8"/>
      <c r="Y1203" s="8"/>
      <c r="Z1203" s="8"/>
      <c r="AA1203" s="8"/>
      <c r="AB1203" s="8"/>
      <c r="AC1203" s="8"/>
      <c r="AD1203" s="8"/>
      <c r="AE1203" s="8"/>
      <c r="AF1203" s="8"/>
      <c r="AG1203" s="8"/>
      <c r="AH1203" s="8"/>
      <c r="AI1203" s="8"/>
      <c r="AJ1203" s="8"/>
      <c r="AK1203" s="8"/>
      <c r="AL1203" s="8"/>
      <c r="AM1203" s="8"/>
      <c r="AN1203" s="8"/>
      <c r="AO1203" s="8"/>
      <c r="AP1203" s="8"/>
      <c r="AQ1203" s="8"/>
      <c r="AR1203" s="8"/>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1" t="str">
        <v>0- Port Costs</v>
      </c>
      <c r="BT1203" s="1" t="str">
        <v>0- Port Value</v>
      </c>
      <c r="BU1203" s="8"/>
    </row>
    <row r="1204" spans="8:73" hidden="1" outlineLevel="1" x14ac:dyDescent="0.3">
      <c r="H1204" s="1" t="str">
        <v>0 - BM Costs</v>
      </c>
      <c r="L1204" s="1" t="str">
        <v>0 - BM Port</v>
      </c>
      <c r="N1204" s="1" t="str">
        <v>0 - Port Assets</v>
      </c>
      <c r="O1204" s="8"/>
      <c r="P1204" s="8"/>
      <c r="Q1204" s="8"/>
      <c r="R1204" s="8"/>
      <c r="S1204" s="8"/>
      <c r="T1204" s="8"/>
      <c r="U1204" s="8"/>
      <c r="V1204" s="8"/>
      <c r="W1204" s="8"/>
      <c r="X1204" s="8"/>
      <c r="Y1204" s="8"/>
      <c r="Z1204" s="8"/>
      <c r="AA1204" s="8"/>
      <c r="AB1204" s="8"/>
      <c r="AC1204" s="8"/>
      <c r="AD1204" s="8"/>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8"/>
      <c r="BC1204" s="8"/>
      <c r="BD1204" s="8"/>
      <c r="BE1204" s="8"/>
      <c r="BF1204" s="8"/>
      <c r="BG1204" s="8"/>
      <c r="BH1204" s="8"/>
      <c r="BI1204" s="8"/>
      <c r="BJ1204" s="8"/>
      <c r="BK1204" s="8"/>
      <c r="BL1204" s="8"/>
      <c r="BM1204" s="8"/>
      <c r="BN1204" s="8"/>
      <c r="BO1204" s="8"/>
      <c r="BP1204" s="1" t="str">
        <v>0- Port Costs</v>
      </c>
      <c r="BT1204" s="1" t="str">
        <v>0- Port Value</v>
      </c>
      <c r="BU1204" s="8"/>
    </row>
    <row r="1205" spans="8:73" hidden="1" outlineLevel="1" x14ac:dyDescent="0.3">
      <c r="H1205" s="1" t="str">
        <v>0 - BM Costs</v>
      </c>
      <c r="L1205" s="1" t="str">
        <v>0 - BM Port</v>
      </c>
      <c r="N1205" s="1" t="str">
        <v>0 - Port Assets</v>
      </c>
      <c r="O1205" s="8"/>
      <c r="P1205" s="8"/>
      <c r="Q1205" s="8"/>
      <c r="R1205" s="8"/>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8"/>
      <c r="BB1205" s="8"/>
      <c r="BC1205" s="8"/>
      <c r="BD1205" s="8"/>
      <c r="BE1205" s="8"/>
      <c r="BF1205" s="8"/>
      <c r="BG1205" s="8"/>
      <c r="BH1205" s="8"/>
      <c r="BI1205" s="8"/>
      <c r="BJ1205" s="8"/>
      <c r="BK1205" s="8"/>
      <c r="BL1205" s="8"/>
      <c r="BM1205" s="8"/>
      <c r="BN1205" s="8"/>
      <c r="BO1205" s="8"/>
      <c r="BP1205" s="1" t="str">
        <v>0- Port Costs</v>
      </c>
      <c r="BT1205" s="1" t="str">
        <v>0- Port Value</v>
      </c>
      <c r="BU1205" s="8"/>
    </row>
    <row r="1206" spans="8:73" hidden="1" outlineLevel="1" x14ac:dyDescent="0.3">
      <c r="H1206" s="1" t="str">
        <v>0 - BM Costs</v>
      </c>
      <c r="L1206" s="1" t="str">
        <v>0 - BM Port</v>
      </c>
      <c r="N1206" s="1" t="str">
        <v>0 - Port Assets</v>
      </c>
      <c r="O1206" s="8"/>
      <c r="P1206" s="8"/>
      <c r="Q1206" s="8"/>
      <c r="R1206" s="8"/>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1" t="str">
        <v>0- Port Costs</v>
      </c>
      <c r="BT1206" s="1" t="str">
        <v>0- Port Value</v>
      </c>
      <c r="BU1206" s="8"/>
    </row>
    <row r="1207" spans="8:73" hidden="1" outlineLevel="1" x14ac:dyDescent="0.3">
      <c r="H1207" s="1" t="str">
        <v>0 - BM Costs</v>
      </c>
      <c r="L1207" s="1" t="str">
        <v>0 - BM Port</v>
      </c>
      <c r="N1207" s="1" t="str">
        <v>0 - Port Assets</v>
      </c>
      <c r="O1207" s="8"/>
      <c r="P1207" s="8"/>
      <c r="Q1207" s="8"/>
      <c r="R1207" s="8"/>
      <c r="S1207" s="8"/>
      <c r="T1207" s="8"/>
      <c r="U1207" s="8"/>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1" t="str">
        <v>0- Port Costs</v>
      </c>
      <c r="BT1207" s="1" t="str">
        <v>0- Port Value</v>
      </c>
      <c r="BU1207" s="8"/>
    </row>
    <row r="1208" spans="8:73" hidden="1" outlineLevel="1" x14ac:dyDescent="0.3">
      <c r="H1208" s="1" t="str">
        <v>0 - BM Costs</v>
      </c>
      <c r="L1208" s="1" t="str">
        <v>0 - BM Port</v>
      </c>
      <c r="N1208" s="1" t="str">
        <v>0 - Port Assets</v>
      </c>
      <c r="O1208" s="8"/>
      <c r="P1208" s="8"/>
      <c r="Q1208" s="8"/>
      <c r="R1208" s="8"/>
      <c r="S1208" s="8"/>
      <c r="T1208" s="8"/>
      <c r="U1208" s="8"/>
      <c r="V1208" s="8"/>
      <c r="W1208" s="8"/>
      <c r="X1208" s="8"/>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8"/>
      <c r="AW1208" s="8"/>
      <c r="AX1208" s="8"/>
      <c r="AY1208" s="8"/>
      <c r="AZ1208" s="8"/>
      <c r="BA1208" s="8"/>
      <c r="BB1208" s="8"/>
      <c r="BC1208" s="8"/>
      <c r="BD1208" s="8"/>
      <c r="BE1208" s="8"/>
      <c r="BF1208" s="8"/>
      <c r="BG1208" s="8"/>
      <c r="BH1208" s="8"/>
      <c r="BI1208" s="8"/>
      <c r="BJ1208" s="8"/>
      <c r="BK1208" s="8"/>
      <c r="BL1208" s="8"/>
      <c r="BM1208" s="8"/>
      <c r="BN1208" s="8"/>
      <c r="BO1208" s="8"/>
      <c r="BP1208" s="1" t="str">
        <v>0- Port Costs</v>
      </c>
      <c r="BT1208" s="1" t="str">
        <v>0- Port Value</v>
      </c>
      <c r="BU1208" s="8"/>
    </row>
    <row r="1209" spans="8:73" hidden="1" outlineLevel="1" x14ac:dyDescent="0.3">
      <c r="H1209" s="1" t="str">
        <v>0 - BM Costs</v>
      </c>
      <c r="L1209" s="1" t="str">
        <v>0 - BM Port</v>
      </c>
      <c r="N1209" s="1" t="str">
        <v>0 - Port Assets</v>
      </c>
      <c r="O1209" s="8"/>
      <c r="P1209" s="8"/>
      <c r="Q1209" s="8"/>
      <c r="R1209" s="8"/>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c r="BB1209" s="8"/>
      <c r="BC1209" s="8"/>
      <c r="BD1209" s="8"/>
      <c r="BE1209" s="8"/>
      <c r="BF1209" s="8"/>
      <c r="BG1209" s="8"/>
      <c r="BH1209" s="8"/>
      <c r="BI1209" s="8"/>
      <c r="BJ1209" s="8"/>
      <c r="BK1209" s="8"/>
      <c r="BL1209" s="8"/>
      <c r="BM1209" s="8"/>
      <c r="BN1209" s="8"/>
      <c r="BO1209" s="8"/>
      <c r="BP1209" s="1" t="str">
        <v>0- Port Costs</v>
      </c>
      <c r="BT1209" s="1" t="str">
        <v>0- Port Value</v>
      </c>
      <c r="BU1209" s="8"/>
    </row>
    <row r="1210" spans="8:73" hidden="1" outlineLevel="1" x14ac:dyDescent="0.3">
      <c r="H1210" s="1" t="str">
        <v>0 - BM Costs</v>
      </c>
      <c r="L1210" s="1" t="str">
        <v>0 - BM Port</v>
      </c>
      <c r="N1210" s="1" t="str">
        <v>0 - Port Assets</v>
      </c>
      <c r="O1210" s="8"/>
      <c r="P1210" s="8"/>
      <c r="Q1210" s="8"/>
      <c r="R1210" s="8"/>
      <c r="S1210" s="8"/>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8"/>
      <c r="BF1210" s="8"/>
      <c r="BG1210" s="8"/>
      <c r="BH1210" s="8"/>
      <c r="BI1210" s="8"/>
      <c r="BJ1210" s="8"/>
      <c r="BK1210" s="8"/>
      <c r="BL1210" s="8"/>
      <c r="BM1210" s="8"/>
      <c r="BN1210" s="8"/>
      <c r="BO1210" s="8"/>
      <c r="BP1210" s="1" t="str">
        <v>0- Port Costs</v>
      </c>
      <c r="BT1210" s="1" t="str">
        <v>0- Port Value</v>
      </c>
      <c r="BU1210" s="8"/>
    </row>
    <row r="1211" spans="8:73" hidden="1" outlineLevel="1" x14ac:dyDescent="0.3">
      <c r="H1211" s="1" t="str">
        <v>0 - BM Costs</v>
      </c>
      <c r="L1211" s="1" t="str">
        <v>0 - BM Port</v>
      </c>
      <c r="N1211" s="1" t="str">
        <v>0 - Port Assets</v>
      </c>
      <c r="O1211" s="8"/>
      <c r="P1211" s="8"/>
      <c r="Q1211" s="8"/>
      <c r="R1211" s="8"/>
      <c r="S1211" s="8"/>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1" t="str">
        <v>0- Port Costs</v>
      </c>
      <c r="BT1211" s="1" t="str">
        <v>0- Port Value</v>
      </c>
      <c r="BU1211" s="8"/>
    </row>
    <row r="1212" spans="8:73" hidden="1" outlineLevel="1" x14ac:dyDescent="0.3">
      <c r="H1212" s="1" t="str">
        <v>0 - BM Costs</v>
      </c>
      <c r="L1212" s="1" t="str">
        <v>0 - BM Port</v>
      </c>
      <c r="N1212" s="1" t="str">
        <v>0 - Port Assets</v>
      </c>
      <c r="O1212" s="8"/>
      <c r="P1212" s="8"/>
      <c r="Q1212" s="8"/>
      <c r="R1212" s="8"/>
      <c r="S1212" s="8"/>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1" t="str">
        <v>0- Port Costs</v>
      </c>
      <c r="BT1212" s="1" t="str">
        <v>0- Port Value</v>
      </c>
      <c r="BU1212" s="8"/>
    </row>
    <row r="1213" spans="8:73" hidden="1" outlineLevel="1" x14ac:dyDescent="0.3">
      <c r="H1213" s="1" t="str">
        <v>0 - BM Costs</v>
      </c>
      <c r="L1213" s="1" t="str">
        <v>0 - BM Port</v>
      </c>
      <c r="N1213" s="1" t="str">
        <v>0 - Port Assets</v>
      </c>
      <c r="O1213" s="8"/>
      <c r="P1213" s="8"/>
      <c r="Q1213" s="8"/>
      <c r="R1213" s="8"/>
      <c r="S1213" s="8"/>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1" t="str">
        <v>0- Port Costs</v>
      </c>
      <c r="BT1213" s="1" t="str">
        <v>0- Port Value</v>
      </c>
      <c r="BU1213" s="8"/>
    </row>
    <row r="1214" spans="8:73" hidden="1" outlineLevel="1" x14ac:dyDescent="0.3">
      <c r="H1214" s="1" t="str">
        <v>0 - BM Costs</v>
      </c>
      <c r="L1214" s="1" t="str">
        <v>0 - BM Port</v>
      </c>
      <c r="N1214" s="1" t="str">
        <v>0 - Port Assets</v>
      </c>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1" t="str">
        <v>0- Port Costs</v>
      </c>
      <c r="BT1214" s="1" t="str">
        <v>0- Port Value</v>
      </c>
      <c r="BU1214" s="8"/>
    </row>
    <row r="1215" spans="8:73" hidden="1" outlineLevel="1" x14ac:dyDescent="0.3">
      <c r="H1215" s="1" t="str">
        <v>0 - BM Costs</v>
      </c>
      <c r="L1215" s="1" t="str">
        <v>0 - BM Port</v>
      </c>
      <c r="N1215" s="1" t="str">
        <v>0 - Port Assets</v>
      </c>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8"/>
      <c r="BF1215" s="8"/>
      <c r="BG1215" s="8"/>
      <c r="BH1215" s="8"/>
      <c r="BI1215" s="8"/>
      <c r="BJ1215" s="8"/>
      <c r="BK1215" s="8"/>
      <c r="BL1215" s="8"/>
      <c r="BM1215" s="8"/>
      <c r="BN1215" s="8"/>
      <c r="BO1215" s="8"/>
      <c r="BP1215" s="1" t="str">
        <v>0- Port Costs</v>
      </c>
      <c r="BT1215" s="1" t="str">
        <v>0- Port Value</v>
      </c>
      <c r="BU1215" s="8"/>
    </row>
    <row r="1216" spans="8:73" hidden="1" outlineLevel="1" x14ac:dyDescent="0.3">
      <c r="H1216" s="1" t="str">
        <v>0 - BM Costs</v>
      </c>
      <c r="L1216" s="1" t="str">
        <v>0 - BM Port</v>
      </c>
      <c r="N1216" s="1" t="str">
        <v>0 - Port Assets</v>
      </c>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1" t="str">
        <v>0- Port Costs</v>
      </c>
      <c r="BT1216" s="1" t="str">
        <v>0- Port Value</v>
      </c>
      <c r="BU1216" s="8"/>
    </row>
    <row r="1217" spans="8:73" hidden="1" outlineLevel="1" x14ac:dyDescent="0.3">
      <c r="H1217" s="1" t="str">
        <v>0 - BM Costs</v>
      </c>
      <c r="L1217" s="1" t="str">
        <v>0 - BM Port</v>
      </c>
      <c r="N1217" s="1" t="str">
        <v>0 - Port Assets</v>
      </c>
      <c r="O1217" s="8"/>
      <c r="P1217" s="8"/>
      <c r="Q1217" s="8"/>
      <c r="R1217" s="8"/>
      <c r="S1217" s="8"/>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8"/>
      <c r="BF1217" s="8"/>
      <c r="BG1217" s="8"/>
      <c r="BH1217" s="8"/>
      <c r="BI1217" s="8"/>
      <c r="BJ1217" s="8"/>
      <c r="BK1217" s="8"/>
      <c r="BL1217" s="8"/>
      <c r="BM1217" s="8"/>
      <c r="BN1217" s="8"/>
      <c r="BO1217" s="8"/>
      <c r="BP1217" s="1" t="str">
        <v>0- Port Costs</v>
      </c>
      <c r="BT1217" s="1" t="str">
        <v>0- Port Value</v>
      </c>
      <c r="BU1217" s="8"/>
    </row>
    <row r="1218" spans="8:73" hidden="1" outlineLevel="1" x14ac:dyDescent="0.3">
      <c r="H1218" s="1" t="str">
        <v>0 - BM Costs</v>
      </c>
      <c r="L1218" s="1" t="str">
        <v>0 - BM Port</v>
      </c>
      <c r="N1218" s="1" t="str">
        <v>0 - Port Assets</v>
      </c>
      <c r="O1218" s="8"/>
      <c r="P1218" s="8"/>
      <c r="Q1218" s="8"/>
      <c r="R1218" s="8"/>
      <c r="S1218" s="8"/>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1" t="str">
        <v>0- Port Costs</v>
      </c>
      <c r="BT1218" s="1" t="str">
        <v>0- Port Value</v>
      </c>
      <c r="BU1218" s="8"/>
    </row>
    <row r="1219" spans="8:73" hidden="1" outlineLevel="1" x14ac:dyDescent="0.3">
      <c r="H1219" s="1" t="str">
        <v>0 - BM Costs</v>
      </c>
      <c r="L1219" s="1" t="str">
        <v>0 - BM Port</v>
      </c>
      <c r="N1219" s="1" t="str">
        <v>0 - Port Assets</v>
      </c>
      <c r="O1219" s="8"/>
      <c r="P1219" s="8"/>
      <c r="Q1219" s="8"/>
      <c r="R1219" s="8"/>
      <c r="S1219" s="8"/>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8"/>
      <c r="BF1219" s="8"/>
      <c r="BG1219" s="8"/>
      <c r="BH1219" s="8"/>
      <c r="BI1219" s="8"/>
      <c r="BJ1219" s="8"/>
      <c r="BK1219" s="8"/>
      <c r="BL1219" s="8"/>
      <c r="BM1219" s="8"/>
      <c r="BN1219" s="8"/>
      <c r="BO1219" s="8"/>
      <c r="BP1219" s="1" t="str">
        <v>0- Port Costs</v>
      </c>
      <c r="BT1219" s="1" t="str">
        <v>0- Port Value</v>
      </c>
      <c r="BU1219" s="8"/>
    </row>
    <row r="1220" spans="8:73" hidden="1" outlineLevel="1" x14ac:dyDescent="0.3">
      <c r="H1220" s="1" t="str">
        <v>0 - BM Costs</v>
      </c>
      <c r="L1220" s="1" t="str">
        <v>0 - BM Port</v>
      </c>
      <c r="N1220" s="1" t="str">
        <v>0 - Port Assets</v>
      </c>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1" t="str">
        <v>0- Port Costs</v>
      </c>
      <c r="BT1220" s="1" t="str">
        <v>0- Port Value</v>
      </c>
      <c r="BU1220" s="8"/>
    </row>
    <row r="1221" spans="8:73" hidden="1" outlineLevel="1" x14ac:dyDescent="0.3">
      <c r="H1221" s="1" t="str">
        <v>0 - BM Costs</v>
      </c>
      <c r="L1221" s="1" t="str">
        <v>0 - BM Port</v>
      </c>
      <c r="N1221" s="1" t="str">
        <v>0 - Port Assets</v>
      </c>
      <c r="O1221" s="8"/>
      <c r="P1221" s="8"/>
      <c r="Q1221" s="8"/>
      <c r="R1221" s="8"/>
      <c r="S1221" s="8"/>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1" t="str">
        <v>0- Port Costs</v>
      </c>
      <c r="BT1221" s="1" t="str">
        <v>0- Port Value</v>
      </c>
      <c r="BU1221" s="8"/>
    </row>
    <row r="1222" spans="8:73" hidden="1" outlineLevel="1" x14ac:dyDescent="0.3">
      <c r="H1222" s="1" t="str">
        <v>0 - BM Costs</v>
      </c>
      <c r="L1222" s="1" t="str">
        <v>0 - BM Port</v>
      </c>
      <c r="N1222" s="1" t="str">
        <v>0 - Port Assets</v>
      </c>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1" t="str">
        <v>0- Port Costs</v>
      </c>
      <c r="BT1222" s="1" t="str">
        <v>0- Port Value</v>
      </c>
      <c r="BU1222" s="8"/>
    </row>
    <row r="1223" spans="8:73" hidden="1" outlineLevel="1" x14ac:dyDescent="0.3">
      <c r="H1223" s="1" t="str">
        <v>0 - BM Costs</v>
      </c>
      <c r="L1223" s="1" t="str">
        <v>0 - BM Port</v>
      </c>
      <c r="N1223" s="1" t="str">
        <v>0 - Port Assets</v>
      </c>
      <c r="O1223" s="8"/>
      <c r="P1223" s="8"/>
      <c r="Q1223" s="8"/>
      <c r="R1223" s="8"/>
      <c r="S1223" s="8"/>
      <c r="T1223" s="8"/>
      <c r="U1223" s="8"/>
      <c r="V1223" s="8"/>
      <c r="W1223" s="8"/>
      <c r="X1223" s="8"/>
      <c r="Y1223" s="8"/>
      <c r="Z1223" s="8"/>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1" t="str">
        <v>0- Port Costs</v>
      </c>
      <c r="BT1223" s="1" t="str">
        <v>0- Port Value</v>
      </c>
      <c r="BU1223" s="8"/>
    </row>
    <row r="1224" spans="8:73" hidden="1" outlineLevel="1" x14ac:dyDescent="0.3">
      <c r="H1224" s="1" t="str">
        <v>0 - BM Costs</v>
      </c>
      <c r="L1224" s="1" t="str">
        <v>0 - BM Port</v>
      </c>
      <c r="N1224" s="1" t="str">
        <v>0 - Port Assets</v>
      </c>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1" t="str">
        <v>0- Port Costs</v>
      </c>
      <c r="BT1224" s="1" t="str">
        <v>0- Port Value</v>
      </c>
      <c r="BU1224" s="8"/>
    </row>
    <row r="1225" spans="8:73" hidden="1" outlineLevel="1" x14ac:dyDescent="0.3">
      <c r="H1225" s="1" t="str">
        <v>0 - BM Costs</v>
      </c>
      <c r="L1225" s="1" t="str">
        <v>0 - BM Port</v>
      </c>
      <c r="N1225" s="1" t="str">
        <v>0 - Port Assets</v>
      </c>
      <c r="O1225" s="8"/>
      <c r="P1225" s="8"/>
      <c r="Q1225" s="8"/>
      <c r="R1225" s="8"/>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1" t="str">
        <v>0- Port Costs</v>
      </c>
      <c r="BT1225" s="1" t="str">
        <v>0- Port Value</v>
      </c>
      <c r="BU1225" s="8"/>
    </row>
    <row r="1226" spans="8:73" hidden="1" outlineLevel="1" x14ac:dyDescent="0.3">
      <c r="H1226" s="1" t="str">
        <v>0 - BM Costs</v>
      </c>
      <c r="L1226" s="1" t="str">
        <v>0 - BM Port</v>
      </c>
      <c r="N1226" s="1" t="str">
        <v>0 - Port Assets</v>
      </c>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1" t="str">
        <v>0- Port Costs</v>
      </c>
      <c r="BT1226" s="1" t="str">
        <v>0- Port Value</v>
      </c>
      <c r="BU1226" s="8"/>
    </row>
    <row r="1227" spans="8:73" hidden="1" outlineLevel="1" x14ac:dyDescent="0.3">
      <c r="H1227" s="1" t="str">
        <v>0 - BM Costs</v>
      </c>
      <c r="L1227" s="1" t="str">
        <v>0 - BM Port</v>
      </c>
      <c r="N1227" s="1" t="str">
        <v>0 - Port Assets</v>
      </c>
      <c r="O1227" s="8"/>
      <c r="P1227" s="8"/>
      <c r="Q1227" s="8"/>
      <c r="R1227" s="8"/>
      <c r="S1227" s="8"/>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1" t="str">
        <v>0- Port Costs</v>
      </c>
      <c r="BT1227" s="1" t="str">
        <v>0- Port Value</v>
      </c>
      <c r="BU1227" s="8"/>
    </row>
    <row r="1228" spans="8:73" hidden="1" outlineLevel="1" x14ac:dyDescent="0.3">
      <c r="H1228" s="1" t="str">
        <v>0 - BM Costs</v>
      </c>
      <c r="L1228" s="1" t="str">
        <v>0 - BM Port</v>
      </c>
      <c r="N1228" s="1" t="str">
        <v>0 - Port Assets</v>
      </c>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1" t="str">
        <v>0- Port Costs</v>
      </c>
      <c r="BT1228" s="1" t="str">
        <v>0- Port Value</v>
      </c>
      <c r="BU1228" s="8"/>
    </row>
    <row r="1229" spans="8:73" hidden="1" outlineLevel="1" x14ac:dyDescent="0.3">
      <c r="H1229" s="1" t="str">
        <v>0 - BM Costs</v>
      </c>
      <c r="L1229" s="1" t="str">
        <v>0 - BM Port</v>
      </c>
      <c r="N1229" s="1" t="str">
        <v>0 - Port Assets</v>
      </c>
      <c r="O1229" s="8"/>
      <c r="P1229" s="8"/>
      <c r="Q1229" s="8"/>
      <c r="R1229" s="8"/>
      <c r="S1229" s="8"/>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c r="BE1229" s="8"/>
      <c r="BF1229" s="8"/>
      <c r="BG1229" s="8"/>
      <c r="BH1229" s="8"/>
      <c r="BI1229" s="8"/>
      <c r="BJ1229" s="8"/>
      <c r="BK1229" s="8"/>
      <c r="BL1229" s="8"/>
      <c r="BM1229" s="8"/>
      <c r="BN1229" s="8"/>
      <c r="BO1229" s="8"/>
      <c r="BP1229" s="1" t="str">
        <v>0- Port Costs</v>
      </c>
      <c r="BT1229" s="1" t="str">
        <v>0- Port Value</v>
      </c>
      <c r="BU1229" s="8"/>
    </row>
    <row r="1230" spans="8:73" hidden="1" outlineLevel="1" x14ac:dyDescent="0.3">
      <c r="H1230" s="1" t="str">
        <v>0 - BM Costs</v>
      </c>
      <c r="L1230" s="1" t="str">
        <v>0 - BM Port</v>
      </c>
      <c r="N1230" s="1" t="str">
        <v>0 - Port Assets</v>
      </c>
      <c r="O1230" s="8"/>
      <c r="P1230" s="8"/>
      <c r="Q1230" s="8"/>
      <c r="R1230" s="8"/>
      <c r="S1230" s="8"/>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1" t="str">
        <v>0- Port Costs</v>
      </c>
      <c r="BT1230" s="1" t="str">
        <v>0- Port Value</v>
      </c>
      <c r="BU1230" s="8"/>
    </row>
    <row r="1231" spans="8:73" hidden="1" outlineLevel="1" x14ac:dyDescent="0.3">
      <c r="H1231" s="1" t="str">
        <v>0 - BM Costs</v>
      </c>
      <c r="L1231" s="1" t="str">
        <v>0 - BM Port</v>
      </c>
      <c r="N1231" s="1" t="str">
        <v>0 - Port Assets</v>
      </c>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8"/>
      <c r="BF1231" s="8"/>
      <c r="BG1231" s="8"/>
      <c r="BH1231" s="8"/>
      <c r="BI1231" s="8"/>
      <c r="BJ1231" s="8"/>
      <c r="BK1231" s="8"/>
      <c r="BL1231" s="8"/>
      <c r="BM1231" s="8"/>
      <c r="BN1231" s="8"/>
      <c r="BO1231" s="8"/>
      <c r="BP1231" s="1" t="str">
        <v>0- Port Costs</v>
      </c>
      <c r="BT1231" s="1" t="str">
        <v>0- Port Value</v>
      </c>
      <c r="BU1231" s="8"/>
    </row>
    <row r="1232" spans="8:73" hidden="1" outlineLevel="1" x14ac:dyDescent="0.3">
      <c r="H1232" s="1" t="str">
        <v>0 - BM Costs</v>
      </c>
      <c r="L1232" s="1" t="str">
        <v>0 - BM Port</v>
      </c>
      <c r="N1232" s="1" t="str">
        <v>0 - Port Assets</v>
      </c>
      <c r="O1232" s="8"/>
      <c r="P1232" s="8"/>
      <c r="Q1232" s="8"/>
      <c r="R1232" s="8"/>
      <c r="S1232" s="8"/>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1" t="str">
        <v>0- Port Costs</v>
      </c>
      <c r="BT1232" s="1" t="str">
        <v>0- Port Value</v>
      </c>
      <c r="BU1232" s="8"/>
    </row>
    <row r="1233" spans="8:73" hidden="1" outlineLevel="1" x14ac:dyDescent="0.3">
      <c r="H1233" s="1" t="str">
        <v>0 - BM Costs</v>
      </c>
      <c r="L1233" s="1" t="str">
        <v>0 - BM Port</v>
      </c>
      <c r="N1233" s="1" t="str">
        <v>0 - Port Assets</v>
      </c>
      <c r="O1233" s="8"/>
      <c r="P1233" s="8"/>
      <c r="Q1233" s="8"/>
      <c r="R1233" s="8"/>
      <c r="S1233" s="8"/>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8"/>
      <c r="BB1233" s="8"/>
      <c r="BC1233" s="8"/>
      <c r="BD1233" s="8"/>
      <c r="BE1233" s="8"/>
      <c r="BF1233" s="8"/>
      <c r="BG1233" s="8"/>
      <c r="BH1233" s="8"/>
      <c r="BI1233" s="8"/>
      <c r="BJ1233" s="8"/>
      <c r="BK1233" s="8"/>
      <c r="BL1233" s="8"/>
      <c r="BM1233" s="8"/>
      <c r="BN1233" s="8"/>
      <c r="BO1233" s="8"/>
      <c r="BP1233" s="1" t="str">
        <v>0- Port Costs</v>
      </c>
      <c r="BT1233" s="1" t="str">
        <v>0- Port Value</v>
      </c>
      <c r="BU1233" s="8"/>
    </row>
    <row r="1234" spans="8:73" hidden="1" outlineLevel="1" x14ac:dyDescent="0.3">
      <c r="H1234" s="1" t="str">
        <v>0 - BM Costs</v>
      </c>
      <c r="L1234" s="1" t="str">
        <v>0 - BM Port</v>
      </c>
      <c r="N1234" s="1" t="str">
        <v>0 - Port Assets</v>
      </c>
      <c r="O1234" s="8"/>
      <c r="P1234" s="8"/>
      <c r="Q1234" s="8"/>
      <c r="R1234" s="8"/>
      <c r="S1234" s="8"/>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1" t="str">
        <v>0- Port Costs</v>
      </c>
      <c r="BT1234" s="1" t="str">
        <v>0- Port Value</v>
      </c>
      <c r="BU1234" s="8"/>
    </row>
    <row r="1235" spans="8:73" hidden="1" outlineLevel="1" x14ac:dyDescent="0.3">
      <c r="H1235" s="1" t="str">
        <v>0 - BM Costs</v>
      </c>
      <c r="L1235" s="1" t="str">
        <v>0 - BM Port</v>
      </c>
      <c r="N1235" s="1" t="str">
        <v>0 - Port Assets</v>
      </c>
      <c r="O1235" s="8"/>
      <c r="P1235" s="8"/>
      <c r="Q1235" s="8"/>
      <c r="R1235" s="8"/>
      <c r="S1235" s="8"/>
      <c r="T1235" s="8"/>
      <c r="U1235" s="8"/>
      <c r="V1235" s="8"/>
      <c r="W1235" s="8"/>
      <c r="X1235" s="8"/>
      <c r="Y1235" s="8"/>
      <c r="Z1235" s="8"/>
      <c r="AA1235" s="8"/>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1" t="str">
        <v>0- Port Costs</v>
      </c>
      <c r="BT1235" s="1" t="str">
        <v>0- Port Value</v>
      </c>
      <c r="BU1235" s="8"/>
    </row>
    <row r="1236" spans="8:73" hidden="1" outlineLevel="1" x14ac:dyDescent="0.3">
      <c r="H1236" s="1" t="str">
        <v>0 - BM Costs</v>
      </c>
      <c r="L1236" s="1" t="str">
        <v>0 - BM Port</v>
      </c>
      <c r="N1236" s="1" t="str">
        <v>0 - Port Assets</v>
      </c>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1" t="str">
        <v>0- Port Costs</v>
      </c>
      <c r="BT1236" s="1" t="str">
        <v>0- Port Value</v>
      </c>
      <c r="BU1236" s="8"/>
    </row>
    <row r="1237" spans="8:73" hidden="1" outlineLevel="1" x14ac:dyDescent="0.3">
      <c r="H1237" s="1" t="str">
        <v>0 - BM Costs</v>
      </c>
      <c r="L1237" s="1" t="str">
        <v>0 - BM Port</v>
      </c>
      <c r="N1237" s="1" t="str">
        <v>0 - Port Assets</v>
      </c>
      <c r="O1237" s="8"/>
      <c r="P1237" s="8"/>
      <c r="Q1237" s="8"/>
      <c r="R1237" s="8"/>
      <c r="S1237" s="8"/>
      <c r="T1237" s="8"/>
      <c r="U1237" s="8"/>
      <c r="V1237" s="8"/>
      <c r="W1237" s="8"/>
      <c r="X1237" s="8"/>
      <c r="Y1237" s="8"/>
      <c r="Z1237" s="8"/>
      <c r="AA1237" s="8"/>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8"/>
      <c r="BF1237" s="8"/>
      <c r="BG1237" s="8"/>
      <c r="BH1237" s="8"/>
      <c r="BI1237" s="8"/>
      <c r="BJ1237" s="8"/>
      <c r="BK1237" s="8"/>
      <c r="BL1237" s="8"/>
      <c r="BM1237" s="8"/>
      <c r="BN1237" s="8"/>
      <c r="BO1237" s="8"/>
      <c r="BP1237" s="1" t="str">
        <v>0- Port Costs</v>
      </c>
      <c r="BT1237" s="1" t="str">
        <v>0- Port Value</v>
      </c>
      <c r="BU1237" s="8"/>
    </row>
    <row r="1238" spans="8:73" hidden="1" outlineLevel="1" x14ac:dyDescent="0.3">
      <c r="H1238" s="1" t="str">
        <v>0 - BM Costs</v>
      </c>
      <c r="L1238" s="1" t="str">
        <v>0 - BM Port</v>
      </c>
      <c r="N1238" s="1" t="str">
        <v>0 - Port Assets</v>
      </c>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1" t="str">
        <v>0- Port Costs</v>
      </c>
      <c r="BT1238" s="1" t="str">
        <v>0- Port Value</v>
      </c>
      <c r="BU1238" s="8"/>
    </row>
    <row r="1239" spans="8:73" hidden="1" outlineLevel="1" x14ac:dyDescent="0.3">
      <c r="H1239" s="1" t="str">
        <v>0 - BM Costs</v>
      </c>
      <c r="L1239" s="1" t="str">
        <v>0 - BM Port</v>
      </c>
      <c r="N1239" s="1" t="str">
        <v>0 - Port Assets</v>
      </c>
      <c r="O1239" s="8"/>
      <c r="P1239" s="8"/>
      <c r="Q1239" s="8"/>
      <c r="R1239" s="8"/>
      <c r="S1239" s="8"/>
      <c r="T1239" s="8"/>
      <c r="U1239" s="8"/>
      <c r="V1239" s="8"/>
      <c r="W1239" s="8"/>
      <c r="X1239" s="8"/>
      <c r="Y1239" s="8"/>
      <c r="Z1239" s="8"/>
      <c r="AA1239" s="8"/>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1" t="str">
        <v>0- Port Costs</v>
      </c>
      <c r="BT1239" s="1" t="str">
        <v>0- Port Value</v>
      </c>
      <c r="BU1239" s="8"/>
    </row>
    <row r="1240" spans="8:73" hidden="1" outlineLevel="1" x14ac:dyDescent="0.3">
      <c r="H1240" s="1" t="str">
        <v>0 - BM Costs</v>
      </c>
      <c r="L1240" s="1" t="str">
        <v>0 - BM Port</v>
      </c>
      <c r="N1240" s="1" t="str">
        <v>0 - Port Assets</v>
      </c>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c r="BD1240" s="8"/>
      <c r="BE1240" s="8"/>
      <c r="BF1240" s="8"/>
      <c r="BG1240" s="8"/>
      <c r="BH1240" s="8"/>
      <c r="BI1240" s="8"/>
      <c r="BJ1240" s="8"/>
      <c r="BK1240" s="8"/>
      <c r="BL1240" s="8"/>
      <c r="BM1240" s="8"/>
      <c r="BN1240" s="8"/>
      <c r="BO1240" s="8"/>
      <c r="BP1240" s="1" t="str">
        <v>0- Port Costs</v>
      </c>
      <c r="BT1240" s="1" t="str">
        <v>0- Port Value</v>
      </c>
      <c r="BU1240" s="8"/>
    </row>
    <row r="1241" spans="8:73" hidden="1" outlineLevel="1" x14ac:dyDescent="0.3">
      <c r="H1241" s="1" t="str">
        <v>0 - BM Costs</v>
      </c>
      <c r="L1241" s="1" t="str">
        <v>0 - BM Port</v>
      </c>
      <c r="N1241" s="1" t="str">
        <v>0 - Port Assets</v>
      </c>
      <c r="O1241" s="8"/>
      <c r="P1241" s="8"/>
      <c r="Q1241" s="8"/>
      <c r="R1241" s="8"/>
      <c r="S1241" s="8"/>
      <c r="T1241" s="8"/>
      <c r="U1241" s="8"/>
      <c r="V1241" s="8"/>
      <c r="W1241" s="8"/>
      <c r="X1241" s="8"/>
      <c r="Y1241" s="8"/>
      <c r="Z1241" s="8"/>
      <c r="AA1241" s="8"/>
      <c r="AB1241" s="8"/>
      <c r="AC1241" s="8"/>
      <c r="AD1241" s="8"/>
      <c r="AE1241" s="8"/>
      <c r="AF1241" s="8"/>
      <c r="AG1241" s="8"/>
      <c r="AH1241" s="8"/>
      <c r="AI1241" s="8"/>
      <c r="AJ1241" s="8"/>
      <c r="AK1241" s="8"/>
      <c r="AL1241" s="8"/>
      <c r="AM1241" s="8"/>
      <c r="AN1241" s="8"/>
      <c r="AO1241" s="8"/>
      <c r="AP1241" s="8"/>
      <c r="AQ1241" s="8"/>
      <c r="AR1241" s="8"/>
      <c r="AS1241" s="8"/>
      <c r="AT1241" s="8"/>
      <c r="AU1241" s="8"/>
      <c r="AV1241" s="8"/>
      <c r="AW1241" s="8"/>
      <c r="AX1241" s="8"/>
      <c r="AY1241" s="8"/>
      <c r="AZ1241" s="8"/>
      <c r="BA1241" s="8"/>
      <c r="BB1241" s="8"/>
      <c r="BC1241" s="8"/>
      <c r="BD1241" s="8"/>
      <c r="BE1241" s="8"/>
      <c r="BF1241" s="8"/>
      <c r="BG1241" s="8"/>
      <c r="BH1241" s="8"/>
      <c r="BI1241" s="8"/>
      <c r="BJ1241" s="8"/>
      <c r="BK1241" s="8"/>
      <c r="BL1241" s="8"/>
      <c r="BM1241" s="8"/>
      <c r="BN1241" s="8"/>
      <c r="BO1241" s="8"/>
      <c r="BP1241" s="1" t="str">
        <v>0- Port Costs</v>
      </c>
      <c r="BT1241" s="1" t="str">
        <v>0- Port Value</v>
      </c>
      <c r="BU1241" s="8"/>
    </row>
    <row r="1242" spans="8:73" hidden="1" outlineLevel="1" x14ac:dyDescent="0.3">
      <c r="H1242" s="1" t="str">
        <v>0 - BM Costs</v>
      </c>
      <c r="L1242" s="1" t="str">
        <v>0 - BM Port</v>
      </c>
      <c r="N1242" s="1" t="str">
        <v>0 - Port Assets</v>
      </c>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1" t="str">
        <v>0- Port Costs</v>
      </c>
      <c r="BT1242" s="1" t="str">
        <v>0- Port Value</v>
      </c>
      <c r="BU1242" s="8"/>
    </row>
    <row r="1243" spans="8:73" hidden="1" outlineLevel="1" x14ac:dyDescent="0.3">
      <c r="H1243" s="1" t="str">
        <v>0 - BM Costs</v>
      </c>
      <c r="L1243" s="1" t="str">
        <v>0 - BM Port</v>
      </c>
      <c r="N1243" s="1" t="str">
        <v>0 - Port Assets</v>
      </c>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8"/>
      <c r="AR1243" s="8"/>
      <c r="AS1243" s="8"/>
      <c r="AT1243" s="8"/>
      <c r="AU1243" s="8"/>
      <c r="AV1243" s="8"/>
      <c r="AW1243" s="8"/>
      <c r="AX1243" s="8"/>
      <c r="AY1243" s="8"/>
      <c r="AZ1243" s="8"/>
      <c r="BA1243" s="8"/>
      <c r="BB1243" s="8"/>
      <c r="BC1243" s="8"/>
      <c r="BD1243" s="8"/>
      <c r="BE1243" s="8"/>
      <c r="BF1243" s="8"/>
      <c r="BG1243" s="8"/>
      <c r="BH1243" s="8"/>
      <c r="BI1243" s="8"/>
      <c r="BJ1243" s="8"/>
      <c r="BK1243" s="8"/>
      <c r="BL1243" s="8"/>
      <c r="BM1243" s="8"/>
      <c r="BN1243" s="8"/>
      <c r="BO1243" s="8"/>
      <c r="BP1243" s="1" t="str">
        <v>0- Port Costs</v>
      </c>
      <c r="BT1243" s="1" t="str">
        <v>0- Port Value</v>
      </c>
      <c r="BU1243" s="8"/>
    </row>
    <row r="1244" spans="8:73" hidden="1" outlineLevel="1" x14ac:dyDescent="0.3">
      <c r="H1244" s="1" t="str">
        <v>0 - BM Costs</v>
      </c>
      <c r="L1244" s="1" t="str">
        <v>0 - BM Port</v>
      </c>
      <c r="N1244" s="1" t="str">
        <v>0 - Port Assets</v>
      </c>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1" t="str">
        <v>0- Port Costs</v>
      </c>
      <c r="BT1244" s="1" t="str">
        <v>0- Port Value</v>
      </c>
      <c r="BU1244" s="8"/>
    </row>
    <row r="1245" spans="8:73" hidden="1" outlineLevel="1" x14ac:dyDescent="0.3">
      <c r="H1245" s="1" t="str">
        <v>0 - BM Costs</v>
      </c>
      <c r="L1245" s="1" t="str">
        <v>0 - BM Port</v>
      </c>
      <c r="N1245" s="1" t="str">
        <v>0 - Port Assets</v>
      </c>
      <c r="O1245" s="8"/>
      <c r="P1245" s="8"/>
      <c r="Q1245" s="8"/>
      <c r="R1245" s="8"/>
      <c r="S1245" s="8"/>
      <c r="T1245" s="8"/>
      <c r="U1245" s="8"/>
      <c r="V1245" s="8"/>
      <c r="W1245" s="8"/>
      <c r="X1245" s="8"/>
      <c r="Y1245" s="8"/>
      <c r="Z1245" s="8"/>
      <c r="AA1245" s="8"/>
      <c r="AB1245" s="8"/>
      <c r="AC1245" s="8"/>
      <c r="AD1245" s="8"/>
      <c r="AE1245" s="8"/>
      <c r="AF1245" s="8"/>
      <c r="AG1245" s="8"/>
      <c r="AH1245" s="8"/>
      <c r="AI1245" s="8"/>
      <c r="AJ1245" s="8"/>
      <c r="AK1245" s="8"/>
      <c r="AL1245" s="8"/>
      <c r="AM1245" s="8"/>
      <c r="AN1245" s="8"/>
      <c r="AO1245" s="8"/>
      <c r="AP1245" s="8"/>
      <c r="AQ1245" s="8"/>
      <c r="AR1245" s="8"/>
      <c r="AS1245" s="8"/>
      <c r="AT1245" s="8"/>
      <c r="AU1245" s="8"/>
      <c r="AV1245" s="8"/>
      <c r="AW1245" s="8"/>
      <c r="AX1245" s="8"/>
      <c r="AY1245" s="8"/>
      <c r="AZ1245" s="8"/>
      <c r="BA1245" s="8"/>
      <c r="BB1245" s="8"/>
      <c r="BC1245" s="8"/>
      <c r="BD1245" s="8"/>
      <c r="BE1245" s="8"/>
      <c r="BF1245" s="8"/>
      <c r="BG1245" s="8"/>
      <c r="BH1245" s="8"/>
      <c r="BI1245" s="8"/>
      <c r="BJ1245" s="8"/>
      <c r="BK1245" s="8"/>
      <c r="BL1245" s="8"/>
      <c r="BM1245" s="8"/>
      <c r="BN1245" s="8"/>
      <c r="BO1245" s="8"/>
      <c r="BP1245" s="1" t="str">
        <v>0- Port Costs</v>
      </c>
      <c r="BT1245" s="1" t="str">
        <v>0- Port Value</v>
      </c>
      <c r="BU1245" s="8"/>
    </row>
    <row r="1246" spans="8:73" hidden="1" outlineLevel="1" x14ac:dyDescent="0.3">
      <c r="H1246" s="1" t="str">
        <v>0 - BM Costs</v>
      </c>
      <c r="L1246" s="1" t="str">
        <v>0 - BM Port</v>
      </c>
      <c r="N1246" s="1" t="str">
        <v>0 - Port Assets</v>
      </c>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1" t="str">
        <v>0- Port Costs</v>
      </c>
      <c r="BT1246" s="1" t="str">
        <v>0- Port Value</v>
      </c>
      <c r="BU1246" s="8"/>
    </row>
    <row r="1247" spans="8:73" hidden="1" outlineLevel="1" x14ac:dyDescent="0.3">
      <c r="H1247" s="1" t="str">
        <v>0 - BM Costs</v>
      </c>
      <c r="L1247" s="1" t="str">
        <v>0 - BM Port</v>
      </c>
      <c r="N1247" s="1" t="str">
        <v>0 - Port Assets</v>
      </c>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1" t="str">
        <v>0- Port Costs</v>
      </c>
      <c r="BT1247" s="1" t="str">
        <v>0- Port Value</v>
      </c>
      <c r="BU1247" s="8"/>
    </row>
    <row r="1248" spans="8:73" hidden="1" outlineLevel="1" x14ac:dyDescent="0.3">
      <c r="H1248" s="1" t="str">
        <v>0 - BM Costs</v>
      </c>
      <c r="L1248" s="1" t="str">
        <v>0 - BM Port</v>
      </c>
      <c r="N1248" s="1" t="str">
        <v>0 - Port Assets</v>
      </c>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1" t="str">
        <v>0- Port Costs</v>
      </c>
      <c r="BT1248" s="1" t="str">
        <v>0- Port Value</v>
      </c>
      <c r="BU1248" s="8"/>
    </row>
    <row r="1249" spans="8:73" hidden="1" outlineLevel="1" x14ac:dyDescent="0.3">
      <c r="H1249" s="1" t="str">
        <v>0 - BM Costs</v>
      </c>
      <c r="L1249" s="1" t="str">
        <v>0 - BM Port</v>
      </c>
      <c r="N1249" s="1" t="str">
        <v>0 - Port Assets</v>
      </c>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1" t="str">
        <v>0- Port Costs</v>
      </c>
      <c r="BT1249" s="1" t="str">
        <v>0- Port Value</v>
      </c>
      <c r="BU1249" s="8"/>
    </row>
    <row r="1250" spans="8:73" hidden="1" outlineLevel="1" x14ac:dyDescent="0.3">
      <c r="H1250" s="1" t="str">
        <v>0 - BM Costs</v>
      </c>
      <c r="L1250" s="1" t="str">
        <v>0 - BM Port</v>
      </c>
      <c r="N1250" s="1" t="str">
        <v>0 - Port Assets</v>
      </c>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1" t="str">
        <v>0- Port Costs</v>
      </c>
      <c r="BT1250" s="1" t="str">
        <v>0- Port Value</v>
      </c>
      <c r="BU1250" s="8"/>
    </row>
    <row r="1251" spans="8:73" hidden="1" outlineLevel="1" x14ac:dyDescent="0.3">
      <c r="H1251" s="1" t="str">
        <v>0 - BM Costs</v>
      </c>
      <c r="L1251" s="1" t="str">
        <v>0 - BM Port</v>
      </c>
      <c r="N1251" s="1" t="str">
        <v>0 - Port Assets</v>
      </c>
      <c r="O1251" s="8"/>
      <c r="P1251" s="8"/>
      <c r="Q1251" s="8"/>
      <c r="R1251" s="8"/>
      <c r="S1251" s="8"/>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c r="AW1251" s="8"/>
      <c r="AX1251" s="8"/>
      <c r="AY1251" s="8"/>
      <c r="AZ1251" s="8"/>
      <c r="BA1251" s="8"/>
      <c r="BB1251" s="8"/>
      <c r="BC1251" s="8"/>
      <c r="BD1251" s="8"/>
      <c r="BE1251" s="8"/>
      <c r="BF1251" s="8"/>
      <c r="BG1251" s="8"/>
      <c r="BH1251" s="8"/>
      <c r="BI1251" s="8"/>
      <c r="BJ1251" s="8"/>
      <c r="BK1251" s="8"/>
      <c r="BL1251" s="8"/>
      <c r="BM1251" s="8"/>
      <c r="BN1251" s="8"/>
      <c r="BO1251" s="8"/>
      <c r="BP1251" s="1" t="str">
        <v>0- Port Costs</v>
      </c>
      <c r="BT1251" s="1" t="str">
        <v>0- Port Value</v>
      </c>
      <c r="BU1251" s="8"/>
    </row>
    <row r="1252" spans="8:73" hidden="1" outlineLevel="1" x14ac:dyDescent="0.3">
      <c r="H1252" s="1" t="str">
        <v>0 - BM Costs</v>
      </c>
      <c r="L1252" s="1" t="str">
        <v>0 - BM Port</v>
      </c>
      <c r="N1252" s="1" t="str">
        <v>0 - Port Assets</v>
      </c>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1" t="str">
        <v>0- Port Costs</v>
      </c>
      <c r="BT1252" s="1" t="str">
        <v>0- Port Value</v>
      </c>
      <c r="BU1252" s="8"/>
    </row>
    <row r="1253" spans="8:73" hidden="1" outlineLevel="1" x14ac:dyDescent="0.3">
      <c r="H1253" s="1" t="str">
        <v>0 - BM Costs</v>
      </c>
      <c r="L1253" s="1" t="str">
        <v>0 - BM Port</v>
      </c>
      <c r="N1253" s="1" t="str">
        <v>0 - Port Assets</v>
      </c>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c r="AW1253" s="8"/>
      <c r="AX1253" s="8"/>
      <c r="AY1253" s="8"/>
      <c r="AZ1253" s="8"/>
      <c r="BA1253" s="8"/>
      <c r="BB1253" s="8"/>
      <c r="BC1253" s="8"/>
      <c r="BD1253" s="8"/>
      <c r="BE1253" s="8"/>
      <c r="BF1253" s="8"/>
      <c r="BG1253" s="8"/>
      <c r="BH1253" s="8"/>
      <c r="BI1253" s="8"/>
      <c r="BJ1253" s="8"/>
      <c r="BK1253" s="8"/>
      <c r="BL1253" s="8"/>
      <c r="BM1253" s="8"/>
      <c r="BN1253" s="8"/>
      <c r="BO1253" s="8"/>
      <c r="BP1253" s="1" t="str">
        <v>0- Port Costs</v>
      </c>
      <c r="BT1253" s="1" t="str">
        <v>0- Port Value</v>
      </c>
      <c r="BU1253" s="8"/>
    </row>
    <row r="1254" spans="8:73" hidden="1" outlineLevel="1" x14ac:dyDescent="0.3">
      <c r="H1254" s="1" t="str">
        <v>0 - BM Costs</v>
      </c>
      <c r="L1254" s="1" t="str">
        <v>0 - BM Port</v>
      </c>
      <c r="N1254" s="1" t="str">
        <v>0 - Port Assets</v>
      </c>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c r="BD1254" s="8"/>
      <c r="BE1254" s="8"/>
      <c r="BF1254" s="8"/>
      <c r="BG1254" s="8"/>
      <c r="BH1254" s="8"/>
      <c r="BI1254" s="8"/>
      <c r="BJ1254" s="8"/>
      <c r="BK1254" s="8"/>
      <c r="BL1254" s="8"/>
      <c r="BM1254" s="8"/>
      <c r="BN1254" s="8"/>
      <c r="BO1254" s="8"/>
      <c r="BP1254" s="1" t="str">
        <v>0- Port Costs</v>
      </c>
      <c r="BT1254" s="1" t="str">
        <v>0- Port Value</v>
      </c>
      <c r="BU1254" s="8"/>
    </row>
    <row r="1255" spans="8:73" hidden="1" outlineLevel="1" x14ac:dyDescent="0.3">
      <c r="H1255" s="1" t="str">
        <v>0 - BM Costs</v>
      </c>
      <c r="L1255" s="1" t="str">
        <v>0 - BM Port</v>
      </c>
      <c r="N1255" s="1" t="str">
        <v>0 - Port Assets</v>
      </c>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1" t="str">
        <v>0- Port Costs</v>
      </c>
      <c r="BT1255" s="1" t="str">
        <v>0- Port Value</v>
      </c>
      <c r="BU1255" s="8"/>
    </row>
    <row r="1256" spans="8:73" hidden="1" outlineLevel="1" x14ac:dyDescent="0.3">
      <c r="H1256" s="1" t="str">
        <v>0 - BM Costs</v>
      </c>
      <c r="L1256" s="1" t="str">
        <v>0 - BM Port</v>
      </c>
      <c r="N1256" s="1" t="str">
        <v>0 - Port Assets</v>
      </c>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c r="BD1256" s="8"/>
      <c r="BE1256" s="8"/>
      <c r="BF1256" s="8"/>
      <c r="BG1256" s="8"/>
      <c r="BH1256" s="8"/>
      <c r="BI1256" s="8"/>
      <c r="BJ1256" s="8"/>
      <c r="BK1256" s="8"/>
      <c r="BL1256" s="8"/>
      <c r="BM1256" s="8"/>
      <c r="BN1256" s="8"/>
      <c r="BO1256" s="8"/>
      <c r="BP1256" s="1" t="str">
        <v>0- Port Costs</v>
      </c>
      <c r="BT1256" s="1" t="str">
        <v>0- Port Value</v>
      </c>
      <c r="BU1256" s="8"/>
    </row>
    <row r="1257" spans="8:73" hidden="1" outlineLevel="1" x14ac:dyDescent="0.3">
      <c r="H1257" s="1" t="str">
        <v>0 - BM Costs</v>
      </c>
      <c r="L1257" s="1" t="str">
        <v>0 - BM Port</v>
      </c>
      <c r="N1257" s="1" t="str">
        <v>0 - Port Assets</v>
      </c>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1" t="str">
        <v>0- Port Costs</v>
      </c>
      <c r="BT1257" s="1" t="str">
        <v>0- Port Value</v>
      </c>
      <c r="BU1257" s="8"/>
    </row>
    <row r="1258" spans="8:73" hidden="1" outlineLevel="1" x14ac:dyDescent="0.3">
      <c r="H1258" s="1" t="str">
        <v>0 - BM Costs</v>
      </c>
      <c r="L1258" s="1" t="str">
        <v>0 - BM Port</v>
      </c>
      <c r="N1258" s="1" t="str">
        <v>0 - Port Assets</v>
      </c>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1" t="str">
        <v>0- Port Costs</v>
      </c>
      <c r="BT1258" s="1" t="str">
        <v>0- Port Value</v>
      </c>
      <c r="BU1258" s="8"/>
    </row>
    <row r="1259" spans="8:73" hidden="1" outlineLevel="1" x14ac:dyDescent="0.3">
      <c r="H1259" s="1" t="str">
        <v>0 - BM Costs</v>
      </c>
      <c r="L1259" s="1" t="str">
        <v>0 - BM Port</v>
      </c>
      <c r="N1259" s="1" t="str">
        <v>0 - Port Assets</v>
      </c>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1" t="str">
        <v>0- Port Costs</v>
      </c>
      <c r="BT1259" s="1" t="str">
        <v>0- Port Value</v>
      </c>
      <c r="BU1259" s="8"/>
    </row>
    <row r="1260" spans="8:73" hidden="1" outlineLevel="1" x14ac:dyDescent="0.3">
      <c r="H1260" s="1" t="str">
        <v>0 - BM Costs</v>
      </c>
      <c r="L1260" s="1" t="str">
        <v>0 - BM Port</v>
      </c>
      <c r="N1260" s="1" t="str">
        <v>0 - Port Assets</v>
      </c>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1" t="str">
        <v>0- Port Costs</v>
      </c>
      <c r="BT1260" s="1" t="str">
        <v>0- Port Value</v>
      </c>
      <c r="BU1260" s="8"/>
    </row>
    <row r="1261" spans="8:73" hidden="1" outlineLevel="1" x14ac:dyDescent="0.3">
      <c r="H1261" s="1" t="str">
        <v>0 - BM Costs</v>
      </c>
      <c r="L1261" s="1" t="str">
        <v>0 - BM Port</v>
      </c>
      <c r="N1261" s="1" t="str">
        <v>0 - Port Assets</v>
      </c>
      <c r="O1261" s="8"/>
      <c r="P1261" s="8"/>
      <c r="Q1261" s="8"/>
      <c r="R1261" s="8"/>
      <c r="S1261" s="8"/>
      <c r="T1261" s="8"/>
      <c r="U1261" s="8"/>
      <c r="V1261" s="8"/>
      <c r="W1261" s="8"/>
      <c r="X1261" s="8"/>
      <c r="Y1261" s="8"/>
      <c r="Z1261" s="8"/>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c r="AW1261" s="8"/>
      <c r="AX1261" s="8"/>
      <c r="AY1261" s="8"/>
      <c r="AZ1261" s="8"/>
      <c r="BA1261" s="8"/>
      <c r="BB1261" s="8"/>
      <c r="BC1261" s="8"/>
      <c r="BD1261" s="8"/>
      <c r="BE1261" s="8"/>
      <c r="BF1261" s="8"/>
      <c r="BG1261" s="8"/>
      <c r="BH1261" s="8"/>
      <c r="BI1261" s="8"/>
      <c r="BJ1261" s="8"/>
      <c r="BK1261" s="8"/>
      <c r="BL1261" s="8"/>
      <c r="BM1261" s="8"/>
      <c r="BN1261" s="8"/>
      <c r="BO1261" s="8"/>
      <c r="BP1261" s="1" t="str">
        <v>0- Port Costs</v>
      </c>
      <c r="BT1261" s="1" t="str">
        <v>0- Port Value</v>
      </c>
      <c r="BU1261" s="8"/>
    </row>
    <row r="1262" spans="8:73" hidden="1" outlineLevel="1" x14ac:dyDescent="0.3">
      <c r="H1262" s="1" t="str">
        <v>0 - BM Costs</v>
      </c>
      <c r="L1262" s="1" t="str">
        <v>0 - BM Port</v>
      </c>
      <c r="N1262" s="1" t="str">
        <v>0 - Port Assets</v>
      </c>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1" t="str">
        <v>0- Port Costs</v>
      </c>
      <c r="BT1262" s="1" t="str">
        <v>0- Port Value</v>
      </c>
      <c r="BU1262" s="8"/>
    </row>
    <row r="1263" spans="8:73" hidden="1" outlineLevel="1" x14ac:dyDescent="0.3">
      <c r="H1263" s="1" t="str">
        <v>0 - BM Costs</v>
      </c>
      <c r="L1263" s="1" t="str">
        <v>0 - BM Port</v>
      </c>
      <c r="N1263" s="1" t="str">
        <v>0 - Port Assets</v>
      </c>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c r="AW1263" s="8"/>
      <c r="AX1263" s="8"/>
      <c r="AY1263" s="8"/>
      <c r="AZ1263" s="8"/>
      <c r="BA1263" s="8"/>
      <c r="BB1263" s="8"/>
      <c r="BC1263" s="8"/>
      <c r="BD1263" s="8"/>
      <c r="BE1263" s="8"/>
      <c r="BF1263" s="8"/>
      <c r="BG1263" s="8"/>
      <c r="BH1263" s="8"/>
      <c r="BI1263" s="8"/>
      <c r="BJ1263" s="8"/>
      <c r="BK1263" s="8"/>
      <c r="BL1263" s="8"/>
      <c r="BM1263" s="8"/>
      <c r="BN1263" s="8"/>
      <c r="BO1263" s="8"/>
      <c r="BP1263" s="1" t="str">
        <v>0- Port Costs</v>
      </c>
      <c r="BT1263" s="1" t="str">
        <v>0- Port Value</v>
      </c>
      <c r="BU1263" s="8"/>
    </row>
    <row r="1264" spans="8:73" hidden="1" outlineLevel="1" x14ac:dyDescent="0.3">
      <c r="H1264" s="1" t="str">
        <v>0 - BM Costs</v>
      </c>
      <c r="L1264" s="1" t="str">
        <v>0 - BM Port</v>
      </c>
      <c r="N1264" s="1" t="str">
        <v>0 - Port Assets</v>
      </c>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1" t="str">
        <v>0- Port Costs</v>
      </c>
      <c r="BT1264" s="1" t="str">
        <v>0- Port Value</v>
      </c>
      <c r="BU1264" s="8"/>
    </row>
    <row r="1265" spans="8:73" hidden="1" outlineLevel="1" x14ac:dyDescent="0.3">
      <c r="H1265" s="1" t="str">
        <v>0 - BM Costs</v>
      </c>
      <c r="L1265" s="1" t="str">
        <v>0 - BM Port</v>
      </c>
      <c r="N1265" s="1" t="str">
        <v>0 - Port Assets</v>
      </c>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1" t="str">
        <v>0- Port Costs</v>
      </c>
      <c r="BT1265" s="1" t="str">
        <v>0- Port Value</v>
      </c>
      <c r="BU1265" s="8"/>
    </row>
    <row r="1266" spans="8:73" hidden="1" outlineLevel="1" x14ac:dyDescent="0.3">
      <c r="H1266" s="1" t="str">
        <v>0 - BM Costs</v>
      </c>
      <c r="L1266" s="1" t="str">
        <v>0 - BM Port</v>
      </c>
      <c r="N1266" s="1" t="str">
        <v>0 - Port Assets</v>
      </c>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1" t="str">
        <v>0- Port Costs</v>
      </c>
      <c r="BT1266" s="1" t="str">
        <v>0- Port Value</v>
      </c>
      <c r="BU1266" s="8"/>
    </row>
    <row r="1267" spans="8:73" hidden="1" outlineLevel="1" x14ac:dyDescent="0.3">
      <c r="H1267" s="1" t="str">
        <v>0 - BM Costs</v>
      </c>
      <c r="L1267" s="1" t="str">
        <v>0 - BM Port</v>
      </c>
      <c r="N1267" s="1" t="str">
        <v>0 - Port Assets</v>
      </c>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1" t="str">
        <v>0- Port Costs</v>
      </c>
      <c r="BT1267" s="1" t="str">
        <v>0- Port Value</v>
      </c>
      <c r="BU1267" s="8"/>
    </row>
    <row r="1268" spans="8:73" hidden="1" outlineLevel="1" x14ac:dyDescent="0.3">
      <c r="H1268" s="1" t="str">
        <v>0 - BM Costs</v>
      </c>
      <c r="L1268" s="1" t="str">
        <v>0 - BM Port</v>
      </c>
      <c r="N1268" s="1" t="str">
        <v>0 - Port Assets</v>
      </c>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1" t="str">
        <v>0- Port Costs</v>
      </c>
      <c r="BT1268" s="1" t="str">
        <v>0- Port Value</v>
      </c>
      <c r="BU1268" s="8"/>
    </row>
    <row r="1269" spans="8:73" hidden="1" outlineLevel="1" x14ac:dyDescent="0.3">
      <c r="H1269" s="1" t="str">
        <v>0 - BM Costs</v>
      </c>
      <c r="L1269" s="1" t="str">
        <v>0 - BM Port</v>
      </c>
      <c r="N1269" s="1" t="str">
        <v>0 - Port Assets</v>
      </c>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1" t="str">
        <v>0- Port Costs</v>
      </c>
      <c r="BT1269" s="1" t="str">
        <v>0- Port Value</v>
      </c>
      <c r="BU1269" s="8"/>
    </row>
    <row r="1270" spans="8:73" hidden="1" outlineLevel="1" x14ac:dyDescent="0.3">
      <c r="H1270" s="1" t="str">
        <v>0 - BM Costs</v>
      </c>
      <c r="L1270" s="1" t="str">
        <v>0 - BM Port</v>
      </c>
      <c r="N1270" s="1" t="str">
        <v>0 - Port Assets</v>
      </c>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1" t="str">
        <v>0- Port Costs</v>
      </c>
      <c r="BT1270" s="1" t="str">
        <v>0- Port Value</v>
      </c>
      <c r="BU1270" s="8"/>
    </row>
    <row r="1271" spans="8:73" hidden="1" outlineLevel="1" x14ac:dyDescent="0.3">
      <c r="H1271" s="1" t="str">
        <v>0 - BM Costs</v>
      </c>
      <c r="L1271" s="1" t="str">
        <v>0 - BM Port</v>
      </c>
      <c r="N1271" s="1" t="str">
        <v>0 - Port Assets</v>
      </c>
      <c r="O1271" s="8"/>
      <c r="P1271" s="8"/>
      <c r="Q1271" s="8"/>
      <c r="R1271" s="8"/>
      <c r="S1271" s="8"/>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1" t="str">
        <v>0- Port Costs</v>
      </c>
      <c r="BT1271" s="1" t="str">
        <v>0- Port Value</v>
      </c>
      <c r="BU1271" s="8"/>
    </row>
    <row r="1272" spans="8:73" hidden="1" outlineLevel="1" x14ac:dyDescent="0.3">
      <c r="H1272" s="1" t="str">
        <v>0 - BM Costs</v>
      </c>
      <c r="L1272" s="1" t="str">
        <v>0 - BM Port</v>
      </c>
      <c r="N1272" s="1" t="str">
        <v>0 - Port Assets</v>
      </c>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1" t="str">
        <v>0- Port Costs</v>
      </c>
      <c r="BT1272" s="1" t="str">
        <v>0- Port Value</v>
      </c>
      <c r="BU1272" s="8"/>
    </row>
    <row r="1273" spans="8:73" hidden="1" outlineLevel="1" x14ac:dyDescent="0.3">
      <c r="H1273" s="1" t="str">
        <v>0 - BM Costs</v>
      </c>
      <c r="L1273" s="1" t="str">
        <v>0 - BM Port</v>
      </c>
      <c r="N1273" s="1" t="str">
        <v>0 - Port Assets</v>
      </c>
      <c r="O1273" s="8"/>
      <c r="P1273" s="8"/>
      <c r="Q1273" s="8"/>
      <c r="R1273" s="8"/>
      <c r="S1273" s="8"/>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1" t="str">
        <v>0- Port Costs</v>
      </c>
      <c r="BT1273" s="1" t="str">
        <v>0- Port Value</v>
      </c>
      <c r="BU1273" s="8"/>
    </row>
    <row r="1274" spans="8:73" hidden="1" outlineLevel="1" x14ac:dyDescent="0.3">
      <c r="H1274" s="1" t="str">
        <v>0 - BM Costs</v>
      </c>
      <c r="L1274" s="1" t="str">
        <v>0 - BM Port</v>
      </c>
      <c r="N1274" s="1" t="str">
        <v>0 - Port Assets</v>
      </c>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1" t="str">
        <v>0- Port Costs</v>
      </c>
      <c r="BT1274" s="1" t="str">
        <v>0- Port Value</v>
      </c>
      <c r="BU1274" s="8"/>
    </row>
    <row r="1275" spans="8:73" hidden="1" outlineLevel="1" x14ac:dyDescent="0.3">
      <c r="H1275" s="1" t="str">
        <v>0 - BM Costs</v>
      </c>
      <c r="L1275" s="1" t="str">
        <v>0 - BM Port</v>
      </c>
      <c r="N1275" s="1" t="str">
        <v>0 - Port Assets</v>
      </c>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c r="AW1275" s="8"/>
      <c r="AX1275" s="8"/>
      <c r="AY1275" s="8"/>
      <c r="AZ1275" s="8"/>
      <c r="BA1275" s="8"/>
      <c r="BB1275" s="8"/>
      <c r="BC1275" s="8"/>
      <c r="BD1275" s="8"/>
      <c r="BE1275" s="8"/>
      <c r="BF1275" s="8"/>
      <c r="BG1275" s="8"/>
      <c r="BH1275" s="8"/>
      <c r="BI1275" s="8"/>
      <c r="BJ1275" s="8"/>
      <c r="BK1275" s="8"/>
      <c r="BL1275" s="8"/>
      <c r="BM1275" s="8"/>
      <c r="BN1275" s="8"/>
      <c r="BO1275" s="8"/>
      <c r="BP1275" s="1" t="str">
        <v>0- Port Costs</v>
      </c>
      <c r="BT1275" s="1" t="str">
        <v>0- Port Value</v>
      </c>
      <c r="BU1275" s="8"/>
    </row>
    <row r="1276" spans="8:73" hidden="1" outlineLevel="1" x14ac:dyDescent="0.3">
      <c r="H1276" s="1" t="str">
        <v>0 - BM Costs</v>
      </c>
      <c r="L1276" s="1" t="str">
        <v>0 - BM Port</v>
      </c>
      <c r="N1276" s="1" t="str">
        <v>0 - Port Assets</v>
      </c>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c r="BD1276" s="8"/>
      <c r="BE1276" s="8"/>
      <c r="BF1276" s="8"/>
      <c r="BG1276" s="8"/>
      <c r="BH1276" s="8"/>
      <c r="BI1276" s="8"/>
      <c r="BJ1276" s="8"/>
      <c r="BK1276" s="8"/>
      <c r="BL1276" s="8"/>
      <c r="BM1276" s="8"/>
      <c r="BN1276" s="8"/>
      <c r="BO1276" s="8"/>
      <c r="BP1276" s="1" t="str">
        <v>0- Port Costs</v>
      </c>
      <c r="BT1276" s="1" t="str">
        <v>0- Port Value</v>
      </c>
      <c r="BU1276" s="8"/>
    </row>
    <row r="1277" spans="8:73" hidden="1" outlineLevel="1" x14ac:dyDescent="0.3">
      <c r="H1277" s="1" t="str">
        <v>0 - BM Costs</v>
      </c>
      <c r="L1277" s="1" t="str">
        <v>0 - BM Port</v>
      </c>
      <c r="N1277" s="1" t="str">
        <v>0 - Port Assets</v>
      </c>
      <c r="O1277" s="8"/>
      <c r="P1277" s="8"/>
      <c r="Q1277" s="8"/>
      <c r="R1277" s="8"/>
      <c r="S1277" s="8"/>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c r="AW1277" s="8"/>
      <c r="AX1277" s="8"/>
      <c r="AY1277" s="8"/>
      <c r="AZ1277" s="8"/>
      <c r="BA1277" s="8"/>
      <c r="BB1277" s="8"/>
      <c r="BC1277" s="8"/>
      <c r="BD1277" s="8"/>
      <c r="BE1277" s="8"/>
      <c r="BF1277" s="8"/>
      <c r="BG1277" s="8"/>
      <c r="BH1277" s="8"/>
      <c r="BI1277" s="8"/>
      <c r="BJ1277" s="8"/>
      <c r="BK1277" s="8"/>
      <c r="BL1277" s="8"/>
      <c r="BM1277" s="8"/>
      <c r="BN1277" s="8"/>
      <c r="BO1277" s="8"/>
      <c r="BP1277" s="1" t="str">
        <v>0- Port Costs</v>
      </c>
      <c r="BT1277" s="1" t="str">
        <v>0- Port Value</v>
      </c>
      <c r="BU1277" s="8"/>
    </row>
    <row r="1278" spans="8:73" hidden="1" outlineLevel="1" x14ac:dyDescent="0.3">
      <c r="H1278" s="1" t="str">
        <v>0 - BM Costs</v>
      </c>
      <c r="L1278" s="1" t="str">
        <v>0 - BM Port</v>
      </c>
      <c r="N1278" s="1" t="str">
        <v>0 - Port Assets</v>
      </c>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c r="BD1278" s="8"/>
      <c r="BE1278" s="8"/>
      <c r="BF1278" s="8"/>
      <c r="BG1278" s="8"/>
      <c r="BH1278" s="8"/>
      <c r="BI1278" s="8"/>
      <c r="BJ1278" s="8"/>
      <c r="BK1278" s="8"/>
      <c r="BL1278" s="8"/>
      <c r="BM1278" s="8"/>
      <c r="BN1278" s="8"/>
      <c r="BO1278" s="8"/>
      <c r="BP1278" s="1" t="str">
        <v>0- Port Costs</v>
      </c>
      <c r="BT1278" s="1" t="str">
        <v>0- Port Value</v>
      </c>
      <c r="BU1278" s="8"/>
    </row>
    <row r="1279" spans="8:73" hidden="1" outlineLevel="1" x14ac:dyDescent="0.3">
      <c r="H1279" s="1" t="str">
        <v>0 - BM Costs</v>
      </c>
      <c r="L1279" s="1" t="str">
        <v>0 - BM Port</v>
      </c>
      <c r="N1279" s="1" t="str">
        <v>0 - Port Assets</v>
      </c>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c r="BD1279" s="8"/>
      <c r="BE1279" s="8"/>
      <c r="BF1279" s="8"/>
      <c r="BG1279" s="8"/>
      <c r="BH1279" s="8"/>
      <c r="BI1279" s="8"/>
      <c r="BJ1279" s="8"/>
      <c r="BK1279" s="8"/>
      <c r="BL1279" s="8"/>
      <c r="BM1279" s="8"/>
      <c r="BN1279" s="8"/>
      <c r="BO1279" s="8"/>
      <c r="BP1279" s="1" t="str">
        <v>0- Port Costs</v>
      </c>
      <c r="BT1279" s="1" t="str">
        <v>0- Port Value</v>
      </c>
      <c r="BU1279" s="8"/>
    </row>
    <row r="1280" spans="8:73" hidden="1" outlineLevel="1" x14ac:dyDescent="0.3">
      <c r="H1280" s="1" t="str">
        <v>0 - BM Costs</v>
      </c>
      <c r="L1280" s="1" t="str">
        <v>0 - BM Port</v>
      </c>
      <c r="N1280" s="1" t="str">
        <v>0 - Port Assets</v>
      </c>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1" t="str">
        <v>0- Port Costs</v>
      </c>
      <c r="BT1280" s="1" t="str">
        <v>0- Port Value</v>
      </c>
      <c r="BU1280" s="8"/>
    </row>
    <row r="1281" spans="8:73" hidden="1" outlineLevel="1" x14ac:dyDescent="0.3">
      <c r="H1281" s="1" t="str">
        <v>0 - BM Costs</v>
      </c>
      <c r="L1281" s="1" t="str">
        <v>0 - BM Port</v>
      </c>
      <c r="N1281" s="1" t="str">
        <v>0 - Port Assets</v>
      </c>
      <c r="O1281" s="8"/>
      <c r="P1281" s="8"/>
      <c r="Q1281" s="8"/>
      <c r="R1281" s="8"/>
      <c r="S1281" s="8"/>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c r="BD1281" s="8"/>
      <c r="BE1281" s="8"/>
      <c r="BF1281" s="8"/>
      <c r="BG1281" s="8"/>
      <c r="BH1281" s="8"/>
      <c r="BI1281" s="8"/>
      <c r="BJ1281" s="8"/>
      <c r="BK1281" s="8"/>
      <c r="BL1281" s="8"/>
      <c r="BM1281" s="8"/>
      <c r="BN1281" s="8"/>
      <c r="BO1281" s="8"/>
      <c r="BP1281" s="1" t="str">
        <v>0- Port Costs</v>
      </c>
      <c r="BT1281" s="1" t="str">
        <v>0- Port Value</v>
      </c>
      <c r="BU1281" s="8"/>
    </row>
    <row r="1282" spans="8:73" hidden="1" outlineLevel="1" x14ac:dyDescent="0.3">
      <c r="H1282" s="1" t="str">
        <v>0 - BM Costs</v>
      </c>
      <c r="L1282" s="1" t="str">
        <v>0 - BM Port</v>
      </c>
      <c r="N1282" s="1" t="str">
        <v>0 - Port Assets</v>
      </c>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1" t="str">
        <v>0- Port Costs</v>
      </c>
      <c r="BT1282" s="1" t="str">
        <v>0- Port Value</v>
      </c>
      <c r="BU1282" s="8"/>
    </row>
    <row r="1283" spans="8:73" hidden="1" outlineLevel="1" x14ac:dyDescent="0.3">
      <c r="H1283" s="1" t="str">
        <v>0 - BM Costs</v>
      </c>
      <c r="L1283" s="1" t="str">
        <v>0 - BM Port</v>
      </c>
      <c r="N1283" s="1" t="str">
        <v>0 - Port Assets</v>
      </c>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c r="BD1283" s="8"/>
      <c r="BE1283" s="8"/>
      <c r="BF1283" s="8"/>
      <c r="BG1283" s="8"/>
      <c r="BH1283" s="8"/>
      <c r="BI1283" s="8"/>
      <c r="BJ1283" s="8"/>
      <c r="BK1283" s="8"/>
      <c r="BL1283" s="8"/>
      <c r="BM1283" s="8"/>
      <c r="BN1283" s="8"/>
      <c r="BO1283" s="8"/>
      <c r="BP1283" s="1" t="str">
        <v>0- Port Costs</v>
      </c>
      <c r="BT1283" s="1" t="str">
        <v>0- Port Value</v>
      </c>
      <c r="BU1283" s="8"/>
    </row>
    <row r="1284" spans="8:73" hidden="1" outlineLevel="1" x14ac:dyDescent="0.3">
      <c r="H1284" s="1" t="str">
        <v>0 - BM Costs</v>
      </c>
      <c r="L1284" s="1" t="str">
        <v>0 - BM Port</v>
      </c>
      <c r="N1284" s="1" t="str">
        <v>0 - Port Assets</v>
      </c>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c r="BD1284" s="8"/>
      <c r="BE1284" s="8"/>
      <c r="BF1284" s="8"/>
      <c r="BG1284" s="8"/>
      <c r="BH1284" s="8"/>
      <c r="BI1284" s="8"/>
      <c r="BJ1284" s="8"/>
      <c r="BK1284" s="8"/>
      <c r="BL1284" s="8"/>
      <c r="BM1284" s="8"/>
      <c r="BN1284" s="8"/>
      <c r="BO1284" s="8"/>
      <c r="BP1284" s="1" t="str">
        <v>0- Port Costs</v>
      </c>
      <c r="BT1284" s="1" t="str">
        <v>0- Port Value</v>
      </c>
      <c r="BU1284" s="8"/>
    </row>
    <row r="1285" spans="8:73" hidden="1" outlineLevel="1" x14ac:dyDescent="0.3">
      <c r="H1285" s="1" t="str">
        <v>0 - BM Costs</v>
      </c>
      <c r="L1285" s="1" t="str">
        <v>0 - BM Port</v>
      </c>
      <c r="N1285" s="1" t="str">
        <v>0 - Port Assets</v>
      </c>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c r="AW1285" s="8"/>
      <c r="AX1285" s="8"/>
      <c r="AY1285" s="8"/>
      <c r="AZ1285" s="8"/>
      <c r="BA1285" s="8"/>
      <c r="BB1285" s="8"/>
      <c r="BC1285" s="8"/>
      <c r="BD1285" s="8"/>
      <c r="BE1285" s="8"/>
      <c r="BF1285" s="8"/>
      <c r="BG1285" s="8"/>
      <c r="BH1285" s="8"/>
      <c r="BI1285" s="8"/>
      <c r="BJ1285" s="8"/>
      <c r="BK1285" s="8"/>
      <c r="BL1285" s="8"/>
      <c r="BM1285" s="8"/>
      <c r="BN1285" s="8"/>
      <c r="BO1285" s="8"/>
      <c r="BP1285" s="1" t="str">
        <v>0- Port Costs</v>
      </c>
      <c r="BT1285" s="1" t="str">
        <v>0- Port Value</v>
      </c>
      <c r="BU1285" s="8"/>
    </row>
    <row r="1286" spans="8:73" hidden="1" outlineLevel="1" x14ac:dyDescent="0.3">
      <c r="H1286" s="1" t="str">
        <v>0 - BM Costs</v>
      </c>
      <c r="L1286" s="1" t="str">
        <v>0 - BM Port</v>
      </c>
      <c r="N1286" s="1" t="str">
        <v>0 - Port Assets</v>
      </c>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1" t="str">
        <v>0- Port Costs</v>
      </c>
      <c r="BT1286" s="1" t="str">
        <v>0- Port Value</v>
      </c>
      <c r="BU1286" s="8"/>
    </row>
    <row r="1287" spans="8:73" hidden="1" outlineLevel="1" x14ac:dyDescent="0.3">
      <c r="H1287" s="1" t="str">
        <v>0 - BM Costs</v>
      </c>
      <c r="L1287" s="1" t="str">
        <v>0 - BM Port</v>
      </c>
      <c r="N1287" s="1" t="str">
        <v>0 - Port Assets</v>
      </c>
      <c r="O1287" s="8"/>
      <c r="P1287" s="8"/>
      <c r="Q1287" s="8"/>
      <c r="R1287" s="8"/>
      <c r="S1287" s="8"/>
      <c r="T1287" s="8"/>
      <c r="U1287" s="8"/>
      <c r="V1287" s="8"/>
      <c r="W1287" s="8"/>
      <c r="X1287" s="8"/>
      <c r="Y1287" s="8"/>
      <c r="Z1287" s="8"/>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c r="AW1287" s="8"/>
      <c r="AX1287" s="8"/>
      <c r="AY1287" s="8"/>
      <c r="AZ1287" s="8"/>
      <c r="BA1287" s="8"/>
      <c r="BB1287" s="8"/>
      <c r="BC1287" s="8"/>
      <c r="BD1287" s="8"/>
      <c r="BE1287" s="8"/>
      <c r="BF1287" s="8"/>
      <c r="BG1287" s="8"/>
      <c r="BH1287" s="8"/>
      <c r="BI1287" s="8"/>
      <c r="BJ1287" s="8"/>
      <c r="BK1287" s="8"/>
      <c r="BL1287" s="8"/>
      <c r="BM1287" s="8"/>
      <c r="BN1287" s="8"/>
      <c r="BO1287" s="8"/>
      <c r="BP1287" s="1" t="str">
        <v>0- Port Costs</v>
      </c>
      <c r="BT1287" s="1" t="str">
        <v>0- Port Value</v>
      </c>
      <c r="BU1287" s="8"/>
    </row>
    <row r="1288" spans="8:73" hidden="1" outlineLevel="1" x14ac:dyDescent="0.3">
      <c r="H1288" s="1" t="str">
        <v>0 - BM Costs</v>
      </c>
      <c r="L1288" s="1" t="str">
        <v>0 - BM Port</v>
      </c>
      <c r="N1288" s="1" t="str">
        <v>0 - Port Assets</v>
      </c>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1" t="str">
        <v>0- Port Costs</v>
      </c>
      <c r="BT1288" s="1" t="str">
        <v>0- Port Value</v>
      </c>
      <c r="BU1288" s="8"/>
    </row>
    <row r="1289" spans="8:73" hidden="1" outlineLevel="1" x14ac:dyDescent="0.3">
      <c r="H1289" s="1" t="str">
        <v>0 - BM Costs</v>
      </c>
      <c r="L1289" s="1" t="str">
        <v>0 - BM Port</v>
      </c>
      <c r="N1289" s="1" t="str">
        <v>0 - Port Assets</v>
      </c>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1" t="str">
        <v>0- Port Costs</v>
      </c>
      <c r="BT1289" s="1" t="str">
        <v>0- Port Value</v>
      </c>
      <c r="BU1289" s="8"/>
    </row>
    <row r="1290" spans="8:73" hidden="1" outlineLevel="1" x14ac:dyDescent="0.3">
      <c r="H1290" s="1" t="str">
        <v>0 - BM Costs</v>
      </c>
      <c r="L1290" s="1" t="str">
        <v>0 - BM Port</v>
      </c>
      <c r="N1290" s="1" t="str">
        <v>0 - Port Assets</v>
      </c>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1" t="str">
        <v>0- Port Costs</v>
      </c>
      <c r="BT1290" s="1" t="str">
        <v>0- Port Value</v>
      </c>
      <c r="BU1290" s="8"/>
    </row>
    <row r="1291" spans="8:73" hidden="1" outlineLevel="1" x14ac:dyDescent="0.3">
      <c r="H1291" s="1" t="str">
        <v>0 - BM Costs</v>
      </c>
      <c r="L1291" s="1" t="str">
        <v>0 - BM Port</v>
      </c>
      <c r="N1291" s="1" t="str">
        <v>0 - Port Assets</v>
      </c>
      <c r="O1291" s="8"/>
      <c r="P1291" s="8"/>
      <c r="Q1291" s="8"/>
      <c r="R1291" s="8"/>
      <c r="S1291" s="8"/>
      <c r="T1291" s="8"/>
      <c r="U1291" s="8"/>
      <c r="V1291" s="8"/>
      <c r="W1291" s="8"/>
      <c r="X1291" s="8"/>
      <c r="Y1291" s="8"/>
      <c r="Z1291" s="8"/>
      <c r="AA1291" s="8"/>
      <c r="AB1291" s="8"/>
      <c r="AC1291" s="8"/>
      <c r="AD1291" s="8"/>
      <c r="AE1291" s="8"/>
      <c r="AF1291" s="8"/>
      <c r="AG1291" s="8"/>
      <c r="AH1291" s="8"/>
      <c r="AI1291" s="8"/>
      <c r="AJ1291" s="8"/>
      <c r="AK1291" s="8"/>
      <c r="AL1291" s="8"/>
      <c r="AM1291" s="8"/>
      <c r="AN1291" s="8"/>
      <c r="AO1291" s="8"/>
      <c r="AP1291" s="8"/>
      <c r="AQ1291" s="8"/>
      <c r="AR1291" s="8"/>
      <c r="AS1291" s="8"/>
      <c r="AT1291" s="8"/>
      <c r="AU1291" s="8"/>
      <c r="AV1291" s="8"/>
      <c r="AW1291" s="8"/>
      <c r="AX1291" s="8"/>
      <c r="AY1291" s="8"/>
      <c r="AZ1291" s="8"/>
      <c r="BA1291" s="8"/>
      <c r="BB1291" s="8"/>
      <c r="BC1291" s="8"/>
      <c r="BD1291" s="8"/>
      <c r="BE1291" s="8"/>
      <c r="BF1291" s="8"/>
      <c r="BG1291" s="8"/>
      <c r="BH1291" s="8"/>
      <c r="BI1291" s="8"/>
      <c r="BJ1291" s="8"/>
      <c r="BK1291" s="8"/>
      <c r="BL1291" s="8"/>
      <c r="BM1291" s="8"/>
      <c r="BN1291" s="8"/>
      <c r="BO1291" s="8"/>
      <c r="BP1291" s="1" t="str">
        <v>0- Port Costs</v>
      </c>
      <c r="BT1291" s="1" t="str">
        <v>0- Port Value</v>
      </c>
      <c r="BU1291" s="8"/>
    </row>
    <row r="1292" spans="8:73" hidden="1" outlineLevel="1" x14ac:dyDescent="0.3">
      <c r="H1292" s="1" t="str">
        <v>0 - BM Costs</v>
      </c>
      <c r="L1292" s="1" t="str">
        <v>0 - BM Port</v>
      </c>
      <c r="N1292" s="1" t="str">
        <v>0 - Port Assets</v>
      </c>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1" t="str">
        <v>0- Port Costs</v>
      </c>
      <c r="BT1292" s="1" t="str">
        <v>0- Port Value</v>
      </c>
      <c r="BU1292" s="8"/>
    </row>
    <row r="1293" spans="8:73" hidden="1" outlineLevel="1" x14ac:dyDescent="0.3">
      <c r="H1293" s="1" t="str">
        <v>0 - BM Costs</v>
      </c>
      <c r="L1293" s="1" t="str">
        <v>0 - BM Port</v>
      </c>
      <c r="N1293" s="1" t="str">
        <v>0 - Port Assets</v>
      </c>
      <c r="O1293" s="8"/>
      <c r="P1293" s="8"/>
      <c r="Q1293" s="8"/>
      <c r="R1293" s="8"/>
      <c r="S1293" s="8"/>
      <c r="T1293" s="8"/>
      <c r="U1293" s="8"/>
      <c r="V1293" s="8"/>
      <c r="W1293" s="8"/>
      <c r="X1293" s="8"/>
      <c r="Y1293" s="8"/>
      <c r="Z1293" s="8"/>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c r="BK1293" s="8"/>
      <c r="BL1293" s="8"/>
      <c r="BM1293" s="8"/>
      <c r="BN1293" s="8"/>
      <c r="BO1293" s="8"/>
      <c r="BP1293" s="1" t="str">
        <v>0- Port Costs</v>
      </c>
      <c r="BT1293" s="1" t="str">
        <v>0- Port Value</v>
      </c>
      <c r="BU1293" s="8"/>
    </row>
    <row r="1294" spans="8:73" hidden="1" outlineLevel="1" x14ac:dyDescent="0.3">
      <c r="H1294" s="1" t="str">
        <v>0 - BM Costs</v>
      </c>
      <c r="L1294" s="1" t="str">
        <v>0 - BM Port</v>
      </c>
      <c r="N1294" s="1" t="str">
        <v>0 - Port Assets</v>
      </c>
      <c r="O1294" s="8"/>
      <c r="P1294" s="8"/>
      <c r="Q1294" s="8"/>
      <c r="R1294" s="8"/>
      <c r="S1294" s="8"/>
      <c r="T1294" s="8"/>
      <c r="U1294" s="8"/>
      <c r="V1294" s="8"/>
      <c r="W1294" s="8"/>
      <c r="X1294" s="8"/>
      <c r="Y1294" s="8"/>
      <c r="Z1294" s="8"/>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1" t="str">
        <v>0- Port Costs</v>
      </c>
      <c r="BT1294" s="1" t="str">
        <v>0- Port Value</v>
      </c>
      <c r="BU1294" s="8"/>
    </row>
    <row r="1295" spans="8:73" hidden="1" outlineLevel="1" x14ac:dyDescent="0.3">
      <c r="H1295" s="1" t="str">
        <v>0 - BM Costs</v>
      </c>
      <c r="L1295" s="1" t="str">
        <v>0 - BM Port</v>
      </c>
      <c r="N1295" s="1" t="str">
        <v>0 - Port Assets</v>
      </c>
      <c r="O1295" s="8"/>
      <c r="P1295" s="8"/>
      <c r="Q1295" s="8"/>
      <c r="R1295" s="8"/>
      <c r="S1295" s="8"/>
      <c r="T1295" s="8"/>
      <c r="U1295" s="8"/>
      <c r="V1295" s="8"/>
      <c r="W1295" s="8"/>
      <c r="X1295" s="8"/>
      <c r="Y1295" s="8"/>
      <c r="Z1295" s="8"/>
      <c r="AA1295" s="8"/>
      <c r="AB1295" s="8"/>
      <c r="AC1295" s="8"/>
      <c r="AD1295" s="8"/>
      <c r="AE1295" s="8"/>
      <c r="AF1295" s="8"/>
      <c r="AG1295" s="8"/>
      <c r="AH1295" s="8"/>
      <c r="AI1295" s="8"/>
      <c r="AJ1295" s="8"/>
      <c r="AK1295" s="8"/>
      <c r="AL1295" s="8"/>
      <c r="AM1295" s="8"/>
      <c r="AN1295" s="8"/>
      <c r="AO1295" s="8"/>
      <c r="AP1295" s="8"/>
      <c r="AQ1295" s="8"/>
      <c r="AR1295" s="8"/>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1" t="str">
        <v>0- Port Costs</v>
      </c>
      <c r="BT1295" s="1" t="str">
        <v>0- Port Value</v>
      </c>
      <c r="BU1295" s="8"/>
    </row>
    <row r="1296" spans="8:73" hidden="1" outlineLevel="1" x14ac:dyDescent="0.3">
      <c r="H1296" s="1" t="str">
        <v>0 - BM Costs</v>
      </c>
      <c r="L1296" s="1" t="str">
        <v>0 - BM Port</v>
      </c>
      <c r="N1296" s="1" t="str">
        <v>0 - Port Assets</v>
      </c>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1" t="str">
        <v>0- Port Costs</v>
      </c>
      <c r="BT1296" s="1" t="str">
        <v>0- Port Value</v>
      </c>
      <c r="BU1296" s="8"/>
    </row>
    <row r="1297" spans="8:73" hidden="1" outlineLevel="1" x14ac:dyDescent="0.3">
      <c r="H1297" s="1" t="str">
        <v>0 - BM Costs</v>
      </c>
      <c r="L1297" s="1" t="str">
        <v>0 - BM Port</v>
      </c>
      <c r="N1297" s="1" t="str">
        <v>0 - Port Assets</v>
      </c>
      <c r="O1297" s="8"/>
      <c r="P1297" s="8"/>
      <c r="Q1297" s="8"/>
      <c r="R1297" s="8"/>
      <c r="S1297" s="8"/>
      <c r="T1297" s="8"/>
      <c r="U1297" s="8"/>
      <c r="V1297" s="8"/>
      <c r="W1297" s="8"/>
      <c r="X1297" s="8"/>
      <c r="Y1297" s="8"/>
      <c r="Z1297" s="8"/>
      <c r="AA1297" s="8"/>
      <c r="AB1297" s="8"/>
      <c r="AC1297" s="8"/>
      <c r="AD1297" s="8"/>
      <c r="AE1297" s="8"/>
      <c r="AF1297" s="8"/>
      <c r="AG1297" s="8"/>
      <c r="AH1297" s="8"/>
      <c r="AI1297" s="8"/>
      <c r="AJ1297" s="8"/>
      <c r="AK1297" s="8"/>
      <c r="AL1297" s="8"/>
      <c r="AM1297" s="8"/>
      <c r="AN1297" s="8"/>
      <c r="AO1297" s="8"/>
      <c r="AP1297" s="8"/>
      <c r="AQ1297" s="8"/>
      <c r="AR1297" s="8"/>
      <c r="AS1297" s="8"/>
      <c r="AT1297" s="8"/>
      <c r="AU1297" s="8"/>
      <c r="AV1297" s="8"/>
      <c r="AW1297" s="8"/>
      <c r="AX1297" s="8"/>
      <c r="AY1297" s="8"/>
      <c r="AZ1297" s="8"/>
      <c r="BA1297" s="8"/>
      <c r="BB1297" s="8"/>
      <c r="BC1297" s="8"/>
      <c r="BD1297" s="8"/>
      <c r="BE1297" s="8"/>
      <c r="BF1297" s="8"/>
      <c r="BG1297" s="8"/>
      <c r="BH1297" s="8"/>
      <c r="BI1297" s="8"/>
      <c r="BJ1297" s="8"/>
      <c r="BK1297" s="8"/>
      <c r="BL1297" s="8"/>
      <c r="BM1297" s="8"/>
      <c r="BN1297" s="8"/>
      <c r="BO1297" s="8"/>
      <c r="BP1297" s="1" t="str">
        <v>0- Port Costs</v>
      </c>
      <c r="BT1297" s="1" t="str">
        <v>0- Port Value</v>
      </c>
      <c r="BU1297" s="8"/>
    </row>
    <row r="1298" spans="8:73" hidden="1" outlineLevel="1" x14ac:dyDescent="0.3">
      <c r="H1298" s="1" t="str">
        <v>0 - BM Costs</v>
      </c>
      <c r="L1298" s="1" t="str">
        <v>0 - BM Port</v>
      </c>
      <c r="N1298" s="1" t="str">
        <v>0 - Port Assets</v>
      </c>
      <c r="O1298" s="8"/>
      <c r="P1298" s="8"/>
      <c r="Q1298" s="8"/>
      <c r="R1298" s="8"/>
      <c r="S1298" s="8"/>
      <c r="T1298" s="8"/>
      <c r="U1298" s="8"/>
      <c r="V1298" s="8"/>
      <c r="W1298" s="8"/>
      <c r="X1298" s="8"/>
      <c r="Y1298" s="8"/>
      <c r="Z1298" s="8"/>
      <c r="AA1298" s="8"/>
      <c r="AB1298" s="8"/>
      <c r="AC1298" s="8"/>
      <c r="AD1298" s="8"/>
      <c r="AE1298" s="8"/>
      <c r="AF1298" s="8"/>
      <c r="AG1298" s="8"/>
      <c r="AH1298" s="8"/>
      <c r="AI1298" s="8"/>
      <c r="AJ1298" s="8"/>
      <c r="AK1298" s="8"/>
      <c r="AL1298" s="8"/>
      <c r="AM1298" s="8"/>
      <c r="AN1298" s="8"/>
      <c r="AO1298" s="8"/>
      <c r="AP1298" s="8"/>
      <c r="AQ1298" s="8"/>
      <c r="AR1298" s="8"/>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1" t="str">
        <v>0- Port Costs</v>
      </c>
      <c r="BT1298" s="1" t="str">
        <v>0- Port Value</v>
      </c>
      <c r="BU1298" s="8"/>
    </row>
    <row r="1299" spans="8:73" hidden="1" outlineLevel="1" x14ac:dyDescent="0.3">
      <c r="H1299" s="1" t="str">
        <v>0 - BM Costs</v>
      </c>
      <c r="L1299" s="1" t="str">
        <v>0 - BM Port</v>
      </c>
      <c r="N1299" s="1" t="str">
        <v>0 - Port Assets</v>
      </c>
      <c r="O1299" s="8"/>
      <c r="P1299" s="8"/>
      <c r="Q1299" s="8"/>
      <c r="R1299" s="8"/>
      <c r="S1299" s="8"/>
      <c r="T1299" s="8"/>
      <c r="U1299" s="8"/>
      <c r="V1299" s="8"/>
      <c r="W1299" s="8"/>
      <c r="X1299" s="8"/>
      <c r="Y1299" s="8"/>
      <c r="Z1299" s="8"/>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1" t="str">
        <v>0- Port Costs</v>
      </c>
      <c r="BT1299" s="1" t="str">
        <v>0- Port Value</v>
      </c>
      <c r="BU1299" s="8"/>
    </row>
    <row r="1300" spans="8:73" hidden="1" outlineLevel="1" x14ac:dyDescent="0.3">
      <c r="H1300" s="1" t="str">
        <v>0 - BM Costs</v>
      </c>
      <c r="L1300" s="1" t="str">
        <v>0 - BM Port</v>
      </c>
      <c r="N1300" s="1" t="str">
        <v>0 - Port Assets</v>
      </c>
      <c r="O1300" s="8"/>
      <c r="P1300" s="8"/>
      <c r="Q1300" s="8"/>
      <c r="R1300" s="8"/>
      <c r="S1300" s="8"/>
      <c r="T1300" s="8"/>
      <c r="U1300" s="8"/>
      <c r="V1300" s="8"/>
      <c r="W1300" s="8"/>
      <c r="X1300" s="8"/>
      <c r="Y1300" s="8"/>
      <c r="Z1300" s="8"/>
      <c r="AA1300" s="8"/>
      <c r="AB1300" s="8"/>
      <c r="AC1300" s="8"/>
      <c r="AD1300" s="8"/>
      <c r="AE1300" s="8"/>
      <c r="AF1300" s="8"/>
      <c r="AG1300" s="8"/>
      <c r="AH1300" s="8"/>
      <c r="AI1300" s="8"/>
      <c r="AJ1300" s="8"/>
      <c r="AK1300" s="8"/>
      <c r="AL1300" s="8"/>
      <c r="AM1300" s="8"/>
      <c r="AN1300" s="8"/>
      <c r="AO1300" s="8"/>
      <c r="AP1300" s="8"/>
      <c r="AQ1300" s="8"/>
      <c r="AR1300" s="8"/>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1" t="str">
        <v>0- Port Costs</v>
      </c>
      <c r="BT1300" s="1" t="str">
        <v>0- Port Value</v>
      </c>
      <c r="BU1300" s="8"/>
    </row>
    <row r="1301" spans="8:73" hidden="1" outlineLevel="1" x14ac:dyDescent="0.3">
      <c r="H1301" s="1" t="str">
        <v>0 - BM Costs</v>
      </c>
      <c r="L1301" s="1" t="str">
        <v>0 - BM Port</v>
      </c>
      <c r="N1301" s="1" t="str">
        <v>0 - Port Assets</v>
      </c>
      <c r="O1301" s="8"/>
      <c r="P1301" s="8"/>
      <c r="Q1301" s="8"/>
      <c r="R1301" s="8"/>
      <c r="S1301" s="8"/>
      <c r="T1301" s="8"/>
      <c r="U1301" s="8"/>
      <c r="V1301" s="8"/>
      <c r="W1301" s="8"/>
      <c r="X1301" s="8"/>
      <c r="Y1301" s="8"/>
      <c r="Z1301" s="8"/>
      <c r="AA1301" s="8"/>
      <c r="AB1301" s="8"/>
      <c r="AC1301" s="8"/>
      <c r="AD1301" s="8"/>
      <c r="AE1301" s="8"/>
      <c r="AF1301" s="8"/>
      <c r="AG1301" s="8"/>
      <c r="AH1301" s="8"/>
      <c r="AI1301" s="8"/>
      <c r="AJ1301" s="8"/>
      <c r="AK1301" s="8"/>
      <c r="AL1301" s="8"/>
      <c r="AM1301" s="8"/>
      <c r="AN1301" s="8"/>
      <c r="AO1301" s="8"/>
      <c r="AP1301" s="8"/>
      <c r="AQ1301" s="8"/>
      <c r="AR1301" s="8"/>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1" t="str">
        <v>0- Port Costs</v>
      </c>
      <c r="BT1301" s="1" t="str">
        <v>0- Port Value</v>
      </c>
      <c r="BU1301" s="8"/>
    </row>
    <row r="1302" spans="8:73" hidden="1" outlineLevel="1" x14ac:dyDescent="0.3">
      <c r="H1302" s="1" t="str">
        <v>0 - BM Costs</v>
      </c>
      <c r="L1302" s="1" t="str">
        <v>0 - BM Port</v>
      </c>
      <c r="N1302" s="1" t="str">
        <v>0 - Port Assets</v>
      </c>
      <c r="O1302" s="8"/>
      <c r="P1302" s="8"/>
      <c r="Q1302" s="8"/>
      <c r="R1302" s="8"/>
      <c r="S1302" s="8"/>
      <c r="T1302" s="8"/>
      <c r="U1302" s="8"/>
      <c r="V1302" s="8"/>
      <c r="W1302" s="8"/>
      <c r="X1302" s="8"/>
      <c r="Y1302" s="8"/>
      <c r="Z1302" s="8"/>
      <c r="AA1302" s="8"/>
      <c r="AB1302" s="8"/>
      <c r="AC1302" s="8"/>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1" t="str">
        <v>0- Port Costs</v>
      </c>
      <c r="BT1302" s="1" t="str">
        <v>0- Port Value</v>
      </c>
      <c r="BU1302" s="8"/>
    </row>
    <row r="1303" spans="8:73" hidden="1" outlineLevel="1" x14ac:dyDescent="0.3">
      <c r="H1303" s="1" t="str">
        <v>0 - BM Costs</v>
      </c>
      <c r="L1303" s="1" t="str">
        <v>0 - BM Port</v>
      </c>
      <c r="N1303" s="1" t="str">
        <v>0 - Port Assets</v>
      </c>
      <c r="O1303" s="8"/>
      <c r="P1303" s="8"/>
      <c r="Q1303" s="8"/>
      <c r="R1303" s="8"/>
      <c r="S1303" s="8"/>
      <c r="T1303" s="8"/>
      <c r="U1303" s="8"/>
      <c r="V1303" s="8"/>
      <c r="W1303" s="8"/>
      <c r="X1303" s="8"/>
      <c r="Y1303" s="8"/>
      <c r="Z1303" s="8"/>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1" t="str">
        <v>0- Port Costs</v>
      </c>
      <c r="BT1303" s="1" t="str">
        <v>0- Port Value</v>
      </c>
      <c r="BU1303" s="8"/>
    </row>
    <row r="1304" spans="8:73" hidden="1" outlineLevel="1" x14ac:dyDescent="0.3">
      <c r="H1304" s="1" t="str">
        <v>0 - BM Costs</v>
      </c>
      <c r="L1304" s="1" t="str">
        <v>0 - BM Port</v>
      </c>
      <c r="N1304" s="1" t="str">
        <v>0 - Port Assets</v>
      </c>
      <c r="O1304" s="8"/>
      <c r="P1304" s="8"/>
      <c r="Q1304" s="8"/>
      <c r="R1304" s="8"/>
      <c r="S1304" s="8"/>
      <c r="T1304" s="8"/>
      <c r="U1304" s="8"/>
      <c r="V1304" s="8"/>
      <c r="W1304" s="8"/>
      <c r="X1304" s="8"/>
      <c r="Y1304" s="8"/>
      <c r="Z1304" s="8"/>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1" t="str">
        <v>0- Port Costs</v>
      </c>
      <c r="BT1304" s="1" t="str">
        <v>0- Port Value</v>
      </c>
      <c r="BU1304" s="8"/>
    </row>
    <row r="1305" spans="8:73" hidden="1" outlineLevel="1" x14ac:dyDescent="0.3">
      <c r="H1305" s="1" t="str">
        <v>0 - BM Costs</v>
      </c>
      <c r="L1305" s="1" t="str">
        <v>0 - BM Port</v>
      </c>
      <c r="N1305" s="1" t="str">
        <v>0 - Port Assets</v>
      </c>
      <c r="O1305" s="8"/>
      <c r="P1305" s="8"/>
      <c r="Q1305" s="8"/>
      <c r="R1305" s="8"/>
      <c r="S1305" s="8"/>
      <c r="T1305" s="8"/>
      <c r="U1305" s="8"/>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1" t="str">
        <v>0- Port Costs</v>
      </c>
      <c r="BT1305" s="1" t="str">
        <v>0- Port Value</v>
      </c>
      <c r="BU1305" s="8"/>
    </row>
    <row r="1306" spans="8:73" hidden="1" outlineLevel="1" x14ac:dyDescent="0.3">
      <c r="H1306" s="1" t="str">
        <v>0 - BM Costs</v>
      </c>
      <c r="L1306" s="1" t="str">
        <v>0 - BM Port</v>
      </c>
      <c r="N1306" s="1" t="str">
        <v>0 - Port Assets</v>
      </c>
      <c r="O1306" s="8"/>
      <c r="P1306" s="8"/>
      <c r="Q1306" s="8"/>
      <c r="R1306" s="8"/>
      <c r="S1306" s="8"/>
      <c r="T1306" s="8"/>
      <c r="U1306" s="8"/>
      <c r="V1306" s="8"/>
      <c r="W1306" s="8"/>
      <c r="X1306" s="8"/>
      <c r="Y1306" s="8"/>
      <c r="Z1306" s="8"/>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1" t="str">
        <v>0- Port Costs</v>
      </c>
      <c r="BT1306" s="1" t="str">
        <v>0- Port Value</v>
      </c>
      <c r="BU1306" s="8"/>
    </row>
    <row r="1307" spans="8:73" hidden="1" outlineLevel="1" x14ac:dyDescent="0.3">
      <c r="H1307" s="1" t="str">
        <v>0 - BM Costs</v>
      </c>
      <c r="L1307" s="1" t="str">
        <v>0 - BM Port</v>
      </c>
      <c r="N1307" s="1" t="str">
        <v>0 - Port Assets</v>
      </c>
      <c r="O1307" s="8"/>
      <c r="P1307" s="8"/>
      <c r="Q1307" s="8"/>
      <c r="R1307" s="8"/>
      <c r="S1307" s="8"/>
      <c r="T1307" s="8"/>
      <c r="U1307" s="8"/>
      <c r="V1307" s="8"/>
      <c r="W1307" s="8"/>
      <c r="X1307" s="8"/>
      <c r="Y1307" s="8"/>
      <c r="Z1307" s="8"/>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1" t="str">
        <v>0- Port Costs</v>
      </c>
      <c r="BT1307" s="1" t="str">
        <v>0- Port Value</v>
      </c>
      <c r="BU1307" s="8"/>
    </row>
    <row r="1308" spans="8:73" hidden="1" outlineLevel="1" x14ac:dyDescent="0.3">
      <c r="H1308" s="1" t="str">
        <v>0 - BM Costs</v>
      </c>
      <c r="L1308" s="1" t="str">
        <v>0 - BM Port</v>
      </c>
      <c r="N1308" s="1" t="str">
        <v>0 - Port Assets</v>
      </c>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1" t="str">
        <v>0- Port Costs</v>
      </c>
      <c r="BT1308" s="1" t="str">
        <v>0- Port Value</v>
      </c>
      <c r="BU1308" s="8"/>
    </row>
    <row r="1309" spans="8:73" hidden="1" outlineLevel="1" x14ac:dyDescent="0.3">
      <c r="H1309" s="1" t="str">
        <v>0 - BM Costs</v>
      </c>
      <c r="L1309" s="1" t="str">
        <v>0 - BM Port</v>
      </c>
      <c r="N1309" s="1" t="str">
        <v>0 - Port Assets</v>
      </c>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1" t="str">
        <v>0- Port Costs</v>
      </c>
      <c r="BT1309" s="1" t="str">
        <v>0- Port Value</v>
      </c>
      <c r="BU1309" s="8"/>
    </row>
    <row r="1310" spans="8:73" hidden="1" outlineLevel="1" x14ac:dyDescent="0.3">
      <c r="H1310" s="1" t="str">
        <v>0 - BM Costs</v>
      </c>
      <c r="L1310" s="1" t="str">
        <v>0 - BM Port</v>
      </c>
      <c r="N1310" s="1" t="str">
        <v>0 - Port Assets</v>
      </c>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1" t="str">
        <v>0- Port Costs</v>
      </c>
      <c r="BT1310" s="1" t="str">
        <v>0- Port Value</v>
      </c>
      <c r="BU1310" s="8"/>
    </row>
    <row r="1311" spans="8:73" hidden="1" outlineLevel="1" x14ac:dyDescent="0.3">
      <c r="H1311" s="1" t="str">
        <v>0 - BM Costs</v>
      </c>
      <c r="L1311" s="1" t="str">
        <v>0 - BM Port</v>
      </c>
      <c r="N1311" s="1" t="str">
        <v>0 - Port Assets</v>
      </c>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1" t="str">
        <v>0- Port Costs</v>
      </c>
      <c r="BT1311" s="1" t="str">
        <v>0- Port Value</v>
      </c>
      <c r="BU1311" s="8"/>
    </row>
    <row r="1312" spans="8:73" hidden="1" outlineLevel="1" x14ac:dyDescent="0.3">
      <c r="H1312" s="1" t="str">
        <v>0 - BM Costs</v>
      </c>
      <c r="L1312" s="1" t="str">
        <v>0 - BM Port</v>
      </c>
      <c r="N1312" s="1" t="str">
        <v>0 - Port Assets</v>
      </c>
      <c r="O1312" s="8"/>
      <c r="P1312" s="8"/>
      <c r="Q1312" s="8"/>
      <c r="R1312" s="8"/>
      <c r="S1312" s="8"/>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1" t="str">
        <v>0- Port Costs</v>
      </c>
      <c r="BT1312" s="1" t="str">
        <v>0- Port Value</v>
      </c>
      <c r="BU1312" s="8"/>
    </row>
    <row r="1313" spans="8:73" hidden="1" outlineLevel="1" x14ac:dyDescent="0.3">
      <c r="H1313" s="1" t="str">
        <v>0 - BM Costs</v>
      </c>
      <c r="L1313" s="1" t="str">
        <v>0 - BM Port</v>
      </c>
      <c r="N1313" s="1" t="str">
        <v>0 - Port Assets</v>
      </c>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1" t="str">
        <v>0- Port Costs</v>
      </c>
      <c r="BT1313" s="1" t="str">
        <v>0- Port Value</v>
      </c>
      <c r="BU1313" s="8"/>
    </row>
    <row r="1314" spans="8:73" hidden="1" outlineLevel="1" x14ac:dyDescent="0.3">
      <c r="H1314" s="1" t="str">
        <v>0 - BM Costs</v>
      </c>
      <c r="L1314" s="1" t="str">
        <v>0 - BM Port</v>
      </c>
      <c r="N1314" s="1" t="str">
        <v>0 - Port Assets</v>
      </c>
      <c r="O1314" s="8"/>
      <c r="P1314" s="8"/>
      <c r="Q1314" s="8"/>
      <c r="R1314" s="8"/>
      <c r="S1314" s="8"/>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1" t="str">
        <v>0- Port Costs</v>
      </c>
      <c r="BT1314" s="1" t="str">
        <v>0- Port Value</v>
      </c>
      <c r="BU1314" s="8"/>
    </row>
    <row r="1315" spans="8:73" hidden="1" outlineLevel="1" x14ac:dyDescent="0.3">
      <c r="H1315" s="1" t="str">
        <v>0 - BM Costs</v>
      </c>
      <c r="L1315" s="1" t="str">
        <v>0 - BM Port</v>
      </c>
      <c r="N1315" s="1" t="str">
        <v>0 - Port Assets</v>
      </c>
      <c r="O1315" s="8"/>
      <c r="P1315" s="8"/>
      <c r="Q1315" s="8"/>
      <c r="R1315" s="8"/>
      <c r="S1315" s="8"/>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1" t="str">
        <v>0- Port Costs</v>
      </c>
      <c r="BT1315" s="1" t="str">
        <v>0- Port Value</v>
      </c>
      <c r="BU1315" s="8"/>
    </row>
    <row r="1316" spans="8:73" hidden="1" outlineLevel="1" x14ac:dyDescent="0.3">
      <c r="H1316" s="1" t="str">
        <v>0 - BM Costs</v>
      </c>
      <c r="L1316" s="1" t="str">
        <v>0 - BM Port</v>
      </c>
      <c r="N1316" s="1" t="str">
        <v>0 - Port Assets</v>
      </c>
      <c r="O1316" s="8"/>
      <c r="P1316" s="8"/>
      <c r="Q1316" s="8"/>
      <c r="R1316" s="8"/>
      <c r="S1316" s="8"/>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1" t="str">
        <v>0- Port Costs</v>
      </c>
      <c r="BT1316" s="1" t="str">
        <v>0- Port Value</v>
      </c>
      <c r="BU1316" s="8"/>
    </row>
    <row r="1317" spans="8:73" hidden="1" outlineLevel="1" x14ac:dyDescent="0.3">
      <c r="H1317" s="1" t="str">
        <v>0 - BM Costs</v>
      </c>
      <c r="L1317" s="1" t="str">
        <v>0 - BM Port</v>
      </c>
      <c r="N1317" s="1" t="str">
        <v>0 - Port Assets</v>
      </c>
      <c r="O1317" s="8"/>
      <c r="P1317" s="8"/>
      <c r="Q1317" s="8"/>
      <c r="R1317" s="8"/>
      <c r="S1317" s="8"/>
      <c r="T1317" s="8"/>
      <c r="U1317" s="8"/>
      <c r="V1317" s="8"/>
      <c r="W1317" s="8"/>
      <c r="X1317" s="8"/>
      <c r="Y1317" s="8"/>
      <c r="Z1317" s="8"/>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1" t="str">
        <v>0- Port Costs</v>
      </c>
      <c r="BT1317" s="1" t="str">
        <v>0- Port Value</v>
      </c>
      <c r="BU1317" s="8"/>
    </row>
    <row r="1318" spans="8:73" hidden="1" outlineLevel="1" x14ac:dyDescent="0.3">
      <c r="H1318" s="1" t="str">
        <v>0 - BM Costs</v>
      </c>
      <c r="L1318" s="1" t="str">
        <v>0 - BM Port</v>
      </c>
      <c r="N1318" s="1" t="str">
        <v>0 - Port Assets</v>
      </c>
      <c r="O1318" s="8"/>
      <c r="P1318" s="8"/>
      <c r="Q1318" s="8"/>
      <c r="R1318" s="8"/>
      <c r="S1318" s="8"/>
      <c r="T1318" s="8"/>
      <c r="U1318" s="8"/>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1" t="str">
        <v>0- Port Costs</v>
      </c>
      <c r="BT1318" s="1" t="str">
        <v>0- Port Value</v>
      </c>
      <c r="BU1318" s="8"/>
    </row>
    <row r="1319" spans="8:73" hidden="1" outlineLevel="1" x14ac:dyDescent="0.3">
      <c r="H1319" s="1" t="str">
        <v>0 - BM Costs</v>
      </c>
      <c r="L1319" s="1" t="str">
        <v>0 - BM Port</v>
      </c>
      <c r="N1319" s="1" t="str">
        <v>0 - Port Assets</v>
      </c>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1" t="str">
        <v>0- Port Costs</v>
      </c>
      <c r="BT1319" s="1" t="str">
        <v>0- Port Value</v>
      </c>
      <c r="BU1319" s="8"/>
    </row>
    <row r="1320" spans="8:73" hidden="1" outlineLevel="1" x14ac:dyDescent="0.3">
      <c r="H1320" s="1" t="str">
        <v>0 - BM Costs</v>
      </c>
      <c r="L1320" s="1" t="str">
        <v>0 - BM Port</v>
      </c>
      <c r="N1320" s="1" t="str">
        <v>0 - Port Assets</v>
      </c>
      <c r="O1320" s="8"/>
      <c r="P1320" s="8"/>
      <c r="Q1320" s="8"/>
      <c r="R1320" s="8"/>
      <c r="S1320" s="8"/>
      <c r="T1320" s="8"/>
      <c r="U1320" s="8"/>
      <c r="V1320" s="8"/>
      <c r="W1320" s="8"/>
      <c r="X1320" s="8"/>
      <c r="Y1320" s="8"/>
      <c r="Z1320" s="8"/>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1" t="str">
        <v>0- Port Costs</v>
      </c>
      <c r="BT1320" s="1" t="str">
        <v>0- Port Value</v>
      </c>
      <c r="BU1320" s="8"/>
    </row>
    <row r="1321" spans="8:73" hidden="1" outlineLevel="1" x14ac:dyDescent="0.3">
      <c r="H1321" s="1" t="str">
        <v>0 - BM Costs</v>
      </c>
      <c r="L1321" s="1" t="str">
        <v>0 - BM Port</v>
      </c>
      <c r="N1321" s="1" t="str">
        <v>0 - Port Assets</v>
      </c>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1" t="str">
        <v>0- Port Costs</v>
      </c>
      <c r="BT1321" s="1" t="str">
        <v>0- Port Value</v>
      </c>
      <c r="BU1321" s="8"/>
    </row>
    <row r="1322" spans="8:73" hidden="1" outlineLevel="1" x14ac:dyDescent="0.3">
      <c r="H1322" s="1" t="str">
        <v>0 - BM Costs</v>
      </c>
      <c r="L1322" s="1" t="str">
        <v>0 - BM Port</v>
      </c>
      <c r="N1322" s="1" t="str">
        <v>0 - Port Assets</v>
      </c>
      <c r="O1322" s="8"/>
      <c r="P1322" s="8"/>
      <c r="Q1322" s="8"/>
      <c r="R1322" s="8"/>
      <c r="S1322" s="8"/>
      <c r="T1322" s="8"/>
      <c r="U1322" s="8"/>
      <c r="V1322" s="8"/>
      <c r="W1322" s="8"/>
      <c r="X1322" s="8"/>
      <c r="Y1322" s="8"/>
      <c r="Z1322" s="8"/>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1" t="str">
        <v>0- Port Costs</v>
      </c>
      <c r="BT1322" s="1" t="str">
        <v>0- Port Value</v>
      </c>
      <c r="BU1322" s="8"/>
    </row>
    <row r="1323" spans="8:73" hidden="1" outlineLevel="1" x14ac:dyDescent="0.3">
      <c r="H1323" s="1" t="str">
        <v>0 - BM Costs</v>
      </c>
      <c r="L1323" s="1" t="str">
        <v>0 - BM Port</v>
      </c>
      <c r="N1323" s="1" t="str">
        <v>0 - Port Assets</v>
      </c>
      <c r="O1323" s="8"/>
      <c r="P1323" s="8"/>
      <c r="Q1323" s="8"/>
      <c r="R1323" s="8"/>
      <c r="S1323" s="8"/>
      <c r="T1323" s="8"/>
      <c r="U1323" s="8"/>
      <c r="V1323" s="8"/>
      <c r="W1323" s="8"/>
      <c r="X1323" s="8"/>
      <c r="Y1323" s="8"/>
      <c r="Z1323" s="8"/>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1" t="str">
        <v>0- Port Costs</v>
      </c>
      <c r="BT1323" s="1" t="str">
        <v>0- Port Value</v>
      </c>
      <c r="BU1323" s="8"/>
    </row>
    <row r="1324" spans="8:73" hidden="1" outlineLevel="1" x14ac:dyDescent="0.3">
      <c r="H1324" s="1" t="str">
        <v>0 - BM Costs</v>
      </c>
      <c r="L1324" s="1" t="str">
        <v>0 - BM Port</v>
      </c>
      <c r="N1324" s="1" t="str">
        <v>0 - Port Assets</v>
      </c>
      <c r="O1324" s="8"/>
      <c r="P1324" s="8"/>
      <c r="Q1324" s="8"/>
      <c r="R1324" s="8"/>
      <c r="S1324" s="8"/>
      <c r="T1324" s="8"/>
      <c r="U1324" s="8"/>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1" t="str">
        <v>0- Port Costs</v>
      </c>
      <c r="BT1324" s="1" t="str">
        <v>0- Port Value</v>
      </c>
      <c r="BU1324" s="8"/>
    </row>
    <row r="1325" spans="8:73" hidden="1" outlineLevel="1" x14ac:dyDescent="0.3">
      <c r="H1325" s="1" t="str">
        <v>0 - BM Costs</v>
      </c>
      <c r="L1325" s="1" t="str">
        <v>0 - BM Port</v>
      </c>
      <c r="N1325" s="1" t="str">
        <v>0 - Port Assets</v>
      </c>
      <c r="O1325" s="8"/>
      <c r="P1325" s="8"/>
      <c r="Q1325" s="8"/>
      <c r="R1325" s="8"/>
      <c r="S1325" s="8"/>
      <c r="T1325" s="8"/>
      <c r="U1325" s="8"/>
      <c r="V1325" s="8"/>
      <c r="W1325" s="8"/>
      <c r="X1325" s="8"/>
      <c r="Y1325" s="8"/>
      <c r="Z1325" s="8"/>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1" t="str">
        <v>0- Port Costs</v>
      </c>
      <c r="BT1325" s="1" t="str">
        <v>0- Port Value</v>
      </c>
      <c r="BU1325" s="8"/>
    </row>
    <row r="1326" spans="8:73" hidden="1" outlineLevel="1" x14ac:dyDescent="0.3">
      <c r="H1326" s="1" t="str">
        <v>0 - BM Costs</v>
      </c>
      <c r="L1326" s="1" t="str">
        <v>0 - BM Port</v>
      </c>
      <c r="N1326" s="1" t="str">
        <v>0 - Port Assets</v>
      </c>
      <c r="O1326" s="8"/>
      <c r="P1326" s="8"/>
      <c r="Q1326" s="8"/>
      <c r="R1326" s="8"/>
      <c r="S1326" s="8"/>
      <c r="T1326" s="8"/>
      <c r="U1326" s="8"/>
      <c r="V1326" s="8"/>
      <c r="W1326" s="8"/>
      <c r="X1326" s="8"/>
      <c r="Y1326" s="8"/>
      <c r="Z1326" s="8"/>
      <c r="AA1326" s="8"/>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1" t="str">
        <v>0- Port Costs</v>
      </c>
      <c r="BT1326" s="1" t="str">
        <v>0- Port Value</v>
      </c>
      <c r="BU1326" s="8"/>
    </row>
    <row r="1327" spans="8:73" hidden="1" outlineLevel="1" x14ac:dyDescent="0.3">
      <c r="H1327" s="1" t="str">
        <v>0 - BM Costs</v>
      </c>
      <c r="L1327" s="1" t="str">
        <v>0 - BM Port</v>
      </c>
      <c r="N1327" s="1" t="str">
        <v>0 - Port Assets</v>
      </c>
      <c r="O1327" s="8"/>
      <c r="P1327" s="8"/>
      <c r="Q1327" s="8"/>
      <c r="R1327" s="8"/>
      <c r="S1327" s="8"/>
      <c r="T1327" s="8"/>
      <c r="U1327" s="8"/>
      <c r="V1327" s="8"/>
      <c r="W1327" s="8"/>
      <c r="X1327" s="8"/>
      <c r="Y1327" s="8"/>
      <c r="Z1327" s="8"/>
      <c r="AA1327" s="8"/>
      <c r="AB1327" s="8"/>
      <c r="AC1327" s="8"/>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1" t="str">
        <v>0- Port Costs</v>
      </c>
      <c r="BT1327" s="1" t="str">
        <v>0- Port Value</v>
      </c>
      <c r="BU1327" s="8"/>
    </row>
    <row r="1328" spans="8:73" hidden="1" outlineLevel="1" x14ac:dyDescent="0.3">
      <c r="H1328" s="1" t="str">
        <v>0 - BM Costs</v>
      </c>
      <c r="L1328" s="1" t="str">
        <v>0 - BM Port</v>
      </c>
      <c r="N1328" s="1" t="str">
        <v>0 - Port Assets</v>
      </c>
      <c r="O1328" s="8"/>
      <c r="P1328" s="8"/>
      <c r="Q1328" s="8"/>
      <c r="R1328" s="8"/>
      <c r="S1328" s="8"/>
      <c r="T1328" s="8"/>
      <c r="U1328" s="8"/>
      <c r="V1328" s="8"/>
      <c r="W1328" s="8"/>
      <c r="X1328" s="8"/>
      <c r="Y1328" s="8"/>
      <c r="Z1328" s="8"/>
      <c r="AA1328" s="8"/>
      <c r="AB1328" s="8"/>
      <c r="AC1328" s="8"/>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1" t="str">
        <v>0- Port Costs</v>
      </c>
      <c r="BT1328" s="1" t="str">
        <v>0- Port Value</v>
      </c>
      <c r="BU1328" s="8"/>
    </row>
    <row r="1329" spans="8:73" hidden="1" outlineLevel="1" x14ac:dyDescent="0.3">
      <c r="H1329" s="1" t="str">
        <v>0 - BM Costs</v>
      </c>
      <c r="L1329" s="1" t="str">
        <v>0 - BM Port</v>
      </c>
      <c r="N1329" s="1" t="str">
        <v>0 - Port Assets</v>
      </c>
      <c r="O1329" s="8"/>
      <c r="P1329" s="8"/>
      <c r="Q1329" s="8"/>
      <c r="R1329" s="8"/>
      <c r="S1329" s="8"/>
      <c r="T1329" s="8"/>
      <c r="U1329" s="8"/>
      <c r="V1329" s="8"/>
      <c r="W1329" s="8"/>
      <c r="X1329" s="8"/>
      <c r="Y1329" s="8"/>
      <c r="Z1329" s="8"/>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1" t="str">
        <v>0- Port Costs</v>
      </c>
      <c r="BT1329" s="1" t="str">
        <v>0- Port Value</v>
      </c>
      <c r="BU1329" s="8"/>
    </row>
    <row r="1330" spans="8:73" hidden="1" outlineLevel="1" x14ac:dyDescent="0.3">
      <c r="H1330" s="1" t="str">
        <v>0 - BM Costs</v>
      </c>
      <c r="L1330" s="1" t="str">
        <v>0 - BM Port</v>
      </c>
      <c r="N1330" s="1" t="str">
        <v>0 - Port Assets</v>
      </c>
      <c r="O1330" s="8"/>
      <c r="P1330" s="8"/>
      <c r="Q1330" s="8"/>
      <c r="R1330" s="8"/>
      <c r="S1330" s="8"/>
      <c r="T1330" s="8"/>
      <c r="U1330" s="8"/>
      <c r="V1330" s="8"/>
      <c r="W1330" s="8"/>
      <c r="X1330" s="8"/>
      <c r="Y1330" s="8"/>
      <c r="Z1330" s="8"/>
      <c r="AA1330" s="8"/>
      <c r="AB1330" s="8"/>
      <c r="AC1330" s="8"/>
      <c r="AD1330" s="8"/>
      <c r="AE1330" s="8"/>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1" t="str">
        <v>0- Port Costs</v>
      </c>
      <c r="BT1330" s="1" t="str">
        <v>0- Port Value</v>
      </c>
      <c r="BU1330" s="8"/>
    </row>
    <row r="1331" spans="8:73" hidden="1" outlineLevel="1" x14ac:dyDescent="0.3">
      <c r="H1331" s="1" t="str">
        <v>0 - BM Costs</v>
      </c>
      <c r="L1331" s="1" t="str">
        <v>0 - BM Port</v>
      </c>
      <c r="N1331" s="1" t="str">
        <v>0 - Port Assets</v>
      </c>
      <c r="O1331" s="8"/>
      <c r="P1331" s="8"/>
      <c r="Q1331" s="8"/>
      <c r="R1331" s="8"/>
      <c r="S1331" s="8"/>
      <c r="T1331" s="8"/>
      <c r="U1331" s="8"/>
      <c r="V1331" s="8"/>
      <c r="W1331" s="8"/>
      <c r="X1331" s="8"/>
      <c r="Y1331" s="8"/>
      <c r="Z1331" s="8"/>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1" t="str">
        <v>0- Port Costs</v>
      </c>
      <c r="BT1331" s="1" t="str">
        <v>0- Port Value</v>
      </c>
      <c r="BU1331" s="8"/>
    </row>
    <row r="1332" spans="8:73" hidden="1" outlineLevel="1" x14ac:dyDescent="0.3">
      <c r="H1332" s="1" t="str">
        <v>0 - BM Costs</v>
      </c>
      <c r="L1332" s="1" t="str">
        <v>0 - BM Port</v>
      </c>
      <c r="N1332" s="1" t="str">
        <v>0 - Port Assets</v>
      </c>
      <c r="O1332" s="8"/>
      <c r="P1332" s="8"/>
      <c r="Q1332" s="8"/>
      <c r="R1332" s="8"/>
      <c r="S1332" s="8"/>
      <c r="T1332" s="8"/>
      <c r="U1332" s="8"/>
      <c r="V1332" s="8"/>
      <c r="W1332" s="8"/>
      <c r="X1332" s="8"/>
      <c r="Y1332" s="8"/>
      <c r="Z1332" s="8"/>
      <c r="AA1332" s="8"/>
      <c r="AB1332" s="8"/>
      <c r="AC1332" s="8"/>
      <c r="AD1332" s="8"/>
      <c r="AE1332" s="8"/>
      <c r="AF1332" s="8"/>
      <c r="AG1332" s="8"/>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1" t="str">
        <v>0- Port Costs</v>
      </c>
      <c r="BT1332" s="1" t="str">
        <v>0- Port Value</v>
      </c>
      <c r="BU1332" s="8"/>
    </row>
    <row r="1333" spans="8:73" hidden="1" outlineLevel="1" x14ac:dyDescent="0.3">
      <c r="H1333" s="1" t="str">
        <v>0 - BM Costs</v>
      </c>
      <c r="L1333" s="1" t="str">
        <v>0 - BM Port</v>
      </c>
      <c r="N1333" s="1" t="str">
        <v>0 - Port Assets</v>
      </c>
      <c r="O1333" s="8"/>
      <c r="P1333" s="8"/>
      <c r="Q1333" s="8"/>
      <c r="R1333" s="8"/>
      <c r="S1333" s="8"/>
      <c r="T1333" s="8"/>
      <c r="U1333" s="8"/>
      <c r="V1333" s="8"/>
      <c r="W1333" s="8"/>
      <c r="X1333" s="8"/>
      <c r="Y1333" s="8"/>
      <c r="Z1333" s="8"/>
      <c r="AA1333" s="8"/>
      <c r="AB1333" s="8"/>
      <c r="AC1333" s="8"/>
      <c r="AD1333" s="8"/>
      <c r="AE1333" s="8"/>
      <c r="AF1333" s="8"/>
      <c r="AG1333" s="8"/>
      <c r="AH1333" s="8"/>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1" t="str">
        <v>0- Port Costs</v>
      </c>
      <c r="BT1333" s="1" t="str">
        <v>0- Port Value</v>
      </c>
      <c r="BU1333" s="8"/>
    </row>
    <row r="1334" spans="8:73" hidden="1" outlineLevel="1" x14ac:dyDescent="0.3">
      <c r="H1334" s="1" t="str">
        <v>0 - BM Costs</v>
      </c>
      <c r="L1334" s="1" t="str">
        <v>0 - BM Port</v>
      </c>
      <c r="N1334" s="1" t="str">
        <v>0 - Port Assets</v>
      </c>
      <c r="O1334" s="8"/>
      <c r="P1334" s="8"/>
      <c r="Q1334" s="8"/>
      <c r="R1334" s="8"/>
      <c r="S1334" s="8"/>
      <c r="T1334" s="8"/>
      <c r="U1334" s="8"/>
      <c r="V1334" s="8"/>
      <c r="W1334" s="8"/>
      <c r="X1334" s="8"/>
      <c r="Y1334" s="8"/>
      <c r="Z1334" s="8"/>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1" t="str">
        <v>0- Port Costs</v>
      </c>
      <c r="BT1334" s="1" t="str">
        <v>0- Port Value</v>
      </c>
      <c r="BU1334" s="8"/>
    </row>
    <row r="1335" spans="8:73" hidden="1" outlineLevel="1" x14ac:dyDescent="0.3">
      <c r="H1335" s="1" t="str">
        <v>0 - BM Costs</v>
      </c>
      <c r="L1335" s="1" t="str">
        <v>0 - BM Port</v>
      </c>
      <c r="N1335" s="1" t="str">
        <v>0 - Port Assets</v>
      </c>
      <c r="O1335" s="8"/>
      <c r="P1335" s="8"/>
      <c r="Q1335" s="8"/>
      <c r="R1335" s="8"/>
      <c r="S1335" s="8"/>
      <c r="T1335" s="8"/>
      <c r="U1335" s="8"/>
      <c r="V1335" s="8"/>
      <c r="W1335" s="8"/>
      <c r="X1335" s="8"/>
      <c r="Y1335" s="8"/>
      <c r="Z1335" s="8"/>
      <c r="AA1335" s="8"/>
      <c r="AB1335" s="8"/>
      <c r="AC1335" s="8"/>
      <c r="AD1335" s="8"/>
      <c r="AE1335" s="8"/>
      <c r="AF1335" s="8"/>
      <c r="AG1335" s="8"/>
      <c r="AH1335" s="8"/>
      <c r="AI1335" s="8"/>
      <c r="AJ1335" s="8"/>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1" t="str">
        <v>0- Port Costs</v>
      </c>
      <c r="BT1335" s="1" t="str">
        <v>0- Port Value</v>
      </c>
      <c r="BU1335" s="8"/>
    </row>
    <row r="1336" spans="8:73" hidden="1" outlineLevel="1" x14ac:dyDescent="0.3">
      <c r="H1336" s="1" t="str">
        <v>0 - BM Costs</v>
      </c>
      <c r="L1336" s="1" t="str">
        <v>0 - BM Port</v>
      </c>
      <c r="N1336" s="1" t="str">
        <v>0 - Port Assets</v>
      </c>
      <c r="O1336" s="8"/>
      <c r="P1336" s="8"/>
      <c r="Q1336" s="8"/>
      <c r="R1336" s="8"/>
      <c r="S1336" s="8"/>
      <c r="T1336" s="8"/>
      <c r="U1336" s="8"/>
      <c r="V1336" s="8"/>
      <c r="W1336" s="8"/>
      <c r="X1336" s="8"/>
      <c r="Y1336" s="8"/>
      <c r="Z1336" s="8"/>
      <c r="AA1336" s="8"/>
      <c r="AB1336" s="8"/>
      <c r="AC1336" s="8"/>
      <c r="AD1336" s="8"/>
      <c r="AE1336" s="8"/>
      <c r="AF1336" s="8"/>
      <c r="AG1336" s="8"/>
      <c r="AH1336" s="8"/>
      <c r="AI1336" s="8"/>
      <c r="AJ1336" s="8"/>
      <c r="AK1336" s="8"/>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1" t="str">
        <v>0- Port Costs</v>
      </c>
      <c r="BT1336" s="1" t="str">
        <v>0- Port Value</v>
      </c>
      <c r="BU1336" s="8"/>
    </row>
    <row r="1337" spans="8:73" hidden="1" outlineLevel="1" x14ac:dyDescent="0.3">
      <c r="H1337" s="1" t="str">
        <v>0 - BM Costs</v>
      </c>
      <c r="L1337" s="1" t="str">
        <v>0 - BM Port</v>
      </c>
      <c r="N1337" s="1" t="str">
        <v>0 - Port Assets</v>
      </c>
      <c r="O1337" s="8"/>
      <c r="P1337" s="8"/>
      <c r="Q1337" s="8"/>
      <c r="R1337" s="8"/>
      <c r="S1337" s="8"/>
      <c r="T1337" s="8"/>
      <c r="U1337" s="8"/>
      <c r="V1337" s="8"/>
      <c r="W1337" s="8"/>
      <c r="X1337" s="8"/>
      <c r="Y1337" s="8"/>
      <c r="Z1337" s="8"/>
      <c r="AA1337" s="8"/>
      <c r="AB1337" s="8"/>
      <c r="AC1337" s="8"/>
      <c r="AD1337" s="8"/>
      <c r="AE1337" s="8"/>
      <c r="AF1337" s="8"/>
      <c r="AG1337" s="8"/>
      <c r="AH1337" s="8"/>
      <c r="AI1337" s="8"/>
      <c r="AJ1337" s="8"/>
      <c r="AK1337" s="8"/>
      <c r="AL1337" s="8"/>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1" t="str">
        <v>0- Port Costs</v>
      </c>
      <c r="BT1337" s="1" t="str">
        <v>0- Port Value</v>
      </c>
      <c r="BU1337" s="8"/>
    </row>
    <row r="1338" spans="8:73" hidden="1" outlineLevel="1" x14ac:dyDescent="0.3">
      <c r="H1338" s="1" t="str">
        <v>0 - BM Costs</v>
      </c>
      <c r="L1338" s="1" t="str">
        <v>0 - BM Port</v>
      </c>
      <c r="N1338" s="1" t="str">
        <v>0 - Port Assets</v>
      </c>
      <c r="O1338" s="8"/>
      <c r="P1338" s="8"/>
      <c r="Q1338" s="8"/>
      <c r="R1338" s="8"/>
      <c r="S1338" s="8"/>
      <c r="T1338" s="8"/>
      <c r="U1338" s="8"/>
      <c r="V1338" s="8"/>
      <c r="W1338" s="8"/>
      <c r="X1338" s="8"/>
      <c r="Y1338" s="8"/>
      <c r="Z1338" s="8"/>
      <c r="AA1338" s="8"/>
      <c r="AB1338" s="8"/>
      <c r="AC1338" s="8"/>
      <c r="AD1338" s="8"/>
      <c r="AE1338" s="8"/>
      <c r="AF1338" s="8"/>
      <c r="AG1338" s="8"/>
      <c r="AH1338" s="8"/>
      <c r="AI1338" s="8"/>
      <c r="AJ1338" s="8"/>
      <c r="AK1338" s="8"/>
      <c r="AL1338" s="8"/>
      <c r="AM1338" s="8"/>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1" t="str">
        <v>0- Port Costs</v>
      </c>
      <c r="BT1338" s="1" t="str">
        <v>0- Port Value</v>
      </c>
      <c r="BU1338" s="8"/>
    </row>
    <row r="1339" spans="8:73" hidden="1" outlineLevel="1" x14ac:dyDescent="0.3">
      <c r="H1339" s="1" t="str">
        <v>0 - BM Costs</v>
      </c>
      <c r="L1339" s="1" t="str">
        <v>0 - BM Port</v>
      </c>
      <c r="N1339" s="1" t="str">
        <v>0 - Port Assets</v>
      </c>
      <c r="O1339" s="8"/>
      <c r="P1339" s="8"/>
      <c r="Q1339" s="8"/>
      <c r="R1339" s="8"/>
      <c r="S1339" s="8"/>
      <c r="T1339" s="8"/>
      <c r="U1339" s="8"/>
      <c r="V1339" s="8"/>
      <c r="W1339" s="8"/>
      <c r="X1339" s="8"/>
      <c r="Y1339" s="8"/>
      <c r="Z1339" s="8"/>
      <c r="AA1339" s="8"/>
      <c r="AB1339" s="8"/>
      <c r="AC1339" s="8"/>
      <c r="AD1339" s="8"/>
      <c r="AE1339" s="8"/>
      <c r="AF1339" s="8"/>
      <c r="AG1339" s="8"/>
      <c r="AH1339" s="8"/>
      <c r="AI1339" s="8"/>
      <c r="AJ1339" s="8"/>
      <c r="AK1339" s="8"/>
      <c r="AL1339" s="8"/>
      <c r="AM1339" s="8"/>
      <c r="AN1339" s="8"/>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1" t="str">
        <v>0- Port Costs</v>
      </c>
      <c r="BT1339" s="1" t="str">
        <v>0- Port Value</v>
      </c>
      <c r="BU1339" s="8"/>
    </row>
    <row r="1340" spans="8:73" hidden="1" outlineLevel="1" x14ac:dyDescent="0.3">
      <c r="H1340" s="1" t="str">
        <v>0 - BM Costs</v>
      </c>
      <c r="L1340" s="1" t="str">
        <v>0 - BM Port</v>
      </c>
      <c r="N1340" s="1" t="str">
        <v>0 - Port Assets</v>
      </c>
      <c r="O1340" s="8"/>
      <c r="P1340" s="8"/>
      <c r="Q1340" s="8"/>
      <c r="R1340" s="8"/>
      <c r="S1340" s="8"/>
      <c r="T1340" s="8"/>
      <c r="U1340" s="8"/>
      <c r="V1340" s="8"/>
      <c r="W1340" s="8"/>
      <c r="X1340" s="8"/>
      <c r="Y1340" s="8"/>
      <c r="Z1340" s="8"/>
      <c r="AA1340" s="8"/>
      <c r="AB1340" s="8"/>
      <c r="AC1340" s="8"/>
      <c r="AD1340" s="8"/>
      <c r="AE1340" s="8"/>
      <c r="AF1340" s="8"/>
      <c r="AG1340" s="8"/>
      <c r="AH1340" s="8"/>
      <c r="AI1340" s="8"/>
      <c r="AJ1340" s="8"/>
      <c r="AK1340" s="8"/>
      <c r="AL1340" s="8"/>
      <c r="AM1340" s="8"/>
      <c r="AN1340" s="8"/>
      <c r="AO1340" s="8"/>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1" t="str">
        <v>0- Port Costs</v>
      </c>
      <c r="BT1340" s="1" t="str">
        <v>0- Port Value</v>
      </c>
      <c r="BU1340" s="8"/>
    </row>
    <row r="1341" spans="8:73" hidden="1" outlineLevel="1" x14ac:dyDescent="0.3">
      <c r="H1341" s="1" t="str">
        <v>0 - BM Costs</v>
      </c>
      <c r="L1341" s="1" t="str">
        <v>0 - BM Port</v>
      </c>
      <c r="N1341" s="1" t="str">
        <v>0 - Port Assets</v>
      </c>
      <c r="O1341" s="8"/>
      <c r="P1341" s="8"/>
      <c r="Q1341" s="8"/>
      <c r="R1341" s="8"/>
      <c r="S1341" s="8"/>
      <c r="T1341" s="8"/>
      <c r="U1341" s="8"/>
      <c r="V1341" s="8"/>
      <c r="W1341" s="8"/>
      <c r="X1341" s="8"/>
      <c r="Y1341" s="8"/>
      <c r="Z1341" s="8"/>
      <c r="AA1341" s="8"/>
      <c r="AB1341" s="8"/>
      <c r="AC1341" s="8"/>
      <c r="AD1341" s="8"/>
      <c r="AE1341" s="8"/>
      <c r="AF1341" s="8"/>
      <c r="AG1341" s="8"/>
      <c r="AH1341" s="8"/>
      <c r="AI1341" s="8"/>
      <c r="AJ1341" s="8"/>
      <c r="AK1341" s="8"/>
      <c r="AL1341" s="8"/>
      <c r="AM1341" s="8"/>
      <c r="AN1341" s="8"/>
      <c r="AO1341" s="8"/>
      <c r="AP1341" s="8"/>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1" t="str">
        <v>0- Port Costs</v>
      </c>
      <c r="BT1341" s="1" t="str">
        <v>0- Port Value</v>
      </c>
      <c r="BU1341" s="8"/>
    </row>
    <row r="1342" spans="8:73" hidden="1" outlineLevel="1" x14ac:dyDescent="0.3">
      <c r="H1342" s="1" t="str">
        <v>0 - BM Costs</v>
      </c>
      <c r="L1342" s="1" t="str">
        <v>0 - BM Port</v>
      </c>
      <c r="N1342" s="1" t="str">
        <v>0 - Port Assets</v>
      </c>
      <c r="O1342" s="8"/>
      <c r="P1342" s="8"/>
      <c r="Q1342" s="8"/>
      <c r="R1342" s="8"/>
      <c r="S1342" s="8"/>
      <c r="T1342" s="8"/>
      <c r="U1342" s="8"/>
      <c r="V1342" s="8"/>
      <c r="W1342" s="8"/>
      <c r="X1342" s="8"/>
      <c r="Y1342" s="8"/>
      <c r="Z1342" s="8"/>
      <c r="AA1342" s="8"/>
      <c r="AB1342" s="8"/>
      <c r="AC1342" s="8"/>
      <c r="AD1342" s="8"/>
      <c r="AE1342" s="8"/>
      <c r="AF1342" s="8"/>
      <c r="AG1342" s="8"/>
      <c r="AH1342" s="8"/>
      <c r="AI1342" s="8"/>
      <c r="AJ1342" s="8"/>
      <c r="AK1342" s="8"/>
      <c r="AL1342" s="8"/>
      <c r="AM1342" s="8"/>
      <c r="AN1342" s="8"/>
      <c r="AO1342" s="8"/>
      <c r="AP1342" s="8"/>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1" t="str">
        <v>0- Port Costs</v>
      </c>
      <c r="BT1342" s="1" t="str">
        <v>0- Port Value</v>
      </c>
      <c r="BU1342" s="8"/>
    </row>
    <row r="1343" spans="8:73" hidden="1" outlineLevel="1" x14ac:dyDescent="0.3">
      <c r="H1343" s="1" t="str">
        <v>0 - BM Costs</v>
      </c>
      <c r="L1343" s="1" t="str">
        <v>0 - BM Port</v>
      </c>
      <c r="N1343" s="1" t="str">
        <v>0 - Port Assets</v>
      </c>
      <c r="O1343" s="8"/>
      <c r="P1343" s="8"/>
      <c r="Q1343" s="8"/>
      <c r="R1343" s="8"/>
      <c r="S1343" s="8"/>
      <c r="T1343" s="8"/>
      <c r="U1343" s="8"/>
      <c r="V1343" s="8"/>
      <c r="W1343" s="8"/>
      <c r="X1343" s="8"/>
      <c r="Y1343" s="8"/>
      <c r="Z1343" s="8"/>
      <c r="AA1343" s="8"/>
      <c r="AB1343" s="8"/>
      <c r="AC1343" s="8"/>
      <c r="AD1343" s="8"/>
      <c r="AE1343" s="8"/>
      <c r="AF1343" s="8"/>
      <c r="AG1343" s="8"/>
      <c r="AH1343" s="8"/>
      <c r="AI1343" s="8"/>
      <c r="AJ1343" s="8"/>
      <c r="AK1343" s="8"/>
      <c r="AL1343" s="8"/>
      <c r="AM1343" s="8"/>
      <c r="AN1343" s="8"/>
      <c r="AO1343" s="8"/>
      <c r="AP1343" s="8"/>
      <c r="AQ1343" s="8"/>
      <c r="AR1343" s="8"/>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1" t="str">
        <v>0- Port Costs</v>
      </c>
      <c r="BT1343" s="1" t="str">
        <v>0- Port Value</v>
      </c>
      <c r="BU1343" s="8"/>
    </row>
    <row r="1344" spans="8:73" hidden="1" outlineLevel="1" x14ac:dyDescent="0.3">
      <c r="H1344" s="1" t="str">
        <v>0 - BM Costs</v>
      </c>
      <c r="L1344" s="1" t="str">
        <v>0 - BM Port</v>
      </c>
      <c r="N1344" s="1" t="str">
        <v>0 - Port Assets</v>
      </c>
      <c r="O1344" s="8"/>
      <c r="P1344" s="8"/>
      <c r="Q1344" s="8"/>
      <c r="R1344" s="8"/>
      <c r="S1344" s="8"/>
      <c r="T1344" s="8"/>
      <c r="U1344" s="8"/>
      <c r="V1344" s="8"/>
      <c r="W1344" s="8"/>
      <c r="X1344" s="8"/>
      <c r="Y1344" s="8"/>
      <c r="Z1344" s="8"/>
      <c r="AA1344" s="8"/>
      <c r="AB1344" s="8"/>
      <c r="AC1344" s="8"/>
      <c r="AD1344" s="8"/>
      <c r="AE1344" s="8"/>
      <c r="AF1344" s="8"/>
      <c r="AG1344" s="8"/>
      <c r="AH1344" s="8"/>
      <c r="AI1344" s="8"/>
      <c r="AJ1344" s="8"/>
      <c r="AK1344" s="8"/>
      <c r="AL1344" s="8"/>
      <c r="AM1344" s="8"/>
      <c r="AN1344" s="8"/>
      <c r="AO1344" s="8"/>
      <c r="AP1344" s="8"/>
      <c r="AQ1344" s="8"/>
      <c r="AR1344" s="8"/>
      <c r="AS1344" s="8"/>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1" t="str">
        <v>0- Port Costs</v>
      </c>
      <c r="BT1344" s="1" t="str">
        <v>0- Port Value</v>
      </c>
      <c r="BU1344" s="8"/>
    </row>
    <row r="1345" spans="8:73" hidden="1" outlineLevel="1" x14ac:dyDescent="0.3">
      <c r="H1345" s="1" t="str">
        <v>0 - BM Costs</v>
      </c>
      <c r="L1345" s="1" t="str">
        <v>0 - BM Port</v>
      </c>
      <c r="N1345" s="1" t="str">
        <v>0 - Port Assets</v>
      </c>
      <c r="O1345" s="8"/>
      <c r="P1345" s="8"/>
      <c r="Q1345" s="8"/>
      <c r="R1345" s="8"/>
      <c r="S1345" s="8"/>
      <c r="T1345" s="8"/>
      <c r="U1345" s="8"/>
      <c r="V1345" s="8"/>
      <c r="W1345" s="8"/>
      <c r="X1345" s="8"/>
      <c r="Y1345" s="8"/>
      <c r="Z1345" s="8"/>
      <c r="AA1345" s="8"/>
      <c r="AB1345" s="8"/>
      <c r="AC1345" s="8"/>
      <c r="AD1345" s="8"/>
      <c r="AE1345" s="8"/>
      <c r="AF1345" s="8"/>
      <c r="AG1345" s="8"/>
      <c r="AH1345" s="8"/>
      <c r="AI1345" s="8"/>
      <c r="AJ1345" s="8"/>
      <c r="AK1345" s="8"/>
      <c r="AL1345" s="8"/>
      <c r="AM1345" s="8"/>
      <c r="AN1345" s="8"/>
      <c r="AO1345" s="8"/>
      <c r="AP1345" s="8"/>
      <c r="AQ1345" s="8"/>
      <c r="AR1345" s="8"/>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1" t="str">
        <v>0- Port Costs</v>
      </c>
      <c r="BT1345" s="1" t="str">
        <v>0- Port Value</v>
      </c>
      <c r="BU1345" s="8"/>
    </row>
    <row r="1346" spans="8:73" hidden="1" outlineLevel="1" x14ac:dyDescent="0.3">
      <c r="H1346" s="1" t="str">
        <v>0 - BM Costs</v>
      </c>
      <c r="L1346" s="1" t="str">
        <v>0 - BM Port</v>
      </c>
      <c r="N1346" s="1" t="str">
        <v>0 - Port Assets</v>
      </c>
      <c r="O1346" s="8"/>
      <c r="P1346" s="8"/>
      <c r="Q1346" s="8"/>
      <c r="R1346" s="8"/>
      <c r="S1346" s="8"/>
      <c r="T1346" s="8"/>
      <c r="U1346" s="8"/>
      <c r="V1346" s="8"/>
      <c r="W1346" s="8"/>
      <c r="X1346" s="8"/>
      <c r="Y1346" s="8"/>
      <c r="Z1346" s="8"/>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1" t="str">
        <v>0- Port Costs</v>
      </c>
      <c r="BT1346" s="1" t="str">
        <v>0- Port Value</v>
      </c>
      <c r="BU1346" s="8"/>
    </row>
    <row r="1347" spans="8:73" hidden="1" outlineLevel="1" x14ac:dyDescent="0.3">
      <c r="H1347" s="1" t="str">
        <v>0 - BM Costs</v>
      </c>
      <c r="L1347" s="1" t="str">
        <v>0 - BM Port</v>
      </c>
      <c r="N1347" s="1" t="str">
        <v>0 - Port Assets</v>
      </c>
      <c r="O1347" s="8"/>
      <c r="P1347" s="8"/>
      <c r="Q1347" s="8"/>
      <c r="R1347" s="8"/>
      <c r="S1347" s="8"/>
      <c r="T1347" s="8"/>
      <c r="U1347" s="8"/>
      <c r="V1347" s="8"/>
      <c r="W1347" s="8"/>
      <c r="X1347" s="8"/>
      <c r="Y1347" s="8"/>
      <c r="Z1347" s="8"/>
      <c r="AA1347" s="8"/>
      <c r="AB1347" s="8"/>
      <c r="AC1347" s="8"/>
      <c r="AD1347" s="8"/>
      <c r="AE1347" s="8"/>
      <c r="AF1347" s="8"/>
      <c r="AG1347" s="8"/>
      <c r="AH1347" s="8"/>
      <c r="AI1347" s="8"/>
      <c r="AJ1347" s="8"/>
      <c r="AK1347" s="8"/>
      <c r="AL1347" s="8"/>
      <c r="AM1347" s="8"/>
      <c r="AN1347" s="8"/>
      <c r="AO1347" s="8"/>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1" t="str">
        <v>0- Port Costs</v>
      </c>
      <c r="BT1347" s="1" t="str">
        <v>0- Port Value</v>
      </c>
      <c r="BU1347" s="8"/>
    </row>
    <row r="1348" spans="8:73" hidden="1" outlineLevel="1" x14ac:dyDescent="0.3">
      <c r="H1348" s="1" t="str">
        <v>0 - BM Costs</v>
      </c>
      <c r="L1348" s="1" t="str">
        <v>0 - BM Port</v>
      </c>
      <c r="N1348" s="1" t="str">
        <v>0 - Port Assets</v>
      </c>
      <c r="O1348" s="8"/>
      <c r="P1348" s="8"/>
      <c r="Q1348" s="8"/>
      <c r="R1348" s="8"/>
      <c r="S1348" s="8"/>
      <c r="T1348" s="8"/>
      <c r="U1348" s="8"/>
      <c r="V1348" s="8"/>
      <c r="W1348" s="8"/>
      <c r="X1348" s="8"/>
      <c r="Y1348" s="8"/>
      <c r="Z1348" s="8"/>
      <c r="AA1348" s="8"/>
      <c r="AB1348" s="8"/>
      <c r="AC1348" s="8"/>
      <c r="AD1348" s="8"/>
      <c r="AE1348" s="8"/>
      <c r="AF1348" s="8"/>
      <c r="AG1348" s="8"/>
      <c r="AH1348" s="8"/>
      <c r="AI1348" s="8"/>
      <c r="AJ1348" s="8"/>
      <c r="AK1348" s="8"/>
      <c r="AL1348" s="8"/>
      <c r="AM1348" s="8"/>
      <c r="AN1348" s="8"/>
      <c r="AO1348" s="8"/>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1" t="str">
        <v>0- Port Costs</v>
      </c>
      <c r="BT1348" s="1" t="str">
        <v>0- Port Value</v>
      </c>
      <c r="BU1348" s="8"/>
    </row>
    <row r="1349" spans="8:73" hidden="1" outlineLevel="1" x14ac:dyDescent="0.3">
      <c r="H1349" s="1" t="str">
        <v>0 - BM Costs</v>
      </c>
      <c r="L1349" s="1" t="str">
        <v>0 - BM Port</v>
      </c>
      <c r="N1349" s="1" t="str">
        <v>0 - Port Assets</v>
      </c>
      <c r="O1349" s="8"/>
      <c r="P1349" s="8"/>
      <c r="Q1349" s="8"/>
      <c r="R1349" s="8"/>
      <c r="S1349" s="8"/>
      <c r="T1349" s="8"/>
      <c r="U1349" s="8"/>
      <c r="V1349" s="8"/>
      <c r="W1349" s="8"/>
      <c r="X1349" s="8"/>
      <c r="Y1349" s="8"/>
      <c r="Z1349" s="8"/>
      <c r="AA1349" s="8"/>
      <c r="AB1349" s="8"/>
      <c r="AC1349" s="8"/>
      <c r="AD1349" s="8"/>
      <c r="AE1349" s="8"/>
      <c r="AF1349" s="8"/>
      <c r="AG1349" s="8"/>
      <c r="AH1349" s="8"/>
      <c r="AI1349" s="8"/>
      <c r="AJ1349" s="8"/>
      <c r="AK1349" s="8"/>
      <c r="AL1349" s="8"/>
      <c r="AM1349" s="8"/>
      <c r="AN1349" s="8"/>
      <c r="AO1349" s="8"/>
      <c r="AP1349" s="8"/>
      <c r="AQ1349" s="8"/>
      <c r="AR1349" s="8"/>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1" t="str">
        <v>0- Port Costs</v>
      </c>
      <c r="BT1349" s="1" t="str">
        <v>0- Port Value</v>
      </c>
      <c r="BU1349" s="8"/>
    </row>
    <row r="1350" spans="8:73" hidden="1" outlineLevel="1" x14ac:dyDescent="0.3">
      <c r="H1350" s="1" t="str">
        <v>0 - BM Costs</v>
      </c>
      <c r="L1350" s="1" t="str">
        <v>0 - BM Port</v>
      </c>
      <c r="N1350" s="1" t="str">
        <v>0 - Port Assets</v>
      </c>
      <c r="O1350" s="8"/>
      <c r="P1350" s="8"/>
      <c r="Q1350" s="8"/>
      <c r="R1350" s="8"/>
      <c r="S1350" s="8"/>
      <c r="T1350" s="8"/>
      <c r="U1350" s="8"/>
      <c r="V1350" s="8"/>
      <c r="W1350" s="8"/>
      <c r="X1350" s="8"/>
      <c r="Y1350" s="8"/>
      <c r="Z1350" s="8"/>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1" t="str">
        <v>0- Port Costs</v>
      </c>
      <c r="BT1350" s="1" t="str">
        <v>0- Port Value</v>
      </c>
      <c r="BU1350" s="8"/>
    </row>
    <row r="1351" spans="8:73" hidden="1" outlineLevel="1" x14ac:dyDescent="0.3">
      <c r="H1351" s="1" t="str">
        <v>0 - BM Costs</v>
      </c>
      <c r="L1351" s="1" t="str">
        <v>0 - BM Port</v>
      </c>
      <c r="N1351" s="1" t="str">
        <v>0 - Port Assets</v>
      </c>
      <c r="O1351" s="8"/>
      <c r="P1351" s="8"/>
      <c r="Q1351" s="8"/>
      <c r="R1351" s="8"/>
      <c r="S1351" s="8"/>
      <c r="T1351" s="8"/>
      <c r="U1351" s="8"/>
      <c r="V1351" s="8"/>
      <c r="W1351" s="8"/>
      <c r="X1351" s="8"/>
      <c r="Y1351" s="8"/>
      <c r="Z1351" s="8"/>
      <c r="AA1351" s="8"/>
      <c r="AB1351" s="8"/>
      <c r="AC1351" s="8"/>
      <c r="AD1351" s="8"/>
      <c r="AE1351" s="8"/>
      <c r="AF1351" s="8"/>
      <c r="AG1351" s="8"/>
      <c r="AH1351" s="8"/>
      <c r="AI1351" s="8"/>
      <c r="AJ1351" s="8"/>
      <c r="AK1351" s="8"/>
      <c r="AL1351" s="8"/>
      <c r="AM1351" s="8"/>
      <c r="AN1351" s="8"/>
      <c r="AO1351" s="8"/>
      <c r="AP1351" s="8"/>
      <c r="AQ1351" s="8"/>
      <c r="AR1351" s="8"/>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1" t="str">
        <v>0- Port Costs</v>
      </c>
      <c r="BT1351" s="1" t="str">
        <v>0- Port Value</v>
      </c>
      <c r="BU1351" s="8"/>
    </row>
    <row r="1352" spans="8:73" hidden="1" outlineLevel="1" x14ac:dyDescent="0.3">
      <c r="H1352" s="1" t="str">
        <v>0 - BM Costs</v>
      </c>
      <c r="L1352" s="1" t="str">
        <v>0 - BM Port</v>
      </c>
      <c r="N1352" s="1" t="str">
        <v>0 - Port Assets</v>
      </c>
      <c r="O1352" s="8"/>
      <c r="P1352" s="8"/>
      <c r="Q1352" s="8"/>
      <c r="R1352" s="8"/>
      <c r="S1352" s="8"/>
      <c r="T1352" s="8"/>
      <c r="U1352" s="8"/>
      <c r="V1352" s="8"/>
      <c r="W1352" s="8"/>
      <c r="X1352" s="8"/>
      <c r="Y1352" s="8"/>
      <c r="Z1352" s="8"/>
      <c r="AA1352" s="8"/>
      <c r="AB1352" s="8"/>
      <c r="AC1352" s="8"/>
      <c r="AD1352" s="8"/>
      <c r="AE1352" s="8"/>
      <c r="AF1352" s="8"/>
      <c r="AG1352" s="8"/>
      <c r="AH1352" s="8"/>
      <c r="AI1352" s="8"/>
      <c r="AJ1352" s="8"/>
      <c r="AK1352" s="8"/>
      <c r="AL1352" s="8"/>
      <c r="AM1352" s="8"/>
      <c r="AN1352" s="8"/>
      <c r="AO1352" s="8"/>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1" t="str">
        <v>0- Port Costs</v>
      </c>
      <c r="BT1352" s="1" t="str">
        <v>0- Port Value</v>
      </c>
      <c r="BU1352" s="8"/>
    </row>
    <row r="1353" spans="8:73" hidden="1" outlineLevel="1" x14ac:dyDescent="0.3">
      <c r="H1353" s="1" t="str">
        <v>0 - BM Costs</v>
      </c>
      <c r="L1353" s="1" t="str">
        <v>0 - BM Port</v>
      </c>
      <c r="N1353" s="1" t="str">
        <v>0 - Port Assets</v>
      </c>
      <c r="O1353" s="8"/>
      <c r="P1353" s="8"/>
      <c r="Q1353" s="8"/>
      <c r="R1353" s="8"/>
      <c r="S1353" s="8"/>
      <c r="T1353" s="8"/>
      <c r="U1353" s="8"/>
      <c r="V1353" s="8"/>
      <c r="W1353" s="8"/>
      <c r="X1353" s="8"/>
      <c r="Y1353" s="8"/>
      <c r="Z1353" s="8"/>
      <c r="AA1353" s="8"/>
      <c r="AB1353" s="8"/>
      <c r="AC1353" s="8"/>
      <c r="AD1353" s="8"/>
      <c r="AE1353" s="8"/>
      <c r="AF1353" s="8"/>
      <c r="AG1353" s="8"/>
      <c r="AH1353" s="8"/>
      <c r="AI1353" s="8"/>
      <c r="AJ1353" s="8"/>
      <c r="AK1353" s="8"/>
      <c r="AL1353" s="8"/>
      <c r="AM1353" s="8"/>
      <c r="AN1353" s="8"/>
      <c r="AO1353" s="8"/>
      <c r="AP1353" s="8"/>
      <c r="AQ1353" s="8"/>
      <c r="AR1353" s="8"/>
      <c r="AS1353" s="8"/>
      <c r="AT1353" s="8"/>
      <c r="AU1353" s="8"/>
      <c r="AV1353" s="8"/>
      <c r="AW1353" s="8"/>
      <c r="AX1353" s="8"/>
      <c r="AY1353" s="8"/>
      <c r="AZ1353" s="8"/>
      <c r="BA1353" s="8"/>
      <c r="BB1353" s="8"/>
      <c r="BC1353" s="8"/>
      <c r="BD1353" s="8"/>
      <c r="BE1353" s="8"/>
      <c r="BF1353" s="8"/>
      <c r="BG1353" s="8"/>
      <c r="BH1353" s="8"/>
      <c r="BI1353" s="8"/>
      <c r="BJ1353" s="8"/>
      <c r="BK1353" s="8"/>
      <c r="BL1353" s="8"/>
      <c r="BM1353" s="8"/>
      <c r="BN1353" s="8"/>
      <c r="BO1353" s="8"/>
      <c r="BP1353" s="1" t="str">
        <v>0- Port Costs</v>
      </c>
      <c r="BT1353" s="1" t="str">
        <v>0- Port Value</v>
      </c>
      <c r="BU1353" s="8"/>
    </row>
    <row r="1354" spans="8:73" hidden="1" outlineLevel="1" x14ac:dyDescent="0.3">
      <c r="H1354" s="1" t="str">
        <v>0 - BM Costs</v>
      </c>
      <c r="L1354" s="1" t="str">
        <v>0 - BM Port</v>
      </c>
      <c r="N1354" s="1" t="str">
        <v>0 - Port Assets</v>
      </c>
      <c r="O1354" s="8"/>
      <c r="P1354" s="8"/>
      <c r="Q1354" s="8"/>
      <c r="R1354" s="8"/>
      <c r="S1354" s="8"/>
      <c r="T1354" s="8"/>
      <c r="U1354" s="8"/>
      <c r="V1354" s="8"/>
      <c r="W1354" s="8"/>
      <c r="X1354" s="8"/>
      <c r="Y1354" s="8"/>
      <c r="Z1354" s="8"/>
      <c r="AA1354" s="8"/>
      <c r="AB1354" s="8"/>
      <c r="AC1354" s="8"/>
      <c r="AD1354" s="8"/>
      <c r="AE1354" s="8"/>
      <c r="AF1354" s="8"/>
      <c r="AG1354" s="8"/>
      <c r="AH1354" s="8"/>
      <c r="AI1354" s="8"/>
      <c r="AJ1354" s="8"/>
      <c r="AK1354" s="8"/>
      <c r="AL1354" s="8"/>
      <c r="AM1354" s="8"/>
      <c r="AN1354" s="8"/>
      <c r="AO1354" s="8"/>
      <c r="AP1354" s="8"/>
      <c r="AQ1354" s="8"/>
      <c r="AR1354" s="8"/>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1" t="str">
        <v>0- Port Costs</v>
      </c>
      <c r="BT1354" s="1" t="str">
        <v>0- Port Value</v>
      </c>
      <c r="BU1354" s="8"/>
    </row>
    <row r="1355" spans="8:73" hidden="1" outlineLevel="1" x14ac:dyDescent="0.3">
      <c r="H1355" s="1" t="str">
        <v>0 - BM Costs</v>
      </c>
      <c r="L1355" s="1" t="str">
        <v>0 - BM Port</v>
      </c>
      <c r="N1355" s="1" t="str">
        <v>0 - Port Assets</v>
      </c>
      <c r="O1355" s="8"/>
      <c r="P1355" s="8"/>
      <c r="Q1355" s="8"/>
      <c r="R1355" s="8"/>
      <c r="S1355" s="8"/>
      <c r="T1355" s="8"/>
      <c r="U1355" s="8"/>
      <c r="V1355" s="8"/>
      <c r="W1355" s="8"/>
      <c r="X1355" s="8"/>
      <c r="Y1355" s="8"/>
      <c r="Z1355" s="8"/>
      <c r="AA1355" s="8"/>
      <c r="AB1355" s="8"/>
      <c r="AC1355" s="8"/>
      <c r="AD1355" s="8"/>
      <c r="AE1355" s="8"/>
      <c r="AF1355" s="8"/>
      <c r="AG1355" s="8"/>
      <c r="AH1355" s="8"/>
      <c r="AI1355" s="8"/>
      <c r="AJ1355" s="8"/>
      <c r="AK1355" s="8"/>
      <c r="AL1355" s="8"/>
      <c r="AM1355" s="8"/>
      <c r="AN1355" s="8"/>
      <c r="AO1355" s="8"/>
      <c r="AP1355" s="8"/>
      <c r="AQ1355" s="8"/>
      <c r="AR1355" s="8"/>
      <c r="AS1355" s="8"/>
      <c r="AT1355" s="8"/>
      <c r="AU1355" s="8"/>
      <c r="AV1355" s="8"/>
      <c r="AW1355" s="8"/>
      <c r="AX1355" s="8"/>
      <c r="AY1355" s="8"/>
      <c r="AZ1355" s="8"/>
      <c r="BA1355" s="8"/>
      <c r="BB1355" s="8"/>
      <c r="BC1355" s="8"/>
      <c r="BD1355" s="8"/>
      <c r="BE1355" s="8"/>
      <c r="BF1355" s="8"/>
      <c r="BG1355" s="8"/>
      <c r="BH1355" s="8"/>
      <c r="BI1355" s="8"/>
      <c r="BJ1355" s="8"/>
      <c r="BK1355" s="8"/>
      <c r="BL1355" s="8"/>
      <c r="BM1355" s="8"/>
      <c r="BN1355" s="8"/>
      <c r="BO1355" s="8"/>
      <c r="BP1355" s="1" t="str">
        <v>0- Port Costs</v>
      </c>
      <c r="BT1355" s="1" t="str">
        <v>0- Port Value</v>
      </c>
      <c r="BU1355" s="8"/>
    </row>
    <row r="1356" spans="8:73" hidden="1" outlineLevel="1" x14ac:dyDescent="0.3">
      <c r="H1356" s="1" t="str">
        <v>0 - BM Costs</v>
      </c>
      <c r="L1356" s="1" t="str">
        <v>0 - BM Port</v>
      </c>
      <c r="N1356" s="1" t="str">
        <v>0 - Port Assets</v>
      </c>
      <c r="O1356" s="8"/>
      <c r="P1356" s="8"/>
      <c r="Q1356" s="8"/>
      <c r="R1356" s="8"/>
      <c r="S1356" s="8"/>
      <c r="T1356" s="8"/>
      <c r="U1356" s="8"/>
      <c r="V1356" s="8"/>
      <c r="W1356" s="8"/>
      <c r="X1356" s="8"/>
      <c r="Y1356" s="8"/>
      <c r="Z1356" s="8"/>
      <c r="AA1356" s="8"/>
      <c r="AB1356" s="8"/>
      <c r="AC1356" s="8"/>
      <c r="AD1356" s="8"/>
      <c r="AE1356" s="8"/>
      <c r="AF1356" s="8"/>
      <c r="AG1356" s="8"/>
      <c r="AH1356" s="8"/>
      <c r="AI1356" s="8"/>
      <c r="AJ1356" s="8"/>
      <c r="AK1356" s="8"/>
      <c r="AL1356" s="8"/>
      <c r="AM1356" s="8"/>
      <c r="AN1356" s="8"/>
      <c r="AO1356" s="8"/>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1" t="str">
        <v>0- Port Costs</v>
      </c>
      <c r="BT1356" s="1" t="str">
        <v>0- Port Value</v>
      </c>
      <c r="BU1356" s="8"/>
    </row>
    <row r="1357" spans="8:73" hidden="1" outlineLevel="1" x14ac:dyDescent="0.3">
      <c r="H1357" s="1" t="str">
        <v>0 - BM Costs</v>
      </c>
      <c r="L1357" s="1" t="str">
        <v>0 - BM Port</v>
      </c>
      <c r="N1357" s="1" t="str">
        <v>0 - Port Assets</v>
      </c>
      <c r="O1357" s="8"/>
      <c r="P1357" s="8"/>
      <c r="Q1357" s="8"/>
      <c r="R1357" s="8"/>
      <c r="S1357" s="8"/>
      <c r="T1357" s="8"/>
      <c r="U1357" s="8"/>
      <c r="V1357" s="8"/>
      <c r="W1357" s="8"/>
      <c r="X1357" s="8"/>
      <c r="Y1357" s="8"/>
      <c r="Z1357" s="8"/>
      <c r="AA1357" s="8"/>
      <c r="AB1357" s="8"/>
      <c r="AC1357" s="8"/>
      <c r="AD1357" s="8"/>
      <c r="AE1357" s="8"/>
      <c r="AF1357" s="8"/>
      <c r="AG1357" s="8"/>
      <c r="AH1357" s="8"/>
      <c r="AI1357" s="8"/>
      <c r="AJ1357" s="8"/>
      <c r="AK1357" s="8"/>
      <c r="AL1357" s="8"/>
      <c r="AM1357" s="8"/>
      <c r="AN1357" s="8"/>
      <c r="AO1357" s="8"/>
      <c r="AP1357" s="8"/>
      <c r="AQ1357" s="8"/>
      <c r="AR1357" s="8"/>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1" t="str">
        <v>0- Port Costs</v>
      </c>
      <c r="BT1357" s="1" t="str">
        <v>0- Port Value</v>
      </c>
      <c r="BU1357" s="8"/>
    </row>
    <row r="1358" spans="8:73" hidden="1" outlineLevel="1" x14ac:dyDescent="0.3">
      <c r="H1358" s="1" t="str">
        <v>0 - BM Costs</v>
      </c>
      <c r="L1358" s="1" t="str">
        <v>0 - BM Port</v>
      </c>
      <c r="N1358" s="1" t="str">
        <v>0 - Port Assets</v>
      </c>
      <c r="O1358" s="8"/>
      <c r="P1358" s="8"/>
      <c r="Q1358" s="8"/>
      <c r="R1358" s="8"/>
      <c r="S1358" s="8"/>
      <c r="T1358" s="8"/>
      <c r="U1358" s="8"/>
      <c r="V1358" s="8"/>
      <c r="W1358" s="8"/>
      <c r="X1358" s="8"/>
      <c r="Y1358" s="8"/>
      <c r="Z1358" s="8"/>
      <c r="AA1358" s="8"/>
      <c r="AB1358" s="8"/>
      <c r="AC1358" s="8"/>
      <c r="AD1358" s="8"/>
      <c r="AE1358" s="8"/>
      <c r="AF1358" s="8"/>
      <c r="AG1358" s="8"/>
      <c r="AH1358" s="8"/>
      <c r="AI1358" s="8"/>
      <c r="AJ1358" s="8"/>
      <c r="AK1358" s="8"/>
      <c r="AL1358" s="8"/>
      <c r="AM1358" s="8"/>
      <c r="AN1358" s="8"/>
      <c r="AO1358" s="8"/>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1" t="str">
        <v>0- Port Costs</v>
      </c>
      <c r="BT1358" s="1" t="str">
        <v>0- Port Value</v>
      </c>
      <c r="BU1358" s="8"/>
    </row>
    <row r="1359" spans="8:73" hidden="1" outlineLevel="1" x14ac:dyDescent="0.3">
      <c r="H1359" s="1" t="str">
        <v>0 - BM Costs</v>
      </c>
      <c r="L1359" s="1" t="str">
        <v>0 - BM Port</v>
      </c>
      <c r="N1359" s="1" t="str">
        <v>0 - Port Assets</v>
      </c>
      <c r="O1359" s="8"/>
      <c r="P1359" s="8"/>
      <c r="Q1359" s="8"/>
      <c r="R1359" s="8"/>
      <c r="S1359" s="8"/>
      <c r="T1359" s="8"/>
      <c r="U1359" s="8"/>
      <c r="V1359" s="8"/>
      <c r="W1359" s="8"/>
      <c r="X1359" s="8"/>
      <c r="Y1359" s="8"/>
      <c r="Z1359" s="8"/>
      <c r="AA1359" s="8"/>
      <c r="AB1359" s="8"/>
      <c r="AC1359" s="8"/>
      <c r="AD1359" s="8"/>
      <c r="AE1359" s="8"/>
      <c r="AF1359" s="8"/>
      <c r="AG1359" s="8"/>
      <c r="AH1359" s="8"/>
      <c r="AI1359" s="8"/>
      <c r="AJ1359" s="8"/>
      <c r="AK1359" s="8"/>
      <c r="AL1359" s="8"/>
      <c r="AM1359" s="8"/>
      <c r="AN1359" s="8"/>
      <c r="AO1359" s="8"/>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1" t="str">
        <v>0- Port Costs</v>
      </c>
      <c r="BT1359" s="1" t="str">
        <v>0- Port Value</v>
      </c>
      <c r="BU1359" s="8"/>
    </row>
    <row r="1360" spans="8:73" hidden="1" outlineLevel="1" x14ac:dyDescent="0.3">
      <c r="H1360" s="1" t="str">
        <v>0 - BM Costs</v>
      </c>
      <c r="L1360" s="1" t="str">
        <v>0 - BM Port</v>
      </c>
      <c r="N1360" s="1" t="str">
        <v>0 - Port Assets</v>
      </c>
      <c r="O1360" s="8"/>
      <c r="P1360" s="8"/>
      <c r="Q1360" s="8"/>
      <c r="R1360" s="8"/>
      <c r="S1360" s="8"/>
      <c r="T1360" s="8"/>
      <c r="U1360" s="8"/>
      <c r="V1360" s="8"/>
      <c r="W1360" s="8"/>
      <c r="X1360" s="8"/>
      <c r="Y1360" s="8"/>
      <c r="Z1360" s="8"/>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1" t="str">
        <v>0- Port Costs</v>
      </c>
      <c r="BT1360" s="1" t="str">
        <v>0- Port Value</v>
      </c>
      <c r="BU1360" s="8"/>
    </row>
    <row r="1361" spans="8:73" hidden="1" outlineLevel="1" x14ac:dyDescent="0.3">
      <c r="H1361" s="1" t="str">
        <v>0 - BM Costs</v>
      </c>
      <c r="L1361" s="1" t="str">
        <v>0 - BM Port</v>
      </c>
      <c r="N1361" s="1" t="str">
        <v>0 - Port Assets</v>
      </c>
      <c r="O1361" s="8"/>
      <c r="P1361" s="8"/>
      <c r="Q1361" s="8"/>
      <c r="R1361" s="8"/>
      <c r="S1361" s="8"/>
      <c r="T1361" s="8"/>
      <c r="U1361" s="8"/>
      <c r="V1361" s="8"/>
      <c r="W1361" s="8"/>
      <c r="X1361" s="8"/>
      <c r="Y1361" s="8"/>
      <c r="Z1361" s="8"/>
      <c r="AA1361" s="8"/>
      <c r="AB1361" s="8"/>
      <c r="AC1361" s="8"/>
      <c r="AD1361" s="8"/>
      <c r="AE1361" s="8"/>
      <c r="AF1361" s="8"/>
      <c r="AG1361" s="8"/>
      <c r="AH1361" s="8"/>
      <c r="AI1361" s="8"/>
      <c r="AJ1361" s="8"/>
      <c r="AK1361" s="8"/>
      <c r="AL1361" s="8"/>
      <c r="AM1361" s="8"/>
      <c r="AN1361" s="8"/>
      <c r="AO1361" s="8"/>
      <c r="AP1361" s="8"/>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1" t="str">
        <v>0- Port Costs</v>
      </c>
      <c r="BT1361" s="1" t="str">
        <v>0- Port Value</v>
      </c>
      <c r="BU1361" s="8"/>
    </row>
    <row r="1362" spans="8:73" hidden="1" outlineLevel="1" x14ac:dyDescent="0.3">
      <c r="H1362" s="1" t="str">
        <v>0 - BM Costs</v>
      </c>
      <c r="L1362" s="1" t="str">
        <v>0 - BM Port</v>
      </c>
      <c r="N1362" s="1" t="str">
        <v>0 - Port Assets</v>
      </c>
      <c r="O1362" s="8"/>
      <c r="P1362" s="8"/>
      <c r="Q1362" s="8"/>
      <c r="R1362" s="8"/>
      <c r="S1362" s="8"/>
      <c r="T1362" s="8"/>
      <c r="U1362" s="8"/>
      <c r="V1362" s="8"/>
      <c r="W1362" s="8"/>
      <c r="X1362" s="8"/>
      <c r="Y1362" s="8"/>
      <c r="Z1362" s="8"/>
      <c r="AA1362" s="8"/>
      <c r="AB1362" s="8"/>
      <c r="AC1362" s="8"/>
      <c r="AD1362" s="8"/>
      <c r="AE1362" s="8"/>
      <c r="AF1362" s="8"/>
      <c r="AG1362" s="8"/>
      <c r="AH1362" s="8"/>
      <c r="AI1362" s="8"/>
      <c r="AJ1362" s="8"/>
      <c r="AK1362" s="8"/>
      <c r="AL1362" s="8"/>
      <c r="AM1362" s="8"/>
      <c r="AN1362" s="8"/>
      <c r="AO1362" s="8"/>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1" t="str">
        <v>0- Port Costs</v>
      </c>
      <c r="BT1362" s="1" t="str">
        <v>0- Port Value</v>
      </c>
      <c r="BU1362" s="8"/>
    </row>
    <row r="1363" spans="8:73" hidden="1" outlineLevel="1" x14ac:dyDescent="0.3">
      <c r="H1363" s="1" t="str">
        <v>0 - BM Costs</v>
      </c>
      <c r="L1363" s="1" t="str">
        <v>0 - BM Port</v>
      </c>
      <c r="N1363" s="1" t="str">
        <v>0 - Port Assets</v>
      </c>
      <c r="O1363" s="8"/>
      <c r="P1363" s="8"/>
      <c r="Q1363" s="8"/>
      <c r="R1363" s="8"/>
      <c r="S1363" s="8"/>
      <c r="T1363" s="8"/>
      <c r="U1363" s="8"/>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1" t="str">
        <v>0- Port Costs</v>
      </c>
      <c r="BT1363" s="1" t="str">
        <v>0- Port Value</v>
      </c>
      <c r="BU1363" s="8"/>
    </row>
    <row r="1364" spans="8:73" hidden="1" outlineLevel="1" x14ac:dyDescent="0.3">
      <c r="H1364" s="1" t="str">
        <v>0 - BM Costs</v>
      </c>
      <c r="L1364" s="1" t="str">
        <v>0 - BM Port</v>
      </c>
      <c r="N1364" s="1" t="str">
        <v>0 - Port Assets</v>
      </c>
      <c r="O1364" s="8"/>
      <c r="P1364" s="8"/>
      <c r="Q1364" s="8"/>
      <c r="R1364" s="8"/>
      <c r="S1364" s="8"/>
      <c r="T1364" s="8"/>
      <c r="U1364" s="8"/>
      <c r="V1364" s="8"/>
      <c r="W1364" s="8"/>
      <c r="X1364" s="8"/>
      <c r="Y1364" s="8"/>
      <c r="Z1364" s="8"/>
      <c r="AA1364" s="8"/>
      <c r="AB1364" s="8"/>
      <c r="AC1364" s="8"/>
      <c r="AD1364" s="8"/>
      <c r="AE1364" s="8"/>
      <c r="AF1364" s="8"/>
      <c r="AG1364" s="8"/>
      <c r="AH1364" s="8"/>
      <c r="AI1364" s="8"/>
      <c r="AJ1364" s="8"/>
      <c r="AK1364" s="8"/>
      <c r="AL1364" s="8"/>
      <c r="AM1364" s="8"/>
      <c r="AN1364" s="8"/>
      <c r="AO1364" s="8"/>
      <c r="AP1364" s="8"/>
      <c r="AQ1364" s="8"/>
      <c r="AR1364" s="8"/>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1" t="str">
        <v>0- Port Costs</v>
      </c>
      <c r="BT1364" s="1" t="str">
        <v>0- Port Value</v>
      </c>
      <c r="BU1364" s="8"/>
    </row>
    <row r="1365" spans="8:73" hidden="1" outlineLevel="1" x14ac:dyDescent="0.3">
      <c r="H1365" s="1" t="str">
        <v>0 - BM Costs</v>
      </c>
      <c r="L1365" s="1" t="str">
        <v>0 - BM Port</v>
      </c>
      <c r="N1365" s="1" t="str">
        <v>0 - Port Assets</v>
      </c>
      <c r="O1365" s="8"/>
      <c r="P1365" s="8"/>
      <c r="Q1365" s="8"/>
      <c r="R1365" s="8"/>
      <c r="S1365" s="8"/>
      <c r="T1365" s="8"/>
      <c r="U1365" s="8"/>
      <c r="V1365" s="8"/>
      <c r="W1365" s="8"/>
      <c r="X1365" s="8"/>
      <c r="Y1365" s="8"/>
      <c r="Z1365" s="8"/>
      <c r="AA1365" s="8"/>
      <c r="AB1365" s="8"/>
      <c r="AC1365" s="8"/>
      <c r="AD1365" s="8"/>
      <c r="AE1365" s="8"/>
      <c r="AF1365" s="8"/>
      <c r="AG1365" s="8"/>
      <c r="AH1365" s="8"/>
      <c r="AI1365" s="8"/>
      <c r="AJ1365" s="8"/>
      <c r="AK1365" s="8"/>
      <c r="AL1365" s="8"/>
      <c r="AM1365" s="8"/>
      <c r="AN1365" s="8"/>
      <c r="AO1365" s="8"/>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1" t="str">
        <v>0- Port Costs</v>
      </c>
      <c r="BT1365" s="1" t="str">
        <v>0- Port Value</v>
      </c>
      <c r="BU1365" s="8"/>
    </row>
    <row r="1366" spans="8:73" hidden="1" outlineLevel="1" x14ac:dyDescent="0.3">
      <c r="H1366" s="1" t="str">
        <v>0 - BM Costs</v>
      </c>
      <c r="L1366" s="1" t="str">
        <v>0 - BM Port</v>
      </c>
      <c r="N1366" s="1" t="str">
        <v>0 - Port Assets</v>
      </c>
      <c r="O1366" s="8"/>
      <c r="P1366" s="8"/>
      <c r="Q1366" s="8"/>
      <c r="R1366" s="8"/>
      <c r="S1366" s="8"/>
      <c r="T1366" s="8"/>
      <c r="U1366" s="8"/>
      <c r="V1366" s="8"/>
      <c r="W1366" s="8"/>
      <c r="X1366" s="8"/>
      <c r="Y1366" s="8"/>
      <c r="Z1366" s="8"/>
      <c r="AA1366" s="8"/>
      <c r="AB1366" s="8"/>
      <c r="AC1366" s="8"/>
      <c r="AD1366" s="8"/>
      <c r="AE1366" s="8"/>
      <c r="AF1366" s="8"/>
      <c r="AG1366" s="8"/>
      <c r="AH1366" s="8"/>
      <c r="AI1366" s="8"/>
      <c r="AJ1366" s="8"/>
      <c r="AK1366" s="8"/>
      <c r="AL1366" s="8"/>
      <c r="AM1366" s="8"/>
      <c r="AN1366" s="8"/>
      <c r="AO1366" s="8"/>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1" t="str">
        <v>0- Port Costs</v>
      </c>
      <c r="BT1366" s="1" t="str">
        <v>0- Port Value</v>
      </c>
      <c r="BU1366" s="8"/>
    </row>
    <row r="1367" spans="8:73" hidden="1" outlineLevel="1" x14ac:dyDescent="0.3">
      <c r="H1367" s="1" t="str">
        <v>0 - BM Costs</v>
      </c>
      <c r="L1367" s="1" t="str">
        <v>0 - BM Port</v>
      </c>
      <c r="N1367" s="1" t="str">
        <v>0 - Port Assets</v>
      </c>
      <c r="O1367" s="8"/>
      <c r="P1367" s="8"/>
      <c r="Q1367" s="8"/>
      <c r="R1367" s="8"/>
      <c r="S1367" s="8"/>
      <c r="T1367" s="8"/>
      <c r="U1367" s="8"/>
      <c r="V1367" s="8"/>
      <c r="W1367" s="8"/>
      <c r="X1367" s="8"/>
      <c r="Y1367" s="8"/>
      <c r="Z1367" s="8"/>
      <c r="AA1367" s="8"/>
      <c r="AB1367" s="8"/>
      <c r="AC1367" s="8"/>
      <c r="AD1367" s="8"/>
      <c r="AE1367" s="8"/>
      <c r="AF1367" s="8"/>
      <c r="AG1367" s="8"/>
      <c r="AH1367" s="8"/>
      <c r="AI1367" s="8"/>
      <c r="AJ1367" s="8"/>
      <c r="AK1367" s="8"/>
      <c r="AL1367" s="8"/>
      <c r="AM1367" s="8"/>
      <c r="AN1367" s="8"/>
      <c r="AO1367" s="8"/>
      <c r="AP1367" s="8"/>
      <c r="AQ1367" s="8"/>
      <c r="AR1367" s="8"/>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1" t="str">
        <v>0- Port Costs</v>
      </c>
      <c r="BT1367" s="1" t="str">
        <v>0- Port Value</v>
      </c>
      <c r="BU1367" s="8"/>
    </row>
    <row r="1368" spans="8:73" hidden="1" outlineLevel="1" x14ac:dyDescent="0.3">
      <c r="H1368" s="1" t="str">
        <v>0 - BM Costs</v>
      </c>
      <c r="L1368" s="1" t="str">
        <v>0 - BM Port</v>
      </c>
      <c r="N1368" s="1" t="str">
        <v>0 - Port Assets</v>
      </c>
      <c r="O1368" s="8"/>
      <c r="P1368" s="8"/>
      <c r="Q1368" s="8"/>
      <c r="R1368" s="8"/>
      <c r="S1368" s="8"/>
      <c r="T1368" s="8"/>
      <c r="U1368" s="8"/>
      <c r="V1368" s="8"/>
      <c r="W1368" s="8"/>
      <c r="X1368" s="8"/>
      <c r="Y1368" s="8"/>
      <c r="Z1368" s="8"/>
      <c r="AA1368" s="8"/>
      <c r="AB1368" s="8"/>
      <c r="AC1368" s="8"/>
      <c r="AD1368" s="8"/>
      <c r="AE1368" s="8"/>
      <c r="AF1368" s="8"/>
      <c r="AG1368" s="8"/>
      <c r="AH1368" s="8"/>
      <c r="AI1368" s="8"/>
      <c r="AJ1368" s="8"/>
      <c r="AK1368" s="8"/>
      <c r="AL1368" s="8"/>
      <c r="AM1368" s="8"/>
      <c r="AN1368" s="8"/>
      <c r="AO1368" s="8"/>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1" t="str">
        <v>0- Port Costs</v>
      </c>
      <c r="BT1368" s="1" t="str">
        <v>0- Port Value</v>
      </c>
      <c r="BU1368" s="8"/>
    </row>
    <row r="1369" spans="8:73" hidden="1" outlineLevel="1" x14ac:dyDescent="0.3">
      <c r="H1369" s="1" t="str">
        <v>0 - BM Costs</v>
      </c>
      <c r="L1369" s="1" t="str">
        <v>0 - BM Port</v>
      </c>
      <c r="N1369" s="1" t="str">
        <v>0 - Port Assets</v>
      </c>
      <c r="O1369" s="8"/>
      <c r="P1369" s="8"/>
      <c r="Q1369" s="8"/>
      <c r="R1369" s="8"/>
      <c r="S1369" s="8"/>
      <c r="T1369" s="8"/>
      <c r="U1369" s="8"/>
      <c r="V1369" s="8"/>
      <c r="W1369" s="8"/>
      <c r="X1369" s="8"/>
      <c r="Y1369" s="8"/>
      <c r="Z1369" s="8"/>
      <c r="AA1369" s="8"/>
      <c r="AB1369" s="8"/>
      <c r="AC1369" s="8"/>
      <c r="AD1369" s="8"/>
      <c r="AE1369" s="8"/>
      <c r="AF1369" s="8"/>
      <c r="AG1369" s="8"/>
      <c r="AH1369" s="8"/>
      <c r="AI1369" s="8"/>
      <c r="AJ1369" s="8"/>
      <c r="AK1369" s="8"/>
      <c r="AL1369" s="8"/>
      <c r="AM1369" s="8"/>
      <c r="AN1369" s="8"/>
      <c r="AO1369" s="8"/>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1" t="str">
        <v>0- Port Costs</v>
      </c>
      <c r="BT1369" s="1" t="str">
        <v>0- Port Value</v>
      </c>
      <c r="BU1369" s="8"/>
    </row>
    <row r="1370" spans="8:73" hidden="1" outlineLevel="1" x14ac:dyDescent="0.3">
      <c r="H1370" s="1" t="str">
        <v>0 - BM Costs</v>
      </c>
      <c r="L1370" s="1" t="str">
        <v>0 - BM Port</v>
      </c>
      <c r="N1370" s="1" t="str">
        <v>0 - Port Assets</v>
      </c>
      <c r="O1370" s="8"/>
      <c r="P1370" s="8"/>
      <c r="Q1370" s="8"/>
      <c r="R1370" s="8"/>
      <c r="S1370" s="8"/>
      <c r="T1370" s="8"/>
      <c r="U1370" s="8"/>
      <c r="V1370" s="8"/>
      <c r="W1370" s="8"/>
      <c r="X1370" s="8"/>
      <c r="Y1370" s="8"/>
      <c r="Z1370" s="8"/>
      <c r="AA1370" s="8"/>
      <c r="AB1370" s="8"/>
      <c r="AC1370" s="8"/>
      <c r="AD1370" s="8"/>
      <c r="AE1370" s="8"/>
      <c r="AF1370" s="8"/>
      <c r="AG1370" s="8"/>
      <c r="AH1370" s="8"/>
      <c r="AI1370" s="8"/>
      <c r="AJ1370" s="8"/>
      <c r="AK1370" s="8"/>
      <c r="AL1370" s="8"/>
      <c r="AM1370" s="8"/>
      <c r="AN1370" s="8"/>
      <c r="AO1370" s="8"/>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1" t="str">
        <v>0- Port Costs</v>
      </c>
      <c r="BT1370" s="1" t="str">
        <v>0- Port Value</v>
      </c>
      <c r="BU1370" s="8"/>
    </row>
    <row r="1371" spans="8:73" hidden="1" outlineLevel="1" x14ac:dyDescent="0.3">
      <c r="H1371" s="1" t="str">
        <v>0 - BM Costs</v>
      </c>
      <c r="L1371" s="1" t="str">
        <v>0 - BM Port</v>
      </c>
      <c r="N1371" s="1" t="str">
        <v>0 - Port Assets</v>
      </c>
      <c r="O1371" s="8"/>
      <c r="P1371" s="8"/>
      <c r="Q1371" s="8"/>
      <c r="R1371" s="8"/>
      <c r="S1371" s="8"/>
      <c r="T1371" s="8"/>
      <c r="U1371" s="8"/>
      <c r="V1371" s="8"/>
      <c r="W1371" s="8"/>
      <c r="X1371" s="8"/>
      <c r="Y1371" s="8"/>
      <c r="Z1371" s="8"/>
      <c r="AA1371" s="8"/>
      <c r="AB1371" s="8"/>
      <c r="AC1371" s="8"/>
      <c r="AD1371" s="8"/>
      <c r="AE1371" s="8"/>
      <c r="AF1371" s="8"/>
      <c r="AG1371" s="8"/>
      <c r="AH1371" s="8"/>
      <c r="AI1371" s="8"/>
      <c r="AJ1371" s="8"/>
      <c r="AK1371" s="8"/>
      <c r="AL1371" s="8"/>
      <c r="AM1371" s="8"/>
      <c r="AN1371" s="8"/>
      <c r="AO1371" s="8"/>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1" t="str">
        <v>0- Port Costs</v>
      </c>
      <c r="BT1371" s="1" t="str">
        <v>0- Port Value</v>
      </c>
      <c r="BU1371" s="8"/>
    </row>
    <row r="1372" spans="8:73" hidden="1" outlineLevel="1" x14ac:dyDescent="0.3">
      <c r="H1372" s="1" t="str">
        <v>0 - BM Costs</v>
      </c>
      <c r="L1372" s="1" t="str">
        <v>0 - BM Port</v>
      </c>
      <c r="N1372" s="1" t="str">
        <v>0 - Port Assets</v>
      </c>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c r="AL1372" s="8"/>
      <c r="AM1372" s="8"/>
      <c r="AN1372" s="8"/>
      <c r="AO1372" s="8"/>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1" t="str">
        <v>0- Port Costs</v>
      </c>
      <c r="BT1372" s="1" t="str">
        <v>0- Port Value</v>
      </c>
      <c r="BU1372" s="8"/>
    </row>
    <row r="1373" spans="8:73" hidden="1" outlineLevel="1" x14ac:dyDescent="0.3">
      <c r="H1373" s="1" t="str">
        <v>0 - BM Costs</v>
      </c>
      <c r="L1373" s="1" t="str">
        <v>0 - BM Port</v>
      </c>
      <c r="N1373" s="1" t="str">
        <v>0 - Port Assets</v>
      </c>
      <c r="O1373" s="8"/>
      <c r="P1373" s="8"/>
      <c r="Q1373" s="8"/>
      <c r="R1373" s="8"/>
      <c r="S1373" s="8"/>
      <c r="T1373" s="8"/>
      <c r="U1373" s="8"/>
      <c r="V1373" s="8"/>
      <c r="W1373" s="8"/>
      <c r="X1373" s="8"/>
      <c r="Y1373" s="8"/>
      <c r="Z1373" s="8"/>
      <c r="AA1373" s="8"/>
      <c r="AB1373" s="8"/>
      <c r="AC1373" s="8"/>
      <c r="AD1373" s="8"/>
      <c r="AE1373" s="8"/>
      <c r="AF1373" s="8"/>
      <c r="AG1373" s="8"/>
      <c r="AH1373" s="8"/>
      <c r="AI1373" s="8"/>
      <c r="AJ1373" s="8"/>
      <c r="AK1373" s="8"/>
      <c r="AL1373" s="8"/>
      <c r="AM1373" s="8"/>
      <c r="AN1373" s="8"/>
      <c r="AO1373" s="8"/>
      <c r="AP1373" s="8"/>
      <c r="AQ1373" s="8"/>
      <c r="AR1373" s="8"/>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1" t="str">
        <v>0- Port Costs</v>
      </c>
      <c r="BT1373" s="1" t="str">
        <v>0- Port Value</v>
      </c>
      <c r="BU1373" s="8"/>
    </row>
    <row r="1374" spans="8:73" hidden="1" outlineLevel="1" x14ac:dyDescent="0.3">
      <c r="H1374" s="1" t="str">
        <v>0 - BM Costs</v>
      </c>
      <c r="L1374" s="1" t="str">
        <v>0 - BM Port</v>
      </c>
      <c r="N1374" s="1" t="str">
        <v>0 - Port Assets</v>
      </c>
      <c r="O1374" s="8"/>
      <c r="P1374" s="8"/>
      <c r="Q1374" s="8"/>
      <c r="R1374" s="8"/>
      <c r="S1374" s="8"/>
      <c r="T1374" s="8"/>
      <c r="U1374" s="8"/>
      <c r="V1374" s="8"/>
      <c r="W1374" s="8"/>
      <c r="X1374" s="8"/>
      <c r="Y1374" s="8"/>
      <c r="Z1374" s="8"/>
      <c r="AA1374" s="8"/>
      <c r="AB1374" s="8"/>
      <c r="AC1374" s="8"/>
      <c r="AD1374" s="8"/>
      <c r="AE1374" s="8"/>
      <c r="AF1374" s="8"/>
      <c r="AG1374" s="8"/>
      <c r="AH1374" s="8"/>
      <c r="AI1374" s="8"/>
      <c r="AJ1374" s="8"/>
      <c r="AK1374" s="8"/>
      <c r="AL1374" s="8"/>
      <c r="AM1374" s="8"/>
      <c r="AN1374" s="8"/>
      <c r="AO1374" s="8"/>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1" t="str">
        <v>0- Port Costs</v>
      </c>
      <c r="BT1374" s="1" t="str">
        <v>0- Port Value</v>
      </c>
      <c r="BU1374" s="8"/>
    </row>
    <row r="1375" spans="8:73" hidden="1" outlineLevel="1" x14ac:dyDescent="0.3">
      <c r="H1375" s="1" t="str">
        <v>0 - BM Costs</v>
      </c>
      <c r="L1375" s="1" t="str">
        <v>0 - BM Port</v>
      </c>
      <c r="N1375" s="1" t="str">
        <v>0 - Port Assets</v>
      </c>
      <c r="O1375" s="8"/>
      <c r="P1375" s="8"/>
      <c r="Q1375" s="8"/>
      <c r="R1375" s="8"/>
      <c r="S1375" s="8"/>
      <c r="T1375" s="8"/>
      <c r="U1375" s="8"/>
      <c r="V1375" s="8"/>
      <c r="W1375" s="8"/>
      <c r="X1375" s="8"/>
      <c r="Y1375" s="8"/>
      <c r="Z1375" s="8"/>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1" t="str">
        <v>0- Port Costs</v>
      </c>
      <c r="BT1375" s="1" t="str">
        <v>0- Port Value</v>
      </c>
      <c r="BU1375" s="8"/>
    </row>
    <row r="1376" spans="8:73" hidden="1" outlineLevel="1" x14ac:dyDescent="0.3">
      <c r="H1376" s="1" t="str">
        <v>0 - BM Costs</v>
      </c>
      <c r="L1376" s="1" t="str">
        <v>0 - BM Port</v>
      </c>
      <c r="N1376" s="1" t="str">
        <v>0 - Port Assets</v>
      </c>
      <c r="O1376" s="8"/>
      <c r="P1376" s="8"/>
      <c r="Q1376" s="8"/>
      <c r="R1376" s="8"/>
      <c r="S1376" s="8"/>
      <c r="T1376" s="8"/>
      <c r="U1376" s="8"/>
      <c r="V1376" s="8"/>
      <c r="W1376" s="8"/>
      <c r="X1376" s="8"/>
      <c r="Y1376" s="8"/>
      <c r="Z1376" s="8"/>
      <c r="AA1376" s="8"/>
      <c r="AB1376" s="8"/>
      <c r="AC1376" s="8"/>
      <c r="AD1376" s="8"/>
      <c r="AE1376" s="8"/>
      <c r="AF1376" s="8"/>
      <c r="AG1376" s="8"/>
      <c r="AH1376" s="8"/>
      <c r="AI1376" s="8"/>
      <c r="AJ1376" s="8"/>
      <c r="AK1376" s="8"/>
      <c r="AL1376" s="8"/>
      <c r="AM1376" s="8"/>
      <c r="AN1376" s="8"/>
      <c r="AO1376" s="8"/>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1" t="str">
        <v>0- Port Costs</v>
      </c>
      <c r="BT1376" s="1" t="str">
        <v>0- Port Value</v>
      </c>
      <c r="BU1376" s="8"/>
    </row>
    <row r="1377" spans="8:73" hidden="1" outlineLevel="1" x14ac:dyDescent="0.3">
      <c r="H1377" s="1" t="str">
        <v>0 - BM Costs</v>
      </c>
      <c r="L1377" s="1" t="str">
        <v>0 - BM Port</v>
      </c>
      <c r="N1377" s="1" t="str">
        <v>0 - Port Assets</v>
      </c>
      <c r="O1377" s="8"/>
      <c r="P1377" s="8"/>
      <c r="Q1377" s="8"/>
      <c r="R1377" s="8"/>
      <c r="S1377" s="8"/>
      <c r="T1377" s="8"/>
      <c r="U1377" s="8"/>
      <c r="V1377" s="8"/>
      <c r="W1377" s="8"/>
      <c r="X1377" s="8"/>
      <c r="Y1377" s="8"/>
      <c r="Z1377" s="8"/>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1" t="str">
        <v>0- Port Costs</v>
      </c>
      <c r="BT1377" s="1" t="str">
        <v>0- Port Value</v>
      </c>
      <c r="BU1377" s="8"/>
    </row>
    <row r="1378" spans="8:73" hidden="1" outlineLevel="1" x14ac:dyDescent="0.3">
      <c r="H1378" s="1" t="str">
        <v>0 - BM Costs</v>
      </c>
      <c r="L1378" s="1" t="str">
        <v>0 - BM Port</v>
      </c>
      <c r="N1378" s="1" t="str">
        <v>0 - Port Assets</v>
      </c>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1" t="str">
        <v>0- Port Costs</v>
      </c>
      <c r="BT1378" s="1" t="str">
        <v>0- Port Value</v>
      </c>
      <c r="BU1378" s="8"/>
    </row>
    <row r="1379" spans="8:73" hidden="1" outlineLevel="1" x14ac:dyDescent="0.3">
      <c r="H1379" s="1" t="str">
        <v>0 - BM Costs</v>
      </c>
      <c r="L1379" s="1" t="str">
        <v>0 - BM Port</v>
      </c>
      <c r="N1379" s="1" t="str">
        <v>0 - Port Assets</v>
      </c>
      <c r="O1379" s="8"/>
      <c r="P1379" s="8"/>
      <c r="Q1379" s="8"/>
      <c r="R1379" s="8"/>
      <c r="S1379" s="8"/>
      <c r="T1379" s="8"/>
      <c r="U1379" s="8"/>
      <c r="V1379" s="8"/>
      <c r="W1379" s="8"/>
      <c r="X1379" s="8"/>
      <c r="Y1379" s="8"/>
      <c r="Z1379" s="8"/>
      <c r="AA1379" s="8"/>
      <c r="AB1379" s="8"/>
      <c r="AC1379" s="8"/>
      <c r="AD1379" s="8"/>
      <c r="AE1379" s="8"/>
      <c r="AF1379" s="8"/>
      <c r="AG1379" s="8"/>
      <c r="AH1379" s="8"/>
      <c r="AI1379" s="8"/>
      <c r="AJ1379" s="8"/>
      <c r="AK1379" s="8"/>
      <c r="AL1379" s="8"/>
      <c r="AM1379" s="8"/>
      <c r="AN1379" s="8"/>
      <c r="AO1379" s="8"/>
      <c r="AP1379" s="8"/>
      <c r="AQ1379" s="8"/>
      <c r="AR1379" s="8"/>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1" t="str">
        <v>0- Port Costs</v>
      </c>
      <c r="BT1379" s="1" t="str">
        <v>0- Port Value</v>
      </c>
      <c r="BU1379" s="8"/>
    </row>
    <row r="1380" spans="8:73" hidden="1" outlineLevel="1" x14ac:dyDescent="0.3">
      <c r="H1380" s="1" t="str">
        <v>0 - BM Costs</v>
      </c>
      <c r="L1380" s="1" t="str">
        <v>0 - BM Port</v>
      </c>
      <c r="N1380" s="1" t="str">
        <v>0 - Port Assets</v>
      </c>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1" t="str">
        <v>0- Port Costs</v>
      </c>
      <c r="BT1380" s="1" t="str">
        <v>0- Port Value</v>
      </c>
      <c r="BU1380" s="8"/>
    </row>
    <row r="1381" spans="8:73" hidden="1" outlineLevel="1" x14ac:dyDescent="0.3">
      <c r="H1381" s="1" t="str">
        <v>0 - BM Costs</v>
      </c>
      <c r="L1381" s="1" t="str">
        <v>0 - BM Port</v>
      </c>
      <c r="N1381" s="1" t="str">
        <v>0 - Port Assets</v>
      </c>
      <c r="O1381" s="8"/>
      <c r="P1381" s="8"/>
      <c r="Q1381" s="8"/>
      <c r="R1381" s="8"/>
      <c r="S1381" s="8"/>
      <c r="T1381" s="8"/>
      <c r="U1381" s="8"/>
      <c r="V1381" s="8"/>
      <c r="W1381" s="8"/>
      <c r="X1381" s="8"/>
      <c r="Y1381" s="8"/>
      <c r="Z1381" s="8"/>
      <c r="AA1381" s="8"/>
      <c r="AB1381" s="8"/>
      <c r="AC1381" s="8"/>
      <c r="AD1381" s="8"/>
      <c r="AE1381" s="8"/>
      <c r="AF1381" s="8"/>
      <c r="AG1381" s="8"/>
      <c r="AH1381" s="8"/>
      <c r="AI1381" s="8"/>
      <c r="AJ1381" s="8"/>
      <c r="AK1381" s="8"/>
      <c r="AL1381" s="8"/>
      <c r="AM1381" s="8"/>
      <c r="AN1381" s="8"/>
      <c r="AO1381" s="8"/>
      <c r="AP1381" s="8"/>
      <c r="AQ1381" s="8"/>
      <c r="AR1381" s="8"/>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1" t="str">
        <v>0- Port Costs</v>
      </c>
      <c r="BT1381" s="1" t="str">
        <v>0- Port Value</v>
      </c>
      <c r="BU1381" s="8"/>
    </row>
    <row r="1382" spans="8:73" hidden="1" outlineLevel="1" x14ac:dyDescent="0.3">
      <c r="H1382" s="1" t="str">
        <v>0 - BM Costs</v>
      </c>
      <c r="L1382" s="1" t="str">
        <v>0 - BM Port</v>
      </c>
      <c r="N1382" s="1" t="str">
        <v>0 - Port Assets</v>
      </c>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1" t="str">
        <v>0- Port Costs</v>
      </c>
      <c r="BT1382" s="1" t="str">
        <v>0- Port Value</v>
      </c>
      <c r="BU1382" s="8"/>
    </row>
    <row r="1383" spans="8:73" hidden="1" outlineLevel="1" x14ac:dyDescent="0.3">
      <c r="H1383" s="1" t="str">
        <v>0 - BM Costs</v>
      </c>
      <c r="L1383" s="1" t="str">
        <v>0 - BM Port</v>
      </c>
      <c r="N1383" s="1" t="str">
        <v>0 - Port Assets</v>
      </c>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1" t="str">
        <v>0- Port Costs</v>
      </c>
      <c r="BT1383" s="1" t="str">
        <v>0- Port Value</v>
      </c>
      <c r="BU1383" s="8"/>
    </row>
    <row r="1384" spans="8:73" hidden="1" outlineLevel="1" x14ac:dyDescent="0.3">
      <c r="H1384" s="1" t="str">
        <v>0 - BM Costs</v>
      </c>
      <c r="L1384" s="1" t="str">
        <v>0 - BM Port</v>
      </c>
      <c r="N1384" s="1" t="str">
        <v>0 - Port Assets</v>
      </c>
      <c r="O1384" s="8"/>
      <c r="P1384" s="8"/>
      <c r="Q1384" s="8"/>
      <c r="R1384" s="8"/>
      <c r="S1384" s="8"/>
      <c r="T1384" s="8"/>
      <c r="U1384" s="8"/>
      <c r="V1384" s="8"/>
      <c r="W1384" s="8"/>
      <c r="X1384" s="8"/>
      <c r="Y1384" s="8"/>
      <c r="Z1384" s="8"/>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1" t="str">
        <v>0- Port Costs</v>
      </c>
      <c r="BT1384" s="1" t="str">
        <v>0- Port Value</v>
      </c>
      <c r="BU1384" s="8"/>
    </row>
    <row r="1385" spans="8:73" hidden="1" outlineLevel="1" x14ac:dyDescent="0.3">
      <c r="H1385" s="1" t="str">
        <v>0 - BM Costs</v>
      </c>
      <c r="L1385" s="1" t="str">
        <v>0 - BM Port</v>
      </c>
      <c r="N1385" s="1" t="str">
        <v>0 - Port Assets</v>
      </c>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1" t="str">
        <v>0- Port Costs</v>
      </c>
      <c r="BT1385" s="1" t="str">
        <v>0- Port Value</v>
      </c>
      <c r="BU1385" s="8"/>
    </row>
    <row r="1386" spans="8:73" hidden="1" outlineLevel="1" x14ac:dyDescent="0.3">
      <c r="H1386" s="1" t="str">
        <v>0 - BM Costs</v>
      </c>
      <c r="L1386" s="1" t="str">
        <v>0 - BM Port</v>
      </c>
      <c r="N1386" s="1" t="str">
        <v>0 - Port Assets</v>
      </c>
      <c r="O1386" s="8"/>
      <c r="P1386" s="8"/>
      <c r="Q1386" s="8"/>
      <c r="R1386" s="8"/>
      <c r="S1386" s="8"/>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1" t="str">
        <v>0- Port Costs</v>
      </c>
      <c r="BT1386" s="1" t="str">
        <v>0- Port Value</v>
      </c>
      <c r="BU1386" s="8"/>
    </row>
    <row r="1387" spans="8:73" hidden="1" outlineLevel="1" x14ac:dyDescent="0.3">
      <c r="H1387" s="1" t="str">
        <v>0 - BM Costs</v>
      </c>
      <c r="L1387" s="1" t="str">
        <v>0 - BM Port</v>
      </c>
      <c r="N1387" s="1" t="str">
        <v>0 - Port Assets</v>
      </c>
      <c r="O1387" s="8"/>
      <c r="P1387" s="8"/>
      <c r="Q1387" s="8"/>
      <c r="R1387" s="8"/>
      <c r="S1387" s="8"/>
      <c r="T1387" s="8"/>
      <c r="U1387" s="8"/>
      <c r="V1387" s="8"/>
      <c r="W1387" s="8"/>
      <c r="X1387" s="8"/>
      <c r="Y1387" s="8"/>
      <c r="Z1387" s="8"/>
      <c r="AA1387" s="8"/>
      <c r="AB1387" s="8"/>
      <c r="AC1387" s="8"/>
      <c r="AD1387" s="8"/>
      <c r="AE1387" s="8"/>
      <c r="AF1387" s="8"/>
      <c r="AG1387" s="8"/>
      <c r="AH1387" s="8"/>
      <c r="AI1387" s="8"/>
      <c r="AJ1387" s="8"/>
      <c r="AK1387" s="8"/>
      <c r="AL1387" s="8"/>
      <c r="AM1387" s="8"/>
      <c r="AN1387" s="8"/>
      <c r="AO1387" s="8"/>
      <c r="AP1387" s="8"/>
      <c r="AQ1387" s="8"/>
      <c r="AR1387" s="8"/>
      <c r="AS1387" s="8"/>
      <c r="AT1387" s="8"/>
      <c r="AU1387" s="8"/>
      <c r="AV1387" s="8"/>
      <c r="AW1387" s="8"/>
      <c r="AX1387" s="8"/>
      <c r="AY1387" s="8"/>
      <c r="AZ1387" s="8"/>
      <c r="BA1387" s="8"/>
      <c r="BB1387" s="8"/>
      <c r="BC1387" s="8"/>
      <c r="BD1387" s="8"/>
      <c r="BE1387" s="8"/>
      <c r="BF1387" s="8"/>
      <c r="BG1387" s="8"/>
      <c r="BH1387" s="8"/>
      <c r="BI1387" s="8"/>
      <c r="BJ1387" s="8"/>
      <c r="BK1387" s="8"/>
      <c r="BL1387" s="8"/>
      <c r="BM1387" s="8"/>
      <c r="BN1387" s="8"/>
      <c r="BO1387" s="8"/>
      <c r="BP1387" s="1" t="str">
        <v>0- Port Costs</v>
      </c>
      <c r="BT1387" s="1" t="str">
        <v>0- Port Value</v>
      </c>
      <c r="BU1387" s="8"/>
    </row>
    <row r="1388" spans="8:73" hidden="1" outlineLevel="1" x14ac:dyDescent="0.3">
      <c r="H1388" s="1" t="str">
        <v>0 - BM Costs</v>
      </c>
      <c r="L1388" s="1" t="str">
        <v>0 - BM Port</v>
      </c>
      <c r="N1388" s="1" t="str">
        <v>0 - Port Assets</v>
      </c>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c r="BO1388" s="8"/>
      <c r="BP1388" s="1" t="str">
        <v>0- Port Costs</v>
      </c>
      <c r="BT1388" s="1" t="str">
        <v>0- Port Value</v>
      </c>
      <c r="BU1388" s="8"/>
    </row>
    <row r="1389" spans="8:73" hidden="1" outlineLevel="1" x14ac:dyDescent="0.3">
      <c r="H1389" s="1" t="str">
        <v>0 - BM Costs</v>
      </c>
      <c r="L1389" s="1" t="str">
        <v>0 - BM Port</v>
      </c>
      <c r="N1389" s="1" t="str">
        <v>0 - Port Assets</v>
      </c>
      <c r="O1389" s="8"/>
      <c r="P1389" s="8"/>
      <c r="Q1389" s="8"/>
      <c r="R1389" s="8"/>
      <c r="S1389" s="8"/>
      <c r="T1389" s="8"/>
      <c r="U1389" s="8"/>
      <c r="V1389" s="8"/>
      <c r="W1389" s="8"/>
      <c r="X1389" s="8"/>
      <c r="Y1389" s="8"/>
      <c r="Z1389" s="8"/>
      <c r="AA1389" s="8"/>
      <c r="AB1389" s="8"/>
      <c r="AC1389" s="8"/>
      <c r="AD1389" s="8"/>
      <c r="AE1389" s="8"/>
      <c r="AF1389" s="8"/>
      <c r="AG1389" s="8"/>
      <c r="AH1389" s="8"/>
      <c r="AI1389" s="8"/>
      <c r="AJ1389" s="8"/>
      <c r="AK1389" s="8"/>
      <c r="AL1389" s="8"/>
      <c r="AM1389" s="8"/>
      <c r="AN1389" s="8"/>
      <c r="AO1389" s="8"/>
      <c r="AP1389" s="8"/>
      <c r="AQ1389" s="8"/>
      <c r="AR1389" s="8"/>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1" t="str">
        <v>0- Port Costs</v>
      </c>
      <c r="BT1389" s="1" t="str">
        <v>0- Port Value</v>
      </c>
      <c r="BU1389" s="8"/>
    </row>
    <row r="1390" spans="8:73" hidden="1" outlineLevel="1" x14ac:dyDescent="0.3">
      <c r="H1390" s="1" t="str">
        <v>0 - BM Costs</v>
      </c>
      <c r="L1390" s="1" t="str">
        <v>0 - BM Port</v>
      </c>
      <c r="N1390" s="1" t="str">
        <v>0 - Port Assets</v>
      </c>
      <c r="O1390" s="8"/>
      <c r="P1390" s="8"/>
      <c r="Q1390" s="8"/>
      <c r="R1390" s="8"/>
      <c r="S1390" s="8"/>
      <c r="T1390" s="8"/>
      <c r="U1390" s="8"/>
      <c r="V1390" s="8"/>
      <c r="W1390" s="8"/>
      <c r="X1390" s="8"/>
      <c r="Y1390" s="8"/>
      <c r="Z1390" s="8"/>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1" t="str">
        <v>0- Port Costs</v>
      </c>
      <c r="BT1390" s="1" t="str">
        <v>0- Port Value</v>
      </c>
      <c r="BU1390" s="8"/>
    </row>
    <row r="1391" spans="8:73" hidden="1" outlineLevel="1" x14ac:dyDescent="0.3">
      <c r="H1391" s="1" t="str">
        <v>0 - BM Costs</v>
      </c>
      <c r="L1391" s="1" t="str">
        <v>0 - BM Port</v>
      </c>
      <c r="N1391" s="1" t="str">
        <v>0 - Port Assets</v>
      </c>
      <c r="O1391" s="8"/>
      <c r="P1391" s="8"/>
      <c r="Q1391" s="8"/>
      <c r="R1391" s="8"/>
      <c r="S1391" s="8"/>
      <c r="T1391" s="8"/>
      <c r="U1391" s="8"/>
      <c r="V1391" s="8"/>
      <c r="W1391" s="8"/>
      <c r="X1391" s="8"/>
      <c r="Y1391" s="8"/>
      <c r="Z1391" s="8"/>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c r="BD1391" s="8"/>
      <c r="BE1391" s="8"/>
      <c r="BF1391" s="8"/>
      <c r="BG1391" s="8"/>
      <c r="BH1391" s="8"/>
      <c r="BI1391" s="8"/>
      <c r="BJ1391" s="8"/>
      <c r="BK1391" s="8"/>
      <c r="BL1391" s="8"/>
      <c r="BM1391" s="8"/>
      <c r="BN1391" s="8"/>
      <c r="BO1391" s="8"/>
      <c r="BP1391" s="1" t="str">
        <v>0- Port Costs</v>
      </c>
      <c r="BT1391" s="1" t="str">
        <v>0- Port Value</v>
      </c>
      <c r="BU1391" s="8"/>
    </row>
    <row r="1392" spans="8:73" hidden="1" outlineLevel="1" x14ac:dyDescent="0.3">
      <c r="H1392" s="1" t="str">
        <v>0 - BM Costs</v>
      </c>
      <c r="L1392" s="1" t="str">
        <v>0 - BM Port</v>
      </c>
      <c r="N1392" s="1" t="str">
        <v>0 - Port Assets</v>
      </c>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1" t="str">
        <v>0- Port Costs</v>
      </c>
      <c r="BT1392" s="1" t="str">
        <v>0- Port Value</v>
      </c>
      <c r="BU1392" s="8"/>
    </row>
    <row r="1393" spans="8:73" hidden="1" outlineLevel="1" x14ac:dyDescent="0.3">
      <c r="H1393" s="1" t="str">
        <v>0 - BM Costs</v>
      </c>
      <c r="L1393" s="1" t="str">
        <v>0 - BM Port</v>
      </c>
      <c r="N1393" s="1" t="str">
        <v>0 - Port Assets</v>
      </c>
      <c r="O1393" s="8"/>
      <c r="P1393" s="8"/>
      <c r="Q1393" s="8"/>
      <c r="R1393" s="8"/>
      <c r="S1393" s="8"/>
      <c r="T1393" s="8"/>
      <c r="U1393" s="8"/>
      <c r="V1393" s="8"/>
      <c r="W1393" s="8"/>
      <c r="X1393" s="8"/>
      <c r="Y1393" s="8"/>
      <c r="Z1393" s="8"/>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1" t="str">
        <v>0- Port Costs</v>
      </c>
      <c r="BT1393" s="1" t="str">
        <v>0- Port Value</v>
      </c>
      <c r="BU1393" s="8"/>
    </row>
    <row r="1394" spans="8:73" hidden="1" outlineLevel="1" x14ac:dyDescent="0.3">
      <c r="H1394" s="1" t="str">
        <v>0 - BM Costs</v>
      </c>
      <c r="L1394" s="1" t="str">
        <v>0 - BM Port</v>
      </c>
      <c r="N1394" s="1" t="str">
        <v>0 - Port Assets</v>
      </c>
      <c r="O1394" s="8"/>
      <c r="P1394" s="8"/>
      <c r="Q1394" s="8"/>
      <c r="R1394" s="8"/>
      <c r="S1394" s="8"/>
      <c r="T1394" s="8"/>
      <c r="U1394" s="8"/>
      <c r="V1394" s="8"/>
      <c r="W1394" s="8"/>
      <c r="X1394" s="8"/>
      <c r="Y1394" s="8"/>
      <c r="Z1394" s="8"/>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1" t="str">
        <v>0- Port Costs</v>
      </c>
      <c r="BT1394" s="1" t="str">
        <v>0- Port Value</v>
      </c>
      <c r="BU1394" s="8"/>
    </row>
    <row r="1395" spans="8:73" hidden="1" outlineLevel="1" x14ac:dyDescent="0.3">
      <c r="H1395" s="1" t="str">
        <v>0 - BM Costs</v>
      </c>
      <c r="L1395" s="1" t="str">
        <v>0 - BM Port</v>
      </c>
      <c r="N1395" s="1" t="str">
        <v>0 - Port Assets</v>
      </c>
      <c r="O1395" s="8"/>
      <c r="P1395" s="8"/>
      <c r="Q1395" s="8"/>
      <c r="R1395" s="8"/>
      <c r="S1395" s="8"/>
      <c r="T1395" s="8"/>
      <c r="U1395" s="8"/>
      <c r="V1395" s="8"/>
      <c r="W1395" s="8"/>
      <c r="X1395" s="8"/>
      <c r="Y1395" s="8"/>
      <c r="Z1395" s="8"/>
      <c r="AA1395" s="8"/>
      <c r="AB1395" s="8"/>
      <c r="AC1395" s="8"/>
      <c r="AD1395" s="8"/>
      <c r="AE1395" s="8"/>
      <c r="AF1395" s="8"/>
      <c r="AG1395" s="8"/>
      <c r="AH1395" s="8"/>
      <c r="AI1395" s="8"/>
      <c r="AJ1395" s="8"/>
      <c r="AK1395" s="8"/>
      <c r="AL1395" s="8"/>
      <c r="AM1395" s="8"/>
      <c r="AN1395" s="8"/>
      <c r="AO1395" s="8"/>
      <c r="AP1395" s="8"/>
      <c r="AQ1395" s="8"/>
      <c r="AR1395" s="8"/>
      <c r="AS1395" s="8"/>
      <c r="AT1395" s="8"/>
      <c r="AU1395" s="8"/>
      <c r="AV1395" s="8"/>
      <c r="AW1395" s="8"/>
      <c r="AX1395" s="8"/>
      <c r="AY1395" s="8"/>
      <c r="AZ1395" s="8"/>
      <c r="BA1395" s="8"/>
      <c r="BB1395" s="8"/>
      <c r="BC1395" s="8"/>
      <c r="BD1395" s="8"/>
      <c r="BE1395" s="8"/>
      <c r="BF1395" s="8"/>
      <c r="BG1395" s="8"/>
      <c r="BH1395" s="8"/>
      <c r="BI1395" s="8"/>
      <c r="BJ1395" s="8"/>
      <c r="BK1395" s="8"/>
      <c r="BL1395" s="8"/>
      <c r="BM1395" s="8"/>
      <c r="BN1395" s="8"/>
      <c r="BO1395" s="8"/>
      <c r="BP1395" s="1" t="str">
        <v>0- Port Costs</v>
      </c>
      <c r="BT1395" s="1" t="str">
        <v>0- Port Value</v>
      </c>
      <c r="BU1395" s="8"/>
    </row>
    <row r="1396" spans="8:73" hidden="1" outlineLevel="1" x14ac:dyDescent="0.3">
      <c r="H1396" s="1" t="str">
        <v>0 - BM Costs</v>
      </c>
      <c r="L1396" s="1" t="str">
        <v>0 - BM Port</v>
      </c>
      <c r="N1396" s="1" t="str">
        <v>0 - Port Assets</v>
      </c>
      <c r="O1396" s="8"/>
      <c r="P1396" s="8"/>
      <c r="Q1396" s="8"/>
      <c r="R1396" s="8"/>
      <c r="S1396" s="8"/>
      <c r="T1396" s="8"/>
      <c r="U1396" s="8"/>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1" t="str">
        <v>0- Port Costs</v>
      </c>
      <c r="BT1396" s="1" t="str">
        <v>0- Port Value</v>
      </c>
      <c r="BU1396" s="8"/>
    </row>
    <row r="1397" spans="8:73" hidden="1" outlineLevel="1" x14ac:dyDescent="0.3">
      <c r="H1397" s="1" t="str">
        <v>0 - BM Costs</v>
      </c>
      <c r="L1397" s="1" t="str">
        <v>0 - BM Port</v>
      </c>
      <c r="N1397" s="1" t="str">
        <v>0 - Port Assets</v>
      </c>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1" t="str">
        <v>0- Port Costs</v>
      </c>
      <c r="BT1397" s="1" t="str">
        <v>0- Port Value</v>
      </c>
      <c r="BU1397" s="8"/>
    </row>
    <row r="1398" spans="8:73" hidden="1" outlineLevel="1" x14ac:dyDescent="0.3">
      <c r="H1398" s="1" t="str">
        <v>0 - BM Costs</v>
      </c>
      <c r="L1398" s="1" t="str">
        <v>0 - BM Port</v>
      </c>
      <c r="N1398" s="1" t="str">
        <v>0 - Port Assets</v>
      </c>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1" t="str">
        <v>0- Port Costs</v>
      </c>
      <c r="BT1398" s="1" t="str">
        <v>0- Port Value</v>
      </c>
      <c r="BU1398" s="8"/>
    </row>
    <row r="1399" spans="8:73" hidden="1" outlineLevel="1" x14ac:dyDescent="0.3">
      <c r="H1399" s="1" t="str">
        <v>0 - BM Costs</v>
      </c>
      <c r="L1399" s="1" t="str">
        <v>0 - BM Port</v>
      </c>
      <c r="N1399" s="1" t="str">
        <v>0 - Port Assets</v>
      </c>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1" t="str">
        <v>0- Port Costs</v>
      </c>
      <c r="BT1399" s="1" t="str">
        <v>0- Port Value</v>
      </c>
      <c r="BU1399" s="8"/>
    </row>
    <row r="1400" spans="8:73" hidden="1" outlineLevel="1" x14ac:dyDescent="0.3">
      <c r="H1400" s="1" t="str">
        <v>0 - BM Costs</v>
      </c>
      <c r="L1400" s="1" t="str">
        <v>0 - BM Port</v>
      </c>
      <c r="N1400" s="1" t="str">
        <v>0 - Port Assets</v>
      </c>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1" t="str">
        <v>0- Port Costs</v>
      </c>
      <c r="BT1400" s="1" t="str">
        <v>0- Port Value</v>
      </c>
      <c r="BU1400" s="8"/>
    </row>
    <row r="1401" spans="8:73" hidden="1" outlineLevel="1" x14ac:dyDescent="0.3">
      <c r="H1401" s="1" t="str">
        <v>0 - BM Costs</v>
      </c>
      <c r="L1401" s="1" t="str">
        <v>0 - BM Port</v>
      </c>
      <c r="N1401" s="1" t="str">
        <v>0 - Port Assets</v>
      </c>
      <c r="O1401" s="8"/>
      <c r="P1401" s="8"/>
      <c r="Q1401" s="8"/>
      <c r="R1401" s="8"/>
      <c r="S1401" s="8"/>
      <c r="T1401" s="8"/>
      <c r="U1401" s="8"/>
      <c r="V1401" s="8"/>
      <c r="W1401" s="8"/>
      <c r="X1401" s="8"/>
      <c r="Y1401" s="8"/>
      <c r="Z1401" s="8"/>
      <c r="AA1401" s="8"/>
      <c r="AB1401" s="8"/>
      <c r="AC1401" s="8"/>
      <c r="AD1401" s="8"/>
      <c r="AE1401" s="8"/>
      <c r="AF1401" s="8"/>
      <c r="AG1401" s="8"/>
      <c r="AH1401" s="8"/>
      <c r="AI1401" s="8"/>
      <c r="AJ1401" s="8"/>
      <c r="AK1401" s="8"/>
      <c r="AL1401" s="8"/>
      <c r="AM1401" s="8"/>
      <c r="AN1401" s="8"/>
      <c r="AO1401" s="8"/>
      <c r="AP1401" s="8"/>
      <c r="AQ1401" s="8"/>
      <c r="AR1401" s="8"/>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1" t="str">
        <v>0- Port Costs</v>
      </c>
      <c r="BT1401" s="1" t="str">
        <v>0- Port Value</v>
      </c>
      <c r="BU1401" s="8"/>
    </row>
    <row r="1402" spans="8:73" hidden="1" outlineLevel="1" x14ac:dyDescent="0.3">
      <c r="H1402" s="1" t="str">
        <v>0 - BM Costs</v>
      </c>
      <c r="L1402" s="1" t="str">
        <v>0 - BM Port</v>
      </c>
      <c r="N1402" s="1" t="str">
        <v>0 - Port Assets</v>
      </c>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1" t="str">
        <v>0- Port Costs</v>
      </c>
      <c r="BT1402" s="1" t="str">
        <v>0- Port Value</v>
      </c>
      <c r="BU1402" s="8"/>
    </row>
    <row r="1403" spans="8:73" hidden="1" outlineLevel="1" x14ac:dyDescent="0.3">
      <c r="H1403" s="1" t="str">
        <v>0 - BM Costs</v>
      </c>
      <c r="L1403" s="1" t="str">
        <v>0 - BM Port</v>
      </c>
      <c r="N1403" s="1" t="str">
        <v>0 - Port Assets</v>
      </c>
      <c r="O1403" s="8"/>
      <c r="P1403" s="8"/>
      <c r="Q1403" s="8"/>
      <c r="R1403" s="8"/>
      <c r="S1403" s="8"/>
      <c r="T1403" s="8"/>
      <c r="U1403" s="8"/>
      <c r="V1403" s="8"/>
      <c r="W1403" s="8"/>
      <c r="X1403" s="8"/>
      <c r="Y1403" s="8"/>
      <c r="Z1403" s="8"/>
      <c r="AA1403" s="8"/>
      <c r="AB1403" s="8"/>
      <c r="AC1403" s="8"/>
      <c r="AD1403" s="8"/>
      <c r="AE1403" s="8"/>
      <c r="AF1403" s="8"/>
      <c r="AG1403" s="8"/>
      <c r="AH1403" s="8"/>
      <c r="AI1403" s="8"/>
      <c r="AJ1403" s="8"/>
      <c r="AK1403" s="8"/>
      <c r="AL1403" s="8"/>
      <c r="AM1403" s="8"/>
      <c r="AN1403" s="8"/>
      <c r="AO1403" s="8"/>
      <c r="AP1403" s="8"/>
      <c r="AQ1403" s="8"/>
      <c r="AR1403" s="8"/>
      <c r="AS1403" s="8"/>
      <c r="AT1403" s="8"/>
      <c r="AU1403" s="8"/>
      <c r="AV1403" s="8"/>
      <c r="AW1403" s="8"/>
      <c r="AX1403" s="8"/>
      <c r="AY1403" s="8"/>
      <c r="AZ1403" s="8"/>
      <c r="BA1403" s="8"/>
      <c r="BB1403" s="8"/>
      <c r="BC1403" s="8"/>
      <c r="BD1403" s="8"/>
      <c r="BE1403" s="8"/>
      <c r="BF1403" s="8"/>
      <c r="BG1403" s="8"/>
      <c r="BH1403" s="8"/>
      <c r="BI1403" s="8"/>
      <c r="BJ1403" s="8"/>
      <c r="BK1403" s="8"/>
      <c r="BL1403" s="8"/>
      <c r="BM1403" s="8"/>
      <c r="BN1403" s="8"/>
      <c r="BO1403" s="8"/>
      <c r="BP1403" s="1" t="str">
        <v>0- Port Costs</v>
      </c>
      <c r="BT1403" s="1" t="str">
        <v>0- Port Value</v>
      </c>
      <c r="BU1403" s="8"/>
    </row>
    <row r="1404" spans="8:73" hidden="1" outlineLevel="1" x14ac:dyDescent="0.3">
      <c r="H1404" s="1" t="str">
        <v>0 - BM Costs</v>
      </c>
      <c r="L1404" s="1" t="str">
        <v>0 - BM Port</v>
      </c>
      <c r="N1404" s="1" t="str">
        <v>0 - Port Assets</v>
      </c>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1" t="str">
        <v>0- Port Costs</v>
      </c>
      <c r="BT1404" s="1" t="str">
        <v>0- Port Value</v>
      </c>
      <c r="BU1404" s="8"/>
    </row>
    <row r="1405" spans="8:73" hidden="1" outlineLevel="1" x14ac:dyDescent="0.3">
      <c r="H1405" s="1" t="str">
        <v>0 - BM Costs</v>
      </c>
      <c r="L1405" s="1" t="str">
        <v>0 - BM Port</v>
      </c>
      <c r="N1405" s="1" t="str">
        <v>0 - Port Assets</v>
      </c>
      <c r="O1405" s="8"/>
      <c r="P1405" s="8"/>
      <c r="Q1405" s="8"/>
      <c r="R1405" s="8"/>
      <c r="S1405" s="8"/>
      <c r="T1405" s="8"/>
      <c r="U1405" s="8"/>
      <c r="V1405" s="8"/>
      <c r="W1405" s="8"/>
      <c r="X1405" s="8"/>
      <c r="Y1405" s="8"/>
      <c r="Z1405" s="8"/>
      <c r="AA1405" s="8"/>
      <c r="AB1405" s="8"/>
      <c r="AC1405" s="8"/>
      <c r="AD1405" s="8"/>
      <c r="AE1405" s="8"/>
      <c r="AF1405" s="8"/>
      <c r="AG1405" s="8"/>
      <c r="AH1405" s="8"/>
      <c r="AI1405" s="8"/>
      <c r="AJ1405" s="8"/>
      <c r="AK1405" s="8"/>
      <c r="AL1405" s="8"/>
      <c r="AM1405" s="8"/>
      <c r="AN1405" s="8"/>
      <c r="AO1405" s="8"/>
      <c r="AP1405" s="8"/>
      <c r="AQ1405" s="8"/>
      <c r="AR1405" s="8"/>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1" t="str">
        <v>0- Port Costs</v>
      </c>
      <c r="BT1405" s="1" t="str">
        <v>0- Port Value</v>
      </c>
      <c r="BU1405" s="8"/>
    </row>
    <row r="1406" spans="8:73" hidden="1" outlineLevel="1" x14ac:dyDescent="0.3">
      <c r="H1406" s="1" t="str">
        <v>0 - BM Costs</v>
      </c>
      <c r="L1406" s="1" t="str">
        <v>0 - BM Port</v>
      </c>
      <c r="N1406" s="1" t="str">
        <v>0 - Port Assets</v>
      </c>
      <c r="O1406" s="8"/>
      <c r="P1406" s="8"/>
      <c r="Q1406" s="8"/>
      <c r="R1406" s="8"/>
      <c r="S1406" s="8"/>
      <c r="T1406" s="8"/>
      <c r="U1406" s="8"/>
      <c r="V1406" s="8"/>
      <c r="W1406" s="8"/>
      <c r="X1406" s="8"/>
      <c r="Y1406" s="8"/>
      <c r="Z1406" s="8"/>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1" t="str">
        <v>0- Port Costs</v>
      </c>
      <c r="BT1406" s="1" t="str">
        <v>0- Port Value</v>
      </c>
      <c r="BU1406" s="8"/>
    </row>
    <row r="1407" spans="8:73" hidden="1" outlineLevel="1" x14ac:dyDescent="0.3">
      <c r="H1407" s="1" t="str">
        <v>0 - BM Costs</v>
      </c>
      <c r="L1407" s="1" t="str">
        <v>0 - BM Port</v>
      </c>
      <c r="N1407" s="1" t="str">
        <v>0 - Port Assets</v>
      </c>
      <c r="O1407" s="8"/>
      <c r="P1407" s="8"/>
      <c r="Q1407" s="8"/>
      <c r="R1407" s="8"/>
      <c r="S1407" s="8"/>
      <c r="T1407" s="8"/>
      <c r="U1407" s="8"/>
      <c r="V1407" s="8"/>
      <c r="W1407" s="8"/>
      <c r="X1407" s="8"/>
      <c r="Y1407" s="8"/>
      <c r="Z1407" s="8"/>
      <c r="AA1407" s="8"/>
      <c r="AB1407" s="8"/>
      <c r="AC1407" s="8"/>
      <c r="AD1407" s="8"/>
      <c r="AE1407" s="8"/>
      <c r="AF1407" s="8"/>
      <c r="AG1407" s="8"/>
      <c r="AH1407" s="8"/>
      <c r="AI1407" s="8"/>
      <c r="AJ1407" s="8"/>
      <c r="AK1407" s="8"/>
      <c r="AL1407" s="8"/>
      <c r="AM1407" s="8"/>
      <c r="AN1407" s="8"/>
      <c r="AO1407" s="8"/>
      <c r="AP1407" s="8"/>
      <c r="AQ1407" s="8"/>
      <c r="AR1407" s="8"/>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1" t="str">
        <v>0- Port Costs</v>
      </c>
      <c r="BT1407" s="1" t="str">
        <v>0- Port Value</v>
      </c>
      <c r="BU1407" s="8"/>
    </row>
    <row r="1408" spans="8:73" hidden="1" outlineLevel="1" x14ac:dyDescent="0.3">
      <c r="H1408" s="1" t="str">
        <v>0 - BM Costs</v>
      </c>
      <c r="L1408" s="1" t="str">
        <v>0 - BM Port</v>
      </c>
      <c r="N1408" s="1" t="str">
        <v>0 - Port Assets</v>
      </c>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1" t="str">
        <v>0- Port Costs</v>
      </c>
      <c r="BT1408" s="1" t="str">
        <v>0- Port Value</v>
      </c>
      <c r="BU1408" s="8"/>
    </row>
    <row r="1409" spans="8:73" hidden="1" outlineLevel="1" x14ac:dyDescent="0.3">
      <c r="H1409" s="1" t="str">
        <v>0 - BM Costs</v>
      </c>
      <c r="L1409" s="1" t="str">
        <v>0 - BM Port</v>
      </c>
      <c r="N1409" s="1" t="str">
        <v>0 - Port Assets</v>
      </c>
      <c r="O1409" s="8"/>
      <c r="P1409" s="8"/>
      <c r="Q1409" s="8"/>
      <c r="R1409" s="8"/>
      <c r="S1409" s="8"/>
      <c r="T1409" s="8"/>
      <c r="U1409" s="8"/>
      <c r="V1409" s="8"/>
      <c r="W1409" s="8"/>
      <c r="X1409" s="8"/>
      <c r="Y1409" s="8"/>
      <c r="Z1409" s="8"/>
      <c r="AA1409" s="8"/>
      <c r="AB1409" s="8"/>
      <c r="AC1409" s="8"/>
      <c r="AD1409" s="8"/>
      <c r="AE1409" s="8"/>
      <c r="AF1409" s="8"/>
      <c r="AG1409" s="8"/>
      <c r="AH1409" s="8"/>
      <c r="AI1409" s="8"/>
      <c r="AJ1409" s="8"/>
      <c r="AK1409" s="8"/>
      <c r="AL1409" s="8"/>
      <c r="AM1409" s="8"/>
      <c r="AN1409" s="8"/>
      <c r="AO1409" s="8"/>
      <c r="AP1409" s="8"/>
      <c r="AQ1409" s="8"/>
      <c r="AR1409" s="8"/>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1" t="str">
        <v>0- Port Costs</v>
      </c>
      <c r="BT1409" s="1" t="str">
        <v>0- Port Value</v>
      </c>
      <c r="BU1409" s="8"/>
    </row>
    <row r="1410" spans="8:73" hidden="1" outlineLevel="1" x14ac:dyDescent="0.3">
      <c r="H1410" s="1" t="str">
        <v>0 - BM Costs</v>
      </c>
      <c r="L1410" s="1" t="str">
        <v>0 - BM Port</v>
      </c>
      <c r="N1410" s="1" t="str">
        <v>0 - Port Assets</v>
      </c>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1" t="str">
        <v>0- Port Costs</v>
      </c>
      <c r="BT1410" s="1" t="str">
        <v>0- Port Value</v>
      </c>
      <c r="BU1410" s="8"/>
    </row>
    <row r="1411" spans="8:73" hidden="1" outlineLevel="1" x14ac:dyDescent="0.3">
      <c r="H1411" s="1" t="str">
        <v>0 - BM Costs</v>
      </c>
      <c r="L1411" s="1" t="str">
        <v>0 - BM Port</v>
      </c>
      <c r="N1411" s="1" t="str">
        <v>0 - Port Assets</v>
      </c>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1" t="str">
        <v>0- Port Costs</v>
      </c>
      <c r="BT1411" s="1" t="str">
        <v>0- Port Value</v>
      </c>
      <c r="BU1411" s="8"/>
    </row>
    <row r="1412" spans="8:73" hidden="1" outlineLevel="1" x14ac:dyDescent="0.3">
      <c r="H1412" s="1" t="str">
        <v>0 - BM Costs</v>
      </c>
      <c r="L1412" s="1" t="str">
        <v>0 - BM Port</v>
      </c>
      <c r="N1412" s="1" t="str">
        <v>0 - Port Assets</v>
      </c>
      <c r="O1412" s="8"/>
      <c r="P1412" s="8"/>
      <c r="Q1412" s="8"/>
      <c r="R1412" s="8"/>
      <c r="S1412" s="8"/>
      <c r="T1412" s="8"/>
      <c r="U1412" s="8"/>
      <c r="V1412" s="8"/>
      <c r="W1412" s="8"/>
      <c r="X1412" s="8"/>
      <c r="Y1412" s="8"/>
      <c r="Z1412" s="8"/>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1" t="str">
        <v>0- Port Costs</v>
      </c>
      <c r="BT1412" s="1" t="str">
        <v>0- Port Value</v>
      </c>
      <c r="BU1412" s="8"/>
    </row>
    <row r="1413" spans="8:73" hidden="1" outlineLevel="1" x14ac:dyDescent="0.3">
      <c r="H1413" s="1" t="str">
        <v>0 - BM Costs</v>
      </c>
      <c r="L1413" s="1" t="str">
        <v>0 - BM Port</v>
      </c>
      <c r="N1413" s="1" t="str">
        <v>0 - Port Assets</v>
      </c>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1" t="str">
        <v>0- Port Costs</v>
      </c>
      <c r="BT1413" s="1" t="str">
        <v>0- Port Value</v>
      </c>
      <c r="BU1413" s="8"/>
    </row>
    <row r="1414" spans="8:73" hidden="1" outlineLevel="1" x14ac:dyDescent="0.3">
      <c r="H1414" s="1" t="str">
        <v>0 - BM Costs</v>
      </c>
      <c r="L1414" s="1" t="str">
        <v>0 - BM Port</v>
      </c>
      <c r="N1414" s="1" t="str">
        <v>0 - Port Assets</v>
      </c>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1" t="str">
        <v>0- Port Costs</v>
      </c>
      <c r="BT1414" s="1" t="str">
        <v>0- Port Value</v>
      </c>
      <c r="BU1414" s="8"/>
    </row>
    <row r="1415" spans="8:73" hidden="1" outlineLevel="1" x14ac:dyDescent="0.3">
      <c r="H1415" s="1" t="str">
        <v>0 - BM Costs</v>
      </c>
      <c r="L1415" s="1" t="str">
        <v>0 - BM Port</v>
      </c>
      <c r="N1415" s="1" t="str">
        <v>0 - Port Assets</v>
      </c>
      <c r="O1415" s="8"/>
      <c r="P1415" s="8"/>
      <c r="Q1415" s="8"/>
      <c r="R1415" s="8"/>
      <c r="S1415" s="8"/>
      <c r="T1415" s="8"/>
      <c r="U1415" s="8"/>
      <c r="V1415" s="8"/>
      <c r="W1415" s="8"/>
      <c r="X1415" s="8"/>
      <c r="Y1415" s="8"/>
      <c r="Z1415" s="8"/>
      <c r="AA1415" s="8"/>
      <c r="AB1415" s="8"/>
      <c r="AC1415" s="8"/>
      <c r="AD1415" s="8"/>
      <c r="AE1415" s="8"/>
      <c r="AF1415" s="8"/>
      <c r="AG1415" s="8"/>
      <c r="AH1415" s="8"/>
      <c r="AI1415" s="8"/>
      <c r="AJ1415" s="8"/>
      <c r="AK1415" s="8"/>
      <c r="AL1415" s="8"/>
      <c r="AM1415" s="8"/>
      <c r="AN1415" s="8"/>
      <c r="AO1415" s="8"/>
      <c r="AP1415" s="8"/>
      <c r="AQ1415" s="8"/>
      <c r="AR1415" s="8"/>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1" t="str">
        <v>0- Port Costs</v>
      </c>
      <c r="BT1415" s="1" t="str">
        <v>0- Port Value</v>
      </c>
      <c r="BU1415" s="8"/>
    </row>
    <row r="1416" spans="8:73" hidden="1" outlineLevel="1" x14ac:dyDescent="0.3">
      <c r="H1416" s="1" t="str">
        <v>0 - BM Costs</v>
      </c>
      <c r="L1416" s="1" t="str">
        <v>0 - BM Port</v>
      </c>
      <c r="N1416" s="1" t="str">
        <v>0 - Port Assets</v>
      </c>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1" t="str">
        <v>0- Port Costs</v>
      </c>
      <c r="BT1416" s="1" t="str">
        <v>0- Port Value</v>
      </c>
      <c r="BU1416" s="8"/>
    </row>
    <row r="1417" spans="8:73" hidden="1" outlineLevel="1" x14ac:dyDescent="0.3">
      <c r="H1417" s="1" t="str">
        <v>0 - BM Costs</v>
      </c>
      <c r="L1417" s="1" t="str">
        <v>0 - BM Port</v>
      </c>
      <c r="N1417" s="1" t="str">
        <v>0 - Port Assets</v>
      </c>
      <c r="O1417" s="8"/>
      <c r="P1417" s="8"/>
      <c r="Q1417" s="8"/>
      <c r="R1417" s="8"/>
      <c r="S1417" s="8"/>
      <c r="T1417" s="8"/>
      <c r="U1417" s="8"/>
      <c r="V1417" s="8"/>
      <c r="W1417" s="8"/>
      <c r="X1417" s="8"/>
      <c r="Y1417" s="8"/>
      <c r="Z1417" s="8"/>
      <c r="AA1417" s="8"/>
      <c r="AB1417" s="8"/>
      <c r="AC1417" s="8"/>
      <c r="AD1417" s="8"/>
      <c r="AE1417" s="8"/>
      <c r="AF1417" s="8"/>
      <c r="AG1417" s="8"/>
      <c r="AH1417" s="8"/>
      <c r="AI1417" s="8"/>
      <c r="AJ1417" s="8"/>
      <c r="AK1417" s="8"/>
      <c r="AL1417" s="8"/>
      <c r="AM1417" s="8"/>
      <c r="AN1417" s="8"/>
      <c r="AO1417" s="8"/>
      <c r="AP1417" s="8"/>
      <c r="AQ1417" s="8"/>
      <c r="AR1417" s="8"/>
      <c r="AS1417" s="8"/>
      <c r="AT1417" s="8"/>
      <c r="AU1417" s="8"/>
      <c r="AV1417" s="8"/>
      <c r="AW1417" s="8"/>
      <c r="AX1417" s="8"/>
      <c r="AY1417" s="8"/>
      <c r="AZ1417" s="8"/>
      <c r="BA1417" s="8"/>
      <c r="BB1417" s="8"/>
      <c r="BC1417" s="8"/>
      <c r="BD1417" s="8"/>
      <c r="BE1417" s="8"/>
      <c r="BF1417" s="8"/>
      <c r="BG1417" s="8"/>
      <c r="BH1417" s="8"/>
      <c r="BI1417" s="8"/>
      <c r="BJ1417" s="8"/>
      <c r="BK1417" s="8"/>
      <c r="BL1417" s="8"/>
      <c r="BM1417" s="8"/>
      <c r="BN1417" s="8"/>
      <c r="BO1417" s="8"/>
      <c r="BP1417" s="1" t="str">
        <v>0- Port Costs</v>
      </c>
      <c r="BT1417" s="1" t="str">
        <v>0- Port Value</v>
      </c>
      <c r="BU1417" s="8"/>
    </row>
    <row r="1418" spans="8:73" hidden="1" outlineLevel="1" x14ac:dyDescent="0.3">
      <c r="H1418" s="1" t="str">
        <v>0 - BM Costs</v>
      </c>
      <c r="L1418" s="1" t="str">
        <v>0 - BM Port</v>
      </c>
      <c r="N1418" s="1" t="str">
        <v>0 - Port Assets</v>
      </c>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1" t="str">
        <v>0- Port Costs</v>
      </c>
      <c r="BT1418" s="1" t="str">
        <v>0- Port Value</v>
      </c>
      <c r="BU1418" s="8"/>
    </row>
    <row r="1419" spans="8:73" hidden="1" outlineLevel="1" x14ac:dyDescent="0.3">
      <c r="H1419" s="1" t="str">
        <v>0 - BM Costs</v>
      </c>
      <c r="L1419" s="1" t="str">
        <v>0 - BM Port</v>
      </c>
      <c r="N1419" s="1" t="str">
        <v>0 - Port Assets</v>
      </c>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8"/>
      <c r="AX1419" s="8"/>
      <c r="AY1419" s="8"/>
      <c r="AZ1419" s="8"/>
      <c r="BA1419" s="8"/>
      <c r="BB1419" s="8"/>
      <c r="BC1419" s="8"/>
      <c r="BD1419" s="8"/>
      <c r="BE1419" s="8"/>
      <c r="BF1419" s="8"/>
      <c r="BG1419" s="8"/>
      <c r="BH1419" s="8"/>
      <c r="BI1419" s="8"/>
      <c r="BJ1419" s="8"/>
      <c r="BK1419" s="8"/>
      <c r="BL1419" s="8"/>
      <c r="BM1419" s="8"/>
      <c r="BN1419" s="8"/>
      <c r="BO1419" s="8"/>
      <c r="BP1419" s="1" t="str">
        <v>0- Port Costs</v>
      </c>
      <c r="BT1419" s="1" t="str">
        <v>0- Port Value</v>
      </c>
      <c r="BU1419" s="8"/>
    </row>
    <row r="1420" spans="8:73" hidden="1" outlineLevel="1" x14ac:dyDescent="0.3">
      <c r="H1420" s="1" t="str">
        <v>0 - BM Costs</v>
      </c>
      <c r="L1420" s="1" t="str">
        <v>0 - BM Port</v>
      </c>
      <c r="N1420" s="1" t="str">
        <v>0 - Port Assets</v>
      </c>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8"/>
      <c r="AL1420" s="8"/>
      <c r="AM1420" s="8"/>
      <c r="AN1420" s="8"/>
      <c r="AO1420" s="8"/>
      <c r="AP1420" s="8"/>
      <c r="AQ1420" s="8"/>
      <c r="AR1420" s="8"/>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1" t="str">
        <v>0- Port Costs</v>
      </c>
      <c r="BT1420" s="1" t="str">
        <v>0- Port Value</v>
      </c>
      <c r="BU1420" s="8"/>
    </row>
    <row r="1421" spans="8:73" hidden="1" outlineLevel="1" x14ac:dyDescent="0.3">
      <c r="H1421" s="1" t="str">
        <v>0 - BM Costs</v>
      </c>
      <c r="L1421" s="1" t="str">
        <v>0 - BM Port</v>
      </c>
      <c r="N1421" s="1" t="str">
        <v>0 - Port Assets</v>
      </c>
      <c r="O1421" s="8"/>
      <c r="P1421" s="8"/>
      <c r="Q1421" s="8"/>
      <c r="R1421" s="8"/>
      <c r="S1421" s="8"/>
      <c r="T1421" s="8"/>
      <c r="U1421" s="8"/>
      <c r="V1421" s="8"/>
      <c r="W1421" s="8"/>
      <c r="X1421" s="8"/>
      <c r="Y1421" s="8"/>
      <c r="Z1421" s="8"/>
      <c r="AA1421" s="8"/>
      <c r="AB1421" s="8"/>
      <c r="AC1421" s="8"/>
      <c r="AD1421" s="8"/>
      <c r="AE1421" s="8"/>
      <c r="AF1421" s="8"/>
      <c r="AG1421" s="8"/>
      <c r="AH1421" s="8"/>
      <c r="AI1421" s="8"/>
      <c r="AJ1421" s="8"/>
      <c r="AK1421" s="8"/>
      <c r="AL1421" s="8"/>
      <c r="AM1421" s="8"/>
      <c r="AN1421" s="8"/>
      <c r="AO1421" s="8"/>
      <c r="AP1421" s="8"/>
      <c r="AQ1421" s="8"/>
      <c r="AR1421" s="8"/>
      <c r="AS1421" s="8"/>
      <c r="AT1421" s="8"/>
      <c r="AU1421" s="8"/>
      <c r="AV1421" s="8"/>
      <c r="AW1421" s="8"/>
      <c r="AX1421" s="8"/>
      <c r="AY1421" s="8"/>
      <c r="AZ1421" s="8"/>
      <c r="BA1421" s="8"/>
      <c r="BB1421" s="8"/>
      <c r="BC1421" s="8"/>
      <c r="BD1421" s="8"/>
      <c r="BE1421" s="8"/>
      <c r="BF1421" s="8"/>
      <c r="BG1421" s="8"/>
      <c r="BH1421" s="8"/>
      <c r="BI1421" s="8"/>
      <c r="BJ1421" s="8"/>
      <c r="BK1421" s="8"/>
      <c r="BL1421" s="8"/>
      <c r="BM1421" s="8"/>
      <c r="BN1421" s="8"/>
      <c r="BO1421" s="8"/>
      <c r="BP1421" s="1" t="str">
        <v>0- Port Costs</v>
      </c>
      <c r="BT1421" s="1" t="str">
        <v>0- Port Value</v>
      </c>
      <c r="BU1421" s="8"/>
    </row>
    <row r="1422" spans="8:73" hidden="1" outlineLevel="1" x14ac:dyDescent="0.3">
      <c r="H1422" s="1" t="str">
        <v>0 - BM Costs</v>
      </c>
      <c r="L1422" s="1" t="str">
        <v>0 - BM Port</v>
      </c>
      <c r="N1422" s="1" t="str">
        <v>0 - Port Assets</v>
      </c>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8"/>
      <c r="AX1422" s="8"/>
      <c r="AY1422" s="8"/>
      <c r="AZ1422" s="8"/>
      <c r="BA1422" s="8"/>
      <c r="BB1422" s="8"/>
      <c r="BC1422" s="8"/>
      <c r="BD1422" s="8"/>
      <c r="BE1422" s="8"/>
      <c r="BF1422" s="8"/>
      <c r="BG1422" s="8"/>
      <c r="BH1422" s="8"/>
      <c r="BI1422" s="8"/>
      <c r="BJ1422" s="8"/>
      <c r="BK1422" s="8"/>
      <c r="BL1422" s="8"/>
      <c r="BM1422" s="8"/>
      <c r="BN1422" s="8"/>
      <c r="BO1422" s="8"/>
      <c r="BP1422" s="1" t="str">
        <v>0- Port Costs</v>
      </c>
      <c r="BT1422" s="1" t="str">
        <v>0- Port Value</v>
      </c>
      <c r="BU1422" s="8"/>
    </row>
    <row r="1423" spans="8:73" hidden="1" outlineLevel="1" x14ac:dyDescent="0.3">
      <c r="H1423" s="1" t="str">
        <v>0 - BM Costs</v>
      </c>
      <c r="L1423" s="1" t="str">
        <v>0 - BM Port</v>
      </c>
      <c r="N1423" s="1" t="str">
        <v>0 - Port Assets</v>
      </c>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1" t="str">
        <v>0- Port Costs</v>
      </c>
      <c r="BT1423" s="1" t="str">
        <v>0- Port Value</v>
      </c>
      <c r="BU1423" s="8"/>
    </row>
    <row r="1424" spans="8:73" hidden="1" outlineLevel="1" x14ac:dyDescent="0.3">
      <c r="H1424" s="1" t="str">
        <v>0 - BM Costs</v>
      </c>
      <c r="L1424" s="1" t="str">
        <v>0 - BM Port</v>
      </c>
      <c r="N1424" s="1" t="str">
        <v>0 - Port Assets</v>
      </c>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8"/>
      <c r="AX1424" s="8"/>
      <c r="AY1424" s="8"/>
      <c r="AZ1424" s="8"/>
      <c r="BA1424" s="8"/>
      <c r="BB1424" s="8"/>
      <c r="BC1424" s="8"/>
      <c r="BD1424" s="8"/>
      <c r="BE1424" s="8"/>
      <c r="BF1424" s="8"/>
      <c r="BG1424" s="8"/>
      <c r="BH1424" s="8"/>
      <c r="BI1424" s="8"/>
      <c r="BJ1424" s="8"/>
      <c r="BK1424" s="8"/>
      <c r="BL1424" s="8"/>
      <c r="BM1424" s="8"/>
      <c r="BN1424" s="8"/>
      <c r="BO1424" s="8"/>
      <c r="BP1424" s="1" t="str">
        <v>0- Port Costs</v>
      </c>
      <c r="BT1424" s="1" t="str">
        <v>0- Port Value</v>
      </c>
      <c r="BU1424" s="8"/>
    </row>
    <row r="1425" spans="8:73" hidden="1" outlineLevel="1" x14ac:dyDescent="0.3">
      <c r="H1425" s="1" t="str">
        <v>0 - BM Costs</v>
      </c>
      <c r="L1425" s="1" t="str">
        <v>0 - BM Port</v>
      </c>
      <c r="N1425" s="1" t="str">
        <v>0 - Port Assets</v>
      </c>
      <c r="O1425" s="8"/>
      <c r="P1425" s="8"/>
      <c r="Q1425" s="8"/>
      <c r="R1425" s="8"/>
      <c r="S1425" s="8"/>
      <c r="T1425" s="8"/>
      <c r="U1425" s="8"/>
      <c r="V1425" s="8"/>
      <c r="W1425" s="8"/>
      <c r="X1425" s="8"/>
      <c r="Y1425" s="8"/>
      <c r="Z1425" s="8"/>
      <c r="AA1425" s="8"/>
      <c r="AB1425" s="8"/>
      <c r="AC1425" s="8"/>
      <c r="AD1425" s="8"/>
      <c r="AE1425" s="8"/>
      <c r="AF1425" s="8"/>
      <c r="AG1425" s="8"/>
      <c r="AH1425" s="8"/>
      <c r="AI1425" s="8"/>
      <c r="AJ1425" s="8"/>
      <c r="AK1425" s="8"/>
      <c r="AL1425" s="8"/>
      <c r="AM1425" s="8"/>
      <c r="AN1425" s="8"/>
      <c r="AO1425" s="8"/>
      <c r="AP1425" s="8"/>
      <c r="AQ1425" s="8"/>
      <c r="AR1425" s="8"/>
      <c r="AS1425" s="8"/>
      <c r="AT1425" s="8"/>
      <c r="AU1425" s="8"/>
      <c r="AV1425" s="8"/>
      <c r="AW1425" s="8"/>
      <c r="AX1425" s="8"/>
      <c r="AY1425" s="8"/>
      <c r="AZ1425" s="8"/>
      <c r="BA1425" s="8"/>
      <c r="BB1425" s="8"/>
      <c r="BC1425" s="8"/>
      <c r="BD1425" s="8"/>
      <c r="BE1425" s="8"/>
      <c r="BF1425" s="8"/>
      <c r="BG1425" s="8"/>
      <c r="BH1425" s="8"/>
      <c r="BI1425" s="8"/>
      <c r="BJ1425" s="8"/>
      <c r="BK1425" s="8"/>
      <c r="BL1425" s="8"/>
      <c r="BM1425" s="8"/>
      <c r="BN1425" s="8"/>
      <c r="BO1425" s="8"/>
      <c r="BP1425" s="1" t="str">
        <v>0- Port Costs</v>
      </c>
      <c r="BT1425" s="1" t="str">
        <v>0- Port Value</v>
      </c>
      <c r="BU1425" s="8"/>
    </row>
    <row r="1426" spans="8:73" hidden="1" outlineLevel="1" x14ac:dyDescent="0.3">
      <c r="H1426" s="1" t="str">
        <v>0 - BM Costs</v>
      </c>
      <c r="L1426" s="1" t="str">
        <v>0 - BM Port</v>
      </c>
      <c r="N1426" s="1" t="str">
        <v>0 - Port Assets</v>
      </c>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1" t="str">
        <v>0- Port Costs</v>
      </c>
      <c r="BT1426" s="1" t="str">
        <v>0- Port Value</v>
      </c>
      <c r="BU1426" s="8"/>
    </row>
    <row r="1427" spans="8:73" hidden="1" outlineLevel="1" x14ac:dyDescent="0.3">
      <c r="H1427" s="1" t="str">
        <v>0 - BM Costs</v>
      </c>
      <c r="L1427" s="1" t="str">
        <v>0 - BM Port</v>
      </c>
      <c r="N1427" s="1" t="str">
        <v>0 - Port Assets</v>
      </c>
      <c r="O1427" s="8"/>
      <c r="P1427" s="8"/>
      <c r="Q1427" s="8"/>
      <c r="R1427" s="8"/>
      <c r="S1427" s="8"/>
      <c r="T1427" s="8"/>
      <c r="U1427" s="8"/>
      <c r="V1427" s="8"/>
      <c r="W1427" s="8"/>
      <c r="X1427" s="8"/>
      <c r="Y1427" s="8"/>
      <c r="Z1427" s="8"/>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8"/>
      <c r="AX1427" s="8"/>
      <c r="AY1427" s="8"/>
      <c r="AZ1427" s="8"/>
      <c r="BA1427" s="8"/>
      <c r="BB1427" s="8"/>
      <c r="BC1427" s="8"/>
      <c r="BD1427" s="8"/>
      <c r="BE1427" s="8"/>
      <c r="BF1427" s="8"/>
      <c r="BG1427" s="8"/>
      <c r="BH1427" s="8"/>
      <c r="BI1427" s="8"/>
      <c r="BJ1427" s="8"/>
      <c r="BK1427" s="8"/>
      <c r="BL1427" s="8"/>
      <c r="BM1427" s="8"/>
      <c r="BN1427" s="8"/>
      <c r="BO1427" s="8"/>
      <c r="BP1427" s="1" t="str">
        <v>0- Port Costs</v>
      </c>
      <c r="BT1427" s="1" t="str">
        <v>0- Port Value</v>
      </c>
      <c r="BU1427" s="8"/>
    </row>
    <row r="1428" spans="8:73" hidden="1" outlineLevel="1" x14ac:dyDescent="0.3">
      <c r="H1428" s="1" t="str">
        <v>0 - BM Costs</v>
      </c>
      <c r="L1428" s="1" t="str">
        <v>0 - BM Port</v>
      </c>
      <c r="N1428" s="1" t="str">
        <v>0 - Port Assets</v>
      </c>
      <c r="O1428" s="8"/>
      <c r="P1428" s="8"/>
      <c r="Q1428" s="8"/>
      <c r="R1428" s="8"/>
      <c r="S1428" s="8"/>
      <c r="T1428" s="8"/>
      <c r="U1428" s="8"/>
      <c r="V1428" s="8"/>
      <c r="W1428" s="8"/>
      <c r="X1428" s="8"/>
      <c r="Y1428" s="8"/>
      <c r="Z1428" s="8"/>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1" t="str">
        <v>0- Port Costs</v>
      </c>
      <c r="BT1428" s="1" t="str">
        <v>0- Port Value</v>
      </c>
      <c r="BU1428" s="8"/>
    </row>
    <row r="1429" spans="8:73" hidden="1" outlineLevel="1" x14ac:dyDescent="0.3">
      <c r="H1429" s="1" t="str">
        <v>0 - BM Costs</v>
      </c>
      <c r="L1429" s="1" t="str">
        <v>0 - BM Port</v>
      </c>
      <c r="N1429" s="1" t="str">
        <v>0 - Port Assets</v>
      </c>
      <c r="O1429" s="8"/>
      <c r="P1429" s="8"/>
      <c r="Q1429" s="8"/>
      <c r="R1429" s="8"/>
      <c r="S1429" s="8"/>
      <c r="T1429" s="8"/>
      <c r="U1429" s="8"/>
      <c r="V1429" s="8"/>
      <c r="W1429" s="8"/>
      <c r="X1429" s="8"/>
      <c r="Y1429" s="8"/>
      <c r="Z1429" s="8"/>
      <c r="AA1429" s="8"/>
      <c r="AB1429" s="8"/>
      <c r="AC1429" s="8"/>
      <c r="AD1429" s="8"/>
      <c r="AE1429" s="8"/>
      <c r="AF1429" s="8"/>
      <c r="AG1429" s="8"/>
      <c r="AH1429" s="8"/>
      <c r="AI1429" s="8"/>
      <c r="AJ1429" s="8"/>
      <c r="AK1429" s="8"/>
      <c r="AL1429" s="8"/>
      <c r="AM1429" s="8"/>
      <c r="AN1429" s="8"/>
      <c r="AO1429" s="8"/>
      <c r="AP1429" s="8"/>
      <c r="AQ1429" s="8"/>
      <c r="AR1429" s="8"/>
      <c r="AS1429" s="8"/>
      <c r="AT1429" s="8"/>
      <c r="AU1429" s="8"/>
      <c r="AV1429" s="8"/>
      <c r="AW1429" s="8"/>
      <c r="AX1429" s="8"/>
      <c r="AY1429" s="8"/>
      <c r="AZ1429" s="8"/>
      <c r="BA1429" s="8"/>
      <c r="BB1429" s="8"/>
      <c r="BC1429" s="8"/>
      <c r="BD1429" s="8"/>
      <c r="BE1429" s="8"/>
      <c r="BF1429" s="8"/>
      <c r="BG1429" s="8"/>
      <c r="BH1429" s="8"/>
      <c r="BI1429" s="8"/>
      <c r="BJ1429" s="8"/>
      <c r="BK1429" s="8"/>
      <c r="BL1429" s="8"/>
      <c r="BM1429" s="8"/>
      <c r="BN1429" s="8"/>
      <c r="BO1429" s="8"/>
      <c r="BP1429" s="1" t="str">
        <v>0- Port Costs</v>
      </c>
      <c r="BT1429" s="1" t="str">
        <v>0- Port Value</v>
      </c>
      <c r="BU1429" s="8"/>
    </row>
    <row r="1430" spans="8:73" hidden="1" outlineLevel="1" x14ac:dyDescent="0.3">
      <c r="H1430" s="1" t="str">
        <v>0 - BM Costs</v>
      </c>
      <c r="L1430" s="1" t="str">
        <v>0 - BM Port</v>
      </c>
      <c r="N1430" s="1" t="str">
        <v>0 - Port Assets</v>
      </c>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8"/>
      <c r="AX1430" s="8"/>
      <c r="AY1430" s="8"/>
      <c r="AZ1430" s="8"/>
      <c r="BA1430" s="8"/>
      <c r="BB1430" s="8"/>
      <c r="BC1430" s="8"/>
      <c r="BD1430" s="8"/>
      <c r="BE1430" s="8"/>
      <c r="BF1430" s="8"/>
      <c r="BG1430" s="8"/>
      <c r="BH1430" s="8"/>
      <c r="BI1430" s="8"/>
      <c r="BJ1430" s="8"/>
      <c r="BK1430" s="8"/>
      <c r="BL1430" s="8"/>
      <c r="BM1430" s="8"/>
      <c r="BN1430" s="8"/>
      <c r="BO1430" s="8"/>
      <c r="BP1430" s="1" t="str">
        <v>0- Port Costs</v>
      </c>
      <c r="BT1430" s="1" t="str">
        <v>0- Port Value</v>
      </c>
      <c r="BU1430" s="8"/>
    </row>
    <row r="1431" spans="8:73" hidden="1" outlineLevel="1" x14ac:dyDescent="0.3">
      <c r="H1431" s="1" t="str">
        <v>0 - BM Costs</v>
      </c>
      <c r="L1431" s="1" t="str">
        <v>0 - BM Port</v>
      </c>
      <c r="N1431" s="1" t="str">
        <v>0 - Port Assets</v>
      </c>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1" t="str">
        <v>0- Port Costs</v>
      </c>
      <c r="BT1431" s="1" t="str">
        <v>0- Port Value</v>
      </c>
      <c r="BU1431" s="8"/>
    </row>
    <row r="1432" spans="8:73" hidden="1" outlineLevel="1" x14ac:dyDescent="0.3">
      <c r="H1432" s="1" t="str">
        <v>0 - BM Costs</v>
      </c>
      <c r="L1432" s="1" t="str">
        <v>0 - BM Port</v>
      </c>
      <c r="N1432" s="1" t="str">
        <v>0 - Port Assets</v>
      </c>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1" t="str">
        <v>0- Port Costs</v>
      </c>
      <c r="BT1432" s="1" t="str">
        <v>0- Port Value</v>
      </c>
      <c r="BU1432" s="8"/>
    </row>
    <row r="1433" spans="8:73" hidden="1" outlineLevel="1" x14ac:dyDescent="0.3">
      <c r="H1433" s="1" t="str">
        <v>0 - BM Costs</v>
      </c>
      <c r="L1433" s="1" t="str">
        <v>0 - BM Port</v>
      </c>
      <c r="N1433" s="1" t="str">
        <v>0 - Port Assets</v>
      </c>
      <c r="O1433" s="8"/>
      <c r="P1433" s="8"/>
      <c r="Q1433" s="8"/>
      <c r="R1433" s="8"/>
      <c r="S1433" s="8"/>
      <c r="T1433" s="8"/>
      <c r="U1433" s="8"/>
      <c r="V1433" s="8"/>
      <c r="W1433" s="8"/>
      <c r="X1433" s="8"/>
      <c r="Y1433" s="8"/>
      <c r="Z1433" s="8"/>
      <c r="AA1433" s="8"/>
      <c r="AB1433" s="8"/>
      <c r="AC1433" s="8"/>
      <c r="AD1433" s="8"/>
      <c r="AE1433" s="8"/>
      <c r="AF1433" s="8"/>
      <c r="AG1433" s="8"/>
      <c r="AH1433" s="8"/>
      <c r="AI1433" s="8"/>
      <c r="AJ1433" s="8"/>
      <c r="AK1433" s="8"/>
      <c r="AL1433" s="8"/>
      <c r="AM1433" s="8"/>
      <c r="AN1433" s="8"/>
      <c r="AO1433" s="8"/>
      <c r="AP1433" s="8"/>
      <c r="AQ1433" s="8"/>
      <c r="AR1433" s="8"/>
      <c r="AS1433" s="8"/>
      <c r="AT1433" s="8"/>
      <c r="AU1433" s="8"/>
      <c r="AV1433" s="8"/>
      <c r="AW1433" s="8"/>
      <c r="AX1433" s="8"/>
      <c r="AY1433" s="8"/>
      <c r="AZ1433" s="8"/>
      <c r="BA1433" s="8"/>
      <c r="BB1433" s="8"/>
      <c r="BC1433" s="8"/>
      <c r="BD1433" s="8"/>
      <c r="BE1433" s="8"/>
      <c r="BF1433" s="8"/>
      <c r="BG1433" s="8"/>
      <c r="BH1433" s="8"/>
      <c r="BI1433" s="8"/>
      <c r="BJ1433" s="8"/>
      <c r="BK1433" s="8"/>
      <c r="BL1433" s="8"/>
      <c r="BM1433" s="8"/>
      <c r="BN1433" s="8"/>
      <c r="BO1433" s="8"/>
      <c r="BP1433" s="1" t="str">
        <v>0- Port Costs</v>
      </c>
      <c r="BT1433" s="1" t="str">
        <v>0- Port Value</v>
      </c>
      <c r="BU1433" s="8"/>
    </row>
    <row r="1434" spans="8:73" hidden="1" outlineLevel="1" x14ac:dyDescent="0.3">
      <c r="H1434" s="1" t="str">
        <v>0 - BM Costs</v>
      </c>
      <c r="L1434" s="1" t="str">
        <v>0 - BM Port</v>
      </c>
      <c r="N1434" s="1" t="str">
        <v>0 - Port Assets</v>
      </c>
      <c r="O1434" s="8"/>
      <c r="P1434" s="8"/>
      <c r="Q1434" s="8"/>
      <c r="R1434" s="8"/>
      <c r="S1434" s="8"/>
      <c r="T1434" s="8"/>
      <c r="U1434" s="8"/>
      <c r="V1434" s="8"/>
      <c r="W1434" s="8"/>
      <c r="X1434" s="8"/>
      <c r="Y1434" s="8"/>
      <c r="Z1434" s="8"/>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c r="AW1434" s="8"/>
      <c r="AX1434" s="8"/>
      <c r="AY1434" s="8"/>
      <c r="AZ1434" s="8"/>
      <c r="BA1434" s="8"/>
      <c r="BB1434" s="8"/>
      <c r="BC1434" s="8"/>
      <c r="BD1434" s="8"/>
      <c r="BE1434" s="8"/>
      <c r="BF1434" s="8"/>
      <c r="BG1434" s="8"/>
      <c r="BH1434" s="8"/>
      <c r="BI1434" s="8"/>
      <c r="BJ1434" s="8"/>
      <c r="BK1434" s="8"/>
      <c r="BL1434" s="8"/>
      <c r="BM1434" s="8"/>
      <c r="BN1434" s="8"/>
      <c r="BO1434" s="8"/>
      <c r="BP1434" s="1" t="str">
        <v>0- Port Costs</v>
      </c>
      <c r="BT1434" s="1" t="str">
        <v>0- Port Value</v>
      </c>
      <c r="BU1434" s="8"/>
    </row>
    <row r="1435" spans="8:73" hidden="1" outlineLevel="1" x14ac:dyDescent="0.3">
      <c r="H1435" s="1" t="str">
        <v>0 - BM Costs</v>
      </c>
      <c r="L1435" s="1" t="str">
        <v>0 - BM Port</v>
      </c>
      <c r="N1435" s="1" t="str">
        <v>0 - Port Assets</v>
      </c>
      <c r="O1435" s="8"/>
      <c r="P1435" s="8"/>
      <c r="Q1435" s="8"/>
      <c r="R1435" s="8"/>
      <c r="S1435" s="8"/>
      <c r="T1435" s="8"/>
      <c r="U1435" s="8"/>
      <c r="V1435" s="8"/>
      <c r="W1435" s="8"/>
      <c r="X1435" s="8"/>
      <c r="Y1435" s="8"/>
      <c r="Z1435" s="8"/>
      <c r="AA1435" s="8"/>
      <c r="AB1435" s="8"/>
      <c r="AC1435" s="8"/>
      <c r="AD1435" s="8"/>
      <c r="AE1435" s="8"/>
      <c r="AF1435" s="8"/>
      <c r="AG1435" s="8"/>
      <c r="AH1435" s="8"/>
      <c r="AI1435" s="8"/>
      <c r="AJ1435" s="8"/>
      <c r="AK1435" s="8"/>
      <c r="AL1435" s="8"/>
      <c r="AM1435" s="8"/>
      <c r="AN1435" s="8"/>
      <c r="AO1435" s="8"/>
      <c r="AP1435" s="8"/>
      <c r="AQ1435" s="8"/>
      <c r="AR1435" s="8"/>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1" t="str">
        <v>0- Port Costs</v>
      </c>
      <c r="BT1435" s="1" t="str">
        <v>0- Port Value</v>
      </c>
      <c r="BU1435" s="8"/>
    </row>
    <row r="1436" spans="8:73" hidden="1" outlineLevel="1" x14ac:dyDescent="0.3">
      <c r="H1436" s="1" t="str">
        <v>0 - BM Costs</v>
      </c>
      <c r="L1436" s="1" t="str">
        <v>0 - BM Port</v>
      </c>
      <c r="N1436" s="1" t="str">
        <v>0 - Port Assets</v>
      </c>
      <c r="O1436" s="8"/>
      <c r="P1436" s="8"/>
      <c r="Q1436" s="8"/>
      <c r="R1436" s="8"/>
      <c r="S1436" s="8"/>
      <c r="T1436" s="8"/>
      <c r="U1436" s="8"/>
      <c r="V1436" s="8"/>
      <c r="W1436" s="8"/>
      <c r="X1436" s="8"/>
      <c r="Y1436" s="8"/>
      <c r="Z1436" s="8"/>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8"/>
      <c r="AX1436" s="8"/>
      <c r="AY1436" s="8"/>
      <c r="AZ1436" s="8"/>
      <c r="BA1436" s="8"/>
      <c r="BB1436" s="8"/>
      <c r="BC1436" s="8"/>
      <c r="BD1436" s="8"/>
      <c r="BE1436" s="8"/>
      <c r="BF1436" s="8"/>
      <c r="BG1436" s="8"/>
      <c r="BH1436" s="8"/>
      <c r="BI1436" s="8"/>
      <c r="BJ1436" s="8"/>
      <c r="BK1436" s="8"/>
      <c r="BL1436" s="8"/>
      <c r="BM1436" s="8"/>
      <c r="BN1436" s="8"/>
      <c r="BO1436" s="8"/>
      <c r="BP1436" s="1" t="str">
        <v>0- Port Costs</v>
      </c>
      <c r="BT1436" s="1" t="str">
        <v>0- Port Value</v>
      </c>
      <c r="BU1436" s="8"/>
    </row>
    <row r="1437" spans="8:73" hidden="1" outlineLevel="1" x14ac:dyDescent="0.3">
      <c r="H1437" s="1" t="str">
        <v>0 - BM Costs</v>
      </c>
      <c r="L1437" s="1" t="str">
        <v>0 - BM Port</v>
      </c>
      <c r="N1437" s="1" t="str">
        <v>0 - Port Assets</v>
      </c>
      <c r="O1437" s="8"/>
      <c r="P1437" s="8"/>
      <c r="Q1437" s="8"/>
      <c r="R1437" s="8"/>
      <c r="S1437" s="8"/>
      <c r="T1437" s="8"/>
      <c r="U1437" s="8"/>
      <c r="V1437" s="8"/>
      <c r="W1437" s="8"/>
      <c r="X1437" s="8"/>
      <c r="Y1437" s="8"/>
      <c r="Z1437" s="8"/>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8"/>
      <c r="BO1437" s="8"/>
      <c r="BP1437" s="1" t="str">
        <v>0- Port Costs</v>
      </c>
      <c r="BT1437" s="1" t="str">
        <v>0- Port Value</v>
      </c>
      <c r="BU1437" s="8"/>
    </row>
    <row r="1438" spans="8:73" hidden="1" outlineLevel="1" x14ac:dyDescent="0.3">
      <c r="H1438" s="1" t="str">
        <v>0 - BM Costs</v>
      </c>
      <c r="L1438" s="1" t="str">
        <v>0 - BM Port</v>
      </c>
      <c r="N1438" s="1" t="str">
        <v>0 - Port Assets</v>
      </c>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1" t="str">
        <v>0- Port Costs</v>
      </c>
      <c r="BT1438" s="1" t="str">
        <v>0- Port Value</v>
      </c>
      <c r="BU1438" s="8"/>
    </row>
    <row r="1439" spans="8:73" hidden="1" outlineLevel="1" x14ac:dyDescent="0.3">
      <c r="H1439" s="1" t="str">
        <v>0 - BM Costs</v>
      </c>
      <c r="L1439" s="1" t="str">
        <v>0 - BM Port</v>
      </c>
      <c r="N1439" s="1" t="str">
        <v>0 - Port Assets</v>
      </c>
      <c r="O1439" s="8"/>
      <c r="P1439" s="8"/>
      <c r="Q1439" s="8"/>
      <c r="R1439" s="8"/>
      <c r="S1439" s="8"/>
      <c r="T1439" s="8"/>
      <c r="U1439" s="8"/>
      <c r="V1439" s="8"/>
      <c r="W1439" s="8"/>
      <c r="X1439" s="8"/>
      <c r="Y1439" s="8"/>
      <c r="Z1439" s="8"/>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8"/>
      <c r="AX1439" s="8"/>
      <c r="AY1439" s="8"/>
      <c r="AZ1439" s="8"/>
      <c r="BA1439" s="8"/>
      <c r="BB1439" s="8"/>
      <c r="BC1439" s="8"/>
      <c r="BD1439" s="8"/>
      <c r="BE1439" s="8"/>
      <c r="BF1439" s="8"/>
      <c r="BG1439" s="8"/>
      <c r="BH1439" s="8"/>
      <c r="BI1439" s="8"/>
      <c r="BJ1439" s="8"/>
      <c r="BK1439" s="8"/>
      <c r="BL1439" s="8"/>
      <c r="BM1439" s="8"/>
      <c r="BN1439" s="8"/>
      <c r="BO1439" s="8"/>
      <c r="BP1439" s="1" t="str">
        <v>0- Port Costs</v>
      </c>
      <c r="BT1439" s="1" t="str">
        <v>0- Port Value</v>
      </c>
      <c r="BU1439" s="8"/>
    </row>
    <row r="1440" spans="8:73" hidden="1" outlineLevel="1" x14ac:dyDescent="0.3">
      <c r="H1440" s="1" t="str">
        <v>0 - BM Costs</v>
      </c>
      <c r="L1440" s="1" t="str">
        <v>0 - BM Port</v>
      </c>
      <c r="N1440" s="1" t="str">
        <v>0 - Port Assets</v>
      </c>
      <c r="O1440" s="8"/>
      <c r="P1440" s="8"/>
      <c r="Q1440" s="8"/>
      <c r="R1440" s="8"/>
      <c r="S1440" s="8"/>
      <c r="T1440" s="8"/>
      <c r="U1440" s="8"/>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1" t="str">
        <v>0- Port Costs</v>
      </c>
      <c r="BT1440" s="1" t="str">
        <v>0- Port Value</v>
      </c>
      <c r="BU1440" s="8"/>
    </row>
    <row r="1441" spans="8:73" hidden="1" outlineLevel="1" x14ac:dyDescent="0.3">
      <c r="H1441" s="1" t="str">
        <v>0 - BM Costs</v>
      </c>
      <c r="L1441" s="1" t="str">
        <v>0 - BM Port</v>
      </c>
      <c r="N1441" s="1" t="str">
        <v>0 - Port Assets</v>
      </c>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8"/>
      <c r="AX1441" s="8"/>
      <c r="AY1441" s="8"/>
      <c r="AZ1441" s="8"/>
      <c r="BA1441" s="8"/>
      <c r="BB1441" s="8"/>
      <c r="BC1441" s="8"/>
      <c r="BD1441" s="8"/>
      <c r="BE1441" s="8"/>
      <c r="BF1441" s="8"/>
      <c r="BG1441" s="8"/>
      <c r="BH1441" s="8"/>
      <c r="BI1441" s="8"/>
      <c r="BJ1441" s="8"/>
      <c r="BK1441" s="8"/>
      <c r="BL1441" s="8"/>
      <c r="BM1441" s="8"/>
      <c r="BN1441" s="8"/>
      <c r="BO1441" s="8"/>
      <c r="BP1441" s="1" t="str">
        <v>0- Port Costs</v>
      </c>
      <c r="BT1441" s="1" t="str">
        <v>0- Port Value</v>
      </c>
      <c r="BU1441" s="8"/>
    </row>
    <row r="1442" spans="8:73" hidden="1" outlineLevel="1" x14ac:dyDescent="0.3">
      <c r="H1442" s="1" t="str">
        <v>0 - BM Costs</v>
      </c>
      <c r="L1442" s="1" t="str">
        <v>0 - BM Port</v>
      </c>
      <c r="N1442" s="1" t="str">
        <v>0 - Port Assets</v>
      </c>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1" t="str">
        <v>0- Port Costs</v>
      </c>
      <c r="BT1442" s="1" t="str">
        <v>0- Port Value</v>
      </c>
      <c r="BU1442" s="8"/>
    </row>
    <row r="1443" spans="8:73" hidden="1" outlineLevel="1" x14ac:dyDescent="0.3">
      <c r="H1443" s="1" t="str">
        <v>0 - BM Costs</v>
      </c>
      <c r="L1443" s="1" t="str">
        <v>0 - BM Port</v>
      </c>
      <c r="N1443" s="1" t="str">
        <v>0 - Port Assets</v>
      </c>
      <c r="O1443" s="8"/>
      <c r="P1443" s="8"/>
      <c r="Q1443" s="8"/>
      <c r="R1443" s="8"/>
      <c r="S1443" s="8"/>
      <c r="T1443" s="8"/>
      <c r="U1443" s="8"/>
      <c r="V1443" s="8"/>
      <c r="W1443" s="8"/>
      <c r="X1443" s="8"/>
      <c r="Y1443" s="8"/>
      <c r="Z1443" s="8"/>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8"/>
      <c r="AX1443" s="8"/>
      <c r="AY1443" s="8"/>
      <c r="AZ1443" s="8"/>
      <c r="BA1443" s="8"/>
      <c r="BB1443" s="8"/>
      <c r="BC1443" s="8"/>
      <c r="BD1443" s="8"/>
      <c r="BE1443" s="8"/>
      <c r="BF1443" s="8"/>
      <c r="BG1443" s="8"/>
      <c r="BH1443" s="8"/>
      <c r="BI1443" s="8"/>
      <c r="BJ1443" s="8"/>
      <c r="BK1443" s="8"/>
      <c r="BL1443" s="8"/>
      <c r="BM1443" s="8"/>
      <c r="BN1443" s="8"/>
      <c r="BO1443" s="8"/>
      <c r="BP1443" s="1" t="str">
        <v>0- Port Costs</v>
      </c>
      <c r="BT1443" s="1" t="str">
        <v>0- Port Value</v>
      </c>
      <c r="BU1443" s="8"/>
    </row>
    <row r="1444" spans="8:73" hidden="1" outlineLevel="1" x14ac:dyDescent="0.3">
      <c r="H1444" s="1" t="str">
        <v>0 - BM Costs</v>
      </c>
      <c r="L1444" s="1" t="str">
        <v>0 - BM Port</v>
      </c>
      <c r="N1444" s="1" t="str">
        <v>0 - Port Assets</v>
      </c>
      <c r="O1444" s="8"/>
      <c r="P1444" s="8"/>
      <c r="Q1444" s="8"/>
      <c r="R1444" s="8"/>
      <c r="S1444" s="8"/>
      <c r="T1444" s="8"/>
      <c r="U1444" s="8"/>
      <c r="V1444" s="8"/>
      <c r="W1444" s="8"/>
      <c r="X1444" s="8"/>
      <c r="Y1444" s="8"/>
      <c r="Z1444" s="8"/>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1" t="str">
        <v>0- Port Costs</v>
      </c>
      <c r="BT1444" s="1" t="str">
        <v>0- Port Value</v>
      </c>
      <c r="BU1444" s="8"/>
    </row>
    <row r="1445" spans="8:73" hidden="1" outlineLevel="1" x14ac:dyDescent="0.3">
      <c r="H1445" s="1" t="str">
        <v>0 - BM Costs</v>
      </c>
      <c r="L1445" s="1" t="str">
        <v>0 - BM Port</v>
      </c>
      <c r="N1445" s="1" t="str">
        <v>0 - Port Assets</v>
      </c>
      <c r="O1445" s="8"/>
      <c r="P1445" s="8"/>
      <c r="Q1445" s="8"/>
      <c r="R1445" s="8"/>
      <c r="S1445" s="8"/>
      <c r="T1445" s="8"/>
      <c r="U1445" s="8"/>
      <c r="V1445" s="8"/>
      <c r="W1445" s="8"/>
      <c r="X1445" s="8"/>
      <c r="Y1445" s="8"/>
      <c r="Z1445" s="8"/>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1" t="str">
        <v>0- Port Costs</v>
      </c>
      <c r="BT1445" s="1" t="str">
        <v>0- Port Value</v>
      </c>
      <c r="BU1445" s="8"/>
    </row>
    <row r="1446" spans="8:73" hidden="1" outlineLevel="1" x14ac:dyDescent="0.3">
      <c r="H1446" s="1" t="str">
        <v>0 - BM Costs</v>
      </c>
      <c r="L1446" s="1" t="str">
        <v>0 - BM Port</v>
      </c>
      <c r="N1446" s="1" t="str">
        <v>0 - Port Assets</v>
      </c>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1" t="str">
        <v>0- Port Costs</v>
      </c>
      <c r="BT1446" s="1" t="str">
        <v>0- Port Value</v>
      </c>
      <c r="BU1446" s="8"/>
    </row>
    <row r="1447" spans="8:73" hidden="1" outlineLevel="1" x14ac:dyDescent="0.3">
      <c r="H1447" s="1" t="str">
        <v>0 - BM Costs</v>
      </c>
      <c r="L1447" s="1" t="str">
        <v>0 - BM Port</v>
      </c>
      <c r="N1447" s="1" t="str">
        <v>0 - Port Assets</v>
      </c>
      <c r="O1447" s="8"/>
      <c r="P1447" s="8"/>
      <c r="Q1447" s="8"/>
      <c r="R1447" s="8"/>
      <c r="S1447" s="8"/>
      <c r="T1447" s="8"/>
      <c r="U1447" s="8"/>
      <c r="V1447" s="8"/>
      <c r="W1447" s="8"/>
      <c r="X1447" s="8"/>
      <c r="Y1447" s="8"/>
      <c r="Z1447" s="8"/>
      <c r="AA1447" s="8"/>
      <c r="AB1447" s="8"/>
      <c r="AC1447" s="8"/>
      <c r="AD1447" s="8"/>
      <c r="AE1447" s="8"/>
      <c r="AF1447" s="8"/>
      <c r="AG1447" s="8"/>
      <c r="AH1447" s="8"/>
      <c r="AI1447" s="8"/>
      <c r="AJ1447" s="8"/>
      <c r="AK1447" s="8"/>
      <c r="AL1447" s="8"/>
      <c r="AM1447" s="8"/>
      <c r="AN1447" s="8"/>
      <c r="AO1447" s="8"/>
      <c r="AP1447" s="8"/>
      <c r="AQ1447" s="8"/>
      <c r="AR1447" s="8"/>
      <c r="AS1447" s="8"/>
      <c r="AT1447" s="8"/>
      <c r="AU1447" s="8"/>
      <c r="AV1447" s="8"/>
      <c r="AW1447" s="8"/>
      <c r="AX1447" s="8"/>
      <c r="AY1447" s="8"/>
      <c r="AZ1447" s="8"/>
      <c r="BA1447" s="8"/>
      <c r="BB1447" s="8"/>
      <c r="BC1447" s="8"/>
      <c r="BD1447" s="8"/>
      <c r="BE1447" s="8"/>
      <c r="BF1447" s="8"/>
      <c r="BG1447" s="8"/>
      <c r="BH1447" s="8"/>
      <c r="BI1447" s="8"/>
      <c r="BJ1447" s="8"/>
      <c r="BK1447" s="8"/>
      <c r="BL1447" s="8"/>
      <c r="BM1447" s="8"/>
      <c r="BN1447" s="8"/>
      <c r="BO1447" s="8"/>
      <c r="BP1447" s="1" t="str">
        <v>0- Port Costs</v>
      </c>
      <c r="BT1447" s="1" t="str">
        <v>0- Port Value</v>
      </c>
      <c r="BU1447" s="8"/>
    </row>
    <row r="1448" spans="8:73" hidden="1" outlineLevel="1" x14ac:dyDescent="0.3">
      <c r="H1448" s="1" t="str">
        <v>0 - BM Costs</v>
      </c>
      <c r="L1448" s="1" t="str">
        <v>0 - BM Port</v>
      </c>
      <c r="N1448" s="1" t="str">
        <v>0 - Port Assets</v>
      </c>
      <c r="O1448" s="8"/>
      <c r="P1448" s="8"/>
      <c r="Q1448" s="8"/>
      <c r="R1448" s="8"/>
      <c r="S1448" s="8"/>
      <c r="T1448" s="8"/>
      <c r="U1448" s="8"/>
      <c r="V1448" s="8"/>
      <c r="W1448" s="8"/>
      <c r="X1448" s="8"/>
      <c r="Y1448" s="8"/>
      <c r="Z1448" s="8"/>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1" t="str">
        <v>0- Port Costs</v>
      </c>
      <c r="BT1448" s="1" t="str">
        <v>0- Port Value</v>
      </c>
      <c r="BU1448" s="8"/>
    </row>
    <row r="1449" spans="8:73" hidden="1" outlineLevel="1" x14ac:dyDescent="0.3">
      <c r="H1449" s="1" t="str">
        <v>0 - BM Costs</v>
      </c>
      <c r="L1449" s="1" t="str">
        <v>0 - BM Port</v>
      </c>
      <c r="N1449" s="1" t="str">
        <v>0 - Port Assets</v>
      </c>
      <c r="O1449" s="8"/>
      <c r="P1449" s="8"/>
      <c r="Q1449" s="8"/>
      <c r="R1449" s="8"/>
      <c r="S1449" s="8"/>
      <c r="T1449" s="8"/>
      <c r="U1449" s="8"/>
      <c r="V1449" s="8"/>
      <c r="W1449" s="8"/>
      <c r="X1449" s="8"/>
      <c r="Y1449" s="8"/>
      <c r="Z1449" s="8"/>
      <c r="AA1449" s="8"/>
      <c r="AB1449" s="8"/>
      <c r="AC1449" s="8"/>
      <c r="AD1449" s="8"/>
      <c r="AE1449" s="8"/>
      <c r="AF1449" s="8"/>
      <c r="AG1449" s="8"/>
      <c r="AH1449" s="8"/>
      <c r="AI1449" s="8"/>
      <c r="AJ1449" s="8"/>
      <c r="AK1449" s="8"/>
      <c r="AL1449" s="8"/>
      <c r="AM1449" s="8"/>
      <c r="AN1449" s="8"/>
      <c r="AO1449" s="8"/>
      <c r="AP1449" s="8"/>
      <c r="AQ1449" s="8"/>
      <c r="AR1449" s="8"/>
      <c r="AS1449" s="8"/>
      <c r="AT1449" s="8"/>
      <c r="AU1449" s="8"/>
      <c r="AV1449" s="8"/>
      <c r="AW1449" s="8"/>
      <c r="AX1449" s="8"/>
      <c r="AY1449" s="8"/>
      <c r="AZ1449" s="8"/>
      <c r="BA1449" s="8"/>
      <c r="BB1449" s="8"/>
      <c r="BC1449" s="8"/>
      <c r="BD1449" s="8"/>
      <c r="BE1449" s="8"/>
      <c r="BF1449" s="8"/>
      <c r="BG1449" s="8"/>
      <c r="BH1449" s="8"/>
      <c r="BI1449" s="8"/>
      <c r="BJ1449" s="8"/>
      <c r="BK1449" s="8"/>
      <c r="BL1449" s="8"/>
      <c r="BM1449" s="8"/>
      <c r="BN1449" s="8"/>
      <c r="BO1449" s="8"/>
      <c r="BP1449" s="1" t="str">
        <v>0- Port Costs</v>
      </c>
      <c r="BT1449" s="1" t="str">
        <v>0- Port Value</v>
      </c>
      <c r="BU1449" s="8"/>
    </row>
    <row r="1450" spans="8:73" hidden="1" outlineLevel="1" x14ac:dyDescent="0.3">
      <c r="H1450" s="1" t="str">
        <v>0 - BM Costs</v>
      </c>
      <c r="L1450" s="1" t="str">
        <v>0 - BM Port</v>
      </c>
      <c r="N1450" s="1" t="str">
        <v>0 - Port Assets</v>
      </c>
      <c r="O1450" s="8"/>
      <c r="P1450" s="8"/>
      <c r="Q1450" s="8"/>
      <c r="R1450" s="8"/>
      <c r="S1450" s="8"/>
      <c r="T1450" s="8"/>
      <c r="U1450" s="8"/>
      <c r="V1450" s="8"/>
      <c r="W1450" s="8"/>
      <c r="X1450" s="8"/>
      <c r="Y1450" s="8"/>
      <c r="Z1450" s="8"/>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c r="BD1450" s="8"/>
      <c r="BE1450" s="8"/>
      <c r="BF1450" s="8"/>
      <c r="BG1450" s="8"/>
      <c r="BH1450" s="8"/>
      <c r="BI1450" s="8"/>
      <c r="BJ1450" s="8"/>
      <c r="BK1450" s="8"/>
      <c r="BL1450" s="8"/>
      <c r="BM1450" s="8"/>
      <c r="BN1450" s="8"/>
      <c r="BO1450" s="8"/>
      <c r="BP1450" s="1" t="str">
        <v>0- Port Costs</v>
      </c>
      <c r="BT1450" s="1" t="str">
        <v>0- Port Value</v>
      </c>
      <c r="BU1450" s="8"/>
    </row>
    <row r="1451" spans="8:73" hidden="1" outlineLevel="1" x14ac:dyDescent="0.3">
      <c r="H1451" s="1" t="str">
        <v>0 - BM Costs</v>
      </c>
      <c r="L1451" s="1" t="str">
        <v>0 - BM Port</v>
      </c>
      <c r="N1451" s="1" t="str">
        <v>0 - Port Assets</v>
      </c>
      <c r="O1451" s="8"/>
      <c r="P1451" s="8"/>
      <c r="Q1451" s="8"/>
      <c r="R1451" s="8"/>
      <c r="S1451" s="8"/>
      <c r="T1451" s="8"/>
      <c r="U1451" s="8"/>
      <c r="V1451" s="8"/>
      <c r="W1451" s="8"/>
      <c r="X1451" s="8"/>
      <c r="Y1451" s="8"/>
      <c r="Z1451" s="8"/>
      <c r="AA1451" s="8"/>
      <c r="AB1451" s="8"/>
      <c r="AC1451" s="8"/>
      <c r="AD1451" s="8"/>
      <c r="AE1451" s="8"/>
      <c r="AF1451" s="8"/>
      <c r="AG1451" s="8"/>
      <c r="AH1451" s="8"/>
      <c r="AI1451" s="8"/>
      <c r="AJ1451" s="8"/>
      <c r="AK1451" s="8"/>
      <c r="AL1451" s="8"/>
      <c r="AM1451" s="8"/>
      <c r="AN1451" s="8"/>
      <c r="AO1451" s="8"/>
      <c r="AP1451" s="8"/>
      <c r="AQ1451" s="8"/>
      <c r="AR1451" s="8"/>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c r="BO1451" s="8"/>
      <c r="BP1451" s="1" t="str">
        <v>0- Port Costs</v>
      </c>
      <c r="BT1451" s="1" t="str">
        <v>0- Port Value</v>
      </c>
      <c r="BU1451" s="8"/>
    </row>
    <row r="1452" spans="8:73" hidden="1" outlineLevel="1" x14ac:dyDescent="0.3">
      <c r="H1452" s="1" t="str">
        <v>0 - BM Costs</v>
      </c>
      <c r="L1452" s="1" t="str">
        <v>0 - BM Port</v>
      </c>
      <c r="N1452" s="1" t="str">
        <v>0 - Port Assets</v>
      </c>
      <c r="O1452" s="8"/>
      <c r="P1452" s="8"/>
      <c r="Q1452" s="8"/>
      <c r="R1452" s="8"/>
      <c r="S1452" s="8"/>
      <c r="T1452" s="8"/>
      <c r="U1452" s="8"/>
      <c r="V1452" s="8"/>
      <c r="W1452" s="8"/>
      <c r="X1452" s="8"/>
      <c r="Y1452" s="8"/>
      <c r="Z1452" s="8"/>
      <c r="AA1452" s="8"/>
      <c r="AB1452" s="8"/>
      <c r="AC1452" s="8"/>
      <c r="AD1452" s="8"/>
      <c r="AE1452" s="8"/>
      <c r="AF1452" s="8"/>
      <c r="AG1452" s="8"/>
      <c r="AH1452" s="8"/>
      <c r="AI1452" s="8"/>
      <c r="AJ1452" s="8"/>
      <c r="AK1452" s="8"/>
      <c r="AL1452" s="8"/>
      <c r="AM1452" s="8"/>
      <c r="AN1452" s="8"/>
      <c r="AO1452" s="8"/>
      <c r="AP1452" s="8"/>
      <c r="AQ1452" s="8"/>
      <c r="AR1452" s="8"/>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1" t="str">
        <v>0- Port Costs</v>
      </c>
      <c r="BT1452" s="1" t="str">
        <v>0- Port Value</v>
      </c>
      <c r="BU1452" s="8"/>
    </row>
    <row r="1453" spans="8:73" hidden="1" outlineLevel="1" x14ac:dyDescent="0.3">
      <c r="H1453" s="1" t="str">
        <v>0 - BM Costs</v>
      </c>
      <c r="L1453" s="1" t="str">
        <v>0 - BM Port</v>
      </c>
      <c r="N1453" s="1" t="str">
        <v>0 - Port Assets</v>
      </c>
      <c r="O1453" s="8"/>
      <c r="P1453" s="8"/>
      <c r="Q1453" s="8"/>
      <c r="R1453" s="8"/>
      <c r="S1453" s="8"/>
      <c r="T1453" s="8"/>
      <c r="U1453" s="8"/>
      <c r="V1453" s="8"/>
      <c r="W1453" s="8"/>
      <c r="X1453" s="8"/>
      <c r="Y1453" s="8"/>
      <c r="Z1453" s="8"/>
      <c r="AA1453" s="8"/>
      <c r="AB1453" s="8"/>
      <c r="AC1453" s="8"/>
      <c r="AD1453" s="8"/>
      <c r="AE1453" s="8"/>
      <c r="AF1453" s="8"/>
      <c r="AG1453" s="8"/>
      <c r="AH1453" s="8"/>
      <c r="AI1453" s="8"/>
      <c r="AJ1453" s="8"/>
      <c r="AK1453" s="8"/>
      <c r="AL1453" s="8"/>
      <c r="AM1453" s="8"/>
      <c r="AN1453" s="8"/>
      <c r="AO1453" s="8"/>
      <c r="AP1453" s="8"/>
      <c r="AQ1453" s="8"/>
      <c r="AR1453" s="8"/>
      <c r="AS1453" s="8"/>
      <c r="AT1453" s="8"/>
      <c r="AU1453" s="8"/>
      <c r="AV1453" s="8"/>
      <c r="AW1453" s="8"/>
      <c r="AX1453" s="8"/>
      <c r="AY1453" s="8"/>
      <c r="AZ1453" s="8"/>
      <c r="BA1453" s="8"/>
      <c r="BB1453" s="8"/>
      <c r="BC1453" s="8"/>
      <c r="BD1453" s="8"/>
      <c r="BE1453" s="8"/>
      <c r="BF1453" s="8"/>
      <c r="BG1453" s="8"/>
      <c r="BH1453" s="8"/>
      <c r="BI1453" s="8"/>
      <c r="BJ1453" s="8"/>
      <c r="BK1453" s="8"/>
      <c r="BL1453" s="8"/>
      <c r="BM1453" s="8"/>
      <c r="BN1453" s="8"/>
      <c r="BO1453" s="8"/>
      <c r="BP1453" s="1" t="str">
        <v>0- Port Costs</v>
      </c>
      <c r="BT1453" s="1" t="str">
        <v>0- Port Value</v>
      </c>
      <c r="BU1453" s="8"/>
    </row>
    <row r="1454" spans="8:73" hidden="1" outlineLevel="1" x14ac:dyDescent="0.3">
      <c r="H1454" s="1" t="str">
        <v>0 - BM Costs</v>
      </c>
      <c r="L1454" s="1" t="str">
        <v>0 - BM Port</v>
      </c>
      <c r="N1454" s="1" t="str">
        <v>0 - Port Assets</v>
      </c>
      <c r="O1454" s="8"/>
      <c r="P1454" s="8"/>
      <c r="Q1454" s="8"/>
      <c r="R1454" s="8"/>
      <c r="S1454" s="8"/>
      <c r="T1454" s="8"/>
      <c r="U1454" s="8"/>
      <c r="V1454" s="8"/>
      <c r="W1454" s="8"/>
      <c r="X1454" s="8"/>
      <c r="Y1454" s="8"/>
      <c r="Z1454" s="8"/>
      <c r="AA1454" s="8"/>
      <c r="AB1454" s="8"/>
      <c r="AC1454" s="8"/>
      <c r="AD1454" s="8"/>
      <c r="AE1454" s="8"/>
      <c r="AF1454" s="8"/>
      <c r="AG1454" s="8"/>
      <c r="AH1454" s="8"/>
      <c r="AI1454" s="8"/>
      <c r="AJ1454" s="8"/>
      <c r="AK1454" s="8"/>
      <c r="AL1454" s="8"/>
      <c r="AM1454" s="8"/>
      <c r="AN1454" s="8"/>
      <c r="AO1454" s="8"/>
      <c r="AP1454" s="8"/>
      <c r="AQ1454" s="8"/>
      <c r="AR1454" s="8"/>
      <c r="AS1454" s="8"/>
      <c r="AT1454" s="8"/>
      <c r="AU1454" s="8"/>
      <c r="AV1454" s="8"/>
      <c r="AW1454" s="8"/>
      <c r="AX1454" s="8"/>
      <c r="AY1454" s="8"/>
      <c r="AZ1454" s="8"/>
      <c r="BA1454" s="8"/>
      <c r="BB1454" s="8"/>
      <c r="BC1454" s="8"/>
      <c r="BD1454" s="8"/>
      <c r="BE1454" s="8"/>
      <c r="BF1454" s="8"/>
      <c r="BG1454" s="8"/>
      <c r="BH1454" s="8"/>
      <c r="BI1454" s="8"/>
      <c r="BJ1454" s="8"/>
      <c r="BK1454" s="8"/>
      <c r="BL1454" s="8"/>
      <c r="BM1454" s="8"/>
      <c r="BN1454" s="8"/>
      <c r="BO1454" s="8"/>
      <c r="BP1454" s="1" t="str">
        <v>0- Port Costs</v>
      </c>
      <c r="BT1454" s="1" t="str">
        <v>0- Port Value</v>
      </c>
      <c r="BU1454" s="8"/>
    </row>
    <row r="1455" spans="8:73" hidden="1" outlineLevel="1" x14ac:dyDescent="0.3">
      <c r="H1455" s="1" t="str">
        <v>0 - BM Costs</v>
      </c>
      <c r="L1455" s="1" t="str">
        <v>0 - BM Port</v>
      </c>
      <c r="N1455" s="1" t="str">
        <v>0 - Port Assets</v>
      </c>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c r="BD1455" s="8"/>
      <c r="BE1455" s="8"/>
      <c r="BF1455" s="8"/>
      <c r="BG1455" s="8"/>
      <c r="BH1455" s="8"/>
      <c r="BI1455" s="8"/>
      <c r="BJ1455" s="8"/>
      <c r="BK1455" s="8"/>
      <c r="BL1455" s="8"/>
      <c r="BM1455" s="8"/>
      <c r="BN1455" s="8"/>
      <c r="BO1455" s="8"/>
      <c r="BP1455" s="1" t="str">
        <v>0- Port Costs</v>
      </c>
      <c r="BT1455" s="1" t="str">
        <v>0- Port Value</v>
      </c>
      <c r="BU1455" s="8"/>
    </row>
    <row r="1456" spans="8:73" hidden="1" outlineLevel="1" x14ac:dyDescent="0.3">
      <c r="H1456" s="1" t="str">
        <v>0 - BM Costs</v>
      </c>
      <c r="L1456" s="1" t="str">
        <v>0 - BM Port</v>
      </c>
      <c r="N1456" s="1" t="str">
        <v>0 - Port Assets</v>
      </c>
      <c r="O1456" s="8"/>
      <c r="P1456" s="8"/>
      <c r="Q1456" s="8"/>
      <c r="R1456" s="8"/>
      <c r="S1456" s="8"/>
      <c r="T1456" s="8"/>
      <c r="U1456" s="8"/>
      <c r="V1456" s="8"/>
      <c r="W1456" s="8"/>
      <c r="X1456" s="8"/>
      <c r="Y1456" s="8"/>
      <c r="Z1456" s="8"/>
      <c r="AA1456" s="8"/>
      <c r="AB1456" s="8"/>
      <c r="AC1456" s="8"/>
      <c r="AD1456" s="8"/>
      <c r="AE1456" s="8"/>
      <c r="AF1456" s="8"/>
      <c r="AG1456" s="8"/>
      <c r="AH1456" s="8"/>
      <c r="AI1456" s="8"/>
      <c r="AJ1456" s="8"/>
      <c r="AK1456" s="8"/>
      <c r="AL1456" s="8"/>
      <c r="AM1456" s="8"/>
      <c r="AN1456" s="8"/>
      <c r="AO1456" s="8"/>
      <c r="AP1456" s="8"/>
      <c r="AQ1456" s="8"/>
      <c r="AR1456" s="8"/>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1" t="str">
        <v>0- Port Costs</v>
      </c>
      <c r="BT1456" s="1" t="str">
        <v>0- Port Value</v>
      </c>
      <c r="BU1456" s="8"/>
    </row>
    <row r="1457" spans="8:73" hidden="1" outlineLevel="1" x14ac:dyDescent="0.3">
      <c r="H1457" s="1" t="str">
        <v>0 - BM Costs</v>
      </c>
      <c r="L1457" s="1" t="str">
        <v>0 - BM Port</v>
      </c>
      <c r="N1457" s="1" t="str">
        <v>0 - Port Assets</v>
      </c>
      <c r="O1457" s="8"/>
      <c r="P1457" s="8"/>
      <c r="Q1457" s="8"/>
      <c r="R1457" s="8"/>
      <c r="S1457" s="8"/>
      <c r="T1457" s="8"/>
      <c r="U1457" s="8"/>
      <c r="V1457" s="8"/>
      <c r="W1457" s="8"/>
      <c r="X1457" s="8"/>
      <c r="Y1457" s="8"/>
      <c r="Z1457" s="8"/>
      <c r="AA1457" s="8"/>
      <c r="AB1457" s="8"/>
      <c r="AC1457" s="8"/>
      <c r="AD1457" s="8"/>
      <c r="AE1457" s="8"/>
      <c r="AF1457" s="8"/>
      <c r="AG1457" s="8"/>
      <c r="AH1457" s="8"/>
      <c r="AI1457" s="8"/>
      <c r="AJ1457" s="8"/>
      <c r="AK1457" s="8"/>
      <c r="AL1457" s="8"/>
      <c r="AM1457" s="8"/>
      <c r="AN1457" s="8"/>
      <c r="AO1457" s="8"/>
      <c r="AP1457" s="8"/>
      <c r="AQ1457" s="8"/>
      <c r="AR1457" s="8"/>
      <c r="AS1457" s="8"/>
      <c r="AT1457" s="8"/>
      <c r="AU1457" s="8"/>
      <c r="AV1457" s="8"/>
      <c r="AW1457" s="8"/>
      <c r="AX1457" s="8"/>
      <c r="AY1457" s="8"/>
      <c r="AZ1457" s="8"/>
      <c r="BA1457" s="8"/>
      <c r="BB1457" s="8"/>
      <c r="BC1457" s="8"/>
      <c r="BD1457" s="8"/>
      <c r="BE1457" s="8"/>
      <c r="BF1457" s="8"/>
      <c r="BG1457" s="8"/>
      <c r="BH1457" s="8"/>
      <c r="BI1457" s="8"/>
      <c r="BJ1457" s="8"/>
      <c r="BK1457" s="8"/>
      <c r="BL1457" s="8"/>
      <c r="BM1457" s="8"/>
      <c r="BN1457" s="8"/>
      <c r="BO1457" s="8"/>
      <c r="BP1457" s="1" t="str">
        <v>0- Port Costs</v>
      </c>
      <c r="BT1457" s="1" t="str">
        <v>0- Port Value</v>
      </c>
      <c r="BU1457" s="8"/>
    </row>
    <row r="1458" spans="8:73" hidden="1" outlineLevel="1" x14ac:dyDescent="0.3">
      <c r="H1458" s="1" t="str">
        <v>0 - BM Costs</v>
      </c>
      <c r="L1458" s="1" t="str">
        <v>0 - BM Port</v>
      </c>
      <c r="N1458" s="1" t="str">
        <v>0 - Port Assets</v>
      </c>
      <c r="O1458" s="8"/>
      <c r="P1458" s="8"/>
      <c r="Q1458" s="8"/>
      <c r="R1458" s="8"/>
      <c r="S1458" s="8"/>
      <c r="T1458" s="8"/>
      <c r="U1458" s="8"/>
      <c r="V1458" s="8"/>
      <c r="W1458" s="8"/>
      <c r="X1458" s="8"/>
      <c r="Y1458" s="8"/>
      <c r="Z1458" s="8"/>
      <c r="AA1458" s="8"/>
      <c r="AB1458" s="8"/>
      <c r="AC1458" s="8"/>
      <c r="AD1458" s="8"/>
      <c r="AE1458" s="8"/>
      <c r="AF1458" s="8"/>
      <c r="AG1458" s="8"/>
      <c r="AH1458" s="8"/>
      <c r="AI1458" s="8"/>
      <c r="AJ1458" s="8"/>
      <c r="AK1458" s="8"/>
      <c r="AL1458" s="8"/>
      <c r="AM1458" s="8"/>
      <c r="AN1458" s="8"/>
      <c r="AO1458" s="8"/>
      <c r="AP1458" s="8"/>
      <c r="AQ1458" s="8"/>
      <c r="AR1458" s="8"/>
      <c r="AS1458" s="8"/>
      <c r="AT1458" s="8"/>
      <c r="AU1458" s="8"/>
      <c r="AV1458" s="8"/>
      <c r="AW1458" s="8"/>
      <c r="AX1458" s="8"/>
      <c r="AY1458" s="8"/>
      <c r="AZ1458" s="8"/>
      <c r="BA1458" s="8"/>
      <c r="BB1458" s="8"/>
      <c r="BC1458" s="8"/>
      <c r="BD1458" s="8"/>
      <c r="BE1458" s="8"/>
      <c r="BF1458" s="8"/>
      <c r="BG1458" s="8"/>
      <c r="BH1458" s="8"/>
      <c r="BI1458" s="8"/>
      <c r="BJ1458" s="8"/>
      <c r="BK1458" s="8"/>
      <c r="BL1458" s="8"/>
      <c r="BM1458" s="8"/>
      <c r="BN1458" s="8"/>
      <c r="BO1458" s="8"/>
      <c r="BP1458" s="1" t="str">
        <v>0- Port Costs</v>
      </c>
      <c r="BT1458" s="1" t="str">
        <v>0- Port Value</v>
      </c>
      <c r="BU1458" s="8"/>
    </row>
    <row r="1459" spans="8:73" hidden="1" outlineLevel="1" x14ac:dyDescent="0.3">
      <c r="H1459" s="1" t="str">
        <v>0 - BM Costs</v>
      </c>
      <c r="L1459" s="1" t="str">
        <v>0 - BM Port</v>
      </c>
      <c r="N1459" s="1" t="str">
        <v>0 - Port Assets</v>
      </c>
      <c r="O1459" s="8"/>
      <c r="P1459" s="8"/>
      <c r="Q1459" s="8"/>
      <c r="R1459" s="8"/>
      <c r="S1459" s="8"/>
      <c r="T1459" s="8"/>
      <c r="U1459" s="8"/>
      <c r="V1459" s="8"/>
      <c r="W1459" s="8"/>
      <c r="X1459" s="8"/>
      <c r="Y1459" s="8"/>
      <c r="Z1459" s="8"/>
      <c r="AA1459" s="8"/>
      <c r="AB1459" s="8"/>
      <c r="AC1459" s="8"/>
      <c r="AD1459" s="8"/>
      <c r="AE1459" s="8"/>
      <c r="AF1459" s="8"/>
      <c r="AG1459" s="8"/>
      <c r="AH1459" s="8"/>
      <c r="AI1459" s="8"/>
      <c r="AJ1459" s="8"/>
      <c r="AK1459" s="8"/>
      <c r="AL1459" s="8"/>
      <c r="AM1459" s="8"/>
      <c r="AN1459" s="8"/>
      <c r="AO1459" s="8"/>
      <c r="AP1459" s="8"/>
      <c r="AQ1459" s="8"/>
      <c r="AR1459" s="8"/>
      <c r="AS1459" s="8"/>
      <c r="AT1459" s="8"/>
      <c r="AU1459" s="8"/>
      <c r="AV1459" s="8"/>
      <c r="AW1459" s="8"/>
      <c r="AX1459" s="8"/>
      <c r="AY1459" s="8"/>
      <c r="AZ1459" s="8"/>
      <c r="BA1459" s="8"/>
      <c r="BB1459" s="8"/>
      <c r="BC1459" s="8"/>
      <c r="BD1459" s="8"/>
      <c r="BE1459" s="8"/>
      <c r="BF1459" s="8"/>
      <c r="BG1459" s="8"/>
      <c r="BH1459" s="8"/>
      <c r="BI1459" s="8"/>
      <c r="BJ1459" s="8"/>
      <c r="BK1459" s="8"/>
      <c r="BL1459" s="8"/>
      <c r="BM1459" s="8"/>
      <c r="BN1459" s="8"/>
      <c r="BO1459" s="8"/>
      <c r="BP1459" s="1" t="str">
        <v>0- Port Costs</v>
      </c>
      <c r="BT1459" s="1" t="str">
        <v>0- Port Value</v>
      </c>
      <c r="BU1459" s="8"/>
    </row>
    <row r="1460" spans="8:73" hidden="1" outlineLevel="1" x14ac:dyDescent="0.3">
      <c r="H1460" s="1" t="str">
        <v>0 - BM Costs</v>
      </c>
      <c r="L1460" s="1" t="str">
        <v>0 - BM Port</v>
      </c>
      <c r="N1460" s="1" t="str">
        <v>0 - Port Assets</v>
      </c>
      <c r="O1460" s="8"/>
      <c r="P1460" s="8"/>
      <c r="Q1460" s="8"/>
      <c r="R1460" s="8"/>
      <c r="S1460" s="8"/>
      <c r="T1460" s="8"/>
      <c r="U1460" s="8"/>
      <c r="V1460" s="8"/>
      <c r="W1460" s="8"/>
      <c r="X1460" s="8"/>
      <c r="Y1460" s="8"/>
      <c r="Z1460" s="8"/>
      <c r="AA1460" s="8"/>
      <c r="AB1460" s="8"/>
      <c r="AC1460" s="8"/>
      <c r="AD1460" s="8"/>
      <c r="AE1460" s="8"/>
      <c r="AF1460" s="8"/>
      <c r="AG1460" s="8"/>
      <c r="AH1460" s="8"/>
      <c r="AI1460" s="8"/>
      <c r="AJ1460" s="8"/>
      <c r="AK1460" s="8"/>
      <c r="AL1460" s="8"/>
      <c r="AM1460" s="8"/>
      <c r="AN1460" s="8"/>
      <c r="AO1460" s="8"/>
      <c r="AP1460" s="8"/>
      <c r="AQ1460" s="8"/>
      <c r="AR1460" s="8"/>
      <c r="AS1460" s="8"/>
      <c r="AT1460" s="8"/>
      <c r="AU1460" s="8"/>
      <c r="AV1460" s="8"/>
      <c r="AW1460" s="8"/>
      <c r="AX1460" s="8"/>
      <c r="AY1460" s="8"/>
      <c r="AZ1460" s="8"/>
      <c r="BA1460" s="8"/>
      <c r="BB1460" s="8"/>
      <c r="BC1460" s="8"/>
      <c r="BD1460" s="8"/>
      <c r="BE1460" s="8"/>
      <c r="BF1460" s="8"/>
      <c r="BG1460" s="8"/>
      <c r="BH1460" s="8"/>
      <c r="BI1460" s="8"/>
      <c r="BJ1460" s="8"/>
      <c r="BK1460" s="8"/>
      <c r="BL1460" s="8"/>
      <c r="BM1460" s="8"/>
      <c r="BN1460" s="8"/>
      <c r="BO1460" s="8"/>
      <c r="BP1460" s="1" t="str">
        <v>0- Port Costs</v>
      </c>
      <c r="BT1460" s="1" t="str">
        <v>0- Port Value</v>
      </c>
      <c r="BU1460" s="8"/>
    </row>
    <row r="1461" spans="8:73" hidden="1" outlineLevel="1" x14ac:dyDescent="0.3">
      <c r="H1461" s="1" t="str">
        <v>0 - BM Costs</v>
      </c>
      <c r="L1461" s="1" t="str">
        <v>0 - BM Port</v>
      </c>
      <c r="N1461" s="1" t="str">
        <v>0 - Port Assets</v>
      </c>
      <c r="O1461" s="8"/>
      <c r="P1461" s="8"/>
      <c r="Q1461" s="8"/>
      <c r="R1461" s="8"/>
      <c r="S1461" s="8"/>
      <c r="T1461" s="8"/>
      <c r="U1461" s="8"/>
      <c r="V1461" s="8"/>
      <c r="W1461" s="8"/>
      <c r="X1461" s="8"/>
      <c r="Y1461" s="8"/>
      <c r="Z1461" s="8"/>
      <c r="AA1461" s="8"/>
      <c r="AB1461" s="8"/>
      <c r="AC1461" s="8"/>
      <c r="AD1461" s="8"/>
      <c r="AE1461" s="8"/>
      <c r="AF1461" s="8"/>
      <c r="AG1461" s="8"/>
      <c r="AH1461" s="8"/>
      <c r="AI1461" s="8"/>
      <c r="AJ1461" s="8"/>
      <c r="AK1461" s="8"/>
      <c r="AL1461" s="8"/>
      <c r="AM1461" s="8"/>
      <c r="AN1461" s="8"/>
      <c r="AO1461" s="8"/>
      <c r="AP1461" s="8"/>
      <c r="AQ1461" s="8"/>
      <c r="AR1461" s="8"/>
      <c r="AS1461" s="8"/>
      <c r="AT1461" s="8"/>
      <c r="AU1461" s="8"/>
      <c r="AV1461" s="8"/>
      <c r="AW1461" s="8"/>
      <c r="AX1461" s="8"/>
      <c r="AY1461" s="8"/>
      <c r="AZ1461" s="8"/>
      <c r="BA1461" s="8"/>
      <c r="BB1461" s="8"/>
      <c r="BC1461" s="8"/>
      <c r="BD1461" s="8"/>
      <c r="BE1461" s="8"/>
      <c r="BF1461" s="8"/>
      <c r="BG1461" s="8"/>
      <c r="BH1461" s="8"/>
      <c r="BI1461" s="8"/>
      <c r="BJ1461" s="8"/>
      <c r="BK1461" s="8"/>
      <c r="BL1461" s="8"/>
      <c r="BM1461" s="8"/>
      <c r="BN1461" s="8"/>
      <c r="BO1461" s="8"/>
      <c r="BP1461" s="1" t="str">
        <v>0- Port Costs</v>
      </c>
      <c r="BT1461" s="1" t="str">
        <v>0- Port Value</v>
      </c>
      <c r="BU1461" s="8"/>
    </row>
    <row r="1462" spans="8:73" hidden="1" outlineLevel="1" x14ac:dyDescent="0.3">
      <c r="H1462" s="1" t="str">
        <v>0 - BM Costs</v>
      </c>
      <c r="L1462" s="1" t="str">
        <v>0 - BM Port</v>
      </c>
      <c r="N1462" s="1" t="str">
        <v>0 - Port Assets</v>
      </c>
      <c r="O1462" s="8"/>
      <c r="P1462" s="8"/>
      <c r="Q1462" s="8"/>
      <c r="R1462" s="8"/>
      <c r="S1462" s="8"/>
      <c r="T1462" s="8"/>
      <c r="U1462" s="8"/>
      <c r="V1462" s="8"/>
      <c r="W1462" s="8"/>
      <c r="X1462" s="8"/>
      <c r="Y1462" s="8"/>
      <c r="Z1462" s="8"/>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8"/>
      <c r="AX1462" s="8"/>
      <c r="AY1462" s="8"/>
      <c r="AZ1462" s="8"/>
      <c r="BA1462" s="8"/>
      <c r="BB1462" s="8"/>
      <c r="BC1462" s="8"/>
      <c r="BD1462" s="8"/>
      <c r="BE1462" s="8"/>
      <c r="BF1462" s="8"/>
      <c r="BG1462" s="8"/>
      <c r="BH1462" s="8"/>
      <c r="BI1462" s="8"/>
      <c r="BJ1462" s="8"/>
      <c r="BK1462" s="8"/>
      <c r="BL1462" s="8"/>
      <c r="BM1462" s="8"/>
      <c r="BN1462" s="8"/>
      <c r="BO1462" s="8"/>
      <c r="BP1462" s="1" t="str">
        <v>0- Port Costs</v>
      </c>
      <c r="BT1462" s="1" t="str">
        <v>0- Port Value</v>
      </c>
      <c r="BU1462" s="8"/>
    </row>
    <row r="1463" spans="8:73" hidden="1" outlineLevel="1" x14ac:dyDescent="0.3">
      <c r="H1463" s="1" t="str">
        <v>0 - BM Costs</v>
      </c>
      <c r="L1463" s="1" t="str">
        <v>0 - BM Port</v>
      </c>
      <c r="N1463" s="1" t="str">
        <v>0 - Port Assets</v>
      </c>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1" t="str">
        <v>0- Port Costs</v>
      </c>
      <c r="BT1463" s="1" t="str">
        <v>0- Port Value</v>
      </c>
      <c r="BU1463" s="8"/>
    </row>
    <row r="1464" spans="8:73" hidden="1" outlineLevel="1" x14ac:dyDescent="0.3">
      <c r="H1464" s="1" t="str">
        <v>0 - BM Costs</v>
      </c>
      <c r="L1464" s="1" t="str">
        <v>0 - BM Port</v>
      </c>
      <c r="N1464" s="1" t="str">
        <v>0 - Port Assets</v>
      </c>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c r="BD1464" s="8"/>
      <c r="BE1464" s="8"/>
      <c r="BF1464" s="8"/>
      <c r="BG1464" s="8"/>
      <c r="BH1464" s="8"/>
      <c r="BI1464" s="8"/>
      <c r="BJ1464" s="8"/>
      <c r="BK1464" s="8"/>
      <c r="BL1464" s="8"/>
      <c r="BM1464" s="8"/>
      <c r="BN1464" s="8"/>
      <c r="BO1464" s="8"/>
      <c r="BP1464" s="1" t="str">
        <v>0- Port Costs</v>
      </c>
      <c r="BT1464" s="1" t="str">
        <v>0- Port Value</v>
      </c>
      <c r="BU1464" s="8"/>
    </row>
    <row r="1465" spans="8:73" hidden="1" outlineLevel="1" x14ac:dyDescent="0.3">
      <c r="H1465" s="1" t="str">
        <v>0 - BM Costs</v>
      </c>
      <c r="L1465" s="1" t="str">
        <v>0 - BM Port</v>
      </c>
      <c r="N1465" s="1" t="str">
        <v>0 - Port Assets</v>
      </c>
      <c r="O1465" s="8"/>
      <c r="P1465" s="8"/>
      <c r="Q1465" s="8"/>
      <c r="R1465" s="8"/>
      <c r="S1465" s="8"/>
      <c r="T1465" s="8"/>
      <c r="U1465" s="8"/>
      <c r="V1465" s="8"/>
      <c r="W1465" s="8"/>
      <c r="X1465" s="8"/>
      <c r="Y1465" s="8"/>
      <c r="Z1465" s="8"/>
      <c r="AA1465" s="8"/>
      <c r="AB1465" s="8"/>
      <c r="AC1465" s="8"/>
      <c r="AD1465" s="8"/>
      <c r="AE1465" s="8"/>
      <c r="AF1465" s="8"/>
      <c r="AG1465" s="8"/>
      <c r="AH1465" s="8"/>
      <c r="AI1465" s="8"/>
      <c r="AJ1465" s="8"/>
      <c r="AK1465" s="8"/>
      <c r="AL1465" s="8"/>
      <c r="AM1465" s="8"/>
      <c r="AN1465" s="8"/>
      <c r="AO1465" s="8"/>
      <c r="AP1465" s="8"/>
      <c r="AQ1465" s="8"/>
      <c r="AR1465" s="8"/>
      <c r="AS1465" s="8"/>
      <c r="AT1465" s="8"/>
      <c r="AU1465" s="8"/>
      <c r="AV1465" s="8"/>
      <c r="AW1465" s="8"/>
      <c r="AX1465" s="8"/>
      <c r="AY1465" s="8"/>
      <c r="AZ1465" s="8"/>
      <c r="BA1465" s="8"/>
      <c r="BB1465" s="8"/>
      <c r="BC1465" s="8"/>
      <c r="BD1465" s="8"/>
      <c r="BE1465" s="8"/>
      <c r="BF1465" s="8"/>
      <c r="BG1465" s="8"/>
      <c r="BH1465" s="8"/>
      <c r="BI1465" s="8"/>
      <c r="BJ1465" s="8"/>
      <c r="BK1465" s="8"/>
      <c r="BL1465" s="8"/>
      <c r="BM1465" s="8"/>
      <c r="BN1465" s="8"/>
      <c r="BO1465" s="8"/>
      <c r="BP1465" s="1" t="str">
        <v>0- Port Costs</v>
      </c>
      <c r="BT1465" s="1" t="str">
        <v>0- Port Value</v>
      </c>
      <c r="BU1465" s="8"/>
    </row>
    <row r="1466" spans="8:73" hidden="1" outlineLevel="1" x14ac:dyDescent="0.3">
      <c r="H1466" s="1" t="str">
        <v>0 - BM Costs</v>
      </c>
      <c r="L1466" s="1" t="str">
        <v>0 - BM Port</v>
      </c>
      <c r="N1466" s="1" t="str">
        <v>0 - Port Assets</v>
      </c>
      <c r="O1466" s="8"/>
      <c r="P1466" s="8"/>
      <c r="Q1466" s="8"/>
      <c r="R1466" s="8"/>
      <c r="S1466" s="8"/>
      <c r="T1466" s="8"/>
      <c r="U1466" s="8"/>
      <c r="V1466" s="8"/>
      <c r="W1466" s="8"/>
      <c r="X1466" s="8"/>
      <c r="Y1466" s="8"/>
      <c r="Z1466" s="8"/>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8"/>
      <c r="AX1466" s="8"/>
      <c r="AY1466" s="8"/>
      <c r="AZ1466" s="8"/>
      <c r="BA1466" s="8"/>
      <c r="BB1466" s="8"/>
      <c r="BC1466" s="8"/>
      <c r="BD1466" s="8"/>
      <c r="BE1466" s="8"/>
      <c r="BF1466" s="8"/>
      <c r="BG1466" s="8"/>
      <c r="BH1466" s="8"/>
      <c r="BI1466" s="8"/>
      <c r="BJ1466" s="8"/>
      <c r="BK1466" s="8"/>
      <c r="BL1466" s="8"/>
      <c r="BM1466" s="8"/>
      <c r="BN1466" s="8"/>
      <c r="BO1466" s="8"/>
      <c r="BP1466" s="1" t="str">
        <v>0- Port Costs</v>
      </c>
      <c r="BT1466" s="1" t="str">
        <v>0- Port Value</v>
      </c>
      <c r="BU1466" s="8"/>
    </row>
    <row r="1467" spans="8:73" hidden="1" outlineLevel="1" x14ac:dyDescent="0.3">
      <c r="H1467" s="1" t="str">
        <v>0 - BM Costs</v>
      </c>
      <c r="L1467" s="1" t="str">
        <v>0 - BM Port</v>
      </c>
      <c r="N1467" s="1" t="str">
        <v>0 - Port Assets</v>
      </c>
      <c r="O1467" s="8"/>
      <c r="P1467" s="8"/>
      <c r="Q1467" s="8"/>
      <c r="R1467" s="8"/>
      <c r="S1467" s="8"/>
      <c r="T1467" s="8"/>
      <c r="U1467" s="8"/>
      <c r="V1467" s="8"/>
      <c r="W1467" s="8"/>
      <c r="X1467" s="8"/>
      <c r="Y1467" s="8"/>
      <c r="Z1467" s="8"/>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8"/>
      <c r="AX1467" s="8"/>
      <c r="AY1467" s="8"/>
      <c r="AZ1467" s="8"/>
      <c r="BA1467" s="8"/>
      <c r="BB1467" s="8"/>
      <c r="BC1467" s="8"/>
      <c r="BD1467" s="8"/>
      <c r="BE1467" s="8"/>
      <c r="BF1467" s="8"/>
      <c r="BG1467" s="8"/>
      <c r="BH1467" s="8"/>
      <c r="BI1467" s="8"/>
      <c r="BJ1467" s="8"/>
      <c r="BK1467" s="8"/>
      <c r="BL1467" s="8"/>
      <c r="BM1467" s="8"/>
      <c r="BN1467" s="8"/>
      <c r="BO1467" s="8"/>
      <c r="BP1467" s="1" t="str">
        <v>0- Port Costs</v>
      </c>
      <c r="BT1467" s="1" t="str">
        <v>0- Port Value</v>
      </c>
      <c r="BU1467" s="8"/>
    </row>
    <row r="1468" spans="8:73" hidden="1" outlineLevel="1" x14ac:dyDescent="0.3">
      <c r="H1468" s="1" t="str">
        <v>0 - BM Costs</v>
      </c>
      <c r="L1468" s="1" t="str">
        <v>0 - BM Port</v>
      </c>
      <c r="N1468" s="1" t="str">
        <v>0 - Port Assets</v>
      </c>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c r="BD1468" s="8"/>
      <c r="BE1468" s="8"/>
      <c r="BF1468" s="8"/>
      <c r="BG1468" s="8"/>
      <c r="BH1468" s="8"/>
      <c r="BI1468" s="8"/>
      <c r="BJ1468" s="8"/>
      <c r="BK1468" s="8"/>
      <c r="BL1468" s="8"/>
      <c r="BM1468" s="8"/>
      <c r="BN1468" s="8"/>
      <c r="BO1468" s="8"/>
      <c r="BP1468" s="1" t="str">
        <v>0- Port Costs</v>
      </c>
      <c r="BT1468" s="1" t="str">
        <v>0- Port Value</v>
      </c>
      <c r="BU1468" s="8"/>
    </row>
    <row r="1469" spans="8:73" hidden="1" outlineLevel="1" x14ac:dyDescent="0.3">
      <c r="H1469" s="1" t="str">
        <v>0 - BM Costs</v>
      </c>
      <c r="L1469" s="1" t="str">
        <v>0 - BM Port</v>
      </c>
      <c r="N1469" s="1" t="str">
        <v>0 - Port Assets</v>
      </c>
      <c r="O1469" s="8"/>
      <c r="P1469" s="8"/>
      <c r="Q1469" s="8"/>
      <c r="R1469" s="8"/>
      <c r="S1469" s="8"/>
      <c r="T1469" s="8"/>
      <c r="U1469" s="8"/>
      <c r="V1469" s="8"/>
      <c r="W1469" s="8"/>
      <c r="X1469" s="8"/>
      <c r="Y1469" s="8"/>
      <c r="Z1469" s="8"/>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1" t="str">
        <v>0- Port Costs</v>
      </c>
      <c r="BT1469" s="1" t="str">
        <v>0- Port Value</v>
      </c>
      <c r="BU1469" s="8"/>
    </row>
    <row r="1470" spans="8:73" hidden="1" outlineLevel="1" x14ac:dyDescent="0.3">
      <c r="H1470" s="1" t="str">
        <v>0 - BM Costs</v>
      </c>
      <c r="L1470" s="1" t="str">
        <v>0 - BM Port</v>
      </c>
      <c r="N1470" s="1" t="str">
        <v>0 - Port Assets</v>
      </c>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1" t="str">
        <v>0- Port Costs</v>
      </c>
      <c r="BT1470" s="1" t="str">
        <v>0- Port Value</v>
      </c>
      <c r="BU1470" s="8"/>
    </row>
    <row r="1471" spans="8:73" hidden="1" outlineLevel="1" x14ac:dyDescent="0.3">
      <c r="H1471" s="1" t="str">
        <v>0 - BM Costs</v>
      </c>
      <c r="L1471" s="1" t="str">
        <v>0 - BM Port</v>
      </c>
      <c r="N1471" s="1" t="str">
        <v>0 - Port Assets</v>
      </c>
      <c r="O1471" s="8"/>
      <c r="P1471" s="8"/>
      <c r="Q1471" s="8"/>
      <c r="R1471" s="8"/>
      <c r="S1471" s="8"/>
      <c r="T1471" s="8"/>
      <c r="U1471" s="8"/>
      <c r="V1471" s="8"/>
      <c r="W1471" s="8"/>
      <c r="X1471" s="8"/>
      <c r="Y1471" s="8"/>
      <c r="Z1471" s="8"/>
      <c r="AA1471" s="8"/>
      <c r="AB1471" s="8"/>
      <c r="AC1471" s="8"/>
      <c r="AD1471" s="8"/>
      <c r="AE1471" s="8"/>
      <c r="AF1471" s="8"/>
      <c r="AG1471" s="8"/>
      <c r="AH1471" s="8"/>
      <c r="AI1471" s="8"/>
      <c r="AJ1471" s="8"/>
      <c r="AK1471" s="8"/>
      <c r="AL1471" s="8"/>
      <c r="AM1471" s="8"/>
      <c r="AN1471" s="8"/>
      <c r="AO1471" s="8"/>
      <c r="AP1471" s="8"/>
      <c r="AQ1471" s="8"/>
      <c r="AR1471" s="8"/>
      <c r="AS1471" s="8"/>
      <c r="AT1471" s="8"/>
      <c r="AU1471" s="8"/>
      <c r="AV1471" s="8"/>
      <c r="AW1471" s="8"/>
      <c r="AX1471" s="8"/>
      <c r="AY1471" s="8"/>
      <c r="AZ1471" s="8"/>
      <c r="BA1471" s="8"/>
      <c r="BB1471" s="8"/>
      <c r="BC1471" s="8"/>
      <c r="BD1471" s="8"/>
      <c r="BE1471" s="8"/>
      <c r="BF1471" s="8"/>
      <c r="BG1471" s="8"/>
      <c r="BH1471" s="8"/>
      <c r="BI1471" s="8"/>
      <c r="BJ1471" s="8"/>
      <c r="BK1471" s="8"/>
      <c r="BL1471" s="8"/>
      <c r="BM1471" s="8"/>
      <c r="BN1471" s="8"/>
      <c r="BO1471" s="8"/>
      <c r="BP1471" s="1" t="str">
        <v>0- Port Costs</v>
      </c>
      <c r="BT1471" s="1" t="str">
        <v>0- Port Value</v>
      </c>
      <c r="BU1471" s="8"/>
    </row>
    <row r="1472" spans="8:73" hidden="1" outlineLevel="1" x14ac:dyDescent="0.3">
      <c r="H1472" s="1" t="str">
        <v>0 - BM Costs</v>
      </c>
      <c r="L1472" s="1" t="str">
        <v>0 - BM Port</v>
      </c>
      <c r="N1472" s="1" t="str">
        <v>0 - Port Assets</v>
      </c>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1" t="str">
        <v>0- Port Costs</v>
      </c>
      <c r="BT1472" s="1" t="str">
        <v>0- Port Value</v>
      </c>
      <c r="BU1472" s="8"/>
    </row>
    <row r="1473" spans="8:73" hidden="1" outlineLevel="1" x14ac:dyDescent="0.3">
      <c r="H1473" s="1" t="str">
        <v>0 - BM Costs</v>
      </c>
      <c r="L1473" s="1" t="str">
        <v>0 - BM Port</v>
      </c>
      <c r="N1473" s="1" t="str">
        <v>0 - Port Assets</v>
      </c>
      <c r="O1473" s="8"/>
      <c r="P1473" s="8"/>
      <c r="Q1473" s="8"/>
      <c r="R1473" s="8"/>
      <c r="S1473" s="8"/>
      <c r="T1473" s="8"/>
      <c r="U1473" s="8"/>
      <c r="V1473" s="8"/>
      <c r="W1473" s="8"/>
      <c r="X1473" s="8"/>
      <c r="Y1473" s="8"/>
      <c r="Z1473" s="8"/>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8"/>
      <c r="AX1473" s="8"/>
      <c r="AY1473" s="8"/>
      <c r="AZ1473" s="8"/>
      <c r="BA1473" s="8"/>
      <c r="BB1473" s="8"/>
      <c r="BC1473" s="8"/>
      <c r="BD1473" s="8"/>
      <c r="BE1473" s="8"/>
      <c r="BF1473" s="8"/>
      <c r="BG1473" s="8"/>
      <c r="BH1473" s="8"/>
      <c r="BI1473" s="8"/>
      <c r="BJ1473" s="8"/>
      <c r="BK1473" s="8"/>
      <c r="BL1473" s="8"/>
      <c r="BM1473" s="8"/>
      <c r="BN1473" s="8"/>
      <c r="BO1473" s="8"/>
      <c r="BP1473" s="1" t="str">
        <v>0- Port Costs</v>
      </c>
      <c r="BT1473" s="1" t="str">
        <v>0- Port Value</v>
      </c>
      <c r="BU1473" s="8"/>
    </row>
    <row r="1474" spans="8:73" hidden="1" outlineLevel="1" x14ac:dyDescent="0.3">
      <c r="H1474" s="1" t="str">
        <v>0 - BM Costs</v>
      </c>
      <c r="L1474" s="1" t="str">
        <v>0 - BM Port</v>
      </c>
      <c r="N1474" s="1" t="str">
        <v>0 - Port Assets</v>
      </c>
      <c r="O1474" s="8"/>
      <c r="P1474" s="8"/>
      <c r="Q1474" s="8"/>
      <c r="R1474" s="8"/>
      <c r="S1474" s="8"/>
      <c r="T1474" s="8"/>
      <c r="U1474" s="8"/>
      <c r="V1474" s="8"/>
      <c r="W1474" s="8"/>
      <c r="X1474" s="8"/>
      <c r="Y1474" s="8"/>
      <c r="Z1474" s="8"/>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c r="BD1474" s="8"/>
      <c r="BE1474" s="8"/>
      <c r="BF1474" s="8"/>
      <c r="BG1474" s="8"/>
      <c r="BH1474" s="8"/>
      <c r="BI1474" s="8"/>
      <c r="BJ1474" s="8"/>
      <c r="BK1474" s="8"/>
      <c r="BL1474" s="8"/>
      <c r="BM1474" s="8"/>
      <c r="BN1474" s="8"/>
      <c r="BO1474" s="8"/>
      <c r="BP1474" s="1" t="str">
        <v>0- Port Costs</v>
      </c>
      <c r="BT1474" s="1" t="str">
        <v>0- Port Value</v>
      </c>
      <c r="BU1474" s="8"/>
    </row>
    <row r="1475" spans="8:73" hidden="1" outlineLevel="1" x14ac:dyDescent="0.3">
      <c r="H1475" s="1" t="str">
        <v>0 - BM Costs</v>
      </c>
      <c r="L1475" s="1" t="str">
        <v>0 - BM Port</v>
      </c>
      <c r="N1475" s="1" t="str">
        <v>0 - Port Assets</v>
      </c>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c r="BA1475" s="8"/>
      <c r="BB1475" s="8"/>
      <c r="BC1475" s="8"/>
      <c r="BD1475" s="8"/>
      <c r="BE1475" s="8"/>
      <c r="BF1475" s="8"/>
      <c r="BG1475" s="8"/>
      <c r="BH1475" s="8"/>
      <c r="BI1475" s="8"/>
      <c r="BJ1475" s="8"/>
      <c r="BK1475" s="8"/>
      <c r="BL1475" s="8"/>
      <c r="BM1475" s="8"/>
      <c r="BN1475" s="8"/>
      <c r="BO1475" s="8"/>
      <c r="BP1475" s="1" t="str">
        <v>0- Port Costs</v>
      </c>
      <c r="BT1475" s="1" t="str">
        <v>0- Port Value</v>
      </c>
      <c r="BU1475" s="8"/>
    </row>
    <row r="1476" spans="8:73" hidden="1" outlineLevel="1" x14ac:dyDescent="0.3">
      <c r="H1476" s="1" t="str">
        <v>0 - BM Costs</v>
      </c>
      <c r="L1476" s="1" t="str">
        <v>0 - BM Port</v>
      </c>
      <c r="N1476" s="1" t="str">
        <v>0 - Port Assets</v>
      </c>
      <c r="O1476" s="8"/>
      <c r="P1476" s="8"/>
      <c r="Q1476" s="8"/>
      <c r="R1476" s="8"/>
      <c r="S1476" s="8"/>
      <c r="T1476" s="8"/>
      <c r="U1476" s="8"/>
      <c r="V1476" s="8"/>
      <c r="W1476" s="8"/>
      <c r="X1476" s="8"/>
      <c r="Y1476" s="8"/>
      <c r="Z1476" s="8"/>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8"/>
      <c r="AX1476" s="8"/>
      <c r="AY1476" s="8"/>
      <c r="AZ1476" s="8"/>
      <c r="BA1476" s="8"/>
      <c r="BB1476" s="8"/>
      <c r="BC1476" s="8"/>
      <c r="BD1476" s="8"/>
      <c r="BE1476" s="8"/>
      <c r="BF1476" s="8"/>
      <c r="BG1476" s="8"/>
      <c r="BH1476" s="8"/>
      <c r="BI1476" s="8"/>
      <c r="BJ1476" s="8"/>
      <c r="BK1476" s="8"/>
      <c r="BL1476" s="8"/>
      <c r="BM1476" s="8"/>
      <c r="BN1476" s="8"/>
      <c r="BO1476" s="8"/>
      <c r="BP1476" s="1" t="str">
        <v>0- Port Costs</v>
      </c>
      <c r="BT1476" s="1" t="str">
        <v>0- Port Value</v>
      </c>
      <c r="BU1476" s="8"/>
    </row>
    <row r="1477" spans="8:73" hidden="1" outlineLevel="1" x14ac:dyDescent="0.3">
      <c r="H1477" s="1" t="str">
        <v>0 - BM Costs</v>
      </c>
      <c r="L1477" s="1" t="str">
        <v>0 - BM Port</v>
      </c>
      <c r="N1477" s="1" t="str">
        <v>0 - Port Assets</v>
      </c>
      <c r="O1477" s="8"/>
      <c r="P1477" s="8"/>
      <c r="Q1477" s="8"/>
      <c r="R1477" s="8"/>
      <c r="S1477" s="8"/>
      <c r="T1477" s="8"/>
      <c r="U1477" s="8"/>
      <c r="V1477" s="8"/>
      <c r="W1477" s="8"/>
      <c r="X1477" s="8"/>
      <c r="Y1477" s="8"/>
      <c r="Z1477" s="8"/>
      <c r="AA1477" s="8"/>
      <c r="AB1477" s="8"/>
      <c r="AC1477" s="8"/>
      <c r="AD1477" s="8"/>
      <c r="AE1477" s="8"/>
      <c r="AF1477" s="8"/>
      <c r="AG1477" s="8"/>
      <c r="AH1477" s="8"/>
      <c r="AI1477" s="8"/>
      <c r="AJ1477" s="8"/>
      <c r="AK1477" s="8"/>
      <c r="AL1477" s="8"/>
      <c r="AM1477" s="8"/>
      <c r="AN1477" s="8"/>
      <c r="AO1477" s="8"/>
      <c r="AP1477" s="8"/>
      <c r="AQ1477" s="8"/>
      <c r="AR1477" s="8"/>
      <c r="AS1477" s="8"/>
      <c r="AT1477" s="8"/>
      <c r="AU1477" s="8"/>
      <c r="AV1477" s="8"/>
      <c r="AW1477" s="8"/>
      <c r="AX1477" s="8"/>
      <c r="AY1477" s="8"/>
      <c r="AZ1477" s="8"/>
      <c r="BA1477" s="8"/>
      <c r="BB1477" s="8"/>
      <c r="BC1477" s="8"/>
      <c r="BD1477" s="8"/>
      <c r="BE1477" s="8"/>
      <c r="BF1477" s="8"/>
      <c r="BG1477" s="8"/>
      <c r="BH1477" s="8"/>
      <c r="BI1477" s="8"/>
      <c r="BJ1477" s="8"/>
      <c r="BK1477" s="8"/>
      <c r="BL1477" s="8"/>
      <c r="BM1477" s="8"/>
      <c r="BN1477" s="8"/>
      <c r="BO1477" s="8"/>
      <c r="BP1477" s="1" t="str">
        <v>0- Port Costs</v>
      </c>
      <c r="BT1477" s="1" t="str">
        <v>0- Port Value</v>
      </c>
      <c r="BU1477" s="8"/>
    </row>
    <row r="1478" spans="8:73" hidden="1" outlineLevel="1" x14ac:dyDescent="0.3">
      <c r="H1478" s="1" t="str">
        <v>0 - BM Costs</v>
      </c>
      <c r="L1478" s="1" t="str">
        <v>0 - BM Port</v>
      </c>
      <c r="N1478" s="1" t="str">
        <v>0 - Port Assets</v>
      </c>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8"/>
      <c r="AX1478" s="8"/>
      <c r="AY1478" s="8"/>
      <c r="AZ1478" s="8"/>
      <c r="BA1478" s="8"/>
      <c r="BB1478" s="8"/>
      <c r="BC1478" s="8"/>
      <c r="BD1478" s="8"/>
      <c r="BE1478" s="8"/>
      <c r="BF1478" s="8"/>
      <c r="BG1478" s="8"/>
      <c r="BH1478" s="8"/>
      <c r="BI1478" s="8"/>
      <c r="BJ1478" s="8"/>
      <c r="BK1478" s="8"/>
      <c r="BL1478" s="8"/>
      <c r="BM1478" s="8"/>
      <c r="BN1478" s="8"/>
      <c r="BO1478" s="8"/>
      <c r="BP1478" s="1" t="str">
        <v>0- Port Costs</v>
      </c>
      <c r="BT1478" s="1" t="str">
        <v>0- Port Value</v>
      </c>
      <c r="BU1478" s="8"/>
    </row>
    <row r="1479" spans="8:73" hidden="1" outlineLevel="1" x14ac:dyDescent="0.3">
      <c r="H1479" s="1" t="str">
        <v>0 - BM Costs</v>
      </c>
      <c r="L1479" s="1" t="str">
        <v>0 - BM Port</v>
      </c>
      <c r="N1479" s="1" t="str">
        <v>0 - Port Assets</v>
      </c>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8"/>
      <c r="AX1479" s="8"/>
      <c r="AY1479" s="8"/>
      <c r="AZ1479" s="8"/>
      <c r="BA1479" s="8"/>
      <c r="BB1479" s="8"/>
      <c r="BC1479" s="8"/>
      <c r="BD1479" s="8"/>
      <c r="BE1479" s="8"/>
      <c r="BF1479" s="8"/>
      <c r="BG1479" s="8"/>
      <c r="BH1479" s="8"/>
      <c r="BI1479" s="8"/>
      <c r="BJ1479" s="8"/>
      <c r="BK1479" s="8"/>
      <c r="BL1479" s="8"/>
      <c r="BM1479" s="8"/>
      <c r="BN1479" s="8"/>
      <c r="BO1479" s="8"/>
      <c r="BP1479" s="1" t="str">
        <v>0- Port Costs</v>
      </c>
      <c r="BT1479" s="1" t="str">
        <v>0- Port Value</v>
      </c>
      <c r="BU1479" s="8"/>
    </row>
    <row r="1480" spans="8:73" hidden="1" outlineLevel="1" x14ac:dyDescent="0.3">
      <c r="H1480" s="1" t="str">
        <v>0 - BM Costs</v>
      </c>
      <c r="L1480" s="1" t="str">
        <v>0 - BM Port</v>
      </c>
      <c r="N1480" s="1" t="str">
        <v>0 - Port Assets</v>
      </c>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8"/>
      <c r="AX1480" s="8"/>
      <c r="AY1480" s="8"/>
      <c r="AZ1480" s="8"/>
      <c r="BA1480" s="8"/>
      <c r="BB1480" s="8"/>
      <c r="BC1480" s="8"/>
      <c r="BD1480" s="8"/>
      <c r="BE1480" s="8"/>
      <c r="BF1480" s="8"/>
      <c r="BG1480" s="8"/>
      <c r="BH1480" s="8"/>
      <c r="BI1480" s="8"/>
      <c r="BJ1480" s="8"/>
      <c r="BK1480" s="8"/>
      <c r="BL1480" s="8"/>
      <c r="BM1480" s="8"/>
      <c r="BN1480" s="8"/>
      <c r="BO1480" s="8"/>
      <c r="BP1480" s="1" t="str">
        <v>0- Port Costs</v>
      </c>
      <c r="BT1480" s="1" t="str">
        <v>0- Port Value</v>
      </c>
      <c r="BU1480" s="8"/>
    </row>
    <row r="1481" spans="8:73" hidden="1" outlineLevel="1" x14ac:dyDescent="0.3">
      <c r="H1481" s="1" t="str">
        <v>0 - BM Costs</v>
      </c>
      <c r="L1481" s="1" t="str">
        <v>0 - BM Port</v>
      </c>
      <c r="N1481" s="1" t="str">
        <v>0 - Port Assets</v>
      </c>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8"/>
      <c r="AX1481" s="8"/>
      <c r="AY1481" s="8"/>
      <c r="AZ1481" s="8"/>
      <c r="BA1481" s="8"/>
      <c r="BB1481" s="8"/>
      <c r="BC1481" s="8"/>
      <c r="BD1481" s="8"/>
      <c r="BE1481" s="8"/>
      <c r="BF1481" s="8"/>
      <c r="BG1481" s="8"/>
      <c r="BH1481" s="8"/>
      <c r="BI1481" s="8"/>
      <c r="BJ1481" s="8"/>
      <c r="BK1481" s="8"/>
      <c r="BL1481" s="8"/>
      <c r="BM1481" s="8"/>
      <c r="BN1481" s="8"/>
      <c r="BO1481" s="8"/>
      <c r="BP1481" s="1" t="str">
        <v>0- Port Costs</v>
      </c>
      <c r="BT1481" s="1" t="str">
        <v>0- Port Value</v>
      </c>
      <c r="BU1481" s="8"/>
    </row>
    <row r="1482" spans="8:73" hidden="1" outlineLevel="1" x14ac:dyDescent="0.3">
      <c r="H1482" s="1" t="str">
        <v>0 - BM Costs</v>
      </c>
      <c r="L1482" s="1" t="str">
        <v>0 - BM Port</v>
      </c>
      <c r="N1482" s="1" t="str">
        <v>0 - Port Assets</v>
      </c>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8"/>
      <c r="AX1482" s="8"/>
      <c r="AY1482" s="8"/>
      <c r="AZ1482" s="8"/>
      <c r="BA1482" s="8"/>
      <c r="BB1482" s="8"/>
      <c r="BC1482" s="8"/>
      <c r="BD1482" s="8"/>
      <c r="BE1482" s="8"/>
      <c r="BF1482" s="8"/>
      <c r="BG1482" s="8"/>
      <c r="BH1482" s="8"/>
      <c r="BI1482" s="8"/>
      <c r="BJ1482" s="8"/>
      <c r="BK1482" s="8"/>
      <c r="BL1482" s="8"/>
      <c r="BM1482" s="8"/>
      <c r="BN1482" s="8"/>
      <c r="BO1482" s="8"/>
      <c r="BP1482" s="1" t="str">
        <v>0- Port Costs</v>
      </c>
      <c r="BT1482" s="1" t="str">
        <v>0- Port Value</v>
      </c>
      <c r="BU1482" s="8"/>
    </row>
    <row r="1483" spans="8:73" hidden="1" outlineLevel="1" x14ac:dyDescent="0.3">
      <c r="H1483" s="1" t="str">
        <v>0 - BM Costs</v>
      </c>
      <c r="L1483" s="1" t="str">
        <v>0 - BM Port</v>
      </c>
      <c r="N1483" s="1" t="str">
        <v>0 - Port Assets</v>
      </c>
      <c r="O1483" s="8"/>
      <c r="P1483" s="8"/>
      <c r="Q1483" s="8"/>
      <c r="R1483" s="8"/>
      <c r="S1483" s="8"/>
      <c r="T1483" s="8"/>
      <c r="U1483" s="8"/>
      <c r="V1483" s="8"/>
      <c r="W1483" s="8"/>
      <c r="X1483" s="8"/>
      <c r="Y1483" s="8"/>
      <c r="Z1483" s="8"/>
      <c r="AA1483" s="8"/>
      <c r="AB1483" s="8"/>
      <c r="AC1483" s="8"/>
      <c r="AD1483" s="8"/>
      <c r="AE1483" s="8"/>
      <c r="AF1483" s="8"/>
      <c r="AG1483" s="8"/>
      <c r="AH1483" s="8"/>
      <c r="AI1483" s="8"/>
      <c r="AJ1483" s="8"/>
      <c r="AK1483" s="8"/>
      <c r="AL1483" s="8"/>
      <c r="AM1483" s="8"/>
      <c r="AN1483" s="8"/>
      <c r="AO1483" s="8"/>
      <c r="AP1483" s="8"/>
      <c r="AQ1483" s="8"/>
      <c r="AR1483" s="8"/>
      <c r="AS1483" s="8"/>
      <c r="AT1483" s="8"/>
      <c r="AU1483" s="8"/>
      <c r="AV1483" s="8"/>
      <c r="AW1483" s="8"/>
      <c r="AX1483" s="8"/>
      <c r="AY1483" s="8"/>
      <c r="AZ1483" s="8"/>
      <c r="BA1483" s="8"/>
      <c r="BB1483" s="8"/>
      <c r="BC1483" s="8"/>
      <c r="BD1483" s="8"/>
      <c r="BE1483" s="8"/>
      <c r="BF1483" s="8"/>
      <c r="BG1483" s="8"/>
      <c r="BH1483" s="8"/>
      <c r="BI1483" s="8"/>
      <c r="BJ1483" s="8"/>
      <c r="BK1483" s="8"/>
      <c r="BL1483" s="8"/>
      <c r="BM1483" s="8"/>
      <c r="BN1483" s="8"/>
      <c r="BO1483" s="8"/>
      <c r="BP1483" s="1" t="str">
        <v>0- Port Costs</v>
      </c>
      <c r="BT1483" s="1" t="str">
        <v>0- Port Value</v>
      </c>
      <c r="BU1483" s="8"/>
    </row>
    <row r="1484" spans="8:73" hidden="1" outlineLevel="1" x14ac:dyDescent="0.3">
      <c r="H1484" s="1" t="str">
        <v>0 - BM Costs</v>
      </c>
      <c r="L1484" s="1" t="str">
        <v>0 - BM Port</v>
      </c>
      <c r="N1484" s="1" t="str">
        <v>0 - Port Assets</v>
      </c>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8"/>
      <c r="AX1484" s="8"/>
      <c r="AY1484" s="8"/>
      <c r="AZ1484" s="8"/>
      <c r="BA1484" s="8"/>
      <c r="BB1484" s="8"/>
      <c r="BC1484" s="8"/>
      <c r="BD1484" s="8"/>
      <c r="BE1484" s="8"/>
      <c r="BF1484" s="8"/>
      <c r="BG1484" s="8"/>
      <c r="BH1484" s="8"/>
      <c r="BI1484" s="8"/>
      <c r="BJ1484" s="8"/>
      <c r="BK1484" s="8"/>
      <c r="BL1484" s="8"/>
      <c r="BM1484" s="8"/>
      <c r="BN1484" s="8"/>
      <c r="BO1484" s="8"/>
      <c r="BP1484" s="1" t="str">
        <v>0- Port Costs</v>
      </c>
      <c r="BT1484" s="1" t="str">
        <v>0- Port Value</v>
      </c>
      <c r="BU1484" s="8"/>
    </row>
    <row r="1485" spans="8:73" hidden="1" outlineLevel="1" x14ac:dyDescent="0.3">
      <c r="H1485" s="1" t="str">
        <v>0 - BM Costs</v>
      </c>
      <c r="L1485" s="1" t="str">
        <v>0 - BM Port</v>
      </c>
      <c r="N1485" s="1" t="str">
        <v>0 - Port Assets</v>
      </c>
      <c r="O1485" s="8"/>
      <c r="P1485" s="8"/>
      <c r="Q1485" s="8"/>
      <c r="R1485" s="8"/>
      <c r="S1485" s="8"/>
      <c r="T1485" s="8"/>
      <c r="U1485" s="8"/>
      <c r="V1485" s="8"/>
      <c r="W1485" s="8"/>
      <c r="X1485" s="8"/>
      <c r="Y1485" s="8"/>
      <c r="Z1485" s="8"/>
      <c r="AA1485" s="8"/>
      <c r="AB1485" s="8"/>
      <c r="AC1485" s="8"/>
      <c r="AD1485" s="8"/>
      <c r="AE1485" s="8"/>
      <c r="AF1485" s="8"/>
      <c r="AG1485" s="8"/>
      <c r="AH1485" s="8"/>
      <c r="AI1485" s="8"/>
      <c r="AJ1485" s="8"/>
      <c r="AK1485" s="8"/>
      <c r="AL1485" s="8"/>
      <c r="AM1485" s="8"/>
      <c r="AN1485" s="8"/>
      <c r="AO1485" s="8"/>
      <c r="AP1485" s="8"/>
      <c r="AQ1485" s="8"/>
      <c r="AR1485" s="8"/>
      <c r="AS1485" s="8"/>
      <c r="AT1485" s="8"/>
      <c r="AU1485" s="8"/>
      <c r="AV1485" s="8"/>
      <c r="AW1485" s="8"/>
      <c r="AX1485" s="8"/>
      <c r="AY1485" s="8"/>
      <c r="AZ1485" s="8"/>
      <c r="BA1485" s="8"/>
      <c r="BB1485" s="8"/>
      <c r="BC1485" s="8"/>
      <c r="BD1485" s="8"/>
      <c r="BE1485" s="8"/>
      <c r="BF1485" s="8"/>
      <c r="BG1485" s="8"/>
      <c r="BH1485" s="8"/>
      <c r="BI1485" s="8"/>
      <c r="BJ1485" s="8"/>
      <c r="BK1485" s="8"/>
      <c r="BL1485" s="8"/>
      <c r="BM1485" s="8"/>
      <c r="BN1485" s="8"/>
      <c r="BO1485" s="8"/>
      <c r="BP1485" s="1" t="str">
        <v>0- Port Costs</v>
      </c>
      <c r="BT1485" s="1" t="str">
        <v>0- Port Value</v>
      </c>
      <c r="BU1485" s="8"/>
    </row>
    <row r="1486" spans="8:73" hidden="1" outlineLevel="1" x14ac:dyDescent="0.3">
      <c r="H1486" s="1" t="str">
        <v>0 - BM Costs</v>
      </c>
      <c r="L1486" s="1" t="str">
        <v>0 - BM Port</v>
      </c>
      <c r="N1486" s="1" t="str">
        <v>0 - Port Assets</v>
      </c>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8"/>
      <c r="AX1486" s="8"/>
      <c r="AY1486" s="8"/>
      <c r="AZ1486" s="8"/>
      <c r="BA1486" s="8"/>
      <c r="BB1486" s="8"/>
      <c r="BC1486" s="8"/>
      <c r="BD1486" s="8"/>
      <c r="BE1486" s="8"/>
      <c r="BF1486" s="8"/>
      <c r="BG1486" s="8"/>
      <c r="BH1486" s="8"/>
      <c r="BI1486" s="8"/>
      <c r="BJ1486" s="8"/>
      <c r="BK1486" s="8"/>
      <c r="BL1486" s="8"/>
      <c r="BM1486" s="8"/>
      <c r="BN1486" s="8"/>
      <c r="BO1486" s="8"/>
      <c r="BP1486" s="1" t="str">
        <v>0- Port Costs</v>
      </c>
      <c r="BT1486" s="1" t="str">
        <v>0- Port Value</v>
      </c>
      <c r="BU1486" s="8"/>
    </row>
    <row r="1487" spans="8:73" hidden="1" outlineLevel="1" x14ac:dyDescent="0.3">
      <c r="H1487" s="1" t="str">
        <v>0 - BM Costs</v>
      </c>
      <c r="L1487" s="1" t="str">
        <v>0 - BM Port</v>
      </c>
      <c r="N1487" s="1" t="str">
        <v>0 - Port Assets</v>
      </c>
      <c r="O1487" s="8"/>
      <c r="P1487" s="8"/>
      <c r="Q1487" s="8"/>
      <c r="R1487" s="8"/>
      <c r="S1487" s="8"/>
      <c r="T1487" s="8"/>
      <c r="U1487" s="8"/>
      <c r="V1487" s="8"/>
      <c r="W1487" s="8"/>
      <c r="X1487" s="8"/>
      <c r="Y1487" s="8"/>
      <c r="Z1487" s="8"/>
      <c r="AA1487" s="8"/>
      <c r="AB1487" s="8"/>
      <c r="AC1487" s="8"/>
      <c r="AD1487" s="8"/>
      <c r="AE1487" s="8"/>
      <c r="AF1487" s="8"/>
      <c r="AG1487" s="8"/>
      <c r="AH1487" s="8"/>
      <c r="AI1487" s="8"/>
      <c r="AJ1487" s="8"/>
      <c r="AK1487" s="8"/>
      <c r="AL1487" s="8"/>
      <c r="AM1487" s="8"/>
      <c r="AN1487" s="8"/>
      <c r="AO1487" s="8"/>
      <c r="AP1487" s="8"/>
      <c r="AQ1487" s="8"/>
      <c r="AR1487" s="8"/>
      <c r="AS1487" s="8"/>
      <c r="AT1487" s="8"/>
      <c r="AU1487" s="8"/>
      <c r="AV1487" s="8"/>
      <c r="AW1487" s="8"/>
      <c r="AX1487" s="8"/>
      <c r="AY1487" s="8"/>
      <c r="AZ1487" s="8"/>
      <c r="BA1487" s="8"/>
      <c r="BB1487" s="8"/>
      <c r="BC1487" s="8"/>
      <c r="BD1487" s="8"/>
      <c r="BE1487" s="8"/>
      <c r="BF1487" s="8"/>
      <c r="BG1487" s="8"/>
      <c r="BH1487" s="8"/>
      <c r="BI1487" s="8"/>
      <c r="BJ1487" s="8"/>
      <c r="BK1487" s="8"/>
      <c r="BL1487" s="8"/>
      <c r="BM1487" s="8"/>
      <c r="BN1487" s="8"/>
      <c r="BO1487" s="8"/>
      <c r="BP1487" s="1" t="str">
        <v>0- Port Costs</v>
      </c>
      <c r="BT1487" s="1" t="str">
        <v>0- Port Value</v>
      </c>
      <c r="BU1487" s="8"/>
    </row>
    <row r="1488" spans="8:73" hidden="1" outlineLevel="1" x14ac:dyDescent="0.3">
      <c r="H1488" s="1" t="str">
        <v>0 - BM Costs</v>
      </c>
      <c r="L1488" s="1" t="str">
        <v>0 - BM Port</v>
      </c>
      <c r="N1488" s="1" t="str">
        <v>0 - Port Assets</v>
      </c>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8"/>
      <c r="AX1488" s="8"/>
      <c r="AY1488" s="8"/>
      <c r="AZ1488" s="8"/>
      <c r="BA1488" s="8"/>
      <c r="BB1488" s="8"/>
      <c r="BC1488" s="8"/>
      <c r="BD1488" s="8"/>
      <c r="BE1488" s="8"/>
      <c r="BF1488" s="8"/>
      <c r="BG1488" s="8"/>
      <c r="BH1488" s="8"/>
      <c r="BI1488" s="8"/>
      <c r="BJ1488" s="8"/>
      <c r="BK1488" s="8"/>
      <c r="BL1488" s="8"/>
      <c r="BM1488" s="8"/>
      <c r="BN1488" s="8"/>
      <c r="BO1488" s="8"/>
      <c r="BP1488" s="1" t="str">
        <v>0- Port Costs</v>
      </c>
      <c r="BT1488" s="1" t="str">
        <v>0- Port Value</v>
      </c>
      <c r="BU1488" s="8"/>
    </row>
    <row r="1489" spans="8:73" hidden="1" outlineLevel="1" x14ac:dyDescent="0.3">
      <c r="H1489" s="1" t="str">
        <v>0 - BM Costs</v>
      </c>
      <c r="L1489" s="1" t="str">
        <v>0 - BM Port</v>
      </c>
      <c r="N1489" s="1" t="str">
        <v>0 - Port Assets</v>
      </c>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8"/>
      <c r="AX1489" s="8"/>
      <c r="AY1489" s="8"/>
      <c r="AZ1489" s="8"/>
      <c r="BA1489" s="8"/>
      <c r="BB1489" s="8"/>
      <c r="BC1489" s="8"/>
      <c r="BD1489" s="8"/>
      <c r="BE1489" s="8"/>
      <c r="BF1489" s="8"/>
      <c r="BG1489" s="8"/>
      <c r="BH1489" s="8"/>
      <c r="BI1489" s="8"/>
      <c r="BJ1489" s="8"/>
      <c r="BK1489" s="8"/>
      <c r="BL1489" s="8"/>
      <c r="BM1489" s="8"/>
      <c r="BN1489" s="8"/>
      <c r="BO1489" s="8"/>
      <c r="BP1489" s="1" t="str">
        <v>0- Port Costs</v>
      </c>
      <c r="BT1489" s="1" t="str">
        <v>0- Port Value</v>
      </c>
      <c r="BU1489" s="8"/>
    </row>
    <row r="1490" spans="8:73" hidden="1" outlineLevel="1" x14ac:dyDescent="0.3">
      <c r="H1490" s="1" t="str">
        <v>0 - BM Costs</v>
      </c>
      <c r="L1490" s="1" t="str">
        <v>0 - BM Port</v>
      </c>
      <c r="N1490" s="1" t="str">
        <v>0 - Port Assets</v>
      </c>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c r="BD1490" s="8"/>
      <c r="BE1490" s="8"/>
      <c r="BF1490" s="8"/>
      <c r="BG1490" s="8"/>
      <c r="BH1490" s="8"/>
      <c r="BI1490" s="8"/>
      <c r="BJ1490" s="8"/>
      <c r="BK1490" s="8"/>
      <c r="BL1490" s="8"/>
      <c r="BM1490" s="8"/>
      <c r="BN1490" s="8"/>
      <c r="BO1490" s="8"/>
      <c r="BP1490" s="1" t="str">
        <v>0- Port Costs</v>
      </c>
      <c r="BT1490" s="1" t="str">
        <v>0- Port Value</v>
      </c>
      <c r="BU1490" s="8"/>
    </row>
    <row r="1491" spans="8:73" hidden="1" outlineLevel="1" x14ac:dyDescent="0.3">
      <c r="H1491" s="1" t="str">
        <v>0 - BM Costs</v>
      </c>
      <c r="L1491" s="1" t="str">
        <v>0 - BM Port</v>
      </c>
      <c r="N1491" s="1" t="str">
        <v>0 - Port Assets</v>
      </c>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8"/>
      <c r="AX1491" s="8"/>
      <c r="AY1491" s="8"/>
      <c r="AZ1491" s="8"/>
      <c r="BA1491" s="8"/>
      <c r="BB1491" s="8"/>
      <c r="BC1491" s="8"/>
      <c r="BD1491" s="8"/>
      <c r="BE1491" s="8"/>
      <c r="BF1491" s="8"/>
      <c r="BG1491" s="8"/>
      <c r="BH1491" s="8"/>
      <c r="BI1491" s="8"/>
      <c r="BJ1491" s="8"/>
      <c r="BK1491" s="8"/>
      <c r="BL1491" s="8"/>
      <c r="BM1491" s="8"/>
      <c r="BN1491" s="8"/>
      <c r="BO1491" s="8"/>
      <c r="BP1491" s="1" t="str">
        <v>0- Port Costs</v>
      </c>
      <c r="BT1491" s="1" t="str">
        <v>0- Port Value</v>
      </c>
      <c r="BU1491" s="8"/>
    </row>
    <row r="1492" spans="8:73" hidden="1" outlineLevel="1" x14ac:dyDescent="0.3">
      <c r="H1492" s="1" t="str">
        <v>0 - BM Costs</v>
      </c>
      <c r="L1492" s="1" t="str">
        <v>0 - BM Port</v>
      </c>
      <c r="N1492" s="1" t="str">
        <v>0 - Port Assets</v>
      </c>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8"/>
      <c r="AX1492" s="8"/>
      <c r="AY1492" s="8"/>
      <c r="AZ1492" s="8"/>
      <c r="BA1492" s="8"/>
      <c r="BB1492" s="8"/>
      <c r="BC1492" s="8"/>
      <c r="BD1492" s="8"/>
      <c r="BE1492" s="8"/>
      <c r="BF1492" s="8"/>
      <c r="BG1492" s="8"/>
      <c r="BH1492" s="8"/>
      <c r="BI1492" s="8"/>
      <c r="BJ1492" s="8"/>
      <c r="BK1492" s="8"/>
      <c r="BL1492" s="8"/>
      <c r="BM1492" s="8"/>
      <c r="BN1492" s="8"/>
      <c r="BO1492" s="8"/>
      <c r="BP1492" s="1" t="str">
        <v>0- Port Costs</v>
      </c>
      <c r="BT1492" s="1" t="str">
        <v>0- Port Value</v>
      </c>
      <c r="BU1492" s="8"/>
    </row>
    <row r="1493" spans="8:73" hidden="1" outlineLevel="1" x14ac:dyDescent="0.3">
      <c r="H1493" s="1" t="str">
        <v>0 - BM Costs</v>
      </c>
      <c r="L1493" s="1" t="str">
        <v>0 - BM Port</v>
      </c>
      <c r="N1493" s="1" t="str">
        <v>0 - Port Assets</v>
      </c>
      <c r="O1493" s="8"/>
      <c r="P1493" s="8"/>
      <c r="Q1493" s="8"/>
      <c r="R1493" s="8"/>
      <c r="S1493" s="8"/>
      <c r="T1493" s="8"/>
      <c r="U1493" s="8"/>
      <c r="V1493" s="8"/>
      <c r="W1493" s="8"/>
      <c r="X1493" s="8"/>
      <c r="Y1493" s="8"/>
      <c r="Z1493" s="8"/>
      <c r="AA1493" s="8"/>
      <c r="AB1493" s="8"/>
      <c r="AC1493" s="8"/>
      <c r="AD1493" s="8"/>
      <c r="AE1493" s="8"/>
      <c r="AF1493" s="8"/>
      <c r="AG1493" s="8"/>
      <c r="AH1493" s="8"/>
      <c r="AI1493" s="8"/>
      <c r="AJ1493" s="8"/>
      <c r="AK1493" s="8"/>
      <c r="AL1493" s="8"/>
      <c r="AM1493" s="8"/>
      <c r="AN1493" s="8"/>
      <c r="AO1493" s="8"/>
      <c r="AP1493" s="8"/>
      <c r="AQ1493" s="8"/>
      <c r="AR1493" s="8"/>
      <c r="AS1493" s="8"/>
      <c r="AT1493" s="8"/>
      <c r="AU1493" s="8"/>
      <c r="AV1493" s="8"/>
      <c r="AW1493" s="8"/>
      <c r="AX1493" s="8"/>
      <c r="AY1493" s="8"/>
      <c r="AZ1493" s="8"/>
      <c r="BA1493" s="8"/>
      <c r="BB1493" s="8"/>
      <c r="BC1493" s="8"/>
      <c r="BD1493" s="8"/>
      <c r="BE1493" s="8"/>
      <c r="BF1493" s="8"/>
      <c r="BG1493" s="8"/>
      <c r="BH1493" s="8"/>
      <c r="BI1493" s="8"/>
      <c r="BJ1493" s="8"/>
      <c r="BK1493" s="8"/>
      <c r="BL1493" s="8"/>
      <c r="BM1493" s="8"/>
      <c r="BN1493" s="8"/>
      <c r="BO1493" s="8"/>
      <c r="BP1493" s="1" t="str">
        <v>0- Port Costs</v>
      </c>
      <c r="BT1493" s="1" t="str">
        <v>0- Port Value</v>
      </c>
      <c r="BU1493" s="8"/>
    </row>
    <row r="1494" spans="8:73" hidden="1" outlineLevel="1" x14ac:dyDescent="0.3">
      <c r="H1494" s="1" t="str">
        <v>0 - BM Costs</v>
      </c>
      <c r="L1494" s="1" t="str">
        <v>0 - BM Port</v>
      </c>
      <c r="N1494" s="1" t="str">
        <v>0 - Port Assets</v>
      </c>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8"/>
      <c r="AX1494" s="8"/>
      <c r="AY1494" s="8"/>
      <c r="AZ1494" s="8"/>
      <c r="BA1494" s="8"/>
      <c r="BB1494" s="8"/>
      <c r="BC1494" s="8"/>
      <c r="BD1494" s="8"/>
      <c r="BE1494" s="8"/>
      <c r="BF1494" s="8"/>
      <c r="BG1494" s="8"/>
      <c r="BH1494" s="8"/>
      <c r="BI1494" s="8"/>
      <c r="BJ1494" s="8"/>
      <c r="BK1494" s="8"/>
      <c r="BL1494" s="8"/>
      <c r="BM1494" s="8"/>
      <c r="BN1494" s="8"/>
      <c r="BO1494" s="8"/>
      <c r="BP1494" s="1" t="str">
        <v>0- Port Costs</v>
      </c>
      <c r="BT1494" s="1" t="str">
        <v>0- Port Value</v>
      </c>
      <c r="BU1494" s="8"/>
    </row>
    <row r="1495" spans="8:73" hidden="1" outlineLevel="1" x14ac:dyDescent="0.3">
      <c r="H1495" s="1" t="str">
        <v>0 - BM Costs</v>
      </c>
      <c r="L1495" s="1" t="str">
        <v>0 - BM Port</v>
      </c>
      <c r="N1495" s="1" t="str">
        <v>0 - Port Assets</v>
      </c>
      <c r="O1495" s="8"/>
      <c r="P1495" s="8"/>
      <c r="Q1495" s="8"/>
      <c r="R1495" s="8"/>
      <c r="S1495" s="8"/>
      <c r="T1495" s="8"/>
      <c r="U1495" s="8"/>
      <c r="V1495" s="8"/>
      <c r="W1495" s="8"/>
      <c r="X1495" s="8"/>
      <c r="Y1495" s="8"/>
      <c r="Z1495" s="8"/>
      <c r="AA1495" s="8"/>
      <c r="AB1495" s="8"/>
      <c r="AC1495" s="8"/>
      <c r="AD1495" s="8"/>
      <c r="AE1495" s="8"/>
      <c r="AF1495" s="8"/>
      <c r="AG1495" s="8"/>
      <c r="AH1495" s="8"/>
      <c r="AI1495" s="8"/>
      <c r="AJ1495" s="8"/>
      <c r="AK1495" s="8"/>
      <c r="AL1495" s="8"/>
      <c r="AM1495" s="8"/>
      <c r="AN1495" s="8"/>
      <c r="AO1495" s="8"/>
      <c r="AP1495" s="8"/>
      <c r="AQ1495" s="8"/>
      <c r="AR1495" s="8"/>
      <c r="AS1495" s="8"/>
      <c r="AT1495" s="8"/>
      <c r="AU1495" s="8"/>
      <c r="AV1495" s="8"/>
      <c r="AW1495" s="8"/>
      <c r="AX1495" s="8"/>
      <c r="AY1495" s="8"/>
      <c r="AZ1495" s="8"/>
      <c r="BA1495" s="8"/>
      <c r="BB1495" s="8"/>
      <c r="BC1495" s="8"/>
      <c r="BD1495" s="8"/>
      <c r="BE1495" s="8"/>
      <c r="BF1495" s="8"/>
      <c r="BG1495" s="8"/>
      <c r="BH1495" s="8"/>
      <c r="BI1495" s="8"/>
      <c r="BJ1495" s="8"/>
      <c r="BK1495" s="8"/>
      <c r="BL1495" s="8"/>
      <c r="BM1495" s="8"/>
      <c r="BN1495" s="8"/>
      <c r="BO1495" s="8"/>
      <c r="BP1495" s="1" t="str">
        <v>0- Port Costs</v>
      </c>
      <c r="BT1495" s="1" t="str">
        <v>0- Port Value</v>
      </c>
      <c r="BU1495" s="8"/>
    </row>
    <row r="1496" spans="8:73" hidden="1" outlineLevel="1" x14ac:dyDescent="0.3">
      <c r="H1496" s="1" t="str">
        <v>0 - BM Costs</v>
      </c>
      <c r="L1496" s="1" t="str">
        <v>0 - BM Port</v>
      </c>
      <c r="N1496" s="1" t="str">
        <v>0 - Port Assets</v>
      </c>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8"/>
      <c r="AL1496" s="8"/>
      <c r="AM1496" s="8"/>
      <c r="AN1496" s="8"/>
      <c r="AO1496" s="8"/>
      <c r="AP1496" s="8"/>
      <c r="AQ1496" s="8"/>
      <c r="AR1496" s="8"/>
      <c r="AS1496" s="8"/>
      <c r="AT1496" s="8"/>
      <c r="AU1496" s="8"/>
      <c r="AV1496" s="8"/>
      <c r="AW1496" s="8"/>
      <c r="AX1496" s="8"/>
      <c r="AY1496" s="8"/>
      <c r="AZ1496" s="8"/>
      <c r="BA1496" s="8"/>
      <c r="BB1496" s="8"/>
      <c r="BC1496" s="8"/>
      <c r="BD1496" s="8"/>
      <c r="BE1496" s="8"/>
      <c r="BF1496" s="8"/>
      <c r="BG1496" s="8"/>
      <c r="BH1496" s="8"/>
      <c r="BI1496" s="8"/>
      <c r="BJ1496" s="8"/>
      <c r="BK1496" s="8"/>
      <c r="BL1496" s="8"/>
      <c r="BM1496" s="8"/>
      <c r="BN1496" s="8"/>
      <c r="BO1496" s="8"/>
      <c r="BP1496" s="1" t="str">
        <v>0- Port Costs</v>
      </c>
      <c r="BT1496" s="1" t="str">
        <v>0- Port Value</v>
      </c>
      <c r="BU1496" s="8"/>
    </row>
    <row r="1497" spans="8:73" hidden="1" outlineLevel="1" x14ac:dyDescent="0.3">
      <c r="H1497" s="1" t="str">
        <v>0 - BM Costs</v>
      </c>
      <c r="L1497" s="1" t="str">
        <v>0 - BM Port</v>
      </c>
      <c r="N1497" s="1" t="str">
        <v>0 - Port Assets</v>
      </c>
      <c r="O1497" s="8"/>
      <c r="P1497" s="8"/>
      <c r="Q1497" s="8"/>
      <c r="R1497" s="8"/>
      <c r="S1497" s="8"/>
      <c r="T1497" s="8"/>
      <c r="U1497" s="8"/>
      <c r="V1497" s="8"/>
      <c r="W1497" s="8"/>
      <c r="X1497" s="8"/>
      <c r="Y1497" s="8"/>
      <c r="Z1497" s="8"/>
      <c r="AA1497" s="8"/>
      <c r="AB1497" s="8"/>
      <c r="AC1497" s="8"/>
      <c r="AD1497" s="8"/>
      <c r="AE1497" s="8"/>
      <c r="AF1497" s="8"/>
      <c r="AG1497" s="8"/>
      <c r="AH1497" s="8"/>
      <c r="AI1497" s="8"/>
      <c r="AJ1497" s="8"/>
      <c r="AK1497" s="8"/>
      <c r="AL1497" s="8"/>
      <c r="AM1497" s="8"/>
      <c r="AN1497" s="8"/>
      <c r="AO1497" s="8"/>
      <c r="AP1497" s="8"/>
      <c r="AQ1497" s="8"/>
      <c r="AR1497" s="8"/>
      <c r="AS1497" s="8"/>
      <c r="AT1497" s="8"/>
      <c r="AU1497" s="8"/>
      <c r="AV1497" s="8"/>
      <c r="AW1497" s="8"/>
      <c r="AX1497" s="8"/>
      <c r="AY1497" s="8"/>
      <c r="AZ1497" s="8"/>
      <c r="BA1497" s="8"/>
      <c r="BB1497" s="8"/>
      <c r="BC1497" s="8"/>
      <c r="BD1497" s="8"/>
      <c r="BE1497" s="8"/>
      <c r="BF1497" s="8"/>
      <c r="BG1497" s="8"/>
      <c r="BH1497" s="8"/>
      <c r="BI1497" s="8"/>
      <c r="BJ1497" s="8"/>
      <c r="BK1497" s="8"/>
      <c r="BL1497" s="8"/>
      <c r="BM1497" s="8"/>
      <c r="BN1497" s="8"/>
      <c r="BO1497" s="8"/>
      <c r="BP1497" s="1" t="str">
        <v>0- Port Costs</v>
      </c>
      <c r="BT1497" s="1" t="str">
        <v>0- Port Value</v>
      </c>
      <c r="BU1497" s="8"/>
    </row>
    <row r="1498" spans="8:73" hidden="1" outlineLevel="1" x14ac:dyDescent="0.3">
      <c r="H1498" s="1" t="str">
        <v>0 - BM Costs</v>
      </c>
      <c r="L1498" s="1" t="str">
        <v>0 - BM Port</v>
      </c>
      <c r="N1498" s="1" t="str">
        <v>0 - Port Assets</v>
      </c>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c r="BA1498" s="8"/>
      <c r="BB1498" s="8"/>
      <c r="BC1498" s="8"/>
      <c r="BD1498" s="8"/>
      <c r="BE1498" s="8"/>
      <c r="BF1498" s="8"/>
      <c r="BG1498" s="8"/>
      <c r="BH1498" s="8"/>
      <c r="BI1498" s="8"/>
      <c r="BJ1498" s="8"/>
      <c r="BK1498" s="8"/>
      <c r="BL1498" s="8"/>
      <c r="BM1498" s="8"/>
      <c r="BN1498" s="8"/>
      <c r="BO1498" s="8"/>
      <c r="BP1498" s="1" t="str">
        <v>0- Port Costs</v>
      </c>
      <c r="BT1498" s="1" t="str">
        <v>0- Port Value</v>
      </c>
      <c r="BU1498" s="8"/>
    </row>
    <row r="1499" spans="8:73" hidden="1" outlineLevel="1" x14ac:dyDescent="0.3">
      <c r="H1499" s="1" t="str">
        <v>0 - BM Costs</v>
      </c>
      <c r="L1499" s="1" t="str">
        <v>0 - BM Port</v>
      </c>
      <c r="N1499" s="1" t="str">
        <v>0 - Port Assets</v>
      </c>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1" t="str">
        <v>0- Port Costs</v>
      </c>
      <c r="BT1499" s="1" t="str">
        <v>0- Port Value</v>
      </c>
      <c r="BU1499" s="8"/>
    </row>
    <row r="1500" spans="8:73" hidden="1" outlineLevel="1" x14ac:dyDescent="0.3">
      <c r="H1500" s="1" t="str">
        <v>0 - BM Costs</v>
      </c>
      <c r="L1500" s="1" t="str">
        <v>0 - BM Port</v>
      </c>
      <c r="N1500" s="1" t="str">
        <v>0 - Port Assets</v>
      </c>
      <c r="O1500" s="8"/>
      <c r="P1500" s="8"/>
      <c r="Q1500" s="8"/>
      <c r="R1500" s="8"/>
      <c r="S1500" s="8"/>
      <c r="T1500" s="8"/>
      <c r="U1500" s="8"/>
      <c r="V1500" s="8"/>
      <c r="W1500" s="8"/>
      <c r="X1500" s="8"/>
      <c r="Y1500" s="8"/>
      <c r="Z1500" s="8"/>
      <c r="AA1500" s="8"/>
      <c r="AB1500" s="8"/>
      <c r="AC1500" s="8"/>
      <c r="AD1500" s="8"/>
      <c r="AE1500" s="8"/>
      <c r="AF1500" s="8"/>
      <c r="AG1500" s="8"/>
      <c r="AH1500" s="8"/>
      <c r="AI1500" s="8"/>
      <c r="AJ1500" s="8"/>
      <c r="AK1500" s="8"/>
      <c r="AL1500" s="8"/>
      <c r="AM1500" s="8"/>
      <c r="AN1500" s="8"/>
      <c r="AO1500" s="8"/>
      <c r="AP1500" s="8"/>
      <c r="AQ1500" s="8"/>
      <c r="AR1500" s="8"/>
      <c r="AS1500" s="8"/>
      <c r="AT1500" s="8"/>
      <c r="AU1500" s="8"/>
      <c r="AV1500" s="8"/>
      <c r="AW1500" s="8"/>
      <c r="AX1500" s="8"/>
      <c r="AY1500" s="8"/>
      <c r="AZ1500" s="8"/>
      <c r="BA1500" s="8"/>
      <c r="BB1500" s="8"/>
      <c r="BC1500" s="8"/>
      <c r="BD1500" s="8"/>
      <c r="BE1500" s="8"/>
      <c r="BF1500" s="8"/>
      <c r="BG1500" s="8"/>
      <c r="BH1500" s="8"/>
      <c r="BI1500" s="8"/>
      <c r="BJ1500" s="8"/>
      <c r="BK1500" s="8"/>
      <c r="BL1500" s="8"/>
      <c r="BM1500" s="8"/>
      <c r="BN1500" s="8"/>
      <c r="BO1500" s="8"/>
      <c r="BP1500" s="1" t="str">
        <v>0- Port Costs</v>
      </c>
      <c r="BT1500" s="1" t="str">
        <v>0- Port Value</v>
      </c>
      <c r="BU1500" s="8"/>
    </row>
    <row r="1501" spans="8:73" hidden="1" outlineLevel="1" x14ac:dyDescent="0.3">
      <c r="H1501" s="1" t="str">
        <v>0 - BM Costs</v>
      </c>
      <c r="L1501" s="1" t="str">
        <v>0 - BM Port</v>
      </c>
      <c r="N1501" s="1" t="str">
        <v>0 - Port Assets</v>
      </c>
      <c r="O1501" s="8"/>
      <c r="P1501" s="8"/>
      <c r="Q1501" s="8"/>
      <c r="R1501" s="8"/>
      <c r="S1501" s="8"/>
      <c r="T1501" s="8"/>
      <c r="U1501" s="8"/>
      <c r="V1501" s="8"/>
      <c r="W1501" s="8"/>
      <c r="X1501" s="8"/>
      <c r="Y1501" s="8"/>
      <c r="Z1501" s="8"/>
      <c r="AA1501" s="8"/>
      <c r="AB1501" s="8"/>
      <c r="AC1501" s="8"/>
      <c r="AD1501" s="8"/>
      <c r="AE1501" s="8"/>
      <c r="AF1501" s="8"/>
      <c r="AG1501" s="8"/>
      <c r="AH1501" s="8"/>
      <c r="AI1501" s="8"/>
      <c r="AJ1501" s="8"/>
      <c r="AK1501" s="8"/>
      <c r="AL1501" s="8"/>
      <c r="AM1501" s="8"/>
      <c r="AN1501" s="8"/>
      <c r="AO1501" s="8"/>
      <c r="AP1501" s="8"/>
      <c r="AQ1501" s="8"/>
      <c r="AR1501" s="8"/>
      <c r="AS1501" s="8"/>
      <c r="AT1501" s="8"/>
      <c r="AU1501" s="8"/>
      <c r="AV1501" s="8"/>
      <c r="AW1501" s="8"/>
      <c r="AX1501" s="8"/>
      <c r="AY1501" s="8"/>
      <c r="AZ1501" s="8"/>
      <c r="BA1501" s="8"/>
      <c r="BB1501" s="8"/>
      <c r="BC1501" s="8"/>
      <c r="BD1501" s="8"/>
      <c r="BE1501" s="8"/>
      <c r="BF1501" s="8"/>
      <c r="BG1501" s="8"/>
      <c r="BH1501" s="8"/>
      <c r="BI1501" s="8"/>
      <c r="BJ1501" s="8"/>
      <c r="BK1501" s="8"/>
      <c r="BL1501" s="8"/>
      <c r="BM1501" s="8"/>
      <c r="BN1501" s="8"/>
      <c r="BO1501" s="8"/>
      <c r="BP1501" s="1" t="str">
        <v>0- Port Costs</v>
      </c>
      <c r="BT1501" s="1" t="str">
        <v>0- Port Value</v>
      </c>
      <c r="BU1501" s="8"/>
    </row>
    <row r="1502" spans="8:73" hidden="1" outlineLevel="1" x14ac:dyDescent="0.3">
      <c r="H1502" s="1" t="str">
        <v>0 - BM Costs</v>
      </c>
      <c r="L1502" s="1" t="str">
        <v>0 - BM Port</v>
      </c>
      <c r="N1502" s="1" t="str">
        <v>0 - Port Assets</v>
      </c>
      <c r="O1502" s="8"/>
      <c r="P1502" s="8"/>
      <c r="Q1502" s="8"/>
      <c r="R1502" s="8"/>
      <c r="S1502" s="8"/>
      <c r="T1502" s="8"/>
      <c r="U1502" s="8"/>
      <c r="V1502" s="8"/>
      <c r="W1502" s="8"/>
      <c r="X1502" s="8"/>
      <c r="Y1502" s="8"/>
      <c r="Z1502" s="8"/>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8"/>
      <c r="AX1502" s="8"/>
      <c r="AY1502" s="8"/>
      <c r="AZ1502" s="8"/>
      <c r="BA1502" s="8"/>
      <c r="BB1502" s="8"/>
      <c r="BC1502" s="8"/>
      <c r="BD1502" s="8"/>
      <c r="BE1502" s="8"/>
      <c r="BF1502" s="8"/>
      <c r="BG1502" s="8"/>
      <c r="BH1502" s="8"/>
      <c r="BI1502" s="8"/>
      <c r="BJ1502" s="8"/>
      <c r="BK1502" s="8"/>
      <c r="BL1502" s="8"/>
      <c r="BM1502" s="8"/>
      <c r="BN1502" s="8"/>
      <c r="BO1502" s="8"/>
      <c r="BP1502" s="1" t="str">
        <v>0- Port Costs</v>
      </c>
      <c r="BT1502" s="1" t="str">
        <v>0- Port Value</v>
      </c>
      <c r="BU1502" s="8"/>
    </row>
    <row r="1503" spans="8:73" hidden="1" outlineLevel="1" x14ac:dyDescent="0.3">
      <c r="H1503" s="1" t="str">
        <v>0 - BM Costs</v>
      </c>
      <c r="L1503" s="1" t="str">
        <v>0 - BM Port</v>
      </c>
      <c r="N1503" s="1" t="str">
        <v>0 - Port Assets</v>
      </c>
      <c r="O1503" s="8"/>
      <c r="P1503" s="8"/>
      <c r="Q1503" s="8"/>
      <c r="R1503" s="8"/>
      <c r="S1503" s="8"/>
      <c r="T1503" s="8"/>
      <c r="U1503" s="8"/>
      <c r="V1503" s="8"/>
      <c r="W1503" s="8"/>
      <c r="X1503" s="8"/>
      <c r="Y1503" s="8"/>
      <c r="Z1503" s="8"/>
      <c r="AA1503" s="8"/>
      <c r="AB1503" s="8"/>
      <c r="AC1503" s="8"/>
      <c r="AD1503" s="8"/>
      <c r="AE1503" s="8"/>
      <c r="AF1503" s="8"/>
      <c r="AG1503" s="8"/>
      <c r="AH1503" s="8"/>
      <c r="AI1503" s="8"/>
      <c r="AJ1503" s="8"/>
      <c r="AK1503" s="8"/>
      <c r="AL1503" s="8"/>
      <c r="AM1503" s="8"/>
      <c r="AN1503" s="8"/>
      <c r="AO1503" s="8"/>
      <c r="AP1503" s="8"/>
      <c r="AQ1503" s="8"/>
      <c r="AR1503" s="8"/>
      <c r="AS1503" s="8"/>
      <c r="AT1503" s="8"/>
      <c r="AU1503" s="8"/>
      <c r="AV1503" s="8"/>
      <c r="AW1503" s="8"/>
      <c r="AX1503" s="8"/>
      <c r="AY1503" s="8"/>
      <c r="AZ1503" s="8"/>
      <c r="BA1503" s="8"/>
      <c r="BB1503" s="8"/>
      <c r="BC1503" s="8"/>
      <c r="BD1503" s="8"/>
      <c r="BE1503" s="8"/>
      <c r="BF1503" s="8"/>
      <c r="BG1503" s="8"/>
      <c r="BH1503" s="8"/>
      <c r="BI1503" s="8"/>
      <c r="BJ1503" s="8"/>
      <c r="BK1503" s="8"/>
      <c r="BL1503" s="8"/>
      <c r="BM1503" s="8"/>
      <c r="BN1503" s="8"/>
      <c r="BO1503" s="8"/>
      <c r="BP1503" s="1" t="str">
        <v>0- Port Costs</v>
      </c>
      <c r="BT1503" s="1" t="str">
        <v>0- Port Value</v>
      </c>
      <c r="BU1503" s="8"/>
    </row>
    <row r="1504" spans="8:73" hidden="1" outlineLevel="1" x14ac:dyDescent="0.3">
      <c r="H1504" s="1" t="str">
        <v>0 - BM Costs</v>
      </c>
      <c r="L1504" s="1" t="str">
        <v>0 - BM Port</v>
      </c>
      <c r="N1504" s="1" t="str">
        <v>0 - Port Assets</v>
      </c>
      <c r="O1504" s="8"/>
      <c r="P1504" s="8"/>
      <c r="Q1504" s="8"/>
      <c r="R1504" s="8"/>
      <c r="S1504" s="8"/>
      <c r="T1504" s="8"/>
      <c r="U1504" s="8"/>
      <c r="V1504" s="8"/>
      <c r="W1504" s="8"/>
      <c r="X1504" s="8"/>
      <c r="Y1504" s="8"/>
      <c r="Z1504" s="8"/>
      <c r="AA1504" s="8"/>
      <c r="AB1504" s="8"/>
      <c r="AC1504" s="8"/>
      <c r="AD1504" s="8"/>
      <c r="AE1504" s="8"/>
      <c r="AF1504" s="8"/>
      <c r="AG1504" s="8"/>
      <c r="AH1504" s="8"/>
      <c r="AI1504" s="8"/>
      <c r="AJ1504" s="8"/>
      <c r="AK1504" s="8"/>
      <c r="AL1504" s="8"/>
      <c r="AM1504" s="8"/>
      <c r="AN1504" s="8"/>
      <c r="AO1504" s="8"/>
      <c r="AP1504" s="8"/>
      <c r="AQ1504" s="8"/>
      <c r="AR1504" s="8"/>
      <c r="AS1504" s="8"/>
      <c r="AT1504" s="8"/>
      <c r="AU1504" s="8"/>
      <c r="AV1504" s="8"/>
      <c r="AW1504" s="8"/>
      <c r="AX1504" s="8"/>
      <c r="AY1504" s="8"/>
      <c r="AZ1504" s="8"/>
      <c r="BA1504" s="8"/>
      <c r="BB1504" s="8"/>
      <c r="BC1504" s="8"/>
      <c r="BD1504" s="8"/>
      <c r="BE1504" s="8"/>
      <c r="BF1504" s="8"/>
      <c r="BG1504" s="8"/>
      <c r="BH1504" s="8"/>
      <c r="BI1504" s="8"/>
      <c r="BJ1504" s="8"/>
      <c r="BK1504" s="8"/>
      <c r="BL1504" s="8"/>
      <c r="BM1504" s="8"/>
      <c r="BN1504" s="8"/>
      <c r="BO1504" s="8"/>
      <c r="BP1504" s="1" t="str">
        <v>0- Port Costs</v>
      </c>
      <c r="BT1504" s="1" t="str">
        <v>0- Port Value</v>
      </c>
      <c r="BU1504" s="8"/>
    </row>
    <row r="1505" spans="8:73" hidden="1" outlineLevel="1" x14ac:dyDescent="0.3">
      <c r="H1505" s="1" t="str">
        <v>0 - BM Costs</v>
      </c>
      <c r="L1505" s="1" t="str">
        <v>0 - BM Port</v>
      </c>
      <c r="N1505" s="1" t="str">
        <v>0 - Port Assets</v>
      </c>
      <c r="O1505" s="8"/>
      <c r="P1505" s="8"/>
      <c r="Q1505" s="8"/>
      <c r="R1505" s="8"/>
      <c r="S1505" s="8"/>
      <c r="T1505" s="8"/>
      <c r="U1505" s="8"/>
      <c r="V1505" s="8"/>
      <c r="W1505" s="8"/>
      <c r="X1505" s="8"/>
      <c r="Y1505" s="8"/>
      <c r="Z1505" s="8"/>
      <c r="AA1505" s="8"/>
      <c r="AB1505" s="8"/>
      <c r="AC1505" s="8"/>
      <c r="AD1505" s="8"/>
      <c r="AE1505" s="8"/>
      <c r="AF1505" s="8"/>
      <c r="AG1505" s="8"/>
      <c r="AH1505" s="8"/>
      <c r="AI1505" s="8"/>
      <c r="AJ1505" s="8"/>
      <c r="AK1505" s="8"/>
      <c r="AL1505" s="8"/>
      <c r="AM1505" s="8"/>
      <c r="AN1505" s="8"/>
      <c r="AO1505" s="8"/>
      <c r="AP1505" s="8"/>
      <c r="AQ1505" s="8"/>
      <c r="AR1505" s="8"/>
      <c r="AS1505" s="8"/>
      <c r="AT1505" s="8"/>
      <c r="AU1505" s="8"/>
      <c r="AV1505" s="8"/>
      <c r="AW1505" s="8"/>
      <c r="AX1505" s="8"/>
      <c r="AY1505" s="8"/>
      <c r="AZ1505" s="8"/>
      <c r="BA1505" s="8"/>
      <c r="BB1505" s="8"/>
      <c r="BC1505" s="8"/>
      <c r="BD1505" s="8"/>
      <c r="BE1505" s="8"/>
      <c r="BF1505" s="8"/>
      <c r="BG1505" s="8"/>
      <c r="BH1505" s="8"/>
      <c r="BI1505" s="8"/>
      <c r="BJ1505" s="8"/>
      <c r="BK1505" s="8"/>
      <c r="BL1505" s="8"/>
      <c r="BM1505" s="8"/>
      <c r="BN1505" s="8"/>
      <c r="BO1505" s="8"/>
      <c r="BP1505" s="1" t="str">
        <v>0- Port Costs</v>
      </c>
      <c r="BT1505" s="1" t="str">
        <v>0- Port Value</v>
      </c>
      <c r="BU1505" s="8"/>
    </row>
    <row r="1506" spans="8:73" hidden="1" outlineLevel="1" x14ac:dyDescent="0.3">
      <c r="H1506" s="1" t="str">
        <v>0 - BM Costs</v>
      </c>
      <c r="L1506" s="1" t="str">
        <v>0 - BM Port</v>
      </c>
      <c r="N1506" s="1" t="str">
        <v>0 - Port Assets</v>
      </c>
      <c r="O1506" s="8"/>
      <c r="P1506" s="8"/>
      <c r="Q1506" s="8"/>
      <c r="R1506" s="8"/>
      <c r="S1506" s="8"/>
      <c r="T1506" s="8"/>
      <c r="U1506" s="8"/>
      <c r="V1506" s="8"/>
      <c r="W1506" s="8"/>
      <c r="X1506" s="8"/>
      <c r="Y1506" s="8"/>
      <c r="Z1506" s="8"/>
      <c r="AA1506" s="8"/>
      <c r="AB1506" s="8"/>
      <c r="AC1506" s="8"/>
      <c r="AD1506" s="8"/>
      <c r="AE1506" s="8"/>
      <c r="AF1506" s="8"/>
      <c r="AG1506" s="8"/>
      <c r="AH1506" s="8"/>
      <c r="AI1506" s="8"/>
      <c r="AJ1506" s="8"/>
      <c r="AK1506" s="8"/>
      <c r="AL1506" s="8"/>
      <c r="AM1506" s="8"/>
      <c r="AN1506" s="8"/>
      <c r="AO1506" s="8"/>
      <c r="AP1506" s="8"/>
      <c r="AQ1506" s="8"/>
      <c r="AR1506" s="8"/>
      <c r="AS1506" s="8"/>
      <c r="AT1506" s="8"/>
      <c r="AU1506" s="8"/>
      <c r="AV1506" s="8"/>
      <c r="AW1506" s="8"/>
      <c r="AX1506" s="8"/>
      <c r="AY1506" s="8"/>
      <c r="AZ1506" s="8"/>
      <c r="BA1506" s="8"/>
      <c r="BB1506" s="8"/>
      <c r="BC1506" s="8"/>
      <c r="BD1506" s="8"/>
      <c r="BE1506" s="8"/>
      <c r="BF1506" s="8"/>
      <c r="BG1506" s="8"/>
      <c r="BH1506" s="8"/>
      <c r="BI1506" s="8"/>
      <c r="BJ1506" s="8"/>
      <c r="BK1506" s="8"/>
      <c r="BL1506" s="8"/>
      <c r="BM1506" s="8"/>
      <c r="BN1506" s="8"/>
      <c r="BO1506" s="8"/>
      <c r="BP1506" s="1" t="str">
        <v>0- Port Costs</v>
      </c>
      <c r="BT1506" s="1" t="str">
        <v>0- Port Value</v>
      </c>
      <c r="BU1506" s="8"/>
    </row>
    <row r="1507" spans="8:73" hidden="1" outlineLevel="1" x14ac:dyDescent="0.3">
      <c r="H1507" s="1" t="str">
        <v>0 - BM Costs</v>
      </c>
      <c r="L1507" s="1" t="str">
        <v>0 - BM Port</v>
      </c>
      <c r="N1507" s="1" t="str">
        <v>0 - Port Assets</v>
      </c>
      <c r="O1507" s="8"/>
      <c r="P1507" s="8"/>
      <c r="Q1507" s="8"/>
      <c r="R1507" s="8"/>
      <c r="S1507" s="8"/>
      <c r="T1507" s="8"/>
      <c r="U1507" s="8"/>
      <c r="V1507" s="8"/>
      <c r="W1507" s="8"/>
      <c r="X1507" s="8"/>
      <c r="Y1507" s="8"/>
      <c r="Z1507" s="8"/>
      <c r="AA1507" s="8"/>
      <c r="AB1507" s="8"/>
      <c r="AC1507" s="8"/>
      <c r="AD1507" s="8"/>
      <c r="AE1507" s="8"/>
      <c r="AF1507" s="8"/>
      <c r="AG1507" s="8"/>
      <c r="AH1507" s="8"/>
      <c r="AI1507" s="8"/>
      <c r="AJ1507" s="8"/>
      <c r="AK1507" s="8"/>
      <c r="AL1507" s="8"/>
      <c r="AM1507" s="8"/>
      <c r="AN1507" s="8"/>
      <c r="AO1507" s="8"/>
      <c r="AP1507" s="8"/>
      <c r="AQ1507" s="8"/>
      <c r="AR1507" s="8"/>
      <c r="AS1507" s="8"/>
      <c r="AT1507" s="8"/>
      <c r="AU1507" s="8"/>
      <c r="AV1507" s="8"/>
      <c r="AW1507" s="8"/>
      <c r="AX1507" s="8"/>
      <c r="AY1507" s="8"/>
      <c r="AZ1507" s="8"/>
      <c r="BA1507" s="8"/>
      <c r="BB1507" s="8"/>
      <c r="BC1507" s="8"/>
      <c r="BD1507" s="8"/>
      <c r="BE1507" s="8"/>
      <c r="BF1507" s="8"/>
      <c r="BG1507" s="8"/>
      <c r="BH1507" s="8"/>
      <c r="BI1507" s="8"/>
      <c r="BJ1507" s="8"/>
      <c r="BK1507" s="8"/>
      <c r="BL1507" s="8"/>
      <c r="BM1507" s="8"/>
      <c r="BN1507" s="8"/>
      <c r="BO1507" s="8"/>
      <c r="BP1507" s="1" t="str">
        <v>0- Port Costs</v>
      </c>
      <c r="BT1507" s="1" t="str">
        <v>0- Port Value</v>
      </c>
      <c r="BU1507" s="8"/>
    </row>
    <row r="1508" spans="8:73" hidden="1" outlineLevel="1" x14ac:dyDescent="0.3">
      <c r="H1508" s="1" t="str">
        <v>0 - BM Costs</v>
      </c>
      <c r="L1508" s="1" t="str">
        <v>0 - BM Port</v>
      </c>
      <c r="N1508" s="1" t="str">
        <v>0 - Port Assets</v>
      </c>
      <c r="O1508" s="8"/>
      <c r="P1508" s="8"/>
      <c r="Q1508" s="8"/>
      <c r="R1508" s="8"/>
      <c r="S1508" s="8"/>
      <c r="T1508" s="8"/>
      <c r="U1508" s="8"/>
      <c r="V1508" s="8"/>
      <c r="W1508" s="8"/>
      <c r="X1508" s="8"/>
      <c r="Y1508" s="8"/>
      <c r="Z1508" s="8"/>
      <c r="AA1508" s="8"/>
      <c r="AB1508" s="8"/>
      <c r="AC1508" s="8"/>
      <c r="AD1508" s="8"/>
      <c r="AE1508" s="8"/>
      <c r="AF1508" s="8"/>
      <c r="AG1508" s="8"/>
      <c r="AH1508" s="8"/>
      <c r="AI1508" s="8"/>
      <c r="AJ1508" s="8"/>
      <c r="AK1508" s="8"/>
      <c r="AL1508" s="8"/>
      <c r="AM1508" s="8"/>
      <c r="AN1508" s="8"/>
      <c r="AO1508" s="8"/>
      <c r="AP1508" s="8"/>
      <c r="AQ1508" s="8"/>
      <c r="AR1508" s="8"/>
      <c r="AS1508" s="8"/>
      <c r="AT1508" s="8"/>
      <c r="AU1508" s="8"/>
      <c r="AV1508" s="8"/>
      <c r="AW1508" s="8"/>
      <c r="AX1508" s="8"/>
      <c r="AY1508" s="8"/>
      <c r="AZ1508" s="8"/>
      <c r="BA1508" s="8"/>
      <c r="BB1508" s="8"/>
      <c r="BC1508" s="8"/>
      <c r="BD1508" s="8"/>
      <c r="BE1508" s="8"/>
      <c r="BF1508" s="8"/>
      <c r="BG1508" s="8"/>
      <c r="BH1508" s="8"/>
      <c r="BI1508" s="8"/>
      <c r="BJ1508" s="8"/>
      <c r="BK1508" s="8"/>
      <c r="BL1508" s="8"/>
      <c r="BM1508" s="8"/>
      <c r="BN1508" s="8"/>
      <c r="BO1508" s="8"/>
      <c r="BP1508" s="1" t="str">
        <v>0- Port Costs</v>
      </c>
      <c r="BT1508" s="1" t="str">
        <v>0- Port Value</v>
      </c>
      <c r="BU1508" s="8"/>
    </row>
    <row r="1509" spans="8:73" hidden="1" outlineLevel="1" x14ac:dyDescent="0.3">
      <c r="H1509" s="1" t="str">
        <v>0 - BM Costs</v>
      </c>
      <c r="L1509" s="1" t="str">
        <v>0 - BM Port</v>
      </c>
      <c r="N1509" s="1" t="str">
        <v>0 - Port Assets</v>
      </c>
      <c r="O1509" s="8"/>
      <c r="P1509" s="8"/>
      <c r="Q1509" s="8"/>
      <c r="R1509" s="8"/>
      <c r="S1509" s="8"/>
      <c r="T1509" s="8"/>
      <c r="U1509" s="8"/>
      <c r="V1509" s="8"/>
      <c r="W1509" s="8"/>
      <c r="X1509" s="8"/>
      <c r="Y1509" s="8"/>
      <c r="Z1509" s="8"/>
      <c r="AA1509" s="8"/>
      <c r="AB1509" s="8"/>
      <c r="AC1509" s="8"/>
      <c r="AD1509" s="8"/>
      <c r="AE1509" s="8"/>
      <c r="AF1509" s="8"/>
      <c r="AG1509" s="8"/>
      <c r="AH1509" s="8"/>
      <c r="AI1509" s="8"/>
      <c r="AJ1509" s="8"/>
      <c r="AK1509" s="8"/>
      <c r="AL1509" s="8"/>
      <c r="AM1509" s="8"/>
      <c r="AN1509" s="8"/>
      <c r="AO1509" s="8"/>
      <c r="AP1509" s="8"/>
      <c r="AQ1509" s="8"/>
      <c r="AR1509" s="8"/>
      <c r="AS1509" s="8"/>
      <c r="AT1509" s="8"/>
      <c r="AU1509" s="8"/>
      <c r="AV1509" s="8"/>
      <c r="AW1509" s="8"/>
      <c r="AX1509" s="8"/>
      <c r="AY1509" s="8"/>
      <c r="AZ1509" s="8"/>
      <c r="BA1509" s="8"/>
      <c r="BB1509" s="8"/>
      <c r="BC1509" s="8"/>
      <c r="BD1509" s="8"/>
      <c r="BE1509" s="8"/>
      <c r="BF1509" s="8"/>
      <c r="BG1509" s="8"/>
      <c r="BH1509" s="8"/>
      <c r="BI1509" s="8"/>
      <c r="BJ1509" s="8"/>
      <c r="BK1509" s="8"/>
      <c r="BL1509" s="8"/>
      <c r="BM1509" s="8"/>
      <c r="BN1509" s="8"/>
      <c r="BO1509" s="8"/>
      <c r="BP1509" s="1" t="str">
        <v>0- Port Costs</v>
      </c>
      <c r="BT1509" s="1" t="str">
        <v>0- Port Value</v>
      </c>
      <c r="BU1509" s="8"/>
    </row>
    <row r="1510" spans="8:73" hidden="1" outlineLevel="1" x14ac:dyDescent="0.3">
      <c r="H1510" s="1" t="str">
        <v>0 - BM Costs</v>
      </c>
      <c r="L1510" s="1" t="str">
        <v>0 - BM Port</v>
      </c>
      <c r="N1510" s="1" t="str">
        <v>0 - Port Assets</v>
      </c>
      <c r="O1510" s="8"/>
      <c r="P1510" s="8"/>
      <c r="Q1510" s="8"/>
      <c r="R1510" s="8"/>
      <c r="S1510" s="8"/>
      <c r="T1510" s="8"/>
      <c r="U1510" s="8"/>
      <c r="V1510" s="8"/>
      <c r="W1510" s="8"/>
      <c r="X1510" s="8"/>
      <c r="Y1510" s="8"/>
      <c r="Z1510" s="8"/>
      <c r="AA1510" s="8"/>
      <c r="AB1510" s="8"/>
      <c r="AC1510" s="8"/>
      <c r="AD1510" s="8"/>
      <c r="AE1510" s="8"/>
      <c r="AF1510" s="8"/>
      <c r="AG1510" s="8"/>
      <c r="AH1510" s="8"/>
      <c r="AI1510" s="8"/>
      <c r="AJ1510" s="8"/>
      <c r="AK1510" s="8"/>
      <c r="AL1510" s="8"/>
      <c r="AM1510" s="8"/>
      <c r="AN1510" s="8"/>
      <c r="AO1510" s="8"/>
      <c r="AP1510" s="8"/>
      <c r="AQ1510" s="8"/>
      <c r="AR1510" s="8"/>
      <c r="AS1510" s="8"/>
      <c r="AT1510" s="8"/>
      <c r="AU1510" s="8"/>
      <c r="AV1510" s="8"/>
      <c r="AW1510" s="8"/>
      <c r="AX1510" s="8"/>
      <c r="AY1510" s="8"/>
      <c r="AZ1510" s="8"/>
      <c r="BA1510" s="8"/>
      <c r="BB1510" s="8"/>
      <c r="BC1510" s="8"/>
      <c r="BD1510" s="8"/>
      <c r="BE1510" s="8"/>
      <c r="BF1510" s="8"/>
      <c r="BG1510" s="8"/>
      <c r="BH1510" s="8"/>
      <c r="BI1510" s="8"/>
      <c r="BJ1510" s="8"/>
      <c r="BK1510" s="8"/>
      <c r="BL1510" s="8"/>
      <c r="BM1510" s="8"/>
      <c r="BN1510" s="8"/>
      <c r="BO1510" s="8"/>
      <c r="BP1510" s="1" t="str">
        <v>0- Port Costs</v>
      </c>
      <c r="BT1510" s="1" t="str">
        <v>0- Port Value</v>
      </c>
      <c r="BU1510" s="8"/>
    </row>
    <row r="1511" spans="8:73" hidden="1" outlineLevel="1" x14ac:dyDescent="0.3">
      <c r="H1511" s="1" t="str">
        <v>0 - BM Costs</v>
      </c>
      <c r="L1511" s="1" t="str">
        <v>0 - BM Port</v>
      </c>
      <c r="N1511" s="1" t="str">
        <v>0 - Port Assets</v>
      </c>
      <c r="O1511" s="8"/>
      <c r="P1511" s="8"/>
      <c r="Q1511" s="8"/>
      <c r="R1511" s="8"/>
      <c r="S1511" s="8"/>
      <c r="T1511" s="8"/>
      <c r="U1511" s="8"/>
      <c r="V1511" s="8"/>
      <c r="W1511" s="8"/>
      <c r="X1511" s="8"/>
      <c r="Y1511" s="8"/>
      <c r="Z1511" s="8"/>
      <c r="AA1511" s="8"/>
      <c r="AB1511" s="8"/>
      <c r="AC1511" s="8"/>
      <c r="AD1511" s="8"/>
      <c r="AE1511" s="8"/>
      <c r="AF1511" s="8"/>
      <c r="AG1511" s="8"/>
      <c r="AH1511" s="8"/>
      <c r="AI1511" s="8"/>
      <c r="AJ1511" s="8"/>
      <c r="AK1511" s="8"/>
      <c r="AL1511" s="8"/>
      <c r="AM1511" s="8"/>
      <c r="AN1511" s="8"/>
      <c r="AO1511" s="8"/>
      <c r="AP1511" s="8"/>
      <c r="AQ1511" s="8"/>
      <c r="AR1511" s="8"/>
      <c r="AS1511" s="8"/>
      <c r="AT1511" s="8"/>
      <c r="AU1511" s="8"/>
      <c r="AV1511" s="8"/>
      <c r="AW1511" s="8"/>
      <c r="AX1511" s="8"/>
      <c r="AY1511" s="8"/>
      <c r="AZ1511" s="8"/>
      <c r="BA1511" s="8"/>
      <c r="BB1511" s="8"/>
      <c r="BC1511" s="8"/>
      <c r="BD1511" s="8"/>
      <c r="BE1511" s="8"/>
      <c r="BF1511" s="8"/>
      <c r="BG1511" s="8"/>
      <c r="BH1511" s="8"/>
      <c r="BI1511" s="8"/>
      <c r="BJ1511" s="8"/>
      <c r="BK1511" s="8"/>
      <c r="BL1511" s="8"/>
      <c r="BM1511" s="8"/>
      <c r="BN1511" s="8"/>
      <c r="BO1511" s="8"/>
      <c r="BP1511" s="1" t="str">
        <v>0- Port Costs</v>
      </c>
      <c r="BT1511" s="1" t="str">
        <v>0- Port Value</v>
      </c>
      <c r="BU1511" s="8"/>
    </row>
    <row r="1512" spans="8:73" hidden="1" outlineLevel="1" x14ac:dyDescent="0.3">
      <c r="H1512" s="1" t="str">
        <v>0 - BM Costs</v>
      </c>
      <c r="L1512" s="1" t="str">
        <v>0 - BM Port</v>
      </c>
      <c r="N1512" s="1" t="str">
        <v>0 - Port Assets</v>
      </c>
      <c r="O1512" s="8"/>
      <c r="P1512" s="8"/>
      <c r="Q1512" s="8"/>
      <c r="R1512" s="8"/>
      <c r="S1512" s="8"/>
      <c r="T1512" s="8"/>
      <c r="U1512" s="8"/>
      <c r="V1512" s="8"/>
      <c r="W1512" s="8"/>
      <c r="X1512" s="8"/>
      <c r="Y1512" s="8"/>
      <c r="Z1512" s="8"/>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8"/>
      <c r="AX1512" s="8"/>
      <c r="AY1512" s="8"/>
      <c r="AZ1512" s="8"/>
      <c r="BA1512" s="8"/>
      <c r="BB1512" s="8"/>
      <c r="BC1512" s="8"/>
      <c r="BD1512" s="8"/>
      <c r="BE1512" s="8"/>
      <c r="BF1512" s="8"/>
      <c r="BG1512" s="8"/>
      <c r="BH1512" s="8"/>
      <c r="BI1512" s="8"/>
      <c r="BJ1512" s="8"/>
      <c r="BK1512" s="8"/>
      <c r="BL1512" s="8"/>
      <c r="BM1512" s="8"/>
      <c r="BN1512" s="8"/>
      <c r="BO1512" s="8"/>
      <c r="BP1512" s="1" t="str">
        <v>0- Port Costs</v>
      </c>
      <c r="BT1512" s="1" t="str">
        <v>0- Port Value</v>
      </c>
      <c r="BU1512" s="8"/>
    </row>
    <row r="1513" spans="8:73" hidden="1" outlineLevel="1" x14ac:dyDescent="0.3">
      <c r="H1513" s="1" t="str">
        <v>0 - BM Costs</v>
      </c>
      <c r="L1513" s="1" t="str">
        <v>0 - BM Port</v>
      </c>
      <c r="N1513" s="1" t="str">
        <v>0 - Port Assets</v>
      </c>
      <c r="O1513" s="8"/>
      <c r="P1513" s="8"/>
      <c r="Q1513" s="8"/>
      <c r="R1513" s="8"/>
      <c r="S1513" s="8"/>
      <c r="T1513" s="8"/>
      <c r="U1513" s="8"/>
      <c r="V1513" s="8"/>
      <c r="W1513" s="8"/>
      <c r="X1513" s="8"/>
      <c r="Y1513" s="8"/>
      <c r="Z1513" s="8"/>
      <c r="AA1513" s="8"/>
      <c r="AB1513" s="8"/>
      <c r="AC1513" s="8"/>
      <c r="AD1513" s="8"/>
      <c r="AE1513" s="8"/>
      <c r="AF1513" s="8"/>
      <c r="AG1513" s="8"/>
      <c r="AH1513" s="8"/>
      <c r="AI1513" s="8"/>
      <c r="AJ1513" s="8"/>
      <c r="AK1513" s="8"/>
      <c r="AL1513" s="8"/>
      <c r="AM1513" s="8"/>
      <c r="AN1513" s="8"/>
      <c r="AO1513" s="8"/>
      <c r="AP1513" s="8"/>
      <c r="AQ1513" s="8"/>
      <c r="AR1513" s="8"/>
      <c r="AS1513" s="8"/>
      <c r="AT1513" s="8"/>
      <c r="AU1513" s="8"/>
      <c r="AV1513" s="8"/>
      <c r="AW1513" s="8"/>
      <c r="AX1513" s="8"/>
      <c r="AY1513" s="8"/>
      <c r="AZ1513" s="8"/>
      <c r="BA1513" s="8"/>
      <c r="BB1513" s="8"/>
      <c r="BC1513" s="8"/>
      <c r="BD1513" s="8"/>
      <c r="BE1513" s="8"/>
      <c r="BF1513" s="8"/>
      <c r="BG1513" s="8"/>
      <c r="BH1513" s="8"/>
      <c r="BI1513" s="8"/>
      <c r="BJ1513" s="8"/>
      <c r="BK1513" s="8"/>
      <c r="BL1513" s="8"/>
      <c r="BM1513" s="8"/>
      <c r="BN1513" s="8"/>
      <c r="BO1513" s="8"/>
      <c r="BP1513" s="1" t="str">
        <v>0- Port Costs</v>
      </c>
      <c r="BT1513" s="1" t="str">
        <v>0- Port Value</v>
      </c>
      <c r="BU1513" s="8"/>
    </row>
    <row r="1514" spans="8:73" hidden="1" outlineLevel="1" x14ac:dyDescent="0.3">
      <c r="H1514" s="1" t="str">
        <v>0 - BM Costs</v>
      </c>
      <c r="L1514" s="1" t="str">
        <v>0 - BM Port</v>
      </c>
      <c r="N1514" s="1" t="str">
        <v>0 - Port Assets</v>
      </c>
      <c r="O1514" s="8"/>
      <c r="P1514" s="8"/>
      <c r="Q1514" s="8"/>
      <c r="R1514" s="8"/>
      <c r="S1514" s="8"/>
      <c r="T1514" s="8"/>
      <c r="U1514" s="8"/>
      <c r="V1514" s="8"/>
      <c r="W1514" s="8"/>
      <c r="X1514" s="8"/>
      <c r="Y1514" s="8"/>
      <c r="Z1514" s="8"/>
      <c r="AA1514" s="8"/>
      <c r="AB1514" s="8"/>
      <c r="AC1514" s="8"/>
      <c r="AD1514" s="8"/>
      <c r="AE1514" s="8"/>
      <c r="AF1514" s="8"/>
      <c r="AG1514" s="8"/>
      <c r="AH1514" s="8"/>
      <c r="AI1514" s="8"/>
      <c r="AJ1514" s="8"/>
      <c r="AK1514" s="8"/>
      <c r="AL1514" s="8"/>
      <c r="AM1514" s="8"/>
      <c r="AN1514" s="8"/>
      <c r="AO1514" s="8"/>
      <c r="AP1514" s="8"/>
      <c r="AQ1514" s="8"/>
      <c r="AR1514" s="8"/>
      <c r="AS1514" s="8"/>
      <c r="AT1514" s="8"/>
      <c r="AU1514" s="8"/>
      <c r="AV1514" s="8"/>
      <c r="AW1514" s="8"/>
      <c r="AX1514" s="8"/>
      <c r="AY1514" s="8"/>
      <c r="AZ1514" s="8"/>
      <c r="BA1514" s="8"/>
      <c r="BB1514" s="8"/>
      <c r="BC1514" s="8"/>
      <c r="BD1514" s="8"/>
      <c r="BE1514" s="8"/>
      <c r="BF1514" s="8"/>
      <c r="BG1514" s="8"/>
      <c r="BH1514" s="8"/>
      <c r="BI1514" s="8"/>
      <c r="BJ1514" s="8"/>
      <c r="BK1514" s="8"/>
      <c r="BL1514" s="8"/>
      <c r="BM1514" s="8"/>
      <c r="BN1514" s="8"/>
      <c r="BO1514" s="8"/>
      <c r="BP1514" s="1" t="str">
        <v>0- Port Costs</v>
      </c>
      <c r="BT1514" s="1" t="str">
        <v>0- Port Value</v>
      </c>
      <c r="BU1514" s="8"/>
    </row>
    <row r="1515" spans="8:73" hidden="1" outlineLevel="1" x14ac:dyDescent="0.3">
      <c r="H1515" s="1" t="str">
        <v>0 - BM Costs</v>
      </c>
      <c r="L1515" s="1" t="str">
        <v>0 - BM Port</v>
      </c>
      <c r="N1515" s="1" t="str">
        <v>0 - Port Assets</v>
      </c>
      <c r="O1515" s="8"/>
      <c r="P1515" s="8"/>
      <c r="Q1515" s="8"/>
      <c r="R1515" s="8"/>
      <c r="S1515" s="8"/>
      <c r="T1515" s="8"/>
      <c r="U1515" s="8"/>
      <c r="V1515" s="8"/>
      <c r="W1515" s="8"/>
      <c r="X1515" s="8"/>
      <c r="Y1515" s="8"/>
      <c r="Z1515" s="8"/>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8"/>
      <c r="AX1515" s="8"/>
      <c r="AY1515" s="8"/>
      <c r="AZ1515" s="8"/>
      <c r="BA1515" s="8"/>
      <c r="BB1515" s="8"/>
      <c r="BC1515" s="8"/>
      <c r="BD1515" s="8"/>
      <c r="BE1515" s="8"/>
      <c r="BF1515" s="8"/>
      <c r="BG1515" s="8"/>
      <c r="BH1515" s="8"/>
      <c r="BI1515" s="8"/>
      <c r="BJ1515" s="8"/>
      <c r="BK1515" s="8"/>
      <c r="BL1515" s="8"/>
      <c r="BM1515" s="8"/>
      <c r="BN1515" s="8"/>
      <c r="BO1515" s="8"/>
      <c r="BP1515" s="1" t="str">
        <v>0- Port Costs</v>
      </c>
      <c r="BT1515" s="1" t="str">
        <v>0- Port Value</v>
      </c>
      <c r="BU1515" s="8"/>
    </row>
    <row r="1516" spans="8:73" hidden="1" outlineLevel="1" x14ac:dyDescent="0.3">
      <c r="H1516" s="1" t="str">
        <v>0 - BM Costs</v>
      </c>
      <c r="L1516" s="1" t="str">
        <v>0 - BM Port</v>
      </c>
      <c r="N1516" s="1" t="str">
        <v>0 - Port Assets</v>
      </c>
      <c r="O1516" s="8"/>
      <c r="P1516" s="8"/>
      <c r="Q1516" s="8"/>
      <c r="R1516" s="8"/>
      <c r="S1516" s="8"/>
      <c r="T1516" s="8"/>
      <c r="U1516" s="8"/>
      <c r="V1516" s="8"/>
      <c r="W1516" s="8"/>
      <c r="X1516" s="8"/>
      <c r="Y1516" s="8"/>
      <c r="Z1516" s="8"/>
      <c r="AA1516" s="8"/>
      <c r="AB1516" s="8"/>
      <c r="AC1516" s="8"/>
      <c r="AD1516" s="8"/>
      <c r="AE1516" s="8"/>
      <c r="AF1516" s="8"/>
      <c r="AG1516" s="8"/>
      <c r="AH1516" s="8"/>
      <c r="AI1516" s="8"/>
      <c r="AJ1516" s="8"/>
      <c r="AK1516" s="8"/>
      <c r="AL1516" s="8"/>
      <c r="AM1516" s="8"/>
      <c r="AN1516" s="8"/>
      <c r="AO1516" s="8"/>
      <c r="AP1516" s="8"/>
      <c r="AQ1516" s="8"/>
      <c r="AR1516" s="8"/>
      <c r="AS1516" s="8"/>
      <c r="AT1516" s="8"/>
      <c r="AU1516" s="8"/>
      <c r="AV1516" s="8"/>
      <c r="AW1516" s="8"/>
      <c r="AX1516" s="8"/>
      <c r="AY1516" s="8"/>
      <c r="AZ1516" s="8"/>
      <c r="BA1516" s="8"/>
      <c r="BB1516" s="8"/>
      <c r="BC1516" s="8"/>
      <c r="BD1516" s="8"/>
      <c r="BE1516" s="8"/>
      <c r="BF1516" s="8"/>
      <c r="BG1516" s="8"/>
      <c r="BH1516" s="8"/>
      <c r="BI1516" s="8"/>
      <c r="BJ1516" s="8"/>
      <c r="BK1516" s="8"/>
      <c r="BL1516" s="8"/>
      <c r="BM1516" s="8"/>
      <c r="BN1516" s="8"/>
      <c r="BO1516" s="8"/>
      <c r="BP1516" s="1" t="str">
        <v>0- Port Costs</v>
      </c>
      <c r="BT1516" s="1" t="str">
        <v>0- Port Value</v>
      </c>
      <c r="BU1516" s="8"/>
    </row>
    <row r="1517" spans="8:73" hidden="1" outlineLevel="1" x14ac:dyDescent="0.3">
      <c r="H1517" s="1" t="str">
        <v>0 - BM Costs</v>
      </c>
      <c r="L1517" s="1" t="str">
        <v>0 - BM Port</v>
      </c>
      <c r="N1517" s="1" t="str">
        <v>0 - Port Assets</v>
      </c>
      <c r="O1517" s="8"/>
      <c r="P1517" s="8"/>
      <c r="Q1517" s="8"/>
      <c r="R1517" s="8"/>
      <c r="S1517" s="8"/>
      <c r="T1517" s="8"/>
      <c r="U1517" s="8"/>
      <c r="V1517" s="8"/>
      <c r="W1517" s="8"/>
      <c r="X1517" s="8"/>
      <c r="Y1517" s="8"/>
      <c r="Z1517" s="8"/>
      <c r="AA1517" s="8"/>
      <c r="AB1517" s="8"/>
      <c r="AC1517" s="8"/>
      <c r="AD1517" s="8"/>
      <c r="AE1517" s="8"/>
      <c r="AF1517" s="8"/>
      <c r="AG1517" s="8"/>
      <c r="AH1517" s="8"/>
      <c r="AI1517" s="8"/>
      <c r="AJ1517" s="8"/>
      <c r="AK1517" s="8"/>
      <c r="AL1517" s="8"/>
      <c r="AM1517" s="8"/>
      <c r="AN1517" s="8"/>
      <c r="AO1517" s="8"/>
      <c r="AP1517" s="8"/>
      <c r="AQ1517" s="8"/>
      <c r="AR1517" s="8"/>
      <c r="AS1517" s="8"/>
      <c r="AT1517" s="8"/>
      <c r="AU1517" s="8"/>
      <c r="AV1517" s="8"/>
      <c r="AW1517" s="8"/>
      <c r="AX1517" s="8"/>
      <c r="AY1517" s="8"/>
      <c r="AZ1517" s="8"/>
      <c r="BA1517" s="8"/>
      <c r="BB1517" s="8"/>
      <c r="BC1517" s="8"/>
      <c r="BD1517" s="8"/>
      <c r="BE1517" s="8"/>
      <c r="BF1517" s="8"/>
      <c r="BG1517" s="8"/>
      <c r="BH1517" s="8"/>
      <c r="BI1517" s="8"/>
      <c r="BJ1517" s="8"/>
      <c r="BK1517" s="8"/>
      <c r="BL1517" s="8"/>
      <c r="BM1517" s="8"/>
      <c r="BN1517" s="8"/>
      <c r="BO1517" s="8"/>
      <c r="BP1517" s="1" t="str">
        <v>0- Port Costs</v>
      </c>
      <c r="BT1517" s="1" t="str">
        <v>0- Port Value</v>
      </c>
      <c r="BU1517" s="8"/>
    </row>
    <row r="1518" spans="8:73" hidden="1" outlineLevel="1" x14ac:dyDescent="0.3">
      <c r="H1518" s="1" t="str">
        <v>0 - BM Costs</v>
      </c>
      <c r="L1518" s="1" t="str">
        <v>0 - BM Port</v>
      </c>
      <c r="N1518" s="1" t="str">
        <v>0 - Port Assets</v>
      </c>
      <c r="O1518" s="8"/>
      <c r="P1518" s="8"/>
      <c r="Q1518" s="8"/>
      <c r="R1518" s="8"/>
      <c r="S1518" s="8"/>
      <c r="T1518" s="8"/>
      <c r="U1518" s="8"/>
      <c r="V1518" s="8"/>
      <c r="W1518" s="8"/>
      <c r="X1518" s="8"/>
      <c r="Y1518" s="8"/>
      <c r="Z1518" s="8"/>
      <c r="AA1518" s="8"/>
      <c r="AB1518" s="8"/>
      <c r="AC1518" s="8"/>
      <c r="AD1518" s="8"/>
      <c r="AE1518" s="8"/>
      <c r="AF1518" s="8"/>
      <c r="AG1518" s="8"/>
      <c r="AH1518" s="8"/>
      <c r="AI1518" s="8"/>
      <c r="AJ1518" s="8"/>
      <c r="AK1518" s="8"/>
      <c r="AL1518" s="8"/>
      <c r="AM1518" s="8"/>
      <c r="AN1518" s="8"/>
      <c r="AO1518" s="8"/>
      <c r="AP1518" s="8"/>
      <c r="AQ1518" s="8"/>
      <c r="AR1518" s="8"/>
      <c r="AS1518" s="8"/>
      <c r="AT1518" s="8"/>
      <c r="AU1518" s="8"/>
      <c r="AV1518" s="8"/>
      <c r="AW1518" s="8"/>
      <c r="AX1518" s="8"/>
      <c r="AY1518" s="8"/>
      <c r="AZ1518" s="8"/>
      <c r="BA1518" s="8"/>
      <c r="BB1518" s="8"/>
      <c r="BC1518" s="8"/>
      <c r="BD1518" s="8"/>
      <c r="BE1518" s="8"/>
      <c r="BF1518" s="8"/>
      <c r="BG1518" s="8"/>
      <c r="BH1518" s="8"/>
      <c r="BI1518" s="8"/>
      <c r="BJ1518" s="8"/>
      <c r="BK1518" s="8"/>
      <c r="BL1518" s="8"/>
      <c r="BM1518" s="8"/>
      <c r="BN1518" s="8"/>
      <c r="BO1518" s="8"/>
      <c r="BP1518" s="1" t="str">
        <v>0- Port Costs</v>
      </c>
      <c r="BT1518" s="1" t="str">
        <v>0- Port Value</v>
      </c>
      <c r="BU1518" s="8"/>
    </row>
    <row r="1519" spans="8:73" hidden="1" outlineLevel="1" x14ac:dyDescent="0.3">
      <c r="H1519" s="1" t="str">
        <v>0 - BM Costs</v>
      </c>
      <c r="L1519" s="1" t="str">
        <v>0 - BM Port</v>
      </c>
      <c r="N1519" s="1" t="str">
        <v>0 - Port Assets</v>
      </c>
      <c r="O1519" s="8"/>
      <c r="P1519" s="8"/>
      <c r="Q1519" s="8"/>
      <c r="R1519" s="8"/>
      <c r="S1519" s="8"/>
      <c r="T1519" s="8"/>
      <c r="U1519" s="8"/>
      <c r="V1519" s="8"/>
      <c r="W1519" s="8"/>
      <c r="X1519" s="8"/>
      <c r="Y1519" s="8"/>
      <c r="Z1519" s="8"/>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8"/>
      <c r="AX1519" s="8"/>
      <c r="AY1519" s="8"/>
      <c r="AZ1519" s="8"/>
      <c r="BA1519" s="8"/>
      <c r="BB1519" s="8"/>
      <c r="BC1519" s="8"/>
      <c r="BD1519" s="8"/>
      <c r="BE1519" s="8"/>
      <c r="BF1519" s="8"/>
      <c r="BG1519" s="8"/>
      <c r="BH1519" s="8"/>
      <c r="BI1519" s="8"/>
      <c r="BJ1519" s="8"/>
      <c r="BK1519" s="8"/>
      <c r="BL1519" s="8"/>
      <c r="BM1519" s="8"/>
      <c r="BN1519" s="8"/>
      <c r="BO1519" s="8"/>
      <c r="BP1519" s="1" t="str">
        <v>0- Port Costs</v>
      </c>
      <c r="BT1519" s="1" t="str">
        <v>0- Port Value</v>
      </c>
      <c r="BU1519" s="8"/>
    </row>
    <row r="1520" spans="8:73" hidden="1" outlineLevel="1" x14ac:dyDescent="0.3">
      <c r="H1520" s="1" t="str">
        <v>0 - BM Costs</v>
      </c>
      <c r="L1520" s="1" t="str">
        <v>0 - BM Port</v>
      </c>
      <c r="N1520" s="1" t="str">
        <v>0 - Port Assets</v>
      </c>
      <c r="O1520" s="8"/>
      <c r="P1520" s="8"/>
      <c r="Q1520" s="8"/>
      <c r="R1520" s="8"/>
      <c r="S1520" s="8"/>
      <c r="T1520" s="8"/>
      <c r="U1520" s="8"/>
      <c r="V1520" s="8"/>
      <c r="W1520" s="8"/>
      <c r="X1520" s="8"/>
      <c r="Y1520" s="8"/>
      <c r="Z1520" s="8"/>
      <c r="AA1520" s="8"/>
      <c r="AB1520" s="8"/>
      <c r="AC1520" s="8"/>
      <c r="AD1520" s="8"/>
      <c r="AE1520" s="8"/>
      <c r="AF1520" s="8"/>
      <c r="AG1520" s="8"/>
      <c r="AH1520" s="8"/>
      <c r="AI1520" s="8"/>
      <c r="AJ1520" s="8"/>
      <c r="AK1520" s="8"/>
      <c r="AL1520" s="8"/>
      <c r="AM1520" s="8"/>
      <c r="AN1520" s="8"/>
      <c r="AO1520" s="8"/>
      <c r="AP1520" s="8"/>
      <c r="AQ1520" s="8"/>
      <c r="AR1520" s="8"/>
      <c r="AS1520" s="8"/>
      <c r="AT1520" s="8"/>
      <c r="AU1520" s="8"/>
      <c r="AV1520" s="8"/>
      <c r="AW1520" s="8"/>
      <c r="AX1520" s="8"/>
      <c r="AY1520" s="8"/>
      <c r="AZ1520" s="8"/>
      <c r="BA1520" s="8"/>
      <c r="BB1520" s="8"/>
      <c r="BC1520" s="8"/>
      <c r="BD1520" s="8"/>
      <c r="BE1520" s="8"/>
      <c r="BF1520" s="8"/>
      <c r="BG1520" s="8"/>
      <c r="BH1520" s="8"/>
      <c r="BI1520" s="8"/>
      <c r="BJ1520" s="8"/>
      <c r="BK1520" s="8"/>
      <c r="BL1520" s="8"/>
      <c r="BM1520" s="8"/>
      <c r="BN1520" s="8"/>
      <c r="BO1520" s="8"/>
      <c r="BP1520" s="1" t="str">
        <v>0- Port Costs</v>
      </c>
      <c r="BT1520" s="1" t="str">
        <v>0- Port Value</v>
      </c>
      <c r="BU1520" s="8"/>
    </row>
    <row r="1521" spans="8:73" hidden="1" outlineLevel="1" x14ac:dyDescent="0.3">
      <c r="H1521" s="1" t="str">
        <v>0 - BM Costs</v>
      </c>
      <c r="L1521" s="1" t="str">
        <v>0 - BM Port</v>
      </c>
      <c r="N1521" s="1" t="str">
        <v>0 - Port Assets</v>
      </c>
      <c r="O1521" s="8"/>
      <c r="P1521" s="8"/>
      <c r="Q1521" s="8"/>
      <c r="R1521" s="8"/>
      <c r="S1521" s="8"/>
      <c r="T1521" s="8"/>
      <c r="U1521" s="8"/>
      <c r="V1521" s="8"/>
      <c r="W1521" s="8"/>
      <c r="X1521" s="8"/>
      <c r="Y1521" s="8"/>
      <c r="Z1521" s="8"/>
      <c r="AA1521" s="8"/>
      <c r="AB1521" s="8"/>
      <c r="AC1521" s="8"/>
      <c r="AD1521" s="8"/>
      <c r="AE1521" s="8"/>
      <c r="AF1521" s="8"/>
      <c r="AG1521" s="8"/>
      <c r="AH1521" s="8"/>
      <c r="AI1521" s="8"/>
      <c r="AJ1521" s="8"/>
      <c r="AK1521" s="8"/>
      <c r="AL1521" s="8"/>
      <c r="AM1521" s="8"/>
      <c r="AN1521" s="8"/>
      <c r="AO1521" s="8"/>
      <c r="AP1521" s="8"/>
      <c r="AQ1521" s="8"/>
      <c r="AR1521" s="8"/>
      <c r="AS1521" s="8"/>
      <c r="AT1521" s="8"/>
      <c r="AU1521" s="8"/>
      <c r="AV1521" s="8"/>
      <c r="AW1521" s="8"/>
      <c r="AX1521" s="8"/>
      <c r="AY1521" s="8"/>
      <c r="AZ1521" s="8"/>
      <c r="BA1521" s="8"/>
      <c r="BB1521" s="8"/>
      <c r="BC1521" s="8"/>
      <c r="BD1521" s="8"/>
      <c r="BE1521" s="8"/>
      <c r="BF1521" s="8"/>
      <c r="BG1521" s="8"/>
      <c r="BH1521" s="8"/>
      <c r="BI1521" s="8"/>
      <c r="BJ1521" s="8"/>
      <c r="BK1521" s="8"/>
      <c r="BL1521" s="8"/>
      <c r="BM1521" s="8"/>
      <c r="BN1521" s="8"/>
      <c r="BO1521" s="8"/>
      <c r="BP1521" s="1" t="str">
        <v>0- Port Costs</v>
      </c>
      <c r="BT1521" s="1" t="str">
        <v>0- Port Value</v>
      </c>
      <c r="BU1521" s="8"/>
    </row>
    <row r="1522" spans="8:73" hidden="1" outlineLevel="1" x14ac:dyDescent="0.3">
      <c r="H1522" s="1" t="str">
        <v>0 - BM Costs</v>
      </c>
      <c r="L1522" s="1" t="str">
        <v>0 - BM Port</v>
      </c>
      <c r="N1522" s="1" t="str">
        <v>0 - Port Assets</v>
      </c>
      <c r="O1522" s="8"/>
      <c r="P1522" s="8"/>
      <c r="Q1522" s="8"/>
      <c r="R1522" s="8"/>
      <c r="S1522" s="8"/>
      <c r="T1522" s="8"/>
      <c r="U1522" s="8"/>
      <c r="V1522" s="8"/>
      <c r="W1522" s="8"/>
      <c r="X1522" s="8"/>
      <c r="Y1522" s="8"/>
      <c r="Z1522" s="8"/>
      <c r="AA1522" s="8"/>
      <c r="AB1522" s="8"/>
      <c r="AC1522" s="8"/>
      <c r="AD1522" s="8"/>
      <c r="AE1522" s="8"/>
      <c r="AF1522" s="8"/>
      <c r="AG1522" s="8"/>
      <c r="AH1522" s="8"/>
      <c r="AI1522" s="8"/>
      <c r="AJ1522" s="8"/>
      <c r="AK1522" s="8"/>
      <c r="AL1522" s="8"/>
      <c r="AM1522" s="8"/>
      <c r="AN1522" s="8"/>
      <c r="AO1522" s="8"/>
      <c r="AP1522" s="8"/>
      <c r="AQ1522" s="8"/>
      <c r="AR1522" s="8"/>
      <c r="AS1522" s="8"/>
      <c r="AT1522" s="8"/>
      <c r="AU1522" s="8"/>
      <c r="AV1522" s="8"/>
      <c r="AW1522" s="8"/>
      <c r="AX1522" s="8"/>
      <c r="AY1522" s="8"/>
      <c r="AZ1522" s="8"/>
      <c r="BA1522" s="8"/>
      <c r="BB1522" s="8"/>
      <c r="BC1522" s="8"/>
      <c r="BD1522" s="8"/>
      <c r="BE1522" s="8"/>
      <c r="BF1522" s="8"/>
      <c r="BG1522" s="8"/>
      <c r="BH1522" s="8"/>
      <c r="BI1522" s="8"/>
      <c r="BJ1522" s="8"/>
      <c r="BK1522" s="8"/>
      <c r="BL1522" s="8"/>
      <c r="BM1522" s="8"/>
      <c r="BN1522" s="8"/>
      <c r="BO1522" s="8"/>
      <c r="BP1522" s="1" t="str">
        <v>0- Port Costs</v>
      </c>
      <c r="BT1522" s="1" t="str">
        <v>0- Port Value</v>
      </c>
      <c r="BU1522" s="8"/>
    </row>
    <row r="1523" spans="8:73" hidden="1" outlineLevel="1" x14ac:dyDescent="0.3">
      <c r="H1523" s="1" t="str">
        <v>0 - BM Costs</v>
      </c>
      <c r="L1523" s="1" t="str">
        <v>0 - BM Port</v>
      </c>
      <c r="N1523" s="1" t="str">
        <v>0 - Port Assets</v>
      </c>
      <c r="O1523" s="8"/>
      <c r="P1523" s="8"/>
      <c r="Q1523" s="8"/>
      <c r="R1523" s="8"/>
      <c r="S1523" s="8"/>
      <c r="T1523" s="8"/>
      <c r="U1523" s="8"/>
      <c r="V1523" s="8"/>
      <c r="W1523" s="8"/>
      <c r="X1523" s="8"/>
      <c r="Y1523" s="8"/>
      <c r="Z1523" s="8"/>
      <c r="AA1523" s="8"/>
      <c r="AB1523" s="8"/>
      <c r="AC1523" s="8"/>
      <c r="AD1523" s="8"/>
      <c r="AE1523" s="8"/>
      <c r="AF1523" s="8"/>
      <c r="AG1523" s="8"/>
      <c r="AH1523" s="8"/>
      <c r="AI1523" s="8"/>
      <c r="AJ1523" s="8"/>
      <c r="AK1523" s="8"/>
      <c r="AL1523" s="8"/>
      <c r="AM1523" s="8"/>
      <c r="AN1523" s="8"/>
      <c r="AO1523" s="8"/>
      <c r="AP1523" s="8"/>
      <c r="AQ1523" s="8"/>
      <c r="AR1523" s="8"/>
      <c r="AS1523" s="8"/>
      <c r="AT1523" s="8"/>
      <c r="AU1523" s="8"/>
      <c r="AV1523" s="8"/>
      <c r="AW1523" s="8"/>
      <c r="AX1523" s="8"/>
      <c r="AY1523" s="8"/>
      <c r="AZ1523" s="8"/>
      <c r="BA1523" s="8"/>
      <c r="BB1523" s="8"/>
      <c r="BC1523" s="8"/>
      <c r="BD1523" s="8"/>
      <c r="BE1523" s="8"/>
      <c r="BF1523" s="8"/>
      <c r="BG1523" s="8"/>
      <c r="BH1523" s="8"/>
      <c r="BI1523" s="8"/>
      <c r="BJ1523" s="8"/>
      <c r="BK1523" s="8"/>
      <c r="BL1523" s="8"/>
      <c r="BM1523" s="8"/>
      <c r="BN1523" s="8"/>
      <c r="BO1523" s="8"/>
      <c r="BP1523" s="1" t="str">
        <v>0- Port Costs</v>
      </c>
      <c r="BT1523" s="1" t="str">
        <v>0- Port Value</v>
      </c>
      <c r="BU1523" s="8"/>
    </row>
    <row r="1524" spans="8:73" hidden="1" outlineLevel="1" x14ac:dyDescent="0.3">
      <c r="H1524" s="1" t="str">
        <v>0 - BM Costs</v>
      </c>
      <c r="L1524" s="1" t="str">
        <v>0 - BM Port</v>
      </c>
      <c r="N1524" s="1" t="str">
        <v>0 - Port Assets</v>
      </c>
      <c r="O1524" s="8"/>
      <c r="P1524" s="8"/>
      <c r="Q1524" s="8"/>
      <c r="R1524" s="8"/>
      <c r="S1524" s="8"/>
      <c r="T1524" s="8"/>
      <c r="U1524" s="8"/>
      <c r="V1524" s="8"/>
      <c r="W1524" s="8"/>
      <c r="X1524" s="8"/>
      <c r="Y1524" s="8"/>
      <c r="Z1524" s="8"/>
      <c r="AA1524" s="8"/>
      <c r="AB1524" s="8"/>
      <c r="AC1524" s="8"/>
      <c r="AD1524" s="8"/>
      <c r="AE1524" s="8"/>
      <c r="AF1524" s="8"/>
      <c r="AG1524" s="8"/>
      <c r="AH1524" s="8"/>
      <c r="AI1524" s="8"/>
      <c r="AJ1524" s="8"/>
      <c r="AK1524" s="8"/>
      <c r="AL1524" s="8"/>
      <c r="AM1524" s="8"/>
      <c r="AN1524" s="8"/>
      <c r="AO1524" s="8"/>
      <c r="AP1524" s="8"/>
      <c r="AQ1524" s="8"/>
      <c r="AR1524" s="8"/>
      <c r="AS1524" s="8"/>
      <c r="AT1524" s="8"/>
      <c r="AU1524" s="8"/>
      <c r="AV1524" s="8"/>
      <c r="AW1524" s="8"/>
      <c r="AX1524" s="8"/>
      <c r="AY1524" s="8"/>
      <c r="AZ1524" s="8"/>
      <c r="BA1524" s="8"/>
      <c r="BB1524" s="8"/>
      <c r="BC1524" s="8"/>
      <c r="BD1524" s="8"/>
      <c r="BE1524" s="8"/>
      <c r="BF1524" s="8"/>
      <c r="BG1524" s="8"/>
      <c r="BH1524" s="8"/>
      <c r="BI1524" s="8"/>
      <c r="BJ1524" s="8"/>
      <c r="BK1524" s="8"/>
      <c r="BL1524" s="8"/>
      <c r="BM1524" s="8"/>
      <c r="BN1524" s="8"/>
      <c r="BO1524" s="8"/>
      <c r="BP1524" s="1" t="str">
        <v>0- Port Costs</v>
      </c>
      <c r="BT1524" s="1" t="str">
        <v>0- Port Value</v>
      </c>
      <c r="BU1524" s="8"/>
    </row>
    <row r="1525" spans="8:73" hidden="1" outlineLevel="1" x14ac:dyDescent="0.3">
      <c r="H1525" s="1" t="str">
        <v>0 - BM Costs</v>
      </c>
      <c r="L1525" s="1" t="str">
        <v>0 - BM Port</v>
      </c>
      <c r="N1525" s="1" t="str">
        <v>0 - Port Assets</v>
      </c>
      <c r="O1525" s="8"/>
      <c r="P1525" s="8"/>
      <c r="Q1525" s="8"/>
      <c r="R1525" s="8"/>
      <c r="S1525" s="8"/>
      <c r="T1525" s="8"/>
      <c r="U1525" s="8"/>
      <c r="V1525" s="8"/>
      <c r="W1525" s="8"/>
      <c r="X1525" s="8"/>
      <c r="Y1525" s="8"/>
      <c r="Z1525" s="8"/>
      <c r="AA1525" s="8"/>
      <c r="AB1525" s="8"/>
      <c r="AC1525" s="8"/>
      <c r="AD1525" s="8"/>
      <c r="AE1525" s="8"/>
      <c r="AF1525" s="8"/>
      <c r="AG1525" s="8"/>
      <c r="AH1525" s="8"/>
      <c r="AI1525" s="8"/>
      <c r="AJ1525" s="8"/>
      <c r="AK1525" s="8"/>
      <c r="AL1525" s="8"/>
      <c r="AM1525" s="8"/>
      <c r="AN1525" s="8"/>
      <c r="AO1525" s="8"/>
      <c r="AP1525" s="8"/>
      <c r="AQ1525" s="8"/>
      <c r="AR1525" s="8"/>
      <c r="AS1525" s="8"/>
      <c r="AT1525" s="8"/>
      <c r="AU1525" s="8"/>
      <c r="AV1525" s="8"/>
      <c r="AW1525" s="8"/>
      <c r="AX1525" s="8"/>
      <c r="AY1525" s="8"/>
      <c r="AZ1525" s="8"/>
      <c r="BA1525" s="8"/>
      <c r="BB1525" s="8"/>
      <c r="BC1525" s="8"/>
      <c r="BD1525" s="8"/>
      <c r="BE1525" s="8"/>
      <c r="BF1525" s="8"/>
      <c r="BG1525" s="8"/>
      <c r="BH1525" s="8"/>
      <c r="BI1525" s="8"/>
      <c r="BJ1525" s="8"/>
      <c r="BK1525" s="8"/>
      <c r="BL1525" s="8"/>
      <c r="BM1525" s="8"/>
      <c r="BN1525" s="8"/>
      <c r="BO1525" s="8"/>
      <c r="BP1525" s="1" t="str">
        <v>0- Port Costs</v>
      </c>
      <c r="BT1525" s="1" t="str">
        <v>0- Port Value</v>
      </c>
      <c r="BU1525" s="8"/>
    </row>
    <row r="1526" spans="8:73" hidden="1" outlineLevel="1" x14ac:dyDescent="0.3">
      <c r="H1526" s="1" t="str">
        <v>0 - BM Costs</v>
      </c>
      <c r="L1526" s="1" t="str">
        <v>0 - BM Port</v>
      </c>
      <c r="N1526" s="1" t="str">
        <v>0 - Port Assets</v>
      </c>
      <c r="O1526" s="8"/>
      <c r="P1526" s="8"/>
      <c r="Q1526" s="8"/>
      <c r="R1526" s="8"/>
      <c r="S1526" s="8"/>
      <c r="T1526" s="8"/>
      <c r="U1526" s="8"/>
      <c r="V1526" s="8"/>
      <c r="W1526" s="8"/>
      <c r="X1526" s="8"/>
      <c r="Y1526" s="8"/>
      <c r="Z1526" s="8"/>
      <c r="AA1526" s="8"/>
      <c r="AB1526" s="8"/>
      <c r="AC1526" s="8"/>
      <c r="AD1526" s="8"/>
      <c r="AE1526" s="8"/>
      <c r="AF1526" s="8"/>
      <c r="AG1526" s="8"/>
      <c r="AH1526" s="8"/>
      <c r="AI1526" s="8"/>
      <c r="AJ1526" s="8"/>
      <c r="AK1526" s="8"/>
      <c r="AL1526" s="8"/>
      <c r="AM1526" s="8"/>
      <c r="AN1526" s="8"/>
      <c r="AO1526" s="8"/>
      <c r="AP1526" s="8"/>
      <c r="AQ1526" s="8"/>
      <c r="AR1526" s="8"/>
      <c r="AS1526" s="8"/>
      <c r="AT1526" s="8"/>
      <c r="AU1526" s="8"/>
      <c r="AV1526" s="8"/>
      <c r="AW1526" s="8"/>
      <c r="AX1526" s="8"/>
      <c r="AY1526" s="8"/>
      <c r="AZ1526" s="8"/>
      <c r="BA1526" s="8"/>
      <c r="BB1526" s="8"/>
      <c r="BC1526" s="8"/>
      <c r="BD1526" s="8"/>
      <c r="BE1526" s="8"/>
      <c r="BF1526" s="8"/>
      <c r="BG1526" s="8"/>
      <c r="BH1526" s="8"/>
      <c r="BI1526" s="8"/>
      <c r="BJ1526" s="8"/>
      <c r="BK1526" s="8"/>
      <c r="BL1526" s="8"/>
      <c r="BM1526" s="8"/>
      <c r="BN1526" s="8"/>
      <c r="BO1526" s="8"/>
      <c r="BP1526" s="1" t="str">
        <v>0- Port Costs</v>
      </c>
      <c r="BT1526" s="1" t="str">
        <v>0- Port Value</v>
      </c>
      <c r="BU1526" s="8"/>
    </row>
    <row r="1527" spans="8:73" hidden="1" outlineLevel="1" x14ac:dyDescent="0.3">
      <c r="H1527" s="1" t="str">
        <v>0 - BM Costs</v>
      </c>
      <c r="L1527" s="1" t="str">
        <v>0 - BM Port</v>
      </c>
      <c r="N1527" s="1" t="str">
        <v>0 - Port Assets</v>
      </c>
      <c r="O1527" s="8"/>
      <c r="P1527" s="8"/>
      <c r="Q1527" s="8"/>
      <c r="R1527" s="8"/>
      <c r="S1527" s="8"/>
      <c r="T1527" s="8"/>
      <c r="U1527" s="8"/>
      <c r="V1527" s="8"/>
      <c r="W1527" s="8"/>
      <c r="X1527" s="8"/>
      <c r="Y1527" s="8"/>
      <c r="Z1527" s="8"/>
      <c r="AA1527" s="8"/>
      <c r="AB1527" s="8"/>
      <c r="AC1527" s="8"/>
      <c r="AD1527" s="8"/>
      <c r="AE1527" s="8"/>
      <c r="AF1527" s="8"/>
      <c r="AG1527" s="8"/>
      <c r="AH1527" s="8"/>
      <c r="AI1527" s="8"/>
      <c r="AJ1527" s="8"/>
      <c r="AK1527" s="8"/>
      <c r="AL1527" s="8"/>
      <c r="AM1527" s="8"/>
      <c r="AN1527" s="8"/>
      <c r="AO1527" s="8"/>
      <c r="AP1527" s="8"/>
      <c r="AQ1527" s="8"/>
      <c r="AR1527" s="8"/>
      <c r="AS1527" s="8"/>
      <c r="AT1527" s="8"/>
      <c r="AU1527" s="8"/>
      <c r="AV1527" s="8"/>
      <c r="AW1527" s="8"/>
      <c r="AX1527" s="8"/>
      <c r="AY1527" s="8"/>
      <c r="AZ1527" s="8"/>
      <c r="BA1527" s="8"/>
      <c r="BB1527" s="8"/>
      <c r="BC1527" s="8"/>
      <c r="BD1527" s="8"/>
      <c r="BE1527" s="8"/>
      <c r="BF1527" s="8"/>
      <c r="BG1527" s="8"/>
      <c r="BH1527" s="8"/>
      <c r="BI1527" s="8"/>
      <c r="BJ1527" s="8"/>
      <c r="BK1527" s="8"/>
      <c r="BL1527" s="8"/>
      <c r="BM1527" s="8"/>
      <c r="BN1527" s="8"/>
      <c r="BO1527" s="8"/>
      <c r="BP1527" s="1" t="str">
        <v>0- Port Costs</v>
      </c>
      <c r="BT1527" s="1" t="str">
        <v>0- Port Value</v>
      </c>
      <c r="BU1527" s="8"/>
    </row>
    <row r="1528" spans="8:73" hidden="1" outlineLevel="1" x14ac:dyDescent="0.3">
      <c r="H1528" s="1" t="str">
        <v>0 - BM Costs</v>
      </c>
      <c r="L1528" s="1" t="str">
        <v>0 - BM Port</v>
      </c>
      <c r="N1528" s="1" t="str">
        <v>0 - Port Assets</v>
      </c>
      <c r="O1528" s="8"/>
      <c r="P1528" s="8"/>
      <c r="Q1528" s="8"/>
      <c r="R1528" s="8"/>
      <c r="S1528" s="8"/>
      <c r="T1528" s="8"/>
      <c r="U1528" s="8"/>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c r="BB1528" s="8"/>
      <c r="BC1528" s="8"/>
      <c r="BD1528" s="8"/>
      <c r="BE1528" s="8"/>
      <c r="BF1528" s="8"/>
      <c r="BG1528" s="8"/>
      <c r="BH1528" s="8"/>
      <c r="BI1528" s="8"/>
      <c r="BJ1528" s="8"/>
      <c r="BK1528" s="8"/>
      <c r="BL1528" s="8"/>
      <c r="BM1528" s="8"/>
      <c r="BN1528" s="8"/>
      <c r="BO1528" s="8"/>
      <c r="BP1528" s="1" t="str">
        <v>0- Port Costs</v>
      </c>
      <c r="BT1528" s="1" t="str">
        <v>0- Port Value</v>
      </c>
      <c r="BU1528" s="8"/>
    </row>
    <row r="1529" spans="8:73" hidden="1" outlineLevel="1" x14ac:dyDescent="0.3">
      <c r="H1529" s="1" t="str">
        <v>0 - BM Costs</v>
      </c>
      <c r="L1529" s="1" t="str">
        <v>0 - BM Port</v>
      </c>
      <c r="N1529" s="1" t="str">
        <v>0 - Port Assets</v>
      </c>
      <c r="O1529" s="8"/>
      <c r="P1529" s="8"/>
      <c r="Q1529" s="8"/>
      <c r="R1529" s="8"/>
      <c r="S1529" s="8"/>
      <c r="T1529" s="8"/>
      <c r="U1529" s="8"/>
      <c r="V1529" s="8"/>
      <c r="W1529" s="8"/>
      <c r="X1529" s="8"/>
      <c r="Y1529" s="8"/>
      <c r="Z1529" s="8"/>
      <c r="AA1529" s="8"/>
      <c r="AB1529" s="8"/>
      <c r="AC1529" s="8"/>
      <c r="AD1529" s="8"/>
      <c r="AE1529" s="8"/>
      <c r="AF1529" s="8"/>
      <c r="AG1529" s="8"/>
      <c r="AH1529" s="8"/>
      <c r="AI1529" s="8"/>
      <c r="AJ1529" s="8"/>
      <c r="AK1529" s="8"/>
      <c r="AL1529" s="8"/>
      <c r="AM1529" s="8"/>
      <c r="AN1529" s="8"/>
      <c r="AO1529" s="8"/>
      <c r="AP1529" s="8"/>
      <c r="AQ1529" s="8"/>
      <c r="AR1529" s="8"/>
      <c r="AS1529" s="8"/>
      <c r="AT1529" s="8"/>
      <c r="AU1529" s="8"/>
      <c r="AV1529" s="8"/>
      <c r="AW1529" s="8"/>
      <c r="AX1529" s="8"/>
      <c r="AY1529" s="8"/>
      <c r="AZ1529" s="8"/>
      <c r="BA1529" s="8"/>
      <c r="BB1529" s="8"/>
      <c r="BC1529" s="8"/>
      <c r="BD1529" s="8"/>
      <c r="BE1529" s="8"/>
      <c r="BF1529" s="8"/>
      <c r="BG1529" s="8"/>
      <c r="BH1529" s="8"/>
      <c r="BI1529" s="8"/>
      <c r="BJ1529" s="8"/>
      <c r="BK1529" s="8"/>
      <c r="BL1529" s="8"/>
      <c r="BM1529" s="8"/>
      <c r="BN1529" s="8"/>
      <c r="BO1529" s="8"/>
      <c r="BP1529" s="1" t="str">
        <v>0- Port Costs</v>
      </c>
      <c r="BT1529" s="1" t="str">
        <v>0- Port Value</v>
      </c>
      <c r="BU1529" s="8"/>
    </row>
    <row r="1530" spans="8:73" hidden="1" outlineLevel="1" x14ac:dyDescent="0.3">
      <c r="H1530" s="1" t="str">
        <v>0 - BM Costs</v>
      </c>
      <c r="L1530" s="1" t="str">
        <v>0 - BM Port</v>
      </c>
      <c r="N1530" s="1" t="str">
        <v>0 - Port Assets</v>
      </c>
      <c r="O1530" s="8"/>
      <c r="P1530" s="8"/>
      <c r="Q1530" s="8"/>
      <c r="R1530" s="8"/>
      <c r="S1530" s="8"/>
      <c r="T1530" s="8"/>
      <c r="U1530" s="8"/>
      <c r="V1530" s="8"/>
      <c r="W1530" s="8"/>
      <c r="X1530" s="8"/>
      <c r="Y1530" s="8"/>
      <c r="Z1530" s="8"/>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8"/>
      <c r="AX1530" s="8"/>
      <c r="AY1530" s="8"/>
      <c r="AZ1530" s="8"/>
      <c r="BA1530" s="8"/>
      <c r="BB1530" s="8"/>
      <c r="BC1530" s="8"/>
      <c r="BD1530" s="8"/>
      <c r="BE1530" s="8"/>
      <c r="BF1530" s="8"/>
      <c r="BG1530" s="8"/>
      <c r="BH1530" s="8"/>
      <c r="BI1530" s="8"/>
      <c r="BJ1530" s="8"/>
      <c r="BK1530" s="8"/>
      <c r="BL1530" s="8"/>
      <c r="BM1530" s="8"/>
      <c r="BN1530" s="8"/>
      <c r="BO1530" s="8"/>
      <c r="BP1530" s="1" t="str">
        <v>0- Port Costs</v>
      </c>
      <c r="BT1530" s="1" t="str">
        <v>0- Port Value</v>
      </c>
      <c r="BU1530" s="8"/>
    </row>
    <row r="1531" spans="8:73" hidden="1" outlineLevel="1" x14ac:dyDescent="0.3">
      <c r="H1531" s="1" t="str">
        <v>0 - BM Costs</v>
      </c>
      <c r="L1531" s="1" t="str">
        <v>0 - BM Port</v>
      </c>
      <c r="N1531" s="1" t="str">
        <v>0 - Port Assets</v>
      </c>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8"/>
      <c r="AX1531" s="8"/>
      <c r="AY1531" s="8"/>
      <c r="AZ1531" s="8"/>
      <c r="BA1531" s="8"/>
      <c r="BB1531" s="8"/>
      <c r="BC1531" s="8"/>
      <c r="BD1531" s="8"/>
      <c r="BE1531" s="8"/>
      <c r="BF1531" s="8"/>
      <c r="BG1531" s="8"/>
      <c r="BH1531" s="8"/>
      <c r="BI1531" s="8"/>
      <c r="BJ1531" s="8"/>
      <c r="BK1531" s="8"/>
      <c r="BL1531" s="8"/>
      <c r="BM1531" s="8"/>
      <c r="BN1531" s="8"/>
      <c r="BO1531" s="8"/>
      <c r="BP1531" s="1" t="str">
        <v>0- Port Costs</v>
      </c>
      <c r="BT1531" s="1" t="str">
        <v>0- Port Value</v>
      </c>
      <c r="BU1531" s="8"/>
    </row>
    <row r="1532" spans="8:73" hidden="1" outlineLevel="1" x14ac:dyDescent="0.3">
      <c r="H1532" s="1" t="str">
        <v>0 - BM Costs</v>
      </c>
      <c r="L1532" s="1" t="str">
        <v>0 - BM Port</v>
      </c>
      <c r="N1532" s="1" t="str">
        <v>0 - Port Assets</v>
      </c>
      <c r="O1532" s="8"/>
      <c r="P1532" s="8"/>
      <c r="Q1532" s="8"/>
      <c r="R1532" s="8"/>
      <c r="S1532" s="8"/>
      <c r="T1532" s="8"/>
      <c r="U1532" s="8"/>
      <c r="V1532" s="8"/>
      <c r="W1532" s="8"/>
      <c r="X1532" s="8"/>
      <c r="Y1532" s="8"/>
      <c r="Z1532" s="8"/>
      <c r="AA1532" s="8"/>
      <c r="AB1532" s="8"/>
      <c r="AC1532" s="8"/>
      <c r="AD1532" s="8"/>
      <c r="AE1532" s="8"/>
      <c r="AF1532" s="8"/>
      <c r="AG1532" s="8"/>
      <c r="AH1532" s="8"/>
      <c r="AI1532" s="8"/>
      <c r="AJ1532" s="8"/>
      <c r="AK1532" s="8"/>
      <c r="AL1532" s="8"/>
      <c r="AM1532" s="8"/>
      <c r="AN1532" s="8"/>
      <c r="AO1532" s="8"/>
      <c r="AP1532" s="8"/>
      <c r="AQ1532" s="8"/>
      <c r="AR1532" s="8"/>
      <c r="AS1532" s="8"/>
      <c r="AT1532" s="8"/>
      <c r="AU1532" s="8"/>
      <c r="AV1532" s="8"/>
      <c r="AW1532" s="8"/>
      <c r="AX1532" s="8"/>
      <c r="AY1532" s="8"/>
      <c r="AZ1532" s="8"/>
      <c r="BA1532" s="8"/>
      <c r="BB1532" s="8"/>
      <c r="BC1532" s="8"/>
      <c r="BD1532" s="8"/>
      <c r="BE1532" s="8"/>
      <c r="BF1532" s="8"/>
      <c r="BG1532" s="8"/>
      <c r="BH1532" s="8"/>
      <c r="BI1532" s="8"/>
      <c r="BJ1532" s="8"/>
      <c r="BK1532" s="8"/>
      <c r="BL1532" s="8"/>
      <c r="BM1532" s="8"/>
      <c r="BN1532" s="8"/>
      <c r="BO1532" s="8"/>
      <c r="BP1532" s="1" t="str">
        <v>0- Port Costs</v>
      </c>
      <c r="BT1532" s="1" t="str">
        <v>0- Port Value</v>
      </c>
      <c r="BU1532" s="8"/>
    </row>
    <row r="1533" spans="8:73" hidden="1" outlineLevel="1" x14ac:dyDescent="0.3">
      <c r="H1533" s="1" t="str">
        <v>0 - BM Costs</v>
      </c>
      <c r="L1533" s="1" t="str">
        <v>0 - BM Port</v>
      </c>
      <c r="N1533" s="1" t="str">
        <v>0 - Port Assets</v>
      </c>
      <c r="O1533" s="8"/>
      <c r="P1533" s="8"/>
      <c r="Q1533" s="8"/>
      <c r="R1533" s="8"/>
      <c r="S1533" s="8"/>
      <c r="T1533" s="8"/>
      <c r="U1533" s="8"/>
      <c r="V1533" s="8"/>
      <c r="W1533" s="8"/>
      <c r="X1533" s="8"/>
      <c r="Y1533" s="8"/>
      <c r="Z1533" s="8"/>
      <c r="AA1533" s="8"/>
      <c r="AB1533" s="8"/>
      <c r="AC1533" s="8"/>
      <c r="AD1533" s="8"/>
      <c r="AE1533" s="8"/>
      <c r="AF1533" s="8"/>
      <c r="AG1533" s="8"/>
      <c r="AH1533" s="8"/>
      <c r="AI1533" s="8"/>
      <c r="AJ1533" s="8"/>
      <c r="AK1533" s="8"/>
      <c r="AL1533" s="8"/>
      <c r="AM1533" s="8"/>
      <c r="AN1533" s="8"/>
      <c r="AO1533" s="8"/>
      <c r="AP1533" s="8"/>
      <c r="AQ1533" s="8"/>
      <c r="AR1533" s="8"/>
      <c r="AS1533" s="8"/>
      <c r="AT1533" s="8"/>
      <c r="AU1533" s="8"/>
      <c r="AV1533" s="8"/>
      <c r="AW1533" s="8"/>
      <c r="AX1533" s="8"/>
      <c r="AY1533" s="8"/>
      <c r="AZ1533" s="8"/>
      <c r="BA1533" s="8"/>
      <c r="BB1533" s="8"/>
      <c r="BC1533" s="8"/>
      <c r="BD1533" s="8"/>
      <c r="BE1533" s="8"/>
      <c r="BF1533" s="8"/>
      <c r="BG1533" s="8"/>
      <c r="BH1533" s="8"/>
      <c r="BI1533" s="8"/>
      <c r="BJ1533" s="8"/>
      <c r="BK1533" s="8"/>
      <c r="BL1533" s="8"/>
      <c r="BM1533" s="8"/>
      <c r="BN1533" s="8"/>
      <c r="BO1533" s="8"/>
      <c r="BP1533" s="1" t="str">
        <v>0- Port Costs</v>
      </c>
      <c r="BT1533" s="1" t="str">
        <v>0- Port Value</v>
      </c>
      <c r="BU1533" s="8"/>
    </row>
    <row r="1534" spans="8:73" hidden="1" outlineLevel="1" x14ac:dyDescent="0.3">
      <c r="H1534" s="1" t="str">
        <v>0 - BM Costs</v>
      </c>
      <c r="L1534" s="1" t="str">
        <v>0 - BM Port</v>
      </c>
      <c r="N1534" s="1" t="str">
        <v>0 - Port Assets</v>
      </c>
      <c r="O1534" s="8"/>
      <c r="P1534" s="8"/>
      <c r="Q1534" s="8"/>
      <c r="R1534" s="8"/>
      <c r="S1534" s="8"/>
      <c r="T1534" s="8"/>
      <c r="U1534" s="8"/>
      <c r="V1534" s="8"/>
      <c r="W1534" s="8"/>
      <c r="X1534" s="8"/>
      <c r="Y1534" s="8"/>
      <c r="Z1534" s="8"/>
      <c r="AA1534" s="8"/>
      <c r="AB1534" s="8"/>
      <c r="AC1534" s="8"/>
      <c r="AD1534" s="8"/>
      <c r="AE1534" s="8"/>
      <c r="AF1534" s="8"/>
      <c r="AG1534" s="8"/>
      <c r="AH1534" s="8"/>
      <c r="AI1534" s="8"/>
      <c r="AJ1534" s="8"/>
      <c r="AK1534" s="8"/>
      <c r="AL1534" s="8"/>
      <c r="AM1534" s="8"/>
      <c r="AN1534" s="8"/>
      <c r="AO1534" s="8"/>
      <c r="AP1534" s="8"/>
      <c r="AQ1534" s="8"/>
      <c r="AR1534" s="8"/>
      <c r="AS1534" s="8"/>
      <c r="AT1534" s="8"/>
      <c r="AU1534" s="8"/>
      <c r="AV1534" s="8"/>
      <c r="AW1534" s="8"/>
      <c r="AX1534" s="8"/>
      <c r="AY1534" s="8"/>
      <c r="AZ1534" s="8"/>
      <c r="BA1534" s="8"/>
      <c r="BB1534" s="8"/>
      <c r="BC1534" s="8"/>
      <c r="BD1534" s="8"/>
      <c r="BE1534" s="8"/>
      <c r="BF1534" s="8"/>
      <c r="BG1534" s="8"/>
      <c r="BH1534" s="8"/>
      <c r="BI1534" s="8"/>
      <c r="BJ1534" s="8"/>
      <c r="BK1534" s="8"/>
      <c r="BL1534" s="8"/>
      <c r="BM1534" s="8"/>
      <c r="BN1534" s="8"/>
      <c r="BO1534" s="8"/>
      <c r="BP1534" s="1" t="str">
        <v>0- Port Costs</v>
      </c>
      <c r="BT1534" s="1" t="str">
        <v>0- Port Value</v>
      </c>
      <c r="BU1534" s="8"/>
    </row>
    <row r="1535" spans="8:73" hidden="1" outlineLevel="1" x14ac:dyDescent="0.3">
      <c r="H1535" s="1" t="str">
        <v>0 - BM Costs</v>
      </c>
      <c r="L1535" s="1" t="str">
        <v>0 - BM Port</v>
      </c>
      <c r="N1535" s="1" t="str">
        <v>0 - Port Assets</v>
      </c>
      <c r="O1535" s="8"/>
      <c r="P1535" s="8"/>
      <c r="Q1535" s="8"/>
      <c r="R1535" s="8"/>
      <c r="S1535" s="8"/>
      <c r="T1535" s="8"/>
      <c r="U1535" s="8"/>
      <c r="V1535" s="8"/>
      <c r="W1535" s="8"/>
      <c r="X1535" s="8"/>
      <c r="Y1535" s="8"/>
      <c r="Z1535" s="8"/>
      <c r="AA1535" s="8"/>
      <c r="AB1535" s="8"/>
      <c r="AC1535" s="8"/>
      <c r="AD1535" s="8"/>
      <c r="AE1535" s="8"/>
      <c r="AF1535" s="8"/>
      <c r="AG1535" s="8"/>
      <c r="AH1535" s="8"/>
      <c r="AI1535" s="8"/>
      <c r="AJ1535" s="8"/>
      <c r="AK1535" s="8"/>
      <c r="AL1535" s="8"/>
      <c r="AM1535" s="8"/>
      <c r="AN1535" s="8"/>
      <c r="AO1535" s="8"/>
      <c r="AP1535" s="8"/>
      <c r="AQ1535" s="8"/>
      <c r="AR1535" s="8"/>
      <c r="AS1535" s="8"/>
      <c r="AT1535" s="8"/>
      <c r="AU1535" s="8"/>
      <c r="AV1535" s="8"/>
      <c r="AW1535" s="8"/>
      <c r="AX1535" s="8"/>
      <c r="AY1535" s="8"/>
      <c r="AZ1535" s="8"/>
      <c r="BA1535" s="8"/>
      <c r="BB1535" s="8"/>
      <c r="BC1535" s="8"/>
      <c r="BD1535" s="8"/>
      <c r="BE1535" s="8"/>
      <c r="BF1535" s="8"/>
      <c r="BG1535" s="8"/>
      <c r="BH1535" s="8"/>
      <c r="BI1535" s="8"/>
      <c r="BJ1535" s="8"/>
      <c r="BK1535" s="8"/>
      <c r="BL1535" s="8"/>
      <c r="BM1535" s="8"/>
      <c r="BN1535" s="8"/>
      <c r="BO1535" s="8"/>
      <c r="BP1535" s="1" t="str">
        <v>0- Port Costs</v>
      </c>
      <c r="BT1535" s="1" t="str">
        <v>0- Port Value</v>
      </c>
      <c r="BU1535" s="8"/>
    </row>
    <row r="1536" spans="8:73" hidden="1" outlineLevel="1" x14ac:dyDescent="0.3">
      <c r="H1536" s="1" t="str">
        <v>0 - BM Costs</v>
      </c>
      <c r="L1536" s="1" t="str">
        <v>0 - BM Port</v>
      </c>
      <c r="N1536" s="1" t="str">
        <v>0 - Port Assets</v>
      </c>
      <c r="O1536" s="8"/>
      <c r="P1536" s="8"/>
      <c r="Q1536" s="8"/>
      <c r="R1536" s="8"/>
      <c r="S1536" s="8"/>
      <c r="T1536" s="8"/>
      <c r="U1536" s="8"/>
      <c r="V1536" s="8"/>
      <c r="W1536" s="8"/>
      <c r="X1536" s="8"/>
      <c r="Y1536" s="8"/>
      <c r="Z1536" s="8"/>
      <c r="AA1536" s="8"/>
      <c r="AB1536" s="8"/>
      <c r="AC1536" s="8"/>
      <c r="AD1536" s="8"/>
      <c r="AE1536" s="8"/>
      <c r="AF1536" s="8"/>
      <c r="AG1536" s="8"/>
      <c r="AH1536" s="8"/>
      <c r="AI1536" s="8"/>
      <c r="AJ1536" s="8"/>
      <c r="AK1536" s="8"/>
      <c r="AL1536" s="8"/>
      <c r="AM1536" s="8"/>
      <c r="AN1536" s="8"/>
      <c r="AO1536" s="8"/>
      <c r="AP1536" s="8"/>
      <c r="AQ1536" s="8"/>
      <c r="AR1536" s="8"/>
      <c r="AS1536" s="8"/>
      <c r="AT1536" s="8"/>
      <c r="AU1536" s="8"/>
      <c r="AV1536" s="8"/>
      <c r="AW1536" s="8"/>
      <c r="AX1536" s="8"/>
      <c r="AY1536" s="8"/>
      <c r="AZ1536" s="8"/>
      <c r="BA1536" s="8"/>
      <c r="BB1536" s="8"/>
      <c r="BC1536" s="8"/>
      <c r="BD1536" s="8"/>
      <c r="BE1536" s="8"/>
      <c r="BF1536" s="8"/>
      <c r="BG1536" s="8"/>
      <c r="BH1536" s="8"/>
      <c r="BI1536" s="8"/>
      <c r="BJ1536" s="8"/>
      <c r="BK1536" s="8"/>
      <c r="BL1536" s="8"/>
      <c r="BM1536" s="8"/>
      <c r="BN1536" s="8"/>
      <c r="BO1536" s="8"/>
      <c r="BP1536" s="1" t="str">
        <v>0- Port Costs</v>
      </c>
      <c r="BT1536" s="1" t="str">
        <v>0- Port Value</v>
      </c>
      <c r="BU1536" s="8"/>
    </row>
    <row r="1537" spans="8:73" hidden="1" outlineLevel="1" x14ac:dyDescent="0.3">
      <c r="H1537" s="1" t="str">
        <v>0 - BM Costs</v>
      </c>
      <c r="L1537" s="1" t="str">
        <v>0 - BM Port</v>
      </c>
      <c r="N1537" s="1" t="str">
        <v>0 - Port Assets</v>
      </c>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8"/>
      <c r="AX1537" s="8"/>
      <c r="AY1537" s="8"/>
      <c r="AZ1537" s="8"/>
      <c r="BA1537" s="8"/>
      <c r="BB1537" s="8"/>
      <c r="BC1537" s="8"/>
      <c r="BD1537" s="8"/>
      <c r="BE1537" s="8"/>
      <c r="BF1537" s="8"/>
      <c r="BG1537" s="8"/>
      <c r="BH1537" s="8"/>
      <c r="BI1537" s="8"/>
      <c r="BJ1537" s="8"/>
      <c r="BK1537" s="8"/>
      <c r="BL1537" s="8"/>
      <c r="BM1537" s="8"/>
      <c r="BN1537" s="8"/>
      <c r="BO1537" s="8"/>
      <c r="BP1537" s="1" t="str">
        <v>0- Port Costs</v>
      </c>
      <c r="BT1537" s="1" t="str">
        <v>0- Port Value</v>
      </c>
      <c r="BU1537" s="8"/>
    </row>
    <row r="1538" spans="8:73" hidden="1" outlineLevel="1" x14ac:dyDescent="0.3">
      <c r="H1538" s="1" t="str">
        <v>0 - BM Costs</v>
      </c>
      <c r="L1538" s="1" t="str">
        <v>0 - BM Port</v>
      </c>
      <c r="N1538" s="1" t="str">
        <v>0 - Port Assets</v>
      </c>
      <c r="O1538" s="8"/>
      <c r="P1538" s="8"/>
      <c r="Q1538" s="8"/>
      <c r="R1538" s="8"/>
      <c r="S1538" s="8"/>
      <c r="T1538" s="8"/>
      <c r="U1538" s="8"/>
      <c r="V1538" s="8"/>
      <c r="W1538" s="8"/>
      <c r="X1538" s="8"/>
      <c r="Y1538" s="8"/>
      <c r="Z1538" s="8"/>
      <c r="AA1538" s="8"/>
      <c r="AB1538" s="8"/>
      <c r="AC1538" s="8"/>
      <c r="AD1538" s="8"/>
      <c r="AE1538" s="8"/>
      <c r="AF1538" s="8"/>
      <c r="AG1538" s="8"/>
      <c r="AH1538" s="8"/>
      <c r="AI1538" s="8"/>
      <c r="AJ1538" s="8"/>
      <c r="AK1538" s="8"/>
      <c r="AL1538" s="8"/>
      <c r="AM1538" s="8"/>
      <c r="AN1538" s="8"/>
      <c r="AO1538" s="8"/>
      <c r="AP1538" s="8"/>
      <c r="AQ1538" s="8"/>
      <c r="AR1538" s="8"/>
      <c r="AS1538" s="8"/>
      <c r="AT1538" s="8"/>
      <c r="AU1538" s="8"/>
      <c r="AV1538" s="8"/>
      <c r="AW1538" s="8"/>
      <c r="AX1538" s="8"/>
      <c r="AY1538" s="8"/>
      <c r="AZ1538" s="8"/>
      <c r="BA1538" s="8"/>
      <c r="BB1538" s="8"/>
      <c r="BC1538" s="8"/>
      <c r="BD1538" s="8"/>
      <c r="BE1538" s="8"/>
      <c r="BF1538" s="8"/>
      <c r="BG1538" s="8"/>
      <c r="BH1538" s="8"/>
      <c r="BI1538" s="8"/>
      <c r="BJ1538" s="8"/>
      <c r="BK1538" s="8"/>
      <c r="BL1538" s="8"/>
      <c r="BM1538" s="8"/>
      <c r="BN1538" s="8"/>
      <c r="BO1538" s="8"/>
      <c r="BP1538" s="1" t="str">
        <v>0- Port Costs</v>
      </c>
      <c r="BT1538" s="1" t="str">
        <v>0- Port Value</v>
      </c>
      <c r="BU1538" s="8"/>
    </row>
    <row r="1539" spans="8:73" hidden="1" outlineLevel="1" x14ac:dyDescent="0.3">
      <c r="H1539" s="1" t="str">
        <v>0 - BM Costs</v>
      </c>
      <c r="L1539" s="1" t="str">
        <v>0 - BM Port</v>
      </c>
      <c r="N1539" s="1" t="str">
        <v>0 - Port Assets</v>
      </c>
      <c r="O1539" s="8"/>
      <c r="P1539" s="8"/>
      <c r="Q1539" s="8"/>
      <c r="R1539" s="8"/>
      <c r="S1539" s="8"/>
      <c r="T1539" s="8"/>
      <c r="U1539" s="8"/>
      <c r="V1539" s="8"/>
      <c r="W1539" s="8"/>
      <c r="X1539" s="8"/>
      <c r="Y1539" s="8"/>
      <c r="Z1539" s="8"/>
      <c r="AA1539" s="8"/>
      <c r="AB1539" s="8"/>
      <c r="AC1539" s="8"/>
      <c r="AD1539" s="8"/>
      <c r="AE1539" s="8"/>
      <c r="AF1539" s="8"/>
      <c r="AG1539" s="8"/>
      <c r="AH1539" s="8"/>
      <c r="AI1539" s="8"/>
      <c r="AJ1539" s="8"/>
      <c r="AK1539" s="8"/>
      <c r="AL1539" s="8"/>
      <c r="AM1539" s="8"/>
      <c r="AN1539" s="8"/>
      <c r="AO1539" s="8"/>
      <c r="AP1539" s="8"/>
      <c r="AQ1539" s="8"/>
      <c r="AR1539" s="8"/>
      <c r="AS1539" s="8"/>
      <c r="AT1539" s="8"/>
      <c r="AU1539" s="8"/>
      <c r="AV1539" s="8"/>
      <c r="AW1539" s="8"/>
      <c r="AX1539" s="8"/>
      <c r="AY1539" s="8"/>
      <c r="AZ1539" s="8"/>
      <c r="BA1539" s="8"/>
      <c r="BB1539" s="8"/>
      <c r="BC1539" s="8"/>
      <c r="BD1539" s="8"/>
      <c r="BE1539" s="8"/>
      <c r="BF1539" s="8"/>
      <c r="BG1539" s="8"/>
      <c r="BH1539" s="8"/>
      <c r="BI1539" s="8"/>
      <c r="BJ1539" s="8"/>
      <c r="BK1539" s="8"/>
      <c r="BL1539" s="8"/>
      <c r="BM1539" s="8"/>
      <c r="BN1539" s="8"/>
      <c r="BO1539" s="8"/>
      <c r="BP1539" s="1" t="str">
        <v>0- Port Costs</v>
      </c>
      <c r="BT1539" s="1" t="str">
        <v>0- Port Value</v>
      </c>
      <c r="BU1539" s="8"/>
    </row>
    <row r="1540" spans="8:73" hidden="1" outlineLevel="1" x14ac:dyDescent="0.3">
      <c r="H1540" s="1" t="str">
        <v>0 - BM Costs</v>
      </c>
      <c r="L1540" s="1" t="str">
        <v>0 - BM Port</v>
      </c>
      <c r="N1540" s="1" t="str">
        <v>0 - Port Assets</v>
      </c>
      <c r="O1540" s="8"/>
      <c r="P1540" s="8"/>
      <c r="Q1540" s="8"/>
      <c r="R1540" s="8"/>
      <c r="S1540" s="8"/>
      <c r="T1540" s="8"/>
      <c r="U1540" s="8"/>
      <c r="V1540" s="8"/>
      <c r="W1540" s="8"/>
      <c r="X1540" s="8"/>
      <c r="Y1540" s="8"/>
      <c r="Z1540" s="8"/>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8"/>
      <c r="AX1540" s="8"/>
      <c r="AY1540" s="8"/>
      <c r="AZ1540" s="8"/>
      <c r="BA1540" s="8"/>
      <c r="BB1540" s="8"/>
      <c r="BC1540" s="8"/>
      <c r="BD1540" s="8"/>
      <c r="BE1540" s="8"/>
      <c r="BF1540" s="8"/>
      <c r="BG1540" s="8"/>
      <c r="BH1540" s="8"/>
      <c r="BI1540" s="8"/>
      <c r="BJ1540" s="8"/>
      <c r="BK1540" s="8"/>
      <c r="BL1540" s="8"/>
      <c r="BM1540" s="8"/>
      <c r="BN1540" s="8"/>
      <c r="BO1540" s="8"/>
      <c r="BP1540" s="1" t="str">
        <v>0- Port Costs</v>
      </c>
      <c r="BT1540" s="1" t="str">
        <v>0- Port Value</v>
      </c>
      <c r="BU1540" s="8"/>
    </row>
    <row r="1541" spans="8:73" hidden="1" outlineLevel="1" x14ac:dyDescent="0.3">
      <c r="H1541" s="1" t="str">
        <v>0 - BM Costs</v>
      </c>
      <c r="L1541" s="1" t="str">
        <v>0 - BM Port</v>
      </c>
      <c r="N1541" s="1" t="str">
        <v>0 - Port Assets</v>
      </c>
      <c r="O1541" s="8"/>
      <c r="P1541" s="8"/>
      <c r="Q1541" s="8"/>
      <c r="R1541" s="8"/>
      <c r="S1541" s="8"/>
      <c r="T1541" s="8"/>
      <c r="U1541" s="8"/>
      <c r="V1541" s="8"/>
      <c r="W1541" s="8"/>
      <c r="X1541" s="8"/>
      <c r="Y1541" s="8"/>
      <c r="Z1541" s="8"/>
      <c r="AA1541" s="8"/>
      <c r="AB1541" s="8"/>
      <c r="AC1541" s="8"/>
      <c r="AD1541" s="8"/>
      <c r="AE1541" s="8"/>
      <c r="AF1541" s="8"/>
      <c r="AG1541" s="8"/>
      <c r="AH1541" s="8"/>
      <c r="AI1541" s="8"/>
      <c r="AJ1541" s="8"/>
      <c r="AK1541" s="8"/>
      <c r="AL1541" s="8"/>
      <c r="AM1541" s="8"/>
      <c r="AN1541" s="8"/>
      <c r="AO1541" s="8"/>
      <c r="AP1541" s="8"/>
      <c r="AQ1541" s="8"/>
      <c r="AR1541" s="8"/>
      <c r="AS1541" s="8"/>
      <c r="AT1541" s="8"/>
      <c r="AU1541" s="8"/>
      <c r="AV1541" s="8"/>
      <c r="AW1541" s="8"/>
      <c r="AX1541" s="8"/>
      <c r="AY1541" s="8"/>
      <c r="AZ1541" s="8"/>
      <c r="BA1541" s="8"/>
      <c r="BB1541" s="8"/>
      <c r="BC1541" s="8"/>
      <c r="BD1541" s="8"/>
      <c r="BE1541" s="8"/>
      <c r="BF1541" s="8"/>
      <c r="BG1541" s="8"/>
      <c r="BH1541" s="8"/>
      <c r="BI1541" s="8"/>
      <c r="BJ1541" s="8"/>
      <c r="BK1541" s="8"/>
      <c r="BL1541" s="8"/>
      <c r="BM1541" s="8"/>
      <c r="BN1541" s="8"/>
      <c r="BO1541" s="8"/>
      <c r="BP1541" s="1" t="str">
        <v>0- Port Costs</v>
      </c>
      <c r="BT1541" s="1" t="str">
        <v>0- Port Value</v>
      </c>
      <c r="BU1541" s="8"/>
    </row>
    <row r="1542" spans="8:73" hidden="1" outlineLevel="1" x14ac:dyDescent="0.3">
      <c r="H1542" s="1" t="str">
        <v>0 - BM Costs</v>
      </c>
      <c r="L1542" s="1" t="str">
        <v>0 - BM Port</v>
      </c>
      <c r="N1542" s="1" t="str">
        <v>0 - Port Assets</v>
      </c>
      <c r="O1542" s="8"/>
      <c r="P1542" s="8"/>
      <c r="Q1542" s="8"/>
      <c r="R1542" s="8"/>
      <c r="S1542" s="8"/>
      <c r="T1542" s="8"/>
      <c r="U1542" s="8"/>
      <c r="V1542" s="8"/>
      <c r="W1542" s="8"/>
      <c r="X1542" s="8"/>
      <c r="Y1542" s="8"/>
      <c r="Z1542" s="8"/>
      <c r="AA1542" s="8"/>
      <c r="AB1542" s="8"/>
      <c r="AC1542" s="8"/>
      <c r="AD1542" s="8"/>
      <c r="AE1542" s="8"/>
      <c r="AF1542" s="8"/>
      <c r="AG1542" s="8"/>
      <c r="AH1542" s="8"/>
      <c r="AI1542" s="8"/>
      <c r="AJ1542" s="8"/>
      <c r="AK1542" s="8"/>
      <c r="AL1542" s="8"/>
      <c r="AM1542" s="8"/>
      <c r="AN1542" s="8"/>
      <c r="AO1542" s="8"/>
      <c r="AP1542" s="8"/>
      <c r="AQ1542" s="8"/>
      <c r="AR1542" s="8"/>
      <c r="AS1542" s="8"/>
      <c r="AT1542" s="8"/>
      <c r="AU1542" s="8"/>
      <c r="AV1542" s="8"/>
      <c r="AW1542" s="8"/>
      <c r="AX1542" s="8"/>
      <c r="AY1542" s="8"/>
      <c r="AZ1542" s="8"/>
      <c r="BA1542" s="8"/>
      <c r="BB1542" s="8"/>
      <c r="BC1542" s="8"/>
      <c r="BD1542" s="8"/>
      <c r="BE1542" s="8"/>
      <c r="BF1542" s="8"/>
      <c r="BG1542" s="8"/>
      <c r="BH1542" s="8"/>
      <c r="BI1542" s="8"/>
      <c r="BJ1542" s="8"/>
      <c r="BK1542" s="8"/>
      <c r="BL1542" s="8"/>
      <c r="BM1542" s="8"/>
      <c r="BN1542" s="8"/>
      <c r="BO1542" s="8"/>
      <c r="BP1542" s="1" t="str">
        <v>0- Port Costs</v>
      </c>
      <c r="BT1542" s="1" t="str">
        <v>0- Port Value</v>
      </c>
      <c r="BU1542" s="8"/>
    </row>
    <row r="1543" spans="8:73" hidden="1" outlineLevel="1" x14ac:dyDescent="0.3">
      <c r="H1543" s="1" t="str">
        <v>0 - BM Costs</v>
      </c>
      <c r="L1543" s="1" t="str">
        <v>0 - BM Port</v>
      </c>
      <c r="N1543" s="1" t="str">
        <v>0 - Port Assets</v>
      </c>
      <c r="O1543" s="8"/>
      <c r="P1543" s="8"/>
      <c r="Q1543" s="8"/>
      <c r="R1543" s="8"/>
      <c r="S1543" s="8"/>
      <c r="T1543" s="8"/>
      <c r="U1543" s="8"/>
      <c r="V1543" s="8"/>
      <c r="W1543" s="8"/>
      <c r="X1543" s="8"/>
      <c r="Y1543" s="8"/>
      <c r="Z1543" s="8"/>
      <c r="AA1543" s="8"/>
      <c r="AB1543" s="8"/>
      <c r="AC1543" s="8"/>
      <c r="AD1543" s="8"/>
      <c r="AE1543" s="8"/>
      <c r="AF1543" s="8"/>
      <c r="AG1543" s="8"/>
      <c r="AH1543" s="8"/>
      <c r="AI1543" s="8"/>
      <c r="AJ1543" s="8"/>
      <c r="AK1543" s="8"/>
      <c r="AL1543" s="8"/>
      <c r="AM1543" s="8"/>
      <c r="AN1543" s="8"/>
      <c r="AO1543" s="8"/>
      <c r="AP1543" s="8"/>
      <c r="AQ1543" s="8"/>
      <c r="AR1543" s="8"/>
      <c r="AS1543" s="8"/>
      <c r="AT1543" s="8"/>
      <c r="AU1543" s="8"/>
      <c r="AV1543" s="8"/>
      <c r="AW1543" s="8"/>
      <c r="AX1543" s="8"/>
      <c r="AY1543" s="8"/>
      <c r="AZ1543" s="8"/>
      <c r="BA1543" s="8"/>
      <c r="BB1543" s="8"/>
      <c r="BC1543" s="8"/>
      <c r="BD1543" s="8"/>
      <c r="BE1543" s="8"/>
      <c r="BF1543" s="8"/>
      <c r="BG1543" s="8"/>
      <c r="BH1543" s="8"/>
      <c r="BI1543" s="8"/>
      <c r="BJ1543" s="8"/>
      <c r="BK1543" s="8"/>
      <c r="BL1543" s="8"/>
      <c r="BM1543" s="8"/>
      <c r="BN1543" s="8"/>
      <c r="BO1543" s="8"/>
      <c r="BP1543" s="1" t="str">
        <v>0- Port Costs</v>
      </c>
      <c r="BT1543" s="1" t="str">
        <v>0- Port Value</v>
      </c>
      <c r="BU1543" s="8"/>
    </row>
    <row r="1544" spans="8:73" hidden="1" outlineLevel="1" x14ac:dyDescent="0.3">
      <c r="H1544" s="1" t="str">
        <v>0 - BM Costs</v>
      </c>
      <c r="L1544" s="1" t="str">
        <v>0 - BM Port</v>
      </c>
      <c r="N1544" s="1" t="str">
        <v>0 - Port Assets</v>
      </c>
      <c r="O1544" s="8"/>
      <c r="P1544" s="8"/>
      <c r="Q1544" s="8"/>
      <c r="R1544" s="8"/>
      <c r="S1544" s="8"/>
      <c r="T1544" s="8"/>
      <c r="U1544" s="8"/>
      <c r="V1544" s="8"/>
      <c r="W1544" s="8"/>
      <c r="X1544" s="8"/>
      <c r="Y1544" s="8"/>
      <c r="Z1544" s="8"/>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8"/>
      <c r="AX1544" s="8"/>
      <c r="AY1544" s="8"/>
      <c r="AZ1544" s="8"/>
      <c r="BA1544" s="8"/>
      <c r="BB1544" s="8"/>
      <c r="BC1544" s="8"/>
      <c r="BD1544" s="8"/>
      <c r="BE1544" s="8"/>
      <c r="BF1544" s="8"/>
      <c r="BG1544" s="8"/>
      <c r="BH1544" s="8"/>
      <c r="BI1544" s="8"/>
      <c r="BJ1544" s="8"/>
      <c r="BK1544" s="8"/>
      <c r="BL1544" s="8"/>
      <c r="BM1544" s="8"/>
      <c r="BN1544" s="8"/>
      <c r="BO1544" s="8"/>
      <c r="BP1544" s="1" t="str">
        <v>0- Port Costs</v>
      </c>
      <c r="BT1544" s="1" t="str">
        <v>0- Port Value</v>
      </c>
      <c r="BU1544" s="8"/>
    </row>
    <row r="1545" spans="8:73" hidden="1" outlineLevel="1" x14ac:dyDescent="0.3">
      <c r="H1545" s="1" t="str">
        <v>0 - BM Costs</v>
      </c>
      <c r="L1545" s="1" t="str">
        <v>0 - BM Port</v>
      </c>
      <c r="N1545" s="1" t="str">
        <v>0 - Port Assets</v>
      </c>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8"/>
      <c r="AX1545" s="8"/>
      <c r="AY1545" s="8"/>
      <c r="AZ1545" s="8"/>
      <c r="BA1545" s="8"/>
      <c r="BB1545" s="8"/>
      <c r="BC1545" s="8"/>
      <c r="BD1545" s="8"/>
      <c r="BE1545" s="8"/>
      <c r="BF1545" s="8"/>
      <c r="BG1545" s="8"/>
      <c r="BH1545" s="8"/>
      <c r="BI1545" s="8"/>
      <c r="BJ1545" s="8"/>
      <c r="BK1545" s="8"/>
      <c r="BL1545" s="8"/>
      <c r="BM1545" s="8"/>
      <c r="BN1545" s="8"/>
      <c r="BO1545" s="8"/>
      <c r="BP1545" s="1" t="str">
        <v>0- Port Costs</v>
      </c>
      <c r="BT1545" s="1" t="str">
        <v>0- Port Value</v>
      </c>
      <c r="BU1545" s="8"/>
    </row>
    <row r="1546" spans="8:73" hidden="1" outlineLevel="1" x14ac:dyDescent="0.3">
      <c r="H1546" s="1" t="str">
        <v>0 - BM Costs</v>
      </c>
      <c r="L1546" s="1" t="str">
        <v>0 - BM Port</v>
      </c>
      <c r="N1546" s="1" t="str">
        <v>0 - Port Assets</v>
      </c>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8"/>
      <c r="AX1546" s="8"/>
      <c r="AY1546" s="8"/>
      <c r="AZ1546" s="8"/>
      <c r="BA1546" s="8"/>
      <c r="BB1546" s="8"/>
      <c r="BC1546" s="8"/>
      <c r="BD1546" s="8"/>
      <c r="BE1546" s="8"/>
      <c r="BF1546" s="8"/>
      <c r="BG1546" s="8"/>
      <c r="BH1546" s="8"/>
      <c r="BI1546" s="8"/>
      <c r="BJ1546" s="8"/>
      <c r="BK1546" s="8"/>
      <c r="BL1546" s="8"/>
      <c r="BM1546" s="8"/>
      <c r="BN1546" s="8"/>
      <c r="BO1546" s="8"/>
      <c r="BP1546" s="1" t="str">
        <v>0- Port Costs</v>
      </c>
      <c r="BT1546" s="1" t="str">
        <v>0- Port Value</v>
      </c>
      <c r="BU1546" s="8"/>
    </row>
    <row r="1547" spans="8:73" hidden="1" outlineLevel="1" x14ac:dyDescent="0.3">
      <c r="H1547" s="1" t="str">
        <v>0 - BM Costs</v>
      </c>
      <c r="L1547" s="1" t="str">
        <v>0 - BM Port</v>
      </c>
      <c r="N1547" s="1" t="str">
        <v>0 - Port Assets</v>
      </c>
      <c r="O1547" s="8"/>
      <c r="P1547" s="8"/>
      <c r="Q1547" s="8"/>
      <c r="R1547" s="8"/>
      <c r="S1547" s="8"/>
      <c r="T1547" s="8"/>
      <c r="U1547" s="8"/>
      <c r="V1547" s="8"/>
      <c r="W1547" s="8"/>
      <c r="X1547" s="8"/>
      <c r="Y1547" s="8"/>
      <c r="Z1547" s="8"/>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8"/>
      <c r="AX1547" s="8"/>
      <c r="AY1547" s="8"/>
      <c r="AZ1547" s="8"/>
      <c r="BA1547" s="8"/>
      <c r="BB1547" s="8"/>
      <c r="BC1547" s="8"/>
      <c r="BD1547" s="8"/>
      <c r="BE1547" s="8"/>
      <c r="BF1547" s="8"/>
      <c r="BG1547" s="8"/>
      <c r="BH1547" s="8"/>
      <c r="BI1547" s="8"/>
      <c r="BJ1547" s="8"/>
      <c r="BK1547" s="8"/>
      <c r="BL1547" s="8"/>
      <c r="BM1547" s="8"/>
      <c r="BN1547" s="8"/>
      <c r="BO1547" s="8"/>
      <c r="BP1547" s="1" t="str">
        <v>0- Port Costs</v>
      </c>
      <c r="BT1547" s="1" t="str">
        <v>0- Port Value</v>
      </c>
      <c r="BU1547" s="8"/>
    </row>
    <row r="1548" spans="8:73" hidden="1" outlineLevel="1" x14ac:dyDescent="0.3">
      <c r="H1548" s="1" t="str">
        <v>0 - BM Costs</v>
      </c>
      <c r="L1548" s="1" t="str">
        <v>0 - BM Port</v>
      </c>
      <c r="N1548" s="1" t="str">
        <v>0 - Port Assets</v>
      </c>
      <c r="O1548" s="8"/>
      <c r="P1548" s="8"/>
      <c r="Q1548" s="8"/>
      <c r="R1548" s="8"/>
      <c r="S1548" s="8"/>
      <c r="T1548" s="8"/>
      <c r="U1548" s="8"/>
      <c r="V1548" s="8"/>
      <c r="W1548" s="8"/>
      <c r="X1548" s="8"/>
      <c r="Y1548" s="8"/>
      <c r="Z1548" s="8"/>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8"/>
      <c r="AX1548" s="8"/>
      <c r="AY1548" s="8"/>
      <c r="AZ1548" s="8"/>
      <c r="BA1548" s="8"/>
      <c r="BB1548" s="8"/>
      <c r="BC1548" s="8"/>
      <c r="BD1548" s="8"/>
      <c r="BE1548" s="8"/>
      <c r="BF1548" s="8"/>
      <c r="BG1548" s="8"/>
      <c r="BH1548" s="8"/>
      <c r="BI1548" s="8"/>
      <c r="BJ1548" s="8"/>
      <c r="BK1548" s="8"/>
      <c r="BL1548" s="8"/>
      <c r="BM1548" s="8"/>
      <c r="BN1548" s="8"/>
      <c r="BO1548" s="8"/>
      <c r="BP1548" s="1" t="str">
        <v>0- Port Costs</v>
      </c>
      <c r="BT1548" s="1" t="str">
        <v>0- Port Value</v>
      </c>
      <c r="BU1548" s="8"/>
    </row>
    <row r="1549" spans="8:73" hidden="1" outlineLevel="1" x14ac:dyDescent="0.3">
      <c r="H1549" s="1" t="str">
        <v>0 - BM Costs</v>
      </c>
      <c r="L1549" s="1" t="str">
        <v>0 - BM Port</v>
      </c>
      <c r="N1549" s="1" t="str">
        <v>0 - Port Assets</v>
      </c>
      <c r="O1549" s="8"/>
      <c r="P1549" s="8"/>
      <c r="Q1549" s="8"/>
      <c r="R1549" s="8"/>
      <c r="S1549" s="8"/>
      <c r="T1549" s="8"/>
      <c r="U1549" s="8"/>
      <c r="V1549" s="8"/>
      <c r="W1549" s="8"/>
      <c r="X1549" s="8"/>
      <c r="Y1549" s="8"/>
      <c r="Z1549" s="8"/>
      <c r="AA1549" s="8"/>
      <c r="AB1549" s="8"/>
      <c r="AC1549" s="8"/>
      <c r="AD1549" s="8"/>
      <c r="AE1549" s="8"/>
      <c r="AF1549" s="8"/>
      <c r="AG1549" s="8"/>
      <c r="AH1549" s="8"/>
      <c r="AI1549" s="8"/>
      <c r="AJ1549" s="8"/>
      <c r="AK1549" s="8"/>
      <c r="AL1549" s="8"/>
      <c r="AM1549" s="8"/>
      <c r="AN1549" s="8"/>
      <c r="AO1549" s="8"/>
      <c r="AP1549" s="8"/>
      <c r="AQ1549" s="8"/>
      <c r="AR1549" s="8"/>
      <c r="AS1549" s="8"/>
      <c r="AT1549" s="8"/>
      <c r="AU1549" s="8"/>
      <c r="AV1549" s="8"/>
      <c r="AW1549" s="8"/>
      <c r="AX1549" s="8"/>
      <c r="AY1549" s="8"/>
      <c r="AZ1549" s="8"/>
      <c r="BA1549" s="8"/>
      <c r="BB1549" s="8"/>
      <c r="BC1549" s="8"/>
      <c r="BD1549" s="8"/>
      <c r="BE1549" s="8"/>
      <c r="BF1549" s="8"/>
      <c r="BG1549" s="8"/>
      <c r="BH1549" s="8"/>
      <c r="BI1549" s="8"/>
      <c r="BJ1549" s="8"/>
      <c r="BK1549" s="8"/>
      <c r="BL1549" s="8"/>
      <c r="BM1549" s="8"/>
      <c r="BN1549" s="8"/>
      <c r="BO1549" s="8"/>
      <c r="BP1549" s="1" t="str">
        <v>0- Port Costs</v>
      </c>
      <c r="BT1549" s="1" t="str">
        <v>0- Port Value</v>
      </c>
      <c r="BU1549" s="8"/>
    </row>
    <row r="1550" spans="8:73" hidden="1" outlineLevel="1" x14ac:dyDescent="0.3">
      <c r="H1550" s="1" t="str">
        <v>0 - BM Costs</v>
      </c>
      <c r="L1550" s="1" t="str">
        <v>0 - BM Port</v>
      </c>
      <c r="N1550" s="1" t="str">
        <v>0 - Port Assets</v>
      </c>
      <c r="O1550" s="8"/>
      <c r="P1550" s="8"/>
      <c r="Q1550" s="8"/>
      <c r="R1550" s="8"/>
      <c r="S1550" s="8"/>
      <c r="T1550" s="8"/>
      <c r="U1550" s="8"/>
      <c r="V1550" s="8"/>
      <c r="W1550" s="8"/>
      <c r="X1550" s="8"/>
      <c r="Y1550" s="8"/>
      <c r="Z1550" s="8"/>
      <c r="AA1550" s="8"/>
      <c r="AB1550" s="8"/>
      <c r="AC1550" s="8"/>
      <c r="AD1550" s="8"/>
      <c r="AE1550" s="8"/>
      <c r="AF1550" s="8"/>
      <c r="AG1550" s="8"/>
      <c r="AH1550" s="8"/>
      <c r="AI1550" s="8"/>
      <c r="AJ1550" s="8"/>
      <c r="AK1550" s="8"/>
      <c r="AL1550" s="8"/>
      <c r="AM1550" s="8"/>
      <c r="AN1550" s="8"/>
      <c r="AO1550" s="8"/>
      <c r="AP1550" s="8"/>
      <c r="AQ1550" s="8"/>
      <c r="AR1550" s="8"/>
      <c r="AS1550" s="8"/>
      <c r="AT1550" s="8"/>
      <c r="AU1550" s="8"/>
      <c r="AV1550" s="8"/>
      <c r="AW1550" s="8"/>
      <c r="AX1550" s="8"/>
      <c r="AY1550" s="8"/>
      <c r="AZ1550" s="8"/>
      <c r="BA1550" s="8"/>
      <c r="BB1550" s="8"/>
      <c r="BC1550" s="8"/>
      <c r="BD1550" s="8"/>
      <c r="BE1550" s="8"/>
      <c r="BF1550" s="8"/>
      <c r="BG1550" s="8"/>
      <c r="BH1550" s="8"/>
      <c r="BI1550" s="8"/>
      <c r="BJ1550" s="8"/>
      <c r="BK1550" s="8"/>
      <c r="BL1550" s="8"/>
      <c r="BM1550" s="8"/>
      <c r="BN1550" s="8"/>
      <c r="BO1550" s="8"/>
      <c r="BP1550" s="1" t="str">
        <v>0- Port Costs</v>
      </c>
      <c r="BT1550" s="1" t="str">
        <v>0- Port Value</v>
      </c>
      <c r="BU1550" s="8"/>
    </row>
    <row r="1551" spans="8:73" hidden="1" outlineLevel="1" x14ac:dyDescent="0.3">
      <c r="H1551" s="1" t="str">
        <v>0 - BM Costs</v>
      </c>
      <c r="L1551" s="1" t="str">
        <v>0 - BM Port</v>
      </c>
      <c r="N1551" s="1" t="str">
        <v>0 - Port Assets</v>
      </c>
      <c r="O1551" s="8"/>
      <c r="P1551" s="8"/>
      <c r="Q1551" s="8"/>
      <c r="R1551" s="8"/>
      <c r="S1551" s="8"/>
      <c r="T1551" s="8"/>
      <c r="U1551" s="8"/>
      <c r="V1551" s="8"/>
      <c r="W1551" s="8"/>
      <c r="X1551" s="8"/>
      <c r="Y1551" s="8"/>
      <c r="Z1551" s="8"/>
      <c r="AA1551" s="8"/>
      <c r="AB1551" s="8"/>
      <c r="AC1551" s="8"/>
      <c r="AD1551" s="8"/>
      <c r="AE1551" s="8"/>
      <c r="AF1551" s="8"/>
      <c r="AG1551" s="8"/>
      <c r="AH1551" s="8"/>
      <c r="AI1551" s="8"/>
      <c r="AJ1551" s="8"/>
      <c r="AK1551" s="8"/>
      <c r="AL1551" s="8"/>
      <c r="AM1551" s="8"/>
      <c r="AN1551" s="8"/>
      <c r="AO1551" s="8"/>
      <c r="AP1551" s="8"/>
      <c r="AQ1551" s="8"/>
      <c r="AR1551" s="8"/>
      <c r="AS1551" s="8"/>
      <c r="AT1551" s="8"/>
      <c r="AU1551" s="8"/>
      <c r="AV1551" s="8"/>
      <c r="AW1551" s="8"/>
      <c r="AX1551" s="8"/>
      <c r="AY1551" s="8"/>
      <c r="AZ1551" s="8"/>
      <c r="BA1551" s="8"/>
      <c r="BB1551" s="8"/>
      <c r="BC1551" s="8"/>
      <c r="BD1551" s="8"/>
      <c r="BE1551" s="8"/>
      <c r="BF1551" s="8"/>
      <c r="BG1551" s="8"/>
      <c r="BH1551" s="8"/>
      <c r="BI1551" s="8"/>
      <c r="BJ1551" s="8"/>
      <c r="BK1551" s="8"/>
      <c r="BL1551" s="8"/>
      <c r="BM1551" s="8"/>
      <c r="BN1551" s="8"/>
      <c r="BO1551" s="8"/>
      <c r="BP1551" s="1" t="str">
        <v>0- Port Costs</v>
      </c>
      <c r="BT1551" s="1" t="str">
        <v>0- Port Value</v>
      </c>
      <c r="BU1551" s="8"/>
    </row>
    <row r="1552" spans="8:73" hidden="1" outlineLevel="1" x14ac:dyDescent="0.3">
      <c r="H1552" s="1" t="str">
        <v>0 - BM Costs</v>
      </c>
      <c r="L1552" s="1" t="str">
        <v>0 - BM Port</v>
      </c>
      <c r="N1552" s="1" t="str">
        <v>0 - Port Assets</v>
      </c>
      <c r="O1552" s="8"/>
      <c r="P1552" s="8"/>
      <c r="Q1552" s="8"/>
      <c r="R1552" s="8"/>
      <c r="S1552" s="8"/>
      <c r="T1552" s="8"/>
      <c r="U1552" s="8"/>
      <c r="V1552" s="8"/>
      <c r="W1552" s="8"/>
      <c r="X1552" s="8"/>
      <c r="Y1552" s="8"/>
      <c r="Z1552" s="8"/>
      <c r="AA1552" s="8"/>
      <c r="AB1552" s="8"/>
      <c r="AC1552" s="8"/>
      <c r="AD1552" s="8"/>
      <c r="AE1552" s="8"/>
      <c r="AF1552" s="8"/>
      <c r="AG1552" s="8"/>
      <c r="AH1552" s="8"/>
      <c r="AI1552" s="8"/>
      <c r="AJ1552" s="8"/>
      <c r="AK1552" s="8"/>
      <c r="AL1552" s="8"/>
      <c r="AM1552" s="8"/>
      <c r="AN1552" s="8"/>
      <c r="AO1552" s="8"/>
      <c r="AP1552" s="8"/>
      <c r="AQ1552" s="8"/>
      <c r="AR1552" s="8"/>
      <c r="AS1552" s="8"/>
      <c r="AT1552" s="8"/>
      <c r="AU1552" s="8"/>
      <c r="AV1552" s="8"/>
      <c r="AW1552" s="8"/>
      <c r="AX1552" s="8"/>
      <c r="AY1552" s="8"/>
      <c r="AZ1552" s="8"/>
      <c r="BA1552" s="8"/>
      <c r="BB1552" s="8"/>
      <c r="BC1552" s="8"/>
      <c r="BD1552" s="8"/>
      <c r="BE1552" s="8"/>
      <c r="BF1552" s="8"/>
      <c r="BG1552" s="8"/>
      <c r="BH1552" s="8"/>
      <c r="BI1552" s="8"/>
      <c r="BJ1552" s="8"/>
      <c r="BK1552" s="8"/>
      <c r="BL1552" s="8"/>
      <c r="BM1552" s="8"/>
      <c r="BN1552" s="8"/>
      <c r="BO1552" s="8"/>
      <c r="BP1552" s="1" t="str">
        <v>0- Port Costs</v>
      </c>
      <c r="BT1552" s="1" t="str">
        <v>0- Port Value</v>
      </c>
      <c r="BU1552" s="8"/>
    </row>
    <row r="1553" spans="8:73" hidden="1" outlineLevel="1" x14ac:dyDescent="0.3">
      <c r="H1553" s="1" t="str">
        <v>0 - BM Costs</v>
      </c>
      <c r="L1553" s="1" t="str">
        <v>0 - BM Port</v>
      </c>
      <c r="N1553" s="1" t="str">
        <v>0 - Port Assets</v>
      </c>
      <c r="O1553" s="8"/>
      <c r="P1553" s="8"/>
      <c r="Q1553" s="8"/>
      <c r="R1553" s="8"/>
      <c r="S1553" s="8"/>
      <c r="T1553" s="8"/>
      <c r="U1553" s="8"/>
      <c r="V1553" s="8"/>
      <c r="W1553" s="8"/>
      <c r="X1553" s="8"/>
      <c r="Y1553" s="8"/>
      <c r="Z1553" s="8"/>
      <c r="AA1553" s="8"/>
      <c r="AB1553" s="8"/>
      <c r="AC1553" s="8"/>
      <c r="AD1553" s="8"/>
      <c r="AE1553" s="8"/>
      <c r="AF1553" s="8"/>
      <c r="AG1553" s="8"/>
      <c r="AH1553" s="8"/>
      <c r="AI1553" s="8"/>
      <c r="AJ1553" s="8"/>
      <c r="AK1553" s="8"/>
      <c r="AL1553" s="8"/>
      <c r="AM1553" s="8"/>
      <c r="AN1553" s="8"/>
      <c r="AO1553" s="8"/>
      <c r="AP1553" s="8"/>
      <c r="AQ1553" s="8"/>
      <c r="AR1553" s="8"/>
      <c r="AS1553" s="8"/>
      <c r="AT1553" s="8"/>
      <c r="AU1553" s="8"/>
      <c r="AV1553" s="8"/>
      <c r="AW1553" s="8"/>
      <c r="AX1553" s="8"/>
      <c r="AY1553" s="8"/>
      <c r="AZ1553" s="8"/>
      <c r="BA1553" s="8"/>
      <c r="BB1553" s="8"/>
      <c r="BC1553" s="8"/>
      <c r="BD1553" s="8"/>
      <c r="BE1553" s="8"/>
      <c r="BF1553" s="8"/>
      <c r="BG1553" s="8"/>
      <c r="BH1553" s="8"/>
      <c r="BI1553" s="8"/>
      <c r="BJ1553" s="8"/>
      <c r="BK1553" s="8"/>
      <c r="BL1553" s="8"/>
      <c r="BM1553" s="8"/>
      <c r="BN1553" s="8"/>
      <c r="BO1553" s="8"/>
      <c r="BP1553" s="1" t="str">
        <v>0- Port Costs</v>
      </c>
      <c r="BT1553" s="1" t="str">
        <v>0- Port Value</v>
      </c>
      <c r="BU1553" s="8"/>
    </row>
    <row r="1554" spans="8:73" hidden="1" outlineLevel="1" x14ac:dyDescent="0.3">
      <c r="H1554" s="1" t="str">
        <v>0 - BM Costs</v>
      </c>
      <c r="L1554" s="1" t="str">
        <v>0 - BM Port</v>
      </c>
      <c r="N1554" s="1" t="str">
        <v>0 - Port Assets</v>
      </c>
      <c r="O1554" s="8"/>
      <c r="P1554" s="8"/>
      <c r="Q1554" s="8"/>
      <c r="R1554" s="8"/>
      <c r="S1554" s="8"/>
      <c r="T1554" s="8"/>
      <c r="U1554" s="8"/>
      <c r="V1554" s="8"/>
      <c r="W1554" s="8"/>
      <c r="X1554" s="8"/>
      <c r="Y1554" s="8"/>
      <c r="Z1554" s="8"/>
      <c r="AA1554" s="8"/>
      <c r="AB1554" s="8"/>
      <c r="AC1554" s="8"/>
      <c r="AD1554" s="8"/>
      <c r="AE1554" s="8"/>
      <c r="AF1554" s="8"/>
      <c r="AG1554" s="8"/>
      <c r="AH1554" s="8"/>
      <c r="AI1554" s="8"/>
      <c r="AJ1554" s="8"/>
      <c r="AK1554" s="8"/>
      <c r="AL1554" s="8"/>
      <c r="AM1554" s="8"/>
      <c r="AN1554" s="8"/>
      <c r="AO1554" s="8"/>
      <c r="AP1554" s="8"/>
      <c r="AQ1554" s="8"/>
      <c r="AR1554" s="8"/>
      <c r="AS1554" s="8"/>
      <c r="AT1554" s="8"/>
      <c r="AU1554" s="8"/>
      <c r="AV1554" s="8"/>
      <c r="AW1554" s="8"/>
      <c r="AX1554" s="8"/>
      <c r="AY1554" s="8"/>
      <c r="AZ1554" s="8"/>
      <c r="BA1554" s="8"/>
      <c r="BB1554" s="8"/>
      <c r="BC1554" s="8"/>
      <c r="BD1554" s="8"/>
      <c r="BE1554" s="8"/>
      <c r="BF1554" s="8"/>
      <c r="BG1554" s="8"/>
      <c r="BH1554" s="8"/>
      <c r="BI1554" s="8"/>
      <c r="BJ1554" s="8"/>
      <c r="BK1554" s="8"/>
      <c r="BL1554" s="8"/>
      <c r="BM1554" s="8"/>
      <c r="BN1554" s="8"/>
      <c r="BO1554" s="8"/>
      <c r="BP1554" s="1" t="str">
        <v>0- Port Costs</v>
      </c>
      <c r="BT1554" s="1" t="str">
        <v>0- Port Value</v>
      </c>
      <c r="BU1554" s="8"/>
    </row>
    <row r="1555" spans="8:73" hidden="1" outlineLevel="1" x14ac:dyDescent="0.3">
      <c r="H1555" s="1" t="str">
        <v>0 - BM Costs</v>
      </c>
      <c r="L1555" s="1" t="str">
        <v>0 - BM Port</v>
      </c>
      <c r="N1555" s="1" t="str">
        <v>0 - Port Assets</v>
      </c>
      <c r="O1555" s="8"/>
      <c r="P1555" s="8"/>
      <c r="Q1555" s="8"/>
      <c r="R1555" s="8"/>
      <c r="S1555" s="8"/>
      <c r="T1555" s="8"/>
      <c r="U1555" s="8"/>
      <c r="V1555" s="8"/>
      <c r="W1555" s="8"/>
      <c r="X1555" s="8"/>
      <c r="Y1555" s="8"/>
      <c r="Z1555" s="8"/>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8"/>
      <c r="AX1555" s="8"/>
      <c r="AY1555" s="8"/>
      <c r="AZ1555" s="8"/>
      <c r="BA1555" s="8"/>
      <c r="BB1555" s="8"/>
      <c r="BC1555" s="8"/>
      <c r="BD1555" s="8"/>
      <c r="BE1555" s="8"/>
      <c r="BF1555" s="8"/>
      <c r="BG1555" s="8"/>
      <c r="BH1555" s="8"/>
      <c r="BI1555" s="8"/>
      <c r="BJ1555" s="8"/>
      <c r="BK1555" s="8"/>
      <c r="BL1555" s="8"/>
      <c r="BM1555" s="8"/>
      <c r="BN1555" s="8"/>
      <c r="BO1555" s="8"/>
      <c r="BP1555" s="1" t="str">
        <v>0- Port Costs</v>
      </c>
      <c r="BT1555" s="1" t="str">
        <v>0- Port Value</v>
      </c>
      <c r="BU1555" s="8"/>
    </row>
    <row r="1556" spans="8:73" hidden="1" outlineLevel="1" x14ac:dyDescent="0.3">
      <c r="H1556" s="1" t="str">
        <v>0 - BM Costs</v>
      </c>
      <c r="L1556" s="1" t="str">
        <v>0 - BM Port</v>
      </c>
      <c r="N1556" s="1" t="str">
        <v>0 - Port Assets</v>
      </c>
      <c r="O1556" s="8"/>
      <c r="P1556" s="8"/>
      <c r="Q1556" s="8"/>
      <c r="R1556" s="8"/>
      <c r="S1556" s="8"/>
      <c r="T1556" s="8"/>
      <c r="U1556" s="8"/>
      <c r="V1556" s="8"/>
      <c r="W1556" s="8"/>
      <c r="X1556" s="8"/>
      <c r="Y1556" s="8"/>
      <c r="Z1556" s="8"/>
      <c r="AA1556" s="8"/>
      <c r="AB1556" s="8"/>
      <c r="AC1556" s="8"/>
      <c r="AD1556" s="8"/>
      <c r="AE1556" s="8"/>
      <c r="AF1556" s="8"/>
      <c r="AG1556" s="8"/>
      <c r="AH1556" s="8"/>
      <c r="AI1556" s="8"/>
      <c r="AJ1556" s="8"/>
      <c r="AK1556" s="8"/>
      <c r="AL1556" s="8"/>
      <c r="AM1556" s="8"/>
      <c r="AN1556" s="8"/>
      <c r="AO1556" s="8"/>
      <c r="AP1556" s="8"/>
      <c r="AQ1556" s="8"/>
      <c r="AR1556" s="8"/>
      <c r="AS1556" s="8"/>
      <c r="AT1556" s="8"/>
      <c r="AU1556" s="8"/>
      <c r="AV1556" s="8"/>
      <c r="AW1556" s="8"/>
      <c r="AX1556" s="8"/>
      <c r="AY1556" s="8"/>
      <c r="AZ1556" s="8"/>
      <c r="BA1556" s="8"/>
      <c r="BB1556" s="8"/>
      <c r="BC1556" s="8"/>
      <c r="BD1556" s="8"/>
      <c r="BE1556" s="8"/>
      <c r="BF1556" s="8"/>
      <c r="BG1556" s="8"/>
      <c r="BH1556" s="8"/>
      <c r="BI1556" s="8"/>
      <c r="BJ1556" s="8"/>
      <c r="BK1556" s="8"/>
      <c r="BL1556" s="8"/>
      <c r="BM1556" s="8"/>
      <c r="BN1556" s="8"/>
      <c r="BO1556" s="8"/>
      <c r="BP1556" s="1" t="str">
        <v>0- Port Costs</v>
      </c>
      <c r="BT1556" s="1" t="str">
        <v>0- Port Value</v>
      </c>
      <c r="BU1556" s="8"/>
    </row>
    <row r="1557" spans="8:73" hidden="1" outlineLevel="1" x14ac:dyDescent="0.3">
      <c r="H1557" s="1" t="str">
        <v>0 - BM Costs</v>
      </c>
      <c r="L1557" s="1" t="str">
        <v>0 - BM Port</v>
      </c>
      <c r="N1557" s="1" t="str">
        <v>0 - Port Assets</v>
      </c>
      <c r="O1557" s="8"/>
      <c r="P1557" s="8"/>
      <c r="Q1557" s="8"/>
      <c r="R1557" s="8"/>
      <c r="S1557" s="8"/>
      <c r="T1557" s="8"/>
      <c r="U1557" s="8"/>
      <c r="V1557" s="8"/>
      <c r="W1557" s="8"/>
      <c r="X1557" s="8"/>
      <c r="Y1557" s="8"/>
      <c r="Z1557" s="8"/>
      <c r="AA1557" s="8"/>
      <c r="AB1557" s="8"/>
      <c r="AC1557" s="8"/>
      <c r="AD1557" s="8"/>
      <c r="AE1557" s="8"/>
      <c r="AF1557" s="8"/>
      <c r="AG1557" s="8"/>
      <c r="AH1557" s="8"/>
      <c r="AI1557" s="8"/>
      <c r="AJ1557" s="8"/>
      <c r="AK1557" s="8"/>
      <c r="AL1557" s="8"/>
      <c r="AM1557" s="8"/>
      <c r="AN1557" s="8"/>
      <c r="AO1557" s="8"/>
      <c r="AP1557" s="8"/>
      <c r="AQ1557" s="8"/>
      <c r="AR1557" s="8"/>
      <c r="AS1557" s="8"/>
      <c r="AT1557" s="8"/>
      <c r="AU1557" s="8"/>
      <c r="AV1557" s="8"/>
      <c r="AW1557" s="8"/>
      <c r="AX1557" s="8"/>
      <c r="AY1557" s="8"/>
      <c r="AZ1557" s="8"/>
      <c r="BA1557" s="8"/>
      <c r="BB1557" s="8"/>
      <c r="BC1557" s="8"/>
      <c r="BD1557" s="8"/>
      <c r="BE1557" s="8"/>
      <c r="BF1557" s="8"/>
      <c r="BG1557" s="8"/>
      <c r="BH1557" s="8"/>
      <c r="BI1557" s="8"/>
      <c r="BJ1557" s="8"/>
      <c r="BK1557" s="8"/>
      <c r="BL1557" s="8"/>
      <c r="BM1557" s="8"/>
      <c r="BN1557" s="8"/>
      <c r="BO1557" s="8"/>
      <c r="BP1557" s="1" t="str">
        <v>0- Port Costs</v>
      </c>
      <c r="BT1557" s="1" t="str">
        <v>0- Port Value</v>
      </c>
      <c r="BU1557" s="8"/>
    </row>
    <row r="1558" spans="8:73" hidden="1" outlineLevel="1" x14ac:dyDescent="0.3">
      <c r="H1558" s="1" t="str">
        <v>0 - BM Costs</v>
      </c>
      <c r="L1558" s="1" t="str">
        <v>0 - BM Port</v>
      </c>
      <c r="N1558" s="1" t="str">
        <v>0 - Port Assets</v>
      </c>
      <c r="O1558" s="8"/>
      <c r="P1558" s="8"/>
      <c r="Q1558" s="8"/>
      <c r="R1558" s="8"/>
      <c r="S1558" s="8"/>
      <c r="T1558" s="8"/>
      <c r="U1558" s="8"/>
      <c r="V1558" s="8"/>
      <c r="W1558" s="8"/>
      <c r="X1558" s="8"/>
      <c r="Y1558" s="8"/>
      <c r="Z1558" s="8"/>
      <c r="AA1558" s="8"/>
      <c r="AB1558" s="8"/>
      <c r="AC1558" s="8"/>
      <c r="AD1558" s="8"/>
      <c r="AE1558" s="8"/>
      <c r="AF1558" s="8"/>
      <c r="AG1558" s="8"/>
      <c r="AH1558" s="8"/>
      <c r="AI1558" s="8"/>
      <c r="AJ1558" s="8"/>
      <c r="AK1558" s="8"/>
      <c r="AL1558" s="8"/>
      <c r="AM1558" s="8"/>
      <c r="AN1558" s="8"/>
      <c r="AO1558" s="8"/>
      <c r="AP1558" s="8"/>
      <c r="AQ1558" s="8"/>
      <c r="AR1558" s="8"/>
      <c r="AS1558" s="8"/>
      <c r="AT1558" s="8"/>
      <c r="AU1558" s="8"/>
      <c r="AV1558" s="8"/>
      <c r="AW1558" s="8"/>
      <c r="AX1558" s="8"/>
      <c r="AY1558" s="8"/>
      <c r="AZ1558" s="8"/>
      <c r="BA1558" s="8"/>
      <c r="BB1558" s="8"/>
      <c r="BC1558" s="8"/>
      <c r="BD1558" s="8"/>
      <c r="BE1558" s="8"/>
      <c r="BF1558" s="8"/>
      <c r="BG1558" s="8"/>
      <c r="BH1558" s="8"/>
      <c r="BI1558" s="8"/>
      <c r="BJ1558" s="8"/>
      <c r="BK1558" s="8"/>
      <c r="BL1558" s="8"/>
      <c r="BM1558" s="8"/>
      <c r="BN1558" s="8"/>
      <c r="BO1558" s="8"/>
      <c r="BP1558" s="1" t="str">
        <v>0- Port Costs</v>
      </c>
      <c r="BT1558" s="1" t="str">
        <v>0- Port Value</v>
      </c>
      <c r="BU1558" s="8"/>
    </row>
    <row r="1559" spans="8:73" hidden="1" outlineLevel="1" x14ac:dyDescent="0.3">
      <c r="H1559" s="1" t="str">
        <v>0 - BM Costs</v>
      </c>
      <c r="L1559" s="1" t="str">
        <v>0 - BM Port</v>
      </c>
      <c r="N1559" s="1" t="str">
        <v>0 - Port Assets</v>
      </c>
      <c r="O1559" s="8"/>
      <c r="P1559" s="8"/>
      <c r="Q1559" s="8"/>
      <c r="R1559" s="8"/>
      <c r="S1559" s="8"/>
      <c r="T1559" s="8"/>
      <c r="U1559" s="8"/>
      <c r="V1559" s="8"/>
      <c r="W1559" s="8"/>
      <c r="X1559" s="8"/>
      <c r="Y1559" s="8"/>
      <c r="Z1559" s="8"/>
      <c r="AA1559" s="8"/>
      <c r="AB1559" s="8"/>
      <c r="AC1559" s="8"/>
      <c r="AD1559" s="8"/>
      <c r="AE1559" s="8"/>
      <c r="AF1559" s="8"/>
      <c r="AG1559" s="8"/>
      <c r="AH1559" s="8"/>
      <c r="AI1559" s="8"/>
      <c r="AJ1559" s="8"/>
      <c r="AK1559" s="8"/>
      <c r="AL1559" s="8"/>
      <c r="AM1559" s="8"/>
      <c r="AN1559" s="8"/>
      <c r="AO1559" s="8"/>
      <c r="AP1559" s="8"/>
      <c r="AQ1559" s="8"/>
      <c r="AR1559" s="8"/>
      <c r="AS1559" s="8"/>
      <c r="AT1559" s="8"/>
      <c r="AU1559" s="8"/>
      <c r="AV1559" s="8"/>
      <c r="AW1559" s="8"/>
      <c r="AX1559" s="8"/>
      <c r="AY1559" s="8"/>
      <c r="AZ1559" s="8"/>
      <c r="BA1559" s="8"/>
      <c r="BB1559" s="8"/>
      <c r="BC1559" s="8"/>
      <c r="BD1559" s="8"/>
      <c r="BE1559" s="8"/>
      <c r="BF1559" s="8"/>
      <c r="BG1559" s="8"/>
      <c r="BH1559" s="8"/>
      <c r="BI1559" s="8"/>
      <c r="BJ1559" s="8"/>
      <c r="BK1559" s="8"/>
      <c r="BL1559" s="8"/>
      <c r="BM1559" s="8"/>
      <c r="BN1559" s="8"/>
      <c r="BO1559" s="8"/>
      <c r="BP1559" s="1" t="str">
        <v>0- Port Costs</v>
      </c>
      <c r="BT1559" s="1" t="str">
        <v>0- Port Value</v>
      </c>
      <c r="BU1559" s="8"/>
    </row>
    <row r="1560" spans="8:73" hidden="1" outlineLevel="1" x14ac:dyDescent="0.3">
      <c r="H1560" s="1" t="str">
        <v>0 - BM Costs</v>
      </c>
      <c r="L1560" s="1" t="str">
        <v>0 - BM Port</v>
      </c>
      <c r="N1560" s="1" t="str">
        <v>0 - Port Assets</v>
      </c>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8"/>
      <c r="AX1560" s="8"/>
      <c r="AY1560" s="8"/>
      <c r="AZ1560" s="8"/>
      <c r="BA1560" s="8"/>
      <c r="BB1560" s="8"/>
      <c r="BC1560" s="8"/>
      <c r="BD1560" s="8"/>
      <c r="BE1560" s="8"/>
      <c r="BF1560" s="8"/>
      <c r="BG1560" s="8"/>
      <c r="BH1560" s="8"/>
      <c r="BI1560" s="8"/>
      <c r="BJ1560" s="8"/>
      <c r="BK1560" s="8"/>
      <c r="BL1560" s="8"/>
      <c r="BM1560" s="8"/>
      <c r="BN1560" s="8"/>
      <c r="BO1560" s="8"/>
      <c r="BP1560" s="1" t="str">
        <v>0- Port Costs</v>
      </c>
      <c r="BT1560" s="1" t="str">
        <v>0- Port Value</v>
      </c>
      <c r="BU1560" s="8"/>
    </row>
    <row r="1561" spans="8:73" hidden="1" outlineLevel="1" x14ac:dyDescent="0.3">
      <c r="H1561" s="1" t="str">
        <v>0 - BM Costs</v>
      </c>
      <c r="L1561" s="1" t="str">
        <v>0 - BM Port</v>
      </c>
      <c r="N1561" s="1" t="str">
        <v>0 - Port Assets</v>
      </c>
      <c r="O1561" s="8"/>
      <c r="P1561" s="8"/>
      <c r="Q1561" s="8"/>
      <c r="R1561" s="8"/>
      <c r="S1561" s="8"/>
      <c r="T1561" s="8"/>
      <c r="U1561" s="8"/>
      <c r="V1561" s="8"/>
      <c r="W1561" s="8"/>
      <c r="X1561" s="8"/>
      <c r="Y1561" s="8"/>
      <c r="Z1561" s="8"/>
      <c r="AA1561" s="8"/>
      <c r="AB1561" s="8"/>
      <c r="AC1561" s="8"/>
      <c r="AD1561" s="8"/>
      <c r="AE1561" s="8"/>
      <c r="AF1561" s="8"/>
      <c r="AG1561" s="8"/>
      <c r="AH1561" s="8"/>
      <c r="AI1561" s="8"/>
      <c r="AJ1561" s="8"/>
      <c r="AK1561" s="8"/>
      <c r="AL1561" s="8"/>
      <c r="AM1561" s="8"/>
      <c r="AN1561" s="8"/>
      <c r="AO1561" s="8"/>
      <c r="AP1561" s="8"/>
      <c r="AQ1561" s="8"/>
      <c r="AR1561" s="8"/>
      <c r="AS1561" s="8"/>
      <c r="AT1561" s="8"/>
      <c r="AU1561" s="8"/>
      <c r="AV1561" s="8"/>
      <c r="AW1561" s="8"/>
      <c r="AX1561" s="8"/>
      <c r="AY1561" s="8"/>
      <c r="AZ1561" s="8"/>
      <c r="BA1561" s="8"/>
      <c r="BB1561" s="8"/>
      <c r="BC1561" s="8"/>
      <c r="BD1561" s="8"/>
      <c r="BE1561" s="8"/>
      <c r="BF1561" s="8"/>
      <c r="BG1561" s="8"/>
      <c r="BH1561" s="8"/>
      <c r="BI1561" s="8"/>
      <c r="BJ1561" s="8"/>
      <c r="BK1561" s="8"/>
      <c r="BL1561" s="8"/>
      <c r="BM1561" s="8"/>
      <c r="BN1561" s="8"/>
      <c r="BO1561" s="8"/>
      <c r="BP1561" s="1" t="str">
        <v>0- Port Costs</v>
      </c>
      <c r="BT1561" s="1" t="str">
        <v>0- Port Value</v>
      </c>
      <c r="BU1561" s="8"/>
    </row>
    <row r="1562" spans="8:73" hidden="1" outlineLevel="1" x14ac:dyDescent="0.3">
      <c r="H1562" s="1" t="str">
        <v>0 - BM Costs</v>
      </c>
      <c r="L1562" s="1" t="str">
        <v>0 - BM Port</v>
      </c>
      <c r="N1562" s="1" t="str">
        <v>0 - Port Assets</v>
      </c>
      <c r="O1562" s="8"/>
      <c r="P1562" s="8"/>
      <c r="Q1562" s="8"/>
      <c r="R1562" s="8"/>
      <c r="S1562" s="8"/>
      <c r="T1562" s="8"/>
      <c r="U1562" s="8"/>
      <c r="V1562" s="8"/>
      <c r="W1562" s="8"/>
      <c r="X1562" s="8"/>
      <c r="Y1562" s="8"/>
      <c r="Z1562" s="8"/>
      <c r="AA1562" s="8"/>
      <c r="AB1562" s="8"/>
      <c r="AC1562" s="8"/>
      <c r="AD1562" s="8"/>
      <c r="AE1562" s="8"/>
      <c r="AF1562" s="8"/>
      <c r="AG1562" s="8"/>
      <c r="AH1562" s="8"/>
      <c r="AI1562" s="8"/>
      <c r="AJ1562" s="8"/>
      <c r="AK1562" s="8"/>
      <c r="AL1562" s="8"/>
      <c r="AM1562" s="8"/>
      <c r="AN1562" s="8"/>
      <c r="AO1562" s="8"/>
      <c r="AP1562" s="8"/>
      <c r="AQ1562" s="8"/>
      <c r="AR1562" s="8"/>
      <c r="AS1562" s="8"/>
      <c r="AT1562" s="8"/>
      <c r="AU1562" s="8"/>
      <c r="AV1562" s="8"/>
      <c r="AW1562" s="8"/>
      <c r="AX1562" s="8"/>
      <c r="AY1562" s="8"/>
      <c r="AZ1562" s="8"/>
      <c r="BA1562" s="8"/>
      <c r="BB1562" s="8"/>
      <c r="BC1562" s="8"/>
      <c r="BD1562" s="8"/>
      <c r="BE1562" s="8"/>
      <c r="BF1562" s="8"/>
      <c r="BG1562" s="8"/>
      <c r="BH1562" s="8"/>
      <c r="BI1562" s="8"/>
      <c r="BJ1562" s="8"/>
      <c r="BK1562" s="8"/>
      <c r="BL1562" s="8"/>
      <c r="BM1562" s="8"/>
      <c r="BN1562" s="8"/>
      <c r="BO1562" s="8"/>
      <c r="BP1562" s="1" t="str">
        <v>0- Port Costs</v>
      </c>
      <c r="BT1562" s="1" t="str">
        <v>0- Port Value</v>
      </c>
      <c r="BU1562" s="8"/>
    </row>
    <row r="1563" spans="8:73" hidden="1" outlineLevel="1" x14ac:dyDescent="0.3">
      <c r="H1563" s="1" t="str">
        <v>0 - BM Costs</v>
      </c>
      <c r="L1563" s="1" t="str">
        <v>0 - BM Port</v>
      </c>
      <c r="N1563" s="1" t="str">
        <v>0 - Port Assets</v>
      </c>
      <c r="O1563" s="8"/>
      <c r="P1563" s="8"/>
      <c r="Q1563" s="8"/>
      <c r="R1563" s="8"/>
      <c r="S1563" s="8"/>
      <c r="T1563" s="8"/>
      <c r="U1563" s="8"/>
      <c r="V1563" s="8"/>
      <c r="W1563" s="8"/>
      <c r="X1563" s="8"/>
      <c r="Y1563" s="8"/>
      <c r="Z1563" s="8"/>
      <c r="AA1563" s="8"/>
      <c r="AB1563" s="8"/>
      <c r="AC1563" s="8"/>
      <c r="AD1563" s="8"/>
      <c r="AE1563" s="8"/>
      <c r="AF1563" s="8"/>
      <c r="AG1563" s="8"/>
      <c r="AH1563" s="8"/>
      <c r="AI1563" s="8"/>
      <c r="AJ1563" s="8"/>
      <c r="AK1563" s="8"/>
      <c r="AL1563" s="8"/>
      <c r="AM1563" s="8"/>
      <c r="AN1563" s="8"/>
      <c r="AO1563" s="8"/>
      <c r="AP1563" s="8"/>
      <c r="AQ1563" s="8"/>
      <c r="AR1563" s="8"/>
      <c r="AS1563" s="8"/>
      <c r="AT1563" s="8"/>
      <c r="AU1563" s="8"/>
      <c r="AV1563" s="8"/>
      <c r="AW1563" s="8"/>
      <c r="AX1563" s="8"/>
      <c r="AY1563" s="8"/>
      <c r="AZ1563" s="8"/>
      <c r="BA1563" s="8"/>
      <c r="BB1563" s="8"/>
      <c r="BC1563" s="8"/>
      <c r="BD1563" s="8"/>
      <c r="BE1563" s="8"/>
      <c r="BF1563" s="8"/>
      <c r="BG1563" s="8"/>
      <c r="BH1563" s="8"/>
      <c r="BI1563" s="8"/>
      <c r="BJ1563" s="8"/>
      <c r="BK1563" s="8"/>
      <c r="BL1563" s="8"/>
      <c r="BM1563" s="8"/>
      <c r="BN1563" s="8"/>
      <c r="BO1563" s="8"/>
      <c r="BP1563" s="1" t="str">
        <v>0- Port Costs</v>
      </c>
      <c r="BT1563" s="1" t="str">
        <v>0- Port Value</v>
      </c>
      <c r="BU1563" s="8"/>
    </row>
    <row r="1564" spans="8:73" hidden="1" outlineLevel="1" x14ac:dyDescent="0.3">
      <c r="H1564" s="1" t="str">
        <v>0 - BM Costs</v>
      </c>
      <c r="L1564" s="1" t="str">
        <v>0 - BM Port</v>
      </c>
      <c r="N1564" s="1" t="str">
        <v>0 - Port Assets</v>
      </c>
      <c r="O1564" s="8"/>
      <c r="P1564" s="8"/>
      <c r="Q1564" s="8"/>
      <c r="R1564" s="8"/>
      <c r="S1564" s="8"/>
      <c r="T1564" s="8"/>
      <c r="U1564" s="8"/>
      <c r="V1564" s="8"/>
      <c r="W1564" s="8"/>
      <c r="X1564" s="8"/>
      <c r="Y1564" s="8"/>
      <c r="Z1564" s="8"/>
      <c r="AA1564" s="8"/>
      <c r="AB1564" s="8"/>
      <c r="AC1564" s="8"/>
      <c r="AD1564" s="8"/>
      <c r="AE1564" s="8"/>
      <c r="AF1564" s="8"/>
      <c r="AG1564" s="8"/>
      <c r="AH1564" s="8"/>
      <c r="AI1564" s="8"/>
      <c r="AJ1564" s="8"/>
      <c r="AK1564" s="8"/>
      <c r="AL1564" s="8"/>
      <c r="AM1564" s="8"/>
      <c r="AN1564" s="8"/>
      <c r="AO1564" s="8"/>
      <c r="AP1564" s="8"/>
      <c r="AQ1564" s="8"/>
      <c r="AR1564" s="8"/>
      <c r="AS1564" s="8"/>
      <c r="AT1564" s="8"/>
      <c r="AU1564" s="8"/>
      <c r="AV1564" s="8"/>
      <c r="AW1564" s="8"/>
      <c r="AX1564" s="8"/>
      <c r="AY1564" s="8"/>
      <c r="AZ1564" s="8"/>
      <c r="BA1564" s="8"/>
      <c r="BB1564" s="8"/>
      <c r="BC1564" s="8"/>
      <c r="BD1564" s="8"/>
      <c r="BE1564" s="8"/>
      <c r="BF1564" s="8"/>
      <c r="BG1564" s="8"/>
      <c r="BH1564" s="8"/>
      <c r="BI1564" s="8"/>
      <c r="BJ1564" s="8"/>
      <c r="BK1564" s="8"/>
      <c r="BL1564" s="8"/>
      <c r="BM1564" s="8"/>
      <c r="BN1564" s="8"/>
      <c r="BO1564" s="8"/>
      <c r="BP1564" s="1" t="str">
        <v>0- Port Costs</v>
      </c>
      <c r="BT1564" s="1" t="str">
        <v>0- Port Value</v>
      </c>
      <c r="BU1564" s="8"/>
    </row>
    <row r="1565" spans="8:73" hidden="1" outlineLevel="1" x14ac:dyDescent="0.3">
      <c r="H1565" s="1" t="str">
        <v>0 - BM Costs</v>
      </c>
      <c r="L1565" s="1" t="str">
        <v>0 - BM Port</v>
      </c>
      <c r="N1565" s="1" t="str">
        <v>0 - Port Assets</v>
      </c>
      <c r="O1565" s="8"/>
      <c r="P1565" s="8"/>
      <c r="Q1565" s="8"/>
      <c r="R1565" s="8"/>
      <c r="S1565" s="8"/>
      <c r="T1565" s="8"/>
      <c r="U1565" s="8"/>
      <c r="V1565" s="8"/>
      <c r="W1565" s="8"/>
      <c r="X1565" s="8"/>
      <c r="Y1565" s="8"/>
      <c r="Z1565" s="8"/>
      <c r="AA1565" s="8"/>
      <c r="AB1565" s="8"/>
      <c r="AC1565" s="8"/>
      <c r="AD1565" s="8"/>
      <c r="AE1565" s="8"/>
      <c r="AF1565" s="8"/>
      <c r="AG1565" s="8"/>
      <c r="AH1565" s="8"/>
      <c r="AI1565" s="8"/>
      <c r="AJ1565" s="8"/>
      <c r="AK1565" s="8"/>
      <c r="AL1565" s="8"/>
      <c r="AM1565" s="8"/>
      <c r="AN1565" s="8"/>
      <c r="AO1565" s="8"/>
      <c r="AP1565" s="8"/>
      <c r="AQ1565" s="8"/>
      <c r="AR1565" s="8"/>
      <c r="AS1565" s="8"/>
      <c r="AT1565" s="8"/>
      <c r="AU1565" s="8"/>
      <c r="AV1565" s="8"/>
      <c r="AW1565" s="8"/>
      <c r="AX1565" s="8"/>
      <c r="AY1565" s="8"/>
      <c r="AZ1565" s="8"/>
      <c r="BA1565" s="8"/>
      <c r="BB1565" s="8"/>
      <c r="BC1565" s="8"/>
      <c r="BD1565" s="8"/>
      <c r="BE1565" s="8"/>
      <c r="BF1565" s="8"/>
      <c r="BG1565" s="8"/>
      <c r="BH1565" s="8"/>
      <c r="BI1565" s="8"/>
      <c r="BJ1565" s="8"/>
      <c r="BK1565" s="8"/>
      <c r="BL1565" s="8"/>
      <c r="BM1565" s="8"/>
      <c r="BN1565" s="8"/>
      <c r="BO1565" s="8"/>
      <c r="BP1565" s="1" t="str">
        <v>0- Port Costs</v>
      </c>
      <c r="BT1565" s="1" t="str">
        <v>0- Port Value</v>
      </c>
      <c r="BU1565" s="8"/>
    </row>
    <row r="1566" spans="8:73" hidden="1" outlineLevel="1" x14ac:dyDescent="0.3">
      <c r="H1566" s="1" t="str">
        <v>0 - BM Costs</v>
      </c>
      <c r="L1566" s="1" t="str">
        <v>0 - BM Port</v>
      </c>
      <c r="N1566" s="1" t="str">
        <v>0 - Port Assets</v>
      </c>
      <c r="O1566" s="8"/>
      <c r="P1566" s="8"/>
      <c r="Q1566" s="8"/>
      <c r="R1566" s="8"/>
      <c r="S1566" s="8"/>
      <c r="T1566" s="8"/>
      <c r="U1566" s="8"/>
      <c r="V1566" s="8"/>
      <c r="W1566" s="8"/>
      <c r="X1566" s="8"/>
      <c r="Y1566" s="8"/>
      <c r="Z1566" s="8"/>
      <c r="AA1566" s="8"/>
      <c r="AB1566" s="8"/>
      <c r="AC1566" s="8"/>
      <c r="AD1566" s="8"/>
      <c r="AE1566" s="8"/>
      <c r="AF1566" s="8"/>
      <c r="AG1566" s="8"/>
      <c r="AH1566" s="8"/>
      <c r="AI1566" s="8"/>
      <c r="AJ1566" s="8"/>
      <c r="AK1566" s="8"/>
      <c r="AL1566" s="8"/>
      <c r="AM1566" s="8"/>
      <c r="AN1566" s="8"/>
      <c r="AO1566" s="8"/>
      <c r="AP1566" s="8"/>
      <c r="AQ1566" s="8"/>
      <c r="AR1566" s="8"/>
      <c r="AS1566" s="8"/>
      <c r="AT1566" s="8"/>
      <c r="AU1566" s="8"/>
      <c r="AV1566" s="8"/>
      <c r="AW1566" s="8"/>
      <c r="AX1566" s="8"/>
      <c r="AY1566" s="8"/>
      <c r="AZ1566" s="8"/>
      <c r="BA1566" s="8"/>
      <c r="BB1566" s="8"/>
      <c r="BC1566" s="8"/>
      <c r="BD1566" s="8"/>
      <c r="BE1566" s="8"/>
      <c r="BF1566" s="8"/>
      <c r="BG1566" s="8"/>
      <c r="BH1566" s="8"/>
      <c r="BI1566" s="8"/>
      <c r="BJ1566" s="8"/>
      <c r="BK1566" s="8"/>
      <c r="BL1566" s="8"/>
      <c r="BM1566" s="8"/>
      <c r="BN1566" s="8"/>
      <c r="BO1566" s="8"/>
      <c r="BP1566" s="1" t="str">
        <v>0- Port Costs</v>
      </c>
      <c r="BT1566" s="1" t="str">
        <v>0- Port Value</v>
      </c>
      <c r="BU1566" s="8"/>
    </row>
    <row r="1567" spans="8:73" hidden="1" outlineLevel="1" x14ac:dyDescent="0.3">
      <c r="H1567" s="1" t="str">
        <v>0 - BM Costs</v>
      </c>
      <c r="L1567" s="1" t="str">
        <v>0 - BM Port</v>
      </c>
      <c r="N1567" s="1" t="str">
        <v>0 - Port Assets</v>
      </c>
      <c r="O1567" s="8"/>
      <c r="P1567" s="8"/>
      <c r="Q1567" s="8"/>
      <c r="R1567" s="8"/>
      <c r="S1567" s="8"/>
      <c r="T1567" s="8"/>
      <c r="U1567" s="8"/>
      <c r="V1567" s="8"/>
      <c r="W1567" s="8"/>
      <c r="X1567" s="8"/>
      <c r="Y1567" s="8"/>
      <c r="Z1567" s="8"/>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8"/>
      <c r="AX1567" s="8"/>
      <c r="AY1567" s="8"/>
      <c r="AZ1567" s="8"/>
      <c r="BA1567" s="8"/>
      <c r="BB1567" s="8"/>
      <c r="BC1567" s="8"/>
      <c r="BD1567" s="8"/>
      <c r="BE1567" s="8"/>
      <c r="BF1567" s="8"/>
      <c r="BG1567" s="8"/>
      <c r="BH1567" s="8"/>
      <c r="BI1567" s="8"/>
      <c r="BJ1567" s="8"/>
      <c r="BK1567" s="8"/>
      <c r="BL1567" s="8"/>
      <c r="BM1567" s="8"/>
      <c r="BN1567" s="8"/>
      <c r="BO1567" s="8"/>
      <c r="BP1567" s="1" t="str">
        <v>0- Port Costs</v>
      </c>
      <c r="BT1567" s="1" t="str">
        <v>0- Port Value</v>
      </c>
      <c r="BU1567" s="8"/>
    </row>
    <row r="1568" spans="8:73" hidden="1" outlineLevel="1" x14ac:dyDescent="0.3">
      <c r="H1568" s="1" t="str">
        <v>0 - BM Costs</v>
      </c>
      <c r="L1568" s="1" t="str">
        <v>0 - BM Port</v>
      </c>
      <c r="N1568" s="1" t="str">
        <v>0 - Port Assets</v>
      </c>
      <c r="O1568" s="8"/>
      <c r="P1568" s="8"/>
      <c r="Q1568" s="8"/>
      <c r="R1568" s="8"/>
      <c r="S1568" s="8"/>
      <c r="T1568" s="8"/>
      <c r="U1568" s="8"/>
      <c r="V1568" s="8"/>
      <c r="W1568" s="8"/>
      <c r="X1568" s="8"/>
      <c r="Y1568" s="8"/>
      <c r="Z1568" s="8"/>
      <c r="AA1568" s="8"/>
      <c r="AB1568" s="8"/>
      <c r="AC1568" s="8"/>
      <c r="AD1568" s="8"/>
      <c r="AE1568" s="8"/>
      <c r="AF1568" s="8"/>
      <c r="AG1568" s="8"/>
      <c r="AH1568" s="8"/>
      <c r="AI1568" s="8"/>
      <c r="AJ1568" s="8"/>
      <c r="AK1568" s="8"/>
      <c r="AL1568" s="8"/>
      <c r="AM1568" s="8"/>
      <c r="AN1568" s="8"/>
      <c r="AO1568" s="8"/>
      <c r="AP1568" s="8"/>
      <c r="AQ1568" s="8"/>
      <c r="AR1568" s="8"/>
      <c r="AS1568" s="8"/>
      <c r="AT1568" s="8"/>
      <c r="AU1568" s="8"/>
      <c r="AV1568" s="8"/>
      <c r="AW1568" s="8"/>
      <c r="AX1568" s="8"/>
      <c r="AY1568" s="8"/>
      <c r="AZ1568" s="8"/>
      <c r="BA1568" s="8"/>
      <c r="BB1568" s="8"/>
      <c r="BC1568" s="8"/>
      <c r="BD1568" s="8"/>
      <c r="BE1568" s="8"/>
      <c r="BF1568" s="8"/>
      <c r="BG1568" s="8"/>
      <c r="BH1568" s="8"/>
      <c r="BI1568" s="8"/>
      <c r="BJ1568" s="8"/>
      <c r="BK1568" s="8"/>
      <c r="BL1568" s="8"/>
      <c r="BM1568" s="8"/>
      <c r="BN1568" s="8"/>
      <c r="BO1568" s="8"/>
      <c r="BP1568" s="1" t="str">
        <v>0- Port Costs</v>
      </c>
      <c r="BT1568" s="1" t="str">
        <v>0- Port Value</v>
      </c>
      <c r="BU1568" s="8"/>
    </row>
    <row r="1569" spans="8:73" hidden="1" outlineLevel="1" x14ac:dyDescent="0.3">
      <c r="H1569" s="1" t="str">
        <v>0 - BM Costs</v>
      </c>
      <c r="L1569" s="1" t="str">
        <v>0 - BM Port</v>
      </c>
      <c r="N1569" s="1" t="str">
        <v>0 - Port Assets</v>
      </c>
      <c r="O1569" s="8"/>
      <c r="P1569" s="8"/>
      <c r="Q1569" s="8"/>
      <c r="R1569" s="8"/>
      <c r="S1569" s="8"/>
      <c r="T1569" s="8"/>
      <c r="U1569" s="8"/>
      <c r="V1569" s="8"/>
      <c r="W1569" s="8"/>
      <c r="X1569" s="8"/>
      <c r="Y1569" s="8"/>
      <c r="Z1569" s="8"/>
      <c r="AA1569" s="8"/>
      <c r="AB1569" s="8"/>
      <c r="AC1569" s="8"/>
      <c r="AD1569" s="8"/>
      <c r="AE1569" s="8"/>
      <c r="AF1569" s="8"/>
      <c r="AG1569" s="8"/>
      <c r="AH1569" s="8"/>
      <c r="AI1569" s="8"/>
      <c r="AJ1569" s="8"/>
      <c r="AK1569" s="8"/>
      <c r="AL1569" s="8"/>
      <c r="AM1569" s="8"/>
      <c r="AN1569" s="8"/>
      <c r="AO1569" s="8"/>
      <c r="AP1569" s="8"/>
      <c r="AQ1569" s="8"/>
      <c r="AR1569" s="8"/>
      <c r="AS1569" s="8"/>
      <c r="AT1569" s="8"/>
      <c r="AU1569" s="8"/>
      <c r="AV1569" s="8"/>
      <c r="AW1569" s="8"/>
      <c r="AX1569" s="8"/>
      <c r="AY1569" s="8"/>
      <c r="AZ1569" s="8"/>
      <c r="BA1569" s="8"/>
      <c r="BB1569" s="8"/>
      <c r="BC1569" s="8"/>
      <c r="BD1569" s="8"/>
      <c r="BE1569" s="8"/>
      <c r="BF1569" s="8"/>
      <c r="BG1569" s="8"/>
      <c r="BH1569" s="8"/>
      <c r="BI1569" s="8"/>
      <c r="BJ1569" s="8"/>
      <c r="BK1569" s="8"/>
      <c r="BL1569" s="8"/>
      <c r="BM1569" s="8"/>
      <c r="BN1569" s="8"/>
      <c r="BO1569" s="8"/>
      <c r="BP1569" s="1" t="str">
        <v>0- Port Costs</v>
      </c>
      <c r="BT1569" s="1" t="str">
        <v>0- Port Value</v>
      </c>
      <c r="BU1569" s="8"/>
    </row>
    <row r="1570" spans="8:73" hidden="1" outlineLevel="1" x14ac:dyDescent="0.3">
      <c r="H1570" s="1" t="str">
        <v>0 - BM Costs</v>
      </c>
      <c r="L1570" s="1" t="str">
        <v>0 - BM Port</v>
      </c>
      <c r="N1570" s="1" t="str">
        <v>0 - Port Assets</v>
      </c>
      <c r="O1570" s="8"/>
      <c r="P1570" s="8"/>
      <c r="Q1570" s="8"/>
      <c r="R1570" s="8"/>
      <c r="S1570" s="8"/>
      <c r="T1570" s="8"/>
      <c r="U1570" s="8"/>
      <c r="V1570" s="8"/>
      <c r="W1570" s="8"/>
      <c r="X1570" s="8"/>
      <c r="Y1570" s="8"/>
      <c r="Z1570" s="8"/>
      <c r="AA1570" s="8"/>
      <c r="AB1570" s="8"/>
      <c r="AC1570" s="8"/>
      <c r="AD1570" s="8"/>
      <c r="AE1570" s="8"/>
      <c r="AF1570" s="8"/>
      <c r="AG1570" s="8"/>
      <c r="AH1570" s="8"/>
      <c r="AI1570" s="8"/>
      <c r="AJ1570" s="8"/>
      <c r="AK1570" s="8"/>
      <c r="AL1570" s="8"/>
      <c r="AM1570" s="8"/>
      <c r="AN1570" s="8"/>
      <c r="AO1570" s="8"/>
      <c r="AP1570" s="8"/>
      <c r="AQ1570" s="8"/>
      <c r="AR1570" s="8"/>
      <c r="AS1570" s="8"/>
      <c r="AT1570" s="8"/>
      <c r="AU1570" s="8"/>
      <c r="AV1570" s="8"/>
      <c r="AW1570" s="8"/>
      <c r="AX1570" s="8"/>
      <c r="AY1570" s="8"/>
      <c r="AZ1570" s="8"/>
      <c r="BA1570" s="8"/>
      <c r="BB1570" s="8"/>
      <c r="BC1570" s="8"/>
      <c r="BD1570" s="8"/>
      <c r="BE1570" s="8"/>
      <c r="BF1570" s="8"/>
      <c r="BG1570" s="8"/>
      <c r="BH1570" s="8"/>
      <c r="BI1570" s="8"/>
      <c r="BJ1570" s="8"/>
      <c r="BK1570" s="8"/>
      <c r="BL1570" s="8"/>
      <c r="BM1570" s="8"/>
      <c r="BN1570" s="8"/>
      <c r="BO1570" s="8"/>
      <c r="BP1570" s="1" t="str">
        <v>0- Port Costs</v>
      </c>
      <c r="BT1570" s="1" t="str">
        <v>0- Port Value</v>
      </c>
      <c r="BU1570" s="8"/>
    </row>
    <row r="1571" spans="8:73" hidden="1" outlineLevel="1" x14ac:dyDescent="0.3">
      <c r="H1571" s="1" t="str">
        <v>0 - BM Costs</v>
      </c>
      <c r="L1571" s="1" t="str">
        <v>0 - BM Port</v>
      </c>
      <c r="N1571" s="1" t="str">
        <v>0 - Port Assets</v>
      </c>
      <c r="O1571" s="8"/>
      <c r="P1571" s="8"/>
      <c r="Q1571" s="8"/>
      <c r="R1571" s="8"/>
      <c r="S1571" s="8"/>
      <c r="T1571" s="8"/>
      <c r="U1571" s="8"/>
      <c r="V1571" s="8"/>
      <c r="W1571" s="8"/>
      <c r="X1571" s="8"/>
      <c r="Y1571" s="8"/>
      <c r="Z1571" s="8"/>
      <c r="AA1571" s="8"/>
      <c r="AB1571" s="8"/>
      <c r="AC1571" s="8"/>
      <c r="AD1571" s="8"/>
      <c r="AE1571" s="8"/>
      <c r="AF1571" s="8"/>
      <c r="AG1571" s="8"/>
      <c r="AH1571" s="8"/>
      <c r="AI1571" s="8"/>
      <c r="AJ1571" s="8"/>
      <c r="AK1571" s="8"/>
      <c r="AL1571" s="8"/>
      <c r="AM1571" s="8"/>
      <c r="AN1571" s="8"/>
      <c r="AO1571" s="8"/>
      <c r="AP1571" s="8"/>
      <c r="AQ1571" s="8"/>
      <c r="AR1571" s="8"/>
      <c r="AS1571" s="8"/>
      <c r="AT1571" s="8"/>
      <c r="AU1571" s="8"/>
      <c r="AV1571" s="8"/>
      <c r="AW1571" s="8"/>
      <c r="AX1571" s="8"/>
      <c r="AY1571" s="8"/>
      <c r="AZ1571" s="8"/>
      <c r="BA1571" s="8"/>
      <c r="BB1571" s="8"/>
      <c r="BC1571" s="8"/>
      <c r="BD1571" s="8"/>
      <c r="BE1571" s="8"/>
      <c r="BF1571" s="8"/>
      <c r="BG1571" s="8"/>
      <c r="BH1571" s="8"/>
      <c r="BI1571" s="8"/>
      <c r="BJ1571" s="8"/>
      <c r="BK1571" s="8"/>
      <c r="BL1571" s="8"/>
      <c r="BM1571" s="8"/>
      <c r="BN1571" s="8"/>
      <c r="BO1571" s="8"/>
      <c r="BP1571" s="1" t="str">
        <v>0- Port Costs</v>
      </c>
      <c r="BT1571" s="1" t="str">
        <v>0- Port Value</v>
      </c>
      <c r="BU1571" s="8"/>
    </row>
    <row r="1572" spans="8:73" hidden="1" outlineLevel="1" x14ac:dyDescent="0.3">
      <c r="H1572" s="1" t="str">
        <v>0 - BM Costs</v>
      </c>
      <c r="L1572" s="1" t="str">
        <v>0 - BM Port</v>
      </c>
      <c r="N1572" s="1" t="str">
        <v>0 - Port Assets</v>
      </c>
      <c r="O1572" s="8"/>
      <c r="P1572" s="8"/>
      <c r="Q1572" s="8"/>
      <c r="R1572" s="8"/>
      <c r="S1572" s="8"/>
      <c r="T1572" s="8"/>
      <c r="U1572" s="8"/>
      <c r="V1572" s="8"/>
      <c r="W1572" s="8"/>
      <c r="X1572" s="8"/>
      <c r="Y1572" s="8"/>
      <c r="Z1572" s="8"/>
      <c r="AA1572" s="8"/>
      <c r="AB1572" s="8"/>
      <c r="AC1572" s="8"/>
      <c r="AD1572" s="8"/>
      <c r="AE1572" s="8"/>
      <c r="AF1572" s="8"/>
      <c r="AG1572" s="8"/>
      <c r="AH1572" s="8"/>
      <c r="AI1572" s="8"/>
      <c r="AJ1572" s="8"/>
      <c r="AK1572" s="8"/>
      <c r="AL1572" s="8"/>
      <c r="AM1572" s="8"/>
      <c r="AN1572" s="8"/>
      <c r="AO1572" s="8"/>
      <c r="AP1572" s="8"/>
      <c r="AQ1572" s="8"/>
      <c r="AR1572" s="8"/>
      <c r="AS1572" s="8"/>
      <c r="AT1572" s="8"/>
      <c r="AU1572" s="8"/>
      <c r="AV1572" s="8"/>
      <c r="AW1572" s="8"/>
      <c r="AX1572" s="8"/>
      <c r="AY1572" s="8"/>
      <c r="AZ1572" s="8"/>
      <c r="BA1572" s="8"/>
      <c r="BB1572" s="8"/>
      <c r="BC1572" s="8"/>
      <c r="BD1572" s="8"/>
      <c r="BE1572" s="8"/>
      <c r="BF1572" s="8"/>
      <c r="BG1572" s="8"/>
      <c r="BH1572" s="8"/>
      <c r="BI1572" s="8"/>
      <c r="BJ1572" s="8"/>
      <c r="BK1572" s="8"/>
      <c r="BL1572" s="8"/>
      <c r="BM1572" s="8"/>
      <c r="BN1572" s="8"/>
      <c r="BO1572" s="8"/>
      <c r="BP1572" s="1" t="str">
        <v>0- Port Costs</v>
      </c>
      <c r="BT1572" s="1" t="str">
        <v>0- Port Value</v>
      </c>
      <c r="BU1572" s="8"/>
    </row>
    <row r="1573" spans="8:73" hidden="1" outlineLevel="1" x14ac:dyDescent="0.3">
      <c r="H1573" s="1" t="str">
        <v>0 - BM Costs</v>
      </c>
      <c r="L1573" s="1" t="str">
        <v>0 - BM Port</v>
      </c>
      <c r="N1573" s="1" t="str">
        <v>0 - Port Assets</v>
      </c>
      <c r="O1573" s="8"/>
      <c r="P1573" s="8"/>
      <c r="Q1573" s="8"/>
      <c r="R1573" s="8"/>
      <c r="S1573" s="8"/>
      <c r="T1573" s="8"/>
      <c r="U1573" s="8"/>
      <c r="V1573" s="8"/>
      <c r="W1573" s="8"/>
      <c r="X1573" s="8"/>
      <c r="Y1573" s="8"/>
      <c r="Z1573" s="8"/>
      <c r="AA1573" s="8"/>
      <c r="AB1573" s="8"/>
      <c r="AC1573" s="8"/>
      <c r="AD1573" s="8"/>
      <c r="AE1573" s="8"/>
      <c r="AF1573" s="8"/>
      <c r="AG1573" s="8"/>
      <c r="AH1573" s="8"/>
      <c r="AI1573" s="8"/>
      <c r="AJ1573" s="8"/>
      <c r="AK1573" s="8"/>
      <c r="AL1573" s="8"/>
      <c r="AM1573" s="8"/>
      <c r="AN1573" s="8"/>
      <c r="AO1573" s="8"/>
      <c r="AP1573" s="8"/>
      <c r="AQ1573" s="8"/>
      <c r="AR1573" s="8"/>
      <c r="AS1573" s="8"/>
      <c r="AT1573" s="8"/>
      <c r="AU1573" s="8"/>
      <c r="AV1573" s="8"/>
      <c r="AW1573" s="8"/>
      <c r="AX1573" s="8"/>
      <c r="AY1573" s="8"/>
      <c r="AZ1573" s="8"/>
      <c r="BA1573" s="8"/>
      <c r="BB1573" s="8"/>
      <c r="BC1573" s="8"/>
      <c r="BD1573" s="8"/>
      <c r="BE1573" s="8"/>
      <c r="BF1573" s="8"/>
      <c r="BG1573" s="8"/>
      <c r="BH1573" s="8"/>
      <c r="BI1573" s="8"/>
      <c r="BJ1573" s="8"/>
      <c r="BK1573" s="8"/>
      <c r="BL1573" s="8"/>
      <c r="BM1573" s="8"/>
      <c r="BN1573" s="8"/>
      <c r="BO1573" s="8"/>
      <c r="BP1573" s="1" t="str">
        <v>0- Port Costs</v>
      </c>
      <c r="BT1573" s="1" t="str">
        <v>0- Port Value</v>
      </c>
      <c r="BU1573" s="8"/>
    </row>
    <row r="1574" spans="8:73" hidden="1" outlineLevel="1" x14ac:dyDescent="0.3">
      <c r="H1574" s="1" t="str">
        <v>0 - BM Costs</v>
      </c>
      <c r="L1574" s="1" t="str">
        <v>0 - BM Port</v>
      </c>
      <c r="N1574" s="1" t="str">
        <v>0 - Port Assets</v>
      </c>
      <c r="O1574" s="8"/>
      <c r="P1574" s="8"/>
      <c r="Q1574" s="8"/>
      <c r="R1574" s="8"/>
      <c r="S1574" s="8"/>
      <c r="T1574" s="8"/>
      <c r="U1574" s="8"/>
      <c r="V1574" s="8"/>
      <c r="W1574" s="8"/>
      <c r="X1574" s="8"/>
      <c r="Y1574" s="8"/>
      <c r="Z1574" s="8"/>
      <c r="AA1574" s="8"/>
      <c r="AB1574" s="8"/>
      <c r="AC1574" s="8"/>
      <c r="AD1574" s="8"/>
      <c r="AE1574" s="8"/>
      <c r="AF1574" s="8"/>
      <c r="AG1574" s="8"/>
      <c r="AH1574" s="8"/>
      <c r="AI1574" s="8"/>
      <c r="AJ1574" s="8"/>
      <c r="AK1574" s="8"/>
      <c r="AL1574" s="8"/>
      <c r="AM1574" s="8"/>
      <c r="AN1574" s="8"/>
      <c r="AO1574" s="8"/>
      <c r="AP1574" s="8"/>
      <c r="AQ1574" s="8"/>
      <c r="AR1574" s="8"/>
      <c r="AS1574" s="8"/>
      <c r="AT1574" s="8"/>
      <c r="AU1574" s="8"/>
      <c r="AV1574" s="8"/>
      <c r="AW1574" s="8"/>
      <c r="AX1574" s="8"/>
      <c r="AY1574" s="8"/>
      <c r="AZ1574" s="8"/>
      <c r="BA1574" s="8"/>
      <c r="BB1574" s="8"/>
      <c r="BC1574" s="8"/>
      <c r="BD1574" s="8"/>
      <c r="BE1574" s="8"/>
      <c r="BF1574" s="8"/>
      <c r="BG1574" s="8"/>
      <c r="BH1574" s="8"/>
      <c r="BI1574" s="8"/>
      <c r="BJ1574" s="8"/>
      <c r="BK1574" s="8"/>
      <c r="BL1574" s="8"/>
      <c r="BM1574" s="8"/>
      <c r="BN1574" s="8"/>
      <c r="BO1574" s="8"/>
      <c r="BP1574" s="1" t="str">
        <v>0- Port Costs</v>
      </c>
      <c r="BT1574" s="1" t="str">
        <v>0- Port Value</v>
      </c>
      <c r="BU1574" s="8"/>
    </row>
    <row r="1575" spans="8:73" hidden="1" outlineLevel="1" x14ac:dyDescent="0.3">
      <c r="H1575" s="1" t="str">
        <v>0 - BM Costs</v>
      </c>
      <c r="L1575" s="1" t="str">
        <v>0 - BM Port</v>
      </c>
      <c r="N1575" s="1" t="str">
        <v>0 - Port Assets</v>
      </c>
      <c r="O1575" s="8"/>
      <c r="P1575" s="8"/>
      <c r="Q1575" s="8"/>
      <c r="R1575" s="8"/>
      <c r="S1575" s="8"/>
      <c r="T1575" s="8"/>
      <c r="U1575" s="8"/>
      <c r="V1575" s="8"/>
      <c r="W1575" s="8"/>
      <c r="X1575" s="8"/>
      <c r="Y1575" s="8"/>
      <c r="Z1575" s="8"/>
      <c r="AA1575" s="8"/>
      <c r="AB1575" s="8"/>
      <c r="AC1575" s="8"/>
      <c r="AD1575" s="8"/>
      <c r="AE1575" s="8"/>
      <c r="AF1575" s="8"/>
      <c r="AG1575" s="8"/>
      <c r="AH1575" s="8"/>
      <c r="AI1575" s="8"/>
      <c r="AJ1575" s="8"/>
      <c r="AK1575" s="8"/>
      <c r="AL1575" s="8"/>
      <c r="AM1575" s="8"/>
      <c r="AN1575" s="8"/>
      <c r="AO1575" s="8"/>
      <c r="AP1575" s="8"/>
      <c r="AQ1575" s="8"/>
      <c r="AR1575" s="8"/>
      <c r="AS1575" s="8"/>
      <c r="AT1575" s="8"/>
      <c r="AU1575" s="8"/>
      <c r="AV1575" s="8"/>
      <c r="AW1575" s="8"/>
      <c r="AX1575" s="8"/>
      <c r="AY1575" s="8"/>
      <c r="AZ1575" s="8"/>
      <c r="BA1575" s="8"/>
      <c r="BB1575" s="8"/>
      <c r="BC1575" s="8"/>
      <c r="BD1575" s="8"/>
      <c r="BE1575" s="8"/>
      <c r="BF1575" s="8"/>
      <c r="BG1575" s="8"/>
      <c r="BH1575" s="8"/>
      <c r="BI1575" s="8"/>
      <c r="BJ1575" s="8"/>
      <c r="BK1575" s="8"/>
      <c r="BL1575" s="8"/>
      <c r="BM1575" s="8"/>
      <c r="BN1575" s="8"/>
      <c r="BO1575" s="8"/>
      <c r="BP1575" s="1" t="str">
        <v>0- Port Costs</v>
      </c>
      <c r="BT1575" s="1" t="str">
        <v>0- Port Value</v>
      </c>
      <c r="BU1575" s="8"/>
    </row>
    <row r="1576" spans="8:73" hidden="1" outlineLevel="1" x14ac:dyDescent="0.3">
      <c r="H1576" s="1" t="str">
        <v>0 - BM Costs</v>
      </c>
      <c r="L1576" s="1" t="str">
        <v>0 - BM Port</v>
      </c>
      <c r="N1576" s="1" t="str">
        <v>0 - Port Assets</v>
      </c>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c r="AL1576" s="8"/>
      <c r="AM1576" s="8"/>
      <c r="AN1576" s="8"/>
      <c r="AO1576" s="8"/>
      <c r="AP1576" s="8"/>
      <c r="AQ1576" s="8"/>
      <c r="AR1576" s="8"/>
      <c r="AS1576" s="8"/>
      <c r="AT1576" s="8"/>
      <c r="AU1576" s="8"/>
      <c r="AV1576" s="8"/>
      <c r="AW1576" s="8"/>
      <c r="AX1576" s="8"/>
      <c r="AY1576" s="8"/>
      <c r="AZ1576" s="8"/>
      <c r="BA1576" s="8"/>
      <c r="BB1576" s="8"/>
      <c r="BC1576" s="8"/>
      <c r="BD1576" s="8"/>
      <c r="BE1576" s="8"/>
      <c r="BF1576" s="8"/>
      <c r="BG1576" s="8"/>
      <c r="BH1576" s="8"/>
      <c r="BI1576" s="8"/>
      <c r="BJ1576" s="8"/>
      <c r="BK1576" s="8"/>
      <c r="BL1576" s="8"/>
      <c r="BM1576" s="8"/>
      <c r="BN1576" s="8"/>
      <c r="BO1576" s="8"/>
      <c r="BP1576" s="1" t="str">
        <v>0- Port Costs</v>
      </c>
      <c r="BT1576" s="1" t="str">
        <v>0- Port Value</v>
      </c>
      <c r="BU1576" s="8"/>
    </row>
    <row r="1577" spans="8:73" hidden="1" outlineLevel="1" x14ac:dyDescent="0.3">
      <c r="H1577" s="1" t="str">
        <v>0 - BM Costs</v>
      </c>
      <c r="L1577" s="1" t="str">
        <v>0 - BM Port</v>
      </c>
      <c r="N1577" s="1" t="str">
        <v>0 - Port Assets</v>
      </c>
      <c r="O1577" s="8"/>
      <c r="P1577" s="8"/>
      <c r="Q1577" s="8"/>
      <c r="R1577" s="8"/>
      <c r="S1577" s="8"/>
      <c r="T1577" s="8"/>
      <c r="U1577" s="8"/>
      <c r="V1577" s="8"/>
      <c r="W1577" s="8"/>
      <c r="X1577" s="8"/>
      <c r="Y1577" s="8"/>
      <c r="Z1577" s="8"/>
      <c r="AA1577" s="8"/>
      <c r="AB1577" s="8"/>
      <c r="AC1577" s="8"/>
      <c r="AD1577" s="8"/>
      <c r="AE1577" s="8"/>
      <c r="AF1577" s="8"/>
      <c r="AG1577" s="8"/>
      <c r="AH1577" s="8"/>
      <c r="AI1577" s="8"/>
      <c r="AJ1577" s="8"/>
      <c r="AK1577" s="8"/>
      <c r="AL1577" s="8"/>
      <c r="AM1577" s="8"/>
      <c r="AN1577" s="8"/>
      <c r="AO1577" s="8"/>
      <c r="AP1577" s="8"/>
      <c r="AQ1577" s="8"/>
      <c r="AR1577" s="8"/>
      <c r="AS1577" s="8"/>
      <c r="AT1577" s="8"/>
      <c r="AU1577" s="8"/>
      <c r="AV1577" s="8"/>
      <c r="AW1577" s="8"/>
      <c r="AX1577" s="8"/>
      <c r="AY1577" s="8"/>
      <c r="AZ1577" s="8"/>
      <c r="BA1577" s="8"/>
      <c r="BB1577" s="8"/>
      <c r="BC1577" s="8"/>
      <c r="BD1577" s="8"/>
      <c r="BE1577" s="8"/>
      <c r="BF1577" s="8"/>
      <c r="BG1577" s="8"/>
      <c r="BH1577" s="8"/>
      <c r="BI1577" s="8"/>
      <c r="BJ1577" s="8"/>
      <c r="BK1577" s="8"/>
      <c r="BL1577" s="8"/>
      <c r="BM1577" s="8"/>
      <c r="BN1577" s="8"/>
      <c r="BO1577" s="8"/>
      <c r="BP1577" s="1" t="str">
        <v>0- Port Costs</v>
      </c>
      <c r="BT1577" s="1" t="str">
        <v>0- Port Value</v>
      </c>
      <c r="BU1577" s="8"/>
    </row>
    <row r="1578" spans="8:73" hidden="1" outlineLevel="1" x14ac:dyDescent="0.3">
      <c r="H1578" s="1" t="str">
        <v>0 - BM Costs</v>
      </c>
      <c r="L1578" s="1" t="str">
        <v>0 - BM Port</v>
      </c>
      <c r="N1578" s="1" t="str">
        <v>0 - Port Assets</v>
      </c>
      <c r="O1578" s="8"/>
      <c r="P1578" s="8"/>
      <c r="Q1578" s="8"/>
      <c r="R1578" s="8"/>
      <c r="S1578" s="8"/>
      <c r="T1578" s="8"/>
      <c r="U1578" s="8"/>
      <c r="V1578" s="8"/>
      <c r="W1578" s="8"/>
      <c r="X1578" s="8"/>
      <c r="Y1578" s="8"/>
      <c r="Z1578" s="8"/>
      <c r="AA1578" s="8"/>
      <c r="AB1578" s="8"/>
      <c r="AC1578" s="8"/>
      <c r="AD1578" s="8"/>
      <c r="AE1578" s="8"/>
      <c r="AF1578" s="8"/>
      <c r="AG1578" s="8"/>
      <c r="AH1578" s="8"/>
      <c r="AI1578" s="8"/>
      <c r="AJ1578" s="8"/>
      <c r="AK1578" s="8"/>
      <c r="AL1578" s="8"/>
      <c r="AM1578" s="8"/>
      <c r="AN1578" s="8"/>
      <c r="AO1578" s="8"/>
      <c r="AP1578" s="8"/>
      <c r="AQ1578" s="8"/>
      <c r="AR1578" s="8"/>
      <c r="AS1578" s="8"/>
      <c r="AT1578" s="8"/>
      <c r="AU1578" s="8"/>
      <c r="AV1578" s="8"/>
      <c r="AW1578" s="8"/>
      <c r="AX1578" s="8"/>
      <c r="AY1578" s="8"/>
      <c r="AZ1578" s="8"/>
      <c r="BA1578" s="8"/>
      <c r="BB1578" s="8"/>
      <c r="BC1578" s="8"/>
      <c r="BD1578" s="8"/>
      <c r="BE1578" s="8"/>
      <c r="BF1578" s="8"/>
      <c r="BG1578" s="8"/>
      <c r="BH1578" s="8"/>
      <c r="BI1578" s="8"/>
      <c r="BJ1578" s="8"/>
      <c r="BK1578" s="8"/>
      <c r="BL1578" s="8"/>
      <c r="BM1578" s="8"/>
      <c r="BN1578" s="8"/>
      <c r="BO1578" s="8"/>
      <c r="BP1578" s="1" t="str">
        <v>0- Port Costs</v>
      </c>
      <c r="BT1578" s="1" t="str">
        <v>0- Port Value</v>
      </c>
      <c r="BU1578" s="8"/>
    </row>
    <row r="1579" spans="8:73" hidden="1" outlineLevel="1" x14ac:dyDescent="0.3">
      <c r="H1579" s="1" t="str">
        <v>0 - BM Costs</v>
      </c>
      <c r="L1579" s="1" t="str">
        <v>0 - BM Port</v>
      </c>
      <c r="N1579" s="1" t="str">
        <v>0 - Port Assets</v>
      </c>
      <c r="O1579" s="8"/>
      <c r="P1579" s="8"/>
      <c r="Q1579" s="8"/>
      <c r="R1579" s="8"/>
      <c r="S1579" s="8"/>
      <c r="T1579" s="8"/>
      <c r="U1579" s="8"/>
      <c r="V1579" s="8"/>
      <c r="W1579" s="8"/>
      <c r="X1579" s="8"/>
      <c r="Y1579" s="8"/>
      <c r="Z1579" s="8"/>
      <c r="AA1579" s="8"/>
      <c r="AB1579" s="8"/>
      <c r="AC1579" s="8"/>
      <c r="AD1579" s="8"/>
      <c r="AE1579" s="8"/>
      <c r="AF1579" s="8"/>
      <c r="AG1579" s="8"/>
      <c r="AH1579" s="8"/>
      <c r="AI1579" s="8"/>
      <c r="AJ1579" s="8"/>
      <c r="AK1579" s="8"/>
      <c r="AL1579" s="8"/>
      <c r="AM1579" s="8"/>
      <c r="AN1579" s="8"/>
      <c r="AO1579" s="8"/>
      <c r="AP1579" s="8"/>
      <c r="AQ1579" s="8"/>
      <c r="AR1579" s="8"/>
      <c r="AS1579" s="8"/>
      <c r="AT1579" s="8"/>
      <c r="AU1579" s="8"/>
      <c r="AV1579" s="8"/>
      <c r="AW1579" s="8"/>
      <c r="AX1579" s="8"/>
      <c r="AY1579" s="8"/>
      <c r="AZ1579" s="8"/>
      <c r="BA1579" s="8"/>
      <c r="BB1579" s="8"/>
      <c r="BC1579" s="8"/>
      <c r="BD1579" s="8"/>
      <c r="BE1579" s="8"/>
      <c r="BF1579" s="8"/>
      <c r="BG1579" s="8"/>
      <c r="BH1579" s="8"/>
      <c r="BI1579" s="8"/>
      <c r="BJ1579" s="8"/>
      <c r="BK1579" s="8"/>
      <c r="BL1579" s="8"/>
      <c r="BM1579" s="8"/>
      <c r="BN1579" s="8"/>
      <c r="BO1579" s="8"/>
      <c r="BP1579" s="1" t="str">
        <v>0- Port Costs</v>
      </c>
      <c r="BT1579" s="1" t="str">
        <v>0- Port Value</v>
      </c>
      <c r="BU1579" s="8"/>
    </row>
    <row r="1580" spans="8:73" hidden="1" outlineLevel="1" x14ac:dyDescent="0.3">
      <c r="H1580" s="1" t="str">
        <v>0 - BM Costs</v>
      </c>
      <c r="L1580" s="1" t="str">
        <v>0 - BM Port</v>
      </c>
      <c r="N1580" s="1" t="str">
        <v>0 - Port Assets</v>
      </c>
      <c r="O1580" s="8"/>
      <c r="P1580" s="8"/>
      <c r="Q1580" s="8"/>
      <c r="R1580" s="8"/>
      <c r="S1580" s="8"/>
      <c r="T1580" s="8"/>
      <c r="U1580" s="8"/>
      <c r="V1580" s="8"/>
      <c r="W1580" s="8"/>
      <c r="X1580" s="8"/>
      <c r="Y1580" s="8"/>
      <c r="Z1580" s="8"/>
      <c r="AA1580" s="8"/>
      <c r="AB1580" s="8"/>
      <c r="AC1580" s="8"/>
      <c r="AD1580" s="8"/>
      <c r="AE1580" s="8"/>
      <c r="AF1580" s="8"/>
      <c r="AG1580" s="8"/>
      <c r="AH1580" s="8"/>
      <c r="AI1580" s="8"/>
      <c r="AJ1580" s="8"/>
      <c r="AK1580" s="8"/>
      <c r="AL1580" s="8"/>
      <c r="AM1580" s="8"/>
      <c r="AN1580" s="8"/>
      <c r="AO1580" s="8"/>
      <c r="AP1580" s="8"/>
      <c r="AQ1580" s="8"/>
      <c r="AR1580" s="8"/>
      <c r="AS1580" s="8"/>
      <c r="AT1580" s="8"/>
      <c r="AU1580" s="8"/>
      <c r="AV1580" s="8"/>
      <c r="AW1580" s="8"/>
      <c r="AX1580" s="8"/>
      <c r="AY1580" s="8"/>
      <c r="AZ1580" s="8"/>
      <c r="BA1580" s="8"/>
      <c r="BB1580" s="8"/>
      <c r="BC1580" s="8"/>
      <c r="BD1580" s="8"/>
      <c r="BE1580" s="8"/>
      <c r="BF1580" s="8"/>
      <c r="BG1580" s="8"/>
      <c r="BH1580" s="8"/>
      <c r="BI1580" s="8"/>
      <c r="BJ1580" s="8"/>
      <c r="BK1580" s="8"/>
      <c r="BL1580" s="8"/>
      <c r="BM1580" s="8"/>
      <c r="BN1580" s="8"/>
      <c r="BO1580" s="8"/>
      <c r="BP1580" s="1" t="str">
        <v>0- Port Costs</v>
      </c>
      <c r="BT1580" s="1" t="str">
        <v>0- Port Value</v>
      </c>
      <c r="BU1580" s="8"/>
    </row>
    <row r="1581" spans="8:73" hidden="1" outlineLevel="1" x14ac:dyDescent="0.3">
      <c r="H1581" s="1" t="str">
        <v>0 - BM Costs</v>
      </c>
      <c r="L1581" s="1" t="str">
        <v>0 - BM Port</v>
      </c>
      <c r="N1581" s="1" t="str">
        <v>0 - Port Assets</v>
      </c>
      <c r="O1581" s="8"/>
      <c r="P1581" s="8"/>
      <c r="Q1581" s="8"/>
      <c r="R1581" s="8"/>
      <c r="S1581" s="8"/>
      <c r="T1581" s="8"/>
      <c r="U1581" s="8"/>
      <c r="V1581" s="8"/>
      <c r="W1581" s="8"/>
      <c r="X1581" s="8"/>
      <c r="Y1581" s="8"/>
      <c r="Z1581" s="8"/>
      <c r="AA1581" s="8"/>
      <c r="AB1581" s="8"/>
      <c r="AC1581" s="8"/>
      <c r="AD1581" s="8"/>
      <c r="AE1581" s="8"/>
      <c r="AF1581" s="8"/>
      <c r="AG1581" s="8"/>
      <c r="AH1581" s="8"/>
      <c r="AI1581" s="8"/>
      <c r="AJ1581" s="8"/>
      <c r="AK1581" s="8"/>
      <c r="AL1581" s="8"/>
      <c r="AM1581" s="8"/>
      <c r="AN1581" s="8"/>
      <c r="AO1581" s="8"/>
      <c r="AP1581" s="8"/>
      <c r="AQ1581" s="8"/>
      <c r="AR1581" s="8"/>
      <c r="AS1581" s="8"/>
      <c r="AT1581" s="8"/>
      <c r="AU1581" s="8"/>
      <c r="AV1581" s="8"/>
      <c r="AW1581" s="8"/>
      <c r="AX1581" s="8"/>
      <c r="AY1581" s="8"/>
      <c r="AZ1581" s="8"/>
      <c r="BA1581" s="8"/>
      <c r="BB1581" s="8"/>
      <c r="BC1581" s="8"/>
      <c r="BD1581" s="8"/>
      <c r="BE1581" s="8"/>
      <c r="BF1581" s="8"/>
      <c r="BG1581" s="8"/>
      <c r="BH1581" s="8"/>
      <c r="BI1581" s="8"/>
      <c r="BJ1581" s="8"/>
      <c r="BK1581" s="8"/>
      <c r="BL1581" s="8"/>
      <c r="BM1581" s="8"/>
      <c r="BN1581" s="8"/>
      <c r="BO1581" s="8"/>
      <c r="BP1581" s="1" t="str">
        <v>0- Port Costs</v>
      </c>
      <c r="BT1581" s="1" t="str">
        <v>0- Port Value</v>
      </c>
      <c r="BU1581" s="8"/>
    </row>
    <row r="1582" spans="8:73" hidden="1" outlineLevel="1" x14ac:dyDescent="0.3">
      <c r="H1582" s="1" t="str">
        <v>0 - BM Costs</v>
      </c>
      <c r="L1582" s="1" t="str">
        <v>0 - BM Port</v>
      </c>
      <c r="N1582" s="1" t="str">
        <v>0 - Port Assets</v>
      </c>
      <c r="O1582" s="8"/>
      <c r="P1582" s="8"/>
      <c r="Q1582" s="8"/>
      <c r="R1582" s="8"/>
      <c r="S1582" s="8"/>
      <c r="T1582" s="8"/>
      <c r="U1582" s="8"/>
      <c r="V1582" s="8"/>
      <c r="W1582" s="8"/>
      <c r="X1582" s="8"/>
      <c r="Y1582" s="8"/>
      <c r="Z1582" s="8"/>
      <c r="AA1582" s="8"/>
      <c r="AB1582" s="8"/>
      <c r="AC1582" s="8"/>
      <c r="AD1582" s="8"/>
      <c r="AE1582" s="8"/>
      <c r="AF1582" s="8"/>
      <c r="AG1582" s="8"/>
      <c r="AH1582" s="8"/>
      <c r="AI1582" s="8"/>
      <c r="AJ1582" s="8"/>
      <c r="AK1582" s="8"/>
      <c r="AL1582" s="8"/>
      <c r="AM1582" s="8"/>
      <c r="AN1582" s="8"/>
      <c r="AO1582" s="8"/>
      <c r="AP1582" s="8"/>
      <c r="AQ1582" s="8"/>
      <c r="AR1582" s="8"/>
      <c r="AS1582" s="8"/>
      <c r="AT1582" s="8"/>
      <c r="AU1582" s="8"/>
      <c r="AV1582" s="8"/>
      <c r="AW1582" s="8"/>
      <c r="AX1582" s="8"/>
      <c r="AY1582" s="8"/>
      <c r="AZ1582" s="8"/>
      <c r="BA1582" s="8"/>
      <c r="BB1582" s="8"/>
      <c r="BC1582" s="8"/>
      <c r="BD1582" s="8"/>
      <c r="BE1582" s="8"/>
      <c r="BF1582" s="8"/>
      <c r="BG1582" s="8"/>
      <c r="BH1582" s="8"/>
      <c r="BI1582" s="8"/>
      <c r="BJ1582" s="8"/>
      <c r="BK1582" s="8"/>
      <c r="BL1582" s="8"/>
      <c r="BM1582" s="8"/>
      <c r="BN1582" s="8"/>
      <c r="BO1582" s="8"/>
      <c r="BP1582" s="1" t="str">
        <v>0- Port Costs</v>
      </c>
      <c r="BT1582" s="1" t="str">
        <v>0- Port Value</v>
      </c>
      <c r="BU1582" s="8"/>
    </row>
    <row r="1583" spans="8:73" hidden="1" outlineLevel="1" x14ac:dyDescent="0.3">
      <c r="H1583" s="1" t="str">
        <v>0 - BM Costs</v>
      </c>
      <c r="L1583" s="1" t="str">
        <v>0 - BM Port</v>
      </c>
      <c r="N1583" s="1" t="str">
        <v>0 - Port Assets</v>
      </c>
      <c r="O1583" s="8"/>
      <c r="P1583" s="8"/>
      <c r="Q1583" s="8"/>
      <c r="R1583" s="8"/>
      <c r="S1583" s="8"/>
      <c r="T1583" s="8"/>
      <c r="U1583" s="8"/>
      <c r="V1583" s="8"/>
      <c r="W1583" s="8"/>
      <c r="X1583" s="8"/>
      <c r="Y1583" s="8"/>
      <c r="Z1583" s="8"/>
      <c r="AA1583" s="8"/>
      <c r="AB1583" s="8"/>
      <c r="AC1583" s="8"/>
      <c r="AD1583" s="8"/>
      <c r="AE1583" s="8"/>
      <c r="AF1583" s="8"/>
      <c r="AG1583" s="8"/>
      <c r="AH1583" s="8"/>
      <c r="AI1583" s="8"/>
      <c r="AJ1583" s="8"/>
      <c r="AK1583" s="8"/>
      <c r="AL1583" s="8"/>
      <c r="AM1583" s="8"/>
      <c r="AN1583" s="8"/>
      <c r="AO1583" s="8"/>
      <c r="AP1583" s="8"/>
      <c r="AQ1583" s="8"/>
      <c r="AR1583" s="8"/>
      <c r="AS1583" s="8"/>
      <c r="AT1583" s="8"/>
      <c r="AU1583" s="8"/>
      <c r="AV1583" s="8"/>
      <c r="AW1583" s="8"/>
      <c r="AX1583" s="8"/>
      <c r="AY1583" s="8"/>
      <c r="AZ1583" s="8"/>
      <c r="BA1583" s="8"/>
      <c r="BB1583" s="8"/>
      <c r="BC1583" s="8"/>
      <c r="BD1583" s="8"/>
      <c r="BE1583" s="8"/>
      <c r="BF1583" s="8"/>
      <c r="BG1583" s="8"/>
      <c r="BH1583" s="8"/>
      <c r="BI1583" s="8"/>
      <c r="BJ1583" s="8"/>
      <c r="BK1583" s="8"/>
      <c r="BL1583" s="8"/>
      <c r="BM1583" s="8"/>
      <c r="BN1583" s="8"/>
      <c r="BO1583" s="8"/>
      <c r="BP1583" s="1" t="str">
        <v>0- Port Costs</v>
      </c>
      <c r="BT1583" s="1" t="str">
        <v>0- Port Value</v>
      </c>
      <c r="BU1583" s="8"/>
    </row>
    <row r="1584" spans="8:73" hidden="1" outlineLevel="1" x14ac:dyDescent="0.3">
      <c r="H1584" s="1" t="str">
        <v>0 - BM Costs</v>
      </c>
      <c r="L1584" s="1" t="str">
        <v>0 - BM Port</v>
      </c>
      <c r="N1584" s="1" t="str">
        <v>0 - Port Assets</v>
      </c>
      <c r="O1584" s="8"/>
      <c r="P1584" s="8"/>
      <c r="Q1584" s="8"/>
      <c r="R1584" s="8"/>
      <c r="S1584" s="8"/>
      <c r="T1584" s="8"/>
      <c r="U1584" s="8"/>
      <c r="V1584" s="8"/>
      <c r="W1584" s="8"/>
      <c r="X1584" s="8"/>
      <c r="Y1584" s="8"/>
      <c r="Z1584" s="8"/>
      <c r="AA1584" s="8"/>
      <c r="AB1584" s="8"/>
      <c r="AC1584" s="8"/>
      <c r="AD1584" s="8"/>
      <c r="AE1584" s="8"/>
      <c r="AF1584" s="8"/>
      <c r="AG1584" s="8"/>
      <c r="AH1584" s="8"/>
      <c r="AI1584" s="8"/>
      <c r="AJ1584" s="8"/>
      <c r="AK1584" s="8"/>
      <c r="AL1584" s="8"/>
      <c r="AM1584" s="8"/>
      <c r="AN1584" s="8"/>
      <c r="AO1584" s="8"/>
      <c r="AP1584" s="8"/>
      <c r="AQ1584" s="8"/>
      <c r="AR1584" s="8"/>
      <c r="AS1584" s="8"/>
      <c r="AT1584" s="8"/>
      <c r="AU1584" s="8"/>
      <c r="AV1584" s="8"/>
      <c r="AW1584" s="8"/>
      <c r="AX1584" s="8"/>
      <c r="AY1584" s="8"/>
      <c r="AZ1584" s="8"/>
      <c r="BA1584" s="8"/>
      <c r="BB1584" s="8"/>
      <c r="BC1584" s="8"/>
      <c r="BD1584" s="8"/>
      <c r="BE1584" s="8"/>
      <c r="BF1584" s="8"/>
      <c r="BG1584" s="8"/>
      <c r="BH1584" s="8"/>
      <c r="BI1584" s="8"/>
      <c r="BJ1584" s="8"/>
      <c r="BK1584" s="8"/>
      <c r="BL1584" s="8"/>
      <c r="BM1584" s="8"/>
      <c r="BN1584" s="8"/>
      <c r="BO1584" s="8"/>
      <c r="BP1584" s="1" t="str">
        <v>0- Port Costs</v>
      </c>
      <c r="BT1584" s="1" t="str">
        <v>0- Port Value</v>
      </c>
      <c r="BU1584" s="8"/>
    </row>
    <row r="1585" spans="8:73" hidden="1" outlineLevel="1" x14ac:dyDescent="0.3">
      <c r="H1585" s="1" t="str">
        <v>0 - BM Costs</v>
      </c>
      <c r="L1585" s="1" t="str">
        <v>0 - BM Port</v>
      </c>
      <c r="N1585" s="1" t="str">
        <v>0 - Port Assets</v>
      </c>
      <c r="O1585" s="8"/>
      <c r="P1585" s="8"/>
      <c r="Q1585" s="8"/>
      <c r="R1585" s="8"/>
      <c r="S1585" s="8"/>
      <c r="T1585" s="8"/>
      <c r="U1585" s="8"/>
      <c r="V1585" s="8"/>
      <c r="W1585" s="8"/>
      <c r="X1585" s="8"/>
      <c r="Y1585" s="8"/>
      <c r="Z1585" s="8"/>
      <c r="AA1585" s="8"/>
      <c r="AB1585" s="8"/>
      <c r="AC1585" s="8"/>
      <c r="AD1585" s="8"/>
      <c r="AE1585" s="8"/>
      <c r="AF1585" s="8"/>
      <c r="AG1585" s="8"/>
      <c r="AH1585" s="8"/>
      <c r="AI1585" s="8"/>
      <c r="AJ1585" s="8"/>
      <c r="AK1585" s="8"/>
      <c r="AL1585" s="8"/>
      <c r="AM1585" s="8"/>
      <c r="AN1585" s="8"/>
      <c r="AO1585" s="8"/>
      <c r="AP1585" s="8"/>
      <c r="AQ1585" s="8"/>
      <c r="AR1585" s="8"/>
      <c r="AS1585" s="8"/>
      <c r="AT1585" s="8"/>
      <c r="AU1585" s="8"/>
      <c r="AV1585" s="8"/>
      <c r="AW1585" s="8"/>
      <c r="AX1585" s="8"/>
      <c r="AY1585" s="8"/>
      <c r="AZ1585" s="8"/>
      <c r="BA1585" s="8"/>
      <c r="BB1585" s="8"/>
      <c r="BC1585" s="8"/>
      <c r="BD1585" s="8"/>
      <c r="BE1585" s="8"/>
      <c r="BF1585" s="8"/>
      <c r="BG1585" s="8"/>
      <c r="BH1585" s="8"/>
      <c r="BI1585" s="8"/>
      <c r="BJ1585" s="8"/>
      <c r="BK1585" s="8"/>
      <c r="BL1585" s="8"/>
      <c r="BM1585" s="8"/>
      <c r="BN1585" s="8"/>
      <c r="BO1585" s="8"/>
      <c r="BP1585" s="1" t="str">
        <v>0- Port Costs</v>
      </c>
      <c r="BT1585" s="1" t="str">
        <v>0- Port Value</v>
      </c>
      <c r="BU1585" s="8"/>
    </row>
    <row r="1586" spans="8:73" hidden="1" outlineLevel="1" x14ac:dyDescent="0.3">
      <c r="H1586" s="1" t="str">
        <v>0 - BM Costs</v>
      </c>
      <c r="L1586" s="1" t="str">
        <v>0 - BM Port</v>
      </c>
      <c r="N1586" s="1" t="str">
        <v>0 - Port Assets</v>
      </c>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8"/>
      <c r="AX1586" s="8"/>
      <c r="AY1586" s="8"/>
      <c r="AZ1586" s="8"/>
      <c r="BA1586" s="8"/>
      <c r="BB1586" s="8"/>
      <c r="BC1586" s="8"/>
      <c r="BD1586" s="8"/>
      <c r="BE1586" s="8"/>
      <c r="BF1586" s="8"/>
      <c r="BG1586" s="8"/>
      <c r="BH1586" s="8"/>
      <c r="BI1586" s="8"/>
      <c r="BJ1586" s="8"/>
      <c r="BK1586" s="8"/>
      <c r="BL1586" s="8"/>
      <c r="BM1586" s="8"/>
      <c r="BN1586" s="8"/>
      <c r="BO1586" s="8"/>
      <c r="BP1586" s="1" t="str">
        <v>0- Port Costs</v>
      </c>
      <c r="BT1586" s="1" t="str">
        <v>0- Port Value</v>
      </c>
      <c r="BU1586" s="8"/>
    </row>
    <row r="1587" spans="8:73" hidden="1" outlineLevel="1" x14ac:dyDescent="0.3">
      <c r="H1587" s="1" t="str">
        <v>0 - BM Costs</v>
      </c>
      <c r="L1587" s="1" t="str">
        <v>0 - BM Port</v>
      </c>
      <c r="N1587" s="1" t="str">
        <v>0 - Port Assets</v>
      </c>
      <c r="O1587" s="8"/>
      <c r="P1587" s="8"/>
      <c r="Q1587" s="8"/>
      <c r="R1587" s="8"/>
      <c r="S1587" s="8"/>
      <c r="T1587" s="8"/>
      <c r="U1587" s="8"/>
      <c r="V1587" s="8"/>
      <c r="W1587" s="8"/>
      <c r="X1587" s="8"/>
      <c r="Y1587" s="8"/>
      <c r="Z1587" s="8"/>
      <c r="AA1587" s="8"/>
      <c r="AB1587" s="8"/>
      <c r="AC1587" s="8"/>
      <c r="AD1587" s="8"/>
      <c r="AE1587" s="8"/>
      <c r="AF1587" s="8"/>
      <c r="AG1587" s="8"/>
      <c r="AH1587" s="8"/>
      <c r="AI1587" s="8"/>
      <c r="AJ1587" s="8"/>
      <c r="AK1587" s="8"/>
      <c r="AL1587" s="8"/>
      <c r="AM1587" s="8"/>
      <c r="AN1587" s="8"/>
      <c r="AO1587" s="8"/>
      <c r="AP1587" s="8"/>
      <c r="AQ1587" s="8"/>
      <c r="AR1587" s="8"/>
      <c r="AS1587" s="8"/>
      <c r="AT1587" s="8"/>
      <c r="AU1587" s="8"/>
      <c r="AV1587" s="8"/>
      <c r="AW1587" s="8"/>
      <c r="AX1587" s="8"/>
      <c r="AY1587" s="8"/>
      <c r="AZ1587" s="8"/>
      <c r="BA1587" s="8"/>
      <c r="BB1587" s="8"/>
      <c r="BC1587" s="8"/>
      <c r="BD1587" s="8"/>
      <c r="BE1587" s="8"/>
      <c r="BF1587" s="8"/>
      <c r="BG1587" s="8"/>
      <c r="BH1587" s="8"/>
      <c r="BI1587" s="8"/>
      <c r="BJ1587" s="8"/>
      <c r="BK1587" s="8"/>
      <c r="BL1587" s="8"/>
      <c r="BM1587" s="8"/>
      <c r="BN1587" s="8"/>
      <c r="BO1587" s="8"/>
      <c r="BP1587" s="1" t="str">
        <v>0- Port Costs</v>
      </c>
      <c r="BT1587" s="1" t="str">
        <v>0- Port Value</v>
      </c>
      <c r="BU1587" s="8"/>
    </row>
    <row r="1588" spans="8:73" hidden="1" outlineLevel="1" x14ac:dyDescent="0.3">
      <c r="H1588" s="1" t="str">
        <v>0 - BM Costs</v>
      </c>
      <c r="L1588" s="1" t="str">
        <v>0 - BM Port</v>
      </c>
      <c r="N1588" s="1" t="str">
        <v>0 - Port Assets</v>
      </c>
      <c r="O1588" s="8"/>
      <c r="P1588" s="8"/>
      <c r="Q1588" s="8"/>
      <c r="R1588" s="8"/>
      <c r="S1588" s="8"/>
      <c r="T1588" s="8"/>
      <c r="U1588" s="8"/>
      <c r="V1588" s="8"/>
      <c r="W1588" s="8"/>
      <c r="X1588" s="8"/>
      <c r="Y1588" s="8"/>
      <c r="Z1588" s="8"/>
      <c r="AA1588" s="8"/>
      <c r="AB1588" s="8"/>
      <c r="AC1588" s="8"/>
      <c r="AD1588" s="8"/>
      <c r="AE1588" s="8"/>
      <c r="AF1588" s="8"/>
      <c r="AG1588" s="8"/>
      <c r="AH1588" s="8"/>
      <c r="AI1588" s="8"/>
      <c r="AJ1588" s="8"/>
      <c r="AK1588" s="8"/>
      <c r="AL1588" s="8"/>
      <c r="AM1588" s="8"/>
      <c r="AN1588" s="8"/>
      <c r="AO1588" s="8"/>
      <c r="AP1588" s="8"/>
      <c r="AQ1588" s="8"/>
      <c r="AR1588" s="8"/>
      <c r="AS1588" s="8"/>
      <c r="AT1588" s="8"/>
      <c r="AU1588" s="8"/>
      <c r="AV1588" s="8"/>
      <c r="AW1588" s="8"/>
      <c r="AX1588" s="8"/>
      <c r="AY1588" s="8"/>
      <c r="AZ1588" s="8"/>
      <c r="BA1588" s="8"/>
      <c r="BB1588" s="8"/>
      <c r="BC1588" s="8"/>
      <c r="BD1588" s="8"/>
      <c r="BE1588" s="8"/>
      <c r="BF1588" s="8"/>
      <c r="BG1588" s="8"/>
      <c r="BH1588" s="8"/>
      <c r="BI1588" s="8"/>
      <c r="BJ1588" s="8"/>
      <c r="BK1588" s="8"/>
      <c r="BL1588" s="8"/>
      <c r="BM1588" s="8"/>
      <c r="BN1588" s="8"/>
      <c r="BO1588" s="8"/>
      <c r="BP1588" s="1" t="str">
        <v>0- Port Costs</v>
      </c>
      <c r="BT1588" s="1" t="str">
        <v>0- Port Value</v>
      </c>
      <c r="BU1588" s="8"/>
    </row>
    <row r="1589" spans="8:73" hidden="1" outlineLevel="1" x14ac:dyDescent="0.3">
      <c r="H1589" s="1" t="str">
        <v>0 - BM Costs</v>
      </c>
      <c r="L1589" s="1" t="str">
        <v>0 - BM Port</v>
      </c>
      <c r="N1589" s="1" t="str">
        <v>0 - Port Assets</v>
      </c>
      <c r="O1589" s="8"/>
      <c r="P1589" s="8"/>
      <c r="Q1589" s="8"/>
      <c r="R1589" s="8"/>
      <c r="S1589" s="8"/>
      <c r="T1589" s="8"/>
      <c r="U1589" s="8"/>
      <c r="V1589" s="8"/>
      <c r="W1589" s="8"/>
      <c r="X1589" s="8"/>
      <c r="Y1589" s="8"/>
      <c r="Z1589" s="8"/>
      <c r="AA1589" s="8"/>
      <c r="AB1589" s="8"/>
      <c r="AC1589" s="8"/>
      <c r="AD1589" s="8"/>
      <c r="AE1589" s="8"/>
      <c r="AF1589" s="8"/>
      <c r="AG1589" s="8"/>
      <c r="AH1589" s="8"/>
      <c r="AI1589" s="8"/>
      <c r="AJ1589" s="8"/>
      <c r="AK1589" s="8"/>
      <c r="AL1589" s="8"/>
      <c r="AM1589" s="8"/>
      <c r="AN1589" s="8"/>
      <c r="AO1589" s="8"/>
      <c r="AP1589" s="8"/>
      <c r="AQ1589" s="8"/>
      <c r="AR1589" s="8"/>
      <c r="AS1589" s="8"/>
      <c r="AT1589" s="8"/>
      <c r="AU1589" s="8"/>
      <c r="AV1589" s="8"/>
      <c r="AW1589" s="8"/>
      <c r="AX1589" s="8"/>
      <c r="AY1589" s="8"/>
      <c r="AZ1589" s="8"/>
      <c r="BA1589" s="8"/>
      <c r="BB1589" s="8"/>
      <c r="BC1589" s="8"/>
      <c r="BD1589" s="8"/>
      <c r="BE1589" s="8"/>
      <c r="BF1589" s="8"/>
      <c r="BG1589" s="8"/>
      <c r="BH1589" s="8"/>
      <c r="BI1589" s="8"/>
      <c r="BJ1589" s="8"/>
      <c r="BK1589" s="8"/>
      <c r="BL1589" s="8"/>
      <c r="BM1589" s="8"/>
      <c r="BN1589" s="8"/>
      <c r="BO1589" s="8"/>
      <c r="BP1589" s="1" t="str">
        <v>0- Port Costs</v>
      </c>
      <c r="BT1589" s="1" t="str">
        <v>0- Port Value</v>
      </c>
      <c r="BU1589" s="8"/>
    </row>
    <row r="1590" spans="8:73" hidden="1" outlineLevel="1" x14ac:dyDescent="0.3">
      <c r="H1590" s="1" t="str">
        <v>0 - BM Costs</v>
      </c>
      <c r="L1590" s="1" t="str">
        <v>0 - BM Port</v>
      </c>
      <c r="N1590" s="1" t="str">
        <v>0 - Port Assets</v>
      </c>
      <c r="O1590" s="8"/>
      <c r="P1590" s="8"/>
      <c r="Q1590" s="8"/>
      <c r="R1590" s="8"/>
      <c r="S1590" s="8"/>
      <c r="T1590" s="8"/>
      <c r="U1590" s="8"/>
      <c r="V1590" s="8"/>
      <c r="W1590" s="8"/>
      <c r="X1590" s="8"/>
      <c r="Y1590" s="8"/>
      <c r="Z1590" s="8"/>
      <c r="AA1590" s="8"/>
      <c r="AB1590" s="8"/>
      <c r="AC1590" s="8"/>
      <c r="AD1590" s="8"/>
      <c r="AE1590" s="8"/>
      <c r="AF1590" s="8"/>
      <c r="AG1590" s="8"/>
      <c r="AH1590" s="8"/>
      <c r="AI1590" s="8"/>
      <c r="AJ1590" s="8"/>
      <c r="AK1590" s="8"/>
      <c r="AL1590" s="8"/>
      <c r="AM1590" s="8"/>
      <c r="AN1590" s="8"/>
      <c r="AO1590" s="8"/>
      <c r="AP1590" s="8"/>
      <c r="AQ1590" s="8"/>
      <c r="AR1590" s="8"/>
      <c r="AS1590" s="8"/>
      <c r="AT1590" s="8"/>
      <c r="AU1590" s="8"/>
      <c r="AV1590" s="8"/>
      <c r="AW1590" s="8"/>
      <c r="AX1590" s="8"/>
      <c r="AY1590" s="8"/>
      <c r="AZ1590" s="8"/>
      <c r="BA1590" s="8"/>
      <c r="BB1590" s="8"/>
      <c r="BC1590" s="8"/>
      <c r="BD1590" s="8"/>
      <c r="BE1590" s="8"/>
      <c r="BF1590" s="8"/>
      <c r="BG1590" s="8"/>
      <c r="BH1590" s="8"/>
      <c r="BI1590" s="8"/>
      <c r="BJ1590" s="8"/>
      <c r="BK1590" s="8"/>
      <c r="BL1590" s="8"/>
      <c r="BM1590" s="8"/>
      <c r="BN1590" s="8"/>
      <c r="BO1590" s="8"/>
      <c r="BP1590" s="1" t="str">
        <v>0- Port Costs</v>
      </c>
      <c r="BT1590" s="1" t="str">
        <v>0- Port Value</v>
      </c>
      <c r="BU1590" s="8"/>
    </row>
    <row r="1591" spans="8:73" hidden="1" outlineLevel="1" x14ac:dyDescent="0.3">
      <c r="H1591" s="1" t="str">
        <v>0 - BM Costs</v>
      </c>
      <c r="L1591" s="1" t="str">
        <v>0 - BM Port</v>
      </c>
      <c r="N1591" s="1" t="str">
        <v>0 - Port Assets</v>
      </c>
      <c r="O1591" s="8"/>
      <c r="P1591" s="8"/>
      <c r="Q1591" s="8"/>
      <c r="R1591" s="8"/>
      <c r="S1591" s="8"/>
      <c r="T1591" s="8"/>
      <c r="U1591" s="8"/>
      <c r="V1591" s="8"/>
      <c r="W1591" s="8"/>
      <c r="X1591" s="8"/>
      <c r="Y1591" s="8"/>
      <c r="Z1591" s="8"/>
      <c r="AA1591" s="8"/>
      <c r="AB1591" s="8"/>
      <c r="AC1591" s="8"/>
      <c r="AD1591" s="8"/>
      <c r="AE1591" s="8"/>
      <c r="AF1591" s="8"/>
      <c r="AG1591" s="8"/>
      <c r="AH1591" s="8"/>
      <c r="AI1591" s="8"/>
      <c r="AJ1591" s="8"/>
      <c r="AK1591" s="8"/>
      <c r="AL1591" s="8"/>
      <c r="AM1591" s="8"/>
      <c r="AN1591" s="8"/>
      <c r="AO1591" s="8"/>
      <c r="AP1591" s="8"/>
      <c r="AQ1591" s="8"/>
      <c r="AR1591" s="8"/>
      <c r="AS1591" s="8"/>
      <c r="AT1591" s="8"/>
      <c r="AU1591" s="8"/>
      <c r="AV1591" s="8"/>
      <c r="AW1591" s="8"/>
      <c r="AX1591" s="8"/>
      <c r="AY1591" s="8"/>
      <c r="AZ1591" s="8"/>
      <c r="BA1591" s="8"/>
      <c r="BB1591" s="8"/>
      <c r="BC1591" s="8"/>
      <c r="BD1591" s="8"/>
      <c r="BE1591" s="8"/>
      <c r="BF1591" s="8"/>
      <c r="BG1591" s="8"/>
      <c r="BH1591" s="8"/>
      <c r="BI1591" s="8"/>
      <c r="BJ1591" s="8"/>
      <c r="BK1591" s="8"/>
      <c r="BL1591" s="8"/>
      <c r="BM1591" s="8"/>
      <c r="BN1591" s="8"/>
      <c r="BO1591" s="8"/>
      <c r="BP1591" s="1" t="str">
        <v>0- Port Costs</v>
      </c>
      <c r="BT1591" s="1" t="str">
        <v>0- Port Value</v>
      </c>
      <c r="BU1591" s="8"/>
    </row>
    <row r="1592" spans="8:73" hidden="1" outlineLevel="1" x14ac:dyDescent="0.3">
      <c r="H1592" s="1" t="str">
        <v>0 - BM Costs</v>
      </c>
      <c r="L1592" s="1" t="str">
        <v>0 - BM Port</v>
      </c>
      <c r="N1592" s="1" t="str">
        <v>0 - Port Assets</v>
      </c>
      <c r="O1592" s="8"/>
      <c r="P1592" s="8"/>
      <c r="Q1592" s="8"/>
      <c r="R1592" s="8"/>
      <c r="S1592" s="8"/>
      <c r="T1592" s="8"/>
      <c r="U1592" s="8"/>
      <c r="V1592" s="8"/>
      <c r="W1592" s="8"/>
      <c r="X1592" s="8"/>
      <c r="Y1592" s="8"/>
      <c r="Z1592" s="8"/>
      <c r="AA1592" s="8"/>
      <c r="AB1592" s="8"/>
      <c r="AC1592" s="8"/>
      <c r="AD1592" s="8"/>
      <c r="AE1592" s="8"/>
      <c r="AF1592" s="8"/>
      <c r="AG1592" s="8"/>
      <c r="AH1592" s="8"/>
      <c r="AI1592" s="8"/>
      <c r="AJ1592" s="8"/>
      <c r="AK1592" s="8"/>
      <c r="AL1592" s="8"/>
      <c r="AM1592" s="8"/>
      <c r="AN1592" s="8"/>
      <c r="AO1592" s="8"/>
      <c r="AP1592" s="8"/>
      <c r="AQ1592" s="8"/>
      <c r="AR1592" s="8"/>
      <c r="AS1592" s="8"/>
      <c r="AT1592" s="8"/>
      <c r="AU1592" s="8"/>
      <c r="AV1592" s="8"/>
      <c r="AW1592" s="8"/>
      <c r="AX1592" s="8"/>
      <c r="AY1592" s="8"/>
      <c r="AZ1592" s="8"/>
      <c r="BA1592" s="8"/>
      <c r="BB1592" s="8"/>
      <c r="BC1592" s="8"/>
      <c r="BD1592" s="8"/>
      <c r="BE1592" s="8"/>
      <c r="BF1592" s="8"/>
      <c r="BG1592" s="8"/>
      <c r="BH1592" s="8"/>
      <c r="BI1592" s="8"/>
      <c r="BJ1592" s="8"/>
      <c r="BK1592" s="8"/>
      <c r="BL1592" s="8"/>
      <c r="BM1592" s="8"/>
      <c r="BN1592" s="8"/>
      <c r="BO1592" s="8"/>
      <c r="BP1592" s="1" t="str">
        <v>0- Port Costs</v>
      </c>
      <c r="BT1592" s="1" t="str">
        <v>0- Port Value</v>
      </c>
      <c r="BU1592" s="8"/>
    </row>
    <row r="1593" spans="8:73" hidden="1" outlineLevel="1" x14ac:dyDescent="0.3">
      <c r="H1593" s="1" t="str">
        <v>0 - BM Costs</v>
      </c>
      <c r="L1593" s="1" t="str">
        <v>0 - BM Port</v>
      </c>
      <c r="N1593" s="1" t="str">
        <v>0 - Port Assets</v>
      </c>
      <c r="O1593" s="8"/>
      <c r="P1593" s="8"/>
      <c r="Q1593" s="8"/>
      <c r="R1593" s="8"/>
      <c r="S1593" s="8"/>
      <c r="T1593" s="8"/>
      <c r="U1593" s="8"/>
      <c r="V1593" s="8"/>
      <c r="W1593" s="8"/>
      <c r="X1593" s="8"/>
      <c r="Y1593" s="8"/>
      <c r="Z1593" s="8"/>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8"/>
      <c r="AX1593" s="8"/>
      <c r="AY1593" s="8"/>
      <c r="AZ1593" s="8"/>
      <c r="BA1593" s="8"/>
      <c r="BB1593" s="8"/>
      <c r="BC1593" s="8"/>
      <c r="BD1593" s="8"/>
      <c r="BE1593" s="8"/>
      <c r="BF1593" s="8"/>
      <c r="BG1593" s="8"/>
      <c r="BH1593" s="8"/>
      <c r="BI1593" s="8"/>
      <c r="BJ1593" s="8"/>
      <c r="BK1593" s="8"/>
      <c r="BL1593" s="8"/>
      <c r="BM1593" s="8"/>
      <c r="BN1593" s="8"/>
      <c r="BO1593" s="8"/>
      <c r="BP1593" s="1" t="str">
        <v>0- Port Costs</v>
      </c>
      <c r="BT1593" s="1" t="str">
        <v>0- Port Value</v>
      </c>
      <c r="BU1593" s="8"/>
    </row>
    <row r="1594" spans="8:73" hidden="1" outlineLevel="1" x14ac:dyDescent="0.3">
      <c r="H1594" s="1" t="str">
        <v>0 - BM Costs</v>
      </c>
      <c r="L1594" s="1" t="str">
        <v>0 - BM Port</v>
      </c>
      <c r="N1594" s="1" t="str">
        <v>0 - Port Assets</v>
      </c>
      <c r="O1594" s="8"/>
      <c r="P1594" s="8"/>
      <c r="Q1594" s="8"/>
      <c r="R1594" s="8"/>
      <c r="S1594" s="8"/>
      <c r="T1594" s="8"/>
      <c r="U1594" s="8"/>
      <c r="V1594" s="8"/>
      <c r="W1594" s="8"/>
      <c r="X1594" s="8"/>
      <c r="Y1594" s="8"/>
      <c r="Z1594" s="8"/>
      <c r="AA1594" s="8"/>
      <c r="AB1594" s="8"/>
      <c r="AC1594" s="8"/>
      <c r="AD1594" s="8"/>
      <c r="AE1594" s="8"/>
      <c r="AF1594" s="8"/>
      <c r="AG1594" s="8"/>
      <c r="AH1594" s="8"/>
      <c r="AI1594" s="8"/>
      <c r="AJ1594" s="8"/>
      <c r="AK1594" s="8"/>
      <c r="AL1594" s="8"/>
      <c r="AM1594" s="8"/>
      <c r="AN1594" s="8"/>
      <c r="AO1594" s="8"/>
      <c r="AP1594" s="8"/>
      <c r="AQ1594" s="8"/>
      <c r="AR1594" s="8"/>
      <c r="AS1594" s="8"/>
      <c r="AT1594" s="8"/>
      <c r="AU1594" s="8"/>
      <c r="AV1594" s="8"/>
      <c r="AW1594" s="8"/>
      <c r="AX1594" s="8"/>
      <c r="AY1594" s="8"/>
      <c r="AZ1594" s="8"/>
      <c r="BA1594" s="8"/>
      <c r="BB1594" s="8"/>
      <c r="BC1594" s="8"/>
      <c r="BD1594" s="8"/>
      <c r="BE1594" s="8"/>
      <c r="BF1594" s="8"/>
      <c r="BG1594" s="8"/>
      <c r="BH1594" s="8"/>
      <c r="BI1594" s="8"/>
      <c r="BJ1594" s="8"/>
      <c r="BK1594" s="8"/>
      <c r="BL1594" s="8"/>
      <c r="BM1594" s="8"/>
      <c r="BN1594" s="8"/>
      <c r="BO1594" s="8"/>
      <c r="BP1594" s="1" t="str">
        <v>0- Port Costs</v>
      </c>
      <c r="BT1594" s="1" t="str">
        <v>0- Port Value</v>
      </c>
      <c r="BU1594" s="8"/>
    </row>
    <row r="1595" spans="8:73" hidden="1" outlineLevel="1" x14ac:dyDescent="0.3">
      <c r="H1595" s="1" t="str">
        <v>0 - BM Costs</v>
      </c>
      <c r="L1595" s="1" t="str">
        <v>0 - BM Port</v>
      </c>
      <c r="N1595" s="1" t="str">
        <v>0 - Port Assets</v>
      </c>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c r="BD1595" s="8"/>
      <c r="BE1595" s="8"/>
      <c r="BF1595" s="8"/>
      <c r="BG1595" s="8"/>
      <c r="BH1595" s="8"/>
      <c r="BI1595" s="8"/>
      <c r="BJ1595" s="8"/>
      <c r="BK1595" s="8"/>
      <c r="BL1595" s="8"/>
      <c r="BM1595" s="8"/>
      <c r="BN1595" s="8"/>
      <c r="BO1595" s="8"/>
      <c r="BP1595" s="1" t="str">
        <v>0- Port Costs</v>
      </c>
      <c r="BT1595" s="1" t="str">
        <v>0- Port Value</v>
      </c>
      <c r="BU1595" s="8"/>
    </row>
    <row r="1596" spans="8:73" hidden="1" outlineLevel="1" x14ac:dyDescent="0.3">
      <c r="H1596" s="1" t="str">
        <v>0 - BM Costs</v>
      </c>
      <c r="L1596" s="1" t="str">
        <v>0 - BM Port</v>
      </c>
      <c r="N1596" s="1" t="str">
        <v>0 - Port Assets</v>
      </c>
      <c r="O1596" s="8"/>
      <c r="P1596" s="8"/>
      <c r="Q1596" s="8"/>
      <c r="R1596" s="8"/>
      <c r="S1596" s="8"/>
      <c r="T1596" s="8"/>
      <c r="U1596" s="8"/>
      <c r="V1596" s="8"/>
      <c r="W1596" s="8"/>
      <c r="X1596" s="8"/>
      <c r="Y1596" s="8"/>
      <c r="Z1596" s="8"/>
      <c r="AA1596" s="8"/>
      <c r="AB1596" s="8"/>
      <c r="AC1596" s="8"/>
      <c r="AD1596" s="8"/>
      <c r="AE1596" s="8"/>
      <c r="AF1596" s="8"/>
      <c r="AG1596" s="8"/>
      <c r="AH1596" s="8"/>
      <c r="AI1596" s="8"/>
      <c r="AJ1596" s="8"/>
      <c r="AK1596" s="8"/>
      <c r="AL1596" s="8"/>
      <c r="AM1596" s="8"/>
      <c r="AN1596" s="8"/>
      <c r="AO1596" s="8"/>
      <c r="AP1596" s="8"/>
      <c r="AQ1596" s="8"/>
      <c r="AR1596" s="8"/>
      <c r="AS1596" s="8"/>
      <c r="AT1596" s="8"/>
      <c r="AU1596" s="8"/>
      <c r="AV1596" s="8"/>
      <c r="AW1596" s="8"/>
      <c r="AX1596" s="8"/>
      <c r="AY1596" s="8"/>
      <c r="AZ1596" s="8"/>
      <c r="BA1596" s="8"/>
      <c r="BB1596" s="8"/>
      <c r="BC1596" s="8"/>
      <c r="BD1596" s="8"/>
      <c r="BE1596" s="8"/>
      <c r="BF1596" s="8"/>
      <c r="BG1596" s="8"/>
      <c r="BH1596" s="8"/>
      <c r="BI1596" s="8"/>
      <c r="BJ1596" s="8"/>
      <c r="BK1596" s="8"/>
      <c r="BL1596" s="8"/>
      <c r="BM1596" s="8"/>
      <c r="BN1596" s="8"/>
      <c r="BO1596" s="8"/>
      <c r="BP1596" s="1" t="str">
        <v>0- Port Costs</v>
      </c>
      <c r="BT1596" s="1" t="str">
        <v>0- Port Value</v>
      </c>
      <c r="BU1596" s="8"/>
    </row>
    <row r="1597" spans="8:73" hidden="1" outlineLevel="1" x14ac:dyDescent="0.3">
      <c r="H1597" s="1" t="str">
        <v>0 - BM Costs</v>
      </c>
      <c r="L1597" s="1" t="str">
        <v>0 - BM Port</v>
      </c>
      <c r="N1597" s="1" t="str">
        <v>0 - Port Assets</v>
      </c>
      <c r="O1597" s="8"/>
      <c r="P1597" s="8"/>
      <c r="Q1597" s="8"/>
      <c r="R1597" s="8"/>
      <c r="S1597" s="8"/>
      <c r="T1597" s="8"/>
      <c r="U1597" s="8"/>
      <c r="V1597" s="8"/>
      <c r="W1597" s="8"/>
      <c r="X1597" s="8"/>
      <c r="Y1597" s="8"/>
      <c r="Z1597" s="8"/>
      <c r="AA1597" s="8"/>
      <c r="AB1597" s="8"/>
      <c r="AC1597" s="8"/>
      <c r="AD1597" s="8"/>
      <c r="AE1597" s="8"/>
      <c r="AF1597" s="8"/>
      <c r="AG1597" s="8"/>
      <c r="AH1597" s="8"/>
      <c r="AI1597" s="8"/>
      <c r="AJ1597" s="8"/>
      <c r="AK1597" s="8"/>
      <c r="AL1597" s="8"/>
      <c r="AM1597" s="8"/>
      <c r="AN1597" s="8"/>
      <c r="AO1597" s="8"/>
      <c r="AP1597" s="8"/>
      <c r="AQ1597" s="8"/>
      <c r="AR1597" s="8"/>
      <c r="AS1597" s="8"/>
      <c r="AT1597" s="8"/>
      <c r="AU1597" s="8"/>
      <c r="AV1597" s="8"/>
      <c r="AW1597" s="8"/>
      <c r="AX1597" s="8"/>
      <c r="AY1597" s="8"/>
      <c r="AZ1597" s="8"/>
      <c r="BA1597" s="8"/>
      <c r="BB1597" s="8"/>
      <c r="BC1597" s="8"/>
      <c r="BD1597" s="8"/>
      <c r="BE1597" s="8"/>
      <c r="BF1597" s="8"/>
      <c r="BG1597" s="8"/>
      <c r="BH1597" s="8"/>
      <c r="BI1597" s="8"/>
      <c r="BJ1597" s="8"/>
      <c r="BK1597" s="8"/>
      <c r="BL1597" s="8"/>
      <c r="BM1597" s="8"/>
      <c r="BN1597" s="8"/>
      <c r="BO1597" s="8"/>
      <c r="BP1597" s="1" t="str">
        <v>0- Port Costs</v>
      </c>
      <c r="BT1597" s="1" t="str">
        <v>0- Port Value</v>
      </c>
      <c r="BU1597" s="8"/>
    </row>
    <row r="1598" spans="8:73" hidden="1" outlineLevel="1" x14ac:dyDescent="0.3">
      <c r="H1598" s="1" t="str">
        <v>0 - BM Costs</v>
      </c>
      <c r="L1598" s="1" t="str">
        <v>0 - BM Port</v>
      </c>
      <c r="N1598" s="1" t="str">
        <v>0 - Port Assets</v>
      </c>
      <c r="O1598" s="8"/>
      <c r="P1598" s="8"/>
      <c r="Q1598" s="8"/>
      <c r="R1598" s="8"/>
      <c r="S1598" s="8"/>
      <c r="T1598" s="8"/>
      <c r="U1598" s="8"/>
      <c r="V1598" s="8"/>
      <c r="W1598" s="8"/>
      <c r="X1598" s="8"/>
      <c r="Y1598" s="8"/>
      <c r="Z1598" s="8"/>
      <c r="AA1598" s="8"/>
      <c r="AB1598" s="8"/>
      <c r="AC1598" s="8"/>
      <c r="AD1598" s="8"/>
      <c r="AE1598" s="8"/>
      <c r="AF1598" s="8"/>
      <c r="AG1598" s="8"/>
      <c r="AH1598" s="8"/>
      <c r="AI1598" s="8"/>
      <c r="AJ1598" s="8"/>
      <c r="AK1598" s="8"/>
      <c r="AL1598" s="8"/>
      <c r="AM1598" s="8"/>
      <c r="AN1598" s="8"/>
      <c r="AO1598" s="8"/>
      <c r="AP1598" s="8"/>
      <c r="AQ1598" s="8"/>
      <c r="AR1598" s="8"/>
      <c r="AS1598" s="8"/>
      <c r="AT1598" s="8"/>
      <c r="AU1598" s="8"/>
      <c r="AV1598" s="8"/>
      <c r="AW1598" s="8"/>
      <c r="AX1598" s="8"/>
      <c r="AY1598" s="8"/>
      <c r="AZ1598" s="8"/>
      <c r="BA1598" s="8"/>
      <c r="BB1598" s="8"/>
      <c r="BC1598" s="8"/>
      <c r="BD1598" s="8"/>
      <c r="BE1598" s="8"/>
      <c r="BF1598" s="8"/>
      <c r="BG1598" s="8"/>
      <c r="BH1598" s="8"/>
      <c r="BI1598" s="8"/>
      <c r="BJ1598" s="8"/>
      <c r="BK1598" s="8"/>
      <c r="BL1598" s="8"/>
      <c r="BM1598" s="8"/>
      <c r="BN1598" s="8"/>
      <c r="BO1598" s="8"/>
      <c r="BP1598" s="1" t="str">
        <v>0- Port Costs</v>
      </c>
      <c r="BT1598" s="1" t="str">
        <v>0- Port Value</v>
      </c>
      <c r="BU1598" s="8"/>
    </row>
    <row r="1599" spans="8:73" hidden="1" outlineLevel="1" x14ac:dyDescent="0.3">
      <c r="H1599" s="1" t="str">
        <v>0 - BM Costs</v>
      </c>
      <c r="L1599" s="1" t="str">
        <v>0 - BM Port</v>
      </c>
      <c r="N1599" s="1" t="str">
        <v>0 - Port Assets</v>
      </c>
      <c r="O1599" s="8"/>
      <c r="P1599" s="8"/>
      <c r="Q1599" s="8"/>
      <c r="R1599" s="8"/>
      <c r="S1599" s="8"/>
      <c r="T1599" s="8"/>
      <c r="U1599" s="8"/>
      <c r="V1599" s="8"/>
      <c r="W1599" s="8"/>
      <c r="X1599" s="8"/>
      <c r="Y1599" s="8"/>
      <c r="Z1599" s="8"/>
      <c r="AA1599" s="8"/>
      <c r="AB1599" s="8"/>
      <c r="AC1599" s="8"/>
      <c r="AD1599" s="8"/>
      <c r="AE1599" s="8"/>
      <c r="AF1599" s="8"/>
      <c r="AG1599" s="8"/>
      <c r="AH1599" s="8"/>
      <c r="AI1599" s="8"/>
      <c r="AJ1599" s="8"/>
      <c r="AK1599" s="8"/>
      <c r="AL1599" s="8"/>
      <c r="AM1599" s="8"/>
      <c r="AN1599" s="8"/>
      <c r="AO1599" s="8"/>
      <c r="AP1599" s="8"/>
      <c r="AQ1599" s="8"/>
      <c r="AR1599" s="8"/>
      <c r="AS1599" s="8"/>
      <c r="AT1599" s="8"/>
      <c r="AU1599" s="8"/>
      <c r="AV1599" s="8"/>
      <c r="AW1599" s="8"/>
      <c r="AX1599" s="8"/>
      <c r="AY1599" s="8"/>
      <c r="AZ1599" s="8"/>
      <c r="BA1599" s="8"/>
      <c r="BB1599" s="8"/>
      <c r="BC1599" s="8"/>
      <c r="BD1599" s="8"/>
      <c r="BE1599" s="8"/>
      <c r="BF1599" s="8"/>
      <c r="BG1599" s="8"/>
      <c r="BH1599" s="8"/>
      <c r="BI1599" s="8"/>
      <c r="BJ1599" s="8"/>
      <c r="BK1599" s="8"/>
      <c r="BL1599" s="8"/>
      <c r="BM1599" s="8"/>
      <c r="BN1599" s="8"/>
      <c r="BO1599" s="8"/>
      <c r="BP1599" s="1" t="str">
        <v>0- Port Costs</v>
      </c>
      <c r="BT1599" s="1" t="str">
        <v>0- Port Value</v>
      </c>
      <c r="BU1599" s="8"/>
    </row>
    <row r="1600" spans="8:73" hidden="1" outlineLevel="1" x14ac:dyDescent="0.3">
      <c r="H1600" s="1" t="str">
        <v>0 - BM Costs</v>
      </c>
      <c r="L1600" s="1" t="str">
        <v>0 - BM Port</v>
      </c>
      <c r="N1600" s="1" t="str">
        <v>0 - Port Assets</v>
      </c>
      <c r="O1600" s="8"/>
      <c r="P1600" s="8"/>
      <c r="Q1600" s="8"/>
      <c r="R1600" s="8"/>
      <c r="S1600" s="8"/>
      <c r="T1600" s="8"/>
      <c r="U1600" s="8"/>
      <c r="V1600" s="8"/>
      <c r="W1600" s="8"/>
      <c r="X1600" s="8"/>
      <c r="Y1600" s="8"/>
      <c r="Z1600" s="8"/>
      <c r="AA1600" s="8"/>
      <c r="AB1600" s="8"/>
      <c r="AC1600" s="8"/>
      <c r="AD1600" s="8"/>
      <c r="AE1600" s="8"/>
      <c r="AF1600" s="8"/>
      <c r="AG1600" s="8"/>
      <c r="AH1600" s="8"/>
      <c r="AI1600" s="8"/>
      <c r="AJ1600" s="8"/>
      <c r="AK1600" s="8"/>
      <c r="AL1600" s="8"/>
      <c r="AM1600" s="8"/>
      <c r="AN1600" s="8"/>
      <c r="AO1600" s="8"/>
      <c r="AP1600" s="8"/>
      <c r="AQ1600" s="8"/>
      <c r="AR1600" s="8"/>
      <c r="AS1600" s="8"/>
      <c r="AT1600" s="8"/>
      <c r="AU1600" s="8"/>
      <c r="AV1600" s="8"/>
      <c r="AW1600" s="8"/>
      <c r="AX1600" s="8"/>
      <c r="AY1600" s="8"/>
      <c r="AZ1600" s="8"/>
      <c r="BA1600" s="8"/>
      <c r="BB1600" s="8"/>
      <c r="BC1600" s="8"/>
      <c r="BD1600" s="8"/>
      <c r="BE1600" s="8"/>
      <c r="BF1600" s="8"/>
      <c r="BG1600" s="8"/>
      <c r="BH1600" s="8"/>
      <c r="BI1600" s="8"/>
      <c r="BJ1600" s="8"/>
      <c r="BK1600" s="8"/>
      <c r="BL1600" s="8"/>
      <c r="BM1600" s="8"/>
      <c r="BN1600" s="8"/>
      <c r="BO1600" s="8"/>
      <c r="BP1600" s="1" t="str">
        <v>0- Port Costs</v>
      </c>
      <c r="BT1600" s="1" t="str">
        <v>0- Port Value</v>
      </c>
      <c r="BU1600" s="8"/>
    </row>
    <row r="1601" spans="8:73" hidden="1" outlineLevel="1" x14ac:dyDescent="0.3">
      <c r="H1601" s="1" t="str">
        <v>0 - BM Costs</v>
      </c>
      <c r="L1601" s="1" t="str">
        <v>0 - BM Port</v>
      </c>
      <c r="N1601" s="1" t="str">
        <v>0 - Port Assets</v>
      </c>
      <c r="O1601" s="8"/>
      <c r="P1601" s="8"/>
      <c r="Q1601" s="8"/>
      <c r="R1601" s="8"/>
      <c r="S1601" s="8"/>
      <c r="T1601" s="8"/>
      <c r="U1601" s="8"/>
      <c r="V1601" s="8"/>
      <c r="W1601" s="8"/>
      <c r="X1601" s="8"/>
      <c r="Y1601" s="8"/>
      <c r="Z1601" s="8"/>
      <c r="AA1601" s="8"/>
      <c r="AB1601" s="8"/>
      <c r="AC1601" s="8"/>
      <c r="AD1601" s="8"/>
      <c r="AE1601" s="8"/>
      <c r="AF1601" s="8"/>
      <c r="AG1601" s="8"/>
      <c r="AH1601" s="8"/>
      <c r="AI1601" s="8"/>
      <c r="AJ1601" s="8"/>
      <c r="AK1601" s="8"/>
      <c r="AL1601" s="8"/>
      <c r="AM1601" s="8"/>
      <c r="AN1601" s="8"/>
      <c r="AO1601" s="8"/>
      <c r="AP1601" s="8"/>
      <c r="AQ1601" s="8"/>
      <c r="AR1601" s="8"/>
      <c r="AS1601" s="8"/>
      <c r="AT1601" s="8"/>
      <c r="AU1601" s="8"/>
      <c r="AV1601" s="8"/>
      <c r="AW1601" s="8"/>
      <c r="AX1601" s="8"/>
      <c r="AY1601" s="8"/>
      <c r="AZ1601" s="8"/>
      <c r="BA1601" s="8"/>
      <c r="BB1601" s="8"/>
      <c r="BC1601" s="8"/>
      <c r="BD1601" s="8"/>
      <c r="BE1601" s="8"/>
      <c r="BF1601" s="8"/>
      <c r="BG1601" s="8"/>
      <c r="BH1601" s="8"/>
      <c r="BI1601" s="8"/>
      <c r="BJ1601" s="8"/>
      <c r="BK1601" s="8"/>
      <c r="BL1601" s="8"/>
      <c r="BM1601" s="8"/>
      <c r="BN1601" s="8"/>
      <c r="BO1601" s="8"/>
      <c r="BP1601" s="1" t="str">
        <v>0- Port Costs</v>
      </c>
      <c r="BT1601" s="1" t="str">
        <v>0- Port Value</v>
      </c>
      <c r="BU1601" s="8"/>
    </row>
    <row r="1602" spans="8:73" hidden="1" outlineLevel="1" x14ac:dyDescent="0.3">
      <c r="H1602" s="1" t="str">
        <v>0 - BM Costs</v>
      </c>
      <c r="L1602" s="1" t="str">
        <v>0 - BM Port</v>
      </c>
      <c r="N1602" s="1" t="str">
        <v>0 - Port Assets</v>
      </c>
      <c r="O1602" s="8"/>
      <c r="P1602" s="8"/>
      <c r="Q1602" s="8"/>
      <c r="R1602" s="8"/>
      <c r="S1602" s="8"/>
      <c r="T1602" s="8"/>
      <c r="U1602" s="8"/>
      <c r="V1602" s="8"/>
      <c r="W1602" s="8"/>
      <c r="X1602" s="8"/>
      <c r="Y1602" s="8"/>
      <c r="Z1602" s="8"/>
      <c r="AA1602" s="8"/>
      <c r="AB1602" s="8"/>
      <c r="AC1602" s="8"/>
      <c r="AD1602" s="8"/>
      <c r="AE1602" s="8"/>
      <c r="AF1602" s="8"/>
      <c r="AG1602" s="8"/>
      <c r="AH1602" s="8"/>
      <c r="AI1602" s="8"/>
      <c r="AJ1602" s="8"/>
      <c r="AK1602" s="8"/>
      <c r="AL1602" s="8"/>
      <c r="AM1602" s="8"/>
      <c r="AN1602" s="8"/>
      <c r="AO1602" s="8"/>
      <c r="AP1602" s="8"/>
      <c r="AQ1602" s="8"/>
      <c r="AR1602" s="8"/>
      <c r="AS1602" s="8"/>
      <c r="AT1602" s="8"/>
      <c r="AU1602" s="8"/>
      <c r="AV1602" s="8"/>
      <c r="AW1602" s="8"/>
      <c r="AX1602" s="8"/>
      <c r="AY1602" s="8"/>
      <c r="AZ1602" s="8"/>
      <c r="BA1602" s="8"/>
      <c r="BB1602" s="8"/>
      <c r="BC1602" s="8"/>
      <c r="BD1602" s="8"/>
      <c r="BE1602" s="8"/>
      <c r="BF1602" s="8"/>
      <c r="BG1602" s="8"/>
      <c r="BH1602" s="8"/>
      <c r="BI1602" s="8"/>
      <c r="BJ1602" s="8"/>
      <c r="BK1602" s="8"/>
      <c r="BL1602" s="8"/>
      <c r="BM1602" s="8"/>
      <c r="BN1602" s="8"/>
      <c r="BO1602" s="8"/>
      <c r="BP1602" s="1" t="str">
        <v>0- Port Costs</v>
      </c>
      <c r="BT1602" s="1" t="str">
        <v>0- Port Value</v>
      </c>
      <c r="BU1602" s="8"/>
    </row>
    <row r="1603" spans="8:73" hidden="1" outlineLevel="1" x14ac:dyDescent="0.3">
      <c r="H1603" s="1" t="str">
        <v>0 - BM Costs</v>
      </c>
      <c r="L1603" s="1" t="str">
        <v>0 - BM Port</v>
      </c>
      <c r="N1603" s="1" t="str">
        <v>0 - Port Assets</v>
      </c>
      <c r="O1603" s="8"/>
      <c r="P1603" s="8"/>
      <c r="Q1603" s="8"/>
      <c r="R1603" s="8"/>
      <c r="S1603" s="8"/>
      <c r="T1603" s="8"/>
      <c r="U1603" s="8"/>
      <c r="V1603" s="8"/>
      <c r="W1603" s="8"/>
      <c r="X1603" s="8"/>
      <c r="Y1603" s="8"/>
      <c r="Z1603" s="8"/>
      <c r="AA1603" s="8"/>
      <c r="AB1603" s="8"/>
      <c r="AC1603" s="8"/>
      <c r="AD1603" s="8"/>
      <c r="AE1603" s="8"/>
      <c r="AF1603" s="8"/>
      <c r="AG1603" s="8"/>
      <c r="AH1603" s="8"/>
      <c r="AI1603" s="8"/>
      <c r="AJ1603" s="8"/>
      <c r="AK1603" s="8"/>
      <c r="AL1603" s="8"/>
      <c r="AM1603" s="8"/>
      <c r="AN1603" s="8"/>
      <c r="AO1603" s="8"/>
      <c r="AP1603" s="8"/>
      <c r="AQ1603" s="8"/>
      <c r="AR1603" s="8"/>
      <c r="AS1603" s="8"/>
      <c r="AT1603" s="8"/>
      <c r="AU1603" s="8"/>
      <c r="AV1603" s="8"/>
      <c r="AW1603" s="8"/>
      <c r="AX1603" s="8"/>
      <c r="AY1603" s="8"/>
      <c r="AZ1603" s="8"/>
      <c r="BA1603" s="8"/>
      <c r="BB1603" s="8"/>
      <c r="BC1603" s="8"/>
      <c r="BD1603" s="8"/>
      <c r="BE1603" s="8"/>
      <c r="BF1603" s="8"/>
      <c r="BG1603" s="8"/>
      <c r="BH1603" s="8"/>
      <c r="BI1603" s="8"/>
      <c r="BJ1603" s="8"/>
      <c r="BK1603" s="8"/>
      <c r="BL1603" s="8"/>
      <c r="BM1603" s="8"/>
      <c r="BN1603" s="8"/>
      <c r="BO1603" s="8"/>
      <c r="BP1603" s="1" t="str">
        <v>0- Port Costs</v>
      </c>
      <c r="BT1603" s="1" t="str">
        <v>0- Port Value</v>
      </c>
      <c r="BU1603" s="8"/>
    </row>
    <row r="1604" spans="8:73" hidden="1" outlineLevel="1" x14ac:dyDescent="0.3">
      <c r="H1604" s="1" t="str">
        <v>0 - BM Costs</v>
      </c>
      <c r="L1604" s="1" t="str">
        <v>0 - BM Port</v>
      </c>
      <c r="N1604" s="1" t="str">
        <v>0 - Port Assets</v>
      </c>
      <c r="O1604" s="8"/>
      <c r="P1604" s="8"/>
      <c r="Q1604" s="8"/>
      <c r="R1604" s="8"/>
      <c r="S1604" s="8"/>
      <c r="T1604" s="8"/>
      <c r="U1604" s="8"/>
      <c r="V1604" s="8"/>
      <c r="W1604" s="8"/>
      <c r="X1604" s="8"/>
      <c r="Y1604" s="8"/>
      <c r="Z1604" s="8"/>
      <c r="AA1604" s="8"/>
      <c r="AB1604" s="8"/>
      <c r="AC1604" s="8"/>
      <c r="AD1604" s="8"/>
      <c r="AE1604" s="8"/>
      <c r="AF1604" s="8"/>
      <c r="AG1604" s="8"/>
      <c r="AH1604" s="8"/>
      <c r="AI1604" s="8"/>
      <c r="AJ1604" s="8"/>
      <c r="AK1604" s="8"/>
      <c r="AL1604" s="8"/>
      <c r="AM1604" s="8"/>
      <c r="AN1604" s="8"/>
      <c r="AO1604" s="8"/>
      <c r="AP1604" s="8"/>
      <c r="AQ1604" s="8"/>
      <c r="AR1604" s="8"/>
      <c r="AS1604" s="8"/>
      <c r="AT1604" s="8"/>
      <c r="AU1604" s="8"/>
      <c r="AV1604" s="8"/>
      <c r="AW1604" s="8"/>
      <c r="AX1604" s="8"/>
      <c r="AY1604" s="8"/>
      <c r="AZ1604" s="8"/>
      <c r="BA1604" s="8"/>
      <c r="BB1604" s="8"/>
      <c r="BC1604" s="8"/>
      <c r="BD1604" s="8"/>
      <c r="BE1604" s="8"/>
      <c r="BF1604" s="8"/>
      <c r="BG1604" s="8"/>
      <c r="BH1604" s="8"/>
      <c r="BI1604" s="8"/>
      <c r="BJ1604" s="8"/>
      <c r="BK1604" s="8"/>
      <c r="BL1604" s="8"/>
      <c r="BM1604" s="8"/>
      <c r="BN1604" s="8"/>
      <c r="BO1604" s="8"/>
      <c r="BP1604" s="1" t="str">
        <v>0- Port Costs</v>
      </c>
      <c r="BT1604" s="1" t="str">
        <v>0- Port Value</v>
      </c>
      <c r="BU1604" s="8"/>
    </row>
    <row r="1605" spans="8:73" hidden="1" outlineLevel="1" x14ac:dyDescent="0.3">
      <c r="H1605" s="1" t="str">
        <v>0 - BM Costs</v>
      </c>
      <c r="L1605" s="1" t="str">
        <v>0 - BM Port</v>
      </c>
      <c r="N1605" s="1" t="str">
        <v>0 - Port Assets</v>
      </c>
      <c r="O1605" s="8"/>
      <c r="P1605" s="8"/>
      <c r="Q1605" s="8"/>
      <c r="R1605" s="8"/>
      <c r="S1605" s="8"/>
      <c r="T1605" s="8"/>
      <c r="U1605" s="8"/>
      <c r="V1605" s="8"/>
      <c r="W1605" s="8"/>
      <c r="X1605" s="8"/>
      <c r="Y1605" s="8"/>
      <c r="Z1605" s="8"/>
      <c r="AA1605" s="8"/>
      <c r="AB1605" s="8"/>
      <c r="AC1605" s="8"/>
      <c r="AD1605" s="8"/>
      <c r="AE1605" s="8"/>
      <c r="AF1605" s="8"/>
      <c r="AG1605" s="8"/>
      <c r="AH1605" s="8"/>
      <c r="AI1605" s="8"/>
      <c r="AJ1605" s="8"/>
      <c r="AK1605" s="8"/>
      <c r="AL1605" s="8"/>
      <c r="AM1605" s="8"/>
      <c r="AN1605" s="8"/>
      <c r="AO1605" s="8"/>
      <c r="AP1605" s="8"/>
      <c r="AQ1605" s="8"/>
      <c r="AR1605" s="8"/>
      <c r="AS1605" s="8"/>
      <c r="AT1605" s="8"/>
      <c r="AU1605" s="8"/>
      <c r="AV1605" s="8"/>
      <c r="AW1605" s="8"/>
      <c r="AX1605" s="8"/>
      <c r="AY1605" s="8"/>
      <c r="AZ1605" s="8"/>
      <c r="BA1605" s="8"/>
      <c r="BB1605" s="8"/>
      <c r="BC1605" s="8"/>
      <c r="BD1605" s="8"/>
      <c r="BE1605" s="8"/>
      <c r="BF1605" s="8"/>
      <c r="BG1605" s="8"/>
      <c r="BH1605" s="8"/>
      <c r="BI1605" s="8"/>
      <c r="BJ1605" s="8"/>
      <c r="BK1605" s="8"/>
      <c r="BL1605" s="8"/>
      <c r="BM1605" s="8"/>
      <c r="BN1605" s="8"/>
      <c r="BO1605" s="8"/>
      <c r="BP1605" s="1" t="str">
        <v>0- Port Costs</v>
      </c>
      <c r="BT1605" s="1" t="str">
        <v>0- Port Value</v>
      </c>
      <c r="BU1605" s="8"/>
    </row>
    <row r="1606" spans="8:73" hidden="1" outlineLevel="1" x14ac:dyDescent="0.3">
      <c r="H1606" s="1" t="str">
        <v>0 - BM Costs</v>
      </c>
      <c r="L1606" s="1" t="str">
        <v>0 - BM Port</v>
      </c>
      <c r="N1606" s="1" t="str">
        <v>0 - Port Assets</v>
      </c>
      <c r="O1606" s="8"/>
      <c r="P1606" s="8"/>
      <c r="Q1606" s="8"/>
      <c r="R1606" s="8"/>
      <c r="S1606" s="8"/>
      <c r="T1606" s="8"/>
      <c r="U1606" s="8"/>
      <c r="V1606" s="8"/>
      <c r="W1606" s="8"/>
      <c r="X1606" s="8"/>
      <c r="Y1606" s="8"/>
      <c r="Z1606" s="8"/>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8"/>
      <c r="AX1606" s="8"/>
      <c r="AY1606" s="8"/>
      <c r="AZ1606" s="8"/>
      <c r="BA1606" s="8"/>
      <c r="BB1606" s="8"/>
      <c r="BC1606" s="8"/>
      <c r="BD1606" s="8"/>
      <c r="BE1606" s="8"/>
      <c r="BF1606" s="8"/>
      <c r="BG1606" s="8"/>
      <c r="BH1606" s="8"/>
      <c r="BI1606" s="8"/>
      <c r="BJ1606" s="8"/>
      <c r="BK1606" s="8"/>
      <c r="BL1606" s="8"/>
      <c r="BM1606" s="8"/>
      <c r="BN1606" s="8"/>
      <c r="BO1606" s="8"/>
      <c r="BP1606" s="1" t="str">
        <v>0- Port Costs</v>
      </c>
      <c r="BT1606" s="1" t="str">
        <v>0- Port Value</v>
      </c>
      <c r="BU1606" s="8"/>
    </row>
    <row r="1607" spans="8:73" hidden="1" outlineLevel="1" x14ac:dyDescent="0.3">
      <c r="H1607" s="1" t="str">
        <v>0 - BM Costs</v>
      </c>
      <c r="L1607" s="1" t="str">
        <v>0 - BM Port</v>
      </c>
      <c r="N1607" s="1" t="str">
        <v>0 - Port Assets</v>
      </c>
      <c r="O1607" s="8"/>
      <c r="P1607" s="8"/>
      <c r="Q1607" s="8"/>
      <c r="R1607" s="8"/>
      <c r="S1607" s="8"/>
      <c r="T1607" s="8"/>
      <c r="U1607" s="8"/>
      <c r="V1607" s="8"/>
      <c r="W1607" s="8"/>
      <c r="X1607" s="8"/>
      <c r="Y1607" s="8"/>
      <c r="Z1607" s="8"/>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8"/>
      <c r="AX1607" s="8"/>
      <c r="AY1607" s="8"/>
      <c r="AZ1607" s="8"/>
      <c r="BA1607" s="8"/>
      <c r="BB1607" s="8"/>
      <c r="BC1607" s="8"/>
      <c r="BD1607" s="8"/>
      <c r="BE1607" s="8"/>
      <c r="BF1607" s="8"/>
      <c r="BG1607" s="8"/>
      <c r="BH1607" s="8"/>
      <c r="BI1607" s="8"/>
      <c r="BJ1607" s="8"/>
      <c r="BK1607" s="8"/>
      <c r="BL1607" s="8"/>
      <c r="BM1607" s="8"/>
      <c r="BN1607" s="8"/>
      <c r="BO1607" s="8"/>
      <c r="BP1607" s="1" t="str">
        <v>0- Port Costs</v>
      </c>
      <c r="BT1607" s="1" t="str">
        <v>0- Port Value</v>
      </c>
      <c r="BU1607" s="8"/>
    </row>
    <row r="1608" spans="8:73" hidden="1" outlineLevel="1" x14ac:dyDescent="0.3">
      <c r="H1608" s="1" t="str">
        <v>0 - BM Costs</v>
      </c>
      <c r="L1608" s="1" t="str">
        <v>0 - BM Port</v>
      </c>
      <c r="N1608" s="1" t="str">
        <v>0 - Port Assets</v>
      </c>
      <c r="O1608" s="8"/>
      <c r="P1608" s="8"/>
      <c r="Q1608" s="8"/>
      <c r="R1608" s="8"/>
      <c r="S1608" s="8"/>
      <c r="T1608" s="8"/>
      <c r="U1608" s="8"/>
      <c r="V1608" s="8"/>
      <c r="W1608" s="8"/>
      <c r="X1608" s="8"/>
      <c r="Y1608" s="8"/>
      <c r="Z1608" s="8"/>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8"/>
      <c r="AX1608" s="8"/>
      <c r="AY1608" s="8"/>
      <c r="AZ1608" s="8"/>
      <c r="BA1608" s="8"/>
      <c r="BB1608" s="8"/>
      <c r="BC1608" s="8"/>
      <c r="BD1608" s="8"/>
      <c r="BE1608" s="8"/>
      <c r="BF1608" s="8"/>
      <c r="BG1608" s="8"/>
      <c r="BH1608" s="8"/>
      <c r="BI1608" s="8"/>
      <c r="BJ1608" s="8"/>
      <c r="BK1608" s="8"/>
      <c r="BL1608" s="8"/>
      <c r="BM1608" s="8"/>
      <c r="BN1608" s="8"/>
      <c r="BO1608" s="8"/>
      <c r="BP1608" s="1" t="str">
        <v>0- Port Costs</v>
      </c>
      <c r="BT1608" s="1" t="str">
        <v>0- Port Value</v>
      </c>
      <c r="BU1608" s="8"/>
    </row>
    <row r="1609" spans="8:73" hidden="1" outlineLevel="1" x14ac:dyDescent="0.3">
      <c r="H1609" s="1" t="str">
        <v>0 - BM Costs</v>
      </c>
      <c r="L1609" s="1" t="str">
        <v>0 - BM Port</v>
      </c>
      <c r="N1609" s="1" t="str">
        <v>0 - Port Assets</v>
      </c>
      <c r="O1609" s="8"/>
      <c r="P1609" s="8"/>
      <c r="Q1609" s="8"/>
      <c r="R1609" s="8"/>
      <c r="S1609" s="8"/>
      <c r="T1609" s="8"/>
      <c r="U1609" s="8"/>
      <c r="V1609" s="8"/>
      <c r="W1609" s="8"/>
      <c r="X1609" s="8"/>
      <c r="Y1609" s="8"/>
      <c r="Z1609" s="8"/>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8"/>
      <c r="AX1609" s="8"/>
      <c r="AY1609" s="8"/>
      <c r="AZ1609" s="8"/>
      <c r="BA1609" s="8"/>
      <c r="BB1609" s="8"/>
      <c r="BC1609" s="8"/>
      <c r="BD1609" s="8"/>
      <c r="BE1609" s="8"/>
      <c r="BF1609" s="8"/>
      <c r="BG1609" s="8"/>
      <c r="BH1609" s="8"/>
      <c r="BI1609" s="8"/>
      <c r="BJ1609" s="8"/>
      <c r="BK1609" s="8"/>
      <c r="BL1609" s="8"/>
      <c r="BM1609" s="8"/>
      <c r="BN1609" s="8"/>
      <c r="BO1609" s="8"/>
      <c r="BP1609" s="1" t="str">
        <v>0- Port Costs</v>
      </c>
      <c r="BT1609" s="1" t="str">
        <v>0- Port Value</v>
      </c>
      <c r="BU1609" s="8"/>
    </row>
    <row r="1610" spans="8:73" hidden="1" outlineLevel="1" x14ac:dyDescent="0.3">
      <c r="H1610" s="1" t="str">
        <v>0 - BM Costs</v>
      </c>
      <c r="L1610" s="1" t="str">
        <v>0 - BM Port</v>
      </c>
      <c r="N1610" s="1" t="str">
        <v>0 - Port Assets</v>
      </c>
      <c r="O1610" s="8"/>
      <c r="P1610" s="8"/>
      <c r="Q1610" s="8"/>
      <c r="R1610" s="8"/>
      <c r="S1610" s="8"/>
      <c r="T1610" s="8"/>
      <c r="U1610" s="8"/>
      <c r="V1610" s="8"/>
      <c r="W1610" s="8"/>
      <c r="X1610" s="8"/>
      <c r="Y1610" s="8"/>
      <c r="Z1610" s="8"/>
      <c r="AA1610" s="8"/>
      <c r="AB1610" s="8"/>
      <c r="AC1610" s="8"/>
      <c r="AD1610" s="8"/>
      <c r="AE1610" s="8"/>
      <c r="AF1610" s="8"/>
      <c r="AG1610" s="8"/>
      <c r="AH1610" s="8"/>
      <c r="AI1610" s="8"/>
      <c r="AJ1610" s="8"/>
      <c r="AK1610" s="8"/>
      <c r="AL1610" s="8"/>
      <c r="AM1610" s="8"/>
      <c r="AN1610" s="8"/>
      <c r="AO1610" s="8"/>
      <c r="AP1610" s="8"/>
      <c r="AQ1610" s="8"/>
      <c r="AR1610" s="8"/>
      <c r="AS1610" s="8"/>
      <c r="AT1610" s="8"/>
      <c r="AU1610" s="8"/>
      <c r="AV1610" s="8"/>
      <c r="AW1610" s="8"/>
      <c r="AX1610" s="8"/>
      <c r="AY1610" s="8"/>
      <c r="AZ1610" s="8"/>
      <c r="BA1610" s="8"/>
      <c r="BB1610" s="8"/>
      <c r="BC1610" s="8"/>
      <c r="BD1610" s="8"/>
      <c r="BE1610" s="8"/>
      <c r="BF1610" s="8"/>
      <c r="BG1610" s="8"/>
      <c r="BH1610" s="8"/>
      <c r="BI1610" s="8"/>
      <c r="BJ1610" s="8"/>
      <c r="BK1610" s="8"/>
      <c r="BL1610" s="8"/>
      <c r="BM1610" s="8"/>
      <c r="BN1610" s="8"/>
      <c r="BO1610" s="8"/>
      <c r="BP1610" s="1" t="str">
        <v>0- Port Costs</v>
      </c>
      <c r="BT1610" s="1" t="str">
        <v>0- Port Value</v>
      </c>
      <c r="BU1610" s="8"/>
    </row>
    <row r="1611" spans="8:73" hidden="1" outlineLevel="1" x14ac:dyDescent="0.3">
      <c r="H1611" s="1" t="str">
        <v>0 - BM Costs</v>
      </c>
      <c r="L1611" s="1" t="str">
        <v>0 - BM Port</v>
      </c>
      <c r="N1611" s="1" t="str">
        <v>0 - Port Assets</v>
      </c>
      <c r="O1611" s="8"/>
      <c r="P1611" s="8"/>
      <c r="Q1611" s="8"/>
      <c r="R1611" s="8"/>
      <c r="S1611" s="8"/>
      <c r="T1611" s="8"/>
      <c r="U1611" s="8"/>
      <c r="V1611" s="8"/>
      <c r="W1611" s="8"/>
      <c r="X1611" s="8"/>
      <c r="Y1611" s="8"/>
      <c r="Z1611" s="8"/>
      <c r="AA1611" s="8"/>
      <c r="AB1611" s="8"/>
      <c r="AC1611" s="8"/>
      <c r="AD1611" s="8"/>
      <c r="AE1611" s="8"/>
      <c r="AF1611" s="8"/>
      <c r="AG1611" s="8"/>
      <c r="AH1611" s="8"/>
      <c r="AI1611" s="8"/>
      <c r="AJ1611" s="8"/>
      <c r="AK1611" s="8"/>
      <c r="AL1611" s="8"/>
      <c r="AM1611" s="8"/>
      <c r="AN1611" s="8"/>
      <c r="AO1611" s="8"/>
      <c r="AP1611" s="8"/>
      <c r="AQ1611" s="8"/>
      <c r="AR1611" s="8"/>
      <c r="AS1611" s="8"/>
      <c r="AT1611" s="8"/>
      <c r="AU1611" s="8"/>
      <c r="AV1611" s="8"/>
      <c r="AW1611" s="8"/>
      <c r="AX1611" s="8"/>
      <c r="AY1611" s="8"/>
      <c r="AZ1611" s="8"/>
      <c r="BA1611" s="8"/>
      <c r="BB1611" s="8"/>
      <c r="BC1611" s="8"/>
      <c r="BD1611" s="8"/>
      <c r="BE1611" s="8"/>
      <c r="BF1611" s="8"/>
      <c r="BG1611" s="8"/>
      <c r="BH1611" s="8"/>
      <c r="BI1611" s="8"/>
      <c r="BJ1611" s="8"/>
      <c r="BK1611" s="8"/>
      <c r="BL1611" s="8"/>
      <c r="BM1611" s="8"/>
      <c r="BN1611" s="8"/>
      <c r="BO1611" s="8"/>
      <c r="BP1611" s="1" t="str">
        <v>0- Port Costs</v>
      </c>
      <c r="BT1611" s="1" t="str">
        <v>0- Port Value</v>
      </c>
      <c r="BU1611" s="8"/>
    </row>
    <row r="1612" spans="8:73" hidden="1" outlineLevel="1" x14ac:dyDescent="0.3">
      <c r="H1612" s="1" t="str">
        <v>0 - BM Costs</v>
      </c>
      <c r="L1612" s="1" t="str">
        <v>0 - BM Port</v>
      </c>
      <c r="N1612" s="1" t="str">
        <v>0 - Port Assets</v>
      </c>
      <c r="O1612" s="8"/>
      <c r="P1612" s="8"/>
      <c r="Q1612" s="8"/>
      <c r="R1612" s="8"/>
      <c r="S1612" s="8"/>
      <c r="T1612" s="8"/>
      <c r="U1612" s="8"/>
      <c r="V1612" s="8"/>
      <c r="W1612" s="8"/>
      <c r="X1612" s="8"/>
      <c r="Y1612" s="8"/>
      <c r="Z1612" s="8"/>
      <c r="AA1612" s="8"/>
      <c r="AB1612" s="8"/>
      <c r="AC1612" s="8"/>
      <c r="AD1612" s="8"/>
      <c r="AE1612" s="8"/>
      <c r="AF1612" s="8"/>
      <c r="AG1612" s="8"/>
      <c r="AH1612" s="8"/>
      <c r="AI1612" s="8"/>
      <c r="AJ1612" s="8"/>
      <c r="AK1612" s="8"/>
      <c r="AL1612" s="8"/>
      <c r="AM1612" s="8"/>
      <c r="AN1612" s="8"/>
      <c r="AO1612" s="8"/>
      <c r="AP1612" s="8"/>
      <c r="AQ1612" s="8"/>
      <c r="AR1612" s="8"/>
      <c r="AS1612" s="8"/>
      <c r="AT1612" s="8"/>
      <c r="AU1612" s="8"/>
      <c r="AV1612" s="8"/>
      <c r="AW1612" s="8"/>
      <c r="AX1612" s="8"/>
      <c r="AY1612" s="8"/>
      <c r="AZ1612" s="8"/>
      <c r="BA1612" s="8"/>
      <c r="BB1612" s="8"/>
      <c r="BC1612" s="8"/>
      <c r="BD1612" s="8"/>
      <c r="BE1612" s="8"/>
      <c r="BF1612" s="8"/>
      <c r="BG1612" s="8"/>
      <c r="BH1612" s="8"/>
      <c r="BI1612" s="8"/>
      <c r="BJ1612" s="8"/>
      <c r="BK1612" s="8"/>
      <c r="BL1612" s="8"/>
      <c r="BM1612" s="8"/>
      <c r="BN1612" s="8"/>
      <c r="BO1612" s="8"/>
      <c r="BP1612" s="1" t="str">
        <v>0- Port Costs</v>
      </c>
      <c r="BT1612" s="1" t="str">
        <v>0- Port Value</v>
      </c>
      <c r="BU1612" s="8"/>
    </row>
    <row r="1613" spans="8:73" hidden="1" outlineLevel="1" x14ac:dyDescent="0.3">
      <c r="H1613" s="1" t="str">
        <v>0 - BM Costs</v>
      </c>
      <c r="L1613" s="1" t="str">
        <v>0 - BM Port</v>
      </c>
      <c r="N1613" s="1" t="str">
        <v>0 - Port Assets</v>
      </c>
      <c r="O1613" s="8"/>
      <c r="P1613" s="8"/>
      <c r="Q1613" s="8"/>
      <c r="R1613" s="8"/>
      <c r="S1613" s="8"/>
      <c r="T1613" s="8"/>
      <c r="U1613" s="8"/>
      <c r="V1613" s="8"/>
      <c r="W1613" s="8"/>
      <c r="X1613" s="8"/>
      <c r="Y1613" s="8"/>
      <c r="Z1613" s="8"/>
      <c r="AA1613" s="8"/>
      <c r="AB1613" s="8"/>
      <c r="AC1613" s="8"/>
      <c r="AD1613" s="8"/>
      <c r="AE1613" s="8"/>
      <c r="AF1613" s="8"/>
      <c r="AG1613" s="8"/>
      <c r="AH1613" s="8"/>
      <c r="AI1613" s="8"/>
      <c r="AJ1613" s="8"/>
      <c r="AK1613" s="8"/>
      <c r="AL1613" s="8"/>
      <c r="AM1613" s="8"/>
      <c r="AN1613" s="8"/>
      <c r="AO1613" s="8"/>
      <c r="AP1613" s="8"/>
      <c r="AQ1613" s="8"/>
      <c r="AR1613" s="8"/>
      <c r="AS1613" s="8"/>
      <c r="AT1613" s="8"/>
      <c r="AU1613" s="8"/>
      <c r="AV1613" s="8"/>
      <c r="AW1613" s="8"/>
      <c r="AX1613" s="8"/>
      <c r="AY1613" s="8"/>
      <c r="AZ1613" s="8"/>
      <c r="BA1613" s="8"/>
      <c r="BB1613" s="8"/>
      <c r="BC1613" s="8"/>
      <c r="BD1613" s="8"/>
      <c r="BE1613" s="8"/>
      <c r="BF1613" s="8"/>
      <c r="BG1613" s="8"/>
      <c r="BH1613" s="8"/>
      <c r="BI1613" s="8"/>
      <c r="BJ1613" s="8"/>
      <c r="BK1613" s="8"/>
      <c r="BL1613" s="8"/>
      <c r="BM1613" s="8"/>
      <c r="BN1613" s="8"/>
      <c r="BO1613" s="8"/>
      <c r="BP1613" s="1" t="str">
        <v>0- Port Costs</v>
      </c>
      <c r="BT1613" s="1" t="str">
        <v>0- Port Value</v>
      </c>
      <c r="BU1613" s="8"/>
    </row>
    <row r="1614" spans="8:73" hidden="1" outlineLevel="1" x14ac:dyDescent="0.3">
      <c r="H1614" s="1" t="str">
        <v>0 - BM Costs</v>
      </c>
      <c r="L1614" s="1" t="str">
        <v>0 - BM Port</v>
      </c>
      <c r="N1614" s="1" t="str">
        <v>0 - Port Assets</v>
      </c>
      <c r="O1614" s="8"/>
      <c r="P1614" s="8"/>
      <c r="Q1614" s="8"/>
      <c r="R1614" s="8"/>
      <c r="S1614" s="8"/>
      <c r="T1614" s="8"/>
      <c r="U1614" s="8"/>
      <c r="V1614" s="8"/>
      <c r="W1614" s="8"/>
      <c r="X1614" s="8"/>
      <c r="Y1614" s="8"/>
      <c r="Z1614" s="8"/>
      <c r="AA1614" s="8"/>
      <c r="AB1614" s="8"/>
      <c r="AC1614" s="8"/>
      <c r="AD1614" s="8"/>
      <c r="AE1614" s="8"/>
      <c r="AF1614" s="8"/>
      <c r="AG1614" s="8"/>
      <c r="AH1614" s="8"/>
      <c r="AI1614" s="8"/>
      <c r="AJ1614" s="8"/>
      <c r="AK1614" s="8"/>
      <c r="AL1614" s="8"/>
      <c r="AM1614" s="8"/>
      <c r="AN1614" s="8"/>
      <c r="AO1614" s="8"/>
      <c r="AP1614" s="8"/>
      <c r="AQ1614" s="8"/>
      <c r="AR1614" s="8"/>
      <c r="AS1614" s="8"/>
      <c r="AT1614" s="8"/>
      <c r="AU1614" s="8"/>
      <c r="AV1614" s="8"/>
      <c r="AW1614" s="8"/>
      <c r="AX1614" s="8"/>
      <c r="AY1614" s="8"/>
      <c r="AZ1614" s="8"/>
      <c r="BA1614" s="8"/>
      <c r="BB1614" s="8"/>
      <c r="BC1614" s="8"/>
      <c r="BD1614" s="8"/>
      <c r="BE1614" s="8"/>
      <c r="BF1614" s="8"/>
      <c r="BG1614" s="8"/>
      <c r="BH1614" s="8"/>
      <c r="BI1614" s="8"/>
      <c r="BJ1614" s="8"/>
      <c r="BK1614" s="8"/>
      <c r="BL1614" s="8"/>
      <c r="BM1614" s="8"/>
      <c r="BN1614" s="8"/>
      <c r="BO1614" s="8"/>
      <c r="BP1614" s="1" t="str">
        <v>0- Port Costs</v>
      </c>
      <c r="BT1614" s="1" t="str">
        <v>0- Port Value</v>
      </c>
      <c r="BU1614" s="8"/>
    </row>
    <row r="1615" spans="8:73" hidden="1" outlineLevel="1" x14ac:dyDescent="0.3">
      <c r="H1615" s="1" t="str">
        <v>0 - BM Costs</v>
      </c>
      <c r="L1615" s="1" t="str">
        <v>0 - BM Port</v>
      </c>
      <c r="N1615" s="1" t="str">
        <v>0 - Port Assets</v>
      </c>
      <c r="O1615" s="8"/>
      <c r="P1615" s="8"/>
      <c r="Q1615" s="8"/>
      <c r="R1615" s="8"/>
      <c r="S1615" s="8"/>
      <c r="T1615" s="8"/>
      <c r="U1615" s="8"/>
      <c r="V1615" s="8"/>
      <c r="W1615" s="8"/>
      <c r="X1615" s="8"/>
      <c r="Y1615" s="8"/>
      <c r="Z1615" s="8"/>
      <c r="AA1615" s="8"/>
      <c r="AB1615" s="8"/>
      <c r="AC1615" s="8"/>
      <c r="AD1615" s="8"/>
      <c r="AE1615" s="8"/>
      <c r="AF1615" s="8"/>
      <c r="AG1615" s="8"/>
      <c r="AH1615" s="8"/>
      <c r="AI1615" s="8"/>
      <c r="AJ1615" s="8"/>
      <c r="AK1615" s="8"/>
      <c r="AL1615" s="8"/>
      <c r="AM1615" s="8"/>
      <c r="AN1615" s="8"/>
      <c r="AO1615" s="8"/>
      <c r="AP1615" s="8"/>
      <c r="AQ1615" s="8"/>
      <c r="AR1615" s="8"/>
      <c r="AS1615" s="8"/>
      <c r="AT1615" s="8"/>
      <c r="AU1615" s="8"/>
      <c r="AV1615" s="8"/>
      <c r="AW1615" s="8"/>
      <c r="AX1615" s="8"/>
      <c r="AY1615" s="8"/>
      <c r="AZ1615" s="8"/>
      <c r="BA1615" s="8"/>
      <c r="BB1615" s="8"/>
      <c r="BC1615" s="8"/>
      <c r="BD1615" s="8"/>
      <c r="BE1615" s="8"/>
      <c r="BF1615" s="8"/>
      <c r="BG1615" s="8"/>
      <c r="BH1615" s="8"/>
      <c r="BI1615" s="8"/>
      <c r="BJ1615" s="8"/>
      <c r="BK1615" s="8"/>
      <c r="BL1615" s="8"/>
      <c r="BM1615" s="8"/>
      <c r="BN1615" s="8"/>
      <c r="BO1615" s="8"/>
      <c r="BP1615" s="1" t="str">
        <v>0- Port Costs</v>
      </c>
      <c r="BT1615" s="1" t="str">
        <v>0- Port Value</v>
      </c>
      <c r="BU1615" s="8"/>
    </row>
    <row r="1616" spans="8:73" hidden="1" outlineLevel="1" x14ac:dyDescent="0.3">
      <c r="H1616" s="1" t="str">
        <v>0 - BM Costs</v>
      </c>
      <c r="L1616" s="1" t="str">
        <v>0 - BM Port</v>
      </c>
      <c r="N1616" s="1" t="str">
        <v>0 - Port Assets</v>
      </c>
      <c r="O1616" s="8"/>
      <c r="P1616" s="8"/>
      <c r="Q1616" s="8"/>
      <c r="R1616" s="8"/>
      <c r="S1616" s="8"/>
      <c r="T1616" s="8"/>
      <c r="U1616" s="8"/>
      <c r="V1616" s="8"/>
      <c r="W1616" s="8"/>
      <c r="X1616" s="8"/>
      <c r="Y1616" s="8"/>
      <c r="Z1616" s="8"/>
      <c r="AA1616" s="8"/>
      <c r="AB1616" s="8"/>
      <c r="AC1616" s="8"/>
      <c r="AD1616" s="8"/>
      <c r="AE1616" s="8"/>
      <c r="AF1616" s="8"/>
      <c r="AG1616" s="8"/>
      <c r="AH1616" s="8"/>
      <c r="AI1616" s="8"/>
      <c r="AJ1616" s="8"/>
      <c r="AK1616" s="8"/>
      <c r="AL1616" s="8"/>
      <c r="AM1616" s="8"/>
      <c r="AN1616" s="8"/>
      <c r="AO1616" s="8"/>
      <c r="AP1616" s="8"/>
      <c r="AQ1616" s="8"/>
      <c r="AR1616" s="8"/>
      <c r="AS1616" s="8"/>
      <c r="AT1616" s="8"/>
      <c r="AU1616" s="8"/>
      <c r="AV1616" s="8"/>
      <c r="AW1616" s="8"/>
      <c r="AX1616" s="8"/>
      <c r="AY1616" s="8"/>
      <c r="AZ1616" s="8"/>
      <c r="BA1616" s="8"/>
      <c r="BB1616" s="8"/>
      <c r="BC1616" s="8"/>
      <c r="BD1616" s="8"/>
      <c r="BE1616" s="8"/>
      <c r="BF1616" s="8"/>
      <c r="BG1616" s="8"/>
      <c r="BH1616" s="8"/>
      <c r="BI1616" s="8"/>
      <c r="BJ1616" s="8"/>
      <c r="BK1616" s="8"/>
      <c r="BL1616" s="8"/>
      <c r="BM1616" s="8"/>
      <c r="BN1616" s="8"/>
      <c r="BO1616" s="8"/>
      <c r="BP1616" s="1" t="str">
        <v>0- Port Costs</v>
      </c>
      <c r="BT1616" s="1" t="str">
        <v>0- Port Value</v>
      </c>
      <c r="BU1616" s="8"/>
    </row>
    <row r="1617" spans="8:73" hidden="1" outlineLevel="1" x14ac:dyDescent="0.3">
      <c r="H1617" s="1" t="str">
        <v>0 - BM Costs</v>
      </c>
      <c r="L1617" s="1" t="str">
        <v>0 - BM Port</v>
      </c>
      <c r="N1617" s="1" t="str">
        <v>0 - Port Assets</v>
      </c>
      <c r="O1617" s="8"/>
      <c r="P1617" s="8"/>
      <c r="Q1617" s="8"/>
      <c r="R1617" s="8"/>
      <c r="S1617" s="8"/>
      <c r="T1617" s="8"/>
      <c r="U1617" s="8"/>
      <c r="V1617" s="8"/>
      <c r="W1617" s="8"/>
      <c r="X1617" s="8"/>
      <c r="Y1617" s="8"/>
      <c r="Z1617" s="8"/>
      <c r="AA1617" s="8"/>
      <c r="AB1617" s="8"/>
      <c r="AC1617" s="8"/>
      <c r="AD1617" s="8"/>
      <c r="AE1617" s="8"/>
      <c r="AF1617" s="8"/>
      <c r="AG1617" s="8"/>
      <c r="AH1617" s="8"/>
      <c r="AI1617" s="8"/>
      <c r="AJ1617" s="8"/>
      <c r="AK1617" s="8"/>
      <c r="AL1617" s="8"/>
      <c r="AM1617" s="8"/>
      <c r="AN1617" s="8"/>
      <c r="AO1617" s="8"/>
      <c r="AP1617" s="8"/>
      <c r="AQ1617" s="8"/>
      <c r="AR1617" s="8"/>
      <c r="AS1617" s="8"/>
      <c r="AT1617" s="8"/>
      <c r="AU1617" s="8"/>
      <c r="AV1617" s="8"/>
      <c r="AW1617" s="8"/>
      <c r="AX1617" s="8"/>
      <c r="AY1617" s="8"/>
      <c r="AZ1617" s="8"/>
      <c r="BA1617" s="8"/>
      <c r="BB1617" s="8"/>
      <c r="BC1617" s="8"/>
      <c r="BD1617" s="8"/>
      <c r="BE1617" s="8"/>
      <c r="BF1617" s="8"/>
      <c r="BG1617" s="8"/>
      <c r="BH1617" s="8"/>
      <c r="BI1617" s="8"/>
      <c r="BJ1617" s="8"/>
      <c r="BK1617" s="8"/>
      <c r="BL1617" s="8"/>
      <c r="BM1617" s="8"/>
      <c r="BN1617" s="8"/>
      <c r="BO1617" s="8"/>
      <c r="BP1617" s="1" t="str">
        <v>0- Port Costs</v>
      </c>
      <c r="BT1617" s="1" t="str">
        <v>0- Port Value</v>
      </c>
      <c r="BU1617" s="8"/>
    </row>
    <row r="1618" spans="8:73" hidden="1" outlineLevel="1" x14ac:dyDescent="0.3">
      <c r="H1618" s="1" t="str">
        <v>0 - BM Costs</v>
      </c>
      <c r="L1618" s="1" t="str">
        <v>0 - BM Port</v>
      </c>
      <c r="N1618" s="1" t="str">
        <v>0 - Port Assets</v>
      </c>
      <c r="O1618" s="8"/>
      <c r="P1618" s="8"/>
      <c r="Q1618" s="8"/>
      <c r="R1618" s="8"/>
      <c r="S1618" s="8"/>
      <c r="T1618" s="8"/>
      <c r="U1618" s="8"/>
      <c r="V1618" s="8"/>
      <c r="W1618" s="8"/>
      <c r="X1618" s="8"/>
      <c r="Y1618" s="8"/>
      <c r="Z1618" s="8"/>
      <c r="AA1618" s="8"/>
      <c r="AB1618" s="8"/>
      <c r="AC1618" s="8"/>
      <c r="AD1618" s="8"/>
      <c r="AE1618" s="8"/>
      <c r="AF1618" s="8"/>
      <c r="AG1618" s="8"/>
      <c r="AH1618" s="8"/>
      <c r="AI1618" s="8"/>
      <c r="AJ1618" s="8"/>
      <c r="AK1618" s="8"/>
      <c r="AL1618" s="8"/>
      <c r="AM1618" s="8"/>
      <c r="AN1618" s="8"/>
      <c r="AO1618" s="8"/>
      <c r="AP1618" s="8"/>
      <c r="AQ1618" s="8"/>
      <c r="AR1618" s="8"/>
      <c r="AS1618" s="8"/>
      <c r="AT1618" s="8"/>
      <c r="AU1618" s="8"/>
      <c r="AV1618" s="8"/>
      <c r="AW1618" s="8"/>
      <c r="AX1618" s="8"/>
      <c r="AY1618" s="8"/>
      <c r="AZ1618" s="8"/>
      <c r="BA1618" s="8"/>
      <c r="BB1618" s="8"/>
      <c r="BC1618" s="8"/>
      <c r="BD1618" s="8"/>
      <c r="BE1618" s="8"/>
      <c r="BF1618" s="8"/>
      <c r="BG1618" s="8"/>
      <c r="BH1618" s="8"/>
      <c r="BI1618" s="8"/>
      <c r="BJ1618" s="8"/>
      <c r="BK1618" s="8"/>
      <c r="BL1618" s="8"/>
      <c r="BM1618" s="8"/>
      <c r="BN1618" s="8"/>
      <c r="BO1618" s="8"/>
      <c r="BP1618" s="1" t="str">
        <v>0- Port Costs</v>
      </c>
      <c r="BT1618" s="1" t="str">
        <v>0- Port Value</v>
      </c>
      <c r="BU1618" s="8"/>
    </row>
    <row r="1619" spans="8:73" hidden="1" outlineLevel="1" x14ac:dyDescent="0.3">
      <c r="H1619" s="1" t="str">
        <v>0 - BM Costs</v>
      </c>
      <c r="L1619" s="1" t="str">
        <v>0 - BM Port</v>
      </c>
      <c r="N1619" s="1" t="str">
        <v>0 - Port Assets</v>
      </c>
      <c r="O1619" s="8"/>
      <c r="P1619" s="8"/>
      <c r="Q1619" s="8"/>
      <c r="R1619" s="8"/>
      <c r="S1619" s="8"/>
      <c r="T1619" s="8"/>
      <c r="U1619" s="8"/>
      <c r="V1619" s="8"/>
      <c r="W1619" s="8"/>
      <c r="X1619" s="8"/>
      <c r="Y1619" s="8"/>
      <c r="Z1619" s="8"/>
      <c r="AA1619" s="8"/>
      <c r="AB1619" s="8"/>
      <c r="AC1619" s="8"/>
      <c r="AD1619" s="8"/>
      <c r="AE1619" s="8"/>
      <c r="AF1619" s="8"/>
      <c r="AG1619" s="8"/>
      <c r="AH1619" s="8"/>
      <c r="AI1619" s="8"/>
      <c r="AJ1619" s="8"/>
      <c r="AK1619" s="8"/>
      <c r="AL1619" s="8"/>
      <c r="AM1619" s="8"/>
      <c r="AN1619" s="8"/>
      <c r="AO1619" s="8"/>
      <c r="AP1619" s="8"/>
      <c r="AQ1619" s="8"/>
      <c r="AR1619" s="8"/>
      <c r="AS1619" s="8"/>
      <c r="AT1619" s="8"/>
      <c r="AU1619" s="8"/>
      <c r="AV1619" s="8"/>
      <c r="AW1619" s="8"/>
      <c r="AX1619" s="8"/>
      <c r="AY1619" s="8"/>
      <c r="AZ1619" s="8"/>
      <c r="BA1619" s="8"/>
      <c r="BB1619" s="8"/>
      <c r="BC1619" s="8"/>
      <c r="BD1619" s="8"/>
      <c r="BE1619" s="8"/>
      <c r="BF1619" s="8"/>
      <c r="BG1619" s="8"/>
      <c r="BH1619" s="8"/>
      <c r="BI1619" s="8"/>
      <c r="BJ1619" s="8"/>
      <c r="BK1619" s="8"/>
      <c r="BL1619" s="8"/>
      <c r="BM1619" s="8"/>
      <c r="BN1619" s="8"/>
      <c r="BO1619" s="8"/>
      <c r="BP1619" s="1" t="str">
        <v>0- Port Costs</v>
      </c>
      <c r="BT1619" s="1" t="str">
        <v>0- Port Value</v>
      </c>
      <c r="BU1619" s="8"/>
    </row>
    <row r="1620" spans="8:73" hidden="1" outlineLevel="1" x14ac:dyDescent="0.3">
      <c r="H1620" s="1" t="str">
        <v>0 - BM Costs</v>
      </c>
      <c r="L1620" s="1" t="str">
        <v>0 - BM Port</v>
      </c>
      <c r="N1620" s="1" t="str">
        <v>0 - Port Assets</v>
      </c>
      <c r="O1620" s="8"/>
      <c r="P1620" s="8"/>
      <c r="Q1620" s="8"/>
      <c r="R1620" s="8"/>
      <c r="S1620" s="8"/>
      <c r="T1620" s="8"/>
      <c r="U1620" s="8"/>
      <c r="V1620" s="8"/>
      <c r="W1620" s="8"/>
      <c r="X1620" s="8"/>
      <c r="Y1620" s="8"/>
      <c r="Z1620" s="8"/>
      <c r="AA1620" s="8"/>
      <c r="AB1620" s="8"/>
      <c r="AC1620" s="8"/>
      <c r="AD1620" s="8"/>
      <c r="AE1620" s="8"/>
      <c r="AF1620" s="8"/>
      <c r="AG1620" s="8"/>
      <c r="AH1620" s="8"/>
      <c r="AI1620" s="8"/>
      <c r="AJ1620" s="8"/>
      <c r="AK1620" s="8"/>
      <c r="AL1620" s="8"/>
      <c r="AM1620" s="8"/>
      <c r="AN1620" s="8"/>
      <c r="AO1620" s="8"/>
      <c r="AP1620" s="8"/>
      <c r="AQ1620" s="8"/>
      <c r="AR1620" s="8"/>
      <c r="AS1620" s="8"/>
      <c r="AT1620" s="8"/>
      <c r="AU1620" s="8"/>
      <c r="AV1620" s="8"/>
      <c r="AW1620" s="8"/>
      <c r="AX1620" s="8"/>
      <c r="AY1620" s="8"/>
      <c r="AZ1620" s="8"/>
      <c r="BA1620" s="8"/>
      <c r="BB1620" s="8"/>
      <c r="BC1620" s="8"/>
      <c r="BD1620" s="8"/>
      <c r="BE1620" s="8"/>
      <c r="BF1620" s="8"/>
      <c r="BG1620" s="8"/>
      <c r="BH1620" s="8"/>
      <c r="BI1620" s="8"/>
      <c r="BJ1620" s="8"/>
      <c r="BK1620" s="8"/>
      <c r="BL1620" s="8"/>
      <c r="BM1620" s="8"/>
      <c r="BN1620" s="8"/>
      <c r="BO1620" s="8"/>
      <c r="BP1620" s="1" t="str">
        <v>0- Port Costs</v>
      </c>
      <c r="BT1620" s="1" t="str">
        <v>0- Port Value</v>
      </c>
      <c r="BU1620" s="8"/>
    </row>
    <row r="1621" spans="8:73" hidden="1" outlineLevel="1" x14ac:dyDescent="0.3">
      <c r="H1621" s="1" t="str">
        <v>0 - BM Costs</v>
      </c>
      <c r="L1621" s="1" t="str">
        <v>0 - BM Port</v>
      </c>
      <c r="N1621" s="1" t="str">
        <v>0 - Port Assets</v>
      </c>
      <c r="O1621" s="8"/>
      <c r="P1621" s="8"/>
      <c r="Q1621" s="8"/>
      <c r="R1621" s="8"/>
      <c r="S1621" s="8"/>
      <c r="T1621" s="8"/>
      <c r="U1621" s="8"/>
      <c r="V1621" s="8"/>
      <c r="W1621" s="8"/>
      <c r="X1621" s="8"/>
      <c r="Y1621" s="8"/>
      <c r="Z1621" s="8"/>
      <c r="AA1621" s="8"/>
      <c r="AB1621" s="8"/>
      <c r="AC1621" s="8"/>
      <c r="AD1621" s="8"/>
      <c r="AE1621" s="8"/>
      <c r="AF1621" s="8"/>
      <c r="AG1621" s="8"/>
      <c r="AH1621" s="8"/>
      <c r="AI1621" s="8"/>
      <c r="AJ1621" s="8"/>
      <c r="AK1621" s="8"/>
      <c r="AL1621" s="8"/>
      <c r="AM1621" s="8"/>
      <c r="AN1621" s="8"/>
      <c r="AO1621" s="8"/>
      <c r="AP1621" s="8"/>
      <c r="AQ1621" s="8"/>
      <c r="AR1621" s="8"/>
      <c r="AS1621" s="8"/>
      <c r="AT1621" s="8"/>
      <c r="AU1621" s="8"/>
      <c r="AV1621" s="8"/>
      <c r="AW1621" s="8"/>
      <c r="AX1621" s="8"/>
      <c r="AY1621" s="8"/>
      <c r="AZ1621" s="8"/>
      <c r="BA1621" s="8"/>
      <c r="BB1621" s="8"/>
      <c r="BC1621" s="8"/>
      <c r="BD1621" s="8"/>
      <c r="BE1621" s="8"/>
      <c r="BF1621" s="8"/>
      <c r="BG1621" s="8"/>
      <c r="BH1621" s="8"/>
      <c r="BI1621" s="8"/>
      <c r="BJ1621" s="8"/>
      <c r="BK1621" s="8"/>
      <c r="BL1621" s="8"/>
      <c r="BM1621" s="8"/>
      <c r="BN1621" s="8"/>
      <c r="BO1621" s="8"/>
      <c r="BP1621" s="1" t="str">
        <v>0- Port Costs</v>
      </c>
      <c r="BT1621" s="1" t="str">
        <v>0- Port Value</v>
      </c>
      <c r="BU1621" s="8"/>
    </row>
    <row r="1622" spans="8:73" hidden="1" outlineLevel="1" x14ac:dyDescent="0.3">
      <c r="H1622" s="1" t="str">
        <v>0 - BM Costs</v>
      </c>
      <c r="L1622" s="1" t="str">
        <v>0 - BM Port</v>
      </c>
      <c r="N1622" s="1" t="str">
        <v>0 - Port Assets</v>
      </c>
      <c r="O1622" s="8"/>
      <c r="P1622" s="8"/>
      <c r="Q1622" s="8"/>
      <c r="R1622" s="8"/>
      <c r="S1622" s="8"/>
      <c r="T1622" s="8"/>
      <c r="U1622" s="8"/>
      <c r="V1622" s="8"/>
      <c r="W1622" s="8"/>
      <c r="X1622" s="8"/>
      <c r="Y1622" s="8"/>
      <c r="Z1622" s="8"/>
      <c r="AA1622" s="8"/>
      <c r="AB1622" s="8"/>
      <c r="AC1622" s="8"/>
      <c r="AD1622" s="8"/>
      <c r="AE1622" s="8"/>
      <c r="AF1622" s="8"/>
      <c r="AG1622" s="8"/>
      <c r="AH1622" s="8"/>
      <c r="AI1622" s="8"/>
      <c r="AJ1622" s="8"/>
      <c r="AK1622" s="8"/>
      <c r="AL1622" s="8"/>
      <c r="AM1622" s="8"/>
      <c r="AN1622" s="8"/>
      <c r="AO1622" s="8"/>
      <c r="AP1622" s="8"/>
      <c r="AQ1622" s="8"/>
      <c r="AR1622" s="8"/>
      <c r="AS1622" s="8"/>
      <c r="AT1622" s="8"/>
      <c r="AU1622" s="8"/>
      <c r="AV1622" s="8"/>
      <c r="AW1622" s="8"/>
      <c r="AX1622" s="8"/>
      <c r="AY1622" s="8"/>
      <c r="AZ1622" s="8"/>
      <c r="BA1622" s="8"/>
      <c r="BB1622" s="8"/>
      <c r="BC1622" s="8"/>
      <c r="BD1622" s="8"/>
      <c r="BE1622" s="8"/>
      <c r="BF1622" s="8"/>
      <c r="BG1622" s="8"/>
      <c r="BH1622" s="8"/>
      <c r="BI1622" s="8"/>
      <c r="BJ1622" s="8"/>
      <c r="BK1622" s="8"/>
      <c r="BL1622" s="8"/>
      <c r="BM1622" s="8"/>
      <c r="BN1622" s="8"/>
      <c r="BO1622" s="8"/>
      <c r="BP1622" s="1" t="str">
        <v>0- Port Costs</v>
      </c>
      <c r="BT1622" s="1" t="str">
        <v>0- Port Value</v>
      </c>
      <c r="BU1622" s="8"/>
    </row>
    <row r="1623" spans="8:73" hidden="1" outlineLevel="1" x14ac:dyDescent="0.3">
      <c r="H1623" s="1" t="str">
        <v>0 - BM Costs</v>
      </c>
      <c r="L1623" s="1" t="str">
        <v>0 - BM Port</v>
      </c>
      <c r="N1623" s="1" t="str">
        <v>0 - Port Assets</v>
      </c>
      <c r="O1623" s="8"/>
      <c r="P1623" s="8"/>
      <c r="Q1623" s="8"/>
      <c r="R1623" s="8"/>
      <c r="S1623" s="8"/>
      <c r="T1623" s="8"/>
      <c r="U1623" s="8"/>
      <c r="V1623" s="8"/>
      <c r="W1623" s="8"/>
      <c r="X1623" s="8"/>
      <c r="Y1623" s="8"/>
      <c r="Z1623" s="8"/>
      <c r="AA1623" s="8"/>
      <c r="AB1623" s="8"/>
      <c r="AC1623" s="8"/>
      <c r="AD1623" s="8"/>
      <c r="AE1623" s="8"/>
      <c r="AF1623" s="8"/>
      <c r="AG1623" s="8"/>
      <c r="AH1623" s="8"/>
      <c r="AI1623" s="8"/>
      <c r="AJ1623" s="8"/>
      <c r="AK1623" s="8"/>
      <c r="AL1623" s="8"/>
      <c r="AM1623" s="8"/>
      <c r="AN1623" s="8"/>
      <c r="AO1623" s="8"/>
      <c r="AP1623" s="8"/>
      <c r="AQ1623" s="8"/>
      <c r="AR1623" s="8"/>
      <c r="AS1623" s="8"/>
      <c r="AT1623" s="8"/>
      <c r="AU1623" s="8"/>
      <c r="AV1623" s="8"/>
      <c r="AW1623" s="8"/>
      <c r="AX1623" s="8"/>
      <c r="AY1623" s="8"/>
      <c r="AZ1623" s="8"/>
      <c r="BA1623" s="8"/>
      <c r="BB1623" s="8"/>
      <c r="BC1623" s="8"/>
      <c r="BD1623" s="8"/>
      <c r="BE1623" s="8"/>
      <c r="BF1623" s="8"/>
      <c r="BG1623" s="8"/>
      <c r="BH1623" s="8"/>
      <c r="BI1623" s="8"/>
      <c r="BJ1623" s="8"/>
      <c r="BK1623" s="8"/>
      <c r="BL1623" s="8"/>
      <c r="BM1623" s="8"/>
      <c r="BN1623" s="8"/>
      <c r="BO1623" s="8"/>
      <c r="BP1623" s="1" t="str">
        <v>0- Port Costs</v>
      </c>
      <c r="BT1623" s="1" t="str">
        <v>0- Port Value</v>
      </c>
      <c r="BU1623" s="8"/>
    </row>
    <row r="1624" spans="8:73" hidden="1" outlineLevel="1" x14ac:dyDescent="0.3">
      <c r="H1624" s="1" t="str">
        <v>0 - BM Costs</v>
      </c>
      <c r="L1624" s="1" t="str">
        <v>0 - BM Port</v>
      </c>
      <c r="N1624" s="1" t="str">
        <v>0 - Port Assets</v>
      </c>
      <c r="O1624" s="8"/>
      <c r="P1624" s="8"/>
      <c r="Q1624" s="8"/>
      <c r="R1624" s="8"/>
      <c r="S1624" s="8"/>
      <c r="T1624" s="8"/>
      <c r="U1624" s="8"/>
      <c r="V1624" s="8"/>
      <c r="W1624" s="8"/>
      <c r="X1624" s="8"/>
      <c r="Y1624" s="8"/>
      <c r="Z1624" s="8"/>
      <c r="AA1624" s="8"/>
      <c r="AB1624" s="8"/>
      <c r="AC1624" s="8"/>
      <c r="AD1624" s="8"/>
      <c r="AE1624" s="8"/>
      <c r="AF1624" s="8"/>
      <c r="AG1624" s="8"/>
      <c r="AH1624" s="8"/>
      <c r="AI1624" s="8"/>
      <c r="AJ1624" s="8"/>
      <c r="AK1624" s="8"/>
      <c r="AL1624" s="8"/>
      <c r="AM1624" s="8"/>
      <c r="AN1624" s="8"/>
      <c r="AO1624" s="8"/>
      <c r="AP1624" s="8"/>
      <c r="AQ1624" s="8"/>
      <c r="AR1624" s="8"/>
      <c r="AS1624" s="8"/>
      <c r="AT1624" s="8"/>
      <c r="AU1624" s="8"/>
      <c r="AV1624" s="8"/>
      <c r="AW1624" s="8"/>
      <c r="AX1624" s="8"/>
      <c r="AY1624" s="8"/>
      <c r="AZ1624" s="8"/>
      <c r="BA1624" s="8"/>
      <c r="BB1624" s="8"/>
      <c r="BC1624" s="8"/>
      <c r="BD1624" s="8"/>
      <c r="BE1624" s="8"/>
      <c r="BF1624" s="8"/>
      <c r="BG1624" s="8"/>
      <c r="BH1624" s="8"/>
      <c r="BI1624" s="8"/>
      <c r="BJ1624" s="8"/>
      <c r="BK1624" s="8"/>
      <c r="BL1624" s="8"/>
      <c r="BM1624" s="8"/>
      <c r="BN1624" s="8"/>
      <c r="BO1624" s="8"/>
      <c r="BP1624" s="1" t="str">
        <v>0- Port Costs</v>
      </c>
      <c r="BT1624" s="1" t="str">
        <v>0- Port Value</v>
      </c>
      <c r="BU1624" s="8"/>
    </row>
    <row r="1625" spans="8:73" hidden="1" outlineLevel="1" x14ac:dyDescent="0.3">
      <c r="H1625" s="1" t="str">
        <v>0 - BM Costs</v>
      </c>
      <c r="L1625" s="1" t="str">
        <v>0 - BM Port</v>
      </c>
      <c r="N1625" s="1" t="str">
        <v>0 - Port Assets</v>
      </c>
      <c r="O1625" s="8"/>
      <c r="P1625" s="8"/>
      <c r="Q1625" s="8"/>
      <c r="R1625" s="8"/>
      <c r="S1625" s="8"/>
      <c r="T1625" s="8"/>
      <c r="U1625" s="8"/>
      <c r="V1625" s="8"/>
      <c r="W1625" s="8"/>
      <c r="X1625" s="8"/>
      <c r="Y1625" s="8"/>
      <c r="Z1625" s="8"/>
      <c r="AA1625" s="8"/>
      <c r="AB1625" s="8"/>
      <c r="AC1625" s="8"/>
      <c r="AD1625" s="8"/>
      <c r="AE1625" s="8"/>
      <c r="AF1625" s="8"/>
      <c r="AG1625" s="8"/>
      <c r="AH1625" s="8"/>
      <c r="AI1625" s="8"/>
      <c r="AJ1625" s="8"/>
      <c r="AK1625" s="8"/>
      <c r="AL1625" s="8"/>
      <c r="AM1625" s="8"/>
      <c r="AN1625" s="8"/>
      <c r="AO1625" s="8"/>
      <c r="AP1625" s="8"/>
      <c r="AQ1625" s="8"/>
      <c r="AR1625" s="8"/>
      <c r="AS1625" s="8"/>
      <c r="AT1625" s="8"/>
      <c r="AU1625" s="8"/>
      <c r="AV1625" s="8"/>
      <c r="AW1625" s="8"/>
      <c r="AX1625" s="8"/>
      <c r="AY1625" s="8"/>
      <c r="AZ1625" s="8"/>
      <c r="BA1625" s="8"/>
      <c r="BB1625" s="8"/>
      <c r="BC1625" s="8"/>
      <c r="BD1625" s="8"/>
      <c r="BE1625" s="8"/>
      <c r="BF1625" s="8"/>
      <c r="BG1625" s="8"/>
      <c r="BH1625" s="8"/>
      <c r="BI1625" s="8"/>
      <c r="BJ1625" s="8"/>
      <c r="BK1625" s="8"/>
      <c r="BL1625" s="8"/>
      <c r="BM1625" s="8"/>
      <c r="BN1625" s="8"/>
      <c r="BO1625" s="8"/>
      <c r="BP1625" s="1" t="str">
        <v>0- Port Costs</v>
      </c>
      <c r="BT1625" s="1" t="str">
        <v>0- Port Value</v>
      </c>
      <c r="BU1625" s="8"/>
    </row>
    <row r="1626" spans="8:73" hidden="1" outlineLevel="1" x14ac:dyDescent="0.3">
      <c r="H1626" s="1" t="str">
        <v>0 - BM Costs</v>
      </c>
      <c r="L1626" s="1" t="str">
        <v>0 - BM Port</v>
      </c>
      <c r="N1626" s="1" t="str">
        <v>0 - Port Assets</v>
      </c>
      <c r="O1626" s="8"/>
      <c r="P1626" s="8"/>
      <c r="Q1626" s="8"/>
      <c r="R1626" s="8"/>
      <c r="S1626" s="8"/>
      <c r="T1626" s="8"/>
      <c r="U1626" s="8"/>
      <c r="V1626" s="8"/>
      <c r="W1626" s="8"/>
      <c r="X1626" s="8"/>
      <c r="Y1626" s="8"/>
      <c r="Z1626" s="8"/>
      <c r="AA1626" s="8"/>
      <c r="AB1626" s="8"/>
      <c r="AC1626" s="8"/>
      <c r="AD1626" s="8"/>
      <c r="AE1626" s="8"/>
      <c r="AF1626" s="8"/>
      <c r="AG1626" s="8"/>
      <c r="AH1626" s="8"/>
      <c r="AI1626" s="8"/>
      <c r="AJ1626" s="8"/>
      <c r="AK1626" s="8"/>
      <c r="AL1626" s="8"/>
      <c r="AM1626" s="8"/>
      <c r="AN1626" s="8"/>
      <c r="AO1626" s="8"/>
      <c r="AP1626" s="8"/>
      <c r="AQ1626" s="8"/>
      <c r="AR1626" s="8"/>
      <c r="AS1626" s="8"/>
      <c r="AT1626" s="8"/>
      <c r="AU1626" s="8"/>
      <c r="AV1626" s="8"/>
      <c r="AW1626" s="8"/>
      <c r="AX1626" s="8"/>
      <c r="AY1626" s="8"/>
      <c r="AZ1626" s="8"/>
      <c r="BA1626" s="8"/>
      <c r="BB1626" s="8"/>
      <c r="BC1626" s="8"/>
      <c r="BD1626" s="8"/>
      <c r="BE1626" s="8"/>
      <c r="BF1626" s="8"/>
      <c r="BG1626" s="8"/>
      <c r="BH1626" s="8"/>
      <c r="BI1626" s="8"/>
      <c r="BJ1626" s="8"/>
      <c r="BK1626" s="8"/>
      <c r="BL1626" s="8"/>
      <c r="BM1626" s="8"/>
      <c r="BN1626" s="8"/>
      <c r="BO1626" s="8"/>
      <c r="BP1626" s="1" t="str">
        <v>0- Port Costs</v>
      </c>
      <c r="BT1626" s="1" t="str">
        <v>0- Port Value</v>
      </c>
      <c r="BU1626" s="8"/>
    </row>
    <row r="1627" spans="8:73" hidden="1" outlineLevel="1" x14ac:dyDescent="0.3">
      <c r="H1627" s="1" t="str">
        <v>0 - BM Costs</v>
      </c>
      <c r="L1627" s="1" t="str">
        <v>0 - BM Port</v>
      </c>
      <c r="N1627" s="1" t="str">
        <v>0 - Port Assets</v>
      </c>
      <c r="O1627" s="8"/>
      <c r="P1627" s="8"/>
      <c r="Q1627" s="8"/>
      <c r="R1627" s="8"/>
      <c r="S1627" s="8"/>
      <c r="T1627" s="8"/>
      <c r="U1627" s="8"/>
      <c r="V1627" s="8"/>
      <c r="W1627" s="8"/>
      <c r="X1627" s="8"/>
      <c r="Y1627" s="8"/>
      <c r="Z1627" s="8"/>
      <c r="AA1627" s="8"/>
      <c r="AB1627" s="8"/>
      <c r="AC1627" s="8"/>
      <c r="AD1627" s="8"/>
      <c r="AE1627" s="8"/>
      <c r="AF1627" s="8"/>
      <c r="AG1627" s="8"/>
      <c r="AH1627" s="8"/>
      <c r="AI1627" s="8"/>
      <c r="AJ1627" s="8"/>
      <c r="AK1627" s="8"/>
      <c r="AL1627" s="8"/>
      <c r="AM1627" s="8"/>
      <c r="AN1627" s="8"/>
      <c r="AO1627" s="8"/>
      <c r="AP1627" s="8"/>
      <c r="AQ1627" s="8"/>
      <c r="AR1627" s="8"/>
      <c r="AS1627" s="8"/>
      <c r="AT1627" s="8"/>
      <c r="AU1627" s="8"/>
      <c r="AV1627" s="8"/>
      <c r="AW1627" s="8"/>
      <c r="AX1627" s="8"/>
      <c r="AY1627" s="8"/>
      <c r="AZ1627" s="8"/>
      <c r="BA1627" s="8"/>
      <c r="BB1627" s="8"/>
      <c r="BC1627" s="8"/>
      <c r="BD1627" s="8"/>
      <c r="BE1627" s="8"/>
      <c r="BF1627" s="8"/>
      <c r="BG1627" s="8"/>
      <c r="BH1627" s="8"/>
      <c r="BI1627" s="8"/>
      <c r="BJ1627" s="8"/>
      <c r="BK1627" s="8"/>
      <c r="BL1627" s="8"/>
      <c r="BM1627" s="8"/>
      <c r="BN1627" s="8"/>
      <c r="BO1627" s="8"/>
      <c r="BP1627" s="1" t="str">
        <v>0- Port Costs</v>
      </c>
      <c r="BT1627" s="1" t="str">
        <v>0- Port Value</v>
      </c>
      <c r="BU1627" s="8"/>
    </row>
    <row r="1628" spans="8:73" hidden="1" outlineLevel="1" x14ac:dyDescent="0.3">
      <c r="H1628" s="1" t="str">
        <v>0 - BM Costs</v>
      </c>
      <c r="L1628" s="1" t="str">
        <v>0 - BM Port</v>
      </c>
      <c r="N1628" s="1" t="str">
        <v>0 - Port Assets</v>
      </c>
      <c r="O1628" s="8"/>
      <c r="P1628" s="8"/>
      <c r="Q1628" s="8"/>
      <c r="R1628" s="8"/>
      <c r="S1628" s="8"/>
      <c r="T1628" s="8"/>
      <c r="U1628" s="8"/>
      <c r="V1628" s="8"/>
      <c r="W1628" s="8"/>
      <c r="X1628" s="8"/>
      <c r="Y1628" s="8"/>
      <c r="Z1628" s="8"/>
      <c r="AA1628" s="8"/>
      <c r="AB1628" s="8"/>
      <c r="AC1628" s="8"/>
      <c r="AD1628" s="8"/>
      <c r="AE1628" s="8"/>
      <c r="AF1628" s="8"/>
      <c r="AG1628" s="8"/>
      <c r="AH1628" s="8"/>
      <c r="AI1628" s="8"/>
      <c r="AJ1628" s="8"/>
      <c r="AK1628" s="8"/>
      <c r="AL1628" s="8"/>
      <c r="AM1628" s="8"/>
      <c r="AN1628" s="8"/>
      <c r="AO1628" s="8"/>
      <c r="AP1628" s="8"/>
      <c r="AQ1628" s="8"/>
      <c r="AR1628" s="8"/>
      <c r="AS1628" s="8"/>
      <c r="AT1628" s="8"/>
      <c r="AU1628" s="8"/>
      <c r="AV1628" s="8"/>
      <c r="AW1628" s="8"/>
      <c r="AX1628" s="8"/>
      <c r="AY1628" s="8"/>
      <c r="AZ1628" s="8"/>
      <c r="BA1628" s="8"/>
      <c r="BB1628" s="8"/>
      <c r="BC1628" s="8"/>
      <c r="BD1628" s="8"/>
      <c r="BE1628" s="8"/>
      <c r="BF1628" s="8"/>
      <c r="BG1628" s="8"/>
      <c r="BH1628" s="8"/>
      <c r="BI1628" s="8"/>
      <c r="BJ1628" s="8"/>
      <c r="BK1628" s="8"/>
      <c r="BL1628" s="8"/>
      <c r="BM1628" s="8"/>
      <c r="BN1628" s="8"/>
      <c r="BO1628" s="8"/>
      <c r="BP1628" s="1" t="str">
        <v>0- Port Costs</v>
      </c>
      <c r="BT1628" s="1" t="str">
        <v>0- Port Value</v>
      </c>
      <c r="BU1628" s="8"/>
    </row>
    <row r="1629" spans="8:73" hidden="1" outlineLevel="1" x14ac:dyDescent="0.3">
      <c r="H1629" s="1" t="str">
        <v>0 - BM Costs</v>
      </c>
      <c r="L1629" s="1" t="str">
        <v>0 - BM Port</v>
      </c>
      <c r="N1629" s="1" t="str">
        <v>0 - Port Assets</v>
      </c>
      <c r="O1629" s="8"/>
      <c r="P1629" s="8"/>
      <c r="Q1629" s="8"/>
      <c r="R1629" s="8"/>
      <c r="S1629" s="8"/>
      <c r="T1629" s="8"/>
      <c r="U1629" s="8"/>
      <c r="V1629" s="8"/>
      <c r="W1629" s="8"/>
      <c r="X1629" s="8"/>
      <c r="Y1629" s="8"/>
      <c r="Z1629" s="8"/>
      <c r="AA1629" s="8"/>
      <c r="AB1629" s="8"/>
      <c r="AC1629" s="8"/>
      <c r="AD1629" s="8"/>
      <c r="AE1629" s="8"/>
      <c r="AF1629" s="8"/>
      <c r="AG1629" s="8"/>
      <c r="AH1629" s="8"/>
      <c r="AI1629" s="8"/>
      <c r="AJ1629" s="8"/>
      <c r="AK1629" s="8"/>
      <c r="AL1629" s="8"/>
      <c r="AM1629" s="8"/>
      <c r="AN1629" s="8"/>
      <c r="AO1629" s="8"/>
      <c r="AP1629" s="8"/>
      <c r="AQ1629" s="8"/>
      <c r="AR1629" s="8"/>
      <c r="AS1629" s="8"/>
      <c r="AT1629" s="8"/>
      <c r="AU1629" s="8"/>
      <c r="AV1629" s="8"/>
      <c r="AW1629" s="8"/>
      <c r="AX1629" s="8"/>
      <c r="AY1629" s="8"/>
      <c r="AZ1629" s="8"/>
      <c r="BA1629" s="8"/>
      <c r="BB1629" s="8"/>
      <c r="BC1629" s="8"/>
      <c r="BD1629" s="8"/>
      <c r="BE1629" s="8"/>
      <c r="BF1629" s="8"/>
      <c r="BG1629" s="8"/>
      <c r="BH1629" s="8"/>
      <c r="BI1629" s="8"/>
      <c r="BJ1629" s="8"/>
      <c r="BK1629" s="8"/>
      <c r="BL1629" s="8"/>
      <c r="BM1629" s="8"/>
      <c r="BN1629" s="8"/>
      <c r="BO1629" s="8"/>
      <c r="BP1629" s="1" t="str">
        <v>0- Port Costs</v>
      </c>
      <c r="BT1629" s="1" t="str">
        <v>0- Port Value</v>
      </c>
      <c r="BU1629" s="8"/>
    </row>
    <row r="1630" spans="8:73" hidden="1" outlineLevel="1" x14ac:dyDescent="0.3">
      <c r="H1630" s="1" t="str">
        <v>0 - BM Costs</v>
      </c>
      <c r="L1630" s="1" t="str">
        <v>0 - BM Port</v>
      </c>
      <c r="N1630" s="1" t="str">
        <v>0 - Port Assets</v>
      </c>
      <c r="O1630" s="8"/>
      <c r="P1630" s="8"/>
      <c r="Q1630" s="8"/>
      <c r="R1630" s="8"/>
      <c r="S1630" s="8"/>
      <c r="T1630" s="8"/>
      <c r="U1630" s="8"/>
      <c r="V1630" s="8"/>
      <c r="W1630" s="8"/>
      <c r="X1630" s="8"/>
      <c r="Y1630" s="8"/>
      <c r="Z1630" s="8"/>
      <c r="AA1630" s="8"/>
      <c r="AB1630" s="8"/>
      <c r="AC1630" s="8"/>
      <c r="AD1630" s="8"/>
      <c r="AE1630" s="8"/>
      <c r="AF1630" s="8"/>
      <c r="AG1630" s="8"/>
      <c r="AH1630" s="8"/>
      <c r="AI1630" s="8"/>
      <c r="AJ1630" s="8"/>
      <c r="AK1630" s="8"/>
      <c r="AL1630" s="8"/>
      <c r="AM1630" s="8"/>
      <c r="AN1630" s="8"/>
      <c r="AO1630" s="8"/>
      <c r="AP1630" s="8"/>
      <c r="AQ1630" s="8"/>
      <c r="AR1630" s="8"/>
      <c r="AS1630" s="8"/>
      <c r="AT1630" s="8"/>
      <c r="AU1630" s="8"/>
      <c r="AV1630" s="8"/>
      <c r="AW1630" s="8"/>
      <c r="AX1630" s="8"/>
      <c r="AY1630" s="8"/>
      <c r="AZ1630" s="8"/>
      <c r="BA1630" s="8"/>
      <c r="BB1630" s="8"/>
      <c r="BC1630" s="8"/>
      <c r="BD1630" s="8"/>
      <c r="BE1630" s="8"/>
      <c r="BF1630" s="8"/>
      <c r="BG1630" s="8"/>
      <c r="BH1630" s="8"/>
      <c r="BI1630" s="8"/>
      <c r="BJ1630" s="8"/>
      <c r="BK1630" s="8"/>
      <c r="BL1630" s="8"/>
      <c r="BM1630" s="8"/>
      <c r="BN1630" s="8"/>
      <c r="BO1630" s="8"/>
      <c r="BP1630" s="1" t="str">
        <v>0- Port Costs</v>
      </c>
      <c r="BT1630" s="1" t="str">
        <v>0- Port Value</v>
      </c>
      <c r="BU1630" s="8"/>
    </row>
    <row r="1631" spans="8:73" hidden="1" outlineLevel="1" x14ac:dyDescent="0.3">
      <c r="H1631" s="1" t="str">
        <v>0 - BM Costs</v>
      </c>
      <c r="L1631" s="1" t="str">
        <v>0 - BM Port</v>
      </c>
      <c r="N1631" s="1" t="str">
        <v>0 - Port Assets</v>
      </c>
      <c r="O1631" s="8"/>
      <c r="P1631" s="8"/>
      <c r="Q1631" s="8"/>
      <c r="R1631" s="8"/>
      <c r="S1631" s="8"/>
      <c r="T1631" s="8"/>
      <c r="U1631" s="8"/>
      <c r="V1631" s="8"/>
      <c r="W1631" s="8"/>
      <c r="X1631" s="8"/>
      <c r="Y1631" s="8"/>
      <c r="Z1631" s="8"/>
      <c r="AA1631" s="8"/>
      <c r="AB1631" s="8"/>
      <c r="AC1631" s="8"/>
      <c r="AD1631" s="8"/>
      <c r="AE1631" s="8"/>
      <c r="AF1631" s="8"/>
      <c r="AG1631" s="8"/>
      <c r="AH1631" s="8"/>
      <c r="AI1631" s="8"/>
      <c r="AJ1631" s="8"/>
      <c r="AK1631" s="8"/>
      <c r="AL1631" s="8"/>
      <c r="AM1631" s="8"/>
      <c r="AN1631" s="8"/>
      <c r="AO1631" s="8"/>
      <c r="AP1631" s="8"/>
      <c r="AQ1631" s="8"/>
      <c r="AR1631" s="8"/>
      <c r="AS1631" s="8"/>
      <c r="AT1631" s="8"/>
      <c r="AU1631" s="8"/>
      <c r="AV1631" s="8"/>
      <c r="AW1631" s="8"/>
      <c r="AX1631" s="8"/>
      <c r="AY1631" s="8"/>
      <c r="AZ1631" s="8"/>
      <c r="BA1631" s="8"/>
      <c r="BB1631" s="8"/>
      <c r="BC1631" s="8"/>
      <c r="BD1631" s="8"/>
      <c r="BE1631" s="8"/>
      <c r="BF1631" s="8"/>
      <c r="BG1631" s="8"/>
      <c r="BH1631" s="8"/>
      <c r="BI1631" s="8"/>
      <c r="BJ1631" s="8"/>
      <c r="BK1631" s="8"/>
      <c r="BL1631" s="8"/>
      <c r="BM1631" s="8"/>
      <c r="BN1631" s="8"/>
      <c r="BO1631" s="8"/>
      <c r="BP1631" s="1" t="str">
        <v>0- Port Costs</v>
      </c>
      <c r="BT1631" s="1" t="str">
        <v>0- Port Value</v>
      </c>
      <c r="BU1631" s="8"/>
    </row>
    <row r="1632" spans="8:73" hidden="1" outlineLevel="1" x14ac:dyDescent="0.3">
      <c r="H1632" s="1" t="str">
        <v>0 - BM Costs</v>
      </c>
      <c r="L1632" s="1" t="str">
        <v>0 - BM Port</v>
      </c>
      <c r="N1632" s="1" t="str">
        <v>0 - Port Assets</v>
      </c>
      <c r="O1632" s="8"/>
      <c r="P1632" s="8"/>
      <c r="Q1632" s="8"/>
      <c r="R1632" s="8"/>
      <c r="S1632" s="8"/>
      <c r="T1632" s="8"/>
      <c r="U1632" s="8"/>
      <c r="V1632" s="8"/>
      <c r="W1632" s="8"/>
      <c r="X1632" s="8"/>
      <c r="Y1632" s="8"/>
      <c r="Z1632" s="8"/>
      <c r="AA1632" s="8"/>
      <c r="AB1632" s="8"/>
      <c r="AC1632" s="8"/>
      <c r="AD1632" s="8"/>
      <c r="AE1632" s="8"/>
      <c r="AF1632" s="8"/>
      <c r="AG1632" s="8"/>
      <c r="AH1632" s="8"/>
      <c r="AI1632" s="8"/>
      <c r="AJ1632" s="8"/>
      <c r="AK1632" s="8"/>
      <c r="AL1632" s="8"/>
      <c r="AM1632" s="8"/>
      <c r="AN1632" s="8"/>
      <c r="AO1632" s="8"/>
      <c r="AP1632" s="8"/>
      <c r="AQ1632" s="8"/>
      <c r="AR1632" s="8"/>
      <c r="AS1632" s="8"/>
      <c r="AT1632" s="8"/>
      <c r="AU1632" s="8"/>
      <c r="AV1632" s="8"/>
      <c r="AW1632" s="8"/>
      <c r="AX1632" s="8"/>
      <c r="AY1632" s="8"/>
      <c r="AZ1632" s="8"/>
      <c r="BA1632" s="8"/>
      <c r="BB1632" s="8"/>
      <c r="BC1632" s="8"/>
      <c r="BD1632" s="8"/>
      <c r="BE1632" s="8"/>
      <c r="BF1632" s="8"/>
      <c r="BG1632" s="8"/>
      <c r="BH1632" s="8"/>
      <c r="BI1632" s="8"/>
      <c r="BJ1632" s="8"/>
      <c r="BK1632" s="8"/>
      <c r="BL1632" s="8"/>
      <c r="BM1632" s="8"/>
      <c r="BN1632" s="8"/>
      <c r="BO1632" s="8"/>
      <c r="BP1632" s="1" t="str">
        <v>0- Port Costs</v>
      </c>
      <c r="BT1632" s="1" t="str">
        <v>0- Port Value</v>
      </c>
      <c r="BU1632" s="8"/>
    </row>
    <row r="1633" spans="8:73" hidden="1" outlineLevel="1" x14ac:dyDescent="0.3">
      <c r="H1633" s="1" t="str">
        <v>0 - BM Costs</v>
      </c>
      <c r="L1633" s="1" t="str">
        <v>0 - BM Port</v>
      </c>
      <c r="N1633" s="1" t="str">
        <v>0 - Port Assets</v>
      </c>
      <c r="O1633" s="8"/>
      <c r="P1633" s="8"/>
      <c r="Q1633" s="8"/>
      <c r="R1633" s="8"/>
      <c r="S1633" s="8"/>
      <c r="T1633" s="8"/>
      <c r="U1633" s="8"/>
      <c r="V1633" s="8"/>
      <c r="W1633" s="8"/>
      <c r="X1633" s="8"/>
      <c r="Y1633" s="8"/>
      <c r="Z1633" s="8"/>
      <c r="AA1633" s="8"/>
      <c r="AB1633" s="8"/>
      <c r="AC1633" s="8"/>
      <c r="AD1633" s="8"/>
      <c r="AE1633" s="8"/>
      <c r="AF1633" s="8"/>
      <c r="AG1633" s="8"/>
      <c r="AH1633" s="8"/>
      <c r="AI1633" s="8"/>
      <c r="AJ1633" s="8"/>
      <c r="AK1633" s="8"/>
      <c r="AL1633" s="8"/>
      <c r="AM1633" s="8"/>
      <c r="AN1633" s="8"/>
      <c r="AO1633" s="8"/>
      <c r="AP1633" s="8"/>
      <c r="AQ1633" s="8"/>
      <c r="AR1633" s="8"/>
      <c r="AS1633" s="8"/>
      <c r="AT1633" s="8"/>
      <c r="AU1633" s="8"/>
      <c r="AV1633" s="8"/>
      <c r="AW1633" s="8"/>
      <c r="AX1633" s="8"/>
      <c r="AY1633" s="8"/>
      <c r="AZ1633" s="8"/>
      <c r="BA1633" s="8"/>
      <c r="BB1633" s="8"/>
      <c r="BC1633" s="8"/>
      <c r="BD1633" s="8"/>
      <c r="BE1633" s="8"/>
      <c r="BF1633" s="8"/>
      <c r="BG1633" s="8"/>
      <c r="BH1633" s="8"/>
      <c r="BI1633" s="8"/>
      <c r="BJ1633" s="8"/>
      <c r="BK1633" s="8"/>
      <c r="BL1633" s="8"/>
      <c r="BM1633" s="8"/>
      <c r="BN1633" s="8"/>
      <c r="BO1633" s="8"/>
      <c r="BP1633" s="1" t="str">
        <v>0- Port Costs</v>
      </c>
      <c r="BT1633" s="1" t="str">
        <v>0- Port Value</v>
      </c>
      <c r="BU1633" s="8"/>
    </row>
    <row r="1634" spans="8:73" hidden="1" outlineLevel="1" x14ac:dyDescent="0.3">
      <c r="H1634" s="1" t="str">
        <v>0 - BM Costs</v>
      </c>
      <c r="L1634" s="1" t="str">
        <v>0 - BM Port</v>
      </c>
      <c r="N1634" s="1" t="str">
        <v>0 - Port Assets</v>
      </c>
      <c r="O1634" s="8"/>
      <c r="P1634" s="8"/>
      <c r="Q1634" s="8"/>
      <c r="R1634" s="8"/>
      <c r="S1634" s="8"/>
      <c r="T1634" s="8"/>
      <c r="U1634" s="8"/>
      <c r="V1634" s="8"/>
      <c r="W1634" s="8"/>
      <c r="X1634" s="8"/>
      <c r="Y1634" s="8"/>
      <c r="Z1634" s="8"/>
      <c r="AA1634" s="8"/>
      <c r="AB1634" s="8"/>
      <c r="AC1634" s="8"/>
      <c r="AD1634" s="8"/>
      <c r="AE1634" s="8"/>
      <c r="AF1634" s="8"/>
      <c r="AG1634" s="8"/>
      <c r="AH1634" s="8"/>
      <c r="AI1634" s="8"/>
      <c r="AJ1634" s="8"/>
      <c r="AK1634" s="8"/>
      <c r="AL1634" s="8"/>
      <c r="AM1634" s="8"/>
      <c r="AN1634" s="8"/>
      <c r="AO1634" s="8"/>
      <c r="AP1634" s="8"/>
      <c r="AQ1634" s="8"/>
      <c r="AR1634" s="8"/>
      <c r="AS1634" s="8"/>
      <c r="AT1634" s="8"/>
      <c r="AU1634" s="8"/>
      <c r="AV1634" s="8"/>
      <c r="AW1634" s="8"/>
      <c r="AX1634" s="8"/>
      <c r="AY1634" s="8"/>
      <c r="AZ1634" s="8"/>
      <c r="BA1634" s="8"/>
      <c r="BB1634" s="8"/>
      <c r="BC1634" s="8"/>
      <c r="BD1634" s="8"/>
      <c r="BE1634" s="8"/>
      <c r="BF1634" s="8"/>
      <c r="BG1634" s="8"/>
      <c r="BH1634" s="8"/>
      <c r="BI1634" s="8"/>
      <c r="BJ1634" s="8"/>
      <c r="BK1634" s="8"/>
      <c r="BL1634" s="8"/>
      <c r="BM1634" s="8"/>
      <c r="BN1634" s="8"/>
      <c r="BO1634" s="8"/>
      <c r="BP1634" s="1" t="str">
        <v>0- Port Costs</v>
      </c>
      <c r="BT1634" s="1" t="str">
        <v>0- Port Value</v>
      </c>
      <c r="BU1634" s="8"/>
    </row>
    <row r="1635" spans="8:73" hidden="1" outlineLevel="1" x14ac:dyDescent="0.3">
      <c r="H1635" s="1" t="str">
        <v>0 - BM Costs</v>
      </c>
      <c r="L1635" s="1" t="str">
        <v>0 - BM Port</v>
      </c>
      <c r="N1635" s="1" t="str">
        <v>0 - Port Assets</v>
      </c>
      <c r="O1635" s="8"/>
      <c r="P1635" s="8"/>
      <c r="Q1635" s="8"/>
      <c r="R1635" s="8"/>
      <c r="S1635" s="8"/>
      <c r="T1635" s="8"/>
      <c r="U1635" s="8"/>
      <c r="V1635" s="8"/>
      <c r="W1635" s="8"/>
      <c r="X1635" s="8"/>
      <c r="Y1635" s="8"/>
      <c r="Z1635" s="8"/>
      <c r="AA1635" s="8"/>
      <c r="AB1635" s="8"/>
      <c r="AC1635" s="8"/>
      <c r="AD1635" s="8"/>
      <c r="AE1635" s="8"/>
      <c r="AF1635" s="8"/>
      <c r="AG1635" s="8"/>
      <c r="AH1635" s="8"/>
      <c r="AI1635" s="8"/>
      <c r="AJ1635" s="8"/>
      <c r="AK1635" s="8"/>
      <c r="AL1635" s="8"/>
      <c r="AM1635" s="8"/>
      <c r="AN1635" s="8"/>
      <c r="AO1635" s="8"/>
      <c r="AP1635" s="8"/>
      <c r="AQ1635" s="8"/>
      <c r="AR1635" s="8"/>
      <c r="AS1635" s="8"/>
      <c r="AT1635" s="8"/>
      <c r="AU1635" s="8"/>
      <c r="AV1635" s="8"/>
      <c r="AW1635" s="8"/>
      <c r="AX1635" s="8"/>
      <c r="AY1635" s="8"/>
      <c r="AZ1635" s="8"/>
      <c r="BA1635" s="8"/>
      <c r="BB1635" s="8"/>
      <c r="BC1635" s="8"/>
      <c r="BD1635" s="8"/>
      <c r="BE1635" s="8"/>
      <c r="BF1635" s="8"/>
      <c r="BG1635" s="8"/>
      <c r="BH1635" s="8"/>
      <c r="BI1635" s="8"/>
      <c r="BJ1635" s="8"/>
      <c r="BK1635" s="8"/>
      <c r="BL1635" s="8"/>
      <c r="BM1635" s="8"/>
      <c r="BN1635" s="8"/>
      <c r="BO1635" s="8"/>
      <c r="BP1635" s="1" t="str">
        <v>0- Port Costs</v>
      </c>
      <c r="BT1635" s="1" t="str">
        <v>0- Port Value</v>
      </c>
      <c r="BU1635" s="8"/>
    </row>
    <row r="1636" spans="8:73" hidden="1" outlineLevel="1" x14ac:dyDescent="0.3">
      <c r="H1636" s="1" t="str">
        <v>0 - BM Costs</v>
      </c>
      <c r="L1636" s="1" t="str">
        <v>0 - BM Port</v>
      </c>
      <c r="N1636" s="1" t="str">
        <v>0 - Port Assets</v>
      </c>
      <c r="O1636" s="8"/>
      <c r="P1636" s="8"/>
      <c r="Q1636" s="8"/>
      <c r="R1636" s="8"/>
      <c r="S1636" s="8"/>
      <c r="T1636" s="8"/>
      <c r="U1636" s="8"/>
      <c r="V1636" s="8"/>
      <c r="W1636" s="8"/>
      <c r="X1636" s="8"/>
      <c r="Y1636" s="8"/>
      <c r="Z1636" s="8"/>
      <c r="AA1636" s="8"/>
      <c r="AB1636" s="8"/>
      <c r="AC1636" s="8"/>
      <c r="AD1636" s="8"/>
      <c r="AE1636" s="8"/>
      <c r="AF1636" s="8"/>
      <c r="AG1636" s="8"/>
      <c r="AH1636" s="8"/>
      <c r="AI1636" s="8"/>
      <c r="AJ1636" s="8"/>
      <c r="AK1636" s="8"/>
      <c r="AL1636" s="8"/>
      <c r="AM1636" s="8"/>
      <c r="AN1636" s="8"/>
      <c r="AO1636" s="8"/>
      <c r="AP1636" s="8"/>
      <c r="AQ1636" s="8"/>
      <c r="AR1636" s="8"/>
      <c r="AS1636" s="8"/>
      <c r="AT1636" s="8"/>
      <c r="AU1636" s="8"/>
      <c r="AV1636" s="8"/>
      <c r="AW1636" s="8"/>
      <c r="AX1636" s="8"/>
      <c r="AY1636" s="8"/>
      <c r="AZ1636" s="8"/>
      <c r="BA1636" s="8"/>
      <c r="BB1636" s="8"/>
      <c r="BC1636" s="8"/>
      <c r="BD1636" s="8"/>
      <c r="BE1636" s="8"/>
      <c r="BF1636" s="8"/>
      <c r="BG1636" s="8"/>
      <c r="BH1636" s="8"/>
      <c r="BI1636" s="8"/>
      <c r="BJ1636" s="8"/>
      <c r="BK1636" s="8"/>
      <c r="BL1636" s="8"/>
      <c r="BM1636" s="8"/>
      <c r="BN1636" s="8"/>
      <c r="BO1636" s="8"/>
      <c r="BP1636" s="1" t="str">
        <v>0- Port Costs</v>
      </c>
      <c r="BT1636" s="1" t="str">
        <v>0- Port Value</v>
      </c>
      <c r="BU1636" s="8"/>
    </row>
    <row r="1637" spans="8:73" hidden="1" outlineLevel="1" x14ac:dyDescent="0.3">
      <c r="H1637" s="1" t="str">
        <v>0 - BM Costs</v>
      </c>
      <c r="L1637" s="1" t="str">
        <v>0 - BM Port</v>
      </c>
      <c r="N1637" s="1" t="str">
        <v>0 - Port Assets</v>
      </c>
      <c r="O1637" s="8"/>
      <c r="P1637" s="8"/>
      <c r="Q1637" s="8"/>
      <c r="R1637" s="8"/>
      <c r="S1637" s="8"/>
      <c r="T1637" s="8"/>
      <c r="U1637" s="8"/>
      <c r="V1637" s="8"/>
      <c r="W1637" s="8"/>
      <c r="X1637" s="8"/>
      <c r="Y1637" s="8"/>
      <c r="Z1637" s="8"/>
      <c r="AA1637" s="8"/>
      <c r="AB1637" s="8"/>
      <c r="AC1637" s="8"/>
      <c r="AD1637" s="8"/>
      <c r="AE1637" s="8"/>
      <c r="AF1637" s="8"/>
      <c r="AG1637" s="8"/>
      <c r="AH1637" s="8"/>
      <c r="AI1637" s="8"/>
      <c r="AJ1637" s="8"/>
      <c r="AK1637" s="8"/>
      <c r="AL1637" s="8"/>
      <c r="AM1637" s="8"/>
      <c r="AN1637" s="8"/>
      <c r="AO1637" s="8"/>
      <c r="AP1637" s="8"/>
      <c r="AQ1637" s="8"/>
      <c r="AR1637" s="8"/>
      <c r="AS1637" s="8"/>
      <c r="AT1637" s="8"/>
      <c r="AU1637" s="8"/>
      <c r="AV1637" s="8"/>
      <c r="AW1637" s="8"/>
      <c r="AX1637" s="8"/>
      <c r="AY1637" s="8"/>
      <c r="AZ1637" s="8"/>
      <c r="BA1637" s="8"/>
      <c r="BB1637" s="8"/>
      <c r="BC1637" s="8"/>
      <c r="BD1637" s="8"/>
      <c r="BE1637" s="8"/>
      <c r="BF1637" s="8"/>
      <c r="BG1637" s="8"/>
      <c r="BH1637" s="8"/>
      <c r="BI1637" s="8"/>
      <c r="BJ1637" s="8"/>
      <c r="BK1637" s="8"/>
      <c r="BL1637" s="8"/>
      <c r="BM1637" s="8"/>
      <c r="BN1637" s="8"/>
      <c r="BO1637" s="8"/>
      <c r="BP1637" s="1" t="str">
        <v>0- Port Costs</v>
      </c>
      <c r="BT1637" s="1" t="str">
        <v>0- Port Value</v>
      </c>
      <c r="BU1637" s="8"/>
    </row>
    <row r="1638" spans="8:73" hidden="1" outlineLevel="1" x14ac:dyDescent="0.3">
      <c r="H1638" s="1" t="str">
        <v>0 - BM Costs</v>
      </c>
      <c r="L1638" s="1" t="str">
        <v>0 - BM Port</v>
      </c>
      <c r="N1638" s="1" t="str">
        <v>0 - Port Assets</v>
      </c>
      <c r="O1638" s="8"/>
      <c r="P1638" s="8"/>
      <c r="Q1638" s="8"/>
      <c r="R1638" s="8"/>
      <c r="S1638" s="8"/>
      <c r="T1638" s="8"/>
      <c r="U1638" s="8"/>
      <c r="V1638" s="8"/>
      <c r="W1638" s="8"/>
      <c r="X1638" s="8"/>
      <c r="Y1638" s="8"/>
      <c r="Z1638" s="8"/>
      <c r="AA1638" s="8"/>
      <c r="AB1638" s="8"/>
      <c r="AC1638" s="8"/>
      <c r="AD1638" s="8"/>
      <c r="AE1638" s="8"/>
      <c r="AF1638" s="8"/>
      <c r="AG1638" s="8"/>
      <c r="AH1638" s="8"/>
      <c r="AI1638" s="8"/>
      <c r="AJ1638" s="8"/>
      <c r="AK1638" s="8"/>
      <c r="AL1638" s="8"/>
      <c r="AM1638" s="8"/>
      <c r="AN1638" s="8"/>
      <c r="AO1638" s="8"/>
      <c r="AP1638" s="8"/>
      <c r="AQ1638" s="8"/>
      <c r="AR1638" s="8"/>
      <c r="AS1638" s="8"/>
      <c r="AT1638" s="8"/>
      <c r="AU1638" s="8"/>
      <c r="AV1638" s="8"/>
      <c r="AW1638" s="8"/>
      <c r="AX1638" s="8"/>
      <c r="AY1638" s="8"/>
      <c r="AZ1638" s="8"/>
      <c r="BA1638" s="8"/>
      <c r="BB1638" s="8"/>
      <c r="BC1638" s="8"/>
      <c r="BD1638" s="8"/>
      <c r="BE1638" s="8"/>
      <c r="BF1638" s="8"/>
      <c r="BG1638" s="8"/>
      <c r="BH1638" s="8"/>
      <c r="BI1638" s="8"/>
      <c r="BJ1638" s="8"/>
      <c r="BK1638" s="8"/>
      <c r="BL1638" s="8"/>
      <c r="BM1638" s="8"/>
      <c r="BN1638" s="8"/>
      <c r="BO1638" s="8"/>
      <c r="BP1638" s="1" t="str">
        <v>0- Port Costs</v>
      </c>
      <c r="BT1638" s="1" t="str">
        <v>0- Port Value</v>
      </c>
      <c r="BU1638" s="8"/>
    </row>
    <row r="1639" spans="8:73" hidden="1" outlineLevel="1" x14ac:dyDescent="0.3">
      <c r="H1639" s="1" t="str">
        <v>0 - BM Costs</v>
      </c>
      <c r="L1639" s="1" t="str">
        <v>0 - BM Port</v>
      </c>
      <c r="N1639" s="1" t="str">
        <v>0 - Port Assets</v>
      </c>
      <c r="O1639" s="8"/>
      <c r="P1639" s="8"/>
      <c r="Q1639" s="8"/>
      <c r="R1639" s="8"/>
      <c r="S1639" s="8"/>
      <c r="T1639" s="8"/>
      <c r="U1639" s="8"/>
      <c r="V1639" s="8"/>
      <c r="W1639" s="8"/>
      <c r="X1639" s="8"/>
      <c r="Y1639" s="8"/>
      <c r="Z1639" s="8"/>
      <c r="AA1639" s="8"/>
      <c r="AB1639" s="8"/>
      <c r="AC1639" s="8"/>
      <c r="AD1639" s="8"/>
      <c r="AE1639" s="8"/>
      <c r="AF1639" s="8"/>
      <c r="AG1639" s="8"/>
      <c r="AH1639" s="8"/>
      <c r="AI1639" s="8"/>
      <c r="AJ1639" s="8"/>
      <c r="AK1639" s="8"/>
      <c r="AL1639" s="8"/>
      <c r="AM1639" s="8"/>
      <c r="AN1639" s="8"/>
      <c r="AO1639" s="8"/>
      <c r="AP1639" s="8"/>
      <c r="AQ1639" s="8"/>
      <c r="AR1639" s="8"/>
      <c r="AS1639" s="8"/>
      <c r="AT1639" s="8"/>
      <c r="AU1639" s="8"/>
      <c r="AV1639" s="8"/>
      <c r="AW1639" s="8"/>
      <c r="AX1639" s="8"/>
      <c r="AY1639" s="8"/>
      <c r="AZ1639" s="8"/>
      <c r="BA1639" s="8"/>
      <c r="BB1639" s="8"/>
      <c r="BC1639" s="8"/>
      <c r="BD1639" s="8"/>
      <c r="BE1639" s="8"/>
      <c r="BF1639" s="8"/>
      <c r="BG1639" s="8"/>
      <c r="BH1639" s="8"/>
      <c r="BI1639" s="8"/>
      <c r="BJ1639" s="8"/>
      <c r="BK1639" s="8"/>
      <c r="BL1639" s="8"/>
      <c r="BM1639" s="8"/>
      <c r="BN1639" s="8"/>
      <c r="BO1639" s="8"/>
      <c r="BP1639" s="1" t="str">
        <v>0- Port Costs</v>
      </c>
      <c r="BT1639" s="1" t="str">
        <v>0- Port Value</v>
      </c>
      <c r="BU1639" s="8"/>
    </row>
    <row r="1640" spans="8:73" hidden="1" outlineLevel="1" x14ac:dyDescent="0.3">
      <c r="H1640" s="1" t="str">
        <v>0 - BM Costs</v>
      </c>
      <c r="L1640" s="1" t="str">
        <v>0 - BM Port</v>
      </c>
      <c r="N1640" s="1" t="str">
        <v>0 - Port Assets</v>
      </c>
      <c r="O1640" s="8"/>
      <c r="P1640" s="8"/>
      <c r="Q1640" s="8"/>
      <c r="R1640" s="8"/>
      <c r="S1640" s="8"/>
      <c r="T1640" s="8"/>
      <c r="U1640" s="8"/>
      <c r="V1640" s="8"/>
      <c r="W1640" s="8"/>
      <c r="X1640" s="8"/>
      <c r="Y1640" s="8"/>
      <c r="Z1640" s="8"/>
      <c r="AA1640" s="8"/>
      <c r="AB1640" s="8"/>
      <c r="AC1640" s="8"/>
      <c r="AD1640" s="8"/>
      <c r="AE1640" s="8"/>
      <c r="AF1640" s="8"/>
      <c r="AG1640" s="8"/>
      <c r="AH1640" s="8"/>
      <c r="AI1640" s="8"/>
      <c r="AJ1640" s="8"/>
      <c r="AK1640" s="8"/>
      <c r="AL1640" s="8"/>
      <c r="AM1640" s="8"/>
      <c r="AN1640" s="8"/>
      <c r="AO1640" s="8"/>
      <c r="AP1640" s="8"/>
      <c r="AQ1640" s="8"/>
      <c r="AR1640" s="8"/>
      <c r="AS1640" s="8"/>
      <c r="AT1640" s="8"/>
      <c r="AU1640" s="8"/>
      <c r="AV1640" s="8"/>
      <c r="AW1640" s="8"/>
      <c r="AX1640" s="8"/>
      <c r="AY1640" s="8"/>
      <c r="AZ1640" s="8"/>
      <c r="BA1640" s="8"/>
      <c r="BB1640" s="8"/>
      <c r="BC1640" s="8"/>
      <c r="BD1640" s="8"/>
      <c r="BE1640" s="8"/>
      <c r="BF1640" s="8"/>
      <c r="BG1640" s="8"/>
      <c r="BH1640" s="8"/>
      <c r="BI1640" s="8"/>
      <c r="BJ1640" s="8"/>
      <c r="BK1640" s="8"/>
      <c r="BL1640" s="8"/>
      <c r="BM1640" s="8"/>
      <c r="BN1640" s="8"/>
      <c r="BO1640" s="8"/>
      <c r="BP1640" s="1" t="str">
        <v>0- Port Costs</v>
      </c>
      <c r="BT1640" s="1" t="str">
        <v>0- Port Value</v>
      </c>
      <c r="BU1640" s="8"/>
    </row>
    <row r="1641" spans="8:73" hidden="1" outlineLevel="1" x14ac:dyDescent="0.3">
      <c r="H1641" s="1" t="str">
        <v>0 - BM Costs</v>
      </c>
      <c r="L1641" s="1" t="str">
        <v>0 - BM Port</v>
      </c>
      <c r="N1641" s="1" t="str">
        <v>0 - Port Assets</v>
      </c>
      <c r="O1641" s="8"/>
      <c r="P1641" s="8"/>
      <c r="Q1641" s="8"/>
      <c r="R1641" s="8"/>
      <c r="S1641" s="8"/>
      <c r="T1641" s="8"/>
      <c r="U1641" s="8"/>
      <c r="V1641" s="8"/>
      <c r="W1641" s="8"/>
      <c r="X1641" s="8"/>
      <c r="Y1641" s="8"/>
      <c r="Z1641" s="8"/>
      <c r="AA1641" s="8"/>
      <c r="AB1641" s="8"/>
      <c r="AC1641" s="8"/>
      <c r="AD1641" s="8"/>
      <c r="AE1641" s="8"/>
      <c r="AF1641" s="8"/>
      <c r="AG1641" s="8"/>
      <c r="AH1641" s="8"/>
      <c r="AI1641" s="8"/>
      <c r="AJ1641" s="8"/>
      <c r="AK1641" s="8"/>
      <c r="AL1641" s="8"/>
      <c r="AM1641" s="8"/>
      <c r="AN1641" s="8"/>
      <c r="AO1641" s="8"/>
      <c r="AP1641" s="8"/>
      <c r="AQ1641" s="8"/>
      <c r="AR1641" s="8"/>
      <c r="AS1641" s="8"/>
      <c r="AT1641" s="8"/>
      <c r="AU1641" s="8"/>
      <c r="AV1641" s="8"/>
      <c r="AW1641" s="8"/>
      <c r="AX1641" s="8"/>
      <c r="AY1641" s="8"/>
      <c r="AZ1641" s="8"/>
      <c r="BA1641" s="8"/>
      <c r="BB1641" s="8"/>
      <c r="BC1641" s="8"/>
      <c r="BD1641" s="8"/>
      <c r="BE1641" s="8"/>
      <c r="BF1641" s="8"/>
      <c r="BG1641" s="8"/>
      <c r="BH1641" s="8"/>
      <c r="BI1641" s="8"/>
      <c r="BJ1641" s="8"/>
      <c r="BK1641" s="8"/>
      <c r="BL1641" s="8"/>
      <c r="BM1641" s="8"/>
      <c r="BN1641" s="8"/>
      <c r="BO1641" s="8"/>
      <c r="BP1641" s="1" t="str">
        <v>0- Port Costs</v>
      </c>
      <c r="BT1641" s="1" t="str">
        <v>0- Port Value</v>
      </c>
      <c r="BU1641" s="8"/>
    </row>
    <row r="1642" spans="8:73" hidden="1" outlineLevel="1" x14ac:dyDescent="0.3">
      <c r="H1642" s="1" t="str">
        <v>0 - BM Costs</v>
      </c>
      <c r="L1642" s="1" t="str">
        <v>0 - BM Port</v>
      </c>
      <c r="N1642" s="1" t="str">
        <v>0 - Port Assets</v>
      </c>
      <c r="O1642" s="8"/>
      <c r="P1642" s="8"/>
      <c r="Q1642" s="8"/>
      <c r="R1642" s="8"/>
      <c r="S1642" s="8"/>
      <c r="T1642" s="8"/>
      <c r="U1642" s="8"/>
      <c r="V1642" s="8"/>
      <c r="W1642" s="8"/>
      <c r="X1642" s="8"/>
      <c r="Y1642" s="8"/>
      <c r="Z1642" s="8"/>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c r="BD1642" s="8"/>
      <c r="BE1642" s="8"/>
      <c r="BF1642" s="8"/>
      <c r="BG1642" s="8"/>
      <c r="BH1642" s="8"/>
      <c r="BI1642" s="8"/>
      <c r="BJ1642" s="8"/>
      <c r="BK1642" s="8"/>
      <c r="BL1642" s="8"/>
      <c r="BM1642" s="8"/>
      <c r="BN1642" s="8"/>
      <c r="BO1642" s="8"/>
      <c r="BP1642" s="1" t="str">
        <v>0- Port Costs</v>
      </c>
      <c r="BT1642" s="1" t="str">
        <v>0- Port Value</v>
      </c>
      <c r="BU1642" s="8"/>
    </row>
    <row r="1643" spans="8:73" hidden="1" outlineLevel="1" x14ac:dyDescent="0.3">
      <c r="H1643" s="1" t="str">
        <v>0 - BM Costs</v>
      </c>
      <c r="L1643" s="1" t="str">
        <v>0 - BM Port</v>
      </c>
      <c r="N1643" s="1" t="str">
        <v>0 - Port Assets</v>
      </c>
      <c r="O1643" s="8"/>
      <c r="P1643" s="8"/>
      <c r="Q1643" s="8"/>
      <c r="R1643" s="8"/>
      <c r="S1643" s="8"/>
      <c r="T1643" s="8"/>
      <c r="U1643" s="8"/>
      <c r="V1643" s="8"/>
      <c r="W1643" s="8"/>
      <c r="X1643" s="8"/>
      <c r="Y1643" s="8"/>
      <c r="Z1643" s="8"/>
      <c r="AA1643" s="8"/>
      <c r="AB1643" s="8"/>
      <c r="AC1643" s="8"/>
      <c r="AD1643" s="8"/>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c r="BA1643" s="8"/>
      <c r="BB1643" s="8"/>
      <c r="BC1643" s="8"/>
      <c r="BD1643" s="8"/>
      <c r="BE1643" s="8"/>
      <c r="BF1643" s="8"/>
      <c r="BG1643" s="8"/>
      <c r="BH1643" s="8"/>
      <c r="BI1643" s="8"/>
      <c r="BJ1643" s="8"/>
      <c r="BK1643" s="8"/>
      <c r="BL1643" s="8"/>
      <c r="BM1643" s="8"/>
      <c r="BN1643" s="8"/>
      <c r="BO1643" s="8"/>
      <c r="BP1643" s="1" t="str">
        <v>0- Port Costs</v>
      </c>
      <c r="BT1643" s="1" t="str">
        <v>0- Port Value</v>
      </c>
      <c r="BU1643" s="8"/>
    </row>
    <row r="1644" spans="8:73" hidden="1" outlineLevel="1" x14ac:dyDescent="0.3">
      <c r="H1644" s="1" t="str">
        <v>0 - BM Costs</v>
      </c>
      <c r="L1644" s="1" t="str">
        <v>0 - BM Port</v>
      </c>
      <c r="N1644" s="1" t="str">
        <v>0 - Port Assets</v>
      </c>
      <c r="O1644" s="8"/>
      <c r="P1644" s="8"/>
      <c r="Q1644" s="8"/>
      <c r="R1644" s="8"/>
      <c r="S1644" s="8"/>
      <c r="T1644" s="8"/>
      <c r="U1644" s="8"/>
      <c r="V1644" s="8"/>
      <c r="W1644" s="8"/>
      <c r="X1644" s="8"/>
      <c r="Y1644" s="8"/>
      <c r="Z1644" s="8"/>
      <c r="AA1644" s="8"/>
      <c r="AB1644" s="8"/>
      <c r="AC1644" s="8"/>
      <c r="AD1644" s="8"/>
      <c r="AE1644" s="8"/>
      <c r="AF1644" s="8"/>
      <c r="AG1644" s="8"/>
      <c r="AH1644" s="8"/>
      <c r="AI1644" s="8"/>
      <c r="AJ1644" s="8"/>
      <c r="AK1644" s="8"/>
      <c r="AL1644" s="8"/>
      <c r="AM1644" s="8"/>
      <c r="AN1644" s="8"/>
      <c r="AO1644" s="8"/>
      <c r="AP1644" s="8"/>
      <c r="AQ1644" s="8"/>
      <c r="AR1644" s="8"/>
      <c r="AS1644" s="8"/>
      <c r="AT1644" s="8"/>
      <c r="AU1644" s="8"/>
      <c r="AV1644" s="8"/>
      <c r="AW1644" s="8"/>
      <c r="AX1644" s="8"/>
      <c r="AY1644" s="8"/>
      <c r="AZ1644" s="8"/>
      <c r="BA1644" s="8"/>
      <c r="BB1644" s="8"/>
      <c r="BC1644" s="8"/>
      <c r="BD1644" s="8"/>
      <c r="BE1644" s="8"/>
      <c r="BF1644" s="8"/>
      <c r="BG1644" s="8"/>
      <c r="BH1644" s="8"/>
      <c r="BI1644" s="8"/>
      <c r="BJ1644" s="8"/>
      <c r="BK1644" s="8"/>
      <c r="BL1644" s="8"/>
      <c r="BM1644" s="8"/>
      <c r="BN1644" s="8"/>
      <c r="BO1644" s="8"/>
      <c r="BP1644" s="1" t="str">
        <v>0- Port Costs</v>
      </c>
      <c r="BT1644" s="1" t="str">
        <v>0- Port Value</v>
      </c>
      <c r="BU1644" s="8"/>
    </row>
    <row r="1645" spans="8:73" hidden="1" outlineLevel="1" x14ac:dyDescent="0.3">
      <c r="H1645" s="1" t="str">
        <v>0 - BM Costs</v>
      </c>
      <c r="L1645" s="1" t="str">
        <v>0 - BM Port</v>
      </c>
      <c r="N1645" s="1" t="str">
        <v>0 - Port Assets</v>
      </c>
      <c r="O1645" s="8"/>
      <c r="P1645" s="8"/>
      <c r="Q1645" s="8"/>
      <c r="R1645" s="8"/>
      <c r="S1645" s="8"/>
      <c r="T1645" s="8"/>
      <c r="U1645" s="8"/>
      <c r="V1645" s="8"/>
      <c r="W1645" s="8"/>
      <c r="X1645" s="8"/>
      <c r="Y1645" s="8"/>
      <c r="Z1645" s="8"/>
      <c r="AA1645" s="8"/>
      <c r="AB1645" s="8"/>
      <c r="AC1645" s="8"/>
      <c r="AD1645" s="8"/>
      <c r="AE1645" s="8"/>
      <c r="AF1645" s="8"/>
      <c r="AG1645" s="8"/>
      <c r="AH1645" s="8"/>
      <c r="AI1645" s="8"/>
      <c r="AJ1645" s="8"/>
      <c r="AK1645" s="8"/>
      <c r="AL1645" s="8"/>
      <c r="AM1645" s="8"/>
      <c r="AN1645" s="8"/>
      <c r="AO1645" s="8"/>
      <c r="AP1645" s="8"/>
      <c r="AQ1645" s="8"/>
      <c r="AR1645" s="8"/>
      <c r="AS1645" s="8"/>
      <c r="AT1645" s="8"/>
      <c r="AU1645" s="8"/>
      <c r="AV1645" s="8"/>
      <c r="AW1645" s="8"/>
      <c r="AX1645" s="8"/>
      <c r="AY1645" s="8"/>
      <c r="AZ1645" s="8"/>
      <c r="BA1645" s="8"/>
      <c r="BB1645" s="8"/>
      <c r="BC1645" s="8"/>
      <c r="BD1645" s="8"/>
      <c r="BE1645" s="8"/>
      <c r="BF1645" s="8"/>
      <c r="BG1645" s="8"/>
      <c r="BH1645" s="8"/>
      <c r="BI1645" s="8"/>
      <c r="BJ1645" s="8"/>
      <c r="BK1645" s="8"/>
      <c r="BL1645" s="8"/>
      <c r="BM1645" s="8"/>
      <c r="BN1645" s="8"/>
      <c r="BO1645" s="8"/>
      <c r="BP1645" s="1" t="str">
        <v>0- Port Costs</v>
      </c>
      <c r="BT1645" s="1" t="str">
        <v>0- Port Value</v>
      </c>
      <c r="BU1645" s="8"/>
    </row>
    <row r="1646" spans="8:73" hidden="1" outlineLevel="1" x14ac:dyDescent="0.3">
      <c r="H1646" s="1" t="str">
        <v>0 - BM Costs</v>
      </c>
      <c r="L1646" s="1" t="str">
        <v>0 - BM Port</v>
      </c>
      <c r="N1646" s="1" t="str">
        <v>0 - Port Assets</v>
      </c>
      <c r="O1646" s="8"/>
      <c r="P1646" s="8"/>
      <c r="Q1646" s="8"/>
      <c r="R1646" s="8"/>
      <c r="S1646" s="8"/>
      <c r="T1646" s="8"/>
      <c r="U1646" s="8"/>
      <c r="V1646" s="8"/>
      <c r="W1646" s="8"/>
      <c r="X1646" s="8"/>
      <c r="Y1646" s="8"/>
      <c r="Z1646" s="8"/>
      <c r="AA1646" s="8"/>
      <c r="AB1646" s="8"/>
      <c r="AC1646" s="8"/>
      <c r="AD1646" s="8"/>
      <c r="AE1646" s="8"/>
      <c r="AF1646" s="8"/>
      <c r="AG1646" s="8"/>
      <c r="AH1646" s="8"/>
      <c r="AI1646" s="8"/>
      <c r="AJ1646" s="8"/>
      <c r="AK1646" s="8"/>
      <c r="AL1646" s="8"/>
      <c r="AM1646" s="8"/>
      <c r="AN1646" s="8"/>
      <c r="AO1646" s="8"/>
      <c r="AP1646" s="8"/>
      <c r="AQ1646" s="8"/>
      <c r="AR1646" s="8"/>
      <c r="AS1646" s="8"/>
      <c r="AT1646" s="8"/>
      <c r="AU1646" s="8"/>
      <c r="AV1646" s="8"/>
      <c r="AW1646" s="8"/>
      <c r="AX1646" s="8"/>
      <c r="AY1646" s="8"/>
      <c r="AZ1646" s="8"/>
      <c r="BA1646" s="8"/>
      <c r="BB1646" s="8"/>
      <c r="BC1646" s="8"/>
      <c r="BD1646" s="8"/>
      <c r="BE1646" s="8"/>
      <c r="BF1646" s="8"/>
      <c r="BG1646" s="8"/>
      <c r="BH1646" s="8"/>
      <c r="BI1646" s="8"/>
      <c r="BJ1646" s="8"/>
      <c r="BK1646" s="8"/>
      <c r="BL1646" s="8"/>
      <c r="BM1646" s="8"/>
      <c r="BN1646" s="8"/>
      <c r="BO1646" s="8"/>
      <c r="BP1646" s="1" t="str">
        <v>0- Port Costs</v>
      </c>
      <c r="BT1646" s="1" t="str">
        <v>0- Port Value</v>
      </c>
      <c r="BU1646" s="8"/>
    </row>
    <row r="1647" spans="8:73" hidden="1" outlineLevel="1" x14ac:dyDescent="0.3">
      <c r="H1647" s="1" t="str">
        <v>0 - BM Costs</v>
      </c>
      <c r="L1647" s="1" t="str">
        <v>0 - BM Port</v>
      </c>
      <c r="N1647" s="1" t="str">
        <v>0 - Port Assets</v>
      </c>
      <c r="O1647" s="8"/>
      <c r="P1647" s="8"/>
      <c r="Q1647" s="8"/>
      <c r="R1647" s="8"/>
      <c r="S1647" s="8"/>
      <c r="T1647" s="8"/>
      <c r="U1647" s="8"/>
      <c r="V1647" s="8"/>
      <c r="W1647" s="8"/>
      <c r="X1647" s="8"/>
      <c r="Y1647" s="8"/>
      <c r="Z1647" s="8"/>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8"/>
      <c r="AX1647" s="8"/>
      <c r="AY1647" s="8"/>
      <c r="AZ1647" s="8"/>
      <c r="BA1647" s="8"/>
      <c r="BB1647" s="8"/>
      <c r="BC1647" s="8"/>
      <c r="BD1647" s="8"/>
      <c r="BE1647" s="8"/>
      <c r="BF1647" s="8"/>
      <c r="BG1647" s="8"/>
      <c r="BH1647" s="8"/>
      <c r="BI1647" s="8"/>
      <c r="BJ1647" s="8"/>
      <c r="BK1647" s="8"/>
      <c r="BL1647" s="8"/>
      <c r="BM1647" s="8"/>
      <c r="BN1647" s="8"/>
      <c r="BO1647" s="8"/>
      <c r="BP1647" s="1" t="str">
        <v>0- Port Costs</v>
      </c>
      <c r="BT1647" s="1" t="str">
        <v>0- Port Value</v>
      </c>
      <c r="BU1647" s="8"/>
    </row>
    <row r="1648" spans="8:73" hidden="1" outlineLevel="1" x14ac:dyDescent="0.3">
      <c r="H1648" s="1" t="str">
        <v>0 - BM Costs</v>
      </c>
      <c r="L1648" s="1" t="str">
        <v>0 - BM Port</v>
      </c>
      <c r="N1648" s="1" t="str">
        <v>0 - Port Assets</v>
      </c>
      <c r="O1648" s="8"/>
      <c r="P1648" s="8"/>
      <c r="Q1648" s="8"/>
      <c r="R1648" s="8"/>
      <c r="S1648" s="8"/>
      <c r="T1648" s="8"/>
      <c r="U1648" s="8"/>
      <c r="V1648" s="8"/>
      <c r="W1648" s="8"/>
      <c r="X1648" s="8"/>
      <c r="Y1648" s="8"/>
      <c r="Z1648" s="8"/>
      <c r="AA1648" s="8"/>
      <c r="AB1648" s="8"/>
      <c r="AC1648" s="8"/>
      <c r="AD1648" s="8"/>
      <c r="AE1648" s="8"/>
      <c r="AF1648" s="8"/>
      <c r="AG1648" s="8"/>
      <c r="AH1648" s="8"/>
      <c r="AI1648" s="8"/>
      <c r="AJ1648" s="8"/>
      <c r="AK1648" s="8"/>
      <c r="AL1648" s="8"/>
      <c r="AM1648" s="8"/>
      <c r="AN1648" s="8"/>
      <c r="AO1648" s="8"/>
      <c r="AP1648" s="8"/>
      <c r="AQ1648" s="8"/>
      <c r="AR1648" s="8"/>
      <c r="AS1648" s="8"/>
      <c r="AT1648" s="8"/>
      <c r="AU1648" s="8"/>
      <c r="AV1648" s="8"/>
      <c r="AW1648" s="8"/>
      <c r="AX1648" s="8"/>
      <c r="AY1648" s="8"/>
      <c r="AZ1648" s="8"/>
      <c r="BA1648" s="8"/>
      <c r="BB1648" s="8"/>
      <c r="BC1648" s="8"/>
      <c r="BD1648" s="8"/>
      <c r="BE1648" s="8"/>
      <c r="BF1648" s="8"/>
      <c r="BG1648" s="8"/>
      <c r="BH1648" s="8"/>
      <c r="BI1648" s="8"/>
      <c r="BJ1648" s="8"/>
      <c r="BK1648" s="8"/>
      <c r="BL1648" s="8"/>
      <c r="BM1648" s="8"/>
      <c r="BN1648" s="8"/>
      <c r="BO1648" s="8"/>
      <c r="BP1648" s="1" t="str">
        <v>0- Port Costs</v>
      </c>
      <c r="BT1648" s="1" t="str">
        <v>0- Port Value</v>
      </c>
      <c r="BU1648" s="8"/>
    </row>
    <row r="1649" spans="8:73" hidden="1" outlineLevel="1" x14ac:dyDescent="0.3">
      <c r="H1649" s="1" t="str">
        <v>0 - BM Costs</v>
      </c>
      <c r="L1649" s="1" t="str">
        <v>0 - BM Port</v>
      </c>
      <c r="N1649" s="1" t="str">
        <v>0 - Port Assets</v>
      </c>
      <c r="O1649" s="8"/>
      <c r="P1649" s="8"/>
      <c r="Q1649" s="8"/>
      <c r="R1649" s="8"/>
      <c r="S1649" s="8"/>
      <c r="T1649" s="8"/>
      <c r="U1649" s="8"/>
      <c r="V1649" s="8"/>
      <c r="W1649" s="8"/>
      <c r="X1649" s="8"/>
      <c r="Y1649" s="8"/>
      <c r="Z1649" s="8"/>
      <c r="AA1649" s="8"/>
      <c r="AB1649" s="8"/>
      <c r="AC1649" s="8"/>
      <c r="AD1649" s="8"/>
      <c r="AE1649" s="8"/>
      <c r="AF1649" s="8"/>
      <c r="AG1649" s="8"/>
      <c r="AH1649" s="8"/>
      <c r="AI1649" s="8"/>
      <c r="AJ1649" s="8"/>
      <c r="AK1649" s="8"/>
      <c r="AL1649" s="8"/>
      <c r="AM1649" s="8"/>
      <c r="AN1649" s="8"/>
      <c r="AO1649" s="8"/>
      <c r="AP1649" s="8"/>
      <c r="AQ1649" s="8"/>
      <c r="AR1649" s="8"/>
      <c r="AS1649" s="8"/>
      <c r="AT1649" s="8"/>
      <c r="AU1649" s="8"/>
      <c r="AV1649" s="8"/>
      <c r="AW1649" s="8"/>
      <c r="AX1649" s="8"/>
      <c r="AY1649" s="8"/>
      <c r="AZ1649" s="8"/>
      <c r="BA1649" s="8"/>
      <c r="BB1649" s="8"/>
      <c r="BC1649" s="8"/>
      <c r="BD1649" s="8"/>
      <c r="BE1649" s="8"/>
      <c r="BF1649" s="8"/>
      <c r="BG1649" s="8"/>
      <c r="BH1649" s="8"/>
      <c r="BI1649" s="8"/>
      <c r="BJ1649" s="8"/>
      <c r="BK1649" s="8"/>
      <c r="BL1649" s="8"/>
      <c r="BM1649" s="8"/>
      <c r="BN1649" s="8"/>
      <c r="BO1649" s="8"/>
      <c r="BP1649" s="1" t="str">
        <v>0- Port Costs</v>
      </c>
      <c r="BT1649" s="1" t="str">
        <v>0- Port Value</v>
      </c>
      <c r="BU1649" s="8"/>
    </row>
    <row r="1650" spans="8:73" hidden="1" outlineLevel="1" x14ac:dyDescent="0.3">
      <c r="H1650" s="1" t="str">
        <v>0 - BM Costs</v>
      </c>
      <c r="L1650" s="1" t="str">
        <v>0 - BM Port</v>
      </c>
      <c r="N1650" s="1" t="str">
        <v>0 - Port Assets</v>
      </c>
      <c r="O1650" s="8"/>
      <c r="P1650" s="8"/>
      <c r="Q1650" s="8"/>
      <c r="R1650" s="8"/>
      <c r="S1650" s="8"/>
      <c r="T1650" s="8"/>
      <c r="U1650" s="8"/>
      <c r="V1650" s="8"/>
      <c r="W1650" s="8"/>
      <c r="X1650" s="8"/>
      <c r="Y1650" s="8"/>
      <c r="Z1650" s="8"/>
      <c r="AA1650" s="8"/>
      <c r="AB1650" s="8"/>
      <c r="AC1650" s="8"/>
      <c r="AD1650" s="8"/>
      <c r="AE1650" s="8"/>
      <c r="AF1650" s="8"/>
      <c r="AG1650" s="8"/>
      <c r="AH1650" s="8"/>
      <c r="AI1650" s="8"/>
      <c r="AJ1650" s="8"/>
      <c r="AK1650" s="8"/>
      <c r="AL1650" s="8"/>
      <c r="AM1650" s="8"/>
      <c r="AN1650" s="8"/>
      <c r="AO1650" s="8"/>
      <c r="AP1650" s="8"/>
      <c r="AQ1650" s="8"/>
      <c r="AR1650" s="8"/>
      <c r="AS1650" s="8"/>
      <c r="AT1650" s="8"/>
      <c r="AU1650" s="8"/>
      <c r="AV1650" s="8"/>
      <c r="AW1650" s="8"/>
      <c r="AX1650" s="8"/>
      <c r="AY1650" s="8"/>
      <c r="AZ1650" s="8"/>
      <c r="BA1650" s="8"/>
      <c r="BB1650" s="8"/>
      <c r="BC1650" s="8"/>
      <c r="BD1650" s="8"/>
      <c r="BE1650" s="8"/>
      <c r="BF1650" s="8"/>
      <c r="BG1650" s="8"/>
      <c r="BH1650" s="8"/>
      <c r="BI1650" s="8"/>
      <c r="BJ1650" s="8"/>
      <c r="BK1650" s="8"/>
      <c r="BL1650" s="8"/>
      <c r="BM1650" s="8"/>
      <c r="BN1650" s="8"/>
      <c r="BO1650" s="8"/>
      <c r="BP1650" s="1" t="str">
        <v>0- Port Costs</v>
      </c>
      <c r="BT1650" s="1" t="str">
        <v>0- Port Value</v>
      </c>
      <c r="BU1650" s="8"/>
    </row>
    <row r="1651" spans="8:73" hidden="1" outlineLevel="1" x14ac:dyDescent="0.3">
      <c r="H1651" s="1" t="str">
        <v>0 - BM Costs</v>
      </c>
      <c r="L1651" s="1" t="str">
        <v>0 - BM Port</v>
      </c>
      <c r="N1651" s="1" t="str">
        <v>0 - Port Assets</v>
      </c>
      <c r="O1651" s="8"/>
      <c r="P1651" s="8"/>
      <c r="Q1651" s="8"/>
      <c r="R1651" s="8"/>
      <c r="S1651" s="8"/>
      <c r="T1651" s="8"/>
      <c r="U1651" s="8"/>
      <c r="V1651" s="8"/>
      <c r="W1651" s="8"/>
      <c r="X1651" s="8"/>
      <c r="Y1651" s="8"/>
      <c r="Z1651" s="8"/>
      <c r="AA1651" s="8"/>
      <c r="AB1651" s="8"/>
      <c r="AC1651" s="8"/>
      <c r="AD1651" s="8"/>
      <c r="AE1651" s="8"/>
      <c r="AF1651" s="8"/>
      <c r="AG1651" s="8"/>
      <c r="AH1651" s="8"/>
      <c r="AI1651" s="8"/>
      <c r="AJ1651" s="8"/>
      <c r="AK1651" s="8"/>
      <c r="AL1651" s="8"/>
      <c r="AM1651" s="8"/>
      <c r="AN1651" s="8"/>
      <c r="AO1651" s="8"/>
      <c r="AP1651" s="8"/>
      <c r="AQ1651" s="8"/>
      <c r="AR1651" s="8"/>
      <c r="AS1651" s="8"/>
      <c r="AT1651" s="8"/>
      <c r="AU1651" s="8"/>
      <c r="AV1651" s="8"/>
      <c r="AW1651" s="8"/>
      <c r="AX1651" s="8"/>
      <c r="AY1651" s="8"/>
      <c r="AZ1651" s="8"/>
      <c r="BA1651" s="8"/>
      <c r="BB1651" s="8"/>
      <c r="BC1651" s="8"/>
      <c r="BD1651" s="8"/>
      <c r="BE1651" s="8"/>
      <c r="BF1651" s="8"/>
      <c r="BG1651" s="8"/>
      <c r="BH1651" s="8"/>
      <c r="BI1651" s="8"/>
      <c r="BJ1651" s="8"/>
      <c r="BK1651" s="8"/>
      <c r="BL1651" s="8"/>
      <c r="BM1651" s="8"/>
      <c r="BN1651" s="8"/>
      <c r="BO1651" s="8"/>
      <c r="BP1651" s="1" t="str">
        <v>0- Port Costs</v>
      </c>
      <c r="BT1651" s="1" t="str">
        <v>0- Port Value</v>
      </c>
      <c r="BU1651" s="8"/>
    </row>
    <row r="1652" spans="8:73" hidden="1" outlineLevel="1" x14ac:dyDescent="0.3">
      <c r="H1652" s="1" t="str">
        <v>0 - BM Costs</v>
      </c>
      <c r="L1652" s="1" t="str">
        <v>0 - BM Port</v>
      </c>
      <c r="N1652" s="1" t="str">
        <v>0 - Port Assets</v>
      </c>
      <c r="O1652" s="8"/>
      <c r="P1652" s="8"/>
      <c r="Q1652" s="8"/>
      <c r="R1652" s="8"/>
      <c r="S1652" s="8"/>
      <c r="T1652" s="8"/>
      <c r="U1652" s="8"/>
      <c r="V1652" s="8"/>
      <c r="W1652" s="8"/>
      <c r="X1652" s="8"/>
      <c r="Y1652" s="8"/>
      <c r="Z1652" s="8"/>
      <c r="AA1652" s="8"/>
      <c r="AB1652" s="8"/>
      <c r="AC1652" s="8"/>
      <c r="AD1652" s="8"/>
      <c r="AE1652" s="8"/>
      <c r="AF1652" s="8"/>
      <c r="AG1652" s="8"/>
      <c r="AH1652" s="8"/>
      <c r="AI1652" s="8"/>
      <c r="AJ1652" s="8"/>
      <c r="AK1652" s="8"/>
      <c r="AL1652" s="8"/>
      <c r="AM1652" s="8"/>
      <c r="AN1652" s="8"/>
      <c r="AO1652" s="8"/>
      <c r="AP1652" s="8"/>
      <c r="AQ1652" s="8"/>
      <c r="AR1652" s="8"/>
      <c r="AS1652" s="8"/>
      <c r="AT1652" s="8"/>
      <c r="AU1652" s="8"/>
      <c r="AV1652" s="8"/>
      <c r="AW1652" s="8"/>
      <c r="AX1652" s="8"/>
      <c r="AY1652" s="8"/>
      <c r="AZ1652" s="8"/>
      <c r="BA1652" s="8"/>
      <c r="BB1652" s="8"/>
      <c r="BC1652" s="8"/>
      <c r="BD1652" s="8"/>
      <c r="BE1652" s="8"/>
      <c r="BF1652" s="8"/>
      <c r="BG1652" s="8"/>
      <c r="BH1652" s="8"/>
      <c r="BI1652" s="8"/>
      <c r="BJ1652" s="8"/>
      <c r="BK1652" s="8"/>
      <c r="BL1652" s="8"/>
      <c r="BM1652" s="8"/>
      <c r="BN1652" s="8"/>
      <c r="BO1652" s="8"/>
      <c r="BP1652" s="1" t="str">
        <v>0- Port Costs</v>
      </c>
      <c r="BT1652" s="1" t="str">
        <v>0- Port Value</v>
      </c>
      <c r="BU1652" s="8"/>
    </row>
    <row r="1653" spans="8:73" hidden="1" outlineLevel="1" x14ac:dyDescent="0.3">
      <c r="H1653" s="1" t="str">
        <v>0 - BM Costs</v>
      </c>
      <c r="L1653" s="1" t="str">
        <v>0 - BM Port</v>
      </c>
      <c r="N1653" s="1" t="str">
        <v>0 - Port Assets</v>
      </c>
      <c r="O1653" s="8"/>
      <c r="P1653" s="8"/>
      <c r="Q1653" s="8"/>
      <c r="R1653" s="8"/>
      <c r="S1653" s="8"/>
      <c r="T1653" s="8"/>
      <c r="U1653" s="8"/>
      <c r="V1653" s="8"/>
      <c r="W1653" s="8"/>
      <c r="X1653" s="8"/>
      <c r="Y1653" s="8"/>
      <c r="Z1653" s="8"/>
      <c r="AA1653" s="8"/>
      <c r="AB1653" s="8"/>
      <c r="AC1653" s="8"/>
      <c r="AD1653" s="8"/>
      <c r="AE1653" s="8"/>
      <c r="AF1653" s="8"/>
      <c r="AG1653" s="8"/>
      <c r="AH1653" s="8"/>
      <c r="AI1653" s="8"/>
      <c r="AJ1653" s="8"/>
      <c r="AK1653" s="8"/>
      <c r="AL1653" s="8"/>
      <c r="AM1653" s="8"/>
      <c r="AN1653" s="8"/>
      <c r="AO1653" s="8"/>
      <c r="AP1653" s="8"/>
      <c r="AQ1653" s="8"/>
      <c r="AR1653" s="8"/>
      <c r="AS1653" s="8"/>
      <c r="AT1653" s="8"/>
      <c r="AU1653" s="8"/>
      <c r="AV1653" s="8"/>
      <c r="AW1653" s="8"/>
      <c r="AX1653" s="8"/>
      <c r="AY1653" s="8"/>
      <c r="AZ1653" s="8"/>
      <c r="BA1653" s="8"/>
      <c r="BB1653" s="8"/>
      <c r="BC1653" s="8"/>
      <c r="BD1653" s="8"/>
      <c r="BE1653" s="8"/>
      <c r="BF1653" s="8"/>
      <c r="BG1653" s="8"/>
      <c r="BH1653" s="8"/>
      <c r="BI1653" s="8"/>
      <c r="BJ1653" s="8"/>
      <c r="BK1653" s="8"/>
      <c r="BL1653" s="8"/>
      <c r="BM1653" s="8"/>
      <c r="BN1653" s="8"/>
      <c r="BO1653" s="8"/>
      <c r="BP1653" s="1" t="str">
        <v>0- Port Costs</v>
      </c>
      <c r="BT1653" s="1" t="str">
        <v>0- Port Value</v>
      </c>
      <c r="BU1653" s="8"/>
    </row>
    <row r="1654" spans="8:73" hidden="1" outlineLevel="1" x14ac:dyDescent="0.3">
      <c r="H1654" s="1" t="str">
        <v>0 - BM Costs</v>
      </c>
      <c r="L1654" s="1" t="str">
        <v>0 - BM Port</v>
      </c>
      <c r="N1654" s="1" t="str">
        <v>0 - Port Assets</v>
      </c>
      <c r="O1654" s="8"/>
      <c r="P1654" s="8"/>
      <c r="Q1654" s="8"/>
      <c r="R1654" s="8"/>
      <c r="S1654" s="8"/>
      <c r="T1654" s="8"/>
      <c r="U1654" s="8"/>
      <c r="V1654" s="8"/>
      <c r="W1654" s="8"/>
      <c r="X1654" s="8"/>
      <c r="Y1654" s="8"/>
      <c r="Z1654" s="8"/>
      <c r="AA1654" s="8"/>
      <c r="AB1654" s="8"/>
      <c r="AC1654" s="8"/>
      <c r="AD1654" s="8"/>
      <c r="AE1654" s="8"/>
      <c r="AF1654" s="8"/>
      <c r="AG1654" s="8"/>
      <c r="AH1654" s="8"/>
      <c r="AI1654" s="8"/>
      <c r="AJ1654" s="8"/>
      <c r="AK1654" s="8"/>
      <c r="AL1654" s="8"/>
      <c r="AM1654" s="8"/>
      <c r="AN1654" s="8"/>
      <c r="AO1654" s="8"/>
      <c r="AP1654" s="8"/>
      <c r="AQ1654" s="8"/>
      <c r="AR1654" s="8"/>
      <c r="AS1654" s="8"/>
      <c r="AT1654" s="8"/>
      <c r="AU1654" s="8"/>
      <c r="AV1654" s="8"/>
      <c r="AW1654" s="8"/>
      <c r="AX1654" s="8"/>
      <c r="AY1654" s="8"/>
      <c r="AZ1654" s="8"/>
      <c r="BA1654" s="8"/>
      <c r="BB1654" s="8"/>
      <c r="BC1654" s="8"/>
      <c r="BD1654" s="8"/>
      <c r="BE1654" s="8"/>
      <c r="BF1654" s="8"/>
      <c r="BG1654" s="8"/>
      <c r="BH1654" s="8"/>
      <c r="BI1654" s="8"/>
      <c r="BJ1654" s="8"/>
      <c r="BK1654" s="8"/>
      <c r="BL1654" s="8"/>
      <c r="BM1654" s="8"/>
      <c r="BN1654" s="8"/>
      <c r="BO1654" s="8"/>
      <c r="BP1654" s="1" t="str">
        <v>0- Port Costs</v>
      </c>
      <c r="BT1654" s="1" t="str">
        <v>0- Port Value</v>
      </c>
      <c r="BU1654" s="8"/>
    </row>
    <row r="1655" spans="8:73" hidden="1" outlineLevel="1" x14ac:dyDescent="0.3">
      <c r="H1655" s="1" t="str">
        <v>0 - BM Costs</v>
      </c>
      <c r="L1655" s="1" t="str">
        <v>0 - BM Port</v>
      </c>
      <c r="N1655" s="1" t="str">
        <v>0 - Port Assets</v>
      </c>
      <c r="O1655" s="8"/>
      <c r="P1655" s="8"/>
      <c r="Q1655" s="8"/>
      <c r="R1655" s="8"/>
      <c r="S1655" s="8"/>
      <c r="T1655" s="8"/>
      <c r="U1655" s="8"/>
      <c r="V1655" s="8"/>
      <c r="W1655" s="8"/>
      <c r="X1655" s="8"/>
      <c r="Y1655" s="8"/>
      <c r="Z1655" s="8"/>
      <c r="AA1655" s="8"/>
      <c r="AB1655" s="8"/>
      <c r="AC1655" s="8"/>
      <c r="AD1655" s="8"/>
      <c r="AE1655" s="8"/>
      <c r="AF1655" s="8"/>
      <c r="AG1655" s="8"/>
      <c r="AH1655" s="8"/>
      <c r="AI1655" s="8"/>
      <c r="AJ1655" s="8"/>
      <c r="AK1655" s="8"/>
      <c r="AL1655" s="8"/>
      <c r="AM1655" s="8"/>
      <c r="AN1655" s="8"/>
      <c r="AO1655" s="8"/>
      <c r="AP1655" s="8"/>
      <c r="AQ1655" s="8"/>
      <c r="AR1655" s="8"/>
      <c r="AS1655" s="8"/>
      <c r="AT1655" s="8"/>
      <c r="AU1655" s="8"/>
      <c r="AV1655" s="8"/>
      <c r="AW1655" s="8"/>
      <c r="AX1655" s="8"/>
      <c r="AY1655" s="8"/>
      <c r="AZ1655" s="8"/>
      <c r="BA1655" s="8"/>
      <c r="BB1655" s="8"/>
      <c r="BC1655" s="8"/>
      <c r="BD1655" s="8"/>
      <c r="BE1655" s="8"/>
      <c r="BF1655" s="8"/>
      <c r="BG1655" s="8"/>
      <c r="BH1655" s="8"/>
      <c r="BI1655" s="8"/>
      <c r="BJ1655" s="8"/>
      <c r="BK1655" s="8"/>
      <c r="BL1655" s="8"/>
      <c r="BM1655" s="8"/>
      <c r="BN1655" s="8"/>
      <c r="BO1655" s="8"/>
      <c r="BP1655" s="1" t="str">
        <v>0- Port Costs</v>
      </c>
      <c r="BT1655" s="1" t="str">
        <v>0- Port Value</v>
      </c>
      <c r="BU1655" s="8"/>
    </row>
    <row r="1656" spans="8:73" hidden="1" outlineLevel="1" x14ac:dyDescent="0.3">
      <c r="H1656" s="1" t="str">
        <v>0 - BM Costs</v>
      </c>
      <c r="L1656" s="1" t="str">
        <v>0 - BM Port</v>
      </c>
      <c r="N1656" s="1" t="str">
        <v>0 - Port Assets</v>
      </c>
      <c r="O1656" s="8"/>
      <c r="P1656" s="8"/>
      <c r="Q1656" s="8"/>
      <c r="R1656" s="8"/>
      <c r="S1656" s="8"/>
      <c r="T1656" s="8"/>
      <c r="U1656" s="8"/>
      <c r="V1656" s="8"/>
      <c r="W1656" s="8"/>
      <c r="X1656" s="8"/>
      <c r="Y1656" s="8"/>
      <c r="Z1656" s="8"/>
      <c r="AA1656" s="8"/>
      <c r="AB1656" s="8"/>
      <c r="AC1656" s="8"/>
      <c r="AD1656" s="8"/>
      <c r="AE1656" s="8"/>
      <c r="AF1656" s="8"/>
      <c r="AG1656" s="8"/>
      <c r="AH1656" s="8"/>
      <c r="AI1656" s="8"/>
      <c r="AJ1656" s="8"/>
      <c r="AK1656" s="8"/>
      <c r="AL1656" s="8"/>
      <c r="AM1656" s="8"/>
      <c r="AN1656" s="8"/>
      <c r="AO1656" s="8"/>
      <c r="AP1656" s="8"/>
      <c r="AQ1656" s="8"/>
      <c r="AR1656" s="8"/>
      <c r="AS1656" s="8"/>
      <c r="AT1656" s="8"/>
      <c r="AU1656" s="8"/>
      <c r="AV1656" s="8"/>
      <c r="AW1656" s="8"/>
      <c r="AX1656" s="8"/>
      <c r="AY1656" s="8"/>
      <c r="AZ1656" s="8"/>
      <c r="BA1656" s="8"/>
      <c r="BB1656" s="8"/>
      <c r="BC1656" s="8"/>
      <c r="BD1656" s="8"/>
      <c r="BE1656" s="8"/>
      <c r="BF1656" s="8"/>
      <c r="BG1656" s="8"/>
      <c r="BH1656" s="8"/>
      <c r="BI1656" s="8"/>
      <c r="BJ1656" s="8"/>
      <c r="BK1656" s="8"/>
      <c r="BL1656" s="8"/>
      <c r="BM1656" s="8"/>
      <c r="BN1656" s="8"/>
      <c r="BO1656" s="8"/>
      <c r="BP1656" s="1" t="str">
        <v>0- Port Costs</v>
      </c>
      <c r="BT1656" s="1" t="str">
        <v>0- Port Value</v>
      </c>
      <c r="BU1656" s="8"/>
    </row>
    <row r="1657" spans="8:73" hidden="1" outlineLevel="1" x14ac:dyDescent="0.3">
      <c r="H1657" s="1" t="str">
        <v>0 - BM Costs</v>
      </c>
      <c r="L1657" s="1" t="str">
        <v>0 - BM Port</v>
      </c>
      <c r="N1657" s="1" t="str">
        <v>0 - Port Assets</v>
      </c>
      <c r="O1657" s="8"/>
      <c r="P1657" s="8"/>
      <c r="Q1657" s="8"/>
      <c r="R1657" s="8"/>
      <c r="S1657" s="8"/>
      <c r="T1657" s="8"/>
      <c r="U1657" s="8"/>
      <c r="V1657" s="8"/>
      <c r="W1657" s="8"/>
      <c r="X1657" s="8"/>
      <c r="Y1657" s="8"/>
      <c r="Z1657" s="8"/>
      <c r="AA1657" s="8"/>
      <c r="AB1657" s="8"/>
      <c r="AC1657" s="8"/>
      <c r="AD1657" s="8"/>
      <c r="AE1657" s="8"/>
      <c r="AF1657" s="8"/>
      <c r="AG1657" s="8"/>
      <c r="AH1657" s="8"/>
      <c r="AI1657" s="8"/>
      <c r="AJ1657" s="8"/>
      <c r="AK1657" s="8"/>
      <c r="AL1657" s="8"/>
      <c r="AM1657" s="8"/>
      <c r="AN1657" s="8"/>
      <c r="AO1657" s="8"/>
      <c r="AP1657" s="8"/>
      <c r="AQ1657" s="8"/>
      <c r="AR1657" s="8"/>
      <c r="AS1657" s="8"/>
      <c r="AT1657" s="8"/>
      <c r="AU1657" s="8"/>
      <c r="AV1657" s="8"/>
      <c r="AW1657" s="8"/>
      <c r="AX1657" s="8"/>
      <c r="AY1657" s="8"/>
      <c r="AZ1657" s="8"/>
      <c r="BA1657" s="8"/>
      <c r="BB1657" s="8"/>
      <c r="BC1657" s="8"/>
      <c r="BD1657" s="8"/>
      <c r="BE1657" s="8"/>
      <c r="BF1657" s="8"/>
      <c r="BG1657" s="8"/>
      <c r="BH1657" s="8"/>
      <c r="BI1657" s="8"/>
      <c r="BJ1657" s="8"/>
      <c r="BK1657" s="8"/>
      <c r="BL1657" s="8"/>
      <c r="BM1657" s="8"/>
      <c r="BN1657" s="8"/>
      <c r="BO1657" s="8"/>
      <c r="BP1657" s="1" t="str">
        <v>0- Port Costs</v>
      </c>
      <c r="BT1657" s="1" t="str">
        <v>0- Port Value</v>
      </c>
      <c r="BU1657" s="8"/>
    </row>
    <row r="1658" spans="8:73" hidden="1" outlineLevel="1" x14ac:dyDescent="0.3">
      <c r="H1658" s="1" t="str">
        <v>0 - BM Costs</v>
      </c>
      <c r="L1658" s="1" t="str">
        <v>0 - BM Port</v>
      </c>
      <c r="N1658" s="1" t="str">
        <v>0 - Port Assets</v>
      </c>
      <c r="O1658" s="8"/>
      <c r="P1658" s="8"/>
      <c r="Q1658" s="8"/>
      <c r="R1658" s="8"/>
      <c r="S1658" s="8"/>
      <c r="T1658" s="8"/>
      <c r="U1658" s="8"/>
      <c r="V1658" s="8"/>
      <c r="W1658" s="8"/>
      <c r="X1658" s="8"/>
      <c r="Y1658" s="8"/>
      <c r="Z1658" s="8"/>
      <c r="AA1658" s="8"/>
      <c r="AB1658" s="8"/>
      <c r="AC1658" s="8"/>
      <c r="AD1658" s="8"/>
      <c r="AE1658" s="8"/>
      <c r="AF1658" s="8"/>
      <c r="AG1658" s="8"/>
      <c r="AH1658" s="8"/>
      <c r="AI1658" s="8"/>
      <c r="AJ1658" s="8"/>
      <c r="AK1658" s="8"/>
      <c r="AL1658" s="8"/>
      <c r="AM1658" s="8"/>
      <c r="AN1658" s="8"/>
      <c r="AO1658" s="8"/>
      <c r="AP1658" s="8"/>
      <c r="AQ1658" s="8"/>
      <c r="AR1658" s="8"/>
      <c r="AS1658" s="8"/>
      <c r="AT1658" s="8"/>
      <c r="AU1658" s="8"/>
      <c r="AV1658" s="8"/>
      <c r="AW1658" s="8"/>
      <c r="AX1658" s="8"/>
      <c r="AY1658" s="8"/>
      <c r="AZ1658" s="8"/>
      <c r="BA1658" s="8"/>
      <c r="BB1658" s="8"/>
      <c r="BC1658" s="8"/>
      <c r="BD1658" s="8"/>
      <c r="BE1658" s="8"/>
      <c r="BF1658" s="8"/>
      <c r="BG1658" s="8"/>
      <c r="BH1658" s="8"/>
      <c r="BI1658" s="8"/>
      <c r="BJ1658" s="8"/>
      <c r="BK1658" s="8"/>
      <c r="BL1658" s="8"/>
      <c r="BM1658" s="8"/>
      <c r="BN1658" s="8"/>
      <c r="BO1658" s="8"/>
      <c r="BP1658" s="1" t="str">
        <v>0- Port Costs</v>
      </c>
      <c r="BT1658" s="1" t="str">
        <v>0- Port Value</v>
      </c>
      <c r="BU1658" s="8"/>
    </row>
    <row r="1659" spans="8:73" hidden="1" outlineLevel="1" x14ac:dyDescent="0.3">
      <c r="H1659" s="1" t="str">
        <v>0 - BM Costs</v>
      </c>
      <c r="L1659" s="1" t="str">
        <v>0 - BM Port</v>
      </c>
      <c r="N1659" s="1" t="str">
        <v>0 - Port Assets</v>
      </c>
      <c r="O1659" s="8"/>
      <c r="P1659" s="8"/>
      <c r="Q1659" s="8"/>
      <c r="R1659" s="8"/>
      <c r="S1659" s="8"/>
      <c r="T1659" s="8"/>
      <c r="U1659" s="8"/>
      <c r="V1659" s="8"/>
      <c r="W1659" s="8"/>
      <c r="X1659" s="8"/>
      <c r="Y1659" s="8"/>
      <c r="Z1659" s="8"/>
      <c r="AA1659" s="8"/>
      <c r="AB1659" s="8"/>
      <c r="AC1659" s="8"/>
      <c r="AD1659" s="8"/>
      <c r="AE1659" s="8"/>
      <c r="AF1659" s="8"/>
      <c r="AG1659" s="8"/>
      <c r="AH1659" s="8"/>
      <c r="AI1659" s="8"/>
      <c r="AJ1659" s="8"/>
      <c r="AK1659" s="8"/>
      <c r="AL1659" s="8"/>
      <c r="AM1659" s="8"/>
      <c r="AN1659" s="8"/>
      <c r="AO1659" s="8"/>
      <c r="AP1659" s="8"/>
      <c r="AQ1659" s="8"/>
      <c r="AR1659" s="8"/>
      <c r="AS1659" s="8"/>
      <c r="AT1659" s="8"/>
      <c r="AU1659" s="8"/>
      <c r="AV1659" s="8"/>
      <c r="AW1659" s="8"/>
      <c r="AX1659" s="8"/>
      <c r="AY1659" s="8"/>
      <c r="AZ1659" s="8"/>
      <c r="BA1659" s="8"/>
      <c r="BB1659" s="8"/>
      <c r="BC1659" s="8"/>
      <c r="BD1659" s="8"/>
      <c r="BE1659" s="8"/>
      <c r="BF1659" s="8"/>
      <c r="BG1659" s="8"/>
      <c r="BH1659" s="8"/>
      <c r="BI1659" s="8"/>
      <c r="BJ1659" s="8"/>
      <c r="BK1659" s="8"/>
      <c r="BL1659" s="8"/>
      <c r="BM1659" s="8"/>
      <c r="BN1659" s="8"/>
      <c r="BO1659" s="8"/>
      <c r="BP1659" s="1" t="str">
        <v>0- Port Costs</v>
      </c>
      <c r="BT1659" s="1" t="str">
        <v>0- Port Value</v>
      </c>
      <c r="BU1659" s="8"/>
    </row>
    <row r="1660" spans="8:73" hidden="1" outlineLevel="1" x14ac:dyDescent="0.3">
      <c r="H1660" s="1" t="str">
        <v>0 - BM Costs</v>
      </c>
      <c r="L1660" s="1" t="str">
        <v>0 - BM Port</v>
      </c>
      <c r="N1660" s="1" t="str">
        <v>0 - Port Assets</v>
      </c>
      <c r="O1660" s="8"/>
      <c r="P1660" s="8"/>
      <c r="Q1660" s="8"/>
      <c r="R1660" s="8"/>
      <c r="S1660" s="8"/>
      <c r="T1660" s="8"/>
      <c r="U1660" s="8"/>
      <c r="V1660" s="8"/>
      <c r="W1660" s="8"/>
      <c r="X1660" s="8"/>
      <c r="Y1660" s="8"/>
      <c r="Z1660" s="8"/>
      <c r="AA1660" s="8"/>
      <c r="AB1660" s="8"/>
      <c r="AC1660" s="8"/>
      <c r="AD1660" s="8"/>
      <c r="AE1660" s="8"/>
      <c r="AF1660" s="8"/>
      <c r="AG1660" s="8"/>
      <c r="AH1660" s="8"/>
      <c r="AI1660" s="8"/>
      <c r="AJ1660" s="8"/>
      <c r="AK1660" s="8"/>
      <c r="AL1660" s="8"/>
      <c r="AM1660" s="8"/>
      <c r="AN1660" s="8"/>
      <c r="AO1660" s="8"/>
      <c r="AP1660" s="8"/>
      <c r="AQ1660" s="8"/>
      <c r="AR1660" s="8"/>
      <c r="AS1660" s="8"/>
      <c r="AT1660" s="8"/>
      <c r="AU1660" s="8"/>
      <c r="AV1660" s="8"/>
      <c r="AW1660" s="8"/>
      <c r="AX1660" s="8"/>
      <c r="AY1660" s="8"/>
      <c r="AZ1660" s="8"/>
      <c r="BA1660" s="8"/>
      <c r="BB1660" s="8"/>
      <c r="BC1660" s="8"/>
      <c r="BD1660" s="8"/>
      <c r="BE1660" s="8"/>
      <c r="BF1660" s="8"/>
      <c r="BG1660" s="8"/>
      <c r="BH1660" s="8"/>
      <c r="BI1660" s="8"/>
      <c r="BJ1660" s="8"/>
      <c r="BK1660" s="8"/>
      <c r="BL1660" s="8"/>
      <c r="BM1660" s="8"/>
      <c r="BN1660" s="8"/>
      <c r="BO1660" s="8"/>
      <c r="BP1660" s="1" t="str">
        <v>0- Port Costs</v>
      </c>
      <c r="BT1660" s="1" t="str">
        <v>0- Port Value</v>
      </c>
      <c r="BU1660" s="8"/>
    </row>
    <row r="1661" spans="8:73" hidden="1" outlineLevel="1" x14ac:dyDescent="0.3">
      <c r="H1661" s="1" t="str">
        <v>0 - BM Costs</v>
      </c>
      <c r="L1661" s="1" t="str">
        <v>0 - BM Port</v>
      </c>
      <c r="N1661" s="1" t="str">
        <v>0 - Port Assets</v>
      </c>
      <c r="O1661" s="8"/>
      <c r="P1661" s="8"/>
      <c r="Q1661" s="8"/>
      <c r="R1661" s="8"/>
      <c r="S1661" s="8"/>
      <c r="T1661" s="8"/>
      <c r="U1661" s="8"/>
      <c r="V1661" s="8"/>
      <c r="W1661" s="8"/>
      <c r="X1661" s="8"/>
      <c r="Y1661" s="8"/>
      <c r="Z1661" s="8"/>
      <c r="AA1661" s="8"/>
      <c r="AB1661" s="8"/>
      <c r="AC1661" s="8"/>
      <c r="AD1661" s="8"/>
      <c r="AE1661" s="8"/>
      <c r="AF1661" s="8"/>
      <c r="AG1661" s="8"/>
      <c r="AH1661" s="8"/>
      <c r="AI1661" s="8"/>
      <c r="AJ1661" s="8"/>
      <c r="AK1661" s="8"/>
      <c r="AL1661" s="8"/>
      <c r="AM1661" s="8"/>
      <c r="AN1661" s="8"/>
      <c r="AO1661" s="8"/>
      <c r="AP1661" s="8"/>
      <c r="AQ1661" s="8"/>
      <c r="AR1661" s="8"/>
      <c r="AS1661" s="8"/>
      <c r="AT1661" s="8"/>
      <c r="AU1661" s="8"/>
      <c r="AV1661" s="8"/>
      <c r="AW1661" s="8"/>
      <c r="AX1661" s="8"/>
      <c r="AY1661" s="8"/>
      <c r="AZ1661" s="8"/>
      <c r="BA1661" s="8"/>
      <c r="BB1661" s="8"/>
      <c r="BC1661" s="8"/>
      <c r="BD1661" s="8"/>
      <c r="BE1661" s="8"/>
      <c r="BF1661" s="8"/>
      <c r="BG1661" s="8"/>
      <c r="BH1661" s="8"/>
      <c r="BI1661" s="8"/>
      <c r="BJ1661" s="8"/>
      <c r="BK1661" s="8"/>
      <c r="BL1661" s="8"/>
      <c r="BM1661" s="8"/>
      <c r="BN1661" s="8"/>
      <c r="BO1661" s="8"/>
      <c r="BP1661" s="1" t="str">
        <v>0- Port Costs</v>
      </c>
      <c r="BT1661" s="1" t="str">
        <v>0- Port Value</v>
      </c>
      <c r="BU1661" s="8"/>
    </row>
    <row r="1662" spans="8:73" hidden="1" outlineLevel="1" x14ac:dyDescent="0.3">
      <c r="H1662" s="1" t="str">
        <v>0 - BM Costs</v>
      </c>
      <c r="L1662" s="1" t="str">
        <v>0 - BM Port</v>
      </c>
      <c r="N1662" s="1" t="str">
        <v>0 - Port Assets</v>
      </c>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8"/>
      <c r="AX1662" s="8"/>
      <c r="AY1662" s="8"/>
      <c r="AZ1662" s="8"/>
      <c r="BA1662" s="8"/>
      <c r="BB1662" s="8"/>
      <c r="BC1662" s="8"/>
      <c r="BD1662" s="8"/>
      <c r="BE1662" s="8"/>
      <c r="BF1662" s="8"/>
      <c r="BG1662" s="8"/>
      <c r="BH1662" s="8"/>
      <c r="BI1662" s="8"/>
      <c r="BJ1662" s="8"/>
      <c r="BK1662" s="8"/>
      <c r="BL1662" s="8"/>
      <c r="BM1662" s="8"/>
      <c r="BN1662" s="8"/>
      <c r="BO1662" s="8"/>
      <c r="BP1662" s="1" t="str">
        <v>0- Port Costs</v>
      </c>
      <c r="BT1662" s="1" t="str">
        <v>0- Port Value</v>
      </c>
      <c r="BU1662" s="8"/>
    </row>
    <row r="1663" spans="8:73" hidden="1" outlineLevel="1" x14ac:dyDescent="0.3">
      <c r="H1663" s="1" t="str">
        <v>0 - BM Costs</v>
      </c>
      <c r="L1663" s="1" t="str">
        <v>0 - BM Port</v>
      </c>
      <c r="N1663" s="1" t="str">
        <v>0 - Port Assets</v>
      </c>
      <c r="O1663" s="8"/>
      <c r="P1663" s="8"/>
      <c r="Q1663" s="8"/>
      <c r="R1663" s="8"/>
      <c r="S1663" s="8"/>
      <c r="T1663" s="8"/>
      <c r="U1663" s="8"/>
      <c r="V1663" s="8"/>
      <c r="W1663" s="8"/>
      <c r="X1663" s="8"/>
      <c r="Y1663" s="8"/>
      <c r="Z1663" s="8"/>
      <c r="AA1663" s="8"/>
      <c r="AB1663" s="8"/>
      <c r="AC1663" s="8"/>
      <c r="AD1663" s="8"/>
      <c r="AE1663" s="8"/>
      <c r="AF1663" s="8"/>
      <c r="AG1663" s="8"/>
      <c r="AH1663" s="8"/>
      <c r="AI1663" s="8"/>
      <c r="AJ1663" s="8"/>
      <c r="AK1663" s="8"/>
      <c r="AL1663" s="8"/>
      <c r="AM1663" s="8"/>
      <c r="AN1663" s="8"/>
      <c r="AO1663" s="8"/>
      <c r="AP1663" s="8"/>
      <c r="AQ1663" s="8"/>
      <c r="AR1663" s="8"/>
      <c r="AS1663" s="8"/>
      <c r="AT1663" s="8"/>
      <c r="AU1663" s="8"/>
      <c r="AV1663" s="8"/>
      <c r="AW1663" s="8"/>
      <c r="AX1663" s="8"/>
      <c r="AY1663" s="8"/>
      <c r="AZ1663" s="8"/>
      <c r="BA1663" s="8"/>
      <c r="BB1663" s="8"/>
      <c r="BC1663" s="8"/>
      <c r="BD1663" s="8"/>
      <c r="BE1663" s="8"/>
      <c r="BF1663" s="8"/>
      <c r="BG1663" s="8"/>
      <c r="BH1663" s="8"/>
      <c r="BI1663" s="8"/>
      <c r="BJ1663" s="8"/>
      <c r="BK1663" s="8"/>
      <c r="BL1663" s="8"/>
      <c r="BM1663" s="8"/>
      <c r="BN1663" s="8"/>
      <c r="BO1663" s="8"/>
      <c r="BP1663" s="1" t="str">
        <v>0- Port Costs</v>
      </c>
      <c r="BT1663" s="1" t="str">
        <v>0- Port Value</v>
      </c>
      <c r="BU1663" s="8"/>
    </row>
    <row r="1664" spans="8:73" hidden="1" outlineLevel="1" x14ac:dyDescent="0.3">
      <c r="H1664" s="1" t="str">
        <v>0 - BM Costs</v>
      </c>
      <c r="L1664" s="1" t="str">
        <v>0 - BM Port</v>
      </c>
      <c r="N1664" s="1" t="str">
        <v>0 - Port Assets</v>
      </c>
      <c r="O1664" s="8"/>
      <c r="P1664" s="8"/>
      <c r="Q1664" s="8"/>
      <c r="R1664" s="8"/>
      <c r="S1664" s="8"/>
      <c r="T1664" s="8"/>
      <c r="U1664" s="8"/>
      <c r="V1664" s="8"/>
      <c r="W1664" s="8"/>
      <c r="X1664" s="8"/>
      <c r="Y1664" s="8"/>
      <c r="Z1664" s="8"/>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8"/>
      <c r="AX1664" s="8"/>
      <c r="AY1664" s="8"/>
      <c r="AZ1664" s="8"/>
      <c r="BA1664" s="8"/>
      <c r="BB1664" s="8"/>
      <c r="BC1664" s="8"/>
      <c r="BD1664" s="8"/>
      <c r="BE1664" s="8"/>
      <c r="BF1664" s="8"/>
      <c r="BG1664" s="8"/>
      <c r="BH1664" s="8"/>
      <c r="BI1664" s="8"/>
      <c r="BJ1664" s="8"/>
      <c r="BK1664" s="8"/>
      <c r="BL1664" s="8"/>
      <c r="BM1664" s="8"/>
      <c r="BN1664" s="8"/>
      <c r="BO1664" s="8"/>
      <c r="BP1664" s="1" t="str">
        <v>0- Port Costs</v>
      </c>
      <c r="BT1664" s="1" t="str">
        <v>0- Port Value</v>
      </c>
      <c r="BU1664" s="8"/>
    </row>
    <row r="1665" spans="8:73" hidden="1" outlineLevel="1" x14ac:dyDescent="0.3">
      <c r="H1665" s="1" t="str">
        <v>0 - BM Costs</v>
      </c>
      <c r="L1665" s="1" t="str">
        <v>0 - BM Port</v>
      </c>
      <c r="N1665" s="1" t="str">
        <v>0 - Port Assets</v>
      </c>
      <c r="O1665" s="8"/>
      <c r="P1665" s="8"/>
      <c r="Q1665" s="8"/>
      <c r="R1665" s="8"/>
      <c r="S1665" s="8"/>
      <c r="T1665" s="8"/>
      <c r="U1665" s="8"/>
      <c r="V1665" s="8"/>
      <c r="W1665" s="8"/>
      <c r="X1665" s="8"/>
      <c r="Y1665" s="8"/>
      <c r="Z1665" s="8"/>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8"/>
      <c r="AX1665" s="8"/>
      <c r="AY1665" s="8"/>
      <c r="AZ1665" s="8"/>
      <c r="BA1665" s="8"/>
      <c r="BB1665" s="8"/>
      <c r="BC1665" s="8"/>
      <c r="BD1665" s="8"/>
      <c r="BE1665" s="8"/>
      <c r="BF1665" s="8"/>
      <c r="BG1665" s="8"/>
      <c r="BH1665" s="8"/>
      <c r="BI1665" s="8"/>
      <c r="BJ1665" s="8"/>
      <c r="BK1665" s="8"/>
      <c r="BL1665" s="8"/>
      <c r="BM1665" s="8"/>
      <c r="BN1665" s="8"/>
      <c r="BO1665" s="8"/>
      <c r="BP1665" s="1" t="str">
        <v>0- Port Costs</v>
      </c>
      <c r="BT1665" s="1" t="str">
        <v>0- Port Value</v>
      </c>
      <c r="BU1665" s="8"/>
    </row>
    <row r="1666" spans="8:73" hidden="1" outlineLevel="1" x14ac:dyDescent="0.3">
      <c r="H1666" s="1" t="str">
        <v>0 - BM Costs</v>
      </c>
      <c r="L1666" s="1" t="str">
        <v>0 - BM Port</v>
      </c>
      <c r="N1666" s="1" t="str">
        <v>0 - Port Assets</v>
      </c>
      <c r="O1666" s="8"/>
      <c r="P1666" s="8"/>
      <c r="Q1666" s="8"/>
      <c r="R1666" s="8"/>
      <c r="S1666" s="8"/>
      <c r="T1666" s="8"/>
      <c r="U1666" s="8"/>
      <c r="V1666" s="8"/>
      <c r="W1666" s="8"/>
      <c r="X1666" s="8"/>
      <c r="Y1666" s="8"/>
      <c r="Z1666" s="8"/>
      <c r="AA1666" s="8"/>
      <c r="AB1666" s="8"/>
      <c r="AC1666" s="8"/>
      <c r="AD1666" s="8"/>
      <c r="AE1666" s="8"/>
      <c r="AF1666" s="8"/>
      <c r="AG1666" s="8"/>
      <c r="AH1666" s="8"/>
      <c r="AI1666" s="8"/>
      <c r="AJ1666" s="8"/>
      <c r="AK1666" s="8"/>
      <c r="AL1666" s="8"/>
      <c r="AM1666" s="8"/>
      <c r="AN1666" s="8"/>
      <c r="AO1666" s="8"/>
      <c r="AP1666" s="8"/>
      <c r="AQ1666" s="8"/>
      <c r="AR1666" s="8"/>
      <c r="AS1666" s="8"/>
      <c r="AT1666" s="8"/>
      <c r="AU1666" s="8"/>
      <c r="AV1666" s="8"/>
      <c r="AW1666" s="8"/>
      <c r="AX1666" s="8"/>
      <c r="AY1666" s="8"/>
      <c r="AZ1666" s="8"/>
      <c r="BA1666" s="8"/>
      <c r="BB1666" s="8"/>
      <c r="BC1666" s="8"/>
      <c r="BD1666" s="8"/>
      <c r="BE1666" s="8"/>
      <c r="BF1666" s="8"/>
      <c r="BG1666" s="8"/>
      <c r="BH1666" s="8"/>
      <c r="BI1666" s="8"/>
      <c r="BJ1666" s="8"/>
      <c r="BK1666" s="8"/>
      <c r="BL1666" s="8"/>
      <c r="BM1666" s="8"/>
      <c r="BN1666" s="8"/>
      <c r="BO1666" s="8"/>
      <c r="BP1666" s="1" t="str">
        <v>0- Port Costs</v>
      </c>
      <c r="BT1666" s="1" t="str">
        <v>0- Port Value</v>
      </c>
      <c r="BU1666" s="8"/>
    </row>
    <row r="1667" spans="8:73" hidden="1" outlineLevel="1" x14ac:dyDescent="0.3">
      <c r="H1667" s="1" t="str">
        <v>0 - BM Costs</v>
      </c>
      <c r="L1667" s="1" t="str">
        <v>0 - BM Port</v>
      </c>
      <c r="N1667" s="1" t="str">
        <v>0 - Port Assets</v>
      </c>
      <c r="O1667" s="8"/>
      <c r="P1667" s="8"/>
      <c r="Q1667" s="8"/>
      <c r="R1667" s="8"/>
      <c r="S1667" s="8"/>
      <c r="T1667" s="8"/>
      <c r="U1667" s="8"/>
      <c r="V1667" s="8"/>
      <c r="W1667" s="8"/>
      <c r="X1667" s="8"/>
      <c r="Y1667" s="8"/>
      <c r="Z1667" s="8"/>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8"/>
      <c r="AX1667" s="8"/>
      <c r="AY1667" s="8"/>
      <c r="AZ1667" s="8"/>
      <c r="BA1667" s="8"/>
      <c r="BB1667" s="8"/>
      <c r="BC1667" s="8"/>
      <c r="BD1667" s="8"/>
      <c r="BE1667" s="8"/>
      <c r="BF1667" s="8"/>
      <c r="BG1667" s="8"/>
      <c r="BH1667" s="8"/>
      <c r="BI1667" s="8"/>
      <c r="BJ1667" s="8"/>
      <c r="BK1667" s="8"/>
      <c r="BL1667" s="8"/>
      <c r="BM1667" s="8"/>
      <c r="BN1667" s="8"/>
      <c r="BO1667" s="8"/>
      <c r="BP1667" s="1" t="str">
        <v>0- Port Costs</v>
      </c>
      <c r="BT1667" s="1" t="str">
        <v>0- Port Value</v>
      </c>
      <c r="BU1667" s="8"/>
    </row>
    <row r="1668" spans="8:73" hidden="1" outlineLevel="1" x14ac:dyDescent="0.3">
      <c r="H1668" s="1" t="str">
        <v>0 - BM Costs</v>
      </c>
      <c r="L1668" s="1" t="str">
        <v>0 - BM Port</v>
      </c>
      <c r="N1668" s="1" t="str">
        <v>0 - Port Assets</v>
      </c>
      <c r="O1668" s="8"/>
      <c r="P1668" s="8"/>
      <c r="Q1668" s="8"/>
      <c r="R1668" s="8"/>
      <c r="S1668" s="8"/>
      <c r="T1668" s="8"/>
      <c r="U1668" s="8"/>
      <c r="V1668" s="8"/>
      <c r="W1668" s="8"/>
      <c r="X1668" s="8"/>
      <c r="Y1668" s="8"/>
      <c r="Z1668" s="8"/>
      <c r="AA1668" s="8"/>
      <c r="AB1668" s="8"/>
      <c r="AC1668" s="8"/>
      <c r="AD1668" s="8"/>
      <c r="AE1668" s="8"/>
      <c r="AF1668" s="8"/>
      <c r="AG1668" s="8"/>
      <c r="AH1668" s="8"/>
      <c r="AI1668" s="8"/>
      <c r="AJ1668" s="8"/>
      <c r="AK1668" s="8"/>
      <c r="AL1668" s="8"/>
      <c r="AM1668" s="8"/>
      <c r="AN1668" s="8"/>
      <c r="AO1668" s="8"/>
      <c r="AP1668" s="8"/>
      <c r="AQ1668" s="8"/>
      <c r="AR1668" s="8"/>
      <c r="AS1668" s="8"/>
      <c r="AT1668" s="8"/>
      <c r="AU1668" s="8"/>
      <c r="AV1668" s="8"/>
      <c r="AW1668" s="8"/>
      <c r="AX1668" s="8"/>
      <c r="AY1668" s="8"/>
      <c r="AZ1668" s="8"/>
      <c r="BA1668" s="8"/>
      <c r="BB1668" s="8"/>
      <c r="BC1668" s="8"/>
      <c r="BD1668" s="8"/>
      <c r="BE1668" s="8"/>
      <c r="BF1668" s="8"/>
      <c r="BG1668" s="8"/>
      <c r="BH1668" s="8"/>
      <c r="BI1668" s="8"/>
      <c r="BJ1668" s="8"/>
      <c r="BK1668" s="8"/>
      <c r="BL1668" s="8"/>
      <c r="BM1668" s="8"/>
      <c r="BN1668" s="8"/>
      <c r="BO1668" s="8"/>
      <c r="BP1668" s="1" t="str">
        <v>0- Port Costs</v>
      </c>
      <c r="BT1668" s="1" t="str">
        <v>0- Port Value</v>
      </c>
      <c r="BU1668" s="8"/>
    </row>
    <row r="1669" spans="8:73" hidden="1" outlineLevel="1" x14ac:dyDescent="0.3">
      <c r="H1669" s="1" t="str">
        <v>0 - BM Costs</v>
      </c>
      <c r="L1669" s="1" t="str">
        <v>0 - BM Port</v>
      </c>
      <c r="N1669" s="1" t="str">
        <v>0 - Port Assets</v>
      </c>
      <c r="O1669" s="8"/>
      <c r="P1669" s="8"/>
      <c r="Q1669" s="8"/>
      <c r="R1669" s="8"/>
      <c r="S1669" s="8"/>
      <c r="T1669" s="8"/>
      <c r="U1669" s="8"/>
      <c r="V1669" s="8"/>
      <c r="W1669" s="8"/>
      <c r="X1669" s="8"/>
      <c r="Y1669" s="8"/>
      <c r="Z1669" s="8"/>
      <c r="AA1669" s="8"/>
      <c r="AB1669" s="8"/>
      <c r="AC1669" s="8"/>
      <c r="AD1669" s="8"/>
      <c r="AE1669" s="8"/>
      <c r="AF1669" s="8"/>
      <c r="AG1669" s="8"/>
      <c r="AH1669" s="8"/>
      <c r="AI1669" s="8"/>
      <c r="AJ1669" s="8"/>
      <c r="AK1669" s="8"/>
      <c r="AL1669" s="8"/>
      <c r="AM1669" s="8"/>
      <c r="AN1669" s="8"/>
      <c r="AO1669" s="8"/>
      <c r="AP1669" s="8"/>
      <c r="AQ1669" s="8"/>
      <c r="AR1669" s="8"/>
      <c r="AS1669" s="8"/>
      <c r="AT1669" s="8"/>
      <c r="AU1669" s="8"/>
      <c r="AV1669" s="8"/>
      <c r="AW1669" s="8"/>
      <c r="AX1669" s="8"/>
      <c r="AY1669" s="8"/>
      <c r="AZ1669" s="8"/>
      <c r="BA1669" s="8"/>
      <c r="BB1669" s="8"/>
      <c r="BC1669" s="8"/>
      <c r="BD1669" s="8"/>
      <c r="BE1669" s="8"/>
      <c r="BF1669" s="8"/>
      <c r="BG1669" s="8"/>
      <c r="BH1669" s="8"/>
      <c r="BI1669" s="8"/>
      <c r="BJ1669" s="8"/>
      <c r="BK1669" s="8"/>
      <c r="BL1669" s="8"/>
      <c r="BM1669" s="8"/>
      <c r="BN1669" s="8"/>
      <c r="BO1669" s="8"/>
      <c r="BP1669" s="1" t="str">
        <v>0- Port Costs</v>
      </c>
      <c r="BT1669" s="1" t="str">
        <v>0- Port Value</v>
      </c>
      <c r="BU1669" s="8"/>
    </row>
    <row r="1670" spans="8:73" hidden="1" outlineLevel="1" x14ac:dyDescent="0.3">
      <c r="H1670" s="1" t="str">
        <v>0 - BM Costs</v>
      </c>
      <c r="L1670" s="1" t="str">
        <v>0 - BM Port</v>
      </c>
      <c r="N1670" s="1" t="str">
        <v>0 - Port Assets</v>
      </c>
      <c r="O1670" s="8"/>
      <c r="P1670" s="8"/>
      <c r="Q1670" s="8"/>
      <c r="R1670" s="8"/>
      <c r="S1670" s="8"/>
      <c r="T1670" s="8"/>
      <c r="U1670" s="8"/>
      <c r="V1670" s="8"/>
      <c r="W1670" s="8"/>
      <c r="X1670" s="8"/>
      <c r="Y1670" s="8"/>
      <c r="Z1670" s="8"/>
      <c r="AA1670" s="8"/>
      <c r="AB1670" s="8"/>
      <c r="AC1670" s="8"/>
      <c r="AD1670" s="8"/>
      <c r="AE1670" s="8"/>
      <c r="AF1670" s="8"/>
      <c r="AG1670" s="8"/>
      <c r="AH1670" s="8"/>
      <c r="AI1670" s="8"/>
      <c r="AJ1670" s="8"/>
      <c r="AK1670" s="8"/>
      <c r="AL1670" s="8"/>
      <c r="AM1670" s="8"/>
      <c r="AN1670" s="8"/>
      <c r="AO1670" s="8"/>
      <c r="AP1670" s="8"/>
      <c r="AQ1670" s="8"/>
      <c r="AR1670" s="8"/>
      <c r="AS1670" s="8"/>
      <c r="AT1670" s="8"/>
      <c r="AU1670" s="8"/>
      <c r="AV1670" s="8"/>
      <c r="AW1670" s="8"/>
      <c r="AX1670" s="8"/>
      <c r="AY1670" s="8"/>
      <c r="AZ1670" s="8"/>
      <c r="BA1670" s="8"/>
      <c r="BB1670" s="8"/>
      <c r="BC1670" s="8"/>
      <c r="BD1670" s="8"/>
      <c r="BE1670" s="8"/>
      <c r="BF1670" s="8"/>
      <c r="BG1670" s="8"/>
      <c r="BH1670" s="8"/>
      <c r="BI1670" s="8"/>
      <c r="BJ1670" s="8"/>
      <c r="BK1670" s="8"/>
      <c r="BL1670" s="8"/>
      <c r="BM1670" s="8"/>
      <c r="BN1670" s="8"/>
      <c r="BO1670" s="8"/>
      <c r="BP1670" s="1" t="str">
        <v>0- Port Costs</v>
      </c>
      <c r="BT1670" s="1" t="str">
        <v>0- Port Value</v>
      </c>
      <c r="BU1670" s="8"/>
    </row>
    <row r="1671" spans="8:73" hidden="1" outlineLevel="1" x14ac:dyDescent="0.3">
      <c r="H1671" s="1" t="str">
        <v>0 - BM Costs</v>
      </c>
      <c r="L1671" s="1" t="str">
        <v>0 - BM Port</v>
      </c>
      <c r="N1671" s="1" t="str">
        <v>0 - Port Assets</v>
      </c>
      <c r="O1671" s="8"/>
      <c r="P1671" s="8"/>
      <c r="Q1671" s="8"/>
      <c r="R1671" s="8"/>
      <c r="S1671" s="8"/>
      <c r="T1671" s="8"/>
      <c r="U1671" s="8"/>
      <c r="V1671" s="8"/>
      <c r="W1671" s="8"/>
      <c r="X1671" s="8"/>
      <c r="Y1671" s="8"/>
      <c r="Z1671" s="8"/>
      <c r="AA1671" s="8"/>
      <c r="AB1671" s="8"/>
      <c r="AC1671" s="8"/>
      <c r="AD1671" s="8"/>
      <c r="AE1671" s="8"/>
      <c r="AF1671" s="8"/>
      <c r="AG1671" s="8"/>
      <c r="AH1671" s="8"/>
      <c r="AI1671" s="8"/>
      <c r="AJ1671" s="8"/>
      <c r="AK1671" s="8"/>
      <c r="AL1671" s="8"/>
      <c r="AM1671" s="8"/>
      <c r="AN1671" s="8"/>
      <c r="AO1671" s="8"/>
      <c r="AP1671" s="8"/>
      <c r="AQ1671" s="8"/>
      <c r="AR1671" s="8"/>
      <c r="AS1671" s="8"/>
      <c r="AT1671" s="8"/>
      <c r="AU1671" s="8"/>
      <c r="AV1671" s="8"/>
      <c r="AW1671" s="8"/>
      <c r="AX1671" s="8"/>
      <c r="AY1671" s="8"/>
      <c r="AZ1671" s="8"/>
      <c r="BA1671" s="8"/>
      <c r="BB1671" s="8"/>
      <c r="BC1671" s="8"/>
      <c r="BD1671" s="8"/>
      <c r="BE1671" s="8"/>
      <c r="BF1671" s="8"/>
      <c r="BG1671" s="8"/>
      <c r="BH1671" s="8"/>
      <c r="BI1671" s="8"/>
      <c r="BJ1671" s="8"/>
      <c r="BK1671" s="8"/>
      <c r="BL1671" s="8"/>
      <c r="BM1671" s="8"/>
      <c r="BN1671" s="8"/>
      <c r="BO1671" s="8"/>
      <c r="BP1671" s="1" t="str">
        <v>0- Port Costs</v>
      </c>
      <c r="BT1671" s="1" t="str">
        <v>0- Port Value</v>
      </c>
      <c r="BU1671" s="8"/>
    </row>
    <row r="1672" spans="8:73" hidden="1" outlineLevel="1" x14ac:dyDescent="0.3">
      <c r="H1672" s="1" t="str">
        <v>0 - BM Costs</v>
      </c>
      <c r="L1672" s="1" t="str">
        <v>0 - BM Port</v>
      </c>
      <c r="N1672" s="1" t="str">
        <v>0 - Port Assets</v>
      </c>
      <c r="O1672" s="8"/>
      <c r="P1672" s="8"/>
      <c r="Q1672" s="8"/>
      <c r="R1672" s="8"/>
      <c r="S1672" s="8"/>
      <c r="T1672" s="8"/>
      <c r="U1672" s="8"/>
      <c r="V1672" s="8"/>
      <c r="W1672" s="8"/>
      <c r="X1672" s="8"/>
      <c r="Y1672" s="8"/>
      <c r="Z1672" s="8"/>
      <c r="AA1672" s="8"/>
      <c r="AB1672" s="8"/>
      <c r="AC1672" s="8"/>
      <c r="AD1672" s="8"/>
      <c r="AE1672" s="8"/>
      <c r="AF1672" s="8"/>
      <c r="AG1672" s="8"/>
      <c r="AH1672" s="8"/>
      <c r="AI1672" s="8"/>
      <c r="AJ1672" s="8"/>
      <c r="AK1672" s="8"/>
      <c r="AL1672" s="8"/>
      <c r="AM1672" s="8"/>
      <c r="AN1672" s="8"/>
      <c r="AO1672" s="8"/>
      <c r="AP1672" s="8"/>
      <c r="AQ1672" s="8"/>
      <c r="AR1672" s="8"/>
      <c r="AS1672" s="8"/>
      <c r="AT1672" s="8"/>
      <c r="AU1672" s="8"/>
      <c r="AV1672" s="8"/>
      <c r="AW1672" s="8"/>
      <c r="AX1672" s="8"/>
      <c r="AY1672" s="8"/>
      <c r="AZ1672" s="8"/>
      <c r="BA1672" s="8"/>
      <c r="BB1672" s="8"/>
      <c r="BC1672" s="8"/>
      <c r="BD1672" s="8"/>
      <c r="BE1672" s="8"/>
      <c r="BF1672" s="8"/>
      <c r="BG1672" s="8"/>
      <c r="BH1672" s="8"/>
      <c r="BI1672" s="8"/>
      <c r="BJ1672" s="8"/>
      <c r="BK1672" s="8"/>
      <c r="BL1672" s="8"/>
      <c r="BM1672" s="8"/>
      <c r="BN1672" s="8"/>
      <c r="BO1672" s="8"/>
      <c r="BP1672" s="1" t="str">
        <v>0- Port Costs</v>
      </c>
      <c r="BT1672" s="1" t="str">
        <v>0- Port Value</v>
      </c>
      <c r="BU1672" s="8"/>
    </row>
    <row r="1673" spans="8:73" hidden="1" outlineLevel="1" x14ac:dyDescent="0.3">
      <c r="H1673" s="1" t="str">
        <v>0 - BM Costs</v>
      </c>
      <c r="L1673" s="1" t="str">
        <v>0 - BM Port</v>
      </c>
      <c r="N1673" s="1" t="str">
        <v>0 - Port Assets</v>
      </c>
      <c r="O1673" s="8"/>
      <c r="P1673" s="8"/>
      <c r="Q1673" s="8"/>
      <c r="R1673" s="8"/>
      <c r="S1673" s="8"/>
      <c r="T1673" s="8"/>
      <c r="U1673" s="8"/>
      <c r="V1673" s="8"/>
      <c r="W1673" s="8"/>
      <c r="X1673" s="8"/>
      <c r="Y1673" s="8"/>
      <c r="Z1673" s="8"/>
      <c r="AA1673" s="8"/>
      <c r="AB1673" s="8"/>
      <c r="AC1673" s="8"/>
      <c r="AD1673" s="8"/>
      <c r="AE1673" s="8"/>
      <c r="AF1673" s="8"/>
      <c r="AG1673" s="8"/>
      <c r="AH1673" s="8"/>
      <c r="AI1673" s="8"/>
      <c r="AJ1673" s="8"/>
      <c r="AK1673" s="8"/>
      <c r="AL1673" s="8"/>
      <c r="AM1673" s="8"/>
      <c r="AN1673" s="8"/>
      <c r="AO1673" s="8"/>
      <c r="AP1673" s="8"/>
      <c r="AQ1673" s="8"/>
      <c r="AR1673" s="8"/>
      <c r="AS1673" s="8"/>
      <c r="AT1673" s="8"/>
      <c r="AU1673" s="8"/>
      <c r="AV1673" s="8"/>
      <c r="AW1673" s="8"/>
      <c r="AX1673" s="8"/>
      <c r="AY1673" s="8"/>
      <c r="AZ1673" s="8"/>
      <c r="BA1673" s="8"/>
      <c r="BB1673" s="8"/>
      <c r="BC1673" s="8"/>
      <c r="BD1673" s="8"/>
      <c r="BE1673" s="8"/>
      <c r="BF1673" s="8"/>
      <c r="BG1673" s="8"/>
      <c r="BH1673" s="8"/>
      <c r="BI1673" s="8"/>
      <c r="BJ1673" s="8"/>
      <c r="BK1673" s="8"/>
      <c r="BL1673" s="8"/>
      <c r="BM1673" s="8"/>
      <c r="BN1673" s="8"/>
      <c r="BO1673" s="8"/>
      <c r="BP1673" s="1" t="str">
        <v>0- Port Costs</v>
      </c>
      <c r="BT1673" s="1" t="str">
        <v>0- Port Value</v>
      </c>
      <c r="BU1673" s="8"/>
    </row>
    <row r="1674" spans="8:73" hidden="1" outlineLevel="1" x14ac:dyDescent="0.3">
      <c r="H1674" s="1" t="str">
        <v>0 - BM Costs</v>
      </c>
      <c r="L1674" s="1" t="str">
        <v>0 - BM Port</v>
      </c>
      <c r="N1674" s="1" t="str">
        <v>0 - Port Assets</v>
      </c>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8"/>
      <c r="AX1674" s="8"/>
      <c r="AY1674" s="8"/>
      <c r="AZ1674" s="8"/>
      <c r="BA1674" s="8"/>
      <c r="BB1674" s="8"/>
      <c r="BC1674" s="8"/>
      <c r="BD1674" s="8"/>
      <c r="BE1674" s="8"/>
      <c r="BF1674" s="8"/>
      <c r="BG1674" s="8"/>
      <c r="BH1674" s="8"/>
      <c r="BI1674" s="8"/>
      <c r="BJ1674" s="8"/>
      <c r="BK1674" s="8"/>
      <c r="BL1674" s="8"/>
      <c r="BM1674" s="8"/>
      <c r="BN1674" s="8"/>
      <c r="BO1674" s="8"/>
      <c r="BP1674" s="1" t="str">
        <v>0- Port Costs</v>
      </c>
      <c r="BT1674" s="1" t="str">
        <v>0- Port Value</v>
      </c>
      <c r="BU1674" s="8"/>
    </row>
    <row r="1675" spans="8:73" hidden="1" outlineLevel="1" x14ac:dyDescent="0.3">
      <c r="H1675" s="1" t="str">
        <v>0 - BM Costs</v>
      </c>
      <c r="L1675" s="1" t="str">
        <v>0 - BM Port</v>
      </c>
      <c r="N1675" s="1" t="str">
        <v>0 - Port Assets</v>
      </c>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8"/>
      <c r="AX1675" s="8"/>
      <c r="AY1675" s="8"/>
      <c r="AZ1675" s="8"/>
      <c r="BA1675" s="8"/>
      <c r="BB1675" s="8"/>
      <c r="BC1675" s="8"/>
      <c r="BD1675" s="8"/>
      <c r="BE1675" s="8"/>
      <c r="BF1675" s="8"/>
      <c r="BG1675" s="8"/>
      <c r="BH1675" s="8"/>
      <c r="BI1675" s="8"/>
      <c r="BJ1675" s="8"/>
      <c r="BK1675" s="8"/>
      <c r="BL1675" s="8"/>
      <c r="BM1675" s="8"/>
      <c r="BN1675" s="8"/>
      <c r="BO1675" s="8"/>
      <c r="BP1675" s="1" t="str">
        <v>0- Port Costs</v>
      </c>
      <c r="BT1675" s="1" t="str">
        <v>0- Port Value</v>
      </c>
      <c r="BU1675" s="8"/>
    </row>
    <row r="1676" spans="8:73" hidden="1" outlineLevel="1" x14ac:dyDescent="0.3">
      <c r="H1676" s="1" t="str">
        <v>0 - BM Costs</v>
      </c>
      <c r="L1676" s="1" t="str">
        <v>0 - BM Port</v>
      </c>
      <c r="N1676" s="1" t="str">
        <v>0 - Port Assets</v>
      </c>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8"/>
      <c r="AX1676" s="8"/>
      <c r="AY1676" s="8"/>
      <c r="AZ1676" s="8"/>
      <c r="BA1676" s="8"/>
      <c r="BB1676" s="8"/>
      <c r="BC1676" s="8"/>
      <c r="BD1676" s="8"/>
      <c r="BE1676" s="8"/>
      <c r="BF1676" s="8"/>
      <c r="BG1676" s="8"/>
      <c r="BH1676" s="8"/>
      <c r="BI1676" s="8"/>
      <c r="BJ1676" s="8"/>
      <c r="BK1676" s="8"/>
      <c r="BL1676" s="8"/>
      <c r="BM1676" s="8"/>
      <c r="BN1676" s="8"/>
      <c r="BO1676" s="8"/>
      <c r="BP1676" s="1" t="str">
        <v>0- Port Costs</v>
      </c>
      <c r="BT1676" s="1" t="str">
        <v>0- Port Value</v>
      </c>
      <c r="BU1676" s="8"/>
    </row>
    <row r="1677" spans="8:73" hidden="1" outlineLevel="1" x14ac:dyDescent="0.3">
      <c r="H1677" s="1" t="str">
        <v>0 - BM Costs</v>
      </c>
      <c r="L1677" s="1" t="str">
        <v>0 - BM Port</v>
      </c>
      <c r="N1677" s="1" t="str">
        <v>0 - Port Assets</v>
      </c>
      <c r="O1677" s="8"/>
      <c r="P1677" s="8"/>
      <c r="Q1677" s="8"/>
      <c r="R1677" s="8"/>
      <c r="S1677" s="8"/>
      <c r="T1677" s="8"/>
      <c r="U1677" s="8"/>
      <c r="V1677" s="8"/>
      <c r="W1677" s="8"/>
      <c r="X1677" s="8"/>
      <c r="Y1677" s="8"/>
      <c r="Z1677" s="8"/>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8"/>
      <c r="AX1677" s="8"/>
      <c r="AY1677" s="8"/>
      <c r="AZ1677" s="8"/>
      <c r="BA1677" s="8"/>
      <c r="BB1677" s="8"/>
      <c r="BC1677" s="8"/>
      <c r="BD1677" s="8"/>
      <c r="BE1677" s="8"/>
      <c r="BF1677" s="8"/>
      <c r="BG1677" s="8"/>
      <c r="BH1677" s="8"/>
      <c r="BI1677" s="8"/>
      <c r="BJ1677" s="8"/>
      <c r="BK1677" s="8"/>
      <c r="BL1677" s="8"/>
      <c r="BM1677" s="8"/>
      <c r="BN1677" s="8"/>
      <c r="BO1677" s="8"/>
      <c r="BP1677" s="1" t="str">
        <v>0- Port Costs</v>
      </c>
      <c r="BT1677" s="1" t="str">
        <v>0- Port Value</v>
      </c>
      <c r="BU1677" s="8"/>
    </row>
    <row r="1678" spans="8:73" hidden="1" outlineLevel="1" x14ac:dyDescent="0.3">
      <c r="H1678" s="1" t="str">
        <v>0 - BM Costs</v>
      </c>
      <c r="L1678" s="1" t="str">
        <v>0 - BM Port</v>
      </c>
      <c r="N1678" s="1" t="str">
        <v>0 - Port Assets</v>
      </c>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8"/>
      <c r="AX1678" s="8"/>
      <c r="AY1678" s="8"/>
      <c r="AZ1678" s="8"/>
      <c r="BA1678" s="8"/>
      <c r="BB1678" s="8"/>
      <c r="BC1678" s="8"/>
      <c r="BD1678" s="8"/>
      <c r="BE1678" s="8"/>
      <c r="BF1678" s="8"/>
      <c r="BG1678" s="8"/>
      <c r="BH1678" s="8"/>
      <c r="BI1678" s="8"/>
      <c r="BJ1678" s="8"/>
      <c r="BK1678" s="8"/>
      <c r="BL1678" s="8"/>
      <c r="BM1678" s="8"/>
      <c r="BN1678" s="8"/>
      <c r="BO1678" s="8"/>
      <c r="BP1678" s="1" t="str">
        <v>0- Port Costs</v>
      </c>
      <c r="BT1678" s="1" t="str">
        <v>0- Port Value</v>
      </c>
      <c r="BU1678" s="8"/>
    </row>
    <row r="1679" spans="8:73" hidden="1" outlineLevel="1" x14ac:dyDescent="0.3">
      <c r="H1679" s="1" t="str">
        <v>0 - BM Costs</v>
      </c>
      <c r="L1679" s="1" t="str">
        <v>0 - BM Port</v>
      </c>
      <c r="N1679" s="1" t="str">
        <v>0 - Port Assets</v>
      </c>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c r="BD1679" s="8"/>
      <c r="BE1679" s="8"/>
      <c r="BF1679" s="8"/>
      <c r="BG1679" s="8"/>
      <c r="BH1679" s="8"/>
      <c r="BI1679" s="8"/>
      <c r="BJ1679" s="8"/>
      <c r="BK1679" s="8"/>
      <c r="BL1679" s="8"/>
      <c r="BM1679" s="8"/>
      <c r="BN1679" s="8"/>
      <c r="BO1679" s="8"/>
      <c r="BP1679" s="1" t="str">
        <v>0- Port Costs</v>
      </c>
      <c r="BT1679" s="1" t="str">
        <v>0- Port Value</v>
      </c>
      <c r="BU1679" s="8"/>
    </row>
    <row r="1680" spans="8:73" hidden="1" outlineLevel="1" x14ac:dyDescent="0.3">
      <c r="H1680" s="1" t="str">
        <v>0 - BM Costs</v>
      </c>
      <c r="L1680" s="1" t="str">
        <v>0 - BM Port</v>
      </c>
      <c r="N1680" s="1" t="str">
        <v>0 - Port Assets</v>
      </c>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c r="BD1680" s="8"/>
      <c r="BE1680" s="8"/>
      <c r="BF1680" s="8"/>
      <c r="BG1680" s="8"/>
      <c r="BH1680" s="8"/>
      <c r="BI1680" s="8"/>
      <c r="BJ1680" s="8"/>
      <c r="BK1680" s="8"/>
      <c r="BL1680" s="8"/>
      <c r="BM1680" s="8"/>
      <c r="BN1680" s="8"/>
      <c r="BO1680" s="8"/>
      <c r="BP1680" s="1" t="str">
        <v>0- Port Costs</v>
      </c>
      <c r="BT1680" s="1" t="str">
        <v>0- Port Value</v>
      </c>
      <c r="BU1680" s="8"/>
    </row>
    <row r="1681" spans="8:73" hidden="1" outlineLevel="1" x14ac:dyDescent="0.3">
      <c r="H1681" s="1" t="str">
        <v>0 - BM Costs</v>
      </c>
      <c r="L1681" s="1" t="str">
        <v>0 - BM Port</v>
      </c>
      <c r="N1681" s="1" t="str">
        <v>0 - Port Assets</v>
      </c>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c r="AL1681" s="8"/>
      <c r="AM1681" s="8"/>
      <c r="AN1681" s="8"/>
      <c r="AO1681" s="8"/>
      <c r="AP1681" s="8"/>
      <c r="AQ1681" s="8"/>
      <c r="AR1681" s="8"/>
      <c r="AS1681" s="8"/>
      <c r="AT1681" s="8"/>
      <c r="AU1681" s="8"/>
      <c r="AV1681" s="8"/>
      <c r="AW1681" s="8"/>
      <c r="AX1681" s="8"/>
      <c r="AY1681" s="8"/>
      <c r="AZ1681" s="8"/>
      <c r="BA1681" s="8"/>
      <c r="BB1681" s="8"/>
      <c r="BC1681" s="8"/>
      <c r="BD1681" s="8"/>
      <c r="BE1681" s="8"/>
      <c r="BF1681" s="8"/>
      <c r="BG1681" s="8"/>
      <c r="BH1681" s="8"/>
      <c r="BI1681" s="8"/>
      <c r="BJ1681" s="8"/>
      <c r="BK1681" s="8"/>
      <c r="BL1681" s="8"/>
      <c r="BM1681" s="8"/>
      <c r="BN1681" s="8"/>
      <c r="BO1681" s="8"/>
      <c r="BP1681" s="1" t="str">
        <v>0- Port Costs</v>
      </c>
      <c r="BT1681" s="1" t="str">
        <v>0- Port Value</v>
      </c>
      <c r="BU1681" s="8"/>
    </row>
    <row r="1682" spans="8:73" hidden="1" outlineLevel="1" x14ac:dyDescent="0.3">
      <c r="H1682" s="1" t="str">
        <v>0 - BM Costs</v>
      </c>
      <c r="L1682" s="1" t="str">
        <v>0 - BM Port</v>
      </c>
      <c r="N1682" s="1" t="str">
        <v>0 - Port Assets</v>
      </c>
      <c r="O1682" s="8"/>
      <c r="P1682" s="8"/>
      <c r="Q1682" s="8"/>
      <c r="R1682" s="8"/>
      <c r="S1682" s="8"/>
      <c r="T1682" s="8"/>
      <c r="U1682" s="8"/>
      <c r="V1682" s="8"/>
      <c r="W1682" s="8"/>
      <c r="X1682" s="8"/>
      <c r="Y1682" s="8"/>
      <c r="Z1682" s="8"/>
      <c r="AA1682" s="8"/>
      <c r="AB1682" s="8"/>
      <c r="AC1682" s="8"/>
      <c r="AD1682" s="8"/>
      <c r="AE1682" s="8"/>
      <c r="AF1682" s="8"/>
      <c r="AG1682" s="8"/>
      <c r="AH1682" s="8"/>
      <c r="AI1682" s="8"/>
      <c r="AJ1682" s="8"/>
      <c r="AK1682" s="8"/>
      <c r="AL1682" s="8"/>
      <c r="AM1682" s="8"/>
      <c r="AN1682" s="8"/>
      <c r="AO1682" s="8"/>
      <c r="AP1682" s="8"/>
      <c r="AQ1682" s="8"/>
      <c r="AR1682" s="8"/>
      <c r="AS1682" s="8"/>
      <c r="AT1682" s="8"/>
      <c r="AU1682" s="8"/>
      <c r="AV1682" s="8"/>
      <c r="AW1682" s="8"/>
      <c r="AX1682" s="8"/>
      <c r="AY1682" s="8"/>
      <c r="AZ1682" s="8"/>
      <c r="BA1682" s="8"/>
      <c r="BB1682" s="8"/>
      <c r="BC1682" s="8"/>
      <c r="BD1682" s="8"/>
      <c r="BE1682" s="8"/>
      <c r="BF1682" s="8"/>
      <c r="BG1682" s="8"/>
      <c r="BH1682" s="8"/>
      <c r="BI1682" s="8"/>
      <c r="BJ1682" s="8"/>
      <c r="BK1682" s="8"/>
      <c r="BL1682" s="8"/>
      <c r="BM1682" s="8"/>
      <c r="BN1682" s="8"/>
      <c r="BO1682" s="8"/>
      <c r="BP1682" s="1" t="str">
        <v>0- Port Costs</v>
      </c>
      <c r="BT1682" s="1" t="str">
        <v>0- Port Value</v>
      </c>
      <c r="BU1682" s="8"/>
    </row>
    <row r="1683" spans="8:73" hidden="1" outlineLevel="1" x14ac:dyDescent="0.3">
      <c r="H1683" s="1" t="str">
        <v>0 - BM Costs</v>
      </c>
      <c r="L1683" s="1" t="str">
        <v>0 - BM Port</v>
      </c>
      <c r="N1683" s="1" t="str">
        <v>0 - Port Assets</v>
      </c>
      <c r="O1683" s="8"/>
      <c r="P1683" s="8"/>
      <c r="Q1683" s="8"/>
      <c r="R1683" s="8"/>
      <c r="S1683" s="8"/>
      <c r="T1683" s="8"/>
      <c r="U1683" s="8"/>
      <c r="V1683" s="8"/>
      <c r="W1683" s="8"/>
      <c r="X1683" s="8"/>
      <c r="Y1683" s="8"/>
      <c r="Z1683" s="8"/>
      <c r="AA1683" s="8"/>
      <c r="AB1683" s="8"/>
      <c r="AC1683" s="8"/>
      <c r="AD1683" s="8"/>
      <c r="AE1683" s="8"/>
      <c r="AF1683" s="8"/>
      <c r="AG1683" s="8"/>
      <c r="AH1683" s="8"/>
      <c r="AI1683" s="8"/>
      <c r="AJ1683" s="8"/>
      <c r="AK1683" s="8"/>
      <c r="AL1683" s="8"/>
      <c r="AM1683" s="8"/>
      <c r="AN1683" s="8"/>
      <c r="AO1683" s="8"/>
      <c r="AP1683" s="8"/>
      <c r="AQ1683" s="8"/>
      <c r="AR1683" s="8"/>
      <c r="AS1683" s="8"/>
      <c r="AT1683" s="8"/>
      <c r="AU1683" s="8"/>
      <c r="AV1683" s="8"/>
      <c r="AW1683" s="8"/>
      <c r="AX1683" s="8"/>
      <c r="AY1683" s="8"/>
      <c r="AZ1683" s="8"/>
      <c r="BA1683" s="8"/>
      <c r="BB1683" s="8"/>
      <c r="BC1683" s="8"/>
      <c r="BD1683" s="8"/>
      <c r="BE1683" s="8"/>
      <c r="BF1683" s="8"/>
      <c r="BG1683" s="8"/>
      <c r="BH1683" s="8"/>
      <c r="BI1683" s="8"/>
      <c r="BJ1683" s="8"/>
      <c r="BK1683" s="8"/>
      <c r="BL1683" s="8"/>
      <c r="BM1683" s="8"/>
      <c r="BN1683" s="8"/>
      <c r="BO1683" s="8"/>
      <c r="BP1683" s="1" t="str">
        <v>0- Port Costs</v>
      </c>
      <c r="BT1683" s="1" t="str">
        <v>0- Port Value</v>
      </c>
      <c r="BU1683" s="8"/>
    </row>
    <row r="1684" spans="8:73" hidden="1" outlineLevel="1" x14ac:dyDescent="0.3">
      <c r="H1684" s="1" t="str">
        <v>0 - BM Costs</v>
      </c>
      <c r="L1684" s="1" t="str">
        <v>0 - BM Port</v>
      </c>
      <c r="N1684" s="1" t="str">
        <v>0 - Port Assets</v>
      </c>
      <c r="O1684" s="8"/>
      <c r="P1684" s="8"/>
      <c r="Q1684" s="8"/>
      <c r="R1684" s="8"/>
      <c r="S1684" s="8"/>
      <c r="T1684" s="8"/>
      <c r="U1684" s="8"/>
      <c r="V1684" s="8"/>
      <c r="W1684" s="8"/>
      <c r="X1684" s="8"/>
      <c r="Y1684" s="8"/>
      <c r="Z1684" s="8"/>
      <c r="AA1684" s="8"/>
      <c r="AB1684" s="8"/>
      <c r="AC1684" s="8"/>
      <c r="AD1684" s="8"/>
      <c r="AE1684" s="8"/>
      <c r="AF1684" s="8"/>
      <c r="AG1684" s="8"/>
      <c r="AH1684" s="8"/>
      <c r="AI1684" s="8"/>
      <c r="AJ1684" s="8"/>
      <c r="AK1684" s="8"/>
      <c r="AL1684" s="8"/>
      <c r="AM1684" s="8"/>
      <c r="AN1684" s="8"/>
      <c r="AO1684" s="8"/>
      <c r="AP1684" s="8"/>
      <c r="AQ1684" s="8"/>
      <c r="AR1684" s="8"/>
      <c r="AS1684" s="8"/>
      <c r="AT1684" s="8"/>
      <c r="AU1684" s="8"/>
      <c r="AV1684" s="8"/>
      <c r="AW1684" s="8"/>
      <c r="AX1684" s="8"/>
      <c r="AY1684" s="8"/>
      <c r="AZ1684" s="8"/>
      <c r="BA1684" s="8"/>
      <c r="BB1684" s="8"/>
      <c r="BC1684" s="8"/>
      <c r="BD1684" s="8"/>
      <c r="BE1684" s="8"/>
      <c r="BF1684" s="8"/>
      <c r="BG1684" s="8"/>
      <c r="BH1684" s="8"/>
      <c r="BI1684" s="8"/>
      <c r="BJ1684" s="8"/>
      <c r="BK1684" s="8"/>
      <c r="BL1684" s="8"/>
      <c r="BM1684" s="8"/>
      <c r="BN1684" s="8"/>
      <c r="BO1684" s="8"/>
      <c r="BP1684" s="1" t="str">
        <v>0- Port Costs</v>
      </c>
      <c r="BT1684" s="1" t="str">
        <v>0- Port Value</v>
      </c>
      <c r="BU1684" s="8"/>
    </row>
    <row r="1685" spans="8:73" hidden="1" outlineLevel="1" x14ac:dyDescent="0.3">
      <c r="H1685" s="1" t="str">
        <v>0 - BM Costs</v>
      </c>
      <c r="L1685" s="1" t="str">
        <v>0 - BM Port</v>
      </c>
      <c r="N1685" s="1" t="str">
        <v>0 - Port Assets</v>
      </c>
      <c r="O1685" s="8"/>
      <c r="P1685" s="8"/>
      <c r="Q1685" s="8"/>
      <c r="R1685" s="8"/>
      <c r="S1685" s="8"/>
      <c r="T1685" s="8"/>
      <c r="U1685" s="8"/>
      <c r="V1685" s="8"/>
      <c r="W1685" s="8"/>
      <c r="X1685" s="8"/>
      <c r="Y1685" s="8"/>
      <c r="Z1685" s="8"/>
      <c r="AA1685" s="8"/>
      <c r="AB1685" s="8"/>
      <c r="AC1685" s="8"/>
      <c r="AD1685" s="8"/>
      <c r="AE1685" s="8"/>
      <c r="AF1685" s="8"/>
      <c r="AG1685" s="8"/>
      <c r="AH1685" s="8"/>
      <c r="AI1685" s="8"/>
      <c r="AJ1685" s="8"/>
      <c r="AK1685" s="8"/>
      <c r="AL1685" s="8"/>
      <c r="AM1685" s="8"/>
      <c r="AN1685" s="8"/>
      <c r="AO1685" s="8"/>
      <c r="AP1685" s="8"/>
      <c r="AQ1685" s="8"/>
      <c r="AR1685" s="8"/>
      <c r="AS1685" s="8"/>
      <c r="AT1685" s="8"/>
      <c r="AU1685" s="8"/>
      <c r="AV1685" s="8"/>
      <c r="AW1685" s="8"/>
      <c r="AX1685" s="8"/>
      <c r="AY1685" s="8"/>
      <c r="AZ1685" s="8"/>
      <c r="BA1685" s="8"/>
      <c r="BB1685" s="8"/>
      <c r="BC1685" s="8"/>
      <c r="BD1685" s="8"/>
      <c r="BE1685" s="8"/>
      <c r="BF1685" s="8"/>
      <c r="BG1685" s="8"/>
      <c r="BH1685" s="8"/>
      <c r="BI1685" s="8"/>
      <c r="BJ1685" s="8"/>
      <c r="BK1685" s="8"/>
      <c r="BL1685" s="8"/>
      <c r="BM1685" s="8"/>
      <c r="BN1685" s="8"/>
      <c r="BO1685" s="8"/>
      <c r="BP1685" s="1" t="str">
        <v>0- Port Costs</v>
      </c>
      <c r="BT1685" s="1" t="str">
        <v>0- Port Value</v>
      </c>
      <c r="BU1685" s="8"/>
    </row>
    <row r="1686" spans="8:73" hidden="1" outlineLevel="1" x14ac:dyDescent="0.3">
      <c r="H1686" s="1" t="str">
        <v>0 - BM Costs</v>
      </c>
      <c r="L1686" s="1" t="str">
        <v>0 - BM Port</v>
      </c>
      <c r="N1686" s="1" t="str">
        <v>0 - Port Assets</v>
      </c>
      <c r="O1686" s="8"/>
      <c r="P1686" s="8"/>
      <c r="Q1686" s="8"/>
      <c r="R1686" s="8"/>
      <c r="S1686" s="8"/>
      <c r="T1686" s="8"/>
      <c r="U1686" s="8"/>
      <c r="V1686" s="8"/>
      <c r="W1686" s="8"/>
      <c r="X1686" s="8"/>
      <c r="Y1686" s="8"/>
      <c r="Z1686" s="8"/>
      <c r="AA1686" s="8"/>
      <c r="AB1686" s="8"/>
      <c r="AC1686" s="8"/>
      <c r="AD1686" s="8"/>
      <c r="AE1686" s="8"/>
      <c r="AF1686" s="8"/>
      <c r="AG1686" s="8"/>
      <c r="AH1686" s="8"/>
      <c r="AI1686" s="8"/>
      <c r="AJ1686" s="8"/>
      <c r="AK1686" s="8"/>
      <c r="AL1686" s="8"/>
      <c r="AM1686" s="8"/>
      <c r="AN1686" s="8"/>
      <c r="AO1686" s="8"/>
      <c r="AP1686" s="8"/>
      <c r="AQ1686" s="8"/>
      <c r="AR1686" s="8"/>
      <c r="AS1686" s="8"/>
      <c r="AT1686" s="8"/>
      <c r="AU1686" s="8"/>
      <c r="AV1686" s="8"/>
      <c r="AW1686" s="8"/>
      <c r="AX1686" s="8"/>
      <c r="AY1686" s="8"/>
      <c r="AZ1686" s="8"/>
      <c r="BA1686" s="8"/>
      <c r="BB1686" s="8"/>
      <c r="BC1686" s="8"/>
      <c r="BD1686" s="8"/>
      <c r="BE1686" s="8"/>
      <c r="BF1686" s="8"/>
      <c r="BG1686" s="8"/>
      <c r="BH1686" s="8"/>
      <c r="BI1686" s="8"/>
      <c r="BJ1686" s="8"/>
      <c r="BK1686" s="8"/>
      <c r="BL1686" s="8"/>
      <c r="BM1686" s="8"/>
      <c r="BN1686" s="8"/>
      <c r="BO1686" s="8"/>
      <c r="BP1686" s="1" t="str">
        <v>0- Port Costs</v>
      </c>
      <c r="BT1686" s="1" t="str">
        <v>0- Port Value</v>
      </c>
      <c r="BU1686" s="8"/>
    </row>
    <row r="1687" spans="8:73" hidden="1" outlineLevel="1" x14ac:dyDescent="0.3">
      <c r="H1687" s="1" t="str">
        <v>0 - BM Costs</v>
      </c>
      <c r="L1687" s="1" t="str">
        <v>0 - BM Port</v>
      </c>
      <c r="N1687" s="1" t="str">
        <v>0 - Port Assets</v>
      </c>
      <c r="O1687" s="8"/>
      <c r="P1687" s="8"/>
      <c r="Q1687" s="8"/>
      <c r="R1687" s="8"/>
      <c r="S1687" s="8"/>
      <c r="T1687" s="8"/>
      <c r="U1687" s="8"/>
      <c r="V1687" s="8"/>
      <c r="W1687" s="8"/>
      <c r="X1687" s="8"/>
      <c r="Y1687" s="8"/>
      <c r="Z1687" s="8"/>
      <c r="AA1687" s="8"/>
      <c r="AB1687" s="8"/>
      <c r="AC1687" s="8"/>
      <c r="AD1687" s="8"/>
      <c r="AE1687" s="8"/>
      <c r="AF1687" s="8"/>
      <c r="AG1687" s="8"/>
      <c r="AH1687" s="8"/>
      <c r="AI1687" s="8"/>
      <c r="AJ1687" s="8"/>
      <c r="AK1687" s="8"/>
      <c r="AL1687" s="8"/>
      <c r="AM1687" s="8"/>
      <c r="AN1687" s="8"/>
      <c r="AO1687" s="8"/>
      <c r="AP1687" s="8"/>
      <c r="AQ1687" s="8"/>
      <c r="AR1687" s="8"/>
      <c r="AS1687" s="8"/>
      <c r="AT1687" s="8"/>
      <c r="AU1687" s="8"/>
      <c r="AV1687" s="8"/>
      <c r="AW1687" s="8"/>
      <c r="AX1687" s="8"/>
      <c r="AY1687" s="8"/>
      <c r="AZ1687" s="8"/>
      <c r="BA1687" s="8"/>
      <c r="BB1687" s="8"/>
      <c r="BC1687" s="8"/>
      <c r="BD1687" s="8"/>
      <c r="BE1687" s="8"/>
      <c r="BF1687" s="8"/>
      <c r="BG1687" s="8"/>
      <c r="BH1687" s="8"/>
      <c r="BI1687" s="8"/>
      <c r="BJ1687" s="8"/>
      <c r="BK1687" s="8"/>
      <c r="BL1687" s="8"/>
      <c r="BM1687" s="8"/>
      <c r="BN1687" s="8"/>
      <c r="BO1687" s="8"/>
      <c r="BP1687" s="1" t="str">
        <v>0- Port Costs</v>
      </c>
      <c r="BT1687" s="1" t="str">
        <v>0- Port Value</v>
      </c>
      <c r="BU1687" s="8"/>
    </row>
    <row r="1688" spans="8:73" hidden="1" outlineLevel="1" x14ac:dyDescent="0.3">
      <c r="H1688" s="1" t="str">
        <v>0 - BM Costs</v>
      </c>
      <c r="L1688" s="1" t="str">
        <v>0 - BM Port</v>
      </c>
      <c r="N1688" s="1" t="str">
        <v>0 - Port Assets</v>
      </c>
      <c r="O1688" s="8"/>
      <c r="P1688" s="8"/>
      <c r="Q1688" s="8"/>
      <c r="R1688" s="8"/>
      <c r="S1688" s="8"/>
      <c r="T1688" s="8"/>
      <c r="U1688" s="8"/>
      <c r="V1688" s="8"/>
      <c r="W1688" s="8"/>
      <c r="X1688" s="8"/>
      <c r="Y1688" s="8"/>
      <c r="Z1688" s="8"/>
      <c r="AA1688" s="8"/>
      <c r="AB1688" s="8"/>
      <c r="AC1688" s="8"/>
      <c r="AD1688" s="8"/>
      <c r="AE1688" s="8"/>
      <c r="AF1688" s="8"/>
      <c r="AG1688" s="8"/>
      <c r="AH1688" s="8"/>
      <c r="AI1688" s="8"/>
      <c r="AJ1688" s="8"/>
      <c r="AK1688" s="8"/>
      <c r="AL1688" s="8"/>
      <c r="AM1688" s="8"/>
      <c r="AN1688" s="8"/>
      <c r="AO1688" s="8"/>
      <c r="AP1688" s="8"/>
      <c r="AQ1688" s="8"/>
      <c r="AR1688" s="8"/>
      <c r="AS1688" s="8"/>
      <c r="AT1688" s="8"/>
      <c r="AU1688" s="8"/>
      <c r="AV1688" s="8"/>
      <c r="AW1688" s="8"/>
      <c r="AX1688" s="8"/>
      <c r="AY1688" s="8"/>
      <c r="AZ1688" s="8"/>
      <c r="BA1688" s="8"/>
      <c r="BB1688" s="8"/>
      <c r="BC1688" s="8"/>
      <c r="BD1688" s="8"/>
      <c r="BE1688" s="8"/>
      <c r="BF1688" s="8"/>
      <c r="BG1688" s="8"/>
      <c r="BH1688" s="8"/>
      <c r="BI1688" s="8"/>
      <c r="BJ1688" s="8"/>
      <c r="BK1688" s="8"/>
      <c r="BL1688" s="8"/>
      <c r="BM1688" s="8"/>
      <c r="BN1688" s="8"/>
      <c r="BO1688" s="8"/>
      <c r="BP1688" s="1" t="str">
        <v>0- Port Costs</v>
      </c>
      <c r="BT1688" s="1" t="str">
        <v>0- Port Value</v>
      </c>
      <c r="BU1688" s="8"/>
    </row>
    <row r="1689" spans="8:73" hidden="1" outlineLevel="1" x14ac:dyDescent="0.3">
      <c r="H1689" s="1" t="str">
        <v>0 - BM Costs</v>
      </c>
      <c r="L1689" s="1" t="str">
        <v>0 - BM Port</v>
      </c>
      <c r="N1689" s="1" t="str">
        <v>0 - Port Assets</v>
      </c>
      <c r="O1689" s="8"/>
      <c r="P1689" s="8"/>
      <c r="Q1689" s="8"/>
      <c r="R1689" s="8"/>
      <c r="S1689" s="8"/>
      <c r="T1689" s="8"/>
      <c r="U1689" s="8"/>
      <c r="V1689" s="8"/>
      <c r="W1689" s="8"/>
      <c r="X1689" s="8"/>
      <c r="Y1689" s="8"/>
      <c r="Z1689" s="8"/>
      <c r="AA1689" s="8"/>
      <c r="AB1689" s="8"/>
      <c r="AC1689" s="8"/>
      <c r="AD1689" s="8"/>
      <c r="AE1689" s="8"/>
      <c r="AF1689" s="8"/>
      <c r="AG1689" s="8"/>
      <c r="AH1689" s="8"/>
      <c r="AI1689" s="8"/>
      <c r="AJ1689" s="8"/>
      <c r="AK1689" s="8"/>
      <c r="AL1689" s="8"/>
      <c r="AM1689" s="8"/>
      <c r="AN1689" s="8"/>
      <c r="AO1689" s="8"/>
      <c r="AP1689" s="8"/>
      <c r="AQ1689" s="8"/>
      <c r="AR1689" s="8"/>
      <c r="AS1689" s="8"/>
      <c r="AT1689" s="8"/>
      <c r="AU1689" s="8"/>
      <c r="AV1689" s="8"/>
      <c r="AW1689" s="8"/>
      <c r="AX1689" s="8"/>
      <c r="AY1689" s="8"/>
      <c r="AZ1689" s="8"/>
      <c r="BA1689" s="8"/>
      <c r="BB1689" s="8"/>
      <c r="BC1689" s="8"/>
      <c r="BD1689" s="8"/>
      <c r="BE1689" s="8"/>
      <c r="BF1689" s="8"/>
      <c r="BG1689" s="8"/>
      <c r="BH1689" s="8"/>
      <c r="BI1689" s="8"/>
      <c r="BJ1689" s="8"/>
      <c r="BK1689" s="8"/>
      <c r="BL1689" s="8"/>
      <c r="BM1689" s="8"/>
      <c r="BN1689" s="8"/>
      <c r="BO1689" s="8"/>
      <c r="BP1689" s="1" t="str">
        <v>0- Port Costs</v>
      </c>
      <c r="BT1689" s="1" t="str">
        <v>0- Port Value</v>
      </c>
      <c r="BU1689" s="8"/>
    </row>
    <row r="1690" spans="8:73" hidden="1" outlineLevel="1" x14ac:dyDescent="0.3">
      <c r="H1690" s="1" t="str">
        <v>0 - BM Costs</v>
      </c>
      <c r="L1690" s="1" t="str">
        <v>0 - BM Port</v>
      </c>
      <c r="N1690" s="1" t="str">
        <v>0 - Port Assets</v>
      </c>
      <c r="O1690" s="8"/>
      <c r="P1690" s="8"/>
      <c r="Q1690" s="8"/>
      <c r="R1690" s="8"/>
      <c r="S1690" s="8"/>
      <c r="T1690" s="8"/>
      <c r="U1690" s="8"/>
      <c r="V1690" s="8"/>
      <c r="W1690" s="8"/>
      <c r="X1690" s="8"/>
      <c r="Y1690" s="8"/>
      <c r="Z1690" s="8"/>
      <c r="AA1690" s="8"/>
      <c r="AB1690" s="8"/>
      <c r="AC1690" s="8"/>
      <c r="AD1690" s="8"/>
      <c r="AE1690" s="8"/>
      <c r="AF1690" s="8"/>
      <c r="AG1690" s="8"/>
      <c r="AH1690" s="8"/>
      <c r="AI1690" s="8"/>
      <c r="AJ1690" s="8"/>
      <c r="AK1690" s="8"/>
      <c r="AL1690" s="8"/>
      <c r="AM1690" s="8"/>
      <c r="AN1690" s="8"/>
      <c r="AO1690" s="8"/>
      <c r="AP1690" s="8"/>
      <c r="AQ1690" s="8"/>
      <c r="AR1690" s="8"/>
      <c r="AS1690" s="8"/>
      <c r="AT1690" s="8"/>
      <c r="AU1690" s="8"/>
      <c r="AV1690" s="8"/>
      <c r="AW1690" s="8"/>
      <c r="AX1690" s="8"/>
      <c r="AY1690" s="8"/>
      <c r="AZ1690" s="8"/>
      <c r="BA1690" s="8"/>
      <c r="BB1690" s="8"/>
      <c r="BC1690" s="8"/>
      <c r="BD1690" s="8"/>
      <c r="BE1690" s="8"/>
      <c r="BF1690" s="8"/>
      <c r="BG1690" s="8"/>
      <c r="BH1690" s="8"/>
      <c r="BI1690" s="8"/>
      <c r="BJ1690" s="8"/>
      <c r="BK1690" s="8"/>
      <c r="BL1690" s="8"/>
      <c r="BM1690" s="8"/>
      <c r="BN1690" s="8"/>
      <c r="BO1690" s="8"/>
      <c r="BP1690" s="1" t="str">
        <v>0- Port Costs</v>
      </c>
      <c r="BT1690" s="1" t="str">
        <v>0- Port Value</v>
      </c>
      <c r="BU1690" s="8"/>
    </row>
    <row r="1691" spans="8:73" hidden="1" outlineLevel="1" x14ac:dyDescent="0.3">
      <c r="H1691" s="1" t="str">
        <v>0 - BM Costs</v>
      </c>
      <c r="L1691" s="1" t="str">
        <v>0 - BM Port</v>
      </c>
      <c r="N1691" s="1" t="str">
        <v>0 - Port Assets</v>
      </c>
      <c r="O1691" s="8"/>
      <c r="P1691" s="8"/>
      <c r="Q1691" s="8"/>
      <c r="R1691" s="8"/>
      <c r="S1691" s="8"/>
      <c r="T1691" s="8"/>
      <c r="U1691" s="8"/>
      <c r="V1691" s="8"/>
      <c r="W1691" s="8"/>
      <c r="X1691" s="8"/>
      <c r="Y1691" s="8"/>
      <c r="Z1691" s="8"/>
      <c r="AA1691" s="8"/>
      <c r="AB1691" s="8"/>
      <c r="AC1691" s="8"/>
      <c r="AD1691" s="8"/>
      <c r="AE1691" s="8"/>
      <c r="AF1691" s="8"/>
      <c r="AG1691" s="8"/>
      <c r="AH1691" s="8"/>
      <c r="AI1691" s="8"/>
      <c r="AJ1691" s="8"/>
      <c r="AK1691" s="8"/>
      <c r="AL1691" s="8"/>
      <c r="AM1691" s="8"/>
      <c r="AN1691" s="8"/>
      <c r="AO1691" s="8"/>
      <c r="AP1691" s="8"/>
      <c r="AQ1691" s="8"/>
      <c r="AR1691" s="8"/>
      <c r="AS1691" s="8"/>
      <c r="AT1691" s="8"/>
      <c r="AU1691" s="8"/>
      <c r="AV1691" s="8"/>
      <c r="AW1691" s="8"/>
      <c r="AX1691" s="8"/>
      <c r="AY1691" s="8"/>
      <c r="AZ1691" s="8"/>
      <c r="BA1691" s="8"/>
      <c r="BB1691" s="8"/>
      <c r="BC1691" s="8"/>
      <c r="BD1691" s="8"/>
      <c r="BE1691" s="8"/>
      <c r="BF1691" s="8"/>
      <c r="BG1691" s="8"/>
      <c r="BH1691" s="8"/>
      <c r="BI1691" s="8"/>
      <c r="BJ1691" s="8"/>
      <c r="BK1691" s="8"/>
      <c r="BL1691" s="8"/>
      <c r="BM1691" s="8"/>
      <c r="BN1691" s="8"/>
      <c r="BO1691" s="8"/>
      <c r="BP1691" s="1" t="str">
        <v>0- Port Costs</v>
      </c>
      <c r="BT1691" s="1" t="str">
        <v>0- Port Value</v>
      </c>
      <c r="BU1691" s="8"/>
    </row>
    <row r="1692" spans="8:73" hidden="1" outlineLevel="1" x14ac:dyDescent="0.3">
      <c r="H1692" s="1" t="str">
        <v>0 - BM Costs</v>
      </c>
      <c r="L1692" s="1" t="str">
        <v>0 - BM Port</v>
      </c>
      <c r="N1692" s="1" t="str">
        <v>0 - Port Assets</v>
      </c>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c r="AQ1692" s="8"/>
      <c r="AR1692" s="8"/>
      <c r="AS1692" s="8"/>
      <c r="AT1692" s="8"/>
      <c r="AU1692" s="8"/>
      <c r="AV1692" s="8"/>
      <c r="AW1692" s="8"/>
      <c r="AX1692" s="8"/>
      <c r="AY1692" s="8"/>
      <c r="AZ1692" s="8"/>
      <c r="BA1692" s="8"/>
      <c r="BB1692" s="8"/>
      <c r="BC1692" s="8"/>
      <c r="BD1692" s="8"/>
      <c r="BE1692" s="8"/>
      <c r="BF1692" s="8"/>
      <c r="BG1692" s="8"/>
      <c r="BH1692" s="8"/>
      <c r="BI1692" s="8"/>
      <c r="BJ1692" s="8"/>
      <c r="BK1692" s="8"/>
      <c r="BL1692" s="8"/>
      <c r="BM1692" s="8"/>
      <c r="BN1692" s="8"/>
      <c r="BO1692" s="8"/>
      <c r="BP1692" s="1" t="str">
        <v>0- Port Costs</v>
      </c>
      <c r="BT1692" s="1" t="str">
        <v>0- Port Value</v>
      </c>
      <c r="BU1692" s="8"/>
    </row>
    <row r="1693" spans="8:73" hidden="1" outlineLevel="1" x14ac:dyDescent="0.3">
      <c r="H1693" s="1" t="str">
        <v>0 - BM Costs</v>
      </c>
      <c r="L1693" s="1" t="str">
        <v>0 - BM Port</v>
      </c>
      <c r="N1693" s="1" t="str">
        <v>0 - Port Assets</v>
      </c>
      <c r="O1693" s="8"/>
      <c r="P1693" s="8"/>
      <c r="Q1693" s="8"/>
      <c r="R1693" s="8"/>
      <c r="S1693" s="8"/>
      <c r="T1693" s="8"/>
      <c r="U1693" s="8"/>
      <c r="V1693" s="8"/>
      <c r="W1693" s="8"/>
      <c r="X1693" s="8"/>
      <c r="Y1693" s="8"/>
      <c r="Z1693" s="8"/>
      <c r="AA1693" s="8"/>
      <c r="AB1693" s="8"/>
      <c r="AC1693" s="8"/>
      <c r="AD1693" s="8"/>
      <c r="AE1693" s="8"/>
      <c r="AF1693" s="8"/>
      <c r="AG1693" s="8"/>
      <c r="AH1693" s="8"/>
      <c r="AI1693" s="8"/>
      <c r="AJ1693" s="8"/>
      <c r="AK1693" s="8"/>
      <c r="AL1693" s="8"/>
      <c r="AM1693" s="8"/>
      <c r="AN1693" s="8"/>
      <c r="AO1693" s="8"/>
      <c r="AP1693" s="8"/>
      <c r="AQ1693" s="8"/>
      <c r="AR1693" s="8"/>
      <c r="AS1693" s="8"/>
      <c r="AT1693" s="8"/>
      <c r="AU1693" s="8"/>
      <c r="AV1693" s="8"/>
      <c r="AW1693" s="8"/>
      <c r="AX1693" s="8"/>
      <c r="AY1693" s="8"/>
      <c r="AZ1693" s="8"/>
      <c r="BA1693" s="8"/>
      <c r="BB1693" s="8"/>
      <c r="BC1693" s="8"/>
      <c r="BD1693" s="8"/>
      <c r="BE1693" s="8"/>
      <c r="BF1693" s="8"/>
      <c r="BG1693" s="8"/>
      <c r="BH1693" s="8"/>
      <c r="BI1693" s="8"/>
      <c r="BJ1693" s="8"/>
      <c r="BK1693" s="8"/>
      <c r="BL1693" s="8"/>
      <c r="BM1693" s="8"/>
      <c r="BN1693" s="8"/>
      <c r="BO1693" s="8"/>
      <c r="BP1693" s="1" t="str">
        <v>0- Port Costs</v>
      </c>
      <c r="BT1693" s="1" t="str">
        <v>0- Port Value</v>
      </c>
      <c r="BU1693" s="8"/>
    </row>
    <row r="1694" spans="8:73" hidden="1" outlineLevel="1" x14ac:dyDescent="0.3">
      <c r="H1694" s="1" t="str">
        <v>0 - BM Costs</v>
      </c>
      <c r="L1694" s="1" t="str">
        <v>0 - BM Port</v>
      </c>
      <c r="N1694" s="1" t="str">
        <v>0 - Port Assets</v>
      </c>
      <c r="O1694" s="8"/>
      <c r="P1694" s="8"/>
      <c r="Q1694" s="8"/>
      <c r="R1694" s="8"/>
      <c r="S1694" s="8"/>
      <c r="T1694" s="8"/>
      <c r="U1694" s="8"/>
      <c r="V1694" s="8"/>
      <c r="W1694" s="8"/>
      <c r="X1694" s="8"/>
      <c r="Y1694" s="8"/>
      <c r="Z1694" s="8"/>
      <c r="AA1694" s="8"/>
      <c r="AB1694" s="8"/>
      <c r="AC1694" s="8"/>
      <c r="AD1694" s="8"/>
      <c r="AE1694" s="8"/>
      <c r="AF1694" s="8"/>
      <c r="AG1694" s="8"/>
      <c r="AH1694" s="8"/>
      <c r="AI1694" s="8"/>
      <c r="AJ1694" s="8"/>
      <c r="AK1694" s="8"/>
      <c r="AL1694" s="8"/>
      <c r="AM1694" s="8"/>
      <c r="AN1694" s="8"/>
      <c r="AO1694" s="8"/>
      <c r="AP1694" s="8"/>
      <c r="AQ1694" s="8"/>
      <c r="AR1694" s="8"/>
      <c r="AS1694" s="8"/>
      <c r="AT1694" s="8"/>
      <c r="AU1694" s="8"/>
      <c r="AV1694" s="8"/>
      <c r="AW1694" s="8"/>
      <c r="AX1694" s="8"/>
      <c r="AY1694" s="8"/>
      <c r="AZ1694" s="8"/>
      <c r="BA1694" s="8"/>
      <c r="BB1694" s="8"/>
      <c r="BC1694" s="8"/>
      <c r="BD1694" s="8"/>
      <c r="BE1694" s="8"/>
      <c r="BF1694" s="8"/>
      <c r="BG1694" s="8"/>
      <c r="BH1694" s="8"/>
      <c r="BI1694" s="8"/>
      <c r="BJ1694" s="8"/>
      <c r="BK1694" s="8"/>
      <c r="BL1694" s="8"/>
      <c r="BM1694" s="8"/>
      <c r="BN1694" s="8"/>
      <c r="BO1694" s="8"/>
      <c r="BP1694" s="1" t="str">
        <v>0- Port Costs</v>
      </c>
      <c r="BT1694" s="1" t="str">
        <v>0- Port Value</v>
      </c>
      <c r="BU1694" s="8"/>
    </row>
    <row r="1695" spans="8:73" hidden="1" outlineLevel="1" x14ac:dyDescent="0.3">
      <c r="H1695" s="1" t="str">
        <v>0 - BM Costs</v>
      </c>
      <c r="L1695" s="1" t="str">
        <v>0 - BM Port</v>
      </c>
      <c r="N1695" s="1" t="str">
        <v>0 - Port Assets</v>
      </c>
      <c r="O1695" s="8"/>
      <c r="P1695" s="8"/>
      <c r="Q1695" s="8"/>
      <c r="R1695" s="8"/>
      <c r="S1695" s="8"/>
      <c r="T1695" s="8"/>
      <c r="U1695" s="8"/>
      <c r="V1695" s="8"/>
      <c r="W1695" s="8"/>
      <c r="X1695" s="8"/>
      <c r="Y1695" s="8"/>
      <c r="Z1695" s="8"/>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8"/>
      <c r="AX1695" s="8"/>
      <c r="AY1695" s="8"/>
      <c r="AZ1695" s="8"/>
      <c r="BA1695" s="8"/>
      <c r="BB1695" s="8"/>
      <c r="BC1695" s="8"/>
      <c r="BD1695" s="8"/>
      <c r="BE1695" s="8"/>
      <c r="BF1695" s="8"/>
      <c r="BG1695" s="8"/>
      <c r="BH1695" s="8"/>
      <c r="BI1695" s="8"/>
      <c r="BJ1695" s="8"/>
      <c r="BK1695" s="8"/>
      <c r="BL1695" s="8"/>
      <c r="BM1695" s="8"/>
      <c r="BN1695" s="8"/>
      <c r="BO1695" s="8"/>
      <c r="BP1695" s="1" t="str">
        <v>0- Port Costs</v>
      </c>
      <c r="BT1695" s="1" t="str">
        <v>0- Port Value</v>
      </c>
      <c r="BU1695" s="8"/>
    </row>
    <row r="1696" spans="8:73" hidden="1" outlineLevel="1" x14ac:dyDescent="0.3">
      <c r="H1696" s="1" t="str">
        <v>0 - BM Costs</v>
      </c>
      <c r="L1696" s="1" t="str">
        <v>0 - BM Port</v>
      </c>
      <c r="N1696" s="1" t="str">
        <v>0 - Port Assets</v>
      </c>
      <c r="O1696" s="8"/>
      <c r="P1696" s="8"/>
      <c r="Q1696" s="8"/>
      <c r="R1696" s="8"/>
      <c r="S1696" s="8"/>
      <c r="T1696" s="8"/>
      <c r="U1696" s="8"/>
      <c r="V1696" s="8"/>
      <c r="W1696" s="8"/>
      <c r="X1696" s="8"/>
      <c r="Y1696" s="8"/>
      <c r="Z1696" s="8"/>
      <c r="AA1696" s="8"/>
      <c r="AB1696" s="8"/>
      <c r="AC1696" s="8"/>
      <c r="AD1696" s="8"/>
      <c r="AE1696" s="8"/>
      <c r="AF1696" s="8"/>
      <c r="AG1696" s="8"/>
      <c r="AH1696" s="8"/>
      <c r="AI1696" s="8"/>
      <c r="AJ1696" s="8"/>
      <c r="AK1696" s="8"/>
      <c r="AL1696" s="8"/>
      <c r="AM1696" s="8"/>
      <c r="AN1696" s="8"/>
      <c r="AO1696" s="8"/>
      <c r="AP1696" s="8"/>
      <c r="AQ1696" s="8"/>
      <c r="AR1696" s="8"/>
      <c r="AS1696" s="8"/>
      <c r="AT1696" s="8"/>
      <c r="AU1696" s="8"/>
      <c r="AV1696" s="8"/>
      <c r="AW1696" s="8"/>
      <c r="AX1696" s="8"/>
      <c r="AY1696" s="8"/>
      <c r="AZ1696" s="8"/>
      <c r="BA1696" s="8"/>
      <c r="BB1696" s="8"/>
      <c r="BC1696" s="8"/>
      <c r="BD1696" s="8"/>
      <c r="BE1696" s="8"/>
      <c r="BF1696" s="8"/>
      <c r="BG1696" s="8"/>
      <c r="BH1696" s="8"/>
      <c r="BI1696" s="8"/>
      <c r="BJ1696" s="8"/>
      <c r="BK1696" s="8"/>
      <c r="BL1696" s="8"/>
      <c r="BM1696" s="8"/>
      <c r="BN1696" s="8"/>
      <c r="BO1696" s="8"/>
      <c r="BP1696" s="1" t="str">
        <v>0- Port Costs</v>
      </c>
      <c r="BT1696" s="1" t="str">
        <v>0- Port Value</v>
      </c>
      <c r="BU1696" s="8"/>
    </row>
    <row r="1697" spans="8:73" hidden="1" outlineLevel="1" x14ac:dyDescent="0.3">
      <c r="H1697" s="1" t="str">
        <v>0 - BM Costs</v>
      </c>
      <c r="L1697" s="1" t="str">
        <v>0 - BM Port</v>
      </c>
      <c r="N1697" s="1" t="str">
        <v>0 - Port Assets</v>
      </c>
      <c r="O1697" s="8"/>
      <c r="P1697" s="8"/>
      <c r="Q1697" s="8"/>
      <c r="R1697" s="8"/>
      <c r="S1697" s="8"/>
      <c r="T1697" s="8"/>
      <c r="U1697" s="8"/>
      <c r="V1697" s="8"/>
      <c r="W1697" s="8"/>
      <c r="X1697" s="8"/>
      <c r="Y1697" s="8"/>
      <c r="Z1697" s="8"/>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8"/>
      <c r="AX1697" s="8"/>
      <c r="AY1697" s="8"/>
      <c r="AZ1697" s="8"/>
      <c r="BA1697" s="8"/>
      <c r="BB1697" s="8"/>
      <c r="BC1697" s="8"/>
      <c r="BD1697" s="8"/>
      <c r="BE1697" s="8"/>
      <c r="BF1697" s="8"/>
      <c r="BG1697" s="8"/>
      <c r="BH1697" s="8"/>
      <c r="BI1697" s="8"/>
      <c r="BJ1697" s="8"/>
      <c r="BK1697" s="8"/>
      <c r="BL1697" s="8"/>
      <c r="BM1697" s="8"/>
      <c r="BN1697" s="8"/>
      <c r="BO1697" s="8"/>
      <c r="BP1697" s="1" t="str">
        <v>0- Port Costs</v>
      </c>
      <c r="BT1697" s="1" t="str">
        <v>0- Port Value</v>
      </c>
      <c r="BU1697" s="8"/>
    </row>
    <row r="1698" spans="8:73" hidden="1" outlineLevel="1" x14ac:dyDescent="0.3">
      <c r="H1698" s="1" t="str">
        <v>0 - BM Costs</v>
      </c>
      <c r="L1698" s="1" t="str">
        <v>0 - BM Port</v>
      </c>
      <c r="N1698" s="1" t="str">
        <v>0 - Port Assets</v>
      </c>
      <c r="O1698" s="8"/>
      <c r="P1698" s="8"/>
      <c r="Q1698" s="8"/>
      <c r="R1698" s="8"/>
      <c r="S1698" s="8"/>
      <c r="T1698" s="8"/>
      <c r="U1698" s="8"/>
      <c r="V1698" s="8"/>
      <c r="W1698" s="8"/>
      <c r="X1698" s="8"/>
      <c r="Y1698" s="8"/>
      <c r="Z1698" s="8"/>
      <c r="AA1698" s="8"/>
      <c r="AB1698" s="8"/>
      <c r="AC1698" s="8"/>
      <c r="AD1698" s="8"/>
      <c r="AE1698" s="8"/>
      <c r="AF1698" s="8"/>
      <c r="AG1698" s="8"/>
      <c r="AH1698" s="8"/>
      <c r="AI1698" s="8"/>
      <c r="AJ1698" s="8"/>
      <c r="AK1698" s="8"/>
      <c r="AL1698" s="8"/>
      <c r="AM1698" s="8"/>
      <c r="AN1698" s="8"/>
      <c r="AO1698" s="8"/>
      <c r="AP1698" s="8"/>
      <c r="AQ1698" s="8"/>
      <c r="AR1698" s="8"/>
      <c r="AS1698" s="8"/>
      <c r="AT1698" s="8"/>
      <c r="AU1698" s="8"/>
      <c r="AV1698" s="8"/>
      <c r="AW1698" s="8"/>
      <c r="AX1698" s="8"/>
      <c r="AY1698" s="8"/>
      <c r="AZ1698" s="8"/>
      <c r="BA1698" s="8"/>
      <c r="BB1698" s="8"/>
      <c r="BC1698" s="8"/>
      <c r="BD1698" s="8"/>
      <c r="BE1698" s="8"/>
      <c r="BF1698" s="8"/>
      <c r="BG1698" s="8"/>
      <c r="BH1698" s="8"/>
      <c r="BI1698" s="8"/>
      <c r="BJ1698" s="8"/>
      <c r="BK1698" s="8"/>
      <c r="BL1698" s="8"/>
      <c r="BM1698" s="8"/>
      <c r="BN1698" s="8"/>
      <c r="BO1698" s="8"/>
      <c r="BP1698" s="1" t="str">
        <v>0- Port Costs</v>
      </c>
      <c r="BT1698" s="1" t="str">
        <v>0- Port Value</v>
      </c>
      <c r="BU1698" s="8"/>
    </row>
    <row r="1699" spans="8:73" hidden="1" outlineLevel="1" x14ac:dyDescent="0.3">
      <c r="H1699" s="1" t="str">
        <v>0 - BM Costs</v>
      </c>
      <c r="L1699" s="1" t="str">
        <v>0 - BM Port</v>
      </c>
      <c r="N1699" s="1" t="str">
        <v>0 - Port Assets</v>
      </c>
      <c r="O1699" s="8"/>
      <c r="P1699" s="8"/>
      <c r="Q1699" s="8"/>
      <c r="R1699" s="8"/>
      <c r="S1699" s="8"/>
      <c r="T1699" s="8"/>
      <c r="U1699" s="8"/>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c r="BB1699" s="8"/>
      <c r="BC1699" s="8"/>
      <c r="BD1699" s="8"/>
      <c r="BE1699" s="8"/>
      <c r="BF1699" s="8"/>
      <c r="BG1699" s="8"/>
      <c r="BH1699" s="8"/>
      <c r="BI1699" s="8"/>
      <c r="BJ1699" s="8"/>
      <c r="BK1699" s="8"/>
      <c r="BL1699" s="8"/>
      <c r="BM1699" s="8"/>
      <c r="BN1699" s="8"/>
      <c r="BO1699" s="8"/>
      <c r="BP1699" s="1" t="str">
        <v>0- Port Costs</v>
      </c>
      <c r="BT1699" s="1" t="str">
        <v>0- Port Value</v>
      </c>
      <c r="BU1699" s="8"/>
    </row>
    <row r="1700" spans="8:73" hidden="1" outlineLevel="1" x14ac:dyDescent="0.3">
      <c r="H1700" s="1" t="str">
        <v>0 - BM Costs</v>
      </c>
      <c r="L1700" s="1" t="str">
        <v>0 - BM Port</v>
      </c>
      <c r="N1700" s="1" t="str">
        <v>0 - Port Assets</v>
      </c>
      <c r="O1700" s="8"/>
      <c r="P1700" s="8"/>
      <c r="Q1700" s="8"/>
      <c r="R1700" s="8"/>
      <c r="S1700" s="8"/>
      <c r="T1700" s="8"/>
      <c r="U1700" s="8"/>
      <c r="V1700" s="8"/>
      <c r="W1700" s="8"/>
      <c r="X1700" s="8"/>
      <c r="Y1700" s="8"/>
      <c r="Z1700" s="8"/>
      <c r="AA1700" s="8"/>
      <c r="AB1700" s="8"/>
      <c r="AC1700" s="8"/>
      <c r="AD1700" s="8"/>
      <c r="AE1700" s="8"/>
      <c r="AF1700" s="8"/>
      <c r="AG1700" s="8"/>
      <c r="AH1700" s="8"/>
      <c r="AI1700" s="8"/>
      <c r="AJ1700" s="8"/>
      <c r="AK1700" s="8"/>
      <c r="AL1700" s="8"/>
      <c r="AM1700" s="8"/>
      <c r="AN1700" s="8"/>
      <c r="AO1700" s="8"/>
      <c r="AP1700" s="8"/>
      <c r="AQ1700" s="8"/>
      <c r="AR1700" s="8"/>
      <c r="AS1700" s="8"/>
      <c r="AT1700" s="8"/>
      <c r="AU1700" s="8"/>
      <c r="AV1700" s="8"/>
      <c r="AW1700" s="8"/>
      <c r="AX1700" s="8"/>
      <c r="AY1700" s="8"/>
      <c r="AZ1700" s="8"/>
      <c r="BA1700" s="8"/>
      <c r="BB1700" s="8"/>
      <c r="BC1700" s="8"/>
      <c r="BD1700" s="8"/>
      <c r="BE1700" s="8"/>
      <c r="BF1700" s="8"/>
      <c r="BG1700" s="8"/>
      <c r="BH1700" s="8"/>
      <c r="BI1700" s="8"/>
      <c r="BJ1700" s="8"/>
      <c r="BK1700" s="8"/>
      <c r="BL1700" s="8"/>
      <c r="BM1700" s="8"/>
      <c r="BN1700" s="8"/>
      <c r="BO1700" s="8"/>
      <c r="BP1700" s="1" t="str">
        <v>0- Port Costs</v>
      </c>
      <c r="BT1700" s="1" t="str">
        <v>0- Port Value</v>
      </c>
      <c r="BU1700" s="8"/>
    </row>
    <row r="1701" spans="8:73" hidden="1" outlineLevel="1" x14ac:dyDescent="0.3">
      <c r="H1701" s="1" t="str">
        <v>0 - BM Costs</v>
      </c>
      <c r="L1701" s="1" t="str">
        <v>0 - BM Port</v>
      </c>
      <c r="N1701" s="1" t="str">
        <v>0 - Port Assets</v>
      </c>
      <c r="O1701" s="8"/>
      <c r="P1701" s="8"/>
      <c r="Q1701" s="8"/>
      <c r="R1701" s="8"/>
      <c r="S1701" s="8"/>
      <c r="T1701" s="8"/>
      <c r="U1701" s="8"/>
      <c r="V1701" s="8"/>
      <c r="W1701" s="8"/>
      <c r="X1701" s="8"/>
      <c r="Y1701" s="8"/>
      <c r="Z1701" s="8"/>
      <c r="AA1701" s="8"/>
      <c r="AB1701" s="8"/>
      <c r="AC1701" s="8"/>
      <c r="AD1701" s="8"/>
      <c r="AE1701" s="8"/>
      <c r="AF1701" s="8"/>
      <c r="AG1701" s="8"/>
      <c r="AH1701" s="8"/>
      <c r="AI1701" s="8"/>
      <c r="AJ1701" s="8"/>
      <c r="AK1701" s="8"/>
      <c r="AL1701" s="8"/>
      <c r="AM1701" s="8"/>
      <c r="AN1701" s="8"/>
      <c r="AO1701" s="8"/>
      <c r="AP1701" s="8"/>
      <c r="AQ1701" s="8"/>
      <c r="AR1701" s="8"/>
      <c r="AS1701" s="8"/>
      <c r="AT1701" s="8"/>
      <c r="AU1701" s="8"/>
      <c r="AV1701" s="8"/>
      <c r="AW1701" s="8"/>
      <c r="AX1701" s="8"/>
      <c r="AY1701" s="8"/>
      <c r="AZ1701" s="8"/>
      <c r="BA1701" s="8"/>
      <c r="BB1701" s="8"/>
      <c r="BC1701" s="8"/>
      <c r="BD1701" s="8"/>
      <c r="BE1701" s="8"/>
      <c r="BF1701" s="8"/>
      <c r="BG1701" s="8"/>
      <c r="BH1701" s="8"/>
      <c r="BI1701" s="8"/>
      <c r="BJ1701" s="8"/>
      <c r="BK1701" s="8"/>
      <c r="BL1701" s="8"/>
      <c r="BM1701" s="8"/>
      <c r="BN1701" s="8"/>
      <c r="BO1701" s="8"/>
      <c r="BP1701" s="1" t="str">
        <v>0- Port Costs</v>
      </c>
      <c r="BT1701" s="1" t="str">
        <v>0- Port Value</v>
      </c>
      <c r="BU1701" s="8"/>
    </row>
    <row r="1702" spans="8:73" hidden="1" outlineLevel="1" x14ac:dyDescent="0.3">
      <c r="H1702" s="1" t="str">
        <v>0 - BM Costs</v>
      </c>
      <c r="L1702" s="1" t="str">
        <v>0 - BM Port</v>
      </c>
      <c r="N1702" s="1" t="str">
        <v>0 - Port Assets</v>
      </c>
      <c r="O1702" s="8"/>
      <c r="P1702" s="8"/>
      <c r="Q1702" s="8"/>
      <c r="R1702" s="8"/>
      <c r="S1702" s="8"/>
      <c r="T1702" s="8"/>
      <c r="U1702" s="8"/>
      <c r="V1702" s="8"/>
      <c r="W1702" s="8"/>
      <c r="X1702" s="8"/>
      <c r="Y1702" s="8"/>
      <c r="Z1702" s="8"/>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8"/>
      <c r="AX1702" s="8"/>
      <c r="AY1702" s="8"/>
      <c r="AZ1702" s="8"/>
      <c r="BA1702" s="8"/>
      <c r="BB1702" s="8"/>
      <c r="BC1702" s="8"/>
      <c r="BD1702" s="8"/>
      <c r="BE1702" s="8"/>
      <c r="BF1702" s="8"/>
      <c r="BG1702" s="8"/>
      <c r="BH1702" s="8"/>
      <c r="BI1702" s="8"/>
      <c r="BJ1702" s="8"/>
      <c r="BK1702" s="8"/>
      <c r="BL1702" s="8"/>
      <c r="BM1702" s="8"/>
      <c r="BN1702" s="8"/>
      <c r="BO1702" s="8"/>
      <c r="BP1702" s="1" t="str">
        <v>0- Port Costs</v>
      </c>
      <c r="BT1702" s="1" t="str">
        <v>0- Port Value</v>
      </c>
      <c r="BU1702" s="8"/>
    </row>
    <row r="1703" spans="8:73" hidden="1" outlineLevel="1" x14ac:dyDescent="0.3">
      <c r="H1703" s="1" t="str">
        <v>0 - BM Costs</v>
      </c>
      <c r="L1703" s="1" t="str">
        <v>0 - BM Port</v>
      </c>
      <c r="N1703" s="1" t="str">
        <v>0 - Port Assets</v>
      </c>
      <c r="O1703" s="8"/>
      <c r="P1703" s="8"/>
      <c r="Q1703" s="8"/>
      <c r="R1703" s="8"/>
      <c r="S1703" s="8"/>
      <c r="T1703" s="8"/>
      <c r="U1703" s="8"/>
      <c r="V1703" s="8"/>
      <c r="W1703" s="8"/>
      <c r="X1703" s="8"/>
      <c r="Y1703" s="8"/>
      <c r="Z1703" s="8"/>
      <c r="AA1703" s="8"/>
      <c r="AB1703" s="8"/>
      <c r="AC1703" s="8"/>
      <c r="AD1703" s="8"/>
      <c r="AE1703" s="8"/>
      <c r="AF1703" s="8"/>
      <c r="AG1703" s="8"/>
      <c r="AH1703" s="8"/>
      <c r="AI1703" s="8"/>
      <c r="AJ1703" s="8"/>
      <c r="AK1703" s="8"/>
      <c r="AL1703" s="8"/>
      <c r="AM1703" s="8"/>
      <c r="AN1703" s="8"/>
      <c r="AO1703" s="8"/>
      <c r="AP1703" s="8"/>
      <c r="AQ1703" s="8"/>
      <c r="AR1703" s="8"/>
      <c r="AS1703" s="8"/>
      <c r="AT1703" s="8"/>
      <c r="AU1703" s="8"/>
      <c r="AV1703" s="8"/>
      <c r="AW1703" s="8"/>
      <c r="AX1703" s="8"/>
      <c r="AY1703" s="8"/>
      <c r="AZ1703" s="8"/>
      <c r="BA1703" s="8"/>
      <c r="BB1703" s="8"/>
      <c r="BC1703" s="8"/>
      <c r="BD1703" s="8"/>
      <c r="BE1703" s="8"/>
      <c r="BF1703" s="8"/>
      <c r="BG1703" s="8"/>
      <c r="BH1703" s="8"/>
      <c r="BI1703" s="8"/>
      <c r="BJ1703" s="8"/>
      <c r="BK1703" s="8"/>
      <c r="BL1703" s="8"/>
      <c r="BM1703" s="8"/>
      <c r="BN1703" s="8"/>
      <c r="BO1703" s="8"/>
      <c r="BP1703" s="1" t="str">
        <v>0- Port Costs</v>
      </c>
      <c r="BT1703" s="1" t="str">
        <v>0- Port Value</v>
      </c>
      <c r="BU1703" s="8"/>
    </row>
    <row r="1704" spans="8:73" hidden="1" outlineLevel="1" x14ac:dyDescent="0.3">
      <c r="H1704" s="1" t="str">
        <v>0 - BM Costs</v>
      </c>
      <c r="L1704" s="1" t="str">
        <v>0 - BM Port</v>
      </c>
      <c r="N1704" s="1" t="str">
        <v>0 - Port Assets</v>
      </c>
      <c r="O1704" s="8"/>
      <c r="P1704" s="8"/>
      <c r="Q1704" s="8"/>
      <c r="R1704" s="8"/>
      <c r="S1704" s="8"/>
      <c r="T1704" s="8"/>
      <c r="U1704" s="8"/>
      <c r="V1704" s="8"/>
      <c r="W1704" s="8"/>
      <c r="X1704" s="8"/>
      <c r="Y1704" s="8"/>
      <c r="Z1704" s="8"/>
      <c r="AA1704" s="8"/>
      <c r="AB1704" s="8"/>
      <c r="AC1704" s="8"/>
      <c r="AD1704" s="8"/>
      <c r="AE1704" s="8"/>
      <c r="AF1704" s="8"/>
      <c r="AG1704" s="8"/>
      <c r="AH1704" s="8"/>
      <c r="AI1704" s="8"/>
      <c r="AJ1704" s="8"/>
      <c r="AK1704" s="8"/>
      <c r="AL1704" s="8"/>
      <c r="AM1704" s="8"/>
      <c r="AN1704" s="8"/>
      <c r="AO1704" s="8"/>
      <c r="AP1704" s="8"/>
      <c r="AQ1704" s="8"/>
      <c r="AR1704" s="8"/>
      <c r="AS1704" s="8"/>
      <c r="AT1704" s="8"/>
      <c r="AU1704" s="8"/>
      <c r="AV1704" s="8"/>
      <c r="AW1704" s="8"/>
      <c r="AX1704" s="8"/>
      <c r="AY1704" s="8"/>
      <c r="AZ1704" s="8"/>
      <c r="BA1704" s="8"/>
      <c r="BB1704" s="8"/>
      <c r="BC1704" s="8"/>
      <c r="BD1704" s="8"/>
      <c r="BE1704" s="8"/>
      <c r="BF1704" s="8"/>
      <c r="BG1704" s="8"/>
      <c r="BH1704" s="8"/>
      <c r="BI1704" s="8"/>
      <c r="BJ1704" s="8"/>
      <c r="BK1704" s="8"/>
      <c r="BL1704" s="8"/>
      <c r="BM1704" s="8"/>
      <c r="BN1704" s="8"/>
      <c r="BO1704" s="8"/>
      <c r="BP1704" s="1" t="str">
        <v>0- Port Costs</v>
      </c>
      <c r="BT1704" s="1" t="str">
        <v>0- Port Value</v>
      </c>
      <c r="BU1704" s="8"/>
    </row>
    <row r="1705" spans="8:73" hidden="1" outlineLevel="1" x14ac:dyDescent="0.3">
      <c r="H1705" s="1" t="str">
        <v>0 - BM Costs</v>
      </c>
      <c r="L1705" s="1" t="str">
        <v>0 - BM Port</v>
      </c>
      <c r="N1705" s="1" t="str">
        <v>0 - Port Assets</v>
      </c>
      <c r="O1705" s="8"/>
      <c r="P1705" s="8"/>
      <c r="Q1705" s="8"/>
      <c r="R1705" s="8"/>
      <c r="S1705" s="8"/>
      <c r="T1705" s="8"/>
      <c r="U1705" s="8"/>
      <c r="V1705" s="8"/>
      <c r="W1705" s="8"/>
      <c r="X1705" s="8"/>
      <c r="Y1705" s="8"/>
      <c r="Z1705" s="8"/>
      <c r="AA1705" s="8"/>
      <c r="AB1705" s="8"/>
      <c r="AC1705" s="8"/>
      <c r="AD1705" s="8"/>
      <c r="AE1705" s="8"/>
      <c r="AF1705" s="8"/>
      <c r="AG1705" s="8"/>
      <c r="AH1705" s="8"/>
      <c r="AI1705" s="8"/>
      <c r="AJ1705" s="8"/>
      <c r="AK1705" s="8"/>
      <c r="AL1705" s="8"/>
      <c r="AM1705" s="8"/>
      <c r="AN1705" s="8"/>
      <c r="AO1705" s="8"/>
      <c r="AP1705" s="8"/>
      <c r="AQ1705" s="8"/>
      <c r="AR1705" s="8"/>
      <c r="AS1705" s="8"/>
      <c r="AT1705" s="8"/>
      <c r="AU1705" s="8"/>
      <c r="AV1705" s="8"/>
      <c r="AW1705" s="8"/>
      <c r="AX1705" s="8"/>
      <c r="AY1705" s="8"/>
      <c r="AZ1705" s="8"/>
      <c r="BA1705" s="8"/>
      <c r="BB1705" s="8"/>
      <c r="BC1705" s="8"/>
      <c r="BD1705" s="8"/>
      <c r="BE1705" s="8"/>
      <c r="BF1705" s="8"/>
      <c r="BG1705" s="8"/>
      <c r="BH1705" s="8"/>
      <c r="BI1705" s="8"/>
      <c r="BJ1705" s="8"/>
      <c r="BK1705" s="8"/>
      <c r="BL1705" s="8"/>
      <c r="BM1705" s="8"/>
      <c r="BN1705" s="8"/>
      <c r="BO1705" s="8"/>
      <c r="BP1705" s="1" t="str">
        <v>0- Port Costs</v>
      </c>
      <c r="BT1705" s="1" t="str">
        <v>0- Port Value</v>
      </c>
      <c r="BU1705" s="8"/>
    </row>
    <row r="1706" spans="8:73" hidden="1" outlineLevel="1" x14ac:dyDescent="0.3">
      <c r="H1706" s="1" t="str">
        <v>0 - BM Costs</v>
      </c>
      <c r="L1706" s="1" t="str">
        <v>0 - BM Port</v>
      </c>
      <c r="N1706" s="1" t="str">
        <v>0 - Port Assets</v>
      </c>
      <c r="O1706" s="8"/>
      <c r="P1706" s="8"/>
      <c r="Q1706" s="8"/>
      <c r="R1706" s="8"/>
      <c r="S1706" s="8"/>
      <c r="T1706" s="8"/>
      <c r="U1706" s="8"/>
      <c r="V1706" s="8"/>
      <c r="W1706" s="8"/>
      <c r="X1706" s="8"/>
      <c r="Y1706" s="8"/>
      <c r="Z1706" s="8"/>
      <c r="AA1706" s="8"/>
      <c r="AB1706" s="8"/>
      <c r="AC1706" s="8"/>
      <c r="AD1706" s="8"/>
      <c r="AE1706" s="8"/>
      <c r="AF1706" s="8"/>
      <c r="AG1706" s="8"/>
      <c r="AH1706" s="8"/>
      <c r="AI1706" s="8"/>
      <c r="AJ1706" s="8"/>
      <c r="AK1706" s="8"/>
      <c r="AL1706" s="8"/>
      <c r="AM1706" s="8"/>
      <c r="AN1706" s="8"/>
      <c r="AO1706" s="8"/>
      <c r="AP1706" s="8"/>
      <c r="AQ1706" s="8"/>
      <c r="AR1706" s="8"/>
      <c r="AS1706" s="8"/>
      <c r="AT1706" s="8"/>
      <c r="AU1706" s="8"/>
      <c r="AV1706" s="8"/>
      <c r="AW1706" s="8"/>
      <c r="AX1706" s="8"/>
      <c r="AY1706" s="8"/>
      <c r="AZ1706" s="8"/>
      <c r="BA1706" s="8"/>
      <c r="BB1706" s="8"/>
      <c r="BC1706" s="8"/>
      <c r="BD1706" s="8"/>
      <c r="BE1706" s="8"/>
      <c r="BF1706" s="8"/>
      <c r="BG1706" s="8"/>
      <c r="BH1706" s="8"/>
      <c r="BI1706" s="8"/>
      <c r="BJ1706" s="8"/>
      <c r="BK1706" s="8"/>
      <c r="BL1706" s="8"/>
      <c r="BM1706" s="8"/>
      <c r="BN1706" s="8"/>
      <c r="BO1706" s="8"/>
      <c r="BP1706" s="1" t="str">
        <v>0- Port Costs</v>
      </c>
      <c r="BT1706" s="1" t="str">
        <v>0- Port Value</v>
      </c>
      <c r="BU1706" s="8"/>
    </row>
    <row r="1707" spans="8:73" hidden="1" outlineLevel="1" x14ac:dyDescent="0.3">
      <c r="H1707" s="1" t="str">
        <v>0 - BM Costs</v>
      </c>
      <c r="L1707" s="1" t="str">
        <v>0 - BM Port</v>
      </c>
      <c r="N1707" s="1" t="str">
        <v>0 - Port Assets</v>
      </c>
      <c r="O1707" s="8"/>
      <c r="P1707" s="8"/>
      <c r="Q1707" s="8"/>
      <c r="R1707" s="8"/>
      <c r="S1707" s="8"/>
      <c r="T1707" s="8"/>
      <c r="U1707" s="8"/>
      <c r="V1707" s="8"/>
      <c r="W1707" s="8"/>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c r="BD1707" s="8"/>
      <c r="BE1707" s="8"/>
      <c r="BF1707" s="8"/>
      <c r="BG1707" s="8"/>
      <c r="BH1707" s="8"/>
      <c r="BI1707" s="8"/>
      <c r="BJ1707" s="8"/>
      <c r="BK1707" s="8"/>
      <c r="BL1707" s="8"/>
      <c r="BM1707" s="8"/>
      <c r="BN1707" s="8"/>
      <c r="BO1707" s="8"/>
      <c r="BP1707" s="1" t="str">
        <v>0- Port Costs</v>
      </c>
      <c r="BT1707" s="1" t="str">
        <v>0- Port Value</v>
      </c>
      <c r="BU1707" s="8"/>
    </row>
    <row r="1708" spans="8:73" hidden="1" outlineLevel="1" x14ac:dyDescent="0.3">
      <c r="H1708" s="1" t="str">
        <v>0 - BM Costs</v>
      </c>
      <c r="L1708" s="1" t="str">
        <v>0 - BM Port</v>
      </c>
      <c r="N1708" s="1" t="str">
        <v>0 - Port Assets</v>
      </c>
      <c r="O1708" s="8"/>
      <c r="P1708" s="8"/>
      <c r="Q1708" s="8"/>
      <c r="R1708" s="8"/>
      <c r="S1708" s="8"/>
      <c r="T1708" s="8"/>
      <c r="U1708" s="8"/>
      <c r="V1708" s="8"/>
      <c r="W1708" s="8"/>
      <c r="X1708" s="8"/>
      <c r="Y1708" s="8"/>
      <c r="Z1708" s="8"/>
      <c r="AA1708" s="8"/>
      <c r="AB1708" s="8"/>
      <c r="AC1708" s="8"/>
      <c r="AD1708" s="8"/>
      <c r="AE1708" s="8"/>
      <c r="AF1708" s="8"/>
      <c r="AG1708" s="8"/>
      <c r="AH1708" s="8"/>
      <c r="AI1708" s="8"/>
      <c r="AJ1708" s="8"/>
      <c r="AK1708" s="8"/>
      <c r="AL1708" s="8"/>
      <c r="AM1708" s="8"/>
      <c r="AN1708" s="8"/>
      <c r="AO1708" s="8"/>
      <c r="AP1708" s="8"/>
      <c r="AQ1708" s="8"/>
      <c r="AR1708" s="8"/>
      <c r="AS1708" s="8"/>
      <c r="AT1708" s="8"/>
      <c r="AU1708" s="8"/>
      <c r="AV1708" s="8"/>
      <c r="AW1708" s="8"/>
      <c r="AX1708" s="8"/>
      <c r="AY1708" s="8"/>
      <c r="AZ1708" s="8"/>
      <c r="BA1708" s="8"/>
      <c r="BB1708" s="8"/>
      <c r="BC1708" s="8"/>
      <c r="BD1708" s="8"/>
      <c r="BE1708" s="8"/>
      <c r="BF1708" s="8"/>
      <c r="BG1708" s="8"/>
      <c r="BH1708" s="8"/>
      <c r="BI1708" s="8"/>
      <c r="BJ1708" s="8"/>
      <c r="BK1708" s="8"/>
      <c r="BL1708" s="8"/>
      <c r="BM1708" s="8"/>
      <c r="BN1708" s="8"/>
      <c r="BO1708" s="8"/>
      <c r="BP1708" s="1" t="str">
        <v>0- Port Costs</v>
      </c>
      <c r="BT1708" s="1" t="str">
        <v>0- Port Value</v>
      </c>
      <c r="BU1708" s="8"/>
    </row>
    <row r="1709" spans="8:73" hidden="1" outlineLevel="1" x14ac:dyDescent="0.3">
      <c r="H1709" s="1" t="str">
        <v>0 - BM Costs</v>
      </c>
      <c r="L1709" s="1" t="str">
        <v>0 - BM Port</v>
      </c>
      <c r="N1709" s="1" t="str">
        <v>0 - Port Assets</v>
      </c>
      <c r="O1709" s="8"/>
      <c r="P1709" s="8"/>
      <c r="Q1709" s="8"/>
      <c r="R1709" s="8"/>
      <c r="S1709" s="8"/>
      <c r="T1709" s="8"/>
      <c r="U1709" s="8"/>
      <c r="V1709" s="8"/>
      <c r="W1709" s="8"/>
      <c r="X1709" s="8"/>
      <c r="Y1709" s="8"/>
      <c r="Z1709" s="8"/>
      <c r="AA1709" s="8"/>
      <c r="AB1709" s="8"/>
      <c r="AC1709" s="8"/>
      <c r="AD1709" s="8"/>
      <c r="AE1709" s="8"/>
      <c r="AF1709" s="8"/>
      <c r="AG1709" s="8"/>
      <c r="AH1709" s="8"/>
      <c r="AI1709" s="8"/>
      <c r="AJ1709" s="8"/>
      <c r="AK1709" s="8"/>
      <c r="AL1709" s="8"/>
      <c r="AM1709" s="8"/>
      <c r="AN1709" s="8"/>
      <c r="AO1709" s="8"/>
      <c r="AP1709" s="8"/>
      <c r="AQ1709" s="8"/>
      <c r="AR1709" s="8"/>
      <c r="AS1709" s="8"/>
      <c r="AT1709" s="8"/>
      <c r="AU1709" s="8"/>
      <c r="AV1709" s="8"/>
      <c r="AW1709" s="8"/>
      <c r="AX1709" s="8"/>
      <c r="AY1709" s="8"/>
      <c r="AZ1709" s="8"/>
      <c r="BA1709" s="8"/>
      <c r="BB1709" s="8"/>
      <c r="BC1709" s="8"/>
      <c r="BD1709" s="8"/>
      <c r="BE1709" s="8"/>
      <c r="BF1709" s="8"/>
      <c r="BG1709" s="8"/>
      <c r="BH1709" s="8"/>
      <c r="BI1709" s="8"/>
      <c r="BJ1709" s="8"/>
      <c r="BK1709" s="8"/>
      <c r="BL1709" s="8"/>
      <c r="BM1709" s="8"/>
      <c r="BN1709" s="8"/>
      <c r="BO1709" s="8"/>
      <c r="BP1709" s="1" t="str">
        <v>0- Port Costs</v>
      </c>
      <c r="BT1709" s="1" t="str">
        <v>0- Port Value</v>
      </c>
      <c r="BU1709" s="8"/>
    </row>
    <row r="1710" spans="8:73" hidden="1" outlineLevel="1" x14ac:dyDescent="0.3">
      <c r="H1710" s="1" t="str">
        <v>0 - BM Costs</v>
      </c>
      <c r="L1710" s="1" t="str">
        <v>0 - BM Port</v>
      </c>
      <c r="N1710" s="1" t="str">
        <v>0 - Port Assets</v>
      </c>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8"/>
      <c r="AX1710" s="8"/>
      <c r="AY1710" s="8"/>
      <c r="AZ1710" s="8"/>
      <c r="BA1710" s="8"/>
      <c r="BB1710" s="8"/>
      <c r="BC1710" s="8"/>
      <c r="BD1710" s="8"/>
      <c r="BE1710" s="8"/>
      <c r="BF1710" s="8"/>
      <c r="BG1710" s="8"/>
      <c r="BH1710" s="8"/>
      <c r="BI1710" s="8"/>
      <c r="BJ1710" s="8"/>
      <c r="BK1710" s="8"/>
      <c r="BL1710" s="8"/>
      <c r="BM1710" s="8"/>
      <c r="BN1710" s="8"/>
      <c r="BO1710" s="8"/>
      <c r="BP1710" s="1" t="str">
        <v>0- Port Costs</v>
      </c>
      <c r="BT1710" s="1" t="str">
        <v>0- Port Value</v>
      </c>
      <c r="BU1710" s="8"/>
    </row>
    <row r="1711" spans="8:73" hidden="1" outlineLevel="1" x14ac:dyDescent="0.3">
      <c r="H1711" s="1" t="str">
        <v>0 - BM Costs</v>
      </c>
      <c r="L1711" s="1" t="str">
        <v>0 - BM Port</v>
      </c>
      <c r="N1711" s="1" t="str">
        <v>0 - Port Assets</v>
      </c>
      <c r="O1711" s="8"/>
      <c r="P1711" s="8"/>
      <c r="Q1711" s="8"/>
      <c r="R1711" s="8"/>
      <c r="S1711" s="8"/>
      <c r="T1711" s="8"/>
      <c r="U1711" s="8"/>
      <c r="V1711" s="8"/>
      <c r="W1711" s="8"/>
      <c r="X1711" s="8"/>
      <c r="Y1711" s="8"/>
      <c r="Z1711" s="8"/>
      <c r="AA1711" s="8"/>
      <c r="AB1711" s="8"/>
      <c r="AC1711" s="8"/>
      <c r="AD1711" s="8"/>
      <c r="AE1711" s="8"/>
      <c r="AF1711" s="8"/>
      <c r="AG1711" s="8"/>
      <c r="AH1711" s="8"/>
      <c r="AI1711" s="8"/>
      <c r="AJ1711" s="8"/>
      <c r="AK1711" s="8"/>
      <c r="AL1711" s="8"/>
      <c r="AM1711" s="8"/>
      <c r="AN1711" s="8"/>
      <c r="AO1711" s="8"/>
      <c r="AP1711" s="8"/>
      <c r="AQ1711" s="8"/>
      <c r="AR1711" s="8"/>
      <c r="AS1711" s="8"/>
      <c r="AT1711" s="8"/>
      <c r="AU1711" s="8"/>
      <c r="AV1711" s="8"/>
      <c r="AW1711" s="8"/>
      <c r="AX1711" s="8"/>
      <c r="AY1711" s="8"/>
      <c r="AZ1711" s="8"/>
      <c r="BA1711" s="8"/>
      <c r="BB1711" s="8"/>
      <c r="BC1711" s="8"/>
      <c r="BD1711" s="8"/>
      <c r="BE1711" s="8"/>
      <c r="BF1711" s="8"/>
      <c r="BG1711" s="8"/>
      <c r="BH1711" s="8"/>
      <c r="BI1711" s="8"/>
      <c r="BJ1711" s="8"/>
      <c r="BK1711" s="8"/>
      <c r="BL1711" s="8"/>
      <c r="BM1711" s="8"/>
      <c r="BN1711" s="8"/>
      <c r="BO1711" s="8"/>
      <c r="BP1711" s="1" t="str">
        <v>0- Port Costs</v>
      </c>
      <c r="BT1711" s="1" t="str">
        <v>0- Port Value</v>
      </c>
      <c r="BU1711" s="8"/>
    </row>
    <row r="1712" spans="8:73" hidden="1" outlineLevel="1" x14ac:dyDescent="0.3">
      <c r="H1712" s="1" t="str">
        <v>0 - BM Costs</v>
      </c>
      <c r="L1712" s="1" t="str">
        <v>0 - BM Port</v>
      </c>
      <c r="N1712" s="1" t="str">
        <v>0 - Port Assets</v>
      </c>
      <c r="O1712" s="8"/>
      <c r="P1712" s="8"/>
      <c r="Q1712" s="8"/>
      <c r="R1712" s="8"/>
      <c r="S1712" s="8"/>
      <c r="T1712" s="8"/>
      <c r="U1712" s="8"/>
      <c r="V1712" s="8"/>
      <c r="W1712" s="8"/>
      <c r="X1712" s="8"/>
      <c r="Y1712" s="8"/>
      <c r="Z1712" s="8"/>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8"/>
      <c r="AX1712" s="8"/>
      <c r="AY1712" s="8"/>
      <c r="AZ1712" s="8"/>
      <c r="BA1712" s="8"/>
      <c r="BB1712" s="8"/>
      <c r="BC1712" s="8"/>
      <c r="BD1712" s="8"/>
      <c r="BE1712" s="8"/>
      <c r="BF1712" s="8"/>
      <c r="BG1712" s="8"/>
      <c r="BH1712" s="8"/>
      <c r="BI1712" s="8"/>
      <c r="BJ1712" s="8"/>
      <c r="BK1712" s="8"/>
      <c r="BL1712" s="8"/>
      <c r="BM1712" s="8"/>
      <c r="BN1712" s="8"/>
      <c r="BO1712" s="8"/>
      <c r="BP1712" s="1" t="str">
        <v>0- Port Costs</v>
      </c>
      <c r="BT1712" s="1" t="str">
        <v>0- Port Value</v>
      </c>
      <c r="BU1712" s="8"/>
    </row>
    <row r="1713" spans="8:73" hidden="1" outlineLevel="1" x14ac:dyDescent="0.3">
      <c r="H1713" s="1" t="str">
        <v>0 - BM Costs</v>
      </c>
      <c r="L1713" s="1" t="str">
        <v>0 - BM Port</v>
      </c>
      <c r="N1713" s="1" t="str">
        <v>0 - Port Assets</v>
      </c>
      <c r="O1713" s="8"/>
      <c r="P1713" s="8"/>
      <c r="Q1713" s="8"/>
      <c r="R1713" s="8"/>
      <c r="S1713" s="8"/>
      <c r="T1713" s="8"/>
      <c r="U1713" s="8"/>
      <c r="V1713" s="8"/>
      <c r="W1713" s="8"/>
      <c r="X1713" s="8"/>
      <c r="Y1713" s="8"/>
      <c r="Z1713" s="8"/>
      <c r="AA1713" s="8"/>
      <c r="AB1713" s="8"/>
      <c r="AC1713" s="8"/>
      <c r="AD1713" s="8"/>
      <c r="AE1713" s="8"/>
      <c r="AF1713" s="8"/>
      <c r="AG1713" s="8"/>
      <c r="AH1713" s="8"/>
      <c r="AI1713" s="8"/>
      <c r="AJ1713" s="8"/>
      <c r="AK1713" s="8"/>
      <c r="AL1713" s="8"/>
      <c r="AM1713" s="8"/>
      <c r="AN1713" s="8"/>
      <c r="AO1713" s="8"/>
      <c r="AP1713" s="8"/>
      <c r="AQ1713" s="8"/>
      <c r="AR1713" s="8"/>
      <c r="AS1713" s="8"/>
      <c r="AT1713" s="8"/>
      <c r="AU1713" s="8"/>
      <c r="AV1713" s="8"/>
      <c r="AW1713" s="8"/>
      <c r="AX1713" s="8"/>
      <c r="AY1713" s="8"/>
      <c r="AZ1713" s="8"/>
      <c r="BA1713" s="8"/>
      <c r="BB1713" s="8"/>
      <c r="BC1713" s="8"/>
      <c r="BD1713" s="8"/>
      <c r="BE1713" s="8"/>
      <c r="BF1713" s="8"/>
      <c r="BG1713" s="8"/>
      <c r="BH1713" s="8"/>
      <c r="BI1713" s="8"/>
      <c r="BJ1713" s="8"/>
      <c r="BK1713" s="8"/>
      <c r="BL1713" s="8"/>
      <c r="BM1713" s="8"/>
      <c r="BN1713" s="8"/>
      <c r="BO1713" s="8"/>
      <c r="BP1713" s="1" t="str">
        <v>0- Port Costs</v>
      </c>
      <c r="BT1713" s="1" t="str">
        <v>0- Port Value</v>
      </c>
      <c r="BU1713" s="8"/>
    </row>
    <row r="1714" spans="8:73" hidden="1" outlineLevel="1" x14ac:dyDescent="0.3">
      <c r="H1714" s="1" t="str">
        <v>0 - BM Costs</v>
      </c>
      <c r="L1714" s="1" t="str">
        <v>0 - BM Port</v>
      </c>
      <c r="N1714" s="1" t="str">
        <v>0 - Port Assets</v>
      </c>
      <c r="O1714" s="8"/>
      <c r="P1714" s="8"/>
      <c r="Q1714" s="8"/>
      <c r="R1714" s="8"/>
      <c r="S1714" s="8"/>
      <c r="T1714" s="8"/>
      <c r="U1714" s="8"/>
      <c r="V1714" s="8"/>
      <c r="W1714" s="8"/>
      <c r="X1714" s="8"/>
      <c r="Y1714" s="8"/>
      <c r="Z1714" s="8"/>
      <c r="AA1714" s="8"/>
      <c r="AB1714" s="8"/>
      <c r="AC1714" s="8"/>
      <c r="AD1714" s="8"/>
      <c r="AE1714" s="8"/>
      <c r="AF1714" s="8"/>
      <c r="AG1714" s="8"/>
      <c r="AH1714" s="8"/>
      <c r="AI1714" s="8"/>
      <c r="AJ1714" s="8"/>
      <c r="AK1714" s="8"/>
      <c r="AL1714" s="8"/>
      <c r="AM1714" s="8"/>
      <c r="AN1714" s="8"/>
      <c r="AO1714" s="8"/>
      <c r="AP1714" s="8"/>
      <c r="AQ1714" s="8"/>
      <c r="AR1714" s="8"/>
      <c r="AS1714" s="8"/>
      <c r="AT1714" s="8"/>
      <c r="AU1714" s="8"/>
      <c r="AV1714" s="8"/>
      <c r="AW1714" s="8"/>
      <c r="AX1714" s="8"/>
      <c r="AY1714" s="8"/>
      <c r="AZ1714" s="8"/>
      <c r="BA1714" s="8"/>
      <c r="BB1714" s="8"/>
      <c r="BC1714" s="8"/>
      <c r="BD1714" s="8"/>
      <c r="BE1714" s="8"/>
      <c r="BF1714" s="8"/>
      <c r="BG1714" s="8"/>
      <c r="BH1714" s="8"/>
      <c r="BI1714" s="8"/>
      <c r="BJ1714" s="8"/>
      <c r="BK1714" s="8"/>
      <c r="BL1714" s="8"/>
      <c r="BM1714" s="8"/>
      <c r="BN1714" s="8"/>
      <c r="BO1714" s="8"/>
      <c r="BP1714" s="1" t="str">
        <v>0- Port Costs</v>
      </c>
      <c r="BT1714" s="1" t="str">
        <v>0- Port Value</v>
      </c>
      <c r="BU1714" s="8"/>
    </row>
    <row r="1715" spans="8:73" hidden="1" outlineLevel="1" x14ac:dyDescent="0.3">
      <c r="H1715" s="1" t="str">
        <v>0 - BM Costs</v>
      </c>
      <c r="L1715" s="1" t="str">
        <v>0 - BM Port</v>
      </c>
      <c r="N1715" s="1" t="str">
        <v>0 - Port Assets</v>
      </c>
      <c r="O1715" s="8"/>
      <c r="P1715" s="8"/>
      <c r="Q1715" s="8"/>
      <c r="R1715" s="8"/>
      <c r="S1715" s="8"/>
      <c r="T1715" s="8"/>
      <c r="U1715" s="8"/>
      <c r="V1715" s="8"/>
      <c r="W1715" s="8"/>
      <c r="X1715" s="8"/>
      <c r="Y1715" s="8"/>
      <c r="Z1715" s="8"/>
      <c r="AA1715" s="8"/>
      <c r="AB1715" s="8"/>
      <c r="AC1715" s="8"/>
      <c r="AD1715" s="8"/>
      <c r="AE1715" s="8"/>
      <c r="AF1715" s="8"/>
      <c r="AG1715" s="8"/>
      <c r="AH1715" s="8"/>
      <c r="AI1715" s="8"/>
      <c r="AJ1715" s="8"/>
      <c r="AK1715" s="8"/>
      <c r="AL1715" s="8"/>
      <c r="AM1715" s="8"/>
      <c r="AN1715" s="8"/>
      <c r="AO1715" s="8"/>
      <c r="AP1715" s="8"/>
      <c r="AQ1715" s="8"/>
      <c r="AR1715" s="8"/>
      <c r="AS1715" s="8"/>
      <c r="AT1715" s="8"/>
      <c r="AU1715" s="8"/>
      <c r="AV1715" s="8"/>
      <c r="AW1715" s="8"/>
      <c r="AX1715" s="8"/>
      <c r="AY1715" s="8"/>
      <c r="AZ1715" s="8"/>
      <c r="BA1715" s="8"/>
      <c r="BB1715" s="8"/>
      <c r="BC1715" s="8"/>
      <c r="BD1715" s="8"/>
      <c r="BE1715" s="8"/>
      <c r="BF1715" s="8"/>
      <c r="BG1715" s="8"/>
      <c r="BH1715" s="8"/>
      <c r="BI1715" s="8"/>
      <c r="BJ1715" s="8"/>
      <c r="BK1715" s="8"/>
      <c r="BL1715" s="8"/>
      <c r="BM1715" s="8"/>
      <c r="BN1715" s="8"/>
      <c r="BO1715" s="8"/>
      <c r="BP1715" s="1" t="str">
        <v>0- Port Costs</v>
      </c>
      <c r="BT1715" s="1" t="str">
        <v>0- Port Value</v>
      </c>
      <c r="BU1715" s="8"/>
    </row>
    <row r="1716" spans="8:73" hidden="1" outlineLevel="1" x14ac:dyDescent="0.3">
      <c r="H1716" s="1" t="str">
        <v>0 - BM Costs</v>
      </c>
      <c r="L1716" s="1" t="str">
        <v>0 - BM Port</v>
      </c>
      <c r="N1716" s="1" t="str">
        <v>0 - Port Assets</v>
      </c>
      <c r="O1716" s="8"/>
      <c r="P1716" s="8"/>
      <c r="Q1716" s="8"/>
      <c r="R1716" s="8"/>
      <c r="S1716" s="8"/>
      <c r="T1716" s="8"/>
      <c r="U1716" s="8"/>
      <c r="V1716" s="8"/>
      <c r="W1716" s="8"/>
      <c r="X1716" s="8"/>
      <c r="Y1716" s="8"/>
      <c r="Z1716" s="8"/>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8"/>
      <c r="AX1716" s="8"/>
      <c r="AY1716" s="8"/>
      <c r="AZ1716" s="8"/>
      <c r="BA1716" s="8"/>
      <c r="BB1716" s="8"/>
      <c r="BC1716" s="8"/>
      <c r="BD1716" s="8"/>
      <c r="BE1716" s="8"/>
      <c r="BF1716" s="8"/>
      <c r="BG1716" s="8"/>
      <c r="BH1716" s="8"/>
      <c r="BI1716" s="8"/>
      <c r="BJ1716" s="8"/>
      <c r="BK1716" s="8"/>
      <c r="BL1716" s="8"/>
      <c r="BM1716" s="8"/>
      <c r="BN1716" s="8"/>
      <c r="BO1716" s="8"/>
      <c r="BP1716" s="1" t="str">
        <v>0- Port Costs</v>
      </c>
      <c r="BT1716" s="1" t="str">
        <v>0- Port Value</v>
      </c>
      <c r="BU1716" s="8"/>
    </row>
    <row r="1717" spans="8:73" hidden="1" outlineLevel="1" x14ac:dyDescent="0.3">
      <c r="H1717" s="1" t="str">
        <v>0 - BM Costs</v>
      </c>
      <c r="L1717" s="1" t="str">
        <v>0 - BM Port</v>
      </c>
      <c r="N1717" s="1" t="str">
        <v>0 - Port Assets</v>
      </c>
      <c r="O1717" s="8"/>
      <c r="P1717" s="8"/>
      <c r="Q1717" s="8"/>
      <c r="R1717" s="8"/>
      <c r="S1717" s="8"/>
      <c r="T1717" s="8"/>
      <c r="U1717" s="8"/>
      <c r="V1717" s="8"/>
      <c r="W1717" s="8"/>
      <c r="X1717" s="8"/>
      <c r="Y1717" s="8"/>
      <c r="Z1717" s="8"/>
      <c r="AA1717" s="8"/>
      <c r="AB1717" s="8"/>
      <c r="AC1717" s="8"/>
      <c r="AD1717" s="8"/>
      <c r="AE1717" s="8"/>
      <c r="AF1717" s="8"/>
      <c r="AG1717" s="8"/>
      <c r="AH1717" s="8"/>
      <c r="AI1717" s="8"/>
      <c r="AJ1717" s="8"/>
      <c r="AK1717" s="8"/>
      <c r="AL1717" s="8"/>
      <c r="AM1717" s="8"/>
      <c r="AN1717" s="8"/>
      <c r="AO1717" s="8"/>
      <c r="AP1717" s="8"/>
      <c r="AQ1717" s="8"/>
      <c r="AR1717" s="8"/>
      <c r="AS1717" s="8"/>
      <c r="AT1717" s="8"/>
      <c r="AU1717" s="8"/>
      <c r="AV1717" s="8"/>
      <c r="AW1717" s="8"/>
      <c r="AX1717" s="8"/>
      <c r="AY1717" s="8"/>
      <c r="AZ1717" s="8"/>
      <c r="BA1717" s="8"/>
      <c r="BB1717" s="8"/>
      <c r="BC1717" s="8"/>
      <c r="BD1717" s="8"/>
      <c r="BE1717" s="8"/>
      <c r="BF1717" s="8"/>
      <c r="BG1717" s="8"/>
      <c r="BH1717" s="8"/>
      <c r="BI1717" s="8"/>
      <c r="BJ1717" s="8"/>
      <c r="BK1717" s="8"/>
      <c r="BL1717" s="8"/>
      <c r="BM1717" s="8"/>
      <c r="BN1717" s="8"/>
      <c r="BO1717" s="8"/>
      <c r="BP1717" s="1" t="str">
        <v>0- Port Costs</v>
      </c>
      <c r="BT1717" s="1" t="str">
        <v>0- Port Value</v>
      </c>
      <c r="BU1717" s="8"/>
    </row>
    <row r="1718" spans="8:73" hidden="1" outlineLevel="1" x14ac:dyDescent="0.3">
      <c r="H1718" s="1" t="str">
        <v>0 - BM Costs</v>
      </c>
      <c r="L1718" s="1" t="str">
        <v>0 - BM Port</v>
      </c>
      <c r="N1718" s="1" t="str">
        <v>0 - Port Assets</v>
      </c>
      <c r="O1718" s="8"/>
      <c r="P1718" s="8"/>
      <c r="Q1718" s="8"/>
      <c r="R1718" s="8"/>
      <c r="S1718" s="8"/>
      <c r="T1718" s="8"/>
      <c r="U1718" s="8"/>
      <c r="V1718" s="8"/>
      <c r="W1718" s="8"/>
      <c r="X1718" s="8"/>
      <c r="Y1718" s="8"/>
      <c r="Z1718" s="8"/>
      <c r="AA1718" s="8"/>
      <c r="AB1718" s="8"/>
      <c r="AC1718" s="8"/>
      <c r="AD1718" s="8"/>
      <c r="AE1718" s="8"/>
      <c r="AF1718" s="8"/>
      <c r="AG1718" s="8"/>
      <c r="AH1718" s="8"/>
      <c r="AI1718" s="8"/>
      <c r="AJ1718" s="8"/>
      <c r="AK1718" s="8"/>
      <c r="AL1718" s="8"/>
      <c r="AM1718" s="8"/>
      <c r="AN1718" s="8"/>
      <c r="AO1718" s="8"/>
      <c r="AP1718" s="8"/>
      <c r="AQ1718" s="8"/>
      <c r="AR1718" s="8"/>
      <c r="AS1718" s="8"/>
      <c r="AT1718" s="8"/>
      <c r="AU1718" s="8"/>
      <c r="AV1718" s="8"/>
      <c r="AW1718" s="8"/>
      <c r="AX1718" s="8"/>
      <c r="AY1718" s="8"/>
      <c r="AZ1718" s="8"/>
      <c r="BA1718" s="8"/>
      <c r="BB1718" s="8"/>
      <c r="BC1718" s="8"/>
      <c r="BD1718" s="8"/>
      <c r="BE1718" s="8"/>
      <c r="BF1718" s="8"/>
      <c r="BG1718" s="8"/>
      <c r="BH1718" s="8"/>
      <c r="BI1718" s="8"/>
      <c r="BJ1718" s="8"/>
      <c r="BK1718" s="8"/>
      <c r="BL1718" s="8"/>
      <c r="BM1718" s="8"/>
      <c r="BN1718" s="8"/>
      <c r="BO1718" s="8"/>
      <c r="BP1718" s="1" t="str">
        <v>0- Port Costs</v>
      </c>
      <c r="BT1718" s="1" t="str">
        <v>0- Port Value</v>
      </c>
      <c r="BU1718" s="8"/>
    </row>
    <row r="1719" spans="8:73" hidden="1" outlineLevel="1" x14ac:dyDescent="0.3">
      <c r="H1719" s="1" t="str">
        <v>0 - BM Costs</v>
      </c>
      <c r="L1719" s="1" t="str">
        <v>0 - BM Port</v>
      </c>
      <c r="N1719" s="1" t="str">
        <v>0 - Port Assets</v>
      </c>
      <c r="O1719" s="8"/>
      <c r="P1719" s="8"/>
      <c r="Q1719" s="8"/>
      <c r="R1719" s="8"/>
      <c r="S1719" s="8"/>
      <c r="T1719" s="8"/>
      <c r="U1719" s="8"/>
      <c r="V1719" s="8"/>
      <c r="W1719" s="8"/>
      <c r="X1719" s="8"/>
      <c r="Y1719" s="8"/>
      <c r="Z1719" s="8"/>
      <c r="AA1719" s="8"/>
      <c r="AB1719" s="8"/>
      <c r="AC1719" s="8"/>
      <c r="AD1719" s="8"/>
      <c r="AE1719" s="8"/>
      <c r="AF1719" s="8"/>
      <c r="AG1719" s="8"/>
      <c r="AH1719" s="8"/>
      <c r="AI1719" s="8"/>
      <c r="AJ1719" s="8"/>
      <c r="AK1719" s="8"/>
      <c r="AL1719" s="8"/>
      <c r="AM1719" s="8"/>
      <c r="AN1719" s="8"/>
      <c r="AO1719" s="8"/>
      <c r="AP1719" s="8"/>
      <c r="AQ1719" s="8"/>
      <c r="AR1719" s="8"/>
      <c r="AS1719" s="8"/>
      <c r="AT1719" s="8"/>
      <c r="AU1719" s="8"/>
      <c r="AV1719" s="8"/>
      <c r="AW1719" s="8"/>
      <c r="AX1719" s="8"/>
      <c r="AY1719" s="8"/>
      <c r="AZ1719" s="8"/>
      <c r="BA1719" s="8"/>
      <c r="BB1719" s="8"/>
      <c r="BC1719" s="8"/>
      <c r="BD1719" s="8"/>
      <c r="BE1719" s="8"/>
      <c r="BF1719" s="8"/>
      <c r="BG1719" s="8"/>
      <c r="BH1719" s="8"/>
      <c r="BI1719" s="8"/>
      <c r="BJ1719" s="8"/>
      <c r="BK1719" s="8"/>
      <c r="BL1719" s="8"/>
      <c r="BM1719" s="8"/>
      <c r="BN1719" s="8"/>
      <c r="BO1719" s="8"/>
      <c r="BP1719" s="1" t="str">
        <v>0- Port Costs</v>
      </c>
      <c r="BT1719" s="1" t="str">
        <v>0- Port Value</v>
      </c>
      <c r="BU1719" s="8"/>
    </row>
    <row r="1720" spans="8:73" hidden="1" outlineLevel="1" x14ac:dyDescent="0.3">
      <c r="H1720" s="1" t="str">
        <v>0 - BM Costs</v>
      </c>
      <c r="L1720" s="1" t="str">
        <v>0 - BM Port</v>
      </c>
      <c r="N1720" s="1" t="str">
        <v>0 - Port Assets</v>
      </c>
      <c r="O1720" s="8"/>
      <c r="P1720" s="8"/>
      <c r="Q1720" s="8"/>
      <c r="R1720" s="8"/>
      <c r="S1720" s="8"/>
      <c r="T1720" s="8"/>
      <c r="U1720" s="8"/>
      <c r="V1720" s="8"/>
      <c r="W1720" s="8"/>
      <c r="X1720" s="8"/>
      <c r="Y1720" s="8"/>
      <c r="Z1720" s="8"/>
      <c r="AA1720" s="8"/>
      <c r="AB1720" s="8"/>
      <c r="AC1720" s="8"/>
      <c r="AD1720" s="8"/>
      <c r="AE1720" s="8"/>
      <c r="AF1720" s="8"/>
      <c r="AG1720" s="8"/>
      <c r="AH1720" s="8"/>
      <c r="AI1720" s="8"/>
      <c r="AJ1720" s="8"/>
      <c r="AK1720" s="8"/>
      <c r="AL1720" s="8"/>
      <c r="AM1720" s="8"/>
      <c r="AN1720" s="8"/>
      <c r="AO1720" s="8"/>
      <c r="AP1720" s="8"/>
      <c r="AQ1720" s="8"/>
      <c r="AR1720" s="8"/>
      <c r="AS1720" s="8"/>
      <c r="AT1720" s="8"/>
      <c r="AU1720" s="8"/>
      <c r="AV1720" s="8"/>
      <c r="AW1720" s="8"/>
      <c r="AX1720" s="8"/>
      <c r="AY1720" s="8"/>
      <c r="AZ1720" s="8"/>
      <c r="BA1720" s="8"/>
      <c r="BB1720" s="8"/>
      <c r="BC1720" s="8"/>
      <c r="BD1720" s="8"/>
      <c r="BE1720" s="8"/>
      <c r="BF1720" s="8"/>
      <c r="BG1720" s="8"/>
      <c r="BH1720" s="8"/>
      <c r="BI1720" s="8"/>
      <c r="BJ1720" s="8"/>
      <c r="BK1720" s="8"/>
      <c r="BL1720" s="8"/>
      <c r="BM1720" s="8"/>
      <c r="BN1720" s="8"/>
      <c r="BO1720" s="8"/>
      <c r="BP1720" s="1" t="str">
        <v>0- Port Costs</v>
      </c>
      <c r="BT1720" s="1" t="str">
        <v>0- Port Value</v>
      </c>
      <c r="BU1720" s="8"/>
    </row>
    <row r="1721" spans="8:73" hidden="1" outlineLevel="1" x14ac:dyDescent="0.3">
      <c r="H1721" s="1" t="str">
        <v>0 - BM Costs</v>
      </c>
      <c r="L1721" s="1" t="str">
        <v>0 - BM Port</v>
      </c>
      <c r="N1721" s="1" t="str">
        <v>0 - Port Assets</v>
      </c>
      <c r="O1721" s="8"/>
      <c r="P1721" s="8"/>
      <c r="Q1721" s="8"/>
      <c r="R1721" s="8"/>
      <c r="S1721" s="8"/>
      <c r="T1721" s="8"/>
      <c r="U1721" s="8"/>
      <c r="V1721" s="8"/>
      <c r="W1721" s="8"/>
      <c r="X1721" s="8"/>
      <c r="Y1721" s="8"/>
      <c r="Z1721" s="8"/>
      <c r="AA1721" s="8"/>
      <c r="AB1721" s="8"/>
      <c r="AC1721" s="8"/>
      <c r="AD1721" s="8"/>
      <c r="AE1721" s="8"/>
      <c r="AF1721" s="8"/>
      <c r="AG1721" s="8"/>
      <c r="AH1721" s="8"/>
      <c r="AI1721" s="8"/>
      <c r="AJ1721" s="8"/>
      <c r="AK1721" s="8"/>
      <c r="AL1721" s="8"/>
      <c r="AM1721" s="8"/>
      <c r="AN1721" s="8"/>
      <c r="AO1721" s="8"/>
      <c r="AP1721" s="8"/>
      <c r="AQ1721" s="8"/>
      <c r="AR1721" s="8"/>
      <c r="AS1721" s="8"/>
      <c r="AT1721" s="8"/>
      <c r="AU1721" s="8"/>
      <c r="AV1721" s="8"/>
      <c r="AW1721" s="8"/>
      <c r="AX1721" s="8"/>
      <c r="AY1721" s="8"/>
      <c r="AZ1721" s="8"/>
      <c r="BA1721" s="8"/>
      <c r="BB1721" s="8"/>
      <c r="BC1721" s="8"/>
      <c r="BD1721" s="8"/>
      <c r="BE1721" s="8"/>
      <c r="BF1721" s="8"/>
      <c r="BG1721" s="8"/>
      <c r="BH1721" s="8"/>
      <c r="BI1721" s="8"/>
      <c r="BJ1721" s="8"/>
      <c r="BK1721" s="8"/>
      <c r="BL1721" s="8"/>
      <c r="BM1721" s="8"/>
      <c r="BN1721" s="8"/>
      <c r="BO1721" s="8"/>
      <c r="BP1721" s="1" t="str">
        <v>0- Port Costs</v>
      </c>
      <c r="BT1721" s="1" t="str">
        <v>0- Port Value</v>
      </c>
      <c r="BU1721" s="8"/>
    </row>
    <row r="1722" spans="8:73" hidden="1" outlineLevel="1" x14ac:dyDescent="0.3">
      <c r="H1722" s="1" t="str">
        <v>0 - BM Costs</v>
      </c>
      <c r="L1722" s="1" t="str">
        <v>0 - BM Port</v>
      </c>
      <c r="N1722" s="1" t="str">
        <v>0 - Port Assets</v>
      </c>
      <c r="O1722" s="8"/>
      <c r="P1722" s="8"/>
      <c r="Q1722" s="8"/>
      <c r="R1722" s="8"/>
      <c r="S1722" s="8"/>
      <c r="T1722" s="8"/>
      <c r="U1722" s="8"/>
      <c r="V1722" s="8"/>
      <c r="W1722" s="8"/>
      <c r="X1722" s="8"/>
      <c r="Y1722" s="8"/>
      <c r="Z1722" s="8"/>
      <c r="AA1722" s="8"/>
      <c r="AB1722" s="8"/>
      <c r="AC1722" s="8"/>
      <c r="AD1722" s="8"/>
      <c r="AE1722" s="8"/>
      <c r="AF1722" s="8"/>
      <c r="AG1722" s="8"/>
      <c r="AH1722" s="8"/>
      <c r="AI1722" s="8"/>
      <c r="AJ1722" s="8"/>
      <c r="AK1722" s="8"/>
      <c r="AL1722" s="8"/>
      <c r="AM1722" s="8"/>
      <c r="AN1722" s="8"/>
      <c r="AO1722" s="8"/>
      <c r="AP1722" s="8"/>
      <c r="AQ1722" s="8"/>
      <c r="AR1722" s="8"/>
      <c r="AS1722" s="8"/>
      <c r="AT1722" s="8"/>
      <c r="AU1722" s="8"/>
      <c r="AV1722" s="8"/>
      <c r="AW1722" s="8"/>
      <c r="AX1722" s="8"/>
      <c r="AY1722" s="8"/>
      <c r="AZ1722" s="8"/>
      <c r="BA1722" s="8"/>
      <c r="BB1722" s="8"/>
      <c r="BC1722" s="8"/>
      <c r="BD1722" s="8"/>
      <c r="BE1722" s="8"/>
      <c r="BF1722" s="8"/>
      <c r="BG1722" s="8"/>
      <c r="BH1722" s="8"/>
      <c r="BI1722" s="8"/>
      <c r="BJ1722" s="8"/>
      <c r="BK1722" s="8"/>
      <c r="BL1722" s="8"/>
      <c r="BM1722" s="8"/>
      <c r="BN1722" s="8"/>
      <c r="BO1722" s="8"/>
      <c r="BP1722" s="1" t="str">
        <v>0- Port Costs</v>
      </c>
      <c r="BT1722" s="1" t="str">
        <v>0- Port Value</v>
      </c>
      <c r="BU1722" s="8"/>
    </row>
    <row r="1723" spans="8:73" hidden="1" outlineLevel="1" x14ac:dyDescent="0.3">
      <c r="H1723" s="1" t="str">
        <v>0 - BM Costs</v>
      </c>
      <c r="L1723" s="1" t="str">
        <v>0 - BM Port</v>
      </c>
      <c r="N1723" s="1" t="str">
        <v>0 - Port Assets</v>
      </c>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8"/>
      <c r="AX1723" s="8"/>
      <c r="AY1723" s="8"/>
      <c r="AZ1723" s="8"/>
      <c r="BA1723" s="8"/>
      <c r="BB1723" s="8"/>
      <c r="BC1723" s="8"/>
      <c r="BD1723" s="8"/>
      <c r="BE1723" s="8"/>
      <c r="BF1723" s="8"/>
      <c r="BG1723" s="8"/>
      <c r="BH1723" s="8"/>
      <c r="BI1723" s="8"/>
      <c r="BJ1723" s="8"/>
      <c r="BK1723" s="8"/>
      <c r="BL1723" s="8"/>
      <c r="BM1723" s="8"/>
      <c r="BN1723" s="8"/>
      <c r="BO1723" s="8"/>
      <c r="BP1723" s="1" t="str">
        <v>0- Port Costs</v>
      </c>
      <c r="BT1723" s="1" t="str">
        <v>0- Port Value</v>
      </c>
      <c r="BU1723" s="8"/>
    </row>
    <row r="1724" spans="8:73" hidden="1" outlineLevel="1" x14ac:dyDescent="0.3">
      <c r="H1724" s="1" t="str">
        <v>0 - BM Costs</v>
      </c>
      <c r="L1724" s="1" t="str">
        <v>0 - BM Port</v>
      </c>
      <c r="N1724" s="1" t="str">
        <v>0 - Port Assets</v>
      </c>
      <c r="O1724" s="8"/>
      <c r="P1724" s="8"/>
      <c r="Q1724" s="8"/>
      <c r="R1724" s="8"/>
      <c r="S1724" s="8"/>
      <c r="T1724" s="8"/>
      <c r="U1724" s="8"/>
      <c r="V1724" s="8"/>
      <c r="W1724" s="8"/>
      <c r="X1724" s="8"/>
      <c r="Y1724" s="8"/>
      <c r="Z1724" s="8"/>
      <c r="AA1724" s="8"/>
      <c r="AB1724" s="8"/>
      <c r="AC1724" s="8"/>
      <c r="AD1724" s="8"/>
      <c r="AE1724" s="8"/>
      <c r="AF1724" s="8"/>
      <c r="AG1724" s="8"/>
      <c r="AH1724" s="8"/>
      <c r="AI1724" s="8"/>
      <c r="AJ1724" s="8"/>
      <c r="AK1724" s="8"/>
      <c r="AL1724" s="8"/>
      <c r="AM1724" s="8"/>
      <c r="AN1724" s="8"/>
      <c r="AO1724" s="8"/>
      <c r="AP1724" s="8"/>
      <c r="AQ1724" s="8"/>
      <c r="AR1724" s="8"/>
      <c r="AS1724" s="8"/>
      <c r="AT1724" s="8"/>
      <c r="AU1724" s="8"/>
      <c r="AV1724" s="8"/>
      <c r="AW1724" s="8"/>
      <c r="AX1724" s="8"/>
      <c r="AY1724" s="8"/>
      <c r="AZ1724" s="8"/>
      <c r="BA1724" s="8"/>
      <c r="BB1724" s="8"/>
      <c r="BC1724" s="8"/>
      <c r="BD1724" s="8"/>
      <c r="BE1724" s="8"/>
      <c r="BF1724" s="8"/>
      <c r="BG1724" s="8"/>
      <c r="BH1724" s="8"/>
      <c r="BI1724" s="8"/>
      <c r="BJ1724" s="8"/>
      <c r="BK1724" s="8"/>
      <c r="BL1724" s="8"/>
      <c r="BM1724" s="8"/>
      <c r="BN1724" s="8"/>
      <c r="BO1724" s="8"/>
      <c r="BP1724" s="1" t="str">
        <v>0- Port Costs</v>
      </c>
      <c r="BT1724" s="1" t="str">
        <v>0- Port Value</v>
      </c>
      <c r="BU1724" s="8"/>
    </row>
    <row r="1725" spans="8:73" hidden="1" outlineLevel="1" x14ac:dyDescent="0.3">
      <c r="H1725" s="1" t="str">
        <v>0 - BM Costs</v>
      </c>
      <c r="L1725" s="1" t="str">
        <v>0 - BM Port</v>
      </c>
      <c r="N1725" s="1" t="str">
        <v>0 - Port Assets</v>
      </c>
      <c r="O1725" s="8"/>
      <c r="P1725" s="8"/>
      <c r="Q1725" s="8"/>
      <c r="R1725" s="8"/>
      <c r="S1725" s="8"/>
      <c r="T1725" s="8"/>
      <c r="U1725" s="8"/>
      <c r="V1725" s="8"/>
      <c r="W1725" s="8"/>
      <c r="X1725" s="8"/>
      <c r="Y1725" s="8"/>
      <c r="Z1725" s="8"/>
      <c r="AA1725" s="8"/>
      <c r="AB1725" s="8"/>
      <c r="AC1725" s="8"/>
      <c r="AD1725" s="8"/>
      <c r="AE1725" s="8"/>
      <c r="AF1725" s="8"/>
      <c r="AG1725" s="8"/>
      <c r="AH1725" s="8"/>
      <c r="AI1725" s="8"/>
      <c r="AJ1725" s="8"/>
      <c r="AK1725" s="8"/>
      <c r="AL1725" s="8"/>
      <c r="AM1725" s="8"/>
      <c r="AN1725" s="8"/>
      <c r="AO1725" s="8"/>
      <c r="AP1725" s="8"/>
      <c r="AQ1725" s="8"/>
      <c r="AR1725" s="8"/>
      <c r="AS1725" s="8"/>
      <c r="AT1725" s="8"/>
      <c r="AU1725" s="8"/>
      <c r="AV1725" s="8"/>
      <c r="AW1725" s="8"/>
      <c r="AX1725" s="8"/>
      <c r="AY1725" s="8"/>
      <c r="AZ1725" s="8"/>
      <c r="BA1725" s="8"/>
      <c r="BB1725" s="8"/>
      <c r="BC1725" s="8"/>
      <c r="BD1725" s="8"/>
      <c r="BE1725" s="8"/>
      <c r="BF1725" s="8"/>
      <c r="BG1725" s="8"/>
      <c r="BH1725" s="8"/>
      <c r="BI1725" s="8"/>
      <c r="BJ1725" s="8"/>
      <c r="BK1725" s="8"/>
      <c r="BL1725" s="8"/>
      <c r="BM1725" s="8"/>
      <c r="BN1725" s="8"/>
      <c r="BO1725" s="8"/>
      <c r="BP1725" s="1" t="str">
        <v>0- Port Costs</v>
      </c>
      <c r="BT1725" s="1" t="str">
        <v>0- Port Value</v>
      </c>
      <c r="BU1725" s="8"/>
    </row>
    <row r="1726" spans="8:73" hidden="1" outlineLevel="1" x14ac:dyDescent="0.3">
      <c r="H1726" s="1" t="str">
        <v>0 - BM Costs</v>
      </c>
      <c r="L1726" s="1" t="str">
        <v>0 - BM Port</v>
      </c>
      <c r="N1726" s="1" t="str">
        <v>0 - Port Assets</v>
      </c>
      <c r="O1726" s="8"/>
      <c r="P1726" s="8"/>
      <c r="Q1726" s="8"/>
      <c r="R1726" s="8"/>
      <c r="S1726" s="8"/>
      <c r="T1726" s="8"/>
      <c r="U1726" s="8"/>
      <c r="V1726" s="8"/>
      <c r="W1726" s="8"/>
      <c r="X1726" s="8"/>
      <c r="Y1726" s="8"/>
      <c r="Z1726" s="8"/>
      <c r="AA1726" s="8"/>
      <c r="AB1726" s="8"/>
      <c r="AC1726" s="8"/>
      <c r="AD1726" s="8"/>
      <c r="AE1726" s="8"/>
      <c r="AF1726" s="8"/>
      <c r="AG1726" s="8"/>
      <c r="AH1726" s="8"/>
      <c r="AI1726" s="8"/>
      <c r="AJ1726" s="8"/>
      <c r="AK1726" s="8"/>
      <c r="AL1726" s="8"/>
      <c r="AM1726" s="8"/>
      <c r="AN1726" s="8"/>
      <c r="AO1726" s="8"/>
      <c r="AP1726" s="8"/>
      <c r="AQ1726" s="8"/>
      <c r="AR1726" s="8"/>
      <c r="AS1726" s="8"/>
      <c r="AT1726" s="8"/>
      <c r="AU1726" s="8"/>
      <c r="AV1726" s="8"/>
      <c r="AW1726" s="8"/>
      <c r="AX1726" s="8"/>
      <c r="AY1726" s="8"/>
      <c r="AZ1726" s="8"/>
      <c r="BA1726" s="8"/>
      <c r="BB1726" s="8"/>
      <c r="BC1726" s="8"/>
      <c r="BD1726" s="8"/>
      <c r="BE1726" s="8"/>
      <c r="BF1726" s="8"/>
      <c r="BG1726" s="8"/>
      <c r="BH1726" s="8"/>
      <c r="BI1726" s="8"/>
      <c r="BJ1726" s="8"/>
      <c r="BK1726" s="8"/>
      <c r="BL1726" s="8"/>
      <c r="BM1726" s="8"/>
      <c r="BN1726" s="8"/>
      <c r="BO1726" s="8"/>
      <c r="BP1726" s="1" t="str">
        <v>0- Port Costs</v>
      </c>
      <c r="BT1726" s="1" t="str">
        <v>0- Port Value</v>
      </c>
      <c r="BU1726" s="8"/>
    </row>
    <row r="1727" spans="8:73" hidden="1" outlineLevel="1" x14ac:dyDescent="0.3">
      <c r="H1727" s="1" t="str">
        <v>0 - BM Costs</v>
      </c>
      <c r="L1727" s="1" t="str">
        <v>0 - BM Port</v>
      </c>
      <c r="N1727" s="1" t="str">
        <v>0 - Port Assets</v>
      </c>
      <c r="O1727" s="8"/>
      <c r="P1727" s="8"/>
      <c r="Q1727" s="8"/>
      <c r="R1727" s="8"/>
      <c r="S1727" s="8"/>
      <c r="T1727" s="8"/>
      <c r="U1727" s="8"/>
      <c r="V1727" s="8"/>
      <c r="W1727" s="8"/>
      <c r="X1727" s="8"/>
      <c r="Y1727" s="8"/>
      <c r="Z1727" s="8"/>
      <c r="AA1727" s="8"/>
      <c r="AB1727" s="8"/>
      <c r="AC1727" s="8"/>
      <c r="AD1727" s="8"/>
      <c r="AE1727" s="8"/>
      <c r="AF1727" s="8"/>
      <c r="AG1727" s="8"/>
      <c r="AH1727" s="8"/>
      <c r="AI1727" s="8"/>
      <c r="AJ1727" s="8"/>
      <c r="AK1727" s="8"/>
      <c r="AL1727" s="8"/>
      <c r="AM1727" s="8"/>
      <c r="AN1727" s="8"/>
      <c r="AO1727" s="8"/>
      <c r="AP1727" s="8"/>
      <c r="AQ1727" s="8"/>
      <c r="AR1727" s="8"/>
      <c r="AS1727" s="8"/>
      <c r="AT1727" s="8"/>
      <c r="AU1727" s="8"/>
      <c r="AV1727" s="8"/>
      <c r="AW1727" s="8"/>
      <c r="AX1727" s="8"/>
      <c r="AY1727" s="8"/>
      <c r="AZ1727" s="8"/>
      <c r="BA1727" s="8"/>
      <c r="BB1727" s="8"/>
      <c r="BC1727" s="8"/>
      <c r="BD1727" s="8"/>
      <c r="BE1727" s="8"/>
      <c r="BF1727" s="8"/>
      <c r="BG1727" s="8"/>
      <c r="BH1727" s="8"/>
      <c r="BI1727" s="8"/>
      <c r="BJ1727" s="8"/>
      <c r="BK1727" s="8"/>
      <c r="BL1727" s="8"/>
      <c r="BM1727" s="8"/>
      <c r="BN1727" s="8"/>
      <c r="BO1727" s="8"/>
      <c r="BP1727" s="1" t="str">
        <v>0- Port Costs</v>
      </c>
      <c r="BT1727" s="1" t="str">
        <v>0- Port Value</v>
      </c>
      <c r="BU1727" s="8"/>
    </row>
    <row r="1728" spans="8:73" hidden="1" outlineLevel="1" x14ac:dyDescent="0.3">
      <c r="H1728" s="1" t="str">
        <v>0 - BM Costs</v>
      </c>
      <c r="L1728" s="1" t="str">
        <v>0 - BM Port</v>
      </c>
      <c r="N1728" s="1" t="str">
        <v>0 - Port Assets</v>
      </c>
      <c r="O1728" s="8"/>
      <c r="P1728" s="8"/>
      <c r="Q1728" s="8"/>
      <c r="R1728" s="8"/>
      <c r="S1728" s="8"/>
      <c r="T1728" s="8"/>
      <c r="U1728" s="8"/>
      <c r="V1728" s="8"/>
      <c r="W1728" s="8"/>
      <c r="X1728" s="8"/>
      <c r="Y1728" s="8"/>
      <c r="Z1728" s="8"/>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8"/>
      <c r="AX1728" s="8"/>
      <c r="AY1728" s="8"/>
      <c r="AZ1728" s="8"/>
      <c r="BA1728" s="8"/>
      <c r="BB1728" s="8"/>
      <c r="BC1728" s="8"/>
      <c r="BD1728" s="8"/>
      <c r="BE1728" s="8"/>
      <c r="BF1728" s="8"/>
      <c r="BG1728" s="8"/>
      <c r="BH1728" s="8"/>
      <c r="BI1728" s="8"/>
      <c r="BJ1728" s="8"/>
      <c r="BK1728" s="8"/>
      <c r="BL1728" s="8"/>
      <c r="BM1728" s="8"/>
      <c r="BN1728" s="8"/>
      <c r="BO1728" s="8"/>
      <c r="BP1728" s="1" t="str">
        <v>0- Port Costs</v>
      </c>
      <c r="BT1728" s="1" t="str">
        <v>0- Port Value</v>
      </c>
      <c r="BU1728" s="8"/>
    </row>
    <row r="1729" spans="8:73" hidden="1" outlineLevel="1" x14ac:dyDescent="0.3">
      <c r="H1729" s="1" t="str">
        <v>0 - BM Costs</v>
      </c>
      <c r="L1729" s="1" t="str">
        <v>0 - BM Port</v>
      </c>
      <c r="N1729" s="1" t="str">
        <v>0 - Port Assets</v>
      </c>
      <c r="O1729" s="8"/>
      <c r="P1729" s="8"/>
      <c r="Q1729" s="8"/>
      <c r="R1729" s="8"/>
      <c r="S1729" s="8"/>
      <c r="T1729" s="8"/>
      <c r="U1729" s="8"/>
      <c r="V1729" s="8"/>
      <c r="W1729" s="8"/>
      <c r="X1729" s="8"/>
      <c r="Y1729" s="8"/>
      <c r="Z1729" s="8"/>
      <c r="AA1729" s="8"/>
      <c r="AB1729" s="8"/>
      <c r="AC1729" s="8"/>
      <c r="AD1729" s="8"/>
      <c r="AE1729" s="8"/>
      <c r="AF1729" s="8"/>
      <c r="AG1729" s="8"/>
      <c r="AH1729" s="8"/>
      <c r="AI1729" s="8"/>
      <c r="AJ1729" s="8"/>
      <c r="AK1729" s="8"/>
      <c r="AL1729" s="8"/>
      <c r="AM1729" s="8"/>
      <c r="AN1729" s="8"/>
      <c r="AO1729" s="8"/>
      <c r="AP1729" s="8"/>
      <c r="AQ1729" s="8"/>
      <c r="AR1729" s="8"/>
      <c r="AS1729" s="8"/>
      <c r="AT1729" s="8"/>
      <c r="AU1729" s="8"/>
      <c r="AV1729" s="8"/>
      <c r="AW1729" s="8"/>
      <c r="AX1729" s="8"/>
      <c r="AY1729" s="8"/>
      <c r="AZ1729" s="8"/>
      <c r="BA1729" s="8"/>
      <c r="BB1729" s="8"/>
      <c r="BC1729" s="8"/>
      <c r="BD1729" s="8"/>
      <c r="BE1729" s="8"/>
      <c r="BF1729" s="8"/>
      <c r="BG1729" s="8"/>
      <c r="BH1729" s="8"/>
      <c r="BI1729" s="8"/>
      <c r="BJ1729" s="8"/>
      <c r="BK1729" s="8"/>
      <c r="BL1729" s="8"/>
      <c r="BM1729" s="8"/>
      <c r="BN1729" s="8"/>
      <c r="BO1729" s="8"/>
      <c r="BP1729" s="1" t="str">
        <v>0- Port Costs</v>
      </c>
      <c r="BT1729" s="1" t="str">
        <v>0- Port Value</v>
      </c>
      <c r="BU1729" s="8"/>
    </row>
    <row r="1730" spans="8:73" hidden="1" outlineLevel="1" x14ac:dyDescent="0.3">
      <c r="H1730" s="1" t="str">
        <v>0 - BM Costs</v>
      </c>
      <c r="L1730" s="1" t="str">
        <v>0 - BM Port</v>
      </c>
      <c r="N1730" s="1" t="str">
        <v>0 - Port Assets</v>
      </c>
      <c r="O1730" s="8"/>
      <c r="P1730" s="8"/>
      <c r="Q1730" s="8"/>
      <c r="R1730" s="8"/>
      <c r="S1730" s="8"/>
      <c r="T1730" s="8"/>
      <c r="U1730" s="8"/>
      <c r="V1730" s="8"/>
      <c r="W1730" s="8"/>
      <c r="X1730" s="8"/>
      <c r="Y1730" s="8"/>
      <c r="Z1730" s="8"/>
      <c r="AA1730" s="8"/>
      <c r="AB1730" s="8"/>
      <c r="AC1730" s="8"/>
      <c r="AD1730" s="8"/>
      <c r="AE1730" s="8"/>
      <c r="AF1730" s="8"/>
      <c r="AG1730" s="8"/>
      <c r="AH1730" s="8"/>
      <c r="AI1730" s="8"/>
      <c r="AJ1730" s="8"/>
      <c r="AK1730" s="8"/>
      <c r="AL1730" s="8"/>
      <c r="AM1730" s="8"/>
      <c r="AN1730" s="8"/>
      <c r="AO1730" s="8"/>
      <c r="AP1730" s="8"/>
      <c r="AQ1730" s="8"/>
      <c r="AR1730" s="8"/>
      <c r="AS1730" s="8"/>
      <c r="AT1730" s="8"/>
      <c r="AU1730" s="8"/>
      <c r="AV1730" s="8"/>
      <c r="AW1730" s="8"/>
      <c r="AX1730" s="8"/>
      <c r="AY1730" s="8"/>
      <c r="AZ1730" s="8"/>
      <c r="BA1730" s="8"/>
      <c r="BB1730" s="8"/>
      <c r="BC1730" s="8"/>
      <c r="BD1730" s="8"/>
      <c r="BE1730" s="8"/>
      <c r="BF1730" s="8"/>
      <c r="BG1730" s="8"/>
      <c r="BH1730" s="8"/>
      <c r="BI1730" s="8"/>
      <c r="BJ1730" s="8"/>
      <c r="BK1730" s="8"/>
      <c r="BL1730" s="8"/>
      <c r="BM1730" s="8"/>
      <c r="BN1730" s="8"/>
      <c r="BO1730" s="8"/>
      <c r="BP1730" s="1" t="str">
        <v>0- Port Costs</v>
      </c>
      <c r="BT1730" s="1" t="str">
        <v>0- Port Value</v>
      </c>
      <c r="BU1730" s="8"/>
    </row>
    <row r="1731" spans="8:73" hidden="1" outlineLevel="1" x14ac:dyDescent="0.3">
      <c r="H1731" s="1" t="str">
        <v>0 - BM Costs</v>
      </c>
      <c r="L1731" s="1" t="str">
        <v>0 - BM Port</v>
      </c>
      <c r="N1731" s="1" t="str">
        <v>0 - Port Assets</v>
      </c>
      <c r="O1731" s="8"/>
      <c r="P1731" s="8"/>
      <c r="Q1731" s="8"/>
      <c r="R1731" s="8"/>
      <c r="S1731" s="8"/>
      <c r="T1731" s="8"/>
      <c r="U1731" s="8"/>
      <c r="V1731" s="8"/>
      <c r="W1731" s="8"/>
      <c r="X1731" s="8"/>
      <c r="Y1731" s="8"/>
      <c r="Z1731" s="8"/>
      <c r="AA1731" s="8"/>
      <c r="AB1731" s="8"/>
      <c r="AC1731" s="8"/>
      <c r="AD1731" s="8"/>
      <c r="AE1731" s="8"/>
      <c r="AF1731" s="8"/>
      <c r="AG1731" s="8"/>
      <c r="AH1731" s="8"/>
      <c r="AI1731" s="8"/>
      <c r="AJ1731" s="8"/>
      <c r="AK1731" s="8"/>
      <c r="AL1731" s="8"/>
      <c r="AM1731" s="8"/>
      <c r="AN1731" s="8"/>
      <c r="AO1731" s="8"/>
      <c r="AP1731" s="8"/>
      <c r="AQ1731" s="8"/>
      <c r="AR1731" s="8"/>
      <c r="AS1731" s="8"/>
      <c r="AT1731" s="8"/>
      <c r="AU1731" s="8"/>
      <c r="AV1731" s="8"/>
      <c r="AW1731" s="8"/>
      <c r="AX1731" s="8"/>
      <c r="AY1731" s="8"/>
      <c r="AZ1731" s="8"/>
      <c r="BA1731" s="8"/>
      <c r="BB1731" s="8"/>
      <c r="BC1731" s="8"/>
      <c r="BD1731" s="8"/>
      <c r="BE1731" s="8"/>
      <c r="BF1731" s="8"/>
      <c r="BG1731" s="8"/>
      <c r="BH1731" s="8"/>
      <c r="BI1731" s="8"/>
      <c r="BJ1731" s="8"/>
      <c r="BK1731" s="8"/>
      <c r="BL1731" s="8"/>
      <c r="BM1731" s="8"/>
      <c r="BN1731" s="8"/>
      <c r="BO1731" s="8"/>
      <c r="BP1731" s="1" t="str">
        <v>0- Port Costs</v>
      </c>
      <c r="BT1731" s="1" t="str">
        <v>0- Port Value</v>
      </c>
      <c r="BU1731" s="8"/>
    </row>
    <row r="1732" spans="8:73" hidden="1" outlineLevel="1" x14ac:dyDescent="0.3">
      <c r="H1732" s="1" t="str">
        <v>0 - BM Costs</v>
      </c>
      <c r="L1732" s="1" t="str">
        <v>0 - BM Port</v>
      </c>
      <c r="N1732" s="1" t="str">
        <v>0 - Port Assets</v>
      </c>
      <c r="O1732" s="8"/>
      <c r="P1732" s="8"/>
      <c r="Q1732" s="8"/>
      <c r="R1732" s="8"/>
      <c r="S1732" s="8"/>
      <c r="T1732" s="8"/>
      <c r="U1732" s="8"/>
      <c r="V1732" s="8"/>
      <c r="W1732" s="8"/>
      <c r="X1732" s="8"/>
      <c r="Y1732" s="8"/>
      <c r="Z1732" s="8"/>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8"/>
      <c r="AX1732" s="8"/>
      <c r="AY1732" s="8"/>
      <c r="AZ1732" s="8"/>
      <c r="BA1732" s="8"/>
      <c r="BB1732" s="8"/>
      <c r="BC1732" s="8"/>
      <c r="BD1732" s="8"/>
      <c r="BE1732" s="8"/>
      <c r="BF1732" s="8"/>
      <c r="BG1732" s="8"/>
      <c r="BH1732" s="8"/>
      <c r="BI1732" s="8"/>
      <c r="BJ1732" s="8"/>
      <c r="BK1732" s="8"/>
      <c r="BL1732" s="8"/>
      <c r="BM1732" s="8"/>
      <c r="BN1732" s="8"/>
      <c r="BO1732" s="8"/>
      <c r="BP1732" s="1" t="str">
        <v>0- Port Costs</v>
      </c>
      <c r="BT1732" s="1" t="str">
        <v>0- Port Value</v>
      </c>
      <c r="BU1732" s="8"/>
    </row>
    <row r="1733" spans="8:73" hidden="1" outlineLevel="1" x14ac:dyDescent="0.3">
      <c r="H1733" s="1" t="str">
        <v>0 - BM Costs</v>
      </c>
      <c r="L1733" s="1" t="str">
        <v>0 - BM Port</v>
      </c>
      <c r="N1733" s="1" t="str">
        <v>0 - Port Assets</v>
      </c>
      <c r="O1733" s="8"/>
      <c r="P1733" s="8"/>
      <c r="Q1733" s="8"/>
      <c r="R1733" s="8"/>
      <c r="S1733" s="8"/>
      <c r="T1733" s="8"/>
      <c r="U1733" s="8"/>
      <c r="V1733" s="8"/>
      <c r="W1733" s="8"/>
      <c r="X1733" s="8"/>
      <c r="Y1733" s="8"/>
      <c r="Z1733" s="8"/>
      <c r="AA1733" s="8"/>
      <c r="AB1733" s="8"/>
      <c r="AC1733" s="8"/>
      <c r="AD1733" s="8"/>
      <c r="AE1733" s="8"/>
      <c r="AF1733" s="8"/>
      <c r="AG1733" s="8"/>
      <c r="AH1733" s="8"/>
      <c r="AI1733" s="8"/>
      <c r="AJ1733" s="8"/>
      <c r="AK1733" s="8"/>
      <c r="AL1733" s="8"/>
      <c r="AM1733" s="8"/>
      <c r="AN1733" s="8"/>
      <c r="AO1733" s="8"/>
      <c r="AP1733" s="8"/>
      <c r="AQ1733" s="8"/>
      <c r="AR1733" s="8"/>
      <c r="AS1733" s="8"/>
      <c r="AT1733" s="8"/>
      <c r="AU1733" s="8"/>
      <c r="AV1733" s="8"/>
      <c r="AW1733" s="8"/>
      <c r="AX1733" s="8"/>
      <c r="AY1733" s="8"/>
      <c r="AZ1733" s="8"/>
      <c r="BA1733" s="8"/>
      <c r="BB1733" s="8"/>
      <c r="BC1733" s="8"/>
      <c r="BD1733" s="8"/>
      <c r="BE1733" s="8"/>
      <c r="BF1733" s="8"/>
      <c r="BG1733" s="8"/>
      <c r="BH1733" s="8"/>
      <c r="BI1733" s="8"/>
      <c r="BJ1733" s="8"/>
      <c r="BK1733" s="8"/>
      <c r="BL1733" s="8"/>
      <c r="BM1733" s="8"/>
      <c r="BN1733" s="8"/>
      <c r="BO1733" s="8"/>
      <c r="BP1733" s="1" t="str">
        <v>0- Port Costs</v>
      </c>
      <c r="BT1733" s="1" t="str">
        <v>0- Port Value</v>
      </c>
      <c r="BU1733" s="8"/>
    </row>
    <row r="1734" spans="8:73" hidden="1" outlineLevel="1" x14ac:dyDescent="0.3">
      <c r="H1734" s="1" t="str">
        <v>0 - BM Costs</v>
      </c>
      <c r="L1734" s="1" t="str">
        <v>0 - BM Port</v>
      </c>
      <c r="N1734" s="1" t="str">
        <v>0 - Port Assets</v>
      </c>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8"/>
      <c r="AX1734" s="8"/>
      <c r="AY1734" s="8"/>
      <c r="AZ1734" s="8"/>
      <c r="BA1734" s="8"/>
      <c r="BB1734" s="8"/>
      <c r="BC1734" s="8"/>
      <c r="BD1734" s="8"/>
      <c r="BE1734" s="8"/>
      <c r="BF1734" s="8"/>
      <c r="BG1734" s="8"/>
      <c r="BH1734" s="8"/>
      <c r="BI1734" s="8"/>
      <c r="BJ1734" s="8"/>
      <c r="BK1734" s="8"/>
      <c r="BL1734" s="8"/>
      <c r="BM1734" s="8"/>
      <c r="BN1734" s="8"/>
      <c r="BO1734" s="8"/>
      <c r="BP1734" s="1" t="str">
        <v>0- Port Costs</v>
      </c>
      <c r="BT1734" s="1" t="str">
        <v>0- Port Value</v>
      </c>
      <c r="BU1734" s="8"/>
    </row>
    <row r="1735" spans="8:73" hidden="1" outlineLevel="1" x14ac:dyDescent="0.3">
      <c r="H1735" s="1" t="str">
        <v>0 - BM Costs</v>
      </c>
      <c r="L1735" s="1" t="str">
        <v>0 - BM Port</v>
      </c>
      <c r="N1735" s="1" t="str">
        <v>0 - Port Assets</v>
      </c>
      <c r="O1735" s="8"/>
      <c r="P1735" s="8"/>
      <c r="Q1735" s="8"/>
      <c r="R1735" s="8"/>
      <c r="S1735" s="8"/>
      <c r="T1735" s="8"/>
      <c r="U1735" s="8"/>
      <c r="V1735" s="8"/>
      <c r="W1735" s="8"/>
      <c r="X1735" s="8"/>
      <c r="Y1735" s="8"/>
      <c r="Z1735" s="8"/>
      <c r="AA1735" s="8"/>
      <c r="AB1735" s="8"/>
      <c r="AC1735" s="8"/>
      <c r="AD1735" s="8"/>
      <c r="AE1735" s="8"/>
      <c r="AF1735" s="8"/>
      <c r="AG1735" s="8"/>
      <c r="AH1735" s="8"/>
      <c r="AI1735" s="8"/>
      <c r="AJ1735" s="8"/>
      <c r="AK1735" s="8"/>
      <c r="AL1735" s="8"/>
      <c r="AM1735" s="8"/>
      <c r="AN1735" s="8"/>
      <c r="AO1735" s="8"/>
      <c r="AP1735" s="8"/>
      <c r="AQ1735" s="8"/>
      <c r="AR1735" s="8"/>
      <c r="AS1735" s="8"/>
      <c r="AT1735" s="8"/>
      <c r="AU1735" s="8"/>
      <c r="AV1735" s="8"/>
      <c r="AW1735" s="8"/>
      <c r="AX1735" s="8"/>
      <c r="AY1735" s="8"/>
      <c r="AZ1735" s="8"/>
      <c r="BA1735" s="8"/>
      <c r="BB1735" s="8"/>
      <c r="BC1735" s="8"/>
      <c r="BD1735" s="8"/>
      <c r="BE1735" s="8"/>
      <c r="BF1735" s="8"/>
      <c r="BG1735" s="8"/>
      <c r="BH1735" s="8"/>
      <c r="BI1735" s="8"/>
      <c r="BJ1735" s="8"/>
      <c r="BK1735" s="8"/>
      <c r="BL1735" s="8"/>
      <c r="BM1735" s="8"/>
      <c r="BN1735" s="8"/>
      <c r="BO1735" s="8"/>
      <c r="BP1735" s="1" t="str">
        <v>0- Port Costs</v>
      </c>
      <c r="BT1735" s="1" t="str">
        <v>0- Port Value</v>
      </c>
      <c r="BU1735" s="8"/>
    </row>
    <row r="1736" spans="8:73" hidden="1" outlineLevel="1" x14ac:dyDescent="0.3">
      <c r="H1736" s="1" t="str">
        <v>0 - BM Costs</v>
      </c>
      <c r="L1736" s="1" t="str">
        <v>0 - BM Port</v>
      </c>
      <c r="N1736" s="1" t="str">
        <v>0 - Port Assets</v>
      </c>
      <c r="O1736" s="8"/>
      <c r="P1736" s="8"/>
      <c r="Q1736" s="8"/>
      <c r="R1736" s="8"/>
      <c r="S1736" s="8"/>
      <c r="T1736" s="8"/>
      <c r="U1736" s="8"/>
      <c r="V1736" s="8"/>
      <c r="W1736" s="8"/>
      <c r="X1736" s="8"/>
      <c r="Y1736" s="8"/>
      <c r="Z1736" s="8"/>
      <c r="AA1736" s="8"/>
      <c r="AB1736" s="8"/>
      <c r="AC1736" s="8"/>
      <c r="AD1736" s="8"/>
      <c r="AE1736" s="8"/>
      <c r="AF1736" s="8"/>
      <c r="AG1736" s="8"/>
      <c r="AH1736" s="8"/>
      <c r="AI1736" s="8"/>
      <c r="AJ1736" s="8"/>
      <c r="AK1736" s="8"/>
      <c r="AL1736" s="8"/>
      <c r="AM1736" s="8"/>
      <c r="AN1736" s="8"/>
      <c r="AO1736" s="8"/>
      <c r="AP1736" s="8"/>
      <c r="AQ1736" s="8"/>
      <c r="AR1736" s="8"/>
      <c r="AS1736" s="8"/>
      <c r="AT1736" s="8"/>
      <c r="AU1736" s="8"/>
      <c r="AV1736" s="8"/>
      <c r="AW1736" s="8"/>
      <c r="AX1736" s="8"/>
      <c r="AY1736" s="8"/>
      <c r="AZ1736" s="8"/>
      <c r="BA1736" s="8"/>
      <c r="BB1736" s="8"/>
      <c r="BC1736" s="8"/>
      <c r="BD1736" s="8"/>
      <c r="BE1736" s="8"/>
      <c r="BF1736" s="8"/>
      <c r="BG1736" s="8"/>
      <c r="BH1736" s="8"/>
      <c r="BI1736" s="8"/>
      <c r="BJ1736" s="8"/>
      <c r="BK1736" s="8"/>
      <c r="BL1736" s="8"/>
      <c r="BM1736" s="8"/>
      <c r="BN1736" s="8"/>
      <c r="BO1736" s="8"/>
      <c r="BP1736" s="1" t="str">
        <v>0- Port Costs</v>
      </c>
      <c r="BT1736" s="1" t="str">
        <v>0- Port Value</v>
      </c>
      <c r="BU1736" s="8"/>
    </row>
    <row r="1737" spans="8:73" hidden="1" outlineLevel="1" x14ac:dyDescent="0.3">
      <c r="H1737" s="1" t="str">
        <v>0 - BM Costs</v>
      </c>
      <c r="L1737" s="1" t="str">
        <v>0 - BM Port</v>
      </c>
      <c r="N1737" s="1" t="str">
        <v>0 - Port Assets</v>
      </c>
      <c r="O1737" s="8"/>
      <c r="P1737" s="8"/>
      <c r="Q1737" s="8"/>
      <c r="R1737" s="8"/>
      <c r="S1737" s="8"/>
      <c r="T1737" s="8"/>
      <c r="U1737" s="8"/>
      <c r="V1737" s="8"/>
      <c r="W1737" s="8"/>
      <c r="X1737" s="8"/>
      <c r="Y1737" s="8"/>
      <c r="Z1737" s="8"/>
      <c r="AA1737" s="8"/>
      <c r="AB1737" s="8"/>
      <c r="AC1737" s="8"/>
      <c r="AD1737" s="8"/>
      <c r="AE1737" s="8"/>
      <c r="AF1737" s="8"/>
      <c r="AG1737" s="8"/>
      <c r="AH1737" s="8"/>
      <c r="AI1737" s="8"/>
      <c r="AJ1737" s="8"/>
      <c r="AK1737" s="8"/>
      <c r="AL1737" s="8"/>
      <c r="AM1737" s="8"/>
      <c r="AN1737" s="8"/>
      <c r="AO1737" s="8"/>
      <c r="AP1737" s="8"/>
      <c r="AQ1737" s="8"/>
      <c r="AR1737" s="8"/>
      <c r="AS1737" s="8"/>
      <c r="AT1737" s="8"/>
      <c r="AU1737" s="8"/>
      <c r="AV1737" s="8"/>
      <c r="AW1737" s="8"/>
      <c r="AX1737" s="8"/>
      <c r="AY1737" s="8"/>
      <c r="AZ1737" s="8"/>
      <c r="BA1737" s="8"/>
      <c r="BB1737" s="8"/>
      <c r="BC1737" s="8"/>
      <c r="BD1737" s="8"/>
      <c r="BE1737" s="8"/>
      <c r="BF1737" s="8"/>
      <c r="BG1737" s="8"/>
      <c r="BH1737" s="8"/>
      <c r="BI1737" s="8"/>
      <c r="BJ1737" s="8"/>
      <c r="BK1737" s="8"/>
      <c r="BL1737" s="8"/>
      <c r="BM1737" s="8"/>
      <c r="BN1737" s="8"/>
      <c r="BO1737" s="8"/>
      <c r="BP1737" s="1" t="str">
        <v>0- Port Costs</v>
      </c>
      <c r="BT1737" s="1" t="str">
        <v>0- Port Value</v>
      </c>
      <c r="BU1737" s="8"/>
    </row>
    <row r="1738" spans="8:73" hidden="1" outlineLevel="1" x14ac:dyDescent="0.3">
      <c r="H1738" s="1" t="str">
        <v>0 - BM Costs</v>
      </c>
      <c r="L1738" s="1" t="str">
        <v>0 - BM Port</v>
      </c>
      <c r="N1738" s="1" t="str">
        <v>0 - Port Assets</v>
      </c>
      <c r="O1738" s="8"/>
      <c r="P1738" s="8"/>
      <c r="Q1738" s="8"/>
      <c r="R1738" s="8"/>
      <c r="S1738" s="8"/>
      <c r="T1738" s="8"/>
      <c r="U1738" s="8"/>
      <c r="V1738" s="8"/>
      <c r="W1738" s="8"/>
      <c r="X1738" s="8"/>
      <c r="Y1738" s="8"/>
      <c r="Z1738" s="8"/>
      <c r="AA1738" s="8"/>
      <c r="AB1738" s="8"/>
      <c r="AC1738" s="8"/>
      <c r="AD1738" s="8"/>
      <c r="AE1738" s="8"/>
      <c r="AF1738" s="8"/>
      <c r="AG1738" s="8"/>
      <c r="AH1738" s="8"/>
      <c r="AI1738" s="8"/>
      <c r="AJ1738" s="8"/>
      <c r="AK1738" s="8"/>
      <c r="AL1738" s="8"/>
      <c r="AM1738" s="8"/>
      <c r="AN1738" s="8"/>
      <c r="AO1738" s="8"/>
      <c r="AP1738" s="8"/>
      <c r="AQ1738" s="8"/>
      <c r="AR1738" s="8"/>
      <c r="AS1738" s="8"/>
      <c r="AT1738" s="8"/>
      <c r="AU1738" s="8"/>
      <c r="AV1738" s="8"/>
      <c r="AW1738" s="8"/>
      <c r="AX1738" s="8"/>
      <c r="AY1738" s="8"/>
      <c r="AZ1738" s="8"/>
      <c r="BA1738" s="8"/>
      <c r="BB1738" s="8"/>
      <c r="BC1738" s="8"/>
      <c r="BD1738" s="8"/>
      <c r="BE1738" s="8"/>
      <c r="BF1738" s="8"/>
      <c r="BG1738" s="8"/>
      <c r="BH1738" s="8"/>
      <c r="BI1738" s="8"/>
      <c r="BJ1738" s="8"/>
      <c r="BK1738" s="8"/>
      <c r="BL1738" s="8"/>
      <c r="BM1738" s="8"/>
      <c r="BN1738" s="8"/>
      <c r="BO1738" s="8"/>
      <c r="BP1738" s="1" t="str">
        <v>0- Port Costs</v>
      </c>
      <c r="BT1738" s="1" t="str">
        <v>0- Port Value</v>
      </c>
      <c r="BU1738" s="8"/>
    </row>
    <row r="1739" spans="8:73" hidden="1" outlineLevel="1" x14ac:dyDescent="0.3">
      <c r="H1739" s="1" t="str">
        <v>0 - BM Costs</v>
      </c>
      <c r="L1739" s="1" t="str">
        <v>0 - BM Port</v>
      </c>
      <c r="N1739" s="1" t="str">
        <v>0 - Port Assets</v>
      </c>
      <c r="O1739" s="8"/>
      <c r="P1739" s="8"/>
      <c r="Q1739" s="8"/>
      <c r="R1739" s="8"/>
      <c r="S1739" s="8"/>
      <c r="T1739" s="8"/>
      <c r="U1739" s="8"/>
      <c r="V1739" s="8"/>
      <c r="W1739" s="8"/>
      <c r="X1739" s="8"/>
      <c r="Y1739" s="8"/>
      <c r="Z1739" s="8"/>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8"/>
      <c r="AX1739" s="8"/>
      <c r="AY1739" s="8"/>
      <c r="AZ1739" s="8"/>
      <c r="BA1739" s="8"/>
      <c r="BB1739" s="8"/>
      <c r="BC1739" s="8"/>
      <c r="BD1739" s="8"/>
      <c r="BE1739" s="8"/>
      <c r="BF1739" s="8"/>
      <c r="BG1739" s="8"/>
      <c r="BH1739" s="8"/>
      <c r="BI1739" s="8"/>
      <c r="BJ1739" s="8"/>
      <c r="BK1739" s="8"/>
      <c r="BL1739" s="8"/>
      <c r="BM1739" s="8"/>
      <c r="BN1739" s="8"/>
      <c r="BO1739" s="8"/>
      <c r="BP1739" s="1" t="str">
        <v>0- Port Costs</v>
      </c>
      <c r="BT1739" s="1" t="str">
        <v>0- Port Value</v>
      </c>
      <c r="BU1739" s="8"/>
    </row>
    <row r="1740" spans="8:73" hidden="1" outlineLevel="1" x14ac:dyDescent="0.3">
      <c r="H1740" s="1" t="str">
        <v>0 - BM Costs</v>
      </c>
      <c r="L1740" s="1" t="str">
        <v>0 - BM Port</v>
      </c>
      <c r="N1740" s="1" t="str">
        <v>0 - Port Assets</v>
      </c>
      <c r="O1740" s="8"/>
      <c r="P1740" s="8"/>
      <c r="Q1740" s="8"/>
      <c r="R1740" s="8"/>
      <c r="S1740" s="8"/>
      <c r="T1740" s="8"/>
      <c r="U1740" s="8"/>
      <c r="V1740" s="8"/>
      <c r="W1740" s="8"/>
      <c r="X1740" s="8"/>
      <c r="Y1740" s="8"/>
      <c r="Z1740" s="8"/>
      <c r="AA1740" s="8"/>
      <c r="AB1740" s="8"/>
      <c r="AC1740" s="8"/>
      <c r="AD1740" s="8"/>
      <c r="AE1740" s="8"/>
      <c r="AF1740" s="8"/>
      <c r="AG1740" s="8"/>
      <c r="AH1740" s="8"/>
      <c r="AI1740" s="8"/>
      <c r="AJ1740" s="8"/>
      <c r="AK1740" s="8"/>
      <c r="AL1740" s="8"/>
      <c r="AM1740" s="8"/>
      <c r="AN1740" s="8"/>
      <c r="AO1740" s="8"/>
      <c r="AP1740" s="8"/>
      <c r="AQ1740" s="8"/>
      <c r="AR1740" s="8"/>
      <c r="AS1740" s="8"/>
      <c r="AT1740" s="8"/>
      <c r="AU1740" s="8"/>
      <c r="AV1740" s="8"/>
      <c r="AW1740" s="8"/>
      <c r="AX1740" s="8"/>
      <c r="AY1740" s="8"/>
      <c r="AZ1740" s="8"/>
      <c r="BA1740" s="8"/>
      <c r="BB1740" s="8"/>
      <c r="BC1740" s="8"/>
      <c r="BD1740" s="8"/>
      <c r="BE1740" s="8"/>
      <c r="BF1740" s="8"/>
      <c r="BG1740" s="8"/>
      <c r="BH1740" s="8"/>
      <c r="BI1740" s="8"/>
      <c r="BJ1740" s="8"/>
      <c r="BK1740" s="8"/>
      <c r="BL1740" s="8"/>
      <c r="BM1740" s="8"/>
      <c r="BN1740" s="8"/>
      <c r="BO1740" s="8"/>
      <c r="BP1740" s="1" t="str">
        <v>0- Port Costs</v>
      </c>
      <c r="BT1740" s="1" t="str">
        <v>0- Port Value</v>
      </c>
      <c r="BU1740" s="8"/>
    </row>
    <row r="1741" spans="8:73" hidden="1" outlineLevel="1" x14ac:dyDescent="0.3">
      <c r="H1741" s="1" t="str">
        <v>0 - BM Costs</v>
      </c>
      <c r="L1741" s="1" t="str">
        <v>0 - BM Port</v>
      </c>
      <c r="N1741" s="1" t="str">
        <v>0 - Port Assets</v>
      </c>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8"/>
      <c r="AX1741" s="8"/>
      <c r="AY1741" s="8"/>
      <c r="AZ1741" s="8"/>
      <c r="BA1741" s="8"/>
      <c r="BB1741" s="8"/>
      <c r="BC1741" s="8"/>
      <c r="BD1741" s="8"/>
      <c r="BE1741" s="8"/>
      <c r="BF1741" s="8"/>
      <c r="BG1741" s="8"/>
      <c r="BH1741" s="8"/>
      <c r="BI1741" s="8"/>
      <c r="BJ1741" s="8"/>
      <c r="BK1741" s="8"/>
      <c r="BL1741" s="8"/>
      <c r="BM1741" s="8"/>
      <c r="BN1741" s="8"/>
      <c r="BO1741" s="8"/>
      <c r="BP1741" s="1" t="str">
        <v>0- Port Costs</v>
      </c>
      <c r="BT1741" s="1" t="str">
        <v>0- Port Value</v>
      </c>
      <c r="BU1741" s="8"/>
    </row>
    <row r="1742" spans="8:73" hidden="1" outlineLevel="1" x14ac:dyDescent="0.3">
      <c r="H1742" s="1" t="str">
        <v>0 - BM Costs</v>
      </c>
      <c r="L1742" s="1" t="str">
        <v>0 - BM Port</v>
      </c>
      <c r="N1742" s="1" t="str">
        <v>0 - Port Assets</v>
      </c>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8"/>
      <c r="AX1742" s="8"/>
      <c r="AY1742" s="8"/>
      <c r="AZ1742" s="8"/>
      <c r="BA1742" s="8"/>
      <c r="BB1742" s="8"/>
      <c r="BC1742" s="8"/>
      <c r="BD1742" s="8"/>
      <c r="BE1742" s="8"/>
      <c r="BF1742" s="8"/>
      <c r="BG1742" s="8"/>
      <c r="BH1742" s="8"/>
      <c r="BI1742" s="8"/>
      <c r="BJ1742" s="8"/>
      <c r="BK1742" s="8"/>
      <c r="BL1742" s="8"/>
      <c r="BM1742" s="8"/>
      <c r="BN1742" s="8"/>
      <c r="BO1742" s="8"/>
      <c r="BP1742" s="1" t="str">
        <v>0- Port Costs</v>
      </c>
      <c r="BT1742" s="1" t="str">
        <v>0- Port Value</v>
      </c>
      <c r="BU1742" s="8"/>
    </row>
    <row r="1743" spans="8:73" hidden="1" outlineLevel="1" x14ac:dyDescent="0.3">
      <c r="H1743" s="1" t="str">
        <v>0 - BM Costs</v>
      </c>
      <c r="L1743" s="1" t="str">
        <v>0 - BM Port</v>
      </c>
      <c r="N1743" s="1" t="str">
        <v>0 - Port Assets</v>
      </c>
      <c r="O1743" s="8"/>
      <c r="P1743" s="8"/>
      <c r="Q1743" s="8"/>
      <c r="R1743" s="8"/>
      <c r="S1743" s="8"/>
      <c r="T1743" s="8"/>
      <c r="U1743" s="8"/>
      <c r="V1743" s="8"/>
      <c r="W1743" s="8"/>
      <c r="X1743" s="8"/>
      <c r="Y1743" s="8"/>
      <c r="Z1743" s="8"/>
      <c r="AA1743" s="8"/>
      <c r="AB1743" s="8"/>
      <c r="AC1743" s="8"/>
      <c r="AD1743" s="8"/>
      <c r="AE1743" s="8"/>
      <c r="AF1743" s="8"/>
      <c r="AG1743" s="8"/>
      <c r="AH1743" s="8"/>
      <c r="AI1743" s="8"/>
      <c r="AJ1743" s="8"/>
      <c r="AK1743" s="8"/>
      <c r="AL1743" s="8"/>
      <c r="AM1743" s="8"/>
      <c r="AN1743" s="8"/>
      <c r="AO1743" s="8"/>
      <c r="AP1743" s="8"/>
      <c r="AQ1743" s="8"/>
      <c r="AR1743" s="8"/>
      <c r="AS1743" s="8"/>
      <c r="AT1743" s="8"/>
      <c r="AU1743" s="8"/>
      <c r="AV1743" s="8"/>
      <c r="AW1743" s="8"/>
      <c r="AX1743" s="8"/>
      <c r="AY1743" s="8"/>
      <c r="AZ1743" s="8"/>
      <c r="BA1743" s="8"/>
      <c r="BB1743" s="8"/>
      <c r="BC1743" s="8"/>
      <c r="BD1743" s="8"/>
      <c r="BE1743" s="8"/>
      <c r="BF1743" s="8"/>
      <c r="BG1743" s="8"/>
      <c r="BH1743" s="8"/>
      <c r="BI1743" s="8"/>
      <c r="BJ1743" s="8"/>
      <c r="BK1743" s="8"/>
      <c r="BL1743" s="8"/>
      <c r="BM1743" s="8"/>
      <c r="BN1743" s="8"/>
      <c r="BO1743" s="8"/>
      <c r="BP1743" s="1" t="str">
        <v>0- Port Costs</v>
      </c>
      <c r="BT1743" s="1" t="str">
        <v>0- Port Value</v>
      </c>
      <c r="BU1743" s="8"/>
    </row>
    <row r="1744" spans="8:73" hidden="1" outlineLevel="1" x14ac:dyDescent="0.3">
      <c r="H1744" s="1" t="str">
        <v>0 - BM Costs</v>
      </c>
      <c r="L1744" s="1" t="str">
        <v>0 - BM Port</v>
      </c>
      <c r="N1744" s="1" t="str">
        <v>0 - Port Assets</v>
      </c>
      <c r="O1744" s="8"/>
      <c r="P1744" s="8"/>
      <c r="Q1744" s="8"/>
      <c r="R1744" s="8"/>
      <c r="S1744" s="8"/>
      <c r="T1744" s="8"/>
      <c r="U1744" s="8"/>
      <c r="V1744" s="8"/>
      <c r="W1744" s="8"/>
      <c r="X1744" s="8"/>
      <c r="Y1744" s="8"/>
      <c r="Z1744" s="8"/>
      <c r="AA1744" s="8"/>
      <c r="AB1744" s="8"/>
      <c r="AC1744" s="8"/>
      <c r="AD1744" s="8"/>
      <c r="AE1744" s="8"/>
      <c r="AF1744" s="8"/>
      <c r="AG1744" s="8"/>
      <c r="AH1744" s="8"/>
      <c r="AI1744" s="8"/>
      <c r="AJ1744" s="8"/>
      <c r="AK1744" s="8"/>
      <c r="AL1744" s="8"/>
      <c r="AM1744" s="8"/>
      <c r="AN1744" s="8"/>
      <c r="AO1744" s="8"/>
      <c r="AP1744" s="8"/>
      <c r="AQ1744" s="8"/>
      <c r="AR1744" s="8"/>
      <c r="AS1744" s="8"/>
      <c r="AT1744" s="8"/>
      <c r="AU1744" s="8"/>
      <c r="AV1744" s="8"/>
      <c r="AW1744" s="8"/>
      <c r="AX1744" s="8"/>
      <c r="AY1744" s="8"/>
      <c r="AZ1744" s="8"/>
      <c r="BA1744" s="8"/>
      <c r="BB1744" s="8"/>
      <c r="BC1744" s="8"/>
      <c r="BD1744" s="8"/>
      <c r="BE1744" s="8"/>
      <c r="BF1744" s="8"/>
      <c r="BG1744" s="8"/>
      <c r="BH1744" s="8"/>
      <c r="BI1744" s="8"/>
      <c r="BJ1744" s="8"/>
      <c r="BK1744" s="8"/>
      <c r="BL1744" s="8"/>
      <c r="BM1744" s="8"/>
      <c r="BN1744" s="8"/>
      <c r="BO1744" s="8"/>
      <c r="BP1744" s="1" t="str">
        <v>0- Port Costs</v>
      </c>
      <c r="BT1744" s="1" t="str">
        <v>0- Port Value</v>
      </c>
      <c r="BU1744" s="8"/>
    </row>
    <row r="1745" spans="8:73" hidden="1" outlineLevel="1" x14ac:dyDescent="0.3">
      <c r="H1745" s="1" t="str">
        <v>0 - BM Costs</v>
      </c>
      <c r="L1745" s="1" t="str">
        <v>0 - BM Port</v>
      </c>
      <c r="N1745" s="1" t="str">
        <v>0 - Port Assets</v>
      </c>
      <c r="O1745" s="8"/>
      <c r="P1745" s="8"/>
      <c r="Q1745" s="8"/>
      <c r="R1745" s="8"/>
      <c r="S1745" s="8"/>
      <c r="T1745" s="8"/>
      <c r="U1745" s="8"/>
      <c r="V1745" s="8"/>
      <c r="W1745" s="8"/>
      <c r="X1745" s="8"/>
      <c r="Y1745" s="8"/>
      <c r="Z1745" s="8"/>
      <c r="AA1745" s="8"/>
      <c r="AB1745" s="8"/>
      <c r="AC1745" s="8"/>
      <c r="AD1745" s="8"/>
      <c r="AE1745" s="8"/>
      <c r="AF1745" s="8"/>
      <c r="AG1745" s="8"/>
      <c r="AH1745" s="8"/>
      <c r="AI1745" s="8"/>
      <c r="AJ1745" s="8"/>
      <c r="AK1745" s="8"/>
      <c r="AL1745" s="8"/>
      <c r="AM1745" s="8"/>
      <c r="AN1745" s="8"/>
      <c r="AO1745" s="8"/>
      <c r="AP1745" s="8"/>
      <c r="AQ1745" s="8"/>
      <c r="AR1745" s="8"/>
      <c r="AS1745" s="8"/>
      <c r="AT1745" s="8"/>
      <c r="AU1745" s="8"/>
      <c r="AV1745" s="8"/>
      <c r="AW1745" s="8"/>
      <c r="AX1745" s="8"/>
      <c r="AY1745" s="8"/>
      <c r="AZ1745" s="8"/>
      <c r="BA1745" s="8"/>
      <c r="BB1745" s="8"/>
      <c r="BC1745" s="8"/>
      <c r="BD1745" s="8"/>
      <c r="BE1745" s="8"/>
      <c r="BF1745" s="8"/>
      <c r="BG1745" s="8"/>
      <c r="BH1745" s="8"/>
      <c r="BI1745" s="8"/>
      <c r="BJ1745" s="8"/>
      <c r="BK1745" s="8"/>
      <c r="BL1745" s="8"/>
      <c r="BM1745" s="8"/>
      <c r="BN1745" s="8"/>
      <c r="BO1745" s="8"/>
      <c r="BP1745" s="1" t="str">
        <v>0- Port Costs</v>
      </c>
      <c r="BT1745" s="1" t="str">
        <v>0- Port Value</v>
      </c>
      <c r="BU1745" s="8"/>
    </row>
    <row r="1746" spans="8:73" hidden="1" outlineLevel="1" x14ac:dyDescent="0.3">
      <c r="H1746" s="1" t="str">
        <v>0 - BM Costs</v>
      </c>
      <c r="L1746" s="1" t="str">
        <v>0 - BM Port</v>
      </c>
      <c r="N1746" s="1" t="str">
        <v>0 - Port Assets</v>
      </c>
      <c r="O1746" s="8"/>
      <c r="P1746" s="8"/>
      <c r="Q1746" s="8"/>
      <c r="R1746" s="8"/>
      <c r="S1746" s="8"/>
      <c r="T1746" s="8"/>
      <c r="U1746" s="8"/>
      <c r="V1746" s="8"/>
      <c r="W1746" s="8"/>
      <c r="X1746" s="8"/>
      <c r="Y1746" s="8"/>
      <c r="Z1746" s="8"/>
      <c r="AA1746" s="8"/>
      <c r="AB1746" s="8"/>
      <c r="AC1746" s="8"/>
      <c r="AD1746" s="8"/>
      <c r="AE1746" s="8"/>
      <c r="AF1746" s="8"/>
      <c r="AG1746" s="8"/>
      <c r="AH1746" s="8"/>
      <c r="AI1746" s="8"/>
      <c r="AJ1746" s="8"/>
      <c r="AK1746" s="8"/>
      <c r="AL1746" s="8"/>
      <c r="AM1746" s="8"/>
      <c r="AN1746" s="8"/>
      <c r="AO1746" s="8"/>
      <c r="AP1746" s="8"/>
      <c r="AQ1746" s="8"/>
      <c r="AR1746" s="8"/>
      <c r="AS1746" s="8"/>
      <c r="AT1746" s="8"/>
      <c r="AU1746" s="8"/>
      <c r="AV1746" s="8"/>
      <c r="AW1746" s="8"/>
      <c r="AX1746" s="8"/>
      <c r="AY1746" s="8"/>
      <c r="AZ1746" s="8"/>
      <c r="BA1746" s="8"/>
      <c r="BB1746" s="8"/>
      <c r="BC1746" s="8"/>
      <c r="BD1746" s="8"/>
      <c r="BE1746" s="8"/>
      <c r="BF1746" s="8"/>
      <c r="BG1746" s="8"/>
      <c r="BH1746" s="8"/>
      <c r="BI1746" s="8"/>
      <c r="BJ1746" s="8"/>
      <c r="BK1746" s="8"/>
      <c r="BL1746" s="8"/>
      <c r="BM1746" s="8"/>
      <c r="BN1746" s="8"/>
      <c r="BO1746" s="8"/>
      <c r="BP1746" s="1" t="str">
        <v>0- Port Costs</v>
      </c>
      <c r="BT1746" s="1" t="str">
        <v>0- Port Value</v>
      </c>
      <c r="BU1746" s="8"/>
    </row>
    <row r="1747" spans="8:73" hidden="1" outlineLevel="1" x14ac:dyDescent="0.3">
      <c r="H1747" s="1" t="str">
        <v>0 - BM Costs</v>
      </c>
      <c r="L1747" s="1" t="str">
        <v>0 - BM Port</v>
      </c>
      <c r="N1747" s="1" t="str">
        <v>0 - Port Assets</v>
      </c>
      <c r="O1747" s="8"/>
      <c r="P1747" s="8"/>
      <c r="Q1747" s="8"/>
      <c r="R1747" s="8"/>
      <c r="S1747" s="8"/>
      <c r="T1747" s="8"/>
      <c r="U1747" s="8"/>
      <c r="V1747" s="8"/>
      <c r="W1747" s="8"/>
      <c r="X1747" s="8"/>
      <c r="Y1747" s="8"/>
      <c r="Z1747" s="8"/>
      <c r="AA1747" s="8"/>
      <c r="AB1747" s="8"/>
      <c r="AC1747" s="8"/>
      <c r="AD1747" s="8"/>
      <c r="AE1747" s="8"/>
      <c r="AF1747" s="8"/>
      <c r="AG1747" s="8"/>
      <c r="AH1747" s="8"/>
      <c r="AI1747" s="8"/>
      <c r="AJ1747" s="8"/>
      <c r="AK1747" s="8"/>
      <c r="AL1747" s="8"/>
      <c r="AM1747" s="8"/>
      <c r="AN1747" s="8"/>
      <c r="AO1747" s="8"/>
      <c r="AP1747" s="8"/>
      <c r="AQ1747" s="8"/>
      <c r="AR1747" s="8"/>
      <c r="AS1747" s="8"/>
      <c r="AT1747" s="8"/>
      <c r="AU1747" s="8"/>
      <c r="AV1747" s="8"/>
      <c r="AW1747" s="8"/>
      <c r="AX1747" s="8"/>
      <c r="AY1747" s="8"/>
      <c r="AZ1747" s="8"/>
      <c r="BA1747" s="8"/>
      <c r="BB1747" s="8"/>
      <c r="BC1747" s="8"/>
      <c r="BD1747" s="8"/>
      <c r="BE1747" s="8"/>
      <c r="BF1747" s="8"/>
      <c r="BG1747" s="8"/>
      <c r="BH1747" s="8"/>
      <c r="BI1747" s="8"/>
      <c r="BJ1747" s="8"/>
      <c r="BK1747" s="8"/>
      <c r="BL1747" s="8"/>
      <c r="BM1747" s="8"/>
      <c r="BN1747" s="8"/>
      <c r="BO1747" s="8"/>
      <c r="BP1747" s="1" t="str">
        <v>0- Port Costs</v>
      </c>
      <c r="BT1747" s="1" t="str">
        <v>0- Port Value</v>
      </c>
      <c r="BU1747" s="8"/>
    </row>
    <row r="1748" spans="8:73" hidden="1" outlineLevel="1" x14ac:dyDescent="0.3">
      <c r="H1748" s="1" t="str">
        <v>0 - BM Costs</v>
      </c>
      <c r="L1748" s="1" t="str">
        <v>0 - BM Port</v>
      </c>
      <c r="N1748" s="1" t="str">
        <v>0 - Port Assets</v>
      </c>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c r="AL1748" s="8"/>
      <c r="AM1748" s="8"/>
      <c r="AN1748" s="8"/>
      <c r="AO1748" s="8"/>
      <c r="AP1748" s="8"/>
      <c r="AQ1748" s="8"/>
      <c r="AR1748" s="8"/>
      <c r="AS1748" s="8"/>
      <c r="AT1748" s="8"/>
      <c r="AU1748" s="8"/>
      <c r="AV1748" s="8"/>
      <c r="AW1748" s="8"/>
      <c r="AX1748" s="8"/>
      <c r="AY1748" s="8"/>
      <c r="AZ1748" s="8"/>
      <c r="BA1748" s="8"/>
      <c r="BB1748" s="8"/>
      <c r="BC1748" s="8"/>
      <c r="BD1748" s="8"/>
      <c r="BE1748" s="8"/>
      <c r="BF1748" s="8"/>
      <c r="BG1748" s="8"/>
      <c r="BH1748" s="8"/>
      <c r="BI1748" s="8"/>
      <c r="BJ1748" s="8"/>
      <c r="BK1748" s="8"/>
      <c r="BL1748" s="8"/>
      <c r="BM1748" s="8"/>
      <c r="BN1748" s="8"/>
      <c r="BO1748" s="8"/>
      <c r="BP1748" s="1" t="str">
        <v>0- Port Costs</v>
      </c>
      <c r="BT1748" s="1" t="str">
        <v>0- Port Value</v>
      </c>
      <c r="BU1748" s="8"/>
    </row>
    <row r="1749" spans="8:73" hidden="1" outlineLevel="1" x14ac:dyDescent="0.3">
      <c r="H1749" s="1" t="str">
        <v>0 - BM Costs</v>
      </c>
      <c r="L1749" s="1" t="str">
        <v>0 - BM Port</v>
      </c>
      <c r="N1749" s="1" t="str">
        <v>0 - Port Assets</v>
      </c>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c r="AL1749" s="8"/>
      <c r="AM1749" s="8"/>
      <c r="AN1749" s="8"/>
      <c r="AO1749" s="8"/>
      <c r="AP1749" s="8"/>
      <c r="AQ1749" s="8"/>
      <c r="AR1749" s="8"/>
      <c r="AS1749" s="8"/>
      <c r="AT1749" s="8"/>
      <c r="AU1749" s="8"/>
      <c r="AV1749" s="8"/>
      <c r="AW1749" s="8"/>
      <c r="AX1749" s="8"/>
      <c r="AY1749" s="8"/>
      <c r="AZ1749" s="8"/>
      <c r="BA1749" s="8"/>
      <c r="BB1749" s="8"/>
      <c r="BC1749" s="8"/>
      <c r="BD1749" s="8"/>
      <c r="BE1749" s="8"/>
      <c r="BF1749" s="8"/>
      <c r="BG1749" s="8"/>
      <c r="BH1749" s="8"/>
      <c r="BI1749" s="8"/>
      <c r="BJ1749" s="8"/>
      <c r="BK1749" s="8"/>
      <c r="BL1749" s="8"/>
      <c r="BM1749" s="8"/>
      <c r="BN1749" s="8"/>
      <c r="BO1749" s="8"/>
      <c r="BP1749" s="1" t="str">
        <v>0- Port Costs</v>
      </c>
      <c r="BT1749" s="1" t="str">
        <v>0- Port Value</v>
      </c>
      <c r="BU1749" s="8"/>
    </row>
    <row r="1750" spans="8:73" hidden="1" outlineLevel="1" x14ac:dyDescent="0.3">
      <c r="H1750" s="1" t="str">
        <v>0 - BM Costs</v>
      </c>
      <c r="L1750" s="1" t="str">
        <v>0 - BM Port</v>
      </c>
      <c r="N1750" s="1" t="str">
        <v>0 - Port Assets</v>
      </c>
      <c r="O1750" s="8"/>
      <c r="P1750" s="8"/>
      <c r="Q1750" s="8"/>
      <c r="R1750" s="8"/>
      <c r="S1750" s="8"/>
      <c r="T1750" s="8"/>
      <c r="U1750" s="8"/>
      <c r="V1750" s="8"/>
      <c r="W1750" s="8"/>
      <c r="X1750" s="8"/>
      <c r="Y1750" s="8"/>
      <c r="Z1750" s="8"/>
      <c r="AA1750" s="8"/>
      <c r="AB1750" s="8"/>
      <c r="AC1750" s="8"/>
      <c r="AD1750" s="8"/>
      <c r="AE1750" s="8"/>
      <c r="AF1750" s="8"/>
      <c r="AG1750" s="8"/>
      <c r="AH1750" s="8"/>
      <c r="AI1750" s="8"/>
      <c r="AJ1750" s="8"/>
      <c r="AK1750" s="8"/>
      <c r="AL1750" s="8"/>
      <c r="AM1750" s="8"/>
      <c r="AN1750" s="8"/>
      <c r="AO1750" s="8"/>
      <c r="AP1750" s="8"/>
      <c r="AQ1750" s="8"/>
      <c r="AR1750" s="8"/>
      <c r="AS1750" s="8"/>
      <c r="AT1750" s="8"/>
      <c r="AU1750" s="8"/>
      <c r="AV1750" s="8"/>
      <c r="AW1750" s="8"/>
      <c r="AX1750" s="8"/>
      <c r="AY1750" s="8"/>
      <c r="AZ1750" s="8"/>
      <c r="BA1750" s="8"/>
      <c r="BB1750" s="8"/>
      <c r="BC1750" s="8"/>
      <c r="BD1750" s="8"/>
      <c r="BE1750" s="8"/>
      <c r="BF1750" s="8"/>
      <c r="BG1750" s="8"/>
      <c r="BH1750" s="8"/>
      <c r="BI1750" s="8"/>
      <c r="BJ1750" s="8"/>
      <c r="BK1750" s="8"/>
      <c r="BL1750" s="8"/>
      <c r="BM1750" s="8"/>
      <c r="BN1750" s="8"/>
      <c r="BO1750" s="8"/>
      <c r="BP1750" s="1" t="str">
        <v>0- Port Costs</v>
      </c>
      <c r="BT1750" s="1" t="str">
        <v>0- Port Value</v>
      </c>
      <c r="BU1750" s="8"/>
    </row>
    <row r="1751" spans="8:73" hidden="1" outlineLevel="1" x14ac:dyDescent="0.3">
      <c r="H1751" s="1" t="str">
        <v>0 - BM Costs</v>
      </c>
      <c r="L1751" s="1" t="str">
        <v>0 - BM Port</v>
      </c>
      <c r="N1751" s="1" t="str">
        <v>0 - Port Assets</v>
      </c>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c r="AL1751" s="8"/>
      <c r="AM1751" s="8"/>
      <c r="AN1751" s="8"/>
      <c r="AO1751" s="8"/>
      <c r="AP1751" s="8"/>
      <c r="AQ1751" s="8"/>
      <c r="AR1751" s="8"/>
      <c r="AS1751" s="8"/>
      <c r="AT1751" s="8"/>
      <c r="AU1751" s="8"/>
      <c r="AV1751" s="8"/>
      <c r="AW1751" s="8"/>
      <c r="AX1751" s="8"/>
      <c r="AY1751" s="8"/>
      <c r="AZ1751" s="8"/>
      <c r="BA1751" s="8"/>
      <c r="BB1751" s="8"/>
      <c r="BC1751" s="8"/>
      <c r="BD1751" s="8"/>
      <c r="BE1751" s="8"/>
      <c r="BF1751" s="8"/>
      <c r="BG1751" s="8"/>
      <c r="BH1751" s="8"/>
      <c r="BI1751" s="8"/>
      <c r="BJ1751" s="8"/>
      <c r="BK1751" s="8"/>
      <c r="BL1751" s="8"/>
      <c r="BM1751" s="8"/>
      <c r="BN1751" s="8"/>
      <c r="BO1751" s="8"/>
      <c r="BP1751" s="1" t="str">
        <v>0- Port Costs</v>
      </c>
      <c r="BT1751" s="1" t="str">
        <v>0- Port Value</v>
      </c>
      <c r="BU1751" s="8"/>
    </row>
    <row r="1752" spans="8:73" hidden="1" outlineLevel="1" x14ac:dyDescent="0.3">
      <c r="H1752" s="1" t="str">
        <v>0 - BM Costs</v>
      </c>
      <c r="L1752" s="1" t="str">
        <v>0 - BM Port</v>
      </c>
      <c r="N1752" s="1" t="str">
        <v>0 - Port Assets</v>
      </c>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c r="AL1752" s="8"/>
      <c r="AM1752" s="8"/>
      <c r="AN1752" s="8"/>
      <c r="AO1752" s="8"/>
      <c r="AP1752" s="8"/>
      <c r="AQ1752" s="8"/>
      <c r="AR1752" s="8"/>
      <c r="AS1752" s="8"/>
      <c r="AT1752" s="8"/>
      <c r="AU1752" s="8"/>
      <c r="AV1752" s="8"/>
      <c r="AW1752" s="8"/>
      <c r="AX1752" s="8"/>
      <c r="AY1752" s="8"/>
      <c r="AZ1752" s="8"/>
      <c r="BA1752" s="8"/>
      <c r="BB1752" s="8"/>
      <c r="BC1752" s="8"/>
      <c r="BD1752" s="8"/>
      <c r="BE1752" s="8"/>
      <c r="BF1752" s="8"/>
      <c r="BG1752" s="8"/>
      <c r="BH1752" s="8"/>
      <c r="BI1752" s="8"/>
      <c r="BJ1752" s="8"/>
      <c r="BK1752" s="8"/>
      <c r="BL1752" s="8"/>
      <c r="BM1752" s="8"/>
      <c r="BN1752" s="8"/>
      <c r="BO1752" s="8"/>
      <c r="BP1752" s="1" t="str">
        <v>0- Port Costs</v>
      </c>
      <c r="BT1752" s="1" t="str">
        <v>0- Port Value</v>
      </c>
      <c r="BU1752" s="8"/>
    </row>
    <row r="1753" spans="8:73" hidden="1" outlineLevel="1" x14ac:dyDescent="0.3">
      <c r="H1753" s="1" t="str">
        <v>0 - BM Costs</v>
      </c>
      <c r="L1753" s="1" t="str">
        <v>0 - BM Port</v>
      </c>
      <c r="N1753" s="1" t="str">
        <v>0 - Port Assets</v>
      </c>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c r="AL1753" s="8"/>
      <c r="AM1753" s="8"/>
      <c r="AN1753" s="8"/>
      <c r="AO1753" s="8"/>
      <c r="AP1753" s="8"/>
      <c r="AQ1753" s="8"/>
      <c r="AR1753" s="8"/>
      <c r="AS1753" s="8"/>
      <c r="AT1753" s="8"/>
      <c r="AU1753" s="8"/>
      <c r="AV1753" s="8"/>
      <c r="AW1753" s="8"/>
      <c r="AX1753" s="8"/>
      <c r="AY1753" s="8"/>
      <c r="AZ1753" s="8"/>
      <c r="BA1753" s="8"/>
      <c r="BB1753" s="8"/>
      <c r="BC1753" s="8"/>
      <c r="BD1753" s="8"/>
      <c r="BE1753" s="8"/>
      <c r="BF1753" s="8"/>
      <c r="BG1753" s="8"/>
      <c r="BH1753" s="8"/>
      <c r="BI1753" s="8"/>
      <c r="BJ1753" s="8"/>
      <c r="BK1753" s="8"/>
      <c r="BL1753" s="8"/>
      <c r="BM1753" s="8"/>
      <c r="BN1753" s="8"/>
      <c r="BO1753" s="8"/>
      <c r="BP1753" s="1" t="str">
        <v>0- Port Costs</v>
      </c>
      <c r="BT1753" s="1" t="str">
        <v>0- Port Value</v>
      </c>
      <c r="BU1753" s="8"/>
    </row>
    <row r="1754" spans="8:73" hidden="1" outlineLevel="1" x14ac:dyDescent="0.3">
      <c r="H1754" s="1" t="str">
        <v>0 - BM Costs</v>
      </c>
      <c r="L1754" s="1" t="str">
        <v>0 - BM Port</v>
      </c>
      <c r="N1754" s="1" t="str">
        <v>0 - Port Assets</v>
      </c>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c r="AL1754" s="8"/>
      <c r="AM1754" s="8"/>
      <c r="AN1754" s="8"/>
      <c r="AO1754" s="8"/>
      <c r="AP1754" s="8"/>
      <c r="AQ1754" s="8"/>
      <c r="AR1754" s="8"/>
      <c r="AS1754" s="8"/>
      <c r="AT1754" s="8"/>
      <c r="AU1754" s="8"/>
      <c r="AV1754" s="8"/>
      <c r="AW1754" s="8"/>
      <c r="AX1754" s="8"/>
      <c r="AY1754" s="8"/>
      <c r="AZ1754" s="8"/>
      <c r="BA1754" s="8"/>
      <c r="BB1754" s="8"/>
      <c r="BC1754" s="8"/>
      <c r="BD1754" s="8"/>
      <c r="BE1754" s="8"/>
      <c r="BF1754" s="8"/>
      <c r="BG1754" s="8"/>
      <c r="BH1754" s="8"/>
      <c r="BI1754" s="8"/>
      <c r="BJ1754" s="8"/>
      <c r="BK1754" s="8"/>
      <c r="BL1754" s="8"/>
      <c r="BM1754" s="8"/>
      <c r="BN1754" s="8"/>
      <c r="BO1754" s="8"/>
      <c r="BP1754" s="1" t="str">
        <v>0- Port Costs</v>
      </c>
      <c r="BT1754" s="1" t="str">
        <v>0- Port Value</v>
      </c>
      <c r="BU1754" s="8"/>
    </row>
    <row r="1755" spans="8:73" hidden="1" outlineLevel="1" x14ac:dyDescent="0.3">
      <c r="H1755" s="1" t="str">
        <v>0 - BM Costs</v>
      </c>
      <c r="L1755" s="1" t="str">
        <v>0 - BM Port</v>
      </c>
      <c r="N1755" s="1" t="str">
        <v>0 - Port Assets</v>
      </c>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c r="AL1755" s="8"/>
      <c r="AM1755" s="8"/>
      <c r="AN1755" s="8"/>
      <c r="AO1755" s="8"/>
      <c r="AP1755" s="8"/>
      <c r="AQ1755" s="8"/>
      <c r="AR1755" s="8"/>
      <c r="AS1755" s="8"/>
      <c r="AT1755" s="8"/>
      <c r="AU1755" s="8"/>
      <c r="AV1755" s="8"/>
      <c r="AW1755" s="8"/>
      <c r="AX1755" s="8"/>
      <c r="AY1755" s="8"/>
      <c r="AZ1755" s="8"/>
      <c r="BA1755" s="8"/>
      <c r="BB1755" s="8"/>
      <c r="BC1755" s="8"/>
      <c r="BD1755" s="8"/>
      <c r="BE1755" s="8"/>
      <c r="BF1755" s="8"/>
      <c r="BG1755" s="8"/>
      <c r="BH1755" s="8"/>
      <c r="BI1755" s="8"/>
      <c r="BJ1755" s="8"/>
      <c r="BK1755" s="8"/>
      <c r="BL1755" s="8"/>
      <c r="BM1755" s="8"/>
      <c r="BN1755" s="8"/>
      <c r="BO1755" s="8"/>
      <c r="BP1755" s="1" t="str">
        <v>0- Port Costs</v>
      </c>
      <c r="BT1755" s="1" t="str">
        <v>0- Port Value</v>
      </c>
      <c r="BU1755" s="8"/>
    </row>
    <row r="1756" spans="8:73" hidden="1" outlineLevel="1" x14ac:dyDescent="0.3">
      <c r="H1756" s="1" t="str">
        <v>0 - BM Costs</v>
      </c>
      <c r="L1756" s="1" t="str">
        <v>0 - BM Port</v>
      </c>
      <c r="N1756" s="1" t="str">
        <v>0 - Port Assets</v>
      </c>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8"/>
      <c r="AX1756" s="8"/>
      <c r="AY1756" s="8"/>
      <c r="AZ1756" s="8"/>
      <c r="BA1756" s="8"/>
      <c r="BB1756" s="8"/>
      <c r="BC1756" s="8"/>
      <c r="BD1756" s="8"/>
      <c r="BE1756" s="8"/>
      <c r="BF1756" s="8"/>
      <c r="BG1756" s="8"/>
      <c r="BH1756" s="8"/>
      <c r="BI1756" s="8"/>
      <c r="BJ1756" s="8"/>
      <c r="BK1756" s="8"/>
      <c r="BL1756" s="8"/>
      <c r="BM1756" s="8"/>
      <c r="BN1756" s="8"/>
      <c r="BO1756" s="8"/>
      <c r="BP1756" s="1" t="str">
        <v>0- Port Costs</v>
      </c>
      <c r="BT1756" s="1" t="str">
        <v>0- Port Value</v>
      </c>
      <c r="BU1756" s="8"/>
    </row>
    <row r="1757" spans="8:73" hidden="1" outlineLevel="1" x14ac:dyDescent="0.3">
      <c r="H1757" s="1" t="str">
        <v>0 - BM Costs</v>
      </c>
      <c r="L1757" s="1" t="str">
        <v>0 - BM Port</v>
      </c>
      <c r="N1757" s="1" t="str">
        <v>0 - Port Assets</v>
      </c>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c r="AL1757" s="8"/>
      <c r="AM1757" s="8"/>
      <c r="AN1757" s="8"/>
      <c r="AO1757" s="8"/>
      <c r="AP1757" s="8"/>
      <c r="AQ1757" s="8"/>
      <c r="AR1757" s="8"/>
      <c r="AS1757" s="8"/>
      <c r="AT1757" s="8"/>
      <c r="AU1757" s="8"/>
      <c r="AV1757" s="8"/>
      <c r="AW1757" s="8"/>
      <c r="AX1757" s="8"/>
      <c r="AY1757" s="8"/>
      <c r="AZ1757" s="8"/>
      <c r="BA1757" s="8"/>
      <c r="BB1757" s="8"/>
      <c r="BC1757" s="8"/>
      <c r="BD1757" s="8"/>
      <c r="BE1757" s="8"/>
      <c r="BF1757" s="8"/>
      <c r="BG1757" s="8"/>
      <c r="BH1757" s="8"/>
      <c r="BI1757" s="8"/>
      <c r="BJ1757" s="8"/>
      <c r="BK1757" s="8"/>
      <c r="BL1757" s="8"/>
      <c r="BM1757" s="8"/>
      <c r="BN1757" s="8"/>
      <c r="BO1757" s="8"/>
      <c r="BP1757" s="1" t="str">
        <v>0- Port Costs</v>
      </c>
      <c r="BT1757" s="1" t="str">
        <v>0- Port Value</v>
      </c>
      <c r="BU1757" s="8"/>
    </row>
    <row r="1758" spans="8:73" hidden="1" outlineLevel="1" x14ac:dyDescent="0.3">
      <c r="H1758" s="1" t="str">
        <v>0 - BM Costs</v>
      </c>
      <c r="L1758" s="1" t="str">
        <v>0 - BM Port</v>
      </c>
      <c r="N1758" s="1" t="str">
        <v>0 - Port Assets</v>
      </c>
      <c r="O1758" s="8"/>
      <c r="P1758" s="8"/>
      <c r="Q1758" s="8"/>
      <c r="R1758" s="8"/>
      <c r="S1758" s="8"/>
      <c r="T1758" s="8"/>
      <c r="U1758" s="8"/>
      <c r="V1758" s="8"/>
      <c r="W1758" s="8"/>
      <c r="X1758" s="8"/>
      <c r="Y1758" s="8"/>
      <c r="Z1758" s="8"/>
      <c r="AA1758" s="8"/>
      <c r="AB1758" s="8"/>
      <c r="AC1758" s="8"/>
      <c r="AD1758" s="8"/>
      <c r="AE1758" s="8"/>
      <c r="AF1758" s="8"/>
      <c r="AG1758" s="8"/>
      <c r="AH1758" s="8"/>
      <c r="AI1758" s="8"/>
      <c r="AJ1758" s="8"/>
      <c r="AK1758" s="8"/>
      <c r="AL1758" s="8"/>
      <c r="AM1758" s="8"/>
      <c r="AN1758" s="8"/>
      <c r="AO1758" s="8"/>
      <c r="AP1758" s="8"/>
      <c r="AQ1758" s="8"/>
      <c r="AR1758" s="8"/>
      <c r="AS1758" s="8"/>
      <c r="AT1758" s="8"/>
      <c r="AU1758" s="8"/>
      <c r="AV1758" s="8"/>
      <c r="AW1758" s="8"/>
      <c r="AX1758" s="8"/>
      <c r="AY1758" s="8"/>
      <c r="AZ1758" s="8"/>
      <c r="BA1758" s="8"/>
      <c r="BB1758" s="8"/>
      <c r="BC1758" s="8"/>
      <c r="BD1758" s="8"/>
      <c r="BE1758" s="8"/>
      <c r="BF1758" s="8"/>
      <c r="BG1758" s="8"/>
      <c r="BH1758" s="8"/>
      <c r="BI1758" s="8"/>
      <c r="BJ1758" s="8"/>
      <c r="BK1758" s="8"/>
      <c r="BL1758" s="8"/>
      <c r="BM1758" s="8"/>
      <c r="BN1758" s="8"/>
      <c r="BO1758" s="8"/>
      <c r="BP1758" s="1" t="str">
        <v>0- Port Costs</v>
      </c>
      <c r="BT1758" s="1" t="str">
        <v>0- Port Value</v>
      </c>
      <c r="BU1758" s="8"/>
    </row>
    <row r="1759" spans="8:73" hidden="1" outlineLevel="1" x14ac:dyDescent="0.3">
      <c r="H1759" s="1" t="str">
        <v>0 - BM Costs</v>
      </c>
      <c r="L1759" s="1" t="str">
        <v>0 - BM Port</v>
      </c>
      <c r="N1759" s="1" t="str">
        <v>0 - Port Assets</v>
      </c>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8"/>
      <c r="AX1759" s="8"/>
      <c r="AY1759" s="8"/>
      <c r="AZ1759" s="8"/>
      <c r="BA1759" s="8"/>
      <c r="BB1759" s="8"/>
      <c r="BC1759" s="8"/>
      <c r="BD1759" s="8"/>
      <c r="BE1759" s="8"/>
      <c r="BF1759" s="8"/>
      <c r="BG1759" s="8"/>
      <c r="BH1759" s="8"/>
      <c r="BI1759" s="8"/>
      <c r="BJ1759" s="8"/>
      <c r="BK1759" s="8"/>
      <c r="BL1759" s="8"/>
      <c r="BM1759" s="8"/>
      <c r="BN1759" s="8"/>
      <c r="BO1759" s="8"/>
      <c r="BP1759" s="1" t="str">
        <v>0- Port Costs</v>
      </c>
      <c r="BT1759" s="1" t="str">
        <v>0- Port Value</v>
      </c>
      <c r="BU1759" s="8"/>
    </row>
    <row r="1760" spans="8:73" hidden="1" outlineLevel="1" x14ac:dyDescent="0.3">
      <c r="H1760" s="1" t="str">
        <v>0 - BM Costs</v>
      </c>
      <c r="L1760" s="1" t="str">
        <v>0 - BM Port</v>
      </c>
      <c r="N1760" s="1" t="str">
        <v>0 - Port Assets</v>
      </c>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c r="AL1760" s="8"/>
      <c r="AM1760" s="8"/>
      <c r="AN1760" s="8"/>
      <c r="AO1760" s="8"/>
      <c r="AP1760" s="8"/>
      <c r="AQ1760" s="8"/>
      <c r="AR1760" s="8"/>
      <c r="AS1760" s="8"/>
      <c r="AT1760" s="8"/>
      <c r="AU1760" s="8"/>
      <c r="AV1760" s="8"/>
      <c r="AW1760" s="8"/>
      <c r="AX1760" s="8"/>
      <c r="AY1760" s="8"/>
      <c r="AZ1760" s="8"/>
      <c r="BA1760" s="8"/>
      <c r="BB1760" s="8"/>
      <c r="BC1760" s="8"/>
      <c r="BD1760" s="8"/>
      <c r="BE1760" s="8"/>
      <c r="BF1760" s="8"/>
      <c r="BG1760" s="8"/>
      <c r="BH1760" s="8"/>
      <c r="BI1760" s="8"/>
      <c r="BJ1760" s="8"/>
      <c r="BK1760" s="8"/>
      <c r="BL1760" s="8"/>
      <c r="BM1760" s="8"/>
      <c r="BN1760" s="8"/>
      <c r="BO1760" s="8"/>
      <c r="BP1760" s="1" t="str">
        <v>0- Port Costs</v>
      </c>
      <c r="BT1760" s="1" t="str">
        <v>0- Port Value</v>
      </c>
      <c r="BU1760" s="8"/>
    </row>
    <row r="1761" spans="8:73" hidden="1" outlineLevel="1" x14ac:dyDescent="0.3">
      <c r="H1761" s="1" t="str">
        <v>0 - BM Costs</v>
      </c>
      <c r="L1761" s="1" t="str">
        <v>0 - BM Port</v>
      </c>
      <c r="N1761" s="1" t="str">
        <v>0 - Port Assets</v>
      </c>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8"/>
      <c r="AX1761" s="8"/>
      <c r="AY1761" s="8"/>
      <c r="AZ1761" s="8"/>
      <c r="BA1761" s="8"/>
      <c r="BB1761" s="8"/>
      <c r="BC1761" s="8"/>
      <c r="BD1761" s="8"/>
      <c r="BE1761" s="8"/>
      <c r="BF1761" s="8"/>
      <c r="BG1761" s="8"/>
      <c r="BH1761" s="8"/>
      <c r="BI1761" s="8"/>
      <c r="BJ1761" s="8"/>
      <c r="BK1761" s="8"/>
      <c r="BL1761" s="8"/>
      <c r="BM1761" s="8"/>
      <c r="BN1761" s="8"/>
      <c r="BO1761" s="8"/>
      <c r="BP1761" s="1" t="str">
        <v>0- Port Costs</v>
      </c>
      <c r="BT1761" s="1" t="str">
        <v>0- Port Value</v>
      </c>
      <c r="BU1761" s="8"/>
    </row>
    <row r="1762" spans="8:73" hidden="1" outlineLevel="1" x14ac:dyDescent="0.3">
      <c r="H1762" s="1" t="str">
        <v>0 - BM Costs</v>
      </c>
      <c r="L1762" s="1" t="str">
        <v>0 - BM Port</v>
      </c>
      <c r="N1762" s="1" t="str">
        <v>0 - Port Assets</v>
      </c>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c r="AL1762" s="8"/>
      <c r="AM1762" s="8"/>
      <c r="AN1762" s="8"/>
      <c r="AO1762" s="8"/>
      <c r="AP1762" s="8"/>
      <c r="AQ1762" s="8"/>
      <c r="AR1762" s="8"/>
      <c r="AS1762" s="8"/>
      <c r="AT1762" s="8"/>
      <c r="AU1762" s="8"/>
      <c r="AV1762" s="8"/>
      <c r="AW1762" s="8"/>
      <c r="AX1762" s="8"/>
      <c r="AY1762" s="8"/>
      <c r="AZ1762" s="8"/>
      <c r="BA1762" s="8"/>
      <c r="BB1762" s="8"/>
      <c r="BC1762" s="8"/>
      <c r="BD1762" s="8"/>
      <c r="BE1762" s="8"/>
      <c r="BF1762" s="8"/>
      <c r="BG1762" s="8"/>
      <c r="BH1762" s="8"/>
      <c r="BI1762" s="8"/>
      <c r="BJ1762" s="8"/>
      <c r="BK1762" s="8"/>
      <c r="BL1762" s="8"/>
      <c r="BM1762" s="8"/>
      <c r="BN1762" s="8"/>
      <c r="BO1762" s="8"/>
      <c r="BP1762" s="1" t="str">
        <v>0- Port Costs</v>
      </c>
      <c r="BT1762" s="1" t="str">
        <v>0- Port Value</v>
      </c>
      <c r="BU1762" s="8"/>
    </row>
    <row r="1763" spans="8:73" hidden="1" outlineLevel="1" x14ac:dyDescent="0.3">
      <c r="H1763" s="1" t="str">
        <v>0 - BM Costs</v>
      </c>
      <c r="L1763" s="1" t="str">
        <v>0 - BM Port</v>
      </c>
      <c r="N1763" s="1" t="str">
        <v>0 - Port Assets</v>
      </c>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8"/>
      <c r="AX1763" s="8"/>
      <c r="AY1763" s="8"/>
      <c r="AZ1763" s="8"/>
      <c r="BA1763" s="8"/>
      <c r="BB1763" s="8"/>
      <c r="BC1763" s="8"/>
      <c r="BD1763" s="8"/>
      <c r="BE1763" s="8"/>
      <c r="BF1763" s="8"/>
      <c r="BG1763" s="8"/>
      <c r="BH1763" s="8"/>
      <c r="BI1763" s="8"/>
      <c r="BJ1763" s="8"/>
      <c r="BK1763" s="8"/>
      <c r="BL1763" s="8"/>
      <c r="BM1763" s="8"/>
      <c r="BN1763" s="8"/>
      <c r="BO1763" s="8"/>
      <c r="BP1763" s="1" t="str">
        <v>0- Port Costs</v>
      </c>
      <c r="BT1763" s="1" t="str">
        <v>0- Port Value</v>
      </c>
      <c r="BU1763" s="8"/>
    </row>
    <row r="1764" spans="8:73" hidden="1" outlineLevel="1" x14ac:dyDescent="0.3">
      <c r="H1764" s="1" t="str">
        <v>0 - BM Costs</v>
      </c>
      <c r="L1764" s="1" t="str">
        <v>0 - BM Port</v>
      </c>
      <c r="N1764" s="1" t="str">
        <v>0 - Port Assets</v>
      </c>
      <c r="O1764" s="8"/>
      <c r="P1764" s="8"/>
      <c r="Q1764" s="8"/>
      <c r="R1764" s="8"/>
      <c r="S1764" s="8"/>
      <c r="T1764" s="8"/>
      <c r="U1764" s="8"/>
      <c r="V1764" s="8"/>
      <c r="W1764" s="8"/>
      <c r="X1764" s="8"/>
      <c r="Y1764" s="8"/>
      <c r="Z1764" s="8"/>
      <c r="AA1764" s="8"/>
      <c r="AB1764" s="8"/>
      <c r="AC1764" s="8"/>
      <c r="AD1764" s="8"/>
      <c r="AE1764" s="8"/>
      <c r="AF1764" s="8"/>
      <c r="AG1764" s="8"/>
      <c r="AH1764" s="8"/>
      <c r="AI1764" s="8"/>
      <c r="AJ1764" s="8"/>
      <c r="AK1764" s="8"/>
      <c r="AL1764" s="8"/>
      <c r="AM1764" s="8"/>
      <c r="AN1764" s="8"/>
      <c r="AO1764" s="8"/>
      <c r="AP1764" s="8"/>
      <c r="AQ1764" s="8"/>
      <c r="AR1764" s="8"/>
      <c r="AS1764" s="8"/>
      <c r="AT1764" s="8"/>
      <c r="AU1764" s="8"/>
      <c r="AV1764" s="8"/>
      <c r="AW1764" s="8"/>
      <c r="AX1764" s="8"/>
      <c r="AY1764" s="8"/>
      <c r="AZ1764" s="8"/>
      <c r="BA1764" s="8"/>
      <c r="BB1764" s="8"/>
      <c r="BC1764" s="8"/>
      <c r="BD1764" s="8"/>
      <c r="BE1764" s="8"/>
      <c r="BF1764" s="8"/>
      <c r="BG1764" s="8"/>
      <c r="BH1764" s="8"/>
      <c r="BI1764" s="8"/>
      <c r="BJ1764" s="8"/>
      <c r="BK1764" s="8"/>
      <c r="BL1764" s="8"/>
      <c r="BM1764" s="8"/>
      <c r="BN1764" s="8"/>
      <c r="BO1764" s="8"/>
      <c r="BP1764" s="1" t="str">
        <v>0- Port Costs</v>
      </c>
      <c r="BT1764" s="1" t="str">
        <v>0- Port Value</v>
      </c>
      <c r="BU1764" s="8"/>
    </row>
    <row r="1765" spans="8:73" hidden="1" outlineLevel="1" x14ac:dyDescent="0.3">
      <c r="H1765" s="1" t="str">
        <v>0 - BM Costs</v>
      </c>
      <c r="L1765" s="1" t="str">
        <v>0 - BM Port</v>
      </c>
      <c r="N1765" s="1" t="str">
        <v>0 - Port Assets</v>
      </c>
      <c r="O1765" s="8"/>
      <c r="P1765" s="8"/>
      <c r="Q1765" s="8"/>
      <c r="R1765" s="8"/>
      <c r="S1765" s="8"/>
      <c r="T1765" s="8"/>
      <c r="U1765" s="8"/>
      <c r="V1765" s="8"/>
      <c r="W1765" s="8"/>
      <c r="X1765" s="8"/>
      <c r="Y1765" s="8"/>
      <c r="Z1765" s="8"/>
      <c r="AA1765" s="8"/>
      <c r="AB1765" s="8"/>
      <c r="AC1765" s="8"/>
      <c r="AD1765" s="8"/>
      <c r="AE1765" s="8"/>
      <c r="AF1765" s="8"/>
      <c r="AG1765" s="8"/>
      <c r="AH1765" s="8"/>
      <c r="AI1765" s="8"/>
      <c r="AJ1765" s="8"/>
      <c r="AK1765" s="8"/>
      <c r="AL1765" s="8"/>
      <c r="AM1765" s="8"/>
      <c r="AN1765" s="8"/>
      <c r="AO1765" s="8"/>
      <c r="AP1765" s="8"/>
      <c r="AQ1765" s="8"/>
      <c r="AR1765" s="8"/>
      <c r="AS1765" s="8"/>
      <c r="AT1765" s="8"/>
      <c r="AU1765" s="8"/>
      <c r="AV1765" s="8"/>
      <c r="AW1765" s="8"/>
      <c r="AX1765" s="8"/>
      <c r="AY1765" s="8"/>
      <c r="AZ1765" s="8"/>
      <c r="BA1765" s="8"/>
      <c r="BB1765" s="8"/>
      <c r="BC1765" s="8"/>
      <c r="BD1765" s="8"/>
      <c r="BE1765" s="8"/>
      <c r="BF1765" s="8"/>
      <c r="BG1765" s="8"/>
      <c r="BH1765" s="8"/>
      <c r="BI1765" s="8"/>
      <c r="BJ1765" s="8"/>
      <c r="BK1765" s="8"/>
      <c r="BL1765" s="8"/>
      <c r="BM1765" s="8"/>
      <c r="BN1765" s="8"/>
      <c r="BO1765" s="8"/>
      <c r="BP1765" s="1" t="str">
        <v>0- Port Costs</v>
      </c>
      <c r="BT1765" s="1" t="str">
        <v>0- Port Value</v>
      </c>
      <c r="BU1765" s="8"/>
    </row>
    <row r="1766" spans="8:73" hidden="1" outlineLevel="1" x14ac:dyDescent="0.3">
      <c r="H1766" s="1" t="str">
        <v>0 - BM Costs</v>
      </c>
      <c r="L1766" s="1" t="str">
        <v>0 - BM Port</v>
      </c>
      <c r="N1766" s="1" t="str">
        <v>0 - Port Assets</v>
      </c>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c r="AL1766" s="8"/>
      <c r="AM1766" s="8"/>
      <c r="AN1766" s="8"/>
      <c r="AO1766" s="8"/>
      <c r="AP1766" s="8"/>
      <c r="AQ1766" s="8"/>
      <c r="AR1766" s="8"/>
      <c r="AS1766" s="8"/>
      <c r="AT1766" s="8"/>
      <c r="AU1766" s="8"/>
      <c r="AV1766" s="8"/>
      <c r="AW1766" s="8"/>
      <c r="AX1766" s="8"/>
      <c r="AY1766" s="8"/>
      <c r="AZ1766" s="8"/>
      <c r="BA1766" s="8"/>
      <c r="BB1766" s="8"/>
      <c r="BC1766" s="8"/>
      <c r="BD1766" s="8"/>
      <c r="BE1766" s="8"/>
      <c r="BF1766" s="8"/>
      <c r="BG1766" s="8"/>
      <c r="BH1766" s="8"/>
      <c r="BI1766" s="8"/>
      <c r="BJ1766" s="8"/>
      <c r="BK1766" s="8"/>
      <c r="BL1766" s="8"/>
      <c r="BM1766" s="8"/>
      <c r="BN1766" s="8"/>
      <c r="BO1766" s="8"/>
      <c r="BP1766" s="1" t="str">
        <v>0- Port Costs</v>
      </c>
      <c r="BT1766" s="1" t="str">
        <v>0- Port Value</v>
      </c>
      <c r="BU1766" s="8"/>
    </row>
    <row r="1767" spans="8:73" hidden="1" outlineLevel="1" x14ac:dyDescent="0.3">
      <c r="H1767" s="1" t="str">
        <v>0 - BM Costs</v>
      </c>
      <c r="L1767" s="1" t="str">
        <v>0 - BM Port</v>
      </c>
      <c r="N1767" s="1" t="str">
        <v>0 - Port Assets</v>
      </c>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8"/>
      <c r="AX1767" s="8"/>
      <c r="AY1767" s="8"/>
      <c r="AZ1767" s="8"/>
      <c r="BA1767" s="8"/>
      <c r="BB1767" s="8"/>
      <c r="BC1767" s="8"/>
      <c r="BD1767" s="8"/>
      <c r="BE1767" s="8"/>
      <c r="BF1767" s="8"/>
      <c r="BG1767" s="8"/>
      <c r="BH1767" s="8"/>
      <c r="BI1767" s="8"/>
      <c r="BJ1767" s="8"/>
      <c r="BK1767" s="8"/>
      <c r="BL1767" s="8"/>
      <c r="BM1767" s="8"/>
      <c r="BN1767" s="8"/>
      <c r="BO1767" s="8"/>
      <c r="BP1767" s="1" t="str">
        <v>0- Port Costs</v>
      </c>
      <c r="BT1767" s="1" t="str">
        <v>0- Port Value</v>
      </c>
      <c r="BU1767" s="8"/>
    </row>
    <row r="1768" spans="8:73" hidden="1" outlineLevel="1" x14ac:dyDescent="0.3">
      <c r="H1768" s="1" t="str">
        <v>0 - BM Costs</v>
      </c>
      <c r="L1768" s="1" t="str">
        <v>0 - BM Port</v>
      </c>
      <c r="N1768" s="1" t="str">
        <v>0 - Port Assets</v>
      </c>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c r="AL1768" s="8"/>
      <c r="AM1768" s="8"/>
      <c r="AN1768" s="8"/>
      <c r="AO1768" s="8"/>
      <c r="AP1768" s="8"/>
      <c r="AQ1768" s="8"/>
      <c r="AR1768" s="8"/>
      <c r="AS1768" s="8"/>
      <c r="AT1768" s="8"/>
      <c r="AU1768" s="8"/>
      <c r="AV1768" s="8"/>
      <c r="AW1768" s="8"/>
      <c r="AX1768" s="8"/>
      <c r="AY1768" s="8"/>
      <c r="AZ1768" s="8"/>
      <c r="BA1768" s="8"/>
      <c r="BB1768" s="8"/>
      <c r="BC1768" s="8"/>
      <c r="BD1768" s="8"/>
      <c r="BE1768" s="8"/>
      <c r="BF1768" s="8"/>
      <c r="BG1768" s="8"/>
      <c r="BH1768" s="8"/>
      <c r="BI1768" s="8"/>
      <c r="BJ1768" s="8"/>
      <c r="BK1768" s="8"/>
      <c r="BL1768" s="8"/>
      <c r="BM1768" s="8"/>
      <c r="BN1768" s="8"/>
      <c r="BO1768" s="8"/>
      <c r="BP1768" s="1" t="str">
        <v>0- Port Costs</v>
      </c>
      <c r="BT1768" s="1" t="str">
        <v>0- Port Value</v>
      </c>
      <c r="BU1768" s="8"/>
    </row>
    <row r="1769" spans="8:73" hidden="1" outlineLevel="1" x14ac:dyDescent="0.3">
      <c r="H1769" s="1" t="str">
        <v>0 - BM Costs</v>
      </c>
      <c r="L1769" s="1" t="str">
        <v>0 - BM Port</v>
      </c>
      <c r="N1769" s="1" t="str">
        <v>0 - Port Assets</v>
      </c>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c r="AL1769" s="8"/>
      <c r="AM1769" s="8"/>
      <c r="AN1769" s="8"/>
      <c r="AO1769" s="8"/>
      <c r="AP1769" s="8"/>
      <c r="AQ1769" s="8"/>
      <c r="AR1769" s="8"/>
      <c r="AS1769" s="8"/>
      <c r="AT1769" s="8"/>
      <c r="AU1769" s="8"/>
      <c r="AV1769" s="8"/>
      <c r="AW1769" s="8"/>
      <c r="AX1769" s="8"/>
      <c r="AY1769" s="8"/>
      <c r="AZ1769" s="8"/>
      <c r="BA1769" s="8"/>
      <c r="BB1769" s="8"/>
      <c r="BC1769" s="8"/>
      <c r="BD1769" s="8"/>
      <c r="BE1769" s="8"/>
      <c r="BF1769" s="8"/>
      <c r="BG1769" s="8"/>
      <c r="BH1769" s="8"/>
      <c r="BI1769" s="8"/>
      <c r="BJ1769" s="8"/>
      <c r="BK1769" s="8"/>
      <c r="BL1769" s="8"/>
      <c r="BM1769" s="8"/>
      <c r="BN1769" s="8"/>
      <c r="BO1769" s="8"/>
      <c r="BP1769" s="1" t="str">
        <v>0- Port Costs</v>
      </c>
      <c r="BT1769" s="1" t="str">
        <v>0- Port Value</v>
      </c>
      <c r="BU1769" s="8"/>
    </row>
    <row r="1770" spans="8:73" hidden="1" outlineLevel="1" x14ac:dyDescent="0.3">
      <c r="H1770" s="1" t="str">
        <v>0 - BM Costs</v>
      </c>
      <c r="L1770" s="1" t="str">
        <v>0 - BM Port</v>
      </c>
      <c r="N1770" s="1" t="str">
        <v>0 - Port Assets</v>
      </c>
      <c r="O1770" s="8"/>
      <c r="P1770" s="8"/>
      <c r="Q1770" s="8"/>
      <c r="R1770" s="8"/>
      <c r="S1770" s="8"/>
      <c r="T1770" s="8"/>
      <c r="U1770" s="8"/>
      <c r="V1770" s="8"/>
      <c r="W1770" s="8"/>
      <c r="X1770" s="8"/>
      <c r="Y1770" s="8"/>
      <c r="Z1770" s="8"/>
      <c r="AA1770" s="8"/>
      <c r="AB1770" s="8"/>
      <c r="AC1770" s="8"/>
      <c r="AD1770" s="8"/>
      <c r="AE1770" s="8"/>
      <c r="AF1770" s="8"/>
      <c r="AG1770" s="8"/>
      <c r="AH1770" s="8"/>
      <c r="AI1770" s="8"/>
      <c r="AJ1770" s="8"/>
      <c r="AK1770" s="8"/>
      <c r="AL1770" s="8"/>
      <c r="AM1770" s="8"/>
      <c r="AN1770" s="8"/>
      <c r="AO1770" s="8"/>
      <c r="AP1770" s="8"/>
      <c r="AQ1770" s="8"/>
      <c r="AR1770" s="8"/>
      <c r="AS1770" s="8"/>
      <c r="AT1770" s="8"/>
      <c r="AU1770" s="8"/>
      <c r="AV1770" s="8"/>
      <c r="AW1770" s="8"/>
      <c r="AX1770" s="8"/>
      <c r="AY1770" s="8"/>
      <c r="AZ1770" s="8"/>
      <c r="BA1770" s="8"/>
      <c r="BB1770" s="8"/>
      <c r="BC1770" s="8"/>
      <c r="BD1770" s="8"/>
      <c r="BE1770" s="8"/>
      <c r="BF1770" s="8"/>
      <c r="BG1770" s="8"/>
      <c r="BH1770" s="8"/>
      <c r="BI1770" s="8"/>
      <c r="BJ1770" s="8"/>
      <c r="BK1770" s="8"/>
      <c r="BL1770" s="8"/>
      <c r="BM1770" s="8"/>
      <c r="BN1770" s="8"/>
      <c r="BO1770" s="8"/>
      <c r="BP1770" s="1" t="str">
        <v>0- Port Costs</v>
      </c>
      <c r="BT1770" s="1" t="str">
        <v>0- Port Value</v>
      </c>
      <c r="BU1770" s="8"/>
    </row>
    <row r="1771" spans="8:73" hidden="1" outlineLevel="1" x14ac:dyDescent="0.3">
      <c r="H1771" s="1" t="str">
        <v>0 - BM Costs</v>
      </c>
      <c r="L1771" s="1" t="str">
        <v>0 - BM Port</v>
      </c>
      <c r="N1771" s="1" t="str">
        <v>0 - Port Assets</v>
      </c>
      <c r="O1771" s="8"/>
      <c r="P1771" s="8"/>
      <c r="Q1771" s="8"/>
      <c r="R1771" s="8"/>
      <c r="S1771" s="8"/>
      <c r="T1771" s="8"/>
      <c r="U1771" s="8"/>
      <c r="V1771" s="8"/>
      <c r="W1771" s="8"/>
      <c r="X1771" s="8"/>
      <c r="Y1771" s="8"/>
      <c r="Z1771" s="8"/>
      <c r="AA1771" s="8"/>
      <c r="AB1771" s="8"/>
      <c r="AC1771" s="8"/>
      <c r="AD1771" s="8"/>
      <c r="AE1771" s="8"/>
      <c r="AF1771" s="8"/>
      <c r="AG1771" s="8"/>
      <c r="AH1771" s="8"/>
      <c r="AI1771" s="8"/>
      <c r="AJ1771" s="8"/>
      <c r="AK1771" s="8"/>
      <c r="AL1771" s="8"/>
      <c r="AM1771" s="8"/>
      <c r="AN1771" s="8"/>
      <c r="AO1771" s="8"/>
      <c r="AP1771" s="8"/>
      <c r="AQ1771" s="8"/>
      <c r="AR1771" s="8"/>
      <c r="AS1771" s="8"/>
      <c r="AT1771" s="8"/>
      <c r="AU1771" s="8"/>
      <c r="AV1771" s="8"/>
      <c r="AW1771" s="8"/>
      <c r="AX1771" s="8"/>
      <c r="AY1771" s="8"/>
      <c r="AZ1771" s="8"/>
      <c r="BA1771" s="8"/>
      <c r="BB1771" s="8"/>
      <c r="BC1771" s="8"/>
      <c r="BD1771" s="8"/>
      <c r="BE1771" s="8"/>
      <c r="BF1771" s="8"/>
      <c r="BG1771" s="8"/>
      <c r="BH1771" s="8"/>
      <c r="BI1771" s="8"/>
      <c r="BJ1771" s="8"/>
      <c r="BK1771" s="8"/>
      <c r="BL1771" s="8"/>
      <c r="BM1771" s="8"/>
      <c r="BN1771" s="8"/>
      <c r="BO1771" s="8"/>
      <c r="BP1771" s="1" t="str">
        <v>0- Port Costs</v>
      </c>
      <c r="BT1771" s="1" t="str">
        <v>0- Port Value</v>
      </c>
      <c r="BU1771" s="8"/>
    </row>
    <row r="1772" spans="8:73" hidden="1" outlineLevel="1" x14ac:dyDescent="0.3">
      <c r="H1772" s="1" t="str">
        <v>0 - BM Costs</v>
      </c>
      <c r="L1772" s="1" t="str">
        <v>0 - BM Port</v>
      </c>
      <c r="N1772" s="1" t="str">
        <v>0 - Port Assets</v>
      </c>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c r="AL1772" s="8"/>
      <c r="AM1772" s="8"/>
      <c r="AN1772" s="8"/>
      <c r="AO1772" s="8"/>
      <c r="AP1772" s="8"/>
      <c r="AQ1772" s="8"/>
      <c r="AR1772" s="8"/>
      <c r="AS1772" s="8"/>
      <c r="AT1772" s="8"/>
      <c r="AU1772" s="8"/>
      <c r="AV1772" s="8"/>
      <c r="AW1772" s="8"/>
      <c r="AX1772" s="8"/>
      <c r="AY1772" s="8"/>
      <c r="AZ1772" s="8"/>
      <c r="BA1772" s="8"/>
      <c r="BB1772" s="8"/>
      <c r="BC1772" s="8"/>
      <c r="BD1772" s="8"/>
      <c r="BE1772" s="8"/>
      <c r="BF1772" s="8"/>
      <c r="BG1772" s="8"/>
      <c r="BH1772" s="8"/>
      <c r="BI1772" s="8"/>
      <c r="BJ1772" s="8"/>
      <c r="BK1772" s="8"/>
      <c r="BL1772" s="8"/>
      <c r="BM1772" s="8"/>
      <c r="BN1772" s="8"/>
      <c r="BO1772" s="8"/>
      <c r="BP1772" s="1" t="str">
        <v>0- Port Costs</v>
      </c>
      <c r="BT1772" s="1" t="str">
        <v>0- Port Value</v>
      </c>
      <c r="BU1772" s="8"/>
    </row>
    <row r="1773" spans="8:73" hidden="1" outlineLevel="1" x14ac:dyDescent="0.3">
      <c r="H1773" s="1" t="str">
        <v>0 - BM Costs</v>
      </c>
      <c r="L1773" s="1" t="str">
        <v>0 - BM Port</v>
      </c>
      <c r="N1773" s="1" t="str">
        <v>0 - Port Assets</v>
      </c>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8"/>
      <c r="AL1773" s="8"/>
      <c r="AM1773" s="8"/>
      <c r="AN1773" s="8"/>
      <c r="AO1773" s="8"/>
      <c r="AP1773" s="8"/>
      <c r="AQ1773" s="8"/>
      <c r="AR1773" s="8"/>
      <c r="AS1773" s="8"/>
      <c r="AT1773" s="8"/>
      <c r="AU1773" s="8"/>
      <c r="AV1773" s="8"/>
      <c r="AW1773" s="8"/>
      <c r="AX1773" s="8"/>
      <c r="AY1773" s="8"/>
      <c r="AZ1773" s="8"/>
      <c r="BA1773" s="8"/>
      <c r="BB1773" s="8"/>
      <c r="BC1773" s="8"/>
      <c r="BD1773" s="8"/>
      <c r="BE1773" s="8"/>
      <c r="BF1773" s="8"/>
      <c r="BG1773" s="8"/>
      <c r="BH1773" s="8"/>
      <c r="BI1773" s="8"/>
      <c r="BJ1773" s="8"/>
      <c r="BK1773" s="8"/>
      <c r="BL1773" s="8"/>
      <c r="BM1773" s="8"/>
      <c r="BN1773" s="8"/>
      <c r="BO1773" s="8"/>
      <c r="BP1773" s="1" t="str">
        <v>0- Port Costs</v>
      </c>
      <c r="BT1773" s="1" t="str">
        <v>0- Port Value</v>
      </c>
      <c r="BU1773" s="8"/>
    </row>
    <row r="1774" spans="8:73" hidden="1" outlineLevel="1" x14ac:dyDescent="0.3">
      <c r="H1774" s="1" t="str">
        <v>0 - BM Costs</v>
      </c>
      <c r="L1774" s="1" t="str">
        <v>0 - BM Port</v>
      </c>
      <c r="N1774" s="1" t="str">
        <v>0 - Port Assets</v>
      </c>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c r="AL1774" s="8"/>
      <c r="AM1774" s="8"/>
      <c r="AN1774" s="8"/>
      <c r="AO1774" s="8"/>
      <c r="AP1774" s="8"/>
      <c r="AQ1774" s="8"/>
      <c r="AR1774" s="8"/>
      <c r="AS1774" s="8"/>
      <c r="AT1774" s="8"/>
      <c r="AU1774" s="8"/>
      <c r="AV1774" s="8"/>
      <c r="AW1774" s="8"/>
      <c r="AX1774" s="8"/>
      <c r="AY1774" s="8"/>
      <c r="AZ1774" s="8"/>
      <c r="BA1774" s="8"/>
      <c r="BB1774" s="8"/>
      <c r="BC1774" s="8"/>
      <c r="BD1774" s="8"/>
      <c r="BE1774" s="8"/>
      <c r="BF1774" s="8"/>
      <c r="BG1774" s="8"/>
      <c r="BH1774" s="8"/>
      <c r="BI1774" s="8"/>
      <c r="BJ1774" s="8"/>
      <c r="BK1774" s="8"/>
      <c r="BL1774" s="8"/>
      <c r="BM1774" s="8"/>
      <c r="BN1774" s="8"/>
      <c r="BO1774" s="8"/>
      <c r="BP1774" s="1" t="str">
        <v>0- Port Costs</v>
      </c>
      <c r="BT1774" s="1" t="str">
        <v>0- Port Value</v>
      </c>
      <c r="BU1774" s="8"/>
    </row>
    <row r="1775" spans="8:73" hidden="1" outlineLevel="1" x14ac:dyDescent="0.3">
      <c r="H1775" s="1" t="str">
        <v>0 - BM Costs</v>
      </c>
      <c r="L1775" s="1" t="str">
        <v>0 - BM Port</v>
      </c>
      <c r="N1775" s="1" t="str">
        <v>0 - Port Assets</v>
      </c>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8"/>
      <c r="AX1775" s="8"/>
      <c r="AY1775" s="8"/>
      <c r="AZ1775" s="8"/>
      <c r="BA1775" s="8"/>
      <c r="BB1775" s="8"/>
      <c r="BC1775" s="8"/>
      <c r="BD1775" s="8"/>
      <c r="BE1775" s="8"/>
      <c r="BF1775" s="8"/>
      <c r="BG1775" s="8"/>
      <c r="BH1775" s="8"/>
      <c r="BI1775" s="8"/>
      <c r="BJ1775" s="8"/>
      <c r="BK1775" s="8"/>
      <c r="BL1775" s="8"/>
      <c r="BM1775" s="8"/>
      <c r="BN1775" s="8"/>
      <c r="BO1775" s="8"/>
      <c r="BP1775" s="1" t="str">
        <v>0- Port Costs</v>
      </c>
      <c r="BT1775" s="1" t="str">
        <v>0- Port Value</v>
      </c>
      <c r="BU1775" s="8"/>
    </row>
    <row r="1776" spans="8:73" hidden="1" outlineLevel="1" x14ac:dyDescent="0.3">
      <c r="H1776" s="1" t="str">
        <v>0 - BM Costs</v>
      </c>
      <c r="L1776" s="1" t="str">
        <v>0 - BM Port</v>
      </c>
      <c r="N1776" s="1" t="str">
        <v>0 - Port Assets</v>
      </c>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8"/>
      <c r="BA1776" s="8"/>
      <c r="BB1776" s="8"/>
      <c r="BC1776" s="8"/>
      <c r="BD1776" s="8"/>
      <c r="BE1776" s="8"/>
      <c r="BF1776" s="8"/>
      <c r="BG1776" s="8"/>
      <c r="BH1776" s="8"/>
      <c r="BI1776" s="8"/>
      <c r="BJ1776" s="8"/>
      <c r="BK1776" s="8"/>
      <c r="BL1776" s="8"/>
      <c r="BM1776" s="8"/>
      <c r="BN1776" s="8"/>
      <c r="BO1776" s="8"/>
      <c r="BP1776" s="1" t="str">
        <v>0- Port Costs</v>
      </c>
      <c r="BT1776" s="1" t="str">
        <v>0- Port Value</v>
      </c>
      <c r="BU1776" s="8"/>
    </row>
    <row r="1777" spans="8:73" hidden="1" outlineLevel="1" x14ac:dyDescent="0.3">
      <c r="H1777" s="1" t="str">
        <v>0 - BM Costs</v>
      </c>
      <c r="L1777" s="1" t="str">
        <v>0 - BM Port</v>
      </c>
      <c r="N1777" s="1" t="str">
        <v>0 - Port Assets</v>
      </c>
      <c r="O1777" s="8"/>
      <c r="P1777" s="8"/>
      <c r="Q1777" s="8"/>
      <c r="R1777" s="8"/>
      <c r="S1777" s="8"/>
      <c r="T1777" s="8"/>
      <c r="U1777" s="8"/>
      <c r="V1777" s="8"/>
      <c r="W1777" s="8"/>
      <c r="X1777" s="8"/>
      <c r="Y1777" s="8"/>
      <c r="Z1777" s="8"/>
      <c r="AA1777" s="8"/>
      <c r="AB1777" s="8"/>
      <c r="AC1777" s="8"/>
      <c r="AD1777" s="8"/>
      <c r="AE1777" s="8"/>
      <c r="AF1777" s="8"/>
      <c r="AG1777" s="8"/>
      <c r="AH1777" s="8"/>
      <c r="AI1777" s="8"/>
      <c r="AJ1777" s="8"/>
      <c r="AK1777" s="8"/>
      <c r="AL1777" s="8"/>
      <c r="AM1777" s="8"/>
      <c r="AN1777" s="8"/>
      <c r="AO1777" s="8"/>
      <c r="AP1777" s="8"/>
      <c r="AQ1777" s="8"/>
      <c r="AR1777" s="8"/>
      <c r="AS1777" s="8"/>
      <c r="AT1777" s="8"/>
      <c r="AU1777" s="8"/>
      <c r="AV1777" s="8"/>
      <c r="AW1777" s="8"/>
      <c r="AX1777" s="8"/>
      <c r="AY1777" s="8"/>
      <c r="AZ1777" s="8"/>
      <c r="BA1777" s="8"/>
      <c r="BB1777" s="8"/>
      <c r="BC1777" s="8"/>
      <c r="BD1777" s="8"/>
      <c r="BE1777" s="8"/>
      <c r="BF1777" s="8"/>
      <c r="BG1777" s="8"/>
      <c r="BH1777" s="8"/>
      <c r="BI1777" s="8"/>
      <c r="BJ1777" s="8"/>
      <c r="BK1777" s="8"/>
      <c r="BL1777" s="8"/>
      <c r="BM1777" s="8"/>
      <c r="BN1777" s="8"/>
      <c r="BO1777" s="8"/>
      <c r="BP1777" s="1" t="str">
        <v>0- Port Costs</v>
      </c>
      <c r="BT1777" s="1" t="str">
        <v>0- Port Value</v>
      </c>
      <c r="BU1777" s="8"/>
    </row>
    <row r="1778" spans="8:73" hidden="1" outlineLevel="1" x14ac:dyDescent="0.3">
      <c r="H1778" s="1" t="str">
        <v>0 - BM Costs</v>
      </c>
      <c r="L1778" s="1" t="str">
        <v>0 - BM Port</v>
      </c>
      <c r="N1778" s="1" t="str">
        <v>0 - Port Assets</v>
      </c>
      <c r="O1778" s="8"/>
      <c r="P1778" s="8"/>
      <c r="Q1778" s="8"/>
      <c r="R1778" s="8"/>
      <c r="S1778" s="8"/>
      <c r="T1778" s="8"/>
      <c r="U1778" s="8"/>
      <c r="V1778" s="8"/>
      <c r="W1778" s="8"/>
      <c r="X1778" s="8"/>
      <c r="Y1778" s="8"/>
      <c r="Z1778" s="8"/>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c r="BA1778" s="8"/>
      <c r="BB1778" s="8"/>
      <c r="BC1778" s="8"/>
      <c r="BD1778" s="8"/>
      <c r="BE1778" s="8"/>
      <c r="BF1778" s="8"/>
      <c r="BG1778" s="8"/>
      <c r="BH1778" s="8"/>
      <c r="BI1778" s="8"/>
      <c r="BJ1778" s="8"/>
      <c r="BK1778" s="8"/>
      <c r="BL1778" s="8"/>
      <c r="BM1778" s="8"/>
      <c r="BN1778" s="8"/>
      <c r="BO1778" s="8"/>
      <c r="BP1778" s="1" t="str">
        <v>0- Port Costs</v>
      </c>
      <c r="BT1778" s="1" t="str">
        <v>0- Port Value</v>
      </c>
      <c r="BU1778" s="8"/>
    </row>
    <row r="1779" spans="8:73" hidden="1" outlineLevel="1" x14ac:dyDescent="0.3">
      <c r="H1779" s="1" t="str">
        <v>0 - BM Costs</v>
      </c>
      <c r="L1779" s="1" t="str">
        <v>0 - BM Port</v>
      </c>
      <c r="N1779" s="1" t="str">
        <v>0 - Port Assets</v>
      </c>
      <c r="O1779" s="8"/>
      <c r="P1779" s="8"/>
      <c r="Q1779" s="8"/>
      <c r="R1779" s="8"/>
      <c r="S1779" s="8"/>
      <c r="T1779" s="8"/>
      <c r="U1779" s="8"/>
      <c r="V1779" s="8"/>
      <c r="W1779" s="8"/>
      <c r="X1779" s="8"/>
      <c r="Y1779" s="8"/>
      <c r="Z1779" s="8"/>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c r="BB1779" s="8"/>
      <c r="BC1779" s="8"/>
      <c r="BD1779" s="8"/>
      <c r="BE1779" s="8"/>
      <c r="BF1779" s="8"/>
      <c r="BG1779" s="8"/>
      <c r="BH1779" s="8"/>
      <c r="BI1779" s="8"/>
      <c r="BJ1779" s="8"/>
      <c r="BK1779" s="8"/>
      <c r="BL1779" s="8"/>
      <c r="BM1779" s="8"/>
      <c r="BN1779" s="8"/>
      <c r="BO1779" s="8"/>
      <c r="BP1779" s="1" t="str">
        <v>0- Port Costs</v>
      </c>
      <c r="BT1779" s="1" t="str">
        <v>0- Port Value</v>
      </c>
      <c r="BU1779" s="8"/>
    </row>
    <row r="1780" spans="8:73" hidden="1" outlineLevel="1" x14ac:dyDescent="0.3">
      <c r="H1780" s="1" t="str">
        <v>0 - BM Costs</v>
      </c>
      <c r="L1780" s="1" t="str">
        <v>0 - BM Port</v>
      </c>
      <c r="N1780" s="1" t="str">
        <v>0 - Port Assets</v>
      </c>
      <c r="O1780" s="8"/>
      <c r="P1780" s="8"/>
      <c r="Q1780" s="8"/>
      <c r="R1780" s="8"/>
      <c r="S1780" s="8"/>
      <c r="T1780" s="8"/>
      <c r="U1780" s="8"/>
      <c r="V1780" s="8"/>
      <c r="W1780" s="8"/>
      <c r="X1780" s="8"/>
      <c r="Y1780" s="8"/>
      <c r="Z1780" s="8"/>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8"/>
      <c r="AX1780" s="8"/>
      <c r="AY1780" s="8"/>
      <c r="AZ1780" s="8"/>
      <c r="BA1780" s="8"/>
      <c r="BB1780" s="8"/>
      <c r="BC1780" s="8"/>
      <c r="BD1780" s="8"/>
      <c r="BE1780" s="8"/>
      <c r="BF1780" s="8"/>
      <c r="BG1780" s="8"/>
      <c r="BH1780" s="8"/>
      <c r="BI1780" s="8"/>
      <c r="BJ1780" s="8"/>
      <c r="BK1780" s="8"/>
      <c r="BL1780" s="8"/>
      <c r="BM1780" s="8"/>
      <c r="BN1780" s="8"/>
      <c r="BO1780" s="8"/>
      <c r="BP1780" s="1" t="str">
        <v>0- Port Costs</v>
      </c>
      <c r="BT1780" s="1" t="str">
        <v>0- Port Value</v>
      </c>
      <c r="BU1780" s="8"/>
    </row>
    <row r="1781" spans="8:73" hidden="1" outlineLevel="1" x14ac:dyDescent="0.3">
      <c r="H1781" s="1" t="str">
        <v>0 - BM Costs</v>
      </c>
      <c r="L1781" s="1" t="str">
        <v>0 - BM Port</v>
      </c>
      <c r="N1781" s="1" t="str">
        <v>0 - Port Assets</v>
      </c>
      <c r="O1781" s="8"/>
      <c r="P1781" s="8"/>
      <c r="Q1781" s="8"/>
      <c r="R1781" s="8"/>
      <c r="S1781" s="8"/>
      <c r="T1781" s="8"/>
      <c r="U1781" s="8"/>
      <c r="V1781" s="8"/>
      <c r="W1781" s="8"/>
      <c r="X1781" s="8"/>
      <c r="Y1781" s="8"/>
      <c r="Z1781" s="8"/>
      <c r="AA1781" s="8"/>
      <c r="AB1781" s="8"/>
      <c r="AC1781" s="8"/>
      <c r="AD1781" s="8"/>
      <c r="AE1781" s="8"/>
      <c r="AF1781" s="8"/>
      <c r="AG1781" s="8"/>
      <c r="AH1781" s="8"/>
      <c r="AI1781" s="8"/>
      <c r="AJ1781" s="8"/>
      <c r="AK1781" s="8"/>
      <c r="AL1781" s="8"/>
      <c r="AM1781" s="8"/>
      <c r="AN1781" s="8"/>
      <c r="AO1781" s="8"/>
      <c r="AP1781" s="8"/>
      <c r="AQ1781" s="8"/>
      <c r="AR1781" s="8"/>
      <c r="AS1781" s="8"/>
      <c r="AT1781" s="8"/>
      <c r="AU1781" s="8"/>
      <c r="AV1781" s="8"/>
      <c r="AW1781" s="8"/>
      <c r="AX1781" s="8"/>
      <c r="AY1781" s="8"/>
      <c r="AZ1781" s="8"/>
      <c r="BA1781" s="8"/>
      <c r="BB1781" s="8"/>
      <c r="BC1781" s="8"/>
      <c r="BD1781" s="8"/>
      <c r="BE1781" s="8"/>
      <c r="BF1781" s="8"/>
      <c r="BG1781" s="8"/>
      <c r="BH1781" s="8"/>
      <c r="BI1781" s="8"/>
      <c r="BJ1781" s="8"/>
      <c r="BK1781" s="8"/>
      <c r="BL1781" s="8"/>
      <c r="BM1781" s="8"/>
      <c r="BN1781" s="8"/>
      <c r="BO1781" s="8"/>
      <c r="BP1781" s="1" t="str">
        <v>0- Port Costs</v>
      </c>
      <c r="BT1781" s="1" t="str">
        <v>0- Port Value</v>
      </c>
      <c r="BU1781" s="8"/>
    </row>
    <row r="1782" spans="8:73" hidden="1" outlineLevel="1" x14ac:dyDescent="0.3">
      <c r="H1782" s="1" t="str">
        <v>0 - BM Costs</v>
      </c>
      <c r="L1782" s="1" t="str">
        <v>0 - BM Port</v>
      </c>
      <c r="N1782" s="1" t="str">
        <v>0 - Port Assets</v>
      </c>
      <c r="O1782" s="8"/>
      <c r="P1782" s="8"/>
      <c r="Q1782" s="8"/>
      <c r="R1782" s="8"/>
      <c r="S1782" s="8"/>
      <c r="T1782" s="8"/>
      <c r="U1782" s="8"/>
      <c r="V1782" s="8"/>
      <c r="W1782" s="8"/>
      <c r="X1782" s="8"/>
      <c r="Y1782" s="8"/>
      <c r="Z1782" s="8"/>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c r="BD1782" s="8"/>
      <c r="BE1782" s="8"/>
      <c r="BF1782" s="8"/>
      <c r="BG1782" s="8"/>
      <c r="BH1782" s="8"/>
      <c r="BI1782" s="8"/>
      <c r="BJ1782" s="8"/>
      <c r="BK1782" s="8"/>
      <c r="BL1782" s="8"/>
      <c r="BM1782" s="8"/>
      <c r="BN1782" s="8"/>
      <c r="BO1782" s="8"/>
      <c r="BP1782" s="1" t="str">
        <v>0- Port Costs</v>
      </c>
      <c r="BT1782" s="1" t="str">
        <v>0- Port Value</v>
      </c>
      <c r="BU1782" s="8"/>
    </row>
    <row r="1783" spans="8:73" hidden="1" outlineLevel="1" x14ac:dyDescent="0.3">
      <c r="H1783" s="1" t="str">
        <v>0 - BM Costs</v>
      </c>
      <c r="L1783" s="1" t="str">
        <v>0 - BM Port</v>
      </c>
      <c r="N1783" s="1" t="str">
        <v>0 - Port Assets</v>
      </c>
      <c r="O1783" s="8"/>
      <c r="P1783" s="8"/>
      <c r="Q1783" s="8"/>
      <c r="R1783" s="8"/>
      <c r="S1783" s="8"/>
      <c r="T1783" s="8"/>
      <c r="U1783" s="8"/>
      <c r="V1783" s="8"/>
      <c r="W1783" s="8"/>
      <c r="X1783" s="8"/>
      <c r="Y1783" s="8"/>
      <c r="Z1783" s="8"/>
      <c r="AA1783" s="8"/>
      <c r="AB1783" s="8"/>
      <c r="AC1783" s="8"/>
      <c r="AD1783" s="8"/>
      <c r="AE1783" s="8"/>
      <c r="AF1783" s="8"/>
      <c r="AG1783" s="8"/>
      <c r="AH1783" s="8"/>
      <c r="AI1783" s="8"/>
      <c r="AJ1783" s="8"/>
      <c r="AK1783" s="8"/>
      <c r="AL1783" s="8"/>
      <c r="AM1783" s="8"/>
      <c r="AN1783" s="8"/>
      <c r="AO1783" s="8"/>
      <c r="AP1783" s="8"/>
      <c r="AQ1783" s="8"/>
      <c r="AR1783" s="8"/>
      <c r="AS1783" s="8"/>
      <c r="AT1783" s="8"/>
      <c r="AU1783" s="8"/>
      <c r="AV1783" s="8"/>
      <c r="AW1783" s="8"/>
      <c r="AX1783" s="8"/>
      <c r="AY1783" s="8"/>
      <c r="AZ1783" s="8"/>
      <c r="BA1783" s="8"/>
      <c r="BB1783" s="8"/>
      <c r="BC1783" s="8"/>
      <c r="BD1783" s="8"/>
      <c r="BE1783" s="8"/>
      <c r="BF1783" s="8"/>
      <c r="BG1783" s="8"/>
      <c r="BH1783" s="8"/>
      <c r="BI1783" s="8"/>
      <c r="BJ1783" s="8"/>
      <c r="BK1783" s="8"/>
      <c r="BL1783" s="8"/>
      <c r="BM1783" s="8"/>
      <c r="BN1783" s="8"/>
      <c r="BO1783" s="8"/>
      <c r="BP1783" s="1" t="str">
        <v>0- Port Costs</v>
      </c>
      <c r="BT1783" s="1" t="str">
        <v>0- Port Value</v>
      </c>
      <c r="BU1783" s="8"/>
    </row>
    <row r="1784" spans="8:73" hidden="1" outlineLevel="1" x14ac:dyDescent="0.3">
      <c r="H1784" s="1" t="str">
        <v>0 - BM Costs</v>
      </c>
      <c r="L1784" s="1" t="str">
        <v>0 - BM Port</v>
      </c>
      <c r="N1784" s="1" t="str">
        <v>0 - Port Assets</v>
      </c>
      <c r="O1784" s="8"/>
      <c r="P1784" s="8"/>
      <c r="Q1784" s="8"/>
      <c r="R1784" s="8"/>
      <c r="S1784" s="8"/>
      <c r="T1784" s="8"/>
      <c r="U1784" s="8"/>
      <c r="V1784" s="8"/>
      <c r="W1784" s="8"/>
      <c r="X1784" s="8"/>
      <c r="Y1784" s="8"/>
      <c r="Z1784" s="8"/>
      <c r="AA1784" s="8"/>
      <c r="AB1784" s="8"/>
      <c r="AC1784" s="8"/>
      <c r="AD1784" s="8"/>
      <c r="AE1784" s="8"/>
      <c r="AF1784" s="8"/>
      <c r="AG1784" s="8"/>
      <c r="AH1784" s="8"/>
      <c r="AI1784" s="8"/>
      <c r="AJ1784" s="8"/>
      <c r="AK1784" s="8"/>
      <c r="AL1784" s="8"/>
      <c r="AM1784" s="8"/>
      <c r="AN1784" s="8"/>
      <c r="AO1784" s="8"/>
      <c r="AP1784" s="8"/>
      <c r="AQ1784" s="8"/>
      <c r="AR1784" s="8"/>
      <c r="AS1784" s="8"/>
      <c r="AT1784" s="8"/>
      <c r="AU1784" s="8"/>
      <c r="AV1784" s="8"/>
      <c r="AW1784" s="8"/>
      <c r="AX1784" s="8"/>
      <c r="AY1784" s="8"/>
      <c r="AZ1784" s="8"/>
      <c r="BA1784" s="8"/>
      <c r="BB1784" s="8"/>
      <c r="BC1784" s="8"/>
      <c r="BD1784" s="8"/>
      <c r="BE1784" s="8"/>
      <c r="BF1784" s="8"/>
      <c r="BG1784" s="8"/>
      <c r="BH1784" s="8"/>
      <c r="BI1784" s="8"/>
      <c r="BJ1784" s="8"/>
      <c r="BK1784" s="8"/>
      <c r="BL1784" s="8"/>
      <c r="BM1784" s="8"/>
      <c r="BN1784" s="8"/>
      <c r="BO1784" s="8"/>
      <c r="BP1784" s="1" t="str">
        <v>0- Port Costs</v>
      </c>
      <c r="BT1784" s="1" t="str">
        <v>0- Port Value</v>
      </c>
      <c r="BU1784" s="8"/>
    </row>
    <row r="1785" spans="8:73" hidden="1" outlineLevel="1" x14ac:dyDescent="0.3">
      <c r="H1785" s="1" t="str">
        <v>0 - BM Costs</v>
      </c>
      <c r="L1785" s="1" t="str">
        <v>0 - BM Port</v>
      </c>
      <c r="N1785" s="1" t="str">
        <v>0 - Port Assets</v>
      </c>
      <c r="O1785" s="8"/>
      <c r="P1785" s="8"/>
      <c r="Q1785" s="8"/>
      <c r="R1785" s="8"/>
      <c r="S1785" s="8"/>
      <c r="T1785" s="8"/>
      <c r="U1785" s="8"/>
      <c r="V1785" s="8"/>
      <c r="W1785" s="8"/>
      <c r="X1785" s="8"/>
      <c r="Y1785" s="8"/>
      <c r="Z1785" s="8"/>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8"/>
      <c r="AX1785" s="8"/>
      <c r="AY1785" s="8"/>
      <c r="AZ1785" s="8"/>
      <c r="BA1785" s="8"/>
      <c r="BB1785" s="8"/>
      <c r="BC1785" s="8"/>
      <c r="BD1785" s="8"/>
      <c r="BE1785" s="8"/>
      <c r="BF1785" s="8"/>
      <c r="BG1785" s="8"/>
      <c r="BH1785" s="8"/>
      <c r="BI1785" s="8"/>
      <c r="BJ1785" s="8"/>
      <c r="BK1785" s="8"/>
      <c r="BL1785" s="8"/>
      <c r="BM1785" s="8"/>
      <c r="BN1785" s="8"/>
      <c r="BO1785" s="8"/>
      <c r="BP1785" s="1" t="str">
        <v>0- Port Costs</v>
      </c>
      <c r="BT1785" s="1" t="str">
        <v>0- Port Value</v>
      </c>
      <c r="BU1785" s="8"/>
    </row>
    <row r="1786" spans="8:73" hidden="1" outlineLevel="1" x14ac:dyDescent="0.3">
      <c r="H1786" s="1" t="str">
        <v>0 - BM Costs</v>
      </c>
      <c r="L1786" s="1" t="str">
        <v>0 - BM Port</v>
      </c>
      <c r="N1786" s="1" t="str">
        <v>0 - Port Assets</v>
      </c>
      <c r="O1786" s="8"/>
      <c r="P1786" s="8"/>
      <c r="Q1786" s="8"/>
      <c r="R1786" s="8"/>
      <c r="S1786" s="8"/>
      <c r="T1786" s="8"/>
      <c r="U1786" s="8"/>
      <c r="V1786" s="8"/>
      <c r="W1786" s="8"/>
      <c r="X1786" s="8"/>
      <c r="Y1786" s="8"/>
      <c r="Z1786" s="8"/>
      <c r="AA1786" s="8"/>
      <c r="AB1786" s="8"/>
      <c r="AC1786" s="8"/>
      <c r="AD1786" s="8"/>
      <c r="AE1786" s="8"/>
      <c r="AF1786" s="8"/>
      <c r="AG1786" s="8"/>
      <c r="AH1786" s="8"/>
      <c r="AI1786" s="8"/>
      <c r="AJ1786" s="8"/>
      <c r="AK1786" s="8"/>
      <c r="AL1786" s="8"/>
      <c r="AM1786" s="8"/>
      <c r="AN1786" s="8"/>
      <c r="AO1786" s="8"/>
      <c r="AP1786" s="8"/>
      <c r="AQ1786" s="8"/>
      <c r="AR1786" s="8"/>
      <c r="AS1786" s="8"/>
      <c r="AT1786" s="8"/>
      <c r="AU1786" s="8"/>
      <c r="AV1786" s="8"/>
      <c r="AW1786" s="8"/>
      <c r="AX1786" s="8"/>
      <c r="AY1786" s="8"/>
      <c r="AZ1786" s="8"/>
      <c r="BA1786" s="8"/>
      <c r="BB1786" s="8"/>
      <c r="BC1786" s="8"/>
      <c r="BD1786" s="8"/>
      <c r="BE1786" s="8"/>
      <c r="BF1786" s="8"/>
      <c r="BG1786" s="8"/>
      <c r="BH1786" s="8"/>
      <c r="BI1786" s="8"/>
      <c r="BJ1786" s="8"/>
      <c r="BK1786" s="8"/>
      <c r="BL1786" s="8"/>
      <c r="BM1786" s="8"/>
      <c r="BN1786" s="8"/>
      <c r="BO1786" s="8"/>
      <c r="BP1786" s="1" t="str">
        <v>0- Port Costs</v>
      </c>
      <c r="BT1786" s="1" t="str">
        <v>0- Port Value</v>
      </c>
      <c r="BU1786" s="8"/>
    </row>
    <row r="1787" spans="8:73" hidden="1" outlineLevel="1" x14ac:dyDescent="0.3">
      <c r="H1787" s="1" t="str">
        <v>0 - BM Costs</v>
      </c>
      <c r="L1787" s="1" t="str">
        <v>0 - BM Port</v>
      </c>
      <c r="N1787" s="1" t="str">
        <v>0 - Port Assets</v>
      </c>
      <c r="O1787" s="8"/>
      <c r="P1787" s="8"/>
      <c r="Q1787" s="8"/>
      <c r="R1787" s="8"/>
      <c r="S1787" s="8"/>
      <c r="T1787" s="8"/>
      <c r="U1787" s="8"/>
      <c r="V1787" s="8"/>
      <c r="W1787" s="8"/>
      <c r="X1787" s="8"/>
      <c r="Y1787" s="8"/>
      <c r="Z1787" s="8"/>
      <c r="AA1787" s="8"/>
      <c r="AB1787" s="8"/>
      <c r="AC1787" s="8"/>
      <c r="AD1787" s="8"/>
      <c r="AE1787" s="8"/>
      <c r="AF1787" s="8"/>
      <c r="AG1787" s="8"/>
      <c r="AH1787" s="8"/>
      <c r="AI1787" s="8"/>
      <c r="AJ1787" s="8"/>
      <c r="AK1787" s="8"/>
      <c r="AL1787" s="8"/>
      <c r="AM1787" s="8"/>
      <c r="AN1787" s="8"/>
      <c r="AO1787" s="8"/>
      <c r="AP1787" s="8"/>
      <c r="AQ1787" s="8"/>
      <c r="AR1787" s="8"/>
      <c r="AS1787" s="8"/>
      <c r="AT1787" s="8"/>
      <c r="AU1787" s="8"/>
      <c r="AV1787" s="8"/>
      <c r="AW1787" s="8"/>
      <c r="AX1787" s="8"/>
      <c r="AY1787" s="8"/>
      <c r="AZ1787" s="8"/>
      <c r="BA1787" s="8"/>
      <c r="BB1787" s="8"/>
      <c r="BC1787" s="8"/>
      <c r="BD1787" s="8"/>
      <c r="BE1787" s="8"/>
      <c r="BF1787" s="8"/>
      <c r="BG1787" s="8"/>
      <c r="BH1787" s="8"/>
      <c r="BI1787" s="8"/>
      <c r="BJ1787" s="8"/>
      <c r="BK1787" s="8"/>
      <c r="BL1787" s="8"/>
      <c r="BM1787" s="8"/>
      <c r="BN1787" s="8"/>
      <c r="BO1787" s="8"/>
      <c r="BP1787" s="1" t="str">
        <v>0- Port Costs</v>
      </c>
      <c r="BT1787" s="1" t="str">
        <v>0- Port Value</v>
      </c>
      <c r="BU1787" s="8"/>
    </row>
    <row r="1788" spans="8:73" hidden="1" outlineLevel="1" x14ac:dyDescent="0.3">
      <c r="H1788" s="1" t="str">
        <v>0 - BM Costs</v>
      </c>
      <c r="L1788" s="1" t="str">
        <v>0 - BM Port</v>
      </c>
      <c r="N1788" s="1" t="str">
        <v>0 - Port Assets</v>
      </c>
      <c r="O1788" s="8"/>
      <c r="P1788" s="8"/>
      <c r="Q1788" s="8"/>
      <c r="R1788" s="8"/>
      <c r="S1788" s="8"/>
      <c r="T1788" s="8"/>
      <c r="U1788" s="8"/>
      <c r="V1788" s="8"/>
      <c r="W1788" s="8"/>
      <c r="X1788" s="8"/>
      <c r="Y1788" s="8"/>
      <c r="Z1788" s="8"/>
      <c r="AA1788" s="8"/>
      <c r="AB1788" s="8"/>
      <c r="AC1788" s="8"/>
      <c r="AD1788" s="8"/>
      <c r="AE1788" s="8"/>
      <c r="AF1788" s="8"/>
      <c r="AG1788" s="8"/>
      <c r="AH1788" s="8"/>
      <c r="AI1788" s="8"/>
      <c r="AJ1788" s="8"/>
      <c r="AK1788" s="8"/>
      <c r="AL1788" s="8"/>
      <c r="AM1788" s="8"/>
      <c r="AN1788" s="8"/>
      <c r="AO1788" s="8"/>
      <c r="AP1788" s="8"/>
      <c r="AQ1788" s="8"/>
      <c r="AR1788" s="8"/>
      <c r="AS1788" s="8"/>
      <c r="AT1788" s="8"/>
      <c r="AU1788" s="8"/>
      <c r="AV1788" s="8"/>
      <c r="AW1788" s="8"/>
      <c r="AX1788" s="8"/>
      <c r="AY1788" s="8"/>
      <c r="AZ1788" s="8"/>
      <c r="BA1788" s="8"/>
      <c r="BB1788" s="8"/>
      <c r="BC1788" s="8"/>
      <c r="BD1788" s="8"/>
      <c r="BE1788" s="8"/>
      <c r="BF1788" s="8"/>
      <c r="BG1788" s="8"/>
      <c r="BH1788" s="8"/>
      <c r="BI1788" s="8"/>
      <c r="BJ1788" s="8"/>
      <c r="BK1788" s="8"/>
      <c r="BL1788" s="8"/>
      <c r="BM1788" s="8"/>
      <c r="BN1788" s="8"/>
      <c r="BO1788" s="8"/>
      <c r="BP1788" s="1" t="str">
        <v>0- Port Costs</v>
      </c>
      <c r="BT1788" s="1" t="str">
        <v>0- Port Value</v>
      </c>
      <c r="BU1788" s="8"/>
    </row>
    <row r="1789" spans="8:73" hidden="1" outlineLevel="1" x14ac:dyDescent="0.3">
      <c r="H1789" s="1" t="str">
        <v>0 - BM Costs</v>
      </c>
      <c r="L1789" s="1" t="str">
        <v>0 - BM Port</v>
      </c>
      <c r="N1789" s="1" t="str">
        <v>0 - Port Assets</v>
      </c>
      <c r="O1789" s="8"/>
      <c r="P1789" s="8"/>
      <c r="Q1789" s="8"/>
      <c r="R1789" s="8"/>
      <c r="S1789" s="8"/>
      <c r="T1789" s="8"/>
      <c r="U1789" s="8"/>
      <c r="V1789" s="8"/>
      <c r="W1789" s="8"/>
      <c r="X1789" s="8"/>
      <c r="Y1789" s="8"/>
      <c r="Z1789" s="8"/>
      <c r="AA1789" s="8"/>
      <c r="AB1789" s="8"/>
      <c r="AC1789" s="8"/>
      <c r="AD1789" s="8"/>
      <c r="AE1789" s="8"/>
      <c r="AF1789" s="8"/>
      <c r="AG1789" s="8"/>
      <c r="AH1789" s="8"/>
      <c r="AI1789" s="8"/>
      <c r="AJ1789" s="8"/>
      <c r="AK1789" s="8"/>
      <c r="AL1789" s="8"/>
      <c r="AM1789" s="8"/>
      <c r="AN1789" s="8"/>
      <c r="AO1789" s="8"/>
      <c r="AP1789" s="8"/>
      <c r="AQ1789" s="8"/>
      <c r="AR1789" s="8"/>
      <c r="AS1789" s="8"/>
      <c r="AT1789" s="8"/>
      <c r="AU1789" s="8"/>
      <c r="AV1789" s="8"/>
      <c r="AW1789" s="8"/>
      <c r="AX1789" s="8"/>
      <c r="AY1789" s="8"/>
      <c r="AZ1789" s="8"/>
      <c r="BA1789" s="8"/>
      <c r="BB1789" s="8"/>
      <c r="BC1789" s="8"/>
      <c r="BD1789" s="8"/>
      <c r="BE1789" s="8"/>
      <c r="BF1789" s="8"/>
      <c r="BG1789" s="8"/>
      <c r="BH1789" s="8"/>
      <c r="BI1789" s="8"/>
      <c r="BJ1789" s="8"/>
      <c r="BK1789" s="8"/>
      <c r="BL1789" s="8"/>
      <c r="BM1789" s="8"/>
      <c r="BN1789" s="8"/>
      <c r="BO1789" s="8"/>
      <c r="BP1789" s="1" t="str">
        <v>0- Port Costs</v>
      </c>
      <c r="BT1789" s="1" t="str">
        <v>0- Port Value</v>
      </c>
      <c r="BU1789" s="8"/>
    </row>
    <row r="1790" spans="8:73" hidden="1" outlineLevel="1" x14ac:dyDescent="0.3">
      <c r="H1790" s="1" t="str">
        <v>0 - BM Costs</v>
      </c>
      <c r="L1790" s="1" t="str">
        <v>0 - BM Port</v>
      </c>
      <c r="N1790" s="1" t="str">
        <v>0 - Port Assets</v>
      </c>
      <c r="O1790" s="8"/>
      <c r="P1790" s="8"/>
      <c r="Q1790" s="8"/>
      <c r="R1790" s="8"/>
      <c r="S1790" s="8"/>
      <c r="T1790" s="8"/>
      <c r="U1790" s="8"/>
      <c r="V1790" s="8"/>
      <c r="W1790" s="8"/>
      <c r="X1790" s="8"/>
      <c r="Y1790" s="8"/>
      <c r="Z1790" s="8"/>
      <c r="AA1790" s="8"/>
      <c r="AB1790" s="8"/>
      <c r="AC1790" s="8"/>
      <c r="AD1790" s="8"/>
      <c r="AE1790" s="8"/>
      <c r="AF1790" s="8"/>
      <c r="AG1790" s="8"/>
      <c r="AH1790" s="8"/>
      <c r="AI1790" s="8"/>
      <c r="AJ1790" s="8"/>
      <c r="AK1790" s="8"/>
      <c r="AL1790" s="8"/>
      <c r="AM1790" s="8"/>
      <c r="AN1790" s="8"/>
      <c r="AO1790" s="8"/>
      <c r="AP1790" s="8"/>
      <c r="AQ1790" s="8"/>
      <c r="AR1790" s="8"/>
      <c r="AS1790" s="8"/>
      <c r="AT1790" s="8"/>
      <c r="AU1790" s="8"/>
      <c r="AV1790" s="8"/>
      <c r="AW1790" s="8"/>
      <c r="AX1790" s="8"/>
      <c r="AY1790" s="8"/>
      <c r="AZ1790" s="8"/>
      <c r="BA1790" s="8"/>
      <c r="BB1790" s="8"/>
      <c r="BC1790" s="8"/>
      <c r="BD1790" s="8"/>
      <c r="BE1790" s="8"/>
      <c r="BF1790" s="8"/>
      <c r="BG1790" s="8"/>
      <c r="BH1790" s="8"/>
      <c r="BI1790" s="8"/>
      <c r="BJ1790" s="8"/>
      <c r="BK1790" s="8"/>
      <c r="BL1790" s="8"/>
      <c r="BM1790" s="8"/>
      <c r="BN1790" s="8"/>
      <c r="BO1790" s="8"/>
      <c r="BP1790" s="1" t="str">
        <v>0- Port Costs</v>
      </c>
      <c r="BT1790" s="1" t="str">
        <v>0- Port Value</v>
      </c>
      <c r="BU1790" s="8"/>
    </row>
    <row r="1791" spans="8:73" hidden="1" outlineLevel="1" x14ac:dyDescent="0.3">
      <c r="H1791" s="1" t="str">
        <v>0 - BM Costs</v>
      </c>
      <c r="L1791" s="1" t="str">
        <v>0 - BM Port</v>
      </c>
      <c r="N1791" s="1" t="str">
        <v>0 - Port Assets</v>
      </c>
      <c r="O1791" s="8"/>
      <c r="P1791" s="8"/>
      <c r="Q1791" s="8"/>
      <c r="R1791" s="8"/>
      <c r="S1791" s="8"/>
      <c r="T1791" s="8"/>
      <c r="U1791" s="8"/>
      <c r="V1791" s="8"/>
      <c r="W1791" s="8"/>
      <c r="X1791" s="8"/>
      <c r="Y1791" s="8"/>
      <c r="Z1791" s="8"/>
      <c r="AA1791" s="8"/>
      <c r="AB1791" s="8"/>
      <c r="AC1791" s="8"/>
      <c r="AD1791" s="8"/>
      <c r="AE1791" s="8"/>
      <c r="AF1791" s="8"/>
      <c r="AG1791" s="8"/>
      <c r="AH1791" s="8"/>
      <c r="AI1791" s="8"/>
      <c r="AJ1791" s="8"/>
      <c r="AK1791" s="8"/>
      <c r="AL1791" s="8"/>
      <c r="AM1791" s="8"/>
      <c r="AN1791" s="8"/>
      <c r="AO1791" s="8"/>
      <c r="AP1791" s="8"/>
      <c r="AQ1791" s="8"/>
      <c r="AR1791" s="8"/>
      <c r="AS1791" s="8"/>
      <c r="AT1791" s="8"/>
      <c r="AU1791" s="8"/>
      <c r="AV1791" s="8"/>
      <c r="AW1791" s="8"/>
      <c r="AX1791" s="8"/>
      <c r="AY1791" s="8"/>
      <c r="AZ1791" s="8"/>
      <c r="BA1791" s="8"/>
      <c r="BB1791" s="8"/>
      <c r="BC1791" s="8"/>
      <c r="BD1791" s="8"/>
      <c r="BE1791" s="8"/>
      <c r="BF1791" s="8"/>
      <c r="BG1791" s="8"/>
      <c r="BH1791" s="8"/>
      <c r="BI1791" s="8"/>
      <c r="BJ1791" s="8"/>
      <c r="BK1791" s="8"/>
      <c r="BL1791" s="8"/>
      <c r="BM1791" s="8"/>
      <c r="BN1791" s="8"/>
      <c r="BO1791" s="8"/>
      <c r="BP1791" s="1" t="str">
        <v>0- Port Costs</v>
      </c>
      <c r="BT1791" s="1" t="str">
        <v>0- Port Value</v>
      </c>
      <c r="BU1791" s="8"/>
    </row>
    <row r="1792" spans="8:73" hidden="1" outlineLevel="1" x14ac:dyDescent="0.3">
      <c r="H1792" s="1" t="str">
        <v>0 - BM Costs</v>
      </c>
      <c r="L1792" s="1" t="str">
        <v>0 - BM Port</v>
      </c>
      <c r="N1792" s="1" t="str">
        <v>0 - Port Assets</v>
      </c>
      <c r="O1792" s="8"/>
      <c r="P1792" s="8"/>
      <c r="Q1792" s="8"/>
      <c r="R1792" s="8"/>
      <c r="S1792" s="8"/>
      <c r="T1792" s="8"/>
      <c r="U1792" s="8"/>
      <c r="V1792" s="8"/>
      <c r="W1792" s="8"/>
      <c r="X1792" s="8"/>
      <c r="Y1792" s="8"/>
      <c r="Z1792" s="8"/>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8"/>
      <c r="AX1792" s="8"/>
      <c r="AY1792" s="8"/>
      <c r="AZ1792" s="8"/>
      <c r="BA1792" s="8"/>
      <c r="BB1792" s="8"/>
      <c r="BC1792" s="8"/>
      <c r="BD1792" s="8"/>
      <c r="BE1792" s="8"/>
      <c r="BF1792" s="8"/>
      <c r="BG1792" s="8"/>
      <c r="BH1792" s="8"/>
      <c r="BI1792" s="8"/>
      <c r="BJ1792" s="8"/>
      <c r="BK1792" s="8"/>
      <c r="BL1792" s="8"/>
      <c r="BM1792" s="8"/>
      <c r="BN1792" s="8"/>
      <c r="BO1792" s="8"/>
      <c r="BP1792" s="1" t="str">
        <v>0- Port Costs</v>
      </c>
      <c r="BT1792" s="1" t="str">
        <v>0- Port Value</v>
      </c>
      <c r="BU1792" s="8"/>
    </row>
    <row r="1793" spans="8:73" hidden="1" outlineLevel="1" x14ac:dyDescent="0.3">
      <c r="H1793" s="1" t="str">
        <v>0 - BM Costs</v>
      </c>
      <c r="L1793" s="1" t="str">
        <v>0 - BM Port</v>
      </c>
      <c r="N1793" s="1" t="str">
        <v>0 - Port Assets</v>
      </c>
      <c r="O1793" s="8"/>
      <c r="P1793" s="8"/>
      <c r="Q1793" s="8"/>
      <c r="R1793" s="8"/>
      <c r="S1793" s="8"/>
      <c r="T1793" s="8"/>
      <c r="U1793" s="8"/>
      <c r="V1793" s="8"/>
      <c r="W1793" s="8"/>
      <c r="X1793" s="8"/>
      <c r="Y1793" s="8"/>
      <c r="Z1793" s="8"/>
      <c r="AA1793" s="8"/>
      <c r="AB1793" s="8"/>
      <c r="AC1793" s="8"/>
      <c r="AD1793" s="8"/>
      <c r="AE1793" s="8"/>
      <c r="AF1793" s="8"/>
      <c r="AG1793" s="8"/>
      <c r="AH1793" s="8"/>
      <c r="AI1793" s="8"/>
      <c r="AJ1793" s="8"/>
      <c r="AK1793" s="8"/>
      <c r="AL1793" s="8"/>
      <c r="AM1793" s="8"/>
      <c r="AN1793" s="8"/>
      <c r="AO1793" s="8"/>
      <c r="AP1793" s="8"/>
      <c r="AQ1793" s="8"/>
      <c r="AR1793" s="8"/>
      <c r="AS1793" s="8"/>
      <c r="AT1793" s="8"/>
      <c r="AU1793" s="8"/>
      <c r="AV1793" s="8"/>
      <c r="AW1793" s="8"/>
      <c r="AX1793" s="8"/>
      <c r="AY1793" s="8"/>
      <c r="AZ1793" s="8"/>
      <c r="BA1793" s="8"/>
      <c r="BB1793" s="8"/>
      <c r="BC1793" s="8"/>
      <c r="BD1793" s="8"/>
      <c r="BE1793" s="8"/>
      <c r="BF1793" s="8"/>
      <c r="BG1793" s="8"/>
      <c r="BH1793" s="8"/>
      <c r="BI1793" s="8"/>
      <c r="BJ1793" s="8"/>
      <c r="BK1793" s="8"/>
      <c r="BL1793" s="8"/>
      <c r="BM1793" s="8"/>
      <c r="BN1793" s="8"/>
      <c r="BO1793" s="8"/>
      <c r="BP1793" s="1" t="str">
        <v>0- Port Costs</v>
      </c>
      <c r="BT1793" s="1" t="str">
        <v>0- Port Value</v>
      </c>
      <c r="BU1793" s="8"/>
    </row>
    <row r="1794" spans="8:73" hidden="1" outlineLevel="1" x14ac:dyDescent="0.3">
      <c r="H1794" s="1" t="str">
        <v>0 - BM Costs</v>
      </c>
      <c r="L1794" s="1" t="str">
        <v>0 - BM Port</v>
      </c>
      <c r="N1794" s="1" t="str">
        <v>0 - Port Assets</v>
      </c>
      <c r="O1794" s="8"/>
      <c r="P1794" s="8"/>
      <c r="Q1794" s="8"/>
      <c r="R1794" s="8"/>
      <c r="S1794" s="8"/>
      <c r="T1794" s="8"/>
      <c r="U1794" s="8"/>
      <c r="V1794" s="8"/>
      <c r="W1794" s="8"/>
      <c r="X1794" s="8"/>
      <c r="Y1794" s="8"/>
      <c r="Z1794" s="8"/>
      <c r="AA1794" s="8"/>
      <c r="AB1794" s="8"/>
      <c r="AC1794" s="8"/>
      <c r="AD1794" s="8"/>
      <c r="AE1794" s="8"/>
      <c r="AF1794" s="8"/>
      <c r="AG1794" s="8"/>
      <c r="AH1794" s="8"/>
      <c r="AI1794" s="8"/>
      <c r="AJ1794" s="8"/>
      <c r="AK1794" s="8"/>
      <c r="AL1794" s="8"/>
      <c r="AM1794" s="8"/>
      <c r="AN1794" s="8"/>
      <c r="AO1794" s="8"/>
      <c r="AP1794" s="8"/>
      <c r="AQ1794" s="8"/>
      <c r="AR1794" s="8"/>
      <c r="AS1794" s="8"/>
      <c r="AT1794" s="8"/>
      <c r="AU1794" s="8"/>
      <c r="AV1794" s="8"/>
      <c r="AW1794" s="8"/>
      <c r="AX1794" s="8"/>
      <c r="AY1794" s="8"/>
      <c r="AZ1794" s="8"/>
      <c r="BA1794" s="8"/>
      <c r="BB1794" s="8"/>
      <c r="BC1794" s="8"/>
      <c r="BD1794" s="8"/>
      <c r="BE1794" s="8"/>
      <c r="BF1794" s="8"/>
      <c r="BG1794" s="8"/>
      <c r="BH1794" s="8"/>
      <c r="BI1794" s="8"/>
      <c r="BJ1794" s="8"/>
      <c r="BK1794" s="8"/>
      <c r="BL1794" s="8"/>
      <c r="BM1794" s="8"/>
      <c r="BN1794" s="8"/>
      <c r="BO1794" s="8"/>
      <c r="BP1794" s="1" t="str">
        <v>0- Port Costs</v>
      </c>
      <c r="BT1794" s="1" t="str">
        <v>0- Port Value</v>
      </c>
      <c r="BU1794" s="8"/>
    </row>
    <row r="1795" spans="8:73" hidden="1" outlineLevel="1" x14ac:dyDescent="0.3">
      <c r="H1795" s="1" t="str">
        <v>0 - BM Costs</v>
      </c>
      <c r="L1795" s="1" t="str">
        <v>0 - BM Port</v>
      </c>
      <c r="N1795" s="1" t="str">
        <v>0 - Port Assets</v>
      </c>
      <c r="O1795" s="8"/>
      <c r="P1795" s="8"/>
      <c r="Q1795" s="8"/>
      <c r="R1795" s="8"/>
      <c r="S1795" s="8"/>
      <c r="T1795" s="8"/>
      <c r="U1795" s="8"/>
      <c r="V1795" s="8"/>
      <c r="W1795" s="8"/>
      <c r="X1795" s="8"/>
      <c r="Y1795" s="8"/>
      <c r="Z1795" s="8"/>
      <c r="AA1795" s="8"/>
      <c r="AB1795" s="8"/>
      <c r="AC1795" s="8"/>
      <c r="AD1795" s="8"/>
      <c r="AE1795" s="8"/>
      <c r="AF1795" s="8"/>
      <c r="AG1795" s="8"/>
      <c r="AH1795" s="8"/>
      <c r="AI1795" s="8"/>
      <c r="AJ1795" s="8"/>
      <c r="AK1795" s="8"/>
      <c r="AL1795" s="8"/>
      <c r="AM1795" s="8"/>
      <c r="AN1795" s="8"/>
      <c r="AO1795" s="8"/>
      <c r="AP1795" s="8"/>
      <c r="AQ1795" s="8"/>
      <c r="AR1795" s="8"/>
      <c r="AS1795" s="8"/>
      <c r="AT1795" s="8"/>
      <c r="AU1795" s="8"/>
      <c r="AV1795" s="8"/>
      <c r="AW1795" s="8"/>
      <c r="AX1795" s="8"/>
      <c r="AY1795" s="8"/>
      <c r="AZ1795" s="8"/>
      <c r="BA1795" s="8"/>
      <c r="BB1795" s="8"/>
      <c r="BC1795" s="8"/>
      <c r="BD1795" s="8"/>
      <c r="BE1795" s="8"/>
      <c r="BF1795" s="8"/>
      <c r="BG1795" s="8"/>
      <c r="BH1795" s="8"/>
      <c r="BI1795" s="8"/>
      <c r="BJ1795" s="8"/>
      <c r="BK1795" s="8"/>
      <c r="BL1795" s="8"/>
      <c r="BM1795" s="8"/>
      <c r="BN1795" s="8"/>
      <c r="BO1795" s="8"/>
      <c r="BP1795" s="1" t="str">
        <v>0- Port Costs</v>
      </c>
      <c r="BT1795" s="1" t="str">
        <v>0- Port Value</v>
      </c>
      <c r="BU1795" s="8"/>
    </row>
    <row r="1796" spans="8:73" hidden="1" outlineLevel="1" x14ac:dyDescent="0.3">
      <c r="H1796" s="1" t="str">
        <v>0 - BM Costs</v>
      </c>
      <c r="L1796" s="1" t="str">
        <v>0 - BM Port</v>
      </c>
      <c r="N1796" s="1" t="str">
        <v>0 - Port Assets</v>
      </c>
      <c r="O1796" s="8"/>
      <c r="P1796" s="8"/>
      <c r="Q1796" s="8"/>
      <c r="R1796" s="8"/>
      <c r="S1796" s="8"/>
      <c r="T1796" s="8"/>
      <c r="U1796" s="8"/>
      <c r="V1796" s="8"/>
      <c r="W1796" s="8"/>
      <c r="X1796" s="8"/>
      <c r="Y1796" s="8"/>
      <c r="Z1796" s="8"/>
      <c r="AA1796" s="8"/>
      <c r="AB1796" s="8"/>
      <c r="AC1796" s="8"/>
      <c r="AD1796" s="8"/>
      <c r="AE1796" s="8"/>
      <c r="AF1796" s="8"/>
      <c r="AG1796" s="8"/>
      <c r="AH1796" s="8"/>
      <c r="AI1796" s="8"/>
      <c r="AJ1796" s="8"/>
      <c r="AK1796" s="8"/>
      <c r="AL1796" s="8"/>
      <c r="AM1796" s="8"/>
      <c r="AN1796" s="8"/>
      <c r="AO1796" s="8"/>
      <c r="AP1796" s="8"/>
      <c r="AQ1796" s="8"/>
      <c r="AR1796" s="8"/>
      <c r="AS1796" s="8"/>
      <c r="AT1796" s="8"/>
      <c r="AU1796" s="8"/>
      <c r="AV1796" s="8"/>
      <c r="AW1796" s="8"/>
      <c r="AX1796" s="8"/>
      <c r="AY1796" s="8"/>
      <c r="AZ1796" s="8"/>
      <c r="BA1796" s="8"/>
      <c r="BB1796" s="8"/>
      <c r="BC1796" s="8"/>
      <c r="BD1796" s="8"/>
      <c r="BE1796" s="8"/>
      <c r="BF1796" s="8"/>
      <c r="BG1796" s="8"/>
      <c r="BH1796" s="8"/>
      <c r="BI1796" s="8"/>
      <c r="BJ1796" s="8"/>
      <c r="BK1796" s="8"/>
      <c r="BL1796" s="8"/>
      <c r="BM1796" s="8"/>
      <c r="BN1796" s="8"/>
      <c r="BO1796" s="8"/>
      <c r="BP1796" s="1" t="str">
        <v>0- Port Costs</v>
      </c>
      <c r="BT1796" s="1" t="str">
        <v>0- Port Value</v>
      </c>
      <c r="BU1796" s="8"/>
    </row>
    <row r="1797" spans="8:73" hidden="1" outlineLevel="1" x14ac:dyDescent="0.3">
      <c r="H1797" s="1" t="str">
        <v>0 - BM Costs</v>
      </c>
      <c r="L1797" s="1" t="str">
        <v>0 - BM Port</v>
      </c>
      <c r="N1797" s="1" t="str">
        <v>0 - Port Assets</v>
      </c>
      <c r="O1797" s="8"/>
      <c r="P1797" s="8"/>
      <c r="Q1797" s="8"/>
      <c r="R1797" s="8"/>
      <c r="S1797" s="8"/>
      <c r="T1797" s="8"/>
      <c r="U1797" s="8"/>
      <c r="V1797" s="8"/>
      <c r="W1797" s="8"/>
      <c r="X1797" s="8"/>
      <c r="Y1797" s="8"/>
      <c r="Z1797" s="8"/>
      <c r="AA1797" s="8"/>
      <c r="AB1797" s="8"/>
      <c r="AC1797" s="8"/>
      <c r="AD1797" s="8"/>
      <c r="AE1797" s="8"/>
      <c r="AF1797" s="8"/>
      <c r="AG1797" s="8"/>
      <c r="AH1797" s="8"/>
      <c r="AI1797" s="8"/>
      <c r="AJ1797" s="8"/>
      <c r="AK1797" s="8"/>
      <c r="AL1797" s="8"/>
      <c r="AM1797" s="8"/>
      <c r="AN1797" s="8"/>
      <c r="AO1797" s="8"/>
      <c r="AP1797" s="8"/>
      <c r="AQ1797" s="8"/>
      <c r="AR1797" s="8"/>
      <c r="AS1797" s="8"/>
      <c r="AT1797" s="8"/>
      <c r="AU1797" s="8"/>
      <c r="AV1797" s="8"/>
      <c r="AW1797" s="8"/>
      <c r="AX1797" s="8"/>
      <c r="AY1797" s="8"/>
      <c r="AZ1797" s="8"/>
      <c r="BA1797" s="8"/>
      <c r="BB1797" s="8"/>
      <c r="BC1797" s="8"/>
      <c r="BD1797" s="8"/>
      <c r="BE1797" s="8"/>
      <c r="BF1797" s="8"/>
      <c r="BG1797" s="8"/>
      <c r="BH1797" s="8"/>
      <c r="BI1797" s="8"/>
      <c r="BJ1797" s="8"/>
      <c r="BK1797" s="8"/>
      <c r="BL1797" s="8"/>
      <c r="BM1797" s="8"/>
      <c r="BN1797" s="8"/>
      <c r="BO1797" s="8"/>
      <c r="BP1797" s="1" t="str">
        <v>0- Port Costs</v>
      </c>
      <c r="BT1797" s="1" t="str">
        <v>0- Port Value</v>
      </c>
      <c r="BU1797" s="8"/>
    </row>
    <row r="1798" spans="8:73" hidden="1" outlineLevel="1" x14ac:dyDescent="0.3">
      <c r="H1798" s="1" t="str">
        <v>0 - BM Costs</v>
      </c>
      <c r="L1798" s="1" t="str">
        <v>0 - BM Port</v>
      </c>
      <c r="N1798" s="1" t="str">
        <v>0 - Port Assets</v>
      </c>
      <c r="O1798" s="8"/>
      <c r="P1798" s="8"/>
      <c r="Q1798" s="8"/>
      <c r="R1798" s="8"/>
      <c r="S1798" s="8"/>
      <c r="T1798" s="8"/>
      <c r="U1798" s="8"/>
      <c r="V1798" s="8"/>
      <c r="W1798" s="8"/>
      <c r="X1798" s="8"/>
      <c r="Y1798" s="8"/>
      <c r="Z1798" s="8"/>
      <c r="AA1798" s="8"/>
      <c r="AB1798" s="8"/>
      <c r="AC1798" s="8"/>
      <c r="AD1798" s="8"/>
      <c r="AE1798" s="8"/>
      <c r="AF1798" s="8"/>
      <c r="AG1798" s="8"/>
      <c r="AH1798" s="8"/>
      <c r="AI1798" s="8"/>
      <c r="AJ1798" s="8"/>
      <c r="AK1798" s="8"/>
      <c r="AL1798" s="8"/>
      <c r="AM1798" s="8"/>
      <c r="AN1798" s="8"/>
      <c r="AO1798" s="8"/>
      <c r="AP1798" s="8"/>
      <c r="AQ1798" s="8"/>
      <c r="AR1798" s="8"/>
      <c r="AS1798" s="8"/>
      <c r="AT1798" s="8"/>
      <c r="AU1798" s="8"/>
      <c r="AV1798" s="8"/>
      <c r="AW1798" s="8"/>
      <c r="AX1798" s="8"/>
      <c r="AY1798" s="8"/>
      <c r="AZ1798" s="8"/>
      <c r="BA1798" s="8"/>
      <c r="BB1798" s="8"/>
      <c r="BC1798" s="8"/>
      <c r="BD1798" s="8"/>
      <c r="BE1798" s="8"/>
      <c r="BF1798" s="8"/>
      <c r="BG1798" s="8"/>
      <c r="BH1798" s="8"/>
      <c r="BI1798" s="8"/>
      <c r="BJ1798" s="8"/>
      <c r="BK1798" s="8"/>
      <c r="BL1798" s="8"/>
      <c r="BM1798" s="8"/>
      <c r="BN1798" s="8"/>
      <c r="BO1798" s="8"/>
      <c r="BP1798" s="1" t="str">
        <v>0- Port Costs</v>
      </c>
      <c r="BT1798" s="1" t="str">
        <v>0- Port Value</v>
      </c>
      <c r="BU1798" s="8"/>
    </row>
    <row r="1799" spans="8:73" hidden="1" outlineLevel="1" x14ac:dyDescent="0.3">
      <c r="H1799" s="1" t="str">
        <v>0 - BM Costs</v>
      </c>
      <c r="L1799" s="1" t="str">
        <v>0 - BM Port</v>
      </c>
      <c r="N1799" s="1" t="str">
        <v>0 - Port Assets</v>
      </c>
      <c r="O1799" s="8"/>
      <c r="P1799" s="8"/>
      <c r="Q1799" s="8"/>
      <c r="R1799" s="8"/>
      <c r="S1799" s="8"/>
      <c r="T1799" s="8"/>
      <c r="U1799" s="8"/>
      <c r="V1799" s="8"/>
      <c r="W1799" s="8"/>
      <c r="X1799" s="8"/>
      <c r="Y1799" s="8"/>
      <c r="Z1799" s="8"/>
      <c r="AA1799" s="8"/>
      <c r="AB1799" s="8"/>
      <c r="AC1799" s="8"/>
      <c r="AD1799" s="8"/>
      <c r="AE1799" s="8"/>
      <c r="AF1799" s="8"/>
      <c r="AG1799" s="8"/>
      <c r="AH1799" s="8"/>
      <c r="AI1799" s="8"/>
      <c r="AJ1799" s="8"/>
      <c r="AK1799" s="8"/>
      <c r="AL1799" s="8"/>
      <c r="AM1799" s="8"/>
      <c r="AN1799" s="8"/>
      <c r="AO1799" s="8"/>
      <c r="AP1799" s="8"/>
      <c r="AQ1799" s="8"/>
      <c r="AR1799" s="8"/>
      <c r="AS1799" s="8"/>
      <c r="AT1799" s="8"/>
      <c r="AU1799" s="8"/>
      <c r="AV1799" s="8"/>
      <c r="AW1799" s="8"/>
      <c r="AX1799" s="8"/>
      <c r="AY1799" s="8"/>
      <c r="AZ1799" s="8"/>
      <c r="BA1799" s="8"/>
      <c r="BB1799" s="8"/>
      <c r="BC1799" s="8"/>
      <c r="BD1799" s="8"/>
      <c r="BE1799" s="8"/>
      <c r="BF1799" s="8"/>
      <c r="BG1799" s="8"/>
      <c r="BH1799" s="8"/>
      <c r="BI1799" s="8"/>
      <c r="BJ1799" s="8"/>
      <c r="BK1799" s="8"/>
      <c r="BL1799" s="8"/>
      <c r="BM1799" s="8"/>
      <c r="BN1799" s="8"/>
      <c r="BO1799" s="8"/>
      <c r="BP1799" s="1" t="str">
        <v>0- Port Costs</v>
      </c>
      <c r="BT1799" s="1" t="str">
        <v>0- Port Value</v>
      </c>
      <c r="BU1799" s="8"/>
    </row>
    <row r="1800" spans="8:73" hidden="1" outlineLevel="1" x14ac:dyDescent="0.3">
      <c r="H1800" s="1" t="str">
        <v>0 - BM Costs</v>
      </c>
      <c r="L1800" s="1" t="str">
        <v>0 - BM Port</v>
      </c>
      <c r="N1800" s="1" t="str">
        <v>0 - Port Assets</v>
      </c>
      <c r="O1800" s="8"/>
      <c r="P1800" s="8"/>
      <c r="Q1800" s="8"/>
      <c r="R1800" s="8"/>
      <c r="S1800" s="8"/>
      <c r="T1800" s="8"/>
      <c r="U1800" s="8"/>
      <c r="V1800" s="8"/>
      <c r="W1800" s="8"/>
      <c r="X1800" s="8"/>
      <c r="Y1800" s="8"/>
      <c r="Z1800" s="8"/>
      <c r="AA1800" s="8"/>
      <c r="AB1800" s="8"/>
      <c r="AC1800" s="8"/>
      <c r="AD1800" s="8"/>
      <c r="AE1800" s="8"/>
      <c r="AF1800" s="8"/>
      <c r="AG1800" s="8"/>
      <c r="AH1800" s="8"/>
      <c r="AI1800" s="8"/>
      <c r="AJ1800" s="8"/>
      <c r="AK1800" s="8"/>
      <c r="AL1800" s="8"/>
      <c r="AM1800" s="8"/>
      <c r="AN1800" s="8"/>
      <c r="AO1800" s="8"/>
      <c r="AP1800" s="8"/>
      <c r="AQ1800" s="8"/>
      <c r="AR1800" s="8"/>
      <c r="AS1800" s="8"/>
      <c r="AT1800" s="8"/>
      <c r="AU1800" s="8"/>
      <c r="AV1800" s="8"/>
      <c r="AW1800" s="8"/>
      <c r="AX1800" s="8"/>
      <c r="AY1800" s="8"/>
      <c r="AZ1800" s="8"/>
      <c r="BA1800" s="8"/>
      <c r="BB1800" s="8"/>
      <c r="BC1800" s="8"/>
      <c r="BD1800" s="8"/>
      <c r="BE1800" s="8"/>
      <c r="BF1800" s="8"/>
      <c r="BG1800" s="8"/>
      <c r="BH1800" s="8"/>
      <c r="BI1800" s="8"/>
      <c r="BJ1800" s="8"/>
      <c r="BK1800" s="8"/>
      <c r="BL1800" s="8"/>
      <c r="BM1800" s="8"/>
      <c r="BN1800" s="8"/>
      <c r="BO1800" s="8"/>
      <c r="BP1800" s="1" t="str">
        <v>0- Port Costs</v>
      </c>
      <c r="BT1800" s="1" t="str">
        <v>0- Port Value</v>
      </c>
      <c r="BU1800" s="8"/>
    </row>
    <row r="1801" spans="8:73" hidden="1" outlineLevel="1" x14ac:dyDescent="0.3">
      <c r="H1801" s="1" t="str">
        <v>0 - BM Costs</v>
      </c>
      <c r="L1801" s="1" t="str">
        <v>0 - BM Port</v>
      </c>
      <c r="N1801" s="1" t="str">
        <v>0 - Port Assets</v>
      </c>
      <c r="O1801" s="8"/>
      <c r="P1801" s="8"/>
      <c r="Q1801" s="8"/>
      <c r="R1801" s="8"/>
      <c r="S1801" s="8"/>
      <c r="T1801" s="8"/>
      <c r="U1801" s="8"/>
      <c r="V1801" s="8"/>
      <c r="W1801" s="8"/>
      <c r="X1801" s="8"/>
      <c r="Y1801" s="8"/>
      <c r="Z1801" s="8"/>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c r="BD1801" s="8"/>
      <c r="BE1801" s="8"/>
      <c r="BF1801" s="8"/>
      <c r="BG1801" s="8"/>
      <c r="BH1801" s="8"/>
      <c r="BI1801" s="8"/>
      <c r="BJ1801" s="8"/>
      <c r="BK1801" s="8"/>
      <c r="BL1801" s="8"/>
      <c r="BM1801" s="8"/>
      <c r="BN1801" s="8"/>
      <c r="BO1801" s="8"/>
      <c r="BP1801" s="1" t="str">
        <v>0- Port Costs</v>
      </c>
      <c r="BT1801" s="1" t="str">
        <v>0- Port Value</v>
      </c>
      <c r="BU1801" s="8"/>
    </row>
    <row r="1802" spans="8:73" hidden="1" outlineLevel="1" x14ac:dyDescent="0.3">
      <c r="H1802" s="1" t="str">
        <v>0 - BM Costs</v>
      </c>
      <c r="L1802" s="1" t="str">
        <v>0 - BM Port</v>
      </c>
      <c r="N1802" s="1" t="str">
        <v>0 - Port Assets</v>
      </c>
      <c r="O1802" s="8"/>
      <c r="P1802" s="8"/>
      <c r="Q1802" s="8"/>
      <c r="R1802" s="8"/>
      <c r="S1802" s="8"/>
      <c r="T1802" s="8"/>
      <c r="U1802" s="8"/>
      <c r="V1802" s="8"/>
      <c r="W1802" s="8"/>
      <c r="X1802" s="8"/>
      <c r="Y1802" s="8"/>
      <c r="Z1802" s="8"/>
      <c r="AA1802" s="8"/>
      <c r="AB1802" s="8"/>
      <c r="AC1802" s="8"/>
      <c r="AD1802" s="8"/>
      <c r="AE1802" s="8"/>
      <c r="AF1802" s="8"/>
      <c r="AG1802" s="8"/>
      <c r="AH1802" s="8"/>
      <c r="AI1802" s="8"/>
      <c r="AJ1802" s="8"/>
      <c r="AK1802" s="8"/>
      <c r="AL1802" s="8"/>
      <c r="AM1802" s="8"/>
      <c r="AN1802" s="8"/>
      <c r="AO1802" s="8"/>
      <c r="AP1802" s="8"/>
      <c r="AQ1802" s="8"/>
      <c r="AR1802" s="8"/>
      <c r="AS1802" s="8"/>
      <c r="AT1802" s="8"/>
      <c r="AU1802" s="8"/>
      <c r="AV1802" s="8"/>
      <c r="AW1802" s="8"/>
      <c r="AX1802" s="8"/>
      <c r="AY1802" s="8"/>
      <c r="AZ1802" s="8"/>
      <c r="BA1802" s="8"/>
      <c r="BB1802" s="8"/>
      <c r="BC1802" s="8"/>
      <c r="BD1802" s="8"/>
      <c r="BE1802" s="8"/>
      <c r="BF1802" s="8"/>
      <c r="BG1802" s="8"/>
      <c r="BH1802" s="8"/>
      <c r="BI1802" s="8"/>
      <c r="BJ1802" s="8"/>
      <c r="BK1802" s="8"/>
      <c r="BL1802" s="8"/>
      <c r="BM1802" s="8"/>
      <c r="BN1802" s="8"/>
      <c r="BO1802" s="8"/>
      <c r="BP1802" s="1" t="str">
        <v>0- Port Costs</v>
      </c>
      <c r="BT1802" s="1" t="str">
        <v>0- Port Value</v>
      </c>
      <c r="BU1802" s="8"/>
    </row>
    <row r="1803" spans="8:73" hidden="1" outlineLevel="1" x14ac:dyDescent="0.3">
      <c r="H1803" s="1" t="str">
        <v>0 - BM Costs</v>
      </c>
      <c r="L1803" s="1" t="str">
        <v>0 - BM Port</v>
      </c>
      <c r="N1803" s="1" t="str">
        <v>0 - Port Assets</v>
      </c>
      <c r="O1803" s="8"/>
      <c r="P1803" s="8"/>
      <c r="Q1803" s="8"/>
      <c r="R1803" s="8"/>
      <c r="S1803" s="8"/>
      <c r="T1803" s="8"/>
      <c r="U1803" s="8"/>
      <c r="V1803" s="8"/>
      <c r="W1803" s="8"/>
      <c r="X1803" s="8"/>
      <c r="Y1803" s="8"/>
      <c r="Z1803" s="8"/>
      <c r="AA1803" s="8"/>
      <c r="AB1803" s="8"/>
      <c r="AC1803" s="8"/>
      <c r="AD1803" s="8"/>
      <c r="AE1803" s="8"/>
      <c r="AF1803" s="8"/>
      <c r="AG1803" s="8"/>
      <c r="AH1803" s="8"/>
      <c r="AI1803" s="8"/>
      <c r="AJ1803" s="8"/>
      <c r="AK1803" s="8"/>
      <c r="AL1803" s="8"/>
      <c r="AM1803" s="8"/>
      <c r="AN1803" s="8"/>
      <c r="AO1803" s="8"/>
      <c r="AP1803" s="8"/>
      <c r="AQ1803" s="8"/>
      <c r="AR1803" s="8"/>
      <c r="AS1803" s="8"/>
      <c r="AT1803" s="8"/>
      <c r="AU1803" s="8"/>
      <c r="AV1803" s="8"/>
      <c r="AW1803" s="8"/>
      <c r="AX1803" s="8"/>
      <c r="AY1803" s="8"/>
      <c r="AZ1803" s="8"/>
      <c r="BA1803" s="8"/>
      <c r="BB1803" s="8"/>
      <c r="BC1803" s="8"/>
      <c r="BD1803" s="8"/>
      <c r="BE1803" s="8"/>
      <c r="BF1803" s="8"/>
      <c r="BG1803" s="8"/>
      <c r="BH1803" s="8"/>
      <c r="BI1803" s="8"/>
      <c r="BJ1803" s="8"/>
      <c r="BK1803" s="8"/>
      <c r="BL1803" s="8"/>
      <c r="BM1803" s="8"/>
      <c r="BN1803" s="8"/>
      <c r="BO1803" s="8"/>
      <c r="BP1803" s="1" t="str">
        <v>0- Port Costs</v>
      </c>
      <c r="BT1803" s="1" t="str">
        <v>0- Port Value</v>
      </c>
      <c r="BU1803" s="8"/>
    </row>
    <row r="1804" spans="8:73" hidden="1" outlineLevel="1" x14ac:dyDescent="0.3">
      <c r="H1804" s="1" t="str">
        <v>0 - BM Costs</v>
      </c>
      <c r="L1804" s="1" t="str">
        <v>0 - BM Port</v>
      </c>
      <c r="N1804" s="1" t="str">
        <v>0 - Port Assets</v>
      </c>
      <c r="O1804" s="8"/>
      <c r="P1804" s="8"/>
      <c r="Q1804" s="8"/>
      <c r="R1804" s="8"/>
      <c r="S1804" s="8"/>
      <c r="T1804" s="8"/>
      <c r="U1804" s="8"/>
      <c r="V1804" s="8"/>
      <c r="W1804" s="8"/>
      <c r="X1804" s="8"/>
      <c r="Y1804" s="8"/>
      <c r="Z1804" s="8"/>
      <c r="AA1804" s="8"/>
      <c r="AB1804" s="8"/>
      <c r="AC1804" s="8"/>
      <c r="AD1804" s="8"/>
      <c r="AE1804" s="8"/>
      <c r="AF1804" s="8"/>
      <c r="AG1804" s="8"/>
      <c r="AH1804" s="8"/>
      <c r="AI1804" s="8"/>
      <c r="AJ1804" s="8"/>
      <c r="AK1804" s="8"/>
      <c r="AL1804" s="8"/>
      <c r="AM1804" s="8"/>
      <c r="AN1804" s="8"/>
      <c r="AO1804" s="8"/>
      <c r="AP1804" s="8"/>
      <c r="AQ1804" s="8"/>
      <c r="AR1804" s="8"/>
      <c r="AS1804" s="8"/>
      <c r="AT1804" s="8"/>
      <c r="AU1804" s="8"/>
      <c r="AV1804" s="8"/>
      <c r="AW1804" s="8"/>
      <c r="AX1804" s="8"/>
      <c r="AY1804" s="8"/>
      <c r="AZ1804" s="8"/>
      <c r="BA1804" s="8"/>
      <c r="BB1804" s="8"/>
      <c r="BC1804" s="8"/>
      <c r="BD1804" s="8"/>
      <c r="BE1804" s="8"/>
      <c r="BF1804" s="8"/>
      <c r="BG1804" s="8"/>
      <c r="BH1804" s="8"/>
      <c r="BI1804" s="8"/>
      <c r="BJ1804" s="8"/>
      <c r="BK1804" s="8"/>
      <c r="BL1804" s="8"/>
      <c r="BM1804" s="8"/>
      <c r="BN1804" s="8"/>
      <c r="BO1804" s="8"/>
      <c r="BP1804" s="1" t="str">
        <v>0- Port Costs</v>
      </c>
      <c r="BT1804" s="1" t="str">
        <v>0- Port Value</v>
      </c>
      <c r="BU1804" s="8"/>
    </row>
    <row r="1805" spans="8:73" hidden="1" outlineLevel="1" x14ac:dyDescent="0.3">
      <c r="H1805" s="1" t="str">
        <v>0 - BM Costs</v>
      </c>
      <c r="L1805" s="1" t="str">
        <v>0 - BM Port</v>
      </c>
      <c r="N1805" s="1" t="str">
        <v>0 - Port Assets</v>
      </c>
      <c r="O1805" s="8"/>
      <c r="P1805" s="8"/>
      <c r="Q1805" s="8"/>
      <c r="R1805" s="8"/>
      <c r="S1805" s="8"/>
      <c r="T1805" s="8"/>
      <c r="U1805" s="8"/>
      <c r="V1805" s="8"/>
      <c r="W1805" s="8"/>
      <c r="X1805" s="8"/>
      <c r="Y1805" s="8"/>
      <c r="Z1805" s="8"/>
      <c r="AA1805" s="8"/>
      <c r="AB1805" s="8"/>
      <c r="AC1805" s="8"/>
      <c r="AD1805" s="8"/>
      <c r="AE1805" s="8"/>
      <c r="AF1805" s="8"/>
      <c r="AG1805" s="8"/>
      <c r="AH1805" s="8"/>
      <c r="AI1805" s="8"/>
      <c r="AJ1805" s="8"/>
      <c r="AK1805" s="8"/>
      <c r="AL1805" s="8"/>
      <c r="AM1805" s="8"/>
      <c r="AN1805" s="8"/>
      <c r="AO1805" s="8"/>
      <c r="AP1805" s="8"/>
      <c r="AQ1805" s="8"/>
      <c r="AR1805" s="8"/>
      <c r="AS1805" s="8"/>
      <c r="AT1805" s="8"/>
      <c r="AU1805" s="8"/>
      <c r="AV1805" s="8"/>
      <c r="AW1805" s="8"/>
      <c r="AX1805" s="8"/>
      <c r="AY1805" s="8"/>
      <c r="AZ1805" s="8"/>
      <c r="BA1805" s="8"/>
      <c r="BB1805" s="8"/>
      <c r="BC1805" s="8"/>
      <c r="BD1805" s="8"/>
      <c r="BE1805" s="8"/>
      <c r="BF1805" s="8"/>
      <c r="BG1805" s="8"/>
      <c r="BH1805" s="8"/>
      <c r="BI1805" s="8"/>
      <c r="BJ1805" s="8"/>
      <c r="BK1805" s="8"/>
      <c r="BL1805" s="8"/>
      <c r="BM1805" s="8"/>
      <c r="BN1805" s="8"/>
      <c r="BO1805" s="8"/>
      <c r="BP1805" s="1" t="str">
        <v>0- Port Costs</v>
      </c>
      <c r="BT1805" s="1" t="str">
        <v>0- Port Value</v>
      </c>
      <c r="BU1805" s="8"/>
    </row>
    <row r="1806" spans="8:73" hidden="1" outlineLevel="1" x14ac:dyDescent="0.3">
      <c r="H1806" s="1" t="str">
        <v>0 - BM Costs</v>
      </c>
      <c r="L1806" s="1" t="str">
        <v>0 - BM Port</v>
      </c>
      <c r="N1806" s="1" t="str">
        <v>0 - Port Assets</v>
      </c>
      <c r="O1806" s="8"/>
      <c r="P1806" s="8"/>
      <c r="Q1806" s="8"/>
      <c r="R1806" s="8"/>
      <c r="S1806" s="8"/>
      <c r="T1806" s="8"/>
      <c r="U1806" s="8"/>
      <c r="V1806" s="8"/>
      <c r="W1806" s="8"/>
      <c r="X1806" s="8"/>
      <c r="Y1806" s="8"/>
      <c r="Z1806" s="8"/>
      <c r="AA1806" s="8"/>
      <c r="AB1806" s="8"/>
      <c r="AC1806" s="8"/>
      <c r="AD1806" s="8"/>
      <c r="AE1806" s="8"/>
      <c r="AF1806" s="8"/>
      <c r="AG1806" s="8"/>
      <c r="AH1806" s="8"/>
      <c r="AI1806" s="8"/>
      <c r="AJ1806" s="8"/>
      <c r="AK1806" s="8"/>
      <c r="AL1806" s="8"/>
      <c r="AM1806" s="8"/>
      <c r="AN1806" s="8"/>
      <c r="AO1806" s="8"/>
      <c r="AP1806" s="8"/>
      <c r="AQ1806" s="8"/>
      <c r="AR1806" s="8"/>
      <c r="AS1806" s="8"/>
      <c r="AT1806" s="8"/>
      <c r="AU1806" s="8"/>
      <c r="AV1806" s="8"/>
      <c r="AW1806" s="8"/>
      <c r="AX1806" s="8"/>
      <c r="AY1806" s="8"/>
      <c r="AZ1806" s="8"/>
      <c r="BA1806" s="8"/>
      <c r="BB1806" s="8"/>
      <c r="BC1806" s="8"/>
      <c r="BD1806" s="8"/>
      <c r="BE1806" s="8"/>
      <c r="BF1806" s="8"/>
      <c r="BG1806" s="8"/>
      <c r="BH1806" s="8"/>
      <c r="BI1806" s="8"/>
      <c r="BJ1806" s="8"/>
      <c r="BK1806" s="8"/>
      <c r="BL1806" s="8"/>
      <c r="BM1806" s="8"/>
      <c r="BN1806" s="8"/>
      <c r="BO1806" s="8"/>
      <c r="BP1806" s="1" t="str">
        <v>0- Port Costs</v>
      </c>
      <c r="BT1806" s="1" t="str">
        <v>0- Port Value</v>
      </c>
      <c r="BU1806" s="8"/>
    </row>
    <row r="1807" spans="8:73" hidden="1" outlineLevel="1" x14ac:dyDescent="0.3">
      <c r="H1807" s="1" t="str">
        <v>0 - BM Costs</v>
      </c>
      <c r="L1807" s="1" t="str">
        <v>0 - BM Port</v>
      </c>
      <c r="N1807" s="1" t="str">
        <v>0 - Port Assets</v>
      </c>
      <c r="O1807" s="8"/>
      <c r="P1807" s="8"/>
      <c r="Q1807" s="8"/>
      <c r="R1807" s="8"/>
      <c r="S1807" s="8"/>
      <c r="T1807" s="8"/>
      <c r="U1807" s="8"/>
      <c r="V1807" s="8"/>
      <c r="W1807" s="8"/>
      <c r="X1807" s="8"/>
      <c r="Y1807" s="8"/>
      <c r="Z1807" s="8"/>
      <c r="AA1807" s="8"/>
      <c r="AB1807" s="8"/>
      <c r="AC1807" s="8"/>
      <c r="AD1807" s="8"/>
      <c r="AE1807" s="8"/>
      <c r="AF1807" s="8"/>
      <c r="AG1807" s="8"/>
      <c r="AH1807" s="8"/>
      <c r="AI1807" s="8"/>
      <c r="AJ1807" s="8"/>
      <c r="AK1807" s="8"/>
      <c r="AL1807" s="8"/>
      <c r="AM1807" s="8"/>
      <c r="AN1807" s="8"/>
      <c r="AO1807" s="8"/>
      <c r="AP1807" s="8"/>
      <c r="AQ1807" s="8"/>
      <c r="AR1807" s="8"/>
      <c r="AS1807" s="8"/>
      <c r="AT1807" s="8"/>
      <c r="AU1807" s="8"/>
      <c r="AV1807" s="8"/>
      <c r="AW1807" s="8"/>
      <c r="AX1807" s="8"/>
      <c r="AY1807" s="8"/>
      <c r="AZ1807" s="8"/>
      <c r="BA1807" s="8"/>
      <c r="BB1807" s="8"/>
      <c r="BC1807" s="8"/>
      <c r="BD1807" s="8"/>
      <c r="BE1807" s="8"/>
      <c r="BF1807" s="8"/>
      <c r="BG1807" s="8"/>
      <c r="BH1807" s="8"/>
      <c r="BI1807" s="8"/>
      <c r="BJ1807" s="8"/>
      <c r="BK1807" s="8"/>
      <c r="BL1807" s="8"/>
      <c r="BM1807" s="8"/>
      <c r="BN1807" s="8"/>
      <c r="BO1807" s="8"/>
      <c r="BP1807" s="1" t="str">
        <v>0- Port Costs</v>
      </c>
      <c r="BT1807" s="1" t="str">
        <v>0- Port Value</v>
      </c>
      <c r="BU1807" s="8"/>
    </row>
    <row r="1808" spans="8:73" hidden="1" outlineLevel="1" x14ac:dyDescent="0.3">
      <c r="H1808" s="1" t="str">
        <v>0 - BM Costs</v>
      </c>
      <c r="L1808" s="1" t="str">
        <v>0 - BM Port</v>
      </c>
      <c r="N1808" s="1" t="str">
        <v>0 - Port Assets</v>
      </c>
      <c r="O1808" s="8"/>
      <c r="P1808" s="8"/>
      <c r="Q1808" s="8"/>
      <c r="R1808" s="8"/>
      <c r="S1808" s="8"/>
      <c r="T1808" s="8"/>
      <c r="U1808" s="8"/>
      <c r="V1808" s="8"/>
      <c r="W1808" s="8"/>
      <c r="X1808" s="8"/>
      <c r="Y1808" s="8"/>
      <c r="Z1808" s="8"/>
      <c r="AA1808" s="8"/>
      <c r="AB1808" s="8"/>
      <c r="AC1808" s="8"/>
      <c r="AD1808" s="8"/>
      <c r="AE1808" s="8"/>
      <c r="AF1808" s="8"/>
      <c r="AG1808" s="8"/>
      <c r="AH1808" s="8"/>
      <c r="AI1808" s="8"/>
      <c r="AJ1808" s="8"/>
      <c r="AK1808" s="8"/>
      <c r="AL1808" s="8"/>
      <c r="AM1808" s="8"/>
      <c r="AN1808" s="8"/>
      <c r="AO1808" s="8"/>
      <c r="AP1808" s="8"/>
      <c r="AQ1808" s="8"/>
      <c r="AR1808" s="8"/>
      <c r="AS1808" s="8"/>
      <c r="AT1808" s="8"/>
      <c r="AU1808" s="8"/>
      <c r="AV1808" s="8"/>
      <c r="AW1808" s="8"/>
      <c r="AX1808" s="8"/>
      <c r="AY1808" s="8"/>
      <c r="AZ1808" s="8"/>
      <c r="BA1808" s="8"/>
      <c r="BB1808" s="8"/>
      <c r="BC1808" s="8"/>
      <c r="BD1808" s="8"/>
      <c r="BE1808" s="8"/>
      <c r="BF1808" s="8"/>
      <c r="BG1808" s="8"/>
      <c r="BH1808" s="8"/>
      <c r="BI1808" s="8"/>
      <c r="BJ1808" s="8"/>
      <c r="BK1808" s="8"/>
      <c r="BL1808" s="8"/>
      <c r="BM1808" s="8"/>
      <c r="BN1808" s="8"/>
      <c r="BO1808" s="8"/>
      <c r="BP1808" s="1" t="str">
        <v>0- Port Costs</v>
      </c>
      <c r="BT1808" s="1" t="str">
        <v>0- Port Value</v>
      </c>
      <c r="BU1808" s="8"/>
    </row>
    <row r="1809" spans="8:73" hidden="1" outlineLevel="1" x14ac:dyDescent="0.3">
      <c r="H1809" s="1" t="str">
        <v>0 - BM Costs</v>
      </c>
      <c r="L1809" s="1" t="str">
        <v>0 - BM Port</v>
      </c>
      <c r="N1809" s="1" t="str">
        <v>0 - Port Assets</v>
      </c>
      <c r="O1809" s="8"/>
      <c r="P1809" s="8"/>
      <c r="Q1809" s="8"/>
      <c r="R1809" s="8"/>
      <c r="S1809" s="8"/>
      <c r="T1809" s="8"/>
      <c r="U1809" s="8"/>
      <c r="V1809" s="8"/>
      <c r="W1809" s="8"/>
      <c r="X1809" s="8"/>
      <c r="Y1809" s="8"/>
      <c r="Z1809" s="8"/>
      <c r="AA1809" s="8"/>
      <c r="AB1809" s="8"/>
      <c r="AC1809" s="8"/>
      <c r="AD1809" s="8"/>
      <c r="AE1809" s="8"/>
      <c r="AF1809" s="8"/>
      <c r="AG1809" s="8"/>
      <c r="AH1809" s="8"/>
      <c r="AI1809" s="8"/>
      <c r="AJ1809" s="8"/>
      <c r="AK1809" s="8"/>
      <c r="AL1809" s="8"/>
      <c r="AM1809" s="8"/>
      <c r="AN1809" s="8"/>
      <c r="AO1809" s="8"/>
      <c r="AP1809" s="8"/>
      <c r="AQ1809" s="8"/>
      <c r="AR1809" s="8"/>
      <c r="AS1809" s="8"/>
      <c r="AT1809" s="8"/>
      <c r="AU1809" s="8"/>
      <c r="AV1809" s="8"/>
      <c r="AW1809" s="8"/>
      <c r="AX1809" s="8"/>
      <c r="AY1809" s="8"/>
      <c r="AZ1809" s="8"/>
      <c r="BA1809" s="8"/>
      <c r="BB1809" s="8"/>
      <c r="BC1809" s="8"/>
      <c r="BD1809" s="8"/>
      <c r="BE1809" s="8"/>
      <c r="BF1809" s="8"/>
      <c r="BG1809" s="8"/>
      <c r="BH1809" s="8"/>
      <c r="BI1809" s="8"/>
      <c r="BJ1809" s="8"/>
      <c r="BK1809" s="8"/>
      <c r="BL1809" s="8"/>
      <c r="BM1809" s="8"/>
      <c r="BN1809" s="8"/>
      <c r="BO1809" s="8"/>
      <c r="BP1809" s="1" t="str">
        <v>0- Port Costs</v>
      </c>
      <c r="BT1809" s="1" t="str">
        <v>0- Port Value</v>
      </c>
      <c r="BU1809" s="8"/>
    </row>
    <row r="1810" spans="8:73" hidden="1" outlineLevel="1" x14ac:dyDescent="0.3">
      <c r="H1810" s="1" t="str">
        <v>0 - BM Costs</v>
      </c>
      <c r="L1810" s="1" t="str">
        <v>0 - BM Port</v>
      </c>
      <c r="N1810" s="1" t="str">
        <v>0 - Port Assets</v>
      </c>
      <c r="O1810" s="8"/>
      <c r="P1810" s="8"/>
      <c r="Q1810" s="8"/>
      <c r="R1810" s="8"/>
      <c r="S1810" s="8"/>
      <c r="T1810" s="8"/>
      <c r="U1810" s="8"/>
      <c r="V1810" s="8"/>
      <c r="W1810" s="8"/>
      <c r="X1810" s="8"/>
      <c r="Y1810" s="8"/>
      <c r="Z1810" s="8"/>
      <c r="AA1810" s="8"/>
      <c r="AB1810" s="8"/>
      <c r="AC1810" s="8"/>
      <c r="AD1810" s="8"/>
      <c r="AE1810" s="8"/>
      <c r="AF1810" s="8"/>
      <c r="AG1810" s="8"/>
      <c r="AH1810" s="8"/>
      <c r="AI1810" s="8"/>
      <c r="AJ1810" s="8"/>
      <c r="AK1810" s="8"/>
      <c r="AL1810" s="8"/>
      <c r="AM1810" s="8"/>
      <c r="AN1810" s="8"/>
      <c r="AO1810" s="8"/>
      <c r="AP1810" s="8"/>
      <c r="AQ1810" s="8"/>
      <c r="AR1810" s="8"/>
      <c r="AS1810" s="8"/>
      <c r="AT1810" s="8"/>
      <c r="AU1810" s="8"/>
      <c r="AV1810" s="8"/>
      <c r="AW1810" s="8"/>
      <c r="AX1810" s="8"/>
      <c r="AY1810" s="8"/>
      <c r="AZ1810" s="8"/>
      <c r="BA1810" s="8"/>
      <c r="BB1810" s="8"/>
      <c r="BC1810" s="8"/>
      <c r="BD1810" s="8"/>
      <c r="BE1810" s="8"/>
      <c r="BF1810" s="8"/>
      <c r="BG1810" s="8"/>
      <c r="BH1810" s="8"/>
      <c r="BI1810" s="8"/>
      <c r="BJ1810" s="8"/>
      <c r="BK1810" s="8"/>
      <c r="BL1810" s="8"/>
      <c r="BM1810" s="8"/>
      <c r="BN1810" s="8"/>
      <c r="BO1810" s="8"/>
      <c r="BP1810" s="1" t="str">
        <v>0- Port Costs</v>
      </c>
      <c r="BT1810" s="1" t="str">
        <v>0- Port Value</v>
      </c>
      <c r="BU1810" s="8"/>
    </row>
    <row r="1811" spans="8:73" hidden="1" outlineLevel="1" x14ac:dyDescent="0.3">
      <c r="H1811" s="1" t="str">
        <v>0 - BM Costs</v>
      </c>
      <c r="L1811" s="1" t="str">
        <v>0 - BM Port</v>
      </c>
      <c r="N1811" s="1" t="str">
        <v>0 - Port Assets</v>
      </c>
      <c r="O1811" s="8"/>
      <c r="P1811" s="8"/>
      <c r="Q1811" s="8"/>
      <c r="R1811" s="8"/>
      <c r="S1811" s="8"/>
      <c r="T1811" s="8"/>
      <c r="U1811" s="8"/>
      <c r="V1811" s="8"/>
      <c r="W1811" s="8"/>
      <c r="X1811" s="8"/>
      <c r="Y1811" s="8"/>
      <c r="Z1811" s="8"/>
      <c r="AA1811" s="8"/>
      <c r="AB1811" s="8"/>
      <c r="AC1811" s="8"/>
      <c r="AD1811" s="8"/>
      <c r="AE1811" s="8"/>
      <c r="AF1811" s="8"/>
      <c r="AG1811" s="8"/>
      <c r="AH1811" s="8"/>
      <c r="AI1811" s="8"/>
      <c r="AJ1811" s="8"/>
      <c r="AK1811" s="8"/>
      <c r="AL1811" s="8"/>
      <c r="AM1811" s="8"/>
      <c r="AN1811" s="8"/>
      <c r="AO1811" s="8"/>
      <c r="AP1811" s="8"/>
      <c r="AQ1811" s="8"/>
      <c r="AR1811" s="8"/>
      <c r="AS1811" s="8"/>
      <c r="AT1811" s="8"/>
      <c r="AU1811" s="8"/>
      <c r="AV1811" s="8"/>
      <c r="AW1811" s="8"/>
      <c r="AX1811" s="8"/>
      <c r="AY1811" s="8"/>
      <c r="AZ1811" s="8"/>
      <c r="BA1811" s="8"/>
      <c r="BB1811" s="8"/>
      <c r="BC1811" s="8"/>
      <c r="BD1811" s="8"/>
      <c r="BE1811" s="8"/>
      <c r="BF1811" s="8"/>
      <c r="BG1811" s="8"/>
      <c r="BH1811" s="8"/>
      <c r="BI1811" s="8"/>
      <c r="BJ1811" s="8"/>
      <c r="BK1811" s="8"/>
      <c r="BL1811" s="8"/>
      <c r="BM1811" s="8"/>
      <c r="BN1811" s="8"/>
      <c r="BO1811" s="8"/>
      <c r="BP1811" s="1" t="str">
        <v>0- Port Costs</v>
      </c>
      <c r="BT1811" s="1" t="str">
        <v>0- Port Value</v>
      </c>
      <c r="BU1811" s="8"/>
    </row>
    <row r="1812" spans="8:73" hidden="1" outlineLevel="1" x14ac:dyDescent="0.3">
      <c r="H1812" s="1" t="str">
        <v>0 - BM Costs</v>
      </c>
      <c r="L1812" s="1" t="str">
        <v>0 - BM Port</v>
      </c>
      <c r="N1812" s="1" t="str">
        <v>0 - Port Assets</v>
      </c>
      <c r="O1812" s="8"/>
      <c r="P1812" s="8"/>
      <c r="Q1812" s="8"/>
      <c r="R1812" s="8"/>
      <c r="S1812" s="8"/>
      <c r="T1812" s="8"/>
      <c r="U1812" s="8"/>
      <c r="V1812" s="8"/>
      <c r="W1812" s="8"/>
      <c r="X1812" s="8"/>
      <c r="Y1812" s="8"/>
      <c r="Z1812" s="8"/>
      <c r="AA1812" s="8"/>
      <c r="AB1812" s="8"/>
      <c r="AC1812" s="8"/>
      <c r="AD1812" s="8"/>
      <c r="AE1812" s="8"/>
      <c r="AF1812" s="8"/>
      <c r="AG1812" s="8"/>
      <c r="AH1812" s="8"/>
      <c r="AI1812" s="8"/>
      <c r="AJ1812" s="8"/>
      <c r="AK1812" s="8"/>
      <c r="AL1812" s="8"/>
      <c r="AM1812" s="8"/>
      <c r="AN1812" s="8"/>
      <c r="AO1812" s="8"/>
      <c r="AP1812" s="8"/>
      <c r="AQ1812" s="8"/>
      <c r="AR1812" s="8"/>
      <c r="AS1812" s="8"/>
      <c r="AT1812" s="8"/>
      <c r="AU1812" s="8"/>
      <c r="AV1812" s="8"/>
      <c r="AW1812" s="8"/>
      <c r="AX1812" s="8"/>
      <c r="AY1812" s="8"/>
      <c r="AZ1812" s="8"/>
      <c r="BA1812" s="8"/>
      <c r="BB1812" s="8"/>
      <c r="BC1812" s="8"/>
      <c r="BD1812" s="8"/>
      <c r="BE1812" s="8"/>
      <c r="BF1812" s="8"/>
      <c r="BG1812" s="8"/>
      <c r="BH1812" s="8"/>
      <c r="BI1812" s="8"/>
      <c r="BJ1812" s="8"/>
      <c r="BK1812" s="8"/>
      <c r="BL1812" s="8"/>
      <c r="BM1812" s="8"/>
      <c r="BN1812" s="8"/>
      <c r="BO1812" s="8"/>
      <c r="BP1812" s="1" t="str">
        <v>0- Port Costs</v>
      </c>
      <c r="BT1812" s="1" t="str">
        <v>0- Port Value</v>
      </c>
      <c r="BU1812" s="8"/>
    </row>
    <row r="1813" spans="8:73" hidden="1" outlineLevel="1" x14ac:dyDescent="0.3">
      <c r="H1813" s="1" t="str">
        <v>0 - BM Costs</v>
      </c>
      <c r="L1813" s="1" t="str">
        <v>0 - BM Port</v>
      </c>
      <c r="N1813" s="1" t="str">
        <v>0 - Port Assets</v>
      </c>
      <c r="O1813" s="8"/>
      <c r="P1813" s="8"/>
      <c r="Q1813" s="8"/>
      <c r="R1813" s="8"/>
      <c r="S1813" s="8"/>
      <c r="T1813" s="8"/>
      <c r="U1813" s="8"/>
      <c r="V1813" s="8"/>
      <c r="W1813" s="8"/>
      <c r="X1813" s="8"/>
      <c r="Y1813" s="8"/>
      <c r="Z1813" s="8"/>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c r="BD1813" s="8"/>
      <c r="BE1813" s="8"/>
      <c r="BF1813" s="8"/>
      <c r="BG1813" s="8"/>
      <c r="BH1813" s="8"/>
      <c r="BI1813" s="8"/>
      <c r="BJ1813" s="8"/>
      <c r="BK1813" s="8"/>
      <c r="BL1813" s="8"/>
      <c r="BM1813" s="8"/>
      <c r="BN1813" s="8"/>
      <c r="BO1813" s="8"/>
      <c r="BP1813" s="1" t="str">
        <v>0- Port Costs</v>
      </c>
      <c r="BT1813" s="1" t="str">
        <v>0- Port Value</v>
      </c>
      <c r="BU1813" s="8"/>
    </row>
    <row r="1814" spans="8:73" hidden="1" outlineLevel="1" x14ac:dyDescent="0.3">
      <c r="H1814" s="1" t="str">
        <v>0 - BM Costs</v>
      </c>
      <c r="L1814" s="1" t="str">
        <v>0 - BM Port</v>
      </c>
      <c r="N1814" s="1" t="str">
        <v>0 - Port Assets</v>
      </c>
      <c r="O1814" s="8"/>
      <c r="P1814" s="8"/>
      <c r="Q1814" s="8"/>
      <c r="R1814" s="8"/>
      <c r="S1814" s="8"/>
      <c r="T1814" s="8"/>
      <c r="U1814" s="8"/>
      <c r="V1814" s="8"/>
      <c r="W1814" s="8"/>
      <c r="X1814" s="8"/>
      <c r="Y1814" s="8"/>
      <c r="Z1814" s="8"/>
      <c r="AA1814" s="8"/>
      <c r="AB1814" s="8"/>
      <c r="AC1814" s="8"/>
      <c r="AD1814" s="8"/>
      <c r="AE1814" s="8"/>
      <c r="AF1814" s="8"/>
      <c r="AG1814" s="8"/>
      <c r="AH1814" s="8"/>
      <c r="AI1814" s="8"/>
      <c r="AJ1814" s="8"/>
      <c r="AK1814" s="8"/>
      <c r="AL1814" s="8"/>
      <c r="AM1814" s="8"/>
      <c r="AN1814" s="8"/>
      <c r="AO1814" s="8"/>
      <c r="AP1814" s="8"/>
      <c r="AQ1814" s="8"/>
      <c r="AR1814" s="8"/>
      <c r="AS1814" s="8"/>
      <c r="AT1814" s="8"/>
      <c r="AU1814" s="8"/>
      <c r="AV1814" s="8"/>
      <c r="AW1814" s="8"/>
      <c r="AX1814" s="8"/>
      <c r="AY1814" s="8"/>
      <c r="AZ1814" s="8"/>
      <c r="BA1814" s="8"/>
      <c r="BB1814" s="8"/>
      <c r="BC1814" s="8"/>
      <c r="BD1814" s="8"/>
      <c r="BE1814" s="8"/>
      <c r="BF1814" s="8"/>
      <c r="BG1814" s="8"/>
      <c r="BH1814" s="8"/>
      <c r="BI1814" s="8"/>
      <c r="BJ1814" s="8"/>
      <c r="BK1814" s="8"/>
      <c r="BL1814" s="8"/>
      <c r="BM1814" s="8"/>
      <c r="BN1814" s="8"/>
      <c r="BO1814" s="8"/>
      <c r="BP1814" s="1" t="str">
        <v>0- Port Costs</v>
      </c>
      <c r="BT1814" s="1" t="str">
        <v>0- Port Value</v>
      </c>
      <c r="BU1814" s="8"/>
    </row>
    <row r="1815" spans="8:73" hidden="1" outlineLevel="1" x14ac:dyDescent="0.3">
      <c r="H1815" s="1" t="str">
        <v>0 - BM Costs</v>
      </c>
      <c r="L1815" s="1" t="str">
        <v>0 - BM Port</v>
      </c>
      <c r="N1815" s="1" t="str">
        <v>0 - Port Assets</v>
      </c>
      <c r="O1815" s="8"/>
      <c r="P1815" s="8"/>
      <c r="Q1815" s="8"/>
      <c r="R1815" s="8"/>
      <c r="S1815" s="8"/>
      <c r="T1815" s="8"/>
      <c r="U1815" s="8"/>
      <c r="V1815" s="8"/>
      <c r="W1815" s="8"/>
      <c r="X1815" s="8"/>
      <c r="Y1815" s="8"/>
      <c r="Z1815" s="8"/>
      <c r="AA1815" s="8"/>
      <c r="AB1815" s="8"/>
      <c r="AC1815" s="8"/>
      <c r="AD1815" s="8"/>
      <c r="AE1815" s="8"/>
      <c r="AF1815" s="8"/>
      <c r="AG1815" s="8"/>
      <c r="AH1815" s="8"/>
      <c r="AI1815" s="8"/>
      <c r="AJ1815" s="8"/>
      <c r="AK1815" s="8"/>
      <c r="AL1815" s="8"/>
      <c r="AM1815" s="8"/>
      <c r="AN1815" s="8"/>
      <c r="AO1815" s="8"/>
      <c r="AP1815" s="8"/>
      <c r="AQ1815" s="8"/>
      <c r="AR1815" s="8"/>
      <c r="AS1815" s="8"/>
      <c r="AT1815" s="8"/>
      <c r="AU1815" s="8"/>
      <c r="AV1815" s="8"/>
      <c r="AW1815" s="8"/>
      <c r="AX1815" s="8"/>
      <c r="AY1815" s="8"/>
      <c r="AZ1815" s="8"/>
      <c r="BA1815" s="8"/>
      <c r="BB1815" s="8"/>
      <c r="BC1815" s="8"/>
      <c r="BD1815" s="8"/>
      <c r="BE1815" s="8"/>
      <c r="BF1815" s="8"/>
      <c r="BG1815" s="8"/>
      <c r="BH1815" s="8"/>
      <c r="BI1815" s="8"/>
      <c r="BJ1815" s="8"/>
      <c r="BK1815" s="8"/>
      <c r="BL1815" s="8"/>
      <c r="BM1815" s="8"/>
      <c r="BN1815" s="8"/>
      <c r="BO1815" s="8"/>
      <c r="BP1815" s="1" t="str">
        <v>0- Port Costs</v>
      </c>
      <c r="BT1815" s="1" t="str">
        <v>0- Port Value</v>
      </c>
      <c r="BU1815" s="8"/>
    </row>
    <row r="1816" spans="8:73" hidden="1" outlineLevel="1" x14ac:dyDescent="0.3">
      <c r="H1816" s="1" t="str">
        <v>0 - BM Costs</v>
      </c>
      <c r="L1816" s="1" t="str">
        <v>0 - BM Port</v>
      </c>
      <c r="N1816" s="1" t="str">
        <v>0 - Port Assets</v>
      </c>
      <c r="O1816" s="8"/>
      <c r="P1816" s="8"/>
      <c r="Q1816" s="8"/>
      <c r="R1816" s="8"/>
      <c r="S1816" s="8"/>
      <c r="T1816" s="8"/>
      <c r="U1816" s="8"/>
      <c r="V1816" s="8"/>
      <c r="W1816" s="8"/>
      <c r="X1816" s="8"/>
      <c r="Y1816" s="8"/>
      <c r="Z1816" s="8"/>
      <c r="AA1816" s="8"/>
      <c r="AB1816" s="8"/>
      <c r="AC1816" s="8"/>
      <c r="AD1816" s="8"/>
      <c r="AE1816" s="8"/>
      <c r="AF1816" s="8"/>
      <c r="AG1816" s="8"/>
      <c r="AH1816" s="8"/>
      <c r="AI1816" s="8"/>
      <c r="AJ1816" s="8"/>
      <c r="AK1816" s="8"/>
      <c r="AL1816" s="8"/>
      <c r="AM1816" s="8"/>
      <c r="AN1816" s="8"/>
      <c r="AO1816" s="8"/>
      <c r="AP1816" s="8"/>
      <c r="AQ1816" s="8"/>
      <c r="AR1816" s="8"/>
      <c r="AS1816" s="8"/>
      <c r="AT1816" s="8"/>
      <c r="AU1816" s="8"/>
      <c r="AV1816" s="8"/>
      <c r="AW1816" s="8"/>
      <c r="AX1816" s="8"/>
      <c r="AY1816" s="8"/>
      <c r="AZ1816" s="8"/>
      <c r="BA1816" s="8"/>
      <c r="BB1816" s="8"/>
      <c r="BC1816" s="8"/>
      <c r="BD1816" s="8"/>
      <c r="BE1816" s="8"/>
      <c r="BF1816" s="8"/>
      <c r="BG1816" s="8"/>
      <c r="BH1816" s="8"/>
      <c r="BI1816" s="8"/>
      <c r="BJ1816" s="8"/>
      <c r="BK1816" s="8"/>
      <c r="BL1816" s="8"/>
      <c r="BM1816" s="8"/>
      <c r="BN1816" s="8"/>
      <c r="BO1816" s="8"/>
      <c r="BP1816" s="1" t="str">
        <v>0- Port Costs</v>
      </c>
      <c r="BT1816" s="1" t="str">
        <v>0- Port Value</v>
      </c>
      <c r="BU1816" s="8"/>
    </row>
    <row r="1817" spans="8:73" hidden="1" outlineLevel="1" x14ac:dyDescent="0.3">
      <c r="H1817" s="1" t="str">
        <v>0 - BM Costs</v>
      </c>
      <c r="L1817" s="1" t="str">
        <v>0 - BM Port</v>
      </c>
      <c r="N1817" s="1" t="str">
        <v>0 - Port Assets</v>
      </c>
      <c r="O1817" s="8"/>
      <c r="P1817" s="8"/>
      <c r="Q1817" s="8"/>
      <c r="R1817" s="8"/>
      <c r="S1817" s="8"/>
      <c r="T1817" s="8"/>
      <c r="U1817" s="8"/>
      <c r="V1817" s="8"/>
      <c r="W1817" s="8"/>
      <c r="X1817" s="8"/>
      <c r="Y1817" s="8"/>
      <c r="Z1817" s="8"/>
      <c r="AA1817" s="8"/>
      <c r="AB1817" s="8"/>
      <c r="AC1817" s="8"/>
      <c r="AD1817" s="8"/>
      <c r="AE1817" s="8"/>
      <c r="AF1817" s="8"/>
      <c r="AG1817" s="8"/>
      <c r="AH1817" s="8"/>
      <c r="AI1817" s="8"/>
      <c r="AJ1817" s="8"/>
      <c r="AK1817" s="8"/>
      <c r="AL1817" s="8"/>
      <c r="AM1817" s="8"/>
      <c r="AN1817" s="8"/>
      <c r="AO1817" s="8"/>
      <c r="AP1817" s="8"/>
      <c r="AQ1817" s="8"/>
      <c r="AR1817" s="8"/>
      <c r="AS1817" s="8"/>
      <c r="AT1817" s="8"/>
      <c r="AU1817" s="8"/>
      <c r="AV1817" s="8"/>
      <c r="AW1817" s="8"/>
      <c r="AX1817" s="8"/>
      <c r="AY1817" s="8"/>
      <c r="AZ1817" s="8"/>
      <c r="BA1817" s="8"/>
      <c r="BB1817" s="8"/>
      <c r="BC1817" s="8"/>
      <c r="BD1817" s="8"/>
      <c r="BE1817" s="8"/>
      <c r="BF1817" s="8"/>
      <c r="BG1817" s="8"/>
      <c r="BH1817" s="8"/>
      <c r="BI1817" s="8"/>
      <c r="BJ1817" s="8"/>
      <c r="BK1817" s="8"/>
      <c r="BL1817" s="8"/>
      <c r="BM1817" s="8"/>
      <c r="BN1817" s="8"/>
      <c r="BO1817" s="8"/>
      <c r="BP1817" s="1" t="str">
        <v>0- Port Costs</v>
      </c>
      <c r="BT1817" s="1" t="str">
        <v>0- Port Value</v>
      </c>
      <c r="BU1817" s="8"/>
    </row>
    <row r="1818" spans="8:73" hidden="1" outlineLevel="1" x14ac:dyDescent="0.3">
      <c r="H1818" s="1" t="str">
        <v>0 - BM Costs</v>
      </c>
      <c r="L1818" s="1" t="str">
        <v>0 - BM Port</v>
      </c>
      <c r="N1818" s="1" t="str">
        <v>0 - Port Assets</v>
      </c>
      <c r="O1818" s="8"/>
      <c r="P1818" s="8"/>
      <c r="Q1818" s="8"/>
      <c r="R1818" s="8"/>
      <c r="S1818" s="8"/>
      <c r="T1818" s="8"/>
      <c r="U1818" s="8"/>
      <c r="V1818" s="8"/>
      <c r="W1818" s="8"/>
      <c r="X1818" s="8"/>
      <c r="Y1818" s="8"/>
      <c r="Z1818" s="8"/>
      <c r="AA1818" s="8"/>
      <c r="AB1818" s="8"/>
      <c r="AC1818" s="8"/>
      <c r="AD1818" s="8"/>
      <c r="AE1818" s="8"/>
      <c r="AF1818" s="8"/>
      <c r="AG1818" s="8"/>
      <c r="AH1818" s="8"/>
      <c r="AI1818" s="8"/>
      <c r="AJ1818" s="8"/>
      <c r="AK1818" s="8"/>
      <c r="AL1818" s="8"/>
      <c r="AM1818" s="8"/>
      <c r="AN1818" s="8"/>
      <c r="AO1818" s="8"/>
      <c r="AP1818" s="8"/>
      <c r="AQ1818" s="8"/>
      <c r="AR1818" s="8"/>
      <c r="AS1818" s="8"/>
      <c r="AT1818" s="8"/>
      <c r="AU1818" s="8"/>
      <c r="AV1818" s="8"/>
      <c r="AW1818" s="8"/>
      <c r="AX1818" s="8"/>
      <c r="AY1818" s="8"/>
      <c r="AZ1818" s="8"/>
      <c r="BA1818" s="8"/>
      <c r="BB1818" s="8"/>
      <c r="BC1818" s="8"/>
      <c r="BD1818" s="8"/>
      <c r="BE1818" s="8"/>
      <c r="BF1818" s="8"/>
      <c r="BG1818" s="8"/>
      <c r="BH1818" s="8"/>
      <c r="BI1818" s="8"/>
      <c r="BJ1818" s="8"/>
      <c r="BK1818" s="8"/>
      <c r="BL1818" s="8"/>
      <c r="BM1818" s="8"/>
      <c r="BN1818" s="8"/>
      <c r="BO1818" s="8"/>
      <c r="BP1818" s="1" t="str">
        <v>0- Port Costs</v>
      </c>
      <c r="BT1818" s="1" t="str">
        <v>0- Port Value</v>
      </c>
      <c r="BU1818" s="8"/>
    </row>
    <row r="1819" spans="8:73" hidden="1" outlineLevel="1" x14ac:dyDescent="0.3">
      <c r="H1819" s="1" t="str">
        <v>0 - BM Costs</v>
      </c>
      <c r="L1819" s="1" t="str">
        <v>0 - BM Port</v>
      </c>
      <c r="N1819" s="1" t="str">
        <v>0 - Port Assets</v>
      </c>
      <c r="O1819" s="8"/>
      <c r="P1819" s="8"/>
      <c r="Q1819" s="8"/>
      <c r="R1819" s="8"/>
      <c r="S1819" s="8"/>
      <c r="T1819" s="8"/>
      <c r="U1819" s="8"/>
      <c r="V1819" s="8"/>
      <c r="W1819" s="8"/>
      <c r="X1819" s="8"/>
      <c r="Y1819" s="8"/>
      <c r="Z1819" s="8"/>
      <c r="AA1819" s="8"/>
      <c r="AB1819" s="8"/>
      <c r="AC1819" s="8"/>
      <c r="AD1819" s="8"/>
      <c r="AE1819" s="8"/>
      <c r="AF1819" s="8"/>
      <c r="AG1819" s="8"/>
      <c r="AH1819" s="8"/>
      <c r="AI1819" s="8"/>
      <c r="AJ1819" s="8"/>
      <c r="AK1819" s="8"/>
      <c r="AL1819" s="8"/>
      <c r="AM1819" s="8"/>
      <c r="AN1819" s="8"/>
      <c r="AO1819" s="8"/>
      <c r="AP1819" s="8"/>
      <c r="AQ1819" s="8"/>
      <c r="AR1819" s="8"/>
      <c r="AS1819" s="8"/>
      <c r="AT1819" s="8"/>
      <c r="AU1819" s="8"/>
      <c r="AV1819" s="8"/>
      <c r="AW1819" s="8"/>
      <c r="AX1819" s="8"/>
      <c r="AY1819" s="8"/>
      <c r="AZ1819" s="8"/>
      <c r="BA1819" s="8"/>
      <c r="BB1819" s="8"/>
      <c r="BC1819" s="8"/>
      <c r="BD1819" s="8"/>
      <c r="BE1819" s="8"/>
      <c r="BF1819" s="8"/>
      <c r="BG1819" s="8"/>
      <c r="BH1819" s="8"/>
      <c r="BI1819" s="8"/>
      <c r="BJ1819" s="8"/>
      <c r="BK1819" s="8"/>
      <c r="BL1819" s="8"/>
      <c r="BM1819" s="8"/>
      <c r="BN1819" s="8"/>
      <c r="BO1819" s="8"/>
      <c r="BP1819" s="1" t="str">
        <v>0- Port Costs</v>
      </c>
      <c r="BT1819" s="1" t="str">
        <v>0- Port Value</v>
      </c>
      <c r="BU1819" s="8"/>
    </row>
    <row r="1820" spans="8:73" hidden="1" outlineLevel="1" x14ac:dyDescent="0.3">
      <c r="H1820" s="1" t="str">
        <v>0 - BM Costs</v>
      </c>
      <c r="L1820" s="1" t="str">
        <v>0 - BM Port</v>
      </c>
      <c r="N1820" s="1" t="str">
        <v>0 - Port Assets</v>
      </c>
      <c r="O1820" s="8"/>
      <c r="P1820" s="8"/>
      <c r="Q1820" s="8"/>
      <c r="R1820" s="8"/>
      <c r="S1820" s="8"/>
      <c r="T1820" s="8"/>
      <c r="U1820" s="8"/>
      <c r="V1820" s="8"/>
      <c r="W1820" s="8"/>
      <c r="X1820" s="8"/>
      <c r="Y1820" s="8"/>
      <c r="Z1820" s="8"/>
      <c r="AA1820" s="8"/>
      <c r="AB1820" s="8"/>
      <c r="AC1820" s="8"/>
      <c r="AD1820" s="8"/>
      <c r="AE1820" s="8"/>
      <c r="AF1820" s="8"/>
      <c r="AG1820" s="8"/>
      <c r="AH1820" s="8"/>
      <c r="AI1820" s="8"/>
      <c r="AJ1820" s="8"/>
      <c r="AK1820" s="8"/>
      <c r="AL1820" s="8"/>
      <c r="AM1820" s="8"/>
      <c r="AN1820" s="8"/>
      <c r="AO1820" s="8"/>
      <c r="AP1820" s="8"/>
      <c r="AQ1820" s="8"/>
      <c r="AR1820" s="8"/>
      <c r="AS1820" s="8"/>
      <c r="AT1820" s="8"/>
      <c r="AU1820" s="8"/>
      <c r="AV1820" s="8"/>
      <c r="AW1820" s="8"/>
      <c r="AX1820" s="8"/>
      <c r="AY1820" s="8"/>
      <c r="AZ1820" s="8"/>
      <c r="BA1820" s="8"/>
      <c r="BB1820" s="8"/>
      <c r="BC1820" s="8"/>
      <c r="BD1820" s="8"/>
      <c r="BE1820" s="8"/>
      <c r="BF1820" s="8"/>
      <c r="BG1820" s="8"/>
      <c r="BH1820" s="8"/>
      <c r="BI1820" s="8"/>
      <c r="BJ1820" s="8"/>
      <c r="BK1820" s="8"/>
      <c r="BL1820" s="8"/>
      <c r="BM1820" s="8"/>
      <c r="BN1820" s="8"/>
      <c r="BO1820" s="8"/>
      <c r="BP1820" s="1" t="str">
        <v>0- Port Costs</v>
      </c>
      <c r="BT1820" s="1" t="str">
        <v>0- Port Value</v>
      </c>
      <c r="BU1820" s="8"/>
    </row>
    <row r="1821" spans="8:73" hidden="1" outlineLevel="1" x14ac:dyDescent="0.3">
      <c r="H1821" s="1" t="str">
        <v>0 - BM Costs</v>
      </c>
      <c r="L1821" s="1" t="str">
        <v>0 - BM Port</v>
      </c>
      <c r="N1821" s="1" t="str">
        <v>0 - Port Assets</v>
      </c>
      <c r="O1821" s="8"/>
      <c r="P1821" s="8"/>
      <c r="Q1821" s="8"/>
      <c r="R1821" s="8"/>
      <c r="S1821" s="8"/>
      <c r="T1821" s="8"/>
      <c r="U1821" s="8"/>
      <c r="V1821" s="8"/>
      <c r="W1821" s="8"/>
      <c r="X1821" s="8"/>
      <c r="Y1821" s="8"/>
      <c r="Z1821" s="8"/>
      <c r="AA1821" s="8"/>
      <c r="AB1821" s="8"/>
      <c r="AC1821" s="8"/>
      <c r="AD1821" s="8"/>
      <c r="AE1821" s="8"/>
      <c r="AF1821" s="8"/>
      <c r="AG1821" s="8"/>
      <c r="AH1821" s="8"/>
      <c r="AI1821" s="8"/>
      <c r="AJ1821" s="8"/>
      <c r="AK1821" s="8"/>
      <c r="AL1821" s="8"/>
      <c r="AM1821" s="8"/>
      <c r="AN1821" s="8"/>
      <c r="AO1821" s="8"/>
      <c r="AP1821" s="8"/>
      <c r="AQ1821" s="8"/>
      <c r="AR1821" s="8"/>
      <c r="AS1821" s="8"/>
      <c r="AT1821" s="8"/>
      <c r="AU1821" s="8"/>
      <c r="AV1821" s="8"/>
      <c r="AW1821" s="8"/>
      <c r="AX1821" s="8"/>
      <c r="AY1821" s="8"/>
      <c r="AZ1821" s="8"/>
      <c r="BA1821" s="8"/>
      <c r="BB1821" s="8"/>
      <c r="BC1821" s="8"/>
      <c r="BD1821" s="8"/>
      <c r="BE1821" s="8"/>
      <c r="BF1821" s="8"/>
      <c r="BG1821" s="8"/>
      <c r="BH1821" s="8"/>
      <c r="BI1821" s="8"/>
      <c r="BJ1821" s="8"/>
      <c r="BK1821" s="8"/>
      <c r="BL1821" s="8"/>
      <c r="BM1821" s="8"/>
      <c r="BN1821" s="8"/>
      <c r="BO1821" s="8"/>
      <c r="BP1821" s="1" t="str">
        <v>0- Port Costs</v>
      </c>
      <c r="BT1821" s="1" t="str">
        <v>0- Port Value</v>
      </c>
      <c r="BU1821" s="8"/>
    </row>
    <row r="1822" spans="8:73" hidden="1" outlineLevel="1" x14ac:dyDescent="0.3">
      <c r="H1822" s="1" t="str">
        <v>0 - BM Costs</v>
      </c>
      <c r="L1822" s="1" t="str">
        <v>0 - BM Port</v>
      </c>
      <c r="N1822" s="1" t="str">
        <v>0 - Port Assets</v>
      </c>
      <c r="O1822" s="8"/>
      <c r="P1822" s="8"/>
      <c r="Q1822" s="8"/>
      <c r="R1822" s="8"/>
      <c r="S1822" s="8"/>
      <c r="T1822" s="8"/>
      <c r="U1822" s="8"/>
      <c r="V1822" s="8"/>
      <c r="W1822" s="8"/>
      <c r="X1822" s="8"/>
      <c r="Y1822" s="8"/>
      <c r="Z1822" s="8"/>
      <c r="AA1822" s="8"/>
      <c r="AB1822" s="8"/>
      <c r="AC1822" s="8"/>
      <c r="AD1822" s="8"/>
      <c r="AE1822" s="8"/>
      <c r="AF1822" s="8"/>
      <c r="AG1822" s="8"/>
      <c r="AH1822" s="8"/>
      <c r="AI1822" s="8"/>
      <c r="AJ1822" s="8"/>
      <c r="AK1822" s="8"/>
      <c r="AL1822" s="8"/>
      <c r="AM1822" s="8"/>
      <c r="AN1822" s="8"/>
      <c r="AO1822" s="8"/>
      <c r="AP1822" s="8"/>
      <c r="AQ1822" s="8"/>
      <c r="AR1822" s="8"/>
      <c r="AS1822" s="8"/>
      <c r="AT1822" s="8"/>
      <c r="AU1822" s="8"/>
      <c r="AV1822" s="8"/>
      <c r="AW1822" s="8"/>
      <c r="AX1822" s="8"/>
      <c r="AY1822" s="8"/>
      <c r="AZ1822" s="8"/>
      <c r="BA1822" s="8"/>
      <c r="BB1822" s="8"/>
      <c r="BC1822" s="8"/>
      <c r="BD1822" s="8"/>
      <c r="BE1822" s="8"/>
      <c r="BF1822" s="8"/>
      <c r="BG1822" s="8"/>
      <c r="BH1822" s="8"/>
      <c r="BI1822" s="8"/>
      <c r="BJ1822" s="8"/>
      <c r="BK1822" s="8"/>
      <c r="BL1822" s="8"/>
      <c r="BM1822" s="8"/>
      <c r="BN1822" s="8"/>
      <c r="BO1822" s="8"/>
      <c r="BP1822" s="1" t="str">
        <v>0- Port Costs</v>
      </c>
      <c r="BT1822" s="1" t="str">
        <v>0- Port Value</v>
      </c>
      <c r="BU1822" s="8"/>
    </row>
    <row r="1823" spans="8:73" hidden="1" outlineLevel="1" x14ac:dyDescent="0.3">
      <c r="H1823" s="1" t="str">
        <v>0 - BM Costs</v>
      </c>
      <c r="L1823" s="1" t="str">
        <v>0 - BM Port</v>
      </c>
      <c r="N1823" s="1" t="str">
        <v>0 - Port Assets</v>
      </c>
      <c r="O1823" s="8"/>
      <c r="P1823" s="8"/>
      <c r="Q1823" s="8"/>
      <c r="R1823" s="8"/>
      <c r="S1823" s="8"/>
      <c r="T1823" s="8"/>
      <c r="U1823" s="8"/>
      <c r="V1823" s="8"/>
      <c r="W1823" s="8"/>
      <c r="X1823" s="8"/>
      <c r="Y1823" s="8"/>
      <c r="Z1823" s="8"/>
      <c r="AA1823" s="8"/>
      <c r="AB1823" s="8"/>
      <c r="AC1823" s="8"/>
      <c r="AD1823" s="8"/>
      <c r="AE1823" s="8"/>
      <c r="AF1823" s="8"/>
      <c r="AG1823" s="8"/>
      <c r="AH1823" s="8"/>
      <c r="AI1823" s="8"/>
      <c r="AJ1823" s="8"/>
      <c r="AK1823" s="8"/>
      <c r="AL1823" s="8"/>
      <c r="AM1823" s="8"/>
      <c r="AN1823" s="8"/>
      <c r="AO1823" s="8"/>
      <c r="AP1823" s="8"/>
      <c r="AQ1823" s="8"/>
      <c r="AR1823" s="8"/>
      <c r="AS1823" s="8"/>
      <c r="AT1823" s="8"/>
      <c r="AU1823" s="8"/>
      <c r="AV1823" s="8"/>
      <c r="AW1823" s="8"/>
      <c r="AX1823" s="8"/>
      <c r="AY1823" s="8"/>
      <c r="AZ1823" s="8"/>
      <c r="BA1823" s="8"/>
      <c r="BB1823" s="8"/>
      <c r="BC1823" s="8"/>
      <c r="BD1823" s="8"/>
      <c r="BE1823" s="8"/>
      <c r="BF1823" s="8"/>
      <c r="BG1823" s="8"/>
      <c r="BH1823" s="8"/>
      <c r="BI1823" s="8"/>
      <c r="BJ1823" s="8"/>
      <c r="BK1823" s="8"/>
      <c r="BL1823" s="8"/>
      <c r="BM1823" s="8"/>
      <c r="BN1823" s="8"/>
      <c r="BO1823" s="8"/>
      <c r="BP1823" s="1" t="str">
        <v>0- Port Costs</v>
      </c>
      <c r="BT1823" s="1" t="str">
        <v>0- Port Value</v>
      </c>
      <c r="BU1823" s="8"/>
    </row>
    <row r="1824" spans="8:73" hidden="1" outlineLevel="1" x14ac:dyDescent="0.3">
      <c r="H1824" s="1" t="str">
        <v>0 - BM Costs</v>
      </c>
      <c r="L1824" s="1" t="str">
        <v>0 - BM Port</v>
      </c>
      <c r="N1824" s="1" t="str">
        <v>0 - Port Assets</v>
      </c>
      <c r="O1824" s="8"/>
      <c r="P1824" s="8"/>
      <c r="Q1824" s="8"/>
      <c r="R1824" s="8"/>
      <c r="S1824" s="8"/>
      <c r="T1824" s="8"/>
      <c r="U1824" s="8"/>
      <c r="V1824" s="8"/>
      <c r="W1824" s="8"/>
      <c r="X1824" s="8"/>
      <c r="Y1824" s="8"/>
      <c r="Z1824" s="8"/>
      <c r="AA1824" s="8"/>
      <c r="AB1824" s="8"/>
      <c r="AC1824" s="8"/>
      <c r="AD1824" s="8"/>
      <c r="AE1824" s="8"/>
      <c r="AF1824" s="8"/>
      <c r="AG1824" s="8"/>
      <c r="AH1824" s="8"/>
      <c r="AI1824" s="8"/>
      <c r="AJ1824" s="8"/>
      <c r="AK1824" s="8"/>
      <c r="AL1824" s="8"/>
      <c r="AM1824" s="8"/>
      <c r="AN1824" s="8"/>
      <c r="AO1824" s="8"/>
      <c r="AP1824" s="8"/>
      <c r="AQ1824" s="8"/>
      <c r="AR1824" s="8"/>
      <c r="AS1824" s="8"/>
      <c r="AT1824" s="8"/>
      <c r="AU1824" s="8"/>
      <c r="AV1824" s="8"/>
      <c r="AW1824" s="8"/>
      <c r="AX1824" s="8"/>
      <c r="AY1824" s="8"/>
      <c r="AZ1824" s="8"/>
      <c r="BA1824" s="8"/>
      <c r="BB1824" s="8"/>
      <c r="BC1824" s="8"/>
      <c r="BD1824" s="8"/>
      <c r="BE1824" s="8"/>
      <c r="BF1824" s="8"/>
      <c r="BG1824" s="8"/>
      <c r="BH1824" s="8"/>
      <c r="BI1824" s="8"/>
      <c r="BJ1824" s="8"/>
      <c r="BK1824" s="8"/>
      <c r="BL1824" s="8"/>
      <c r="BM1824" s="8"/>
      <c r="BN1824" s="8"/>
      <c r="BO1824" s="8"/>
      <c r="BP1824" s="1" t="str">
        <v>0- Port Costs</v>
      </c>
      <c r="BT1824" s="1" t="str">
        <v>0- Port Value</v>
      </c>
      <c r="BU1824" s="8"/>
    </row>
    <row r="1825" spans="8:73" hidden="1" outlineLevel="1" x14ac:dyDescent="0.3">
      <c r="H1825" s="1" t="str">
        <v>0 - BM Costs</v>
      </c>
      <c r="L1825" s="1" t="str">
        <v>0 - BM Port</v>
      </c>
      <c r="N1825" s="1" t="str">
        <v>0 - Port Assets</v>
      </c>
      <c r="O1825" s="8"/>
      <c r="P1825" s="8"/>
      <c r="Q1825" s="8"/>
      <c r="R1825" s="8"/>
      <c r="S1825" s="8"/>
      <c r="T1825" s="8"/>
      <c r="U1825" s="8"/>
      <c r="V1825" s="8"/>
      <c r="W1825" s="8"/>
      <c r="X1825" s="8"/>
      <c r="Y1825" s="8"/>
      <c r="Z1825" s="8"/>
      <c r="AA1825" s="8"/>
      <c r="AB1825" s="8"/>
      <c r="AC1825" s="8"/>
      <c r="AD1825" s="8"/>
      <c r="AE1825" s="8"/>
      <c r="AF1825" s="8"/>
      <c r="AG1825" s="8"/>
      <c r="AH1825" s="8"/>
      <c r="AI1825" s="8"/>
      <c r="AJ1825" s="8"/>
      <c r="AK1825" s="8"/>
      <c r="AL1825" s="8"/>
      <c r="AM1825" s="8"/>
      <c r="AN1825" s="8"/>
      <c r="AO1825" s="8"/>
      <c r="AP1825" s="8"/>
      <c r="AQ1825" s="8"/>
      <c r="AR1825" s="8"/>
      <c r="AS1825" s="8"/>
      <c r="AT1825" s="8"/>
      <c r="AU1825" s="8"/>
      <c r="AV1825" s="8"/>
      <c r="AW1825" s="8"/>
      <c r="AX1825" s="8"/>
      <c r="AY1825" s="8"/>
      <c r="AZ1825" s="8"/>
      <c r="BA1825" s="8"/>
      <c r="BB1825" s="8"/>
      <c r="BC1825" s="8"/>
      <c r="BD1825" s="8"/>
      <c r="BE1825" s="8"/>
      <c r="BF1825" s="8"/>
      <c r="BG1825" s="8"/>
      <c r="BH1825" s="8"/>
      <c r="BI1825" s="8"/>
      <c r="BJ1825" s="8"/>
      <c r="BK1825" s="8"/>
      <c r="BL1825" s="8"/>
      <c r="BM1825" s="8"/>
      <c r="BN1825" s="8"/>
      <c r="BO1825" s="8"/>
      <c r="BP1825" s="1" t="str">
        <v>0- Port Costs</v>
      </c>
      <c r="BT1825" s="1" t="str">
        <v>0- Port Value</v>
      </c>
      <c r="BU1825" s="8"/>
    </row>
    <row r="1826" spans="8:73" hidden="1" outlineLevel="1" x14ac:dyDescent="0.3">
      <c r="H1826" s="1" t="str">
        <v>0 - BM Costs</v>
      </c>
      <c r="L1826" s="1" t="str">
        <v>0 - BM Port</v>
      </c>
      <c r="N1826" s="1" t="str">
        <v>0 - Port Assets</v>
      </c>
      <c r="O1826" s="8"/>
      <c r="P1826" s="8"/>
      <c r="Q1826" s="8"/>
      <c r="R1826" s="8"/>
      <c r="S1826" s="8"/>
      <c r="T1826" s="8"/>
      <c r="U1826" s="8"/>
      <c r="V1826" s="8"/>
      <c r="W1826" s="8"/>
      <c r="X1826" s="8"/>
      <c r="Y1826" s="8"/>
      <c r="Z1826" s="8"/>
      <c r="AA1826" s="8"/>
      <c r="AB1826" s="8"/>
      <c r="AC1826" s="8"/>
      <c r="AD1826" s="8"/>
      <c r="AE1826" s="8"/>
      <c r="AF1826" s="8"/>
      <c r="AG1826" s="8"/>
      <c r="AH1826" s="8"/>
      <c r="AI1826" s="8"/>
      <c r="AJ1826" s="8"/>
      <c r="AK1826" s="8"/>
      <c r="AL1826" s="8"/>
      <c r="AM1826" s="8"/>
      <c r="AN1826" s="8"/>
      <c r="AO1826" s="8"/>
      <c r="AP1826" s="8"/>
      <c r="AQ1826" s="8"/>
      <c r="AR1826" s="8"/>
      <c r="AS1826" s="8"/>
      <c r="AT1826" s="8"/>
      <c r="AU1826" s="8"/>
      <c r="AV1826" s="8"/>
      <c r="AW1826" s="8"/>
      <c r="AX1826" s="8"/>
      <c r="AY1826" s="8"/>
      <c r="AZ1826" s="8"/>
      <c r="BA1826" s="8"/>
      <c r="BB1826" s="8"/>
      <c r="BC1826" s="8"/>
      <c r="BD1826" s="8"/>
      <c r="BE1826" s="8"/>
      <c r="BF1826" s="8"/>
      <c r="BG1826" s="8"/>
      <c r="BH1826" s="8"/>
      <c r="BI1826" s="8"/>
      <c r="BJ1826" s="8"/>
      <c r="BK1826" s="8"/>
      <c r="BL1826" s="8"/>
      <c r="BM1826" s="8"/>
      <c r="BN1826" s="8"/>
      <c r="BO1826" s="8"/>
      <c r="BP1826" s="1" t="str">
        <v>0- Port Costs</v>
      </c>
      <c r="BT1826" s="1" t="str">
        <v>0- Port Value</v>
      </c>
      <c r="BU1826" s="8"/>
    </row>
    <row r="1827" spans="8:73" hidden="1" outlineLevel="1" x14ac:dyDescent="0.3">
      <c r="H1827" s="1" t="str">
        <v>0 - BM Costs</v>
      </c>
      <c r="L1827" s="1" t="str">
        <v>0 - BM Port</v>
      </c>
      <c r="N1827" s="1" t="str">
        <v>0 - Port Assets</v>
      </c>
      <c r="O1827" s="8"/>
      <c r="P1827" s="8"/>
      <c r="Q1827" s="8"/>
      <c r="R1827" s="8"/>
      <c r="S1827" s="8"/>
      <c r="T1827" s="8"/>
      <c r="U1827" s="8"/>
      <c r="V1827" s="8"/>
      <c r="W1827" s="8"/>
      <c r="X1827" s="8"/>
      <c r="Y1827" s="8"/>
      <c r="Z1827" s="8"/>
      <c r="AA1827" s="8"/>
      <c r="AB1827" s="8"/>
      <c r="AC1827" s="8"/>
      <c r="AD1827" s="8"/>
      <c r="AE1827" s="8"/>
      <c r="AF1827" s="8"/>
      <c r="AG1827" s="8"/>
      <c r="AH1827" s="8"/>
      <c r="AI1827" s="8"/>
      <c r="AJ1827" s="8"/>
      <c r="AK1827" s="8"/>
      <c r="AL1827" s="8"/>
      <c r="AM1827" s="8"/>
      <c r="AN1827" s="8"/>
      <c r="AO1827" s="8"/>
      <c r="AP1827" s="8"/>
      <c r="AQ1827" s="8"/>
      <c r="AR1827" s="8"/>
      <c r="AS1827" s="8"/>
      <c r="AT1827" s="8"/>
      <c r="AU1827" s="8"/>
      <c r="AV1827" s="8"/>
      <c r="AW1827" s="8"/>
      <c r="AX1827" s="8"/>
      <c r="AY1827" s="8"/>
      <c r="AZ1827" s="8"/>
      <c r="BA1827" s="8"/>
      <c r="BB1827" s="8"/>
      <c r="BC1827" s="8"/>
      <c r="BD1827" s="8"/>
      <c r="BE1827" s="8"/>
      <c r="BF1827" s="8"/>
      <c r="BG1827" s="8"/>
      <c r="BH1827" s="8"/>
      <c r="BI1827" s="8"/>
      <c r="BJ1827" s="8"/>
      <c r="BK1827" s="8"/>
      <c r="BL1827" s="8"/>
      <c r="BM1827" s="8"/>
      <c r="BN1827" s="8"/>
      <c r="BO1827" s="8"/>
      <c r="BP1827" s="1" t="str">
        <v>0- Port Costs</v>
      </c>
      <c r="BT1827" s="1" t="str">
        <v>0- Port Value</v>
      </c>
      <c r="BU1827" s="8"/>
    </row>
    <row r="1828" spans="8:73" hidden="1" outlineLevel="1" x14ac:dyDescent="0.3">
      <c r="H1828" s="1" t="str">
        <v>0 - BM Costs</v>
      </c>
      <c r="L1828" s="1" t="str">
        <v>0 - BM Port</v>
      </c>
      <c r="N1828" s="1" t="str">
        <v>0 - Port Assets</v>
      </c>
      <c r="O1828" s="8"/>
      <c r="P1828" s="8"/>
      <c r="Q1828" s="8"/>
      <c r="R1828" s="8"/>
      <c r="S1828" s="8"/>
      <c r="T1828" s="8"/>
      <c r="U1828" s="8"/>
      <c r="V1828" s="8"/>
      <c r="W1828" s="8"/>
      <c r="X1828" s="8"/>
      <c r="Y1828" s="8"/>
      <c r="Z1828" s="8"/>
      <c r="AA1828" s="8"/>
      <c r="AB1828" s="8"/>
      <c r="AC1828" s="8"/>
      <c r="AD1828" s="8"/>
      <c r="AE1828" s="8"/>
      <c r="AF1828" s="8"/>
      <c r="AG1828" s="8"/>
      <c r="AH1828" s="8"/>
      <c r="AI1828" s="8"/>
      <c r="AJ1828" s="8"/>
      <c r="AK1828" s="8"/>
      <c r="AL1828" s="8"/>
      <c r="AM1828" s="8"/>
      <c r="AN1828" s="8"/>
      <c r="AO1828" s="8"/>
      <c r="AP1828" s="8"/>
      <c r="AQ1828" s="8"/>
      <c r="AR1828" s="8"/>
      <c r="AS1828" s="8"/>
      <c r="AT1828" s="8"/>
      <c r="AU1828" s="8"/>
      <c r="AV1828" s="8"/>
      <c r="AW1828" s="8"/>
      <c r="AX1828" s="8"/>
      <c r="AY1828" s="8"/>
      <c r="AZ1828" s="8"/>
      <c r="BA1828" s="8"/>
      <c r="BB1828" s="8"/>
      <c r="BC1828" s="8"/>
      <c r="BD1828" s="8"/>
      <c r="BE1828" s="8"/>
      <c r="BF1828" s="8"/>
      <c r="BG1828" s="8"/>
      <c r="BH1828" s="8"/>
      <c r="BI1828" s="8"/>
      <c r="BJ1828" s="8"/>
      <c r="BK1828" s="8"/>
      <c r="BL1828" s="8"/>
      <c r="BM1828" s="8"/>
      <c r="BN1828" s="8"/>
      <c r="BO1828" s="8"/>
      <c r="BP1828" s="1" t="str">
        <v>0- Port Costs</v>
      </c>
      <c r="BT1828" s="1" t="str">
        <v>0- Port Value</v>
      </c>
      <c r="BU1828" s="8"/>
    </row>
    <row r="1829" spans="8:73" hidden="1" outlineLevel="1" x14ac:dyDescent="0.3">
      <c r="H1829" s="1" t="str">
        <v>0 - BM Costs</v>
      </c>
      <c r="L1829" s="1" t="str">
        <v>0 - BM Port</v>
      </c>
      <c r="N1829" s="1" t="str">
        <v>0 - Port Assets</v>
      </c>
      <c r="O1829" s="8"/>
      <c r="P1829" s="8"/>
      <c r="Q1829" s="8"/>
      <c r="R1829" s="8"/>
      <c r="S1829" s="8"/>
      <c r="T1829" s="8"/>
      <c r="U1829" s="8"/>
      <c r="V1829" s="8"/>
      <c r="W1829" s="8"/>
      <c r="X1829" s="8"/>
      <c r="Y1829" s="8"/>
      <c r="Z1829" s="8"/>
      <c r="AA1829" s="8"/>
      <c r="AB1829" s="8"/>
      <c r="AC1829" s="8"/>
      <c r="AD1829" s="8"/>
      <c r="AE1829" s="8"/>
      <c r="AF1829" s="8"/>
      <c r="AG1829" s="8"/>
      <c r="AH1829" s="8"/>
      <c r="AI1829" s="8"/>
      <c r="AJ1829" s="8"/>
      <c r="AK1829" s="8"/>
      <c r="AL1829" s="8"/>
      <c r="AM1829" s="8"/>
      <c r="AN1829" s="8"/>
      <c r="AO1829" s="8"/>
      <c r="AP1829" s="8"/>
      <c r="AQ1829" s="8"/>
      <c r="AR1829" s="8"/>
      <c r="AS1829" s="8"/>
      <c r="AT1829" s="8"/>
      <c r="AU1829" s="8"/>
      <c r="AV1829" s="8"/>
      <c r="AW1829" s="8"/>
      <c r="AX1829" s="8"/>
      <c r="AY1829" s="8"/>
      <c r="AZ1829" s="8"/>
      <c r="BA1829" s="8"/>
      <c r="BB1829" s="8"/>
      <c r="BC1829" s="8"/>
      <c r="BD1829" s="8"/>
      <c r="BE1829" s="8"/>
      <c r="BF1829" s="8"/>
      <c r="BG1829" s="8"/>
      <c r="BH1829" s="8"/>
      <c r="BI1829" s="8"/>
      <c r="BJ1829" s="8"/>
      <c r="BK1829" s="8"/>
      <c r="BL1829" s="8"/>
      <c r="BM1829" s="8"/>
      <c r="BN1829" s="8"/>
      <c r="BO1829" s="8"/>
      <c r="BP1829" s="1" t="str">
        <v>0- Port Costs</v>
      </c>
      <c r="BT1829" s="1" t="str">
        <v>0- Port Value</v>
      </c>
      <c r="BU1829" s="8"/>
    </row>
    <row r="1830" spans="8:73" hidden="1" outlineLevel="1" x14ac:dyDescent="0.3">
      <c r="H1830" s="1" t="str">
        <v>0 - BM Costs</v>
      </c>
      <c r="L1830" s="1" t="str">
        <v>0 - BM Port</v>
      </c>
      <c r="N1830" s="1" t="str">
        <v>0 - Port Assets</v>
      </c>
      <c r="O1830" s="8"/>
      <c r="P1830" s="8"/>
      <c r="Q1830" s="8"/>
      <c r="R1830" s="8"/>
      <c r="S1830" s="8"/>
      <c r="T1830" s="8"/>
      <c r="U1830" s="8"/>
      <c r="V1830" s="8"/>
      <c r="W1830" s="8"/>
      <c r="X1830" s="8"/>
      <c r="Y1830" s="8"/>
      <c r="Z1830" s="8"/>
      <c r="AA1830" s="8"/>
      <c r="AB1830" s="8"/>
      <c r="AC1830" s="8"/>
      <c r="AD1830" s="8"/>
      <c r="AE1830" s="8"/>
      <c r="AF1830" s="8"/>
      <c r="AG1830" s="8"/>
      <c r="AH1830" s="8"/>
      <c r="AI1830" s="8"/>
      <c r="AJ1830" s="8"/>
      <c r="AK1830" s="8"/>
      <c r="AL1830" s="8"/>
      <c r="AM1830" s="8"/>
      <c r="AN1830" s="8"/>
      <c r="AO1830" s="8"/>
      <c r="AP1830" s="8"/>
      <c r="AQ1830" s="8"/>
      <c r="AR1830" s="8"/>
      <c r="AS1830" s="8"/>
      <c r="AT1830" s="8"/>
      <c r="AU1830" s="8"/>
      <c r="AV1830" s="8"/>
      <c r="AW1830" s="8"/>
      <c r="AX1830" s="8"/>
      <c r="AY1830" s="8"/>
      <c r="AZ1830" s="8"/>
      <c r="BA1830" s="8"/>
      <c r="BB1830" s="8"/>
      <c r="BC1830" s="8"/>
      <c r="BD1830" s="8"/>
      <c r="BE1830" s="8"/>
      <c r="BF1830" s="8"/>
      <c r="BG1830" s="8"/>
      <c r="BH1830" s="8"/>
      <c r="BI1830" s="8"/>
      <c r="BJ1830" s="8"/>
      <c r="BK1830" s="8"/>
      <c r="BL1830" s="8"/>
      <c r="BM1830" s="8"/>
      <c r="BN1830" s="8"/>
      <c r="BO1830" s="8"/>
      <c r="BP1830" s="1" t="str">
        <v>0- Port Costs</v>
      </c>
      <c r="BT1830" s="1" t="str">
        <v>0- Port Value</v>
      </c>
      <c r="BU1830" s="8"/>
    </row>
    <row r="1831" spans="8:73" hidden="1" outlineLevel="1" x14ac:dyDescent="0.3">
      <c r="H1831" s="1" t="str">
        <v>0 - BM Costs</v>
      </c>
      <c r="L1831" s="1" t="str">
        <v>0 - BM Port</v>
      </c>
      <c r="N1831" s="1" t="str">
        <v>0 - Port Assets</v>
      </c>
      <c r="O1831" s="8"/>
      <c r="P1831" s="8"/>
      <c r="Q1831" s="8"/>
      <c r="R1831" s="8"/>
      <c r="S1831" s="8"/>
      <c r="T1831" s="8"/>
      <c r="U1831" s="8"/>
      <c r="V1831" s="8"/>
      <c r="W1831" s="8"/>
      <c r="X1831" s="8"/>
      <c r="Y1831" s="8"/>
      <c r="Z1831" s="8"/>
      <c r="AA1831" s="8"/>
      <c r="AB1831" s="8"/>
      <c r="AC1831" s="8"/>
      <c r="AD1831" s="8"/>
      <c r="AE1831" s="8"/>
      <c r="AF1831" s="8"/>
      <c r="AG1831" s="8"/>
      <c r="AH1831" s="8"/>
      <c r="AI1831" s="8"/>
      <c r="AJ1831" s="8"/>
      <c r="AK1831" s="8"/>
      <c r="AL1831" s="8"/>
      <c r="AM1831" s="8"/>
      <c r="AN1831" s="8"/>
      <c r="AO1831" s="8"/>
      <c r="AP1831" s="8"/>
      <c r="AQ1831" s="8"/>
      <c r="AR1831" s="8"/>
      <c r="AS1831" s="8"/>
      <c r="AT1831" s="8"/>
      <c r="AU1831" s="8"/>
      <c r="AV1831" s="8"/>
      <c r="AW1831" s="8"/>
      <c r="AX1831" s="8"/>
      <c r="AY1831" s="8"/>
      <c r="AZ1831" s="8"/>
      <c r="BA1831" s="8"/>
      <c r="BB1831" s="8"/>
      <c r="BC1831" s="8"/>
      <c r="BD1831" s="8"/>
      <c r="BE1831" s="8"/>
      <c r="BF1831" s="8"/>
      <c r="BG1831" s="8"/>
      <c r="BH1831" s="8"/>
      <c r="BI1831" s="8"/>
      <c r="BJ1831" s="8"/>
      <c r="BK1831" s="8"/>
      <c r="BL1831" s="8"/>
      <c r="BM1831" s="8"/>
      <c r="BN1831" s="8"/>
      <c r="BO1831" s="8"/>
      <c r="BP1831" s="1" t="str">
        <v>0- Port Costs</v>
      </c>
      <c r="BT1831" s="1" t="str">
        <v>0- Port Value</v>
      </c>
      <c r="BU1831" s="8"/>
    </row>
    <row r="1832" spans="8:73" hidden="1" outlineLevel="1" x14ac:dyDescent="0.3">
      <c r="H1832" s="1" t="str">
        <v>0 - BM Costs</v>
      </c>
      <c r="L1832" s="1" t="str">
        <v>0 - BM Port</v>
      </c>
      <c r="N1832" s="1" t="str">
        <v>0 - Port Assets</v>
      </c>
      <c r="O1832" s="8"/>
      <c r="P1832" s="8"/>
      <c r="Q1832" s="8"/>
      <c r="R1832" s="8"/>
      <c r="S1832" s="8"/>
      <c r="T1832" s="8"/>
      <c r="U1832" s="8"/>
      <c r="V1832" s="8"/>
      <c r="W1832" s="8"/>
      <c r="X1832" s="8"/>
      <c r="Y1832" s="8"/>
      <c r="Z1832" s="8"/>
      <c r="AA1832" s="8"/>
      <c r="AB1832" s="8"/>
      <c r="AC1832" s="8"/>
      <c r="AD1832" s="8"/>
      <c r="AE1832" s="8"/>
      <c r="AF1832" s="8"/>
      <c r="AG1832" s="8"/>
      <c r="AH1832" s="8"/>
      <c r="AI1832" s="8"/>
      <c r="AJ1832" s="8"/>
      <c r="AK1832" s="8"/>
      <c r="AL1832" s="8"/>
      <c r="AM1832" s="8"/>
      <c r="AN1832" s="8"/>
      <c r="AO1832" s="8"/>
      <c r="AP1832" s="8"/>
      <c r="AQ1832" s="8"/>
      <c r="AR1832" s="8"/>
      <c r="AS1832" s="8"/>
      <c r="AT1832" s="8"/>
      <c r="AU1832" s="8"/>
      <c r="AV1832" s="8"/>
      <c r="AW1832" s="8"/>
      <c r="AX1832" s="8"/>
      <c r="AY1832" s="8"/>
      <c r="AZ1832" s="8"/>
      <c r="BA1832" s="8"/>
      <c r="BB1832" s="8"/>
      <c r="BC1832" s="8"/>
      <c r="BD1832" s="8"/>
      <c r="BE1832" s="8"/>
      <c r="BF1832" s="8"/>
      <c r="BG1832" s="8"/>
      <c r="BH1832" s="8"/>
      <c r="BI1832" s="8"/>
      <c r="BJ1832" s="8"/>
      <c r="BK1832" s="8"/>
      <c r="BL1832" s="8"/>
      <c r="BM1832" s="8"/>
      <c r="BN1832" s="8"/>
      <c r="BO1832" s="8"/>
      <c r="BP1832" s="1" t="str">
        <v>0- Port Costs</v>
      </c>
      <c r="BT1832" s="1" t="str">
        <v>0- Port Value</v>
      </c>
      <c r="BU1832" s="8"/>
    </row>
    <row r="1833" spans="8:73" hidden="1" outlineLevel="1" x14ac:dyDescent="0.3">
      <c r="H1833" s="1" t="str">
        <v>0 - BM Costs</v>
      </c>
      <c r="L1833" s="1" t="str">
        <v>0 - BM Port</v>
      </c>
      <c r="N1833" s="1" t="str">
        <v>0 - Port Assets</v>
      </c>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c r="AL1833" s="8"/>
      <c r="AM1833" s="8"/>
      <c r="AN1833" s="8"/>
      <c r="AO1833" s="8"/>
      <c r="AP1833" s="8"/>
      <c r="AQ1833" s="8"/>
      <c r="AR1833" s="8"/>
      <c r="AS1833" s="8"/>
      <c r="AT1833" s="8"/>
      <c r="AU1833" s="8"/>
      <c r="AV1833" s="8"/>
      <c r="AW1833" s="8"/>
      <c r="AX1833" s="8"/>
      <c r="AY1833" s="8"/>
      <c r="AZ1833" s="8"/>
      <c r="BA1833" s="8"/>
      <c r="BB1833" s="8"/>
      <c r="BC1833" s="8"/>
      <c r="BD1833" s="8"/>
      <c r="BE1833" s="8"/>
      <c r="BF1833" s="8"/>
      <c r="BG1833" s="8"/>
      <c r="BH1833" s="8"/>
      <c r="BI1833" s="8"/>
      <c r="BJ1833" s="8"/>
      <c r="BK1833" s="8"/>
      <c r="BL1833" s="8"/>
      <c r="BM1833" s="8"/>
      <c r="BN1833" s="8"/>
      <c r="BO1833" s="8"/>
      <c r="BP1833" s="1" t="str">
        <v>0- Port Costs</v>
      </c>
      <c r="BT1833" s="1" t="str">
        <v>0- Port Value</v>
      </c>
      <c r="BU1833" s="8"/>
    </row>
    <row r="1834" spans="8:73" hidden="1" outlineLevel="1" x14ac:dyDescent="0.3">
      <c r="H1834" s="1" t="str">
        <v>0 - BM Costs</v>
      </c>
      <c r="L1834" s="1" t="str">
        <v>0 - BM Port</v>
      </c>
      <c r="N1834" s="1" t="str">
        <v>0 - Port Assets</v>
      </c>
      <c r="O1834" s="8"/>
      <c r="P1834" s="8"/>
      <c r="Q1834" s="8"/>
      <c r="R1834" s="8"/>
      <c r="S1834" s="8"/>
      <c r="T1834" s="8"/>
      <c r="U1834" s="8"/>
      <c r="V1834" s="8"/>
      <c r="W1834" s="8"/>
      <c r="X1834" s="8"/>
      <c r="Y1834" s="8"/>
      <c r="Z1834" s="8"/>
      <c r="AA1834" s="8"/>
      <c r="AB1834" s="8"/>
      <c r="AC1834" s="8"/>
      <c r="AD1834" s="8"/>
      <c r="AE1834" s="8"/>
      <c r="AF1834" s="8"/>
      <c r="AG1834" s="8"/>
      <c r="AH1834" s="8"/>
      <c r="AI1834" s="8"/>
      <c r="AJ1834" s="8"/>
      <c r="AK1834" s="8"/>
      <c r="AL1834" s="8"/>
      <c r="AM1834" s="8"/>
      <c r="AN1834" s="8"/>
      <c r="AO1834" s="8"/>
      <c r="AP1834" s="8"/>
      <c r="AQ1834" s="8"/>
      <c r="AR1834" s="8"/>
      <c r="AS1834" s="8"/>
      <c r="AT1834" s="8"/>
      <c r="AU1834" s="8"/>
      <c r="AV1834" s="8"/>
      <c r="AW1834" s="8"/>
      <c r="AX1834" s="8"/>
      <c r="AY1834" s="8"/>
      <c r="AZ1834" s="8"/>
      <c r="BA1834" s="8"/>
      <c r="BB1834" s="8"/>
      <c r="BC1834" s="8"/>
      <c r="BD1834" s="8"/>
      <c r="BE1834" s="8"/>
      <c r="BF1834" s="8"/>
      <c r="BG1834" s="8"/>
      <c r="BH1834" s="8"/>
      <c r="BI1834" s="8"/>
      <c r="BJ1834" s="8"/>
      <c r="BK1834" s="8"/>
      <c r="BL1834" s="8"/>
      <c r="BM1834" s="8"/>
      <c r="BN1834" s="8"/>
      <c r="BO1834" s="8"/>
      <c r="BP1834" s="1" t="str">
        <v>0- Port Costs</v>
      </c>
      <c r="BT1834" s="1" t="str">
        <v>0- Port Value</v>
      </c>
      <c r="BU1834" s="8"/>
    </row>
    <row r="1835" spans="8:73" hidden="1" outlineLevel="1" x14ac:dyDescent="0.3">
      <c r="H1835" s="1" t="str">
        <v>0 - BM Costs</v>
      </c>
      <c r="L1835" s="1" t="str">
        <v>0 - BM Port</v>
      </c>
      <c r="N1835" s="1" t="str">
        <v>0 - Port Assets</v>
      </c>
      <c r="O1835" s="8"/>
      <c r="P1835" s="8"/>
      <c r="Q1835" s="8"/>
      <c r="R1835" s="8"/>
      <c r="S1835" s="8"/>
      <c r="T1835" s="8"/>
      <c r="U1835" s="8"/>
      <c r="V1835" s="8"/>
      <c r="W1835" s="8"/>
      <c r="X1835" s="8"/>
      <c r="Y1835" s="8"/>
      <c r="Z1835" s="8"/>
      <c r="AA1835" s="8"/>
      <c r="AB1835" s="8"/>
      <c r="AC1835" s="8"/>
      <c r="AD1835" s="8"/>
      <c r="AE1835" s="8"/>
      <c r="AF1835" s="8"/>
      <c r="AG1835" s="8"/>
      <c r="AH1835" s="8"/>
      <c r="AI1835" s="8"/>
      <c r="AJ1835" s="8"/>
      <c r="AK1835" s="8"/>
      <c r="AL1835" s="8"/>
      <c r="AM1835" s="8"/>
      <c r="AN1835" s="8"/>
      <c r="AO1835" s="8"/>
      <c r="AP1835" s="8"/>
      <c r="AQ1835" s="8"/>
      <c r="AR1835" s="8"/>
      <c r="AS1835" s="8"/>
      <c r="AT1835" s="8"/>
      <c r="AU1835" s="8"/>
      <c r="AV1835" s="8"/>
      <c r="AW1835" s="8"/>
      <c r="AX1835" s="8"/>
      <c r="AY1835" s="8"/>
      <c r="AZ1835" s="8"/>
      <c r="BA1835" s="8"/>
      <c r="BB1835" s="8"/>
      <c r="BC1835" s="8"/>
      <c r="BD1835" s="8"/>
      <c r="BE1835" s="8"/>
      <c r="BF1835" s="8"/>
      <c r="BG1835" s="8"/>
      <c r="BH1835" s="8"/>
      <c r="BI1835" s="8"/>
      <c r="BJ1835" s="8"/>
      <c r="BK1835" s="8"/>
      <c r="BL1835" s="8"/>
      <c r="BM1835" s="8"/>
      <c r="BN1835" s="8"/>
      <c r="BO1835" s="8"/>
      <c r="BP1835" s="1" t="str">
        <v>0- Port Costs</v>
      </c>
      <c r="BT1835" s="1" t="str">
        <v>0- Port Value</v>
      </c>
      <c r="BU1835" s="8"/>
    </row>
    <row r="1836" spans="8:73" hidden="1" outlineLevel="1" x14ac:dyDescent="0.3">
      <c r="H1836" s="1" t="str">
        <v>0 - BM Costs</v>
      </c>
      <c r="L1836" s="1" t="str">
        <v>0 - BM Port</v>
      </c>
      <c r="N1836" s="1" t="str">
        <v>0 - Port Assets</v>
      </c>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8"/>
      <c r="AX1836" s="8"/>
      <c r="AY1836" s="8"/>
      <c r="AZ1836" s="8"/>
      <c r="BA1836" s="8"/>
      <c r="BB1836" s="8"/>
      <c r="BC1836" s="8"/>
      <c r="BD1836" s="8"/>
      <c r="BE1836" s="8"/>
      <c r="BF1836" s="8"/>
      <c r="BG1836" s="8"/>
      <c r="BH1836" s="8"/>
      <c r="BI1836" s="8"/>
      <c r="BJ1836" s="8"/>
      <c r="BK1836" s="8"/>
      <c r="BL1836" s="8"/>
      <c r="BM1836" s="8"/>
      <c r="BN1836" s="8"/>
      <c r="BO1836" s="8"/>
      <c r="BP1836" s="1" t="str">
        <v>0- Port Costs</v>
      </c>
      <c r="BT1836" s="1" t="str">
        <v>0- Port Value</v>
      </c>
      <c r="BU1836" s="8"/>
    </row>
    <row r="1837" spans="8:73" hidden="1" outlineLevel="1" x14ac:dyDescent="0.3">
      <c r="H1837" s="1" t="str">
        <v>0 - BM Costs</v>
      </c>
      <c r="L1837" s="1" t="str">
        <v>0 - BM Port</v>
      </c>
      <c r="N1837" s="1" t="str">
        <v>0 - Port Assets</v>
      </c>
      <c r="O1837" s="8"/>
      <c r="P1837" s="8"/>
      <c r="Q1837" s="8"/>
      <c r="R1837" s="8"/>
      <c r="S1837" s="8"/>
      <c r="T1837" s="8"/>
      <c r="U1837" s="8"/>
      <c r="V1837" s="8"/>
      <c r="W1837" s="8"/>
      <c r="X1837" s="8"/>
      <c r="Y1837" s="8"/>
      <c r="Z1837" s="8"/>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8"/>
      <c r="AX1837" s="8"/>
      <c r="AY1837" s="8"/>
      <c r="AZ1837" s="8"/>
      <c r="BA1837" s="8"/>
      <c r="BB1837" s="8"/>
      <c r="BC1837" s="8"/>
      <c r="BD1837" s="8"/>
      <c r="BE1837" s="8"/>
      <c r="BF1837" s="8"/>
      <c r="BG1837" s="8"/>
      <c r="BH1837" s="8"/>
      <c r="BI1837" s="8"/>
      <c r="BJ1837" s="8"/>
      <c r="BK1837" s="8"/>
      <c r="BL1837" s="8"/>
      <c r="BM1837" s="8"/>
      <c r="BN1837" s="8"/>
      <c r="BO1837" s="8"/>
      <c r="BP1837" s="1" t="str">
        <v>0- Port Costs</v>
      </c>
      <c r="BT1837" s="1" t="str">
        <v>0- Port Value</v>
      </c>
      <c r="BU1837" s="8"/>
    </row>
    <row r="1838" spans="8:73" hidden="1" outlineLevel="1" x14ac:dyDescent="0.3">
      <c r="H1838" s="1" t="str">
        <v>0 - BM Costs</v>
      </c>
      <c r="L1838" s="1" t="str">
        <v>0 - BM Port</v>
      </c>
      <c r="N1838" s="1" t="str">
        <v>0 - Port Assets</v>
      </c>
      <c r="O1838" s="8"/>
      <c r="P1838" s="8"/>
      <c r="Q1838" s="8"/>
      <c r="R1838" s="8"/>
      <c r="S1838" s="8"/>
      <c r="T1838" s="8"/>
      <c r="U1838" s="8"/>
      <c r="V1838" s="8"/>
      <c r="W1838" s="8"/>
      <c r="X1838" s="8"/>
      <c r="Y1838" s="8"/>
      <c r="Z1838" s="8"/>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8"/>
      <c r="AX1838" s="8"/>
      <c r="AY1838" s="8"/>
      <c r="AZ1838" s="8"/>
      <c r="BA1838" s="8"/>
      <c r="BB1838" s="8"/>
      <c r="BC1838" s="8"/>
      <c r="BD1838" s="8"/>
      <c r="BE1838" s="8"/>
      <c r="BF1838" s="8"/>
      <c r="BG1838" s="8"/>
      <c r="BH1838" s="8"/>
      <c r="BI1838" s="8"/>
      <c r="BJ1838" s="8"/>
      <c r="BK1838" s="8"/>
      <c r="BL1838" s="8"/>
      <c r="BM1838" s="8"/>
      <c r="BN1838" s="8"/>
      <c r="BO1838" s="8"/>
      <c r="BP1838" s="1" t="str">
        <v>0- Port Costs</v>
      </c>
      <c r="BT1838" s="1" t="str">
        <v>0- Port Value</v>
      </c>
      <c r="BU1838" s="8"/>
    </row>
    <row r="1839" spans="8:73" hidden="1" outlineLevel="1" x14ac:dyDescent="0.3">
      <c r="H1839" s="1" t="str">
        <v>0 - BM Costs</v>
      </c>
      <c r="L1839" s="1" t="str">
        <v>0 - BM Port</v>
      </c>
      <c r="N1839" s="1" t="str">
        <v>0 - Port Assets</v>
      </c>
      <c r="O1839" s="8"/>
      <c r="P1839" s="8"/>
      <c r="Q1839" s="8"/>
      <c r="R1839" s="8"/>
      <c r="S1839" s="8"/>
      <c r="T1839" s="8"/>
      <c r="U1839" s="8"/>
      <c r="V1839" s="8"/>
      <c r="W1839" s="8"/>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c r="BD1839" s="8"/>
      <c r="BE1839" s="8"/>
      <c r="BF1839" s="8"/>
      <c r="BG1839" s="8"/>
      <c r="BH1839" s="8"/>
      <c r="BI1839" s="8"/>
      <c r="BJ1839" s="8"/>
      <c r="BK1839" s="8"/>
      <c r="BL1839" s="8"/>
      <c r="BM1839" s="8"/>
      <c r="BN1839" s="8"/>
      <c r="BO1839" s="8"/>
      <c r="BP1839" s="1" t="str">
        <v>0- Port Costs</v>
      </c>
      <c r="BT1839" s="1" t="str">
        <v>0- Port Value</v>
      </c>
      <c r="BU1839" s="8"/>
    </row>
    <row r="1840" spans="8:73" hidden="1" outlineLevel="1" x14ac:dyDescent="0.3">
      <c r="H1840" s="1" t="str">
        <v>0 - BM Costs</v>
      </c>
      <c r="L1840" s="1" t="str">
        <v>0 - BM Port</v>
      </c>
      <c r="N1840" s="1" t="str">
        <v>0 - Port Assets</v>
      </c>
      <c r="O1840" s="8"/>
      <c r="P1840" s="8"/>
      <c r="Q1840" s="8"/>
      <c r="R1840" s="8"/>
      <c r="S1840" s="8"/>
      <c r="T1840" s="8"/>
      <c r="U1840" s="8"/>
      <c r="V1840" s="8"/>
      <c r="W1840" s="8"/>
      <c r="X1840" s="8"/>
      <c r="Y1840" s="8"/>
      <c r="Z1840" s="8"/>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8"/>
      <c r="AX1840" s="8"/>
      <c r="AY1840" s="8"/>
      <c r="AZ1840" s="8"/>
      <c r="BA1840" s="8"/>
      <c r="BB1840" s="8"/>
      <c r="BC1840" s="8"/>
      <c r="BD1840" s="8"/>
      <c r="BE1840" s="8"/>
      <c r="BF1840" s="8"/>
      <c r="BG1840" s="8"/>
      <c r="BH1840" s="8"/>
      <c r="BI1840" s="8"/>
      <c r="BJ1840" s="8"/>
      <c r="BK1840" s="8"/>
      <c r="BL1840" s="8"/>
      <c r="BM1840" s="8"/>
      <c r="BN1840" s="8"/>
      <c r="BO1840" s="8"/>
      <c r="BP1840" s="1" t="str">
        <v>0- Port Costs</v>
      </c>
      <c r="BT1840" s="1" t="str">
        <v>0- Port Value</v>
      </c>
      <c r="BU1840" s="8"/>
    </row>
    <row r="1841" spans="8:73" hidden="1" outlineLevel="1" x14ac:dyDescent="0.3">
      <c r="H1841" s="1" t="str">
        <v>0 - BM Costs</v>
      </c>
      <c r="L1841" s="1" t="str">
        <v>0 - BM Port</v>
      </c>
      <c r="N1841" s="1" t="str">
        <v>0 - Port Assets</v>
      </c>
      <c r="O1841" s="8"/>
      <c r="P1841" s="8"/>
      <c r="Q1841" s="8"/>
      <c r="R1841" s="8"/>
      <c r="S1841" s="8"/>
      <c r="T1841" s="8"/>
      <c r="U1841" s="8"/>
      <c r="V1841" s="8"/>
      <c r="W1841" s="8"/>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c r="BB1841" s="8"/>
      <c r="BC1841" s="8"/>
      <c r="BD1841" s="8"/>
      <c r="BE1841" s="8"/>
      <c r="BF1841" s="8"/>
      <c r="BG1841" s="8"/>
      <c r="BH1841" s="8"/>
      <c r="BI1841" s="8"/>
      <c r="BJ1841" s="8"/>
      <c r="BK1841" s="8"/>
      <c r="BL1841" s="8"/>
      <c r="BM1841" s="8"/>
      <c r="BN1841" s="8"/>
      <c r="BO1841" s="8"/>
      <c r="BP1841" s="1" t="str">
        <v>0- Port Costs</v>
      </c>
      <c r="BT1841" s="1" t="str">
        <v>0- Port Value</v>
      </c>
      <c r="BU1841" s="8"/>
    </row>
    <row r="1842" spans="8:73" hidden="1" outlineLevel="1" x14ac:dyDescent="0.3">
      <c r="H1842" s="1" t="str">
        <v>0 - BM Costs</v>
      </c>
      <c r="L1842" s="1" t="str">
        <v>0 - BM Port</v>
      </c>
      <c r="N1842" s="1" t="str">
        <v>0 - Port Assets</v>
      </c>
      <c r="O1842" s="8"/>
      <c r="P1842" s="8"/>
      <c r="Q1842" s="8"/>
      <c r="R1842" s="8"/>
      <c r="S1842" s="8"/>
      <c r="T1842" s="8"/>
      <c r="U1842" s="8"/>
      <c r="V1842" s="8"/>
      <c r="W1842" s="8"/>
      <c r="X1842" s="8"/>
      <c r="Y1842" s="8"/>
      <c r="Z1842" s="8"/>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8"/>
      <c r="AX1842" s="8"/>
      <c r="AY1842" s="8"/>
      <c r="AZ1842" s="8"/>
      <c r="BA1842" s="8"/>
      <c r="BB1842" s="8"/>
      <c r="BC1842" s="8"/>
      <c r="BD1842" s="8"/>
      <c r="BE1842" s="8"/>
      <c r="BF1842" s="8"/>
      <c r="BG1842" s="8"/>
      <c r="BH1842" s="8"/>
      <c r="BI1842" s="8"/>
      <c r="BJ1842" s="8"/>
      <c r="BK1842" s="8"/>
      <c r="BL1842" s="8"/>
      <c r="BM1842" s="8"/>
      <c r="BN1842" s="8"/>
      <c r="BO1842" s="8"/>
      <c r="BP1842" s="1" t="str">
        <v>0- Port Costs</v>
      </c>
      <c r="BT1842" s="1" t="str">
        <v>0- Port Value</v>
      </c>
      <c r="BU1842" s="8"/>
    </row>
    <row r="1843" spans="8:73" hidden="1" outlineLevel="1" x14ac:dyDescent="0.3">
      <c r="H1843" s="1" t="str">
        <v>0 - BM Costs</v>
      </c>
      <c r="L1843" s="1" t="str">
        <v>0 - BM Port</v>
      </c>
      <c r="N1843" s="1" t="str">
        <v>0 - Port Assets</v>
      </c>
      <c r="O1843" s="8"/>
      <c r="P1843" s="8"/>
      <c r="Q1843" s="8"/>
      <c r="R1843" s="8"/>
      <c r="S1843" s="8"/>
      <c r="T1843" s="8"/>
      <c r="U1843" s="8"/>
      <c r="V1843" s="8"/>
      <c r="W1843" s="8"/>
      <c r="X1843" s="8"/>
      <c r="Y1843" s="8"/>
      <c r="Z1843" s="8"/>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8"/>
      <c r="AX1843" s="8"/>
      <c r="AY1843" s="8"/>
      <c r="AZ1843" s="8"/>
      <c r="BA1843" s="8"/>
      <c r="BB1843" s="8"/>
      <c r="BC1843" s="8"/>
      <c r="BD1843" s="8"/>
      <c r="BE1843" s="8"/>
      <c r="BF1843" s="8"/>
      <c r="BG1843" s="8"/>
      <c r="BH1843" s="8"/>
      <c r="BI1843" s="8"/>
      <c r="BJ1843" s="8"/>
      <c r="BK1843" s="8"/>
      <c r="BL1843" s="8"/>
      <c r="BM1843" s="8"/>
      <c r="BN1843" s="8"/>
      <c r="BO1843" s="8"/>
      <c r="BP1843" s="1" t="str">
        <v>0- Port Costs</v>
      </c>
      <c r="BT1843" s="1" t="str">
        <v>0- Port Value</v>
      </c>
      <c r="BU1843" s="8"/>
    </row>
    <row r="1844" spans="8:73" hidden="1" outlineLevel="1" x14ac:dyDescent="0.3">
      <c r="H1844" s="1" t="str">
        <v>0 - BM Costs</v>
      </c>
      <c r="L1844" s="1" t="str">
        <v>0 - BM Port</v>
      </c>
      <c r="N1844" s="1" t="str">
        <v>0 - Port Assets</v>
      </c>
      <c r="O1844" s="8"/>
      <c r="P1844" s="8"/>
      <c r="Q1844" s="8"/>
      <c r="R1844" s="8"/>
      <c r="S1844" s="8"/>
      <c r="T1844" s="8"/>
      <c r="U1844" s="8"/>
      <c r="V1844" s="8"/>
      <c r="W1844" s="8"/>
      <c r="X1844" s="8"/>
      <c r="Y1844" s="8"/>
      <c r="Z1844" s="8"/>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8"/>
      <c r="AX1844" s="8"/>
      <c r="AY1844" s="8"/>
      <c r="AZ1844" s="8"/>
      <c r="BA1844" s="8"/>
      <c r="BB1844" s="8"/>
      <c r="BC1844" s="8"/>
      <c r="BD1844" s="8"/>
      <c r="BE1844" s="8"/>
      <c r="BF1844" s="8"/>
      <c r="BG1844" s="8"/>
      <c r="BH1844" s="8"/>
      <c r="BI1844" s="8"/>
      <c r="BJ1844" s="8"/>
      <c r="BK1844" s="8"/>
      <c r="BL1844" s="8"/>
      <c r="BM1844" s="8"/>
      <c r="BN1844" s="8"/>
      <c r="BO1844" s="8"/>
      <c r="BP1844" s="1" t="str">
        <v>0- Port Costs</v>
      </c>
      <c r="BT1844" s="1" t="str">
        <v>0- Port Value</v>
      </c>
      <c r="BU1844" s="8"/>
    </row>
    <row r="1845" spans="8:73" hidden="1" outlineLevel="1" x14ac:dyDescent="0.3">
      <c r="H1845" s="1" t="str">
        <v>0 - BM Costs</v>
      </c>
      <c r="L1845" s="1" t="str">
        <v>0 - BM Port</v>
      </c>
      <c r="N1845" s="1" t="str">
        <v>0 - Port Assets</v>
      </c>
      <c r="O1845" s="8"/>
      <c r="P1845" s="8"/>
      <c r="Q1845" s="8"/>
      <c r="R1845" s="8"/>
      <c r="S1845" s="8"/>
      <c r="T1845" s="8"/>
      <c r="U1845" s="8"/>
      <c r="V1845" s="8"/>
      <c r="W1845" s="8"/>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c r="BB1845" s="8"/>
      <c r="BC1845" s="8"/>
      <c r="BD1845" s="8"/>
      <c r="BE1845" s="8"/>
      <c r="BF1845" s="8"/>
      <c r="BG1845" s="8"/>
      <c r="BH1845" s="8"/>
      <c r="BI1845" s="8"/>
      <c r="BJ1845" s="8"/>
      <c r="BK1845" s="8"/>
      <c r="BL1845" s="8"/>
      <c r="BM1845" s="8"/>
      <c r="BN1845" s="8"/>
      <c r="BO1845" s="8"/>
      <c r="BP1845" s="1" t="str">
        <v>0- Port Costs</v>
      </c>
      <c r="BT1845" s="1" t="str">
        <v>0- Port Value</v>
      </c>
      <c r="BU1845" s="8"/>
    </row>
    <row r="1846" spans="8:73" hidden="1" outlineLevel="1" x14ac:dyDescent="0.3">
      <c r="H1846" s="1" t="str">
        <v>0 - BM Costs</v>
      </c>
      <c r="L1846" s="1" t="str">
        <v>0 - BM Port</v>
      </c>
      <c r="N1846" s="1" t="str">
        <v>0 - Port Assets</v>
      </c>
      <c r="O1846" s="8"/>
      <c r="P1846" s="8"/>
      <c r="Q1846" s="8"/>
      <c r="R1846" s="8"/>
      <c r="S1846" s="8"/>
      <c r="T1846" s="8"/>
      <c r="U1846" s="8"/>
      <c r="V1846" s="8"/>
      <c r="W1846" s="8"/>
      <c r="X1846" s="8"/>
      <c r="Y1846" s="8"/>
      <c r="Z1846" s="8"/>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8"/>
      <c r="AX1846" s="8"/>
      <c r="AY1846" s="8"/>
      <c r="AZ1846" s="8"/>
      <c r="BA1846" s="8"/>
      <c r="BB1846" s="8"/>
      <c r="BC1846" s="8"/>
      <c r="BD1846" s="8"/>
      <c r="BE1846" s="8"/>
      <c r="BF1846" s="8"/>
      <c r="BG1846" s="8"/>
      <c r="BH1846" s="8"/>
      <c r="BI1846" s="8"/>
      <c r="BJ1846" s="8"/>
      <c r="BK1846" s="8"/>
      <c r="BL1846" s="8"/>
      <c r="BM1846" s="8"/>
      <c r="BN1846" s="8"/>
      <c r="BO1846" s="8"/>
      <c r="BP1846" s="1" t="str">
        <v>0- Port Costs</v>
      </c>
      <c r="BT1846" s="1" t="str">
        <v>0- Port Value</v>
      </c>
      <c r="BU1846" s="8"/>
    </row>
    <row r="1847" spans="8:73" hidden="1" outlineLevel="1" x14ac:dyDescent="0.3">
      <c r="H1847" s="1" t="str">
        <v>0 - BM Costs</v>
      </c>
      <c r="L1847" s="1" t="str">
        <v>0 - BM Port</v>
      </c>
      <c r="N1847" s="1" t="str">
        <v>0 - Port Assets</v>
      </c>
      <c r="O1847" s="8"/>
      <c r="P1847" s="8"/>
      <c r="Q1847" s="8"/>
      <c r="R1847" s="8"/>
      <c r="S1847" s="8"/>
      <c r="T1847" s="8"/>
      <c r="U1847" s="8"/>
      <c r="V1847" s="8"/>
      <c r="W1847" s="8"/>
      <c r="X1847" s="8"/>
      <c r="Y1847" s="8"/>
      <c r="Z1847" s="8"/>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8"/>
      <c r="AX1847" s="8"/>
      <c r="AY1847" s="8"/>
      <c r="AZ1847" s="8"/>
      <c r="BA1847" s="8"/>
      <c r="BB1847" s="8"/>
      <c r="BC1847" s="8"/>
      <c r="BD1847" s="8"/>
      <c r="BE1847" s="8"/>
      <c r="BF1847" s="8"/>
      <c r="BG1847" s="8"/>
      <c r="BH1847" s="8"/>
      <c r="BI1847" s="8"/>
      <c r="BJ1847" s="8"/>
      <c r="BK1847" s="8"/>
      <c r="BL1847" s="8"/>
      <c r="BM1847" s="8"/>
      <c r="BN1847" s="8"/>
      <c r="BO1847" s="8"/>
      <c r="BP1847" s="1" t="str">
        <v>0- Port Costs</v>
      </c>
      <c r="BT1847" s="1" t="str">
        <v>0- Port Value</v>
      </c>
      <c r="BU1847" s="8"/>
    </row>
    <row r="1848" spans="8:73" hidden="1" outlineLevel="1" x14ac:dyDescent="0.3">
      <c r="H1848" s="1" t="str">
        <v>0 - BM Costs</v>
      </c>
      <c r="L1848" s="1" t="str">
        <v>0 - BM Port</v>
      </c>
      <c r="N1848" s="1" t="str">
        <v>0 - Port Assets</v>
      </c>
      <c r="O1848" s="8"/>
      <c r="P1848" s="8"/>
      <c r="Q1848" s="8"/>
      <c r="R1848" s="8"/>
      <c r="S1848" s="8"/>
      <c r="T1848" s="8"/>
      <c r="U1848" s="8"/>
      <c r="V1848" s="8"/>
      <c r="W1848" s="8"/>
      <c r="X1848" s="8"/>
      <c r="Y1848" s="8"/>
      <c r="Z1848" s="8"/>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8"/>
      <c r="AX1848" s="8"/>
      <c r="AY1848" s="8"/>
      <c r="AZ1848" s="8"/>
      <c r="BA1848" s="8"/>
      <c r="BB1848" s="8"/>
      <c r="BC1848" s="8"/>
      <c r="BD1848" s="8"/>
      <c r="BE1848" s="8"/>
      <c r="BF1848" s="8"/>
      <c r="BG1848" s="8"/>
      <c r="BH1848" s="8"/>
      <c r="BI1848" s="8"/>
      <c r="BJ1848" s="8"/>
      <c r="BK1848" s="8"/>
      <c r="BL1848" s="8"/>
      <c r="BM1848" s="8"/>
      <c r="BN1848" s="8"/>
      <c r="BO1848" s="8"/>
      <c r="BP1848" s="1" t="str">
        <v>0- Port Costs</v>
      </c>
      <c r="BT1848" s="1" t="str">
        <v>0- Port Value</v>
      </c>
      <c r="BU1848" s="8"/>
    </row>
    <row r="1849" spans="8:73" hidden="1" outlineLevel="1" x14ac:dyDescent="0.3">
      <c r="H1849" s="1" t="str">
        <v>0 - BM Costs</v>
      </c>
      <c r="L1849" s="1" t="str">
        <v>0 - BM Port</v>
      </c>
      <c r="N1849" s="1" t="str">
        <v>0 - Port Assets</v>
      </c>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c r="BD1849" s="8"/>
      <c r="BE1849" s="8"/>
      <c r="BF1849" s="8"/>
      <c r="BG1849" s="8"/>
      <c r="BH1849" s="8"/>
      <c r="BI1849" s="8"/>
      <c r="BJ1849" s="8"/>
      <c r="BK1849" s="8"/>
      <c r="BL1849" s="8"/>
      <c r="BM1849" s="8"/>
      <c r="BN1849" s="8"/>
      <c r="BO1849" s="8"/>
      <c r="BP1849" s="1" t="str">
        <v>0- Port Costs</v>
      </c>
      <c r="BT1849" s="1" t="str">
        <v>0- Port Value</v>
      </c>
      <c r="BU1849" s="8"/>
    </row>
    <row r="1850" spans="8:73" hidden="1" outlineLevel="1" x14ac:dyDescent="0.3">
      <c r="H1850" s="1" t="str">
        <v>0 - BM Costs</v>
      </c>
      <c r="L1850" s="1" t="str">
        <v>0 - BM Port</v>
      </c>
      <c r="N1850" s="1" t="str">
        <v>0 - Port Assets</v>
      </c>
      <c r="O1850" s="8"/>
      <c r="P1850" s="8"/>
      <c r="Q1850" s="8"/>
      <c r="R1850" s="8"/>
      <c r="S1850" s="8"/>
      <c r="T1850" s="8"/>
      <c r="U1850" s="8"/>
      <c r="V1850" s="8"/>
      <c r="W1850" s="8"/>
      <c r="X1850" s="8"/>
      <c r="Y1850" s="8"/>
      <c r="Z1850" s="8"/>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8"/>
      <c r="AX1850" s="8"/>
      <c r="AY1850" s="8"/>
      <c r="AZ1850" s="8"/>
      <c r="BA1850" s="8"/>
      <c r="BB1850" s="8"/>
      <c r="BC1850" s="8"/>
      <c r="BD1850" s="8"/>
      <c r="BE1850" s="8"/>
      <c r="BF1850" s="8"/>
      <c r="BG1850" s="8"/>
      <c r="BH1850" s="8"/>
      <c r="BI1850" s="8"/>
      <c r="BJ1850" s="8"/>
      <c r="BK1850" s="8"/>
      <c r="BL1850" s="8"/>
      <c r="BM1850" s="8"/>
      <c r="BN1850" s="8"/>
      <c r="BO1850" s="8"/>
      <c r="BP1850" s="1" t="str">
        <v>0- Port Costs</v>
      </c>
      <c r="BT1850" s="1" t="str">
        <v>0- Port Value</v>
      </c>
      <c r="BU1850" s="8"/>
    </row>
    <row r="1851" spans="8:73" hidden="1" outlineLevel="1" x14ac:dyDescent="0.3">
      <c r="H1851" s="1" t="str">
        <v>0 - BM Costs</v>
      </c>
      <c r="L1851" s="1" t="str">
        <v>0 - BM Port</v>
      </c>
      <c r="N1851" s="1" t="str">
        <v>0 - Port Assets</v>
      </c>
      <c r="O1851" s="8"/>
      <c r="P1851" s="8"/>
      <c r="Q1851" s="8"/>
      <c r="R1851" s="8"/>
      <c r="S1851" s="8"/>
      <c r="T1851" s="8"/>
      <c r="U1851" s="8"/>
      <c r="V1851" s="8"/>
      <c r="W1851" s="8"/>
      <c r="X1851" s="8"/>
      <c r="Y1851" s="8"/>
      <c r="Z1851" s="8"/>
      <c r="AA1851" s="8"/>
      <c r="AB1851" s="8"/>
      <c r="AC1851" s="8"/>
      <c r="AD1851" s="8"/>
      <c r="AE1851" s="8"/>
      <c r="AF1851" s="8"/>
      <c r="AG1851" s="8"/>
      <c r="AH1851" s="8"/>
      <c r="AI1851" s="8"/>
      <c r="AJ1851" s="8"/>
      <c r="AK1851" s="8"/>
      <c r="AL1851" s="8"/>
      <c r="AM1851" s="8"/>
      <c r="AN1851" s="8"/>
      <c r="AO1851" s="8"/>
      <c r="AP1851" s="8"/>
      <c r="AQ1851" s="8"/>
      <c r="AR1851" s="8"/>
      <c r="AS1851" s="8"/>
      <c r="AT1851" s="8"/>
      <c r="AU1851" s="8"/>
      <c r="AV1851" s="8"/>
      <c r="AW1851" s="8"/>
      <c r="AX1851" s="8"/>
      <c r="AY1851" s="8"/>
      <c r="AZ1851" s="8"/>
      <c r="BA1851" s="8"/>
      <c r="BB1851" s="8"/>
      <c r="BC1851" s="8"/>
      <c r="BD1851" s="8"/>
      <c r="BE1851" s="8"/>
      <c r="BF1851" s="8"/>
      <c r="BG1851" s="8"/>
      <c r="BH1851" s="8"/>
      <c r="BI1851" s="8"/>
      <c r="BJ1851" s="8"/>
      <c r="BK1851" s="8"/>
      <c r="BL1851" s="8"/>
      <c r="BM1851" s="8"/>
      <c r="BN1851" s="8"/>
      <c r="BO1851" s="8"/>
      <c r="BP1851" s="1" t="str">
        <v>0- Port Costs</v>
      </c>
      <c r="BT1851" s="1" t="str">
        <v>0- Port Value</v>
      </c>
      <c r="BU1851" s="8"/>
    </row>
    <row r="1852" spans="8:73" hidden="1" outlineLevel="1" x14ac:dyDescent="0.3">
      <c r="H1852" s="1" t="str">
        <v>0 - BM Costs</v>
      </c>
      <c r="L1852" s="1" t="str">
        <v>0 - BM Port</v>
      </c>
      <c r="N1852" s="1" t="str">
        <v>0 - Port Assets</v>
      </c>
      <c r="O1852" s="8"/>
      <c r="P1852" s="8"/>
      <c r="Q1852" s="8"/>
      <c r="R1852" s="8"/>
      <c r="S1852" s="8"/>
      <c r="T1852" s="8"/>
      <c r="U1852" s="8"/>
      <c r="V1852" s="8"/>
      <c r="W1852" s="8"/>
      <c r="X1852" s="8"/>
      <c r="Y1852" s="8"/>
      <c r="Z1852" s="8"/>
      <c r="AA1852" s="8"/>
      <c r="AB1852" s="8"/>
      <c r="AC1852" s="8"/>
      <c r="AD1852" s="8"/>
      <c r="AE1852" s="8"/>
      <c r="AF1852" s="8"/>
      <c r="AG1852" s="8"/>
      <c r="AH1852" s="8"/>
      <c r="AI1852" s="8"/>
      <c r="AJ1852" s="8"/>
      <c r="AK1852" s="8"/>
      <c r="AL1852" s="8"/>
      <c r="AM1852" s="8"/>
      <c r="AN1852" s="8"/>
      <c r="AO1852" s="8"/>
      <c r="AP1852" s="8"/>
      <c r="AQ1852" s="8"/>
      <c r="AR1852" s="8"/>
      <c r="AS1852" s="8"/>
      <c r="AT1852" s="8"/>
      <c r="AU1852" s="8"/>
      <c r="AV1852" s="8"/>
      <c r="AW1852" s="8"/>
      <c r="AX1852" s="8"/>
      <c r="AY1852" s="8"/>
      <c r="AZ1852" s="8"/>
      <c r="BA1852" s="8"/>
      <c r="BB1852" s="8"/>
      <c r="BC1852" s="8"/>
      <c r="BD1852" s="8"/>
      <c r="BE1852" s="8"/>
      <c r="BF1852" s="8"/>
      <c r="BG1852" s="8"/>
      <c r="BH1852" s="8"/>
      <c r="BI1852" s="8"/>
      <c r="BJ1852" s="8"/>
      <c r="BK1852" s="8"/>
      <c r="BL1852" s="8"/>
      <c r="BM1852" s="8"/>
      <c r="BN1852" s="8"/>
      <c r="BO1852" s="8"/>
      <c r="BP1852" s="1" t="str">
        <v>0- Port Costs</v>
      </c>
      <c r="BT1852" s="1" t="str">
        <v>0- Port Value</v>
      </c>
      <c r="BU1852" s="8"/>
    </row>
    <row r="1853" spans="8:73" hidden="1" outlineLevel="1" x14ac:dyDescent="0.3">
      <c r="H1853" s="1" t="str">
        <v>0 - BM Costs</v>
      </c>
      <c r="L1853" s="1" t="str">
        <v>0 - BM Port</v>
      </c>
      <c r="N1853" s="1" t="str">
        <v>0 - Port Assets</v>
      </c>
      <c r="O1853" s="8"/>
      <c r="P1853" s="8"/>
      <c r="Q1853" s="8"/>
      <c r="R1853" s="8"/>
      <c r="S1853" s="8"/>
      <c r="T1853" s="8"/>
      <c r="U1853" s="8"/>
      <c r="V1853" s="8"/>
      <c r="W1853" s="8"/>
      <c r="X1853" s="8"/>
      <c r="Y1853" s="8"/>
      <c r="Z1853" s="8"/>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8"/>
      <c r="AX1853" s="8"/>
      <c r="AY1853" s="8"/>
      <c r="AZ1853" s="8"/>
      <c r="BA1853" s="8"/>
      <c r="BB1853" s="8"/>
      <c r="BC1853" s="8"/>
      <c r="BD1853" s="8"/>
      <c r="BE1853" s="8"/>
      <c r="BF1853" s="8"/>
      <c r="BG1853" s="8"/>
      <c r="BH1853" s="8"/>
      <c r="BI1853" s="8"/>
      <c r="BJ1853" s="8"/>
      <c r="BK1853" s="8"/>
      <c r="BL1853" s="8"/>
      <c r="BM1853" s="8"/>
      <c r="BN1853" s="8"/>
      <c r="BO1853" s="8"/>
      <c r="BP1853" s="1" t="str">
        <v>0- Port Costs</v>
      </c>
      <c r="BT1853" s="1" t="str">
        <v>0- Port Value</v>
      </c>
      <c r="BU1853" s="8"/>
    </row>
    <row r="1854" spans="8:73" hidden="1" outlineLevel="1" x14ac:dyDescent="0.3">
      <c r="H1854" s="1" t="str">
        <v>0 - BM Costs</v>
      </c>
      <c r="L1854" s="1" t="str">
        <v>0 - BM Port</v>
      </c>
      <c r="N1854" s="1" t="str">
        <v>0 - Port Assets</v>
      </c>
      <c r="O1854" s="8"/>
      <c r="P1854" s="8"/>
      <c r="Q1854" s="8"/>
      <c r="R1854" s="8"/>
      <c r="S1854" s="8"/>
      <c r="T1854" s="8"/>
      <c r="U1854" s="8"/>
      <c r="V1854" s="8"/>
      <c r="W1854" s="8"/>
      <c r="X1854" s="8"/>
      <c r="Y1854" s="8"/>
      <c r="Z1854" s="8"/>
      <c r="AA1854" s="8"/>
      <c r="AB1854" s="8"/>
      <c r="AC1854" s="8"/>
      <c r="AD1854" s="8"/>
      <c r="AE1854" s="8"/>
      <c r="AF1854" s="8"/>
      <c r="AG1854" s="8"/>
      <c r="AH1854" s="8"/>
      <c r="AI1854" s="8"/>
      <c r="AJ1854" s="8"/>
      <c r="AK1854" s="8"/>
      <c r="AL1854" s="8"/>
      <c r="AM1854" s="8"/>
      <c r="AN1854" s="8"/>
      <c r="AO1854" s="8"/>
      <c r="AP1854" s="8"/>
      <c r="AQ1854" s="8"/>
      <c r="AR1854" s="8"/>
      <c r="AS1854" s="8"/>
      <c r="AT1854" s="8"/>
      <c r="AU1854" s="8"/>
      <c r="AV1854" s="8"/>
      <c r="AW1854" s="8"/>
      <c r="AX1854" s="8"/>
      <c r="AY1854" s="8"/>
      <c r="AZ1854" s="8"/>
      <c r="BA1854" s="8"/>
      <c r="BB1854" s="8"/>
      <c r="BC1854" s="8"/>
      <c r="BD1854" s="8"/>
      <c r="BE1854" s="8"/>
      <c r="BF1854" s="8"/>
      <c r="BG1854" s="8"/>
      <c r="BH1854" s="8"/>
      <c r="BI1854" s="8"/>
      <c r="BJ1854" s="8"/>
      <c r="BK1854" s="8"/>
      <c r="BL1854" s="8"/>
      <c r="BM1854" s="8"/>
      <c r="BN1854" s="8"/>
      <c r="BO1854" s="8"/>
      <c r="BP1854" s="1" t="str">
        <v>0- Port Costs</v>
      </c>
      <c r="BT1854" s="1" t="str">
        <v>0- Port Value</v>
      </c>
      <c r="BU1854" s="8"/>
    </row>
    <row r="1855" spans="8:73" hidden="1" outlineLevel="1" x14ac:dyDescent="0.3">
      <c r="H1855" s="1" t="str">
        <v>0 - BM Costs</v>
      </c>
      <c r="L1855" s="1" t="str">
        <v>0 - BM Port</v>
      </c>
      <c r="N1855" s="1" t="str">
        <v>0 - Port Assets</v>
      </c>
      <c r="O1855" s="8"/>
      <c r="P1855" s="8"/>
      <c r="Q1855" s="8"/>
      <c r="R1855" s="8"/>
      <c r="S1855" s="8"/>
      <c r="T1855" s="8"/>
      <c r="U1855" s="8"/>
      <c r="V1855" s="8"/>
      <c r="W1855" s="8"/>
      <c r="X1855" s="8"/>
      <c r="Y1855" s="8"/>
      <c r="Z1855" s="8"/>
      <c r="AA1855" s="8"/>
      <c r="AB1855" s="8"/>
      <c r="AC1855" s="8"/>
      <c r="AD1855" s="8"/>
      <c r="AE1855" s="8"/>
      <c r="AF1855" s="8"/>
      <c r="AG1855" s="8"/>
      <c r="AH1855" s="8"/>
      <c r="AI1855" s="8"/>
      <c r="AJ1855" s="8"/>
      <c r="AK1855" s="8"/>
      <c r="AL1855" s="8"/>
      <c r="AM1855" s="8"/>
      <c r="AN1855" s="8"/>
      <c r="AO1855" s="8"/>
      <c r="AP1855" s="8"/>
      <c r="AQ1855" s="8"/>
      <c r="AR1855" s="8"/>
      <c r="AS1855" s="8"/>
      <c r="AT1855" s="8"/>
      <c r="AU1855" s="8"/>
      <c r="AV1855" s="8"/>
      <c r="AW1855" s="8"/>
      <c r="AX1855" s="8"/>
      <c r="AY1855" s="8"/>
      <c r="AZ1855" s="8"/>
      <c r="BA1855" s="8"/>
      <c r="BB1855" s="8"/>
      <c r="BC1855" s="8"/>
      <c r="BD1855" s="8"/>
      <c r="BE1855" s="8"/>
      <c r="BF1855" s="8"/>
      <c r="BG1855" s="8"/>
      <c r="BH1855" s="8"/>
      <c r="BI1855" s="8"/>
      <c r="BJ1855" s="8"/>
      <c r="BK1855" s="8"/>
      <c r="BL1855" s="8"/>
      <c r="BM1855" s="8"/>
      <c r="BN1855" s="8"/>
      <c r="BO1855" s="8"/>
      <c r="BP1855" s="1" t="str">
        <v>0- Port Costs</v>
      </c>
      <c r="BT1855" s="1" t="str">
        <v>0- Port Value</v>
      </c>
      <c r="BU1855" s="8"/>
    </row>
    <row r="1856" spans="8:73" hidden="1" outlineLevel="1" x14ac:dyDescent="0.3">
      <c r="H1856" s="1" t="str">
        <v>0 - BM Costs</v>
      </c>
      <c r="L1856" s="1" t="str">
        <v>0 - BM Port</v>
      </c>
      <c r="N1856" s="1" t="str">
        <v>0 - Port Assets</v>
      </c>
      <c r="O1856" s="8"/>
      <c r="P1856" s="8"/>
      <c r="Q1856" s="8"/>
      <c r="R1856" s="8"/>
      <c r="S1856" s="8"/>
      <c r="T1856" s="8"/>
      <c r="U1856" s="8"/>
      <c r="V1856" s="8"/>
      <c r="W1856" s="8"/>
      <c r="X1856" s="8"/>
      <c r="Y1856" s="8"/>
      <c r="Z1856" s="8"/>
      <c r="AA1856" s="8"/>
      <c r="AB1856" s="8"/>
      <c r="AC1856" s="8"/>
      <c r="AD1856" s="8"/>
      <c r="AE1856" s="8"/>
      <c r="AF1856" s="8"/>
      <c r="AG1856" s="8"/>
      <c r="AH1856" s="8"/>
      <c r="AI1856" s="8"/>
      <c r="AJ1856" s="8"/>
      <c r="AK1856" s="8"/>
      <c r="AL1856" s="8"/>
      <c r="AM1856" s="8"/>
      <c r="AN1856" s="8"/>
      <c r="AO1856" s="8"/>
      <c r="AP1856" s="8"/>
      <c r="AQ1856" s="8"/>
      <c r="AR1856" s="8"/>
      <c r="AS1856" s="8"/>
      <c r="AT1856" s="8"/>
      <c r="AU1856" s="8"/>
      <c r="AV1856" s="8"/>
      <c r="AW1856" s="8"/>
      <c r="AX1856" s="8"/>
      <c r="AY1856" s="8"/>
      <c r="AZ1856" s="8"/>
      <c r="BA1856" s="8"/>
      <c r="BB1856" s="8"/>
      <c r="BC1856" s="8"/>
      <c r="BD1856" s="8"/>
      <c r="BE1856" s="8"/>
      <c r="BF1856" s="8"/>
      <c r="BG1856" s="8"/>
      <c r="BH1856" s="8"/>
      <c r="BI1856" s="8"/>
      <c r="BJ1856" s="8"/>
      <c r="BK1856" s="8"/>
      <c r="BL1856" s="8"/>
      <c r="BM1856" s="8"/>
      <c r="BN1856" s="8"/>
      <c r="BO1856" s="8"/>
      <c r="BP1856" s="1" t="str">
        <v>0- Port Costs</v>
      </c>
      <c r="BT1856" s="1" t="str">
        <v>0- Port Value</v>
      </c>
      <c r="BU1856" s="8"/>
    </row>
    <row r="1857" spans="8:73" hidden="1" outlineLevel="1" x14ac:dyDescent="0.3">
      <c r="H1857" s="1" t="str">
        <v>0 - BM Costs</v>
      </c>
      <c r="L1857" s="1" t="str">
        <v>0 - BM Port</v>
      </c>
      <c r="N1857" s="1" t="str">
        <v>0 - Port Assets</v>
      </c>
      <c r="O1857" s="8"/>
      <c r="P1857" s="8"/>
      <c r="Q1857" s="8"/>
      <c r="R1857" s="8"/>
      <c r="S1857" s="8"/>
      <c r="T1857" s="8"/>
      <c r="U1857" s="8"/>
      <c r="V1857" s="8"/>
      <c r="W1857" s="8"/>
      <c r="X1857" s="8"/>
      <c r="Y1857" s="8"/>
      <c r="Z1857" s="8"/>
      <c r="AA1857" s="8"/>
      <c r="AB1857" s="8"/>
      <c r="AC1857" s="8"/>
      <c r="AD1857" s="8"/>
      <c r="AE1857" s="8"/>
      <c r="AF1857" s="8"/>
      <c r="AG1857" s="8"/>
      <c r="AH1857" s="8"/>
      <c r="AI1857" s="8"/>
      <c r="AJ1857" s="8"/>
      <c r="AK1857" s="8"/>
      <c r="AL1857" s="8"/>
      <c r="AM1857" s="8"/>
      <c r="AN1857" s="8"/>
      <c r="AO1857" s="8"/>
      <c r="AP1857" s="8"/>
      <c r="AQ1857" s="8"/>
      <c r="AR1857" s="8"/>
      <c r="AS1857" s="8"/>
      <c r="AT1857" s="8"/>
      <c r="AU1857" s="8"/>
      <c r="AV1857" s="8"/>
      <c r="AW1857" s="8"/>
      <c r="AX1857" s="8"/>
      <c r="AY1857" s="8"/>
      <c r="AZ1857" s="8"/>
      <c r="BA1857" s="8"/>
      <c r="BB1857" s="8"/>
      <c r="BC1857" s="8"/>
      <c r="BD1857" s="8"/>
      <c r="BE1857" s="8"/>
      <c r="BF1857" s="8"/>
      <c r="BG1857" s="8"/>
      <c r="BH1857" s="8"/>
      <c r="BI1857" s="8"/>
      <c r="BJ1857" s="8"/>
      <c r="BK1857" s="8"/>
      <c r="BL1857" s="8"/>
      <c r="BM1857" s="8"/>
      <c r="BN1857" s="8"/>
      <c r="BO1857" s="8"/>
      <c r="BP1857" s="1" t="str">
        <v>0- Port Costs</v>
      </c>
      <c r="BT1857" s="1" t="str">
        <v>0- Port Value</v>
      </c>
      <c r="BU1857" s="8"/>
    </row>
    <row r="1858" spans="8:73" hidden="1" outlineLevel="1" x14ac:dyDescent="0.3">
      <c r="H1858" s="1" t="str">
        <v>0 - BM Costs</v>
      </c>
      <c r="L1858" s="1" t="str">
        <v>0 - BM Port</v>
      </c>
      <c r="N1858" s="1" t="str">
        <v>0 - Port Assets</v>
      </c>
      <c r="O1858" s="8"/>
      <c r="P1858" s="8"/>
      <c r="Q1858" s="8"/>
      <c r="R1858" s="8"/>
      <c r="S1858" s="8"/>
      <c r="T1858" s="8"/>
      <c r="U1858" s="8"/>
      <c r="V1858" s="8"/>
      <c r="W1858" s="8"/>
      <c r="X1858" s="8"/>
      <c r="Y1858" s="8"/>
      <c r="Z1858" s="8"/>
      <c r="AA1858" s="8"/>
      <c r="AB1858" s="8"/>
      <c r="AC1858" s="8"/>
      <c r="AD1858" s="8"/>
      <c r="AE1858" s="8"/>
      <c r="AF1858" s="8"/>
      <c r="AG1858" s="8"/>
      <c r="AH1858" s="8"/>
      <c r="AI1858" s="8"/>
      <c r="AJ1858" s="8"/>
      <c r="AK1858" s="8"/>
      <c r="AL1858" s="8"/>
      <c r="AM1858" s="8"/>
      <c r="AN1858" s="8"/>
      <c r="AO1858" s="8"/>
      <c r="AP1858" s="8"/>
      <c r="AQ1858" s="8"/>
      <c r="AR1858" s="8"/>
      <c r="AS1858" s="8"/>
      <c r="AT1858" s="8"/>
      <c r="AU1858" s="8"/>
      <c r="AV1858" s="8"/>
      <c r="AW1858" s="8"/>
      <c r="AX1858" s="8"/>
      <c r="AY1858" s="8"/>
      <c r="AZ1858" s="8"/>
      <c r="BA1858" s="8"/>
      <c r="BB1858" s="8"/>
      <c r="BC1858" s="8"/>
      <c r="BD1858" s="8"/>
      <c r="BE1858" s="8"/>
      <c r="BF1858" s="8"/>
      <c r="BG1858" s="8"/>
      <c r="BH1858" s="8"/>
      <c r="BI1858" s="8"/>
      <c r="BJ1858" s="8"/>
      <c r="BK1858" s="8"/>
      <c r="BL1858" s="8"/>
      <c r="BM1858" s="8"/>
      <c r="BN1858" s="8"/>
      <c r="BO1858" s="8"/>
      <c r="BP1858" s="1" t="str">
        <v>0- Port Costs</v>
      </c>
      <c r="BT1858" s="1" t="str">
        <v>0- Port Value</v>
      </c>
      <c r="BU1858" s="8"/>
    </row>
    <row r="1859" spans="8:73" hidden="1" outlineLevel="1" x14ac:dyDescent="0.3">
      <c r="H1859" s="1" t="str">
        <v>0 - BM Costs</v>
      </c>
      <c r="L1859" s="1" t="str">
        <v>0 - BM Port</v>
      </c>
      <c r="N1859" s="1" t="str">
        <v>0 - Port Assets</v>
      </c>
      <c r="O1859" s="8"/>
      <c r="P1859" s="8"/>
      <c r="Q1859" s="8"/>
      <c r="R1859" s="8"/>
      <c r="S1859" s="8"/>
      <c r="T1859" s="8"/>
      <c r="U1859" s="8"/>
      <c r="V1859" s="8"/>
      <c r="W1859" s="8"/>
      <c r="X1859" s="8"/>
      <c r="Y1859" s="8"/>
      <c r="Z1859" s="8"/>
      <c r="AA1859" s="8"/>
      <c r="AB1859" s="8"/>
      <c r="AC1859" s="8"/>
      <c r="AD1859" s="8"/>
      <c r="AE1859" s="8"/>
      <c r="AF1859" s="8"/>
      <c r="AG1859" s="8"/>
      <c r="AH1859" s="8"/>
      <c r="AI1859" s="8"/>
      <c r="AJ1859" s="8"/>
      <c r="AK1859" s="8"/>
      <c r="AL1859" s="8"/>
      <c r="AM1859" s="8"/>
      <c r="AN1859" s="8"/>
      <c r="AO1859" s="8"/>
      <c r="AP1859" s="8"/>
      <c r="AQ1859" s="8"/>
      <c r="AR1859" s="8"/>
      <c r="AS1859" s="8"/>
      <c r="AT1859" s="8"/>
      <c r="AU1859" s="8"/>
      <c r="AV1859" s="8"/>
      <c r="AW1859" s="8"/>
      <c r="AX1859" s="8"/>
      <c r="AY1859" s="8"/>
      <c r="AZ1859" s="8"/>
      <c r="BA1859" s="8"/>
      <c r="BB1859" s="8"/>
      <c r="BC1859" s="8"/>
      <c r="BD1859" s="8"/>
      <c r="BE1859" s="8"/>
      <c r="BF1859" s="8"/>
      <c r="BG1859" s="8"/>
      <c r="BH1859" s="8"/>
      <c r="BI1859" s="8"/>
      <c r="BJ1859" s="8"/>
      <c r="BK1859" s="8"/>
      <c r="BL1859" s="8"/>
      <c r="BM1859" s="8"/>
      <c r="BN1859" s="8"/>
      <c r="BO1859" s="8"/>
      <c r="BP1859" s="1" t="str">
        <v>0- Port Costs</v>
      </c>
      <c r="BT1859" s="1" t="str">
        <v>0- Port Value</v>
      </c>
      <c r="BU1859" s="8"/>
    </row>
    <row r="1860" spans="8:73" hidden="1" outlineLevel="1" x14ac:dyDescent="0.3">
      <c r="H1860" s="1" t="str">
        <v>0 - BM Costs</v>
      </c>
      <c r="L1860" s="1" t="str">
        <v>0 - BM Port</v>
      </c>
      <c r="N1860" s="1" t="str">
        <v>0 - Port Assets</v>
      </c>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c r="AL1860" s="8"/>
      <c r="AM1860" s="8"/>
      <c r="AN1860" s="8"/>
      <c r="AO1860" s="8"/>
      <c r="AP1860" s="8"/>
      <c r="AQ1860" s="8"/>
      <c r="AR1860" s="8"/>
      <c r="AS1860" s="8"/>
      <c r="AT1860" s="8"/>
      <c r="AU1860" s="8"/>
      <c r="AV1860" s="8"/>
      <c r="AW1860" s="8"/>
      <c r="AX1860" s="8"/>
      <c r="AY1860" s="8"/>
      <c r="AZ1860" s="8"/>
      <c r="BA1860" s="8"/>
      <c r="BB1860" s="8"/>
      <c r="BC1860" s="8"/>
      <c r="BD1860" s="8"/>
      <c r="BE1860" s="8"/>
      <c r="BF1860" s="8"/>
      <c r="BG1860" s="8"/>
      <c r="BH1860" s="8"/>
      <c r="BI1860" s="8"/>
      <c r="BJ1860" s="8"/>
      <c r="BK1860" s="8"/>
      <c r="BL1860" s="8"/>
      <c r="BM1860" s="8"/>
      <c r="BN1860" s="8"/>
      <c r="BO1860" s="8"/>
      <c r="BP1860" s="1" t="str">
        <v>0- Port Costs</v>
      </c>
      <c r="BT1860" s="1" t="str">
        <v>0- Port Value</v>
      </c>
      <c r="BU1860" s="8"/>
    </row>
    <row r="1861" spans="8:73" hidden="1" outlineLevel="1" x14ac:dyDescent="0.3">
      <c r="H1861" s="1" t="str">
        <v>0 - BM Costs</v>
      </c>
      <c r="L1861" s="1" t="str">
        <v>0 - BM Port</v>
      </c>
      <c r="N1861" s="1" t="str">
        <v>0 - Port Assets</v>
      </c>
      <c r="O1861" s="8"/>
      <c r="P1861" s="8"/>
      <c r="Q1861" s="8"/>
      <c r="R1861" s="8"/>
      <c r="S1861" s="8"/>
      <c r="T1861" s="8"/>
      <c r="U1861" s="8"/>
      <c r="V1861" s="8"/>
      <c r="W1861" s="8"/>
      <c r="X1861" s="8"/>
      <c r="Y1861" s="8"/>
      <c r="Z1861" s="8"/>
      <c r="AA1861" s="8"/>
      <c r="AB1861" s="8"/>
      <c r="AC1861" s="8"/>
      <c r="AD1861" s="8"/>
      <c r="AE1861" s="8"/>
      <c r="AF1861" s="8"/>
      <c r="AG1861" s="8"/>
      <c r="AH1861" s="8"/>
      <c r="AI1861" s="8"/>
      <c r="AJ1861" s="8"/>
      <c r="AK1861" s="8"/>
      <c r="AL1861" s="8"/>
      <c r="AM1861" s="8"/>
      <c r="AN1861" s="8"/>
      <c r="AO1861" s="8"/>
      <c r="AP1861" s="8"/>
      <c r="AQ1861" s="8"/>
      <c r="AR1861" s="8"/>
      <c r="AS1861" s="8"/>
      <c r="AT1861" s="8"/>
      <c r="AU1861" s="8"/>
      <c r="AV1861" s="8"/>
      <c r="AW1861" s="8"/>
      <c r="AX1861" s="8"/>
      <c r="AY1861" s="8"/>
      <c r="AZ1861" s="8"/>
      <c r="BA1861" s="8"/>
      <c r="BB1861" s="8"/>
      <c r="BC1861" s="8"/>
      <c r="BD1861" s="8"/>
      <c r="BE1861" s="8"/>
      <c r="BF1861" s="8"/>
      <c r="BG1861" s="8"/>
      <c r="BH1861" s="8"/>
      <c r="BI1861" s="8"/>
      <c r="BJ1861" s="8"/>
      <c r="BK1861" s="8"/>
      <c r="BL1861" s="8"/>
      <c r="BM1861" s="8"/>
      <c r="BN1861" s="8"/>
      <c r="BO1861" s="8"/>
      <c r="BP1861" s="1" t="str">
        <v>0- Port Costs</v>
      </c>
      <c r="BT1861" s="1" t="str">
        <v>0- Port Value</v>
      </c>
      <c r="BU1861" s="8"/>
    </row>
    <row r="1862" spans="8:73" hidden="1" outlineLevel="1" x14ac:dyDescent="0.3">
      <c r="H1862" s="1" t="str">
        <v>0 - BM Costs</v>
      </c>
      <c r="L1862" s="1" t="str">
        <v>0 - BM Port</v>
      </c>
      <c r="N1862" s="1" t="str">
        <v>0 - Port Assets</v>
      </c>
      <c r="O1862" s="8"/>
      <c r="P1862" s="8"/>
      <c r="Q1862" s="8"/>
      <c r="R1862" s="8"/>
      <c r="S1862" s="8"/>
      <c r="T1862" s="8"/>
      <c r="U1862" s="8"/>
      <c r="V1862" s="8"/>
      <c r="W1862" s="8"/>
      <c r="X1862" s="8"/>
      <c r="Y1862" s="8"/>
      <c r="Z1862" s="8"/>
      <c r="AA1862" s="8"/>
      <c r="AB1862" s="8"/>
      <c r="AC1862" s="8"/>
      <c r="AD1862" s="8"/>
      <c r="AE1862" s="8"/>
      <c r="AF1862" s="8"/>
      <c r="AG1862" s="8"/>
      <c r="AH1862" s="8"/>
      <c r="AI1862" s="8"/>
      <c r="AJ1862" s="8"/>
      <c r="AK1862" s="8"/>
      <c r="AL1862" s="8"/>
      <c r="AM1862" s="8"/>
      <c r="AN1862" s="8"/>
      <c r="AO1862" s="8"/>
      <c r="AP1862" s="8"/>
      <c r="AQ1862" s="8"/>
      <c r="AR1862" s="8"/>
      <c r="AS1862" s="8"/>
      <c r="AT1862" s="8"/>
      <c r="AU1862" s="8"/>
      <c r="AV1862" s="8"/>
      <c r="AW1862" s="8"/>
      <c r="AX1862" s="8"/>
      <c r="AY1862" s="8"/>
      <c r="AZ1862" s="8"/>
      <c r="BA1862" s="8"/>
      <c r="BB1862" s="8"/>
      <c r="BC1862" s="8"/>
      <c r="BD1862" s="8"/>
      <c r="BE1862" s="8"/>
      <c r="BF1862" s="8"/>
      <c r="BG1862" s="8"/>
      <c r="BH1862" s="8"/>
      <c r="BI1862" s="8"/>
      <c r="BJ1862" s="8"/>
      <c r="BK1862" s="8"/>
      <c r="BL1862" s="8"/>
      <c r="BM1862" s="8"/>
      <c r="BN1862" s="8"/>
      <c r="BO1862" s="8"/>
      <c r="BP1862" s="1" t="str">
        <v>0- Port Costs</v>
      </c>
      <c r="BT1862" s="1" t="str">
        <v>0- Port Value</v>
      </c>
      <c r="BU1862" s="8"/>
    </row>
    <row r="1863" spans="8:73" hidden="1" outlineLevel="1" x14ac:dyDescent="0.3">
      <c r="H1863" s="1" t="str">
        <v>0 - BM Costs</v>
      </c>
      <c r="L1863" s="1" t="str">
        <v>0 - BM Port</v>
      </c>
      <c r="N1863" s="1" t="str">
        <v>0 - Port Assets</v>
      </c>
      <c r="O1863" s="8"/>
      <c r="P1863" s="8"/>
      <c r="Q1863" s="8"/>
      <c r="R1863" s="8"/>
      <c r="S1863" s="8"/>
      <c r="T1863" s="8"/>
      <c r="U1863" s="8"/>
      <c r="V1863" s="8"/>
      <c r="W1863" s="8"/>
      <c r="X1863" s="8"/>
      <c r="Y1863" s="8"/>
      <c r="Z1863" s="8"/>
      <c r="AA1863" s="8"/>
      <c r="AB1863" s="8"/>
      <c r="AC1863" s="8"/>
      <c r="AD1863" s="8"/>
      <c r="AE1863" s="8"/>
      <c r="AF1863" s="8"/>
      <c r="AG1863" s="8"/>
      <c r="AH1863" s="8"/>
      <c r="AI1863" s="8"/>
      <c r="AJ1863" s="8"/>
      <c r="AK1863" s="8"/>
      <c r="AL1863" s="8"/>
      <c r="AM1863" s="8"/>
      <c r="AN1863" s="8"/>
      <c r="AO1863" s="8"/>
      <c r="AP1863" s="8"/>
      <c r="AQ1863" s="8"/>
      <c r="AR1863" s="8"/>
      <c r="AS1863" s="8"/>
      <c r="AT1863" s="8"/>
      <c r="AU1863" s="8"/>
      <c r="AV1863" s="8"/>
      <c r="AW1863" s="8"/>
      <c r="AX1863" s="8"/>
      <c r="AY1863" s="8"/>
      <c r="AZ1863" s="8"/>
      <c r="BA1863" s="8"/>
      <c r="BB1863" s="8"/>
      <c r="BC1863" s="8"/>
      <c r="BD1863" s="8"/>
      <c r="BE1863" s="8"/>
      <c r="BF1863" s="8"/>
      <c r="BG1863" s="8"/>
      <c r="BH1863" s="8"/>
      <c r="BI1863" s="8"/>
      <c r="BJ1863" s="8"/>
      <c r="BK1863" s="8"/>
      <c r="BL1863" s="8"/>
      <c r="BM1863" s="8"/>
      <c r="BN1863" s="8"/>
      <c r="BO1863" s="8"/>
      <c r="BP1863" s="1" t="str">
        <v>0- Port Costs</v>
      </c>
      <c r="BT1863" s="1" t="str">
        <v>0- Port Value</v>
      </c>
      <c r="BU1863" s="8"/>
    </row>
    <row r="1864" spans="8:73" hidden="1" outlineLevel="1" x14ac:dyDescent="0.3">
      <c r="H1864" s="1" t="str">
        <v>0 - BM Costs</v>
      </c>
      <c r="L1864" s="1" t="str">
        <v>0 - BM Port</v>
      </c>
      <c r="N1864" s="1" t="str">
        <v>0 - Port Assets</v>
      </c>
      <c r="O1864" s="8"/>
      <c r="P1864" s="8"/>
      <c r="Q1864" s="8"/>
      <c r="R1864" s="8"/>
      <c r="S1864" s="8"/>
      <c r="T1864" s="8"/>
      <c r="U1864" s="8"/>
      <c r="V1864" s="8"/>
      <c r="W1864" s="8"/>
      <c r="X1864" s="8"/>
      <c r="Y1864" s="8"/>
      <c r="Z1864" s="8"/>
      <c r="AA1864" s="8"/>
      <c r="AB1864" s="8"/>
      <c r="AC1864" s="8"/>
      <c r="AD1864" s="8"/>
      <c r="AE1864" s="8"/>
      <c r="AF1864" s="8"/>
      <c r="AG1864" s="8"/>
      <c r="AH1864" s="8"/>
      <c r="AI1864" s="8"/>
      <c r="AJ1864" s="8"/>
      <c r="AK1864" s="8"/>
      <c r="AL1864" s="8"/>
      <c r="AM1864" s="8"/>
      <c r="AN1864" s="8"/>
      <c r="AO1864" s="8"/>
      <c r="AP1864" s="8"/>
      <c r="AQ1864" s="8"/>
      <c r="AR1864" s="8"/>
      <c r="AS1864" s="8"/>
      <c r="AT1864" s="8"/>
      <c r="AU1864" s="8"/>
      <c r="AV1864" s="8"/>
      <c r="AW1864" s="8"/>
      <c r="AX1864" s="8"/>
      <c r="AY1864" s="8"/>
      <c r="AZ1864" s="8"/>
      <c r="BA1864" s="8"/>
      <c r="BB1864" s="8"/>
      <c r="BC1864" s="8"/>
      <c r="BD1864" s="8"/>
      <c r="BE1864" s="8"/>
      <c r="BF1864" s="8"/>
      <c r="BG1864" s="8"/>
      <c r="BH1864" s="8"/>
      <c r="BI1864" s="8"/>
      <c r="BJ1864" s="8"/>
      <c r="BK1864" s="8"/>
      <c r="BL1864" s="8"/>
      <c r="BM1864" s="8"/>
      <c r="BN1864" s="8"/>
      <c r="BO1864" s="8"/>
      <c r="BP1864" s="1" t="str">
        <v>0- Port Costs</v>
      </c>
      <c r="BT1864" s="1" t="str">
        <v>0- Port Value</v>
      </c>
      <c r="BU1864" s="8"/>
    </row>
    <row r="1865" spans="8:73" hidden="1" outlineLevel="1" x14ac:dyDescent="0.3">
      <c r="H1865" s="1" t="str">
        <v>0 - BM Costs</v>
      </c>
      <c r="L1865" s="1" t="str">
        <v>0 - BM Port</v>
      </c>
      <c r="N1865" s="1" t="str">
        <v>0 - Port Assets</v>
      </c>
      <c r="O1865" s="8"/>
      <c r="P1865" s="8"/>
      <c r="Q1865" s="8"/>
      <c r="R1865" s="8"/>
      <c r="S1865" s="8"/>
      <c r="T1865" s="8"/>
      <c r="U1865" s="8"/>
      <c r="V1865" s="8"/>
      <c r="W1865" s="8"/>
      <c r="X1865" s="8"/>
      <c r="Y1865" s="8"/>
      <c r="Z1865" s="8"/>
      <c r="AA1865" s="8"/>
      <c r="AB1865" s="8"/>
      <c r="AC1865" s="8"/>
      <c r="AD1865" s="8"/>
      <c r="AE1865" s="8"/>
      <c r="AF1865" s="8"/>
      <c r="AG1865" s="8"/>
      <c r="AH1865" s="8"/>
      <c r="AI1865" s="8"/>
      <c r="AJ1865" s="8"/>
      <c r="AK1865" s="8"/>
      <c r="AL1865" s="8"/>
      <c r="AM1865" s="8"/>
      <c r="AN1865" s="8"/>
      <c r="AO1865" s="8"/>
      <c r="AP1865" s="8"/>
      <c r="AQ1865" s="8"/>
      <c r="AR1865" s="8"/>
      <c r="AS1865" s="8"/>
      <c r="AT1865" s="8"/>
      <c r="AU1865" s="8"/>
      <c r="AV1865" s="8"/>
      <c r="AW1865" s="8"/>
      <c r="AX1865" s="8"/>
      <c r="AY1865" s="8"/>
      <c r="AZ1865" s="8"/>
      <c r="BA1865" s="8"/>
      <c r="BB1865" s="8"/>
      <c r="BC1865" s="8"/>
      <c r="BD1865" s="8"/>
      <c r="BE1865" s="8"/>
      <c r="BF1865" s="8"/>
      <c r="BG1865" s="8"/>
      <c r="BH1865" s="8"/>
      <c r="BI1865" s="8"/>
      <c r="BJ1865" s="8"/>
      <c r="BK1865" s="8"/>
      <c r="BL1865" s="8"/>
      <c r="BM1865" s="8"/>
      <c r="BN1865" s="8"/>
      <c r="BO1865" s="8"/>
      <c r="BP1865" s="1" t="str">
        <v>0- Port Costs</v>
      </c>
      <c r="BT1865" s="1" t="str">
        <v>0- Port Value</v>
      </c>
      <c r="BU1865" s="8"/>
    </row>
    <row r="1866" spans="8:73" hidden="1" outlineLevel="1" x14ac:dyDescent="0.3">
      <c r="H1866" s="1" t="str">
        <v>0 - BM Costs</v>
      </c>
      <c r="L1866" s="1" t="str">
        <v>0 - BM Port</v>
      </c>
      <c r="N1866" s="1" t="str">
        <v>0 - Port Assets</v>
      </c>
      <c r="O1866" s="8"/>
      <c r="P1866" s="8"/>
      <c r="Q1866" s="8"/>
      <c r="R1866" s="8"/>
      <c r="S1866" s="8"/>
      <c r="T1866" s="8"/>
      <c r="U1866" s="8"/>
      <c r="V1866" s="8"/>
      <c r="W1866" s="8"/>
      <c r="X1866" s="8"/>
      <c r="Y1866" s="8"/>
      <c r="Z1866" s="8"/>
      <c r="AA1866" s="8"/>
      <c r="AB1866" s="8"/>
      <c r="AC1866" s="8"/>
      <c r="AD1866" s="8"/>
      <c r="AE1866" s="8"/>
      <c r="AF1866" s="8"/>
      <c r="AG1866" s="8"/>
      <c r="AH1866" s="8"/>
      <c r="AI1866" s="8"/>
      <c r="AJ1866" s="8"/>
      <c r="AK1866" s="8"/>
      <c r="AL1866" s="8"/>
      <c r="AM1866" s="8"/>
      <c r="AN1866" s="8"/>
      <c r="AO1866" s="8"/>
      <c r="AP1866" s="8"/>
      <c r="AQ1866" s="8"/>
      <c r="AR1866" s="8"/>
      <c r="AS1866" s="8"/>
      <c r="AT1866" s="8"/>
      <c r="AU1866" s="8"/>
      <c r="AV1866" s="8"/>
      <c r="AW1866" s="8"/>
      <c r="AX1866" s="8"/>
      <c r="AY1866" s="8"/>
      <c r="AZ1866" s="8"/>
      <c r="BA1866" s="8"/>
      <c r="BB1866" s="8"/>
      <c r="BC1866" s="8"/>
      <c r="BD1866" s="8"/>
      <c r="BE1866" s="8"/>
      <c r="BF1866" s="8"/>
      <c r="BG1866" s="8"/>
      <c r="BH1866" s="8"/>
      <c r="BI1866" s="8"/>
      <c r="BJ1866" s="8"/>
      <c r="BK1866" s="8"/>
      <c r="BL1866" s="8"/>
      <c r="BM1866" s="8"/>
      <c r="BN1866" s="8"/>
      <c r="BO1866" s="8"/>
      <c r="BP1866" s="1" t="str">
        <v>0- Port Costs</v>
      </c>
      <c r="BT1866" s="1" t="str">
        <v>0- Port Value</v>
      </c>
      <c r="BU1866" s="8"/>
    </row>
    <row r="1867" spans="8:73" hidden="1" outlineLevel="1" x14ac:dyDescent="0.3">
      <c r="H1867" s="1" t="str">
        <v>0 - BM Costs</v>
      </c>
      <c r="L1867" s="1" t="str">
        <v>0 - BM Port</v>
      </c>
      <c r="N1867" s="1" t="str">
        <v>0 - Port Assets</v>
      </c>
      <c r="O1867" s="8"/>
      <c r="P1867" s="8"/>
      <c r="Q1867" s="8"/>
      <c r="R1867" s="8"/>
      <c r="S1867" s="8"/>
      <c r="T1867" s="8"/>
      <c r="U1867" s="8"/>
      <c r="V1867" s="8"/>
      <c r="W1867" s="8"/>
      <c r="X1867" s="8"/>
      <c r="Y1867" s="8"/>
      <c r="Z1867" s="8"/>
      <c r="AA1867" s="8"/>
      <c r="AB1867" s="8"/>
      <c r="AC1867" s="8"/>
      <c r="AD1867" s="8"/>
      <c r="AE1867" s="8"/>
      <c r="AF1867" s="8"/>
      <c r="AG1867" s="8"/>
      <c r="AH1867" s="8"/>
      <c r="AI1867" s="8"/>
      <c r="AJ1867" s="8"/>
      <c r="AK1867" s="8"/>
      <c r="AL1867" s="8"/>
      <c r="AM1867" s="8"/>
      <c r="AN1867" s="8"/>
      <c r="AO1867" s="8"/>
      <c r="AP1867" s="8"/>
      <c r="AQ1867" s="8"/>
      <c r="AR1867" s="8"/>
      <c r="AS1867" s="8"/>
      <c r="AT1867" s="8"/>
      <c r="AU1867" s="8"/>
      <c r="AV1867" s="8"/>
      <c r="AW1867" s="8"/>
      <c r="AX1867" s="8"/>
      <c r="AY1867" s="8"/>
      <c r="AZ1867" s="8"/>
      <c r="BA1867" s="8"/>
      <c r="BB1867" s="8"/>
      <c r="BC1867" s="8"/>
      <c r="BD1867" s="8"/>
      <c r="BE1867" s="8"/>
      <c r="BF1867" s="8"/>
      <c r="BG1867" s="8"/>
      <c r="BH1867" s="8"/>
      <c r="BI1867" s="8"/>
      <c r="BJ1867" s="8"/>
      <c r="BK1867" s="8"/>
      <c r="BL1867" s="8"/>
      <c r="BM1867" s="8"/>
      <c r="BN1867" s="8"/>
      <c r="BO1867" s="8"/>
      <c r="BP1867" s="1" t="str">
        <v>0- Port Costs</v>
      </c>
      <c r="BT1867" s="1" t="str">
        <v>0- Port Value</v>
      </c>
      <c r="BU1867" s="8"/>
    </row>
    <row r="1868" spans="8:73" hidden="1" outlineLevel="1" x14ac:dyDescent="0.3">
      <c r="H1868" s="1" t="str">
        <v>0 - BM Costs</v>
      </c>
      <c r="L1868" s="1" t="str">
        <v>0 - BM Port</v>
      </c>
      <c r="N1868" s="1" t="str">
        <v>0 - Port Assets</v>
      </c>
      <c r="O1868" s="8"/>
      <c r="P1868" s="8"/>
      <c r="Q1868" s="8"/>
      <c r="R1868" s="8"/>
      <c r="S1868" s="8"/>
      <c r="T1868" s="8"/>
      <c r="U1868" s="8"/>
      <c r="V1868" s="8"/>
      <c r="W1868" s="8"/>
      <c r="X1868" s="8"/>
      <c r="Y1868" s="8"/>
      <c r="Z1868" s="8"/>
      <c r="AA1868" s="8"/>
      <c r="AB1868" s="8"/>
      <c r="AC1868" s="8"/>
      <c r="AD1868" s="8"/>
      <c r="AE1868" s="8"/>
      <c r="AF1868" s="8"/>
      <c r="AG1868" s="8"/>
      <c r="AH1868" s="8"/>
      <c r="AI1868" s="8"/>
      <c r="AJ1868" s="8"/>
      <c r="AK1868" s="8"/>
      <c r="AL1868" s="8"/>
      <c r="AM1868" s="8"/>
      <c r="AN1868" s="8"/>
      <c r="AO1868" s="8"/>
      <c r="AP1868" s="8"/>
      <c r="AQ1868" s="8"/>
      <c r="AR1868" s="8"/>
      <c r="AS1868" s="8"/>
      <c r="AT1868" s="8"/>
      <c r="AU1868" s="8"/>
      <c r="AV1868" s="8"/>
      <c r="AW1868" s="8"/>
      <c r="AX1868" s="8"/>
      <c r="AY1868" s="8"/>
      <c r="AZ1868" s="8"/>
      <c r="BA1868" s="8"/>
      <c r="BB1868" s="8"/>
      <c r="BC1868" s="8"/>
      <c r="BD1868" s="8"/>
      <c r="BE1868" s="8"/>
      <c r="BF1868" s="8"/>
      <c r="BG1868" s="8"/>
      <c r="BH1868" s="8"/>
      <c r="BI1868" s="8"/>
      <c r="BJ1868" s="8"/>
      <c r="BK1868" s="8"/>
      <c r="BL1868" s="8"/>
      <c r="BM1868" s="8"/>
      <c r="BN1868" s="8"/>
      <c r="BO1868" s="8"/>
      <c r="BP1868" s="1" t="str">
        <v>0- Port Costs</v>
      </c>
      <c r="BT1868" s="1" t="str">
        <v>0- Port Value</v>
      </c>
      <c r="BU1868" s="8"/>
    </row>
    <row r="1869" spans="8:73" hidden="1" outlineLevel="1" x14ac:dyDescent="0.3">
      <c r="H1869" s="1" t="str">
        <v>0 - BM Costs</v>
      </c>
      <c r="L1869" s="1" t="str">
        <v>0 - BM Port</v>
      </c>
      <c r="N1869" s="1" t="str">
        <v>0 - Port Assets</v>
      </c>
      <c r="O1869" s="8"/>
      <c r="P1869" s="8"/>
      <c r="Q1869" s="8"/>
      <c r="R1869" s="8"/>
      <c r="S1869" s="8"/>
      <c r="T1869" s="8"/>
      <c r="U1869" s="8"/>
      <c r="V1869" s="8"/>
      <c r="W1869" s="8"/>
      <c r="X1869" s="8"/>
      <c r="Y1869" s="8"/>
      <c r="Z1869" s="8"/>
      <c r="AA1869" s="8"/>
      <c r="AB1869" s="8"/>
      <c r="AC1869" s="8"/>
      <c r="AD1869" s="8"/>
      <c r="AE1869" s="8"/>
      <c r="AF1869" s="8"/>
      <c r="AG1869" s="8"/>
      <c r="AH1869" s="8"/>
      <c r="AI1869" s="8"/>
      <c r="AJ1869" s="8"/>
      <c r="AK1869" s="8"/>
      <c r="AL1869" s="8"/>
      <c r="AM1869" s="8"/>
      <c r="AN1869" s="8"/>
      <c r="AO1869" s="8"/>
      <c r="AP1869" s="8"/>
      <c r="AQ1869" s="8"/>
      <c r="AR1869" s="8"/>
      <c r="AS1869" s="8"/>
      <c r="AT1869" s="8"/>
      <c r="AU1869" s="8"/>
      <c r="AV1869" s="8"/>
      <c r="AW1869" s="8"/>
      <c r="AX1869" s="8"/>
      <c r="AY1869" s="8"/>
      <c r="AZ1869" s="8"/>
      <c r="BA1869" s="8"/>
      <c r="BB1869" s="8"/>
      <c r="BC1869" s="8"/>
      <c r="BD1869" s="8"/>
      <c r="BE1869" s="8"/>
      <c r="BF1869" s="8"/>
      <c r="BG1869" s="8"/>
      <c r="BH1869" s="8"/>
      <c r="BI1869" s="8"/>
      <c r="BJ1869" s="8"/>
      <c r="BK1869" s="8"/>
      <c r="BL1869" s="8"/>
      <c r="BM1869" s="8"/>
      <c r="BN1869" s="8"/>
      <c r="BO1869" s="8"/>
      <c r="BP1869" s="1" t="str">
        <v>0- Port Costs</v>
      </c>
      <c r="BT1869" s="1" t="str">
        <v>0- Port Value</v>
      </c>
      <c r="BU1869" s="8"/>
    </row>
    <row r="1870" spans="8:73" hidden="1" outlineLevel="1" x14ac:dyDescent="0.3">
      <c r="H1870" s="1" t="str">
        <v>0 - BM Costs</v>
      </c>
      <c r="L1870" s="1" t="str">
        <v>0 - BM Port</v>
      </c>
      <c r="N1870" s="1" t="str">
        <v>0 - Port Assets</v>
      </c>
      <c r="O1870" s="8"/>
      <c r="P1870" s="8"/>
      <c r="Q1870" s="8"/>
      <c r="R1870" s="8"/>
      <c r="S1870" s="8"/>
      <c r="T1870" s="8"/>
      <c r="U1870" s="8"/>
      <c r="V1870" s="8"/>
      <c r="W1870" s="8"/>
      <c r="X1870" s="8"/>
      <c r="Y1870" s="8"/>
      <c r="Z1870" s="8"/>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c r="BA1870" s="8"/>
      <c r="BB1870" s="8"/>
      <c r="BC1870" s="8"/>
      <c r="BD1870" s="8"/>
      <c r="BE1870" s="8"/>
      <c r="BF1870" s="8"/>
      <c r="BG1870" s="8"/>
      <c r="BH1870" s="8"/>
      <c r="BI1870" s="8"/>
      <c r="BJ1870" s="8"/>
      <c r="BK1870" s="8"/>
      <c r="BL1870" s="8"/>
      <c r="BM1870" s="8"/>
      <c r="BN1870" s="8"/>
      <c r="BO1870" s="8"/>
      <c r="BP1870" s="1" t="str">
        <v>0- Port Costs</v>
      </c>
      <c r="BT1870" s="1" t="str">
        <v>0- Port Value</v>
      </c>
      <c r="BU1870" s="8"/>
    </row>
    <row r="1871" spans="8:73" hidden="1" outlineLevel="1" x14ac:dyDescent="0.3">
      <c r="H1871" s="1" t="str">
        <v>0 - BM Costs</v>
      </c>
      <c r="L1871" s="1" t="str">
        <v>0 - BM Port</v>
      </c>
      <c r="N1871" s="1" t="str">
        <v>0 - Port Assets</v>
      </c>
      <c r="O1871" s="8"/>
      <c r="P1871" s="8"/>
      <c r="Q1871" s="8"/>
      <c r="R1871" s="8"/>
      <c r="S1871" s="8"/>
      <c r="T1871" s="8"/>
      <c r="U1871" s="8"/>
      <c r="V1871" s="8"/>
      <c r="W1871" s="8"/>
      <c r="X1871" s="8"/>
      <c r="Y1871" s="8"/>
      <c r="Z1871" s="8"/>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c r="BE1871" s="8"/>
      <c r="BF1871" s="8"/>
      <c r="BG1871" s="8"/>
      <c r="BH1871" s="8"/>
      <c r="BI1871" s="8"/>
      <c r="BJ1871" s="8"/>
      <c r="BK1871" s="8"/>
      <c r="BL1871" s="8"/>
      <c r="BM1871" s="8"/>
      <c r="BN1871" s="8"/>
      <c r="BO1871" s="8"/>
      <c r="BP1871" s="1" t="str">
        <v>0- Port Costs</v>
      </c>
      <c r="BT1871" s="1" t="str">
        <v>0- Port Value</v>
      </c>
      <c r="BU1871" s="8"/>
    </row>
    <row r="1872" spans="8:73" hidden="1" outlineLevel="1" x14ac:dyDescent="0.3">
      <c r="H1872" s="1" t="str">
        <v>0 - BM Costs</v>
      </c>
      <c r="L1872" s="1" t="str">
        <v>0 - BM Port</v>
      </c>
      <c r="N1872" s="1" t="str">
        <v>0 - Port Assets</v>
      </c>
      <c r="O1872" s="8"/>
      <c r="P1872" s="8"/>
      <c r="Q1872" s="8"/>
      <c r="R1872" s="8"/>
      <c r="S1872" s="8"/>
      <c r="T1872" s="8"/>
      <c r="U1872" s="8"/>
      <c r="V1872" s="8"/>
      <c r="W1872" s="8"/>
      <c r="X1872" s="8"/>
      <c r="Y1872" s="8"/>
      <c r="Z1872" s="8"/>
      <c r="AA1872" s="8"/>
      <c r="AB1872" s="8"/>
      <c r="AC1872" s="8"/>
      <c r="AD1872" s="8"/>
      <c r="AE1872" s="8"/>
      <c r="AF1872" s="8"/>
      <c r="AG1872" s="8"/>
      <c r="AH1872" s="8"/>
      <c r="AI1872" s="8"/>
      <c r="AJ1872" s="8"/>
      <c r="AK1872" s="8"/>
      <c r="AL1872" s="8"/>
      <c r="AM1872" s="8"/>
      <c r="AN1872" s="8"/>
      <c r="AO1872" s="8"/>
      <c r="AP1872" s="8"/>
      <c r="AQ1872" s="8"/>
      <c r="AR1872" s="8"/>
      <c r="AS1872" s="8"/>
      <c r="AT1872" s="8"/>
      <c r="AU1872" s="8"/>
      <c r="AV1872" s="8"/>
      <c r="AW1872" s="8"/>
      <c r="AX1872" s="8"/>
      <c r="AY1872" s="8"/>
      <c r="AZ1872" s="8"/>
      <c r="BA1872" s="8"/>
      <c r="BB1872" s="8"/>
      <c r="BC1872" s="8"/>
      <c r="BD1872" s="8"/>
      <c r="BE1872" s="8"/>
      <c r="BF1872" s="8"/>
      <c r="BG1872" s="8"/>
      <c r="BH1872" s="8"/>
      <c r="BI1872" s="8"/>
      <c r="BJ1872" s="8"/>
      <c r="BK1872" s="8"/>
      <c r="BL1872" s="8"/>
      <c r="BM1872" s="8"/>
      <c r="BN1872" s="8"/>
      <c r="BO1872" s="8"/>
      <c r="BP1872" s="1" t="str">
        <v>0- Port Costs</v>
      </c>
      <c r="BT1872" s="1" t="str">
        <v>0- Port Value</v>
      </c>
      <c r="BU1872" s="8"/>
    </row>
    <row r="1873" spans="8:73" hidden="1" outlineLevel="1" x14ac:dyDescent="0.3">
      <c r="H1873" s="1" t="str">
        <v>0 - BM Costs</v>
      </c>
      <c r="L1873" s="1" t="str">
        <v>0 - BM Port</v>
      </c>
      <c r="N1873" s="1" t="str">
        <v>0 - Port Assets</v>
      </c>
      <c r="O1873" s="8"/>
      <c r="P1873" s="8"/>
      <c r="Q1873" s="8"/>
      <c r="R1873" s="8"/>
      <c r="S1873" s="8"/>
      <c r="T1873" s="8"/>
      <c r="U1873" s="8"/>
      <c r="V1873" s="8"/>
      <c r="W1873" s="8"/>
      <c r="X1873" s="8"/>
      <c r="Y1873" s="8"/>
      <c r="Z1873" s="8"/>
      <c r="AA1873" s="8"/>
      <c r="AB1873" s="8"/>
      <c r="AC1873" s="8"/>
      <c r="AD1873" s="8"/>
      <c r="AE1873" s="8"/>
      <c r="AF1873" s="8"/>
      <c r="AG1873" s="8"/>
      <c r="AH1873" s="8"/>
      <c r="AI1873" s="8"/>
      <c r="AJ1873" s="8"/>
      <c r="AK1873" s="8"/>
      <c r="AL1873" s="8"/>
      <c r="AM1873" s="8"/>
      <c r="AN1873" s="8"/>
      <c r="AO1873" s="8"/>
      <c r="AP1873" s="8"/>
      <c r="AQ1873" s="8"/>
      <c r="AR1873" s="8"/>
      <c r="AS1873" s="8"/>
      <c r="AT1873" s="8"/>
      <c r="AU1873" s="8"/>
      <c r="AV1873" s="8"/>
      <c r="AW1873" s="8"/>
      <c r="AX1873" s="8"/>
      <c r="AY1873" s="8"/>
      <c r="AZ1873" s="8"/>
      <c r="BA1873" s="8"/>
      <c r="BB1873" s="8"/>
      <c r="BC1873" s="8"/>
      <c r="BD1873" s="8"/>
      <c r="BE1873" s="8"/>
      <c r="BF1873" s="8"/>
      <c r="BG1873" s="8"/>
      <c r="BH1873" s="8"/>
      <c r="BI1873" s="8"/>
      <c r="BJ1873" s="8"/>
      <c r="BK1873" s="8"/>
      <c r="BL1873" s="8"/>
      <c r="BM1873" s="8"/>
      <c r="BN1873" s="8"/>
      <c r="BO1873" s="8"/>
      <c r="BP1873" s="1" t="str">
        <v>0- Port Costs</v>
      </c>
      <c r="BT1873" s="1" t="str">
        <v>0- Port Value</v>
      </c>
      <c r="BU1873" s="8"/>
    </row>
    <row r="1874" spans="8:73" hidden="1" outlineLevel="1" x14ac:dyDescent="0.3">
      <c r="H1874" s="1" t="str">
        <v>0 - BM Costs</v>
      </c>
      <c r="L1874" s="1" t="str">
        <v>0 - BM Port</v>
      </c>
      <c r="N1874" s="1" t="str">
        <v>0 - Port Assets</v>
      </c>
      <c r="O1874" s="8"/>
      <c r="P1874" s="8"/>
      <c r="Q1874" s="8"/>
      <c r="R1874" s="8"/>
      <c r="S1874" s="8"/>
      <c r="T1874" s="8"/>
      <c r="U1874" s="8"/>
      <c r="V1874" s="8"/>
      <c r="W1874" s="8"/>
      <c r="X1874" s="8"/>
      <c r="Y1874" s="8"/>
      <c r="Z1874" s="8"/>
      <c r="AA1874" s="8"/>
      <c r="AB1874" s="8"/>
      <c r="AC1874" s="8"/>
      <c r="AD1874" s="8"/>
      <c r="AE1874" s="8"/>
      <c r="AF1874" s="8"/>
      <c r="AG1874" s="8"/>
      <c r="AH1874" s="8"/>
      <c r="AI1874" s="8"/>
      <c r="AJ1874" s="8"/>
      <c r="AK1874" s="8"/>
      <c r="AL1874" s="8"/>
      <c r="AM1874" s="8"/>
      <c r="AN1874" s="8"/>
      <c r="AO1874" s="8"/>
      <c r="AP1874" s="8"/>
      <c r="AQ1874" s="8"/>
      <c r="AR1874" s="8"/>
      <c r="AS1874" s="8"/>
      <c r="AT1874" s="8"/>
      <c r="AU1874" s="8"/>
      <c r="AV1874" s="8"/>
      <c r="AW1874" s="8"/>
      <c r="AX1874" s="8"/>
      <c r="AY1874" s="8"/>
      <c r="AZ1874" s="8"/>
      <c r="BA1874" s="8"/>
      <c r="BB1874" s="8"/>
      <c r="BC1874" s="8"/>
      <c r="BD1874" s="8"/>
      <c r="BE1874" s="8"/>
      <c r="BF1874" s="8"/>
      <c r="BG1874" s="8"/>
      <c r="BH1874" s="8"/>
      <c r="BI1874" s="8"/>
      <c r="BJ1874" s="8"/>
      <c r="BK1874" s="8"/>
      <c r="BL1874" s="8"/>
      <c r="BM1874" s="8"/>
      <c r="BN1874" s="8"/>
      <c r="BO1874" s="8"/>
      <c r="BP1874" s="1" t="str">
        <v>0- Port Costs</v>
      </c>
      <c r="BT1874" s="1" t="str">
        <v>0- Port Value</v>
      </c>
      <c r="BU1874" s="8"/>
    </row>
    <row r="1875" spans="8:73" hidden="1" outlineLevel="1" x14ac:dyDescent="0.3">
      <c r="H1875" s="1" t="str">
        <v>0 - BM Costs</v>
      </c>
      <c r="L1875" s="1" t="str">
        <v>0 - BM Port</v>
      </c>
      <c r="N1875" s="1" t="str">
        <v>0 - Port Assets</v>
      </c>
      <c r="O1875" s="8"/>
      <c r="P1875" s="8"/>
      <c r="Q1875" s="8"/>
      <c r="R1875" s="8"/>
      <c r="S1875" s="8"/>
      <c r="T1875" s="8"/>
      <c r="U1875" s="8"/>
      <c r="V1875" s="8"/>
      <c r="W1875" s="8"/>
      <c r="X1875" s="8"/>
      <c r="Y1875" s="8"/>
      <c r="Z1875" s="8"/>
      <c r="AA1875" s="8"/>
      <c r="AB1875" s="8"/>
      <c r="AC1875" s="8"/>
      <c r="AD1875" s="8"/>
      <c r="AE1875" s="8"/>
      <c r="AF1875" s="8"/>
      <c r="AG1875" s="8"/>
      <c r="AH1875" s="8"/>
      <c r="AI1875" s="8"/>
      <c r="AJ1875" s="8"/>
      <c r="AK1875" s="8"/>
      <c r="AL1875" s="8"/>
      <c r="AM1875" s="8"/>
      <c r="AN1875" s="8"/>
      <c r="AO1875" s="8"/>
      <c r="AP1875" s="8"/>
      <c r="AQ1875" s="8"/>
      <c r="AR1875" s="8"/>
      <c r="AS1875" s="8"/>
      <c r="AT1875" s="8"/>
      <c r="AU1875" s="8"/>
      <c r="AV1875" s="8"/>
      <c r="AW1875" s="8"/>
      <c r="AX1875" s="8"/>
      <c r="AY1875" s="8"/>
      <c r="AZ1875" s="8"/>
      <c r="BA1875" s="8"/>
      <c r="BB1875" s="8"/>
      <c r="BC1875" s="8"/>
      <c r="BD1875" s="8"/>
      <c r="BE1875" s="8"/>
      <c r="BF1875" s="8"/>
      <c r="BG1875" s="8"/>
      <c r="BH1875" s="8"/>
      <c r="BI1875" s="8"/>
      <c r="BJ1875" s="8"/>
      <c r="BK1875" s="8"/>
      <c r="BL1875" s="8"/>
      <c r="BM1875" s="8"/>
      <c r="BN1875" s="8"/>
      <c r="BO1875" s="8"/>
      <c r="BP1875" s="1" t="str">
        <v>0- Port Costs</v>
      </c>
      <c r="BT1875" s="1" t="str">
        <v>0- Port Value</v>
      </c>
      <c r="BU1875" s="8"/>
    </row>
    <row r="1876" spans="8:73" hidden="1" outlineLevel="1" x14ac:dyDescent="0.3">
      <c r="H1876" s="1" t="str">
        <v>0 - BM Costs</v>
      </c>
      <c r="L1876" s="1" t="str">
        <v>0 - BM Port</v>
      </c>
      <c r="N1876" s="1" t="str">
        <v>0 - Port Assets</v>
      </c>
      <c r="O1876" s="8"/>
      <c r="P1876" s="8"/>
      <c r="Q1876" s="8"/>
      <c r="R1876" s="8"/>
      <c r="S1876" s="8"/>
      <c r="T1876" s="8"/>
      <c r="U1876" s="8"/>
      <c r="V1876" s="8"/>
      <c r="W1876" s="8"/>
      <c r="X1876" s="8"/>
      <c r="Y1876" s="8"/>
      <c r="Z1876" s="8"/>
      <c r="AA1876" s="8"/>
      <c r="AB1876" s="8"/>
      <c r="AC1876" s="8"/>
      <c r="AD1876" s="8"/>
      <c r="AE1876" s="8"/>
      <c r="AF1876" s="8"/>
      <c r="AG1876" s="8"/>
      <c r="AH1876" s="8"/>
      <c r="AI1876" s="8"/>
      <c r="AJ1876" s="8"/>
      <c r="AK1876" s="8"/>
      <c r="AL1876" s="8"/>
      <c r="AM1876" s="8"/>
      <c r="AN1876" s="8"/>
      <c r="AO1876" s="8"/>
      <c r="AP1876" s="8"/>
      <c r="AQ1876" s="8"/>
      <c r="AR1876" s="8"/>
      <c r="AS1876" s="8"/>
      <c r="AT1876" s="8"/>
      <c r="AU1876" s="8"/>
      <c r="AV1876" s="8"/>
      <c r="AW1876" s="8"/>
      <c r="AX1876" s="8"/>
      <c r="AY1876" s="8"/>
      <c r="AZ1876" s="8"/>
      <c r="BA1876" s="8"/>
      <c r="BB1876" s="8"/>
      <c r="BC1876" s="8"/>
      <c r="BD1876" s="8"/>
      <c r="BE1876" s="8"/>
      <c r="BF1876" s="8"/>
      <c r="BG1876" s="8"/>
      <c r="BH1876" s="8"/>
      <c r="BI1876" s="8"/>
      <c r="BJ1876" s="8"/>
      <c r="BK1876" s="8"/>
      <c r="BL1876" s="8"/>
      <c r="BM1876" s="8"/>
      <c r="BN1876" s="8"/>
      <c r="BO1876" s="8"/>
      <c r="BP1876" s="1" t="str">
        <v>0- Port Costs</v>
      </c>
      <c r="BT1876" s="1" t="str">
        <v>0- Port Value</v>
      </c>
      <c r="BU1876" s="8"/>
    </row>
    <row r="1877" spans="8:73" hidden="1" outlineLevel="1" x14ac:dyDescent="0.3">
      <c r="H1877" s="1" t="str">
        <v>0 - BM Costs</v>
      </c>
      <c r="L1877" s="1" t="str">
        <v>0 - BM Port</v>
      </c>
      <c r="N1877" s="1" t="str">
        <v>0 - Port Assets</v>
      </c>
      <c r="O1877" s="8"/>
      <c r="P1877" s="8"/>
      <c r="Q1877" s="8"/>
      <c r="R1877" s="8"/>
      <c r="S1877" s="8"/>
      <c r="T1877" s="8"/>
      <c r="U1877" s="8"/>
      <c r="V1877" s="8"/>
      <c r="W1877" s="8"/>
      <c r="X1877" s="8"/>
      <c r="Y1877" s="8"/>
      <c r="Z1877" s="8"/>
      <c r="AA1877" s="8"/>
      <c r="AB1877" s="8"/>
      <c r="AC1877" s="8"/>
      <c r="AD1877" s="8"/>
      <c r="AE1877" s="8"/>
      <c r="AF1877" s="8"/>
      <c r="AG1877" s="8"/>
      <c r="AH1877" s="8"/>
      <c r="AI1877" s="8"/>
      <c r="AJ1877" s="8"/>
      <c r="AK1877" s="8"/>
      <c r="AL1877" s="8"/>
      <c r="AM1877" s="8"/>
      <c r="AN1877" s="8"/>
      <c r="AO1877" s="8"/>
      <c r="AP1877" s="8"/>
      <c r="AQ1877" s="8"/>
      <c r="AR1877" s="8"/>
      <c r="AS1877" s="8"/>
      <c r="AT1877" s="8"/>
      <c r="AU1877" s="8"/>
      <c r="AV1877" s="8"/>
      <c r="AW1877" s="8"/>
      <c r="AX1877" s="8"/>
      <c r="AY1877" s="8"/>
      <c r="AZ1877" s="8"/>
      <c r="BA1877" s="8"/>
      <c r="BB1877" s="8"/>
      <c r="BC1877" s="8"/>
      <c r="BD1877" s="8"/>
      <c r="BE1877" s="8"/>
      <c r="BF1877" s="8"/>
      <c r="BG1877" s="8"/>
      <c r="BH1877" s="8"/>
      <c r="BI1877" s="8"/>
      <c r="BJ1877" s="8"/>
      <c r="BK1877" s="8"/>
      <c r="BL1877" s="8"/>
      <c r="BM1877" s="8"/>
      <c r="BN1877" s="8"/>
      <c r="BO1877" s="8"/>
      <c r="BP1877" s="1" t="str">
        <v>0- Port Costs</v>
      </c>
      <c r="BT1877" s="1" t="str">
        <v>0- Port Value</v>
      </c>
      <c r="BU1877" s="8"/>
    </row>
    <row r="1878" spans="8:73" hidden="1" outlineLevel="1" x14ac:dyDescent="0.3">
      <c r="H1878" s="1" t="str">
        <v>0 - BM Costs</v>
      </c>
      <c r="L1878" s="1" t="str">
        <v>0 - BM Port</v>
      </c>
      <c r="N1878" s="1" t="str">
        <v>0 - Port Assets</v>
      </c>
      <c r="O1878" s="8"/>
      <c r="P1878" s="8"/>
      <c r="Q1878" s="8"/>
      <c r="R1878" s="8"/>
      <c r="S1878" s="8"/>
      <c r="T1878" s="8"/>
      <c r="U1878" s="8"/>
      <c r="V1878" s="8"/>
      <c r="W1878" s="8"/>
      <c r="X1878" s="8"/>
      <c r="Y1878" s="8"/>
      <c r="Z1878" s="8"/>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c r="BD1878" s="8"/>
      <c r="BE1878" s="8"/>
      <c r="BF1878" s="8"/>
      <c r="BG1878" s="8"/>
      <c r="BH1878" s="8"/>
      <c r="BI1878" s="8"/>
      <c r="BJ1878" s="8"/>
      <c r="BK1878" s="8"/>
      <c r="BL1878" s="8"/>
      <c r="BM1878" s="8"/>
      <c r="BN1878" s="8"/>
      <c r="BO1878" s="8"/>
      <c r="BP1878" s="1" t="str">
        <v>0- Port Costs</v>
      </c>
      <c r="BT1878" s="1" t="str">
        <v>0- Port Value</v>
      </c>
      <c r="BU1878" s="8"/>
    </row>
    <row r="1879" spans="8:73" hidden="1" outlineLevel="1" x14ac:dyDescent="0.3">
      <c r="H1879" s="1" t="str">
        <v>0 - BM Costs</v>
      </c>
      <c r="L1879" s="1" t="str">
        <v>0 - BM Port</v>
      </c>
      <c r="N1879" s="1" t="str">
        <v>0 - Port Assets</v>
      </c>
      <c r="O1879" s="8"/>
      <c r="P1879" s="8"/>
      <c r="Q1879" s="8"/>
      <c r="R1879" s="8"/>
      <c r="S1879" s="8"/>
      <c r="T1879" s="8"/>
      <c r="U1879" s="8"/>
      <c r="V1879" s="8"/>
      <c r="W1879" s="8"/>
      <c r="X1879" s="8"/>
      <c r="Y1879" s="8"/>
      <c r="Z1879" s="8"/>
      <c r="AA1879" s="8"/>
      <c r="AB1879" s="8"/>
      <c r="AC1879" s="8"/>
      <c r="AD1879" s="8"/>
      <c r="AE1879" s="8"/>
      <c r="AF1879" s="8"/>
      <c r="AG1879" s="8"/>
      <c r="AH1879" s="8"/>
      <c r="AI1879" s="8"/>
      <c r="AJ1879" s="8"/>
      <c r="AK1879" s="8"/>
      <c r="AL1879" s="8"/>
      <c r="AM1879" s="8"/>
      <c r="AN1879" s="8"/>
      <c r="AO1879" s="8"/>
      <c r="AP1879" s="8"/>
      <c r="AQ1879" s="8"/>
      <c r="AR1879" s="8"/>
      <c r="AS1879" s="8"/>
      <c r="AT1879" s="8"/>
      <c r="AU1879" s="8"/>
      <c r="AV1879" s="8"/>
      <c r="AW1879" s="8"/>
      <c r="AX1879" s="8"/>
      <c r="AY1879" s="8"/>
      <c r="AZ1879" s="8"/>
      <c r="BA1879" s="8"/>
      <c r="BB1879" s="8"/>
      <c r="BC1879" s="8"/>
      <c r="BD1879" s="8"/>
      <c r="BE1879" s="8"/>
      <c r="BF1879" s="8"/>
      <c r="BG1879" s="8"/>
      <c r="BH1879" s="8"/>
      <c r="BI1879" s="8"/>
      <c r="BJ1879" s="8"/>
      <c r="BK1879" s="8"/>
      <c r="BL1879" s="8"/>
      <c r="BM1879" s="8"/>
      <c r="BN1879" s="8"/>
      <c r="BO1879" s="8"/>
      <c r="BP1879" s="1" t="str">
        <v>0- Port Costs</v>
      </c>
      <c r="BT1879" s="1" t="str">
        <v>0- Port Value</v>
      </c>
      <c r="BU1879" s="8"/>
    </row>
    <row r="1880" spans="8:73" hidden="1" outlineLevel="1" x14ac:dyDescent="0.3">
      <c r="H1880" s="1" t="str">
        <v>0 - BM Costs</v>
      </c>
      <c r="L1880" s="1" t="str">
        <v>0 - BM Port</v>
      </c>
      <c r="N1880" s="1" t="str">
        <v>0 - Port Assets</v>
      </c>
      <c r="O1880" s="8"/>
      <c r="P1880" s="8"/>
      <c r="Q1880" s="8"/>
      <c r="R1880" s="8"/>
      <c r="S1880" s="8"/>
      <c r="T1880" s="8"/>
      <c r="U1880" s="8"/>
      <c r="V1880" s="8"/>
      <c r="W1880" s="8"/>
      <c r="X1880" s="8"/>
      <c r="Y1880" s="8"/>
      <c r="Z1880" s="8"/>
      <c r="AA1880" s="8"/>
      <c r="AB1880" s="8"/>
      <c r="AC1880" s="8"/>
      <c r="AD1880" s="8"/>
      <c r="AE1880" s="8"/>
      <c r="AF1880" s="8"/>
      <c r="AG1880" s="8"/>
      <c r="AH1880" s="8"/>
      <c r="AI1880" s="8"/>
      <c r="AJ1880" s="8"/>
      <c r="AK1880" s="8"/>
      <c r="AL1880" s="8"/>
      <c r="AM1880" s="8"/>
      <c r="AN1880" s="8"/>
      <c r="AO1880" s="8"/>
      <c r="AP1880" s="8"/>
      <c r="AQ1880" s="8"/>
      <c r="AR1880" s="8"/>
      <c r="AS1880" s="8"/>
      <c r="AT1880" s="8"/>
      <c r="AU1880" s="8"/>
      <c r="AV1880" s="8"/>
      <c r="AW1880" s="8"/>
      <c r="AX1880" s="8"/>
      <c r="AY1880" s="8"/>
      <c r="AZ1880" s="8"/>
      <c r="BA1880" s="8"/>
      <c r="BB1880" s="8"/>
      <c r="BC1880" s="8"/>
      <c r="BD1880" s="8"/>
      <c r="BE1880" s="8"/>
      <c r="BF1880" s="8"/>
      <c r="BG1880" s="8"/>
      <c r="BH1880" s="8"/>
      <c r="BI1880" s="8"/>
      <c r="BJ1880" s="8"/>
      <c r="BK1880" s="8"/>
      <c r="BL1880" s="8"/>
      <c r="BM1880" s="8"/>
      <c r="BN1880" s="8"/>
      <c r="BO1880" s="8"/>
      <c r="BP1880" s="1" t="str">
        <v>0- Port Costs</v>
      </c>
      <c r="BT1880" s="1" t="str">
        <v>0- Port Value</v>
      </c>
      <c r="BU1880" s="8"/>
    </row>
    <row r="1881" spans="8:73" hidden="1" outlineLevel="1" x14ac:dyDescent="0.3">
      <c r="H1881" s="1" t="str">
        <v>0 - BM Costs</v>
      </c>
      <c r="L1881" s="1" t="str">
        <v>0 - BM Port</v>
      </c>
      <c r="N1881" s="1" t="str">
        <v>0 - Port Assets</v>
      </c>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c r="AL1881" s="8"/>
      <c r="AM1881" s="8"/>
      <c r="AN1881" s="8"/>
      <c r="AO1881" s="8"/>
      <c r="AP1881" s="8"/>
      <c r="AQ1881" s="8"/>
      <c r="AR1881" s="8"/>
      <c r="AS1881" s="8"/>
      <c r="AT1881" s="8"/>
      <c r="AU1881" s="8"/>
      <c r="AV1881" s="8"/>
      <c r="AW1881" s="8"/>
      <c r="AX1881" s="8"/>
      <c r="AY1881" s="8"/>
      <c r="AZ1881" s="8"/>
      <c r="BA1881" s="8"/>
      <c r="BB1881" s="8"/>
      <c r="BC1881" s="8"/>
      <c r="BD1881" s="8"/>
      <c r="BE1881" s="8"/>
      <c r="BF1881" s="8"/>
      <c r="BG1881" s="8"/>
      <c r="BH1881" s="8"/>
      <c r="BI1881" s="8"/>
      <c r="BJ1881" s="8"/>
      <c r="BK1881" s="8"/>
      <c r="BL1881" s="8"/>
      <c r="BM1881" s="8"/>
      <c r="BN1881" s="8"/>
      <c r="BO1881" s="8"/>
      <c r="BP1881" s="1" t="str">
        <v>0- Port Costs</v>
      </c>
      <c r="BT1881" s="1" t="str">
        <v>0- Port Value</v>
      </c>
      <c r="BU1881" s="8"/>
    </row>
    <row r="1882" spans="8:73" hidden="1" outlineLevel="1" x14ac:dyDescent="0.3">
      <c r="H1882" s="1" t="str">
        <v>0 - BM Costs</v>
      </c>
      <c r="L1882" s="1" t="str">
        <v>0 - BM Port</v>
      </c>
      <c r="N1882" s="1" t="str">
        <v>0 - Port Assets</v>
      </c>
      <c r="O1882" s="8"/>
      <c r="P1882" s="8"/>
      <c r="Q1882" s="8"/>
      <c r="R1882" s="8"/>
      <c r="S1882" s="8"/>
      <c r="T1882" s="8"/>
      <c r="U1882" s="8"/>
      <c r="V1882" s="8"/>
      <c r="W1882" s="8"/>
      <c r="X1882" s="8"/>
      <c r="Y1882" s="8"/>
      <c r="Z1882" s="8"/>
      <c r="AA1882" s="8"/>
      <c r="AB1882" s="8"/>
      <c r="AC1882" s="8"/>
      <c r="AD1882" s="8"/>
      <c r="AE1882" s="8"/>
      <c r="AF1882" s="8"/>
      <c r="AG1882" s="8"/>
      <c r="AH1882" s="8"/>
      <c r="AI1882" s="8"/>
      <c r="AJ1882" s="8"/>
      <c r="AK1882" s="8"/>
      <c r="AL1882" s="8"/>
      <c r="AM1882" s="8"/>
      <c r="AN1882" s="8"/>
      <c r="AO1882" s="8"/>
      <c r="AP1882" s="8"/>
      <c r="AQ1882" s="8"/>
      <c r="AR1882" s="8"/>
      <c r="AS1882" s="8"/>
      <c r="AT1882" s="8"/>
      <c r="AU1882" s="8"/>
      <c r="AV1882" s="8"/>
      <c r="AW1882" s="8"/>
      <c r="AX1882" s="8"/>
      <c r="AY1882" s="8"/>
      <c r="AZ1882" s="8"/>
      <c r="BA1882" s="8"/>
      <c r="BB1882" s="8"/>
      <c r="BC1882" s="8"/>
      <c r="BD1882" s="8"/>
      <c r="BE1882" s="8"/>
      <c r="BF1882" s="8"/>
      <c r="BG1882" s="8"/>
      <c r="BH1882" s="8"/>
      <c r="BI1882" s="8"/>
      <c r="BJ1882" s="8"/>
      <c r="BK1882" s="8"/>
      <c r="BL1882" s="8"/>
      <c r="BM1882" s="8"/>
      <c r="BN1882" s="8"/>
      <c r="BO1882" s="8"/>
      <c r="BP1882" s="1" t="str">
        <v>0- Port Costs</v>
      </c>
      <c r="BT1882" s="1" t="str">
        <v>0- Port Value</v>
      </c>
      <c r="BU1882" s="8"/>
    </row>
    <row r="1883" spans="8:73" hidden="1" outlineLevel="1" x14ac:dyDescent="0.3">
      <c r="H1883" s="1" t="str">
        <v>0 - BM Costs</v>
      </c>
      <c r="L1883" s="1" t="str">
        <v>0 - BM Port</v>
      </c>
      <c r="N1883" s="1" t="str">
        <v>0 - Port Assets</v>
      </c>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c r="BD1883" s="8"/>
      <c r="BE1883" s="8"/>
      <c r="BF1883" s="8"/>
      <c r="BG1883" s="8"/>
      <c r="BH1883" s="8"/>
      <c r="BI1883" s="8"/>
      <c r="BJ1883" s="8"/>
      <c r="BK1883" s="8"/>
      <c r="BL1883" s="8"/>
      <c r="BM1883" s="8"/>
      <c r="BN1883" s="8"/>
      <c r="BO1883" s="8"/>
      <c r="BP1883" s="1" t="str">
        <v>0- Port Costs</v>
      </c>
      <c r="BT1883" s="1" t="str">
        <v>0- Port Value</v>
      </c>
      <c r="BU1883" s="8"/>
    </row>
    <row r="1884" spans="8:73" hidden="1" outlineLevel="1" x14ac:dyDescent="0.3">
      <c r="H1884" s="1" t="str">
        <v>0 - BM Costs</v>
      </c>
      <c r="L1884" s="1" t="str">
        <v>0 - BM Port</v>
      </c>
      <c r="N1884" s="1" t="str">
        <v>0 - Port Assets</v>
      </c>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c r="BD1884" s="8"/>
      <c r="BE1884" s="8"/>
      <c r="BF1884" s="8"/>
      <c r="BG1884" s="8"/>
      <c r="BH1884" s="8"/>
      <c r="BI1884" s="8"/>
      <c r="BJ1884" s="8"/>
      <c r="BK1884" s="8"/>
      <c r="BL1884" s="8"/>
      <c r="BM1884" s="8"/>
      <c r="BN1884" s="8"/>
      <c r="BO1884" s="8"/>
      <c r="BP1884" s="1" t="str">
        <v>0- Port Costs</v>
      </c>
      <c r="BT1884" s="1" t="str">
        <v>0- Port Value</v>
      </c>
      <c r="BU1884" s="8"/>
    </row>
    <row r="1885" spans="8:73" hidden="1" outlineLevel="1" x14ac:dyDescent="0.3">
      <c r="H1885" s="1" t="str">
        <v>0 - BM Costs</v>
      </c>
      <c r="L1885" s="1" t="str">
        <v>0 - BM Port</v>
      </c>
      <c r="N1885" s="1" t="str">
        <v>0 - Port Assets</v>
      </c>
      <c r="O1885" s="8"/>
      <c r="P1885" s="8"/>
      <c r="Q1885" s="8"/>
      <c r="R1885" s="8"/>
      <c r="S1885" s="8"/>
      <c r="T1885" s="8"/>
      <c r="U1885" s="8"/>
      <c r="V1885" s="8"/>
      <c r="W1885" s="8"/>
      <c r="X1885" s="8"/>
      <c r="Y1885" s="8"/>
      <c r="Z1885" s="8"/>
      <c r="AA1885" s="8"/>
      <c r="AB1885" s="8"/>
      <c r="AC1885" s="8"/>
      <c r="AD1885" s="8"/>
      <c r="AE1885" s="8"/>
      <c r="AF1885" s="8"/>
      <c r="AG1885" s="8"/>
      <c r="AH1885" s="8"/>
      <c r="AI1885" s="8"/>
      <c r="AJ1885" s="8"/>
      <c r="AK1885" s="8"/>
      <c r="AL1885" s="8"/>
      <c r="AM1885" s="8"/>
      <c r="AN1885" s="8"/>
      <c r="AO1885" s="8"/>
      <c r="AP1885" s="8"/>
      <c r="AQ1885" s="8"/>
      <c r="AR1885" s="8"/>
      <c r="AS1885" s="8"/>
      <c r="AT1885" s="8"/>
      <c r="AU1885" s="8"/>
      <c r="AV1885" s="8"/>
      <c r="AW1885" s="8"/>
      <c r="AX1885" s="8"/>
      <c r="AY1885" s="8"/>
      <c r="AZ1885" s="8"/>
      <c r="BA1885" s="8"/>
      <c r="BB1885" s="8"/>
      <c r="BC1885" s="8"/>
      <c r="BD1885" s="8"/>
      <c r="BE1885" s="8"/>
      <c r="BF1885" s="8"/>
      <c r="BG1885" s="8"/>
      <c r="BH1885" s="8"/>
      <c r="BI1885" s="8"/>
      <c r="BJ1885" s="8"/>
      <c r="BK1885" s="8"/>
      <c r="BL1885" s="8"/>
      <c r="BM1885" s="8"/>
      <c r="BN1885" s="8"/>
      <c r="BO1885" s="8"/>
      <c r="BP1885" s="1" t="str">
        <v>0- Port Costs</v>
      </c>
      <c r="BT1885" s="1" t="str">
        <v>0- Port Value</v>
      </c>
      <c r="BU1885" s="8"/>
    </row>
    <row r="1886" spans="8:73" hidden="1" outlineLevel="1" x14ac:dyDescent="0.3">
      <c r="H1886" s="1" t="str">
        <v>0 - BM Costs</v>
      </c>
      <c r="L1886" s="1" t="str">
        <v>0 - BM Port</v>
      </c>
      <c r="N1886" s="1" t="str">
        <v>0 - Port Assets</v>
      </c>
      <c r="O1886" s="8"/>
      <c r="P1886" s="8"/>
      <c r="Q1886" s="8"/>
      <c r="R1886" s="8"/>
      <c r="S1886" s="8"/>
      <c r="T1886" s="8"/>
      <c r="U1886" s="8"/>
      <c r="V1886" s="8"/>
      <c r="W1886" s="8"/>
      <c r="X1886" s="8"/>
      <c r="Y1886" s="8"/>
      <c r="Z1886" s="8"/>
      <c r="AA1886" s="8"/>
      <c r="AB1886" s="8"/>
      <c r="AC1886" s="8"/>
      <c r="AD1886" s="8"/>
      <c r="AE1886" s="8"/>
      <c r="AF1886" s="8"/>
      <c r="AG1886" s="8"/>
      <c r="AH1886" s="8"/>
      <c r="AI1886" s="8"/>
      <c r="AJ1886" s="8"/>
      <c r="AK1886" s="8"/>
      <c r="AL1886" s="8"/>
      <c r="AM1886" s="8"/>
      <c r="AN1886" s="8"/>
      <c r="AO1886" s="8"/>
      <c r="AP1886" s="8"/>
      <c r="AQ1886" s="8"/>
      <c r="AR1886" s="8"/>
      <c r="AS1886" s="8"/>
      <c r="AT1886" s="8"/>
      <c r="AU1886" s="8"/>
      <c r="AV1886" s="8"/>
      <c r="AW1886" s="8"/>
      <c r="AX1886" s="8"/>
      <c r="AY1886" s="8"/>
      <c r="AZ1886" s="8"/>
      <c r="BA1886" s="8"/>
      <c r="BB1886" s="8"/>
      <c r="BC1886" s="8"/>
      <c r="BD1886" s="8"/>
      <c r="BE1886" s="8"/>
      <c r="BF1886" s="8"/>
      <c r="BG1886" s="8"/>
      <c r="BH1886" s="8"/>
      <c r="BI1886" s="8"/>
      <c r="BJ1886" s="8"/>
      <c r="BK1886" s="8"/>
      <c r="BL1886" s="8"/>
      <c r="BM1886" s="8"/>
      <c r="BN1886" s="8"/>
      <c r="BO1886" s="8"/>
      <c r="BP1886" s="1" t="str">
        <v>0- Port Costs</v>
      </c>
      <c r="BT1886" s="1" t="str">
        <v>0- Port Value</v>
      </c>
      <c r="BU1886" s="8"/>
    </row>
    <row r="1887" spans="8:73" hidden="1" outlineLevel="1" x14ac:dyDescent="0.3">
      <c r="H1887" s="1" t="str">
        <v>0 - BM Costs</v>
      </c>
      <c r="L1887" s="1" t="str">
        <v>0 - BM Port</v>
      </c>
      <c r="N1887" s="1" t="str">
        <v>0 - Port Assets</v>
      </c>
      <c r="O1887" s="8"/>
      <c r="P1887" s="8"/>
      <c r="Q1887" s="8"/>
      <c r="R1887" s="8"/>
      <c r="S1887" s="8"/>
      <c r="T1887" s="8"/>
      <c r="U1887" s="8"/>
      <c r="V1887" s="8"/>
      <c r="W1887" s="8"/>
      <c r="X1887" s="8"/>
      <c r="Y1887" s="8"/>
      <c r="Z1887" s="8"/>
      <c r="AA1887" s="8"/>
      <c r="AB1887" s="8"/>
      <c r="AC1887" s="8"/>
      <c r="AD1887" s="8"/>
      <c r="AE1887" s="8"/>
      <c r="AF1887" s="8"/>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c r="BD1887" s="8"/>
      <c r="BE1887" s="8"/>
      <c r="BF1887" s="8"/>
      <c r="BG1887" s="8"/>
      <c r="BH1887" s="8"/>
      <c r="BI1887" s="8"/>
      <c r="BJ1887" s="8"/>
      <c r="BK1887" s="8"/>
      <c r="BL1887" s="8"/>
      <c r="BM1887" s="8"/>
      <c r="BN1887" s="8"/>
      <c r="BO1887" s="8"/>
      <c r="BP1887" s="1" t="str">
        <v>0- Port Costs</v>
      </c>
      <c r="BT1887" s="1" t="str">
        <v>0- Port Value</v>
      </c>
      <c r="BU1887" s="8"/>
    </row>
    <row r="1888" spans="8:73" hidden="1" outlineLevel="1" x14ac:dyDescent="0.3">
      <c r="H1888" s="1" t="str">
        <v>0 - BM Costs</v>
      </c>
      <c r="L1888" s="1" t="str">
        <v>0 - BM Port</v>
      </c>
      <c r="N1888" s="1" t="str">
        <v>0 - Port Assets</v>
      </c>
      <c r="O1888" s="8"/>
      <c r="P1888" s="8"/>
      <c r="Q1888" s="8"/>
      <c r="R1888" s="8"/>
      <c r="S1888" s="8"/>
      <c r="T1888" s="8"/>
      <c r="U1888" s="8"/>
      <c r="V1888" s="8"/>
      <c r="W1888" s="8"/>
      <c r="X1888" s="8"/>
      <c r="Y1888" s="8"/>
      <c r="Z1888" s="8"/>
      <c r="AA1888" s="8"/>
      <c r="AB1888" s="8"/>
      <c r="AC1888" s="8"/>
      <c r="AD1888" s="8"/>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c r="BD1888" s="8"/>
      <c r="BE1888" s="8"/>
      <c r="BF1888" s="8"/>
      <c r="BG1888" s="8"/>
      <c r="BH1888" s="8"/>
      <c r="BI1888" s="8"/>
      <c r="BJ1888" s="8"/>
      <c r="BK1888" s="8"/>
      <c r="BL1888" s="8"/>
      <c r="BM1888" s="8"/>
      <c r="BN1888" s="8"/>
      <c r="BO1888" s="8"/>
      <c r="BP1888" s="1" t="str">
        <v>0- Port Costs</v>
      </c>
      <c r="BT1888" s="1" t="str">
        <v>0- Port Value</v>
      </c>
      <c r="BU1888" s="8"/>
    </row>
    <row r="1889" spans="8:73" hidden="1" outlineLevel="1" x14ac:dyDescent="0.3">
      <c r="H1889" s="1" t="str">
        <v>0 - BM Costs</v>
      </c>
      <c r="L1889" s="1" t="str">
        <v>0 - BM Port</v>
      </c>
      <c r="N1889" s="1" t="str">
        <v>0 - Port Assets</v>
      </c>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c r="AL1889" s="8"/>
      <c r="AM1889" s="8"/>
      <c r="AN1889" s="8"/>
      <c r="AO1889" s="8"/>
      <c r="AP1889" s="8"/>
      <c r="AQ1889" s="8"/>
      <c r="AR1889" s="8"/>
      <c r="AS1889" s="8"/>
      <c r="AT1889" s="8"/>
      <c r="AU1889" s="8"/>
      <c r="AV1889" s="8"/>
      <c r="AW1889" s="8"/>
      <c r="AX1889" s="8"/>
      <c r="AY1889" s="8"/>
      <c r="AZ1889" s="8"/>
      <c r="BA1889" s="8"/>
      <c r="BB1889" s="8"/>
      <c r="BC1889" s="8"/>
      <c r="BD1889" s="8"/>
      <c r="BE1889" s="8"/>
      <c r="BF1889" s="8"/>
      <c r="BG1889" s="8"/>
      <c r="BH1889" s="8"/>
      <c r="BI1889" s="8"/>
      <c r="BJ1889" s="8"/>
      <c r="BK1889" s="8"/>
      <c r="BL1889" s="8"/>
      <c r="BM1889" s="8"/>
      <c r="BN1889" s="8"/>
      <c r="BO1889" s="8"/>
      <c r="BP1889" s="1" t="str">
        <v>0- Port Costs</v>
      </c>
      <c r="BT1889" s="1" t="str">
        <v>0- Port Value</v>
      </c>
      <c r="BU1889" s="8"/>
    </row>
    <row r="1890" spans="8:73" hidden="1" outlineLevel="1" x14ac:dyDescent="0.3">
      <c r="H1890" s="1" t="str">
        <v>0 - BM Costs</v>
      </c>
      <c r="L1890" s="1" t="str">
        <v>0 - BM Port</v>
      </c>
      <c r="N1890" s="1" t="str">
        <v>0 - Port Assets</v>
      </c>
      <c r="O1890" s="8"/>
      <c r="P1890" s="8"/>
      <c r="Q1890" s="8"/>
      <c r="R1890" s="8"/>
      <c r="S1890" s="8"/>
      <c r="T1890" s="8"/>
      <c r="U1890" s="8"/>
      <c r="V1890" s="8"/>
      <c r="W1890" s="8"/>
      <c r="X1890" s="8"/>
      <c r="Y1890" s="8"/>
      <c r="Z1890" s="8"/>
      <c r="AA1890" s="8"/>
      <c r="AB1890" s="8"/>
      <c r="AC1890" s="8"/>
      <c r="AD1890" s="8"/>
      <c r="AE1890" s="8"/>
      <c r="AF1890" s="8"/>
      <c r="AG1890" s="8"/>
      <c r="AH1890" s="8"/>
      <c r="AI1890" s="8"/>
      <c r="AJ1890" s="8"/>
      <c r="AK1890" s="8"/>
      <c r="AL1890" s="8"/>
      <c r="AM1890" s="8"/>
      <c r="AN1890" s="8"/>
      <c r="AO1890" s="8"/>
      <c r="AP1890" s="8"/>
      <c r="AQ1890" s="8"/>
      <c r="AR1890" s="8"/>
      <c r="AS1890" s="8"/>
      <c r="AT1890" s="8"/>
      <c r="AU1890" s="8"/>
      <c r="AV1890" s="8"/>
      <c r="AW1890" s="8"/>
      <c r="AX1890" s="8"/>
      <c r="AY1890" s="8"/>
      <c r="AZ1890" s="8"/>
      <c r="BA1890" s="8"/>
      <c r="BB1890" s="8"/>
      <c r="BC1890" s="8"/>
      <c r="BD1890" s="8"/>
      <c r="BE1890" s="8"/>
      <c r="BF1890" s="8"/>
      <c r="BG1890" s="8"/>
      <c r="BH1890" s="8"/>
      <c r="BI1890" s="8"/>
      <c r="BJ1890" s="8"/>
      <c r="BK1890" s="8"/>
      <c r="BL1890" s="8"/>
      <c r="BM1890" s="8"/>
      <c r="BN1890" s="8"/>
      <c r="BO1890" s="8"/>
      <c r="BP1890" s="1" t="str">
        <v>0- Port Costs</v>
      </c>
      <c r="BT1890" s="1" t="str">
        <v>0- Port Value</v>
      </c>
      <c r="BU1890" s="8"/>
    </row>
    <row r="1891" spans="8:73" hidden="1" outlineLevel="1" x14ac:dyDescent="0.3">
      <c r="H1891" s="1" t="str">
        <v>0 - BM Costs</v>
      </c>
      <c r="L1891" s="1" t="str">
        <v>0 - BM Port</v>
      </c>
      <c r="N1891" s="1" t="str">
        <v>0 - Port Assets</v>
      </c>
      <c r="O1891" s="8"/>
      <c r="P1891" s="8"/>
      <c r="Q1891" s="8"/>
      <c r="R1891" s="8"/>
      <c r="S1891" s="8"/>
      <c r="T1891" s="8"/>
      <c r="U1891" s="8"/>
      <c r="V1891" s="8"/>
      <c r="W1891" s="8"/>
      <c r="X1891" s="8"/>
      <c r="Y1891" s="8"/>
      <c r="Z1891" s="8"/>
      <c r="AA1891" s="8"/>
      <c r="AB1891" s="8"/>
      <c r="AC1891" s="8"/>
      <c r="AD1891" s="8"/>
      <c r="AE1891" s="8"/>
      <c r="AF1891" s="8"/>
      <c r="AG1891" s="8"/>
      <c r="AH1891" s="8"/>
      <c r="AI1891" s="8"/>
      <c r="AJ1891" s="8"/>
      <c r="AK1891" s="8"/>
      <c r="AL1891" s="8"/>
      <c r="AM1891" s="8"/>
      <c r="AN1891" s="8"/>
      <c r="AO1891" s="8"/>
      <c r="AP1891" s="8"/>
      <c r="AQ1891" s="8"/>
      <c r="AR1891" s="8"/>
      <c r="AS1891" s="8"/>
      <c r="AT1891" s="8"/>
      <c r="AU1891" s="8"/>
      <c r="AV1891" s="8"/>
      <c r="AW1891" s="8"/>
      <c r="AX1891" s="8"/>
      <c r="AY1891" s="8"/>
      <c r="AZ1891" s="8"/>
      <c r="BA1891" s="8"/>
      <c r="BB1891" s="8"/>
      <c r="BC1891" s="8"/>
      <c r="BD1891" s="8"/>
      <c r="BE1891" s="8"/>
      <c r="BF1891" s="8"/>
      <c r="BG1891" s="8"/>
      <c r="BH1891" s="8"/>
      <c r="BI1891" s="8"/>
      <c r="BJ1891" s="8"/>
      <c r="BK1891" s="8"/>
      <c r="BL1891" s="8"/>
      <c r="BM1891" s="8"/>
      <c r="BN1891" s="8"/>
      <c r="BO1891" s="8"/>
      <c r="BP1891" s="1" t="str">
        <v>0- Port Costs</v>
      </c>
      <c r="BT1891" s="1" t="str">
        <v>0- Port Value</v>
      </c>
      <c r="BU1891" s="8"/>
    </row>
    <row r="1892" spans="8:73" hidden="1" outlineLevel="1" x14ac:dyDescent="0.3">
      <c r="H1892" s="1" t="str">
        <v>0 - BM Costs</v>
      </c>
      <c r="L1892" s="1" t="str">
        <v>0 - BM Port</v>
      </c>
      <c r="N1892" s="1" t="str">
        <v>0 - Port Assets</v>
      </c>
      <c r="O1892" s="8"/>
      <c r="P1892" s="8"/>
      <c r="Q1892" s="8"/>
      <c r="R1892" s="8"/>
      <c r="S1892" s="8"/>
      <c r="T1892" s="8"/>
      <c r="U1892" s="8"/>
      <c r="V1892" s="8"/>
      <c r="W1892" s="8"/>
      <c r="X1892" s="8"/>
      <c r="Y1892" s="8"/>
      <c r="Z1892" s="8"/>
      <c r="AA1892" s="8"/>
      <c r="AB1892" s="8"/>
      <c r="AC1892" s="8"/>
      <c r="AD1892" s="8"/>
      <c r="AE1892" s="8"/>
      <c r="AF1892" s="8"/>
      <c r="AG1892" s="8"/>
      <c r="AH1892" s="8"/>
      <c r="AI1892" s="8"/>
      <c r="AJ1892" s="8"/>
      <c r="AK1892" s="8"/>
      <c r="AL1892" s="8"/>
      <c r="AM1892" s="8"/>
      <c r="AN1892" s="8"/>
      <c r="AO1892" s="8"/>
      <c r="AP1892" s="8"/>
      <c r="AQ1892" s="8"/>
      <c r="AR1892" s="8"/>
      <c r="AS1892" s="8"/>
      <c r="AT1892" s="8"/>
      <c r="AU1892" s="8"/>
      <c r="AV1892" s="8"/>
      <c r="AW1892" s="8"/>
      <c r="AX1892" s="8"/>
      <c r="AY1892" s="8"/>
      <c r="AZ1892" s="8"/>
      <c r="BA1892" s="8"/>
      <c r="BB1892" s="8"/>
      <c r="BC1892" s="8"/>
      <c r="BD1892" s="8"/>
      <c r="BE1892" s="8"/>
      <c r="BF1892" s="8"/>
      <c r="BG1892" s="8"/>
      <c r="BH1892" s="8"/>
      <c r="BI1892" s="8"/>
      <c r="BJ1892" s="8"/>
      <c r="BK1892" s="8"/>
      <c r="BL1892" s="8"/>
      <c r="BM1892" s="8"/>
      <c r="BN1892" s="8"/>
      <c r="BO1892" s="8"/>
      <c r="BP1892" s="1" t="str">
        <v>0- Port Costs</v>
      </c>
      <c r="BT1892" s="1" t="str">
        <v>0- Port Value</v>
      </c>
      <c r="BU1892" s="8"/>
    </row>
    <row r="1893" spans="8:73" hidden="1" outlineLevel="1" x14ac:dyDescent="0.3">
      <c r="H1893" s="1" t="str">
        <v>0 - BM Costs</v>
      </c>
      <c r="L1893" s="1" t="str">
        <v>0 - BM Port</v>
      </c>
      <c r="N1893" s="1" t="str">
        <v>0 - Port Assets</v>
      </c>
      <c r="O1893" s="8"/>
      <c r="P1893" s="8"/>
      <c r="Q1893" s="8"/>
      <c r="R1893" s="8"/>
      <c r="S1893" s="8"/>
      <c r="T1893" s="8"/>
      <c r="U1893" s="8"/>
      <c r="V1893" s="8"/>
      <c r="W1893" s="8"/>
      <c r="X1893" s="8"/>
      <c r="Y1893" s="8"/>
      <c r="Z1893" s="8"/>
      <c r="AA1893" s="8"/>
      <c r="AB1893" s="8"/>
      <c r="AC1893" s="8"/>
      <c r="AD1893" s="8"/>
      <c r="AE1893" s="8"/>
      <c r="AF1893" s="8"/>
      <c r="AG1893" s="8"/>
      <c r="AH1893" s="8"/>
      <c r="AI1893" s="8"/>
      <c r="AJ1893" s="8"/>
      <c r="AK1893" s="8"/>
      <c r="AL1893" s="8"/>
      <c r="AM1893" s="8"/>
      <c r="AN1893" s="8"/>
      <c r="AO1893" s="8"/>
      <c r="AP1893" s="8"/>
      <c r="AQ1893" s="8"/>
      <c r="AR1893" s="8"/>
      <c r="AS1893" s="8"/>
      <c r="AT1893" s="8"/>
      <c r="AU1893" s="8"/>
      <c r="AV1893" s="8"/>
      <c r="AW1893" s="8"/>
      <c r="AX1893" s="8"/>
      <c r="AY1893" s="8"/>
      <c r="AZ1893" s="8"/>
      <c r="BA1893" s="8"/>
      <c r="BB1893" s="8"/>
      <c r="BC1893" s="8"/>
      <c r="BD1893" s="8"/>
      <c r="BE1893" s="8"/>
      <c r="BF1893" s="8"/>
      <c r="BG1893" s="8"/>
      <c r="BH1893" s="8"/>
      <c r="BI1893" s="8"/>
      <c r="BJ1893" s="8"/>
      <c r="BK1893" s="8"/>
      <c r="BL1893" s="8"/>
      <c r="BM1893" s="8"/>
      <c r="BN1893" s="8"/>
      <c r="BO1893" s="8"/>
      <c r="BP1893" s="1" t="str">
        <v>0- Port Costs</v>
      </c>
      <c r="BT1893" s="1" t="str">
        <v>0- Port Value</v>
      </c>
      <c r="BU1893" s="8"/>
    </row>
    <row r="1894" spans="8:73" hidden="1" outlineLevel="1" x14ac:dyDescent="0.3">
      <c r="H1894" s="1" t="str">
        <v>0 - BM Costs</v>
      </c>
      <c r="L1894" s="1" t="str">
        <v>0 - BM Port</v>
      </c>
      <c r="N1894" s="1" t="str">
        <v>0 - Port Assets</v>
      </c>
      <c r="O1894" s="8"/>
      <c r="P1894" s="8"/>
      <c r="Q1894" s="8"/>
      <c r="R1894" s="8"/>
      <c r="S1894" s="8"/>
      <c r="T1894" s="8"/>
      <c r="U1894" s="8"/>
      <c r="V1894" s="8"/>
      <c r="W1894" s="8"/>
      <c r="X1894" s="8"/>
      <c r="Y1894" s="8"/>
      <c r="Z1894" s="8"/>
      <c r="AA1894" s="8"/>
      <c r="AB1894" s="8"/>
      <c r="AC1894" s="8"/>
      <c r="AD1894" s="8"/>
      <c r="AE1894" s="8"/>
      <c r="AF1894" s="8"/>
      <c r="AG1894" s="8"/>
      <c r="AH1894" s="8"/>
      <c r="AI1894" s="8"/>
      <c r="AJ1894" s="8"/>
      <c r="AK1894" s="8"/>
      <c r="AL1894" s="8"/>
      <c r="AM1894" s="8"/>
      <c r="AN1894" s="8"/>
      <c r="AO1894" s="8"/>
      <c r="AP1894" s="8"/>
      <c r="AQ1894" s="8"/>
      <c r="AR1894" s="8"/>
      <c r="AS1894" s="8"/>
      <c r="AT1894" s="8"/>
      <c r="AU1894" s="8"/>
      <c r="AV1894" s="8"/>
      <c r="AW1894" s="8"/>
      <c r="AX1894" s="8"/>
      <c r="AY1894" s="8"/>
      <c r="AZ1894" s="8"/>
      <c r="BA1894" s="8"/>
      <c r="BB1894" s="8"/>
      <c r="BC1894" s="8"/>
      <c r="BD1894" s="8"/>
      <c r="BE1894" s="8"/>
      <c r="BF1894" s="8"/>
      <c r="BG1894" s="8"/>
      <c r="BH1894" s="8"/>
      <c r="BI1894" s="8"/>
      <c r="BJ1894" s="8"/>
      <c r="BK1894" s="8"/>
      <c r="BL1894" s="8"/>
      <c r="BM1894" s="8"/>
      <c r="BN1894" s="8"/>
      <c r="BO1894" s="8"/>
      <c r="BP1894" s="1" t="str">
        <v>0- Port Costs</v>
      </c>
      <c r="BT1894" s="1" t="str">
        <v>0- Port Value</v>
      </c>
      <c r="BU1894" s="8"/>
    </row>
    <row r="1895" spans="8:73" hidden="1" outlineLevel="1" x14ac:dyDescent="0.3">
      <c r="H1895" s="1" t="str">
        <v>0 - BM Costs</v>
      </c>
      <c r="L1895" s="1" t="str">
        <v>0 - BM Port</v>
      </c>
      <c r="N1895" s="1" t="str">
        <v>0 - Port Assets</v>
      </c>
      <c r="O1895" s="8"/>
      <c r="P1895" s="8"/>
      <c r="Q1895" s="8"/>
      <c r="R1895" s="8"/>
      <c r="S1895" s="8"/>
      <c r="T1895" s="8"/>
      <c r="U1895" s="8"/>
      <c r="V1895" s="8"/>
      <c r="W1895" s="8"/>
      <c r="X1895" s="8"/>
      <c r="Y1895" s="8"/>
      <c r="Z1895" s="8"/>
      <c r="AA1895" s="8"/>
      <c r="AB1895" s="8"/>
      <c r="AC1895" s="8"/>
      <c r="AD1895" s="8"/>
      <c r="AE1895" s="8"/>
      <c r="AF1895" s="8"/>
      <c r="AG1895" s="8"/>
      <c r="AH1895" s="8"/>
      <c r="AI1895" s="8"/>
      <c r="AJ1895" s="8"/>
      <c r="AK1895" s="8"/>
      <c r="AL1895" s="8"/>
      <c r="AM1895" s="8"/>
      <c r="AN1895" s="8"/>
      <c r="AO1895" s="8"/>
      <c r="AP1895" s="8"/>
      <c r="AQ1895" s="8"/>
      <c r="AR1895" s="8"/>
      <c r="AS1895" s="8"/>
      <c r="AT1895" s="8"/>
      <c r="AU1895" s="8"/>
      <c r="AV1895" s="8"/>
      <c r="AW1895" s="8"/>
      <c r="AX1895" s="8"/>
      <c r="AY1895" s="8"/>
      <c r="AZ1895" s="8"/>
      <c r="BA1895" s="8"/>
      <c r="BB1895" s="8"/>
      <c r="BC1895" s="8"/>
      <c r="BD1895" s="8"/>
      <c r="BE1895" s="8"/>
      <c r="BF1895" s="8"/>
      <c r="BG1895" s="8"/>
      <c r="BH1895" s="8"/>
      <c r="BI1895" s="8"/>
      <c r="BJ1895" s="8"/>
      <c r="BK1895" s="8"/>
      <c r="BL1895" s="8"/>
      <c r="BM1895" s="8"/>
      <c r="BN1895" s="8"/>
      <c r="BO1895" s="8"/>
      <c r="BP1895" s="1" t="str">
        <v>0- Port Costs</v>
      </c>
      <c r="BT1895" s="1" t="str">
        <v>0- Port Value</v>
      </c>
      <c r="BU1895" s="8"/>
    </row>
    <row r="1896" spans="8:73" hidden="1" outlineLevel="1" x14ac:dyDescent="0.3">
      <c r="H1896" s="1" t="str">
        <v>0 - BM Costs</v>
      </c>
      <c r="L1896" s="1" t="str">
        <v>0 - BM Port</v>
      </c>
      <c r="N1896" s="1" t="str">
        <v>0 - Port Assets</v>
      </c>
      <c r="O1896" s="8"/>
      <c r="P1896" s="8"/>
      <c r="Q1896" s="8"/>
      <c r="R1896" s="8"/>
      <c r="S1896" s="8"/>
      <c r="T1896" s="8"/>
      <c r="U1896" s="8"/>
      <c r="V1896" s="8"/>
      <c r="W1896" s="8"/>
      <c r="X1896" s="8"/>
      <c r="Y1896" s="8"/>
      <c r="Z1896" s="8"/>
      <c r="AA1896" s="8"/>
      <c r="AB1896" s="8"/>
      <c r="AC1896" s="8"/>
      <c r="AD1896" s="8"/>
      <c r="AE1896" s="8"/>
      <c r="AF1896" s="8"/>
      <c r="AG1896" s="8"/>
      <c r="AH1896" s="8"/>
      <c r="AI1896" s="8"/>
      <c r="AJ1896" s="8"/>
      <c r="AK1896" s="8"/>
      <c r="AL1896" s="8"/>
      <c r="AM1896" s="8"/>
      <c r="AN1896" s="8"/>
      <c r="AO1896" s="8"/>
      <c r="AP1896" s="8"/>
      <c r="AQ1896" s="8"/>
      <c r="AR1896" s="8"/>
      <c r="AS1896" s="8"/>
      <c r="AT1896" s="8"/>
      <c r="AU1896" s="8"/>
      <c r="AV1896" s="8"/>
      <c r="AW1896" s="8"/>
      <c r="AX1896" s="8"/>
      <c r="AY1896" s="8"/>
      <c r="AZ1896" s="8"/>
      <c r="BA1896" s="8"/>
      <c r="BB1896" s="8"/>
      <c r="BC1896" s="8"/>
      <c r="BD1896" s="8"/>
      <c r="BE1896" s="8"/>
      <c r="BF1896" s="8"/>
      <c r="BG1896" s="8"/>
      <c r="BH1896" s="8"/>
      <c r="BI1896" s="8"/>
      <c r="BJ1896" s="8"/>
      <c r="BK1896" s="8"/>
      <c r="BL1896" s="8"/>
      <c r="BM1896" s="8"/>
      <c r="BN1896" s="8"/>
      <c r="BO1896" s="8"/>
      <c r="BP1896" s="1" t="str">
        <v>0- Port Costs</v>
      </c>
      <c r="BT1896" s="1" t="str">
        <v>0- Port Value</v>
      </c>
      <c r="BU1896" s="8"/>
    </row>
    <row r="1897" spans="8:73" hidden="1" outlineLevel="1" x14ac:dyDescent="0.3">
      <c r="H1897" s="1" t="str">
        <v>0 - BM Costs</v>
      </c>
      <c r="L1897" s="1" t="str">
        <v>0 - BM Port</v>
      </c>
      <c r="N1897" s="1" t="str">
        <v>0 - Port Assets</v>
      </c>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c r="AL1897" s="8"/>
      <c r="AM1897" s="8"/>
      <c r="AN1897" s="8"/>
      <c r="AO1897" s="8"/>
      <c r="AP1897" s="8"/>
      <c r="AQ1897" s="8"/>
      <c r="AR1897" s="8"/>
      <c r="AS1897" s="8"/>
      <c r="AT1897" s="8"/>
      <c r="AU1897" s="8"/>
      <c r="AV1897" s="8"/>
      <c r="AW1897" s="8"/>
      <c r="AX1897" s="8"/>
      <c r="AY1897" s="8"/>
      <c r="AZ1897" s="8"/>
      <c r="BA1897" s="8"/>
      <c r="BB1897" s="8"/>
      <c r="BC1897" s="8"/>
      <c r="BD1897" s="8"/>
      <c r="BE1897" s="8"/>
      <c r="BF1897" s="8"/>
      <c r="BG1897" s="8"/>
      <c r="BH1897" s="8"/>
      <c r="BI1897" s="8"/>
      <c r="BJ1897" s="8"/>
      <c r="BK1897" s="8"/>
      <c r="BL1897" s="8"/>
      <c r="BM1897" s="8"/>
      <c r="BN1897" s="8"/>
      <c r="BO1897" s="8"/>
      <c r="BP1897" s="1" t="str">
        <v>0- Port Costs</v>
      </c>
      <c r="BT1897" s="1" t="str">
        <v>0- Port Value</v>
      </c>
      <c r="BU1897" s="8"/>
    </row>
    <row r="1898" spans="8:73" hidden="1" outlineLevel="1" x14ac:dyDescent="0.3">
      <c r="H1898" s="1" t="str">
        <v>0 - BM Costs</v>
      </c>
      <c r="L1898" s="1" t="str">
        <v>0 - BM Port</v>
      </c>
      <c r="N1898" s="1" t="str">
        <v>0 - Port Assets</v>
      </c>
      <c r="O1898" s="8"/>
      <c r="P1898" s="8"/>
      <c r="Q1898" s="8"/>
      <c r="R1898" s="8"/>
      <c r="S1898" s="8"/>
      <c r="T1898" s="8"/>
      <c r="U1898" s="8"/>
      <c r="V1898" s="8"/>
      <c r="W1898" s="8"/>
      <c r="X1898" s="8"/>
      <c r="Y1898" s="8"/>
      <c r="Z1898" s="8"/>
      <c r="AA1898" s="8"/>
      <c r="AB1898" s="8"/>
      <c r="AC1898" s="8"/>
      <c r="AD1898" s="8"/>
      <c r="AE1898" s="8"/>
      <c r="AF1898" s="8"/>
      <c r="AG1898" s="8"/>
      <c r="AH1898" s="8"/>
      <c r="AI1898" s="8"/>
      <c r="AJ1898" s="8"/>
      <c r="AK1898" s="8"/>
      <c r="AL1898" s="8"/>
      <c r="AM1898" s="8"/>
      <c r="AN1898" s="8"/>
      <c r="AO1898" s="8"/>
      <c r="AP1898" s="8"/>
      <c r="AQ1898" s="8"/>
      <c r="AR1898" s="8"/>
      <c r="AS1898" s="8"/>
      <c r="AT1898" s="8"/>
      <c r="AU1898" s="8"/>
      <c r="AV1898" s="8"/>
      <c r="AW1898" s="8"/>
      <c r="AX1898" s="8"/>
      <c r="AY1898" s="8"/>
      <c r="AZ1898" s="8"/>
      <c r="BA1898" s="8"/>
      <c r="BB1898" s="8"/>
      <c r="BC1898" s="8"/>
      <c r="BD1898" s="8"/>
      <c r="BE1898" s="8"/>
      <c r="BF1898" s="8"/>
      <c r="BG1898" s="8"/>
      <c r="BH1898" s="8"/>
      <c r="BI1898" s="8"/>
      <c r="BJ1898" s="8"/>
      <c r="BK1898" s="8"/>
      <c r="BL1898" s="8"/>
      <c r="BM1898" s="8"/>
      <c r="BN1898" s="8"/>
      <c r="BO1898" s="8"/>
      <c r="BP1898" s="1" t="str">
        <v>0- Port Costs</v>
      </c>
      <c r="BT1898" s="1" t="str">
        <v>0- Port Value</v>
      </c>
      <c r="BU1898" s="8"/>
    </row>
    <row r="1899" spans="8:73" hidden="1" outlineLevel="1" x14ac:dyDescent="0.3">
      <c r="H1899" s="1" t="str">
        <v>0 - BM Costs</v>
      </c>
      <c r="L1899" s="1" t="str">
        <v>0 - BM Port</v>
      </c>
      <c r="N1899" s="1" t="str">
        <v>0 - Port Assets</v>
      </c>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8"/>
      <c r="AL1899" s="8"/>
      <c r="AM1899" s="8"/>
      <c r="AN1899" s="8"/>
      <c r="AO1899" s="8"/>
      <c r="AP1899" s="8"/>
      <c r="AQ1899" s="8"/>
      <c r="AR1899" s="8"/>
      <c r="AS1899" s="8"/>
      <c r="AT1899" s="8"/>
      <c r="AU1899" s="8"/>
      <c r="AV1899" s="8"/>
      <c r="AW1899" s="8"/>
      <c r="AX1899" s="8"/>
      <c r="AY1899" s="8"/>
      <c r="AZ1899" s="8"/>
      <c r="BA1899" s="8"/>
      <c r="BB1899" s="8"/>
      <c r="BC1899" s="8"/>
      <c r="BD1899" s="8"/>
      <c r="BE1899" s="8"/>
      <c r="BF1899" s="8"/>
      <c r="BG1899" s="8"/>
      <c r="BH1899" s="8"/>
      <c r="BI1899" s="8"/>
      <c r="BJ1899" s="8"/>
      <c r="BK1899" s="8"/>
      <c r="BL1899" s="8"/>
      <c r="BM1899" s="8"/>
      <c r="BN1899" s="8"/>
      <c r="BO1899" s="8"/>
      <c r="BP1899" s="1" t="str">
        <v>0- Port Costs</v>
      </c>
      <c r="BT1899" s="1" t="str">
        <v>0- Port Value</v>
      </c>
      <c r="BU1899" s="8"/>
    </row>
    <row r="1900" spans="8:73" hidden="1" outlineLevel="1" x14ac:dyDescent="0.3">
      <c r="H1900" s="1" t="str">
        <v>0 - BM Costs</v>
      </c>
      <c r="L1900" s="1" t="str">
        <v>0 - BM Port</v>
      </c>
      <c r="N1900" s="1" t="str">
        <v>0 - Port Assets</v>
      </c>
      <c r="O1900" s="8"/>
      <c r="P1900" s="8"/>
      <c r="Q1900" s="8"/>
      <c r="R1900" s="8"/>
      <c r="S1900" s="8"/>
      <c r="T1900" s="8"/>
      <c r="U1900" s="8"/>
      <c r="V1900" s="8"/>
      <c r="W1900" s="8"/>
      <c r="X1900" s="8"/>
      <c r="Y1900" s="8"/>
      <c r="Z1900" s="8"/>
      <c r="AA1900" s="8"/>
      <c r="AB1900" s="8"/>
      <c r="AC1900" s="8"/>
      <c r="AD1900" s="8"/>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c r="BD1900" s="8"/>
      <c r="BE1900" s="8"/>
      <c r="BF1900" s="8"/>
      <c r="BG1900" s="8"/>
      <c r="BH1900" s="8"/>
      <c r="BI1900" s="8"/>
      <c r="BJ1900" s="8"/>
      <c r="BK1900" s="8"/>
      <c r="BL1900" s="8"/>
      <c r="BM1900" s="8"/>
      <c r="BN1900" s="8"/>
      <c r="BO1900" s="8"/>
      <c r="BP1900" s="1" t="str">
        <v>0- Port Costs</v>
      </c>
      <c r="BT1900" s="1" t="str">
        <v>0- Port Value</v>
      </c>
      <c r="BU1900" s="8"/>
    </row>
    <row r="1901" spans="8:73" hidden="1" outlineLevel="1" x14ac:dyDescent="0.3">
      <c r="H1901" s="1" t="str">
        <v>0 - BM Costs</v>
      </c>
      <c r="L1901" s="1" t="str">
        <v>0 - BM Port</v>
      </c>
      <c r="N1901" s="1" t="str">
        <v>0 - Port Assets</v>
      </c>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c r="BD1901" s="8"/>
      <c r="BE1901" s="8"/>
      <c r="BF1901" s="8"/>
      <c r="BG1901" s="8"/>
      <c r="BH1901" s="8"/>
      <c r="BI1901" s="8"/>
      <c r="BJ1901" s="8"/>
      <c r="BK1901" s="8"/>
      <c r="BL1901" s="8"/>
      <c r="BM1901" s="8"/>
      <c r="BN1901" s="8"/>
      <c r="BO1901" s="8"/>
      <c r="BP1901" s="1" t="str">
        <v>0- Port Costs</v>
      </c>
      <c r="BT1901" s="1" t="str">
        <v>0- Port Value</v>
      </c>
      <c r="BU1901" s="8"/>
    </row>
    <row r="1902" spans="8:73" hidden="1" outlineLevel="1" x14ac:dyDescent="0.3">
      <c r="H1902" s="1" t="str">
        <v>0 - BM Costs</v>
      </c>
      <c r="L1902" s="1" t="str">
        <v>0 - BM Port</v>
      </c>
      <c r="N1902" s="1" t="str">
        <v>0 - Port Assets</v>
      </c>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c r="BF1902" s="8"/>
      <c r="BG1902" s="8"/>
      <c r="BH1902" s="8"/>
      <c r="BI1902" s="8"/>
      <c r="BJ1902" s="8"/>
      <c r="BK1902" s="8"/>
      <c r="BL1902" s="8"/>
      <c r="BM1902" s="8"/>
      <c r="BN1902" s="8"/>
      <c r="BO1902" s="8"/>
      <c r="BP1902" s="1" t="str">
        <v>0- Port Costs</v>
      </c>
      <c r="BT1902" s="1" t="str">
        <v>0- Port Value</v>
      </c>
      <c r="BU1902" s="8"/>
    </row>
    <row r="1903" spans="8:73" hidden="1" outlineLevel="1" x14ac:dyDescent="0.3">
      <c r="H1903" s="1" t="str">
        <v>0 - BM Costs</v>
      </c>
      <c r="L1903" s="1" t="str">
        <v>0 - BM Port</v>
      </c>
      <c r="N1903" s="1" t="str">
        <v>0 - Port Assets</v>
      </c>
      <c r="O1903" s="8"/>
      <c r="P1903" s="8"/>
      <c r="Q1903" s="8"/>
      <c r="R1903" s="8"/>
      <c r="S1903" s="8"/>
      <c r="T1903" s="8"/>
      <c r="U1903" s="8"/>
      <c r="V1903" s="8"/>
      <c r="W1903" s="8"/>
      <c r="X1903" s="8"/>
      <c r="Y1903" s="8"/>
      <c r="Z1903" s="8"/>
      <c r="AA1903" s="8"/>
      <c r="AB1903" s="8"/>
      <c r="AC1903" s="8"/>
      <c r="AD1903" s="8"/>
      <c r="AE1903" s="8"/>
      <c r="AF1903" s="8"/>
      <c r="AG1903" s="8"/>
      <c r="AH1903" s="8"/>
      <c r="AI1903" s="8"/>
      <c r="AJ1903" s="8"/>
      <c r="AK1903" s="8"/>
      <c r="AL1903" s="8"/>
      <c r="AM1903" s="8"/>
      <c r="AN1903" s="8"/>
      <c r="AO1903" s="8"/>
      <c r="AP1903" s="8"/>
      <c r="AQ1903" s="8"/>
      <c r="AR1903" s="8"/>
      <c r="AS1903" s="8"/>
      <c r="AT1903" s="8"/>
      <c r="AU1903" s="8"/>
      <c r="AV1903" s="8"/>
      <c r="AW1903" s="8"/>
      <c r="AX1903" s="8"/>
      <c r="AY1903" s="8"/>
      <c r="AZ1903" s="8"/>
      <c r="BA1903" s="8"/>
      <c r="BB1903" s="8"/>
      <c r="BC1903" s="8"/>
      <c r="BD1903" s="8"/>
      <c r="BE1903" s="8"/>
      <c r="BF1903" s="8"/>
      <c r="BG1903" s="8"/>
      <c r="BH1903" s="8"/>
      <c r="BI1903" s="8"/>
      <c r="BJ1903" s="8"/>
      <c r="BK1903" s="8"/>
      <c r="BL1903" s="8"/>
      <c r="BM1903" s="8"/>
      <c r="BN1903" s="8"/>
      <c r="BO1903" s="8"/>
      <c r="BP1903" s="1" t="str">
        <v>0- Port Costs</v>
      </c>
      <c r="BT1903" s="1" t="str">
        <v>0- Port Value</v>
      </c>
      <c r="BU1903" s="8"/>
    </row>
    <row r="1904" spans="8:73" hidden="1" outlineLevel="1" x14ac:dyDescent="0.3">
      <c r="H1904" s="1" t="str">
        <v>0 - BM Costs</v>
      </c>
      <c r="L1904" s="1" t="str">
        <v>0 - BM Port</v>
      </c>
      <c r="N1904" s="1" t="str">
        <v>0 - Port Assets</v>
      </c>
      <c r="O1904" s="8"/>
      <c r="P1904" s="8"/>
      <c r="Q1904" s="8"/>
      <c r="R1904" s="8"/>
      <c r="S1904" s="8"/>
      <c r="T1904" s="8"/>
      <c r="U1904" s="8"/>
      <c r="V1904" s="8"/>
      <c r="W1904" s="8"/>
      <c r="X1904" s="8"/>
      <c r="Y1904" s="8"/>
      <c r="Z1904" s="8"/>
      <c r="AA1904" s="8"/>
      <c r="AB1904" s="8"/>
      <c r="AC1904" s="8"/>
      <c r="AD1904" s="8"/>
      <c r="AE1904" s="8"/>
      <c r="AF1904" s="8"/>
      <c r="AG1904" s="8"/>
      <c r="AH1904" s="8"/>
      <c r="AI1904" s="8"/>
      <c r="AJ1904" s="8"/>
      <c r="AK1904" s="8"/>
      <c r="AL1904" s="8"/>
      <c r="AM1904" s="8"/>
      <c r="AN1904" s="8"/>
      <c r="AO1904" s="8"/>
      <c r="AP1904" s="8"/>
      <c r="AQ1904" s="8"/>
      <c r="AR1904" s="8"/>
      <c r="AS1904" s="8"/>
      <c r="AT1904" s="8"/>
      <c r="AU1904" s="8"/>
      <c r="AV1904" s="8"/>
      <c r="AW1904" s="8"/>
      <c r="AX1904" s="8"/>
      <c r="AY1904" s="8"/>
      <c r="AZ1904" s="8"/>
      <c r="BA1904" s="8"/>
      <c r="BB1904" s="8"/>
      <c r="BC1904" s="8"/>
      <c r="BD1904" s="8"/>
      <c r="BE1904" s="8"/>
      <c r="BF1904" s="8"/>
      <c r="BG1904" s="8"/>
      <c r="BH1904" s="8"/>
      <c r="BI1904" s="8"/>
      <c r="BJ1904" s="8"/>
      <c r="BK1904" s="8"/>
      <c r="BL1904" s="8"/>
      <c r="BM1904" s="8"/>
      <c r="BN1904" s="8"/>
      <c r="BO1904" s="8"/>
      <c r="BP1904" s="1" t="str">
        <v>0- Port Costs</v>
      </c>
      <c r="BT1904" s="1" t="str">
        <v>0- Port Value</v>
      </c>
      <c r="BU1904" s="8"/>
    </row>
    <row r="1905" spans="8:73" hidden="1" outlineLevel="1" x14ac:dyDescent="0.3">
      <c r="H1905" s="1" t="str">
        <v>0 - BM Costs</v>
      </c>
      <c r="L1905" s="1" t="str">
        <v>0 - BM Port</v>
      </c>
      <c r="N1905" s="1" t="str">
        <v>0 - Port Assets</v>
      </c>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c r="BD1905" s="8"/>
      <c r="BE1905" s="8"/>
      <c r="BF1905" s="8"/>
      <c r="BG1905" s="8"/>
      <c r="BH1905" s="8"/>
      <c r="BI1905" s="8"/>
      <c r="BJ1905" s="8"/>
      <c r="BK1905" s="8"/>
      <c r="BL1905" s="8"/>
      <c r="BM1905" s="8"/>
      <c r="BN1905" s="8"/>
      <c r="BO1905" s="8"/>
      <c r="BP1905" s="1" t="str">
        <v>0- Port Costs</v>
      </c>
      <c r="BT1905" s="1" t="str">
        <v>0- Port Value</v>
      </c>
      <c r="BU1905" s="8"/>
    </row>
    <row r="1906" spans="8:73" hidden="1" outlineLevel="1" x14ac:dyDescent="0.3">
      <c r="H1906" s="1" t="str">
        <v>0 - BM Costs</v>
      </c>
      <c r="L1906" s="1" t="str">
        <v>0 - BM Port</v>
      </c>
      <c r="N1906" s="1" t="str">
        <v>0 - Port Assets</v>
      </c>
      <c r="O1906" s="8"/>
      <c r="P1906" s="8"/>
      <c r="Q1906" s="8"/>
      <c r="R1906" s="8"/>
      <c r="S1906" s="8"/>
      <c r="T1906" s="8"/>
      <c r="U1906" s="8"/>
      <c r="V1906" s="8"/>
      <c r="W1906" s="8"/>
      <c r="X1906" s="8"/>
      <c r="Y1906" s="8"/>
      <c r="Z1906" s="8"/>
      <c r="AA1906" s="8"/>
      <c r="AB1906" s="8"/>
      <c r="AC1906" s="8"/>
      <c r="AD1906" s="8"/>
      <c r="AE1906" s="8"/>
      <c r="AF1906" s="8"/>
      <c r="AG1906" s="8"/>
      <c r="AH1906" s="8"/>
      <c r="AI1906" s="8"/>
      <c r="AJ1906" s="8"/>
      <c r="AK1906" s="8"/>
      <c r="AL1906" s="8"/>
      <c r="AM1906" s="8"/>
      <c r="AN1906" s="8"/>
      <c r="AO1906" s="8"/>
      <c r="AP1906" s="8"/>
      <c r="AQ1906" s="8"/>
      <c r="AR1906" s="8"/>
      <c r="AS1906" s="8"/>
      <c r="AT1906" s="8"/>
      <c r="AU1906" s="8"/>
      <c r="AV1906" s="8"/>
      <c r="AW1906" s="8"/>
      <c r="AX1906" s="8"/>
      <c r="AY1906" s="8"/>
      <c r="AZ1906" s="8"/>
      <c r="BA1906" s="8"/>
      <c r="BB1906" s="8"/>
      <c r="BC1906" s="8"/>
      <c r="BD1906" s="8"/>
      <c r="BE1906" s="8"/>
      <c r="BF1906" s="8"/>
      <c r="BG1906" s="8"/>
      <c r="BH1906" s="8"/>
      <c r="BI1906" s="8"/>
      <c r="BJ1906" s="8"/>
      <c r="BK1906" s="8"/>
      <c r="BL1906" s="8"/>
      <c r="BM1906" s="8"/>
      <c r="BN1906" s="8"/>
      <c r="BO1906" s="8"/>
      <c r="BP1906" s="1" t="str">
        <v>0- Port Costs</v>
      </c>
      <c r="BT1906" s="1" t="str">
        <v>0- Port Value</v>
      </c>
      <c r="BU1906" s="8"/>
    </row>
    <row r="1907" spans="8:73" hidden="1" outlineLevel="1" x14ac:dyDescent="0.3">
      <c r="H1907" s="1" t="str">
        <v>0 - BM Costs</v>
      </c>
      <c r="L1907" s="1" t="str">
        <v>0 - BM Port</v>
      </c>
      <c r="N1907" s="1" t="str">
        <v>0 - Port Assets</v>
      </c>
      <c r="O1907" s="8"/>
      <c r="P1907" s="8"/>
      <c r="Q1907" s="8"/>
      <c r="R1907" s="8"/>
      <c r="S1907" s="8"/>
      <c r="T1907" s="8"/>
      <c r="U1907" s="8"/>
      <c r="V1907" s="8"/>
      <c r="W1907" s="8"/>
      <c r="X1907" s="8"/>
      <c r="Y1907" s="8"/>
      <c r="Z1907" s="8"/>
      <c r="AA1907" s="8"/>
      <c r="AB1907" s="8"/>
      <c r="AC1907" s="8"/>
      <c r="AD1907" s="8"/>
      <c r="AE1907" s="8"/>
      <c r="AF1907" s="8"/>
      <c r="AG1907" s="8"/>
      <c r="AH1907" s="8"/>
      <c r="AI1907" s="8"/>
      <c r="AJ1907" s="8"/>
      <c r="AK1907" s="8"/>
      <c r="AL1907" s="8"/>
      <c r="AM1907" s="8"/>
      <c r="AN1907" s="8"/>
      <c r="AO1907" s="8"/>
      <c r="AP1907" s="8"/>
      <c r="AQ1907" s="8"/>
      <c r="AR1907" s="8"/>
      <c r="AS1907" s="8"/>
      <c r="AT1907" s="8"/>
      <c r="AU1907" s="8"/>
      <c r="AV1907" s="8"/>
      <c r="AW1907" s="8"/>
      <c r="AX1907" s="8"/>
      <c r="AY1907" s="8"/>
      <c r="AZ1907" s="8"/>
      <c r="BA1907" s="8"/>
      <c r="BB1907" s="8"/>
      <c r="BC1907" s="8"/>
      <c r="BD1907" s="8"/>
      <c r="BE1907" s="8"/>
      <c r="BF1907" s="8"/>
      <c r="BG1907" s="8"/>
      <c r="BH1907" s="8"/>
      <c r="BI1907" s="8"/>
      <c r="BJ1907" s="8"/>
      <c r="BK1907" s="8"/>
      <c r="BL1907" s="8"/>
      <c r="BM1907" s="8"/>
      <c r="BN1907" s="8"/>
      <c r="BO1907" s="8"/>
      <c r="BP1907" s="1" t="str">
        <v>0- Port Costs</v>
      </c>
      <c r="BT1907" s="1" t="str">
        <v>0- Port Value</v>
      </c>
      <c r="BU1907" s="8"/>
    </row>
    <row r="1908" spans="8:73" hidden="1" outlineLevel="1" x14ac:dyDescent="0.3">
      <c r="H1908" s="1" t="str">
        <v>0 - BM Costs</v>
      </c>
      <c r="L1908" s="1" t="str">
        <v>0 - BM Port</v>
      </c>
      <c r="N1908" s="1" t="str">
        <v>0 - Port Assets</v>
      </c>
      <c r="O1908" s="8"/>
      <c r="P1908" s="8"/>
      <c r="Q1908" s="8"/>
      <c r="R1908" s="8"/>
      <c r="S1908" s="8"/>
      <c r="T1908" s="8"/>
      <c r="U1908" s="8"/>
      <c r="V1908" s="8"/>
      <c r="W1908" s="8"/>
      <c r="X1908" s="8"/>
      <c r="Y1908" s="8"/>
      <c r="Z1908" s="8"/>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c r="BB1908" s="8"/>
      <c r="BC1908" s="8"/>
      <c r="BD1908" s="8"/>
      <c r="BE1908" s="8"/>
      <c r="BF1908" s="8"/>
      <c r="BG1908" s="8"/>
      <c r="BH1908" s="8"/>
      <c r="BI1908" s="8"/>
      <c r="BJ1908" s="8"/>
      <c r="BK1908" s="8"/>
      <c r="BL1908" s="8"/>
      <c r="BM1908" s="8"/>
      <c r="BN1908" s="8"/>
      <c r="BO1908" s="8"/>
      <c r="BP1908" s="1" t="str">
        <v>0- Port Costs</v>
      </c>
      <c r="BT1908" s="1" t="str">
        <v>0- Port Value</v>
      </c>
      <c r="BU1908" s="8"/>
    </row>
    <row r="1909" spans="8:73" hidden="1" outlineLevel="1" x14ac:dyDescent="0.3">
      <c r="H1909" s="1" t="str">
        <v>0 - BM Costs</v>
      </c>
      <c r="L1909" s="1" t="str">
        <v>0 - BM Port</v>
      </c>
      <c r="N1909" s="1" t="str">
        <v>0 - Port Assets</v>
      </c>
      <c r="O1909" s="8"/>
      <c r="P1909" s="8"/>
      <c r="Q1909" s="8"/>
      <c r="R1909" s="8"/>
      <c r="S1909" s="8"/>
      <c r="T1909" s="8"/>
      <c r="U1909" s="8"/>
      <c r="V1909" s="8"/>
      <c r="W1909" s="8"/>
      <c r="X1909" s="8"/>
      <c r="Y1909" s="8"/>
      <c r="Z1909" s="8"/>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c r="BB1909" s="8"/>
      <c r="BC1909" s="8"/>
      <c r="BD1909" s="8"/>
      <c r="BE1909" s="8"/>
      <c r="BF1909" s="8"/>
      <c r="BG1909" s="8"/>
      <c r="BH1909" s="8"/>
      <c r="BI1909" s="8"/>
      <c r="BJ1909" s="8"/>
      <c r="BK1909" s="8"/>
      <c r="BL1909" s="8"/>
      <c r="BM1909" s="8"/>
      <c r="BN1909" s="8"/>
      <c r="BO1909" s="8"/>
      <c r="BP1909" s="1" t="str">
        <v>0- Port Costs</v>
      </c>
      <c r="BT1909" s="1" t="str">
        <v>0- Port Value</v>
      </c>
      <c r="BU1909" s="8"/>
    </row>
    <row r="1910" spans="8:73" hidden="1" outlineLevel="1" x14ac:dyDescent="0.3">
      <c r="H1910" s="1" t="str">
        <v>0 - BM Costs</v>
      </c>
      <c r="L1910" s="1" t="str">
        <v>0 - BM Port</v>
      </c>
      <c r="N1910" s="1" t="str">
        <v>0 - Port Assets</v>
      </c>
      <c r="O1910" s="8"/>
      <c r="P1910" s="8"/>
      <c r="Q1910" s="8"/>
      <c r="R1910" s="8"/>
      <c r="S1910" s="8"/>
      <c r="T1910" s="8"/>
      <c r="U1910" s="8"/>
      <c r="V1910" s="8"/>
      <c r="W1910" s="8"/>
      <c r="X1910" s="8"/>
      <c r="Y1910" s="8"/>
      <c r="Z1910" s="8"/>
      <c r="AA1910" s="8"/>
      <c r="AB1910" s="8"/>
      <c r="AC1910" s="8"/>
      <c r="AD1910" s="8"/>
      <c r="AE1910" s="8"/>
      <c r="AF1910" s="8"/>
      <c r="AG1910" s="8"/>
      <c r="AH1910" s="8"/>
      <c r="AI1910" s="8"/>
      <c r="AJ1910" s="8"/>
      <c r="AK1910" s="8"/>
      <c r="AL1910" s="8"/>
      <c r="AM1910" s="8"/>
      <c r="AN1910" s="8"/>
      <c r="AO1910" s="8"/>
      <c r="AP1910" s="8"/>
      <c r="AQ1910" s="8"/>
      <c r="AR1910" s="8"/>
      <c r="AS1910" s="8"/>
      <c r="AT1910" s="8"/>
      <c r="AU1910" s="8"/>
      <c r="AV1910" s="8"/>
      <c r="AW1910" s="8"/>
      <c r="AX1910" s="8"/>
      <c r="AY1910" s="8"/>
      <c r="AZ1910" s="8"/>
      <c r="BA1910" s="8"/>
      <c r="BB1910" s="8"/>
      <c r="BC1910" s="8"/>
      <c r="BD1910" s="8"/>
      <c r="BE1910" s="8"/>
      <c r="BF1910" s="8"/>
      <c r="BG1910" s="8"/>
      <c r="BH1910" s="8"/>
      <c r="BI1910" s="8"/>
      <c r="BJ1910" s="8"/>
      <c r="BK1910" s="8"/>
      <c r="BL1910" s="8"/>
      <c r="BM1910" s="8"/>
      <c r="BN1910" s="8"/>
      <c r="BO1910" s="8"/>
      <c r="BP1910" s="1" t="str">
        <v>0- Port Costs</v>
      </c>
      <c r="BT1910" s="1" t="str">
        <v>0- Port Value</v>
      </c>
      <c r="BU1910" s="8"/>
    </row>
    <row r="1911" spans="8:73" hidden="1" outlineLevel="1" x14ac:dyDescent="0.3">
      <c r="H1911" s="1" t="str">
        <v>0 - BM Costs</v>
      </c>
      <c r="L1911" s="1" t="str">
        <v>0 - BM Port</v>
      </c>
      <c r="N1911" s="1" t="str">
        <v>0 - Port Assets</v>
      </c>
      <c r="O1911" s="8"/>
      <c r="P1911" s="8"/>
      <c r="Q1911" s="8"/>
      <c r="R1911" s="8"/>
      <c r="S1911" s="8"/>
      <c r="T1911" s="8"/>
      <c r="U1911" s="8"/>
      <c r="V1911" s="8"/>
      <c r="W1911" s="8"/>
      <c r="X1911" s="8"/>
      <c r="Y1911" s="8"/>
      <c r="Z1911" s="8"/>
      <c r="AA1911" s="8"/>
      <c r="AB1911" s="8"/>
      <c r="AC1911" s="8"/>
      <c r="AD1911" s="8"/>
      <c r="AE1911" s="8"/>
      <c r="AF1911" s="8"/>
      <c r="AG1911" s="8"/>
      <c r="AH1911" s="8"/>
      <c r="AI1911" s="8"/>
      <c r="AJ1911" s="8"/>
      <c r="AK1911" s="8"/>
      <c r="AL1911" s="8"/>
      <c r="AM1911" s="8"/>
      <c r="AN1911" s="8"/>
      <c r="AO1911" s="8"/>
      <c r="AP1911" s="8"/>
      <c r="AQ1911" s="8"/>
      <c r="AR1911" s="8"/>
      <c r="AS1911" s="8"/>
      <c r="AT1911" s="8"/>
      <c r="AU1911" s="8"/>
      <c r="AV1911" s="8"/>
      <c r="AW1911" s="8"/>
      <c r="AX1911" s="8"/>
      <c r="AY1911" s="8"/>
      <c r="AZ1911" s="8"/>
      <c r="BA1911" s="8"/>
      <c r="BB1911" s="8"/>
      <c r="BC1911" s="8"/>
      <c r="BD1911" s="8"/>
      <c r="BE1911" s="8"/>
      <c r="BF1911" s="8"/>
      <c r="BG1911" s="8"/>
      <c r="BH1911" s="8"/>
      <c r="BI1911" s="8"/>
      <c r="BJ1911" s="8"/>
      <c r="BK1911" s="8"/>
      <c r="BL1911" s="8"/>
      <c r="BM1911" s="8"/>
      <c r="BN1911" s="8"/>
      <c r="BO1911" s="8"/>
      <c r="BP1911" s="1" t="str">
        <v>0- Port Costs</v>
      </c>
      <c r="BT1911" s="1" t="str">
        <v>0- Port Value</v>
      </c>
      <c r="BU1911" s="8"/>
    </row>
    <row r="1912" spans="8:73" hidden="1" outlineLevel="1" x14ac:dyDescent="0.3">
      <c r="H1912" s="1" t="str">
        <v>0 - BM Costs</v>
      </c>
      <c r="L1912" s="1" t="str">
        <v>0 - BM Port</v>
      </c>
      <c r="N1912" s="1" t="str">
        <v>0 - Port Assets</v>
      </c>
      <c r="O1912" s="8"/>
      <c r="P1912" s="8"/>
      <c r="Q1912" s="8"/>
      <c r="R1912" s="8"/>
      <c r="S1912" s="8"/>
      <c r="T1912" s="8"/>
      <c r="U1912" s="8"/>
      <c r="V1912" s="8"/>
      <c r="W1912" s="8"/>
      <c r="X1912" s="8"/>
      <c r="Y1912" s="8"/>
      <c r="Z1912" s="8"/>
      <c r="AA1912" s="8"/>
      <c r="AB1912" s="8"/>
      <c r="AC1912" s="8"/>
      <c r="AD1912" s="8"/>
      <c r="AE1912" s="8"/>
      <c r="AF1912" s="8"/>
      <c r="AG1912" s="8"/>
      <c r="AH1912" s="8"/>
      <c r="AI1912" s="8"/>
      <c r="AJ1912" s="8"/>
      <c r="AK1912" s="8"/>
      <c r="AL1912" s="8"/>
      <c r="AM1912" s="8"/>
      <c r="AN1912" s="8"/>
      <c r="AO1912" s="8"/>
      <c r="AP1912" s="8"/>
      <c r="AQ1912" s="8"/>
      <c r="AR1912" s="8"/>
      <c r="AS1912" s="8"/>
      <c r="AT1912" s="8"/>
      <c r="AU1912" s="8"/>
      <c r="AV1912" s="8"/>
      <c r="AW1912" s="8"/>
      <c r="AX1912" s="8"/>
      <c r="AY1912" s="8"/>
      <c r="AZ1912" s="8"/>
      <c r="BA1912" s="8"/>
      <c r="BB1912" s="8"/>
      <c r="BC1912" s="8"/>
      <c r="BD1912" s="8"/>
      <c r="BE1912" s="8"/>
      <c r="BF1912" s="8"/>
      <c r="BG1912" s="8"/>
      <c r="BH1912" s="8"/>
      <c r="BI1912" s="8"/>
      <c r="BJ1912" s="8"/>
      <c r="BK1912" s="8"/>
      <c r="BL1912" s="8"/>
      <c r="BM1912" s="8"/>
      <c r="BN1912" s="8"/>
      <c r="BO1912" s="8"/>
      <c r="BP1912" s="1" t="str">
        <v>0- Port Costs</v>
      </c>
      <c r="BT1912" s="1" t="str">
        <v>0- Port Value</v>
      </c>
      <c r="BU1912" s="8"/>
    </row>
    <row r="1913" spans="8:73" hidden="1" outlineLevel="1" x14ac:dyDescent="0.3">
      <c r="H1913" s="1" t="str">
        <v>0 - BM Costs</v>
      </c>
      <c r="L1913" s="1" t="str">
        <v>0 - BM Port</v>
      </c>
      <c r="N1913" s="1" t="str">
        <v>0 - Port Assets</v>
      </c>
      <c r="O1913" s="8"/>
      <c r="P1913" s="8"/>
      <c r="Q1913" s="8"/>
      <c r="R1913" s="8"/>
      <c r="S1913" s="8"/>
      <c r="T1913" s="8"/>
      <c r="U1913" s="8"/>
      <c r="V1913" s="8"/>
      <c r="W1913" s="8"/>
      <c r="X1913" s="8"/>
      <c r="Y1913" s="8"/>
      <c r="Z1913" s="8"/>
      <c r="AA1913" s="8"/>
      <c r="AB1913" s="8"/>
      <c r="AC1913" s="8"/>
      <c r="AD1913" s="8"/>
      <c r="AE1913" s="8"/>
      <c r="AF1913" s="8"/>
      <c r="AG1913" s="8"/>
      <c r="AH1913" s="8"/>
      <c r="AI1913" s="8"/>
      <c r="AJ1913" s="8"/>
      <c r="AK1913" s="8"/>
      <c r="AL1913" s="8"/>
      <c r="AM1913" s="8"/>
      <c r="AN1913" s="8"/>
      <c r="AO1913" s="8"/>
      <c r="AP1913" s="8"/>
      <c r="AQ1913" s="8"/>
      <c r="AR1913" s="8"/>
      <c r="AS1913" s="8"/>
      <c r="AT1913" s="8"/>
      <c r="AU1913" s="8"/>
      <c r="AV1913" s="8"/>
      <c r="AW1913" s="8"/>
      <c r="AX1913" s="8"/>
      <c r="AY1913" s="8"/>
      <c r="AZ1913" s="8"/>
      <c r="BA1913" s="8"/>
      <c r="BB1913" s="8"/>
      <c r="BC1913" s="8"/>
      <c r="BD1913" s="8"/>
      <c r="BE1913" s="8"/>
      <c r="BF1913" s="8"/>
      <c r="BG1913" s="8"/>
      <c r="BH1913" s="8"/>
      <c r="BI1913" s="8"/>
      <c r="BJ1913" s="8"/>
      <c r="BK1913" s="8"/>
      <c r="BL1913" s="8"/>
      <c r="BM1913" s="8"/>
      <c r="BN1913" s="8"/>
      <c r="BO1913" s="8"/>
      <c r="BP1913" s="1" t="str">
        <v>0- Port Costs</v>
      </c>
      <c r="BT1913" s="1" t="str">
        <v>0- Port Value</v>
      </c>
      <c r="BU1913" s="8"/>
    </row>
    <row r="1914" spans="8:73" hidden="1" outlineLevel="1" x14ac:dyDescent="0.3">
      <c r="H1914" s="1" t="str">
        <v>0 - BM Costs</v>
      </c>
      <c r="L1914" s="1" t="str">
        <v>0 - BM Port</v>
      </c>
      <c r="N1914" s="1" t="str">
        <v>0 - Port Assets</v>
      </c>
      <c r="O1914" s="8"/>
      <c r="P1914" s="8"/>
      <c r="Q1914" s="8"/>
      <c r="R1914" s="8"/>
      <c r="S1914" s="8"/>
      <c r="T1914" s="8"/>
      <c r="U1914" s="8"/>
      <c r="V1914" s="8"/>
      <c r="W1914" s="8"/>
      <c r="X1914" s="8"/>
      <c r="Y1914" s="8"/>
      <c r="Z1914" s="8"/>
      <c r="AA1914" s="8"/>
      <c r="AB1914" s="8"/>
      <c r="AC1914" s="8"/>
      <c r="AD1914" s="8"/>
      <c r="AE1914" s="8"/>
      <c r="AF1914" s="8"/>
      <c r="AG1914" s="8"/>
      <c r="AH1914" s="8"/>
      <c r="AI1914" s="8"/>
      <c r="AJ1914" s="8"/>
      <c r="AK1914" s="8"/>
      <c r="AL1914" s="8"/>
      <c r="AM1914" s="8"/>
      <c r="AN1914" s="8"/>
      <c r="AO1914" s="8"/>
      <c r="AP1914" s="8"/>
      <c r="AQ1914" s="8"/>
      <c r="AR1914" s="8"/>
      <c r="AS1914" s="8"/>
      <c r="AT1914" s="8"/>
      <c r="AU1914" s="8"/>
      <c r="AV1914" s="8"/>
      <c r="AW1914" s="8"/>
      <c r="AX1914" s="8"/>
      <c r="AY1914" s="8"/>
      <c r="AZ1914" s="8"/>
      <c r="BA1914" s="8"/>
      <c r="BB1914" s="8"/>
      <c r="BC1914" s="8"/>
      <c r="BD1914" s="8"/>
      <c r="BE1914" s="8"/>
      <c r="BF1914" s="8"/>
      <c r="BG1914" s="8"/>
      <c r="BH1914" s="8"/>
      <c r="BI1914" s="8"/>
      <c r="BJ1914" s="8"/>
      <c r="BK1914" s="8"/>
      <c r="BL1914" s="8"/>
      <c r="BM1914" s="8"/>
      <c r="BN1914" s="8"/>
      <c r="BO1914" s="8"/>
      <c r="BP1914" s="1" t="str">
        <v>0- Port Costs</v>
      </c>
      <c r="BT1914" s="1" t="str">
        <v>0- Port Value</v>
      </c>
      <c r="BU1914" s="8"/>
    </row>
    <row r="1915" spans="8:73" hidden="1" outlineLevel="1" x14ac:dyDescent="0.3">
      <c r="H1915" s="1" t="str">
        <v>0 - BM Costs</v>
      </c>
      <c r="L1915" s="1" t="str">
        <v>0 - BM Port</v>
      </c>
      <c r="N1915" s="1" t="str">
        <v>0 - Port Assets</v>
      </c>
      <c r="O1915" s="8"/>
      <c r="P1915" s="8"/>
      <c r="Q1915" s="8"/>
      <c r="R1915" s="8"/>
      <c r="S1915" s="8"/>
      <c r="T1915" s="8"/>
      <c r="U1915" s="8"/>
      <c r="V1915" s="8"/>
      <c r="W1915" s="8"/>
      <c r="X1915" s="8"/>
      <c r="Y1915" s="8"/>
      <c r="Z1915" s="8"/>
      <c r="AA1915" s="8"/>
      <c r="AB1915" s="8"/>
      <c r="AC1915" s="8"/>
      <c r="AD1915" s="8"/>
      <c r="AE1915" s="8"/>
      <c r="AF1915" s="8"/>
      <c r="AG1915" s="8"/>
      <c r="AH1915" s="8"/>
      <c r="AI1915" s="8"/>
      <c r="AJ1915" s="8"/>
      <c r="AK1915" s="8"/>
      <c r="AL1915" s="8"/>
      <c r="AM1915" s="8"/>
      <c r="AN1915" s="8"/>
      <c r="AO1915" s="8"/>
      <c r="AP1915" s="8"/>
      <c r="AQ1915" s="8"/>
      <c r="AR1915" s="8"/>
      <c r="AS1915" s="8"/>
      <c r="AT1915" s="8"/>
      <c r="AU1915" s="8"/>
      <c r="AV1915" s="8"/>
      <c r="AW1915" s="8"/>
      <c r="AX1915" s="8"/>
      <c r="AY1915" s="8"/>
      <c r="AZ1915" s="8"/>
      <c r="BA1915" s="8"/>
      <c r="BB1915" s="8"/>
      <c r="BC1915" s="8"/>
      <c r="BD1915" s="8"/>
      <c r="BE1915" s="8"/>
      <c r="BF1915" s="8"/>
      <c r="BG1915" s="8"/>
      <c r="BH1915" s="8"/>
      <c r="BI1915" s="8"/>
      <c r="BJ1915" s="8"/>
      <c r="BK1915" s="8"/>
      <c r="BL1915" s="8"/>
      <c r="BM1915" s="8"/>
      <c r="BN1915" s="8"/>
      <c r="BO1915" s="8"/>
      <c r="BP1915" s="1" t="str">
        <v>0- Port Costs</v>
      </c>
      <c r="BT1915" s="1" t="str">
        <v>0- Port Value</v>
      </c>
      <c r="BU1915" s="8"/>
    </row>
    <row r="1916" spans="8:73" hidden="1" outlineLevel="1" x14ac:dyDescent="0.3">
      <c r="H1916" s="1" t="str">
        <v>0 - BM Costs</v>
      </c>
      <c r="L1916" s="1" t="str">
        <v>0 - BM Port</v>
      </c>
      <c r="N1916" s="1" t="str">
        <v>0 - Port Assets</v>
      </c>
      <c r="O1916" s="8"/>
      <c r="P1916" s="8"/>
      <c r="Q1916" s="8"/>
      <c r="R1916" s="8"/>
      <c r="S1916" s="8"/>
      <c r="T1916" s="8"/>
      <c r="U1916" s="8"/>
      <c r="V1916" s="8"/>
      <c r="W1916" s="8"/>
      <c r="X1916" s="8"/>
      <c r="Y1916" s="8"/>
      <c r="Z1916" s="8"/>
      <c r="AA1916" s="8"/>
      <c r="AB1916" s="8"/>
      <c r="AC1916" s="8"/>
      <c r="AD1916" s="8"/>
      <c r="AE1916" s="8"/>
      <c r="AF1916" s="8"/>
      <c r="AG1916" s="8"/>
      <c r="AH1916" s="8"/>
      <c r="AI1916" s="8"/>
      <c r="AJ1916" s="8"/>
      <c r="AK1916" s="8"/>
      <c r="AL1916" s="8"/>
      <c r="AM1916" s="8"/>
      <c r="AN1916" s="8"/>
      <c r="AO1916" s="8"/>
      <c r="AP1916" s="8"/>
      <c r="AQ1916" s="8"/>
      <c r="AR1916" s="8"/>
      <c r="AS1916" s="8"/>
      <c r="AT1916" s="8"/>
      <c r="AU1916" s="8"/>
      <c r="AV1916" s="8"/>
      <c r="AW1916" s="8"/>
      <c r="AX1916" s="8"/>
      <c r="AY1916" s="8"/>
      <c r="AZ1916" s="8"/>
      <c r="BA1916" s="8"/>
      <c r="BB1916" s="8"/>
      <c r="BC1916" s="8"/>
      <c r="BD1916" s="8"/>
      <c r="BE1916" s="8"/>
      <c r="BF1916" s="8"/>
      <c r="BG1916" s="8"/>
      <c r="BH1916" s="8"/>
      <c r="BI1916" s="8"/>
      <c r="BJ1916" s="8"/>
      <c r="BK1916" s="8"/>
      <c r="BL1916" s="8"/>
      <c r="BM1916" s="8"/>
      <c r="BN1916" s="8"/>
      <c r="BO1916" s="8"/>
      <c r="BP1916" s="1" t="str">
        <v>0- Port Costs</v>
      </c>
      <c r="BT1916" s="1" t="str">
        <v>0- Port Value</v>
      </c>
      <c r="BU1916" s="8"/>
    </row>
    <row r="1917" spans="8:73" hidden="1" outlineLevel="1" x14ac:dyDescent="0.3">
      <c r="H1917" s="1" t="str">
        <v>0 - BM Costs</v>
      </c>
      <c r="L1917" s="1" t="str">
        <v>0 - BM Port</v>
      </c>
      <c r="N1917" s="1" t="str">
        <v>0 - Port Assets</v>
      </c>
      <c r="O1917" s="8"/>
      <c r="P1917" s="8"/>
      <c r="Q1917" s="8"/>
      <c r="R1917" s="8"/>
      <c r="S1917" s="8"/>
      <c r="T1917" s="8"/>
      <c r="U1917" s="8"/>
      <c r="V1917" s="8"/>
      <c r="W1917" s="8"/>
      <c r="X1917" s="8"/>
      <c r="Y1917" s="8"/>
      <c r="Z1917" s="8"/>
      <c r="AA1917" s="8"/>
      <c r="AB1917" s="8"/>
      <c r="AC1917" s="8"/>
      <c r="AD1917" s="8"/>
      <c r="AE1917" s="8"/>
      <c r="AF1917" s="8"/>
      <c r="AG1917" s="8"/>
      <c r="AH1917" s="8"/>
      <c r="AI1917" s="8"/>
      <c r="AJ1917" s="8"/>
      <c r="AK1917" s="8"/>
      <c r="AL1917" s="8"/>
      <c r="AM1917" s="8"/>
      <c r="AN1917" s="8"/>
      <c r="AO1917" s="8"/>
      <c r="AP1917" s="8"/>
      <c r="AQ1917" s="8"/>
      <c r="AR1917" s="8"/>
      <c r="AS1917" s="8"/>
      <c r="AT1917" s="8"/>
      <c r="AU1917" s="8"/>
      <c r="AV1917" s="8"/>
      <c r="AW1917" s="8"/>
      <c r="AX1917" s="8"/>
      <c r="AY1917" s="8"/>
      <c r="AZ1917" s="8"/>
      <c r="BA1917" s="8"/>
      <c r="BB1917" s="8"/>
      <c r="BC1917" s="8"/>
      <c r="BD1917" s="8"/>
      <c r="BE1917" s="8"/>
      <c r="BF1917" s="8"/>
      <c r="BG1917" s="8"/>
      <c r="BH1917" s="8"/>
      <c r="BI1917" s="8"/>
      <c r="BJ1917" s="8"/>
      <c r="BK1917" s="8"/>
      <c r="BL1917" s="8"/>
      <c r="BM1917" s="8"/>
      <c r="BN1917" s="8"/>
      <c r="BO1917" s="8"/>
      <c r="BP1917" s="1" t="str">
        <v>0- Port Costs</v>
      </c>
      <c r="BT1917" s="1" t="str">
        <v>0- Port Value</v>
      </c>
      <c r="BU1917" s="8"/>
    </row>
    <row r="1918" spans="8:73" hidden="1" outlineLevel="1" x14ac:dyDescent="0.3">
      <c r="H1918" s="1" t="str">
        <v>0 - BM Costs</v>
      </c>
      <c r="L1918" s="1" t="str">
        <v>0 - BM Port</v>
      </c>
      <c r="N1918" s="1" t="str">
        <v>0 - Port Assets</v>
      </c>
      <c r="O1918" s="8"/>
      <c r="P1918" s="8"/>
      <c r="Q1918" s="8"/>
      <c r="R1918" s="8"/>
      <c r="S1918" s="8"/>
      <c r="T1918" s="8"/>
      <c r="U1918" s="8"/>
      <c r="V1918" s="8"/>
      <c r="W1918" s="8"/>
      <c r="X1918" s="8"/>
      <c r="Y1918" s="8"/>
      <c r="Z1918" s="8"/>
      <c r="AA1918" s="8"/>
      <c r="AB1918" s="8"/>
      <c r="AC1918" s="8"/>
      <c r="AD1918" s="8"/>
      <c r="AE1918" s="8"/>
      <c r="AF1918" s="8"/>
      <c r="AG1918" s="8"/>
      <c r="AH1918" s="8"/>
      <c r="AI1918" s="8"/>
      <c r="AJ1918" s="8"/>
      <c r="AK1918" s="8"/>
      <c r="AL1918" s="8"/>
      <c r="AM1918" s="8"/>
      <c r="AN1918" s="8"/>
      <c r="AO1918" s="8"/>
      <c r="AP1918" s="8"/>
      <c r="AQ1918" s="8"/>
      <c r="AR1918" s="8"/>
      <c r="AS1918" s="8"/>
      <c r="AT1918" s="8"/>
      <c r="AU1918" s="8"/>
      <c r="AV1918" s="8"/>
      <c r="AW1918" s="8"/>
      <c r="AX1918" s="8"/>
      <c r="AY1918" s="8"/>
      <c r="AZ1918" s="8"/>
      <c r="BA1918" s="8"/>
      <c r="BB1918" s="8"/>
      <c r="BC1918" s="8"/>
      <c r="BD1918" s="8"/>
      <c r="BE1918" s="8"/>
      <c r="BF1918" s="8"/>
      <c r="BG1918" s="8"/>
      <c r="BH1918" s="8"/>
      <c r="BI1918" s="8"/>
      <c r="BJ1918" s="8"/>
      <c r="BK1918" s="8"/>
      <c r="BL1918" s="8"/>
      <c r="BM1918" s="8"/>
      <c r="BN1918" s="8"/>
      <c r="BO1918" s="8"/>
      <c r="BP1918" s="1" t="str">
        <v>0- Port Costs</v>
      </c>
      <c r="BT1918" s="1" t="str">
        <v>0- Port Value</v>
      </c>
      <c r="BU1918" s="8"/>
    </row>
    <row r="1919" spans="8:73" hidden="1" outlineLevel="1" x14ac:dyDescent="0.3">
      <c r="H1919" s="1" t="str">
        <v>0 - BM Costs</v>
      </c>
      <c r="L1919" s="1" t="str">
        <v>0 - BM Port</v>
      </c>
      <c r="N1919" s="1" t="str">
        <v>0 - Port Assets</v>
      </c>
      <c r="O1919" s="8"/>
      <c r="P1919" s="8"/>
      <c r="Q1919" s="8"/>
      <c r="R1919" s="8"/>
      <c r="S1919" s="8"/>
      <c r="T1919" s="8"/>
      <c r="U1919" s="8"/>
      <c r="V1919" s="8"/>
      <c r="W1919" s="8"/>
      <c r="X1919" s="8"/>
      <c r="Y1919" s="8"/>
      <c r="Z1919" s="8"/>
      <c r="AA1919" s="8"/>
      <c r="AB1919" s="8"/>
      <c r="AC1919" s="8"/>
      <c r="AD1919" s="8"/>
      <c r="AE1919" s="8"/>
      <c r="AF1919" s="8"/>
      <c r="AG1919" s="8"/>
      <c r="AH1919" s="8"/>
      <c r="AI1919" s="8"/>
      <c r="AJ1919" s="8"/>
      <c r="AK1919" s="8"/>
      <c r="AL1919" s="8"/>
      <c r="AM1919" s="8"/>
      <c r="AN1919" s="8"/>
      <c r="AO1919" s="8"/>
      <c r="AP1919" s="8"/>
      <c r="AQ1919" s="8"/>
      <c r="AR1919" s="8"/>
      <c r="AS1919" s="8"/>
      <c r="AT1919" s="8"/>
      <c r="AU1919" s="8"/>
      <c r="AV1919" s="8"/>
      <c r="AW1919" s="8"/>
      <c r="AX1919" s="8"/>
      <c r="AY1919" s="8"/>
      <c r="AZ1919" s="8"/>
      <c r="BA1919" s="8"/>
      <c r="BB1919" s="8"/>
      <c r="BC1919" s="8"/>
      <c r="BD1919" s="8"/>
      <c r="BE1919" s="8"/>
      <c r="BF1919" s="8"/>
      <c r="BG1919" s="8"/>
      <c r="BH1919" s="8"/>
      <c r="BI1919" s="8"/>
      <c r="BJ1919" s="8"/>
      <c r="BK1919" s="8"/>
      <c r="BL1919" s="8"/>
      <c r="BM1919" s="8"/>
      <c r="BN1919" s="8"/>
      <c r="BO1919" s="8"/>
      <c r="BP1919" s="1" t="str">
        <v>0- Port Costs</v>
      </c>
      <c r="BT1919" s="1" t="str">
        <v>0- Port Value</v>
      </c>
      <c r="BU1919" s="8"/>
    </row>
    <row r="1920" spans="8:73" hidden="1" outlineLevel="1" x14ac:dyDescent="0.3">
      <c r="H1920" s="1" t="str">
        <v>0 - BM Costs</v>
      </c>
      <c r="L1920" s="1" t="str">
        <v>0 - BM Port</v>
      </c>
      <c r="N1920" s="1" t="str">
        <v>0 - Port Assets</v>
      </c>
      <c r="O1920" s="8"/>
      <c r="P1920" s="8"/>
      <c r="Q1920" s="8"/>
      <c r="R1920" s="8"/>
      <c r="S1920" s="8"/>
      <c r="T1920" s="8"/>
      <c r="U1920" s="8"/>
      <c r="V1920" s="8"/>
      <c r="W1920" s="8"/>
      <c r="X1920" s="8"/>
      <c r="Y1920" s="8"/>
      <c r="Z1920" s="8"/>
      <c r="AA1920" s="8"/>
      <c r="AB1920" s="8"/>
      <c r="AC1920" s="8"/>
      <c r="AD1920" s="8"/>
      <c r="AE1920" s="8"/>
      <c r="AF1920" s="8"/>
      <c r="AG1920" s="8"/>
      <c r="AH1920" s="8"/>
      <c r="AI1920" s="8"/>
      <c r="AJ1920" s="8"/>
      <c r="AK1920" s="8"/>
      <c r="AL1920" s="8"/>
      <c r="AM1920" s="8"/>
      <c r="AN1920" s="8"/>
      <c r="AO1920" s="8"/>
      <c r="AP1920" s="8"/>
      <c r="AQ1920" s="8"/>
      <c r="AR1920" s="8"/>
      <c r="AS1920" s="8"/>
      <c r="AT1920" s="8"/>
      <c r="AU1920" s="8"/>
      <c r="AV1920" s="8"/>
      <c r="AW1920" s="8"/>
      <c r="AX1920" s="8"/>
      <c r="AY1920" s="8"/>
      <c r="AZ1920" s="8"/>
      <c r="BA1920" s="8"/>
      <c r="BB1920" s="8"/>
      <c r="BC1920" s="8"/>
      <c r="BD1920" s="8"/>
      <c r="BE1920" s="8"/>
      <c r="BF1920" s="8"/>
      <c r="BG1920" s="8"/>
      <c r="BH1920" s="8"/>
      <c r="BI1920" s="8"/>
      <c r="BJ1920" s="8"/>
      <c r="BK1920" s="8"/>
      <c r="BL1920" s="8"/>
      <c r="BM1920" s="8"/>
      <c r="BN1920" s="8"/>
      <c r="BO1920" s="8"/>
      <c r="BP1920" s="1" t="str">
        <v>0- Port Costs</v>
      </c>
      <c r="BT1920" s="1" t="str">
        <v>0- Port Value</v>
      </c>
      <c r="BU1920" s="8"/>
    </row>
    <row r="1921" spans="8:73" hidden="1" outlineLevel="1" x14ac:dyDescent="0.3">
      <c r="H1921" s="1" t="str">
        <v>0 - BM Costs</v>
      </c>
      <c r="L1921" s="1" t="str">
        <v>0 - BM Port</v>
      </c>
      <c r="N1921" s="1" t="str">
        <v>0 - Port Assets</v>
      </c>
      <c r="O1921" s="8"/>
      <c r="P1921" s="8"/>
      <c r="Q1921" s="8"/>
      <c r="R1921" s="8"/>
      <c r="S1921" s="8"/>
      <c r="T1921" s="8"/>
      <c r="U1921" s="8"/>
      <c r="V1921" s="8"/>
      <c r="W1921" s="8"/>
      <c r="X1921" s="8"/>
      <c r="Y1921" s="8"/>
      <c r="Z1921" s="8"/>
      <c r="AA1921" s="8"/>
      <c r="AB1921" s="8"/>
      <c r="AC1921" s="8"/>
      <c r="AD1921" s="8"/>
      <c r="AE1921" s="8"/>
      <c r="AF1921" s="8"/>
      <c r="AG1921" s="8"/>
      <c r="AH1921" s="8"/>
      <c r="AI1921" s="8"/>
      <c r="AJ1921" s="8"/>
      <c r="AK1921" s="8"/>
      <c r="AL1921" s="8"/>
      <c r="AM1921" s="8"/>
      <c r="AN1921" s="8"/>
      <c r="AO1921" s="8"/>
      <c r="AP1921" s="8"/>
      <c r="AQ1921" s="8"/>
      <c r="AR1921" s="8"/>
      <c r="AS1921" s="8"/>
      <c r="AT1921" s="8"/>
      <c r="AU1921" s="8"/>
      <c r="AV1921" s="8"/>
      <c r="AW1921" s="8"/>
      <c r="AX1921" s="8"/>
      <c r="AY1921" s="8"/>
      <c r="AZ1921" s="8"/>
      <c r="BA1921" s="8"/>
      <c r="BB1921" s="8"/>
      <c r="BC1921" s="8"/>
      <c r="BD1921" s="8"/>
      <c r="BE1921" s="8"/>
      <c r="BF1921" s="8"/>
      <c r="BG1921" s="8"/>
      <c r="BH1921" s="8"/>
      <c r="BI1921" s="8"/>
      <c r="BJ1921" s="8"/>
      <c r="BK1921" s="8"/>
      <c r="BL1921" s="8"/>
      <c r="BM1921" s="8"/>
      <c r="BN1921" s="8"/>
      <c r="BO1921" s="8"/>
      <c r="BP1921" s="1" t="str">
        <v>0- Port Costs</v>
      </c>
      <c r="BT1921" s="1" t="str">
        <v>0- Port Value</v>
      </c>
      <c r="BU1921" s="8"/>
    </row>
    <row r="1922" spans="8:73" hidden="1" outlineLevel="1" x14ac:dyDescent="0.3">
      <c r="H1922" s="1" t="str">
        <v>0 - BM Costs</v>
      </c>
      <c r="L1922" s="1" t="str">
        <v>0 - BM Port</v>
      </c>
      <c r="N1922" s="1" t="str">
        <v>0 - Port Assets</v>
      </c>
      <c r="O1922" s="8"/>
      <c r="P1922" s="8"/>
      <c r="Q1922" s="8"/>
      <c r="R1922" s="8"/>
      <c r="S1922" s="8"/>
      <c r="T1922" s="8"/>
      <c r="U1922" s="8"/>
      <c r="V1922" s="8"/>
      <c r="W1922" s="8"/>
      <c r="X1922" s="8"/>
      <c r="Y1922" s="8"/>
      <c r="Z1922" s="8"/>
      <c r="AA1922" s="8"/>
      <c r="AB1922" s="8"/>
      <c r="AC1922" s="8"/>
      <c r="AD1922" s="8"/>
      <c r="AE1922" s="8"/>
      <c r="AF1922" s="8"/>
      <c r="AG1922" s="8"/>
      <c r="AH1922" s="8"/>
      <c r="AI1922" s="8"/>
      <c r="AJ1922" s="8"/>
      <c r="AK1922" s="8"/>
      <c r="AL1922" s="8"/>
      <c r="AM1922" s="8"/>
      <c r="AN1922" s="8"/>
      <c r="AO1922" s="8"/>
      <c r="AP1922" s="8"/>
      <c r="AQ1922" s="8"/>
      <c r="AR1922" s="8"/>
      <c r="AS1922" s="8"/>
      <c r="AT1922" s="8"/>
      <c r="AU1922" s="8"/>
      <c r="AV1922" s="8"/>
      <c r="AW1922" s="8"/>
      <c r="AX1922" s="8"/>
      <c r="AY1922" s="8"/>
      <c r="AZ1922" s="8"/>
      <c r="BA1922" s="8"/>
      <c r="BB1922" s="8"/>
      <c r="BC1922" s="8"/>
      <c r="BD1922" s="8"/>
      <c r="BE1922" s="8"/>
      <c r="BF1922" s="8"/>
      <c r="BG1922" s="8"/>
      <c r="BH1922" s="8"/>
      <c r="BI1922" s="8"/>
      <c r="BJ1922" s="8"/>
      <c r="BK1922" s="8"/>
      <c r="BL1922" s="8"/>
      <c r="BM1922" s="8"/>
      <c r="BN1922" s="8"/>
      <c r="BO1922" s="8"/>
      <c r="BP1922" s="1" t="str">
        <v>0- Port Costs</v>
      </c>
      <c r="BT1922" s="1" t="str">
        <v>0- Port Value</v>
      </c>
      <c r="BU1922" s="8"/>
    </row>
    <row r="1923" spans="8:73" hidden="1" outlineLevel="1" x14ac:dyDescent="0.3">
      <c r="H1923" s="1" t="str">
        <v>0 - BM Costs</v>
      </c>
      <c r="L1923" s="1" t="str">
        <v>0 - BM Port</v>
      </c>
      <c r="N1923" s="1" t="str">
        <v>0 - Port Assets</v>
      </c>
      <c r="O1923" s="8"/>
      <c r="P1923" s="8"/>
      <c r="Q1923" s="8"/>
      <c r="R1923" s="8"/>
      <c r="S1923" s="8"/>
      <c r="T1923" s="8"/>
      <c r="U1923" s="8"/>
      <c r="V1923" s="8"/>
      <c r="W1923" s="8"/>
      <c r="X1923" s="8"/>
      <c r="Y1923" s="8"/>
      <c r="Z1923" s="8"/>
      <c r="AA1923" s="8"/>
      <c r="AB1923" s="8"/>
      <c r="AC1923" s="8"/>
      <c r="AD1923" s="8"/>
      <c r="AE1923" s="8"/>
      <c r="AF1923" s="8"/>
      <c r="AG1923" s="8"/>
      <c r="AH1923" s="8"/>
      <c r="AI1923" s="8"/>
      <c r="AJ1923" s="8"/>
      <c r="AK1923" s="8"/>
      <c r="AL1923" s="8"/>
      <c r="AM1923" s="8"/>
      <c r="AN1923" s="8"/>
      <c r="AO1923" s="8"/>
      <c r="AP1923" s="8"/>
      <c r="AQ1923" s="8"/>
      <c r="AR1923" s="8"/>
      <c r="AS1923" s="8"/>
      <c r="AT1923" s="8"/>
      <c r="AU1923" s="8"/>
      <c r="AV1923" s="8"/>
      <c r="AW1923" s="8"/>
      <c r="AX1923" s="8"/>
      <c r="AY1923" s="8"/>
      <c r="AZ1923" s="8"/>
      <c r="BA1923" s="8"/>
      <c r="BB1923" s="8"/>
      <c r="BC1923" s="8"/>
      <c r="BD1923" s="8"/>
      <c r="BE1923" s="8"/>
      <c r="BF1923" s="8"/>
      <c r="BG1923" s="8"/>
      <c r="BH1923" s="8"/>
      <c r="BI1923" s="8"/>
      <c r="BJ1923" s="8"/>
      <c r="BK1923" s="8"/>
      <c r="BL1923" s="8"/>
      <c r="BM1923" s="8"/>
      <c r="BN1923" s="8"/>
      <c r="BO1923" s="8"/>
      <c r="BP1923" s="1" t="str">
        <v>0- Port Costs</v>
      </c>
      <c r="BT1923" s="1" t="str">
        <v>0- Port Value</v>
      </c>
      <c r="BU1923" s="8"/>
    </row>
    <row r="1924" spans="8:73" hidden="1" outlineLevel="1" x14ac:dyDescent="0.3">
      <c r="H1924" s="1" t="str">
        <v>0 - BM Costs</v>
      </c>
      <c r="L1924" s="1" t="str">
        <v>0 - BM Port</v>
      </c>
      <c r="N1924" s="1" t="str">
        <v>0 - Port Assets</v>
      </c>
      <c r="O1924" s="8"/>
      <c r="P1924" s="8"/>
      <c r="Q1924" s="8"/>
      <c r="R1924" s="8"/>
      <c r="S1924" s="8"/>
      <c r="T1924" s="8"/>
      <c r="U1924" s="8"/>
      <c r="V1924" s="8"/>
      <c r="W1924" s="8"/>
      <c r="X1924" s="8"/>
      <c r="Y1924" s="8"/>
      <c r="Z1924" s="8"/>
      <c r="AA1924" s="8"/>
      <c r="AB1924" s="8"/>
      <c r="AC1924" s="8"/>
      <c r="AD1924" s="8"/>
      <c r="AE1924" s="8"/>
      <c r="AF1924" s="8"/>
      <c r="AG1924" s="8"/>
      <c r="AH1924" s="8"/>
      <c r="AI1924" s="8"/>
      <c r="AJ1924" s="8"/>
      <c r="AK1924" s="8"/>
      <c r="AL1924" s="8"/>
      <c r="AM1924" s="8"/>
      <c r="AN1924" s="8"/>
      <c r="AO1924" s="8"/>
      <c r="AP1924" s="8"/>
      <c r="AQ1924" s="8"/>
      <c r="AR1924" s="8"/>
      <c r="AS1924" s="8"/>
      <c r="AT1924" s="8"/>
      <c r="AU1924" s="8"/>
      <c r="AV1924" s="8"/>
      <c r="AW1924" s="8"/>
      <c r="AX1924" s="8"/>
      <c r="AY1924" s="8"/>
      <c r="AZ1924" s="8"/>
      <c r="BA1924" s="8"/>
      <c r="BB1924" s="8"/>
      <c r="BC1924" s="8"/>
      <c r="BD1924" s="8"/>
      <c r="BE1924" s="8"/>
      <c r="BF1924" s="8"/>
      <c r="BG1924" s="8"/>
      <c r="BH1924" s="8"/>
      <c r="BI1924" s="8"/>
      <c r="BJ1924" s="8"/>
      <c r="BK1924" s="8"/>
      <c r="BL1924" s="8"/>
      <c r="BM1924" s="8"/>
      <c r="BN1924" s="8"/>
      <c r="BO1924" s="8"/>
      <c r="BP1924" s="1" t="str">
        <v>0- Port Costs</v>
      </c>
      <c r="BT1924" s="1" t="str">
        <v>0- Port Value</v>
      </c>
      <c r="BU1924" s="8"/>
    </row>
    <row r="1925" spans="8:73" hidden="1" outlineLevel="1" x14ac:dyDescent="0.3">
      <c r="H1925" s="1" t="str">
        <v>0 - BM Costs</v>
      </c>
      <c r="L1925" s="1" t="str">
        <v>0 - BM Port</v>
      </c>
      <c r="N1925" s="1" t="str">
        <v>0 - Port Assets</v>
      </c>
      <c r="O1925" s="8"/>
      <c r="P1925" s="8"/>
      <c r="Q1925" s="8"/>
      <c r="R1925" s="8"/>
      <c r="S1925" s="8"/>
      <c r="T1925" s="8"/>
      <c r="U1925" s="8"/>
      <c r="V1925" s="8"/>
      <c r="W1925" s="8"/>
      <c r="X1925" s="8"/>
      <c r="Y1925" s="8"/>
      <c r="Z1925" s="8"/>
      <c r="AA1925" s="8"/>
      <c r="AB1925" s="8"/>
      <c r="AC1925" s="8"/>
      <c r="AD1925" s="8"/>
      <c r="AE1925" s="8"/>
      <c r="AF1925" s="8"/>
      <c r="AG1925" s="8"/>
      <c r="AH1925" s="8"/>
      <c r="AI1925" s="8"/>
      <c r="AJ1925" s="8"/>
      <c r="AK1925" s="8"/>
      <c r="AL1925" s="8"/>
      <c r="AM1925" s="8"/>
      <c r="AN1925" s="8"/>
      <c r="AO1925" s="8"/>
      <c r="AP1925" s="8"/>
      <c r="AQ1925" s="8"/>
      <c r="AR1925" s="8"/>
      <c r="AS1925" s="8"/>
      <c r="AT1925" s="8"/>
      <c r="AU1925" s="8"/>
      <c r="AV1925" s="8"/>
      <c r="AW1925" s="8"/>
      <c r="AX1925" s="8"/>
      <c r="AY1925" s="8"/>
      <c r="AZ1925" s="8"/>
      <c r="BA1925" s="8"/>
      <c r="BB1925" s="8"/>
      <c r="BC1925" s="8"/>
      <c r="BD1925" s="8"/>
      <c r="BE1925" s="8"/>
      <c r="BF1925" s="8"/>
      <c r="BG1925" s="8"/>
      <c r="BH1925" s="8"/>
      <c r="BI1925" s="8"/>
      <c r="BJ1925" s="8"/>
      <c r="BK1925" s="8"/>
      <c r="BL1925" s="8"/>
      <c r="BM1925" s="8"/>
      <c r="BN1925" s="8"/>
      <c r="BO1925" s="8"/>
      <c r="BP1925" s="1" t="str">
        <v>0- Port Costs</v>
      </c>
      <c r="BT1925" s="1" t="str">
        <v>0- Port Value</v>
      </c>
      <c r="BU1925" s="8"/>
    </row>
    <row r="1926" spans="8:73" hidden="1" outlineLevel="1" x14ac:dyDescent="0.3">
      <c r="H1926" s="1" t="str">
        <v>0 - BM Costs</v>
      </c>
      <c r="L1926" s="1" t="str">
        <v>0 - BM Port</v>
      </c>
      <c r="N1926" s="1" t="str">
        <v>0 - Port Assets</v>
      </c>
      <c r="O1926" s="8"/>
      <c r="P1926" s="8"/>
      <c r="Q1926" s="8"/>
      <c r="R1926" s="8"/>
      <c r="S1926" s="8"/>
      <c r="T1926" s="8"/>
      <c r="U1926" s="8"/>
      <c r="V1926" s="8"/>
      <c r="W1926" s="8"/>
      <c r="X1926" s="8"/>
      <c r="Y1926" s="8"/>
      <c r="Z1926" s="8"/>
      <c r="AA1926" s="8"/>
      <c r="AB1926" s="8"/>
      <c r="AC1926" s="8"/>
      <c r="AD1926" s="8"/>
      <c r="AE1926" s="8"/>
      <c r="AF1926" s="8"/>
      <c r="AG1926" s="8"/>
      <c r="AH1926" s="8"/>
      <c r="AI1926" s="8"/>
      <c r="AJ1926" s="8"/>
      <c r="AK1926" s="8"/>
      <c r="AL1926" s="8"/>
      <c r="AM1926" s="8"/>
      <c r="AN1926" s="8"/>
      <c r="AO1926" s="8"/>
      <c r="AP1926" s="8"/>
      <c r="AQ1926" s="8"/>
      <c r="AR1926" s="8"/>
      <c r="AS1926" s="8"/>
      <c r="AT1926" s="8"/>
      <c r="AU1926" s="8"/>
      <c r="AV1926" s="8"/>
      <c r="AW1926" s="8"/>
      <c r="AX1926" s="8"/>
      <c r="AY1926" s="8"/>
      <c r="AZ1926" s="8"/>
      <c r="BA1926" s="8"/>
      <c r="BB1926" s="8"/>
      <c r="BC1926" s="8"/>
      <c r="BD1926" s="8"/>
      <c r="BE1926" s="8"/>
      <c r="BF1926" s="8"/>
      <c r="BG1926" s="8"/>
      <c r="BH1926" s="8"/>
      <c r="BI1926" s="8"/>
      <c r="BJ1926" s="8"/>
      <c r="BK1926" s="8"/>
      <c r="BL1926" s="8"/>
      <c r="BM1926" s="8"/>
      <c r="BN1926" s="8"/>
      <c r="BO1926" s="8"/>
      <c r="BP1926" s="1" t="str">
        <v>0- Port Costs</v>
      </c>
      <c r="BT1926" s="1" t="str">
        <v>0- Port Value</v>
      </c>
      <c r="BU1926" s="8"/>
    </row>
    <row r="1927" spans="8:73" hidden="1" outlineLevel="1" x14ac:dyDescent="0.3">
      <c r="H1927" s="1" t="str">
        <v>0 - BM Costs</v>
      </c>
      <c r="L1927" s="1" t="str">
        <v>0 - BM Port</v>
      </c>
      <c r="N1927" s="1" t="str">
        <v>0 - Port Assets</v>
      </c>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c r="BD1927" s="8"/>
      <c r="BE1927" s="8"/>
      <c r="BF1927" s="8"/>
      <c r="BG1927" s="8"/>
      <c r="BH1927" s="8"/>
      <c r="BI1927" s="8"/>
      <c r="BJ1927" s="8"/>
      <c r="BK1927" s="8"/>
      <c r="BL1927" s="8"/>
      <c r="BM1927" s="8"/>
      <c r="BN1927" s="8"/>
      <c r="BO1927" s="8"/>
      <c r="BP1927" s="1" t="str">
        <v>0- Port Costs</v>
      </c>
      <c r="BT1927" s="1" t="str">
        <v>0- Port Value</v>
      </c>
      <c r="BU1927" s="8"/>
    </row>
    <row r="1928" spans="8:73" hidden="1" outlineLevel="1" x14ac:dyDescent="0.3">
      <c r="H1928" s="1" t="str">
        <v>0 - BM Costs</v>
      </c>
      <c r="L1928" s="1" t="str">
        <v>0 - BM Port</v>
      </c>
      <c r="N1928" s="1" t="str">
        <v>0 - Port Assets</v>
      </c>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c r="BD1928" s="8"/>
      <c r="BE1928" s="8"/>
      <c r="BF1928" s="8"/>
      <c r="BG1928" s="8"/>
      <c r="BH1928" s="8"/>
      <c r="BI1928" s="8"/>
      <c r="BJ1928" s="8"/>
      <c r="BK1928" s="8"/>
      <c r="BL1928" s="8"/>
      <c r="BM1928" s="8"/>
      <c r="BN1928" s="8"/>
      <c r="BO1928" s="8"/>
      <c r="BP1928" s="1" t="str">
        <v>0- Port Costs</v>
      </c>
      <c r="BT1928" s="1" t="str">
        <v>0- Port Value</v>
      </c>
      <c r="BU1928" s="8"/>
    </row>
    <row r="1929" spans="8:73" hidden="1" outlineLevel="1" x14ac:dyDescent="0.3">
      <c r="H1929" s="1" t="str">
        <v>0 - BM Costs</v>
      </c>
      <c r="L1929" s="1" t="str">
        <v>0 - BM Port</v>
      </c>
      <c r="N1929" s="1" t="str">
        <v>0 - Port Assets</v>
      </c>
      <c r="O1929" s="8"/>
      <c r="P1929" s="8"/>
      <c r="Q1929" s="8"/>
      <c r="R1929" s="8"/>
      <c r="S1929" s="8"/>
      <c r="T1929" s="8"/>
      <c r="U1929" s="8"/>
      <c r="V1929" s="8"/>
      <c r="W1929" s="8"/>
      <c r="X1929" s="8"/>
      <c r="Y1929" s="8"/>
      <c r="Z1929" s="8"/>
      <c r="AA1929" s="8"/>
      <c r="AB1929" s="8"/>
      <c r="AC1929" s="8"/>
      <c r="AD1929" s="8"/>
      <c r="AE1929" s="8"/>
      <c r="AF1929" s="8"/>
      <c r="AG1929" s="8"/>
      <c r="AH1929" s="8"/>
      <c r="AI1929" s="8"/>
      <c r="AJ1929" s="8"/>
      <c r="AK1929" s="8"/>
      <c r="AL1929" s="8"/>
      <c r="AM1929" s="8"/>
      <c r="AN1929" s="8"/>
      <c r="AO1929" s="8"/>
      <c r="AP1929" s="8"/>
      <c r="AQ1929" s="8"/>
      <c r="AR1929" s="8"/>
      <c r="AS1929" s="8"/>
      <c r="AT1929" s="8"/>
      <c r="AU1929" s="8"/>
      <c r="AV1929" s="8"/>
      <c r="AW1929" s="8"/>
      <c r="AX1929" s="8"/>
      <c r="AY1929" s="8"/>
      <c r="AZ1929" s="8"/>
      <c r="BA1929" s="8"/>
      <c r="BB1929" s="8"/>
      <c r="BC1929" s="8"/>
      <c r="BD1929" s="8"/>
      <c r="BE1929" s="8"/>
      <c r="BF1929" s="8"/>
      <c r="BG1929" s="8"/>
      <c r="BH1929" s="8"/>
      <c r="BI1929" s="8"/>
      <c r="BJ1929" s="8"/>
      <c r="BK1929" s="8"/>
      <c r="BL1929" s="8"/>
      <c r="BM1929" s="8"/>
      <c r="BN1929" s="8"/>
      <c r="BO1929" s="8"/>
      <c r="BP1929" s="1" t="str">
        <v>0- Port Costs</v>
      </c>
      <c r="BT1929" s="1" t="str">
        <v>0- Port Value</v>
      </c>
      <c r="BU1929" s="8"/>
    </row>
    <row r="1930" spans="8:73" hidden="1" outlineLevel="1" x14ac:dyDescent="0.3">
      <c r="H1930" s="1" t="str">
        <v>0 - BM Costs</v>
      </c>
      <c r="L1930" s="1" t="str">
        <v>0 - BM Port</v>
      </c>
      <c r="N1930" s="1" t="str">
        <v>0 - Port Assets</v>
      </c>
      <c r="O1930" s="8"/>
      <c r="P1930" s="8"/>
      <c r="Q1930" s="8"/>
      <c r="R1930" s="8"/>
      <c r="S1930" s="8"/>
      <c r="T1930" s="8"/>
      <c r="U1930" s="8"/>
      <c r="V1930" s="8"/>
      <c r="W1930" s="8"/>
      <c r="X1930" s="8"/>
      <c r="Y1930" s="8"/>
      <c r="Z1930" s="8"/>
      <c r="AA1930" s="8"/>
      <c r="AB1930" s="8"/>
      <c r="AC1930" s="8"/>
      <c r="AD1930" s="8"/>
      <c r="AE1930" s="8"/>
      <c r="AF1930" s="8"/>
      <c r="AG1930" s="8"/>
      <c r="AH1930" s="8"/>
      <c r="AI1930" s="8"/>
      <c r="AJ1930" s="8"/>
      <c r="AK1930" s="8"/>
      <c r="AL1930" s="8"/>
      <c r="AM1930" s="8"/>
      <c r="AN1930" s="8"/>
      <c r="AO1930" s="8"/>
      <c r="AP1930" s="8"/>
      <c r="AQ1930" s="8"/>
      <c r="AR1930" s="8"/>
      <c r="AS1930" s="8"/>
      <c r="AT1930" s="8"/>
      <c r="AU1930" s="8"/>
      <c r="AV1930" s="8"/>
      <c r="AW1930" s="8"/>
      <c r="AX1930" s="8"/>
      <c r="AY1930" s="8"/>
      <c r="AZ1930" s="8"/>
      <c r="BA1930" s="8"/>
      <c r="BB1930" s="8"/>
      <c r="BC1930" s="8"/>
      <c r="BD1930" s="8"/>
      <c r="BE1930" s="8"/>
      <c r="BF1930" s="8"/>
      <c r="BG1930" s="8"/>
      <c r="BH1930" s="8"/>
      <c r="BI1930" s="8"/>
      <c r="BJ1930" s="8"/>
      <c r="BK1930" s="8"/>
      <c r="BL1930" s="8"/>
      <c r="BM1930" s="8"/>
      <c r="BN1930" s="8"/>
      <c r="BO1930" s="8"/>
      <c r="BP1930" s="1" t="str">
        <v>0- Port Costs</v>
      </c>
      <c r="BT1930" s="1" t="str">
        <v>0- Port Value</v>
      </c>
      <c r="BU1930" s="8"/>
    </row>
    <row r="1931" spans="8:73" hidden="1" outlineLevel="1" x14ac:dyDescent="0.3">
      <c r="H1931" s="1" t="str">
        <v>0 - BM Costs</v>
      </c>
      <c r="L1931" s="1" t="str">
        <v>0 - BM Port</v>
      </c>
      <c r="N1931" s="1" t="str">
        <v>0 - Port Assets</v>
      </c>
      <c r="O1931" s="8"/>
      <c r="P1931" s="8"/>
      <c r="Q1931" s="8"/>
      <c r="R1931" s="8"/>
      <c r="S1931" s="8"/>
      <c r="T1931" s="8"/>
      <c r="U1931" s="8"/>
      <c r="V1931" s="8"/>
      <c r="W1931" s="8"/>
      <c r="X1931" s="8"/>
      <c r="Y1931" s="8"/>
      <c r="Z1931" s="8"/>
      <c r="AA1931" s="8"/>
      <c r="AB1931" s="8"/>
      <c r="AC1931" s="8"/>
      <c r="AD1931" s="8"/>
      <c r="AE1931" s="8"/>
      <c r="AF1931" s="8"/>
      <c r="AG1931" s="8"/>
      <c r="AH1931" s="8"/>
      <c r="AI1931" s="8"/>
      <c r="AJ1931" s="8"/>
      <c r="AK1931" s="8"/>
      <c r="AL1931" s="8"/>
      <c r="AM1931" s="8"/>
      <c r="AN1931" s="8"/>
      <c r="AO1931" s="8"/>
      <c r="AP1931" s="8"/>
      <c r="AQ1931" s="8"/>
      <c r="AR1931" s="8"/>
      <c r="AS1931" s="8"/>
      <c r="AT1931" s="8"/>
      <c r="AU1931" s="8"/>
      <c r="AV1931" s="8"/>
      <c r="AW1931" s="8"/>
      <c r="AX1931" s="8"/>
      <c r="AY1931" s="8"/>
      <c r="AZ1931" s="8"/>
      <c r="BA1931" s="8"/>
      <c r="BB1931" s="8"/>
      <c r="BC1931" s="8"/>
      <c r="BD1931" s="8"/>
      <c r="BE1931" s="8"/>
      <c r="BF1931" s="8"/>
      <c r="BG1931" s="8"/>
      <c r="BH1931" s="8"/>
      <c r="BI1931" s="8"/>
      <c r="BJ1931" s="8"/>
      <c r="BK1931" s="8"/>
      <c r="BL1931" s="8"/>
      <c r="BM1931" s="8"/>
      <c r="BN1931" s="8"/>
      <c r="BO1931" s="8"/>
      <c r="BP1931" s="1" t="str">
        <v>0- Port Costs</v>
      </c>
      <c r="BT1931" s="1" t="str">
        <v>0- Port Value</v>
      </c>
      <c r="BU1931" s="8"/>
    </row>
    <row r="1932" spans="8:73" hidden="1" outlineLevel="1" x14ac:dyDescent="0.3">
      <c r="H1932" s="1" t="str">
        <v>0 - BM Costs</v>
      </c>
      <c r="L1932" s="1" t="str">
        <v>0 - BM Port</v>
      </c>
      <c r="N1932" s="1" t="str">
        <v>0 - Port Assets</v>
      </c>
      <c r="O1932" s="8"/>
      <c r="P1932" s="8"/>
      <c r="Q1932" s="8"/>
      <c r="R1932" s="8"/>
      <c r="S1932" s="8"/>
      <c r="T1932" s="8"/>
      <c r="U1932" s="8"/>
      <c r="V1932" s="8"/>
      <c r="W1932" s="8"/>
      <c r="X1932" s="8"/>
      <c r="Y1932" s="8"/>
      <c r="Z1932" s="8"/>
      <c r="AA1932" s="8"/>
      <c r="AB1932" s="8"/>
      <c r="AC1932" s="8"/>
      <c r="AD1932" s="8"/>
      <c r="AE1932" s="8"/>
      <c r="AF1932" s="8"/>
      <c r="AG1932" s="8"/>
      <c r="AH1932" s="8"/>
      <c r="AI1932" s="8"/>
      <c r="AJ1932" s="8"/>
      <c r="AK1932" s="8"/>
      <c r="AL1932" s="8"/>
      <c r="AM1932" s="8"/>
      <c r="AN1932" s="8"/>
      <c r="AO1932" s="8"/>
      <c r="AP1932" s="8"/>
      <c r="AQ1932" s="8"/>
      <c r="AR1932" s="8"/>
      <c r="AS1932" s="8"/>
      <c r="AT1932" s="8"/>
      <c r="AU1932" s="8"/>
      <c r="AV1932" s="8"/>
      <c r="AW1932" s="8"/>
      <c r="AX1932" s="8"/>
      <c r="AY1932" s="8"/>
      <c r="AZ1932" s="8"/>
      <c r="BA1932" s="8"/>
      <c r="BB1932" s="8"/>
      <c r="BC1932" s="8"/>
      <c r="BD1932" s="8"/>
      <c r="BE1932" s="8"/>
      <c r="BF1932" s="8"/>
      <c r="BG1932" s="8"/>
      <c r="BH1932" s="8"/>
      <c r="BI1932" s="8"/>
      <c r="BJ1932" s="8"/>
      <c r="BK1932" s="8"/>
      <c r="BL1932" s="8"/>
      <c r="BM1932" s="8"/>
      <c r="BN1932" s="8"/>
      <c r="BO1932" s="8"/>
      <c r="BP1932" s="1" t="str">
        <v>0- Port Costs</v>
      </c>
      <c r="BT1932" s="1" t="str">
        <v>0- Port Value</v>
      </c>
      <c r="BU1932" s="8"/>
    </row>
    <row r="1933" spans="8:73" hidden="1" outlineLevel="1" x14ac:dyDescent="0.3">
      <c r="H1933" s="1" t="str">
        <v>0 - BM Costs</v>
      </c>
      <c r="L1933" s="1" t="str">
        <v>0 - BM Port</v>
      </c>
      <c r="N1933" s="1" t="str">
        <v>0 - Port Assets</v>
      </c>
      <c r="O1933" s="8"/>
      <c r="P1933" s="8"/>
      <c r="Q1933" s="8"/>
      <c r="R1933" s="8"/>
      <c r="S1933" s="8"/>
      <c r="T1933" s="8"/>
      <c r="U1933" s="8"/>
      <c r="V1933" s="8"/>
      <c r="W1933" s="8"/>
      <c r="X1933" s="8"/>
      <c r="Y1933" s="8"/>
      <c r="Z1933" s="8"/>
      <c r="AA1933" s="8"/>
      <c r="AB1933" s="8"/>
      <c r="AC1933" s="8"/>
      <c r="AD1933" s="8"/>
      <c r="AE1933" s="8"/>
      <c r="AF1933" s="8"/>
      <c r="AG1933" s="8"/>
      <c r="AH1933" s="8"/>
      <c r="AI1933" s="8"/>
      <c r="AJ1933" s="8"/>
      <c r="AK1933" s="8"/>
      <c r="AL1933" s="8"/>
      <c r="AM1933" s="8"/>
      <c r="AN1933" s="8"/>
      <c r="AO1933" s="8"/>
      <c r="AP1933" s="8"/>
      <c r="AQ1933" s="8"/>
      <c r="AR1933" s="8"/>
      <c r="AS1933" s="8"/>
      <c r="AT1933" s="8"/>
      <c r="AU1933" s="8"/>
      <c r="AV1933" s="8"/>
      <c r="AW1933" s="8"/>
      <c r="AX1933" s="8"/>
      <c r="AY1933" s="8"/>
      <c r="AZ1933" s="8"/>
      <c r="BA1933" s="8"/>
      <c r="BB1933" s="8"/>
      <c r="BC1933" s="8"/>
      <c r="BD1933" s="8"/>
      <c r="BE1933" s="8"/>
      <c r="BF1933" s="8"/>
      <c r="BG1933" s="8"/>
      <c r="BH1933" s="8"/>
      <c r="BI1933" s="8"/>
      <c r="BJ1933" s="8"/>
      <c r="BK1933" s="8"/>
      <c r="BL1933" s="8"/>
      <c r="BM1933" s="8"/>
      <c r="BN1933" s="8"/>
      <c r="BO1933" s="8"/>
      <c r="BP1933" s="1" t="str">
        <v>0- Port Costs</v>
      </c>
      <c r="BT1933" s="1" t="str">
        <v>0- Port Value</v>
      </c>
      <c r="BU1933" s="8"/>
    </row>
    <row r="1934" spans="8:73" hidden="1" outlineLevel="1" x14ac:dyDescent="0.3">
      <c r="H1934" s="1" t="str">
        <v>0 - BM Costs</v>
      </c>
      <c r="L1934" s="1" t="str">
        <v>0 - BM Port</v>
      </c>
      <c r="N1934" s="1" t="str">
        <v>0 - Port Assets</v>
      </c>
      <c r="O1934" s="8"/>
      <c r="P1934" s="8"/>
      <c r="Q1934" s="8"/>
      <c r="R1934" s="8"/>
      <c r="S1934" s="8"/>
      <c r="T1934" s="8"/>
      <c r="U1934" s="8"/>
      <c r="V1934" s="8"/>
      <c r="W1934" s="8"/>
      <c r="X1934" s="8"/>
      <c r="Y1934" s="8"/>
      <c r="Z1934" s="8"/>
      <c r="AA1934" s="8"/>
      <c r="AB1934" s="8"/>
      <c r="AC1934" s="8"/>
      <c r="AD1934" s="8"/>
      <c r="AE1934" s="8"/>
      <c r="AF1934" s="8"/>
      <c r="AG1934" s="8"/>
      <c r="AH1934" s="8"/>
      <c r="AI1934" s="8"/>
      <c r="AJ1934" s="8"/>
      <c r="AK1934" s="8"/>
      <c r="AL1934" s="8"/>
      <c r="AM1934" s="8"/>
      <c r="AN1934" s="8"/>
      <c r="AO1934" s="8"/>
      <c r="AP1934" s="8"/>
      <c r="AQ1934" s="8"/>
      <c r="AR1934" s="8"/>
      <c r="AS1934" s="8"/>
      <c r="AT1934" s="8"/>
      <c r="AU1934" s="8"/>
      <c r="AV1934" s="8"/>
      <c r="AW1934" s="8"/>
      <c r="AX1934" s="8"/>
      <c r="AY1934" s="8"/>
      <c r="AZ1934" s="8"/>
      <c r="BA1934" s="8"/>
      <c r="BB1934" s="8"/>
      <c r="BC1934" s="8"/>
      <c r="BD1934" s="8"/>
      <c r="BE1934" s="8"/>
      <c r="BF1934" s="8"/>
      <c r="BG1934" s="8"/>
      <c r="BH1934" s="8"/>
      <c r="BI1934" s="8"/>
      <c r="BJ1934" s="8"/>
      <c r="BK1934" s="8"/>
      <c r="BL1934" s="8"/>
      <c r="BM1934" s="8"/>
      <c r="BN1934" s="8"/>
      <c r="BO1934" s="8"/>
      <c r="BP1934" s="1" t="str">
        <v>0- Port Costs</v>
      </c>
      <c r="BT1934" s="1" t="str">
        <v>0- Port Value</v>
      </c>
      <c r="BU1934" s="8"/>
    </row>
    <row r="1935" spans="8:73" hidden="1" outlineLevel="1" x14ac:dyDescent="0.3">
      <c r="H1935" s="1" t="str">
        <v>0 - BM Costs</v>
      </c>
      <c r="L1935" s="1" t="str">
        <v>0 - BM Port</v>
      </c>
      <c r="N1935" s="1" t="str">
        <v>0 - Port Assets</v>
      </c>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c r="BD1935" s="8"/>
      <c r="BE1935" s="8"/>
      <c r="BF1935" s="8"/>
      <c r="BG1935" s="8"/>
      <c r="BH1935" s="8"/>
      <c r="BI1935" s="8"/>
      <c r="BJ1935" s="8"/>
      <c r="BK1935" s="8"/>
      <c r="BL1935" s="8"/>
      <c r="BM1935" s="8"/>
      <c r="BN1935" s="8"/>
      <c r="BO1935" s="8"/>
      <c r="BP1935" s="1" t="str">
        <v>0- Port Costs</v>
      </c>
      <c r="BT1935" s="1" t="str">
        <v>0- Port Value</v>
      </c>
      <c r="BU1935" s="8"/>
    </row>
    <row r="1936" spans="8:73" hidden="1" outlineLevel="1" x14ac:dyDescent="0.3">
      <c r="H1936" s="1" t="str">
        <v>0 - BM Costs</v>
      </c>
      <c r="L1936" s="1" t="str">
        <v>0 - BM Port</v>
      </c>
      <c r="N1936" s="1" t="str">
        <v>0 - Port Assets</v>
      </c>
      <c r="O1936" s="8"/>
      <c r="P1936" s="8"/>
      <c r="Q1936" s="8"/>
      <c r="R1936" s="8"/>
      <c r="S1936" s="8"/>
      <c r="T1936" s="8"/>
      <c r="U1936" s="8"/>
      <c r="V1936" s="8"/>
      <c r="W1936" s="8"/>
      <c r="X1936" s="8"/>
      <c r="Y1936" s="8"/>
      <c r="Z1936" s="8"/>
      <c r="AA1936" s="8"/>
      <c r="AB1936" s="8"/>
      <c r="AC1936" s="8"/>
      <c r="AD1936" s="8"/>
      <c r="AE1936" s="8"/>
      <c r="AF1936" s="8"/>
      <c r="AG1936" s="8"/>
      <c r="AH1936" s="8"/>
      <c r="AI1936" s="8"/>
      <c r="AJ1936" s="8"/>
      <c r="AK1936" s="8"/>
      <c r="AL1936" s="8"/>
      <c r="AM1936" s="8"/>
      <c r="AN1936" s="8"/>
      <c r="AO1936" s="8"/>
      <c r="AP1936" s="8"/>
      <c r="AQ1936" s="8"/>
      <c r="AR1936" s="8"/>
      <c r="AS1936" s="8"/>
      <c r="AT1936" s="8"/>
      <c r="AU1936" s="8"/>
      <c r="AV1936" s="8"/>
      <c r="AW1936" s="8"/>
      <c r="AX1936" s="8"/>
      <c r="AY1936" s="8"/>
      <c r="AZ1936" s="8"/>
      <c r="BA1936" s="8"/>
      <c r="BB1936" s="8"/>
      <c r="BC1936" s="8"/>
      <c r="BD1936" s="8"/>
      <c r="BE1936" s="8"/>
      <c r="BF1936" s="8"/>
      <c r="BG1936" s="8"/>
      <c r="BH1936" s="8"/>
      <c r="BI1936" s="8"/>
      <c r="BJ1936" s="8"/>
      <c r="BK1936" s="8"/>
      <c r="BL1936" s="8"/>
      <c r="BM1936" s="8"/>
      <c r="BN1936" s="8"/>
      <c r="BO1936" s="8"/>
      <c r="BP1936" s="1" t="str">
        <v>0- Port Costs</v>
      </c>
      <c r="BT1936" s="1" t="str">
        <v>0- Port Value</v>
      </c>
      <c r="BU1936" s="8"/>
    </row>
    <row r="1937" spans="8:73" hidden="1" outlineLevel="1" x14ac:dyDescent="0.3">
      <c r="H1937" s="1" t="str">
        <v>0 - BM Costs</v>
      </c>
      <c r="L1937" s="1" t="str">
        <v>0 - BM Port</v>
      </c>
      <c r="N1937" s="1" t="str">
        <v>0 - Port Assets</v>
      </c>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1" t="str">
        <v>0- Port Costs</v>
      </c>
      <c r="BT1937" s="1" t="str">
        <v>0- Port Value</v>
      </c>
      <c r="BU1937" s="8"/>
    </row>
    <row r="1938" spans="8:73" hidden="1" outlineLevel="1" x14ac:dyDescent="0.3">
      <c r="H1938" s="1" t="str">
        <v>0 - BM Costs</v>
      </c>
      <c r="L1938" s="1" t="str">
        <v>0 - BM Port</v>
      </c>
      <c r="N1938" s="1" t="str">
        <v>0 - Port Assets</v>
      </c>
      <c r="O1938" s="8"/>
      <c r="P1938" s="8"/>
      <c r="Q1938" s="8"/>
      <c r="R1938" s="8"/>
      <c r="S1938" s="8"/>
      <c r="T1938" s="8"/>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1" t="str">
        <v>0- Port Costs</v>
      </c>
      <c r="BT1938" s="1" t="str">
        <v>0- Port Value</v>
      </c>
      <c r="BU1938" s="8"/>
    </row>
    <row r="1939" spans="8:73" hidden="1" outlineLevel="1" x14ac:dyDescent="0.3">
      <c r="H1939" s="1" t="str">
        <v>0 - BM Costs</v>
      </c>
      <c r="L1939" s="1" t="str">
        <v>0 - BM Port</v>
      </c>
      <c r="N1939" s="1" t="str">
        <v>0 - Port Assets</v>
      </c>
      <c r="O1939" s="8"/>
      <c r="P1939" s="8"/>
      <c r="Q1939" s="8"/>
      <c r="R1939" s="8"/>
      <c r="S1939" s="8"/>
      <c r="T1939" s="8"/>
      <c r="U1939" s="8"/>
      <c r="V1939" s="8"/>
      <c r="W1939" s="8"/>
      <c r="X1939" s="8"/>
      <c r="Y1939" s="8"/>
      <c r="Z1939" s="8"/>
      <c r="AA1939" s="8"/>
      <c r="AB1939" s="8"/>
      <c r="AC1939" s="8"/>
      <c r="AD1939" s="8"/>
      <c r="AE1939" s="8"/>
      <c r="AF1939" s="8"/>
      <c r="AG1939" s="8"/>
      <c r="AH1939" s="8"/>
      <c r="AI1939" s="8"/>
      <c r="AJ1939" s="8"/>
      <c r="AK1939" s="8"/>
      <c r="AL1939" s="8"/>
      <c r="AM1939" s="8"/>
      <c r="AN1939" s="8"/>
      <c r="AO1939" s="8"/>
      <c r="AP1939" s="8"/>
      <c r="AQ1939" s="8"/>
      <c r="AR1939" s="8"/>
      <c r="AS1939" s="8"/>
      <c r="AT1939" s="8"/>
      <c r="AU1939" s="8"/>
      <c r="AV1939" s="8"/>
      <c r="AW1939" s="8"/>
      <c r="AX1939" s="8"/>
      <c r="AY1939" s="8"/>
      <c r="AZ1939" s="8"/>
      <c r="BA1939" s="8"/>
      <c r="BB1939" s="8"/>
      <c r="BC1939" s="8"/>
      <c r="BD1939" s="8"/>
      <c r="BE1939" s="8"/>
      <c r="BF1939" s="8"/>
      <c r="BG1939" s="8"/>
      <c r="BH1939" s="8"/>
      <c r="BI1939" s="8"/>
      <c r="BJ1939" s="8"/>
      <c r="BK1939" s="8"/>
      <c r="BL1939" s="8"/>
      <c r="BM1939" s="8"/>
      <c r="BN1939" s="8"/>
      <c r="BO1939" s="8"/>
      <c r="BP1939" s="1" t="str">
        <v>0- Port Costs</v>
      </c>
      <c r="BT1939" s="1" t="str">
        <v>0- Port Value</v>
      </c>
      <c r="BU1939" s="8"/>
    </row>
    <row r="1940" spans="8:73" hidden="1" outlineLevel="1" x14ac:dyDescent="0.3">
      <c r="H1940" s="1" t="str">
        <v>0 - BM Costs</v>
      </c>
      <c r="L1940" s="1" t="str">
        <v>0 - BM Port</v>
      </c>
      <c r="N1940" s="1" t="str">
        <v>0 - Port Assets</v>
      </c>
      <c r="O1940" s="8"/>
      <c r="P1940" s="8"/>
      <c r="Q1940" s="8"/>
      <c r="R1940" s="8"/>
      <c r="S1940" s="8"/>
      <c r="T1940" s="8"/>
      <c r="U1940" s="8"/>
      <c r="V1940" s="8"/>
      <c r="W1940" s="8"/>
      <c r="X1940" s="8"/>
      <c r="Y1940" s="8"/>
      <c r="Z1940" s="8"/>
      <c r="AA1940" s="8"/>
      <c r="AB1940" s="8"/>
      <c r="AC1940" s="8"/>
      <c r="AD1940" s="8"/>
      <c r="AE1940" s="8"/>
      <c r="AF1940" s="8"/>
      <c r="AG1940" s="8"/>
      <c r="AH1940" s="8"/>
      <c r="AI1940" s="8"/>
      <c r="AJ1940" s="8"/>
      <c r="AK1940" s="8"/>
      <c r="AL1940" s="8"/>
      <c r="AM1940" s="8"/>
      <c r="AN1940" s="8"/>
      <c r="AO1940" s="8"/>
      <c r="AP1940" s="8"/>
      <c r="AQ1940" s="8"/>
      <c r="AR1940" s="8"/>
      <c r="AS1940" s="8"/>
      <c r="AT1940" s="8"/>
      <c r="AU1940" s="8"/>
      <c r="AV1940" s="8"/>
      <c r="AW1940" s="8"/>
      <c r="AX1940" s="8"/>
      <c r="AY1940" s="8"/>
      <c r="AZ1940" s="8"/>
      <c r="BA1940" s="8"/>
      <c r="BB1940" s="8"/>
      <c r="BC1940" s="8"/>
      <c r="BD1940" s="8"/>
      <c r="BE1940" s="8"/>
      <c r="BF1940" s="8"/>
      <c r="BG1940" s="8"/>
      <c r="BH1940" s="8"/>
      <c r="BI1940" s="8"/>
      <c r="BJ1940" s="8"/>
      <c r="BK1940" s="8"/>
      <c r="BL1940" s="8"/>
      <c r="BM1940" s="8"/>
      <c r="BN1940" s="8"/>
      <c r="BO1940" s="8"/>
      <c r="BP1940" s="1" t="str">
        <v>0- Port Costs</v>
      </c>
      <c r="BT1940" s="1" t="str">
        <v>0- Port Value</v>
      </c>
      <c r="BU1940" s="8"/>
    </row>
    <row r="1941" spans="8:73" hidden="1" outlineLevel="1" x14ac:dyDescent="0.3">
      <c r="H1941" s="1" t="str">
        <v>0 - BM Costs</v>
      </c>
      <c r="L1941" s="1" t="str">
        <v>0 - BM Port</v>
      </c>
      <c r="N1941" s="1" t="str">
        <v>0 - Port Assets</v>
      </c>
      <c r="O1941" s="8"/>
      <c r="P1941" s="8"/>
      <c r="Q1941" s="8"/>
      <c r="R1941" s="8"/>
      <c r="S1941" s="8"/>
      <c r="T1941" s="8"/>
      <c r="U1941" s="8"/>
      <c r="V1941" s="8"/>
      <c r="W1941" s="8"/>
      <c r="X1941" s="8"/>
      <c r="Y1941" s="8"/>
      <c r="Z1941" s="8"/>
      <c r="AA1941" s="8"/>
      <c r="AB1941" s="8"/>
      <c r="AC1941" s="8"/>
      <c r="AD1941" s="8"/>
      <c r="AE1941" s="8"/>
      <c r="AF1941" s="8"/>
      <c r="AG1941" s="8"/>
      <c r="AH1941" s="8"/>
      <c r="AI1941" s="8"/>
      <c r="AJ1941" s="8"/>
      <c r="AK1941" s="8"/>
      <c r="AL1941" s="8"/>
      <c r="AM1941" s="8"/>
      <c r="AN1941" s="8"/>
      <c r="AO1941" s="8"/>
      <c r="AP1941" s="8"/>
      <c r="AQ1941" s="8"/>
      <c r="AR1941" s="8"/>
      <c r="AS1941" s="8"/>
      <c r="AT1941" s="8"/>
      <c r="AU1941" s="8"/>
      <c r="AV1941" s="8"/>
      <c r="AW1941" s="8"/>
      <c r="AX1941" s="8"/>
      <c r="AY1941" s="8"/>
      <c r="AZ1941" s="8"/>
      <c r="BA1941" s="8"/>
      <c r="BB1941" s="8"/>
      <c r="BC1941" s="8"/>
      <c r="BD1941" s="8"/>
      <c r="BE1941" s="8"/>
      <c r="BF1941" s="8"/>
      <c r="BG1941" s="8"/>
      <c r="BH1941" s="8"/>
      <c r="BI1941" s="8"/>
      <c r="BJ1941" s="8"/>
      <c r="BK1941" s="8"/>
      <c r="BL1941" s="8"/>
      <c r="BM1941" s="8"/>
      <c r="BN1941" s="8"/>
      <c r="BO1941" s="8"/>
      <c r="BP1941" s="1" t="str">
        <v>0- Port Costs</v>
      </c>
      <c r="BT1941" s="1" t="str">
        <v>0- Port Value</v>
      </c>
      <c r="BU1941" s="8"/>
    </row>
    <row r="1942" spans="8:73" hidden="1" outlineLevel="1" x14ac:dyDescent="0.3">
      <c r="H1942" s="1" t="str">
        <v>0 - BM Costs</v>
      </c>
      <c r="L1942" s="1" t="str">
        <v>0 - BM Port</v>
      </c>
      <c r="N1942" s="1" t="str">
        <v>0 - Port Assets</v>
      </c>
      <c r="O1942" s="8"/>
      <c r="P1942" s="8"/>
      <c r="Q1942" s="8"/>
      <c r="R1942" s="8"/>
      <c r="S1942" s="8"/>
      <c r="T1942" s="8"/>
      <c r="U1942" s="8"/>
      <c r="V1942" s="8"/>
      <c r="W1942" s="8"/>
      <c r="X1942" s="8"/>
      <c r="Y1942" s="8"/>
      <c r="Z1942" s="8"/>
      <c r="AA1942" s="8"/>
      <c r="AB1942" s="8"/>
      <c r="AC1942" s="8"/>
      <c r="AD1942" s="8"/>
      <c r="AE1942" s="8"/>
      <c r="AF1942" s="8"/>
      <c r="AG1942" s="8"/>
      <c r="AH1942" s="8"/>
      <c r="AI1942" s="8"/>
      <c r="AJ1942" s="8"/>
      <c r="AK1942" s="8"/>
      <c r="AL1942" s="8"/>
      <c r="AM1942" s="8"/>
      <c r="AN1942" s="8"/>
      <c r="AO1942" s="8"/>
      <c r="AP1942" s="8"/>
      <c r="AQ1942" s="8"/>
      <c r="AR1942" s="8"/>
      <c r="AS1942" s="8"/>
      <c r="AT1942" s="8"/>
      <c r="AU1942" s="8"/>
      <c r="AV1942" s="8"/>
      <c r="AW1942" s="8"/>
      <c r="AX1942" s="8"/>
      <c r="AY1942" s="8"/>
      <c r="AZ1942" s="8"/>
      <c r="BA1942" s="8"/>
      <c r="BB1942" s="8"/>
      <c r="BC1942" s="8"/>
      <c r="BD1942" s="8"/>
      <c r="BE1942" s="8"/>
      <c r="BF1942" s="8"/>
      <c r="BG1942" s="8"/>
      <c r="BH1942" s="8"/>
      <c r="BI1942" s="8"/>
      <c r="BJ1942" s="8"/>
      <c r="BK1942" s="8"/>
      <c r="BL1942" s="8"/>
      <c r="BM1942" s="8"/>
      <c r="BN1942" s="8"/>
      <c r="BO1942" s="8"/>
      <c r="BP1942" s="1" t="str">
        <v>0- Port Costs</v>
      </c>
      <c r="BT1942" s="1" t="str">
        <v>0- Port Value</v>
      </c>
      <c r="BU1942" s="8"/>
    </row>
    <row r="1943" spans="8:73" hidden="1" outlineLevel="1" x14ac:dyDescent="0.3">
      <c r="H1943" s="1" t="str">
        <v>0 - BM Costs</v>
      </c>
      <c r="L1943" s="1" t="str">
        <v>0 - BM Port</v>
      </c>
      <c r="N1943" s="1" t="str">
        <v>0 - Port Assets</v>
      </c>
      <c r="O1943" s="8"/>
      <c r="P1943" s="8"/>
      <c r="Q1943" s="8"/>
      <c r="R1943" s="8"/>
      <c r="S1943" s="8"/>
      <c r="T1943" s="8"/>
      <c r="U1943" s="8"/>
      <c r="V1943" s="8"/>
      <c r="W1943" s="8"/>
      <c r="X1943" s="8"/>
      <c r="Y1943" s="8"/>
      <c r="Z1943" s="8"/>
      <c r="AA1943" s="8"/>
      <c r="AB1943" s="8"/>
      <c r="AC1943" s="8"/>
      <c r="AD1943" s="8"/>
      <c r="AE1943" s="8"/>
      <c r="AF1943" s="8"/>
      <c r="AG1943" s="8"/>
      <c r="AH1943" s="8"/>
      <c r="AI1943" s="8"/>
      <c r="AJ1943" s="8"/>
      <c r="AK1943" s="8"/>
      <c r="AL1943" s="8"/>
      <c r="AM1943" s="8"/>
      <c r="AN1943" s="8"/>
      <c r="AO1943" s="8"/>
      <c r="AP1943" s="8"/>
      <c r="AQ1943" s="8"/>
      <c r="AR1943" s="8"/>
      <c r="AS1943" s="8"/>
      <c r="AT1943" s="8"/>
      <c r="AU1943" s="8"/>
      <c r="AV1943" s="8"/>
      <c r="AW1943" s="8"/>
      <c r="AX1943" s="8"/>
      <c r="AY1943" s="8"/>
      <c r="AZ1943" s="8"/>
      <c r="BA1943" s="8"/>
      <c r="BB1943" s="8"/>
      <c r="BC1943" s="8"/>
      <c r="BD1943" s="8"/>
      <c r="BE1943" s="8"/>
      <c r="BF1943" s="8"/>
      <c r="BG1943" s="8"/>
      <c r="BH1943" s="8"/>
      <c r="BI1943" s="8"/>
      <c r="BJ1943" s="8"/>
      <c r="BK1943" s="8"/>
      <c r="BL1943" s="8"/>
      <c r="BM1943" s="8"/>
      <c r="BN1943" s="8"/>
      <c r="BO1943" s="8"/>
      <c r="BP1943" s="1" t="str">
        <v>0- Port Costs</v>
      </c>
      <c r="BT1943" s="1" t="str">
        <v>0- Port Value</v>
      </c>
      <c r="BU1943" s="8"/>
    </row>
    <row r="1944" spans="8:73" hidden="1" outlineLevel="1" x14ac:dyDescent="0.3">
      <c r="H1944" s="1" t="str">
        <v>0 - BM Costs</v>
      </c>
      <c r="L1944" s="1" t="str">
        <v>0 - BM Port</v>
      </c>
      <c r="N1944" s="1" t="str">
        <v>0 - Port Assets</v>
      </c>
      <c r="O1944" s="8"/>
      <c r="P1944" s="8"/>
      <c r="Q1944" s="8"/>
      <c r="R1944" s="8"/>
      <c r="S1944" s="8"/>
      <c r="T1944" s="8"/>
      <c r="U1944" s="8"/>
      <c r="V1944" s="8"/>
      <c r="W1944" s="8"/>
      <c r="X1944" s="8"/>
      <c r="Y1944" s="8"/>
      <c r="Z1944" s="8"/>
      <c r="AA1944" s="8"/>
      <c r="AB1944" s="8"/>
      <c r="AC1944" s="8"/>
      <c r="AD1944" s="8"/>
      <c r="AE1944" s="8"/>
      <c r="AF1944" s="8"/>
      <c r="AG1944" s="8"/>
      <c r="AH1944" s="8"/>
      <c r="AI1944" s="8"/>
      <c r="AJ1944" s="8"/>
      <c r="AK1944" s="8"/>
      <c r="AL1944" s="8"/>
      <c r="AM1944" s="8"/>
      <c r="AN1944" s="8"/>
      <c r="AO1944" s="8"/>
      <c r="AP1944" s="8"/>
      <c r="AQ1944" s="8"/>
      <c r="AR1944" s="8"/>
      <c r="AS1944" s="8"/>
      <c r="AT1944" s="8"/>
      <c r="AU1944" s="8"/>
      <c r="AV1944" s="8"/>
      <c r="AW1944" s="8"/>
      <c r="AX1944" s="8"/>
      <c r="AY1944" s="8"/>
      <c r="AZ1944" s="8"/>
      <c r="BA1944" s="8"/>
      <c r="BB1944" s="8"/>
      <c r="BC1944" s="8"/>
      <c r="BD1944" s="8"/>
      <c r="BE1944" s="8"/>
      <c r="BF1944" s="8"/>
      <c r="BG1944" s="8"/>
      <c r="BH1944" s="8"/>
      <c r="BI1944" s="8"/>
      <c r="BJ1944" s="8"/>
      <c r="BK1944" s="8"/>
      <c r="BL1944" s="8"/>
      <c r="BM1944" s="8"/>
      <c r="BN1944" s="8"/>
      <c r="BO1944" s="8"/>
      <c r="BP1944" s="1" t="str">
        <v>0- Port Costs</v>
      </c>
      <c r="BT1944" s="1" t="str">
        <v>0- Port Value</v>
      </c>
      <c r="BU1944" s="8"/>
    </row>
    <row r="1945" spans="8:73" hidden="1" outlineLevel="1" x14ac:dyDescent="0.3">
      <c r="H1945" s="1" t="str">
        <v>0 - BM Costs</v>
      </c>
      <c r="L1945" s="1" t="str">
        <v>0 - BM Port</v>
      </c>
      <c r="N1945" s="1" t="str">
        <v>0 - Port Assets</v>
      </c>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c r="BD1945" s="8"/>
      <c r="BE1945" s="8"/>
      <c r="BF1945" s="8"/>
      <c r="BG1945" s="8"/>
      <c r="BH1945" s="8"/>
      <c r="BI1945" s="8"/>
      <c r="BJ1945" s="8"/>
      <c r="BK1945" s="8"/>
      <c r="BL1945" s="8"/>
      <c r="BM1945" s="8"/>
      <c r="BN1945" s="8"/>
      <c r="BO1945" s="8"/>
      <c r="BP1945" s="1" t="str">
        <v>0- Port Costs</v>
      </c>
      <c r="BT1945" s="1" t="str">
        <v>0- Port Value</v>
      </c>
      <c r="BU1945" s="8"/>
    </row>
    <row r="1946" spans="8:73" hidden="1" outlineLevel="1" x14ac:dyDescent="0.3">
      <c r="H1946" s="1" t="str">
        <v>0 - BM Costs</v>
      </c>
      <c r="L1946" s="1" t="str">
        <v>0 - BM Port</v>
      </c>
      <c r="N1946" s="1" t="str">
        <v>0 - Port Assets</v>
      </c>
      <c r="O1946" s="8"/>
      <c r="P1946" s="8"/>
      <c r="Q1946" s="8"/>
      <c r="R1946" s="8"/>
      <c r="S1946" s="8"/>
      <c r="T1946" s="8"/>
      <c r="U1946" s="8"/>
      <c r="V1946" s="8"/>
      <c r="W1946" s="8"/>
      <c r="X1946" s="8"/>
      <c r="Y1946" s="8"/>
      <c r="Z1946" s="8"/>
      <c r="AA1946" s="8"/>
      <c r="AB1946" s="8"/>
      <c r="AC1946" s="8"/>
      <c r="AD1946" s="8"/>
      <c r="AE1946" s="8"/>
      <c r="AF1946" s="8"/>
      <c r="AG1946" s="8"/>
      <c r="AH1946" s="8"/>
      <c r="AI1946" s="8"/>
      <c r="AJ1946" s="8"/>
      <c r="AK1946" s="8"/>
      <c r="AL1946" s="8"/>
      <c r="AM1946" s="8"/>
      <c r="AN1946" s="8"/>
      <c r="AO1946" s="8"/>
      <c r="AP1946" s="8"/>
      <c r="AQ1946" s="8"/>
      <c r="AR1946" s="8"/>
      <c r="AS1946" s="8"/>
      <c r="AT1946" s="8"/>
      <c r="AU1946" s="8"/>
      <c r="AV1946" s="8"/>
      <c r="AW1946" s="8"/>
      <c r="AX1946" s="8"/>
      <c r="AY1946" s="8"/>
      <c r="AZ1946" s="8"/>
      <c r="BA1946" s="8"/>
      <c r="BB1946" s="8"/>
      <c r="BC1946" s="8"/>
      <c r="BD1946" s="8"/>
      <c r="BE1946" s="8"/>
      <c r="BF1946" s="8"/>
      <c r="BG1946" s="8"/>
      <c r="BH1946" s="8"/>
      <c r="BI1946" s="8"/>
      <c r="BJ1946" s="8"/>
      <c r="BK1946" s="8"/>
      <c r="BL1946" s="8"/>
      <c r="BM1946" s="8"/>
      <c r="BN1946" s="8"/>
      <c r="BO1946" s="8"/>
      <c r="BP1946" s="1" t="str">
        <v>0- Port Costs</v>
      </c>
      <c r="BT1946" s="1" t="str">
        <v>0- Port Value</v>
      </c>
      <c r="BU1946" s="8"/>
    </row>
    <row r="1947" spans="8:73" hidden="1" outlineLevel="1" x14ac:dyDescent="0.3">
      <c r="H1947" s="1" t="str">
        <v>0 - BM Costs</v>
      </c>
      <c r="L1947" s="1" t="str">
        <v>0 - BM Port</v>
      </c>
      <c r="N1947" s="1" t="str">
        <v>0 - Port Assets</v>
      </c>
      <c r="O1947" s="8"/>
      <c r="P1947" s="8"/>
      <c r="Q1947" s="8"/>
      <c r="R1947" s="8"/>
      <c r="S1947" s="8"/>
      <c r="T1947" s="8"/>
      <c r="U1947" s="8"/>
      <c r="V1947" s="8"/>
      <c r="W1947" s="8"/>
      <c r="X1947" s="8"/>
      <c r="Y1947" s="8"/>
      <c r="Z1947" s="8"/>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c r="BD1947" s="8"/>
      <c r="BE1947" s="8"/>
      <c r="BF1947" s="8"/>
      <c r="BG1947" s="8"/>
      <c r="BH1947" s="8"/>
      <c r="BI1947" s="8"/>
      <c r="BJ1947" s="8"/>
      <c r="BK1947" s="8"/>
      <c r="BL1947" s="8"/>
      <c r="BM1947" s="8"/>
      <c r="BN1947" s="8"/>
      <c r="BO1947" s="8"/>
      <c r="BP1947" s="1" t="str">
        <v>0- Port Costs</v>
      </c>
      <c r="BT1947" s="1" t="str">
        <v>0- Port Value</v>
      </c>
      <c r="BU1947" s="8"/>
    </row>
    <row r="1948" spans="8:73" hidden="1" outlineLevel="1" x14ac:dyDescent="0.3">
      <c r="H1948" s="1" t="str">
        <v>0 - BM Costs</v>
      </c>
      <c r="L1948" s="1" t="str">
        <v>0 - BM Port</v>
      </c>
      <c r="N1948" s="1" t="str">
        <v>0 - Port Assets</v>
      </c>
      <c r="O1948" s="8"/>
      <c r="P1948" s="8"/>
      <c r="Q1948" s="8"/>
      <c r="R1948" s="8"/>
      <c r="S1948" s="8"/>
      <c r="T1948" s="8"/>
      <c r="U1948" s="8"/>
      <c r="V1948" s="8"/>
      <c r="W1948" s="8"/>
      <c r="X1948" s="8"/>
      <c r="Y1948" s="8"/>
      <c r="Z1948" s="8"/>
      <c r="AA1948" s="8"/>
      <c r="AB1948" s="8"/>
      <c r="AC1948" s="8"/>
      <c r="AD1948" s="8"/>
      <c r="AE1948" s="8"/>
      <c r="AF1948" s="8"/>
      <c r="AG1948" s="8"/>
      <c r="AH1948" s="8"/>
      <c r="AI1948" s="8"/>
      <c r="AJ1948" s="8"/>
      <c r="AK1948" s="8"/>
      <c r="AL1948" s="8"/>
      <c r="AM1948" s="8"/>
      <c r="AN1948" s="8"/>
      <c r="AO1948" s="8"/>
      <c r="AP1948" s="8"/>
      <c r="AQ1948" s="8"/>
      <c r="AR1948" s="8"/>
      <c r="AS1948" s="8"/>
      <c r="AT1948" s="8"/>
      <c r="AU1948" s="8"/>
      <c r="AV1948" s="8"/>
      <c r="AW1948" s="8"/>
      <c r="AX1948" s="8"/>
      <c r="AY1948" s="8"/>
      <c r="AZ1948" s="8"/>
      <c r="BA1948" s="8"/>
      <c r="BB1948" s="8"/>
      <c r="BC1948" s="8"/>
      <c r="BD1948" s="8"/>
      <c r="BE1948" s="8"/>
      <c r="BF1948" s="8"/>
      <c r="BG1948" s="8"/>
      <c r="BH1948" s="8"/>
      <c r="BI1948" s="8"/>
      <c r="BJ1948" s="8"/>
      <c r="BK1948" s="8"/>
      <c r="BL1948" s="8"/>
      <c r="BM1948" s="8"/>
      <c r="BN1948" s="8"/>
      <c r="BO1948" s="8"/>
      <c r="BP1948" s="1" t="str">
        <v>0- Port Costs</v>
      </c>
      <c r="BT1948" s="1" t="str">
        <v>0- Port Value</v>
      </c>
      <c r="BU1948" s="8"/>
    </row>
    <row r="1949" spans="8:73" hidden="1" outlineLevel="1" x14ac:dyDescent="0.3">
      <c r="H1949" s="1" t="str">
        <v>0 - BM Costs</v>
      </c>
      <c r="L1949" s="1" t="str">
        <v>0 - BM Port</v>
      </c>
      <c r="N1949" s="1" t="str">
        <v>0 - Port Assets</v>
      </c>
      <c r="O1949" s="8"/>
      <c r="P1949" s="8"/>
      <c r="Q1949" s="8"/>
      <c r="R1949" s="8"/>
      <c r="S1949" s="8"/>
      <c r="T1949" s="8"/>
      <c r="U1949" s="8"/>
      <c r="V1949" s="8"/>
      <c r="W1949" s="8"/>
      <c r="X1949" s="8"/>
      <c r="Y1949" s="8"/>
      <c r="Z1949" s="8"/>
      <c r="AA1949" s="8"/>
      <c r="AB1949" s="8"/>
      <c r="AC1949" s="8"/>
      <c r="AD1949" s="8"/>
      <c r="AE1949" s="8"/>
      <c r="AF1949" s="8"/>
      <c r="AG1949" s="8"/>
      <c r="AH1949" s="8"/>
      <c r="AI1949" s="8"/>
      <c r="AJ1949" s="8"/>
      <c r="AK1949" s="8"/>
      <c r="AL1949" s="8"/>
      <c r="AM1949" s="8"/>
      <c r="AN1949" s="8"/>
      <c r="AO1949" s="8"/>
      <c r="AP1949" s="8"/>
      <c r="AQ1949" s="8"/>
      <c r="AR1949" s="8"/>
      <c r="AS1949" s="8"/>
      <c r="AT1949" s="8"/>
      <c r="AU1949" s="8"/>
      <c r="AV1949" s="8"/>
      <c r="AW1949" s="8"/>
      <c r="AX1949" s="8"/>
      <c r="AY1949" s="8"/>
      <c r="AZ1949" s="8"/>
      <c r="BA1949" s="8"/>
      <c r="BB1949" s="8"/>
      <c r="BC1949" s="8"/>
      <c r="BD1949" s="8"/>
      <c r="BE1949" s="8"/>
      <c r="BF1949" s="8"/>
      <c r="BG1949" s="8"/>
      <c r="BH1949" s="8"/>
      <c r="BI1949" s="8"/>
      <c r="BJ1949" s="8"/>
      <c r="BK1949" s="8"/>
      <c r="BL1949" s="8"/>
      <c r="BM1949" s="8"/>
      <c r="BN1949" s="8"/>
      <c r="BO1949" s="8"/>
      <c r="BP1949" s="1" t="str">
        <v>0- Port Costs</v>
      </c>
      <c r="BT1949" s="1" t="str">
        <v>0- Port Value</v>
      </c>
      <c r="BU1949" s="8"/>
    </row>
    <row r="1950" spans="8:73" hidden="1" outlineLevel="1" x14ac:dyDescent="0.3">
      <c r="H1950" s="1" t="str">
        <v>0 - BM Costs</v>
      </c>
      <c r="L1950" s="1" t="str">
        <v>0 - BM Port</v>
      </c>
      <c r="N1950" s="1" t="str">
        <v>0 - Port Assets</v>
      </c>
      <c r="O1950" s="8"/>
      <c r="P1950" s="8"/>
      <c r="Q1950" s="8"/>
      <c r="R1950" s="8"/>
      <c r="S1950" s="8"/>
      <c r="T1950" s="8"/>
      <c r="U1950" s="8"/>
      <c r="V1950" s="8"/>
      <c r="W1950" s="8"/>
      <c r="X1950" s="8"/>
      <c r="Y1950" s="8"/>
      <c r="Z1950" s="8"/>
      <c r="AA1950" s="8"/>
      <c r="AB1950" s="8"/>
      <c r="AC1950" s="8"/>
      <c r="AD1950" s="8"/>
      <c r="AE1950" s="8"/>
      <c r="AF1950" s="8"/>
      <c r="AG1950" s="8"/>
      <c r="AH1950" s="8"/>
      <c r="AI1950" s="8"/>
      <c r="AJ1950" s="8"/>
      <c r="AK1950" s="8"/>
      <c r="AL1950" s="8"/>
      <c r="AM1950" s="8"/>
      <c r="AN1950" s="8"/>
      <c r="AO1950" s="8"/>
      <c r="AP1950" s="8"/>
      <c r="AQ1950" s="8"/>
      <c r="AR1950" s="8"/>
      <c r="AS1950" s="8"/>
      <c r="AT1950" s="8"/>
      <c r="AU1950" s="8"/>
      <c r="AV1950" s="8"/>
      <c r="AW1950" s="8"/>
      <c r="AX1950" s="8"/>
      <c r="AY1950" s="8"/>
      <c r="AZ1950" s="8"/>
      <c r="BA1950" s="8"/>
      <c r="BB1950" s="8"/>
      <c r="BC1950" s="8"/>
      <c r="BD1950" s="8"/>
      <c r="BE1950" s="8"/>
      <c r="BF1950" s="8"/>
      <c r="BG1950" s="8"/>
      <c r="BH1950" s="8"/>
      <c r="BI1950" s="8"/>
      <c r="BJ1950" s="8"/>
      <c r="BK1950" s="8"/>
      <c r="BL1950" s="8"/>
      <c r="BM1950" s="8"/>
      <c r="BN1950" s="8"/>
      <c r="BO1950" s="8"/>
      <c r="BP1950" s="1" t="str">
        <v>0- Port Costs</v>
      </c>
      <c r="BT1950" s="1" t="str">
        <v>0- Port Value</v>
      </c>
      <c r="BU1950" s="8"/>
    </row>
    <row r="1951" spans="8:73" hidden="1" outlineLevel="1" x14ac:dyDescent="0.3">
      <c r="H1951" s="1" t="str">
        <v>0 - BM Costs</v>
      </c>
      <c r="L1951" s="1" t="str">
        <v>0 - BM Port</v>
      </c>
      <c r="N1951" s="1" t="str">
        <v>0 - Port Assets</v>
      </c>
      <c r="O1951" s="8"/>
      <c r="P1951" s="8"/>
      <c r="Q1951" s="8"/>
      <c r="R1951" s="8"/>
      <c r="S1951" s="8"/>
      <c r="T1951" s="8"/>
      <c r="U1951" s="8"/>
      <c r="V1951" s="8"/>
      <c r="W1951" s="8"/>
      <c r="X1951" s="8"/>
      <c r="Y1951" s="8"/>
      <c r="Z1951" s="8"/>
      <c r="AA1951" s="8"/>
      <c r="AB1951" s="8"/>
      <c r="AC1951" s="8"/>
      <c r="AD1951" s="8"/>
      <c r="AE1951" s="8"/>
      <c r="AF1951" s="8"/>
      <c r="AG1951" s="8"/>
      <c r="AH1951" s="8"/>
      <c r="AI1951" s="8"/>
      <c r="AJ1951" s="8"/>
      <c r="AK1951" s="8"/>
      <c r="AL1951" s="8"/>
      <c r="AM1951" s="8"/>
      <c r="AN1951" s="8"/>
      <c r="AO1951" s="8"/>
      <c r="AP1951" s="8"/>
      <c r="AQ1951" s="8"/>
      <c r="AR1951" s="8"/>
      <c r="AS1951" s="8"/>
      <c r="AT1951" s="8"/>
      <c r="AU1951" s="8"/>
      <c r="AV1951" s="8"/>
      <c r="AW1951" s="8"/>
      <c r="AX1951" s="8"/>
      <c r="AY1951" s="8"/>
      <c r="AZ1951" s="8"/>
      <c r="BA1951" s="8"/>
      <c r="BB1951" s="8"/>
      <c r="BC1951" s="8"/>
      <c r="BD1951" s="8"/>
      <c r="BE1951" s="8"/>
      <c r="BF1951" s="8"/>
      <c r="BG1951" s="8"/>
      <c r="BH1951" s="8"/>
      <c r="BI1951" s="8"/>
      <c r="BJ1951" s="8"/>
      <c r="BK1951" s="8"/>
      <c r="BL1951" s="8"/>
      <c r="BM1951" s="8"/>
      <c r="BN1951" s="8"/>
      <c r="BO1951" s="8"/>
      <c r="BP1951" s="1" t="str">
        <v>0- Port Costs</v>
      </c>
      <c r="BT1951" s="1" t="str">
        <v>0- Port Value</v>
      </c>
      <c r="BU1951" s="8"/>
    </row>
    <row r="1952" spans="8:73" hidden="1" outlineLevel="1" x14ac:dyDescent="0.3">
      <c r="H1952" s="1" t="str">
        <v>0 - BM Costs</v>
      </c>
      <c r="L1952" s="1" t="str">
        <v>0 - BM Port</v>
      </c>
      <c r="N1952" s="1" t="str">
        <v>0 - Port Assets</v>
      </c>
      <c r="O1952" s="8"/>
      <c r="P1952" s="8"/>
      <c r="Q1952" s="8"/>
      <c r="R1952" s="8"/>
      <c r="S1952" s="8"/>
      <c r="T1952" s="8"/>
      <c r="U1952" s="8"/>
      <c r="V1952" s="8"/>
      <c r="W1952" s="8"/>
      <c r="X1952" s="8"/>
      <c r="Y1952" s="8"/>
      <c r="Z1952" s="8"/>
      <c r="AA1952" s="8"/>
      <c r="AB1952" s="8"/>
      <c r="AC1952" s="8"/>
      <c r="AD1952" s="8"/>
      <c r="AE1952" s="8"/>
      <c r="AF1952" s="8"/>
      <c r="AG1952" s="8"/>
      <c r="AH1952" s="8"/>
      <c r="AI1952" s="8"/>
      <c r="AJ1952" s="8"/>
      <c r="AK1952" s="8"/>
      <c r="AL1952" s="8"/>
      <c r="AM1952" s="8"/>
      <c r="AN1952" s="8"/>
      <c r="AO1952" s="8"/>
      <c r="AP1952" s="8"/>
      <c r="AQ1952" s="8"/>
      <c r="AR1952" s="8"/>
      <c r="AS1952" s="8"/>
      <c r="AT1952" s="8"/>
      <c r="AU1952" s="8"/>
      <c r="AV1952" s="8"/>
      <c r="AW1952" s="8"/>
      <c r="AX1952" s="8"/>
      <c r="AY1952" s="8"/>
      <c r="AZ1952" s="8"/>
      <c r="BA1952" s="8"/>
      <c r="BB1952" s="8"/>
      <c r="BC1952" s="8"/>
      <c r="BD1952" s="8"/>
      <c r="BE1952" s="8"/>
      <c r="BF1952" s="8"/>
      <c r="BG1952" s="8"/>
      <c r="BH1952" s="8"/>
      <c r="BI1952" s="8"/>
      <c r="BJ1952" s="8"/>
      <c r="BK1952" s="8"/>
      <c r="BL1952" s="8"/>
      <c r="BM1952" s="8"/>
      <c r="BN1952" s="8"/>
      <c r="BO1952" s="8"/>
      <c r="BP1952" s="1" t="str">
        <v>0- Port Costs</v>
      </c>
      <c r="BT1952" s="1" t="str">
        <v>0- Port Value</v>
      </c>
      <c r="BU1952" s="8"/>
    </row>
    <row r="1953" spans="8:73" hidden="1" outlineLevel="1" x14ac:dyDescent="0.3">
      <c r="H1953" s="1" t="str">
        <v>0 - BM Costs</v>
      </c>
      <c r="L1953" s="1" t="str">
        <v>0 - BM Port</v>
      </c>
      <c r="N1953" s="1" t="str">
        <v>0 - Port Assets</v>
      </c>
      <c r="O1953" s="8"/>
      <c r="P1953" s="8"/>
      <c r="Q1953" s="8"/>
      <c r="R1953" s="8"/>
      <c r="S1953" s="8"/>
      <c r="T1953" s="8"/>
      <c r="U1953" s="8"/>
      <c r="V1953" s="8"/>
      <c r="W1953" s="8"/>
      <c r="X1953" s="8"/>
      <c r="Y1953" s="8"/>
      <c r="Z1953" s="8"/>
      <c r="AA1953" s="8"/>
      <c r="AB1953" s="8"/>
      <c r="AC1953" s="8"/>
      <c r="AD1953" s="8"/>
      <c r="AE1953" s="8"/>
      <c r="AF1953" s="8"/>
      <c r="AG1953" s="8"/>
      <c r="AH1953" s="8"/>
      <c r="AI1953" s="8"/>
      <c r="AJ1953" s="8"/>
      <c r="AK1953" s="8"/>
      <c r="AL1953" s="8"/>
      <c r="AM1953" s="8"/>
      <c r="AN1953" s="8"/>
      <c r="AO1953" s="8"/>
      <c r="AP1953" s="8"/>
      <c r="AQ1953" s="8"/>
      <c r="AR1953" s="8"/>
      <c r="AS1953" s="8"/>
      <c r="AT1953" s="8"/>
      <c r="AU1953" s="8"/>
      <c r="AV1953" s="8"/>
      <c r="AW1953" s="8"/>
      <c r="AX1953" s="8"/>
      <c r="AY1953" s="8"/>
      <c r="AZ1953" s="8"/>
      <c r="BA1953" s="8"/>
      <c r="BB1953" s="8"/>
      <c r="BC1953" s="8"/>
      <c r="BD1953" s="8"/>
      <c r="BE1953" s="8"/>
      <c r="BF1953" s="8"/>
      <c r="BG1953" s="8"/>
      <c r="BH1953" s="8"/>
      <c r="BI1953" s="8"/>
      <c r="BJ1953" s="8"/>
      <c r="BK1953" s="8"/>
      <c r="BL1953" s="8"/>
      <c r="BM1953" s="8"/>
      <c r="BN1953" s="8"/>
      <c r="BO1953" s="8"/>
      <c r="BP1953" s="1" t="str">
        <v>0- Port Costs</v>
      </c>
      <c r="BT1953" s="1" t="str">
        <v>0- Port Value</v>
      </c>
      <c r="BU1953" s="8"/>
    </row>
    <row r="1954" spans="8:73" hidden="1" outlineLevel="1" x14ac:dyDescent="0.3">
      <c r="H1954" s="1" t="str">
        <v>0 - BM Costs</v>
      </c>
      <c r="L1954" s="1" t="str">
        <v>0 - BM Port</v>
      </c>
      <c r="N1954" s="1" t="str">
        <v>0 - Port Assets</v>
      </c>
      <c r="O1954" s="8"/>
      <c r="P1954" s="8"/>
      <c r="Q1954" s="8"/>
      <c r="R1954" s="8"/>
      <c r="S1954" s="8"/>
      <c r="T1954" s="8"/>
      <c r="U1954" s="8"/>
      <c r="V1954" s="8"/>
      <c r="W1954" s="8"/>
      <c r="X1954" s="8"/>
      <c r="Y1954" s="8"/>
      <c r="Z1954" s="8"/>
      <c r="AA1954" s="8"/>
      <c r="AB1954" s="8"/>
      <c r="AC1954" s="8"/>
      <c r="AD1954" s="8"/>
      <c r="AE1954" s="8"/>
      <c r="AF1954" s="8"/>
      <c r="AG1954" s="8"/>
      <c r="AH1954" s="8"/>
      <c r="AI1954" s="8"/>
      <c r="AJ1954" s="8"/>
      <c r="AK1954" s="8"/>
      <c r="AL1954" s="8"/>
      <c r="AM1954" s="8"/>
      <c r="AN1954" s="8"/>
      <c r="AO1954" s="8"/>
      <c r="AP1954" s="8"/>
      <c r="AQ1954" s="8"/>
      <c r="AR1954" s="8"/>
      <c r="AS1954" s="8"/>
      <c r="AT1954" s="8"/>
      <c r="AU1954" s="8"/>
      <c r="AV1954" s="8"/>
      <c r="AW1954" s="8"/>
      <c r="AX1954" s="8"/>
      <c r="AY1954" s="8"/>
      <c r="AZ1954" s="8"/>
      <c r="BA1954" s="8"/>
      <c r="BB1954" s="8"/>
      <c r="BC1954" s="8"/>
      <c r="BD1954" s="8"/>
      <c r="BE1954" s="8"/>
      <c r="BF1954" s="8"/>
      <c r="BG1954" s="8"/>
      <c r="BH1954" s="8"/>
      <c r="BI1954" s="8"/>
      <c r="BJ1954" s="8"/>
      <c r="BK1954" s="8"/>
      <c r="BL1954" s="8"/>
      <c r="BM1954" s="8"/>
      <c r="BN1954" s="8"/>
      <c r="BO1954" s="8"/>
      <c r="BP1954" s="1" t="str">
        <v>0- Port Costs</v>
      </c>
      <c r="BT1954" s="1" t="str">
        <v>0- Port Value</v>
      </c>
      <c r="BU1954" s="8"/>
    </row>
    <row r="1955" spans="8:73" hidden="1" outlineLevel="1" x14ac:dyDescent="0.3">
      <c r="H1955" s="1" t="str">
        <v>0 - BM Costs</v>
      </c>
      <c r="L1955" s="1" t="str">
        <v>0 - BM Port</v>
      </c>
      <c r="N1955" s="1" t="str">
        <v>0 - Port Assets</v>
      </c>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c r="BD1955" s="8"/>
      <c r="BE1955" s="8"/>
      <c r="BF1955" s="8"/>
      <c r="BG1955" s="8"/>
      <c r="BH1955" s="8"/>
      <c r="BI1955" s="8"/>
      <c r="BJ1955" s="8"/>
      <c r="BK1955" s="8"/>
      <c r="BL1955" s="8"/>
      <c r="BM1955" s="8"/>
      <c r="BN1955" s="8"/>
      <c r="BO1955" s="8"/>
      <c r="BP1955" s="1" t="str">
        <v>0- Port Costs</v>
      </c>
      <c r="BT1955" s="1" t="str">
        <v>0- Port Value</v>
      </c>
      <c r="BU1955" s="8"/>
    </row>
    <row r="1956" spans="8:73" hidden="1" outlineLevel="1" x14ac:dyDescent="0.3">
      <c r="H1956" s="1" t="str">
        <v>0 - BM Costs</v>
      </c>
      <c r="L1956" s="1" t="str">
        <v>0 - BM Port</v>
      </c>
      <c r="N1956" s="1" t="str">
        <v>0 - Port Assets</v>
      </c>
      <c r="O1956" s="8"/>
      <c r="P1956" s="8"/>
      <c r="Q1956" s="8"/>
      <c r="R1956" s="8"/>
      <c r="S1956" s="8"/>
      <c r="T1956" s="8"/>
      <c r="U1956" s="8"/>
      <c r="V1956" s="8"/>
      <c r="W1956" s="8"/>
      <c r="X1956" s="8"/>
      <c r="Y1956" s="8"/>
      <c r="Z1956" s="8"/>
      <c r="AA1956" s="8"/>
      <c r="AB1956" s="8"/>
      <c r="AC1956" s="8"/>
      <c r="AD1956" s="8"/>
      <c r="AE1956" s="8"/>
      <c r="AF1956" s="8"/>
      <c r="AG1956" s="8"/>
      <c r="AH1956" s="8"/>
      <c r="AI1956" s="8"/>
      <c r="AJ1956" s="8"/>
      <c r="AK1956" s="8"/>
      <c r="AL1956" s="8"/>
      <c r="AM1956" s="8"/>
      <c r="AN1956" s="8"/>
      <c r="AO1956" s="8"/>
      <c r="AP1956" s="8"/>
      <c r="AQ1956" s="8"/>
      <c r="AR1956" s="8"/>
      <c r="AS1956" s="8"/>
      <c r="AT1956" s="8"/>
      <c r="AU1956" s="8"/>
      <c r="AV1956" s="8"/>
      <c r="AW1956" s="8"/>
      <c r="AX1956" s="8"/>
      <c r="AY1956" s="8"/>
      <c r="AZ1956" s="8"/>
      <c r="BA1956" s="8"/>
      <c r="BB1956" s="8"/>
      <c r="BC1956" s="8"/>
      <c r="BD1956" s="8"/>
      <c r="BE1956" s="8"/>
      <c r="BF1956" s="8"/>
      <c r="BG1956" s="8"/>
      <c r="BH1956" s="8"/>
      <c r="BI1956" s="8"/>
      <c r="BJ1956" s="8"/>
      <c r="BK1956" s="8"/>
      <c r="BL1956" s="8"/>
      <c r="BM1956" s="8"/>
      <c r="BN1956" s="8"/>
      <c r="BO1956" s="8"/>
      <c r="BP1956" s="1" t="str">
        <v>0- Port Costs</v>
      </c>
      <c r="BT1956" s="1" t="str">
        <v>0- Port Value</v>
      </c>
      <c r="BU1956" s="8"/>
    </row>
    <row r="1957" spans="8:73" hidden="1" outlineLevel="1" x14ac:dyDescent="0.3">
      <c r="H1957" s="1" t="str">
        <v>0 - BM Costs</v>
      </c>
      <c r="L1957" s="1" t="str">
        <v>0 - BM Port</v>
      </c>
      <c r="N1957" s="1" t="str">
        <v>0 - Port Assets</v>
      </c>
      <c r="O1957" s="8"/>
      <c r="P1957" s="8"/>
      <c r="Q1957" s="8"/>
      <c r="R1957" s="8"/>
      <c r="S1957" s="8"/>
      <c r="T1957" s="8"/>
      <c r="U1957" s="8"/>
      <c r="V1957" s="8"/>
      <c r="W1957" s="8"/>
      <c r="X1957" s="8"/>
      <c r="Y1957" s="8"/>
      <c r="Z1957" s="8"/>
      <c r="AA1957" s="8"/>
      <c r="AB1957" s="8"/>
      <c r="AC1957" s="8"/>
      <c r="AD1957" s="8"/>
      <c r="AE1957" s="8"/>
      <c r="AF1957" s="8"/>
      <c r="AG1957" s="8"/>
      <c r="AH1957" s="8"/>
      <c r="AI1957" s="8"/>
      <c r="AJ1957" s="8"/>
      <c r="AK1957" s="8"/>
      <c r="AL1957" s="8"/>
      <c r="AM1957" s="8"/>
      <c r="AN1957" s="8"/>
      <c r="AO1957" s="8"/>
      <c r="AP1957" s="8"/>
      <c r="AQ1957" s="8"/>
      <c r="AR1957" s="8"/>
      <c r="AS1957" s="8"/>
      <c r="AT1957" s="8"/>
      <c r="AU1957" s="8"/>
      <c r="AV1957" s="8"/>
      <c r="AW1957" s="8"/>
      <c r="AX1957" s="8"/>
      <c r="AY1957" s="8"/>
      <c r="AZ1957" s="8"/>
      <c r="BA1957" s="8"/>
      <c r="BB1957" s="8"/>
      <c r="BC1957" s="8"/>
      <c r="BD1957" s="8"/>
      <c r="BE1957" s="8"/>
      <c r="BF1957" s="8"/>
      <c r="BG1957" s="8"/>
      <c r="BH1957" s="8"/>
      <c r="BI1957" s="8"/>
      <c r="BJ1957" s="8"/>
      <c r="BK1957" s="8"/>
      <c r="BL1957" s="8"/>
      <c r="BM1957" s="8"/>
      <c r="BN1957" s="8"/>
      <c r="BO1957" s="8"/>
      <c r="BP1957" s="1" t="str">
        <v>0- Port Costs</v>
      </c>
      <c r="BT1957" s="1" t="str">
        <v>0- Port Value</v>
      </c>
      <c r="BU1957" s="8"/>
    </row>
    <row r="1958" spans="8:73" hidden="1" outlineLevel="1" x14ac:dyDescent="0.3">
      <c r="H1958" s="1" t="str">
        <v>0 - BM Costs</v>
      </c>
      <c r="L1958" s="1" t="str">
        <v>0 - BM Port</v>
      </c>
      <c r="N1958" s="1" t="str">
        <v>0 - Port Assets</v>
      </c>
      <c r="O1958" s="8"/>
      <c r="P1958" s="8"/>
      <c r="Q1958" s="8"/>
      <c r="R1958" s="8"/>
      <c r="S1958" s="8"/>
      <c r="T1958" s="8"/>
      <c r="U1958" s="8"/>
      <c r="V1958" s="8"/>
      <c r="W1958" s="8"/>
      <c r="X1958" s="8"/>
      <c r="Y1958" s="8"/>
      <c r="Z1958" s="8"/>
      <c r="AA1958" s="8"/>
      <c r="AB1958" s="8"/>
      <c r="AC1958" s="8"/>
      <c r="AD1958" s="8"/>
      <c r="AE1958" s="8"/>
      <c r="AF1958" s="8"/>
      <c r="AG1958" s="8"/>
      <c r="AH1958" s="8"/>
      <c r="AI1958" s="8"/>
      <c r="AJ1958" s="8"/>
      <c r="AK1958" s="8"/>
      <c r="AL1958" s="8"/>
      <c r="AM1958" s="8"/>
      <c r="AN1958" s="8"/>
      <c r="AO1958" s="8"/>
      <c r="AP1958" s="8"/>
      <c r="AQ1958" s="8"/>
      <c r="AR1958" s="8"/>
      <c r="AS1958" s="8"/>
      <c r="AT1958" s="8"/>
      <c r="AU1958" s="8"/>
      <c r="AV1958" s="8"/>
      <c r="AW1958" s="8"/>
      <c r="AX1958" s="8"/>
      <c r="AY1958" s="8"/>
      <c r="AZ1958" s="8"/>
      <c r="BA1958" s="8"/>
      <c r="BB1958" s="8"/>
      <c r="BC1958" s="8"/>
      <c r="BD1958" s="8"/>
      <c r="BE1958" s="8"/>
      <c r="BF1958" s="8"/>
      <c r="BG1958" s="8"/>
      <c r="BH1958" s="8"/>
      <c r="BI1958" s="8"/>
      <c r="BJ1958" s="8"/>
      <c r="BK1958" s="8"/>
      <c r="BL1958" s="8"/>
      <c r="BM1958" s="8"/>
      <c r="BN1958" s="8"/>
      <c r="BO1958" s="8"/>
      <c r="BP1958" s="1" t="str">
        <v>0- Port Costs</v>
      </c>
      <c r="BT1958" s="1" t="str">
        <v>0- Port Value</v>
      </c>
      <c r="BU1958" s="8"/>
    </row>
    <row r="1959" spans="8:73" hidden="1" outlineLevel="1" x14ac:dyDescent="0.3">
      <c r="H1959" s="1" t="str">
        <v>0 - BM Costs</v>
      </c>
      <c r="L1959" s="1" t="str">
        <v>0 - BM Port</v>
      </c>
      <c r="N1959" s="1" t="str">
        <v>0 - Port Assets</v>
      </c>
      <c r="O1959" s="8"/>
      <c r="P1959" s="8"/>
      <c r="Q1959" s="8"/>
      <c r="R1959" s="8"/>
      <c r="S1959" s="8"/>
      <c r="T1959" s="8"/>
      <c r="U1959" s="8"/>
      <c r="V1959" s="8"/>
      <c r="W1959" s="8"/>
      <c r="X1959" s="8"/>
      <c r="Y1959" s="8"/>
      <c r="Z1959" s="8"/>
      <c r="AA1959" s="8"/>
      <c r="AB1959" s="8"/>
      <c r="AC1959" s="8"/>
      <c r="AD1959" s="8"/>
      <c r="AE1959" s="8"/>
      <c r="AF1959" s="8"/>
      <c r="AG1959" s="8"/>
      <c r="AH1959" s="8"/>
      <c r="AI1959" s="8"/>
      <c r="AJ1959" s="8"/>
      <c r="AK1959" s="8"/>
      <c r="AL1959" s="8"/>
      <c r="AM1959" s="8"/>
      <c r="AN1959" s="8"/>
      <c r="AO1959" s="8"/>
      <c r="AP1959" s="8"/>
      <c r="AQ1959" s="8"/>
      <c r="AR1959" s="8"/>
      <c r="AS1959" s="8"/>
      <c r="AT1959" s="8"/>
      <c r="AU1959" s="8"/>
      <c r="AV1959" s="8"/>
      <c r="AW1959" s="8"/>
      <c r="AX1959" s="8"/>
      <c r="AY1959" s="8"/>
      <c r="AZ1959" s="8"/>
      <c r="BA1959" s="8"/>
      <c r="BB1959" s="8"/>
      <c r="BC1959" s="8"/>
      <c r="BD1959" s="8"/>
      <c r="BE1959" s="8"/>
      <c r="BF1959" s="8"/>
      <c r="BG1959" s="8"/>
      <c r="BH1959" s="8"/>
      <c r="BI1959" s="8"/>
      <c r="BJ1959" s="8"/>
      <c r="BK1959" s="8"/>
      <c r="BL1959" s="8"/>
      <c r="BM1959" s="8"/>
      <c r="BN1959" s="8"/>
      <c r="BO1959" s="8"/>
      <c r="BP1959" s="1" t="str">
        <v>0- Port Costs</v>
      </c>
      <c r="BT1959" s="1" t="str">
        <v>0- Port Value</v>
      </c>
      <c r="BU1959" s="8"/>
    </row>
    <row r="1960" spans="8:73" hidden="1" outlineLevel="1" x14ac:dyDescent="0.3">
      <c r="H1960" s="1" t="str">
        <v>0 - BM Costs</v>
      </c>
      <c r="L1960" s="1" t="str">
        <v>0 - BM Port</v>
      </c>
      <c r="N1960" s="1" t="str">
        <v>0 - Port Assets</v>
      </c>
      <c r="O1960" s="8"/>
      <c r="P1960" s="8"/>
      <c r="Q1960" s="8"/>
      <c r="R1960" s="8"/>
      <c r="S1960" s="8"/>
      <c r="T1960" s="8"/>
      <c r="U1960" s="8"/>
      <c r="V1960" s="8"/>
      <c r="W1960" s="8"/>
      <c r="X1960" s="8"/>
      <c r="Y1960" s="8"/>
      <c r="Z1960" s="8"/>
      <c r="AA1960" s="8"/>
      <c r="AB1960" s="8"/>
      <c r="AC1960" s="8"/>
      <c r="AD1960" s="8"/>
      <c r="AE1960" s="8"/>
      <c r="AF1960" s="8"/>
      <c r="AG1960" s="8"/>
      <c r="AH1960" s="8"/>
      <c r="AI1960" s="8"/>
      <c r="AJ1960" s="8"/>
      <c r="AK1960" s="8"/>
      <c r="AL1960" s="8"/>
      <c r="AM1960" s="8"/>
      <c r="AN1960" s="8"/>
      <c r="AO1960" s="8"/>
      <c r="AP1960" s="8"/>
      <c r="AQ1960" s="8"/>
      <c r="AR1960" s="8"/>
      <c r="AS1960" s="8"/>
      <c r="AT1960" s="8"/>
      <c r="AU1960" s="8"/>
      <c r="AV1960" s="8"/>
      <c r="AW1960" s="8"/>
      <c r="AX1960" s="8"/>
      <c r="AY1960" s="8"/>
      <c r="AZ1960" s="8"/>
      <c r="BA1960" s="8"/>
      <c r="BB1960" s="8"/>
      <c r="BC1960" s="8"/>
      <c r="BD1960" s="8"/>
      <c r="BE1960" s="8"/>
      <c r="BF1960" s="8"/>
      <c r="BG1960" s="8"/>
      <c r="BH1960" s="8"/>
      <c r="BI1960" s="8"/>
      <c r="BJ1960" s="8"/>
      <c r="BK1960" s="8"/>
      <c r="BL1960" s="8"/>
      <c r="BM1960" s="8"/>
      <c r="BN1960" s="8"/>
      <c r="BO1960" s="8"/>
      <c r="BP1960" s="1" t="str">
        <v>0- Port Costs</v>
      </c>
      <c r="BT1960" s="1" t="str">
        <v>0- Port Value</v>
      </c>
      <c r="BU1960" s="8"/>
    </row>
    <row r="1961" spans="8:73" hidden="1" outlineLevel="1" x14ac:dyDescent="0.3">
      <c r="H1961" s="1" t="str">
        <v>0 - BM Costs</v>
      </c>
      <c r="L1961" s="1" t="str">
        <v>0 - BM Port</v>
      </c>
      <c r="N1961" s="1" t="str">
        <v>0 - Port Assets</v>
      </c>
      <c r="O1961" s="8"/>
      <c r="P1961" s="8"/>
      <c r="Q1961" s="8"/>
      <c r="R1961" s="8"/>
      <c r="S1961" s="8"/>
      <c r="T1961" s="8"/>
      <c r="U1961" s="8"/>
      <c r="V1961" s="8"/>
      <c r="W1961" s="8"/>
      <c r="X1961" s="8"/>
      <c r="Y1961" s="8"/>
      <c r="Z1961" s="8"/>
      <c r="AA1961" s="8"/>
      <c r="AB1961" s="8"/>
      <c r="AC1961" s="8"/>
      <c r="AD1961" s="8"/>
      <c r="AE1961" s="8"/>
      <c r="AF1961" s="8"/>
      <c r="AG1961" s="8"/>
      <c r="AH1961" s="8"/>
      <c r="AI1961" s="8"/>
      <c r="AJ1961" s="8"/>
      <c r="AK1961" s="8"/>
      <c r="AL1961" s="8"/>
      <c r="AM1961" s="8"/>
      <c r="AN1961" s="8"/>
      <c r="AO1961" s="8"/>
      <c r="AP1961" s="8"/>
      <c r="AQ1961" s="8"/>
      <c r="AR1961" s="8"/>
      <c r="AS1961" s="8"/>
      <c r="AT1961" s="8"/>
      <c r="AU1961" s="8"/>
      <c r="AV1961" s="8"/>
      <c r="AW1961" s="8"/>
      <c r="AX1961" s="8"/>
      <c r="AY1961" s="8"/>
      <c r="AZ1961" s="8"/>
      <c r="BA1961" s="8"/>
      <c r="BB1961" s="8"/>
      <c r="BC1961" s="8"/>
      <c r="BD1961" s="8"/>
      <c r="BE1961" s="8"/>
      <c r="BF1961" s="8"/>
      <c r="BG1961" s="8"/>
      <c r="BH1961" s="8"/>
      <c r="BI1961" s="8"/>
      <c r="BJ1961" s="8"/>
      <c r="BK1961" s="8"/>
      <c r="BL1961" s="8"/>
      <c r="BM1961" s="8"/>
      <c r="BN1961" s="8"/>
      <c r="BO1961" s="8"/>
      <c r="BP1961" s="1" t="str">
        <v>0- Port Costs</v>
      </c>
      <c r="BT1961" s="1" t="str">
        <v>0- Port Value</v>
      </c>
      <c r="BU1961" s="8"/>
    </row>
    <row r="1962" spans="8:73" hidden="1" outlineLevel="1" x14ac:dyDescent="0.3">
      <c r="H1962" s="1" t="str">
        <v>0 - BM Costs</v>
      </c>
      <c r="L1962" s="1" t="str">
        <v>0 - BM Port</v>
      </c>
      <c r="N1962" s="1" t="str">
        <v>0 - Port Assets</v>
      </c>
      <c r="O1962" s="8"/>
      <c r="P1962" s="8"/>
      <c r="Q1962" s="8"/>
      <c r="R1962" s="8"/>
      <c r="S1962" s="8"/>
      <c r="T1962" s="8"/>
      <c r="U1962" s="8"/>
      <c r="V1962" s="8"/>
      <c r="W1962" s="8"/>
      <c r="X1962" s="8"/>
      <c r="Y1962" s="8"/>
      <c r="Z1962" s="8"/>
      <c r="AA1962" s="8"/>
      <c r="AB1962" s="8"/>
      <c r="AC1962" s="8"/>
      <c r="AD1962" s="8"/>
      <c r="AE1962" s="8"/>
      <c r="AF1962" s="8"/>
      <c r="AG1962" s="8"/>
      <c r="AH1962" s="8"/>
      <c r="AI1962" s="8"/>
      <c r="AJ1962" s="8"/>
      <c r="AK1962" s="8"/>
      <c r="AL1962" s="8"/>
      <c r="AM1962" s="8"/>
      <c r="AN1962" s="8"/>
      <c r="AO1962" s="8"/>
      <c r="AP1962" s="8"/>
      <c r="AQ1962" s="8"/>
      <c r="AR1962" s="8"/>
      <c r="AS1962" s="8"/>
      <c r="AT1962" s="8"/>
      <c r="AU1962" s="8"/>
      <c r="AV1962" s="8"/>
      <c r="AW1962" s="8"/>
      <c r="AX1962" s="8"/>
      <c r="AY1962" s="8"/>
      <c r="AZ1962" s="8"/>
      <c r="BA1962" s="8"/>
      <c r="BB1962" s="8"/>
      <c r="BC1962" s="8"/>
      <c r="BD1962" s="8"/>
      <c r="BE1962" s="8"/>
      <c r="BF1962" s="8"/>
      <c r="BG1962" s="8"/>
      <c r="BH1962" s="8"/>
      <c r="BI1962" s="8"/>
      <c r="BJ1962" s="8"/>
      <c r="BK1962" s="8"/>
      <c r="BL1962" s="8"/>
      <c r="BM1962" s="8"/>
      <c r="BN1962" s="8"/>
      <c r="BO1962" s="8"/>
      <c r="BP1962" s="1" t="str">
        <v>0- Port Costs</v>
      </c>
      <c r="BT1962" s="1" t="str">
        <v>0- Port Value</v>
      </c>
      <c r="BU1962" s="8"/>
    </row>
    <row r="1963" spans="8:73" hidden="1" outlineLevel="1" x14ac:dyDescent="0.3">
      <c r="H1963" s="1" t="str">
        <v>0 - BM Costs</v>
      </c>
      <c r="L1963" s="1" t="str">
        <v>0 - BM Port</v>
      </c>
      <c r="N1963" s="1" t="str">
        <v>0 - Port Assets</v>
      </c>
      <c r="O1963" s="8"/>
      <c r="P1963" s="8"/>
      <c r="Q1963" s="8"/>
      <c r="R1963" s="8"/>
      <c r="S1963" s="8"/>
      <c r="T1963" s="8"/>
      <c r="U1963" s="8"/>
      <c r="V1963" s="8"/>
      <c r="W1963" s="8"/>
      <c r="X1963" s="8"/>
      <c r="Y1963" s="8"/>
      <c r="Z1963" s="8"/>
      <c r="AA1963" s="8"/>
      <c r="AB1963" s="8"/>
      <c r="AC1963" s="8"/>
      <c r="AD1963" s="8"/>
      <c r="AE1963" s="8"/>
      <c r="AF1963" s="8"/>
      <c r="AG1963" s="8"/>
      <c r="AH1963" s="8"/>
      <c r="AI1963" s="8"/>
      <c r="AJ1963" s="8"/>
      <c r="AK1963" s="8"/>
      <c r="AL1963" s="8"/>
      <c r="AM1963" s="8"/>
      <c r="AN1963" s="8"/>
      <c r="AO1963" s="8"/>
      <c r="AP1963" s="8"/>
      <c r="AQ1963" s="8"/>
      <c r="AR1963" s="8"/>
      <c r="AS1963" s="8"/>
      <c r="AT1963" s="8"/>
      <c r="AU1963" s="8"/>
      <c r="AV1963" s="8"/>
      <c r="AW1963" s="8"/>
      <c r="AX1963" s="8"/>
      <c r="AY1963" s="8"/>
      <c r="AZ1963" s="8"/>
      <c r="BA1963" s="8"/>
      <c r="BB1963" s="8"/>
      <c r="BC1963" s="8"/>
      <c r="BD1963" s="8"/>
      <c r="BE1963" s="8"/>
      <c r="BF1963" s="8"/>
      <c r="BG1963" s="8"/>
      <c r="BH1963" s="8"/>
      <c r="BI1963" s="8"/>
      <c r="BJ1963" s="8"/>
      <c r="BK1963" s="8"/>
      <c r="BL1963" s="8"/>
      <c r="BM1963" s="8"/>
      <c r="BN1963" s="8"/>
      <c r="BO1963" s="8"/>
      <c r="BP1963" s="1" t="str">
        <v>0- Port Costs</v>
      </c>
      <c r="BT1963" s="1" t="str">
        <v>0- Port Value</v>
      </c>
      <c r="BU1963" s="8"/>
    </row>
    <row r="1964" spans="8:73" hidden="1" outlineLevel="1" x14ac:dyDescent="0.3">
      <c r="H1964" s="1" t="str">
        <v>0 - BM Costs</v>
      </c>
      <c r="L1964" s="1" t="str">
        <v>0 - BM Port</v>
      </c>
      <c r="N1964" s="1" t="str">
        <v>0 - Port Assets</v>
      </c>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c r="BD1964" s="8"/>
      <c r="BE1964" s="8"/>
      <c r="BF1964" s="8"/>
      <c r="BG1964" s="8"/>
      <c r="BH1964" s="8"/>
      <c r="BI1964" s="8"/>
      <c r="BJ1964" s="8"/>
      <c r="BK1964" s="8"/>
      <c r="BL1964" s="8"/>
      <c r="BM1964" s="8"/>
      <c r="BN1964" s="8"/>
      <c r="BO1964" s="8"/>
      <c r="BP1964" s="1" t="str">
        <v>0- Port Costs</v>
      </c>
      <c r="BT1964" s="1" t="str">
        <v>0- Port Value</v>
      </c>
      <c r="BU1964" s="8"/>
    </row>
    <row r="1965" spans="8:73" hidden="1" outlineLevel="1" x14ac:dyDescent="0.3">
      <c r="H1965" s="1" t="str">
        <v>0 - BM Costs</v>
      </c>
      <c r="L1965" s="1" t="str">
        <v>0 - BM Port</v>
      </c>
      <c r="N1965" s="1" t="str">
        <v>0 - Port Assets</v>
      </c>
      <c r="O1965" s="8"/>
      <c r="P1965" s="8"/>
      <c r="Q1965" s="8"/>
      <c r="R1965" s="8"/>
      <c r="S1965" s="8"/>
      <c r="T1965" s="8"/>
      <c r="U1965" s="8"/>
      <c r="V1965" s="8"/>
      <c r="W1965" s="8"/>
      <c r="X1965" s="8"/>
      <c r="Y1965" s="8"/>
      <c r="Z1965" s="8"/>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c r="BD1965" s="8"/>
      <c r="BE1965" s="8"/>
      <c r="BF1965" s="8"/>
      <c r="BG1965" s="8"/>
      <c r="BH1965" s="8"/>
      <c r="BI1965" s="8"/>
      <c r="BJ1965" s="8"/>
      <c r="BK1965" s="8"/>
      <c r="BL1965" s="8"/>
      <c r="BM1965" s="8"/>
      <c r="BN1965" s="8"/>
      <c r="BO1965" s="8"/>
      <c r="BP1965" s="1" t="str">
        <v>0- Port Costs</v>
      </c>
      <c r="BT1965" s="1" t="str">
        <v>0- Port Value</v>
      </c>
      <c r="BU1965" s="8"/>
    </row>
    <row r="1966" spans="8:73" hidden="1" outlineLevel="1" x14ac:dyDescent="0.3">
      <c r="H1966" s="1" t="str">
        <v>0 - BM Costs</v>
      </c>
      <c r="L1966" s="1" t="str">
        <v>0 - BM Port</v>
      </c>
      <c r="N1966" s="1" t="str">
        <v>0 - Port Assets</v>
      </c>
      <c r="O1966" s="8"/>
      <c r="P1966" s="8"/>
      <c r="Q1966" s="8"/>
      <c r="R1966" s="8"/>
      <c r="S1966" s="8"/>
      <c r="T1966" s="8"/>
      <c r="U1966" s="8"/>
      <c r="V1966" s="8"/>
      <c r="W1966" s="8"/>
      <c r="X1966" s="8"/>
      <c r="Y1966" s="8"/>
      <c r="Z1966" s="8"/>
      <c r="AA1966" s="8"/>
      <c r="AB1966" s="8"/>
      <c r="AC1966" s="8"/>
      <c r="AD1966" s="8"/>
      <c r="AE1966" s="8"/>
      <c r="AF1966" s="8"/>
      <c r="AG1966" s="8"/>
      <c r="AH1966" s="8"/>
      <c r="AI1966" s="8"/>
      <c r="AJ1966" s="8"/>
      <c r="AK1966" s="8"/>
      <c r="AL1966" s="8"/>
      <c r="AM1966" s="8"/>
      <c r="AN1966" s="8"/>
      <c r="AO1966" s="8"/>
      <c r="AP1966" s="8"/>
      <c r="AQ1966" s="8"/>
      <c r="AR1966" s="8"/>
      <c r="AS1966" s="8"/>
      <c r="AT1966" s="8"/>
      <c r="AU1966" s="8"/>
      <c r="AV1966" s="8"/>
      <c r="AW1966" s="8"/>
      <c r="AX1966" s="8"/>
      <c r="AY1966" s="8"/>
      <c r="AZ1966" s="8"/>
      <c r="BA1966" s="8"/>
      <c r="BB1966" s="8"/>
      <c r="BC1966" s="8"/>
      <c r="BD1966" s="8"/>
      <c r="BE1966" s="8"/>
      <c r="BF1966" s="8"/>
      <c r="BG1966" s="8"/>
      <c r="BH1966" s="8"/>
      <c r="BI1966" s="8"/>
      <c r="BJ1966" s="8"/>
      <c r="BK1966" s="8"/>
      <c r="BL1966" s="8"/>
      <c r="BM1966" s="8"/>
      <c r="BN1966" s="8"/>
      <c r="BO1966" s="8"/>
      <c r="BP1966" s="1" t="str">
        <v>0- Port Costs</v>
      </c>
      <c r="BT1966" s="1" t="str">
        <v>0- Port Value</v>
      </c>
      <c r="BU1966" s="8"/>
    </row>
    <row r="1967" spans="8:73" hidden="1" outlineLevel="1" x14ac:dyDescent="0.3">
      <c r="H1967" s="1" t="str">
        <v>0 - BM Costs</v>
      </c>
      <c r="L1967" s="1" t="str">
        <v>0 - BM Port</v>
      </c>
      <c r="N1967" s="1" t="str">
        <v>0 - Port Assets</v>
      </c>
      <c r="O1967" s="8"/>
      <c r="P1967" s="8"/>
      <c r="Q1967" s="8"/>
      <c r="R1967" s="8"/>
      <c r="S1967" s="8"/>
      <c r="T1967" s="8"/>
      <c r="U1967" s="8"/>
      <c r="V1967" s="8"/>
      <c r="W1967" s="8"/>
      <c r="X1967" s="8"/>
      <c r="Y1967" s="8"/>
      <c r="Z1967" s="8"/>
      <c r="AA1967" s="8"/>
      <c r="AB1967" s="8"/>
      <c r="AC1967" s="8"/>
      <c r="AD1967" s="8"/>
      <c r="AE1967" s="8"/>
      <c r="AF1967" s="8"/>
      <c r="AG1967" s="8"/>
      <c r="AH1967" s="8"/>
      <c r="AI1967" s="8"/>
      <c r="AJ1967" s="8"/>
      <c r="AK1967" s="8"/>
      <c r="AL1967" s="8"/>
      <c r="AM1967" s="8"/>
      <c r="AN1967" s="8"/>
      <c r="AO1967" s="8"/>
      <c r="AP1967" s="8"/>
      <c r="AQ1967" s="8"/>
      <c r="AR1967" s="8"/>
      <c r="AS1967" s="8"/>
      <c r="AT1967" s="8"/>
      <c r="AU1967" s="8"/>
      <c r="AV1967" s="8"/>
      <c r="AW1967" s="8"/>
      <c r="AX1967" s="8"/>
      <c r="AY1967" s="8"/>
      <c r="AZ1967" s="8"/>
      <c r="BA1967" s="8"/>
      <c r="BB1967" s="8"/>
      <c r="BC1967" s="8"/>
      <c r="BD1967" s="8"/>
      <c r="BE1967" s="8"/>
      <c r="BF1967" s="8"/>
      <c r="BG1967" s="8"/>
      <c r="BH1967" s="8"/>
      <c r="BI1967" s="8"/>
      <c r="BJ1967" s="8"/>
      <c r="BK1967" s="8"/>
      <c r="BL1967" s="8"/>
      <c r="BM1967" s="8"/>
      <c r="BN1967" s="8"/>
      <c r="BO1967" s="8"/>
      <c r="BP1967" s="1" t="str">
        <v>0- Port Costs</v>
      </c>
      <c r="BT1967" s="1" t="str">
        <v>0- Port Value</v>
      </c>
      <c r="BU1967" s="8"/>
    </row>
    <row r="1968" spans="8:73" hidden="1" outlineLevel="1" x14ac:dyDescent="0.3">
      <c r="H1968" s="1" t="str">
        <v>0 - BM Costs</v>
      </c>
      <c r="L1968" s="1" t="str">
        <v>0 - BM Port</v>
      </c>
      <c r="N1968" s="1" t="str">
        <v>0 - Port Assets</v>
      </c>
      <c r="O1968" s="8"/>
      <c r="P1968" s="8"/>
      <c r="Q1968" s="8"/>
      <c r="R1968" s="8"/>
      <c r="S1968" s="8"/>
      <c r="T1968" s="8"/>
      <c r="U1968" s="8"/>
      <c r="V1968" s="8"/>
      <c r="W1968" s="8"/>
      <c r="X1968" s="8"/>
      <c r="Y1968" s="8"/>
      <c r="Z1968" s="8"/>
      <c r="AA1968" s="8"/>
      <c r="AB1968" s="8"/>
      <c r="AC1968" s="8"/>
      <c r="AD1968" s="8"/>
      <c r="AE1968" s="8"/>
      <c r="AF1968" s="8"/>
      <c r="AG1968" s="8"/>
      <c r="AH1968" s="8"/>
      <c r="AI1968" s="8"/>
      <c r="AJ1968" s="8"/>
      <c r="AK1968" s="8"/>
      <c r="AL1968" s="8"/>
      <c r="AM1968" s="8"/>
      <c r="AN1968" s="8"/>
      <c r="AO1968" s="8"/>
      <c r="AP1968" s="8"/>
      <c r="AQ1968" s="8"/>
      <c r="AR1968" s="8"/>
      <c r="AS1968" s="8"/>
      <c r="AT1968" s="8"/>
      <c r="AU1968" s="8"/>
      <c r="AV1968" s="8"/>
      <c r="AW1968" s="8"/>
      <c r="AX1968" s="8"/>
      <c r="AY1968" s="8"/>
      <c r="AZ1968" s="8"/>
      <c r="BA1968" s="8"/>
      <c r="BB1968" s="8"/>
      <c r="BC1968" s="8"/>
      <c r="BD1968" s="8"/>
      <c r="BE1968" s="8"/>
      <c r="BF1968" s="8"/>
      <c r="BG1968" s="8"/>
      <c r="BH1968" s="8"/>
      <c r="BI1968" s="8"/>
      <c r="BJ1968" s="8"/>
      <c r="BK1968" s="8"/>
      <c r="BL1968" s="8"/>
      <c r="BM1968" s="8"/>
      <c r="BN1968" s="8"/>
      <c r="BO1968" s="8"/>
      <c r="BP1968" s="1" t="str">
        <v>0- Port Costs</v>
      </c>
      <c r="BT1968" s="1" t="str">
        <v>0- Port Value</v>
      </c>
      <c r="BU1968" s="8"/>
    </row>
    <row r="1969" spans="8:73" hidden="1" outlineLevel="1" x14ac:dyDescent="0.3">
      <c r="H1969" s="1" t="str">
        <v>0 - BM Costs</v>
      </c>
      <c r="L1969" s="1" t="str">
        <v>0 - BM Port</v>
      </c>
      <c r="N1969" s="1" t="str">
        <v>0 - Port Assets</v>
      </c>
      <c r="O1969" s="8"/>
      <c r="P1969" s="8"/>
      <c r="Q1969" s="8"/>
      <c r="R1969" s="8"/>
      <c r="S1969" s="8"/>
      <c r="T1969" s="8"/>
      <c r="U1969" s="8"/>
      <c r="V1969" s="8"/>
      <c r="W1969" s="8"/>
      <c r="X1969" s="8"/>
      <c r="Y1969" s="8"/>
      <c r="Z1969" s="8"/>
      <c r="AA1969" s="8"/>
      <c r="AB1969" s="8"/>
      <c r="AC1969" s="8"/>
      <c r="AD1969" s="8"/>
      <c r="AE1969" s="8"/>
      <c r="AF1969" s="8"/>
      <c r="AG1969" s="8"/>
      <c r="AH1969" s="8"/>
      <c r="AI1969" s="8"/>
      <c r="AJ1969" s="8"/>
      <c r="AK1969" s="8"/>
      <c r="AL1969" s="8"/>
      <c r="AM1969" s="8"/>
      <c r="AN1969" s="8"/>
      <c r="AO1969" s="8"/>
      <c r="AP1969" s="8"/>
      <c r="AQ1969" s="8"/>
      <c r="AR1969" s="8"/>
      <c r="AS1969" s="8"/>
      <c r="AT1969" s="8"/>
      <c r="AU1969" s="8"/>
      <c r="AV1969" s="8"/>
      <c r="AW1969" s="8"/>
      <c r="AX1969" s="8"/>
      <c r="AY1969" s="8"/>
      <c r="AZ1969" s="8"/>
      <c r="BA1969" s="8"/>
      <c r="BB1969" s="8"/>
      <c r="BC1969" s="8"/>
      <c r="BD1969" s="8"/>
      <c r="BE1969" s="8"/>
      <c r="BF1969" s="8"/>
      <c r="BG1969" s="8"/>
      <c r="BH1969" s="8"/>
      <c r="BI1969" s="8"/>
      <c r="BJ1969" s="8"/>
      <c r="BK1969" s="8"/>
      <c r="BL1969" s="8"/>
      <c r="BM1969" s="8"/>
      <c r="BN1969" s="8"/>
      <c r="BO1969" s="8"/>
      <c r="BP1969" s="1" t="str">
        <v>0- Port Costs</v>
      </c>
      <c r="BT1969" s="1" t="str">
        <v>0- Port Value</v>
      </c>
      <c r="BU1969" s="8"/>
    </row>
    <row r="1970" spans="8:73" hidden="1" outlineLevel="1" x14ac:dyDescent="0.3">
      <c r="H1970" s="1" t="str">
        <v>0 - BM Costs</v>
      </c>
      <c r="L1970" s="1" t="str">
        <v>0 - BM Port</v>
      </c>
      <c r="N1970" s="1" t="str">
        <v>0 - Port Assets</v>
      </c>
      <c r="O1970" s="8"/>
      <c r="P1970" s="8"/>
      <c r="Q1970" s="8"/>
      <c r="R1970" s="8"/>
      <c r="S1970" s="8"/>
      <c r="T1970" s="8"/>
      <c r="U1970" s="8"/>
      <c r="V1970" s="8"/>
      <c r="W1970" s="8"/>
      <c r="X1970" s="8"/>
      <c r="Y1970" s="8"/>
      <c r="Z1970" s="8"/>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c r="BO1970" s="8"/>
      <c r="BP1970" s="1" t="str">
        <v>0- Port Costs</v>
      </c>
      <c r="BT1970" s="1" t="str">
        <v>0- Port Value</v>
      </c>
      <c r="BU1970" s="8"/>
    </row>
    <row r="1971" spans="8:73" hidden="1" outlineLevel="1" x14ac:dyDescent="0.3">
      <c r="H1971" s="1" t="str">
        <v>0 - BM Costs</v>
      </c>
      <c r="L1971" s="1" t="str">
        <v>0 - BM Port</v>
      </c>
      <c r="N1971" s="1" t="str">
        <v>0 - Port Assets</v>
      </c>
      <c r="O1971" s="8"/>
      <c r="P1971" s="8"/>
      <c r="Q1971" s="8"/>
      <c r="R1971" s="8"/>
      <c r="S1971" s="8"/>
      <c r="T1971" s="8"/>
      <c r="U1971" s="8"/>
      <c r="V1971" s="8"/>
      <c r="W1971" s="8"/>
      <c r="X1971" s="8"/>
      <c r="Y1971" s="8"/>
      <c r="Z1971" s="8"/>
      <c r="AA1971" s="8"/>
      <c r="AB1971" s="8"/>
      <c r="AC1971" s="8"/>
      <c r="AD1971" s="8"/>
      <c r="AE1971" s="8"/>
      <c r="AF1971" s="8"/>
      <c r="AG1971" s="8"/>
      <c r="AH1971" s="8"/>
      <c r="AI1971" s="8"/>
      <c r="AJ1971" s="8"/>
      <c r="AK1971" s="8"/>
      <c r="AL1971" s="8"/>
      <c r="AM1971" s="8"/>
      <c r="AN1971" s="8"/>
      <c r="AO1971" s="8"/>
      <c r="AP1971" s="8"/>
      <c r="AQ1971" s="8"/>
      <c r="AR1971" s="8"/>
      <c r="AS1971" s="8"/>
      <c r="AT1971" s="8"/>
      <c r="AU1971" s="8"/>
      <c r="AV1971" s="8"/>
      <c r="AW1971" s="8"/>
      <c r="AX1971" s="8"/>
      <c r="AY1971" s="8"/>
      <c r="AZ1971" s="8"/>
      <c r="BA1971" s="8"/>
      <c r="BB1971" s="8"/>
      <c r="BC1971" s="8"/>
      <c r="BD1971" s="8"/>
      <c r="BE1971" s="8"/>
      <c r="BF1971" s="8"/>
      <c r="BG1971" s="8"/>
      <c r="BH1971" s="8"/>
      <c r="BI1971" s="8"/>
      <c r="BJ1971" s="8"/>
      <c r="BK1971" s="8"/>
      <c r="BL1971" s="8"/>
      <c r="BM1971" s="8"/>
      <c r="BN1971" s="8"/>
      <c r="BO1971" s="8"/>
      <c r="BP1971" s="1" t="str">
        <v>0- Port Costs</v>
      </c>
      <c r="BT1971" s="1" t="str">
        <v>0- Port Value</v>
      </c>
      <c r="BU1971" s="8"/>
    </row>
    <row r="1972" spans="8:73" hidden="1" outlineLevel="1" x14ac:dyDescent="0.3">
      <c r="H1972" s="1" t="str">
        <v>0 - BM Costs</v>
      </c>
      <c r="L1972" s="1" t="str">
        <v>0 - BM Port</v>
      </c>
      <c r="N1972" s="1" t="str">
        <v>0 - Port Assets</v>
      </c>
      <c r="O1972" s="8"/>
      <c r="P1972" s="8"/>
      <c r="Q1972" s="8"/>
      <c r="R1972" s="8"/>
      <c r="S1972" s="8"/>
      <c r="T1972" s="8"/>
      <c r="U1972" s="8"/>
      <c r="V1972" s="8"/>
      <c r="W1972" s="8"/>
      <c r="X1972" s="8"/>
      <c r="Y1972" s="8"/>
      <c r="Z1972" s="8"/>
      <c r="AA1972" s="8"/>
      <c r="AB1972" s="8"/>
      <c r="AC1972" s="8"/>
      <c r="AD1972" s="8"/>
      <c r="AE1972" s="8"/>
      <c r="AF1972" s="8"/>
      <c r="AG1972" s="8"/>
      <c r="AH1972" s="8"/>
      <c r="AI1972" s="8"/>
      <c r="AJ1972" s="8"/>
      <c r="AK1972" s="8"/>
      <c r="AL1972" s="8"/>
      <c r="AM1972" s="8"/>
      <c r="AN1972" s="8"/>
      <c r="AO1972" s="8"/>
      <c r="AP1972" s="8"/>
      <c r="AQ1972" s="8"/>
      <c r="AR1972" s="8"/>
      <c r="AS1972" s="8"/>
      <c r="AT1972" s="8"/>
      <c r="AU1972" s="8"/>
      <c r="AV1972" s="8"/>
      <c r="AW1972" s="8"/>
      <c r="AX1972" s="8"/>
      <c r="AY1972" s="8"/>
      <c r="AZ1972" s="8"/>
      <c r="BA1972" s="8"/>
      <c r="BB1972" s="8"/>
      <c r="BC1972" s="8"/>
      <c r="BD1972" s="8"/>
      <c r="BE1972" s="8"/>
      <c r="BF1972" s="8"/>
      <c r="BG1972" s="8"/>
      <c r="BH1972" s="8"/>
      <c r="BI1972" s="8"/>
      <c r="BJ1972" s="8"/>
      <c r="BK1972" s="8"/>
      <c r="BL1972" s="8"/>
      <c r="BM1972" s="8"/>
      <c r="BN1972" s="8"/>
      <c r="BO1972" s="8"/>
      <c r="BP1972" s="1" t="str">
        <v>0- Port Costs</v>
      </c>
      <c r="BT1972" s="1" t="str">
        <v>0- Port Value</v>
      </c>
      <c r="BU1972" s="8"/>
    </row>
    <row r="1973" spans="8:73" hidden="1" outlineLevel="1" x14ac:dyDescent="0.3">
      <c r="H1973" s="1" t="str">
        <v>0 - BM Costs</v>
      </c>
      <c r="L1973" s="1" t="str">
        <v>0 - BM Port</v>
      </c>
      <c r="N1973" s="1" t="str">
        <v>0 - Port Assets</v>
      </c>
      <c r="O1973" s="8"/>
      <c r="P1973" s="8"/>
      <c r="Q1973" s="8"/>
      <c r="R1973" s="8"/>
      <c r="S1973" s="8"/>
      <c r="T1973" s="8"/>
      <c r="U1973" s="8"/>
      <c r="V1973" s="8"/>
      <c r="W1973" s="8"/>
      <c r="X1973" s="8"/>
      <c r="Y1973" s="8"/>
      <c r="Z1973" s="8"/>
      <c r="AA1973" s="8"/>
      <c r="AB1973" s="8"/>
      <c r="AC1973" s="8"/>
      <c r="AD1973" s="8"/>
      <c r="AE1973" s="8"/>
      <c r="AF1973" s="8"/>
      <c r="AG1973" s="8"/>
      <c r="AH1973" s="8"/>
      <c r="AI1973" s="8"/>
      <c r="AJ1973" s="8"/>
      <c r="AK1973" s="8"/>
      <c r="AL1973" s="8"/>
      <c r="AM1973" s="8"/>
      <c r="AN1973" s="8"/>
      <c r="AO1973" s="8"/>
      <c r="AP1973" s="8"/>
      <c r="AQ1973" s="8"/>
      <c r="AR1973" s="8"/>
      <c r="AS1973" s="8"/>
      <c r="AT1973" s="8"/>
      <c r="AU1973" s="8"/>
      <c r="AV1973" s="8"/>
      <c r="AW1973" s="8"/>
      <c r="AX1973" s="8"/>
      <c r="AY1973" s="8"/>
      <c r="AZ1973" s="8"/>
      <c r="BA1973" s="8"/>
      <c r="BB1973" s="8"/>
      <c r="BC1973" s="8"/>
      <c r="BD1973" s="8"/>
      <c r="BE1973" s="8"/>
      <c r="BF1973" s="8"/>
      <c r="BG1973" s="8"/>
      <c r="BH1973" s="8"/>
      <c r="BI1973" s="8"/>
      <c r="BJ1973" s="8"/>
      <c r="BK1973" s="8"/>
      <c r="BL1973" s="8"/>
      <c r="BM1973" s="8"/>
      <c r="BN1973" s="8"/>
      <c r="BO1973" s="8"/>
      <c r="BP1973" s="1" t="str">
        <v>0- Port Costs</v>
      </c>
      <c r="BT1973" s="1" t="str">
        <v>0- Port Value</v>
      </c>
      <c r="BU1973" s="8"/>
    </row>
    <row r="1974" spans="8:73" hidden="1" outlineLevel="1" x14ac:dyDescent="0.3">
      <c r="H1974" s="1" t="str">
        <v>0 - BM Costs</v>
      </c>
      <c r="L1974" s="1" t="str">
        <v>0 - BM Port</v>
      </c>
      <c r="N1974" s="1" t="str">
        <v>0 - Port Assets</v>
      </c>
      <c r="O1974" s="8"/>
      <c r="P1974" s="8"/>
      <c r="Q1974" s="8"/>
      <c r="R1974" s="8"/>
      <c r="S1974" s="8"/>
      <c r="T1974" s="8"/>
      <c r="U1974" s="8"/>
      <c r="V1974" s="8"/>
      <c r="W1974" s="8"/>
      <c r="X1974" s="8"/>
      <c r="Y1974" s="8"/>
      <c r="Z1974" s="8"/>
      <c r="AA1974" s="8"/>
      <c r="AB1974" s="8"/>
      <c r="AC1974" s="8"/>
      <c r="AD1974" s="8"/>
      <c r="AE1974" s="8"/>
      <c r="AF1974" s="8"/>
      <c r="AG1974" s="8"/>
      <c r="AH1974" s="8"/>
      <c r="AI1974" s="8"/>
      <c r="AJ1974" s="8"/>
      <c r="AK1974" s="8"/>
      <c r="AL1974" s="8"/>
      <c r="AM1974" s="8"/>
      <c r="AN1974" s="8"/>
      <c r="AO1974" s="8"/>
      <c r="AP1974" s="8"/>
      <c r="AQ1974" s="8"/>
      <c r="AR1974" s="8"/>
      <c r="AS1974" s="8"/>
      <c r="AT1974" s="8"/>
      <c r="AU1974" s="8"/>
      <c r="AV1974" s="8"/>
      <c r="AW1974" s="8"/>
      <c r="AX1974" s="8"/>
      <c r="AY1974" s="8"/>
      <c r="AZ1974" s="8"/>
      <c r="BA1974" s="8"/>
      <c r="BB1974" s="8"/>
      <c r="BC1974" s="8"/>
      <c r="BD1974" s="8"/>
      <c r="BE1974" s="8"/>
      <c r="BF1974" s="8"/>
      <c r="BG1974" s="8"/>
      <c r="BH1974" s="8"/>
      <c r="BI1974" s="8"/>
      <c r="BJ1974" s="8"/>
      <c r="BK1974" s="8"/>
      <c r="BL1974" s="8"/>
      <c r="BM1974" s="8"/>
      <c r="BN1974" s="8"/>
      <c r="BO1974" s="8"/>
      <c r="BP1974" s="1" t="str">
        <v>0- Port Costs</v>
      </c>
      <c r="BT1974" s="1" t="str">
        <v>0- Port Value</v>
      </c>
      <c r="BU1974" s="8"/>
    </row>
    <row r="1975" spans="8:73" hidden="1" outlineLevel="1" x14ac:dyDescent="0.3">
      <c r="H1975" s="1" t="str">
        <v>0 - BM Costs</v>
      </c>
      <c r="L1975" s="1" t="str">
        <v>0 - BM Port</v>
      </c>
      <c r="N1975" s="1" t="str">
        <v>0 - Port Assets</v>
      </c>
      <c r="O1975" s="8"/>
      <c r="P1975" s="8"/>
      <c r="Q1975" s="8"/>
      <c r="R1975" s="8"/>
      <c r="S1975" s="8"/>
      <c r="T1975" s="8"/>
      <c r="U1975" s="8"/>
      <c r="V1975" s="8"/>
      <c r="W1975" s="8"/>
      <c r="X1975" s="8"/>
      <c r="Y1975" s="8"/>
      <c r="Z1975" s="8"/>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c r="BD1975" s="8"/>
      <c r="BE1975" s="8"/>
      <c r="BF1975" s="8"/>
      <c r="BG1975" s="8"/>
      <c r="BH1975" s="8"/>
      <c r="BI1975" s="8"/>
      <c r="BJ1975" s="8"/>
      <c r="BK1975" s="8"/>
      <c r="BL1975" s="8"/>
      <c r="BM1975" s="8"/>
      <c r="BN1975" s="8"/>
      <c r="BO1975" s="8"/>
      <c r="BP1975" s="1" t="str">
        <v>0- Port Costs</v>
      </c>
      <c r="BT1975" s="1" t="str">
        <v>0- Port Value</v>
      </c>
      <c r="BU1975" s="8"/>
    </row>
    <row r="1976" spans="8:73" hidden="1" outlineLevel="1" x14ac:dyDescent="0.3">
      <c r="H1976" s="1" t="str">
        <v>0 - BM Costs</v>
      </c>
      <c r="L1976" s="1" t="str">
        <v>0 - BM Port</v>
      </c>
      <c r="N1976" s="1" t="str">
        <v>0 - Port Assets</v>
      </c>
      <c r="O1976" s="8"/>
      <c r="P1976" s="8"/>
      <c r="Q1976" s="8"/>
      <c r="R1976" s="8"/>
      <c r="S1976" s="8"/>
      <c r="T1976" s="8"/>
      <c r="U1976" s="8"/>
      <c r="V1976" s="8"/>
      <c r="W1976" s="8"/>
      <c r="X1976" s="8"/>
      <c r="Y1976" s="8"/>
      <c r="Z1976" s="8"/>
      <c r="AA1976" s="8"/>
      <c r="AB1976" s="8"/>
      <c r="AC1976" s="8"/>
      <c r="AD1976" s="8"/>
      <c r="AE1976" s="8"/>
      <c r="AF1976" s="8"/>
      <c r="AG1976" s="8"/>
      <c r="AH1976" s="8"/>
      <c r="AI1976" s="8"/>
      <c r="AJ1976" s="8"/>
      <c r="AK1976" s="8"/>
      <c r="AL1976" s="8"/>
      <c r="AM1976" s="8"/>
      <c r="AN1976" s="8"/>
      <c r="AO1976" s="8"/>
      <c r="AP1976" s="8"/>
      <c r="AQ1976" s="8"/>
      <c r="AR1976" s="8"/>
      <c r="AS1976" s="8"/>
      <c r="AT1976" s="8"/>
      <c r="AU1976" s="8"/>
      <c r="AV1976" s="8"/>
      <c r="AW1976" s="8"/>
      <c r="AX1976" s="8"/>
      <c r="AY1976" s="8"/>
      <c r="AZ1976" s="8"/>
      <c r="BA1976" s="8"/>
      <c r="BB1976" s="8"/>
      <c r="BC1976" s="8"/>
      <c r="BD1976" s="8"/>
      <c r="BE1976" s="8"/>
      <c r="BF1976" s="8"/>
      <c r="BG1976" s="8"/>
      <c r="BH1976" s="8"/>
      <c r="BI1976" s="8"/>
      <c r="BJ1976" s="8"/>
      <c r="BK1976" s="8"/>
      <c r="BL1976" s="8"/>
      <c r="BM1976" s="8"/>
      <c r="BN1976" s="8"/>
      <c r="BO1976" s="8"/>
      <c r="BP1976" s="1" t="str">
        <v>0- Port Costs</v>
      </c>
      <c r="BT1976" s="1" t="str">
        <v>0- Port Value</v>
      </c>
      <c r="BU1976" s="8"/>
    </row>
    <row r="1977" spans="8:73" hidden="1" outlineLevel="1" x14ac:dyDescent="0.3">
      <c r="H1977" s="1" t="str">
        <v>0 - BM Costs</v>
      </c>
      <c r="L1977" s="1" t="str">
        <v>0 - BM Port</v>
      </c>
      <c r="N1977" s="1" t="str">
        <v>0 - Port Assets</v>
      </c>
      <c r="O1977" s="8"/>
      <c r="P1977" s="8"/>
      <c r="Q1977" s="8"/>
      <c r="R1977" s="8"/>
      <c r="S1977" s="8"/>
      <c r="T1977" s="8"/>
      <c r="U1977" s="8"/>
      <c r="V1977" s="8"/>
      <c r="W1977" s="8"/>
      <c r="X1977" s="8"/>
      <c r="Y1977" s="8"/>
      <c r="Z1977" s="8"/>
      <c r="AA1977" s="8"/>
      <c r="AB1977" s="8"/>
      <c r="AC1977" s="8"/>
      <c r="AD1977" s="8"/>
      <c r="AE1977" s="8"/>
      <c r="AF1977" s="8"/>
      <c r="AG1977" s="8"/>
      <c r="AH1977" s="8"/>
      <c r="AI1977" s="8"/>
      <c r="AJ1977" s="8"/>
      <c r="AK1977" s="8"/>
      <c r="AL1977" s="8"/>
      <c r="AM1977" s="8"/>
      <c r="AN1977" s="8"/>
      <c r="AO1977" s="8"/>
      <c r="AP1977" s="8"/>
      <c r="AQ1977" s="8"/>
      <c r="AR1977" s="8"/>
      <c r="AS1977" s="8"/>
      <c r="AT1977" s="8"/>
      <c r="AU1977" s="8"/>
      <c r="AV1977" s="8"/>
      <c r="AW1977" s="8"/>
      <c r="AX1977" s="8"/>
      <c r="AY1977" s="8"/>
      <c r="AZ1977" s="8"/>
      <c r="BA1977" s="8"/>
      <c r="BB1977" s="8"/>
      <c r="BC1977" s="8"/>
      <c r="BD1977" s="8"/>
      <c r="BE1977" s="8"/>
      <c r="BF1977" s="8"/>
      <c r="BG1977" s="8"/>
      <c r="BH1977" s="8"/>
      <c r="BI1977" s="8"/>
      <c r="BJ1977" s="8"/>
      <c r="BK1977" s="8"/>
      <c r="BL1977" s="8"/>
      <c r="BM1977" s="8"/>
      <c r="BN1977" s="8"/>
      <c r="BO1977" s="8"/>
      <c r="BP1977" s="1" t="str">
        <v>0- Port Costs</v>
      </c>
      <c r="BT1977" s="1" t="str">
        <v>0- Port Value</v>
      </c>
      <c r="BU1977" s="8"/>
    </row>
    <row r="1978" spans="8:73" hidden="1" outlineLevel="1" x14ac:dyDescent="0.3">
      <c r="H1978" s="1" t="str">
        <v>0 - BM Costs</v>
      </c>
      <c r="L1978" s="1" t="str">
        <v>0 - BM Port</v>
      </c>
      <c r="N1978" s="1" t="str">
        <v>0 - Port Assets</v>
      </c>
      <c r="O1978" s="8"/>
      <c r="P1978" s="8"/>
      <c r="Q1978" s="8"/>
      <c r="R1978" s="8"/>
      <c r="S1978" s="8"/>
      <c r="T1978" s="8"/>
      <c r="U1978" s="8"/>
      <c r="V1978" s="8"/>
      <c r="W1978" s="8"/>
      <c r="X1978" s="8"/>
      <c r="Y1978" s="8"/>
      <c r="Z1978" s="8"/>
      <c r="AA1978" s="8"/>
      <c r="AB1978" s="8"/>
      <c r="AC1978" s="8"/>
      <c r="AD1978" s="8"/>
      <c r="AE1978" s="8"/>
      <c r="AF1978" s="8"/>
      <c r="AG1978" s="8"/>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c r="BD1978" s="8"/>
      <c r="BE1978" s="8"/>
      <c r="BF1978" s="8"/>
      <c r="BG1978" s="8"/>
      <c r="BH1978" s="8"/>
      <c r="BI1978" s="8"/>
      <c r="BJ1978" s="8"/>
      <c r="BK1978" s="8"/>
      <c r="BL1978" s="8"/>
      <c r="BM1978" s="8"/>
      <c r="BN1978" s="8"/>
      <c r="BO1978" s="8"/>
      <c r="BP1978" s="1" t="str">
        <v>0- Port Costs</v>
      </c>
      <c r="BT1978" s="1" t="str">
        <v>0- Port Value</v>
      </c>
      <c r="BU1978" s="8"/>
    </row>
    <row r="1979" spans="8:73" hidden="1" outlineLevel="1" x14ac:dyDescent="0.3">
      <c r="H1979" s="1" t="str">
        <v>0 - BM Costs</v>
      </c>
      <c r="L1979" s="1" t="str">
        <v>0 - BM Port</v>
      </c>
      <c r="N1979" s="1" t="str">
        <v>0 - Port Assets</v>
      </c>
      <c r="O1979" s="8"/>
      <c r="P1979" s="8"/>
      <c r="Q1979" s="8"/>
      <c r="R1979" s="8"/>
      <c r="S1979" s="8"/>
      <c r="T1979" s="8"/>
      <c r="U1979" s="8"/>
      <c r="V1979" s="8"/>
      <c r="W1979" s="8"/>
      <c r="X1979" s="8"/>
      <c r="Y1979" s="8"/>
      <c r="Z1979" s="8"/>
      <c r="AA1979" s="8"/>
      <c r="AB1979" s="8"/>
      <c r="AC1979" s="8"/>
      <c r="AD1979" s="8"/>
      <c r="AE1979" s="8"/>
      <c r="AF1979" s="8"/>
      <c r="AG1979" s="8"/>
      <c r="AH1979" s="8"/>
      <c r="AI1979" s="8"/>
      <c r="AJ1979" s="8"/>
      <c r="AK1979" s="8"/>
      <c r="AL1979" s="8"/>
      <c r="AM1979" s="8"/>
      <c r="AN1979" s="8"/>
      <c r="AO1979" s="8"/>
      <c r="AP1979" s="8"/>
      <c r="AQ1979" s="8"/>
      <c r="AR1979" s="8"/>
      <c r="AS1979" s="8"/>
      <c r="AT1979" s="8"/>
      <c r="AU1979" s="8"/>
      <c r="AV1979" s="8"/>
      <c r="AW1979" s="8"/>
      <c r="AX1979" s="8"/>
      <c r="AY1979" s="8"/>
      <c r="AZ1979" s="8"/>
      <c r="BA1979" s="8"/>
      <c r="BB1979" s="8"/>
      <c r="BC1979" s="8"/>
      <c r="BD1979" s="8"/>
      <c r="BE1979" s="8"/>
      <c r="BF1979" s="8"/>
      <c r="BG1979" s="8"/>
      <c r="BH1979" s="8"/>
      <c r="BI1979" s="8"/>
      <c r="BJ1979" s="8"/>
      <c r="BK1979" s="8"/>
      <c r="BL1979" s="8"/>
      <c r="BM1979" s="8"/>
      <c r="BN1979" s="8"/>
      <c r="BO1979" s="8"/>
      <c r="BP1979" s="1" t="str">
        <v>0- Port Costs</v>
      </c>
      <c r="BT1979" s="1" t="str">
        <v>0- Port Value</v>
      </c>
      <c r="BU1979" s="8"/>
    </row>
    <row r="1980" spans="8:73" hidden="1" outlineLevel="1" x14ac:dyDescent="0.3">
      <c r="H1980" s="1" t="str">
        <v>0 - BM Costs</v>
      </c>
      <c r="L1980" s="1" t="str">
        <v>0 - BM Port</v>
      </c>
      <c r="N1980" s="1" t="str">
        <v>0 - Port Assets</v>
      </c>
      <c r="O1980" s="8"/>
      <c r="P1980" s="8"/>
      <c r="Q1980" s="8"/>
      <c r="R1980" s="8"/>
      <c r="S1980" s="8"/>
      <c r="T1980" s="8"/>
      <c r="U1980" s="8"/>
      <c r="V1980" s="8"/>
      <c r="W1980" s="8"/>
      <c r="X1980" s="8"/>
      <c r="Y1980" s="8"/>
      <c r="Z1980" s="8"/>
      <c r="AA1980" s="8"/>
      <c r="AB1980" s="8"/>
      <c r="AC1980" s="8"/>
      <c r="AD1980" s="8"/>
      <c r="AE1980" s="8"/>
      <c r="AF1980" s="8"/>
      <c r="AG1980" s="8"/>
      <c r="AH1980" s="8"/>
      <c r="AI1980" s="8"/>
      <c r="AJ1980" s="8"/>
      <c r="AK1980" s="8"/>
      <c r="AL1980" s="8"/>
      <c r="AM1980" s="8"/>
      <c r="AN1980" s="8"/>
      <c r="AO1980" s="8"/>
      <c r="AP1980" s="8"/>
      <c r="AQ1980" s="8"/>
      <c r="AR1980" s="8"/>
      <c r="AS1980" s="8"/>
      <c r="AT1980" s="8"/>
      <c r="AU1980" s="8"/>
      <c r="AV1980" s="8"/>
      <c r="AW1980" s="8"/>
      <c r="AX1980" s="8"/>
      <c r="AY1980" s="8"/>
      <c r="AZ1980" s="8"/>
      <c r="BA1980" s="8"/>
      <c r="BB1980" s="8"/>
      <c r="BC1980" s="8"/>
      <c r="BD1980" s="8"/>
      <c r="BE1980" s="8"/>
      <c r="BF1980" s="8"/>
      <c r="BG1980" s="8"/>
      <c r="BH1980" s="8"/>
      <c r="BI1980" s="8"/>
      <c r="BJ1980" s="8"/>
      <c r="BK1980" s="8"/>
      <c r="BL1980" s="8"/>
      <c r="BM1980" s="8"/>
      <c r="BN1980" s="8"/>
      <c r="BO1980" s="8"/>
      <c r="BP1980" s="1" t="str">
        <v>0- Port Costs</v>
      </c>
      <c r="BT1980" s="1" t="str">
        <v>0- Port Value</v>
      </c>
      <c r="BU1980" s="8"/>
    </row>
    <row r="1981" spans="8:73" hidden="1" outlineLevel="1" x14ac:dyDescent="0.3">
      <c r="H1981" s="1" t="str">
        <v>0 - BM Costs</v>
      </c>
      <c r="L1981" s="1" t="str">
        <v>0 - BM Port</v>
      </c>
      <c r="N1981" s="1" t="str">
        <v>0 - Port Assets</v>
      </c>
      <c r="O1981" s="8"/>
      <c r="P1981" s="8"/>
      <c r="Q1981" s="8"/>
      <c r="R1981" s="8"/>
      <c r="S1981" s="8"/>
      <c r="T1981" s="8"/>
      <c r="U1981" s="8"/>
      <c r="V1981" s="8"/>
      <c r="W1981" s="8"/>
      <c r="X1981" s="8"/>
      <c r="Y1981" s="8"/>
      <c r="Z1981" s="8"/>
      <c r="AA1981" s="8"/>
      <c r="AB1981" s="8"/>
      <c r="AC1981" s="8"/>
      <c r="AD1981" s="8"/>
      <c r="AE1981" s="8"/>
      <c r="AF1981" s="8"/>
      <c r="AG1981" s="8"/>
      <c r="AH1981" s="8"/>
      <c r="AI1981" s="8"/>
      <c r="AJ1981" s="8"/>
      <c r="AK1981" s="8"/>
      <c r="AL1981" s="8"/>
      <c r="AM1981" s="8"/>
      <c r="AN1981" s="8"/>
      <c r="AO1981" s="8"/>
      <c r="AP1981" s="8"/>
      <c r="AQ1981" s="8"/>
      <c r="AR1981" s="8"/>
      <c r="AS1981" s="8"/>
      <c r="AT1981" s="8"/>
      <c r="AU1981" s="8"/>
      <c r="AV1981" s="8"/>
      <c r="AW1981" s="8"/>
      <c r="AX1981" s="8"/>
      <c r="AY1981" s="8"/>
      <c r="AZ1981" s="8"/>
      <c r="BA1981" s="8"/>
      <c r="BB1981" s="8"/>
      <c r="BC1981" s="8"/>
      <c r="BD1981" s="8"/>
      <c r="BE1981" s="8"/>
      <c r="BF1981" s="8"/>
      <c r="BG1981" s="8"/>
      <c r="BH1981" s="8"/>
      <c r="BI1981" s="8"/>
      <c r="BJ1981" s="8"/>
      <c r="BK1981" s="8"/>
      <c r="BL1981" s="8"/>
      <c r="BM1981" s="8"/>
      <c r="BN1981" s="8"/>
      <c r="BO1981" s="8"/>
      <c r="BP1981" s="1" t="str">
        <v>0- Port Costs</v>
      </c>
      <c r="BT1981" s="1" t="str">
        <v>0- Port Value</v>
      </c>
      <c r="BU1981" s="8"/>
    </row>
    <row r="1982" spans="8:73" hidden="1" outlineLevel="1" x14ac:dyDescent="0.3">
      <c r="H1982" s="1" t="str">
        <v>0 - BM Costs</v>
      </c>
      <c r="L1982" s="1" t="str">
        <v>0 - BM Port</v>
      </c>
      <c r="N1982" s="1" t="str">
        <v>0 - Port Assets</v>
      </c>
      <c r="O1982" s="8"/>
      <c r="P1982" s="8"/>
      <c r="Q1982" s="8"/>
      <c r="R1982" s="8"/>
      <c r="S1982" s="8"/>
      <c r="T1982" s="8"/>
      <c r="U1982" s="8"/>
      <c r="V1982" s="8"/>
      <c r="W1982" s="8"/>
      <c r="X1982" s="8"/>
      <c r="Y1982" s="8"/>
      <c r="Z1982" s="8"/>
      <c r="AA1982" s="8"/>
      <c r="AB1982" s="8"/>
      <c r="AC1982" s="8"/>
      <c r="AD1982" s="8"/>
      <c r="AE1982" s="8"/>
      <c r="AF1982" s="8"/>
      <c r="AG1982" s="8"/>
      <c r="AH1982" s="8"/>
      <c r="AI1982" s="8"/>
      <c r="AJ1982" s="8"/>
      <c r="AK1982" s="8"/>
      <c r="AL1982" s="8"/>
      <c r="AM1982" s="8"/>
      <c r="AN1982" s="8"/>
      <c r="AO1982" s="8"/>
      <c r="AP1982" s="8"/>
      <c r="AQ1982" s="8"/>
      <c r="AR1982" s="8"/>
      <c r="AS1982" s="8"/>
      <c r="AT1982" s="8"/>
      <c r="AU1982" s="8"/>
      <c r="AV1982" s="8"/>
      <c r="AW1982" s="8"/>
      <c r="AX1982" s="8"/>
      <c r="AY1982" s="8"/>
      <c r="AZ1982" s="8"/>
      <c r="BA1982" s="8"/>
      <c r="BB1982" s="8"/>
      <c r="BC1982" s="8"/>
      <c r="BD1982" s="8"/>
      <c r="BE1982" s="8"/>
      <c r="BF1982" s="8"/>
      <c r="BG1982" s="8"/>
      <c r="BH1982" s="8"/>
      <c r="BI1982" s="8"/>
      <c r="BJ1982" s="8"/>
      <c r="BK1982" s="8"/>
      <c r="BL1982" s="8"/>
      <c r="BM1982" s="8"/>
      <c r="BN1982" s="8"/>
      <c r="BO1982" s="8"/>
      <c r="BP1982" s="1" t="str">
        <v>0- Port Costs</v>
      </c>
      <c r="BT1982" s="1" t="str">
        <v>0- Port Value</v>
      </c>
      <c r="BU1982" s="8"/>
    </row>
    <row r="1983" spans="8:73" hidden="1" outlineLevel="1" x14ac:dyDescent="0.3">
      <c r="H1983" s="1" t="str">
        <v>0 - BM Costs</v>
      </c>
      <c r="L1983" s="1" t="str">
        <v>0 - BM Port</v>
      </c>
      <c r="N1983" s="1" t="str">
        <v>0 - Port Assets</v>
      </c>
      <c r="O1983" s="8"/>
      <c r="P1983" s="8"/>
      <c r="Q1983" s="8"/>
      <c r="R1983" s="8"/>
      <c r="S1983" s="8"/>
      <c r="T1983" s="8"/>
      <c r="U1983" s="8"/>
      <c r="V1983" s="8"/>
      <c r="W1983" s="8"/>
      <c r="X1983" s="8"/>
      <c r="Y1983" s="8"/>
      <c r="Z1983" s="8"/>
      <c r="AA1983" s="8"/>
      <c r="AB1983" s="8"/>
      <c r="AC1983" s="8"/>
      <c r="AD1983" s="8"/>
      <c r="AE1983" s="8"/>
      <c r="AF1983" s="8"/>
      <c r="AG1983" s="8"/>
      <c r="AH1983" s="8"/>
      <c r="AI1983" s="8"/>
      <c r="AJ1983" s="8"/>
      <c r="AK1983" s="8"/>
      <c r="AL1983" s="8"/>
      <c r="AM1983" s="8"/>
      <c r="AN1983" s="8"/>
      <c r="AO1983" s="8"/>
      <c r="AP1983" s="8"/>
      <c r="AQ1983" s="8"/>
      <c r="AR1983" s="8"/>
      <c r="AS1983" s="8"/>
      <c r="AT1983" s="8"/>
      <c r="AU1983" s="8"/>
      <c r="AV1983" s="8"/>
      <c r="AW1983" s="8"/>
      <c r="AX1983" s="8"/>
      <c r="AY1983" s="8"/>
      <c r="AZ1983" s="8"/>
      <c r="BA1983" s="8"/>
      <c r="BB1983" s="8"/>
      <c r="BC1983" s="8"/>
      <c r="BD1983" s="8"/>
      <c r="BE1983" s="8"/>
      <c r="BF1983" s="8"/>
      <c r="BG1983" s="8"/>
      <c r="BH1983" s="8"/>
      <c r="BI1983" s="8"/>
      <c r="BJ1983" s="8"/>
      <c r="BK1983" s="8"/>
      <c r="BL1983" s="8"/>
      <c r="BM1983" s="8"/>
      <c r="BN1983" s="8"/>
      <c r="BO1983" s="8"/>
      <c r="BP1983" s="1" t="str">
        <v>0- Port Costs</v>
      </c>
      <c r="BT1983" s="1" t="str">
        <v>0- Port Value</v>
      </c>
      <c r="BU1983" s="8"/>
    </row>
    <row r="1984" spans="8:73" hidden="1" outlineLevel="1" x14ac:dyDescent="0.3">
      <c r="H1984" s="1" t="str">
        <v>0 - BM Costs</v>
      </c>
      <c r="L1984" s="1" t="str">
        <v>0 - BM Port</v>
      </c>
      <c r="N1984" s="1" t="str">
        <v>0 - Port Assets</v>
      </c>
      <c r="O1984" s="8"/>
      <c r="P1984" s="8"/>
      <c r="Q1984" s="8"/>
      <c r="R1984" s="8"/>
      <c r="S1984" s="8"/>
      <c r="T1984" s="8"/>
      <c r="U1984" s="8"/>
      <c r="V1984" s="8"/>
      <c r="W1984" s="8"/>
      <c r="X1984" s="8"/>
      <c r="Y1984" s="8"/>
      <c r="Z1984" s="8"/>
      <c r="AA1984" s="8"/>
      <c r="AB1984" s="8"/>
      <c r="AC1984" s="8"/>
      <c r="AD1984" s="8"/>
      <c r="AE1984" s="8"/>
      <c r="AF1984" s="8"/>
      <c r="AG1984" s="8"/>
      <c r="AH1984" s="8"/>
      <c r="AI1984" s="8"/>
      <c r="AJ1984" s="8"/>
      <c r="AK1984" s="8"/>
      <c r="AL1984" s="8"/>
      <c r="AM1984" s="8"/>
      <c r="AN1984" s="8"/>
      <c r="AO1984" s="8"/>
      <c r="AP1984" s="8"/>
      <c r="AQ1984" s="8"/>
      <c r="AR1984" s="8"/>
      <c r="AS1984" s="8"/>
      <c r="AT1984" s="8"/>
      <c r="AU1984" s="8"/>
      <c r="AV1984" s="8"/>
      <c r="AW1984" s="8"/>
      <c r="AX1984" s="8"/>
      <c r="AY1984" s="8"/>
      <c r="AZ1984" s="8"/>
      <c r="BA1984" s="8"/>
      <c r="BB1984" s="8"/>
      <c r="BC1984" s="8"/>
      <c r="BD1984" s="8"/>
      <c r="BE1984" s="8"/>
      <c r="BF1984" s="8"/>
      <c r="BG1984" s="8"/>
      <c r="BH1984" s="8"/>
      <c r="BI1984" s="8"/>
      <c r="BJ1984" s="8"/>
      <c r="BK1984" s="8"/>
      <c r="BL1984" s="8"/>
      <c r="BM1984" s="8"/>
      <c r="BN1984" s="8"/>
      <c r="BO1984" s="8"/>
      <c r="BP1984" s="1" t="str">
        <v>0- Port Costs</v>
      </c>
      <c r="BT1984" s="1" t="str">
        <v>0- Port Value</v>
      </c>
      <c r="BU1984" s="8"/>
    </row>
    <row r="1985" spans="1:73" hidden="1" outlineLevel="1" x14ac:dyDescent="0.3">
      <c r="H1985" s="1" t="str">
        <v>0 - BM Costs</v>
      </c>
      <c r="L1985" s="1" t="str">
        <v>0 - BM Port</v>
      </c>
      <c r="N1985" s="1" t="str">
        <v>0 - Port Assets</v>
      </c>
      <c r="O1985" s="8"/>
      <c r="P1985" s="8"/>
      <c r="Q1985" s="8"/>
      <c r="R1985" s="8"/>
      <c r="S1985" s="8"/>
      <c r="T1985" s="8"/>
      <c r="U1985" s="8"/>
      <c r="V1985" s="8"/>
      <c r="W1985" s="8"/>
      <c r="X1985" s="8"/>
      <c r="Y1985" s="8"/>
      <c r="Z1985" s="8"/>
      <c r="AA1985" s="8"/>
      <c r="AB1985" s="8"/>
      <c r="AC1985" s="8"/>
      <c r="AD1985" s="8"/>
      <c r="AE1985" s="8"/>
      <c r="AF1985" s="8"/>
      <c r="AG1985" s="8"/>
      <c r="AH1985" s="8"/>
      <c r="AI1985" s="8"/>
      <c r="AJ1985" s="8"/>
      <c r="AK1985" s="8"/>
      <c r="AL1985" s="8"/>
      <c r="AM1985" s="8"/>
      <c r="AN1985" s="8"/>
      <c r="AO1985" s="8"/>
      <c r="AP1985" s="8"/>
      <c r="AQ1985" s="8"/>
      <c r="AR1985" s="8"/>
      <c r="AS1985" s="8"/>
      <c r="AT1985" s="8"/>
      <c r="AU1985" s="8"/>
      <c r="AV1985" s="8"/>
      <c r="AW1985" s="8"/>
      <c r="AX1985" s="8"/>
      <c r="AY1985" s="8"/>
      <c r="AZ1985" s="8"/>
      <c r="BA1985" s="8"/>
      <c r="BB1985" s="8"/>
      <c r="BC1985" s="8"/>
      <c r="BD1985" s="8"/>
      <c r="BE1985" s="8"/>
      <c r="BF1985" s="8"/>
      <c r="BG1985" s="8"/>
      <c r="BH1985" s="8"/>
      <c r="BI1985" s="8"/>
      <c r="BJ1985" s="8"/>
      <c r="BK1985" s="8"/>
      <c r="BL1985" s="8"/>
      <c r="BM1985" s="8"/>
      <c r="BN1985" s="8"/>
      <c r="BO1985" s="8"/>
      <c r="BP1985" s="1" t="str">
        <v>0- Port Costs</v>
      </c>
      <c r="BT1985" s="1" t="str">
        <v>0- Port Value</v>
      </c>
      <c r="BU1985" s="8"/>
    </row>
    <row r="1986" spans="1:73" hidden="1" outlineLevel="1" x14ac:dyDescent="0.3">
      <c r="H1986" s="1" t="str">
        <v>0 - BM Costs</v>
      </c>
      <c r="L1986" s="1" t="str">
        <v>0 - BM Port</v>
      </c>
      <c r="N1986" s="1" t="str">
        <v>0 - Port Assets</v>
      </c>
      <c r="O1986" s="8"/>
      <c r="P1986" s="8"/>
      <c r="Q1986" s="8"/>
      <c r="R1986" s="8"/>
      <c r="S1986" s="8"/>
      <c r="T1986" s="8"/>
      <c r="U1986" s="8"/>
      <c r="V1986" s="8"/>
      <c r="W1986" s="8"/>
      <c r="X1986" s="8"/>
      <c r="Y1986" s="8"/>
      <c r="Z1986" s="8"/>
      <c r="AA1986" s="8"/>
      <c r="AB1986" s="8"/>
      <c r="AC1986" s="8"/>
      <c r="AD1986" s="8"/>
      <c r="AE1986" s="8"/>
      <c r="AF1986" s="8"/>
      <c r="AG1986" s="8"/>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c r="BD1986" s="8"/>
      <c r="BE1986" s="8"/>
      <c r="BF1986" s="8"/>
      <c r="BG1986" s="8"/>
      <c r="BH1986" s="8"/>
      <c r="BI1986" s="8"/>
      <c r="BJ1986" s="8"/>
      <c r="BK1986" s="8"/>
      <c r="BL1986" s="8"/>
      <c r="BM1986" s="8"/>
      <c r="BN1986" s="8"/>
      <c r="BO1986" s="8"/>
      <c r="BP1986" s="1" t="str">
        <v>0- Port Costs</v>
      </c>
      <c r="BT1986" s="1" t="str">
        <v>0- Port Value</v>
      </c>
      <c r="BU1986" s="8"/>
    </row>
    <row r="1987" spans="1:73" hidden="1" outlineLevel="1" x14ac:dyDescent="0.3">
      <c r="H1987" s="1" t="str">
        <v>0 - BM Costs</v>
      </c>
      <c r="L1987" s="1" t="str">
        <v>0 - BM Port</v>
      </c>
      <c r="N1987" s="1" t="str">
        <v>0 - Port Assets</v>
      </c>
      <c r="O1987" s="8"/>
      <c r="P1987" s="8"/>
      <c r="Q1987" s="8"/>
      <c r="R1987" s="8"/>
      <c r="S1987" s="8"/>
      <c r="T1987" s="8"/>
      <c r="U1987" s="8"/>
      <c r="V1987" s="8"/>
      <c r="W1987" s="8"/>
      <c r="X1987" s="8"/>
      <c r="Y1987" s="8"/>
      <c r="Z1987" s="8"/>
      <c r="AA1987" s="8"/>
      <c r="AB1987" s="8"/>
      <c r="AC1987" s="8"/>
      <c r="AD1987" s="8"/>
      <c r="AE1987" s="8"/>
      <c r="AF1987" s="8"/>
      <c r="AG1987" s="8"/>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c r="BD1987" s="8"/>
      <c r="BE1987" s="8"/>
      <c r="BF1987" s="8"/>
      <c r="BG1987" s="8"/>
      <c r="BH1987" s="8"/>
      <c r="BI1987" s="8"/>
      <c r="BJ1987" s="8"/>
      <c r="BK1987" s="8"/>
      <c r="BL1987" s="8"/>
      <c r="BM1987" s="8"/>
      <c r="BN1987" s="8"/>
      <c r="BO1987" s="8"/>
      <c r="BP1987" s="1" t="str">
        <v>0- Port Costs</v>
      </c>
      <c r="BT1987" s="1" t="str">
        <v>0- Port Value</v>
      </c>
      <c r="BU1987" s="8"/>
    </row>
    <row r="1988" spans="1:73" hidden="1" outlineLevel="1" x14ac:dyDescent="0.3">
      <c r="H1988" s="1" t="str">
        <v>0 - BM Costs</v>
      </c>
      <c r="L1988" s="1" t="str">
        <v>0 - BM Port</v>
      </c>
      <c r="N1988" s="1" t="str">
        <v>0 - Port Assets</v>
      </c>
      <c r="O1988" s="8"/>
      <c r="P1988" s="8"/>
      <c r="Q1988" s="8"/>
      <c r="R1988" s="8"/>
      <c r="S1988" s="8"/>
      <c r="T1988" s="8"/>
      <c r="U1988" s="8"/>
      <c r="V1988" s="8"/>
      <c r="W1988" s="8"/>
      <c r="X1988" s="8"/>
      <c r="Y1988" s="8"/>
      <c r="Z1988" s="8"/>
      <c r="AA1988" s="8"/>
      <c r="AB1988" s="8"/>
      <c r="AC1988" s="8"/>
      <c r="AD1988" s="8"/>
      <c r="AE1988" s="8"/>
      <c r="AF1988" s="8"/>
      <c r="AG1988" s="8"/>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c r="BD1988" s="8"/>
      <c r="BE1988" s="8"/>
      <c r="BF1988" s="8"/>
      <c r="BG1988" s="8"/>
      <c r="BH1988" s="8"/>
      <c r="BI1988" s="8"/>
      <c r="BJ1988" s="8"/>
      <c r="BK1988" s="8"/>
      <c r="BL1988" s="8"/>
      <c r="BM1988" s="8"/>
      <c r="BN1988" s="8"/>
      <c r="BO1988" s="8"/>
      <c r="BP1988" s="1" t="str">
        <v>0- Port Costs</v>
      </c>
      <c r="BT1988" s="1" t="str">
        <v>0- Port Value</v>
      </c>
      <c r="BU1988" s="8"/>
    </row>
    <row r="1989" spans="1:73" hidden="1" outlineLevel="1" x14ac:dyDescent="0.3">
      <c r="H1989" s="1" t="str">
        <v>0 - BM Costs</v>
      </c>
      <c r="L1989" s="1" t="str">
        <v>0 - BM Port</v>
      </c>
      <c r="N1989" s="1" t="str">
        <v>0 - Port Assets</v>
      </c>
      <c r="O1989" s="8"/>
      <c r="P1989" s="8"/>
      <c r="Q1989" s="8"/>
      <c r="R1989" s="8"/>
      <c r="S1989" s="8"/>
      <c r="T1989" s="8"/>
      <c r="U1989" s="8"/>
      <c r="V1989" s="8"/>
      <c r="W1989" s="8"/>
      <c r="X1989" s="8"/>
      <c r="Y1989" s="8"/>
      <c r="Z1989" s="8"/>
      <c r="AA1989" s="8"/>
      <c r="AB1989" s="8"/>
      <c r="AC1989" s="8"/>
      <c r="AD1989" s="8"/>
      <c r="AE1989" s="8"/>
      <c r="AF1989" s="8"/>
      <c r="AG1989" s="8"/>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c r="BD1989" s="8"/>
      <c r="BE1989" s="8"/>
      <c r="BF1989" s="8"/>
      <c r="BG1989" s="8"/>
      <c r="BH1989" s="8"/>
      <c r="BI1989" s="8"/>
      <c r="BJ1989" s="8"/>
      <c r="BK1989" s="8"/>
      <c r="BL1989" s="8"/>
      <c r="BM1989" s="8"/>
      <c r="BN1989" s="8"/>
      <c r="BO1989" s="8"/>
      <c r="BP1989" s="1" t="str">
        <v>0- Port Costs</v>
      </c>
      <c r="BT1989" s="1" t="str">
        <v>0- Port Value</v>
      </c>
      <c r="BU1989" s="8"/>
    </row>
    <row r="1990" spans="1:73" hidden="1" outlineLevel="1" x14ac:dyDescent="0.3">
      <c r="H1990" s="1" t="str">
        <v>0 - BM Costs</v>
      </c>
      <c r="L1990" s="1" t="str">
        <v>0 - BM Port</v>
      </c>
      <c r="N1990" s="1" t="str">
        <v>0 - Port Assets</v>
      </c>
      <c r="O1990" s="8"/>
      <c r="P1990" s="8"/>
      <c r="Q1990" s="8"/>
      <c r="R1990" s="8"/>
      <c r="S1990" s="8"/>
      <c r="T1990" s="8"/>
      <c r="U1990" s="8"/>
      <c r="V1990" s="8"/>
      <c r="W1990" s="8"/>
      <c r="X1990" s="8"/>
      <c r="Y1990" s="8"/>
      <c r="Z1990" s="8"/>
      <c r="AA1990" s="8"/>
      <c r="AB1990" s="8"/>
      <c r="AC1990" s="8"/>
      <c r="AD1990" s="8"/>
      <c r="AE1990" s="8"/>
      <c r="AF1990" s="8"/>
      <c r="AG1990" s="8"/>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c r="BD1990" s="8"/>
      <c r="BE1990" s="8"/>
      <c r="BF1990" s="8"/>
      <c r="BG1990" s="8"/>
      <c r="BH1990" s="8"/>
      <c r="BI1990" s="8"/>
      <c r="BJ1990" s="8"/>
      <c r="BK1990" s="8"/>
      <c r="BL1990" s="8"/>
      <c r="BM1990" s="8"/>
      <c r="BN1990" s="8"/>
      <c r="BO1990" s="8"/>
      <c r="BP1990" s="1" t="str">
        <v>0- Port Costs</v>
      </c>
      <c r="BT1990" s="1" t="str">
        <v>0- Port Value</v>
      </c>
      <c r="BU1990" s="8"/>
    </row>
    <row r="1991" spans="1:73" hidden="1" outlineLevel="1" x14ac:dyDescent="0.3">
      <c r="H1991" s="1" t="str">
        <v>0 - BM Costs</v>
      </c>
      <c r="L1991" s="1" t="str">
        <v>0 - BM Port</v>
      </c>
      <c r="N1991" s="1" t="str">
        <v>0 - Port Assets</v>
      </c>
      <c r="O1991" s="8"/>
      <c r="P1991" s="8"/>
      <c r="Q1991" s="8"/>
      <c r="R1991" s="8"/>
      <c r="S1991" s="8"/>
      <c r="T1991" s="8"/>
      <c r="U1991" s="8"/>
      <c r="V1991" s="8"/>
      <c r="W1991" s="8"/>
      <c r="X1991" s="8"/>
      <c r="Y1991" s="8"/>
      <c r="Z1991" s="8"/>
      <c r="AA1991" s="8"/>
      <c r="AB1991" s="8"/>
      <c r="AC1991" s="8"/>
      <c r="AD1991" s="8"/>
      <c r="AE1991" s="8"/>
      <c r="AF1991" s="8"/>
      <c r="AG1991" s="8"/>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c r="BD1991" s="8"/>
      <c r="BE1991" s="8"/>
      <c r="BF1991" s="8"/>
      <c r="BG1991" s="8"/>
      <c r="BH1991" s="8"/>
      <c r="BI1991" s="8"/>
      <c r="BJ1991" s="8"/>
      <c r="BK1991" s="8"/>
      <c r="BL1991" s="8"/>
      <c r="BM1991" s="8"/>
      <c r="BN1991" s="8"/>
      <c r="BO1991" s="8"/>
      <c r="BP1991" s="1" t="str">
        <v>0- Port Costs</v>
      </c>
      <c r="BT1991" s="1" t="str">
        <v>0- Port Value</v>
      </c>
      <c r="BU1991" s="8"/>
    </row>
    <row r="1992" spans="1:73" hidden="1" outlineLevel="1" x14ac:dyDescent="0.3">
      <c r="H1992" s="1" t="str">
        <v>0 - BM Costs</v>
      </c>
      <c r="L1992" s="1" t="str">
        <v>0 - BM Port</v>
      </c>
      <c r="N1992" s="1" t="str">
        <v>0 - Port Assets</v>
      </c>
      <c r="O1992" s="8"/>
      <c r="P1992" s="8"/>
      <c r="Q1992" s="8"/>
      <c r="R1992" s="8"/>
      <c r="S1992" s="8"/>
      <c r="T1992" s="8"/>
      <c r="U1992" s="8"/>
      <c r="V1992" s="8"/>
      <c r="W1992" s="8"/>
      <c r="X1992" s="8"/>
      <c r="Y1992" s="8"/>
      <c r="Z1992" s="8"/>
      <c r="AA1992" s="8"/>
      <c r="AB1992" s="8"/>
      <c r="AC1992" s="8"/>
      <c r="AD1992" s="8"/>
      <c r="AE1992" s="8"/>
      <c r="AF1992" s="8"/>
      <c r="AG1992" s="8"/>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c r="BD1992" s="8"/>
      <c r="BE1992" s="8"/>
      <c r="BF1992" s="8"/>
      <c r="BG1992" s="8"/>
      <c r="BH1992" s="8"/>
      <c r="BI1992" s="8"/>
      <c r="BJ1992" s="8"/>
      <c r="BK1992" s="8"/>
      <c r="BL1992" s="8"/>
      <c r="BM1992" s="8"/>
      <c r="BN1992" s="8"/>
      <c r="BO1992" s="8"/>
      <c r="BP1992" s="1" t="str">
        <v>0- Port Costs</v>
      </c>
      <c r="BT1992" s="1" t="str">
        <v>0- Port Value</v>
      </c>
      <c r="BU1992" s="8"/>
    </row>
    <row r="1993" spans="1:73" hidden="1" outlineLevel="1" x14ac:dyDescent="0.3">
      <c r="H1993" s="1" t="str">
        <v>0 - BM Costs</v>
      </c>
      <c r="L1993" s="1" t="str">
        <v>0 - BM Port</v>
      </c>
      <c r="N1993" s="1" t="str">
        <v>0 - Port Assets</v>
      </c>
      <c r="O1993" s="8"/>
      <c r="P1993" s="8"/>
      <c r="Q1993" s="8"/>
      <c r="R1993" s="8"/>
      <c r="S1993" s="8"/>
      <c r="T1993" s="8"/>
      <c r="U1993" s="8"/>
      <c r="V1993" s="8"/>
      <c r="W1993" s="8"/>
      <c r="X1993" s="8"/>
      <c r="Y1993" s="8"/>
      <c r="Z1993" s="8"/>
      <c r="AA1993" s="8"/>
      <c r="AB1993" s="8"/>
      <c r="AC1993" s="8"/>
      <c r="AD1993" s="8"/>
      <c r="AE1993" s="8"/>
      <c r="AF1993" s="8"/>
      <c r="AG1993" s="8"/>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c r="BD1993" s="8"/>
      <c r="BE1993" s="8"/>
      <c r="BF1993" s="8"/>
      <c r="BG1993" s="8"/>
      <c r="BH1993" s="8"/>
      <c r="BI1993" s="8"/>
      <c r="BJ1993" s="8"/>
      <c r="BK1993" s="8"/>
      <c r="BL1993" s="8"/>
      <c r="BM1993" s="8"/>
      <c r="BN1993" s="8"/>
      <c r="BO1993" s="8"/>
      <c r="BP1993" s="1" t="str">
        <v>0- Port Costs</v>
      </c>
      <c r="BT1993" s="1" t="str">
        <v>0- Port Value</v>
      </c>
      <c r="BU1993" s="8"/>
    </row>
    <row r="1994" spans="1:73" hidden="1" outlineLevel="1" x14ac:dyDescent="0.3">
      <c r="H1994" s="1" t="str">
        <v>0 - BM Costs</v>
      </c>
      <c r="L1994" s="1" t="str">
        <v>0 - BM Port</v>
      </c>
      <c r="N1994" s="1" t="str">
        <v>0 - Port Assets</v>
      </c>
      <c r="O1994" s="8"/>
      <c r="P1994" s="8"/>
      <c r="Q1994" s="8"/>
      <c r="R1994" s="8"/>
      <c r="S1994" s="8"/>
      <c r="T1994" s="8"/>
      <c r="U1994" s="8"/>
      <c r="V1994" s="8"/>
      <c r="W1994" s="8"/>
      <c r="X1994" s="8"/>
      <c r="Y1994" s="8"/>
      <c r="Z1994" s="8"/>
      <c r="AA1994" s="8"/>
      <c r="AB1994" s="8"/>
      <c r="AC1994" s="8"/>
      <c r="AD1994" s="8"/>
      <c r="AE1994" s="8"/>
      <c r="AF1994" s="8"/>
      <c r="AG1994" s="8"/>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c r="BD1994" s="8"/>
      <c r="BE1994" s="8"/>
      <c r="BF1994" s="8"/>
      <c r="BG1994" s="8"/>
      <c r="BH1994" s="8"/>
      <c r="BI1994" s="8"/>
      <c r="BJ1994" s="8"/>
      <c r="BK1994" s="8"/>
      <c r="BL1994" s="8"/>
      <c r="BM1994" s="8"/>
      <c r="BN1994" s="8"/>
      <c r="BO1994" s="8"/>
      <c r="BP1994" s="1" t="str">
        <v>0- Port Costs</v>
      </c>
      <c r="BT1994" s="1" t="str">
        <v>0- Port Value</v>
      </c>
      <c r="BU1994" s="8"/>
    </row>
    <row r="1995" spans="1:73" hidden="1" outlineLevel="1" x14ac:dyDescent="0.3">
      <c r="H1995" s="1" t="str">
        <v>0 - BM Costs</v>
      </c>
      <c r="L1995" s="1" t="str">
        <v>0 - BM Port</v>
      </c>
      <c r="N1995" s="1" t="str">
        <v>0 - Port Assets</v>
      </c>
      <c r="O1995" s="8"/>
      <c r="P1995" s="8"/>
      <c r="Q1995" s="8"/>
      <c r="R1995" s="8"/>
      <c r="S1995" s="8"/>
      <c r="T1995" s="8"/>
      <c r="U1995" s="8"/>
      <c r="V1995" s="8"/>
      <c r="W1995" s="8"/>
      <c r="X1995" s="8"/>
      <c r="Y1995" s="8"/>
      <c r="Z1995" s="8"/>
      <c r="AA1995" s="8"/>
      <c r="AB1995" s="8"/>
      <c r="AC1995" s="8"/>
      <c r="AD1995" s="8"/>
      <c r="AE1995" s="8"/>
      <c r="AF1995" s="8"/>
      <c r="AG1995" s="8"/>
      <c r="AH1995" s="8"/>
      <c r="AI1995" s="8"/>
      <c r="AJ1995" s="8"/>
      <c r="AK1995" s="8"/>
      <c r="AL1995" s="8"/>
      <c r="AM1995" s="8"/>
      <c r="AN1995" s="8"/>
      <c r="AO1995" s="8"/>
      <c r="AP1995" s="8"/>
      <c r="AQ1995" s="8"/>
      <c r="AR1995" s="8"/>
      <c r="AS1995" s="8"/>
      <c r="AT1995" s="8"/>
      <c r="AU1995" s="8"/>
      <c r="AV1995" s="8"/>
      <c r="AW1995" s="8"/>
      <c r="AX1995" s="8"/>
      <c r="AY1995" s="8"/>
      <c r="AZ1995" s="8"/>
      <c r="BA1995" s="8"/>
      <c r="BB1995" s="8"/>
      <c r="BC1995" s="8"/>
      <c r="BD1995" s="8"/>
      <c r="BE1995" s="8"/>
      <c r="BF1995" s="8"/>
      <c r="BG1995" s="8"/>
      <c r="BH1995" s="8"/>
      <c r="BI1995" s="8"/>
      <c r="BJ1995" s="8"/>
      <c r="BK1995" s="8"/>
      <c r="BL1995" s="8"/>
      <c r="BM1995" s="8"/>
      <c r="BN1995" s="8"/>
      <c r="BO1995" s="8"/>
      <c r="BP1995" s="1" t="str">
        <v>0- Port Costs</v>
      </c>
      <c r="BT1995" s="1" t="str">
        <v>0- Port Value</v>
      </c>
      <c r="BU1995" s="8"/>
    </row>
    <row r="1996" spans="1:73" hidden="1" outlineLevel="1" x14ac:dyDescent="0.3">
      <c r="H1996" s="1" t="str">
        <v>0 - BM Costs</v>
      </c>
      <c r="L1996" s="1" t="str">
        <v>0 - BM Port</v>
      </c>
      <c r="N1996" s="1" t="str">
        <v>0 - Port Assets</v>
      </c>
      <c r="O1996" s="8"/>
      <c r="P1996" s="8"/>
      <c r="Q1996" s="8"/>
      <c r="R1996" s="8"/>
      <c r="S1996" s="8"/>
      <c r="T1996" s="8"/>
      <c r="U1996" s="8"/>
      <c r="V1996" s="8"/>
      <c r="W1996" s="8"/>
      <c r="X1996" s="8"/>
      <c r="Y1996" s="8"/>
      <c r="Z1996" s="8"/>
      <c r="AA1996" s="8"/>
      <c r="AB1996" s="8"/>
      <c r="AC1996" s="8"/>
      <c r="AD1996" s="8"/>
      <c r="AE1996" s="8"/>
      <c r="AF1996" s="8"/>
      <c r="AG1996" s="8"/>
      <c r="AH1996" s="8"/>
      <c r="AI1996" s="8"/>
      <c r="AJ1996" s="8"/>
      <c r="AK1996" s="8"/>
      <c r="AL1996" s="8"/>
      <c r="AM1996" s="8"/>
      <c r="AN1996" s="8"/>
      <c r="AO1996" s="8"/>
      <c r="AP1996" s="8"/>
      <c r="AQ1996" s="8"/>
      <c r="AR1996" s="8"/>
      <c r="AS1996" s="8"/>
      <c r="AT1996" s="8"/>
      <c r="AU1996" s="8"/>
      <c r="AV1996" s="8"/>
      <c r="AW1996" s="8"/>
      <c r="AX1996" s="8"/>
      <c r="AY1996" s="8"/>
      <c r="AZ1996" s="8"/>
      <c r="BA1996" s="8"/>
      <c r="BB1996" s="8"/>
      <c r="BC1996" s="8"/>
      <c r="BD1996" s="8"/>
      <c r="BE1996" s="8"/>
      <c r="BF1996" s="8"/>
      <c r="BG1996" s="8"/>
      <c r="BH1996" s="8"/>
      <c r="BI1996" s="8"/>
      <c r="BJ1996" s="8"/>
      <c r="BK1996" s="8"/>
      <c r="BL1996" s="8"/>
      <c r="BM1996" s="8"/>
      <c r="BN1996" s="8"/>
      <c r="BO1996" s="8"/>
      <c r="BP1996" s="1" t="str">
        <v>0- Port Costs</v>
      </c>
      <c r="BT1996" s="1" t="str">
        <v>0- Port Value</v>
      </c>
      <c r="BU1996" s="8"/>
    </row>
    <row r="1997" spans="1:73" hidden="1" outlineLevel="1" x14ac:dyDescent="0.3">
      <c r="H1997" s="1" t="str">
        <v>0 - BM Costs</v>
      </c>
      <c r="L1997" s="1" t="str">
        <v>0 - BM Port</v>
      </c>
      <c r="N1997" s="1" t="str">
        <v>0 - Port Assets</v>
      </c>
      <c r="O1997" s="8"/>
      <c r="P1997" s="8"/>
      <c r="Q1997" s="8"/>
      <c r="R1997" s="8"/>
      <c r="S1997" s="8"/>
      <c r="T1997" s="8"/>
      <c r="U1997" s="8"/>
      <c r="V1997" s="8"/>
      <c r="W1997" s="8"/>
      <c r="X1997" s="8"/>
      <c r="Y1997" s="8"/>
      <c r="Z1997" s="8"/>
      <c r="AA1997" s="8"/>
      <c r="AB1997" s="8"/>
      <c r="AC1997" s="8"/>
      <c r="AD1997" s="8"/>
      <c r="AE1997" s="8"/>
      <c r="AF1997" s="8"/>
      <c r="AG1997" s="8"/>
      <c r="AH1997" s="8"/>
      <c r="AI1997" s="8"/>
      <c r="AJ1997" s="8"/>
      <c r="AK1997" s="8"/>
      <c r="AL1997" s="8"/>
      <c r="AM1997" s="8"/>
      <c r="AN1997" s="8"/>
      <c r="AO1997" s="8"/>
      <c r="AP1997" s="8"/>
      <c r="AQ1997" s="8"/>
      <c r="AR1997" s="8"/>
      <c r="AS1997" s="8"/>
      <c r="AT1997" s="8"/>
      <c r="AU1997" s="8"/>
      <c r="AV1997" s="8"/>
      <c r="AW1997" s="8"/>
      <c r="AX1997" s="8"/>
      <c r="AY1997" s="8"/>
      <c r="AZ1997" s="8"/>
      <c r="BA1997" s="8"/>
      <c r="BB1997" s="8"/>
      <c r="BC1997" s="8"/>
      <c r="BD1997" s="8"/>
      <c r="BE1997" s="8"/>
      <c r="BF1997" s="8"/>
      <c r="BG1997" s="8"/>
      <c r="BH1997" s="8"/>
      <c r="BI1997" s="8"/>
      <c r="BJ1997" s="8"/>
      <c r="BK1997" s="8"/>
      <c r="BL1997" s="8"/>
      <c r="BM1997" s="8"/>
      <c r="BN1997" s="8"/>
      <c r="BO1997" s="8"/>
      <c r="BP1997" s="1" t="str">
        <v>0- Port Costs</v>
      </c>
      <c r="BT1997" s="1" t="str">
        <v>0- Port Value</v>
      </c>
      <c r="BU1997" s="8"/>
    </row>
    <row r="1998" spans="1:73" hidden="1" outlineLevel="1" x14ac:dyDescent="0.3">
      <c r="H1998" s="1" t="str">
        <v>0 - BM Costs</v>
      </c>
      <c r="L1998" s="1" t="str">
        <v>0 - BM Port</v>
      </c>
      <c r="N1998" s="1" t="str">
        <v>0 - Port Assets</v>
      </c>
      <c r="O1998" s="8"/>
      <c r="P1998" s="8"/>
      <c r="Q1998" s="8"/>
      <c r="R1998" s="8"/>
      <c r="S1998" s="8"/>
      <c r="T1998" s="8"/>
      <c r="U1998" s="8"/>
      <c r="V1998" s="8"/>
      <c r="W1998" s="8"/>
      <c r="X1998" s="8"/>
      <c r="Y1998" s="8"/>
      <c r="Z1998" s="8"/>
      <c r="AA1998" s="8"/>
      <c r="AB1998" s="8"/>
      <c r="AC1998" s="8"/>
      <c r="AD1998" s="8"/>
      <c r="AE1998" s="8"/>
      <c r="AF1998" s="8"/>
      <c r="AG1998" s="8"/>
      <c r="AH1998" s="8"/>
      <c r="AI1998" s="8"/>
      <c r="AJ1998" s="8"/>
      <c r="AK1998" s="8"/>
      <c r="AL1998" s="8"/>
      <c r="AM1998" s="8"/>
      <c r="AN1998" s="8"/>
      <c r="AO1998" s="8"/>
      <c r="AP1998" s="8"/>
      <c r="AQ1998" s="8"/>
      <c r="AR1998" s="8"/>
      <c r="AS1998" s="8"/>
      <c r="AT1998" s="8"/>
      <c r="AU1998" s="8"/>
      <c r="AV1998" s="8"/>
      <c r="AW1998" s="8"/>
      <c r="AX1998" s="8"/>
      <c r="AY1998" s="8"/>
      <c r="AZ1998" s="8"/>
      <c r="BA1998" s="8"/>
      <c r="BB1998" s="8"/>
      <c r="BC1998" s="8"/>
      <c r="BD1998" s="8"/>
      <c r="BE1998" s="8"/>
      <c r="BF1998" s="8"/>
      <c r="BG1998" s="8"/>
      <c r="BH1998" s="8"/>
      <c r="BI1998" s="8"/>
      <c r="BJ1998" s="8"/>
      <c r="BK1998" s="8"/>
      <c r="BL1998" s="8"/>
      <c r="BM1998" s="8"/>
      <c r="BN1998" s="8"/>
      <c r="BO1998" s="8"/>
      <c r="BP1998" s="1" t="str">
        <v>0- Port Costs</v>
      </c>
      <c r="BT1998" s="1" t="str">
        <v>0- Port Value</v>
      </c>
      <c r="BU1998" s="8"/>
    </row>
    <row r="1999" spans="1:73" collapsed="1" x14ac:dyDescent="0.3">
      <c r="H1999" s="1" t="str">
        <v>0 - BM Costs</v>
      </c>
      <c r="L1999" s="1" t="str">
        <v>0 - BM Port</v>
      </c>
      <c r="N1999" s="1" t="str">
        <v>0 - Port Assets</v>
      </c>
      <c r="O1999" s="8"/>
      <c r="P1999" s="8"/>
      <c r="Q1999" s="8"/>
      <c r="R1999" s="8"/>
      <c r="S1999" s="8"/>
      <c r="T1999" s="8"/>
      <c r="U1999" s="8"/>
      <c r="V1999" s="8"/>
      <c r="W1999" s="8"/>
      <c r="X1999" s="8"/>
      <c r="Y1999" s="8"/>
      <c r="Z1999" s="8"/>
      <c r="AA1999" s="8"/>
      <c r="AB1999" s="8"/>
      <c r="AC1999" s="8"/>
      <c r="AD1999" s="8"/>
      <c r="AE1999" s="8"/>
      <c r="AF1999" s="8"/>
      <c r="AG1999" s="8"/>
      <c r="AH1999" s="8"/>
      <c r="AI1999" s="8"/>
      <c r="AJ1999" s="8"/>
      <c r="AK1999" s="8"/>
      <c r="AL1999" s="8"/>
      <c r="AM1999" s="8"/>
      <c r="AN1999" s="8"/>
      <c r="AO1999" s="8"/>
      <c r="AP1999" s="8"/>
      <c r="AQ1999" s="8"/>
      <c r="AR1999" s="8"/>
      <c r="AS1999" s="8"/>
      <c r="AT1999" s="8"/>
      <c r="AU1999" s="8"/>
      <c r="AV1999" s="8"/>
      <c r="AW1999" s="8"/>
      <c r="AX1999" s="8"/>
      <c r="AY1999" s="8"/>
      <c r="AZ1999" s="8"/>
      <c r="BA1999" s="8"/>
      <c r="BB1999" s="8"/>
      <c r="BC1999" s="8"/>
      <c r="BD1999" s="8"/>
      <c r="BE1999" s="8"/>
      <c r="BF1999" s="8"/>
      <c r="BG1999" s="8"/>
      <c r="BH1999" s="8"/>
      <c r="BI1999" s="8"/>
      <c r="BJ1999" s="8"/>
      <c r="BK1999" s="8"/>
      <c r="BL1999" s="8"/>
      <c r="BM1999" s="8"/>
      <c r="BN1999" s="8"/>
      <c r="BO1999" s="8"/>
      <c r="BP1999" s="1" t="str">
        <v>0- Port Costs</v>
      </c>
      <c r="BT1999" s="1" t="str">
        <v>0- Port Value</v>
      </c>
      <c r="BU1999" s="8"/>
    </row>
    <row r="2000" spans="1:73" s="16" customFormat="1" x14ac:dyDescent="0.3">
      <c r="A2000" s="16" t="s">
        <v>24</v>
      </c>
      <c r="H2000" s="16" t="str">
        <v>0 - BM Costs</v>
      </c>
      <c r="L2000" s="16" t="str">
        <v>0 - BM Port</v>
      </c>
      <c r="N2000" s="16" t="str">
        <v>0 - Port Assets</v>
      </c>
      <c r="BP2000" s="16" t="str">
        <v>0- Port Costs</v>
      </c>
      <c r="BT2000" s="16" t="str">
        <v>0- Port Value</v>
      </c>
    </row>
    <row r="2001" spans="1:73" x14ac:dyDescent="0.3">
      <c r="A2001" s="1" cm="1">
        <f t="array" aca="1" ref="A2001:A2014" ca="1">_xlfn.ANCHORARRAY(A1006)</f>
        <v>1</v>
      </c>
      <c r="B2001" s="1" cm="1" vm="59">
        <f t="array" aca="1" ref="B2001:B2014" ca="1">_xlfn.ANCHORARRAY(B1006)</f>
        <v>44886</v>
      </c>
      <c r="C2001" s="11" cm="1">
        <f t="array" aca="1" ref="C2001:C2013" ca="1">_xlfn.LET(
_xlpm.DynamicArray,_xlfn.ANCHORARRAY(C1006),
_xlpm.RowsA,ROWS(_xlpm.DynamicArray),
_xlpm.Result,IF(_xlfn.SEQUENCE(_xlpm.RowsA-1)&lt;=_xlpm.RowsA,
(INDEX(_xlpm.DynamicArray,_xlfn.SEQUENCE(_xlpm.RowsA-1))/INDEX(OFFSET(_xlpm.DynamicArray, 1, 0), _xlfn.SEQUENCE(_xlpm.RowsA-1)))-1,
"NO"), _xlpm.Result)</f>
        <v>4.3905865823674617E-3</v>
      </c>
      <c r="D2001" s="11" cm="1">
        <f t="array" aca="1" ref="D2001:D2013" ca="1">_xlfn.LET(
_xlpm.DynamicArray,_xlfn.ANCHORARRAY(D1006),
_xlpm.RowsA,ROWS(_xlpm.DynamicArray),
_xlpm.Result,IF(_xlfn.SEQUENCE(_xlpm.RowsA-1)&lt;=_xlpm.RowsA,
(INDEX(_xlpm.DynamicArray,_xlfn.SEQUENCE(_xlpm.RowsA-1))/INDEX(OFFSET(_xlpm.DynamicArray, 1, 0), _xlfn.SEQUENCE(_xlpm.RowsA-1)))-1,
"NO"), _xlpm.Result)</f>
        <v>0</v>
      </c>
      <c r="E2001" s="11" cm="1">
        <f t="array" aca="1" ref="E2001:E2013" ca="1">_xlfn.LET(
_xlpm.DynamicArray,_xlfn.ANCHORARRAY(E1006),
_xlpm.RowsA,ROWS(_xlpm.DynamicArray),
_xlpm.Result,IF(_xlfn.SEQUENCE(_xlpm.RowsA-1)&lt;=_xlpm.RowsA,
(INDEX(_xlpm.DynamicArray,_xlfn.SEQUENCE(_xlpm.RowsA-1))/INDEX(OFFSET(_xlpm.DynamicArray, 1, 0), _xlfn.SEQUENCE(_xlpm.RowsA-1)))-1,
"NO"), _xlpm.Result)</f>
        <v>-5.2065255119749798E-3</v>
      </c>
      <c r="F2001" s="11" cm="1">
        <f t="array" aca="1" ref="F2001:F2013" ca="1">_xlfn.LET(
_xlpm.DynamicArray,_xlfn.ANCHORARRAY(F1006),
_xlpm.RowsA,ROWS(_xlpm.DynamicArray),
_xlpm.Result,IF(_xlfn.SEQUENCE(_xlpm.RowsA-1)&lt;=_xlpm.RowsA,
(INDEX(_xlpm.DynamicArray,_xlfn.SEQUENCE(_xlpm.RowsA-1))/INDEX(OFFSET(_xlpm.DynamicArray, 1, 0), _xlfn.SEQUENCE(_xlpm.RowsA-1)))-1,
"NO"), _xlpm.Result)</f>
        <v>-3.8216560509553021E-3</v>
      </c>
      <c r="G2001" s="11" cm="1">
        <f t="array" aca="1" ref="G2001:G2013" ca="1">_xlfn.LET(
_xlpm.DynamicArray,_xlfn.ANCHORARRAY(G1006),
_xlpm.RowsA,ROWS(_xlpm.DynamicArray),
_xlpm.Result,IF(_xlfn.SEQUENCE(_xlpm.RowsA-1)&lt;=_xlpm.RowsA,
(INDEX(_xlpm.DynamicArray,_xlfn.SEQUENCE(_xlpm.RowsA-1))/INDEX(OFFSET(_xlpm.DynamicArray, 1, 0), _xlfn.SEQUENCE(_xlpm.RowsA-1)))-1,
"NO"), _xlpm.Result)</f>
        <v>-1.0003334444814715E-3</v>
      </c>
      <c r="H2001" s="1" t="str">
        <v>0 - BM Costs</v>
      </c>
      <c r="I2001" s="11"/>
      <c r="J2001" s="11"/>
      <c r="K2001" s="11"/>
      <c r="L2001" s="1" t="str">
        <v>0 - BM Port</v>
      </c>
      <c r="M2001" s="11" cm="1">
        <f t="array" aca="1" ref="M2001:M2013" ca="1">_xlfn.LET(
_xlpm.DynamicArray,_xlfn.ANCHORARRAY(M1006),
_xlpm.RowsA,ROWS(_xlpm.DynamicArray),
_xlpm.Result,IF(_xlfn.SEQUENCE(_xlpm.RowsA-1)&lt;=_xlpm.RowsA,
(INDEX(_xlpm.DynamicArray,_xlfn.SEQUENCE(_xlpm.RowsA-1))/INDEX(OFFSET(_xlpm.DynamicArray, 1, 0), _xlfn.SEQUENCE(_xlpm.RowsA-1)))-1,
"NO"), _xlpm.Result)</f>
        <v>-1.1535726532653223E-3</v>
      </c>
      <c r="N2001" s="1" t="str">
        <v>0 - Port Assets</v>
      </c>
      <c r="O2001" s="11" cm="1">
        <f t="array" aca="1" ref="O2001:O2013" ca="1">_xlfn.LET(
_xlpm.DynamicArray,_xlfn.ANCHORARRAY(O1006),
_xlpm.RowsA,ROWS(_xlpm.DynamicArray),
_xlpm.Result,IF(_xlfn.SEQUENCE(_xlpm.RowsA-1)&lt;=_xlpm.RowsA,
(INDEX(_xlpm.DynamicArray,_xlfn.SEQUENCE(_xlpm.RowsA-1))/INDEX(OFFSET(_xlpm.DynamicArray, 1, 0), _xlfn.SEQUENCE(_xlpm.RowsA-1)))-1,
"NO"), _xlpm.Result)</f>
        <v>9.1635469631781152E-3</v>
      </c>
      <c r="P2001" s="11" cm="1">
        <f t="array" aca="1" ref="P2001:P2013" ca="1">_xlfn.LET(
_xlpm.DynamicArray,_xlfn.ANCHORARRAY(P1006),
_xlpm.RowsA,ROWS(_xlpm.DynamicArray),
_xlpm.Result,IF(_xlfn.SEQUENCE(_xlpm.RowsA-1)&lt;=_xlpm.RowsA,
(INDEX(_xlpm.DynamicArray,_xlfn.SEQUENCE(_xlpm.RowsA-1))/INDEX(OFFSET(_xlpm.DynamicArray, 1, 0), _xlfn.SEQUENCE(_xlpm.RowsA-1)))-1,
"NO"), _xlpm.Result)</f>
        <v>9.2735703245747647E-3</v>
      </c>
      <c r="Q2001" s="11" cm="1">
        <f t="array" aca="1" ref="Q2001:Q2013" ca="1">_xlfn.LET(
_xlpm.DynamicArray,_xlfn.ANCHORARRAY(Q1006),
_xlpm.RowsA,ROWS(_xlpm.DynamicArray),
_xlpm.Result,IF(_xlfn.SEQUENCE(_xlpm.RowsA-1)&lt;=_xlpm.RowsA,
(INDEX(_xlpm.DynamicArray,_xlfn.SEQUENCE(_xlpm.RowsA-1))/INDEX(OFFSET(_xlpm.DynamicArray, 1, 0), _xlfn.SEQUENCE(_xlpm.RowsA-1)))-1,
"NO"), _xlpm.Result)</f>
        <v>-9.4463395434269959E-3</v>
      </c>
      <c r="R2001" s="11" t="e" cm="1">
        <f t="array" aca="1" ref="R2001:R2013" ca="1">_xlfn.LET(
_xlpm.DynamicArray,_xlfn.ANCHORARRAY(R1006),
_xlpm.RowsA,ROWS(_xlpm.DynamicArray),
_xlpm.Result,IF(_xlfn.SEQUENCE(_xlpm.RowsA-1)&lt;=_xlpm.RowsA,
(INDEX(_xlpm.DynamicArray,_xlfn.SEQUENCE(_xlpm.RowsA-1))/INDEX(OFFSET(_xlpm.DynamicArray, 1, 0), _xlfn.SEQUENCE(_xlpm.RowsA-1)))-1,
"NO"), _xlpm.Result)</f>
        <v>#DIV/0!</v>
      </c>
      <c r="S2001" s="11" t="e" cm="1">
        <f t="array" aca="1" ref="S2001:S2013" ca="1">_xlfn.LET(
_xlpm.DynamicArray,_xlfn.ANCHORARRAY(S1006),
_xlpm.RowsA,ROWS(_xlpm.DynamicArray),
_xlpm.Result,IF(_xlfn.SEQUENCE(_xlpm.RowsA-1)&lt;=_xlpm.RowsA,
(INDEX(_xlpm.DynamicArray,_xlfn.SEQUENCE(_xlpm.RowsA-1))/INDEX(OFFSET(_xlpm.DynamicArray, 1, 0), _xlfn.SEQUENCE(_xlpm.RowsA-1)))-1,
"NO"), _xlpm.Result)</f>
        <v>#DIV/0!</v>
      </c>
      <c r="T2001" s="11" t="e" cm="1">
        <f t="array" aca="1" ref="T2001:T2013" ca="1">_xlfn.LET(
_xlpm.DynamicArray,_xlfn.ANCHORARRAY(T1006),
_xlpm.RowsA,ROWS(_xlpm.DynamicArray),
_xlpm.Result,IF(_xlfn.SEQUENCE(_xlpm.RowsA-1)&lt;=_xlpm.RowsA,
(INDEX(_xlpm.DynamicArray,_xlfn.SEQUENCE(_xlpm.RowsA-1))/INDEX(OFFSET(_xlpm.DynamicArray, 1, 0), _xlfn.SEQUENCE(_xlpm.RowsA-1)))-1,
"NO"), _xlpm.Result)</f>
        <v>#DIV/0!</v>
      </c>
      <c r="U2001" s="11" t="e" cm="1">
        <f t="array" aca="1" ref="U2001:U2013" ca="1">_xlfn.LET(
_xlpm.DynamicArray,_xlfn.ANCHORARRAY(U1006),
_xlpm.RowsA,ROWS(_xlpm.DynamicArray),
_xlpm.Result,IF(_xlfn.SEQUENCE(_xlpm.RowsA-1)&lt;=_xlpm.RowsA,
(INDEX(_xlpm.DynamicArray,_xlfn.SEQUENCE(_xlpm.RowsA-1))/INDEX(OFFSET(_xlpm.DynamicArray, 1, 0), _xlfn.SEQUENCE(_xlpm.RowsA-1)))-1,
"NO"), _xlpm.Result)</f>
        <v>#DIV/0!</v>
      </c>
      <c r="V2001" s="11" t="e" cm="1">
        <f t="array" aca="1" ref="V2001:V2013" ca="1">_xlfn.LET(
_xlpm.DynamicArray,_xlfn.ANCHORARRAY(V1006),
_xlpm.RowsA,ROWS(_xlpm.DynamicArray),
_xlpm.Result,IF(_xlfn.SEQUENCE(_xlpm.RowsA-1)&lt;=_xlpm.RowsA,
(INDEX(_xlpm.DynamicArray,_xlfn.SEQUENCE(_xlpm.RowsA-1))/INDEX(OFFSET(_xlpm.DynamicArray, 1, 0), _xlfn.SEQUENCE(_xlpm.RowsA-1)))-1,
"NO"), _xlpm.Result)</f>
        <v>#DIV/0!</v>
      </c>
      <c r="W2001" s="11" t="e" cm="1">
        <f t="array" aca="1" ref="W2001:W2013" ca="1">_xlfn.LET(
_xlpm.DynamicArray,_xlfn.ANCHORARRAY(W1006),
_xlpm.RowsA,ROWS(_xlpm.DynamicArray),
_xlpm.Result,IF(_xlfn.SEQUENCE(_xlpm.RowsA-1)&lt;=_xlpm.RowsA,
(INDEX(_xlpm.DynamicArray,_xlfn.SEQUENCE(_xlpm.RowsA-1))/INDEX(OFFSET(_xlpm.DynamicArray, 1, 0), _xlfn.SEQUENCE(_xlpm.RowsA-1)))-1,
"NO"), _xlpm.Result)</f>
        <v>#DIV/0!</v>
      </c>
      <c r="X2001" s="11" t="e" cm="1">
        <f t="array" aca="1" ref="X2001:X2013" ca="1">_xlfn.LET(
_xlpm.DynamicArray,_xlfn.ANCHORARRAY(X1006),
_xlpm.RowsA,ROWS(_xlpm.DynamicArray),
_xlpm.Result,IF(_xlfn.SEQUENCE(_xlpm.RowsA-1)&lt;=_xlpm.RowsA,
(INDEX(_xlpm.DynamicArray,_xlfn.SEQUENCE(_xlpm.RowsA-1))/INDEX(OFFSET(_xlpm.DynamicArray, 1, 0), _xlfn.SEQUENCE(_xlpm.RowsA-1)))-1,
"NO"), _xlpm.Result)</f>
        <v>#DIV/0!</v>
      </c>
      <c r="Y2001" s="11" t="e" cm="1">
        <f t="array" aca="1" ref="Y2001:Y2013" ca="1">_xlfn.LET(
_xlpm.DynamicArray,_xlfn.ANCHORARRAY(Y1006),
_xlpm.RowsA,ROWS(_xlpm.DynamicArray),
_xlpm.Result,IF(_xlfn.SEQUENCE(_xlpm.RowsA-1)&lt;=_xlpm.RowsA,
(INDEX(_xlpm.DynamicArray,_xlfn.SEQUENCE(_xlpm.RowsA-1))/INDEX(OFFSET(_xlpm.DynamicArray, 1, 0), _xlfn.SEQUENCE(_xlpm.RowsA-1)))-1,
"NO"), _xlpm.Result)</f>
        <v>#DIV/0!</v>
      </c>
      <c r="Z2001" s="11" t="e" cm="1">
        <f t="array" aca="1" ref="Z2001:Z2013" ca="1">_xlfn.LET(
_xlpm.DynamicArray,_xlfn.ANCHORARRAY(Z1006),
_xlpm.RowsA,ROWS(_xlpm.DynamicArray),
_xlpm.Result,IF(_xlfn.SEQUENCE(_xlpm.RowsA-1)&lt;=_xlpm.RowsA,
(INDEX(_xlpm.DynamicArray,_xlfn.SEQUENCE(_xlpm.RowsA-1))/INDEX(OFFSET(_xlpm.DynamicArray, 1, 0), _xlfn.SEQUENCE(_xlpm.RowsA-1)))-1,
"NO"), _xlpm.Result)</f>
        <v>#DIV/0!</v>
      </c>
      <c r="AA2001" s="11" t="e" cm="1">
        <f t="array" aca="1" ref="AA2001:AA2013" ca="1">_xlfn.LET(
_xlpm.DynamicArray,_xlfn.ANCHORARRAY(AA1006),
_xlpm.RowsA,ROWS(_xlpm.DynamicArray),
_xlpm.Result,IF(_xlfn.SEQUENCE(_xlpm.RowsA-1)&lt;=_xlpm.RowsA,
(INDEX(_xlpm.DynamicArray,_xlfn.SEQUENCE(_xlpm.RowsA-1))/INDEX(OFFSET(_xlpm.DynamicArray, 1, 0), _xlfn.SEQUENCE(_xlpm.RowsA-1)))-1,
"NO"), _xlpm.Result)</f>
        <v>#DIV/0!</v>
      </c>
      <c r="AB2001" s="11" t="e" cm="1">
        <f t="array" aca="1" ref="AB2001:AB2013" ca="1">_xlfn.LET(
_xlpm.DynamicArray,_xlfn.ANCHORARRAY(AB1006),
_xlpm.RowsA,ROWS(_xlpm.DynamicArray),
_xlpm.Result,IF(_xlfn.SEQUENCE(_xlpm.RowsA-1)&lt;=_xlpm.RowsA,
(INDEX(_xlpm.DynamicArray,_xlfn.SEQUENCE(_xlpm.RowsA-1))/INDEX(OFFSET(_xlpm.DynamicArray, 1, 0), _xlfn.SEQUENCE(_xlpm.RowsA-1)))-1,
"NO"), _xlpm.Result)</f>
        <v>#DIV/0!</v>
      </c>
      <c r="AC2001" s="11" t="e" cm="1">
        <f t="array" aca="1" ref="AC2001:AC2013" ca="1">_xlfn.LET(
_xlpm.DynamicArray,_xlfn.ANCHORARRAY(AC1006),
_xlpm.RowsA,ROWS(_xlpm.DynamicArray),
_xlpm.Result,IF(_xlfn.SEQUENCE(_xlpm.RowsA-1)&lt;=_xlpm.RowsA,
(INDEX(_xlpm.DynamicArray,_xlfn.SEQUENCE(_xlpm.RowsA-1))/INDEX(OFFSET(_xlpm.DynamicArray, 1, 0), _xlfn.SEQUENCE(_xlpm.RowsA-1)))-1,
"NO"), _xlpm.Result)</f>
        <v>#DIV/0!</v>
      </c>
      <c r="AD2001" s="11" t="e" cm="1">
        <f t="array" aca="1" ref="AD2001:AD2013" ca="1">_xlfn.LET(
_xlpm.DynamicArray,_xlfn.ANCHORARRAY(AD1006),
_xlpm.RowsA,ROWS(_xlpm.DynamicArray),
_xlpm.Result,IF(_xlfn.SEQUENCE(_xlpm.RowsA-1)&lt;=_xlpm.RowsA,
(INDEX(_xlpm.DynamicArray,_xlfn.SEQUENCE(_xlpm.RowsA-1))/INDEX(OFFSET(_xlpm.DynamicArray, 1, 0), _xlfn.SEQUENCE(_xlpm.RowsA-1)))-1,
"NO"), _xlpm.Result)</f>
        <v>#DIV/0!</v>
      </c>
      <c r="AE2001" s="11" t="e" cm="1">
        <f t="array" aca="1" ref="AE2001:AE2013" ca="1">_xlfn.LET(
_xlpm.DynamicArray,_xlfn.ANCHORARRAY(AE1006),
_xlpm.RowsA,ROWS(_xlpm.DynamicArray),
_xlpm.Result,IF(_xlfn.SEQUENCE(_xlpm.RowsA-1)&lt;=_xlpm.RowsA,
(INDEX(_xlpm.DynamicArray,_xlfn.SEQUENCE(_xlpm.RowsA-1))/INDEX(OFFSET(_xlpm.DynamicArray, 1, 0), _xlfn.SEQUENCE(_xlpm.RowsA-1)))-1,
"NO"), _xlpm.Result)</f>
        <v>#DIV/0!</v>
      </c>
      <c r="AF2001" s="11" t="e" cm="1">
        <f t="array" aca="1" ref="AF2001:AF2013" ca="1">_xlfn.LET(
_xlpm.DynamicArray,_xlfn.ANCHORARRAY(AF1006),
_xlpm.RowsA,ROWS(_xlpm.DynamicArray),
_xlpm.Result,IF(_xlfn.SEQUENCE(_xlpm.RowsA-1)&lt;=_xlpm.RowsA,
(INDEX(_xlpm.DynamicArray,_xlfn.SEQUENCE(_xlpm.RowsA-1))/INDEX(OFFSET(_xlpm.DynamicArray, 1, 0), _xlfn.SEQUENCE(_xlpm.RowsA-1)))-1,
"NO"), _xlpm.Result)</f>
        <v>#DIV/0!</v>
      </c>
      <c r="AG2001" s="11" t="e" cm="1">
        <f t="array" aca="1" ref="AG2001:AG2013" ca="1">_xlfn.LET(
_xlpm.DynamicArray,_xlfn.ANCHORARRAY(AG1006),
_xlpm.RowsA,ROWS(_xlpm.DynamicArray),
_xlpm.Result,IF(_xlfn.SEQUENCE(_xlpm.RowsA-1)&lt;=_xlpm.RowsA,
(INDEX(_xlpm.DynamicArray,_xlfn.SEQUENCE(_xlpm.RowsA-1))/INDEX(OFFSET(_xlpm.DynamicArray, 1, 0), _xlfn.SEQUENCE(_xlpm.RowsA-1)))-1,
"NO"), _xlpm.Result)</f>
        <v>#DIV/0!</v>
      </c>
      <c r="AH2001" s="11" t="e" cm="1">
        <f t="array" aca="1" ref="AH2001:AH2013" ca="1">_xlfn.LET(
_xlpm.DynamicArray,_xlfn.ANCHORARRAY(AH1006),
_xlpm.RowsA,ROWS(_xlpm.DynamicArray),
_xlpm.Result,IF(_xlfn.SEQUENCE(_xlpm.RowsA-1)&lt;=_xlpm.RowsA,
(INDEX(_xlpm.DynamicArray,_xlfn.SEQUENCE(_xlpm.RowsA-1))/INDEX(OFFSET(_xlpm.DynamicArray, 1, 0), _xlfn.SEQUENCE(_xlpm.RowsA-1)))-1,
"NO"), _xlpm.Result)</f>
        <v>#DIV/0!</v>
      </c>
      <c r="AI2001" s="11" t="e" cm="1">
        <f t="array" aca="1" ref="AI2001:AI2013" ca="1">_xlfn.LET(
_xlpm.DynamicArray,_xlfn.ANCHORARRAY(AI1006),
_xlpm.RowsA,ROWS(_xlpm.DynamicArray),
_xlpm.Result,IF(_xlfn.SEQUENCE(_xlpm.RowsA-1)&lt;=_xlpm.RowsA,
(INDEX(_xlpm.DynamicArray,_xlfn.SEQUENCE(_xlpm.RowsA-1))/INDEX(OFFSET(_xlpm.DynamicArray, 1, 0), _xlfn.SEQUENCE(_xlpm.RowsA-1)))-1,
"NO"), _xlpm.Result)</f>
        <v>#DIV/0!</v>
      </c>
      <c r="AJ2001" s="11" t="e" cm="1">
        <f t="array" aca="1" ref="AJ2001:AJ2013" ca="1">_xlfn.LET(
_xlpm.DynamicArray,_xlfn.ANCHORARRAY(AJ1006),
_xlpm.RowsA,ROWS(_xlpm.DynamicArray),
_xlpm.Result,IF(_xlfn.SEQUENCE(_xlpm.RowsA-1)&lt;=_xlpm.RowsA,
(INDEX(_xlpm.DynamicArray,_xlfn.SEQUENCE(_xlpm.RowsA-1))/INDEX(OFFSET(_xlpm.DynamicArray, 1, 0), _xlfn.SEQUENCE(_xlpm.RowsA-1)))-1,
"NO"), _xlpm.Result)</f>
        <v>#DIV/0!</v>
      </c>
      <c r="AK2001" s="11" t="e" cm="1">
        <f t="array" aca="1" ref="AK2001:AK2013" ca="1">_xlfn.LET(
_xlpm.DynamicArray,_xlfn.ANCHORARRAY(AK1006),
_xlpm.RowsA,ROWS(_xlpm.DynamicArray),
_xlpm.Result,IF(_xlfn.SEQUENCE(_xlpm.RowsA-1)&lt;=_xlpm.RowsA,
(INDEX(_xlpm.DynamicArray,_xlfn.SEQUENCE(_xlpm.RowsA-1))/INDEX(OFFSET(_xlpm.DynamicArray, 1, 0), _xlfn.SEQUENCE(_xlpm.RowsA-1)))-1,
"NO"), _xlpm.Result)</f>
        <v>#DIV/0!</v>
      </c>
      <c r="AL2001" s="11" t="e" cm="1">
        <f t="array" aca="1" ref="AL2001:AL2013" ca="1">_xlfn.LET(
_xlpm.DynamicArray,_xlfn.ANCHORARRAY(AL1006),
_xlpm.RowsA,ROWS(_xlpm.DynamicArray),
_xlpm.Result,IF(_xlfn.SEQUENCE(_xlpm.RowsA-1)&lt;=_xlpm.RowsA,
(INDEX(_xlpm.DynamicArray,_xlfn.SEQUENCE(_xlpm.RowsA-1))/INDEX(OFFSET(_xlpm.DynamicArray, 1, 0), _xlfn.SEQUENCE(_xlpm.RowsA-1)))-1,
"NO"), _xlpm.Result)</f>
        <v>#DIV/0!</v>
      </c>
      <c r="AM2001" s="11" t="e" cm="1">
        <f t="array" aca="1" ref="AM2001:AM2013" ca="1">_xlfn.LET(
_xlpm.DynamicArray,_xlfn.ANCHORARRAY(AM1006),
_xlpm.RowsA,ROWS(_xlpm.DynamicArray),
_xlpm.Result,IF(_xlfn.SEQUENCE(_xlpm.RowsA-1)&lt;=_xlpm.RowsA,
(INDEX(_xlpm.DynamicArray,_xlfn.SEQUENCE(_xlpm.RowsA-1))/INDEX(OFFSET(_xlpm.DynamicArray, 1, 0), _xlfn.SEQUENCE(_xlpm.RowsA-1)))-1,
"NO"), _xlpm.Result)</f>
        <v>#DIV/0!</v>
      </c>
      <c r="AN2001" s="11" t="e" cm="1">
        <f t="array" aca="1" ref="AN2001:AN2013" ca="1">_xlfn.LET(
_xlpm.DynamicArray,_xlfn.ANCHORARRAY(AN1006),
_xlpm.RowsA,ROWS(_xlpm.DynamicArray),
_xlpm.Result,IF(_xlfn.SEQUENCE(_xlpm.RowsA-1)&lt;=_xlpm.RowsA,
(INDEX(_xlpm.DynamicArray,_xlfn.SEQUENCE(_xlpm.RowsA-1))/INDEX(OFFSET(_xlpm.DynamicArray, 1, 0), _xlfn.SEQUENCE(_xlpm.RowsA-1)))-1,
"NO"), _xlpm.Result)</f>
        <v>#DIV/0!</v>
      </c>
      <c r="AO2001" s="11" t="e" cm="1">
        <f t="array" aca="1" ref="AO2001:AO2013" ca="1">_xlfn.LET(
_xlpm.DynamicArray,_xlfn.ANCHORARRAY(AO1006),
_xlpm.RowsA,ROWS(_xlpm.DynamicArray),
_xlpm.Result,IF(_xlfn.SEQUENCE(_xlpm.RowsA-1)&lt;=_xlpm.RowsA,
(INDEX(_xlpm.DynamicArray,_xlfn.SEQUENCE(_xlpm.RowsA-1))/INDEX(OFFSET(_xlpm.DynamicArray, 1, 0), _xlfn.SEQUENCE(_xlpm.RowsA-1)))-1,
"NO"), _xlpm.Result)</f>
        <v>#DIV/0!</v>
      </c>
      <c r="AP2001" s="11" t="e" cm="1">
        <f t="array" aca="1" ref="AP2001:AP2013" ca="1">_xlfn.LET(
_xlpm.DynamicArray,_xlfn.ANCHORARRAY(AP1006),
_xlpm.RowsA,ROWS(_xlpm.DynamicArray),
_xlpm.Result,IF(_xlfn.SEQUENCE(_xlpm.RowsA-1)&lt;=_xlpm.RowsA,
(INDEX(_xlpm.DynamicArray,_xlfn.SEQUENCE(_xlpm.RowsA-1))/INDEX(OFFSET(_xlpm.DynamicArray, 1, 0), _xlfn.SEQUENCE(_xlpm.RowsA-1)))-1,
"NO"), _xlpm.Result)</f>
        <v>#DIV/0!</v>
      </c>
      <c r="AQ2001" s="11" t="e" cm="1">
        <f t="array" aca="1" ref="AQ2001:AQ2013" ca="1">_xlfn.LET(
_xlpm.DynamicArray,_xlfn.ANCHORARRAY(AQ1006),
_xlpm.RowsA,ROWS(_xlpm.DynamicArray),
_xlpm.Result,IF(_xlfn.SEQUENCE(_xlpm.RowsA-1)&lt;=_xlpm.RowsA,
(INDEX(_xlpm.DynamicArray,_xlfn.SEQUENCE(_xlpm.RowsA-1))/INDEX(OFFSET(_xlpm.DynamicArray, 1, 0), _xlfn.SEQUENCE(_xlpm.RowsA-1)))-1,
"NO"), _xlpm.Result)</f>
        <v>#DIV/0!</v>
      </c>
      <c r="AR2001" s="11" t="e" cm="1">
        <f t="array" aca="1" ref="AR2001:AR2013" ca="1">_xlfn.LET(
_xlpm.DynamicArray,_xlfn.ANCHORARRAY(AR1006),
_xlpm.RowsA,ROWS(_xlpm.DynamicArray),
_xlpm.Result,IF(_xlfn.SEQUENCE(_xlpm.RowsA-1)&lt;=_xlpm.RowsA,
(INDEX(_xlpm.DynamicArray,_xlfn.SEQUENCE(_xlpm.RowsA-1))/INDEX(OFFSET(_xlpm.DynamicArray, 1, 0), _xlfn.SEQUENCE(_xlpm.RowsA-1)))-1,
"NO"), _xlpm.Result)</f>
        <v>#DIV/0!</v>
      </c>
      <c r="AS2001" s="11" t="e" cm="1">
        <f t="array" aca="1" ref="AS2001:AS2013" ca="1">_xlfn.LET(
_xlpm.DynamicArray,_xlfn.ANCHORARRAY(AS1006),
_xlpm.RowsA,ROWS(_xlpm.DynamicArray),
_xlpm.Result,IF(_xlfn.SEQUENCE(_xlpm.RowsA-1)&lt;=_xlpm.RowsA,
(INDEX(_xlpm.DynamicArray,_xlfn.SEQUENCE(_xlpm.RowsA-1))/INDEX(OFFSET(_xlpm.DynamicArray, 1, 0), _xlfn.SEQUENCE(_xlpm.RowsA-1)))-1,
"NO"), _xlpm.Result)</f>
        <v>#DIV/0!</v>
      </c>
      <c r="AT2001" s="11" t="e" cm="1">
        <f t="array" aca="1" ref="AT2001:AT2013" ca="1">_xlfn.LET(
_xlpm.DynamicArray,_xlfn.ANCHORARRAY(AT1006),
_xlpm.RowsA,ROWS(_xlpm.DynamicArray),
_xlpm.Result,IF(_xlfn.SEQUENCE(_xlpm.RowsA-1)&lt;=_xlpm.RowsA,
(INDEX(_xlpm.DynamicArray,_xlfn.SEQUENCE(_xlpm.RowsA-1))/INDEX(OFFSET(_xlpm.DynamicArray, 1, 0), _xlfn.SEQUENCE(_xlpm.RowsA-1)))-1,
"NO"), _xlpm.Result)</f>
        <v>#DIV/0!</v>
      </c>
      <c r="AU2001" s="11" t="e" cm="1">
        <f t="array" aca="1" ref="AU2001:AU2013" ca="1">_xlfn.LET(
_xlpm.DynamicArray,_xlfn.ANCHORARRAY(AU1006),
_xlpm.RowsA,ROWS(_xlpm.DynamicArray),
_xlpm.Result,IF(_xlfn.SEQUENCE(_xlpm.RowsA-1)&lt;=_xlpm.RowsA,
(INDEX(_xlpm.DynamicArray,_xlfn.SEQUENCE(_xlpm.RowsA-1))/INDEX(OFFSET(_xlpm.DynamicArray, 1, 0), _xlfn.SEQUENCE(_xlpm.RowsA-1)))-1,
"NO"), _xlpm.Result)</f>
        <v>#DIV/0!</v>
      </c>
      <c r="AV2001" s="11" t="e" cm="1">
        <f t="array" aca="1" ref="AV2001:AV2013" ca="1">_xlfn.LET(
_xlpm.DynamicArray,_xlfn.ANCHORARRAY(AV1006),
_xlpm.RowsA,ROWS(_xlpm.DynamicArray),
_xlpm.Result,IF(_xlfn.SEQUENCE(_xlpm.RowsA-1)&lt;=_xlpm.RowsA,
(INDEX(_xlpm.DynamicArray,_xlfn.SEQUENCE(_xlpm.RowsA-1))/INDEX(OFFSET(_xlpm.DynamicArray, 1, 0), _xlfn.SEQUENCE(_xlpm.RowsA-1)))-1,
"NO"), _xlpm.Result)</f>
        <v>#DIV/0!</v>
      </c>
      <c r="AW2001" s="11" t="e" cm="1">
        <f t="array" aca="1" ref="AW2001:AW2013" ca="1">_xlfn.LET(
_xlpm.DynamicArray,_xlfn.ANCHORARRAY(AW1006),
_xlpm.RowsA,ROWS(_xlpm.DynamicArray),
_xlpm.Result,IF(_xlfn.SEQUENCE(_xlpm.RowsA-1)&lt;=_xlpm.RowsA,
(INDEX(_xlpm.DynamicArray,_xlfn.SEQUENCE(_xlpm.RowsA-1))/INDEX(OFFSET(_xlpm.DynamicArray, 1, 0), _xlfn.SEQUENCE(_xlpm.RowsA-1)))-1,
"NO"), _xlpm.Result)</f>
        <v>#DIV/0!</v>
      </c>
      <c r="AX2001" s="11" t="e" cm="1">
        <f t="array" aca="1" ref="AX2001:AX2013" ca="1">_xlfn.LET(
_xlpm.DynamicArray,_xlfn.ANCHORARRAY(AX1006),
_xlpm.RowsA,ROWS(_xlpm.DynamicArray),
_xlpm.Result,IF(_xlfn.SEQUENCE(_xlpm.RowsA-1)&lt;=_xlpm.RowsA,
(INDEX(_xlpm.DynamicArray,_xlfn.SEQUENCE(_xlpm.RowsA-1))/INDEX(OFFSET(_xlpm.DynamicArray, 1, 0), _xlfn.SEQUENCE(_xlpm.RowsA-1)))-1,
"NO"), _xlpm.Result)</f>
        <v>#DIV/0!</v>
      </c>
      <c r="AY2001" s="11" t="e" cm="1">
        <f t="array" aca="1" ref="AY2001:AY2013" ca="1">_xlfn.LET(
_xlpm.DynamicArray,_xlfn.ANCHORARRAY(AY1006),
_xlpm.RowsA,ROWS(_xlpm.DynamicArray),
_xlpm.Result,IF(_xlfn.SEQUENCE(_xlpm.RowsA-1)&lt;=_xlpm.RowsA,
(INDEX(_xlpm.DynamicArray,_xlfn.SEQUENCE(_xlpm.RowsA-1))/INDEX(OFFSET(_xlpm.DynamicArray, 1, 0), _xlfn.SEQUENCE(_xlpm.RowsA-1)))-1,
"NO"), _xlpm.Result)</f>
        <v>#DIV/0!</v>
      </c>
      <c r="AZ2001" s="11" t="e" cm="1">
        <f t="array" aca="1" ref="AZ2001:AZ2013" ca="1">_xlfn.LET(
_xlpm.DynamicArray,_xlfn.ANCHORARRAY(AZ1006),
_xlpm.RowsA,ROWS(_xlpm.DynamicArray),
_xlpm.Result,IF(_xlfn.SEQUENCE(_xlpm.RowsA-1)&lt;=_xlpm.RowsA,
(INDEX(_xlpm.DynamicArray,_xlfn.SEQUENCE(_xlpm.RowsA-1))/INDEX(OFFSET(_xlpm.DynamicArray, 1, 0), _xlfn.SEQUENCE(_xlpm.RowsA-1)))-1,
"NO"), _xlpm.Result)</f>
        <v>#DIV/0!</v>
      </c>
      <c r="BA2001" s="11" t="e" cm="1">
        <f t="array" aca="1" ref="BA2001:BA2013" ca="1">_xlfn.LET(
_xlpm.DynamicArray,_xlfn.ANCHORARRAY(BA1006),
_xlpm.RowsA,ROWS(_xlpm.DynamicArray),
_xlpm.Result,IF(_xlfn.SEQUENCE(_xlpm.RowsA-1)&lt;=_xlpm.RowsA,
(INDEX(_xlpm.DynamicArray,_xlfn.SEQUENCE(_xlpm.RowsA-1))/INDEX(OFFSET(_xlpm.DynamicArray, 1, 0), _xlfn.SEQUENCE(_xlpm.RowsA-1)))-1,
"NO"), _xlpm.Result)</f>
        <v>#DIV/0!</v>
      </c>
      <c r="BB2001" s="11" t="e" cm="1">
        <f t="array" aca="1" ref="BB2001:BB2013" ca="1">_xlfn.LET(
_xlpm.DynamicArray,_xlfn.ANCHORARRAY(BB1006),
_xlpm.RowsA,ROWS(_xlpm.DynamicArray),
_xlpm.Result,IF(_xlfn.SEQUENCE(_xlpm.RowsA-1)&lt;=_xlpm.RowsA,
(INDEX(_xlpm.DynamicArray,_xlfn.SEQUENCE(_xlpm.RowsA-1))/INDEX(OFFSET(_xlpm.DynamicArray, 1, 0), _xlfn.SEQUENCE(_xlpm.RowsA-1)))-1,
"NO"), _xlpm.Result)</f>
        <v>#DIV/0!</v>
      </c>
      <c r="BC2001" s="11" t="e" cm="1">
        <f t="array" aca="1" ref="BC2001:BC2013" ca="1">_xlfn.LET(
_xlpm.DynamicArray,_xlfn.ANCHORARRAY(BC1006),
_xlpm.RowsA,ROWS(_xlpm.DynamicArray),
_xlpm.Result,IF(_xlfn.SEQUENCE(_xlpm.RowsA-1)&lt;=_xlpm.RowsA,
(INDEX(_xlpm.DynamicArray,_xlfn.SEQUENCE(_xlpm.RowsA-1))/INDEX(OFFSET(_xlpm.DynamicArray, 1, 0), _xlfn.SEQUENCE(_xlpm.RowsA-1)))-1,
"NO"), _xlpm.Result)</f>
        <v>#DIV/0!</v>
      </c>
      <c r="BD2001" s="11" t="e" cm="1">
        <f t="array" aca="1" ref="BD2001:BD2013" ca="1">_xlfn.LET(
_xlpm.DynamicArray,_xlfn.ANCHORARRAY(BD1006),
_xlpm.RowsA,ROWS(_xlpm.DynamicArray),
_xlpm.Result,IF(_xlfn.SEQUENCE(_xlpm.RowsA-1)&lt;=_xlpm.RowsA,
(INDEX(_xlpm.DynamicArray,_xlfn.SEQUENCE(_xlpm.RowsA-1))/INDEX(OFFSET(_xlpm.DynamicArray, 1, 0), _xlfn.SEQUENCE(_xlpm.RowsA-1)))-1,
"NO"), _xlpm.Result)</f>
        <v>#DIV/0!</v>
      </c>
      <c r="BE2001" s="11" t="e" cm="1">
        <f t="array" aca="1" ref="BE2001:BE2013" ca="1">_xlfn.LET(
_xlpm.DynamicArray,_xlfn.ANCHORARRAY(BE1006),
_xlpm.RowsA,ROWS(_xlpm.DynamicArray),
_xlpm.Result,IF(_xlfn.SEQUENCE(_xlpm.RowsA-1)&lt;=_xlpm.RowsA,
(INDEX(_xlpm.DynamicArray,_xlfn.SEQUENCE(_xlpm.RowsA-1))/INDEX(OFFSET(_xlpm.DynamicArray, 1, 0), _xlfn.SEQUENCE(_xlpm.RowsA-1)))-1,
"NO"), _xlpm.Result)</f>
        <v>#DIV/0!</v>
      </c>
      <c r="BF2001" s="11" t="e" cm="1">
        <f t="array" aca="1" ref="BF2001:BF2013" ca="1">_xlfn.LET(
_xlpm.DynamicArray,_xlfn.ANCHORARRAY(BF1006),
_xlpm.RowsA,ROWS(_xlpm.DynamicArray),
_xlpm.Result,IF(_xlfn.SEQUENCE(_xlpm.RowsA-1)&lt;=_xlpm.RowsA,
(INDEX(_xlpm.DynamicArray,_xlfn.SEQUENCE(_xlpm.RowsA-1))/INDEX(OFFSET(_xlpm.DynamicArray, 1, 0), _xlfn.SEQUENCE(_xlpm.RowsA-1)))-1,
"NO"), _xlpm.Result)</f>
        <v>#DIV/0!</v>
      </c>
      <c r="BG2001" s="11" t="e" cm="1">
        <f t="array" aca="1" ref="BG2001:BG2013" ca="1">_xlfn.LET(
_xlpm.DynamicArray,_xlfn.ANCHORARRAY(BG1006),
_xlpm.RowsA,ROWS(_xlpm.DynamicArray),
_xlpm.Result,IF(_xlfn.SEQUENCE(_xlpm.RowsA-1)&lt;=_xlpm.RowsA,
(INDEX(_xlpm.DynamicArray,_xlfn.SEQUENCE(_xlpm.RowsA-1))/INDEX(OFFSET(_xlpm.DynamicArray, 1, 0), _xlfn.SEQUENCE(_xlpm.RowsA-1)))-1,
"NO"), _xlpm.Result)</f>
        <v>#DIV/0!</v>
      </c>
      <c r="BH2001" s="11" t="e" cm="1">
        <f t="array" aca="1" ref="BH2001:BH2013" ca="1">_xlfn.LET(
_xlpm.DynamicArray,_xlfn.ANCHORARRAY(BH1006),
_xlpm.RowsA,ROWS(_xlpm.DynamicArray),
_xlpm.Result,IF(_xlfn.SEQUENCE(_xlpm.RowsA-1)&lt;=_xlpm.RowsA,
(INDEX(_xlpm.DynamicArray,_xlfn.SEQUENCE(_xlpm.RowsA-1))/INDEX(OFFSET(_xlpm.DynamicArray, 1, 0), _xlfn.SEQUENCE(_xlpm.RowsA-1)))-1,
"NO"), _xlpm.Result)</f>
        <v>#DIV/0!</v>
      </c>
      <c r="BI2001" s="11" t="e" cm="1">
        <f t="array" aca="1" ref="BI2001:BI2013" ca="1">_xlfn.LET(
_xlpm.DynamicArray,_xlfn.ANCHORARRAY(BI1006),
_xlpm.RowsA,ROWS(_xlpm.DynamicArray),
_xlpm.Result,IF(_xlfn.SEQUENCE(_xlpm.RowsA-1)&lt;=_xlpm.RowsA,
(INDEX(_xlpm.DynamicArray,_xlfn.SEQUENCE(_xlpm.RowsA-1))/INDEX(OFFSET(_xlpm.DynamicArray, 1, 0), _xlfn.SEQUENCE(_xlpm.RowsA-1)))-1,
"NO"), _xlpm.Result)</f>
        <v>#DIV/0!</v>
      </c>
      <c r="BJ2001" s="11" t="e" cm="1">
        <f t="array" aca="1" ref="BJ2001:BJ2013" ca="1">_xlfn.LET(
_xlpm.DynamicArray,_xlfn.ANCHORARRAY(BJ1006),
_xlpm.RowsA,ROWS(_xlpm.DynamicArray),
_xlpm.Result,IF(_xlfn.SEQUENCE(_xlpm.RowsA-1)&lt;=_xlpm.RowsA,
(INDEX(_xlpm.DynamicArray,_xlfn.SEQUENCE(_xlpm.RowsA-1))/INDEX(OFFSET(_xlpm.DynamicArray, 1, 0), _xlfn.SEQUENCE(_xlpm.RowsA-1)))-1,
"NO"), _xlpm.Result)</f>
        <v>#DIV/0!</v>
      </c>
      <c r="BK2001" s="11" t="e" cm="1">
        <f t="array" aca="1" ref="BK2001:BK2013" ca="1">_xlfn.LET(
_xlpm.DynamicArray,_xlfn.ANCHORARRAY(BK1006),
_xlpm.RowsA,ROWS(_xlpm.DynamicArray),
_xlpm.Result,IF(_xlfn.SEQUENCE(_xlpm.RowsA-1)&lt;=_xlpm.RowsA,
(INDEX(_xlpm.DynamicArray,_xlfn.SEQUENCE(_xlpm.RowsA-1))/INDEX(OFFSET(_xlpm.DynamicArray, 1, 0), _xlfn.SEQUENCE(_xlpm.RowsA-1)))-1,
"NO"), _xlpm.Result)</f>
        <v>#DIV/0!</v>
      </c>
      <c r="BL2001" s="11" t="e" cm="1">
        <f t="array" aca="1" ref="BL2001:BL2013" ca="1">_xlfn.LET(
_xlpm.DynamicArray,_xlfn.ANCHORARRAY(BL1006),
_xlpm.RowsA,ROWS(_xlpm.DynamicArray),
_xlpm.Result,IF(_xlfn.SEQUENCE(_xlpm.RowsA-1)&lt;=_xlpm.RowsA,
(INDEX(_xlpm.DynamicArray,_xlfn.SEQUENCE(_xlpm.RowsA-1))/INDEX(OFFSET(_xlpm.DynamicArray, 1, 0), _xlfn.SEQUENCE(_xlpm.RowsA-1)))-1,
"NO"), _xlpm.Result)</f>
        <v>#DIV/0!</v>
      </c>
      <c r="BM2001" s="11" t="e" cm="1">
        <f t="array" aca="1" ref="BM2001:BM2013" ca="1">_xlfn.LET(
_xlpm.DynamicArray,_xlfn.ANCHORARRAY(BM1006),
_xlpm.RowsA,ROWS(_xlpm.DynamicArray),
_xlpm.Result,IF(_xlfn.SEQUENCE(_xlpm.RowsA-1)&lt;=_xlpm.RowsA,
(INDEX(_xlpm.DynamicArray,_xlfn.SEQUENCE(_xlpm.RowsA-1))/INDEX(OFFSET(_xlpm.DynamicArray, 1, 0), _xlfn.SEQUENCE(_xlpm.RowsA-1)))-1,
"NO"), _xlpm.Result)</f>
        <v>#DIV/0!</v>
      </c>
      <c r="BN2001" s="11" t="e" cm="1">
        <f t="array" aca="1" ref="BN2001:BN2013" ca="1">_xlfn.LET(
_xlpm.DynamicArray,_xlfn.ANCHORARRAY(BN1006),
_xlpm.RowsA,ROWS(_xlpm.DynamicArray),
_xlpm.Result,IF(_xlfn.SEQUENCE(_xlpm.RowsA-1)&lt;=_xlpm.RowsA,
(INDEX(_xlpm.DynamicArray,_xlfn.SEQUENCE(_xlpm.RowsA-1))/INDEX(OFFSET(_xlpm.DynamicArray, 1, 0), _xlfn.SEQUENCE(_xlpm.RowsA-1)))-1,
"NO"), _xlpm.Result)</f>
        <v>#DIV/0!</v>
      </c>
      <c r="BO2001" s="11" t="e" cm="1">
        <f t="array" aca="1" ref="BO2001:BO2013" ca="1">_xlfn.LET(
_xlpm.DynamicArray,_xlfn.ANCHORARRAY(BO1006),
_xlpm.RowsA,ROWS(_xlpm.DynamicArray),
_xlpm.Result,IF(_xlfn.SEQUENCE(_xlpm.RowsA-1)&lt;=_xlpm.RowsA,
(INDEX(_xlpm.DynamicArray,_xlfn.SEQUENCE(_xlpm.RowsA-1))/INDEX(OFFSET(_xlpm.DynamicArray, 1, 0), _xlfn.SEQUENCE(_xlpm.RowsA-1)))-1,
"NO"), _xlpm.Result)</f>
        <v>#DIV/0!</v>
      </c>
      <c r="BP2001" s="1" t="str">
        <v>0- Port Costs</v>
      </c>
      <c r="BQ2001" s="11"/>
      <c r="BR2001" s="11"/>
      <c r="BS2001" s="11"/>
      <c r="BT2001" s="1" t="str">
        <v>0- Port Value</v>
      </c>
      <c r="BU2001" s="11" cm="1">
        <f t="array" aca="1" ref="BU2001:BU2013" ca="1">_xlfn.LET(
_xlpm.DynamicArray,_xlfn.ANCHORARRAY(BU1006),
_xlpm.RowsA,ROWS(_xlpm.DynamicArray),
_xlpm.Result,IF(_xlfn.SEQUENCE(_xlpm.RowsA-1)&lt;=_xlpm.RowsA,
(INDEX(_xlpm.DynamicArray,_xlfn.SEQUENCE(_xlpm.RowsA-1))/INDEX(OFFSET(_xlpm.DynamicArray, 1, 0), _xlfn.SEQUENCE(_xlpm.RowsA-1)))-1,
"NO"), _xlpm.Result)</f>
        <v>3.110382065497852E-3</v>
      </c>
    </row>
    <row r="2002" spans="1:73" x14ac:dyDescent="0.3">
      <c r="A2002" s="1">
        <f ca="1"/>
        <v>2</v>
      </c>
      <c r="B2002" s="1" vm="118">
        <f ca="1"/>
        <v>44883</v>
      </c>
      <c r="C2002" s="11">
        <f ca="1"/>
        <v>-2.063983488132104E-2</v>
      </c>
      <c r="D2002" s="11">
        <f ca="1"/>
        <v>-1.5825491873396103E-2</v>
      </c>
      <c r="E2002" s="11">
        <f ca="1"/>
        <v>-2.0068027210884298E-2</v>
      </c>
      <c r="F2002" s="11">
        <f ca="1"/>
        <v>-1.7521902377972576E-2</v>
      </c>
      <c r="G2002" s="11">
        <f ca="1"/>
        <v>-1.7687520471667217E-2</v>
      </c>
      <c r="H2002" s="1" t="str">
        <v>0 - BM Costs</v>
      </c>
      <c r="L2002" s="1" t="str">
        <v>0 - BM Port</v>
      </c>
      <c r="M2002" s="11">
        <f ca="1"/>
        <v>-1.8332393608105124E-2</v>
      </c>
      <c r="N2002" s="1" t="str">
        <v>0 - Port Assets</v>
      </c>
      <c r="O2002" s="11">
        <f ca="1"/>
        <v>1.6528456208110942E-2</v>
      </c>
      <c r="P2002" s="11">
        <f ca="1"/>
        <v>4.5024064586245416E-3</v>
      </c>
      <c r="Q2002" s="11">
        <f ca="1"/>
        <v>1.2755779962795533E-2</v>
      </c>
      <c r="R2002" s="11" t="e">
        <f ca="1"/>
        <v>#DIV/0!</v>
      </c>
      <c r="S2002" s="11" t="e">
        <f ca="1"/>
        <v>#DIV/0!</v>
      </c>
      <c r="T2002" s="11" t="e">
        <f ca="1"/>
        <v>#DIV/0!</v>
      </c>
      <c r="U2002" s="11" t="e">
        <f ca="1"/>
        <v>#DIV/0!</v>
      </c>
      <c r="V2002" s="11" t="e">
        <f ca="1"/>
        <v>#DIV/0!</v>
      </c>
      <c r="W2002" s="11" t="e">
        <f ca="1"/>
        <v>#DIV/0!</v>
      </c>
      <c r="X2002" s="11" t="e">
        <f ca="1"/>
        <v>#DIV/0!</v>
      </c>
      <c r="Y2002" s="11" t="e">
        <f ca="1"/>
        <v>#DIV/0!</v>
      </c>
      <c r="Z2002" s="11" t="e">
        <f ca="1"/>
        <v>#DIV/0!</v>
      </c>
      <c r="AA2002" s="11" t="e">
        <f ca="1"/>
        <v>#DIV/0!</v>
      </c>
      <c r="AB2002" s="11" t="e">
        <f ca="1"/>
        <v>#DIV/0!</v>
      </c>
      <c r="AC2002" s="11" t="e">
        <f ca="1"/>
        <v>#DIV/0!</v>
      </c>
      <c r="AD2002" s="11" t="e">
        <f ca="1"/>
        <v>#DIV/0!</v>
      </c>
      <c r="AE2002" s="11" t="e">
        <f ca="1"/>
        <v>#DIV/0!</v>
      </c>
      <c r="AF2002" s="11" t="e">
        <f ca="1"/>
        <v>#DIV/0!</v>
      </c>
      <c r="AG2002" s="11" t="e">
        <f ca="1"/>
        <v>#DIV/0!</v>
      </c>
      <c r="AH2002" s="11" t="e">
        <f ca="1"/>
        <v>#DIV/0!</v>
      </c>
      <c r="AI2002" s="11" t="e">
        <f ca="1"/>
        <v>#DIV/0!</v>
      </c>
      <c r="AJ2002" s="11" t="e">
        <f ca="1"/>
        <v>#DIV/0!</v>
      </c>
      <c r="AK2002" s="11" t="e">
        <f ca="1"/>
        <v>#DIV/0!</v>
      </c>
      <c r="AL2002" s="11" t="e">
        <f ca="1"/>
        <v>#DIV/0!</v>
      </c>
      <c r="AM2002" s="11" t="e">
        <f ca="1"/>
        <v>#DIV/0!</v>
      </c>
      <c r="AN2002" s="11" t="e">
        <f ca="1"/>
        <v>#DIV/0!</v>
      </c>
      <c r="AO2002" s="11" t="e">
        <f ca="1"/>
        <v>#DIV/0!</v>
      </c>
      <c r="AP2002" s="11" t="e">
        <f ca="1"/>
        <v>#DIV/0!</v>
      </c>
      <c r="AQ2002" s="11" t="e">
        <f ca="1"/>
        <v>#DIV/0!</v>
      </c>
      <c r="AR2002" s="11" t="e">
        <f ca="1"/>
        <v>#DIV/0!</v>
      </c>
      <c r="AS2002" s="11" t="e">
        <f ca="1"/>
        <v>#DIV/0!</v>
      </c>
      <c r="AT2002" s="11" t="e">
        <f ca="1"/>
        <v>#DIV/0!</v>
      </c>
      <c r="AU2002" s="11" t="e">
        <f ca="1"/>
        <v>#DIV/0!</v>
      </c>
      <c r="AV2002" s="11" t="e">
        <f ca="1"/>
        <v>#DIV/0!</v>
      </c>
      <c r="AW2002" s="11" t="e">
        <f ca="1"/>
        <v>#DIV/0!</v>
      </c>
      <c r="AX2002" s="11" t="e">
        <f ca="1"/>
        <v>#DIV/0!</v>
      </c>
      <c r="AY2002" s="11" t="e">
        <f ca="1"/>
        <v>#DIV/0!</v>
      </c>
      <c r="AZ2002" s="11" t="e">
        <f ca="1"/>
        <v>#DIV/0!</v>
      </c>
      <c r="BA2002" s="11" t="e">
        <f ca="1"/>
        <v>#DIV/0!</v>
      </c>
      <c r="BB2002" s="11" t="e">
        <f ca="1"/>
        <v>#DIV/0!</v>
      </c>
      <c r="BC2002" s="11" t="e">
        <f ca="1"/>
        <v>#DIV/0!</v>
      </c>
      <c r="BD2002" s="11" t="e">
        <f ca="1"/>
        <v>#DIV/0!</v>
      </c>
      <c r="BE2002" s="11" t="e">
        <f ca="1"/>
        <v>#DIV/0!</v>
      </c>
      <c r="BF2002" s="11" t="e">
        <f ca="1"/>
        <v>#DIV/0!</v>
      </c>
      <c r="BG2002" s="11" t="e">
        <f ca="1"/>
        <v>#DIV/0!</v>
      </c>
      <c r="BH2002" s="11" t="e">
        <f ca="1"/>
        <v>#DIV/0!</v>
      </c>
      <c r="BI2002" s="11" t="e">
        <f ca="1"/>
        <v>#DIV/0!</v>
      </c>
      <c r="BJ2002" s="11" t="e">
        <f ca="1"/>
        <v>#DIV/0!</v>
      </c>
      <c r="BK2002" s="11" t="e">
        <f ca="1"/>
        <v>#DIV/0!</v>
      </c>
      <c r="BL2002" s="11" t="e">
        <f ca="1"/>
        <v>#DIV/0!</v>
      </c>
      <c r="BM2002" s="11" t="e">
        <f ca="1"/>
        <v>#DIV/0!</v>
      </c>
      <c r="BN2002" s="11" t="e">
        <f ca="1"/>
        <v>#DIV/0!</v>
      </c>
      <c r="BO2002" s="11" t="e">
        <f ca="1"/>
        <v>#DIV/0!</v>
      </c>
      <c r="BP2002" s="1" t="str">
        <v>0- Port Costs</v>
      </c>
      <c r="BT2002" s="1" t="str">
        <v>0- Port Value</v>
      </c>
      <c r="BU2002" s="11">
        <f ca="1"/>
        <v>1.1275254820694469E-2</v>
      </c>
    </row>
    <row r="2003" spans="1:73" x14ac:dyDescent="0.3">
      <c r="A2003" s="1">
        <f ca="1"/>
        <v>3</v>
      </c>
      <c r="B2003" s="1" vm="175">
        <f ca="1"/>
        <v>44882</v>
      </c>
      <c r="C2003" s="11">
        <f ca="1"/>
        <v>-2.2528581035642148E-2</v>
      </c>
      <c r="D2003" s="11">
        <f ca="1"/>
        <v>-2.6374236535258166E-2</v>
      </c>
      <c r="E2003" s="11">
        <f ca="1"/>
        <v>-2.7777777777777679E-2</v>
      </c>
      <c r="F2003" s="11">
        <f ca="1"/>
        <v>-3.444108761329312E-2</v>
      </c>
      <c r="G2003" s="11">
        <f ca="1"/>
        <v>-2.4912168636218479E-2</v>
      </c>
      <c r="H2003" s="1" t="str">
        <v>0 - BM Costs</v>
      </c>
      <c r="L2003" s="1" t="str">
        <v>0 - BM Port</v>
      </c>
      <c r="M2003" s="11">
        <f ca="1"/>
        <v>-2.7226506379509297E-2</v>
      </c>
      <c r="N2003" s="1" t="str">
        <v>0 - Port Assets</v>
      </c>
      <c r="O2003" s="11">
        <f ca="1"/>
        <v>-5.6478030046311911E-3</v>
      </c>
      <c r="P2003" s="11">
        <f ca="1"/>
        <v>8.9285714285711748E-3</v>
      </c>
      <c r="Q2003" s="11">
        <f ca="1"/>
        <v>-9.4761779415634129E-3</v>
      </c>
      <c r="R2003" s="11" t="e">
        <f ca="1"/>
        <v>#DIV/0!</v>
      </c>
      <c r="S2003" s="11" t="e">
        <f ca="1"/>
        <v>#DIV/0!</v>
      </c>
      <c r="T2003" s="11" t="e">
        <f ca="1"/>
        <v>#DIV/0!</v>
      </c>
      <c r="U2003" s="11" t="e">
        <f ca="1"/>
        <v>#DIV/0!</v>
      </c>
      <c r="V2003" s="11" t="e">
        <f ca="1"/>
        <v>#DIV/0!</v>
      </c>
      <c r="W2003" s="11" t="e">
        <f ca="1"/>
        <v>#DIV/0!</v>
      </c>
      <c r="X2003" s="11" t="e">
        <f ca="1"/>
        <v>#DIV/0!</v>
      </c>
      <c r="Y2003" s="11" t="e">
        <f ca="1"/>
        <v>#DIV/0!</v>
      </c>
      <c r="Z2003" s="11" t="e">
        <f ca="1"/>
        <v>#DIV/0!</v>
      </c>
      <c r="AA2003" s="11" t="e">
        <f ca="1"/>
        <v>#DIV/0!</v>
      </c>
      <c r="AB2003" s="11" t="e">
        <f ca="1"/>
        <v>#DIV/0!</v>
      </c>
      <c r="AC2003" s="11" t="e">
        <f ca="1"/>
        <v>#DIV/0!</v>
      </c>
      <c r="AD2003" s="11" t="e">
        <f ca="1"/>
        <v>#DIV/0!</v>
      </c>
      <c r="AE2003" s="11" t="e">
        <f ca="1"/>
        <v>#DIV/0!</v>
      </c>
      <c r="AF2003" s="11" t="e">
        <f ca="1"/>
        <v>#DIV/0!</v>
      </c>
      <c r="AG2003" s="11" t="e">
        <f ca="1"/>
        <v>#DIV/0!</v>
      </c>
      <c r="AH2003" s="11" t="e">
        <f ca="1"/>
        <v>#DIV/0!</v>
      </c>
      <c r="AI2003" s="11" t="e">
        <f ca="1"/>
        <v>#DIV/0!</v>
      </c>
      <c r="AJ2003" s="11" t="e">
        <f ca="1"/>
        <v>#DIV/0!</v>
      </c>
      <c r="AK2003" s="11" t="e">
        <f ca="1"/>
        <v>#DIV/0!</v>
      </c>
      <c r="AL2003" s="11" t="e">
        <f ca="1"/>
        <v>#DIV/0!</v>
      </c>
      <c r="AM2003" s="11" t="e">
        <f ca="1"/>
        <v>#DIV/0!</v>
      </c>
      <c r="AN2003" s="11" t="e">
        <f ca="1"/>
        <v>#DIV/0!</v>
      </c>
      <c r="AO2003" s="11" t="e">
        <f ca="1"/>
        <v>#DIV/0!</v>
      </c>
      <c r="AP2003" s="11" t="e">
        <f ca="1"/>
        <v>#DIV/0!</v>
      </c>
      <c r="AQ2003" s="11" t="e">
        <f ca="1"/>
        <v>#DIV/0!</v>
      </c>
      <c r="AR2003" s="11" t="e">
        <f ca="1"/>
        <v>#DIV/0!</v>
      </c>
      <c r="AS2003" s="11" t="e">
        <f ca="1"/>
        <v>#DIV/0!</v>
      </c>
      <c r="AT2003" s="11" t="e">
        <f ca="1"/>
        <v>#DIV/0!</v>
      </c>
      <c r="AU2003" s="11" t="e">
        <f ca="1"/>
        <v>#DIV/0!</v>
      </c>
      <c r="AV2003" s="11" t="e">
        <f ca="1"/>
        <v>#DIV/0!</v>
      </c>
      <c r="AW2003" s="11" t="e">
        <f ca="1"/>
        <v>#DIV/0!</v>
      </c>
      <c r="AX2003" s="11" t="e">
        <f ca="1"/>
        <v>#DIV/0!</v>
      </c>
      <c r="AY2003" s="11" t="e">
        <f ca="1"/>
        <v>#DIV/0!</v>
      </c>
      <c r="AZ2003" s="11" t="e">
        <f ca="1"/>
        <v>#DIV/0!</v>
      </c>
      <c r="BA2003" s="11" t="e">
        <f ca="1"/>
        <v>#DIV/0!</v>
      </c>
      <c r="BB2003" s="11" t="e">
        <f ca="1"/>
        <v>#DIV/0!</v>
      </c>
      <c r="BC2003" s="11" t="e">
        <f ca="1"/>
        <v>#DIV/0!</v>
      </c>
      <c r="BD2003" s="11" t="e">
        <f ca="1"/>
        <v>#DIV/0!</v>
      </c>
      <c r="BE2003" s="11" t="e">
        <f ca="1"/>
        <v>#DIV/0!</v>
      </c>
      <c r="BF2003" s="11" t="e">
        <f ca="1"/>
        <v>#DIV/0!</v>
      </c>
      <c r="BG2003" s="11" t="e">
        <f ca="1"/>
        <v>#DIV/0!</v>
      </c>
      <c r="BH2003" s="11" t="e">
        <f ca="1"/>
        <v>#DIV/0!</v>
      </c>
      <c r="BI2003" s="11" t="e">
        <f ca="1"/>
        <v>#DIV/0!</v>
      </c>
      <c r="BJ2003" s="11" t="e">
        <f ca="1"/>
        <v>#DIV/0!</v>
      </c>
      <c r="BK2003" s="11" t="e">
        <f ca="1"/>
        <v>#DIV/0!</v>
      </c>
      <c r="BL2003" s="11" t="e">
        <f ca="1"/>
        <v>#DIV/0!</v>
      </c>
      <c r="BM2003" s="11" t="e">
        <f ca="1"/>
        <v>#DIV/0!</v>
      </c>
      <c r="BN2003" s="11" t="e">
        <f ca="1"/>
        <v>#DIV/0!</v>
      </c>
      <c r="BO2003" s="11" t="e">
        <f ca="1"/>
        <v>#DIV/0!</v>
      </c>
      <c r="BP2003" s="1" t="str">
        <v>0- Port Costs</v>
      </c>
      <c r="BT2003" s="1" t="str">
        <v>0- Port Value</v>
      </c>
      <c r="BU2003" s="11">
        <f ca="1"/>
        <v>-2.0887361525733228E-3</v>
      </c>
    </row>
    <row r="2004" spans="1:73" x14ac:dyDescent="0.3">
      <c r="A2004" s="1">
        <f ca="1"/>
        <v>4</v>
      </c>
      <c r="B2004" s="1" vm="229">
        <f ca="1"/>
        <v>44881</v>
      </c>
      <c r="C2004" s="11">
        <f ca="1"/>
        <v>-4.3521928356210493E-3</v>
      </c>
      <c r="D2004" s="11">
        <f ca="1"/>
        <v>-1.6518771331057946E-2</v>
      </c>
      <c r="E2004" s="11">
        <f ca="1"/>
        <v>-1.2732615083251853E-2</v>
      </c>
      <c r="F2004" s="11">
        <f ca="1"/>
        <v>-1.7220902612826494E-2</v>
      </c>
      <c r="G2004" s="11">
        <f ca="1"/>
        <v>-1.9417475728155331E-2</v>
      </c>
      <c r="H2004" s="1" t="str">
        <v>0 - BM Costs</v>
      </c>
      <c r="L2004" s="1" t="str">
        <v>0 - BM Port</v>
      </c>
      <c r="M2004" s="11">
        <f ca="1"/>
        <v>-1.4142846500963646E-2</v>
      </c>
      <c r="N2004" s="1" t="str">
        <v>0 - Port Assets</v>
      </c>
      <c r="O2004" s="11">
        <f ca="1"/>
        <v>-2.4301537444205601E-2</v>
      </c>
      <c r="P2004" s="11">
        <f ca="1"/>
        <v>-1.3901760889712511E-2</v>
      </c>
      <c r="Q2004" s="11">
        <f ca="1"/>
        <v>-1.6821946169772173E-2</v>
      </c>
      <c r="R2004" s="11" t="e">
        <f ca="1"/>
        <v>#DIV/0!</v>
      </c>
      <c r="S2004" s="11" t="e">
        <f ca="1"/>
        <v>#DIV/0!</v>
      </c>
      <c r="T2004" s="11" t="e">
        <f ca="1"/>
        <v>#DIV/0!</v>
      </c>
      <c r="U2004" s="11" t="e">
        <f ca="1"/>
        <v>#DIV/0!</v>
      </c>
      <c r="V2004" s="11" t="e">
        <f ca="1"/>
        <v>#DIV/0!</v>
      </c>
      <c r="W2004" s="11" t="e">
        <f ca="1"/>
        <v>#DIV/0!</v>
      </c>
      <c r="X2004" s="11" t="e">
        <f ca="1"/>
        <v>#DIV/0!</v>
      </c>
      <c r="Y2004" s="11" t="e">
        <f ca="1"/>
        <v>#DIV/0!</v>
      </c>
      <c r="Z2004" s="11" t="e">
        <f ca="1"/>
        <v>#DIV/0!</v>
      </c>
      <c r="AA2004" s="11" t="e">
        <f ca="1"/>
        <v>#DIV/0!</v>
      </c>
      <c r="AB2004" s="11" t="e">
        <f ca="1"/>
        <v>#DIV/0!</v>
      </c>
      <c r="AC2004" s="11" t="e">
        <f ca="1"/>
        <v>#DIV/0!</v>
      </c>
      <c r="AD2004" s="11" t="e">
        <f ca="1"/>
        <v>#DIV/0!</v>
      </c>
      <c r="AE2004" s="11" t="e">
        <f ca="1"/>
        <v>#DIV/0!</v>
      </c>
      <c r="AF2004" s="11" t="e">
        <f ca="1"/>
        <v>#DIV/0!</v>
      </c>
      <c r="AG2004" s="11" t="e">
        <f ca="1"/>
        <v>#DIV/0!</v>
      </c>
      <c r="AH2004" s="11" t="e">
        <f ca="1"/>
        <v>#DIV/0!</v>
      </c>
      <c r="AI2004" s="11" t="e">
        <f ca="1"/>
        <v>#DIV/0!</v>
      </c>
      <c r="AJ2004" s="11" t="e">
        <f ca="1"/>
        <v>#DIV/0!</v>
      </c>
      <c r="AK2004" s="11" t="e">
        <f ca="1"/>
        <v>#DIV/0!</v>
      </c>
      <c r="AL2004" s="11" t="e">
        <f ca="1"/>
        <v>#DIV/0!</v>
      </c>
      <c r="AM2004" s="11" t="e">
        <f ca="1"/>
        <v>#DIV/0!</v>
      </c>
      <c r="AN2004" s="11" t="e">
        <f ca="1"/>
        <v>#DIV/0!</v>
      </c>
      <c r="AO2004" s="11" t="e">
        <f ca="1"/>
        <v>#DIV/0!</v>
      </c>
      <c r="AP2004" s="11" t="e">
        <f ca="1"/>
        <v>#DIV/0!</v>
      </c>
      <c r="AQ2004" s="11" t="e">
        <f ca="1"/>
        <v>#DIV/0!</v>
      </c>
      <c r="AR2004" s="11" t="e">
        <f ca="1"/>
        <v>#DIV/0!</v>
      </c>
      <c r="AS2004" s="11" t="e">
        <f ca="1"/>
        <v>#DIV/0!</v>
      </c>
      <c r="AT2004" s="11" t="e">
        <f ca="1"/>
        <v>#DIV/0!</v>
      </c>
      <c r="AU2004" s="11" t="e">
        <f ca="1"/>
        <v>#DIV/0!</v>
      </c>
      <c r="AV2004" s="11" t="e">
        <f ca="1"/>
        <v>#DIV/0!</v>
      </c>
      <c r="AW2004" s="11" t="e">
        <f ca="1"/>
        <v>#DIV/0!</v>
      </c>
      <c r="AX2004" s="11" t="e">
        <f ca="1"/>
        <v>#DIV/0!</v>
      </c>
      <c r="AY2004" s="11" t="e">
        <f ca="1"/>
        <v>#DIV/0!</v>
      </c>
      <c r="AZ2004" s="11" t="e">
        <f ca="1"/>
        <v>#DIV/0!</v>
      </c>
      <c r="BA2004" s="11" t="e">
        <f ca="1"/>
        <v>#DIV/0!</v>
      </c>
      <c r="BB2004" s="11" t="e">
        <f ca="1"/>
        <v>#DIV/0!</v>
      </c>
      <c r="BC2004" s="11" t="e">
        <f ca="1"/>
        <v>#DIV/0!</v>
      </c>
      <c r="BD2004" s="11" t="e">
        <f ca="1"/>
        <v>#DIV/0!</v>
      </c>
      <c r="BE2004" s="11" t="e">
        <f ca="1"/>
        <v>#DIV/0!</v>
      </c>
      <c r="BF2004" s="11" t="e">
        <f ca="1"/>
        <v>#DIV/0!</v>
      </c>
      <c r="BG2004" s="11" t="e">
        <f ca="1"/>
        <v>#DIV/0!</v>
      </c>
      <c r="BH2004" s="11" t="e">
        <f ca="1"/>
        <v>#DIV/0!</v>
      </c>
      <c r="BI2004" s="11" t="e">
        <f ca="1"/>
        <v>#DIV/0!</v>
      </c>
      <c r="BJ2004" s="11" t="e">
        <f ca="1"/>
        <v>#DIV/0!</v>
      </c>
      <c r="BK2004" s="11" t="e">
        <f ca="1"/>
        <v>#DIV/0!</v>
      </c>
      <c r="BL2004" s="11" t="e">
        <f ca="1"/>
        <v>#DIV/0!</v>
      </c>
      <c r="BM2004" s="11" t="e">
        <f ca="1"/>
        <v>#DIV/0!</v>
      </c>
      <c r="BN2004" s="11" t="e">
        <f ca="1"/>
        <v>#DIV/0!</v>
      </c>
      <c r="BO2004" s="11" t="e">
        <f ca="1"/>
        <v>#DIV/0!</v>
      </c>
      <c r="BP2004" s="1" t="str">
        <v>0- Port Costs</v>
      </c>
      <c r="BT2004" s="1" t="str">
        <v>0- Port Value</v>
      </c>
      <c r="BU2004" s="11">
        <f ca="1"/>
        <v>-1.8419863533055802E-2</v>
      </c>
    </row>
    <row r="2005" spans="1:73" x14ac:dyDescent="0.3">
      <c r="A2005" s="1">
        <f ca="1"/>
        <v>5</v>
      </c>
      <c r="B2005" s="1" vm="285">
        <f ca="1"/>
        <v>44880</v>
      </c>
      <c r="C2005" s="11">
        <f ca="1"/>
        <v>-1.8379281537176384E-3</v>
      </c>
      <c r="D2005" s="11">
        <f ca="1"/>
        <v>1.8634404116256498E-2</v>
      </c>
      <c r="E2005" s="11">
        <f ca="1"/>
        <v>1.3902681231380276E-2</v>
      </c>
      <c r="F2005" s="11">
        <f ca="1"/>
        <v>1.937046004842613E-2</v>
      </c>
      <c r="G2005" s="11">
        <f ca="1"/>
        <v>2.0780051150895096E-2</v>
      </c>
      <c r="H2005" s="1" t="str">
        <v>0 - BM Costs</v>
      </c>
      <c r="L2005" s="1" t="str">
        <v>0 - BM Port</v>
      </c>
      <c r="M2005" s="11">
        <f ca="1"/>
        <v>1.4256130452865445E-2</v>
      </c>
      <c r="N2005" s="1" t="str">
        <v>0 - Port Assets</v>
      </c>
      <c r="O2005" s="11">
        <f ca="1"/>
        <v>2.0698576972833171E-2</v>
      </c>
      <c r="P2005" s="11">
        <f ca="1"/>
        <v>1.0299625468164653E-2</v>
      </c>
      <c r="Q2005" s="11">
        <f ca="1"/>
        <v>2.3576158940397329E-2</v>
      </c>
      <c r="R2005" s="11" t="e">
        <f ca="1"/>
        <v>#DIV/0!</v>
      </c>
      <c r="S2005" s="11" t="e">
        <f ca="1"/>
        <v>#DIV/0!</v>
      </c>
      <c r="T2005" s="11" t="e">
        <f ca="1"/>
        <v>#DIV/0!</v>
      </c>
      <c r="U2005" s="11" t="e">
        <f ca="1"/>
        <v>#DIV/0!</v>
      </c>
      <c r="V2005" s="11" t="e">
        <f ca="1"/>
        <v>#DIV/0!</v>
      </c>
      <c r="W2005" s="11" t="e">
        <f ca="1"/>
        <v>#DIV/0!</v>
      </c>
      <c r="X2005" s="11" t="e">
        <f ca="1"/>
        <v>#DIV/0!</v>
      </c>
      <c r="Y2005" s="11" t="e">
        <f ca="1"/>
        <v>#DIV/0!</v>
      </c>
      <c r="Z2005" s="11" t="e">
        <f ca="1"/>
        <v>#DIV/0!</v>
      </c>
      <c r="AA2005" s="11" t="e">
        <f ca="1"/>
        <v>#DIV/0!</v>
      </c>
      <c r="AB2005" s="11" t="e">
        <f ca="1"/>
        <v>#DIV/0!</v>
      </c>
      <c r="AC2005" s="11" t="e">
        <f ca="1"/>
        <v>#DIV/0!</v>
      </c>
      <c r="AD2005" s="11" t="e">
        <f ca="1"/>
        <v>#DIV/0!</v>
      </c>
      <c r="AE2005" s="11" t="e">
        <f ca="1"/>
        <v>#DIV/0!</v>
      </c>
      <c r="AF2005" s="11" t="e">
        <f ca="1"/>
        <v>#DIV/0!</v>
      </c>
      <c r="AG2005" s="11" t="e">
        <f ca="1"/>
        <v>#DIV/0!</v>
      </c>
      <c r="AH2005" s="11" t="e">
        <f ca="1"/>
        <v>#DIV/0!</v>
      </c>
      <c r="AI2005" s="11" t="e">
        <f ca="1"/>
        <v>#DIV/0!</v>
      </c>
      <c r="AJ2005" s="11" t="e">
        <f ca="1"/>
        <v>#DIV/0!</v>
      </c>
      <c r="AK2005" s="11" t="e">
        <f ca="1"/>
        <v>#DIV/0!</v>
      </c>
      <c r="AL2005" s="11" t="e">
        <f ca="1"/>
        <v>#DIV/0!</v>
      </c>
      <c r="AM2005" s="11" t="e">
        <f ca="1"/>
        <v>#DIV/0!</v>
      </c>
      <c r="AN2005" s="11" t="e">
        <f ca="1"/>
        <v>#DIV/0!</v>
      </c>
      <c r="AO2005" s="11" t="e">
        <f ca="1"/>
        <v>#DIV/0!</v>
      </c>
      <c r="AP2005" s="11" t="e">
        <f ca="1"/>
        <v>#DIV/0!</v>
      </c>
      <c r="AQ2005" s="11" t="e">
        <f ca="1"/>
        <v>#DIV/0!</v>
      </c>
      <c r="AR2005" s="11" t="e">
        <f ca="1"/>
        <v>#DIV/0!</v>
      </c>
      <c r="AS2005" s="11" t="e">
        <f ca="1"/>
        <v>#DIV/0!</v>
      </c>
      <c r="AT2005" s="11" t="e">
        <f ca="1"/>
        <v>#DIV/0!</v>
      </c>
      <c r="AU2005" s="11" t="e">
        <f ca="1"/>
        <v>#DIV/0!</v>
      </c>
      <c r="AV2005" s="11" t="e">
        <f ca="1"/>
        <v>#DIV/0!</v>
      </c>
      <c r="AW2005" s="11" t="e">
        <f ca="1"/>
        <v>#DIV/0!</v>
      </c>
      <c r="AX2005" s="11" t="e">
        <f ca="1"/>
        <v>#DIV/0!</v>
      </c>
      <c r="AY2005" s="11" t="e">
        <f ca="1"/>
        <v>#DIV/0!</v>
      </c>
      <c r="AZ2005" s="11" t="e">
        <f ca="1"/>
        <v>#DIV/0!</v>
      </c>
      <c r="BA2005" s="11" t="e">
        <f ca="1"/>
        <v>#DIV/0!</v>
      </c>
      <c r="BB2005" s="11" t="e">
        <f ca="1"/>
        <v>#DIV/0!</v>
      </c>
      <c r="BC2005" s="11" t="e">
        <f ca="1"/>
        <v>#DIV/0!</v>
      </c>
      <c r="BD2005" s="11" t="e">
        <f ca="1"/>
        <v>#DIV/0!</v>
      </c>
      <c r="BE2005" s="11" t="e">
        <f ca="1"/>
        <v>#DIV/0!</v>
      </c>
      <c r="BF2005" s="11" t="e">
        <f ca="1"/>
        <v>#DIV/0!</v>
      </c>
      <c r="BG2005" s="11" t="e">
        <f ca="1"/>
        <v>#DIV/0!</v>
      </c>
      <c r="BH2005" s="11" t="e">
        <f ca="1"/>
        <v>#DIV/0!</v>
      </c>
      <c r="BI2005" s="11" t="e">
        <f ca="1"/>
        <v>#DIV/0!</v>
      </c>
      <c r="BJ2005" s="11" t="e">
        <f ca="1"/>
        <v>#DIV/0!</v>
      </c>
      <c r="BK2005" s="11" t="e">
        <f ca="1"/>
        <v>#DIV/0!</v>
      </c>
      <c r="BL2005" s="11" t="e">
        <f ca="1"/>
        <v>#DIV/0!</v>
      </c>
      <c r="BM2005" s="11" t="e">
        <f ca="1"/>
        <v>#DIV/0!</v>
      </c>
      <c r="BN2005" s="11" t="e">
        <f ca="1"/>
        <v>#DIV/0!</v>
      </c>
      <c r="BO2005" s="11" t="e">
        <f ca="1"/>
        <v>#DIV/0!</v>
      </c>
      <c r="BP2005" s="1" t="str">
        <v>0- Port Costs</v>
      </c>
      <c r="BT2005" s="1" t="str">
        <v>0- Port Value</v>
      </c>
      <c r="BU2005" s="11">
        <f ca="1"/>
        <v>1.8189280464519397E-2</v>
      </c>
    </row>
    <row r="2006" spans="1:73" hidden="1" outlineLevel="1" x14ac:dyDescent="0.3">
      <c r="A2006" s="1">
        <f ca="1"/>
        <v>6</v>
      </c>
      <c r="B2006" s="1" vm="333">
        <f ca="1"/>
        <v>44879</v>
      </c>
      <c r="C2006" s="11">
        <f ca="1"/>
        <v>-3.5766070565490526E-2</v>
      </c>
      <c r="D2006" s="11">
        <f ca="1"/>
        <v>-3.3207851573003544E-2</v>
      </c>
      <c r="E2006" s="11">
        <f ca="1"/>
        <v>-3.5440613026819778E-2</v>
      </c>
      <c r="F2006" s="11">
        <f ca="1"/>
        <v>-4.065040650406504E-2</v>
      </c>
      <c r="G2006" s="11">
        <f ca="1"/>
        <v>-4.0196379257441017E-2</v>
      </c>
      <c r="H2006" s="1" t="str">
        <v>0 - BM Costs</v>
      </c>
      <c r="L2006" s="1" t="str">
        <v>0 - BM Port</v>
      </c>
      <c r="M2006" s="1">
        <f ca="1"/>
        <v>-3.7058784293731772E-2</v>
      </c>
      <c r="N2006" s="1" t="str">
        <v>0 - Port Assets</v>
      </c>
      <c r="O2006" s="11">
        <f ca="1"/>
        <v>-2.2447948818676844E-3</v>
      </c>
      <c r="P2006" s="11">
        <f ca="1"/>
        <v>-1.3850415512465353E-2</v>
      </c>
      <c r="Q2006" s="11">
        <f ca="1"/>
        <v>-1.5901981230448392E-2</v>
      </c>
      <c r="R2006" s="11" t="e">
        <f ca="1"/>
        <v>#DIV/0!</v>
      </c>
      <c r="S2006" s="11" t="e">
        <f ca="1"/>
        <v>#DIV/0!</v>
      </c>
      <c r="T2006" s="11" t="e">
        <f ca="1"/>
        <v>#DIV/0!</v>
      </c>
      <c r="U2006" s="11" t="e">
        <f ca="1"/>
        <v>#DIV/0!</v>
      </c>
      <c r="V2006" s="11" t="e">
        <f ca="1"/>
        <v>#DIV/0!</v>
      </c>
      <c r="W2006" s="11" t="e">
        <f ca="1"/>
        <v>#DIV/0!</v>
      </c>
      <c r="X2006" s="11" t="e">
        <f ca="1"/>
        <v>#DIV/0!</v>
      </c>
      <c r="Y2006" s="11" t="e">
        <f ca="1"/>
        <v>#DIV/0!</v>
      </c>
      <c r="Z2006" s="11" t="e">
        <f ca="1"/>
        <v>#DIV/0!</v>
      </c>
      <c r="AA2006" s="11" t="e">
        <f ca="1"/>
        <v>#DIV/0!</v>
      </c>
      <c r="AB2006" s="11" t="e">
        <f ca="1"/>
        <v>#DIV/0!</v>
      </c>
      <c r="AC2006" s="11" t="e">
        <f ca="1"/>
        <v>#DIV/0!</v>
      </c>
      <c r="AD2006" s="11" t="e">
        <f ca="1"/>
        <v>#DIV/0!</v>
      </c>
      <c r="AE2006" s="11" t="e">
        <f ca="1"/>
        <v>#DIV/0!</v>
      </c>
      <c r="AF2006" s="11" t="e">
        <f ca="1"/>
        <v>#DIV/0!</v>
      </c>
      <c r="AG2006" s="11" t="e">
        <f ca="1"/>
        <v>#DIV/0!</v>
      </c>
      <c r="AH2006" s="11" t="e">
        <f ca="1"/>
        <v>#DIV/0!</v>
      </c>
      <c r="AI2006" s="11" t="e">
        <f ca="1"/>
        <v>#DIV/0!</v>
      </c>
      <c r="AJ2006" s="11" t="e">
        <f ca="1"/>
        <v>#DIV/0!</v>
      </c>
      <c r="AK2006" s="11" t="e">
        <f ca="1"/>
        <v>#DIV/0!</v>
      </c>
      <c r="AL2006" s="11" t="e">
        <f ca="1"/>
        <v>#DIV/0!</v>
      </c>
      <c r="AM2006" s="11" t="e">
        <f ca="1"/>
        <v>#DIV/0!</v>
      </c>
      <c r="AN2006" s="11" t="e">
        <f ca="1"/>
        <v>#DIV/0!</v>
      </c>
      <c r="AO2006" s="11" t="e">
        <f ca="1"/>
        <v>#DIV/0!</v>
      </c>
      <c r="AP2006" s="11" t="e">
        <f ca="1"/>
        <v>#DIV/0!</v>
      </c>
      <c r="AQ2006" s="11" t="e">
        <f ca="1"/>
        <v>#DIV/0!</v>
      </c>
      <c r="AR2006" s="11" t="e">
        <f ca="1"/>
        <v>#DIV/0!</v>
      </c>
      <c r="AS2006" s="11" t="e">
        <f ca="1"/>
        <v>#DIV/0!</v>
      </c>
      <c r="AT2006" s="11" t="e">
        <f ca="1"/>
        <v>#DIV/0!</v>
      </c>
      <c r="AU2006" s="11" t="e">
        <f ca="1"/>
        <v>#DIV/0!</v>
      </c>
      <c r="AV2006" s="11" t="e">
        <f ca="1"/>
        <v>#DIV/0!</v>
      </c>
      <c r="AW2006" s="11" t="e">
        <f ca="1"/>
        <v>#DIV/0!</v>
      </c>
      <c r="AX2006" s="11" t="e">
        <f ca="1"/>
        <v>#DIV/0!</v>
      </c>
      <c r="AY2006" s="11" t="e">
        <f ca="1"/>
        <v>#DIV/0!</v>
      </c>
      <c r="AZ2006" s="11" t="e">
        <f ca="1"/>
        <v>#DIV/0!</v>
      </c>
      <c r="BA2006" s="11" t="e">
        <f ca="1"/>
        <v>#DIV/0!</v>
      </c>
      <c r="BB2006" s="11" t="e">
        <f ca="1"/>
        <v>#DIV/0!</v>
      </c>
      <c r="BC2006" s="11" t="e">
        <f ca="1"/>
        <v>#DIV/0!</v>
      </c>
      <c r="BD2006" s="11" t="e">
        <f ca="1"/>
        <v>#DIV/0!</v>
      </c>
      <c r="BE2006" s="11" t="e">
        <f ca="1"/>
        <v>#DIV/0!</v>
      </c>
      <c r="BF2006" s="11" t="e">
        <f ca="1"/>
        <v>#DIV/0!</v>
      </c>
      <c r="BG2006" s="11" t="e">
        <f ca="1"/>
        <v>#DIV/0!</v>
      </c>
      <c r="BH2006" s="11" t="e">
        <f ca="1"/>
        <v>#DIV/0!</v>
      </c>
      <c r="BI2006" s="11" t="e">
        <f ca="1"/>
        <v>#DIV/0!</v>
      </c>
      <c r="BJ2006" s="11" t="e">
        <f ca="1"/>
        <v>#DIV/0!</v>
      </c>
      <c r="BK2006" s="11" t="e">
        <f ca="1"/>
        <v>#DIV/0!</v>
      </c>
      <c r="BL2006" s="11" t="e">
        <f ca="1"/>
        <v>#DIV/0!</v>
      </c>
      <c r="BM2006" s="11" t="e">
        <f ca="1"/>
        <v>#DIV/0!</v>
      </c>
      <c r="BN2006" s="11" t="e">
        <f ca="1"/>
        <v>#DIV/0!</v>
      </c>
      <c r="BO2006" s="11" t="e">
        <f ca="1"/>
        <v>#DIV/0!</v>
      </c>
      <c r="BP2006" s="1" t="str">
        <v>0- Port Costs</v>
      </c>
      <c r="BT2006" s="1" t="str">
        <v>0- Port Value</v>
      </c>
      <c r="BU2006" s="11">
        <f ca="1"/>
        <v>-1.0594970224421352E-2</v>
      </c>
    </row>
    <row r="2007" spans="1:73" hidden="1" outlineLevel="1" x14ac:dyDescent="0.3">
      <c r="A2007" s="1">
        <f ca="1"/>
        <v>7</v>
      </c>
      <c r="B2007" s="1" vm="384">
        <f ca="1"/>
        <v>44876</v>
      </c>
      <c r="C2007" s="11">
        <f ca="1"/>
        <v>2.3075655183780963E-2</v>
      </c>
      <c r="D2007" s="11">
        <f ca="1"/>
        <v>2.962347729789605E-2</v>
      </c>
      <c r="E2007" s="11">
        <f ca="1"/>
        <v>2.5540275049116046E-2</v>
      </c>
      <c r="F2007" s="11">
        <f ca="1"/>
        <v>3.1137724550898138E-2</v>
      </c>
      <c r="G2007" s="11">
        <f ca="1"/>
        <v>3.3291058972733101E-2</v>
      </c>
      <c r="H2007" s="1" t="str">
        <v>0 - BM Costs</v>
      </c>
      <c r="L2007" s="1" t="str">
        <v>0 - BM Port</v>
      </c>
      <c r="M2007" s="1">
        <f ca="1"/>
        <v>2.8553290217920413E-2</v>
      </c>
      <c r="N2007" s="1" t="str">
        <v>0 - Port Assets</v>
      </c>
      <c r="O2007" s="11">
        <f ca="1"/>
        <v>3.4064531104921025E-2</v>
      </c>
      <c r="P2007" s="11">
        <f ca="1"/>
        <v>-5.966039467645734E-3</v>
      </c>
      <c r="Q2007" s="11">
        <f ca="1"/>
        <v>-1.184956208140131E-2</v>
      </c>
      <c r="R2007" s="11" t="e">
        <f ca="1"/>
        <v>#DIV/0!</v>
      </c>
      <c r="S2007" s="11" t="e">
        <f ca="1"/>
        <v>#DIV/0!</v>
      </c>
      <c r="T2007" s="11" t="e">
        <f ca="1"/>
        <v>#DIV/0!</v>
      </c>
      <c r="U2007" s="11" t="e">
        <f ca="1"/>
        <v>#DIV/0!</v>
      </c>
      <c r="V2007" s="11" t="e">
        <f ca="1"/>
        <v>#DIV/0!</v>
      </c>
      <c r="W2007" s="11" t="e">
        <f ca="1"/>
        <v>#DIV/0!</v>
      </c>
      <c r="X2007" s="11" t="e">
        <f ca="1"/>
        <v>#DIV/0!</v>
      </c>
      <c r="Y2007" s="11" t="e">
        <f ca="1"/>
        <v>#DIV/0!</v>
      </c>
      <c r="Z2007" s="11" t="e">
        <f ca="1"/>
        <v>#DIV/0!</v>
      </c>
      <c r="AA2007" s="11" t="e">
        <f ca="1"/>
        <v>#DIV/0!</v>
      </c>
      <c r="AB2007" s="11" t="e">
        <f ca="1"/>
        <v>#DIV/0!</v>
      </c>
      <c r="AC2007" s="11" t="e">
        <f ca="1"/>
        <v>#DIV/0!</v>
      </c>
      <c r="AD2007" s="11" t="e">
        <f ca="1"/>
        <v>#DIV/0!</v>
      </c>
      <c r="AE2007" s="11" t="e">
        <f ca="1"/>
        <v>#DIV/0!</v>
      </c>
      <c r="AF2007" s="11" t="e">
        <f ca="1"/>
        <v>#DIV/0!</v>
      </c>
      <c r="AG2007" s="11" t="e">
        <f ca="1"/>
        <v>#DIV/0!</v>
      </c>
      <c r="AH2007" s="11" t="e">
        <f ca="1"/>
        <v>#DIV/0!</v>
      </c>
      <c r="AI2007" s="11" t="e">
        <f ca="1"/>
        <v>#DIV/0!</v>
      </c>
      <c r="AJ2007" s="11" t="e">
        <f ca="1"/>
        <v>#DIV/0!</v>
      </c>
      <c r="AK2007" s="11" t="e">
        <f ca="1"/>
        <v>#DIV/0!</v>
      </c>
      <c r="AL2007" s="11" t="e">
        <f ca="1"/>
        <v>#DIV/0!</v>
      </c>
      <c r="AM2007" s="11" t="e">
        <f ca="1"/>
        <v>#DIV/0!</v>
      </c>
      <c r="AN2007" s="11" t="e">
        <f ca="1"/>
        <v>#DIV/0!</v>
      </c>
      <c r="AO2007" s="11" t="e">
        <f ca="1"/>
        <v>#DIV/0!</v>
      </c>
      <c r="AP2007" s="11" t="e">
        <f ca="1"/>
        <v>#DIV/0!</v>
      </c>
      <c r="AQ2007" s="11" t="e">
        <f ca="1"/>
        <v>#DIV/0!</v>
      </c>
      <c r="AR2007" s="11" t="e">
        <f ca="1"/>
        <v>#DIV/0!</v>
      </c>
      <c r="AS2007" s="11" t="e">
        <f ca="1"/>
        <v>#DIV/0!</v>
      </c>
      <c r="AT2007" s="11" t="e">
        <f ca="1"/>
        <v>#DIV/0!</v>
      </c>
      <c r="AU2007" s="11" t="e">
        <f ca="1"/>
        <v>#DIV/0!</v>
      </c>
      <c r="AV2007" s="11" t="e">
        <f ca="1"/>
        <v>#DIV/0!</v>
      </c>
      <c r="AW2007" s="11" t="e">
        <f ca="1"/>
        <v>#DIV/0!</v>
      </c>
      <c r="AX2007" s="11" t="e">
        <f ca="1"/>
        <v>#DIV/0!</v>
      </c>
      <c r="AY2007" s="11" t="e">
        <f ca="1"/>
        <v>#DIV/0!</v>
      </c>
      <c r="AZ2007" s="11" t="e">
        <f ca="1"/>
        <v>#DIV/0!</v>
      </c>
      <c r="BA2007" s="11" t="e">
        <f ca="1"/>
        <v>#DIV/0!</v>
      </c>
      <c r="BB2007" s="11" t="e">
        <f ca="1"/>
        <v>#DIV/0!</v>
      </c>
      <c r="BC2007" s="11" t="e">
        <f ca="1"/>
        <v>#DIV/0!</v>
      </c>
      <c r="BD2007" s="11" t="e">
        <f ca="1"/>
        <v>#DIV/0!</v>
      </c>
      <c r="BE2007" s="11" t="e">
        <f ca="1"/>
        <v>#DIV/0!</v>
      </c>
      <c r="BF2007" s="11" t="e">
        <f ca="1"/>
        <v>#DIV/0!</v>
      </c>
      <c r="BG2007" s="11" t="e">
        <f ca="1"/>
        <v>#DIV/0!</v>
      </c>
      <c r="BH2007" s="11" t="e">
        <f ca="1"/>
        <v>#DIV/0!</v>
      </c>
      <c r="BI2007" s="11" t="e">
        <f ca="1"/>
        <v>#DIV/0!</v>
      </c>
      <c r="BJ2007" s="11" t="e">
        <f ca="1"/>
        <v>#DIV/0!</v>
      </c>
      <c r="BK2007" s="11" t="e">
        <f ca="1"/>
        <v>#DIV/0!</v>
      </c>
      <c r="BL2007" s="11" t="e">
        <f ca="1"/>
        <v>#DIV/0!</v>
      </c>
      <c r="BM2007" s="11" t="e">
        <f ca="1"/>
        <v>#DIV/0!</v>
      </c>
      <c r="BN2007" s="11" t="e">
        <f ca="1"/>
        <v>#DIV/0!</v>
      </c>
      <c r="BO2007" s="11" t="e">
        <f ca="1"/>
        <v>#DIV/0!</v>
      </c>
      <c r="BP2007" s="1" t="str">
        <v>0- Port Costs</v>
      </c>
      <c r="BT2007" s="1" t="str">
        <v>0- Port Value</v>
      </c>
      <c r="BU2007" s="11">
        <f ca="1"/>
        <v>5.2413597296665504E-3</v>
      </c>
    </row>
    <row r="2008" spans="1:73" hidden="1" outlineLevel="1" x14ac:dyDescent="0.3">
      <c r="A2008" s="1">
        <f ca="1"/>
        <v>8</v>
      </c>
      <c r="B2008" s="1" vm="429">
        <f ca="1"/>
        <v>44875</v>
      </c>
      <c r="C2008" s="11">
        <f ca="1"/>
        <v>5.30240265120141E-3</v>
      </c>
      <c r="D2008" s="11">
        <f ca="1"/>
        <v>7.9531184596064453E-3</v>
      </c>
      <c r="E2008" s="11">
        <f ca="1"/>
        <v>1.2263838249916947E-2</v>
      </c>
      <c r="F2008" s="11">
        <f ca="1"/>
        <v>8.4541062801932743E-3</v>
      </c>
      <c r="G2008" s="11">
        <f ca="1"/>
        <v>6.3816209317166805E-3</v>
      </c>
      <c r="H2008" s="1" t="str">
        <v>0 - BM Costs</v>
      </c>
      <c r="L2008" s="1" t="str">
        <v>0 - BM Port</v>
      </c>
      <c r="M2008" s="1">
        <f ca="1"/>
        <v>8.0790578883640496E-3</v>
      </c>
      <c r="N2008" s="1" t="str">
        <v>0 - Port Assets</v>
      </c>
      <c r="O2008" s="11">
        <f ca="1"/>
        <v>5.0667642216938091E-2</v>
      </c>
      <c r="P2008" s="11">
        <f ca="1"/>
        <v>3.3517786561264806E-2</v>
      </c>
      <c r="Q2008" s="11">
        <f ca="1"/>
        <v>4.354838709677411E-2</v>
      </c>
      <c r="R2008" s="11" t="e">
        <f ca="1"/>
        <v>#DIV/0!</v>
      </c>
      <c r="S2008" s="11" t="e">
        <f ca="1"/>
        <v>#DIV/0!</v>
      </c>
      <c r="T2008" s="11" t="e">
        <f ca="1"/>
        <v>#DIV/0!</v>
      </c>
      <c r="U2008" s="11" t="e">
        <f ca="1"/>
        <v>#DIV/0!</v>
      </c>
      <c r="V2008" s="11" t="e">
        <f ca="1"/>
        <v>#DIV/0!</v>
      </c>
      <c r="W2008" s="11" t="e">
        <f ca="1"/>
        <v>#DIV/0!</v>
      </c>
      <c r="X2008" s="11" t="e">
        <f ca="1"/>
        <v>#DIV/0!</v>
      </c>
      <c r="Y2008" s="11" t="e">
        <f ca="1"/>
        <v>#DIV/0!</v>
      </c>
      <c r="Z2008" s="11" t="e">
        <f ca="1"/>
        <v>#DIV/0!</v>
      </c>
      <c r="AA2008" s="11" t="e">
        <f ca="1"/>
        <v>#DIV/0!</v>
      </c>
      <c r="AB2008" s="11" t="e">
        <f ca="1"/>
        <v>#DIV/0!</v>
      </c>
      <c r="AC2008" s="11" t="e">
        <f ca="1"/>
        <v>#DIV/0!</v>
      </c>
      <c r="AD2008" s="11" t="e">
        <f ca="1"/>
        <v>#DIV/0!</v>
      </c>
      <c r="AE2008" s="11" t="e">
        <f ca="1"/>
        <v>#DIV/0!</v>
      </c>
      <c r="AF2008" s="11" t="e">
        <f ca="1"/>
        <v>#DIV/0!</v>
      </c>
      <c r="AG2008" s="11" t="e">
        <f ca="1"/>
        <v>#DIV/0!</v>
      </c>
      <c r="AH2008" s="11" t="e">
        <f ca="1"/>
        <v>#DIV/0!</v>
      </c>
      <c r="AI2008" s="11" t="e">
        <f ca="1"/>
        <v>#DIV/0!</v>
      </c>
      <c r="AJ2008" s="11" t="e">
        <f ca="1"/>
        <v>#DIV/0!</v>
      </c>
      <c r="AK2008" s="11" t="e">
        <f ca="1"/>
        <v>#DIV/0!</v>
      </c>
      <c r="AL2008" s="11" t="e">
        <f ca="1"/>
        <v>#DIV/0!</v>
      </c>
      <c r="AM2008" s="11" t="e">
        <f ca="1"/>
        <v>#DIV/0!</v>
      </c>
      <c r="AN2008" s="11" t="e">
        <f ca="1"/>
        <v>#DIV/0!</v>
      </c>
      <c r="AO2008" s="11" t="e">
        <f ca="1"/>
        <v>#DIV/0!</v>
      </c>
      <c r="AP2008" s="11" t="e">
        <f ca="1"/>
        <v>#DIV/0!</v>
      </c>
      <c r="AQ2008" s="11" t="e">
        <f ca="1"/>
        <v>#DIV/0!</v>
      </c>
      <c r="AR2008" s="11" t="e">
        <f ca="1"/>
        <v>#DIV/0!</v>
      </c>
      <c r="AS2008" s="11" t="e">
        <f ca="1"/>
        <v>#DIV/0!</v>
      </c>
      <c r="AT2008" s="11" t="e">
        <f ca="1"/>
        <v>#DIV/0!</v>
      </c>
      <c r="AU2008" s="11" t="e">
        <f ca="1"/>
        <v>#DIV/0!</v>
      </c>
      <c r="AV2008" s="11" t="e">
        <f ca="1"/>
        <v>#DIV/0!</v>
      </c>
      <c r="AW2008" s="11" t="e">
        <f ca="1"/>
        <v>#DIV/0!</v>
      </c>
      <c r="AX2008" s="11" t="e">
        <f ca="1"/>
        <v>#DIV/0!</v>
      </c>
      <c r="AY2008" s="11" t="e">
        <f ca="1"/>
        <v>#DIV/0!</v>
      </c>
      <c r="AZ2008" s="11" t="e">
        <f ca="1"/>
        <v>#DIV/0!</v>
      </c>
      <c r="BA2008" s="11" t="e">
        <f ca="1"/>
        <v>#DIV/0!</v>
      </c>
      <c r="BB2008" s="11" t="e">
        <f ca="1"/>
        <v>#DIV/0!</v>
      </c>
      <c r="BC2008" s="11" t="e">
        <f ca="1"/>
        <v>#DIV/0!</v>
      </c>
      <c r="BD2008" s="11" t="e">
        <f ca="1"/>
        <v>#DIV/0!</v>
      </c>
      <c r="BE2008" s="11" t="e">
        <f ca="1"/>
        <v>#DIV/0!</v>
      </c>
      <c r="BF2008" s="11" t="e">
        <f ca="1"/>
        <v>#DIV/0!</v>
      </c>
      <c r="BG2008" s="11" t="e">
        <f ca="1"/>
        <v>#DIV/0!</v>
      </c>
      <c r="BH2008" s="11" t="e">
        <f ca="1"/>
        <v>#DIV/0!</v>
      </c>
      <c r="BI2008" s="11" t="e">
        <f ca="1"/>
        <v>#DIV/0!</v>
      </c>
      <c r="BJ2008" s="11" t="e">
        <f ca="1"/>
        <v>#DIV/0!</v>
      </c>
      <c r="BK2008" s="11" t="e">
        <f ca="1"/>
        <v>#DIV/0!</v>
      </c>
      <c r="BL2008" s="11" t="e">
        <f ca="1"/>
        <v>#DIV/0!</v>
      </c>
      <c r="BM2008" s="11" t="e">
        <f ca="1"/>
        <v>#DIV/0!</v>
      </c>
      <c r="BN2008" s="11" t="e">
        <f ca="1"/>
        <v>#DIV/0!</v>
      </c>
      <c r="BO2008" s="11" t="e">
        <f ca="1"/>
        <v>#DIV/0!</v>
      </c>
      <c r="BP2008" s="1" t="str">
        <v>0- Port Costs</v>
      </c>
      <c r="BT2008" s="1" t="str">
        <v>0- Port Value</v>
      </c>
      <c r="BU2008" s="11">
        <f ca="1"/>
        <v>4.2466093578339414E-2</v>
      </c>
    </row>
    <row r="2009" spans="1:73" hidden="1" outlineLevel="1" x14ac:dyDescent="0.3">
      <c r="A2009" s="1">
        <f ca="1"/>
        <v>9</v>
      </c>
      <c r="B2009" s="1" vm="474">
        <f ca="1"/>
        <v>44874</v>
      </c>
      <c r="C2009" s="11">
        <f ca="1"/>
        <v>-3.6096470212426124E-2</v>
      </c>
      <c r="D2009" s="11">
        <f ca="1"/>
        <v>-3.759903316771851E-2</v>
      </c>
      <c r="E2009" s="11">
        <f ca="1"/>
        <v>-3.3322652995834701E-2</v>
      </c>
      <c r="F2009" s="11">
        <f ca="1"/>
        <v>-3.8885664538595655E-2</v>
      </c>
      <c r="G2009" s="11">
        <f ca="1"/>
        <v>-3.3014501697007037E-2</v>
      </c>
      <c r="H2009" s="1" t="str">
        <v>0 - BM Costs</v>
      </c>
      <c r="L2009" s="1" t="str">
        <v>0 - BM Port</v>
      </c>
      <c r="M2009" s="1">
        <f ca="1"/>
        <v>-3.5779716424623409E-2</v>
      </c>
      <c r="N2009" s="1" t="str">
        <v>0 - Port Assets</v>
      </c>
      <c r="O2009" s="11">
        <f ca="1"/>
        <v>-2.8319213223532147E-2</v>
      </c>
      <c r="P2009" s="11">
        <f ca="1"/>
        <v>-1.420903062835599E-3</v>
      </c>
      <c r="Q2009" s="11">
        <f ca="1"/>
        <v>-6.4102564102561654E-3</v>
      </c>
      <c r="R2009" s="11" t="e">
        <f ca="1"/>
        <v>#DIV/0!</v>
      </c>
      <c r="S2009" s="11" t="e">
        <f ca="1"/>
        <v>#DIV/0!</v>
      </c>
      <c r="T2009" s="11" t="e">
        <f ca="1"/>
        <v>#DIV/0!</v>
      </c>
      <c r="U2009" s="11" t="e">
        <f ca="1"/>
        <v>#DIV/0!</v>
      </c>
      <c r="V2009" s="11" t="e">
        <f ca="1"/>
        <v>#DIV/0!</v>
      </c>
      <c r="W2009" s="11" t="e">
        <f ca="1"/>
        <v>#DIV/0!</v>
      </c>
      <c r="X2009" s="11" t="e">
        <f ca="1"/>
        <v>#DIV/0!</v>
      </c>
      <c r="Y2009" s="11" t="e">
        <f ca="1"/>
        <v>#DIV/0!</v>
      </c>
      <c r="Z2009" s="11" t="e">
        <f ca="1"/>
        <v>#DIV/0!</v>
      </c>
      <c r="AA2009" s="11" t="e">
        <f ca="1"/>
        <v>#DIV/0!</v>
      </c>
      <c r="AB2009" s="11" t="e">
        <f ca="1"/>
        <v>#DIV/0!</v>
      </c>
      <c r="AC2009" s="11" t="e">
        <f ca="1"/>
        <v>#DIV/0!</v>
      </c>
      <c r="AD2009" s="11" t="e">
        <f ca="1"/>
        <v>#DIV/0!</v>
      </c>
      <c r="AE2009" s="11" t="e">
        <f ca="1"/>
        <v>#DIV/0!</v>
      </c>
      <c r="AF2009" s="11" t="e">
        <f ca="1"/>
        <v>#DIV/0!</v>
      </c>
      <c r="AG2009" s="11" t="e">
        <f ca="1"/>
        <v>#DIV/0!</v>
      </c>
      <c r="AH2009" s="11" t="e">
        <f ca="1"/>
        <v>#DIV/0!</v>
      </c>
      <c r="AI2009" s="11" t="e">
        <f ca="1"/>
        <v>#DIV/0!</v>
      </c>
      <c r="AJ2009" s="11" t="e">
        <f ca="1"/>
        <v>#DIV/0!</v>
      </c>
      <c r="AK2009" s="11" t="e">
        <f ca="1"/>
        <v>#DIV/0!</v>
      </c>
      <c r="AL2009" s="11" t="e">
        <f ca="1"/>
        <v>#DIV/0!</v>
      </c>
      <c r="AM2009" s="11" t="e">
        <f ca="1"/>
        <v>#DIV/0!</v>
      </c>
      <c r="AN2009" s="11" t="e">
        <f ca="1"/>
        <v>#DIV/0!</v>
      </c>
      <c r="AO2009" s="11" t="e">
        <f ca="1"/>
        <v>#DIV/0!</v>
      </c>
      <c r="AP2009" s="11" t="e">
        <f ca="1"/>
        <v>#DIV/0!</v>
      </c>
      <c r="AQ2009" s="11" t="e">
        <f ca="1"/>
        <v>#DIV/0!</v>
      </c>
      <c r="AR2009" s="11" t="e">
        <f ca="1"/>
        <v>#DIV/0!</v>
      </c>
      <c r="AS2009" s="11" t="e">
        <f ca="1"/>
        <v>#DIV/0!</v>
      </c>
      <c r="AT2009" s="11" t="e">
        <f ca="1"/>
        <v>#DIV/0!</v>
      </c>
      <c r="AU2009" s="11" t="e">
        <f ca="1"/>
        <v>#DIV/0!</v>
      </c>
      <c r="AV2009" s="11" t="e">
        <f ca="1"/>
        <v>#DIV/0!</v>
      </c>
      <c r="AW2009" s="11" t="e">
        <f ca="1"/>
        <v>#DIV/0!</v>
      </c>
      <c r="AX2009" s="11" t="e">
        <f ca="1"/>
        <v>#DIV/0!</v>
      </c>
      <c r="AY2009" s="11" t="e">
        <f ca="1"/>
        <v>#DIV/0!</v>
      </c>
      <c r="AZ2009" s="11" t="e">
        <f ca="1"/>
        <v>#DIV/0!</v>
      </c>
      <c r="BA2009" s="11" t="e">
        <f ca="1"/>
        <v>#DIV/0!</v>
      </c>
      <c r="BB2009" s="11" t="e">
        <f ca="1"/>
        <v>#DIV/0!</v>
      </c>
      <c r="BC2009" s="11" t="e">
        <f ca="1"/>
        <v>#DIV/0!</v>
      </c>
      <c r="BD2009" s="11" t="e">
        <f ca="1"/>
        <v>#DIV/0!</v>
      </c>
      <c r="BE2009" s="11" t="e">
        <f ca="1"/>
        <v>#DIV/0!</v>
      </c>
      <c r="BF2009" s="11" t="e">
        <f ca="1"/>
        <v>#DIV/0!</v>
      </c>
      <c r="BG2009" s="11" t="e">
        <f ca="1"/>
        <v>#DIV/0!</v>
      </c>
      <c r="BH2009" s="11" t="e">
        <f ca="1"/>
        <v>#DIV/0!</v>
      </c>
      <c r="BI2009" s="11" t="e">
        <f ca="1"/>
        <v>#DIV/0!</v>
      </c>
      <c r="BJ2009" s="11" t="e">
        <f ca="1"/>
        <v>#DIV/0!</v>
      </c>
      <c r="BK2009" s="11" t="e">
        <f ca="1"/>
        <v>#DIV/0!</v>
      </c>
      <c r="BL2009" s="11" t="e">
        <f ca="1"/>
        <v>#DIV/0!</v>
      </c>
      <c r="BM2009" s="11" t="e">
        <f ca="1"/>
        <v>#DIV/0!</v>
      </c>
      <c r="BN2009" s="11" t="e">
        <f ca="1"/>
        <v>#DIV/0!</v>
      </c>
      <c r="BO2009" s="11" t="e">
        <f ca="1"/>
        <v>#DIV/0!</v>
      </c>
      <c r="BP2009" s="1" t="str">
        <v>0- Port Costs</v>
      </c>
      <c r="BT2009" s="1" t="str">
        <v>0- Port Value</v>
      </c>
      <c r="BU2009" s="11">
        <f ca="1"/>
        <v>-1.2008519264598783E-2</v>
      </c>
    </row>
    <row r="2010" spans="1:73" hidden="1" outlineLevel="1" x14ac:dyDescent="0.3">
      <c r="A2010" s="1">
        <f ca="1"/>
        <v>10</v>
      </c>
      <c r="B2010" s="1" vm="520">
        <f ca="1"/>
        <v>44873</v>
      </c>
      <c r="C2010" s="11">
        <f ca="1"/>
        <v>-8.7080430652310969E-3</v>
      </c>
      <c r="D2010" s="11">
        <f ca="1"/>
        <v>-2.7298850574712707E-2</v>
      </c>
      <c r="E2010" s="11">
        <f ca="1"/>
        <v>-2.5905118601747601E-2</v>
      </c>
      <c r="F2010" s="11">
        <f ca="1"/>
        <v>-2.9842342342342398E-2</v>
      </c>
      <c r="G2010" s="11">
        <f ca="1"/>
        <v>-2.8768354809709407E-2</v>
      </c>
      <c r="H2010" s="1" t="str">
        <v>0 - BM Costs</v>
      </c>
      <c r="L2010" s="1" t="str">
        <v>0 - BM Port</v>
      </c>
      <c r="M2010" s="1">
        <f ca="1"/>
        <v>-2.4222749420326317E-2</v>
      </c>
      <c r="N2010" s="1" t="str">
        <v>0 - Port Assets</v>
      </c>
      <c r="O2010" s="11">
        <f ca="1"/>
        <v>-2.0102879441848964E-3</v>
      </c>
      <c r="P2010" s="11">
        <f ca="1"/>
        <v>3.3264691905592336E-3</v>
      </c>
      <c r="Q2010" s="11">
        <f ca="1"/>
        <v>1.0695187165774556E-3</v>
      </c>
      <c r="R2010" s="11" t="e">
        <f ca="1"/>
        <v>#DIV/0!</v>
      </c>
      <c r="S2010" s="11" t="e">
        <f ca="1"/>
        <v>#DIV/0!</v>
      </c>
      <c r="T2010" s="11" t="e">
        <f ca="1"/>
        <v>#DIV/0!</v>
      </c>
      <c r="U2010" s="11" t="e">
        <f ca="1"/>
        <v>#DIV/0!</v>
      </c>
      <c r="V2010" s="11" t="e">
        <f ca="1"/>
        <v>#DIV/0!</v>
      </c>
      <c r="W2010" s="11" t="e">
        <f ca="1"/>
        <v>#DIV/0!</v>
      </c>
      <c r="X2010" s="11" t="e">
        <f ca="1"/>
        <v>#DIV/0!</v>
      </c>
      <c r="Y2010" s="11" t="e">
        <f ca="1"/>
        <v>#DIV/0!</v>
      </c>
      <c r="Z2010" s="11" t="e">
        <f ca="1"/>
        <v>#DIV/0!</v>
      </c>
      <c r="AA2010" s="11" t="e">
        <f ca="1"/>
        <v>#DIV/0!</v>
      </c>
      <c r="AB2010" s="11" t="e">
        <f ca="1"/>
        <v>#DIV/0!</v>
      </c>
      <c r="AC2010" s="11" t="e">
        <f ca="1"/>
        <v>#DIV/0!</v>
      </c>
      <c r="AD2010" s="11" t="e">
        <f ca="1"/>
        <v>#DIV/0!</v>
      </c>
      <c r="AE2010" s="11" t="e">
        <f ca="1"/>
        <v>#DIV/0!</v>
      </c>
      <c r="AF2010" s="11" t="e">
        <f ca="1"/>
        <v>#DIV/0!</v>
      </c>
      <c r="AG2010" s="11" t="e">
        <f ca="1"/>
        <v>#DIV/0!</v>
      </c>
      <c r="AH2010" s="11" t="e">
        <f ca="1"/>
        <v>#DIV/0!</v>
      </c>
      <c r="AI2010" s="11" t="e">
        <f ca="1"/>
        <v>#DIV/0!</v>
      </c>
      <c r="AJ2010" s="11" t="e">
        <f ca="1"/>
        <v>#DIV/0!</v>
      </c>
      <c r="AK2010" s="11" t="e">
        <f ca="1"/>
        <v>#DIV/0!</v>
      </c>
      <c r="AL2010" s="11" t="e">
        <f ca="1"/>
        <v>#DIV/0!</v>
      </c>
      <c r="AM2010" s="11" t="e">
        <f ca="1"/>
        <v>#DIV/0!</v>
      </c>
      <c r="AN2010" s="11" t="e">
        <f ca="1"/>
        <v>#DIV/0!</v>
      </c>
      <c r="AO2010" s="11" t="e">
        <f ca="1"/>
        <v>#DIV/0!</v>
      </c>
      <c r="AP2010" s="11" t="e">
        <f ca="1"/>
        <v>#DIV/0!</v>
      </c>
      <c r="AQ2010" s="11" t="e">
        <f ca="1"/>
        <v>#DIV/0!</v>
      </c>
      <c r="AR2010" s="11" t="e">
        <f ca="1"/>
        <v>#DIV/0!</v>
      </c>
      <c r="AS2010" s="11" t="e">
        <f ca="1"/>
        <v>#DIV/0!</v>
      </c>
      <c r="AT2010" s="11" t="e">
        <f ca="1"/>
        <v>#DIV/0!</v>
      </c>
      <c r="AU2010" s="11" t="e">
        <f ca="1"/>
        <v>#DIV/0!</v>
      </c>
      <c r="AV2010" s="11" t="e">
        <f ca="1"/>
        <v>#DIV/0!</v>
      </c>
      <c r="AW2010" s="11" t="e">
        <f ca="1"/>
        <v>#DIV/0!</v>
      </c>
      <c r="AX2010" s="11" t="e">
        <f ca="1"/>
        <v>#DIV/0!</v>
      </c>
      <c r="AY2010" s="11" t="e">
        <f ca="1"/>
        <v>#DIV/0!</v>
      </c>
      <c r="AZ2010" s="11" t="e">
        <f ca="1"/>
        <v>#DIV/0!</v>
      </c>
      <c r="BA2010" s="11" t="e">
        <f ca="1"/>
        <v>#DIV/0!</v>
      </c>
      <c r="BB2010" s="11" t="e">
        <f ca="1"/>
        <v>#DIV/0!</v>
      </c>
      <c r="BC2010" s="11" t="e">
        <f ca="1"/>
        <v>#DIV/0!</v>
      </c>
      <c r="BD2010" s="11" t="e">
        <f ca="1"/>
        <v>#DIV/0!</v>
      </c>
      <c r="BE2010" s="11" t="e">
        <f ca="1"/>
        <v>#DIV/0!</v>
      </c>
      <c r="BF2010" s="11" t="e">
        <f ca="1"/>
        <v>#DIV/0!</v>
      </c>
      <c r="BG2010" s="11" t="e">
        <f ca="1"/>
        <v>#DIV/0!</v>
      </c>
      <c r="BH2010" s="11" t="e">
        <f ca="1"/>
        <v>#DIV/0!</v>
      </c>
      <c r="BI2010" s="11" t="e">
        <f ca="1"/>
        <v>#DIV/0!</v>
      </c>
      <c r="BJ2010" s="11" t="e">
        <f ca="1"/>
        <v>#DIV/0!</v>
      </c>
      <c r="BK2010" s="11" t="e">
        <f ca="1"/>
        <v>#DIV/0!</v>
      </c>
      <c r="BL2010" s="11" t="e">
        <f ca="1"/>
        <v>#DIV/0!</v>
      </c>
      <c r="BM2010" s="11" t="e">
        <f ca="1"/>
        <v>#DIV/0!</v>
      </c>
      <c r="BN2010" s="11" t="e">
        <f ca="1"/>
        <v>#DIV/0!</v>
      </c>
      <c r="BO2010" s="11" t="e">
        <f ca="1"/>
        <v>#DIV/0!</v>
      </c>
      <c r="BP2010" s="1" t="str">
        <v>0- Port Costs</v>
      </c>
      <c r="BT2010" s="1" t="str">
        <v>0- Port Value</v>
      </c>
      <c r="BU2010" s="11">
        <f ca="1"/>
        <v>8.000418569578116E-4</v>
      </c>
    </row>
    <row r="2011" spans="1:73" hidden="1" outlineLevel="1" x14ac:dyDescent="0.3">
      <c r="A2011" s="1">
        <f ca="1"/>
        <v>11</v>
      </c>
      <c r="B2011" s="1" vm="565">
        <f ca="1"/>
        <v>44872</v>
      </c>
      <c r="C2011" s="11">
        <f ca="1"/>
        <v>-2.6510480887792842E-2</v>
      </c>
      <c r="D2011" s="11">
        <f ca="1"/>
        <v>-3.3845352772714499E-3</v>
      </c>
      <c r="E2011" s="11">
        <f ca="1"/>
        <v>-5.277864017386058E-3</v>
      </c>
      <c r="F2011" s="11">
        <f ca="1"/>
        <v>-5.5991041433368638E-3</v>
      </c>
      <c r="G2011" s="11">
        <f ca="1"/>
        <v>-2.9877502240812648E-3</v>
      </c>
      <c r="H2011" s="1" t="str">
        <v>0 - BM Costs</v>
      </c>
      <c r="L2011" s="1" t="str">
        <v>0 - BM Port</v>
      </c>
      <c r="M2011" s="1">
        <f ca="1"/>
        <v>-8.6937193487079956E-3</v>
      </c>
      <c r="N2011" s="1" t="str">
        <v>0 - Port Assets</v>
      </c>
      <c r="O2011" s="11">
        <f ca="1"/>
        <v>2.0761663347214743E-2</v>
      </c>
      <c r="P2011" s="11">
        <f ca="1"/>
        <v>1.9044596095858513E-3</v>
      </c>
      <c r="Q2011" s="11">
        <f ca="1"/>
        <v>8.6299892125134559E-3</v>
      </c>
      <c r="R2011" s="11" t="e">
        <f ca="1"/>
        <v>#DIV/0!</v>
      </c>
      <c r="S2011" s="11" t="e">
        <f ca="1"/>
        <v>#DIV/0!</v>
      </c>
      <c r="T2011" s="11" t="e">
        <f ca="1"/>
        <v>#DIV/0!</v>
      </c>
      <c r="U2011" s="11" t="e">
        <f ca="1"/>
        <v>#DIV/0!</v>
      </c>
      <c r="V2011" s="11" t="e">
        <f ca="1"/>
        <v>#DIV/0!</v>
      </c>
      <c r="W2011" s="11" t="e">
        <f ca="1"/>
        <v>#DIV/0!</v>
      </c>
      <c r="X2011" s="11" t="e">
        <f ca="1"/>
        <v>#DIV/0!</v>
      </c>
      <c r="Y2011" s="11" t="e">
        <f ca="1"/>
        <v>#DIV/0!</v>
      </c>
      <c r="Z2011" s="11" t="e">
        <f ca="1"/>
        <v>#DIV/0!</v>
      </c>
      <c r="AA2011" s="11" t="e">
        <f ca="1"/>
        <v>#DIV/0!</v>
      </c>
      <c r="AB2011" s="11" t="e">
        <f ca="1"/>
        <v>#DIV/0!</v>
      </c>
      <c r="AC2011" s="11" t="e">
        <f ca="1"/>
        <v>#DIV/0!</v>
      </c>
      <c r="AD2011" s="11" t="e">
        <f ca="1"/>
        <v>#DIV/0!</v>
      </c>
      <c r="AE2011" s="11" t="e">
        <f ca="1"/>
        <v>#DIV/0!</v>
      </c>
      <c r="AF2011" s="11" t="e">
        <f ca="1"/>
        <v>#DIV/0!</v>
      </c>
      <c r="AG2011" s="11" t="e">
        <f ca="1"/>
        <v>#DIV/0!</v>
      </c>
      <c r="AH2011" s="11" t="e">
        <f ca="1"/>
        <v>#DIV/0!</v>
      </c>
      <c r="AI2011" s="11" t="e">
        <f ca="1"/>
        <v>#DIV/0!</v>
      </c>
      <c r="AJ2011" s="11" t="e">
        <f ca="1"/>
        <v>#DIV/0!</v>
      </c>
      <c r="AK2011" s="11" t="e">
        <f ca="1"/>
        <v>#DIV/0!</v>
      </c>
      <c r="AL2011" s="11" t="e">
        <f ca="1"/>
        <v>#DIV/0!</v>
      </c>
      <c r="AM2011" s="11" t="e">
        <f ca="1"/>
        <v>#DIV/0!</v>
      </c>
      <c r="AN2011" s="11" t="e">
        <f ca="1"/>
        <v>#DIV/0!</v>
      </c>
      <c r="AO2011" s="11" t="e">
        <f ca="1"/>
        <v>#DIV/0!</v>
      </c>
      <c r="AP2011" s="11" t="e">
        <f ca="1"/>
        <v>#DIV/0!</v>
      </c>
      <c r="AQ2011" s="11" t="e">
        <f ca="1"/>
        <v>#DIV/0!</v>
      </c>
      <c r="AR2011" s="11" t="e">
        <f ca="1"/>
        <v>#DIV/0!</v>
      </c>
      <c r="AS2011" s="11" t="e">
        <f ca="1"/>
        <v>#DIV/0!</v>
      </c>
      <c r="AT2011" s="11" t="e">
        <f ca="1"/>
        <v>#DIV/0!</v>
      </c>
      <c r="AU2011" s="11" t="e">
        <f ca="1"/>
        <v>#DIV/0!</v>
      </c>
      <c r="AV2011" s="11" t="e">
        <f ca="1"/>
        <v>#DIV/0!</v>
      </c>
      <c r="AW2011" s="11" t="e">
        <f ca="1"/>
        <v>#DIV/0!</v>
      </c>
      <c r="AX2011" s="11" t="e">
        <f ca="1"/>
        <v>#DIV/0!</v>
      </c>
      <c r="AY2011" s="11" t="e">
        <f ca="1"/>
        <v>#DIV/0!</v>
      </c>
      <c r="AZ2011" s="11" t="e">
        <f ca="1"/>
        <v>#DIV/0!</v>
      </c>
      <c r="BA2011" s="11" t="e">
        <f ca="1"/>
        <v>#DIV/0!</v>
      </c>
      <c r="BB2011" s="11" t="e">
        <f ca="1"/>
        <v>#DIV/0!</v>
      </c>
      <c r="BC2011" s="11" t="e">
        <f ca="1"/>
        <v>#DIV/0!</v>
      </c>
      <c r="BD2011" s="11" t="e">
        <f ca="1"/>
        <v>#DIV/0!</v>
      </c>
      <c r="BE2011" s="11" t="e">
        <f ca="1"/>
        <v>#DIV/0!</v>
      </c>
      <c r="BF2011" s="11" t="e">
        <f ca="1"/>
        <v>#DIV/0!</v>
      </c>
      <c r="BG2011" s="11" t="e">
        <f ca="1"/>
        <v>#DIV/0!</v>
      </c>
      <c r="BH2011" s="11" t="e">
        <f ca="1"/>
        <v>#DIV/0!</v>
      </c>
      <c r="BI2011" s="11" t="e">
        <f ca="1"/>
        <v>#DIV/0!</v>
      </c>
      <c r="BJ2011" s="11" t="e">
        <f ca="1"/>
        <v>#DIV/0!</v>
      </c>
      <c r="BK2011" s="11" t="e">
        <f ca="1"/>
        <v>#DIV/0!</v>
      </c>
      <c r="BL2011" s="11" t="e">
        <f ca="1"/>
        <v>#DIV/0!</v>
      </c>
      <c r="BM2011" s="11" t="e">
        <f ca="1"/>
        <v>#DIV/0!</v>
      </c>
      <c r="BN2011" s="11" t="e">
        <f ca="1"/>
        <v>#DIV/0!</v>
      </c>
      <c r="BO2011" s="11" t="e">
        <f ca="1"/>
        <v>#DIV/0!</v>
      </c>
      <c r="BP2011" s="1" t="str">
        <v>0- Port Costs</v>
      </c>
      <c r="BT2011" s="1" t="str">
        <v>0- Port Value</v>
      </c>
      <c r="BU2011" s="11">
        <f ca="1"/>
        <v>1.0355730419333353E-2</v>
      </c>
    </row>
    <row r="2012" spans="1:73" hidden="1" outlineLevel="1" x14ac:dyDescent="0.3">
      <c r="A2012" s="1">
        <f ca="1"/>
        <v>12</v>
      </c>
      <c r="B2012" s="1" vm="613">
        <f ca="1"/>
        <v>44869</v>
      </c>
      <c r="C2012" s="11">
        <f ca="1"/>
        <v>1.6478609768096231E-2</v>
      </c>
      <c r="D2012" s="11">
        <f ca="1"/>
        <v>4.8164824669122419E-2</v>
      </c>
      <c r="E2012" s="11">
        <f ca="1"/>
        <v>4.3745949449125243E-2</v>
      </c>
      <c r="F2012" s="11">
        <f ca="1"/>
        <v>5.1206592113007821E-2</v>
      </c>
      <c r="G2012" s="11">
        <f ca="1"/>
        <v>4.9502528902866771E-2</v>
      </c>
      <c r="H2012" s="1" t="str">
        <v>0 - BM Costs</v>
      </c>
      <c r="L2012" s="1" t="str">
        <v>0 - BM Port</v>
      </c>
      <c r="M2012" s="1">
        <f ca="1"/>
        <v>4.174104764573805E-2</v>
      </c>
      <c r="N2012" s="1" t="str">
        <v>0 - Port Assets</v>
      </c>
      <c r="O2012" s="11">
        <f ca="1"/>
        <v>1.0243277848911658E-2</v>
      </c>
      <c r="P2012" s="11">
        <f ca="1"/>
        <v>2.2391692357617954E-2</v>
      </c>
      <c r="Q2012" s="11">
        <f ca="1"/>
        <v>3.2467532467530535E-3</v>
      </c>
      <c r="R2012" s="11" t="e">
        <f ca="1"/>
        <v>#DIV/0!</v>
      </c>
      <c r="S2012" s="11" t="e">
        <f ca="1"/>
        <v>#DIV/0!</v>
      </c>
      <c r="T2012" s="11" t="e">
        <f ca="1"/>
        <v>#DIV/0!</v>
      </c>
      <c r="U2012" s="11" t="e">
        <f ca="1"/>
        <v>#DIV/0!</v>
      </c>
      <c r="V2012" s="11" t="e">
        <f ca="1"/>
        <v>#DIV/0!</v>
      </c>
      <c r="W2012" s="11" t="e">
        <f ca="1"/>
        <v>#DIV/0!</v>
      </c>
      <c r="X2012" s="11" t="e">
        <f ca="1"/>
        <v>#DIV/0!</v>
      </c>
      <c r="Y2012" s="11" t="e">
        <f ca="1"/>
        <v>#DIV/0!</v>
      </c>
      <c r="Z2012" s="11" t="e">
        <f ca="1"/>
        <v>#DIV/0!</v>
      </c>
      <c r="AA2012" s="11" t="e">
        <f ca="1"/>
        <v>#DIV/0!</v>
      </c>
      <c r="AB2012" s="11" t="e">
        <f ca="1"/>
        <v>#DIV/0!</v>
      </c>
      <c r="AC2012" s="11" t="e">
        <f ca="1"/>
        <v>#DIV/0!</v>
      </c>
      <c r="AD2012" s="11" t="e">
        <f ca="1"/>
        <v>#DIV/0!</v>
      </c>
      <c r="AE2012" s="11" t="e">
        <f ca="1"/>
        <v>#DIV/0!</v>
      </c>
      <c r="AF2012" s="11" t="e">
        <f ca="1"/>
        <v>#DIV/0!</v>
      </c>
      <c r="AG2012" s="11" t="e">
        <f ca="1"/>
        <v>#DIV/0!</v>
      </c>
      <c r="AH2012" s="11" t="e">
        <f ca="1"/>
        <v>#DIV/0!</v>
      </c>
      <c r="AI2012" s="11" t="e">
        <f ca="1"/>
        <v>#DIV/0!</v>
      </c>
      <c r="AJ2012" s="11" t="e">
        <f ca="1"/>
        <v>#DIV/0!</v>
      </c>
      <c r="AK2012" s="11" t="e">
        <f ca="1"/>
        <v>#DIV/0!</v>
      </c>
      <c r="AL2012" s="11" t="e">
        <f ca="1"/>
        <v>#DIV/0!</v>
      </c>
      <c r="AM2012" s="11" t="e">
        <f ca="1"/>
        <v>#DIV/0!</v>
      </c>
      <c r="AN2012" s="11" t="e">
        <f ca="1"/>
        <v>#DIV/0!</v>
      </c>
      <c r="AO2012" s="11" t="e">
        <f ca="1"/>
        <v>#DIV/0!</v>
      </c>
      <c r="AP2012" s="11" t="e">
        <f ca="1"/>
        <v>#DIV/0!</v>
      </c>
      <c r="AQ2012" s="11" t="e">
        <f ca="1"/>
        <v>#DIV/0!</v>
      </c>
      <c r="AR2012" s="11" t="e">
        <f ca="1"/>
        <v>#DIV/0!</v>
      </c>
      <c r="AS2012" s="11" t="e">
        <f ca="1"/>
        <v>#DIV/0!</v>
      </c>
      <c r="AT2012" s="11" t="e">
        <f ca="1"/>
        <v>#DIV/0!</v>
      </c>
      <c r="AU2012" s="11" t="e">
        <f ca="1"/>
        <v>#DIV/0!</v>
      </c>
      <c r="AV2012" s="11" t="e">
        <f ca="1"/>
        <v>#DIV/0!</v>
      </c>
      <c r="AW2012" s="11" t="e">
        <f ca="1"/>
        <v>#DIV/0!</v>
      </c>
      <c r="AX2012" s="11" t="e">
        <f ca="1"/>
        <v>#DIV/0!</v>
      </c>
      <c r="AY2012" s="11" t="e">
        <f ca="1"/>
        <v>#DIV/0!</v>
      </c>
      <c r="AZ2012" s="11" t="e">
        <f ca="1"/>
        <v>#DIV/0!</v>
      </c>
      <c r="BA2012" s="11" t="e">
        <f ca="1"/>
        <v>#DIV/0!</v>
      </c>
      <c r="BB2012" s="11" t="e">
        <f ca="1"/>
        <v>#DIV/0!</v>
      </c>
      <c r="BC2012" s="11" t="e">
        <f ca="1"/>
        <v>#DIV/0!</v>
      </c>
      <c r="BD2012" s="11" t="e">
        <f ca="1"/>
        <v>#DIV/0!</v>
      </c>
      <c r="BE2012" s="11" t="e">
        <f ca="1"/>
        <v>#DIV/0!</v>
      </c>
      <c r="BF2012" s="11" t="e">
        <f ca="1"/>
        <v>#DIV/0!</v>
      </c>
      <c r="BG2012" s="11" t="e">
        <f ca="1"/>
        <v>#DIV/0!</v>
      </c>
      <c r="BH2012" s="11" t="e">
        <f ca="1"/>
        <v>#DIV/0!</v>
      </c>
      <c r="BI2012" s="11" t="e">
        <f ca="1"/>
        <v>#DIV/0!</v>
      </c>
      <c r="BJ2012" s="11" t="e">
        <f ca="1"/>
        <v>#DIV/0!</v>
      </c>
      <c r="BK2012" s="11" t="e">
        <f ca="1"/>
        <v>#DIV/0!</v>
      </c>
      <c r="BL2012" s="11" t="e">
        <f ca="1"/>
        <v>#DIV/0!</v>
      </c>
      <c r="BM2012" s="11" t="e">
        <f ca="1"/>
        <v>#DIV/0!</v>
      </c>
      <c r="BN2012" s="11" t="e">
        <f ca="1"/>
        <v>#DIV/0!</v>
      </c>
      <c r="BO2012" s="11" t="e">
        <f ca="1"/>
        <v>#DIV/0!</v>
      </c>
      <c r="BP2012" s="1" t="str">
        <v>0- Port Costs</v>
      </c>
      <c r="BT2012" s="1" t="str">
        <v>0- Port Value</v>
      </c>
      <c r="BU2012" s="11">
        <f ca="1"/>
        <v>1.1957262350022146E-2</v>
      </c>
    </row>
    <row r="2013" spans="1:73" hidden="1" outlineLevel="1" x14ac:dyDescent="0.3">
      <c r="A2013" s="1">
        <f ca="1"/>
        <v>13</v>
      </c>
      <c r="B2013" s="1" vm="655">
        <f ca="1"/>
        <v>44868</v>
      </c>
      <c r="C2013" s="11">
        <f ca="1"/>
        <v>3.6379916923587885E-3</v>
      </c>
      <c r="D2013" s="11">
        <f ca="1"/>
        <v>-1.0614910661861376E-2</v>
      </c>
      <c r="E2013" s="11">
        <f ca="1"/>
        <v>-1.0531085732281675E-2</v>
      </c>
      <c r="F2013" s="11">
        <f ca="1"/>
        <v>-1.1585494861423018E-2</v>
      </c>
      <c r="G2013" s="11">
        <f ca="1"/>
        <v>-1.1073277148884952E-2</v>
      </c>
      <c r="H2013" s="1" t="str">
        <v>0 - BM Costs</v>
      </c>
      <c r="L2013" s="1" t="str">
        <v>0 - BM Port</v>
      </c>
      <c r="M2013" s="1">
        <f ca="1"/>
        <v>-8.0822099899469091E-3</v>
      </c>
      <c r="N2013" s="1" t="str">
        <v>0 - Port Assets</v>
      </c>
      <c r="O2013" s="11">
        <f ca="1"/>
        <v>-3.4336085251190918E-3</v>
      </c>
      <c r="P2013" s="11">
        <f ca="1"/>
        <v>9.199930959190139E-3</v>
      </c>
      <c r="Q2013" s="11">
        <f ca="1"/>
        <v>1.2632968210638973E-2</v>
      </c>
      <c r="R2013" s="11">
        <f ca="1"/>
        <v>-1</v>
      </c>
      <c r="S2013" s="11">
        <f ca="1"/>
        <v>-1</v>
      </c>
      <c r="T2013" s="11">
        <f ca="1"/>
        <v>-1</v>
      </c>
      <c r="U2013" s="11">
        <f ca="1"/>
        <v>-1</v>
      </c>
      <c r="V2013" s="11">
        <f ca="1"/>
        <v>-1</v>
      </c>
      <c r="W2013" s="11">
        <f ca="1"/>
        <v>-1</v>
      </c>
      <c r="X2013" s="11">
        <f ca="1"/>
        <v>-1</v>
      </c>
      <c r="Y2013" s="11">
        <f ca="1"/>
        <v>-1</v>
      </c>
      <c r="Z2013" s="11">
        <f ca="1"/>
        <v>-1</v>
      </c>
      <c r="AA2013" s="11">
        <f ca="1"/>
        <v>-1</v>
      </c>
      <c r="AB2013" s="11">
        <f ca="1"/>
        <v>-1</v>
      </c>
      <c r="AC2013" s="11">
        <f ca="1"/>
        <v>-1</v>
      </c>
      <c r="AD2013" s="11">
        <f ca="1"/>
        <v>-1</v>
      </c>
      <c r="AE2013" s="11">
        <f ca="1"/>
        <v>-1</v>
      </c>
      <c r="AF2013" s="11">
        <f ca="1"/>
        <v>-1</v>
      </c>
      <c r="AG2013" s="11">
        <f ca="1"/>
        <v>-1</v>
      </c>
      <c r="AH2013" s="11">
        <f ca="1"/>
        <v>-1</v>
      </c>
      <c r="AI2013" s="11">
        <f ca="1"/>
        <v>-1</v>
      </c>
      <c r="AJ2013" s="11">
        <f ca="1"/>
        <v>-1</v>
      </c>
      <c r="AK2013" s="11">
        <f ca="1"/>
        <v>-1</v>
      </c>
      <c r="AL2013" s="11">
        <f ca="1"/>
        <v>-1</v>
      </c>
      <c r="AM2013" s="11">
        <f ca="1"/>
        <v>-1</v>
      </c>
      <c r="AN2013" s="11">
        <f ca="1"/>
        <v>-1</v>
      </c>
      <c r="AO2013" s="11">
        <f ca="1"/>
        <v>-1</v>
      </c>
      <c r="AP2013" s="11">
        <f ca="1"/>
        <v>-1</v>
      </c>
      <c r="AQ2013" s="11">
        <f ca="1"/>
        <v>-1</v>
      </c>
      <c r="AR2013" s="11">
        <f ca="1"/>
        <v>-1</v>
      </c>
      <c r="AS2013" s="11">
        <f ca="1"/>
        <v>-1</v>
      </c>
      <c r="AT2013" s="11">
        <f ca="1"/>
        <v>-1</v>
      </c>
      <c r="AU2013" s="11">
        <f ca="1"/>
        <v>-1</v>
      </c>
      <c r="AV2013" s="11">
        <f ca="1"/>
        <v>-1</v>
      </c>
      <c r="AW2013" s="11">
        <f ca="1"/>
        <v>-1</v>
      </c>
      <c r="AX2013" s="11">
        <f ca="1"/>
        <v>-1</v>
      </c>
      <c r="AY2013" s="11">
        <f ca="1"/>
        <v>-1</v>
      </c>
      <c r="AZ2013" s="11">
        <f ca="1"/>
        <v>-1</v>
      </c>
      <c r="BA2013" s="11">
        <f ca="1"/>
        <v>-1</v>
      </c>
      <c r="BB2013" s="11">
        <f ca="1"/>
        <v>-1</v>
      </c>
      <c r="BC2013" s="11">
        <f ca="1"/>
        <v>-1</v>
      </c>
      <c r="BD2013" s="11">
        <f ca="1"/>
        <v>-1</v>
      </c>
      <c r="BE2013" s="11">
        <f ca="1"/>
        <v>-1</v>
      </c>
      <c r="BF2013" s="11">
        <f ca="1"/>
        <v>-1</v>
      </c>
      <c r="BG2013" s="11">
        <f ca="1"/>
        <v>-1</v>
      </c>
      <c r="BH2013" s="11">
        <f ca="1"/>
        <v>-1</v>
      </c>
      <c r="BI2013" s="11">
        <f ca="1"/>
        <v>-1</v>
      </c>
      <c r="BJ2013" s="11">
        <f ca="1"/>
        <v>-1</v>
      </c>
      <c r="BK2013" s="11">
        <f ca="1"/>
        <v>-1</v>
      </c>
      <c r="BL2013" s="11">
        <f ca="1"/>
        <v>-1</v>
      </c>
      <c r="BM2013" s="11">
        <f ca="1"/>
        <v>-1</v>
      </c>
      <c r="BN2013" s="11">
        <f ca="1"/>
        <v>-1</v>
      </c>
      <c r="BO2013" s="11">
        <f ca="1"/>
        <v>-1</v>
      </c>
      <c r="BP2013" s="1" t="str">
        <v>0- Port Costs</v>
      </c>
      <c r="BT2013" s="1" t="str">
        <v>0- Port Value</v>
      </c>
      <c r="BU2013" s="11">
        <f ca="1"/>
        <v>6.6039325838458396E-3</v>
      </c>
    </row>
    <row r="2014" spans="1:73" hidden="1" outlineLevel="1" x14ac:dyDescent="0.3">
      <c r="A2014" s="1">
        <f ca="1"/>
        <v>14</v>
      </c>
      <c r="B2014" s="1" vm="697">
        <f ca="1"/>
        <v>44867</v>
      </c>
      <c r="C2014" s="11"/>
      <c r="D2014" s="11"/>
      <c r="E2014" s="11"/>
      <c r="F2014" s="11"/>
      <c r="G2014" s="11"/>
      <c r="H2014" s="1" t="str">
        <v>0 - BM Costs</v>
      </c>
      <c r="L2014" s="1" t="str">
        <v>0 - BM Port</v>
      </c>
      <c r="N2014" s="1" t="str">
        <v>0 - Port Assets</v>
      </c>
      <c r="O2014" s="11"/>
      <c r="P2014" s="11"/>
      <c r="Q2014" s="11"/>
      <c r="R2014" s="11"/>
      <c r="S2014" s="11"/>
      <c r="T2014" s="11"/>
      <c r="U2014" s="11"/>
      <c r="V2014" s="11"/>
      <c r="W2014" s="11"/>
      <c r="X2014" s="11"/>
      <c r="Y2014" s="11"/>
      <c r="Z2014" s="11"/>
      <c r="AA2014" s="11"/>
      <c r="AB2014" s="11"/>
      <c r="AC2014" s="11"/>
      <c r="AD2014" s="11"/>
      <c r="AE2014" s="11"/>
      <c r="AF2014" s="11"/>
      <c r="AG2014" s="11"/>
      <c r="AH2014" s="11"/>
      <c r="AI2014" s="11"/>
      <c r="AJ2014" s="11"/>
      <c r="AK2014" s="11"/>
      <c r="AL2014" s="11"/>
      <c r="AM2014" s="11"/>
      <c r="AN2014" s="11"/>
      <c r="AO2014" s="11"/>
      <c r="AP2014" s="11"/>
      <c r="AQ2014" s="11"/>
      <c r="AR2014" s="11"/>
      <c r="AS2014" s="11"/>
      <c r="AT2014" s="11"/>
      <c r="AU2014" s="11"/>
      <c r="AV2014" s="11"/>
      <c r="AW2014" s="11"/>
      <c r="AX2014" s="11"/>
      <c r="AY2014" s="11"/>
      <c r="AZ2014" s="11"/>
      <c r="BA2014" s="11"/>
      <c r="BB2014" s="11"/>
      <c r="BC2014" s="11"/>
      <c r="BD2014" s="11"/>
      <c r="BE2014" s="11"/>
      <c r="BF2014" s="11"/>
      <c r="BG2014" s="11"/>
      <c r="BH2014" s="11"/>
      <c r="BI2014" s="11"/>
      <c r="BJ2014" s="11"/>
      <c r="BK2014" s="11"/>
      <c r="BL2014" s="11"/>
      <c r="BM2014" s="11"/>
      <c r="BN2014" s="11"/>
      <c r="BO2014" s="11"/>
      <c r="BP2014" s="1" t="str">
        <v>0- Port Costs</v>
      </c>
      <c r="BT2014" s="1" t="str">
        <v>0- Port Value</v>
      </c>
      <c r="BU2014" s="11"/>
    </row>
    <row r="2015" spans="1:73" hidden="1" outlineLevel="1" x14ac:dyDescent="0.3">
      <c r="C2015" s="11"/>
      <c r="D2015" s="11"/>
      <c r="E2015" s="11"/>
      <c r="F2015" s="11"/>
      <c r="G2015" s="11"/>
      <c r="H2015" s="1" t="str">
        <v>0 - BM Costs</v>
      </c>
      <c r="L2015" s="1" t="str">
        <v>0 - BM Port</v>
      </c>
      <c r="N2015" s="1" t="str">
        <v>0 - Port Assets</v>
      </c>
      <c r="O2015" s="11"/>
      <c r="P2015" s="11"/>
      <c r="Q2015" s="11"/>
      <c r="R2015" s="11"/>
      <c r="S2015" s="11"/>
      <c r="T2015" s="11"/>
      <c r="U2015" s="11"/>
      <c r="V2015" s="11"/>
      <c r="W2015" s="11"/>
      <c r="X2015" s="11"/>
      <c r="Y2015" s="11"/>
      <c r="Z2015" s="11"/>
      <c r="AA2015" s="11"/>
      <c r="AB2015" s="11"/>
      <c r="AC2015" s="11"/>
      <c r="AD2015" s="11"/>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c r="BC2015" s="11"/>
      <c r="BD2015" s="11"/>
      <c r="BE2015" s="11"/>
      <c r="BF2015" s="11"/>
      <c r="BG2015" s="11"/>
      <c r="BH2015" s="11"/>
      <c r="BI2015" s="11"/>
      <c r="BJ2015" s="11"/>
      <c r="BK2015" s="11"/>
      <c r="BL2015" s="11"/>
      <c r="BM2015" s="11"/>
      <c r="BN2015" s="11"/>
      <c r="BO2015" s="11"/>
      <c r="BP2015" s="1" t="str">
        <v>0- Port Costs</v>
      </c>
      <c r="BT2015" s="1" t="str">
        <v>0- Port Value</v>
      </c>
      <c r="BU2015" s="11"/>
    </row>
    <row r="2016" spans="1:73" hidden="1" outlineLevel="1" x14ac:dyDescent="0.3">
      <c r="C2016" s="11"/>
      <c r="D2016" s="11"/>
      <c r="E2016" s="11"/>
      <c r="F2016" s="11"/>
      <c r="G2016" s="11"/>
      <c r="H2016" s="1" t="str">
        <v>0 - BM Costs</v>
      </c>
      <c r="L2016" s="1" t="str">
        <v>0 - BM Port</v>
      </c>
      <c r="N2016" s="1" t="str">
        <v>0 - Port Assets</v>
      </c>
      <c r="O2016" s="11"/>
      <c r="P2016" s="11"/>
      <c r="Q2016" s="11"/>
      <c r="R2016" s="11"/>
      <c r="S2016" s="11"/>
      <c r="T2016" s="11"/>
      <c r="U2016" s="11"/>
      <c r="V2016" s="11"/>
      <c r="W2016" s="11"/>
      <c r="X2016" s="11"/>
      <c r="Y2016" s="11"/>
      <c r="Z2016" s="11"/>
      <c r="AA2016" s="11"/>
      <c r="AB2016" s="11"/>
      <c r="AC2016" s="11"/>
      <c r="AD2016" s="11"/>
      <c r="AE2016" s="11"/>
      <c r="AF2016" s="11"/>
      <c r="AG2016" s="11"/>
      <c r="AH2016" s="11"/>
      <c r="AI2016" s="11"/>
      <c r="AJ2016" s="11"/>
      <c r="AK2016" s="11"/>
      <c r="AL2016" s="11"/>
      <c r="AM2016" s="11"/>
      <c r="AN2016" s="11"/>
      <c r="AO2016" s="11"/>
      <c r="AP2016" s="11"/>
      <c r="AQ2016" s="11"/>
      <c r="AR2016" s="11"/>
      <c r="AS2016" s="11"/>
      <c r="AT2016" s="11"/>
      <c r="AU2016" s="11"/>
      <c r="AV2016" s="11"/>
      <c r="AW2016" s="11"/>
      <c r="AX2016" s="11"/>
      <c r="AY2016" s="11"/>
      <c r="AZ2016" s="11"/>
      <c r="BA2016" s="11"/>
      <c r="BB2016" s="11"/>
      <c r="BC2016" s="11"/>
      <c r="BD2016" s="11"/>
      <c r="BE2016" s="11"/>
      <c r="BF2016" s="11"/>
      <c r="BG2016" s="11"/>
      <c r="BH2016" s="11"/>
      <c r="BI2016" s="11"/>
      <c r="BJ2016" s="11"/>
      <c r="BK2016" s="11"/>
      <c r="BL2016" s="11"/>
      <c r="BM2016" s="11"/>
      <c r="BN2016" s="11"/>
      <c r="BO2016" s="11"/>
      <c r="BP2016" s="1" t="str">
        <v>0- Port Costs</v>
      </c>
      <c r="BT2016" s="1" t="str">
        <v>0- Port Value</v>
      </c>
      <c r="BU2016" s="11"/>
    </row>
    <row r="2017" spans="3:73" hidden="1" outlineLevel="1" x14ac:dyDescent="0.3">
      <c r="C2017" s="11"/>
      <c r="D2017" s="11"/>
      <c r="E2017" s="11"/>
      <c r="F2017" s="11"/>
      <c r="G2017" s="11"/>
      <c r="H2017" s="1" t="str">
        <v>0 - BM Costs</v>
      </c>
      <c r="L2017" s="1" t="str">
        <v>0 - BM Port</v>
      </c>
      <c r="N2017" s="1" t="str">
        <v>0 - Port Assets</v>
      </c>
      <c r="O2017" s="11"/>
      <c r="P2017" s="11"/>
      <c r="Q2017" s="11"/>
      <c r="R2017" s="11"/>
      <c r="S2017" s="11"/>
      <c r="T2017" s="11"/>
      <c r="U2017" s="11"/>
      <c r="V2017" s="11"/>
      <c r="W2017" s="11"/>
      <c r="X2017" s="11"/>
      <c r="Y2017" s="11"/>
      <c r="Z2017" s="11"/>
      <c r="AA2017" s="11"/>
      <c r="AB2017" s="11"/>
      <c r="AC2017" s="11"/>
      <c r="AD2017" s="11"/>
      <c r="AE2017" s="11"/>
      <c r="AF2017" s="11"/>
      <c r="AG2017" s="11"/>
      <c r="AH2017" s="11"/>
      <c r="AI2017" s="11"/>
      <c r="AJ2017" s="11"/>
      <c r="AK2017" s="11"/>
      <c r="AL2017" s="11"/>
      <c r="AM2017" s="11"/>
      <c r="AN2017" s="11"/>
      <c r="AO2017" s="11"/>
      <c r="AP2017" s="11"/>
      <c r="AQ2017" s="11"/>
      <c r="AR2017" s="11"/>
      <c r="AS2017" s="11"/>
      <c r="AT2017" s="11"/>
      <c r="AU2017" s="11"/>
      <c r="AV2017" s="11"/>
      <c r="AW2017" s="11"/>
      <c r="AX2017" s="11"/>
      <c r="AY2017" s="11"/>
      <c r="AZ2017" s="11"/>
      <c r="BA2017" s="11"/>
      <c r="BB2017" s="11"/>
      <c r="BC2017" s="11"/>
      <c r="BD2017" s="11"/>
      <c r="BE2017" s="11"/>
      <c r="BF2017" s="11"/>
      <c r="BG2017" s="11"/>
      <c r="BH2017" s="11"/>
      <c r="BI2017" s="11"/>
      <c r="BJ2017" s="11"/>
      <c r="BK2017" s="11"/>
      <c r="BL2017" s="11"/>
      <c r="BM2017" s="11"/>
      <c r="BN2017" s="11"/>
      <c r="BO2017" s="11"/>
      <c r="BP2017" s="1" t="str">
        <v>0- Port Costs</v>
      </c>
      <c r="BT2017" s="1" t="str">
        <v>0- Port Value</v>
      </c>
      <c r="BU2017" s="11"/>
    </row>
    <row r="2018" spans="3:73" hidden="1" outlineLevel="1" x14ac:dyDescent="0.3">
      <c r="C2018" s="11"/>
      <c r="D2018" s="11"/>
      <c r="E2018" s="11"/>
      <c r="F2018" s="11"/>
      <c r="G2018" s="11"/>
      <c r="H2018" s="1" t="str">
        <v>0 - BM Costs</v>
      </c>
      <c r="L2018" s="1" t="str">
        <v>0 - BM Port</v>
      </c>
      <c r="N2018" s="1" t="str">
        <v>0 - Port Assets</v>
      </c>
      <c r="O2018" s="11"/>
      <c r="P2018" s="11"/>
      <c r="Q2018" s="11"/>
      <c r="R2018" s="11"/>
      <c r="S2018" s="11"/>
      <c r="T2018" s="11"/>
      <c r="U2018" s="11"/>
      <c r="V2018" s="11"/>
      <c r="W2018" s="11"/>
      <c r="X2018" s="11"/>
      <c r="Y2018" s="11"/>
      <c r="Z2018" s="11"/>
      <c r="AA2018" s="11"/>
      <c r="AB2018" s="11"/>
      <c r="AC2018" s="11"/>
      <c r="AD2018" s="11"/>
      <c r="AE2018" s="11"/>
      <c r="AF2018" s="11"/>
      <c r="AG2018" s="11"/>
      <c r="AH2018" s="11"/>
      <c r="AI2018" s="11"/>
      <c r="AJ2018" s="11"/>
      <c r="AK2018" s="11"/>
      <c r="AL2018" s="11"/>
      <c r="AM2018" s="11"/>
      <c r="AN2018" s="11"/>
      <c r="AO2018" s="11"/>
      <c r="AP2018" s="11"/>
      <c r="AQ2018" s="11"/>
      <c r="AR2018" s="11"/>
      <c r="AS2018" s="11"/>
      <c r="AT2018" s="11"/>
      <c r="AU2018" s="11"/>
      <c r="AV2018" s="11"/>
      <c r="AW2018" s="11"/>
      <c r="AX2018" s="11"/>
      <c r="AY2018" s="11"/>
      <c r="AZ2018" s="11"/>
      <c r="BA2018" s="11"/>
      <c r="BB2018" s="11"/>
      <c r="BC2018" s="11"/>
      <c r="BD2018" s="11"/>
      <c r="BE2018" s="11"/>
      <c r="BF2018" s="11"/>
      <c r="BG2018" s="11"/>
      <c r="BH2018" s="11"/>
      <c r="BI2018" s="11"/>
      <c r="BJ2018" s="11"/>
      <c r="BK2018" s="11"/>
      <c r="BL2018" s="11"/>
      <c r="BM2018" s="11"/>
      <c r="BN2018" s="11"/>
      <c r="BO2018" s="11"/>
      <c r="BP2018" s="1" t="str">
        <v>0- Port Costs</v>
      </c>
      <c r="BT2018" s="1" t="str">
        <v>0- Port Value</v>
      </c>
      <c r="BU2018" s="11"/>
    </row>
    <row r="2019" spans="3:73" hidden="1" outlineLevel="1" x14ac:dyDescent="0.3">
      <c r="C2019" s="11"/>
      <c r="D2019" s="11"/>
      <c r="E2019" s="11"/>
      <c r="F2019" s="11"/>
      <c r="G2019" s="11"/>
      <c r="H2019" s="1" t="str">
        <v>0 - BM Costs</v>
      </c>
      <c r="L2019" s="1" t="str">
        <v>0 - BM Port</v>
      </c>
      <c r="N2019" s="1" t="str">
        <v>0 - Port Assets</v>
      </c>
      <c r="O2019" s="11"/>
      <c r="P2019" s="11"/>
      <c r="Q2019" s="11"/>
      <c r="R2019" s="11"/>
      <c r="S2019" s="11"/>
      <c r="T2019" s="11"/>
      <c r="U2019" s="11"/>
      <c r="V2019" s="11"/>
      <c r="W2019" s="11"/>
      <c r="X2019" s="11"/>
      <c r="Y2019" s="11"/>
      <c r="Z2019" s="11"/>
      <c r="AA2019" s="11"/>
      <c r="AB2019" s="11"/>
      <c r="AC2019" s="11"/>
      <c r="AD2019" s="11"/>
      <c r="AE2019" s="11"/>
      <c r="AF2019" s="11"/>
      <c r="AG2019" s="11"/>
      <c r="AH2019" s="11"/>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c r="BC2019" s="11"/>
      <c r="BD2019" s="11"/>
      <c r="BE2019" s="11"/>
      <c r="BF2019" s="11"/>
      <c r="BG2019" s="11"/>
      <c r="BH2019" s="11"/>
      <c r="BI2019" s="11"/>
      <c r="BJ2019" s="11"/>
      <c r="BK2019" s="11"/>
      <c r="BL2019" s="11"/>
      <c r="BM2019" s="11"/>
      <c r="BN2019" s="11"/>
      <c r="BO2019" s="11"/>
      <c r="BP2019" s="1" t="str">
        <v>0- Port Costs</v>
      </c>
      <c r="BT2019" s="1" t="str">
        <v>0- Port Value</v>
      </c>
      <c r="BU2019" s="11"/>
    </row>
    <row r="2020" spans="3:73" hidden="1" outlineLevel="1" x14ac:dyDescent="0.3">
      <c r="C2020" s="11"/>
      <c r="D2020" s="11"/>
      <c r="E2020" s="11"/>
      <c r="F2020" s="11"/>
      <c r="G2020" s="11"/>
      <c r="H2020" s="1" t="str">
        <v>0 - BM Costs</v>
      </c>
      <c r="L2020" s="1" t="str">
        <v>0 - BM Port</v>
      </c>
      <c r="N2020" s="1" t="str">
        <v>0 - Port Assets</v>
      </c>
      <c r="O2020" s="11"/>
      <c r="P2020" s="11"/>
      <c r="Q2020" s="11"/>
      <c r="R2020" s="11"/>
      <c r="S2020" s="11"/>
      <c r="T2020" s="11"/>
      <c r="U2020" s="11"/>
      <c r="V2020" s="11"/>
      <c r="W2020" s="11"/>
      <c r="X2020" s="11"/>
      <c r="Y2020" s="11"/>
      <c r="Z2020" s="11"/>
      <c r="AA2020" s="11"/>
      <c r="AB2020" s="11"/>
      <c r="AC2020" s="11"/>
      <c r="AD2020" s="11"/>
      <c r="AE2020" s="11"/>
      <c r="AF2020" s="11"/>
      <c r="AG2020" s="11"/>
      <c r="AH2020" s="11"/>
      <c r="AI2020" s="11"/>
      <c r="AJ2020" s="11"/>
      <c r="AK2020" s="11"/>
      <c r="AL2020" s="11"/>
      <c r="AM2020" s="11"/>
      <c r="AN2020" s="11"/>
      <c r="AO2020" s="11"/>
      <c r="AP2020" s="11"/>
      <c r="AQ2020" s="11"/>
      <c r="AR2020" s="11"/>
      <c r="AS2020" s="11"/>
      <c r="AT2020" s="11"/>
      <c r="AU2020" s="11"/>
      <c r="AV2020" s="11"/>
      <c r="AW2020" s="11"/>
      <c r="AX2020" s="11"/>
      <c r="AY2020" s="11"/>
      <c r="AZ2020" s="11"/>
      <c r="BA2020" s="11"/>
      <c r="BB2020" s="11"/>
      <c r="BC2020" s="11"/>
      <c r="BD2020" s="11"/>
      <c r="BE2020" s="11"/>
      <c r="BF2020" s="11"/>
      <c r="BG2020" s="11"/>
      <c r="BH2020" s="11"/>
      <c r="BI2020" s="11"/>
      <c r="BJ2020" s="11"/>
      <c r="BK2020" s="11"/>
      <c r="BL2020" s="11"/>
      <c r="BM2020" s="11"/>
      <c r="BN2020" s="11"/>
      <c r="BO2020" s="11"/>
      <c r="BP2020" s="1" t="str">
        <v>0- Port Costs</v>
      </c>
      <c r="BT2020" s="1" t="str">
        <v>0- Port Value</v>
      </c>
      <c r="BU2020" s="11"/>
    </row>
    <row r="2021" spans="3:73" hidden="1" outlineLevel="1" x14ac:dyDescent="0.3">
      <c r="C2021" s="11"/>
      <c r="D2021" s="11"/>
      <c r="E2021" s="11"/>
      <c r="F2021" s="11"/>
      <c r="G2021" s="11"/>
      <c r="H2021" s="1" t="str">
        <v>0 - BM Costs</v>
      </c>
      <c r="L2021" s="1" t="str">
        <v>0 - BM Port</v>
      </c>
      <c r="N2021" s="1" t="str">
        <v>0 - Port Assets</v>
      </c>
      <c r="O2021" s="11"/>
      <c r="P2021" s="11"/>
      <c r="Q2021" s="11"/>
      <c r="R2021" s="11"/>
      <c r="S2021" s="11"/>
      <c r="T2021" s="11"/>
      <c r="U2021" s="11"/>
      <c r="V2021" s="11"/>
      <c r="W2021" s="11"/>
      <c r="X2021" s="11"/>
      <c r="Y2021" s="11"/>
      <c r="Z2021" s="11"/>
      <c r="AA2021" s="11"/>
      <c r="AB2021" s="11"/>
      <c r="AC2021" s="11"/>
      <c r="AD2021" s="11"/>
      <c r="AE2021" s="11"/>
      <c r="AF2021" s="11"/>
      <c r="AG2021" s="11"/>
      <c r="AH2021" s="11"/>
      <c r="AI2021" s="11"/>
      <c r="AJ2021" s="11"/>
      <c r="AK2021" s="11"/>
      <c r="AL2021" s="11"/>
      <c r="AM2021" s="11"/>
      <c r="AN2021" s="11"/>
      <c r="AO2021" s="11"/>
      <c r="AP2021" s="11"/>
      <c r="AQ2021" s="11"/>
      <c r="AR2021" s="11"/>
      <c r="AS2021" s="11"/>
      <c r="AT2021" s="11"/>
      <c r="AU2021" s="11"/>
      <c r="AV2021" s="11"/>
      <c r="AW2021" s="11"/>
      <c r="AX2021" s="11"/>
      <c r="AY2021" s="11"/>
      <c r="AZ2021" s="11"/>
      <c r="BA2021" s="11"/>
      <c r="BB2021" s="11"/>
      <c r="BC2021" s="11"/>
      <c r="BD2021" s="11"/>
      <c r="BE2021" s="11"/>
      <c r="BF2021" s="11"/>
      <c r="BG2021" s="11"/>
      <c r="BH2021" s="11"/>
      <c r="BI2021" s="11"/>
      <c r="BJ2021" s="11"/>
      <c r="BK2021" s="11"/>
      <c r="BL2021" s="11"/>
      <c r="BM2021" s="11"/>
      <c r="BN2021" s="11"/>
      <c r="BO2021" s="11"/>
      <c r="BP2021" s="1" t="str">
        <v>0- Port Costs</v>
      </c>
      <c r="BT2021" s="1" t="str">
        <v>0- Port Value</v>
      </c>
      <c r="BU2021" s="11"/>
    </row>
    <row r="2022" spans="3:73" hidden="1" outlineLevel="1" x14ac:dyDescent="0.3">
      <c r="H2022" s="1" t="str">
        <v>0 - BM Costs</v>
      </c>
      <c r="L2022" s="1" t="str">
        <v>0 - BM Port</v>
      </c>
      <c r="N2022" s="1" t="str">
        <v>0 - Port Assets</v>
      </c>
      <c r="O2022" s="11"/>
      <c r="P2022" s="11"/>
      <c r="Q2022" s="11"/>
      <c r="R2022" s="11"/>
      <c r="S2022" s="11"/>
      <c r="T2022" s="11"/>
      <c r="U2022" s="11"/>
      <c r="V2022" s="11"/>
      <c r="W2022" s="11"/>
      <c r="X2022" s="11"/>
      <c r="Y2022" s="11"/>
      <c r="Z2022" s="11"/>
      <c r="AA2022" s="11"/>
      <c r="AB2022" s="11"/>
      <c r="AC2022" s="11"/>
      <c r="AD2022" s="11"/>
      <c r="AE2022" s="11"/>
      <c r="AF2022" s="11"/>
      <c r="AG2022" s="11"/>
      <c r="AH2022" s="11"/>
      <c r="AI2022" s="11"/>
      <c r="AJ2022" s="11"/>
      <c r="AK2022" s="11"/>
      <c r="AL2022" s="11"/>
      <c r="AM2022" s="11"/>
      <c r="AN2022" s="11"/>
      <c r="AO2022" s="11"/>
      <c r="AP2022" s="11"/>
      <c r="AQ2022" s="11"/>
      <c r="AR2022" s="11"/>
      <c r="AS2022" s="11"/>
      <c r="AT2022" s="11"/>
      <c r="AU2022" s="11"/>
      <c r="AV2022" s="11"/>
      <c r="AW2022" s="11"/>
      <c r="AX2022" s="11"/>
      <c r="AY2022" s="11"/>
      <c r="AZ2022" s="11"/>
      <c r="BA2022" s="11"/>
      <c r="BB2022" s="11"/>
      <c r="BC2022" s="11"/>
      <c r="BD2022" s="11"/>
      <c r="BE2022" s="11"/>
      <c r="BF2022" s="11"/>
      <c r="BG2022" s="11"/>
      <c r="BH2022" s="11"/>
      <c r="BI2022" s="11"/>
      <c r="BJ2022" s="11"/>
      <c r="BK2022" s="11"/>
      <c r="BL2022" s="11"/>
      <c r="BM2022" s="11"/>
      <c r="BN2022" s="11"/>
      <c r="BO2022" s="11"/>
      <c r="BP2022" s="1" t="str">
        <v>0- Port Costs</v>
      </c>
      <c r="BT2022" s="1" t="str">
        <v>0- Port Value</v>
      </c>
      <c r="BU2022" s="11"/>
    </row>
    <row r="2023" spans="3:73" hidden="1" outlineLevel="1" x14ac:dyDescent="0.3">
      <c r="H2023" s="1" t="str">
        <v>0 - BM Costs</v>
      </c>
      <c r="L2023" s="1" t="str">
        <v>0 - BM Port</v>
      </c>
      <c r="N2023" s="1" t="str">
        <v>0 - Port Assets</v>
      </c>
      <c r="O2023" s="11"/>
      <c r="P2023" s="11"/>
      <c r="Q2023" s="11"/>
      <c r="R2023" s="11"/>
      <c r="S2023" s="11"/>
      <c r="T2023" s="11"/>
      <c r="U2023" s="11"/>
      <c r="V2023" s="11"/>
      <c r="W2023" s="11"/>
      <c r="X2023" s="11"/>
      <c r="Y2023" s="11"/>
      <c r="Z2023" s="11"/>
      <c r="AA2023" s="11"/>
      <c r="AB2023" s="11"/>
      <c r="AC2023" s="11"/>
      <c r="AD2023" s="11"/>
      <c r="AE2023" s="11"/>
      <c r="AF2023" s="11"/>
      <c r="AG2023" s="11"/>
      <c r="AH2023" s="11"/>
      <c r="AI2023" s="11"/>
      <c r="AJ2023" s="11"/>
      <c r="AK2023" s="11"/>
      <c r="AL2023" s="11"/>
      <c r="AM2023" s="11"/>
      <c r="AN2023" s="11"/>
      <c r="AO2023" s="11"/>
      <c r="AP2023" s="11"/>
      <c r="AQ2023" s="11"/>
      <c r="AR2023" s="11"/>
      <c r="AS2023" s="11"/>
      <c r="AT2023" s="11"/>
      <c r="AU2023" s="11"/>
      <c r="AV2023" s="11"/>
      <c r="AW2023" s="11"/>
      <c r="AX2023" s="11"/>
      <c r="AY2023" s="11"/>
      <c r="AZ2023" s="11"/>
      <c r="BA2023" s="11"/>
      <c r="BB2023" s="11"/>
      <c r="BC2023" s="11"/>
      <c r="BD2023" s="11"/>
      <c r="BE2023" s="11"/>
      <c r="BF2023" s="11"/>
      <c r="BG2023" s="11"/>
      <c r="BH2023" s="11"/>
      <c r="BI2023" s="11"/>
      <c r="BJ2023" s="11"/>
      <c r="BK2023" s="11"/>
      <c r="BL2023" s="11"/>
      <c r="BM2023" s="11"/>
      <c r="BN2023" s="11"/>
      <c r="BO2023" s="11"/>
      <c r="BP2023" s="1" t="str">
        <v>0- Port Costs</v>
      </c>
      <c r="BT2023" s="1" t="str">
        <v>0- Port Value</v>
      </c>
      <c r="BU2023" s="11"/>
    </row>
    <row r="2024" spans="3:73" hidden="1" outlineLevel="1" x14ac:dyDescent="0.3">
      <c r="H2024" s="1" t="str">
        <v>0 - BM Costs</v>
      </c>
      <c r="L2024" s="1" t="str">
        <v>0 - BM Port</v>
      </c>
      <c r="N2024" s="1" t="str">
        <v>0 - Port Assets</v>
      </c>
      <c r="O2024" s="11"/>
      <c r="P2024" s="11"/>
      <c r="Q2024" s="11"/>
      <c r="R2024" s="11"/>
      <c r="S2024" s="11"/>
      <c r="T2024" s="11"/>
      <c r="U2024" s="11"/>
      <c r="V2024" s="11"/>
      <c r="W2024" s="11"/>
      <c r="X2024" s="11"/>
      <c r="Y2024" s="11"/>
      <c r="Z2024" s="11"/>
      <c r="AA2024" s="11"/>
      <c r="AB2024" s="11"/>
      <c r="AC2024" s="11"/>
      <c r="AD2024" s="11"/>
      <c r="AE2024" s="11"/>
      <c r="AF2024" s="11"/>
      <c r="AG2024" s="11"/>
      <c r="AH2024" s="11"/>
      <c r="AI2024" s="11"/>
      <c r="AJ2024" s="11"/>
      <c r="AK2024" s="11"/>
      <c r="AL2024" s="11"/>
      <c r="AM2024" s="11"/>
      <c r="AN2024" s="11"/>
      <c r="AO2024" s="11"/>
      <c r="AP2024" s="11"/>
      <c r="AQ2024" s="11"/>
      <c r="AR2024" s="11"/>
      <c r="AS2024" s="11"/>
      <c r="AT2024" s="11"/>
      <c r="AU2024" s="11"/>
      <c r="AV2024" s="11"/>
      <c r="AW2024" s="11"/>
      <c r="AX2024" s="11"/>
      <c r="AY2024" s="11"/>
      <c r="AZ2024" s="11"/>
      <c r="BA2024" s="11"/>
      <c r="BB2024" s="11"/>
      <c r="BC2024" s="11"/>
      <c r="BD2024" s="11"/>
      <c r="BE2024" s="11"/>
      <c r="BF2024" s="11"/>
      <c r="BG2024" s="11"/>
      <c r="BH2024" s="11"/>
      <c r="BI2024" s="11"/>
      <c r="BJ2024" s="11"/>
      <c r="BK2024" s="11"/>
      <c r="BL2024" s="11"/>
      <c r="BM2024" s="11"/>
      <c r="BN2024" s="11"/>
      <c r="BO2024" s="11"/>
      <c r="BP2024" s="1" t="str">
        <v>0- Port Costs</v>
      </c>
      <c r="BT2024" s="1" t="str">
        <v>0- Port Value</v>
      </c>
      <c r="BU2024" s="11"/>
    </row>
    <row r="2025" spans="3:73" hidden="1" outlineLevel="1" x14ac:dyDescent="0.3">
      <c r="H2025" s="1" t="str">
        <v>0 - BM Costs</v>
      </c>
      <c r="L2025" s="1" t="str">
        <v>0 - BM Port</v>
      </c>
      <c r="N2025" s="1" t="str">
        <v>0 - Port Assets</v>
      </c>
      <c r="O2025" s="11"/>
      <c r="P2025" s="11"/>
      <c r="Q2025" s="11"/>
      <c r="R2025" s="11"/>
      <c r="S2025" s="11"/>
      <c r="T2025" s="11"/>
      <c r="U2025" s="11"/>
      <c r="V2025" s="11"/>
      <c r="W2025" s="11"/>
      <c r="X2025" s="11"/>
      <c r="Y2025" s="11"/>
      <c r="Z2025" s="11"/>
      <c r="AA2025" s="11"/>
      <c r="AB2025" s="11"/>
      <c r="AC2025" s="11"/>
      <c r="AD2025" s="11"/>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c r="BB2025" s="11"/>
      <c r="BC2025" s="11"/>
      <c r="BD2025" s="11"/>
      <c r="BE2025" s="11"/>
      <c r="BF2025" s="11"/>
      <c r="BG2025" s="11"/>
      <c r="BH2025" s="11"/>
      <c r="BI2025" s="11"/>
      <c r="BJ2025" s="11"/>
      <c r="BK2025" s="11"/>
      <c r="BL2025" s="11"/>
      <c r="BM2025" s="11"/>
      <c r="BN2025" s="11"/>
      <c r="BO2025" s="11"/>
      <c r="BP2025" s="1" t="str">
        <v>0- Port Costs</v>
      </c>
      <c r="BT2025" s="1" t="str">
        <v>0- Port Value</v>
      </c>
      <c r="BU2025" s="11"/>
    </row>
    <row r="2026" spans="3:73" hidden="1" outlineLevel="1" x14ac:dyDescent="0.3">
      <c r="H2026" s="1" t="str">
        <v>0 - BM Costs</v>
      </c>
      <c r="L2026" s="1" t="str">
        <v>0 - BM Port</v>
      </c>
      <c r="N2026" s="1" t="str">
        <v>0 - Port Assets</v>
      </c>
      <c r="O2026" s="11"/>
      <c r="P2026" s="11"/>
      <c r="Q2026" s="11"/>
      <c r="R2026" s="11"/>
      <c r="S2026" s="11"/>
      <c r="T2026" s="11"/>
      <c r="U2026" s="11"/>
      <c r="V2026" s="11"/>
      <c r="W2026" s="11"/>
      <c r="X2026" s="11"/>
      <c r="Y2026" s="11"/>
      <c r="Z2026" s="11"/>
      <c r="AA2026" s="11"/>
      <c r="AB2026" s="11"/>
      <c r="AC2026" s="11"/>
      <c r="AD2026" s="11"/>
      <c r="AE2026" s="11"/>
      <c r="AF2026" s="11"/>
      <c r="AG2026" s="11"/>
      <c r="AH2026" s="11"/>
      <c r="AI2026" s="11"/>
      <c r="AJ2026" s="11"/>
      <c r="AK2026" s="11"/>
      <c r="AL2026" s="11"/>
      <c r="AM2026" s="11"/>
      <c r="AN2026" s="11"/>
      <c r="AO2026" s="11"/>
      <c r="AP2026" s="11"/>
      <c r="AQ2026" s="11"/>
      <c r="AR2026" s="11"/>
      <c r="AS2026" s="11"/>
      <c r="AT2026" s="11"/>
      <c r="AU2026" s="11"/>
      <c r="AV2026" s="11"/>
      <c r="AW2026" s="11"/>
      <c r="AX2026" s="11"/>
      <c r="AY2026" s="11"/>
      <c r="AZ2026" s="11"/>
      <c r="BA2026" s="11"/>
      <c r="BB2026" s="11"/>
      <c r="BC2026" s="11"/>
      <c r="BD2026" s="11"/>
      <c r="BE2026" s="11"/>
      <c r="BF2026" s="11"/>
      <c r="BG2026" s="11"/>
      <c r="BH2026" s="11"/>
      <c r="BI2026" s="11"/>
      <c r="BJ2026" s="11"/>
      <c r="BK2026" s="11"/>
      <c r="BL2026" s="11"/>
      <c r="BM2026" s="11"/>
      <c r="BN2026" s="11"/>
      <c r="BO2026" s="11"/>
      <c r="BP2026" s="1" t="str">
        <v>0- Port Costs</v>
      </c>
      <c r="BT2026" s="1" t="str">
        <v>0- Port Value</v>
      </c>
      <c r="BU2026" s="11"/>
    </row>
    <row r="2027" spans="3:73" hidden="1" outlineLevel="1" x14ac:dyDescent="0.3">
      <c r="H2027" s="1" t="str">
        <v>0 - BM Costs</v>
      </c>
      <c r="L2027" s="1" t="str">
        <v>0 - BM Port</v>
      </c>
      <c r="N2027" s="1" t="str">
        <v>0 - Port Assets</v>
      </c>
      <c r="O2027" s="11"/>
      <c r="P2027" s="11"/>
      <c r="Q2027" s="11"/>
      <c r="R2027" s="11"/>
      <c r="S2027" s="11"/>
      <c r="T2027" s="11"/>
      <c r="U2027" s="11"/>
      <c r="V2027" s="11"/>
      <c r="W2027" s="11"/>
      <c r="X2027" s="11"/>
      <c r="Y2027" s="11"/>
      <c r="Z2027" s="11"/>
      <c r="AA2027" s="11"/>
      <c r="AB2027" s="11"/>
      <c r="AC2027" s="11"/>
      <c r="AD2027" s="11"/>
      <c r="AE2027" s="11"/>
      <c r="AF2027" s="11"/>
      <c r="AG2027" s="11"/>
      <c r="AH2027" s="11"/>
      <c r="AI2027" s="11"/>
      <c r="AJ2027" s="11"/>
      <c r="AK2027" s="11"/>
      <c r="AL2027" s="11"/>
      <c r="AM2027" s="11"/>
      <c r="AN2027" s="11"/>
      <c r="AO2027" s="11"/>
      <c r="AP2027" s="11"/>
      <c r="AQ2027" s="11"/>
      <c r="AR2027" s="11"/>
      <c r="AS2027" s="11"/>
      <c r="AT2027" s="11"/>
      <c r="AU2027" s="11"/>
      <c r="AV2027" s="11"/>
      <c r="AW2027" s="11"/>
      <c r="AX2027" s="11"/>
      <c r="AY2027" s="11"/>
      <c r="AZ2027" s="11"/>
      <c r="BA2027" s="11"/>
      <c r="BB2027" s="11"/>
      <c r="BC2027" s="11"/>
      <c r="BD2027" s="11"/>
      <c r="BE2027" s="11"/>
      <c r="BF2027" s="11"/>
      <c r="BG2027" s="11"/>
      <c r="BH2027" s="11"/>
      <c r="BI2027" s="11"/>
      <c r="BJ2027" s="11"/>
      <c r="BK2027" s="11"/>
      <c r="BL2027" s="11"/>
      <c r="BM2027" s="11"/>
      <c r="BN2027" s="11"/>
      <c r="BO2027" s="11"/>
      <c r="BP2027" s="1" t="str">
        <v>0- Port Costs</v>
      </c>
      <c r="BT2027" s="1" t="str">
        <v>0- Port Value</v>
      </c>
      <c r="BU2027" s="11"/>
    </row>
    <row r="2028" spans="3:73" hidden="1" outlineLevel="1" x14ac:dyDescent="0.3">
      <c r="H2028" s="1" t="str">
        <v>0 - BM Costs</v>
      </c>
      <c r="L2028" s="1" t="str">
        <v>0 - BM Port</v>
      </c>
      <c r="N2028" s="1" t="str">
        <v>0 - Port Assets</v>
      </c>
      <c r="O2028" s="11"/>
      <c r="P2028" s="11"/>
      <c r="Q2028" s="11"/>
      <c r="R2028" s="11"/>
      <c r="S2028" s="11"/>
      <c r="T2028" s="11"/>
      <c r="U2028" s="11"/>
      <c r="V2028" s="11"/>
      <c r="W2028" s="11"/>
      <c r="X2028" s="11"/>
      <c r="Y2028" s="11"/>
      <c r="Z2028" s="11"/>
      <c r="AA2028" s="11"/>
      <c r="AB2028" s="11"/>
      <c r="AC2028" s="11"/>
      <c r="AD2028" s="11"/>
      <c r="AE2028" s="11"/>
      <c r="AF2028" s="11"/>
      <c r="AG2028" s="11"/>
      <c r="AH2028" s="11"/>
      <c r="AI2028" s="11"/>
      <c r="AJ2028" s="11"/>
      <c r="AK2028" s="11"/>
      <c r="AL2028" s="11"/>
      <c r="AM2028" s="11"/>
      <c r="AN2028" s="11"/>
      <c r="AO2028" s="11"/>
      <c r="AP2028" s="11"/>
      <c r="AQ2028" s="11"/>
      <c r="AR2028" s="11"/>
      <c r="AS2028" s="11"/>
      <c r="AT2028" s="11"/>
      <c r="AU2028" s="11"/>
      <c r="AV2028" s="11"/>
      <c r="AW2028" s="11"/>
      <c r="AX2028" s="11"/>
      <c r="AY2028" s="11"/>
      <c r="AZ2028" s="11"/>
      <c r="BA2028" s="11"/>
      <c r="BB2028" s="11"/>
      <c r="BC2028" s="11"/>
      <c r="BD2028" s="11"/>
      <c r="BE2028" s="11"/>
      <c r="BF2028" s="11"/>
      <c r="BG2028" s="11"/>
      <c r="BH2028" s="11"/>
      <c r="BI2028" s="11"/>
      <c r="BJ2028" s="11"/>
      <c r="BK2028" s="11"/>
      <c r="BL2028" s="11"/>
      <c r="BM2028" s="11"/>
      <c r="BN2028" s="11"/>
      <c r="BO2028" s="11"/>
      <c r="BP2028" s="1" t="str">
        <v>0- Port Costs</v>
      </c>
      <c r="BT2028" s="1" t="str">
        <v>0- Port Value</v>
      </c>
      <c r="BU2028" s="11"/>
    </row>
    <row r="2029" spans="3:73" hidden="1" outlineLevel="1" x14ac:dyDescent="0.3">
      <c r="H2029" s="1" t="str">
        <v>0 - BM Costs</v>
      </c>
      <c r="L2029" s="1" t="str">
        <v>0 - BM Port</v>
      </c>
      <c r="N2029" s="1" t="str">
        <v>0 - Port Assets</v>
      </c>
      <c r="O2029" s="11"/>
      <c r="P2029" s="11"/>
      <c r="Q2029" s="11"/>
      <c r="R2029" s="11"/>
      <c r="S2029" s="11"/>
      <c r="T2029" s="11"/>
      <c r="U2029" s="11"/>
      <c r="V2029" s="11"/>
      <c r="W2029" s="11"/>
      <c r="X2029" s="11"/>
      <c r="Y2029" s="11"/>
      <c r="Z2029" s="11"/>
      <c r="AA2029" s="11"/>
      <c r="AB2029" s="11"/>
      <c r="AC2029" s="11"/>
      <c r="AD2029" s="11"/>
      <c r="AE2029" s="11"/>
      <c r="AF2029" s="11"/>
      <c r="AG2029" s="11"/>
      <c r="AH2029" s="11"/>
      <c r="AI2029" s="11"/>
      <c r="AJ2029" s="11"/>
      <c r="AK2029" s="11"/>
      <c r="AL2029" s="11"/>
      <c r="AM2029" s="11"/>
      <c r="AN2029" s="11"/>
      <c r="AO2029" s="11"/>
      <c r="AP2029" s="11"/>
      <c r="AQ2029" s="11"/>
      <c r="AR2029" s="11"/>
      <c r="AS2029" s="11"/>
      <c r="AT2029" s="11"/>
      <c r="AU2029" s="11"/>
      <c r="AV2029" s="11"/>
      <c r="AW2029" s="11"/>
      <c r="AX2029" s="11"/>
      <c r="AY2029" s="11"/>
      <c r="AZ2029" s="11"/>
      <c r="BA2029" s="11"/>
      <c r="BB2029" s="11"/>
      <c r="BC2029" s="11"/>
      <c r="BD2029" s="11"/>
      <c r="BE2029" s="11"/>
      <c r="BF2029" s="11"/>
      <c r="BG2029" s="11"/>
      <c r="BH2029" s="11"/>
      <c r="BI2029" s="11"/>
      <c r="BJ2029" s="11"/>
      <c r="BK2029" s="11"/>
      <c r="BL2029" s="11"/>
      <c r="BM2029" s="11"/>
      <c r="BN2029" s="11"/>
      <c r="BO2029" s="11"/>
      <c r="BP2029" s="1" t="str">
        <v>0- Port Costs</v>
      </c>
      <c r="BT2029" s="1" t="str">
        <v>0- Port Value</v>
      </c>
      <c r="BU2029" s="11"/>
    </row>
    <row r="2030" spans="3:73" hidden="1" outlineLevel="1" x14ac:dyDescent="0.3">
      <c r="H2030" s="1" t="str">
        <v>0 - BM Costs</v>
      </c>
      <c r="L2030" s="1" t="str">
        <v>0 - BM Port</v>
      </c>
      <c r="N2030" s="1" t="str">
        <v>0 - Port Assets</v>
      </c>
      <c r="O2030" s="11"/>
      <c r="P2030" s="11"/>
      <c r="Q2030" s="11"/>
      <c r="R2030" s="11"/>
      <c r="S2030" s="11"/>
      <c r="T2030" s="11"/>
      <c r="U2030" s="11"/>
      <c r="V2030" s="11"/>
      <c r="W2030" s="11"/>
      <c r="X2030" s="11"/>
      <c r="Y2030" s="11"/>
      <c r="Z2030" s="11"/>
      <c r="AA2030" s="11"/>
      <c r="AB2030" s="11"/>
      <c r="AC2030" s="11"/>
      <c r="AD2030" s="11"/>
      <c r="AE2030" s="11"/>
      <c r="AF2030" s="11"/>
      <c r="AG2030" s="11"/>
      <c r="AH2030" s="11"/>
      <c r="AI2030" s="11"/>
      <c r="AJ2030" s="11"/>
      <c r="AK2030" s="11"/>
      <c r="AL2030" s="11"/>
      <c r="AM2030" s="11"/>
      <c r="AN2030" s="11"/>
      <c r="AO2030" s="11"/>
      <c r="AP2030" s="11"/>
      <c r="AQ2030" s="11"/>
      <c r="AR2030" s="11"/>
      <c r="AS2030" s="11"/>
      <c r="AT2030" s="11"/>
      <c r="AU2030" s="11"/>
      <c r="AV2030" s="11"/>
      <c r="AW2030" s="11"/>
      <c r="AX2030" s="11"/>
      <c r="AY2030" s="11"/>
      <c r="AZ2030" s="11"/>
      <c r="BA2030" s="11"/>
      <c r="BB2030" s="11"/>
      <c r="BC2030" s="11"/>
      <c r="BD2030" s="11"/>
      <c r="BE2030" s="11"/>
      <c r="BF2030" s="11"/>
      <c r="BG2030" s="11"/>
      <c r="BH2030" s="11"/>
      <c r="BI2030" s="11"/>
      <c r="BJ2030" s="11"/>
      <c r="BK2030" s="11"/>
      <c r="BL2030" s="11"/>
      <c r="BM2030" s="11"/>
      <c r="BN2030" s="11"/>
      <c r="BO2030" s="11"/>
      <c r="BP2030" s="1" t="str">
        <v>0- Port Costs</v>
      </c>
      <c r="BT2030" s="1" t="str">
        <v>0- Port Value</v>
      </c>
      <c r="BU2030" s="11"/>
    </row>
    <row r="2031" spans="3:73" hidden="1" outlineLevel="1" x14ac:dyDescent="0.3">
      <c r="H2031" s="1" t="str">
        <v>0 - BM Costs</v>
      </c>
      <c r="L2031" s="1" t="str">
        <v>0 - BM Port</v>
      </c>
      <c r="N2031" s="1" t="str">
        <v>0 - Port Assets</v>
      </c>
      <c r="O2031" s="11"/>
      <c r="P2031" s="11"/>
      <c r="Q2031" s="11"/>
      <c r="R2031" s="11"/>
      <c r="S2031" s="11"/>
      <c r="T2031" s="11"/>
      <c r="U2031" s="11"/>
      <c r="V2031" s="11"/>
      <c r="W2031" s="11"/>
      <c r="X2031" s="11"/>
      <c r="Y2031" s="11"/>
      <c r="Z2031" s="11"/>
      <c r="AA2031" s="11"/>
      <c r="AB2031" s="11"/>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c r="BC2031" s="11"/>
      <c r="BD2031" s="11"/>
      <c r="BE2031" s="11"/>
      <c r="BF2031" s="11"/>
      <c r="BG2031" s="11"/>
      <c r="BH2031" s="11"/>
      <c r="BI2031" s="11"/>
      <c r="BJ2031" s="11"/>
      <c r="BK2031" s="11"/>
      <c r="BL2031" s="11"/>
      <c r="BM2031" s="11"/>
      <c r="BN2031" s="11"/>
      <c r="BO2031" s="11"/>
      <c r="BP2031" s="1" t="str">
        <v>0- Port Costs</v>
      </c>
      <c r="BT2031" s="1" t="str">
        <v>0- Port Value</v>
      </c>
      <c r="BU2031" s="11"/>
    </row>
    <row r="2032" spans="3:73" hidden="1" outlineLevel="1" x14ac:dyDescent="0.3">
      <c r="H2032" s="1" t="str">
        <v>0 - BM Costs</v>
      </c>
      <c r="L2032" s="1" t="str">
        <v>0 - BM Port</v>
      </c>
      <c r="N2032" s="1" t="str">
        <v>0 - Port Assets</v>
      </c>
      <c r="O2032" s="11"/>
      <c r="P2032" s="11"/>
      <c r="Q2032" s="11"/>
      <c r="R2032" s="11"/>
      <c r="S2032" s="11"/>
      <c r="T2032" s="11"/>
      <c r="U2032" s="11"/>
      <c r="V2032" s="11"/>
      <c r="W2032" s="11"/>
      <c r="X2032" s="11"/>
      <c r="Y2032" s="11"/>
      <c r="Z2032" s="11"/>
      <c r="AA2032" s="11"/>
      <c r="AB2032" s="11"/>
      <c r="AC2032" s="11"/>
      <c r="AD2032" s="11"/>
      <c r="AE2032" s="11"/>
      <c r="AF2032" s="11"/>
      <c r="AG2032" s="11"/>
      <c r="AH2032" s="11"/>
      <c r="AI2032" s="11"/>
      <c r="AJ2032" s="11"/>
      <c r="AK2032" s="11"/>
      <c r="AL2032" s="11"/>
      <c r="AM2032" s="11"/>
      <c r="AN2032" s="11"/>
      <c r="AO2032" s="11"/>
      <c r="AP2032" s="11"/>
      <c r="AQ2032" s="11"/>
      <c r="AR2032" s="11"/>
      <c r="AS2032" s="11"/>
      <c r="AT2032" s="11"/>
      <c r="AU2032" s="11"/>
      <c r="AV2032" s="11"/>
      <c r="AW2032" s="11"/>
      <c r="AX2032" s="11"/>
      <c r="AY2032" s="11"/>
      <c r="AZ2032" s="11"/>
      <c r="BA2032" s="11"/>
      <c r="BB2032" s="11"/>
      <c r="BC2032" s="11"/>
      <c r="BD2032" s="11"/>
      <c r="BE2032" s="11"/>
      <c r="BF2032" s="11"/>
      <c r="BG2032" s="11"/>
      <c r="BH2032" s="11"/>
      <c r="BI2032" s="11"/>
      <c r="BJ2032" s="11"/>
      <c r="BK2032" s="11"/>
      <c r="BL2032" s="11"/>
      <c r="BM2032" s="11"/>
      <c r="BN2032" s="11"/>
      <c r="BO2032" s="11"/>
      <c r="BP2032" s="1" t="str">
        <v>0- Port Costs</v>
      </c>
      <c r="BT2032" s="1" t="str">
        <v>0- Port Value</v>
      </c>
      <c r="BU2032" s="11"/>
    </row>
    <row r="2033" spans="8:73" hidden="1" outlineLevel="1" x14ac:dyDescent="0.3">
      <c r="H2033" s="1" t="str">
        <v>0 - BM Costs</v>
      </c>
      <c r="L2033" s="1" t="str">
        <v>0 - BM Port</v>
      </c>
      <c r="N2033" s="1" t="str">
        <v>0 - Port Assets</v>
      </c>
      <c r="O2033" s="11"/>
      <c r="P2033" s="11"/>
      <c r="Q2033" s="11"/>
      <c r="R2033" s="11"/>
      <c r="S2033" s="11"/>
      <c r="T2033" s="11"/>
      <c r="U2033" s="11"/>
      <c r="V2033" s="11"/>
      <c r="W2033" s="11"/>
      <c r="X2033" s="11"/>
      <c r="Y2033" s="11"/>
      <c r="Z2033" s="11"/>
      <c r="AA2033" s="11"/>
      <c r="AB2033" s="11"/>
      <c r="AC2033" s="11"/>
      <c r="AD2033" s="11"/>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c r="BC2033" s="11"/>
      <c r="BD2033" s="11"/>
      <c r="BE2033" s="11"/>
      <c r="BF2033" s="11"/>
      <c r="BG2033" s="11"/>
      <c r="BH2033" s="11"/>
      <c r="BI2033" s="11"/>
      <c r="BJ2033" s="11"/>
      <c r="BK2033" s="11"/>
      <c r="BL2033" s="11"/>
      <c r="BM2033" s="11"/>
      <c r="BN2033" s="11"/>
      <c r="BO2033" s="11"/>
      <c r="BP2033" s="1" t="str">
        <v>0- Port Costs</v>
      </c>
      <c r="BT2033" s="1" t="str">
        <v>0- Port Value</v>
      </c>
      <c r="BU2033" s="11"/>
    </row>
    <row r="2034" spans="8:73" hidden="1" outlineLevel="1" x14ac:dyDescent="0.3">
      <c r="H2034" s="1" t="str">
        <v>0 - BM Costs</v>
      </c>
      <c r="L2034" s="1" t="str">
        <v>0 - BM Port</v>
      </c>
      <c r="N2034" s="1" t="str">
        <v>0 - Port Assets</v>
      </c>
      <c r="O2034" s="11"/>
      <c r="P2034" s="11"/>
      <c r="Q2034" s="11"/>
      <c r="R2034" s="11"/>
      <c r="S2034" s="11"/>
      <c r="T2034" s="11"/>
      <c r="U2034" s="11"/>
      <c r="V2034" s="11"/>
      <c r="W2034" s="11"/>
      <c r="X2034" s="11"/>
      <c r="Y2034" s="11"/>
      <c r="Z2034" s="11"/>
      <c r="AA2034" s="11"/>
      <c r="AB2034" s="11"/>
      <c r="AC2034" s="11"/>
      <c r="AD2034" s="11"/>
      <c r="AE2034" s="11"/>
      <c r="AF2034" s="11"/>
      <c r="AG2034" s="11"/>
      <c r="AH2034" s="11"/>
      <c r="AI2034" s="11"/>
      <c r="AJ2034" s="11"/>
      <c r="AK2034" s="11"/>
      <c r="AL2034" s="11"/>
      <c r="AM2034" s="11"/>
      <c r="AN2034" s="11"/>
      <c r="AO2034" s="11"/>
      <c r="AP2034" s="11"/>
      <c r="AQ2034" s="11"/>
      <c r="AR2034" s="11"/>
      <c r="AS2034" s="11"/>
      <c r="AT2034" s="11"/>
      <c r="AU2034" s="11"/>
      <c r="AV2034" s="11"/>
      <c r="AW2034" s="11"/>
      <c r="AX2034" s="11"/>
      <c r="AY2034" s="11"/>
      <c r="AZ2034" s="11"/>
      <c r="BA2034" s="11"/>
      <c r="BB2034" s="11"/>
      <c r="BC2034" s="11"/>
      <c r="BD2034" s="11"/>
      <c r="BE2034" s="11"/>
      <c r="BF2034" s="11"/>
      <c r="BG2034" s="11"/>
      <c r="BH2034" s="11"/>
      <c r="BI2034" s="11"/>
      <c r="BJ2034" s="11"/>
      <c r="BK2034" s="11"/>
      <c r="BL2034" s="11"/>
      <c r="BM2034" s="11"/>
      <c r="BN2034" s="11"/>
      <c r="BO2034" s="11"/>
      <c r="BP2034" s="1" t="str">
        <v>0- Port Costs</v>
      </c>
      <c r="BT2034" s="1" t="str">
        <v>0- Port Value</v>
      </c>
      <c r="BU2034" s="11"/>
    </row>
    <row r="2035" spans="8:73" hidden="1" outlineLevel="1" x14ac:dyDescent="0.3">
      <c r="H2035" s="1" t="str">
        <v>0 - BM Costs</v>
      </c>
      <c r="L2035" s="1" t="str">
        <v>0 - BM Port</v>
      </c>
      <c r="N2035" s="1" t="str">
        <v>0 - Port Assets</v>
      </c>
      <c r="O2035" s="11"/>
      <c r="P2035" s="11"/>
      <c r="Q2035" s="11"/>
      <c r="R2035" s="11"/>
      <c r="S2035" s="11"/>
      <c r="T2035" s="11"/>
      <c r="U2035" s="11"/>
      <c r="V2035" s="11"/>
      <c r="W2035" s="11"/>
      <c r="X2035" s="11"/>
      <c r="Y2035" s="11"/>
      <c r="Z2035" s="11"/>
      <c r="AA2035" s="11"/>
      <c r="AB2035" s="11"/>
      <c r="AC2035" s="11"/>
      <c r="AD2035" s="11"/>
      <c r="AE2035" s="11"/>
      <c r="AF2035" s="11"/>
      <c r="AG2035" s="11"/>
      <c r="AH2035" s="11"/>
      <c r="AI2035" s="11"/>
      <c r="AJ2035" s="11"/>
      <c r="AK2035" s="11"/>
      <c r="AL2035" s="11"/>
      <c r="AM2035" s="11"/>
      <c r="AN2035" s="11"/>
      <c r="AO2035" s="11"/>
      <c r="AP2035" s="11"/>
      <c r="AQ2035" s="11"/>
      <c r="AR2035" s="11"/>
      <c r="AS2035" s="11"/>
      <c r="AT2035" s="11"/>
      <c r="AU2035" s="11"/>
      <c r="AV2035" s="11"/>
      <c r="AW2035" s="11"/>
      <c r="AX2035" s="11"/>
      <c r="AY2035" s="11"/>
      <c r="AZ2035" s="11"/>
      <c r="BA2035" s="11"/>
      <c r="BB2035" s="11"/>
      <c r="BC2035" s="11"/>
      <c r="BD2035" s="11"/>
      <c r="BE2035" s="11"/>
      <c r="BF2035" s="11"/>
      <c r="BG2035" s="11"/>
      <c r="BH2035" s="11"/>
      <c r="BI2035" s="11"/>
      <c r="BJ2035" s="11"/>
      <c r="BK2035" s="11"/>
      <c r="BL2035" s="11"/>
      <c r="BM2035" s="11"/>
      <c r="BN2035" s="11"/>
      <c r="BO2035" s="11"/>
      <c r="BP2035" s="1" t="str">
        <v>0- Port Costs</v>
      </c>
      <c r="BT2035" s="1" t="str">
        <v>0- Port Value</v>
      </c>
      <c r="BU2035" s="11"/>
    </row>
    <row r="2036" spans="8:73" hidden="1" outlineLevel="1" x14ac:dyDescent="0.3">
      <c r="H2036" s="1" t="str">
        <v>0 - BM Costs</v>
      </c>
      <c r="L2036" s="1" t="str">
        <v>0 - BM Port</v>
      </c>
      <c r="N2036" s="1" t="str">
        <v>0 - Port Assets</v>
      </c>
      <c r="O2036" s="11"/>
      <c r="P2036" s="11"/>
      <c r="Q2036" s="11"/>
      <c r="R2036" s="11"/>
      <c r="S2036" s="11"/>
      <c r="T2036" s="11"/>
      <c r="U2036" s="11"/>
      <c r="V2036" s="11"/>
      <c r="W2036" s="11"/>
      <c r="X2036" s="11"/>
      <c r="Y2036" s="11"/>
      <c r="Z2036" s="11"/>
      <c r="AA2036" s="11"/>
      <c r="AB2036" s="11"/>
      <c r="AC2036" s="11"/>
      <c r="AD2036" s="11"/>
      <c r="AE2036" s="11"/>
      <c r="AF2036" s="11"/>
      <c r="AG2036" s="11"/>
      <c r="AH2036" s="11"/>
      <c r="AI2036" s="11"/>
      <c r="AJ2036" s="11"/>
      <c r="AK2036" s="11"/>
      <c r="AL2036" s="11"/>
      <c r="AM2036" s="11"/>
      <c r="AN2036" s="11"/>
      <c r="AO2036" s="11"/>
      <c r="AP2036" s="11"/>
      <c r="AQ2036" s="11"/>
      <c r="AR2036" s="11"/>
      <c r="AS2036" s="11"/>
      <c r="AT2036" s="11"/>
      <c r="AU2036" s="11"/>
      <c r="AV2036" s="11"/>
      <c r="AW2036" s="11"/>
      <c r="AX2036" s="11"/>
      <c r="AY2036" s="11"/>
      <c r="AZ2036" s="11"/>
      <c r="BA2036" s="11"/>
      <c r="BB2036" s="11"/>
      <c r="BC2036" s="11"/>
      <c r="BD2036" s="11"/>
      <c r="BE2036" s="11"/>
      <c r="BF2036" s="11"/>
      <c r="BG2036" s="11"/>
      <c r="BH2036" s="11"/>
      <c r="BI2036" s="11"/>
      <c r="BJ2036" s="11"/>
      <c r="BK2036" s="11"/>
      <c r="BL2036" s="11"/>
      <c r="BM2036" s="11"/>
      <c r="BN2036" s="11"/>
      <c r="BO2036" s="11"/>
      <c r="BP2036" s="1" t="str">
        <v>0- Port Costs</v>
      </c>
      <c r="BT2036" s="1" t="str">
        <v>0- Port Value</v>
      </c>
      <c r="BU2036" s="11"/>
    </row>
    <row r="2037" spans="8:73" hidden="1" outlineLevel="1" x14ac:dyDescent="0.3">
      <c r="H2037" s="1" t="str">
        <v>0 - BM Costs</v>
      </c>
      <c r="L2037" s="1" t="str">
        <v>0 - BM Port</v>
      </c>
      <c r="N2037" s="1" t="str">
        <v>0 - Port Assets</v>
      </c>
      <c r="O2037" s="11"/>
      <c r="P2037" s="11"/>
      <c r="Q2037" s="11"/>
      <c r="R2037" s="11"/>
      <c r="S2037" s="11"/>
      <c r="T2037" s="11"/>
      <c r="U2037" s="11"/>
      <c r="V2037" s="11"/>
      <c r="W2037" s="11"/>
      <c r="X2037" s="11"/>
      <c r="Y2037" s="11"/>
      <c r="Z2037" s="11"/>
      <c r="AA2037" s="11"/>
      <c r="AB2037" s="11"/>
      <c r="AC2037" s="11"/>
      <c r="AD2037" s="11"/>
      <c r="AE2037" s="11"/>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c r="BC2037" s="11"/>
      <c r="BD2037" s="11"/>
      <c r="BE2037" s="11"/>
      <c r="BF2037" s="11"/>
      <c r="BG2037" s="11"/>
      <c r="BH2037" s="11"/>
      <c r="BI2037" s="11"/>
      <c r="BJ2037" s="11"/>
      <c r="BK2037" s="11"/>
      <c r="BL2037" s="11"/>
      <c r="BM2037" s="11"/>
      <c r="BN2037" s="11"/>
      <c r="BO2037" s="11"/>
      <c r="BP2037" s="1" t="str">
        <v>0- Port Costs</v>
      </c>
      <c r="BT2037" s="1" t="str">
        <v>0- Port Value</v>
      </c>
      <c r="BU2037" s="11"/>
    </row>
    <row r="2038" spans="8:73" hidden="1" outlineLevel="1" x14ac:dyDescent="0.3">
      <c r="H2038" s="1" t="str">
        <v>0 - BM Costs</v>
      </c>
      <c r="L2038" s="1" t="str">
        <v>0 - BM Port</v>
      </c>
      <c r="N2038" s="1" t="str">
        <v>0 - Port Assets</v>
      </c>
      <c r="O2038" s="11"/>
      <c r="P2038" s="11"/>
      <c r="Q2038" s="11"/>
      <c r="R2038" s="11"/>
      <c r="S2038" s="11"/>
      <c r="T2038" s="11"/>
      <c r="U2038" s="11"/>
      <c r="V2038" s="11"/>
      <c r="W2038" s="11"/>
      <c r="X2038" s="11"/>
      <c r="Y2038" s="11"/>
      <c r="Z2038" s="11"/>
      <c r="AA2038" s="11"/>
      <c r="AB2038" s="11"/>
      <c r="AC2038" s="11"/>
      <c r="AD2038" s="11"/>
      <c r="AE2038" s="11"/>
      <c r="AF2038" s="11"/>
      <c r="AG2038" s="11"/>
      <c r="AH2038" s="11"/>
      <c r="AI2038" s="11"/>
      <c r="AJ2038" s="11"/>
      <c r="AK2038" s="11"/>
      <c r="AL2038" s="11"/>
      <c r="AM2038" s="11"/>
      <c r="AN2038" s="11"/>
      <c r="AO2038" s="11"/>
      <c r="AP2038" s="11"/>
      <c r="AQ2038" s="11"/>
      <c r="AR2038" s="11"/>
      <c r="AS2038" s="11"/>
      <c r="AT2038" s="11"/>
      <c r="AU2038" s="11"/>
      <c r="AV2038" s="11"/>
      <c r="AW2038" s="11"/>
      <c r="AX2038" s="11"/>
      <c r="AY2038" s="11"/>
      <c r="AZ2038" s="11"/>
      <c r="BA2038" s="11"/>
      <c r="BB2038" s="11"/>
      <c r="BC2038" s="11"/>
      <c r="BD2038" s="11"/>
      <c r="BE2038" s="11"/>
      <c r="BF2038" s="11"/>
      <c r="BG2038" s="11"/>
      <c r="BH2038" s="11"/>
      <c r="BI2038" s="11"/>
      <c r="BJ2038" s="11"/>
      <c r="BK2038" s="11"/>
      <c r="BL2038" s="11"/>
      <c r="BM2038" s="11"/>
      <c r="BN2038" s="11"/>
      <c r="BO2038" s="11"/>
      <c r="BP2038" s="1" t="str">
        <v>0- Port Costs</v>
      </c>
      <c r="BT2038" s="1" t="str">
        <v>0- Port Value</v>
      </c>
      <c r="BU2038" s="11"/>
    </row>
    <row r="2039" spans="8:73" hidden="1" outlineLevel="1" x14ac:dyDescent="0.3">
      <c r="H2039" s="1" t="str">
        <v>0 - BM Costs</v>
      </c>
      <c r="L2039" s="1" t="str">
        <v>0 - BM Port</v>
      </c>
      <c r="N2039" s="1" t="str">
        <v>0 - Port Assets</v>
      </c>
      <c r="O2039" s="11"/>
      <c r="P2039" s="11"/>
      <c r="Q2039" s="11"/>
      <c r="R2039" s="11"/>
      <c r="S2039" s="11"/>
      <c r="T2039" s="11"/>
      <c r="U2039" s="11"/>
      <c r="V2039" s="11"/>
      <c r="W2039" s="11"/>
      <c r="X2039" s="11"/>
      <c r="Y2039" s="11"/>
      <c r="Z2039" s="11"/>
      <c r="AA2039" s="11"/>
      <c r="AB2039" s="11"/>
      <c r="AC2039" s="11"/>
      <c r="AD2039" s="11"/>
      <c r="AE2039" s="11"/>
      <c r="AF2039" s="11"/>
      <c r="AG2039" s="11"/>
      <c r="AH2039" s="11"/>
      <c r="AI2039" s="11"/>
      <c r="AJ2039" s="11"/>
      <c r="AK2039" s="11"/>
      <c r="AL2039" s="11"/>
      <c r="AM2039" s="11"/>
      <c r="AN2039" s="11"/>
      <c r="AO2039" s="11"/>
      <c r="AP2039" s="11"/>
      <c r="AQ2039" s="11"/>
      <c r="AR2039" s="11"/>
      <c r="AS2039" s="11"/>
      <c r="AT2039" s="11"/>
      <c r="AU2039" s="11"/>
      <c r="AV2039" s="11"/>
      <c r="AW2039" s="11"/>
      <c r="AX2039" s="11"/>
      <c r="AY2039" s="11"/>
      <c r="AZ2039" s="11"/>
      <c r="BA2039" s="11"/>
      <c r="BB2039" s="11"/>
      <c r="BC2039" s="11"/>
      <c r="BD2039" s="11"/>
      <c r="BE2039" s="11"/>
      <c r="BF2039" s="11"/>
      <c r="BG2039" s="11"/>
      <c r="BH2039" s="11"/>
      <c r="BI2039" s="11"/>
      <c r="BJ2039" s="11"/>
      <c r="BK2039" s="11"/>
      <c r="BL2039" s="11"/>
      <c r="BM2039" s="11"/>
      <c r="BN2039" s="11"/>
      <c r="BO2039" s="11"/>
      <c r="BP2039" s="1" t="str">
        <v>0- Port Costs</v>
      </c>
      <c r="BT2039" s="1" t="str">
        <v>0- Port Value</v>
      </c>
      <c r="BU2039" s="11"/>
    </row>
    <row r="2040" spans="8:73" hidden="1" outlineLevel="1" x14ac:dyDescent="0.3">
      <c r="H2040" s="1" t="str">
        <v>0 - BM Costs</v>
      </c>
      <c r="L2040" s="1" t="str">
        <v>0 - BM Port</v>
      </c>
      <c r="N2040" s="1" t="str">
        <v>0 - Port Assets</v>
      </c>
      <c r="O2040" s="11"/>
      <c r="P2040" s="11"/>
      <c r="Q2040" s="11"/>
      <c r="R2040" s="11"/>
      <c r="S2040" s="11"/>
      <c r="T2040" s="11"/>
      <c r="U2040" s="11"/>
      <c r="V2040" s="11"/>
      <c r="W2040" s="11"/>
      <c r="X2040" s="11"/>
      <c r="Y2040" s="11"/>
      <c r="Z2040" s="11"/>
      <c r="AA2040" s="11"/>
      <c r="AB2040" s="11"/>
      <c r="AC2040" s="11"/>
      <c r="AD2040" s="11"/>
      <c r="AE2040" s="11"/>
      <c r="AF2040" s="11"/>
      <c r="AG2040" s="11"/>
      <c r="AH2040" s="11"/>
      <c r="AI2040" s="11"/>
      <c r="AJ2040" s="11"/>
      <c r="AK2040" s="11"/>
      <c r="AL2040" s="11"/>
      <c r="AM2040" s="11"/>
      <c r="AN2040" s="11"/>
      <c r="AO2040" s="11"/>
      <c r="AP2040" s="11"/>
      <c r="AQ2040" s="11"/>
      <c r="AR2040" s="11"/>
      <c r="AS2040" s="11"/>
      <c r="AT2040" s="11"/>
      <c r="AU2040" s="11"/>
      <c r="AV2040" s="11"/>
      <c r="AW2040" s="11"/>
      <c r="AX2040" s="11"/>
      <c r="AY2040" s="11"/>
      <c r="AZ2040" s="11"/>
      <c r="BA2040" s="11"/>
      <c r="BB2040" s="11"/>
      <c r="BC2040" s="11"/>
      <c r="BD2040" s="11"/>
      <c r="BE2040" s="11"/>
      <c r="BF2040" s="11"/>
      <c r="BG2040" s="11"/>
      <c r="BH2040" s="11"/>
      <c r="BI2040" s="11"/>
      <c r="BJ2040" s="11"/>
      <c r="BK2040" s="11"/>
      <c r="BL2040" s="11"/>
      <c r="BM2040" s="11"/>
      <c r="BN2040" s="11"/>
      <c r="BO2040" s="11"/>
      <c r="BP2040" s="1" t="str">
        <v>0- Port Costs</v>
      </c>
      <c r="BT2040" s="1" t="str">
        <v>0- Port Value</v>
      </c>
      <c r="BU2040" s="11"/>
    </row>
    <row r="2041" spans="8:73" hidden="1" outlineLevel="1" x14ac:dyDescent="0.3">
      <c r="H2041" s="1" t="str">
        <v>0 - BM Costs</v>
      </c>
      <c r="L2041" s="1" t="str">
        <v>0 - BM Port</v>
      </c>
      <c r="N2041" s="1" t="str">
        <v>0 - Port Assets</v>
      </c>
      <c r="O2041" s="11"/>
      <c r="P2041" s="11"/>
      <c r="Q2041" s="11"/>
      <c r="R2041" s="11"/>
      <c r="S2041" s="11"/>
      <c r="T2041" s="11"/>
      <c r="U2041" s="11"/>
      <c r="V2041" s="11"/>
      <c r="W2041" s="11"/>
      <c r="X2041" s="11"/>
      <c r="Y2041" s="11"/>
      <c r="Z2041" s="11"/>
      <c r="AA2041" s="11"/>
      <c r="AB2041" s="11"/>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c r="AY2041" s="11"/>
      <c r="AZ2041" s="11"/>
      <c r="BA2041" s="11"/>
      <c r="BB2041" s="11"/>
      <c r="BC2041" s="11"/>
      <c r="BD2041" s="11"/>
      <c r="BE2041" s="11"/>
      <c r="BF2041" s="11"/>
      <c r="BG2041" s="11"/>
      <c r="BH2041" s="11"/>
      <c r="BI2041" s="11"/>
      <c r="BJ2041" s="11"/>
      <c r="BK2041" s="11"/>
      <c r="BL2041" s="11"/>
      <c r="BM2041" s="11"/>
      <c r="BN2041" s="11"/>
      <c r="BO2041" s="11"/>
      <c r="BP2041" s="1" t="str">
        <v>0- Port Costs</v>
      </c>
      <c r="BT2041" s="1" t="str">
        <v>0- Port Value</v>
      </c>
      <c r="BU2041" s="11"/>
    </row>
    <row r="2042" spans="8:73" hidden="1" outlineLevel="1" x14ac:dyDescent="0.3">
      <c r="H2042" s="1" t="str">
        <v>0 - BM Costs</v>
      </c>
      <c r="L2042" s="1" t="str">
        <v>0 - BM Port</v>
      </c>
      <c r="N2042" s="1" t="str">
        <v>0 - Port Assets</v>
      </c>
      <c r="O2042" s="11"/>
      <c r="P2042" s="11"/>
      <c r="Q2042" s="11"/>
      <c r="R2042" s="11"/>
      <c r="S2042" s="11"/>
      <c r="T2042" s="11"/>
      <c r="U2042" s="11"/>
      <c r="V2042" s="11"/>
      <c r="W2042" s="11"/>
      <c r="X2042" s="11"/>
      <c r="Y2042" s="11"/>
      <c r="Z2042" s="11"/>
      <c r="AA2042" s="11"/>
      <c r="AB2042" s="11"/>
      <c r="AC2042" s="11"/>
      <c r="AD2042" s="11"/>
      <c r="AE2042" s="11"/>
      <c r="AF2042" s="11"/>
      <c r="AG2042" s="11"/>
      <c r="AH2042" s="11"/>
      <c r="AI2042" s="11"/>
      <c r="AJ2042" s="11"/>
      <c r="AK2042" s="11"/>
      <c r="AL2042" s="11"/>
      <c r="AM2042" s="11"/>
      <c r="AN2042" s="11"/>
      <c r="AO2042" s="11"/>
      <c r="AP2042" s="11"/>
      <c r="AQ2042" s="11"/>
      <c r="AR2042" s="11"/>
      <c r="AS2042" s="11"/>
      <c r="AT2042" s="11"/>
      <c r="AU2042" s="11"/>
      <c r="AV2042" s="11"/>
      <c r="AW2042" s="11"/>
      <c r="AX2042" s="11"/>
      <c r="AY2042" s="11"/>
      <c r="AZ2042" s="11"/>
      <c r="BA2042" s="11"/>
      <c r="BB2042" s="11"/>
      <c r="BC2042" s="11"/>
      <c r="BD2042" s="11"/>
      <c r="BE2042" s="11"/>
      <c r="BF2042" s="11"/>
      <c r="BG2042" s="11"/>
      <c r="BH2042" s="11"/>
      <c r="BI2042" s="11"/>
      <c r="BJ2042" s="11"/>
      <c r="BK2042" s="11"/>
      <c r="BL2042" s="11"/>
      <c r="BM2042" s="11"/>
      <c r="BN2042" s="11"/>
      <c r="BO2042" s="11"/>
      <c r="BP2042" s="1" t="str">
        <v>0- Port Costs</v>
      </c>
      <c r="BT2042" s="1" t="str">
        <v>0- Port Value</v>
      </c>
      <c r="BU2042" s="11"/>
    </row>
    <row r="2043" spans="8:73" hidden="1" outlineLevel="1" x14ac:dyDescent="0.3">
      <c r="H2043" s="1" t="str">
        <v>0 - BM Costs</v>
      </c>
      <c r="L2043" s="1" t="str">
        <v>0 - BM Port</v>
      </c>
      <c r="N2043" s="1" t="str">
        <v>0 - Port Assets</v>
      </c>
      <c r="O2043" s="11"/>
      <c r="P2043" s="11"/>
      <c r="Q2043" s="11"/>
      <c r="R2043" s="11"/>
      <c r="S2043" s="11"/>
      <c r="T2043" s="11"/>
      <c r="U2043" s="11"/>
      <c r="V2043" s="11"/>
      <c r="W2043" s="11"/>
      <c r="X2043" s="11"/>
      <c r="Y2043" s="11"/>
      <c r="Z2043" s="11"/>
      <c r="AA2043" s="11"/>
      <c r="AB2043" s="11"/>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c r="BB2043" s="11"/>
      <c r="BC2043" s="11"/>
      <c r="BD2043" s="11"/>
      <c r="BE2043" s="11"/>
      <c r="BF2043" s="11"/>
      <c r="BG2043" s="11"/>
      <c r="BH2043" s="11"/>
      <c r="BI2043" s="11"/>
      <c r="BJ2043" s="11"/>
      <c r="BK2043" s="11"/>
      <c r="BL2043" s="11"/>
      <c r="BM2043" s="11"/>
      <c r="BN2043" s="11"/>
      <c r="BO2043" s="11"/>
      <c r="BP2043" s="1" t="str">
        <v>0- Port Costs</v>
      </c>
      <c r="BT2043" s="1" t="str">
        <v>0- Port Value</v>
      </c>
      <c r="BU2043" s="11"/>
    </row>
    <row r="2044" spans="8:73" hidden="1" outlineLevel="1" x14ac:dyDescent="0.3">
      <c r="H2044" s="1" t="str">
        <v>0 - BM Costs</v>
      </c>
      <c r="L2044" s="1" t="str">
        <v>0 - BM Port</v>
      </c>
      <c r="N2044" s="1" t="str">
        <v>0 - Port Assets</v>
      </c>
      <c r="O2044" s="11"/>
      <c r="P2044" s="11"/>
      <c r="Q2044" s="11"/>
      <c r="R2044" s="11"/>
      <c r="S2044" s="11"/>
      <c r="T2044" s="11"/>
      <c r="U2044" s="11"/>
      <c r="V2044" s="11"/>
      <c r="W2044" s="11"/>
      <c r="X2044" s="11"/>
      <c r="Y2044" s="11"/>
      <c r="Z2044" s="11"/>
      <c r="AA2044" s="11"/>
      <c r="AB2044" s="11"/>
      <c r="AC2044" s="11"/>
      <c r="AD2044" s="11"/>
      <c r="AE2044" s="11"/>
      <c r="AF2044" s="11"/>
      <c r="AG2044" s="11"/>
      <c r="AH2044" s="11"/>
      <c r="AI2044" s="11"/>
      <c r="AJ2044" s="11"/>
      <c r="AK2044" s="11"/>
      <c r="AL2044" s="11"/>
      <c r="AM2044" s="11"/>
      <c r="AN2044" s="11"/>
      <c r="AO2044" s="11"/>
      <c r="AP2044" s="11"/>
      <c r="AQ2044" s="11"/>
      <c r="AR2044" s="11"/>
      <c r="AS2044" s="11"/>
      <c r="AT2044" s="11"/>
      <c r="AU2044" s="11"/>
      <c r="AV2044" s="11"/>
      <c r="AW2044" s="11"/>
      <c r="AX2044" s="11"/>
      <c r="AY2044" s="11"/>
      <c r="AZ2044" s="11"/>
      <c r="BA2044" s="11"/>
      <c r="BB2044" s="11"/>
      <c r="BC2044" s="11"/>
      <c r="BD2044" s="11"/>
      <c r="BE2044" s="11"/>
      <c r="BF2044" s="11"/>
      <c r="BG2044" s="11"/>
      <c r="BH2044" s="11"/>
      <c r="BI2044" s="11"/>
      <c r="BJ2044" s="11"/>
      <c r="BK2044" s="11"/>
      <c r="BL2044" s="11"/>
      <c r="BM2044" s="11"/>
      <c r="BN2044" s="11"/>
      <c r="BO2044" s="11"/>
      <c r="BP2044" s="1" t="str">
        <v>0- Port Costs</v>
      </c>
      <c r="BT2044" s="1" t="str">
        <v>0- Port Value</v>
      </c>
      <c r="BU2044" s="11"/>
    </row>
    <row r="2045" spans="8:73" hidden="1" outlineLevel="1" x14ac:dyDescent="0.3">
      <c r="H2045" s="1" t="str">
        <v>0 - BM Costs</v>
      </c>
      <c r="L2045" s="1" t="str">
        <v>0 - BM Port</v>
      </c>
      <c r="N2045" s="1" t="str">
        <v>0 - Port Assets</v>
      </c>
      <c r="O2045" s="11"/>
      <c r="P2045" s="11"/>
      <c r="Q2045" s="11"/>
      <c r="R2045" s="11"/>
      <c r="S2045" s="11"/>
      <c r="T2045" s="11"/>
      <c r="U2045" s="11"/>
      <c r="V2045" s="11"/>
      <c r="W2045" s="11"/>
      <c r="X2045" s="11"/>
      <c r="Y2045" s="11"/>
      <c r="Z2045" s="11"/>
      <c r="AA2045" s="11"/>
      <c r="AB2045" s="11"/>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c r="BC2045" s="11"/>
      <c r="BD2045" s="11"/>
      <c r="BE2045" s="11"/>
      <c r="BF2045" s="11"/>
      <c r="BG2045" s="11"/>
      <c r="BH2045" s="11"/>
      <c r="BI2045" s="11"/>
      <c r="BJ2045" s="11"/>
      <c r="BK2045" s="11"/>
      <c r="BL2045" s="11"/>
      <c r="BM2045" s="11"/>
      <c r="BN2045" s="11"/>
      <c r="BO2045" s="11"/>
      <c r="BP2045" s="1" t="str">
        <v>0- Port Costs</v>
      </c>
      <c r="BT2045" s="1" t="str">
        <v>0- Port Value</v>
      </c>
      <c r="BU2045" s="11"/>
    </row>
    <row r="2046" spans="8:73" hidden="1" outlineLevel="1" x14ac:dyDescent="0.3">
      <c r="H2046" s="1" t="str">
        <v>0 - BM Costs</v>
      </c>
      <c r="L2046" s="1" t="str">
        <v>0 - BM Port</v>
      </c>
      <c r="N2046" s="1" t="str">
        <v>0 - Port Assets</v>
      </c>
      <c r="O2046" s="11"/>
      <c r="P2046" s="11"/>
      <c r="Q2046" s="11"/>
      <c r="R2046" s="11"/>
      <c r="S2046" s="11"/>
      <c r="T2046" s="11"/>
      <c r="U2046" s="11"/>
      <c r="V2046" s="11"/>
      <c r="W2046" s="11"/>
      <c r="X2046" s="11"/>
      <c r="Y2046" s="11"/>
      <c r="Z2046" s="11"/>
      <c r="AA2046" s="11"/>
      <c r="AB2046" s="11"/>
      <c r="AC2046" s="11"/>
      <c r="AD2046" s="11"/>
      <c r="AE2046" s="11"/>
      <c r="AF2046" s="11"/>
      <c r="AG2046" s="11"/>
      <c r="AH2046" s="11"/>
      <c r="AI2046" s="11"/>
      <c r="AJ2046" s="11"/>
      <c r="AK2046" s="11"/>
      <c r="AL2046" s="11"/>
      <c r="AM2046" s="11"/>
      <c r="AN2046" s="11"/>
      <c r="AO2046" s="11"/>
      <c r="AP2046" s="11"/>
      <c r="AQ2046" s="11"/>
      <c r="AR2046" s="11"/>
      <c r="AS2046" s="11"/>
      <c r="AT2046" s="11"/>
      <c r="AU2046" s="11"/>
      <c r="AV2046" s="11"/>
      <c r="AW2046" s="11"/>
      <c r="AX2046" s="11"/>
      <c r="AY2046" s="11"/>
      <c r="AZ2046" s="11"/>
      <c r="BA2046" s="11"/>
      <c r="BB2046" s="11"/>
      <c r="BC2046" s="11"/>
      <c r="BD2046" s="11"/>
      <c r="BE2046" s="11"/>
      <c r="BF2046" s="11"/>
      <c r="BG2046" s="11"/>
      <c r="BH2046" s="11"/>
      <c r="BI2046" s="11"/>
      <c r="BJ2046" s="11"/>
      <c r="BK2046" s="11"/>
      <c r="BL2046" s="11"/>
      <c r="BM2046" s="11"/>
      <c r="BN2046" s="11"/>
      <c r="BO2046" s="11"/>
      <c r="BP2046" s="1" t="str">
        <v>0- Port Costs</v>
      </c>
      <c r="BT2046" s="1" t="str">
        <v>0- Port Value</v>
      </c>
      <c r="BU2046" s="11"/>
    </row>
    <row r="2047" spans="8:73" hidden="1" outlineLevel="1" x14ac:dyDescent="0.3">
      <c r="H2047" s="1" t="str">
        <v>0 - BM Costs</v>
      </c>
      <c r="L2047" s="1" t="str">
        <v>0 - BM Port</v>
      </c>
      <c r="N2047" s="1" t="str">
        <v>0 - Port Assets</v>
      </c>
      <c r="O2047" s="11"/>
      <c r="P2047" s="11"/>
      <c r="Q2047" s="11"/>
      <c r="R2047" s="11"/>
      <c r="S2047" s="11"/>
      <c r="T2047" s="11"/>
      <c r="U2047" s="11"/>
      <c r="V2047" s="11"/>
      <c r="W2047" s="11"/>
      <c r="X2047" s="11"/>
      <c r="Y2047" s="11"/>
      <c r="Z2047" s="11"/>
      <c r="AA2047" s="11"/>
      <c r="AB2047" s="11"/>
      <c r="AC2047" s="11"/>
      <c r="AD2047" s="11"/>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c r="BB2047" s="11"/>
      <c r="BC2047" s="11"/>
      <c r="BD2047" s="11"/>
      <c r="BE2047" s="11"/>
      <c r="BF2047" s="11"/>
      <c r="BG2047" s="11"/>
      <c r="BH2047" s="11"/>
      <c r="BI2047" s="11"/>
      <c r="BJ2047" s="11"/>
      <c r="BK2047" s="11"/>
      <c r="BL2047" s="11"/>
      <c r="BM2047" s="11"/>
      <c r="BN2047" s="11"/>
      <c r="BO2047" s="11"/>
      <c r="BP2047" s="1" t="str">
        <v>0- Port Costs</v>
      </c>
      <c r="BT2047" s="1" t="str">
        <v>0- Port Value</v>
      </c>
      <c r="BU2047" s="11"/>
    </row>
    <row r="2048" spans="8:73" hidden="1" outlineLevel="1" x14ac:dyDescent="0.3">
      <c r="H2048" s="1" t="str">
        <v>0 - BM Costs</v>
      </c>
      <c r="L2048" s="1" t="str">
        <v>0 - BM Port</v>
      </c>
      <c r="N2048" s="1" t="str">
        <v>0 - Port Assets</v>
      </c>
      <c r="O2048" s="11"/>
      <c r="P2048" s="11"/>
      <c r="Q2048" s="11"/>
      <c r="R2048" s="11"/>
      <c r="S2048" s="11"/>
      <c r="T2048" s="11"/>
      <c r="U2048" s="11"/>
      <c r="V2048" s="11"/>
      <c r="W2048" s="11"/>
      <c r="X2048" s="11"/>
      <c r="Y2048" s="11"/>
      <c r="Z2048" s="11"/>
      <c r="AA2048" s="11"/>
      <c r="AB2048" s="11"/>
      <c r="AC2048" s="11"/>
      <c r="AD2048" s="11"/>
      <c r="AE2048" s="11"/>
      <c r="AF2048" s="11"/>
      <c r="AG2048" s="11"/>
      <c r="AH2048" s="11"/>
      <c r="AI2048" s="11"/>
      <c r="AJ2048" s="11"/>
      <c r="AK2048" s="11"/>
      <c r="AL2048" s="11"/>
      <c r="AM2048" s="11"/>
      <c r="AN2048" s="11"/>
      <c r="AO2048" s="11"/>
      <c r="AP2048" s="11"/>
      <c r="AQ2048" s="11"/>
      <c r="AR2048" s="11"/>
      <c r="AS2048" s="11"/>
      <c r="AT2048" s="11"/>
      <c r="AU2048" s="11"/>
      <c r="AV2048" s="11"/>
      <c r="AW2048" s="11"/>
      <c r="AX2048" s="11"/>
      <c r="AY2048" s="11"/>
      <c r="AZ2048" s="11"/>
      <c r="BA2048" s="11"/>
      <c r="BB2048" s="11"/>
      <c r="BC2048" s="11"/>
      <c r="BD2048" s="11"/>
      <c r="BE2048" s="11"/>
      <c r="BF2048" s="11"/>
      <c r="BG2048" s="11"/>
      <c r="BH2048" s="11"/>
      <c r="BI2048" s="11"/>
      <c r="BJ2048" s="11"/>
      <c r="BK2048" s="11"/>
      <c r="BL2048" s="11"/>
      <c r="BM2048" s="11"/>
      <c r="BN2048" s="11"/>
      <c r="BO2048" s="11"/>
      <c r="BP2048" s="1" t="str">
        <v>0- Port Costs</v>
      </c>
      <c r="BT2048" s="1" t="str">
        <v>0- Port Value</v>
      </c>
      <c r="BU2048" s="11"/>
    </row>
    <row r="2049" spans="8:73" hidden="1" outlineLevel="1" x14ac:dyDescent="0.3">
      <c r="H2049" s="1" t="str">
        <v>0 - BM Costs</v>
      </c>
      <c r="L2049" s="1" t="str">
        <v>0 - BM Port</v>
      </c>
      <c r="N2049" s="1" t="str">
        <v>0 - Port Assets</v>
      </c>
      <c r="O2049" s="11"/>
      <c r="P2049" s="11"/>
      <c r="Q2049" s="11"/>
      <c r="R2049" s="11"/>
      <c r="S2049" s="11"/>
      <c r="T2049" s="11"/>
      <c r="U2049" s="11"/>
      <c r="V2049" s="11"/>
      <c r="W2049" s="11"/>
      <c r="X2049" s="11"/>
      <c r="Y2049" s="11"/>
      <c r="Z2049" s="11"/>
      <c r="AA2049" s="11"/>
      <c r="AB2049" s="11"/>
      <c r="AC2049" s="11"/>
      <c r="AD2049" s="11"/>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c r="BB2049" s="11"/>
      <c r="BC2049" s="11"/>
      <c r="BD2049" s="11"/>
      <c r="BE2049" s="11"/>
      <c r="BF2049" s="11"/>
      <c r="BG2049" s="11"/>
      <c r="BH2049" s="11"/>
      <c r="BI2049" s="11"/>
      <c r="BJ2049" s="11"/>
      <c r="BK2049" s="11"/>
      <c r="BL2049" s="11"/>
      <c r="BM2049" s="11"/>
      <c r="BN2049" s="11"/>
      <c r="BO2049" s="11"/>
      <c r="BP2049" s="1" t="str">
        <v>0- Port Costs</v>
      </c>
      <c r="BT2049" s="1" t="str">
        <v>0- Port Value</v>
      </c>
      <c r="BU2049" s="11"/>
    </row>
    <row r="2050" spans="8:73" hidden="1" outlineLevel="1" x14ac:dyDescent="0.3">
      <c r="H2050" s="1" t="str">
        <v>0 - BM Costs</v>
      </c>
      <c r="L2050" s="1" t="str">
        <v>0 - BM Port</v>
      </c>
      <c r="N2050" s="1" t="str">
        <v>0 - Port Assets</v>
      </c>
      <c r="O2050" s="11"/>
      <c r="P2050" s="11"/>
      <c r="Q2050" s="11"/>
      <c r="R2050" s="11"/>
      <c r="S2050" s="11"/>
      <c r="T2050" s="11"/>
      <c r="U2050" s="11"/>
      <c r="V2050" s="11"/>
      <c r="W2050" s="11"/>
      <c r="X2050" s="11"/>
      <c r="Y2050" s="11"/>
      <c r="Z2050" s="11"/>
      <c r="AA2050" s="11"/>
      <c r="AB2050" s="11"/>
      <c r="AC2050" s="11"/>
      <c r="AD2050" s="11"/>
      <c r="AE2050" s="11"/>
      <c r="AF2050" s="11"/>
      <c r="AG2050" s="11"/>
      <c r="AH2050" s="11"/>
      <c r="AI2050" s="11"/>
      <c r="AJ2050" s="11"/>
      <c r="AK2050" s="11"/>
      <c r="AL2050" s="11"/>
      <c r="AM2050" s="11"/>
      <c r="AN2050" s="11"/>
      <c r="AO2050" s="11"/>
      <c r="AP2050" s="11"/>
      <c r="AQ2050" s="11"/>
      <c r="AR2050" s="11"/>
      <c r="AS2050" s="11"/>
      <c r="AT2050" s="11"/>
      <c r="AU2050" s="11"/>
      <c r="AV2050" s="11"/>
      <c r="AW2050" s="11"/>
      <c r="AX2050" s="11"/>
      <c r="AY2050" s="11"/>
      <c r="AZ2050" s="11"/>
      <c r="BA2050" s="11"/>
      <c r="BB2050" s="11"/>
      <c r="BC2050" s="11"/>
      <c r="BD2050" s="11"/>
      <c r="BE2050" s="11"/>
      <c r="BF2050" s="11"/>
      <c r="BG2050" s="11"/>
      <c r="BH2050" s="11"/>
      <c r="BI2050" s="11"/>
      <c r="BJ2050" s="11"/>
      <c r="BK2050" s="11"/>
      <c r="BL2050" s="11"/>
      <c r="BM2050" s="11"/>
      <c r="BN2050" s="11"/>
      <c r="BO2050" s="11"/>
      <c r="BP2050" s="1" t="str">
        <v>0- Port Costs</v>
      </c>
      <c r="BT2050" s="1" t="str">
        <v>0- Port Value</v>
      </c>
      <c r="BU2050" s="11"/>
    </row>
    <row r="2051" spans="8:73" hidden="1" outlineLevel="1" x14ac:dyDescent="0.3">
      <c r="H2051" s="1" t="str">
        <v>0 - BM Costs</v>
      </c>
      <c r="L2051" s="1" t="str">
        <v>0 - BM Port</v>
      </c>
      <c r="N2051" s="1" t="str">
        <v>0 - Port Assets</v>
      </c>
      <c r="O2051" s="11"/>
      <c r="P2051" s="11"/>
      <c r="Q2051" s="11"/>
      <c r="R2051" s="11"/>
      <c r="S2051" s="11"/>
      <c r="T2051" s="11"/>
      <c r="U2051" s="11"/>
      <c r="V2051" s="11"/>
      <c r="W2051" s="11"/>
      <c r="X2051" s="11"/>
      <c r="Y2051" s="11"/>
      <c r="Z2051" s="11"/>
      <c r="AA2051" s="11"/>
      <c r="AB2051" s="11"/>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c r="BC2051" s="11"/>
      <c r="BD2051" s="11"/>
      <c r="BE2051" s="11"/>
      <c r="BF2051" s="11"/>
      <c r="BG2051" s="11"/>
      <c r="BH2051" s="11"/>
      <c r="BI2051" s="11"/>
      <c r="BJ2051" s="11"/>
      <c r="BK2051" s="11"/>
      <c r="BL2051" s="11"/>
      <c r="BM2051" s="11"/>
      <c r="BN2051" s="11"/>
      <c r="BO2051" s="11"/>
      <c r="BP2051" s="1" t="str">
        <v>0- Port Costs</v>
      </c>
      <c r="BT2051" s="1" t="str">
        <v>0- Port Value</v>
      </c>
      <c r="BU2051" s="11"/>
    </row>
    <row r="2052" spans="8:73" hidden="1" outlineLevel="1" x14ac:dyDescent="0.3">
      <c r="H2052" s="1" t="str">
        <v>0 - BM Costs</v>
      </c>
      <c r="L2052" s="1" t="str">
        <v>0 - BM Port</v>
      </c>
      <c r="N2052" s="1" t="str">
        <v>0 - Port Assets</v>
      </c>
      <c r="O2052" s="11"/>
      <c r="P2052" s="11"/>
      <c r="Q2052" s="11"/>
      <c r="R2052" s="11"/>
      <c r="S2052" s="11"/>
      <c r="T2052" s="11"/>
      <c r="U2052" s="11"/>
      <c r="V2052" s="11"/>
      <c r="W2052" s="11"/>
      <c r="X2052" s="11"/>
      <c r="Y2052" s="11"/>
      <c r="Z2052" s="11"/>
      <c r="AA2052" s="11"/>
      <c r="AB2052" s="11"/>
      <c r="AC2052" s="11"/>
      <c r="AD2052" s="11"/>
      <c r="AE2052" s="11"/>
      <c r="AF2052" s="11"/>
      <c r="AG2052" s="11"/>
      <c r="AH2052" s="11"/>
      <c r="AI2052" s="11"/>
      <c r="AJ2052" s="11"/>
      <c r="AK2052" s="11"/>
      <c r="AL2052" s="11"/>
      <c r="AM2052" s="11"/>
      <c r="AN2052" s="11"/>
      <c r="AO2052" s="11"/>
      <c r="AP2052" s="11"/>
      <c r="AQ2052" s="11"/>
      <c r="AR2052" s="11"/>
      <c r="AS2052" s="11"/>
      <c r="AT2052" s="11"/>
      <c r="AU2052" s="11"/>
      <c r="AV2052" s="11"/>
      <c r="AW2052" s="11"/>
      <c r="AX2052" s="11"/>
      <c r="AY2052" s="11"/>
      <c r="AZ2052" s="11"/>
      <c r="BA2052" s="11"/>
      <c r="BB2052" s="11"/>
      <c r="BC2052" s="11"/>
      <c r="BD2052" s="11"/>
      <c r="BE2052" s="11"/>
      <c r="BF2052" s="11"/>
      <c r="BG2052" s="11"/>
      <c r="BH2052" s="11"/>
      <c r="BI2052" s="11"/>
      <c r="BJ2052" s="11"/>
      <c r="BK2052" s="11"/>
      <c r="BL2052" s="11"/>
      <c r="BM2052" s="11"/>
      <c r="BN2052" s="11"/>
      <c r="BO2052" s="11"/>
      <c r="BP2052" s="1" t="str">
        <v>0- Port Costs</v>
      </c>
      <c r="BT2052" s="1" t="str">
        <v>0- Port Value</v>
      </c>
      <c r="BU2052" s="11"/>
    </row>
    <row r="2053" spans="8:73" hidden="1" outlineLevel="1" x14ac:dyDescent="0.3">
      <c r="H2053" s="1" t="str">
        <v>0 - BM Costs</v>
      </c>
      <c r="L2053" s="1" t="str">
        <v>0 - BM Port</v>
      </c>
      <c r="N2053" s="1" t="str">
        <v>0 - Port Assets</v>
      </c>
      <c r="O2053" s="11"/>
      <c r="P2053" s="11"/>
      <c r="Q2053" s="11"/>
      <c r="R2053" s="11"/>
      <c r="S2053" s="11"/>
      <c r="T2053" s="11"/>
      <c r="U2053" s="11"/>
      <c r="V2053" s="11"/>
      <c r="W2053" s="11"/>
      <c r="X2053" s="11"/>
      <c r="Y2053" s="11"/>
      <c r="Z2053" s="11"/>
      <c r="AA2053" s="11"/>
      <c r="AB2053" s="11"/>
      <c r="AC2053" s="11"/>
      <c r="AD2053" s="11"/>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c r="BC2053" s="11"/>
      <c r="BD2053" s="11"/>
      <c r="BE2053" s="11"/>
      <c r="BF2053" s="11"/>
      <c r="BG2053" s="11"/>
      <c r="BH2053" s="11"/>
      <c r="BI2053" s="11"/>
      <c r="BJ2053" s="11"/>
      <c r="BK2053" s="11"/>
      <c r="BL2053" s="11"/>
      <c r="BM2053" s="11"/>
      <c r="BN2053" s="11"/>
      <c r="BO2053" s="11"/>
      <c r="BP2053" s="1" t="str">
        <v>0- Port Costs</v>
      </c>
      <c r="BT2053" s="1" t="str">
        <v>0- Port Value</v>
      </c>
      <c r="BU2053" s="11"/>
    </row>
    <row r="2054" spans="8:73" hidden="1" outlineLevel="1" x14ac:dyDescent="0.3">
      <c r="H2054" s="1" t="str">
        <v>0 - BM Costs</v>
      </c>
      <c r="L2054" s="1" t="str">
        <v>0 - BM Port</v>
      </c>
      <c r="N2054" s="1" t="str">
        <v>0 - Port Assets</v>
      </c>
      <c r="O2054" s="11"/>
      <c r="P2054" s="11"/>
      <c r="Q2054" s="11"/>
      <c r="R2054" s="11"/>
      <c r="S2054" s="11"/>
      <c r="T2054" s="11"/>
      <c r="U2054" s="11"/>
      <c r="V2054" s="11"/>
      <c r="W2054" s="11"/>
      <c r="X2054" s="11"/>
      <c r="Y2054" s="11"/>
      <c r="Z2054" s="11"/>
      <c r="AA2054" s="11"/>
      <c r="AB2054" s="11"/>
      <c r="AC2054" s="11"/>
      <c r="AD2054" s="11"/>
      <c r="AE2054" s="11"/>
      <c r="AF2054" s="11"/>
      <c r="AG2054" s="11"/>
      <c r="AH2054" s="11"/>
      <c r="AI2054" s="11"/>
      <c r="AJ2054" s="11"/>
      <c r="AK2054" s="11"/>
      <c r="AL2054" s="11"/>
      <c r="AM2054" s="11"/>
      <c r="AN2054" s="11"/>
      <c r="AO2054" s="11"/>
      <c r="AP2054" s="11"/>
      <c r="AQ2054" s="11"/>
      <c r="AR2054" s="11"/>
      <c r="AS2054" s="11"/>
      <c r="AT2054" s="11"/>
      <c r="AU2054" s="11"/>
      <c r="AV2054" s="11"/>
      <c r="AW2054" s="11"/>
      <c r="AX2054" s="11"/>
      <c r="AY2054" s="11"/>
      <c r="AZ2054" s="11"/>
      <c r="BA2054" s="11"/>
      <c r="BB2054" s="11"/>
      <c r="BC2054" s="11"/>
      <c r="BD2054" s="11"/>
      <c r="BE2054" s="11"/>
      <c r="BF2054" s="11"/>
      <c r="BG2054" s="11"/>
      <c r="BH2054" s="11"/>
      <c r="BI2054" s="11"/>
      <c r="BJ2054" s="11"/>
      <c r="BK2054" s="11"/>
      <c r="BL2054" s="11"/>
      <c r="BM2054" s="11"/>
      <c r="BN2054" s="11"/>
      <c r="BO2054" s="11"/>
      <c r="BP2054" s="1" t="str">
        <v>0- Port Costs</v>
      </c>
      <c r="BT2054" s="1" t="str">
        <v>0- Port Value</v>
      </c>
      <c r="BU2054" s="11"/>
    </row>
    <row r="2055" spans="8:73" hidden="1" outlineLevel="1" x14ac:dyDescent="0.3">
      <c r="H2055" s="1" t="str">
        <v>0 - BM Costs</v>
      </c>
      <c r="L2055" s="1" t="str">
        <v>0 - BM Port</v>
      </c>
      <c r="N2055" s="1" t="str">
        <v>0 - Port Assets</v>
      </c>
      <c r="O2055" s="11"/>
      <c r="P2055" s="11"/>
      <c r="Q2055" s="11"/>
      <c r="R2055" s="11"/>
      <c r="S2055" s="11"/>
      <c r="T2055" s="11"/>
      <c r="U2055" s="11"/>
      <c r="V2055" s="11"/>
      <c r="W2055" s="11"/>
      <c r="X2055" s="11"/>
      <c r="Y2055" s="11"/>
      <c r="Z2055" s="11"/>
      <c r="AA2055" s="11"/>
      <c r="AB2055" s="11"/>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c r="BC2055" s="11"/>
      <c r="BD2055" s="11"/>
      <c r="BE2055" s="11"/>
      <c r="BF2055" s="11"/>
      <c r="BG2055" s="11"/>
      <c r="BH2055" s="11"/>
      <c r="BI2055" s="11"/>
      <c r="BJ2055" s="11"/>
      <c r="BK2055" s="11"/>
      <c r="BL2055" s="11"/>
      <c r="BM2055" s="11"/>
      <c r="BN2055" s="11"/>
      <c r="BO2055" s="11"/>
      <c r="BP2055" s="1" t="str">
        <v>0- Port Costs</v>
      </c>
      <c r="BT2055" s="1" t="str">
        <v>0- Port Value</v>
      </c>
      <c r="BU2055" s="11"/>
    </row>
    <row r="2056" spans="8:73" hidden="1" outlineLevel="1" x14ac:dyDescent="0.3">
      <c r="H2056" s="1" t="str">
        <v>0 - BM Costs</v>
      </c>
      <c r="L2056" s="1" t="str">
        <v>0 - BM Port</v>
      </c>
      <c r="N2056" s="1" t="str">
        <v>0 - Port Assets</v>
      </c>
      <c r="O2056" s="11"/>
      <c r="P2056" s="11"/>
      <c r="Q2056" s="11"/>
      <c r="R2056" s="11"/>
      <c r="S2056" s="11"/>
      <c r="T2056" s="11"/>
      <c r="U2056" s="11"/>
      <c r="V2056" s="11"/>
      <c r="W2056" s="11"/>
      <c r="X2056" s="11"/>
      <c r="Y2056" s="11"/>
      <c r="Z2056" s="11"/>
      <c r="AA2056" s="11"/>
      <c r="AB2056" s="11"/>
      <c r="AC2056" s="11"/>
      <c r="AD2056" s="11"/>
      <c r="AE2056" s="11"/>
      <c r="AF2056" s="11"/>
      <c r="AG2056" s="11"/>
      <c r="AH2056" s="11"/>
      <c r="AI2056" s="11"/>
      <c r="AJ2056" s="11"/>
      <c r="AK2056" s="11"/>
      <c r="AL2056" s="11"/>
      <c r="AM2056" s="11"/>
      <c r="AN2056" s="11"/>
      <c r="AO2056" s="11"/>
      <c r="AP2056" s="11"/>
      <c r="AQ2056" s="11"/>
      <c r="AR2056" s="11"/>
      <c r="AS2056" s="11"/>
      <c r="AT2056" s="11"/>
      <c r="AU2056" s="11"/>
      <c r="AV2056" s="11"/>
      <c r="AW2056" s="11"/>
      <c r="AX2056" s="11"/>
      <c r="AY2056" s="11"/>
      <c r="AZ2056" s="11"/>
      <c r="BA2056" s="11"/>
      <c r="BB2056" s="11"/>
      <c r="BC2056" s="11"/>
      <c r="BD2056" s="11"/>
      <c r="BE2056" s="11"/>
      <c r="BF2056" s="11"/>
      <c r="BG2056" s="11"/>
      <c r="BH2056" s="11"/>
      <c r="BI2056" s="11"/>
      <c r="BJ2056" s="11"/>
      <c r="BK2056" s="11"/>
      <c r="BL2056" s="11"/>
      <c r="BM2056" s="11"/>
      <c r="BN2056" s="11"/>
      <c r="BO2056" s="11"/>
      <c r="BP2056" s="1" t="str">
        <v>0- Port Costs</v>
      </c>
      <c r="BT2056" s="1" t="str">
        <v>0- Port Value</v>
      </c>
      <c r="BU2056" s="11"/>
    </row>
    <row r="2057" spans="8:73" hidden="1" outlineLevel="1" x14ac:dyDescent="0.3">
      <c r="H2057" s="1" t="str">
        <v>0 - BM Costs</v>
      </c>
      <c r="L2057" s="1" t="str">
        <v>0 - BM Port</v>
      </c>
      <c r="N2057" s="1" t="str">
        <v>0 - Port Assets</v>
      </c>
      <c r="O2057" s="11"/>
      <c r="P2057" s="11"/>
      <c r="Q2057" s="11"/>
      <c r="R2057" s="11"/>
      <c r="S2057" s="11"/>
      <c r="T2057" s="11"/>
      <c r="U2057" s="11"/>
      <c r="V2057" s="11"/>
      <c r="W2057" s="11"/>
      <c r="X2057" s="11"/>
      <c r="Y2057" s="11"/>
      <c r="Z2057" s="11"/>
      <c r="AA2057" s="11"/>
      <c r="AB2057" s="11"/>
      <c r="AC2057" s="11"/>
      <c r="AD2057" s="11"/>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c r="BC2057" s="11"/>
      <c r="BD2057" s="11"/>
      <c r="BE2057" s="11"/>
      <c r="BF2057" s="11"/>
      <c r="BG2057" s="11"/>
      <c r="BH2057" s="11"/>
      <c r="BI2057" s="11"/>
      <c r="BJ2057" s="11"/>
      <c r="BK2057" s="11"/>
      <c r="BL2057" s="11"/>
      <c r="BM2057" s="11"/>
      <c r="BN2057" s="11"/>
      <c r="BO2057" s="11"/>
      <c r="BP2057" s="1" t="str">
        <v>0- Port Costs</v>
      </c>
      <c r="BT2057" s="1" t="str">
        <v>0- Port Value</v>
      </c>
      <c r="BU2057" s="11"/>
    </row>
    <row r="2058" spans="8:73" hidden="1" outlineLevel="1" x14ac:dyDescent="0.3">
      <c r="H2058" s="1" t="str">
        <v>0 - BM Costs</v>
      </c>
      <c r="L2058" s="1" t="str">
        <v>0 - BM Port</v>
      </c>
      <c r="N2058" s="1" t="str">
        <v>0 - Port Assets</v>
      </c>
      <c r="O2058" s="11"/>
      <c r="P2058" s="11"/>
      <c r="Q2058" s="11"/>
      <c r="R2058" s="11"/>
      <c r="S2058" s="11"/>
      <c r="T2058" s="11"/>
      <c r="U2058" s="11"/>
      <c r="V2058" s="11"/>
      <c r="W2058" s="11"/>
      <c r="X2058" s="11"/>
      <c r="Y2058" s="11"/>
      <c r="Z2058" s="11"/>
      <c r="AA2058" s="11"/>
      <c r="AB2058" s="11"/>
      <c r="AC2058" s="11"/>
      <c r="AD2058" s="11"/>
      <c r="AE2058" s="11"/>
      <c r="AF2058" s="11"/>
      <c r="AG2058" s="11"/>
      <c r="AH2058" s="11"/>
      <c r="AI2058" s="11"/>
      <c r="AJ2058" s="11"/>
      <c r="AK2058" s="11"/>
      <c r="AL2058" s="11"/>
      <c r="AM2058" s="11"/>
      <c r="AN2058" s="11"/>
      <c r="AO2058" s="11"/>
      <c r="AP2058" s="11"/>
      <c r="AQ2058" s="11"/>
      <c r="AR2058" s="11"/>
      <c r="AS2058" s="11"/>
      <c r="AT2058" s="11"/>
      <c r="AU2058" s="11"/>
      <c r="AV2058" s="11"/>
      <c r="AW2058" s="11"/>
      <c r="AX2058" s="11"/>
      <c r="AY2058" s="11"/>
      <c r="AZ2058" s="11"/>
      <c r="BA2058" s="11"/>
      <c r="BB2058" s="11"/>
      <c r="BC2058" s="11"/>
      <c r="BD2058" s="11"/>
      <c r="BE2058" s="11"/>
      <c r="BF2058" s="11"/>
      <c r="BG2058" s="11"/>
      <c r="BH2058" s="11"/>
      <c r="BI2058" s="11"/>
      <c r="BJ2058" s="11"/>
      <c r="BK2058" s="11"/>
      <c r="BL2058" s="11"/>
      <c r="BM2058" s="11"/>
      <c r="BN2058" s="11"/>
      <c r="BO2058" s="11"/>
      <c r="BP2058" s="1" t="str">
        <v>0- Port Costs</v>
      </c>
      <c r="BT2058" s="1" t="str">
        <v>0- Port Value</v>
      </c>
      <c r="BU2058" s="11"/>
    </row>
    <row r="2059" spans="8:73" hidden="1" outlineLevel="1" x14ac:dyDescent="0.3">
      <c r="H2059" s="1" t="str">
        <v>0 - BM Costs</v>
      </c>
      <c r="L2059" s="1" t="str">
        <v>0 - BM Port</v>
      </c>
      <c r="N2059" s="1" t="str">
        <v>0 - Port Assets</v>
      </c>
      <c r="O2059" s="11"/>
      <c r="P2059" s="11"/>
      <c r="Q2059" s="11"/>
      <c r="R2059" s="11"/>
      <c r="S2059" s="11"/>
      <c r="T2059" s="11"/>
      <c r="U2059" s="11"/>
      <c r="V2059" s="11"/>
      <c r="W2059" s="11"/>
      <c r="X2059" s="11"/>
      <c r="Y2059" s="11"/>
      <c r="Z2059" s="11"/>
      <c r="AA2059" s="11"/>
      <c r="AB2059" s="11"/>
      <c r="AC2059" s="11"/>
      <c r="AD2059" s="11"/>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c r="BC2059" s="11"/>
      <c r="BD2059" s="11"/>
      <c r="BE2059" s="11"/>
      <c r="BF2059" s="11"/>
      <c r="BG2059" s="11"/>
      <c r="BH2059" s="11"/>
      <c r="BI2059" s="11"/>
      <c r="BJ2059" s="11"/>
      <c r="BK2059" s="11"/>
      <c r="BL2059" s="11"/>
      <c r="BM2059" s="11"/>
      <c r="BN2059" s="11"/>
      <c r="BO2059" s="11"/>
      <c r="BP2059" s="1" t="str">
        <v>0- Port Costs</v>
      </c>
      <c r="BT2059" s="1" t="str">
        <v>0- Port Value</v>
      </c>
      <c r="BU2059" s="11"/>
    </row>
    <row r="2060" spans="8:73" hidden="1" outlineLevel="1" x14ac:dyDescent="0.3">
      <c r="H2060" s="1" t="str">
        <v>0 - BM Costs</v>
      </c>
      <c r="L2060" s="1" t="str">
        <v>0 - BM Port</v>
      </c>
      <c r="N2060" s="1" t="str">
        <v>0 - Port Assets</v>
      </c>
      <c r="O2060" s="11"/>
      <c r="P2060" s="11"/>
      <c r="Q2060" s="11"/>
      <c r="R2060" s="11"/>
      <c r="S2060" s="11"/>
      <c r="T2060" s="11"/>
      <c r="U2060" s="11"/>
      <c r="V2060" s="11"/>
      <c r="W2060" s="11"/>
      <c r="X2060" s="11"/>
      <c r="Y2060" s="11"/>
      <c r="Z2060" s="11"/>
      <c r="AA2060" s="11"/>
      <c r="AB2060" s="11"/>
      <c r="AC2060" s="11"/>
      <c r="AD2060" s="11"/>
      <c r="AE2060" s="11"/>
      <c r="AF2060" s="11"/>
      <c r="AG2060" s="11"/>
      <c r="AH2060" s="11"/>
      <c r="AI2060" s="11"/>
      <c r="AJ2060" s="11"/>
      <c r="AK2060" s="11"/>
      <c r="AL2060" s="11"/>
      <c r="AM2060" s="11"/>
      <c r="AN2060" s="11"/>
      <c r="AO2060" s="11"/>
      <c r="AP2060" s="11"/>
      <c r="AQ2060" s="11"/>
      <c r="AR2060" s="11"/>
      <c r="AS2060" s="11"/>
      <c r="AT2060" s="11"/>
      <c r="AU2060" s="11"/>
      <c r="AV2060" s="11"/>
      <c r="AW2060" s="11"/>
      <c r="AX2060" s="11"/>
      <c r="AY2060" s="11"/>
      <c r="AZ2060" s="11"/>
      <c r="BA2060" s="11"/>
      <c r="BB2060" s="11"/>
      <c r="BC2060" s="11"/>
      <c r="BD2060" s="11"/>
      <c r="BE2060" s="11"/>
      <c r="BF2060" s="11"/>
      <c r="BG2060" s="11"/>
      <c r="BH2060" s="11"/>
      <c r="BI2060" s="11"/>
      <c r="BJ2060" s="11"/>
      <c r="BK2060" s="11"/>
      <c r="BL2060" s="11"/>
      <c r="BM2060" s="11"/>
      <c r="BN2060" s="11"/>
      <c r="BO2060" s="11"/>
      <c r="BP2060" s="1" t="str">
        <v>0- Port Costs</v>
      </c>
      <c r="BT2060" s="1" t="str">
        <v>0- Port Value</v>
      </c>
      <c r="BU2060" s="11"/>
    </row>
    <row r="2061" spans="8:73" hidden="1" outlineLevel="1" x14ac:dyDescent="0.3">
      <c r="H2061" s="1" t="str">
        <v>0 - BM Costs</v>
      </c>
      <c r="L2061" s="1" t="str">
        <v>0 - BM Port</v>
      </c>
      <c r="N2061" s="1" t="str">
        <v>0 - Port Assets</v>
      </c>
      <c r="O2061" s="11"/>
      <c r="P2061" s="11"/>
      <c r="Q2061" s="11"/>
      <c r="R2061" s="11"/>
      <c r="S2061" s="11"/>
      <c r="T2061" s="11"/>
      <c r="U2061" s="11"/>
      <c r="V2061" s="11"/>
      <c r="W2061" s="11"/>
      <c r="X2061" s="11"/>
      <c r="Y2061" s="11"/>
      <c r="Z2061" s="11"/>
      <c r="AA2061" s="11"/>
      <c r="AB2061" s="11"/>
      <c r="AC2061" s="11"/>
      <c r="AD2061" s="11"/>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c r="BB2061" s="11"/>
      <c r="BC2061" s="11"/>
      <c r="BD2061" s="11"/>
      <c r="BE2061" s="11"/>
      <c r="BF2061" s="11"/>
      <c r="BG2061" s="11"/>
      <c r="BH2061" s="11"/>
      <c r="BI2061" s="11"/>
      <c r="BJ2061" s="11"/>
      <c r="BK2061" s="11"/>
      <c r="BL2061" s="11"/>
      <c r="BM2061" s="11"/>
      <c r="BN2061" s="11"/>
      <c r="BO2061" s="11"/>
      <c r="BP2061" s="1" t="str">
        <v>0- Port Costs</v>
      </c>
      <c r="BT2061" s="1" t="str">
        <v>0- Port Value</v>
      </c>
      <c r="BU2061" s="11"/>
    </row>
    <row r="2062" spans="8:73" hidden="1" outlineLevel="1" x14ac:dyDescent="0.3">
      <c r="H2062" s="1" t="str">
        <v>0 - BM Costs</v>
      </c>
      <c r="L2062" s="1" t="str">
        <v>0 - BM Port</v>
      </c>
      <c r="N2062" s="1" t="str">
        <v>0 - Port Assets</v>
      </c>
      <c r="O2062" s="11"/>
      <c r="P2062" s="11"/>
      <c r="Q2062" s="11"/>
      <c r="R2062" s="11"/>
      <c r="S2062" s="11"/>
      <c r="T2062" s="11"/>
      <c r="U2062" s="11"/>
      <c r="V2062" s="11"/>
      <c r="W2062" s="11"/>
      <c r="X2062" s="11"/>
      <c r="Y2062" s="11"/>
      <c r="Z2062" s="11"/>
      <c r="AA2062" s="11"/>
      <c r="AB2062" s="11"/>
      <c r="AC2062" s="11"/>
      <c r="AD2062" s="11"/>
      <c r="AE2062" s="11"/>
      <c r="AF2062" s="11"/>
      <c r="AG2062" s="11"/>
      <c r="AH2062" s="11"/>
      <c r="AI2062" s="11"/>
      <c r="AJ2062" s="11"/>
      <c r="AK2062" s="11"/>
      <c r="AL2062" s="11"/>
      <c r="AM2062" s="11"/>
      <c r="AN2062" s="11"/>
      <c r="AO2062" s="11"/>
      <c r="AP2062" s="11"/>
      <c r="AQ2062" s="11"/>
      <c r="AR2062" s="11"/>
      <c r="AS2062" s="11"/>
      <c r="AT2062" s="11"/>
      <c r="AU2062" s="11"/>
      <c r="AV2062" s="11"/>
      <c r="AW2062" s="11"/>
      <c r="AX2062" s="11"/>
      <c r="AY2062" s="11"/>
      <c r="AZ2062" s="11"/>
      <c r="BA2062" s="11"/>
      <c r="BB2062" s="11"/>
      <c r="BC2062" s="11"/>
      <c r="BD2062" s="11"/>
      <c r="BE2062" s="11"/>
      <c r="BF2062" s="11"/>
      <c r="BG2062" s="11"/>
      <c r="BH2062" s="11"/>
      <c r="BI2062" s="11"/>
      <c r="BJ2062" s="11"/>
      <c r="BK2062" s="11"/>
      <c r="BL2062" s="11"/>
      <c r="BM2062" s="11"/>
      <c r="BN2062" s="11"/>
      <c r="BO2062" s="11"/>
      <c r="BP2062" s="1" t="str">
        <v>0- Port Costs</v>
      </c>
      <c r="BT2062" s="1" t="str">
        <v>0- Port Value</v>
      </c>
      <c r="BU2062" s="11"/>
    </row>
    <row r="2063" spans="8:73" hidden="1" outlineLevel="1" x14ac:dyDescent="0.3">
      <c r="H2063" s="1" t="str">
        <v>0 - BM Costs</v>
      </c>
      <c r="L2063" s="1" t="str">
        <v>0 - BM Port</v>
      </c>
      <c r="N2063" s="1" t="str">
        <v>0 - Port Assets</v>
      </c>
      <c r="O2063" s="11"/>
      <c r="P2063" s="11"/>
      <c r="Q2063" s="11"/>
      <c r="R2063" s="11"/>
      <c r="S2063" s="11"/>
      <c r="T2063" s="11"/>
      <c r="U2063" s="11"/>
      <c r="V2063" s="11"/>
      <c r="W2063" s="11"/>
      <c r="X2063" s="11"/>
      <c r="Y2063" s="11"/>
      <c r="Z2063" s="11"/>
      <c r="AA2063" s="11"/>
      <c r="AB2063" s="11"/>
      <c r="AC2063" s="11"/>
      <c r="AD2063" s="11"/>
      <c r="AE2063" s="11"/>
      <c r="AF2063" s="11"/>
      <c r="AG2063" s="11"/>
      <c r="AH2063" s="11"/>
      <c r="AI2063" s="11"/>
      <c r="AJ2063" s="11"/>
      <c r="AK2063" s="11"/>
      <c r="AL2063" s="11"/>
      <c r="AM2063" s="11"/>
      <c r="AN2063" s="11"/>
      <c r="AO2063" s="11"/>
      <c r="AP2063" s="11"/>
      <c r="AQ2063" s="11"/>
      <c r="AR2063" s="11"/>
      <c r="AS2063" s="11"/>
      <c r="AT2063" s="11"/>
      <c r="AU2063" s="11"/>
      <c r="AV2063" s="11"/>
      <c r="AW2063" s="11"/>
      <c r="AX2063" s="11"/>
      <c r="AY2063" s="11"/>
      <c r="AZ2063" s="11"/>
      <c r="BA2063" s="11"/>
      <c r="BB2063" s="11"/>
      <c r="BC2063" s="11"/>
      <c r="BD2063" s="11"/>
      <c r="BE2063" s="11"/>
      <c r="BF2063" s="11"/>
      <c r="BG2063" s="11"/>
      <c r="BH2063" s="11"/>
      <c r="BI2063" s="11"/>
      <c r="BJ2063" s="11"/>
      <c r="BK2063" s="11"/>
      <c r="BL2063" s="11"/>
      <c r="BM2063" s="11"/>
      <c r="BN2063" s="11"/>
      <c r="BO2063" s="11"/>
      <c r="BP2063" s="1" t="str">
        <v>0- Port Costs</v>
      </c>
      <c r="BT2063" s="1" t="str">
        <v>0- Port Value</v>
      </c>
      <c r="BU2063" s="11"/>
    </row>
    <row r="2064" spans="8:73" hidden="1" outlineLevel="1" x14ac:dyDescent="0.3">
      <c r="H2064" s="1" t="str">
        <v>0 - BM Costs</v>
      </c>
      <c r="L2064" s="1" t="str">
        <v>0 - BM Port</v>
      </c>
      <c r="N2064" s="1" t="str">
        <v>0 - Port Assets</v>
      </c>
      <c r="O2064" s="11"/>
      <c r="P2064" s="11"/>
      <c r="Q2064" s="11"/>
      <c r="R2064" s="11"/>
      <c r="S2064" s="11"/>
      <c r="T2064" s="11"/>
      <c r="U2064" s="11"/>
      <c r="V2064" s="11"/>
      <c r="W2064" s="11"/>
      <c r="X2064" s="11"/>
      <c r="Y2064" s="11"/>
      <c r="Z2064" s="11"/>
      <c r="AA2064" s="11"/>
      <c r="AB2064" s="11"/>
      <c r="AC2064" s="11"/>
      <c r="AD2064" s="11"/>
      <c r="AE2064" s="11"/>
      <c r="AF2064" s="11"/>
      <c r="AG2064" s="11"/>
      <c r="AH2064" s="11"/>
      <c r="AI2064" s="11"/>
      <c r="AJ2064" s="11"/>
      <c r="AK2064" s="11"/>
      <c r="AL2064" s="11"/>
      <c r="AM2064" s="11"/>
      <c r="AN2064" s="11"/>
      <c r="AO2064" s="11"/>
      <c r="AP2064" s="11"/>
      <c r="AQ2064" s="11"/>
      <c r="AR2064" s="11"/>
      <c r="AS2064" s="11"/>
      <c r="AT2064" s="11"/>
      <c r="AU2064" s="11"/>
      <c r="AV2064" s="11"/>
      <c r="AW2064" s="11"/>
      <c r="AX2064" s="11"/>
      <c r="AY2064" s="11"/>
      <c r="AZ2064" s="11"/>
      <c r="BA2064" s="11"/>
      <c r="BB2064" s="11"/>
      <c r="BC2064" s="11"/>
      <c r="BD2064" s="11"/>
      <c r="BE2064" s="11"/>
      <c r="BF2064" s="11"/>
      <c r="BG2064" s="11"/>
      <c r="BH2064" s="11"/>
      <c r="BI2064" s="11"/>
      <c r="BJ2064" s="11"/>
      <c r="BK2064" s="11"/>
      <c r="BL2064" s="11"/>
      <c r="BM2064" s="11"/>
      <c r="BN2064" s="11"/>
      <c r="BO2064" s="11"/>
      <c r="BP2064" s="1" t="str">
        <v>0- Port Costs</v>
      </c>
      <c r="BT2064" s="1" t="str">
        <v>0- Port Value</v>
      </c>
      <c r="BU2064" s="11"/>
    </row>
    <row r="2065" spans="8:73" hidden="1" outlineLevel="1" x14ac:dyDescent="0.3">
      <c r="H2065" s="1" t="str">
        <v>0 - BM Costs</v>
      </c>
      <c r="L2065" s="1" t="str">
        <v>0 - BM Port</v>
      </c>
      <c r="N2065" s="1" t="str">
        <v>0 - Port Assets</v>
      </c>
      <c r="O2065" s="11"/>
      <c r="P2065" s="11"/>
      <c r="Q2065" s="11"/>
      <c r="R2065" s="11"/>
      <c r="S2065" s="11"/>
      <c r="T2065" s="11"/>
      <c r="U2065" s="11"/>
      <c r="V2065" s="11"/>
      <c r="W2065" s="11"/>
      <c r="X2065" s="11"/>
      <c r="Y2065" s="11"/>
      <c r="Z2065" s="11"/>
      <c r="AA2065" s="11"/>
      <c r="AB2065" s="11"/>
      <c r="AC2065" s="11"/>
      <c r="AD2065" s="11"/>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c r="BC2065" s="11"/>
      <c r="BD2065" s="11"/>
      <c r="BE2065" s="11"/>
      <c r="BF2065" s="11"/>
      <c r="BG2065" s="11"/>
      <c r="BH2065" s="11"/>
      <c r="BI2065" s="11"/>
      <c r="BJ2065" s="11"/>
      <c r="BK2065" s="11"/>
      <c r="BL2065" s="11"/>
      <c r="BM2065" s="11"/>
      <c r="BN2065" s="11"/>
      <c r="BO2065" s="11"/>
      <c r="BP2065" s="1" t="str">
        <v>0- Port Costs</v>
      </c>
      <c r="BT2065" s="1" t="str">
        <v>0- Port Value</v>
      </c>
      <c r="BU2065" s="11"/>
    </row>
    <row r="2066" spans="8:73" hidden="1" outlineLevel="1" x14ac:dyDescent="0.3">
      <c r="H2066" s="1" t="str">
        <v>0 - BM Costs</v>
      </c>
      <c r="L2066" s="1" t="str">
        <v>0 - BM Port</v>
      </c>
      <c r="N2066" s="1" t="str">
        <v>0 - Port Assets</v>
      </c>
      <c r="O2066" s="11"/>
      <c r="P2066" s="11"/>
      <c r="Q2066" s="11"/>
      <c r="R2066" s="11"/>
      <c r="S2066" s="11"/>
      <c r="T2066" s="11"/>
      <c r="U2066" s="11"/>
      <c r="V2066" s="11"/>
      <c r="W2066" s="11"/>
      <c r="X2066" s="11"/>
      <c r="Y2066" s="11"/>
      <c r="Z2066" s="11"/>
      <c r="AA2066" s="11"/>
      <c r="AB2066" s="11"/>
      <c r="AC2066" s="11"/>
      <c r="AD2066" s="11"/>
      <c r="AE2066" s="11"/>
      <c r="AF2066" s="11"/>
      <c r="AG2066" s="11"/>
      <c r="AH2066" s="11"/>
      <c r="AI2066" s="11"/>
      <c r="AJ2066" s="11"/>
      <c r="AK2066" s="11"/>
      <c r="AL2066" s="11"/>
      <c r="AM2066" s="11"/>
      <c r="AN2066" s="11"/>
      <c r="AO2066" s="11"/>
      <c r="AP2066" s="11"/>
      <c r="AQ2066" s="11"/>
      <c r="AR2066" s="11"/>
      <c r="AS2066" s="11"/>
      <c r="AT2066" s="11"/>
      <c r="AU2066" s="11"/>
      <c r="AV2066" s="11"/>
      <c r="AW2066" s="11"/>
      <c r="AX2066" s="11"/>
      <c r="AY2066" s="11"/>
      <c r="AZ2066" s="11"/>
      <c r="BA2066" s="11"/>
      <c r="BB2066" s="11"/>
      <c r="BC2066" s="11"/>
      <c r="BD2066" s="11"/>
      <c r="BE2066" s="11"/>
      <c r="BF2066" s="11"/>
      <c r="BG2066" s="11"/>
      <c r="BH2066" s="11"/>
      <c r="BI2066" s="11"/>
      <c r="BJ2066" s="11"/>
      <c r="BK2066" s="11"/>
      <c r="BL2066" s="11"/>
      <c r="BM2066" s="11"/>
      <c r="BN2066" s="11"/>
      <c r="BO2066" s="11"/>
      <c r="BP2066" s="1" t="str">
        <v>0- Port Costs</v>
      </c>
      <c r="BT2066" s="1" t="str">
        <v>0- Port Value</v>
      </c>
      <c r="BU2066" s="11"/>
    </row>
    <row r="2067" spans="8:73" hidden="1" outlineLevel="1" x14ac:dyDescent="0.3">
      <c r="H2067" s="1" t="str">
        <v>0 - BM Costs</v>
      </c>
      <c r="L2067" s="1" t="str">
        <v>0 - BM Port</v>
      </c>
      <c r="N2067" s="1" t="str">
        <v>0 - Port Assets</v>
      </c>
      <c r="O2067" s="11"/>
      <c r="P2067" s="11"/>
      <c r="Q2067" s="11"/>
      <c r="R2067" s="11"/>
      <c r="S2067" s="11"/>
      <c r="T2067" s="11"/>
      <c r="U2067" s="11"/>
      <c r="V2067" s="11"/>
      <c r="W2067" s="11"/>
      <c r="X2067" s="11"/>
      <c r="Y2067" s="11"/>
      <c r="Z2067" s="11"/>
      <c r="AA2067" s="11"/>
      <c r="AB2067" s="11"/>
      <c r="AC2067" s="11"/>
      <c r="AD2067" s="11"/>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c r="BC2067" s="11"/>
      <c r="BD2067" s="11"/>
      <c r="BE2067" s="11"/>
      <c r="BF2067" s="11"/>
      <c r="BG2067" s="11"/>
      <c r="BH2067" s="11"/>
      <c r="BI2067" s="11"/>
      <c r="BJ2067" s="11"/>
      <c r="BK2067" s="11"/>
      <c r="BL2067" s="11"/>
      <c r="BM2067" s="11"/>
      <c r="BN2067" s="11"/>
      <c r="BO2067" s="11"/>
      <c r="BP2067" s="1" t="str">
        <v>0- Port Costs</v>
      </c>
      <c r="BT2067" s="1" t="str">
        <v>0- Port Value</v>
      </c>
      <c r="BU2067" s="11"/>
    </row>
    <row r="2068" spans="8:73" hidden="1" outlineLevel="1" x14ac:dyDescent="0.3">
      <c r="H2068" s="1" t="str">
        <v>0 - BM Costs</v>
      </c>
      <c r="L2068" s="1" t="str">
        <v>0 - BM Port</v>
      </c>
      <c r="N2068" s="1" t="str">
        <v>0 - Port Assets</v>
      </c>
      <c r="O2068" s="11"/>
      <c r="P2068" s="11"/>
      <c r="Q2068" s="11"/>
      <c r="R2068" s="11"/>
      <c r="S2068" s="11"/>
      <c r="T2068" s="11"/>
      <c r="U2068" s="11"/>
      <c r="V2068" s="11"/>
      <c r="W2068" s="11"/>
      <c r="X2068" s="11"/>
      <c r="Y2068" s="11"/>
      <c r="Z2068" s="11"/>
      <c r="AA2068" s="11"/>
      <c r="AB2068" s="11"/>
      <c r="AC2068" s="11"/>
      <c r="AD2068" s="11"/>
      <c r="AE2068" s="11"/>
      <c r="AF2068" s="11"/>
      <c r="AG2068" s="11"/>
      <c r="AH2068" s="11"/>
      <c r="AI2068" s="11"/>
      <c r="AJ2068" s="11"/>
      <c r="AK2068" s="11"/>
      <c r="AL2068" s="11"/>
      <c r="AM2068" s="11"/>
      <c r="AN2068" s="11"/>
      <c r="AO2068" s="11"/>
      <c r="AP2068" s="11"/>
      <c r="AQ2068" s="11"/>
      <c r="AR2068" s="11"/>
      <c r="AS2068" s="11"/>
      <c r="AT2068" s="11"/>
      <c r="AU2068" s="11"/>
      <c r="AV2068" s="11"/>
      <c r="AW2068" s="11"/>
      <c r="AX2068" s="11"/>
      <c r="AY2068" s="11"/>
      <c r="AZ2068" s="11"/>
      <c r="BA2068" s="11"/>
      <c r="BB2068" s="11"/>
      <c r="BC2068" s="11"/>
      <c r="BD2068" s="11"/>
      <c r="BE2068" s="11"/>
      <c r="BF2068" s="11"/>
      <c r="BG2068" s="11"/>
      <c r="BH2068" s="11"/>
      <c r="BI2068" s="11"/>
      <c r="BJ2068" s="11"/>
      <c r="BK2068" s="11"/>
      <c r="BL2068" s="11"/>
      <c r="BM2068" s="11"/>
      <c r="BN2068" s="11"/>
      <c r="BO2068" s="11"/>
      <c r="BP2068" s="1" t="str">
        <v>0- Port Costs</v>
      </c>
      <c r="BT2068" s="1" t="str">
        <v>0- Port Value</v>
      </c>
      <c r="BU2068" s="11"/>
    </row>
    <row r="2069" spans="8:73" hidden="1" outlineLevel="1" x14ac:dyDescent="0.3">
      <c r="H2069" s="1" t="str">
        <v>0 - BM Costs</v>
      </c>
      <c r="L2069" s="1" t="str">
        <v>0 - BM Port</v>
      </c>
      <c r="N2069" s="1" t="str">
        <v>0 - Port Assets</v>
      </c>
      <c r="O2069" s="11"/>
      <c r="P2069" s="11"/>
      <c r="Q2069" s="11"/>
      <c r="R2069" s="11"/>
      <c r="S2069" s="11"/>
      <c r="T2069" s="11"/>
      <c r="U2069" s="11"/>
      <c r="V2069" s="11"/>
      <c r="W2069" s="11"/>
      <c r="X2069" s="11"/>
      <c r="Y2069" s="11"/>
      <c r="Z2069" s="11"/>
      <c r="AA2069" s="11"/>
      <c r="AB2069" s="11"/>
      <c r="AC2069" s="11"/>
      <c r="AD2069" s="11"/>
      <c r="AE2069" s="11"/>
      <c r="AF2069" s="11"/>
      <c r="AG2069" s="11"/>
      <c r="AH2069" s="11"/>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c r="BC2069" s="11"/>
      <c r="BD2069" s="11"/>
      <c r="BE2069" s="11"/>
      <c r="BF2069" s="11"/>
      <c r="BG2069" s="11"/>
      <c r="BH2069" s="11"/>
      <c r="BI2069" s="11"/>
      <c r="BJ2069" s="11"/>
      <c r="BK2069" s="11"/>
      <c r="BL2069" s="11"/>
      <c r="BM2069" s="11"/>
      <c r="BN2069" s="11"/>
      <c r="BO2069" s="11"/>
      <c r="BP2069" s="1" t="str">
        <v>0- Port Costs</v>
      </c>
      <c r="BT2069" s="1" t="str">
        <v>0- Port Value</v>
      </c>
      <c r="BU2069" s="11"/>
    </row>
    <row r="2070" spans="8:73" hidden="1" outlineLevel="1" x14ac:dyDescent="0.3">
      <c r="H2070" s="1" t="str">
        <v>0 - BM Costs</v>
      </c>
      <c r="L2070" s="1" t="str">
        <v>0 - BM Port</v>
      </c>
      <c r="N2070" s="1" t="str">
        <v>0 - Port Assets</v>
      </c>
      <c r="O2070" s="11"/>
      <c r="P2070" s="11"/>
      <c r="Q2070" s="11"/>
      <c r="R2070" s="11"/>
      <c r="S2070" s="11"/>
      <c r="T2070" s="11"/>
      <c r="U2070" s="11"/>
      <c r="V2070" s="11"/>
      <c r="W2070" s="11"/>
      <c r="X2070" s="11"/>
      <c r="Y2070" s="11"/>
      <c r="Z2070" s="11"/>
      <c r="AA2070" s="11"/>
      <c r="AB2070" s="11"/>
      <c r="AC2070" s="11"/>
      <c r="AD2070" s="11"/>
      <c r="AE2070" s="11"/>
      <c r="AF2070" s="11"/>
      <c r="AG2070" s="11"/>
      <c r="AH2070" s="11"/>
      <c r="AI2070" s="11"/>
      <c r="AJ2070" s="11"/>
      <c r="AK2070" s="11"/>
      <c r="AL2070" s="11"/>
      <c r="AM2070" s="11"/>
      <c r="AN2070" s="11"/>
      <c r="AO2070" s="11"/>
      <c r="AP2070" s="11"/>
      <c r="AQ2070" s="11"/>
      <c r="AR2070" s="11"/>
      <c r="AS2070" s="11"/>
      <c r="AT2070" s="11"/>
      <c r="AU2070" s="11"/>
      <c r="AV2070" s="11"/>
      <c r="AW2070" s="11"/>
      <c r="AX2070" s="11"/>
      <c r="AY2070" s="11"/>
      <c r="AZ2070" s="11"/>
      <c r="BA2070" s="11"/>
      <c r="BB2070" s="11"/>
      <c r="BC2070" s="11"/>
      <c r="BD2070" s="11"/>
      <c r="BE2070" s="11"/>
      <c r="BF2070" s="11"/>
      <c r="BG2070" s="11"/>
      <c r="BH2070" s="11"/>
      <c r="BI2070" s="11"/>
      <c r="BJ2070" s="11"/>
      <c r="BK2070" s="11"/>
      <c r="BL2070" s="11"/>
      <c r="BM2070" s="11"/>
      <c r="BN2070" s="11"/>
      <c r="BO2070" s="11"/>
      <c r="BP2070" s="1" t="str">
        <v>0- Port Costs</v>
      </c>
      <c r="BT2070" s="1" t="str">
        <v>0- Port Value</v>
      </c>
      <c r="BU2070" s="11"/>
    </row>
    <row r="2071" spans="8:73" hidden="1" outlineLevel="1" x14ac:dyDescent="0.3">
      <c r="H2071" s="1" t="str">
        <v>0 - BM Costs</v>
      </c>
      <c r="L2071" s="1" t="str">
        <v>0 - BM Port</v>
      </c>
      <c r="N2071" s="1" t="str">
        <v>0 - Port Assets</v>
      </c>
      <c r="O2071" s="11"/>
      <c r="P2071" s="11"/>
      <c r="Q2071" s="11"/>
      <c r="R2071" s="11"/>
      <c r="S2071" s="11"/>
      <c r="T2071" s="11"/>
      <c r="U2071" s="11"/>
      <c r="V2071" s="11"/>
      <c r="W2071" s="11"/>
      <c r="X2071" s="11"/>
      <c r="Y2071" s="11"/>
      <c r="Z2071" s="11"/>
      <c r="AA2071" s="11"/>
      <c r="AB2071" s="11"/>
      <c r="AC2071" s="11"/>
      <c r="AD2071" s="11"/>
      <c r="AE2071" s="11"/>
      <c r="AF2071" s="11"/>
      <c r="AG2071" s="11"/>
      <c r="AH2071" s="11"/>
      <c r="AI2071" s="11"/>
      <c r="AJ2071" s="11"/>
      <c r="AK2071" s="11"/>
      <c r="AL2071" s="11"/>
      <c r="AM2071" s="11"/>
      <c r="AN2071" s="11"/>
      <c r="AO2071" s="11"/>
      <c r="AP2071" s="11"/>
      <c r="AQ2071" s="11"/>
      <c r="AR2071" s="11"/>
      <c r="AS2071" s="11"/>
      <c r="AT2071" s="11"/>
      <c r="AU2071" s="11"/>
      <c r="AV2071" s="11"/>
      <c r="AW2071" s="11"/>
      <c r="AX2071" s="11"/>
      <c r="AY2071" s="11"/>
      <c r="AZ2071" s="11"/>
      <c r="BA2071" s="11"/>
      <c r="BB2071" s="11"/>
      <c r="BC2071" s="11"/>
      <c r="BD2071" s="11"/>
      <c r="BE2071" s="11"/>
      <c r="BF2071" s="11"/>
      <c r="BG2071" s="11"/>
      <c r="BH2071" s="11"/>
      <c r="BI2071" s="11"/>
      <c r="BJ2071" s="11"/>
      <c r="BK2071" s="11"/>
      <c r="BL2071" s="11"/>
      <c r="BM2071" s="11"/>
      <c r="BN2071" s="11"/>
      <c r="BO2071" s="11"/>
      <c r="BP2071" s="1" t="str">
        <v>0- Port Costs</v>
      </c>
      <c r="BT2071" s="1" t="str">
        <v>0- Port Value</v>
      </c>
      <c r="BU2071" s="11"/>
    </row>
    <row r="2072" spans="8:73" hidden="1" outlineLevel="1" x14ac:dyDescent="0.3">
      <c r="H2072" s="1" t="str">
        <v>0 - BM Costs</v>
      </c>
      <c r="L2072" s="1" t="str">
        <v>0 - BM Port</v>
      </c>
      <c r="N2072" s="1" t="str">
        <v>0 - Port Assets</v>
      </c>
      <c r="O2072" s="11"/>
      <c r="P2072" s="11"/>
      <c r="Q2072" s="11"/>
      <c r="R2072" s="11"/>
      <c r="S2072" s="11"/>
      <c r="T2072" s="11"/>
      <c r="U2072" s="11"/>
      <c r="V2072" s="11"/>
      <c r="W2072" s="11"/>
      <c r="X2072" s="11"/>
      <c r="Y2072" s="11"/>
      <c r="Z2072" s="11"/>
      <c r="AA2072" s="11"/>
      <c r="AB2072" s="11"/>
      <c r="AC2072" s="11"/>
      <c r="AD2072" s="11"/>
      <c r="AE2072" s="11"/>
      <c r="AF2072" s="11"/>
      <c r="AG2072" s="11"/>
      <c r="AH2072" s="11"/>
      <c r="AI2072" s="11"/>
      <c r="AJ2072" s="11"/>
      <c r="AK2072" s="11"/>
      <c r="AL2072" s="11"/>
      <c r="AM2072" s="11"/>
      <c r="AN2072" s="11"/>
      <c r="AO2072" s="11"/>
      <c r="AP2072" s="11"/>
      <c r="AQ2072" s="11"/>
      <c r="AR2072" s="11"/>
      <c r="AS2072" s="11"/>
      <c r="AT2072" s="11"/>
      <c r="AU2072" s="11"/>
      <c r="AV2072" s="11"/>
      <c r="AW2072" s="11"/>
      <c r="AX2072" s="11"/>
      <c r="AY2072" s="11"/>
      <c r="AZ2072" s="11"/>
      <c r="BA2072" s="11"/>
      <c r="BB2072" s="11"/>
      <c r="BC2072" s="11"/>
      <c r="BD2072" s="11"/>
      <c r="BE2072" s="11"/>
      <c r="BF2072" s="11"/>
      <c r="BG2072" s="11"/>
      <c r="BH2072" s="11"/>
      <c r="BI2072" s="11"/>
      <c r="BJ2072" s="11"/>
      <c r="BK2072" s="11"/>
      <c r="BL2072" s="11"/>
      <c r="BM2072" s="11"/>
      <c r="BN2072" s="11"/>
      <c r="BO2072" s="11"/>
      <c r="BP2072" s="1" t="str">
        <v>0- Port Costs</v>
      </c>
      <c r="BT2072" s="1" t="str">
        <v>0- Port Value</v>
      </c>
      <c r="BU2072" s="11"/>
    </row>
    <row r="2073" spans="8:73" hidden="1" outlineLevel="1" x14ac:dyDescent="0.3">
      <c r="H2073" s="1" t="str">
        <v>0 - BM Costs</v>
      </c>
      <c r="L2073" s="1" t="str">
        <v>0 - BM Port</v>
      </c>
      <c r="N2073" s="1" t="str">
        <v>0 - Port Assets</v>
      </c>
      <c r="O2073" s="11"/>
      <c r="P2073" s="11"/>
      <c r="Q2073" s="11"/>
      <c r="R2073" s="11"/>
      <c r="S2073" s="11"/>
      <c r="T2073" s="11"/>
      <c r="U2073" s="11"/>
      <c r="V2073" s="11"/>
      <c r="W2073" s="11"/>
      <c r="X2073" s="11"/>
      <c r="Y2073" s="11"/>
      <c r="Z2073" s="11"/>
      <c r="AA2073" s="11"/>
      <c r="AB2073" s="11"/>
      <c r="AC2073" s="11"/>
      <c r="AD2073" s="11"/>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c r="BC2073" s="11"/>
      <c r="BD2073" s="11"/>
      <c r="BE2073" s="11"/>
      <c r="BF2073" s="11"/>
      <c r="BG2073" s="11"/>
      <c r="BH2073" s="11"/>
      <c r="BI2073" s="11"/>
      <c r="BJ2073" s="11"/>
      <c r="BK2073" s="11"/>
      <c r="BL2073" s="11"/>
      <c r="BM2073" s="11"/>
      <c r="BN2073" s="11"/>
      <c r="BO2073" s="11"/>
      <c r="BP2073" s="1" t="str">
        <v>0- Port Costs</v>
      </c>
      <c r="BT2073" s="1" t="str">
        <v>0- Port Value</v>
      </c>
      <c r="BU2073" s="11"/>
    </row>
    <row r="2074" spans="8:73" hidden="1" outlineLevel="1" x14ac:dyDescent="0.3">
      <c r="H2074" s="1" t="str">
        <v>0 - BM Costs</v>
      </c>
      <c r="L2074" s="1" t="str">
        <v>0 - BM Port</v>
      </c>
      <c r="N2074" s="1" t="str">
        <v>0 - Port Assets</v>
      </c>
      <c r="O2074" s="11"/>
      <c r="P2074" s="11"/>
      <c r="Q2074" s="11"/>
      <c r="R2074" s="11"/>
      <c r="S2074" s="11"/>
      <c r="T2074" s="11"/>
      <c r="U2074" s="11"/>
      <c r="V2074" s="11"/>
      <c r="W2074" s="11"/>
      <c r="X2074" s="11"/>
      <c r="Y2074" s="11"/>
      <c r="Z2074" s="11"/>
      <c r="AA2074" s="11"/>
      <c r="AB2074" s="11"/>
      <c r="AC2074" s="11"/>
      <c r="AD2074" s="11"/>
      <c r="AE2074" s="11"/>
      <c r="AF2074" s="11"/>
      <c r="AG2074" s="11"/>
      <c r="AH2074" s="11"/>
      <c r="AI2074" s="11"/>
      <c r="AJ2074" s="11"/>
      <c r="AK2074" s="11"/>
      <c r="AL2074" s="11"/>
      <c r="AM2074" s="11"/>
      <c r="AN2074" s="11"/>
      <c r="AO2074" s="11"/>
      <c r="AP2074" s="11"/>
      <c r="AQ2074" s="11"/>
      <c r="AR2074" s="11"/>
      <c r="AS2074" s="11"/>
      <c r="AT2074" s="11"/>
      <c r="AU2074" s="11"/>
      <c r="AV2074" s="11"/>
      <c r="AW2074" s="11"/>
      <c r="AX2074" s="11"/>
      <c r="AY2074" s="11"/>
      <c r="AZ2074" s="11"/>
      <c r="BA2074" s="11"/>
      <c r="BB2074" s="11"/>
      <c r="BC2074" s="11"/>
      <c r="BD2074" s="11"/>
      <c r="BE2074" s="11"/>
      <c r="BF2074" s="11"/>
      <c r="BG2074" s="11"/>
      <c r="BH2074" s="11"/>
      <c r="BI2074" s="11"/>
      <c r="BJ2074" s="11"/>
      <c r="BK2074" s="11"/>
      <c r="BL2074" s="11"/>
      <c r="BM2074" s="11"/>
      <c r="BN2074" s="11"/>
      <c r="BO2074" s="11"/>
      <c r="BP2074" s="1" t="str">
        <v>0- Port Costs</v>
      </c>
      <c r="BT2074" s="1" t="str">
        <v>0- Port Value</v>
      </c>
      <c r="BU2074" s="11"/>
    </row>
    <row r="2075" spans="8:73" hidden="1" outlineLevel="1" x14ac:dyDescent="0.3">
      <c r="H2075" s="1" t="str">
        <v>0 - BM Costs</v>
      </c>
      <c r="L2075" s="1" t="str">
        <v>0 - BM Port</v>
      </c>
      <c r="N2075" s="1" t="str">
        <v>0 - Port Assets</v>
      </c>
      <c r="O2075" s="11"/>
      <c r="P2075" s="11"/>
      <c r="Q2075" s="11"/>
      <c r="R2075" s="11"/>
      <c r="S2075" s="11"/>
      <c r="T2075" s="11"/>
      <c r="U2075" s="11"/>
      <c r="V2075" s="11"/>
      <c r="W2075" s="11"/>
      <c r="X2075" s="11"/>
      <c r="Y2075" s="11"/>
      <c r="Z2075" s="11"/>
      <c r="AA2075" s="11"/>
      <c r="AB2075" s="11"/>
      <c r="AC2075" s="11"/>
      <c r="AD2075" s="11"/>
      <c r="AE2075" s="11"/>
      <c r="AF2075" s="11"/>
      <c r="AG2075" s="11"/>
      <c r="AH2075" s="11"/>
      <c r="AI2075" s="11"/>
      <c r="AJ2075" s="11"/>
      <c r="AK2075" s="11"/>
      <c r="AL2075" s="11"/>
      <c r="AM2075" s="11"/>
      <c r="AN2075" s="11"/>
      <c r="AO2075" s="11"/>
      <c r="AP2075" s="11"/>
      <c r="AQ2075" s="11"/>
      <c r="AR2075" s="11"/>
      <c r="AS2075" s="11"/>
      <c r="AT2075" s="11"/>
      <c r="AU2075" s="11"/>
      <c r="AV2075" s="11"/>
      <c r="AW2075" s="11"/>
      <c r="AX2075" s="11"/>
      <c r="AY2075" s="11"/>
      <c r="AZ2075" s="11"/>
      <c r="BA2075" s="11"/>
      <c r="BB2075" s="11"/>
      <c r="BC2075" s="11"/>
      <c r="BD2075" s="11"/>
      <c r="BE2075" s="11"/>
      <c r="BF2075" s="11"/>
      <c r="BG2075" s="11"/>
      <c r="BH2075" s="11"/>
      <c r="BI2075" s="11"/>
      <c r="BJ2075" s="11"/>
      <c r="BK2075" s="11"/>
      <c r="BL2075" s="11"/>
      <c r="BM2075" s="11"/>
      <c r="BN2075" s="11"/>
      <c r="BO2075" s="11"/>
      <c r="BP2075" s="1" t="str">
        <v>0- Port Costs</v>
      </c>
      <c r="BT2075" s="1" t="str">
        <v>0- Port Value</v>
      </c>
      <c r="BU2075" s="11"/>
    </row>
    <row r="2076" spans="8:73" hidden="1" outlineLevel="1" x14ac:dyDescent="0.3">
      <c r="H2076" s="1" t="str">
        <v>0 - BM Costs</v>
      </c>
      <c r="L2076" s="1" t="str">
        <v>0 - BM Port</v>
      </c>
      <c r="N2076" s="1" t="str">
        <v>0 - Port Assets</v>
      </c>
      <c r="O2076" s="11"/>
      <c r="P2076" s="11"/>
      <c r="Q2076" s="11"/>
      <c r="R2076" s="11"/>
      <c r="S2076" s="11"/>
      <c r="T2076" s="11"/>
      <c r="U2076" s="11"/>
      <c r="V2076" s="11"/>
      <c r="W2076" s="11"/>
      <c r="X2076" s="11"/>
      <c r="Y2076" s="11"/>
      <c r="Z2076" s="11"/>
      <c r="AA2076" s="11"/>
      <c r="AB2076" s="11"/>
      <c r="AC2076" s="11"/>
      <c r="AD2076" s="11"/>
      <c r="AE2076" s="11"/>
      <c r="AF2076" s="11"/>
      <c r="AG2076" s="11"/>
      <c r="AH2076" s="11"/>
      <c r="AI2076" s="11"/>
      <c r="AJ2076" s="11"/>
      <c r="AK2076" s="11"/>
      <c r="AL2076" s="11"/>
      <c r="AM2076" s="11"/>
      <c r="AN2076" s="11"/>
      <c r="AO2076" s="11"/>
      <c r="AP2076" s="11"/>
      <c r="AQ2076" s="11"/>
      <c r="AR2076" s="11"/>
      <c r="AS2076" s="11"/>
      <c r="AT2076" s="11"/>
      <c r="AU2076" s="11"/>
      <c r="AV2076" s="11"/>
      <c r="AW2076" s="11"/>
      <c r="AX2076" s="11"/>
      <c r="AY2076" s="11"/>
      <c r="AZ2076" s="11"/>
      <c r="BA2076" s="11"/>
      <c r="BB2076" s="11"/>
      <c r="BC2076" s="11"/>
      <c r="BD2076" s="11"/>
      <c r="BE2076" s="11"/>
      <c r="BF2076" s="11"/>
      <c r="BG2076" s="11"/>
      <c r="BH2076" s="11"/>
      <c r="BI2076" s="11"/>
      <c r="BJ2076" s="11"/>
      <c r="BK2076" s="11"/>
      <c r="BL2076" s="11"/>
      <c r="BM2076" s="11"/>
      <c r="BN2076" s="11"/>
      <c r="BO2076" s="11"/>
      <c r="BP2076" s="1" t="str">
        <v>0- Port Costs</v>
      </c>
      <c r="BT2076" s="1" t="str">
        <v>0- Port Value</v>
      </c>
      <c r="BU2076" s="11"/>
    </row>
    <row r="2077" spans="8:73" hidden="1" outlineLevel="1" x14ac:dyDescent="0.3">
      <c r="H2077" s="1" t="str">
        <v>0 - BM Costs</v>
      </c>
      <c r="L2077" s="1" t="str">
        <v>0 - BM Port</v>
      </c>
      <c r="N2077" s="1" t="str">
        <v>0 - Port Assets</v>
      </c>
      <c r="O2077" s="11"/>
      <c r="P2077" s="11"/>
      <c r="Q2077" s="11"/>
      <c r="R2077" s="11"/>
      <c r="S2077" s="11"/>
      <c r="T2077" s="11"/>
      <c r="U2077" s="11"/>
      <c r="V2077" s="11"/>
      <c r="W2077" s="11"/>
      <c r="X2077" s="11"/>
      <c r="Y2077" s="11"/>
      <c r="Z2077" s="11"/>
      <c r="AA2077" s="11"/>
      <c r="AB2077" s="11"/>
      <c r="AC2077" s="11"/>
      <c r="AD2077" s="11"/>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c r="BC2077" s="11"/>
      <c r="BD2077" s="11"/>
      <c r="BE2077" s="11"/>
      <c r="BF2077" s="11"/>
      <c r="BG2077" s="11"/>
      <c r="BH2077" s="11"/>
      <c r="BI2077" s="11"/>
      <c r="BJ2077" s="11"/>
      <c r="BK2077" s="11"/>
      <c r="BL2077" s="11"/>
      <c r="BM2077" s="11"/>
      <c r="BN2077" s="11"/>
      <c r="BO2077" s="11"/>
      <c r="BP2077" s="1" t="str">
        <v>0- Port Costs</v>
      </c>
      <c r="BT2077" s="1" t="str">
        <v>0- Port Value</v>
      </c>
      <c r="BU2077" s="11"/>
    </row>
    <row r="2078" spans="8:73" hidden="1" outlineLevel="1" x14ac:dyDescent="0.3">
      <c r="H2078" s="1" t="str">
        <v>0 - BM Costs</v>
      </c>
      <c r="L2078" s="1" t="str">
        <v>0 - BM Port</v>
      </c>
      <c r="N2078" s="1" t="str">
        <v>0 - Port Assets</v>
      </c>
      <c r="O2078" s="11"/>
      <c r="P2078" s="11"/>
      <c r="Q2078" s="11"/>
      <c r="R2078" s="11"/>
      <c r="S2078" s="11"/>
      <c r="T2078" s="11"/>
      <c r="U2078" s="11"/>
      <c r="V2078" s="11"/>
      <c r="W2078" s="11"/>
      <c r="X2078" s="11"/>
      <c r="Y2078" s="11"/>
      <c r="Z2078" s="11"/>
      <c r="AA2078" s="11"/>
      <c r="AB2078" s="11"/>
      <c r="AC2078" s="11"/>
      <c r="AD2078" s="11"/>
      <c r="AE2078" s="11"/>
      <c r="AF2078" s="11"/>
      <c r="AG2078" s="11"/>
      <c r="AH2078" s="11"/>
      <c r="AI2078" s="11"/>
      <c r="AJ2078" s="11"/>
      <c r="AK2078" s="11"/>
      <c r="AL2078" s="11"/>
      <c r="AM2078" s="11"/>
      <c r="AN2078" s="11"/>
      <c r="AO2078" s="11"/>
      <c r="AP2078" s="11"/>
      <c r="AQ2078" s="11"/>
      <c r="AR2078" s="11"/>
      <c r="AS2078" s="11"/>
      <c r="AT2078" s="11"/>
      <c r="AU2078" s="11"/>
      <c r="AV2078" s="11"/>
      <c r="AW2078" s="11"/>
      <c r="AX2078" s="11"/>
      <c r="AY2078" s="11"/>
      <c r="AZ2078" s="11"/>
      <c r="BA2078" s="11"/>
      <c r="BB2078" s="11"/>
      <c r="BC2078" s="11"/>
      <c r="BD2078" s="11"/>
      <c r="BE2078" s="11"/>
      <c r="BF2078" s="11"/>
      <c r="BG2078" s="11"/>
      <c r="BH2078" s="11"/>
      <c r="BI2078" s="11"/>
      <c r="BJ2078" s="11"/>
      <c r="BK2078" s="11"/>
      <c r="BL2078" s="11"/>
      <c r="BM2078" s="11"/>
      <c r="BN2078" s="11"/>
      <c r="BO2078" s="11"/>
      <c r="BP2078" s="1" t="str">
        <v>0- Port Costs</v>
      </c>
      <c r="BT2078" s="1" t="str">
        <v>0- Port Value</v>
      </c>
      <c r="BU2078" s="11"/>
    </row>
    <row r="2079" spans="8:73" hidden="1" outlineLevel="1" x14ac:dyDescent="0.3">
      <c r="H2079" s="1" t="str">
        <v>0 - BM Costs</v>
      </c>
      <c r="L2079" s="1" t="str">
        <v>0 - BM Port</v>
      </c>
      <c r="N2079" s="1" t="str">
        <v>0 - Port Assets</v>
      </c>
      <c r="O2079" s="11"/>
      <c r="P2079" s="11"/>
      <c r="Q2079" s="11"/>
      <c r="R2079" s="11"/>
      <c r="S2079" s="11"/>
      <c r="T2079" s="11"/>
      <c r="U2079" s="11"/>
      <c r="V2079" s="11"/>
      <c r="W2079" s="11"/>
      <c r="X2079" s="11"/>
      <c r="Y2079" s="11"/>
      <c r="Z2079" s="11"/>
      <c r="AA2079" s="11"/>
      <c r="AB2079" s="11"/>
      <c r="AC2079" s="11"/>
      <c r="AD2079" s="11"/>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c r="BC2079" s="11"/>
      <c r="BD2079" s="11"/>
      <c r="BE2079" s="11"/>
      <c r="BF2079" s="11"/>
      <c r="BG2079" s="11"/>
      <c r="BH2079" s="11"/>
      <c r="BI2079" s="11"/>
      <c r="BJ2079" s="11"/>
      <c r="BK2079" s="11"/>
      <c r="BL2079" s="11"/>
      <c r="BM2079" s="11"/>
      <c r="BN2079" s="11"/>
      <c r="BO2079" s="11"/>
      <c r="BP2079" s="1" t="str">
        <v>0- Port Costs</v>
      </c>
      <c r="BT2079" s="1" t="str">
        <v>0- Port Value</v>
      </c>
      <c r="BU2079" s="11"/>
    </row>
    <row r="2080" spans="8:73" hidden="1" outlineLevel="1" x14ac:dyDescent="0.3">
      <c r="H2080" s="1" t="str">
        <v>0 - BM Costs</v>
      </c>
      <c r="L2080" s="1" t="str">
        <v>0 - BM Port</v>
      </c>
      <c r="N2080" s="1" t="str">
        <v>0 - Port Assets</v>
      </c>
      <c r="O2080" s="11"/>
      <c r="P2080" s="11"/>
      <c r="Q2080" s="11"/>
      <c r="R2080" s="11"/>
      <c r="S2080" s="11"/>
      <c r="T2080" s="11"/>
      <c r="U2080" s="11"/>
      <c r="V2080" s="11"/>
      <c r="W2080" s="11"/>
      <c r="X2080" s="11"/>
      <c r="Y2080" s="11"/>
      <c r="Z2080" s="11"/>
      <c r="AA2080" s="11"/>
      <c r="AB2080" s="11"/>
      <c r="AC2080" s="11"/>
      <c r="AD2080" s="11"/>
      <c r="AE2080" s="11"/>
      <c r="AF2080" s="11"/>
      <c r="AG2080" s="11"/>
      <c r="AH2080" s="11"/>
      <c r="AI2080" s="11"/>
      <c r="AJ2080" s="11"/>
      <c r="AK2080" s="11"/>
      <c r="AL2080" s="11"/>
      <c r="AM2080" s="11"/>
      <c r="AN2080" s="11"/>
      <c r="AO2080" s="11"/>
      <c r="AP2080" s="11"/>
      <c r="AQ2080" s="11"/>
      <c r="AR2080" s="11"/>
      <c r="AS2080" s="11"/>
      <c r="AT2080" s="11"/>
      <c r="AU2080" s="11"/>
      <c r="AV2080" s="11"/>
      <c r="AW2080" s="11"/>
      <c r="AX2080" s="11"/>
      <c r="AY2080" s="11"/>
      <c r="AZ2080" s="11"/>
      <c r="BA2080" s="11"/>
      <c r="BB2080" s="11"/>
      <c r="BC2080" s="11"/>
      <c r="BD2080" s="11"/>
      <c r="BE2080" s="11"/>
      <c r="BF2080" s="11"/>
      <c r="BG2080" s="11"/>
      <c r="BH2080" s="11"/>
      <c r="BI2080" s="11"/>
      <c r="BJ2080" s="11"/>
      <c r="BK2080" s="11"/>
      <c r="BL2080" s="11"/>
      <c r="BM2080" s="11"/>
      <c r="BN2080" s="11"/>
      <c r="BO2080" s="11"/>
      <c r="BP2080" s="1" t="str">
        <v>0- Port Costs</v>
      </c>
      <c r="BT2080" s="1" t="str">
        <v>0- Port Value</v>
      </c>
      <c r="BU2080" s="11"/>
    </row>
    <row r="2081" spans="8:73" hidden="1" outlineLevel="1" x14ac:dyDescent="0.3">
      <c r="H2081" s="1" t="str">
        <v>0 - BM Costs</v>
      </c>
      <c r="L2081" s="1" t="str">
        <v>0 - BM Port</v>
      </c>
      <c r="N2081" s="1" t="str">
        <v>0 - Port Assets</v>
      </c>
      <c r="O2081" s="11"/>
      <c r="P2081" s="11"/>
      <c r="Q2081" s="11"/>
      <c r="R2081" s="11"/>
      <c r="S2081" s="11"/>
      <c r="T2081" s="11"/>
      <c r="U2081" s="11"/>
      <c r="V2081" s="11"/>
      <c r="W2081" s="11"/>
      <c r="X2081" s="11"/>
      <c r="Y2081" s="11"/>
      <c r="Z2081" s="11"/>
      <c r="AA2081" s="11"/>
      <c r="AB2081" s="11"/>
      <c r="AC2081" s="11"/>
      <c r="AD2081" s="11"/>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c r="BC2081" s="11"/>
      <c r="BD2081" s="11"/>
      <c r="BE2081" s="11"/>
      <c r="BF2081" s="11"/>
      <c r="BG2081" s="11"/>
      <c r="BH2081" s="11"/>
      <c r="BI2081" s="11"/>
      <c r="BJ2081" s="11"/>
      <c r="BK2081" s="11"/>
      <c r="BL2081" s="11"/>
      <c r="BM2081" s="11"/>
      <c r="BN2081" s="11"/>
      <c r="BO2081" s="11"/>
      <c r="BP2081" s="1" t="str">
        <v>0- Port Costs</v>
      </c>
      <c r="BT2081" s="1" t="str">
        <v>0- Port Value</v>
      </c>
      <c r="BU2081" s="11"/>
    </row>
    <row r="2082" spans="8:73" hidden="1" outlineLevel="1" x14ac:dyDescent="0.3">
      <c r="H2082" s="1" t="str">
        <v>0 - BM Costs</v>
      </c>
      <c r="L2082" s="1" t="str">
        <v>0 - BM Port</v>
      </c>
      <c r="N2082" s="1" t="str">
        <v>0 - Port Assets</v>
      </c>
      <c r="O2082" s="11"/>
      <c r="P2082" s="11"/>
      <c r="Q2082" s="11"/>
      <c r="R2082" s="11"/>
      <c r="S2082" s="11"/>
      <c r="T2082" s="11"/>
      <c r="U2082" s="11"/>
      <c r="V2082" s="11"/>
      <c r="W2082" s="11"/>
      <c r="X2082" s="11"/>
      <c r="Y2082" s="11"/>
      <c r="Z2082" s="11"/>
      <c r="AA2082" s="11"/>
      <c r="AB2082" s="11"/>
      <c r="AC2082" s="11"/>
      <c r="AD2082" s="11"/>
      <c r="AE2082" s="11"/>
      <c r="AF2082" s="11"/>
      <c r="AG2082" s="11"/>
      <c r="AH2082" s="11"/>
      <c r="AI2082" s="11"/>
      <c r="AJ2082" s="11"/>
      <c r="AK2082" s="11"/>
      <c r="AL2082" s="11"/>
      <c r="AM2082" s="11"/>
      <c r="AN2082" s="11"/>
      <c r="AO2082" s="11"/>
      <c r="AP2082" s="11"/>
      <c r="AQ2082" s="11"/>
      <c r="AR2082" s="11"/>
      <c r="AS2082" s="11"/>
      <c r="AT2082" s="11"/>
      <c r="AU2082" s="11"/>
      <c r="AV2082" s="11"/>
      <c r="AW2082" s="11"/>
      <c r="AX2082" s="11"/>
      <c r="AY2082" s="11"/>
      <c r="AZ2082" s="11"/>
      <c r="BA2082" s="11"/>
      <c r="BB2082" s="11"/>
      <c r="BC2082" s="11"/>
      <c r="BD2082" s="11"/>
      <c r="BE2082" s="11"/>
      <c r="BF2082" s="11"/>
      <c r="BG2082" s="11"/>
      <c r="BH2082" s="11"/>
      <c r="BI2082" s="11"/>
      <c r="BJ2082" s="11"/>
      <c r="BK2082" s="11"/>
      <c r="BL2082" s="11"/>
      <c r="BM2082" s="11"/>
      <c r="BN2082" s="11"/>
      <c r="BO2082" s="11"/>
      <c r="BP2082" s="1" t="str">
        <v>0- Port Costs</v>
      </c>
      <c r="BT2082" s="1" t="str">
        <v>0- Port Value</v>
      </c>
      <c r="BU2082" s="11"/>
    </row>
    <row r="2083" spans="8:73" hidden="1" outlineLevel="1" x14ac:dyDescent="0.3">
      <c r="H2083" s="1" t="str">
        <v>0 - BM Costs</v>
      </c>
      <c r="L2083" s="1" t="str">
        <v>0 - BM Port</v>
      </c>
      <c r="N2083" s="1" t="str">
        <v>0 - Port Assets</v>
      </c>
      <c r="O2083" s="11"/>
      <c r="P2083" s="11"/>
      <c r="Q2083" s="11"/>
      <c r="R2083" s="11"/>
      <c r="S2083" s="11"/>
      <c r="T2083" s="11"/>
      <c r="U2083" s="11"/>
      <c r="V2083" s="11"/>
      <c r="W2083" s="11"/>
      <c r="X2083" s="11"/>
      <c r="Y2083" s="11"/>
      <c r="Z2083" s="11"/>
      <c r="AA2083" s="11"/>
      <c r="AB2083" s="11"/>
      <c r="AC2083" s="11"/>
      <c r="AD2083" s="11"/>
      <c r="AE2083" s="11"/>
      <c r="AF2083" s="11"/>
      <c r="AG2083" s="11"/>
      <c r="AH2083" s="11"/>
      <c r="AI2083" s="11"/>
      <c r="AJ2083" s="11"/>
      <c r="AK2083" s="11"/>
      <c r="AL2083" s="11"/>
      <c r="AM2083" s="11"/>
      <c r="AN2083" s="11"/>
      <c r="AO2083" s="11"/>
      <c r="AP2083" s="11"/>
      <c r="AQ2083" s="11"/>
      <c r="AR2083" s="11"/>
      <c r="AS2083" s="11"/>
      <c r="AT2083" s="11"/>
      <c r="AU2083" s="11"/>
      <c r="AV2083" s="11"/>
      <c r="AW2083" s="11"/>
      <c r="AX2083" s="11"/>
      <c r="AY2083" s="11"/>
      <c r="AZ2083" s="11"/>
      <c r="BA2083" s="11"/>
      <c r="BB2083" s="11"/>
      <c r="BC2083" s="11"/>
      <c r="BD2083" s="11"/>
      <c r="BE2083" s="11"/>
      <c r="BF2083" s="11"/>
      <c r="BG2083" s="11"/>
      <c r="BH2083" s="11"/>
      <c r="BI2083" s="11"/>
      <c r="BJ2083" s="11"/>
      <c r="BK2083" s="11"/>
      <c r="BL2083" s="11"/>
      <c r="BM2083" s="11"/>
      <c r="BN2083" s="11"/>
      <c r="BO2083" s="11"/>
      <c r="BP2083" s="1" t="str">
        <v>0- Port Costs</v>
      </c>
      <c r="BT2083" s="1" t="str">
        <v>0- Port Value</v>
      </c>
      <c r="BU2083" s="11"/>
    </row>
    <row r="2084" spans="8:73" hidden="1" outlineLevel="1" x14ac:dyDescent="0.3">
      <c r="H2084" s="1" t="str">
        <v>0 - BM Costs</v>
      </c>
      <c r="L2084" s="1" t="str">
        <v>0 - BM Port</v>
      </c>
      <c r="N2084" s="1" t="str">
        <v>0 - Port Assets</v>
      </c>
      <c r="O2084" s="11"/>
      <c r="P2084" s="11"/>
      <c r="Q2084" s="11"/>
      <c r="R2084" s="11"/>
      <c r="S2084" s="11"/>
      <c r="T2084" s="11"/>
      <c r="U2084" s="11"/>
      <c r="V2084" s="11"/>
      <c r="W2084" s="11"/>
      <c r="X2084" s="11"/>
      <c r="Y2084" s="11"/>
      <c r="Z2084" s="11"/>
      <c r="AA2084" s="11"/>
      <c r="AB2084" s="11"/>
      <c r="AC2084" s="11"/>
      <c r="AD2084" s="11"/>
      <c r="AE2084" s="11"/>
      <c r="AF2084" s="11"/>
      <c r="AG2084" s="11"/>
      <c r="AH2084" s="11"/>
      <c r="AI2084" s="11"/>
      <c r="AJ2084" s="11"/>
      <c r="AK2084" s="11"/>
      <c r="AL2084" s="11"/>
      <c r="AM2084" s="11"/>
      <c r="AN2084" s="11"/>
      <c r="AO2084" s="11"/>
      <c r="AP2084" s="11"/>
      <c r="AQ2084" s="11"/>
      <c r="AR2084" s="11"/>
      <c r="AS2084" s="11"/>
      <c r="AT2084" s="11"/>
      <c r="AU2084" s="11"/>
      <c r="AV2084" s="11"/>
      <c r="AW2084" s="11"/>
      <c r="AX2084" s="11"/>
      <c r="AY2084" s="11"/>
      <c r="AZ2084" s="11"/>
      <c r="BA2084" s="11"/>
      <c r="BB2084" s="11"/>
      <c r="BC2084" s="11"/>
      <c r="BD2084" s="11"/>
      <c r="BE2084" s="11"/>
      <c r="BF2084" s="11"/>
      <c r="BG2084" s="11"/>
      <c r="BH2084" s="11"/>
      <c r="BI2084" s="11"/>
      <c r="BJ2084" s="11"/>
      <c r="BK2084" s="11"/>
      <c r="BL2084" s="11"/>
      <c r="BM2084" s="11"/>
      <c r="BN2084" s="11"/>
      <c r="BO2084" s="11"/>
      <c r="BP2084" s="1" t="str">
        <v>0- Port Costs</v>
      </c>
      <c r="BT2084" s="1" t="str">
        <v>0- Port Value</v>
      </c>
      <c r="BU2084" s="11"/>
    </row>
    <row r="2085" spans="8:73" hidden="1" outlineLevel="1" x14ac:dyDescent="0.3">
      <c r="H2085" s="1" t="str">
        <v>0 - BM Costs</v>
      </c>
      <c r="L2085" s="1" t="str">
        <v>0 - BM Port</v>
      </c>
      <c r="N2085" s="1" t="str">
        <v>0 - Port Assets</v>
      </c>
      <c r="O2085" s="11"/>
      <c r="P2085" s="11"/>
      <c r="Q2085" s="11"/>
      <c r="R2085" s="11"/>
      <c r="S2085" s="11"/>
      <c r="T2085" s="11"/>
      <c r="U2085" s="11"/>
      <c r="V2085" s="11"/>
      <c r="W2085" s="11"/>
      <c r="X2085" s="11"/>
      <c r="Y2085" s="11"/>
      <c r="Z2085" s="11"/>
      <c r="AA2085" s="11"/>
      <c r="AB2085" s="11"/>
      <c r="AC2085" s="11"/>
      <c r="AD2085" s="11"/>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c r="BC2085" s="11"/>
      <c r="BD2085" s="11"/>
      <c r="BE2085" s="11"/>
      <c r="BF2085" s="11"/>
      <c r="BG2085" s="11"/>
      <c r="BH2085" s="11"/>
      <c r="BI2085" s="11"/>
      <c r="BJ2085" s="11"/>
      <c r="BK2085" s="11"/>
      <c r="BL2085" s="11"/>
      <c r="BM2085" s="11"/>
      <c r="BN2085" s="11"/>
      <c r="BO2085" s="11"/>
      <c r="BP2085" s="1" t="str">
        <v>0- Port Costs</v>
      </c>
      <c r="BT2085" s="1" t="str">
        <v>0- Port Value</v>
      </c>
      <c r="BU2085" s="11"/>
    </row>
    <row r="2086" spans="8:73" hidden="1" outlineLevel="1" x14ac:dyDescent="0.3">
      <c r="H2086" s="1" t="str">
        <v>0 - BM Costs</v>
      </c>
      <c r="L2086" s="1" t="str">
        <v>0 - BM Port</v>
      </c>
      <c r="N2086" s="1" t="str">
        <v>0 - Port Assets</v>
      </c>
      <c r="O2086" s="11"/>
      <c r="P2086" s="11"/>
      <c r="Q2086" s="11"/>
      <c r="R2086" s="11"/>
      <c r="S2086" s="11"/>
      <c r="T2086" s="11"/>
      <c r="U2086" s="11"/>
      <c r="V2086" s="11"/>
      <c r="W2086" s="11"/>
      <c r="X2086" s="11"/>
      <c r="Y2086" s="11"/>
      <c r="Z2086" s="11"/>
      <c r="AA2086" s="11"/>
      <c r="AB2086" s="11"/>
      <c r="AC2086" s="11"/>
      <c r="AD2086" s="11"/>
      <c r="AE2086" s="11"/>
      <c r="AF2086" s="11"/>
      <c r="AG2086" s="11"/>
      <c r="AH2086" s="11"/>
      <c r="AI2086" s="11"/>
      <c r="AJ2086" s="11"/>
      <c r="AK2086" s="11"/>
      <c r="AL2086" s="11"/>
      <c r="AM2086" s="11"/>
      <c r="AN2086" s="11"/>
      <c r="AO2086" s="11"/>
      <c r="AP2086" s="11"/>
      <c r="AQ2086" s="11"/>
      <c r="AR2086" s="11"/>
      <c r="AS2086" s="11"/>
      <c r="AT2086" s="11"/>
      <c r="AU2086" s="11"/>
      <c r="AV2086" s="11"/>
      <c r="AW2086" s="11"/>
      <c r="AX2086" s="11"/>
      <c r="AY2086" s="11"/>
      <c r="AZ2086" s="11"/>
      <c r="BA2086" s="11"/>
      <c r="BB2086" s="11"/>
      <c r="BC2086" s="11"/>
      <c r="BD2086" s="11"/>
      <c r="BE2086" s="11"/>
      <c r="BF2086" s="11"/>
      <c r="BG2086" s="11"/>
      <c r="BH2086" s="11"/>
      <c r="BI2086" s="11"/>
      <c r="BJ2086" s="11"/>
      <c r="BK2086" s="11"/>
      <c r="BL2086" s="11"/>
      <c r="BM2086" s="11"/>
      <c r="BN2086" s="11"/>
      <c r="BO2086" s="11"/>
      <c r="BP2086" s="1" t="str">
        <v>0- Port Costs</v>
      </c>
      <c r="BT2086" s="1" t="str">
        <v>0- Port Value</v>
      </c>
      <c r="BU2086" s="11"/>
    </row>
    <row r="2087" spans="8:73" hidden="1" outlineLevel="1" x14ac:dyDescent="0.3">
      <c r="H2087" s="1" t="str">
        <v>0 - BM Costs</v>
      </c>
      <c r="L2087" s="1" t="str">
        <v>0 - BM Port</v>
      </c>
      <c r="N2087" s="1" t="str">
        <v>0 - Port Assets</v>
      </c>
      <c r="O2087" s="11"/>
      <c r="P2087" s="11"/>
      <c r="Q2087" s="11"/>
      <c r="R2087" s="11"/>
      <c r="S2087" s="11"/>
      <c r="T2087" s="11"/>
      <c r="U2087" s="11"/>
      <c r="V2087" s="11"/>
      <c r="W2087" s="11"/>
      <c r="X2087" s="11"/>
      <c r="Y2087" s="11"/>
      <c r="Z2087" s="11"/>
      <c r="AA2087" s="11"/>
      <c r="AB2087" s="11"/>
      <c r="AC2087" s="11"/>
      <c r="AD2087" s="11"/>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c r="BC2087" s="11"/>
      <c r="BD2087" s="11"/>
      <c r="BE2087" s="11"/>
      <c r="BF2087" s="11"/>
      <c r="BG2087" s="11"/>
      <c r="BH2087" s="11"/>
      <c r="BI2087" s="11"/>
      <c r="BJ2087" s="11"/>
      <c r="BK2087" s="11"/>
      <c r="BL2087" s="11"/>
      <c r="BM2087" s="11"/>
      <c r="BN2087" s="11"/>
      <c r="BO2087" s="11"/>
      <c r="BP2087" s="1" t="str">
        <v>0- Port Costs</v>
      </c>
      <c r="BT2087" s="1" t="str">
        <v>0- Port Value</v>
      </c>
      <c r="BU2087" s="11"/>
    </row>
    <row r="2088" spans="8:73" hidden="1" outlineLevel="1" x14ac:dyDescent="0.3">
      <c r="H2088" s="1" t="str">
        <v>0 - BM Costs</v>
      </c>
      <c r="L2088" s="1" t="str">
        <v>0 - BM Port</v>
      </c>
      <c r="N2088" s="1" t="str">
        <v>0 - Port Assets</v>
      </c>
      <c r="O2088" s="11"/>
      <c r="P2088" s="11"/>
      <c r="Q2088" s="11"/>
      <c r="R2088" s="11"/>
      <c r="S2088" s="11"/>
      <c r="T2088" s="11"/>
      <c r="U2088" s="11"/>
      <c r="V2088" s="11"/>
      <c r="W2088" s="11"/>
      <c r="X2088" s="11"/>
      <c r="Y2088" s="11"/>
      <c r="Z2088" s="11"/>
      <c r="AA2088" s="11"/>
      <c r="AB2088" s="11"/>
      <c r="AC2088" s="11"/>
      <c r="AD2088" s="11"/>
      <c r="AE2088" s="11"/>
      <c r="AF2088" s="11"/>
      <c r="AG2088" s="11"/>
      <c r="AH2088" s="11"/>
      <c r="AI2088" s="11"/>
      <c r="AJ2088" s="11"/>
      <c r="AK2088" s="11"/>
      <c r="AL2088" s="11"/>
      <c r="AM2088" s="11"/>
      <c r="AN2088" s="11"/>
      <c r="AO2088" s="11"/>
      <c r="AP2088" s="11"/>
      <c r="AQ2088" s="11"/>
      <c r="AR2088" s="11"/>
      <c r="AS2088" s="11"/>
      <c r="AT2088" s="11"/>
      <c r="AU2088" s="11"/>
      <c r="AV2088" s="11"/>
      <c r="AW2088" s="11"/>
      <c r="AX2088" s="11"/>
      <c r="AY2088" s="11"/>
      <c r="AZ2088" s="11"/>
      <c r="BA2088" s="11"/>
      <c r="BB2088" s="11"/>
      <c r="BC2088" s="11"/>
      <c r="BD2088" s="11"/>
      <c r="BE2088" s="11"/>
      <c r="BF2088" s="11"/>
      <c r="BG2088" s="11"/>
      <c r="BH2088" s="11"/>
      <c r="BI2088" s="11"/>
      <c r="BJ2088" s="11"/>
      <c r="BK2088" s="11"/>
      <c r="BL2088" s="11"/>
      <c r="BM2088" s="11"/>
      <c r="BN2088" s="11"/>
      <c r="BO2088" s="11"/>
      <c r="BP2088" s="1" t="str">
        <v>0- Port Costs</v>
      </c>
      <c r="BT2088" s="1" t="str">
        <v>0- Port Value</v>
      </c>
      <c r="BU2088" s="11"/>
    </row>
    <row r="2089" spans="8:73" hidden="1" outlineLevel="1" x14ac:dyDescent="0.3">
      <c r="H2089" s="1" t="str">
        <v>0 - BM Costs</v>
      </c>
      <c r="L2089" s="1" t="str">
        <v>0 - BM Port</v>
      </c>
      <c r="N2089" s="1" t="str">
        <v>0 - Port Assets</v>
      </c>
      <c r="O2089" s="11"/>
      <c r="P2089" s="11"/>
      <c r="Q2089" s="11"/>
      <c r="R2089" s="11"/>
      <c r="S2089" s="11"/>
      <c r="T2089" s="11"/>
      <c r="U2089" s="11"/>
      <c r="V2089" s="11"/>
      <c r="W2089" s="11"/>
      <c r="X2089" s="11"/>
      <c r="Y2089" s="11"/>
      <c r="Z2089" s="11"/>
      <c r="AA2089" s="11"/>
      <c r="AB2089" s="11"/>
      <c r="AC2089" s="11"/>
      <c r="AD2089" s="11"/>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c r="BC2089" s="11"/>
      <c r="BD2089" s="11"/>
      <c r="BE2089" s="11"/>
      <c r="BF2089" s="11"/>
      <c r="BG2089" s="11"/>
      <c r="BH2089" s="11"/>
      <c r="BI2089" s="11"/>
      <c r="BJ2089" s="11"/>
      <c r="BK2089" s="11"/>
      <c r="BL2089" s="11"/>
      <c r="BM2089" s="11"/>
      <c r="BN2089" s="11"/>
      <c r="BO2089" s="11"/>
      <c r="BP2089" s="1" t="str">
        <v>0- Port Costs</v>
      </c>
      <c r="BT2089" s="1" t="str">
        <v>0- Port Value</v>
      </c>
      <c r="BU2089" s="11"/>
    </row>
    <row r="2090" spans="8:73" hidden="1" outlineLevel="1" x14ac:dyDescent="0.3">
      <c r="H2090" s="1" t="str">
        <v>0 - BM Costs</v>
      </c>
      <c r="L2090" s="1" t="str">
        <v>0 - BM Port</v>
      </c>
      <c r="N2090" s="1" t="str">
        <v>0 - Port Assets</v>
      </c>
      <c r="O2090" s="11"/>
      <c r="P2090" s="11"/>
      <c r="Q2090" s="11"/>
      <c r="R2090" s="11"/>
      <c r="S2090" s="11"/>
      <c r="T2090" s="11"/>
      <c r="U2090" s="11"/>
      <c r="V2090" s="11"/>
      <c r="W2090" s="11"/>
      <c r="X2090" s="11"/>
      <c r="Y2090" s="11"/>
      <c r="Z2090" s="11"/>
      <c r="AA2090" s="11"/>
      <c r="AB2090" s="11"/>
      <c r="AC2090" s="11"/>
      <c r="AD2090" s="11"/>
      <c r="AE2090" s="11"/>
      <c r="AF2090" s="11"/>
      <c r="AG2090" s="11"/>
      <c r="AH2090" s="11"/>
      <c r="AI2090" s="11"/>
      <c r="AJ2090" s="11"/>
      <c r="AK2090" s="11"/>
      <c r="AL2090" s="11"/>
      <c r="AM2090" s="11"/>
      <c r="AN2090" s="11"/>
      <c r="AO2090" s="11"/>
      <c r="AP2090" s="11"/>
      <c r="AQ2090" s="11"/>
      <c r="AR2090" s="11"/>
      <c r="AS2090" s="11"/>
      <c r="AT2090" s="11"/>
      <c r="AU2090" s="11"/>
      <c r="AV2090" s="11"/>
      <c r="AW2090" s="11"/>
      <c r="AX2090" s="11"/>
      <c r="AY2090" s="11"/>
      <c r="AZ2090" s="11"/>
      <c r="BA2090" s="11"/>
      <c r="BB2090" s="11"/>
      <c r="BC2090" s="11"/>
      <c r="BD2090" s="11"/>
      <c r="BE2090" s="11"/>
      <c r="BF2090" s="11"/>
      <c r="BG2090" s="11"/>
      <c r="BH2090" s="11"/>
      <c r="BI2090" s="11"/>
      <c r="BJ2090" s="11"/>
      <c r="BK2090" s="11"/>
      <c r="BL2090" s="11"/>
      <c r="BM2090" s="11"/>
      <c r="BN2090" s="11"/>
      <c r="BO2090" s="11"/>
      <c r="BP2090" s="1" t="str">
        <v>0- Port Costs</v>
      </c>
      <c r="BT2090" s="1" t="str">
        <v>0- Port Value</v>
      </c>
      <c r="BU2090" s="11"/>
    </row>
    <row r="2091" spans="8:73" hidden="1" outlineLevel="1" x14ac:dyDescent="0.3">
      <c r="H2091" s="1" t="str">
        <v>0 - BM Costs</v>
      </c>
      <c r="L2091" s="1" t="str">
        <v>0 - BM Port</v>
      </c>
      <c r="N2091" s="1" t="str">
        <v>0 - Port Assets</v>
      </c>
      <c r="O2091" s="11"/>
      <c r="P2091" s="11"/>
      <c r="Q2091" s="11"/>
      <c r="R2091" s="11"/>
      <c r="S2091" s="11"/>
      <c r="T2091" s="11"/>
      <c r="U2091" s="11"/>
      <c r="V2091" s="11"/>
      <c r="W2091" s="11"/>
      <c r="X2091" s="11"/>
      <c r="Y2091" s="11"/>
      <c r="Z2091" s="11"/>
      <c r="AA2091" s="11"/>
      <c r="AB2091" s="11"/>
      <c r="AC2091" s="11"/>
      <c r="AD2091" s="11"/>
      <c r="AE2091" s="11"/>
      <c r="AF2091" s="11"/>
      <c r="AG2091" s="11"/>
      <c r="AH2091" s="11"/>
      <c r="AI2091" s="11"/>
      <c r="AJ2091" s="11"/>
      <c r="AK2091" s="11"/>
      <c r="AL2091" s="11"/>
      <c r="AM2091" s="11"/>
      <c r="AN2091" s="11"/>
      <c r="AO2091" s="11"/>
      <c r="AP2091" s="11"/>
      <c r="AQ2091" s="11"/>
      <c r="AR2091" s="11"/>
      <c r="AS2091" s="11"/>
      <c r="AT2091" s="11"/>
      <c r="AU2091" s="11"/>
      <c r="AV2091" s="11"/>
      <c r="AW2091" s="11"/>
      <c r="AX2091" s="11"/>
      <c r="AY2091" s="11"/>
      <c r="AZ2091" s="11"/>
      <c r="BA2091" s="11"/>
      <c r="BB2091" s="11"/>
      <c r="BC2091" s="11"/>
      <c r="BD2091" s="11"/>
      <c r="BE2091" s="11"/>
      <c r="BF2091" s="11"/>
      <c r="BG2091" s="11"/>
      <c r="BH2091" s="11"/>
      <c r="BI2091" s="11"/>
      <c r="BJ2091" s="11"/>
      <c r="BK2091" s="11"/>
      <c r="BL2091" s="11"/>
      <c r="BM2091" s="11"/>
      <c r="BN2091" s="11"/>
      <c r="BO2091" s="11"/>
      <c r="BP2091" s="1" t="str">
        <v>0- Port Costs</v>
      </c>
      <c r="BT2091" s="1" t="str">
        <v>0- Port Value</v>
      </c>
      <c r="BU2091" s="11"/>
    </row>
    <row r="2092" spans="8:73" hidden="1" outlineLevel="1" x14ac:dyDescent="0.3">
      <c r="H2092" s="1" t="str">
        <v>0 - BM Costs</v>
      </c>
      <c r="L2092" s="1" t="str">
        <v>0 - BM Port</v>
      </c>
      <c r="N2092" s="1" t="str">
        <v>0 - Port Assets</v>
      </c>
      <c r="O2092" s="11"/>
      <c r="P2092" s="11"/>
      <c r="Q2092" s="11"/>
      <c r="R2092" s="11"/>
      <c r="S2092" s="11"/>
      <c r="T2092" s="11"/>
      <c r="U2092" s="11"/>
      <c r="V2092" s="11"/>
      <c r="W2092" s="11"/>
      <c r="X2092" s="11"/>
      <c r="Y2092" s="11"/>
      <c r="Z2092" s="11"/>
      <c r="AA2092" s="11"/>
      <c r="AB2092" s="11"/>
      <c r="AC2092" s="11"/>
      <c r="AD2092" s="11"/>
      <c r="AE2092" s="11"/>
      <c r="AF2092" s="11"/>
      <c r="AG2092" s="11"/>
      <c r="AH2092" s="11"/>
      <c r="AI2092" s="11"/>
      <c r="AJ2092" s="11"/>
      <c r="AK2092" s="11"/>
      <c r="AL2092" s="11"/>
      <c r="AM2092" s="11"/>
      <c r="AN2092" s="11"/>
      <c r="AO2092" s="11"/>
      <c r="AP2092" s="11"/>
      <c r="AQ2092" s="11"/>
      <c r="AR2092" s="11"/>
      <c r="AS2092" s="11"/>
      <c r="AT2092" s="11"/>
      <c r="AU2092" s="11"/>
      <c r="AV2092" s="11"/>
      <c r="AW2092" s="11"/>
      <c r="AX2092" s="11"/>
      <c r="AY2092" s="11"/>
      <c r="AZ2092" s="11"/>
      <c r="BA2092" s="11"/>
      <c r="BB2092" s="11"/>
      <c r="BC2092" s="11"/>
      <c r="BD2092" s="11"/>
      <c r="BE2092" s="11"/>
      <c r="BF2092" s="11"/>
      <c r="BG2092" s="11"/>
      <c r="BH2092" s="11"/>
      <c r="BI2092" s="11"/>
      <c r="BJ2092" s="11"/>
      <c r="BK2092" s="11"/>
      <c r="BL2092" s="11"/>
      <c r="BM2092" s="11"/>
      <c r="BN2092" s="11"/>
      <c r="BO2092" s="11"/>
      <c r="BP2092" s="1" t="str">
        <v>0- Port Costs</v>
      </c>
      <c r="BT2092" s="1" t="str">
        <v>0- Port Value</v>
      </c>
      <c r="BU2092" s="11"/>
    </row>
    <row r="2093" spans="8:73" hidden="1" outlineLevel="1" x14ac:dyDescent="0.3">
      <c r="H2093" s="1" t="str">
        <v>0 - BM Costs</v>
      </c>
      <c r="L2093" s="1" t="str">
        <v>0 - BM Port</v>
      </c>
      <c r="N2093" s="1" t="str">
        <v>0 - Port Assets</v>
      </c>
      <c r="O2093" s="11"/>
      <c r="P2093" s="11"/>
      <c r="Q2093" s="11"/>
      <c r="R2093" s="11"/>
      <c r="S2093" s="11"/>
      <c r="T2093" s="11"/>
      <c r="U2093" s="11"/>
      <c r="V2093" s="11"/>
      <c r="W2093" s="11"/>
      <c r="X2093" s="11"/>
      <c r="Y2093" s="11"/>
      <c r="Z2093" s="11"/>
      <c r="AA2093" s="11"/>
      <c r="AB2093" s="11"/>
      <c r="AC2093" s="11"/>
      <c r="AD2093" s="11"/>
      <c r="AE2093" s="11"/>
      <c r="AF2093" s="11"/>
      <c r="AG2093" s="11"/>
      <c r="AH2093" s="11"/>
      <c r="AI2093" s="11"/>
      <c r="AJ2093" s="11"/>
      <c r="AK2093" s="11"/>
      <c r="AL2093" s="11"/>
      <c r="AM2093" s="11"/>
      <c r="AN2093" s="11"/>
      <c r="AO2093" s="11"/>
      <c r="AP2093" s="11"/>
      <c r="AQ2093" s="11"/>
      <c r="AR2093" s="11"/>
      <c r="AS2093" s="11"/>
      <c r="AT2093" s="11"/>
      <c r="AU2093" s="11"/>
      <c r="AV2093" s="11"/>
      <c r="AW2093" s="11"/>
      <c r="AX2093" s="11"/>
      <c r="AY2093" s="11"/>
      <c r="AZ2093" s="11"/>
      <c r="BA2093" s="11"/>
      <c r="BB2093" s="11"/>
      <c r="BC2093" s="11"/>
      <c r="BD2093" s="11"/>
      <c r="BE2093" s="11"/>
      <c r="BF2093" s="11"/>
      <c r="BG2093" s="11"/>
      <c r="BH2093" s="11"/>
      <c r="BI2093" s="11"/>
      <c r="BJ2093" s="11"/>
      <c r="BK2093" s="11"/>
      <c r="BL2093" s="11"/>
      <c r="BM2093" s="11"/>
      <c r="BN2093" s="11"/>
      <c r="BO2093" s="11"/>
      <c r="BP2093" s="1" t="str">
        <v>0- Port Costs</v>
      </c>
      <c r="BT2093" s="1" t="str">
        <v>0- Port Value</v>
      </c>
      <c r="BU2093" s="11"/>
    </row>
    <row r="2094" spans="8:73" hidden="1" outlineLevel="1" x14ac:dyDescent="0.3">
      <c r="H2094" s="1" t="str">
        <v>0 - BM Costs</v>
      </c>
      <c r="L2094" s="1" t="str">
        <v>0 - BM Port</v>
      </c>
      <c r="N2094" s="1" t="str">
        <v>0 - Port Assets</v>
      </c>
      <c r="O2094" s="11"/>
      <c r="P2094" s="11"/>
      <c r="Q2094" s="11"/>
      <c r="R2094" s="11"/>
      <c r="S2094" s="11"/>
      <c r="T2094" s="11"/>
      <c r="U2094" s="11"/>
      <c r="V2094" s="11"/>
      <c r="W2094" s="11"/>
      <c r="X2094" s="11"/>
      <c r="Y2094" s="11"/>
      <c r="Z2094" s="11"/>
      <c r="AA2094" s="11"/>
      <c r="AB2094" s="11"/>
      <c r="AC2094" s="11"/>
      <c r="AD2094" s="11"/>
      <c r="AE2094" s="11"/>
      <c r="AF2094" s="11"/>
      <c r="AG2094" s="11"/>
      <c r="AH2094" s="11"/>
      <c r="AI2094" s="11"/>
      <c r="AJ2094" s="11"/>
      <c r="AK2094" s="11"/>
      <c r="AL2094" s="11"/>
      <c r="AM2094" s="11"/>
      <c r="AN2094" s="11"/>
      <c r="AO2094" s="11"/>
      <c r="AP2094" s="11"/>
      <c r="AQ2094" s="11"/>
      <c r="AR2094" s="11"/>
      <c r="AS2094" s="11"/>
      <c r="AT2094" s="11"/>
      <c r="AU2094" s="11"/>
      <c r="AV2094" s="11"/>
      <c r="AW2094" s="11"/>
      <c r="AX2094" s="11"/>
      <c r="AY2094" s="11"/>
      <c r="AZ2094" s="11"/>
      <c r="BA2094" s="11"/>
      <c r="BB2094" s="11"/>
      <c r="BC2094" s="11"/>
      <c r="BD2094" s="11"/>
      <c r="BE2094" s="11"/>
      <c r="BF2094" s="11"/>
      <c r="BG2094" s="11"/>
      <c r="BH2094" s="11"/>
      <c r="BI2094" s="11"/>
      <c r="BJ2094" s="11"/>
      <c r="BK2094" s="11"/>
      <c r="BL2094" s="11"/>
      <c r="BM2094" s="11"/>
      <c r="BN2094" s="11"/>
      <c r="BO2094" s="11"/>
      <c r="BP2094" s="1" t="str">
        <v>0- Port Costs</v>
      </c>
      <c r="BT2094" s="1" t="str">
        <v>0- Port Value</v>
      </c>
      <c r="BU2094" s="11"/>
    </row>
    <row r="2095" spans="8:73" hidden="1" outlineLevel="1" x14ac:dyDescent="0.3">
      <c r="H2095" s="1" t="str">
        <v>0 - BM Costs</v>
      </c>
      <c r="L2095" s="1" t="str">
        <v>0 - BM Port</v>
      </c>
      <c r="N2095" s="1" t="str">
        <v>0 - Port Assets</v>
      </c>
      <c r="O2095" s="11"/>
      <c r="P2095" s="11"/>
      <c r="Q2095" s="11"/>
      <c r="R2095" s="11"/>
      <c r="S2095" s="11"/>
      <c r="T2095" s="11"/>
      <c r="U2095" s="11"/>
      <c r="V2095" s="11"/>
      <c r="W2095" s="11"/>
      <c r="X2095" s="11"/>
      <c r="Y2095" s="11"/>
      <c r="Z2095" s="11"/>
      <c r="AA2095" s="11"/>
      <c r="AB2095" s="11"/>
      <c r="AC2095" s="11"/>
      <c r="AD2095" s="11"/>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c r="AY2095" s="11"/>
      <c r="AZ2095" s="11"/>
      <c r="BA2095" s="11"/>
      <c r="BB2095" s="11"/>
      <c r="BC2095" s="11"/>
      <c r="BD2095" s="11"/>
      <c r="BE2095" s="11"/>
      <c r="BF2095" s="11"/>
      <c r="BG2095" s="11"/>
      <c r="BH2095" s="11"/>
      <c r="BI2095" s="11"/>
      <c r="BJ2095" s="11"/>
      <c r="BK2095" s="11"/>
      <c r="BL2095" s="11"/>
      <c r="BM2095" s="11"/>
      <c r="BN2095" s="11"/>
      <c r="BO2095" s="11"/>
      <c r="BP2095" s="1" t="str">
        <v>0- Port Costs</v>
      </c>
      <c r="BT2095" s="1" t="str">
        <v>0- Port Value</v>
      </c>
      <c r="BU2095" s="11"/>
    </row>
    <row r="2096" spans="8:73" hidden="1" outlineLevel="1" x14ac:dyDescent="0.3">
      <c r="H2096" s="1" t="str">
        <v>0 - BM Costs</v>
      </c>
      <c r="L2096" s="1" t="str">
        <v>0 - BM Port</v>
      </c>
      <c r="N2096" s="1" t="str">
        <v>0 - Port Assets</v>
      </c>
      <c r="O2096" s="11"/>
      <c r="P2096" s="11"/>
      <c r="Q2096" s="11"/>
      <c r="R2096" s="11"/>
      <c r="S2096" s="11"/>
      <c r="T2096" s="11"/>
      <c r="U2096" s="11"/>
      <c r="V2096" s="11"/>
      <c r="W2096" s="11"/>
      <c r="X2096" s="11"/>
      <c r="Y2096" s="11"/>
      <c r="Z2096" s="11"/>
      <c r="AA2096" s="11"/>
      <c r="AB2096" s="11"/>
      <c r="AC2096" s="11"/>
      <c r="AD2096" s="11"/>
      <c r="AE2096" s="11"/>
      <c r="AF2096" s="11"/>
      <c r="AG2096" s="11"/>
      <c r="AH2096" s="11"/>
      <c r="AI2096" s="11"/>
      <c r="AJ2096" s="11"/>
      <c r="AK2096" s="11"/>
      <c r="AL2096" s="11"/>
      <c r="AM2096" s="11"/>
      <c r="AN2096" s="11"/>
      <c r="AO2096" s="11"/>
      <c r="AP2096" s="11"/>
      <c r="AQ2096" s="11"/>
      <c r="AR2096" s="11"/>
      <c r="AS2096" s="11"/>
      <c r="AT2096" s="11"/>
      <c r="AU2096" s="11"/>
      <c r="AV2096" s="11"/>
      <c r="AW2096" s="11"/>
      <c r="AX2096" s="11"/>
      <c r="AY2096" s="11"/>
      <c r="AZ2096" s="11"/>
      <c r="BA2096" s="11"/>
      <c r="BB2096" s="11"/>
      <c r="BC2096" s="11"/>
      <c r="BD2096" s="11"/>
      <c r="BE2096" s="11"/>
      <c r="BF2096" s="11"/>
      <c r="BG2096" s="11"/>
      <c r="BH2096" s="11"/>
      <c r="BI2096" s="11"/>
      <c r="BJ2096" s="11"/>
      <c r="BK2096" s="11"/>
      <c r="BL2096" s="11"/>
      <c r="BM2096" s="11"/>
      <c r="BN2096" s="11"/>
      <c r="BO2096" s="11"/>
      <c r="BP2096" s="1" t="str">
        <v>0- Port Costs</v>
      </c>
      <c r="BT2096" s="1" t="str">
        <v>0- Port Value</v>
      </c>
      <c r="BU2096" s="11"/>
    </row>
    <row r="2097" spans="8:73" hidden="1" outlineLevel="1" x14ac:dyDescent="0.3">
      <c r="H2097" s="1" t="str">
        <v>0 - BM Costs</v>
      </c>
      <c r="L2097" s="1" t="str">
        <v>0 - BM Port</v>
      </c>
      <c r="N2097" s="1" t="str">
        <v>0 - Port Assets</v>
      </c>
      <c r="O2097" s="11"/>
      <c r="P2097" s="11"/>
      <c r="Q2097" s="11"/>
      <c r="R2097" s="11"/>
      <c r="S2097" s="11"/>
      <c r="T2097" s="11"/>
      <c r="U2097" s="11"/>
      <c r="V2097" s="11"/>
      <c r="W2097" s="11"/>
      <c r="X2097" s="11"/>
      <c r="Y2097" s="11"/>
      <c r="Z2097" s="11"/>
      <c r="AA2097" s="11"/>
      <c r="AB2097" s="11"/>
      <c r="AC2097" s="11"/>
      <c r="AD2097" s="11"/>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c r="BC2097" s="11"/>
      <c r="BD2097" s="11"/>
      <c r="BE2097" s="11"/>
      <c r="BF2097" s="11"/>
      <c r="BG2097" s="11"/>
      <c r="BH2097" s="11"/>
      <c r="BI2097" s="11"/>
      <c r="BJ2097" s="11"/>
      <c r="BK2097" s="11"/>
      <c r="BL2097" s="11"/>
      <c r="BM2097" s="11"/>
      <c r="BN2097" s="11"/>
      <c r="BO2097" s="11"/>
      <c r="BP2097" s="1" t="str">
        <v>0- Port Costs</v>
      </c>
      <c r="BT2097" s="1" t="str">
        <v>0- Port Value</v>
      </c>
      <c r="BU2097" s="11"/>
    </row>
    <row r="2098" spans="8:73" hidden="1" outlineLevel="1" x14ac:dyDescent="0.3">
      <c r="H2098" s="1" t="str">
        <v>0 - BM Costs</v>
      </c>
      <c r="L2098" s="1" t="str">
        <v>0 - BM Port</v>
      </c>
      <c r="N2098" s="1" t="str">
        <v>0 - Port Assets</v>
      </c>
      <c r="O2098" s="11"/>
      <c r="P2098" s="11"/>
      <c r="Q2098" s="11"/>
      <c r="R2098" s="11"/>
      <c r="S2098" s="11"/>
      <c r="T2098" s="11"/>
      <c r="U2098" s="11"/>
      <c r="V2098" s="11"/>
      <c r="W2098" s="11"/>
      <c r="X2098" s="11"/>
      <c r="Y2098" s="11"/>
      <c r="Z2098" s="11"/>
      <c r="AA2098" s="11"/>
      <c r="AB2098" s="11"/>
      <c r="AC2098" s="11"/>
      <c r="AD2098" s="11"/>
      <c r="AE2098" s="11"/>
      <c r="AF2098" s="11"/>
      <c r="AG2098" s="11"/>
      <c r="AH2098" s="11"/>
      <c r="AI2098" s="11"/>
      <c r="AJ2098" s="11"/>
      <c r="AK2098" s="11"/>
      <c r="AL2098" s="11"/>
      <c r="AM2098" s="11"/>
      <c r="AN2098" s="11"/>
      <c r="AO2098" s="11"/>
      <c r="AP2098" s="11"/>
      <c r="AQ2098" s="11"/>
      <c r="AR2098" s="11"/>
      <c r="AS2098" s="11"/>
      <c r="AT2098" s="11"/>
      <c r="AU2098" s="11"/>
      <c r="AV2098" s="11"/>
      <c r="AW2098" s="11"/>
      <c r="AX2098" s="11"/>
      <c r="AY2098" s="11"/>
      <c r="AZ2098" s="11"/>
      <c r="BA2098" s="11"/>
      <c r="BB2098" s="11"/>
      <c r="BC2098" s="11"/>
      <c r="BD2098" s="11"/>
      <c r="BE2098" s="11"/>
      <c r="BF2098" s="11"/>
      <c r="BG2098" s="11"/>
      <c r="BH2098" s="11"/>
      <c r="BI2098" s="11"/>
      <c r="BJ2098" s="11"/>
      <c r="BK2098" s="11"/>
      <c r="BL2098" s="11"/>
      <c r="BM2098" s="11"/>
      <c r="BN2098" s="11"/>
      <c r="BO2098" s="11"/>
      <c r="BP2098" s="1" t="str">
        <v>0- Port Costs</v>
      </c>
      <c r="BT2098" s="1" t="str">
        <v>0- Port Value</v>
      </c>
      <c r="BU2098" s="11"/>
    </row>
    <row r="2099" spans="8:73" hidden="1" outlineLevel="1" x14ac:dyDescent="0.3">
      <c r="H2099" s="1" t="str">
        <v>0 - BM Costs</v>
      </c>
      <c r="L2099" s="1" t="str">
        <v>0 - BM Port</v>
      </c>
      <c r="N2099" s="1" t="str">
        <v>0 - Port Assets</v>
      </c>
      <c r="O2099" s="11"/>
      <c r="P2099" s="11"/>
      <c r="Q2099" s="11"/>
      <c r="R2099" s="11"/>
      <c r="S2099" s="11"/>
      <c r="T2099" s="11"/>
      <c r="U2099" s="11"/>
      <c r="V2099" s="11"/>
      <c r="W2099" s="11"/>
      <c r="X2099" s="11"/>
      <c r="Y2099" s="11"/>
      <c r="Z2099" s="11"/>
      <c r="AA2099" s="11"/>
      <c r="AB2099" s="11"/>
      <c r="AC2099" s="11"/>
      <c r="AD2099" s="11"/>
      <c r="AE2099" s="11"/>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c r="BC2099" s="11"/>
      <c r="BD2099" s="11"/>
      <c r="BE2099" s="11"/>
      <c r="BF2099" s="11"/>
      <c r="BG2099" s="11"/>
      <c r="BH2099" s="11"/>
      <c r="BI2099" s="11"/>
      <c r="BJ2099" s="11"/>
      <c r="BK2099" s="11"/>
      <c r="BL2099" s="11"/>
      <c r="BM2099" s="11"/>
      <c r="BN2099" s="11"/>
      <c r="BO2099" s="11"/>
      <c r="BP2099" s="1" t="str">
        <v>0- Port Costs</v>
      </c>
      <c r="BT2099" s="1" t="str">
        <v>0- Port Value</v>
      </c>
      <c r="BU2099" s="11"/>
    </row>
    <row r="2100" spans="8:73" hidden="1" outlineLevel="1" x14ac:dyDescent="0.3">
      <c r="H2100" s="1" t="str">
        <v>0 - BM Costs</v>
      </c>
      <c r="L2100" s="1" t="str">
        <v>0 - BM Port</v>
      </c>
      <c r="N2100" s="1" t="str">
        <v>0 - Port Assets</v>
      </c>
      <c r="O2100" s="11"/>
      <c r="P2100" s="11"/>
      <c r="Q2100" s="11"/>
      <c r="R2100" s="11"/>
      <c r="S2100" s="11"/>
      <c r="T2100" s="11"/>
      <c r="U2100" s="11"/>
      <c r="V2100" s="11"/>
      <c r="W2100" s="11"/>
      <c r="X2100" s="11"/>
      <c r="Y2100" s="11"/>
      <c r="Z2100" s="11"/>
      <c r="AA2100" s="11"/>
      <c r="AB2100" s="11"/>
      <c r="AC2100" s="11"/>
      <c r="AD2100" s="11"/>
      <c r="AE2100" s="11"/>
      <c r="AF2100" s="11"/>
      <c r="AG2100" s="11"/>
      <c r="AH2100" s="11"/>
      <c r="AI2100" s="11"/>
      <c r="AJ2100" s="11"/>
      <c r="AK2100" s="11"/>
      <c r="AL2100" s="11"/>
      <c r="AM2100" s="11"/>
      <c r="AN2100" s="11"/>
      <c r="AO2100" s="11"/>
      <c r="AP2100" s="11"/>
      <c r="AQ2100" s="11"/>
      <c r="AR2100" s="11"/>
      <c r="AS2100" s="11"/>
      <c r="AT2100" s="11"/>
      <c r="AU2100" s="11"/>
      <c r="AV2100" s="11"/>
      <c r="AW2100" s="11"/>
      <c r="AX2100" s="11"/>
      <c r="AY2100" s="11"/>
      <c r="AZ2100" s="11"/>
      <c r="BA2100" s="11"/>
      <c r="BB2100" s="11"/>
      <c r="BC2100" s="11"/>
      <c r="BD2100" s="11"/>
      <c r="BE2100" s="11"/>
      <c r="BF2100" s="11"/>
      <c r="BG2100" s="11"/>
      <c r="BH2100" s="11"/>
      <c r="BI2100" s="11"/>
      <c r="BJ2100" s="11"/>
      <c r="BK2100" s="11"/>
      <c r="BL2100" s="11"/>
      <c r="BM2100" s="11"/>
      <c r="BN2100" s="11"/>
      <c r="BO2100" s="11"/>
      <c r="BP2100" s="1" t="str">
        <v>0- Port Costs</v>
      </c>
      <c r="BT2100" s="1" t="str">
        <v>0- Port Value</v>
      </c>
      <c r="BU2100" s="11"/>
    </row>
    <row r="2101" spans="8:73" hidden="1" outlineLevel="1" x14ac:dyDescent="0.3">
      <c r="H2101" s="1" t="str">
        <v>0 - BM Costs</v>
      </c>
      <c r="L2101" s="1" t="str">
        <v>0 - BM Port</v>
      </c>
      <c r="N2101" s="1" t="str">
        <v>0 - Port Assets</v>
      </c>
      <c r="O2101" s="11"/>
      <c r="P2101" s="11"/>
      <c r="Q2101" s="11"/>
      <c r="R2101" s="11"/>
      <c r="S2101" s="11"/>
      <c r="T2101" s="11"/>
      <c r="U2101" s="11"/>
      <c r="V2101" s="11"/>
      <c r="W2101" s="11"/>
      <c r="X2101" s="11"/>
      <c r="Y2101" s="11"/>
      <c r="Z2101" s="11"/>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c r="BC2101" s="11"/>
      <c r="BD2101" s="11"/>
      <c r="BE2101" s="11"/>
      <c r="BF2101" s="11"/>
      <c r="BG2101" s="11"/>
      <c r="BH2101" s="11"/>
      <c r="BI2101" s="11"/>
      <c r="BJ2101" s="11"/>
      <c r="BK2101" s="11"/>
      <c r="BL2101" s="11"/>
      <c r="BM2101" s="11"/>
      <c r="BN2101" s="11"/>
      <c r="BO2101" s="11"/>
      <c r="BP2101" s="1" t="str">
        <v>0- Port Costs</v>
      </c>
      <c r="BT2101" s="1" t="str">
        <v>0- Port Value</v>
      </c>
      <c r="BU2101" s="11"/>
    </row>
    <row r="2102" spans="8:73" hidden="1" outlineLevel="1" x14ac:dyDescent="0.3">
      <c r="H2102" s="1" t="str">
        <v>0 - BM Costs</v>
      </c>
      <c r="L2102" s="1" t="str">
        <v>0 - BM Port</v>
      </c>
      <c r="N2102" s="1" t="str">
        <v>0 - Port Assets</v>
      </c>
      <c r="O2102" s="11"/>
      <c r="P2102" s="11"/>
      <c r="Q2102" s="11"/>
      <c r="R2102" s="11"/>
      <c r="S2102" s="11"/>
      <c r="T2102" s="11"/>
      <c r="U2102" s="11"/>
      <c r="V2102" s="11"/>
      <c r="W2102" s="11"/>
      <c r="X2102" s="11"/>
      <c r="Y2102" s="11"/>
      <c r="Z2102" s="11"/>
      <c r="AA2102" s="11"/>
      <c r="AB2102" s="11"/>
      <c r="AC2102" s="11"/>
      <c r="AD2102" s="11"/>
      <c r="AE2102" s="11"/>
      <c r="AF2102" s="11"/>
      <c r="AG2102" s="11"/>
      <c r="AH2102" s="11"/>
      <c r="AI2102" s="11"/>
      <c r="AJ2102" s="11"/>
      <c r="AK2102" s="11"/>
      <c r="AL2102" s="11"/>
      <c r="AM2102" s="11"/>
      <c r="AN2102" s="11"/>
      <c r="AO2102" s="11"/>
      <c r="AP2102" s="11"/>
      <c r="AQ2102" s="11"/>
      <c r="AR2102" s="11"/>
      <c r="AS2102" s="11"/>
      <c r="AT2102" s="11"/>
      <c r="AU2102" s="11"/>
      <c r="AV2102" s="11"/>
      <c r="AW2102" s="11"/>
      <c r="AX2102" s="11"/>
      <c r="AY2102" s="11"/>
      <c r="AZ2102" s="11"/>
      <c r="BA2102" s="11"/>
      <c r="BB2102" s="11"/>
      <c r="BC2102" s="11"/>
      <c r="BD2102" s="11"/>
      <c r="BE2102" s="11"/>
      <c r="BF2102" s="11"/>
      <c r="BG2102" s="11"/>
      <c r="BH2102" s="11"/>
      <c r="BI2102" s="11"/>
      <c r="BJ2102" s="11"/>
      <c r="BK2102" s="11"/>
      <c r="BL2102" s="11"/>
      <c r="BM2102" s="11"/>
      <c r="BN2102" s="11"/>
      <c r="BO2102" s="11"/>
      <c r="BP2102" s="1" t="str">
        <v>0- Port Costs</v>
      </c>
      <c r="BT2102" s="1" t="str">
        <v>0- Port Value</v>
      </c>
      <c r="BU2102" s="11"/>
    </row>
    <row r="2103" spans="8:73" hidden="1" outlineLevel="1" x14ac:dyDescent="0.3">
      <c r="H2103" s="1" t="str">
        <v>0 - BM Costs</v>
      </c>
      <c r="L2103" s="1" t="str">
        <v>0 - BM Port</v>
      </c>
      <c r="N2103" s="1" t="str">
        <v>0 - Port Assets</v>
      </c>
      <c r="O2103" s="11"/>
      <c r="P2103" s="11"/>
      <c r="Q2103" s="11"/>
      <c r="R2103" s="11"/>
      <c r="S2103" s="11"/>
      <c r="T2103" s="11"/>
      <c r="U2103" s="11"/>
      <c r="V2103" s="11"/>
      <c r="W2103" s="11"/>
      <c r="X2103" s="11"/>
      <c r="Y2103" s="11"/>
      <c r="Z2103" s="11"/>
      <c r="AA2103" s="11"/>
      <c r="AB2103" s="11"/>
      <c r="AC2103" s="11"/>
      <c r="AD2103" s="11"/>
      <c r="AE2103" s="11"/>
      <c r="AF2103" s="11"/>
      <c r="AG2103" s="11"/>
      <c r="AH2103" s="11"/>
      <c r="AI2103" s="11"/>
      <c r="AJ2103" s="11"/>
      <c r="AK2103" s="11"/>
      <c r="AL2103" s="11"/>
      <c r="AM2103" s="11"/>
      <c r="AN2103" s="11"/>
      <c r="AO2103" s="11"/>
      <c r="AP2103" s="11"/>
      <c r="AQ2103" s="11"/>
      <c r="AR2103" s="11"/>
      <c r="AS2103" s="11"/>
      <c r="AT2103" s="11"/>
      <c r="AU2103" s="11"/>
      <c r="AV2103" s="11"/>
      <c r="AW2103" s="11"/>
      <c r="AX2103" s="11"/>
      <c r="AY2103" s="11"/>
      <c r="AZ2103" s="11"/>
      <c r="BA2103" s="11"/>
      <c r="BB2103" s="11"/>
      <c r="BC2103" s="11"/>
      <c r="BD2103" s="11"/>
      <c r="BE2103" s="11"/>
      <c r="BF2103" s="11"/>
      <c r="BG2103" s="11"/>
      <c r="BH2103" s="11"/>
      <c r="BI2103" s="11"/>
      <c r="BJ2103" s="11"/>
      <c r="BK2103" s="11"/>
      <c r="BL2103" s="11"/>
      <c r="BM2103" s="11"/>
      <c r="BN2103" s="11"/>
      <c r="BO2103" s="11"/>
      <c r="BP2103" s="1" t="str">
        <v>0- Port Costs</v>
      </c>
      <c r="BT2103" s="1" t="str">
        <v>0- Port Value</v>
      </c>
      <c r="BU2103" s="11"/>
    </row>
    <row r="2104" spans="8:73" hidden="1" outlineLevel="1" x14ac:dyDescent="0.3">
      <c r="H2104" s="1" t="str">
        <v>0 - BM Costs</v>
      </c>
      <c r="L2104" s="1" t="str">
        <v>0 - BM Port</v>
      </c>
      <c r="N2104" s="1" t="str">
        <v>0 - Port Assets</v>
      </c>
      <c r="O2104" s="11"/>
      <c r="P2104" s="11"/>
      <c r="Q2104" s="11"/>
      <c r="R2104" s="11"/>
      <c r="S2104" s="11"/>
      <c r="T2104" s="11"/>
      <c r="U2104" s="11"/>
      <c r="V2104" s="11"/>
      <c r="W2104" s="11"/>
      <c r="X2104" s="11"/>
      <c r="Y2104" s="11"/>
      <c r="Z2104" s="11"/>
      <c r="AA2104" s="11"/>
      <c r="AB2104" s="11"/>
      <c r="AC2104" s="11"/>
      <c r="AD2104" s="11"/>
      <c r="AE2104" s="11"/>
      <c r="AF2104" s="11"/>
      <c r="AG2104" s="11"/>
      <c r="AH2104" s="11"/>
      <c r="AI2104" s="11"/>
      <c r="AJ2104" s="11"/>
      <c r="AK2104" s="11"/>
      <c r="AL2104" s="11"/>
      <c r="AM2104" s="11"/>
      <c r="AN2104" s="11"/>
      <c r="AO2104" s="11"/>
      <c r="AP2104" s="11"/>
      <c r="AQ2104" s="11"/>
      <c r="AR2104" s="11"/>
      <c r="AS2104" s="11"/>
      <c r="AT2104" s="11"/>
      <c r="AU2104" s="11"/>
      <c r="AV2104" s="11"/>
      <c r="AW2104" s="11"/>
      <c r="AX2104" s="11"/>
      <c r="AY2104" s="11"/>
      <c r="AZ2104" s="11"/>
      <c r="BA2104" s="11"/>
      <c r="BB2104" s="11"/>
      <c r="BC2104" s="11"/>
      <c r="BD2104" s="11"/>
      <c r="BE2104" s="11"/>
      <c r="BF2104" s="11"/>
      <c r="BG2104" s="11"/>
      <c r="BH2104" s="11"/>
      <c r="BI2104" s="11"/>
      <c r="BJ2104" s="11"/>
      <c r="BK2104" s="11"/>
      <c r="BL2104" s="11"/>
      <c r="BM2104" s="11"/>
      <c r="BN2104" s="11"/>
      <c r="BO2104" s="11"/>
      <c r="BP2104" s="1" t="str">
        <v>0- Port Costs</v>
      </c>
      <c r="BT2104" s="1" t="str">
        <v>0- Port Value</v>
      </c>
      <c r="BU2104" s="11"/>
    </row>
    <row r="2105" spans="8:73" hidden="1" outlineLevel="1" x14ac:dyDescent="0.3">
      <c r="H2105" s="1" t="str">
        <v>0 - BM Costs</v>
      </c>
      <c r="L2105" s="1" t="str">
        <v>0 - BM Port</v>
      </c>
      <c r="N2105" s="1" t="str">
        <v>0 - Port Assets</v>
      </c>
      <c r="O2105" s="11"/>
      <c r="P2105" s="11"/>
      <c r="Q2105" s="11"/>
      <c r="R2105" s="11"/>
      <c r="S2105" s="11"/>
      <c r="T2105" s="11"/>
      <c r="U2105" s="11"/>
      <c r="V2105" s="11"/>
      <c r="W2105" s="11"/>
      <c r="X2105" s="11"/>
      <c r="Y2105" s="11"/>
      <c r="Z2105" s="11"/>
      <c r="AA2105" s="11"/>
      <c r="AB2105" s="11"/>
      <c r="AC2105" s="11"/>
      <c r="AD2105" s="11"/>
      <c r="AE2105" s="11"/>
      <c r="AF2105" s="11"/>
      <c r="AG2105" s="11"/>
      <c r="AH2105" s="11"/>
      <c r="AI2105" s="11"/>
      <c r="AJ2105" s="11"/>
      <c r="AK2105" s="11"/>
      <c r="AL2105" s="11"/>
      <c r="AM2105" s="11"/>
      <c r="AN2105" s="11"/>
      <c r="AO2105" s="11"/>
      <c r="AP2105" s="11"/>
      <c r="AQ2105" s="11"/>
      <c r="AR2105" s="11"/>
      <c r="AS2105" s="11"/>
      <c r="AT2105" s="11"/>
      <c r="AU2105" s="11"/>
      <c r="AV2105" s="11"/>
      <c r="AW2105" s="11"/>
      <c r="AX2105" s="11"/>
      <c r="AY2105" s="11"/>
      <c r="AZ2105" s="11"/>
      <c r="BA2105" s="11"/>
      <c r="BB2105" s="11"/>
      <c r="BC2105" s="11"/>
      <c r="BD2105" s="11"/>
      <c r="BE2105" s="11"/>
      <c r="BF2105" s="11"/>
      <c r="BG2105" s="11"/>
      <c r="BH2105" s="11"/>
      <c r="BI2105" s="11"/>
      <c r="BJ2105" s="11"/>
      <c r="BK2105" s="11"/>
      <c r="BL2105" s="11"/>
      <c r="BM2105" s="11"/>
      <c r="BN2105" s="11"/>
      <c r="BO2105" s="11"/>
      <c r="BP2105" s="1" t="str">
        <v>0- Port Costs</v>
      </c>
      <c r="BT2105" s="1" t="str">
        <v>0- Port Value</v>
      </c>
      <c r="BU2105" s="11"/>
    </row>
    <row r="2106" spans="8:73" hidden="1" outlineLevel="1" x14ac:dyDescent="0.3">
      <c r="H2106" s="1" t="str">
        <v>0 - BM Costs</v>
      </c>
      <c r="L2106" s="1" t="str">
        <v>0 - BM Port</v>
      </c>
      <c r="N2106" s="1" t="str">
        <v>0 - Port Assets</v>
      </c>
      <c r="O2106" s="11"/>
      <c r="P2106" s="11"/>
      <c r="Q2106" s="11"/>
      <c r="R2106" s="11"/>
      <c r="S2106" s="11"/>
      <c r="T2106" s="11"/>
      <c r="U2106" s="11"/>
      <c r="V2106" s="11"/>
      <c r="W2106" s="11"/>
      <c r="X2106" s="11"/>
      <c r="Y2106" s="11"/>
      <c r="Z2106" s="11"/>
      <c r="AA2106" s="11"/>
      <c r="AB2106" s="11"/>
      <c r="AC2106" s="11"/>
      <c r="AD2106" s="11"/>
      <c r="AE2106" s="11"/>
      <c r="AF2106" s="11"/>
      <c r="AG2106" s="11"/>
      <c r="AH2106" s="11"/>
      <c r="AI2106" s="11"/>
      <c r="AJ2106" s="11"/>
      <c r="AK2106" s="11"/>
      <c r="AL2106" s="11"/>
      <c r="AM2106" s="11"/>
      <c r="AN2106" s="11"/>
      <c r="AO2106" s="11"/>
      <c r="AP2106" s="11"/>
      <c r="AQ2106" s="11"/>
      <c r="AR2106" s="11"/>
      <c r="AS2106" s="11"/>
      <c r="AT2106" s="11"/>
      <c r="AU2106" s="11"/>
      <c r="AV2106" s="11"/>
      <c r="AW2106" s="11"/>
      <c r="AX2106" s="11"/>
      <c r="AY2106" s="11"/>
      <c r="AZ2106" s="11"/>
      <c r="BA2106" s="11"/>
      <c r="BB2106" s="11"/>
      <c r="BC2106" s="11"/>
      <c r="BD2106" s="11"/>
      <c r="BE2106" s="11"/>
      <c r="BF2106" s="11"/>
      <c r="BG2106" s="11"/>
      <c r="BH2106" s="11"/>
      <c r="BI2106" s="11"/>
      <c r="BJ2106" s="11"/>
      <c r="BK2106" s="11"/>
      <c r="BL2106" s="11"/>
      <c r="BM2106" s="11"/>
      <c r="BN2106" s="11"/>
      <c r="BO2106" s="11"/>
      <c r="BP2106" s="1" t="str">
        <v>0- Port Costs</v>
      </c>
      <c r="BT2106" s="1" t="str">
        <v>0- Port Value</v>
      </c>
      <c r="BU2106" s="11"/>
    </row>
    <row r="2107" spans="8:73" hidden="1" outlineLevel="1" x14ac:dyDescent="0.3">
      <c r="H2107" s="1" t="str">
        <v>0 - BM Costs</v>
      </c>
      <c r="L2107" s="1" t="str">
        <v>0 - BM Port</v>
      </c>
      <c r="N2107" s="1" t="str">
        <v>0 - Port Assets</v>
      </c>
      <c r="O2107" s="11"/>
      <c r="P2107" s="11"/>
      <c r="Q2107" s="11"/>
      <c r="R2107" s="11"/>
      <c r="S2107" s="11"/>
      <c r="T2107" s="11"/>
      <c r="U2107" s="11"/>
      <c r="V2107" s="11"/>
      <c r="W2107" s="11"/>
      <c r="X2107" s="11"/>
      <c r="Y2107" s="11"/>
      <c r="Z2107" s="11"/>
      <c r="AA2107" s="11"/>
      <c r="AB2107" s="11"/>
      <c r="AC2107" s="11"/>
      <c r="AD2107" s="11"/>
      <c r="AE2107" s="11"/>
      <c r="AF2107" s="11"/>
      <c r="AG2107" s="11"/>
      <c r="AH2107" s="11"/>
      <c r="AI2107" s="11"/>
      <c r="AJ2107" s="11"/>
      <c r="AK2107" s="11"/>
      <c r="AL2107" s="11"/>
      <c r="AM2107" s="11"/>
      <c r="AN2107" s="11"/>
      <c r="AO2107" s="11"/>
      <c r="AP2107" s="11"/>
      <c r="AQ2107" s="11"/>
      <c r="AR2107" s="11"/>
      <c r="AS2107" s="11"/>
      <c r="AT2107" s="11"/>
      <c r="AU2107" s="11"/>
      <c r="AV2107" s="11"/>
      <c r="AW2107" s="11"/>
      <c r="AX2107" s="11"/>
      <c r="AY2107" s="11"/>
      <c r="AZ2107" s="11"/>
      <c r="BA2107" s="11"/>
      <c r="BB2107" s="11"/>
      <c r="BC2107" s="11"/>
      <c r="BD2107" s="11"/>
      <c r="BE2107" s="11"/>
      <c r="BF2107" s="11"/>
      <c r="BG2107" s="11"/>
      <c r="BH2107" s="11"/>
      <c r="BI2107" s="11"/>
      <c r="BJ2107" s="11"/>
      <c r="BK2107" s="11"/>
      <c r="BL2107" s="11"/>
      <c r="BM2107" s="11"/>
      <c r="BN2107" s="11"/>
      <c r="BO2107" s="11"/>
      <c r="BP2107" s="1" t="str">
        <v>0- Port Costs</v>
      </c>
      <c r="BT2107" s="1" t="str">
        <v>0- Port Value</v>
      </c>
      <c r="BU2107" s="11"/>
    </row>
    <row r="2108" spans="8:73" hidden="1" outlineLevel="1" x14ac:dyDescent="0.3">
      <c r="H2108" s="1" t="str">
        <v>0 - BM Costs</v>
      </c>
      <c r="L2108" s="1" t="str">
        <v>0 - BM Port</v>
      </c>
      <c r="N2108" s="1" t="str">
        <v>0 - Port Assets</v>
      </c>
      <c r="O2108" s="11"/>
      <c r="P2108" s="11"/>
      <c r="Q2108" s="11"/>
      <c r="R2108" s="11"/>
      <c r="S2108" s="11"/>
      <c r="T2108" s="11"/>
      <c r="U2108" s="11"/>
      <c r="V2108" s="11"/>
      <c r="W2108" s="11"/>
      <c r="X2108" s="11"/>
      <c r="Y2108" s="11"/>
      <c r="Z2108" s="11"/>
      <c r="AA2108" s="11"/>
      <c r="AB2108" s="11"/>
      <c r="AC2108" s="11"/>
      <c r="AD2108" s="11"/>
      <c r="AE2108" s="11"/>
      <c r="AF2108" s="11"/>
      <c r="AG2108" s="11"/>
      <c r="AH2108" s="11"/>
      <c r="AI2108" s="11"/>
      <c r="AJ2108" s="11"/>
      <c r="AK2108" s="11"/>
      <c r="AL2108" s="11"/>
      <c r="AM2108" s="11"/>
      <c r="AN2108" s="11"/>
      <c r="AO2108" s="11"/>
      <c r="AP2108" s="11"/>
      <c r="AQ2108" s="11"/>
      <c r="AR2108" s="11"/>
      <c r="AS2108" s="11"/>
      <c r="AT2108" s="11"/>
      <c r="AU2108" s="11"/>
      <c r="AV2108" s="11"/>
      <c r="AW2108" s="11"/>
      <c r="AX2108" s="11"/>
      <c r="AY2108" s="11"/>
      <c r="AZ2108" s="11"/>
      <c r="BA2108" s="11"/>
      <c r="BB2108" s="11"/>
      <c r="BC2108" s="11"/>
      <c r="BD2108" s="11"/>
      <c r="BE2108" s="11"/>
      <c r="BF2108" s="11"/>
      <c r="BG2108" s="11"/>
      <c r="BH2108" s="11"/>
      <c r="BI2108" s="11"/>
      <c r="BJ2108" s="11"/>
      <c r="BK2108" s="11"/>
      <c r="BL2108" s="11"/>
      <c r="BM2108" s="11"/>
      <c r="BN2108" s="11"/>
      <c r="BO2108" s="11"/>
      <c r="BP2108" s="1" t="str">
        <v>0- Port Costs</v>
      </c>
      <c r="BT2108" s="1" t="str">
        <v>0- Port Value</v>
      </c>
      <c r="BU2108" s="11"/>
    </row>
    <row r="2109" spans="8:73" hidden="1" outlineLevel="1" x14ac:dyDescent="0.3">
      <c r="H2109" s="1" t="str">
        <v>0 - BM Costs</v>
      </c>
      <c r="L2109" s="1" t="str">
        <v>0 - BM Port</v>
      </c>
      <c r="N2109" s="1" t="str">
        <v>0 - Port Assets</v>
      </c>
      <c r="O2109" s="11"/>
      <c r="P2109" s="11"/>
      <c r="Q2109" s="11"/>
      <c r="R2109" s="11"/>
      <c r="S2109" s="11"/>
      <c r="T2109" s="11"/>
      <c r="U2109" s="11"/>
      <c r="V2109" s="11"/>
      <c r="W2109" s="11"/>
      <c r="X2109" s="11"/>
      <c r="Y2109" s="11"/>
      <c r="Z2109" s="11"/>
      <c r="AA2109" s="11"/>
      <c r="AB2109" s="11"/>
      <c r="AC2109" s="11"/>
      <c r="AD2109" s="11"/>
      <c r="AE2109" s="11"/>
      <c r="AF2109" s="11"/>
      <c r="AG2109" s="11"/>
      <c r="AH2109" s="11"/>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c r="BC2109" s="11"/>
      <c r="BD2109" s="11"/>
      <c r="BE2109" s="11"/>
      <c r="BF2109" s="11"/>
      <c r="BG2109" s="11"/>
      <c r="BH2109" s="11"/>
      <c r="BI2109" s="11"/>
      <c r="BJ2109" s="11"/>
      <c r="BK2109" s="11"/>
      <c r="BL2109" s="11"/>
      <c r="BM2109" s="11"/>
      <c r="BN2109" s="11"/>
      <c r="BO2109" s="11"/>
      <c r="BP2109" s="1" t="str">
        <v>0- Port Costs</v>
      </c>
      <c r="BT2109" s="1" t="str">
        <v>0- Port Value</v>
      </c>
      <c r="BU2109" s="11"/>
    </row>
    <row r="2110" spans="8:73" hidden="1" outlineLevel="1" x14ac:dyDescent="0.3">
      <c r="H2110" s="1" t="str">
        <v>0 - BM Costs</v>
      </c>
      <c r="L2110" s="1" t="str">
        <v>0 - BM Port</v>
      </c>
      <c r="N2110" s="1" t="str">
        <v>0 - Port Assets</v>
      </c>
      <c r="O2110" s="11"/>
      <c r="P2110" s="11"/>
      <c r="Q2110" s="11"/>
      <c r="R2110" s="11"/>
      <c r="S2110" s="11"/>
      <c r="T2110" s="11"/>
      <c r="U2110" s="11"/>
      <c r="V2110" s="11"/>
      <c r="W2110" s="11"/>
      <c r="X2110" s="11"/>
      <c r="Y2110" s="11"/>
      <c r="Z2110" s="11"/>
      <c r="AA2110" s="11"/>
      <c r="AB2110" s="11"/>
      <c r="AC2110" s="11"/>
      <c r="AD2110" s="11"/>
      <c r="AE2110" s="11"/>
      <c r="AF2110" s="11"/>
      <c r="AG2110" s="11"/>
      <c r="AH2110" s="11"/>
      <c r="AI2110" s="11"/>
      <c r="AJ2110" s="11"/>
      <c r="AK2110" s="11"/>
      <c r="AL2110" s="11"/>
      <c r="AM2110" s="11"/>
      <c r="AN2110" s="11"/>
      <c r="AO2110" s="11"/>
      <c r="AP2110" s="11"/>
      <c r="AQ2110" s="11"/>
      <c r="AR2110" s="11"/>
      <c r="AS2110" s="11"/>
      <c r="AT2110" s="11"/>
      <c r="AU2110" s="11"/>
      <c r="AV2110" s="11"/>
      <c r="AW2110" s="11"/>
      <c r="AX2110" s="11"/>
      <c r="AY2110" s="11"/>
      <c r="AZ2110" s="11"/>
      <c r="BA2110" s="11"/>
      <c r="BB2110" s="11"/>
      <c r="BC2110" s="11"/>
      <c r="BD2110" s="11"/>
      <c r="BE2110" s="11"/>
      <c r="BF2110" s="11"/>
      <c r="BG2110" s="11"/>
      <c r="BH2110" s="11"/>
      <c r="BI2110" s="11"/>
      <c r="BJ2110" s="11"/>
      <c r="BK2110" s="11"/>
      <c r="BL2110" s="11"/>
      <c r="BM2110" s="11"/>
      <c r="BN2110" s="11"/>
      <c r="BO2110" s="11"/>
      <c r="BP2110" s="1" t="str">
        <v>0- Port Costs</v>
      </c>
      <c r="BT2110" s="1" t="str">
        <v>0- Port Value</v>
      </c>
      <c r="BU2110" s="11"/>
    </row>
    <row r="2111" spans="8:73" hidden="1" outlineLevel="1" x14ac:dyDescent="0.3">
      <c r="H2111" s="1" t="str">
        <v>0 - BM Costs</v>
      </c>
      <c r="L2111" s="1" t="str">
        <v>0 - BM Port</v>
      </c>
      <c r="N2111" s="1" t="str">
        <v>0 - Port Assets</v>
      </c>
      <c r="O2111" s="11"/>
      <c r="P2111" s="11"/>
      <c r="Q2111" s="11"/>
      <c r="R2111" s="11"/>
      <c r="S2111" s="11"/>
      <c r="T2111" s="11"/>
      <c r="U2111" s="11"/>
      <c r="V2111" s="11"/>
      <c r="W2111" s="11"/>
      <c r="X2111" s="11"/>
      <c r="Y2111" s="11"/>
      <c r="Z2111" s="11"/>
      <c r="AA2111" s="11"/>
      <c r="AB2111" s="11"/>
      <c r="AC2111" s="11"/>
      <c r="AD2111" s="11"/>
      <c r="AE2111" s="11"/>
      <c r="AF2111" s="11"/>
      <c r="AG2111" s="11"/>
      <c r="AH2111" s="11"/>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c r="BC2111" s="11"/>
      <c r="BD2111" s="11"/>
      <c r="BE2111" s="11"/>
      <c r="BF2111" s="11"/>
      <c r="BG2111" s="11"/>
      <c r="BH2111" s="11"/>
      <c r="BI2111" s="11"/>
      <c r="BJ2111" s="11"/>
      <c r="BK2111" s="11"/>
      <c r="BL2111" s="11"/>
      <c r="BM2111" s="11"/>
      <c r="BN2111" s="11"/>
      <c r="BO2111" s="11"/>
      <c r="BP2111" s="1" t="str">
        <v>0- Port Costs</v>
      </c>
      <c r="BT2111" s="1" t="str">
        <v>0- Port Value</v>
      </c>
      <c r="BU2111" s="11"/>
    </row>
    <row r="2112" spans="8:73" hidden="1" outlineLevel="1" x14ac:dyDescent="0.3">
      <c r="H2112" s="1" t="str">
        <v>0 - BM Costs</v>
      </c>
      <c r="L2112" s="1" t="str">
        <v>0 - BM Port</v>
      </c>
      <c r="N2112" s="1" t="str">
        <v>0 - Port Assets</v>
      </c>
      <c r="O2112" s="11"/>
      <c r="P2112" s="11"/>
      <c r="Q2112" s="11"/>
      <c r="R2112" s="11"/>
      <c r="S2112" s="11"/>
      <c r="T2112" s="11"/>
      <c r="U2112" s="11"/>
      <c r="V2112" s="11"/>
      <c r="W2112" s="11"/>
      <c r="X2112" s="11"/>
      <c r="Y2112" s="11"/>
      <c r="Z2112" s="11"/>
      <c r="AA2112" s="11"/>
      <c r="AB2112" s="11"/>
      <c r="AC2112" s="11"/>
      <c r="AD2112" s="11"/>
      <c r="AE2112" s="11"/>
      <c r="AF2112" s="11"/>
      <c r="AG2112" s="11"/>
      <c r="AH2112" s="11"/>
      <c r="AI2112" s="11"/>
      <c r="AJ2112" s="11"/>
      <c r="AK2112" s="11"/>
      <c r="AL2112" s="11"/>
      <c r="AM2112" s="11"/>
      <c r="AN2112" s="11"/>
      <c r="AO2112" s="11"/>
      <c r="AP2112" s="11"/>
      <c r="AQ2112" s="11"/>
      <c r="AR2112" s="11"/>
      <c r="AS2112" s="11"/>
      <c r="AT2112" s="11"/>
      <c r="AU2112" s="11"/>
      <c r="AV2112" s="11"/>
      <c r="AW2112" s="11"/>
      <c r="AX2112" s="11"/>
      <c r="AY2112" s="11"/>
      <c r="AZ2112" s="11"/>
      <c r="BA2112" s="11"/>
      <c r="BB2112" s="11"/>
      <c r="BC2112" s="11"/>
      <c r="BD2112" s="11"/>
      <c r="BE2112" s="11"/>
      <c r="BF2112" s="11"/>
      <c r="BG2112" s="11"/>
      <c r="BH2112" s="11"/>
      <c r="BI2112" s="11"/>
      <c r="BJ2112" s="11"/>
      <c r="BK2112" s="11"/>
      <c r="BL2112" s="11"/>
      <c r="BM2112" s="11"/>
      <c r="BN2112" s="11"/>
      <c r="BO2112" s="11"/>
      <c r="BP2112" s="1" t="str">
        <v>0- Port Costs</v>
      </c>
      <c r="BT2112" s="1" t="str">
        <v>0- Port Value</v>
      </c>
      <c r="BU2112" s="11"/>
    </row>
    <row r="2113" spans="8:73" hidden="1" outlineLevel="1" x14ac:dyDescent="0.3">
      <c r="H2113" s="1" t="str">
        <v>0 - BM Costs</v>
      </c>
      <c r="L2113" s="1" t="str">
        <v>0 - BM Port</v>
      </c>
      <c r="N2113" s="1" t="str">
        <v>0 - Port Assets</v>
      </c>
      <c r="O2113" s="11"/>
      <c r="P2113" s="11"/>
      <c r="Q2113" s="11"/>
      <c r="R2113" s="11"/>
      <c r="S2113" s="11"/>
      <c r="T2113" s="11"/>
      <c r="U2113" s="11"/>
      <c r="V2113" s="11"/>
      <c r="W2113" s="11"/>
      <c r="X2113" s="11"/>
      <c r="Y2113" s="11"/>
      <c r="Z2113" s="11"/>
      <c r="AA2113" s="11"/>
      <c r="AB2113" s="11"/>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c r="BC2113" s="11"/>
      <c r="BD2113" s="11"/>
      <c r="BE2113" s="11"/>
      <c r="BF2113" s="11"/>
      <c r="BG2113" s="11"/>
      <c r="BH2113" s="11"/>
      <c r="BI2113" s="11"/>
      <c r="BJ2113" s="11"/>
      <c r="BK2113" s="11"/>
      <c r="BL2113" s="11"/>
      <c r="BM2113" s="11"/>
      <c r="BN2113" s="11"/>
      <c r="BO2113" s="11"/>
      <c r="BP2113" s="1" t="str">
        <v>0- Port Costs</v>
      </c>
      <c r="BT2113" s="1" t="str">
        <v>0- Port Value</v>
      </c>
      <c r="BU2113" s="11"/>
    </row>
    <row r="2114" spans="8:73" hidden="1" outlineLevel="1" x14ac:dyDescent="0.3">
      <c r="H2114" s="1" t="str">
        <v>0 - BM Costs</v>
      </c>
      <c r="L2114" s="1" t="str">
        <v>0 - BM Port</v>
      </c>
      <c r="N2114" s="1" t="str">
        <v>0 - Port Assets</v>
      </c>
      <c r="O2114" s="11"/>
      <c r="P2114" s="11"/>
      <c r="Q2114" s="11"/>
      <c r="R2114" s="11"/>
      <c r="S2114" s="11"/>
      <c r="T2114" s="11"/>
      <c r="U2114" s="11"/>
      <c r="V2114" s="11"/>
      <c r="W2114" s="11"/>
      <c r="X2114" s="11"/>
      <c r="Y2114" s="11"/>
      <c r="Z2114" s="11"/>
      <c r="AA2114" s="11"/>
      <c r="AB2114" s="11"/>
      <c r="AC2114" s="11"/>
      <c r="AD2114" s="11"/>
      <c r="AE2114" s="11"/>
      <c r="AF2114" s="11"/>
      <c r="AG2114" s="11"/>
      <c r="AH2114" s="11"/>
      <c r="AI2114" s="11"/>
      <c r="AJ2114" s="11"/>
      <c r="AK2114" s="11"/>
      <c r="AL2114" s="11"/>
      <c r="AM2114" s="11"/>
      <c r="AN2114" s="11"/>
      <c r="AO2114" s="11"/>
      <c r="AP2114" s="11"/>
      <c r="AQ2114" s="11"/>
      <c r="AR2114" s="11"/>
      <c r="AS2114" s="11"/>
      <c r="AT2114" s="11"/>
      <c r="AU2114" s="11"/>
      <c r="AV2114" s="11"/>
      <c r="AW2114" s="11"/>
      <c r="AX2114" s="11"/>
      <c r="AY2114" s="11"/>
      <c r="AZ2114" s="11"/>
      <c r="BA2114" s="11"/>
      <c r="BB2114" s="11"/>
      <c r="BC2114" s="11"/>
      <c r="BD2114" s="11"/>
      <c r="BE2114" s="11"/>
      <c r="BF2114" s="11"/>
      <c r="BG2114" s="11"/>
      <c r="BH2114" s="11"/>
      <c r="BI2114" s="11"/>
      <c r="BJ2114" s="11"/>
      <c r="BK2114" s="11"/>
      <c r="BL2114" s="11"/>
      <c r="BM2114" s="11"/>
      <c r="BN2114" s="11"/>
      <c r="BO2114" s="11"/>
      <c r="BP2114" s="1" t="str">
        <v>0- Port Costs</v>
      </c>
      <c r="BT2114" s="1" t="str">
        <v>0- Port Value</v>
      </c>
      <c r="BU2114" s="11"/>
    </row>
    <row r="2115" spans="8:73" hidden="1" outlineLevel="1" x14ac:dyDescent="0.3">
      <c r="H2115" s="1" t="str">
        <v>0 - BM Costs</v>
      </c>
      <c r="L2115" s="1" t="str">
        <v>0 - BM Port</v>
      </c>
      <c r="N2115" s="1" t="str">
        <v>0 - Port Assets</v>
      </c>
      <c r="O2115" s="11"/>
      <c r="P2115" s="11"/>
      <c r="Q2115" s="11"/>
      <c r="R2115" s="11"/>
      <c r="S2115" s="11"/>
      <c r="T2115" s="11"/>
      <c r="U2115" s="11"/>
      <c r="V2115" s="11"/>
      <c r="W2115" s="11"/>
      <c r="X2115" s="11"/>
      <c r="Y2115" s="11"/>
      <c r="Z2115" s="11"/>
      <c r="AA2115" s="11"/>
      <c r="AB2115" s="11"/>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c r="BC2115" s="11"/>
      <c r="BD2115" s="11"/>
      <c r="BE2115" s="11"/>
      <c r="BF2115" s="11"/>
      <c r="BG2115" s="11"/>
      <c r="BH2115" s="11"/>
      <c r="BI2115" s="11"/>
      <c r="BJ2115" s="11"/>
      <c r="BK2115" s="11"/>
      <c r="BL2115" s="11"/>
      <c r="BM2115" s="11"/>
      <c r="BN2115" s="11"/>
      <c r="BO2115" s="11"/>
      <c r="BP2115" s="1" t="str">
        <v>0- Port Costs</v>
      </c>
      <c r="BT2115" s="1" t="str">
        <v>0- Port Value</v>
      </c>
      <c r="BU2115" s="11"/>
    </row>
    <row r="2116" spans="8:73" hidden="1" outlineLevel="1" x14ac:dyDescent="0.3">
      <c r="H2116" s="1" t="str">
        <v>0 - BM Costs</v>
      </c>
      <c r="L2116" s="1" t="str">
        <v>0 - BM Port</v>
      </c>
      <c r="N2116" s="1" t="str">
        <v>0 - Port Assets</v>
      </c>
      <c r="O2116" s="11"/>
      <c r="P2116" s="11"/>
      <c r="Q2116" s="11"/>
      <c r="R2116" s="11"/>
      <c r="S2116" s="11"/>
      <c r="T2116" s="11"/>
      <c r="U2116" s="11"/>
      <c r="V2116" s="11"/>
      <c r="W2116" s="11"/>
      <c r="X2116" s="11"/>
      <c r="Y2116" s="11"/>
      <c r="Z2116" s="11"/>
      <c r="AA2116" s="11"/>
      <c r="AB2116" s="11"/>
      <c r="AC2116" s="11"/>
      <c r="AD2116" s="11"/>
      <c r="AE2116" s="11"/>
      <c r="AF2116" s="11"/>
      <c r="AG2116" s="11"/>
      <c r="AH2116" s="11"/>
      <c r="AI2116" s="11"/>
      <c r="AJ2116" s="11"/>
      <c r="AK2116" s="11"/>
      <c r="AL2116" s="11"/>
      <c r="AM2116" s="11"/>
      <c r="AN2116" s="11"/>
      <c r="AO2116" s="11"/>
      <c r="AP2116" s="11"/>
      <c r="AQ2116" s="11"/>
      <c r="AR2116" s="11"/>
      <c r="AS2116" s="11"/>
      <c r="AT2116" s="11"/>
      <c r="AU2116" s="11"/>
      <c r="AV2116" s="11"/>
      <c r="AW2116" s="11"/>
      <c r="AX2116" s="11"/>
      <c r="AY2116" s="11"/>
      <c r="AZ2116" s="11"/>
      <c r="BA2116" s="11"/>
      <c r="BB2116" s="11"/>
      <c r="BC2116" s="11"/>
      <c r="BD2116" s="11"/>
      <c r="BE2116" s="11"/>
      <c r="BF2116" s="11"/>
      <c r="BG2116" s="11"/>
      <c r="BH2116" s="11"/>
      <c r="BI2116" s="11"/>
      <c r="BJ2116" s="11"/>
      <c r="BK2116" s="11"/>
      <c r="BL2116" s="11"/>
      <c r="BM2116" s="11"/>
      <c r="BN2116" s="11"/>
      <c r="BO2116" s="11"/>
      <c r="BP2116" s="1" t="str">
        <v>0- Port Costs</v>
      </c>
      <c r="BT2116" s="1" t="str">
        <v>0- Port Value</v>
      </c>
      <c r="BU2116" s="11"/>
    </row>
    <row r="2117" spans="8:73" hidden="1" outlineLevel="1" x14ac:dyDescent="0.3">
      <c r="H2117" s="1" t="str">
        <v>0 - BM Costs</v>
      </c>
      <c r="L2117" s="1" t="str">
        <v>0 - BM Port</v>
      </c>
      <c r="N2117" s="1" t="str">
        <v>0 - Port Assets</v>
      </c>
      <c r="O2117" s="11"/>
      <c r="P2117" s="11"/>
      <c r="Q2117" s="11"/>
      <c r="R2117" s="11"/>
      <c r="S2117" s="11"/>
      <c r="T2117" s="11"/>
      <c r="U2117" s="11"/>
      <c r="V2117" s="11"/>
      <c r="W2117" s="11"/>
      <c r="X2117" s="11"/>
      <c r="Y2117" s="11"/>
      <c r="Z2117" s="11"/>
      <c r="AA2117" s="11"/>
      <c r="AB2117" s="11"/>
      <c r="AC2117" s="11"/>
      <c r="AD2117" s="11"/>
      <c r="AE2117" s="11"/>
      <c r="AF2117" s="11"/>
      <c r="AG2117" s="11"/>
      <c r="AH2117" s="11"/>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c r="BC2117" s="11"/>
      <c r="BD2117" s="11"/>
      <c r="BE2117" s="11"/>
      <c r="BF2117" s="11"/>
      <c r="BG2117" s="11"/>
      <c r="BH2117" s="11"/>
      <c r="BI2117" s="11"/>
      <c r="BJ2117" s="11"/>
      <c r="BK2117" s="11"/>
      <c r="BL2117" s="11"/>
      <c r="BM2117" s="11"/>
      <c r="BN2117" s="11"/>
      <c r="BO2117" s="11"/>
      <c r="BP2117" s="1" t="str">
        <v>0- Port Costs</v>
      </c>
      <c r="BT2117" s="1" t="str">
        <v>0- Port Value</v>
      </c>
      <c r="BU2117" s="11"/>
    </row>
    <row r="2118" spans="8:73" hidden="1" outlineLevel="1" x14ac:dyDescent="0.3">
      <c r="H2118" s="1" t="str">
        <v>0 - BM Costs</v>
      </c>
      <c r="L2118" s="1" t="str">
        <v>0 - BM Port</v>
      </c>
      <c r="N2118" s="1" t="str">
        <v>0 - Port Assets</v>
      </c>
      <c r="O2118" s="11"/>
      <c r="P2118" s="11"/>
      <c r="Q2118" s="11"/>
      <c r="R2118" s="11"/>
      <c r="S2118" s="11"/>
      <c r="T2118" s="11"/>
      <c r="U2118" s="11"/>
      <c r="V2118" s="11"/>
      <c r="W2118" s="11"/>
      <c r="X2118" s="11"/>
      <c r="Y2118" s="11"/>
      <c r="Z2118" s="11"/>
      <c r="AA2118" s="11"/>
      <c r="AB2118" s="11"/>
      <c r="AC2118" s="11"/>
      <c r="AD2118" s="11"/>
      <c r="AE2118" s="11"/>
      <c r="AF2118" s="11"/>
      <c r="AG2118" s="11"/>
      <c r="AH2118" s="11"/>
      <c r="AI2118" s="11"/>
      <c r="AJ2118" s="11"/>
      <c r="AK2118" s="11"/>
      <c r="AL2118" s="11"/>
      <c r="AM2118" s="11"/>
      <c r="AN2118" s="11"/>
      <c r="AO2118" s="11"/>
      <c r="AP2118" s="11"/>
      <c r="AQ2118" s="11"/>
      <c r="AR2118" s="11"/>
      <c r="AS2118" s="11"/>
      <c r="AT2118" s="11"/>
      <c r="AU2118" s="11"/>
      <c r="AV2118" s="11"/>
      <c r="AW2118" s="11"/>
      <c r="AX2118" s="11"/>
      <c r="AY2118" s="11"/>
      <c r="AZ2118" s="11"/>
      <c r="BA2118" s="11"/>
      <c r="BB2118" s="11"/>
      <c r="BC2118" s="11"/>
      <c r="BD2118" s="11"/>
      <c r="BE2118" s="11"/>
      <c r="BF2118" s="11"/>
      <c r="BG2118" s="11"/>
      <c r="BH2118" s="11"/>
      <c r="BI2118" s="11"/>
      <c r="BJ2118" s="11"/>
      <c r="BK2118" s="11"/>
      <c r="BL2118" s="11"/>
      <c r="BM2118" s="11"/>
      <c r="BN2118" s="11"/>
      <c r="BO2118" s="11"/>
      <c r="BP2118" s="1" t="str">
        <v>0- Port Costs</v>
      </c>
      <c r="BT2118" s="1" t="str">
        <v>0- Port Value</v>
      </c>
      <c r="BU2118" s="11"/>
    </row>
    <row r="2119" spans="8:73" hidden="1" outlineLevel="1" x14ac:dyDescent="0.3">
      <c r="H2119" s="1" t="str">
        <v>0 - BM Costs</v>
      </c>
      <c r="L2119" s="1" t="str">
        <v>0 - BM Port</v>
      </c>
      <c r="N2119" s="1" t="str">
        <v>0 - Port Assets</v>
      </c>
      <c r="O2119" s="11"/>
      <c r="P2119" s="11"/>
      <c r="Q2119" s="11"/>
      <c r="R2119" s="11"/>
      <c r="S2119" s="11"/>
      <c r="T2119" s="11"/>
      <c r="U2119" s="11"/>
      <c r="V2119" s="11"/>
      <c r="W2119" s="11"/>
      <c r="X2119" s="11"/>
      <c r="Y2119" s="11"/>
      <c r="Z2119" s="11"/>
      <c r="AA2119" s="11"/>
      <c r="AB2119" s="11"/>
      <c r="AC2119" s="11"/>
      <c r="AD2119" s="11"/>
      <c r="AE2119" s="11"/>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c r="BC2119" s="11"/>
      <c r="BD2119" s="11"/>
      <c r="BE2119" s="11"/>
      <c r="BF2119" s="11"/>
      <c r="BG2119" s="11"/>
      <c r="BH2119" s="11"/>
      <c r="BI2119" s="11"/>
      <c r="BJ2119" s="11"/>
      <c r="BK2119" s="11"/>
      <c r="BL2119" s="11"/>
      <c r="BM2119" s="11"/>
      <c r="BN2119" s="11"/>
      <c r="BO2119" s="11"/>
      <c r="BP2119" s="1" t="str">
        <v>0- Port Costs</v>
      </c>
      <c r="BT2119" s="1" t="str">
        <v>0- Port Value</v>
      </c>
      <c r="BU2119" s="11"/>
    </row>
    <row r="2120" spans="8:73" hidden="1" outlineLevel="1" x14ac:dyDescent="0.3">
      <c r="H2120" s="1" t="str">
        <v>0 - BM Costs</v>
      </c>
      <c r="L2120" s="1" t="str">
        <v>0 - BM Port</v>
      </c>
      <c r="N2120" s="1" t="str">
        <v>0 - Port Assets</v>
      </c>
      <c r="O2120" s="11"/>
      <c r="P2120" s="11"/>
      <c r="Q2120" s="11"/>
      <c r="R2120" s="11"/>
      <c r="S2120" s="11"/>
      <c r="T2120" s="11"/>
      <c r="U2120" s="11"/>
      <c r="V2120" s="11"/>
      <c r="W2120" s="11"/>
      <c r="X2120" s="11"/>
      <c r="Y2120" s="11"/>
      <c r="Z2120" s="11"/>
      <c r="AA2120" s="11"/>
      <c r="AB2120" s="11"/>
      <c r="AC2120" s="11"/>
      <c r="AD2120" s="11"/>
      <c r="AE2120" s="11"/>
      <c r="AF2120" s="11"/>
      <c r="AG2120" s="11"/>
      <c r="AH2120" s="11"/>
      <c r="AI2120" s="11"/>
      <c r="AJ2120" s="11"/>
      <c r="AK2120" s="11"/>
      <c r="AL2120" s="11"/>
      <c r="AM2120" s="11"/>
      <c r="AN2120" s="11"/>
      <c r="AO2120" s="11"/>
      <c r="AP2120" s="11"/>
      <c r="AQ2120" s="11"/>
      <c r="AR2120" s="11"/>
      <c r="AS2120" s="11"/>
      <c r="AT2120" s="11"/>
      <c r="AU2120" s="11"/>
      <c r="AV2120" s="11"/>
      <c r="AW2120" s="11"/>
      <c r="AX2120" s="11"/>
      <c r="AY2120" s="11"/>
      <c r="AZ2120" s="11"/>
      <c r="BA2120" s="11"/>
      <c r="BB2120" s="11"/>
      <c r="BC2120" s="11"/>
      <c r="BD2120" s="11"/>
      <c r="BE2120" s="11"/>
      <c r="BF2120" s="11"/>
      <c r="BG2120" s="11"/>
      <c r="BH2120" s="11"/>
      <c r="BI2120" s="11"/>
      <c r="BJ2120" s="11"/>
      <c r="BK2120" s="11"/>
      <c r="BL2120" s="11"/>
      <c r="BM2120" s="11"/>
      <c r="BN2120" s="11"/>
      <c r="BO2120" s="11"/>
      <c r="BP2120" s="1" t="str">
        <v>0- Port Costs</v>
      </c>
      <c r="BT2120" s="1" t="str">
        <v>0- Port Value</v>
      </c>
      <c r="BU2120" s="11"/>
    </row>
    <row r="2121" spans="8:73" hidden="1" outlineLevel="1" x14ac:dyDescent="0.3">
      <c r="H2121" s="1" t="str">
        <v>0 - BM Costs</v>
      </c>
      <c r="L2121" s="1" t="str">
        <v>0 - BM Port</v>
      </c>
      <c r="N2121" s="1" t="str">
        <v>0 - Port Assets</v>
      </c>
      <c r="O2121" s="11"/>
      <c r="P2121" s="11"/>
      <c r="Q2121" s="11"/>
      <c r="R2121" s="11"/>
      <c r="S2121" s="11"/>
      <c r="T2121" s="11"/>
      <c r="U2121" s="11"/>
      <c r="V2121" s="11"/>
      <c r="W2121" s="11"/>
      <c r="X2121" s="11"/>
      <c r="Y2121" s="11"/>
      <c r="Z2121" s="11"/>
      <c r="AA2121" s="11"/>
      <c r="AB2121" s="11"/>
      <c r="AC2121" s="11"/>
      <c r="AD2121" s="11"/>
      <c r="AE2121" s="11"/>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c r="BC2121" s="11"/>
      <c r="BD2121" s="11"/>
      <c r="BE2121" s="11"/>
      <c r="BF2121" s="11"/>
      <c r="BG2121" s="11"/>
      <c r="BH2121" s="11"/>
      <c r="BI2121" s="11"/>
      <c r="BJ2121" s="11"/>
      <c r="BK2121" s="11"/>
      <c r="BL2121" s="11"/>
      <c r="BM2121" s="11"/>
      <c r="BN2121" s="11"/>
      <c r="BO2121" s="11"/>
      <c r="BP2121" s="1" t="str">
        <v>0- Port Costs</v>
      </c>
      <c r="BT2121" s="1" t="str">
        <v>0- Port Value</v>
      </c>
      <c r="BU2121" s="11"/>
    </row>
    <row r="2122" spans="8:73" hidden="1" outlineLevel="1" x14ac:dyDescent="0.3">
      <c r="H2122" s="1" t="str">
        <v>0 - BM Costs</v>
      </c>
      <c r="L2122" s="1" t="str">
        <v>0 - BM Port</v>
      </c>
      <c r="N2122" s="1" t="str">
        <v>0 - Port Assets</v>
      </c>
      <c r="O2122" s="11"/>
      <c r="P2122" s="11"/>
      <c r="Q2122" s="11"/>
      <c r="R2122" s="11"/>
      <c r="S2122" s="11"/>
      <c r="T2122" s="11"/>
      <c r="U2122" s="11"/>
      <c r="V2122" s="11"/>
      <c r="W2122" s="11"/>
      <c r="X2122" s="11"/>
      <c r="Y2122" s="11"/>
      <c r="Z2122" s="11"/>
      <c r="AA2122" s="11"/>
      <c r="AB2122" s="11"/>
      <c r="AC2122" s="11"/>
      <c r="AD2122" s="11"/>
      <c r="AE2122" s="11"/>
      <c r="AF2122" s="11"/>
      <c r="AG2122" s="11"/>
      <c r="AH2122" s="11"/>
      <c r="AI2122" s="11"/>
      <c r="AJ2122" s="11"/>
      <c r="AK2122" s="11"/>
      <c r="AL2122" s="11"/>
      <c r="AM2122" s="11"/>
      <c r="AN2122" s="11"/>
      <c r="AO2122" s="11"/>
      <c r="AP2122" s="11"/>
      <c r="AQ2122" s="11"/>
      <c r="AR2122" s="11"/>
      <c r="AS2122" s="11"/>
      <c r="AT2122" s="11"/>
      <c r="AU2122" s="11"/>
      <c r="AV2122" s="11"/>
      <c r="AW2122" s="11"/>
      <c r="AX2122" s="11"/>
      <c r="AY2122" s="11"/>
      <c r="AZ2122" s="11"/>
      <c r="BA2122" s="11"/>
      <c r="BB2122" s="11"/>
      <c r="BC2122" s="11"/>
      <c r="BD2122" s="11"/>
      <c r="BE2122" s="11"/>
      <c r="BF2122" s="11"/>
      <c r="BG2122" s="11"/>
      <c r="BH2122" s="11"/>
      <c r="BI2122" s="11"/>
      <c r="BJ2122" s="11"/>
      <c r="BK2122" s="11"/>
      <c r="BL2122" s="11"/>
      <c r="BM2122" s="11"/>
      <c r="BN2122" s="11"/>
      <c r="BO2122" s="11"/>
      <c r="BP2122" s="1" t="str">
        <v>0- Port Costs</v>
      </c>
      <c r="BT2122" s="1" t="str">
        <v>0- Port Value</v>
      </c>
      <c r="BU2122" s="11"/>
    </row>
    <row r="2123" spans="8:73" hidden="1" outlineLevel="1" x14ac:dyDescent="0.3">
      <c r="H2123" s="1" t="str">
        <v>0 - BM Costs</v>
      </c>
      <c r="L2123" s="1" t="str">
        <v>0 - BM Port</v>
      </c>
      <c r="N2123" s="1" t="str">
        <v>0 - Port Assets</v>
      </c>
      <c r="O2123" s="11"/>
      <c r="P2123" s="11"/>
      <c r="Q2123" s="11"/>
      <c r="R2123" s="11"/>
      <c r="S2123" s="11"/>
      <c r="T2123" s="11"/>
      <c r="U2123" s="11"/>
      <c r="V2123" s="11"/>
      <c r="W2123" s="11"/>
      <c r="X2123" s="11"/>
      <c r="Y2123" s="11"/>
      <c r="Z2123" s="11"/>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c r="BC2123" s="11"/>
      <c r="BD2123" s="11"/>
      <c r="BE2123" s="11"/>
      <c r="BF2123" s="11"/>
      <c r="BG2123" s="11"/>
      <c r="BH2123" s="11"/>
      <c r="BI2123" s="11"/>
      <c r="BJ2123" s="11"/>
      <c r="BK2123" s="11"/>
      <c r="BL2123" s="11"/>
      <c r="BM2123" s="11"/>
      <c r="BN2123" s="11"/>
      <c r="BO2123" s="11"/>
      <c r="BP2123" s="1" t="str">
        <v>0- Port Costs</v>
      </c>
      <c r="BT2123" s="1" t="str">
        <v>0- Port Value</v>
      </c>
      <c r="BU2123" s="11"/>
    </row>
    <row r="2124" spans="8:73" hidden="1" outlineLevel="1" x14ac:dyDescent="0.3">
      <c r="H2124" s="1" t="str">
        <v>0 - BM Costs</v>
      </c>
      <c r="L2124" s="1" t="str">
        <v>0 - BM Port</v>
      </c>
      <c r="N2124" s="1" t="str">
        <v>0 - Port Assets</v>
      </c>
      <c r="O2124" s="11"/>
      <c r="P2124" s="11"/>
      <c r="Q2124" s="11"/>
      <c r="R2124" s="11"/>
      <c r="S2124" s="11"/>
      <c r="T2124" s="11"/>
      <c r="U2124" s="11"/>
      <c r="V2124" s="11"/>
      <c r="W2124" s="11"/>
      <c r="X2124" s="11"/>
      <c r="Y2124" s="11"/>
      <c r="Z2124" s="11"/>
      <c r="AA2124" s="11"/>
      <c r="AB2124" s="11"/>
      <c r="AC2124" s="11"/>
      <c r="AD2124" s="11"/>
      <c r="AE2124" s="11"/>
      <c r="AF2124" s="11"/>
      <c r="AG2124" s="11"/>
      <c r="AH2124" s="11"/>
      <c r="AI2124" s="11"/>
      <c r="AJ2124" s="11"/>
      <c r="AK2124" s="11"/>
      <c r="AL2124" s="11"/>
      <c r="AM2124" s="11"/>
      <c r="AN2124" s="11"/>
      <c r="AO2124" s="11"/>
      <c r="AP2124" s="11"/>
      <c r="AQ2124" s="11"/>
      <c r="AR2124" s="11"/>
      <c r="AS2124" s="11"/>
      <c r="AT2124" s="11"/>
      <c r="AU2124" s="11"/>
      <c r="AV2124" s="11"/>
      <c r="AW2124" s="11"/>
      <c r="AX2124" s="11"/>
      <c r="AY2124" s="11"/>
      <c r="AZ2124" s="11"/>
      <c r="BA2124" s="11"/>
      <c r="BB2124" s="11"/>
      <c r="BC2124" s="11"/>
      <c r="BD2124" s="11"/>
      <c r="BE2124" s="11"/>
      <c r="BF2124" s="11"/>
      <c r="BG2124" s="11"/>
      <c r="BH2124" s="11"/>
      <c r="BI2124" s="11"/>
      <c r="BJ2124" s="11"/>
      <c r="BK2124" s="11"/>
      <c r="BL2124" s="11"/>
      <c r="BM2124" s="11"/>
      <c r="BN2124" s="11"/>
      <c r="BO2124" s="11"/>
      <c r="BP2124" s="1" t="str">
        <v>0- Port Costs</v>
      </c>
      <c r="BT2124" s="1" t="str">
        <v>0- Port Value</v>
      </c>
      <c r="BU2124" s="11"/>
    </row>
    <row r="2125" spans="8:73" hidden="1" outlineLevel="1" x14ac:dyDescent="0.3">
      <c r="H2125" s="1" t="str">
        <v>0 - BM Costs</v>
      </c>
      <c r="L2125" s="1" t="str">
        <v>0 - BM Port</v>
      </c>
      <c r="N2125" s="1" t="str">
        <v>0 - Port Assets</v>
      </c>
      <c r="O2125" s="11"/>
      <c r="P2125" s="11"/>
      <c r="Q2125" s="11"/>
      <c r="R2125" s="11"/>
      <c r="S2125" s="11"/>
      <c r="T2125" s="11"/>
      <c r="U2125" s="11"/>
      <c r="V2125" s="11"/>
      <c r="W2125" s="11"/>
      <c r="X2125" s="11"/>
      <c r="Y2125" s="11"/>
      <c r="Z2125" s="11"/>
      <c r="AA2125" s="11"/>
      <c r="AB2125" s="11"/>
      <c r="AC2125" s="11"/>
      <c r="AD2125" s="11"/>
      <c r="AE2125" s="11"/>
      <c r="AF2125" s="11"/>
      <c r="AG2125" s="11"/>
      <c r="AH2125" s="11"/>
      <c r="AI2125" s="11"/>
      <c r="AJ2125" s="11"/>
      <c r="AK2125" s="11"/>
      <c r="AL2125" s="11"/>
      <c r="AM2125" s="11"/>
      <c r="AN2125" s="11"/>
      <c r="AO2125" s="11"/>
      <c r="AP2125" s="11"/>
      <c r="AQ2125" s="11"/>
      <c r="AR2125" s="11"/>
      <c r="AS2125" s="11"/>
      <c r="AT2125" s="11"/>
      <c r="AU2125" s="11"/>
      <c r="AV2125" s="11"/>
      <c r="AW2125" s="11"/>
      <c r="AX2125" s="11"/>
      <c r="AY2125" s="11"/>
      <c r="AZ2125" s="11"/>
      <c r="BA2125" s="11"/>
      <c r="BB2125" s="11"/>
      <c r="BC2125" s="11"/>
      <c r="BD2125" s="11"/>
      <c r="BE2125" s="11"/>
      <c r="BF2125" s="11"/>
      <c r="BG2125" s="11"/>
      <c r="BH2125" s="11"/>
      <c r="BI2125" s="11"/>
      <c r="BJ2125" s="11"/>
      <c r="BK2125" s="11"/>
      <c r="BL2125" s="11"/>
      <c r="BM2125" s="11"/>
      <c r="BN2125" s="11"/>
      <c r="BO2125" s="11"/>
      <c r="BP2125" s="1" t="str">
        <v>0- Port Costs</v>
      </c>
      <c r="BT2125" s="1" t="str">
        <v>0- Port Value</v>
      </c>
      <c r="BU2125" s="11"/>
    </row>
    <row r="2126" spans="8:73" hidden="1" outlineLevel="1" x14ac:dyDescent="0.3">
      <c r="H2126" s="1" t="str">
        <v>0 - BM Costs</v>
      </c>
      <c r="L2126" s="1" t="str">
        <v>0 - BM Port</v>
      </c>
      <c r="N2126" s="1" t="str">
        <v>0 - Port Assets</v>
      </c>
      <c r="O2126" s="11"/>
      <c r="P2126" s="11"/>
      <c r="Q2126" s="11"/>
      <c r="R2126" s="11"/>
      <c r="S2126" s="11"/>
      <c r="T2126" s="11"/>
      <c r="U2126" s="11"/>
      <c r="V2126" s="11"/>
      <c r="W2126" s="11"/>
      <c r="X2126" s="11"/>
      <c r="Y2126" s="11"/>
      <c r="Z2126" s="11"/>
      <c r="AA2126" s="11"/>
      <c r="AB2126" s="11"/>
      <c r="AC2126" s="11"/>
      <c r="AD2126" s="11"/>
      <c r="AE2126" s="11"/>
      <c r="AF2126" s="11"/>
      <c r="AG2126" s="11"/>
      <c r="AH2126" s="11"/>
      <c r="AI2126" s="11"/>
      <c r="AJ2126" s="11"/>
      <c r="AK2126" s="11"/>
      <c r="AL2126" s="11"/>
      <c r="AM2126" s="11"/>
      <c r="AN2126" s="11"/>
      <c r="AO2126" s="11"/>
      <c r="AP2126" s="11"/>
      <c r="AQ2126" s="11"/>
      <c r="AR2126" s="11"/>
      <c r="AS2126" s="11"/>
      <c r="AT2126" s="11"/>
      <c r="AU2126" s="11"/>
      <c r="AV2126" s="11"/>
      <c r="AW2126" s="11"/>
      <c r="AX2126" s="11"/>
      <c r="AY2126" s="11"/>
      <c r="AZ2126" s="11"/>
      <c r="BA2126" s="11"/>
      <c r="BB2126" s="11"/>
      <c r="BC2126" s="11"/>
      <c r="BD2126" s="11"/>
      <c r="BE2126" s="11"/>
      <c r="BF2126" s="11"/>
      <c r="BG2126" s="11"/>
      <c r="BH2126" s="11"/>
      <c r="BI2126" s="11"/>
      <c r="BJ2126" s="11"/>
      <c r="BK2126" s="11"/>
      <c r="BL2126" s="11"/>
      <c r="BM2126" s="11"/>
      <c r="BN2126" s="11"/>
      <c r="BO2126" s="11"/>
      <c r="BP2126" s="1" t="str">
        <v>0- Port Costs</v>
      </c>
      <c r="BT2126" s="1" t="str">
        <v>0- Port Value</v>
      </c>
      <c r="BU2126" s="11"/>
    </row>
    <row r="2127" spans="8:73" hidden="1" outlineLevel="1" x14ac:dyDescent="0.3">
      <c r="H2127" s="1" t="str">
        <v>0 - BM Costs</v>
      </c>
      <c r="L2127" s="1" t="str">
        <v>0 - BM Port</v>
      </c>
      <c r="N2127" s="1" t="str">
        <v>0 - Port Assets</v>
      </c>
      <c r="O2127" s="11"/>
      <c r="P2127" s="11"/>
      <c r="Q2127" s="11"/>
      <c r="R2127" s="11"/>
      <c r="S2127" s="11"/>
      <c r="T2127" s="11"/>
      <c r="U2127" s="11"/>
      <c r="V2127" s="11"/>
      <c r="W2127" s="11"/>
      <c r="X2127" s="11"/>
      <c r="Y2127" s="11"/>
      <c r="Z2127" s="11"/>
      <c r="AA2127" s="11"/>
      <c r="AB2127" s="11"/>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c r="BC2127" s="11"/>
      <c r="BD2127" s="11"/>
      <c r="BE2127" s="11"/>
      <c r="BF2127" s="11"/>
      <c r="BG2127" s="11"/>
      <c r="BH2127" s="11"/>
      <c r="BI2127" s="11"/>
      <c r="BJ2127" s="11"/>
      <c r="BK2127" s="11"/>
      <c r="BL2127" s="11"/>
      <c r="BM2127" s="11"/>
      <c r="BN2127" s="11"/>
      <c r="BO2127" s="11"/>
      <c r="BP2127" s="1" t="str">
        <v>0- Port Costs</v>
      </c>
      <c r="BT2127" s="1" t="str">
        <v>0- Port Value</v>
      </c>
      <c r="BU2127" s="11"/>
    </row>
    <row r="2128" spans="8:73" hidden="1" outlineLevel="1" x14ac:dyDescent="0.3">
      <c r="H2128" s="1" t="str">
        <v>0 - BM Costs</v>
      </c>
      <c r="L2128" s="1" t="str">
        <v>0 - BM Port</v>
      </c>
      <c r="N2128" s="1" t="str">
        <v>0 - Port Assets</v>
      </c>
      <c r="O2128" s="11"/>
      <c r="P2128" s="11"/>
      <c r="Q2128" s="11"/>
      <c r="R2128" s="11"/>
      <c r="S2128" s="11"/>
      <c r="T2128" s="11"/>
      <c r="U2128" s="11"/>
      <c r="V2128" s="11"/>
      <c r="W2128" s="11"/>
      <c r="X2128" s="11"/>
      <c r="Y2128" s="11"/>
      <c r="Z2128" s="11"/>
      <c r="AA2128" s="11"/>
      <c r="AB2128" s="11"/>
      <c r="AC2128" s="11"/>
      <c r="AD2128" s="11"/>
      <c r="AE2128" s="11"/>
      <c r="AF2128" s="11"/>
      <c r="AG2128" s="11"/>
      <c r="AH2128" s="11"/>
      <c r="AI2128" s="11"/>
      <c r="AJ2128" s="11"/>
      <c r="AK2128" s="11"/>
      <c r="AL2128" s="11"/>
      <c r="AM2128" s="11"/>
      <c r="AN2128" s="11"/>
      <c r="AO2128" s="11"/>
      <c r="AP2128" s="11"/>
      <c r="AQ2128" s="11"/>
      <c r="AR2128" s="11"/>
      <c r="AS2128" s="11"/>
      <c r="AT2128" s="11"/>
      <c r="AU2128" s="11"/>
      <c r="AV2128" s="11"/>
      <c r="AW2128" s="11"/>
      <c r="AX2128" s="11"/>
      <c r="AY2128" s="11"/>
      <c r="AZ2128" s="11"/>
      <c r="BA2128" s="11"/>
      <c r="BB2128" s="11"/>
      <c r="BC2128" s="11"/>
      <c r="BD2128" s="11"/>
      <c r="BE2128" s="11"/>
      <c r="BF2128" s="11"/>
      <c r="BG2128" s="11"/>
      <c r="BH2128" s="11"/>
      <c r="BI2128" s="11"/>
      <c r="BJ2128" s="11"/>
      <c r="BK2128" s="11"/>
      <c r="BL2128" s="11"/>
      <c r="BM2128" s="11"/>
      <c r="BN2128" s="11"/>
      <c r="BO2128" s="11"/>
      <c r="BP2128" s="1" t="str">
        <v>0- Port Costs</v>
      </c>
      <c r="BT2128" s="1" t="str">
        <v>0- Port Value</v>
      </c>
      <c r="BU2128" s="11"/>
    </row>
    <row r="2129" spans="8:73" hidden="1" outlineLevel="1" x14ac:dyDescent="0.3">
      <c r="H2129" s="1" t="str">
        <v>0 - BM Costs</v>
      </c>
      <c r="L2129" s="1" t="str">
        <v>0 - BM Port</v>
      </c>
      <c r="N2129" s="1" t="str">
        <v>0 - Port Assets</v>
      </c>
      <c r="O2129" s="11"/>
      <c r="P2129" s="11"/>
      <c r="Q2129" s="11"/>
      <c r="R2129" s="11"/>
      <c r="S2129" s="11"/>
      <c r="T2129" s="11"/>
      <c r="U2129" s="11"/>
      <c r="V2129" s="11"/>
      <c r="W2129" s="11"/>
      <c r="X2129" s="11"/>
      <c r="Y2129" s="11"/>
      <c r="Z2129" s="11"/>
      <c r="AA2129" s="11"/>
      <c r="AB2129" s="11"/>
      <c r="AC2129" s="11"/>
      <c r="AD2129" s="11"/>
      <c r="AE2129" s="11"/>
      <c r="AF2129" s="11"/>
      <c r="AG2129" s="11"/>
      <c r="AH2129" s="11"/>
      <c r="AI2129" s="11"/>
      <c r="AJ2129" s="11"/>
      <c r="AK2129" s="11"/>
      <c r="AL2129" s="11"/>
      <c r="AM2129" s="11"/>
      <c r="AN2129" s="11"/>
      <c r="AO2129" s="11"/>
      <c r="AP2129" s="11"/>
      <c r="AQ2129" s="11"/>
      <c r="AR2129" s="11"/>
      <c r="AS2129" s="11"/>
      <c r="AT2129" s="11"/>
      <c r="AU2129" s="11"/>
      <c r="AV2129" s="11"/>
      <c r="AW2129" s="11"/>
      <c r="AX2129" s="11"/>
      <c r="AY2129" s="11"/>
      <c r="AZ2129" s="11"/>
      <c r="BA2129" s="11"/>
      <c r="BB2129" s="11"/>
      <c r="BC2129" s="11"/>
      <c r="BD2129" s="11"/>
      <c r="BE2129" s="11"/>
      <c r="BF2129" s="11"/>
      <c r="BG2129" s="11"/>
      <c r="BH2129" s="11"/>
      <c r="BI2129" s="11"/>
      <c r="BJ2129" s="11"/>
      <c r="BK2129" s="11"/>
      <c r="BL2129" s="11"/>
      <c r="BM2129" s="11"/>
      <c r="BN2129" s="11"/>
      <c r="BO2129" s="11"/>
      <c r="BP2129" s="1" t="str">
        <v>0- Port Costs</v>
      </c>
      <c r="BT2129" s="1" t="str">
        <v>0- Port Value</v>
      </c>
      <c r="BU2129" s="11"/>
    </row>
    <row r="2130" spans="8:73" hidden="1" outlineLevel="1" x14ac:dyDescent="0.3">
      <c r="H2130" s="1" t="str">
        <v>0 - BM Costs</v>
      </c>
      <c r="L2130" s="1" t="str">
        <v>0 - BM Port</v>
      </c>
      <c r="N2130" s="1" t="str">
        <v>0 - Port Assets</v>
      </c>
      <c r="O2130" s="11"/>
      <c r="P2130" s="11"/>
      <c r="Q2130" s="11"/>
      <c r="R2130" s="11"/>
      <c r="S2130" s="11"/>
      <c r="T2130" s="11"/>
      <c r="U2130" s="11"/>
      <c r="V2130" s="11"/>
      <c r="W2130" s="11"/>
      <c r="X2130" s="11"/>
      <c r="Y2130" s="11"/>
      <c r="Z2130" s="11"/>
      <c r="AA2130" s="11"/>
      <c r="AB2130" s="11"/>
      <c r="AC2130" s="11"/>
      <c r="AD2130" s="11"/>
      <c r="AE2130" s="11"/>
      <c r="AF2130" s="11"/>
      <c r="AG2130" s="11"/>
      <c r="AH2130" s="11"/>
      <c r="AI2130" s="11"/>
      <c r="AJ2130" s="11"/>
      <c r="AK2130" s="11"/>
      <c r="AL2130" s="11"/>
      <c r="AM2130" s="11"/>
      <c r="AN2130" s="11"/>
      <c r="AO2130" s="11"/>
      <c r="AP2130" s="11"/>
      <c r="AQ2130" s="11"/>
      <c r="AR2130" s="11"/>
      <c r="AS2130" s="11"/>
      <c r="AT2130" s="11"/>
      <c r="AU2130" s="11"/>
      <c r="AV2130" s="11"/>
      <c r="AW2130" s="11"/>
      <c r="AX2130" s="11"/>
      <c r="AY2130" s="11"/>
      <c r="AZ2130" s="11"/>
      <c r="BA2130" s="11"/>
      <c r="BB2130" s="11"/>
      <c r="BC2130" s="11"/>
      <c r="BD2130" s="11"/>
      <c r="BE2130" s="11"/>
      <c r="BF2130" s="11"/>
      <c r="BG2130" s="11"/>
      <c r="BH2130" s="11"/>
      <c r="BI2130" s="11"/>
      <c r="BJ2130" s="11"/>
      <c r="BK2130" s="11"/>
      <c r="BL2130" s="11"/>
      <c r="BM2130" s="11"/>
      <c r="BN2130" s="11"/>
      <c r="BO2130" s="11"/>
      <c r="BP2130" s="1" t="str">
        <v>0- Port Costs</v>
      </c>
      <c r="BT2130" s="1" t="str">
        <v>0- Port Value</v>
      </c>
      <c r="BU2130" s="11"/>
    </row>
    <row r="2131" spans="8:73" hidden="1" outlineLevel="1" x14ac:dyDescent="0.3">
      <c r="H2131" s="1" t="str">
        <v>0 - BM Costs</v>
      </c>
      <c r="L2131" s="1" t="str">
        <v>0 - BM Port</v>
      </c>
      <c r="N2131" s="1" t="str">
        <v>0 - Port Assets</v>
      </c>
      <c r="O2131" s="11"/>
      <c r="P2131" s="11"/>
      <c r="Q2131" s="11"/>
      <c r="R2131" s="11"/>
      <c r="S2131" s="11"/>
      <c r="T2131" s="11"/>
      <c r="U2131" s="11"/>
      <c r="V2131" s="11"/>
      <c r="W2131" s="11"/>
      <c r="X2131" s="11"/>
      <c r="Y2131" s="11"/>
      <c r="Z2131" s="11"/>
      <c r="AA2131" s="11"/>
      <c r="AB2131" s="11"/>
      <c r="AC2131" s="11"/>
      <c r="AD2131" s="11"/>
      <c r="AE2131" s="11"/>
      <c r="AF2131" s="11"/>
      <c r="AG2131" s="11"/>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c r="BC2131" s="11"/>
      <c r="BD2131" s="11"/>
      <c r="BE2131" s="11"/>
      <c r="BF2131" s="11"/>
      <c r="BG2131" s="11"/>
      <c r="BH2131" s="11"/>
      <c r="BI2131" s="11"/>
      <c r="BJ2131" s="11"/>
      <c r="BK2131" s="11"/>
      <c r="BL2131" s="11"/>
      <c r="BM2131" s="11"/>
      <c r="BN2131" s="11"/>
      <c r="BO2131" s="11"/>
      <c r="BP2131" s="1" t="str">
        <v>0- Port Costs</v>
      </c>
      <c r="BT2131" s="1" t="str">
        <v>0- Port Value</v>
      </c>
      <c r="BU2131" s="11"/>
    </row>
    <row r="2132" spans="8:73" hidden="1" outlineLevel="1" x14ac:dyDescent="0.3">
      <c r="H2132" s="1" t="str">
        <v>0 - BM Costs</v>
      </c>
      <c r="L2132" s="1" t="str">
        <v>0 - BM Port</v>
      </c>
      <c r="N2132" s="1" t="str">
        <v>0 - Port Assets</v>
      </c>
      <c r="O2132" s="11"/>
      <c r="P2132" s="11"/>
      <c r="Q2132" s="11"/>
      <c r="R2132" s="11"/>
      <c r="S2132" s="11"/>
      <c r="T2132" s="11"/>
      <c r="U2132" s="11"/>
      <c r="V2132" s="11"/>
      <c r="W2132" s="11"/>
      <c r="X2132" s="11"/>
      <c r="Y2132" s="11"/>
      <c r="Z2132" s="11"/>
      <c r="AA2132" s="11"/>
      <c r="AB2132" s="11"/>
      <c r="AC2132" s="11"/>
      <c r="AD2132" s="11"/>
      <c r="AE2132" s="11"/>
      <c r="AF2132" s="11"/>
      <c r="AG2132" s="11"/>
      <c r="AH2132" s="11"/>
      <c r="AI2132" s="11"/>
      <c r="AJ2132" s="11"/>
      <c r="AK2132" s="11"/>
      <c r="AL2132" s="11"/>
      <c r="AM2132" s="11"/>
      <c r="AN2132" s="11"/>
      <c r="AO2132" s="11"/>
      <c r="AP2132" s="11"/>
      <c r="AQ2132" s="11"/>
      <c r="AR2132" s="11"/>
      <c r="AS2132" s="11"/>
      <c r="AT2132" s="11"/>
      <c r="AU2132" s="11"/>
      <c r="AV2132" s="11"/>
      <c r="AW2132" s="11"/>
      <c r="AX2132" s="11"/>
      <c r="AY2132" s="11"/>
      <c r="AZ2132" s="11"/>
      <c r="BA2132" s="11"/>
      <c r="BB2132" s="11"/>
      <c r="BC2132" s="11"/>
      <c r="BD2132" s="11"/>
      <c r="BE2132" s="11"/>
      <c r="BF2132" s="11"/>
      <c r="BG2132" s="11"/>
      <c r="BH2132" s="11"/>
      <c r="BI2132" s="11"/>
      <c r="BJ2132" s="11"/>
      <c r="BK2132" s="11"/>
      <c r="BL2132" s="11"/>
      <c r="BM2132" s="11"/>
      <c r="BN2132" s="11"/>
      <c r="BO2132" s="11"/>
      <c r="BP2132" s="1" t="str">
        <v>0- Port Costs</v>
      </c>
      <c r="BT2132" s="1" t="str">
        <v>0- Port Value</v>
      </c>
      <c r="BU2132" s="11"/>
    </row>
    <row r="2133" spans="8:73" hidden="1" outlineLevel="1" x14ac:dyDescent="0.3">
      <c r="H2133" s="1" t="str">
        <v>0 - BM Costs</v>
      </c>
      <c r="L2133" s="1" t="str">
        <v>0 - BM Port</v>
      </c>
      <c r="N2133" s="1" t="str">
        <v>0 - Port Assets</v>
      </c>
      <c r="O2133" s="11"/>
      <c r="P2133" s="11"/>
      <c r="Q2133" s="11"/>
      <c r="R2133" s="11"/>
      <c r="S2133" s="11"/>
      <c r="T2133" s="11"/>
      <c r="U2133" s="11"/>
      <c r="V2133" s="11"/>
      <c r="W2133" s="11"/>
      <c r="X2133" s="11"/>
      <c r="Y2133" s="11"/>
      <c r="Z2133" s="11"/>
      <c r="AA2133" s="11"/>
      <c r="AB2133" s="11"/>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c r="BC2133" s="11"/>
      <c r="BD2133" s="11"/>
      <c r="BE2133" s="11"/>
      <c r="BF2133" s="11"/>
      <c r="BG2133" s="11"/>
      <c r="BH2133" s="11"/>
      <c r="BI2133" s="11"/>
      <c r="BJ2133" s="11"/>
      <c r="BK2133" s="11"/>
      <c r="BL2133" s="11"/>
      <c r="BM2133" s="11"/>
      <c r="BN2133" s="11"/>
      <c r="BO2133" s="11"/>
      <c r="BP2133" s="1" t="str">
        <v>0- Port Costs</v>
      </c>
      <c r="BT2133" s="1" t="str">
        <v>0- Port Value</v>
      </c>
      <c r="BU2133" s="11"/>
    </row>
    <row r="2134" spans="8:73" hidden="1" outlineLevel="1" x14ac:dyDescent="0.3">
      <c r="H2134" s="1" t="str">
        <v>0 - BM Costs</v>
      </c>
      <c r="L2134" s="1" t="str">
        <v>0 - BM Port</v>
      </c>
      <c r="N2134" s="1" t="str">
        <v>0 - Port Assets</v>
      </c>
      <c r="O2134" s="11"/>
      <c r="P2134" s="11"/>
      <c r="Q2134" s="11"/>
      <c r="R2134" s="11"/>
      <c r="S2134" s="11"/>
      <c r="T2134" s="11"/>
      <c r="U2134" s="11"/>
      <c r="V2134" s="11"/>
      <c r="W2134" s="11"/>
      <c r="X2134" s="11"/>
      <c r="Y2134" s="11"/>
      <c r="Z2134" s="11"/>
      <c r="AA2134" s="11"/>
      <c r="AB2134" s="11"/>
      <c r="AC2134" s="11"/>
      <c r="AD2134" s="11"/>
      <c r="AE2134" s="11"/>
      <c r="AF2134" s="11"/>
      <c r="AG2134" s="11"/>
      <c r="AH2134" s="11"/>
      <c r="AI2134" s="11"/>
      <c r="AJ2134" s="11"/>
      <c r="AK2134" s="11"/>
      <c r="AL2134" s="11"/>
      <c r="AM2134" s="11"/>
      <c r="AN2134" s="11"/>
      <c r="AO2134" s="11"/>
      <c r="AP2134" s="11"/>
      <c r="AQ2134" s="11"/>
      <c r="AR2134" s="11"/>
      <c r="AS2134" s="11"/>
      <c r="AT2134" s="11"/>
      <c r="AU2134" s="11"/>
      <c r="AV2134" s="11"/>
      <c r="AW2134" s="11"/>
      <c r="AX2134" s="11"/>
      <c r="AY2134" s="11"/>
      <c r="AZ2134" s="11"/>
      <c r="BA2134" s="11"/>
      <c r="BB2134" s="11"/>
      <c r="BC2134" s="11"/>
      <c r="BD2134" s="11"/>
      <c r="BE2134" s="11"/>
      <c r="BF2134" s="11"/>
      <c r="BG2134" s="11"/>
      <c r="BH2134" s="11"/>
      <c r="BI2134" s="11"/>
      <c r="BJ2134" s="11"/>
      <c r="BK2134" s="11"/>
      <c r="BL2134" s="11"/>
      <c r="BM2134" s="11"/>
      <c r="BN2134" s="11"/>
      <c r="BO2134" s="11"/>
      <c r="BP2134" s="1" t="str">
        <v>0- Port Costs</v>
      </c>
      <c r="BT2134" s="1" t="str">
        <v>0- Port Value</v>
      </c>
      <c r="BU2134" s="11"/>
    </row>
    <row r="2135" spans="8:73" hidden="1" outlineLevel="1" x14ac:dyDescent="0.3">
      <c r="H2135" s="1" t="str">
        <v>0 - BM Costs</v>
      </c>
      <c r="L2135" s="1" t="str">
        <v>0 - BM Port</v>
      </c>
      <c r="N2135" s="1" t="str">
        <v>0 - Port Assets</v>
      </c>
      <c r="O2135" s="11"/>
      <c r="P2135" s="11"/>
      <c r="Q2135" s="11"/>
      <c r="R2135" s="11"/>
      <c r="S2135" s="11"/>
      <c r="T2135" s="11"/>
      <c r="U2135" s="11"/>
      <c r="V2135" s="11"/>
      <c r="W2135" s="11"/>
      <c r="X2135" s="11"/>
      <c r="Y2135" s="11"/>
      <c r="Z2135" s="11"/>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c r="BC2135" s="11"/>
      <c r="BD2135" s="11"/>
      <c r="BE2135" s="11"/>
      <c r="BF2135" s="11"/>
      <c r="BG2135" s="11"/>
      <c r="BH2135" s="11"/>
      <c r="BI2135" s="11"/>
      <c r="BJ2135" s="11"/>
      <c r="BK2135" s="11"/>
      <c r="BL2135" s="11"/>
      <c r="BM2135" s="11"/>
      <c r="BN2135" s="11"/>
      <c r="BO2135" s="11"/>
      <c r="BP2135" s="1" t="str">
        <v>0- Port Costs</v>
      </c>
      <c r="BT2135" s="1" t="str">
        <v>0- Port Value</v>
      </c>
      <c r="BU2135" s="11"/>
    </row>
    <row r="2136" spans="8:73" hidden="1" outlineLevel="1" x14ac:dyDescent="0.3">
      <c r="H2136" s="1" t="str">
        <v>0 - BM Costs</v>
      </c>
      <c r="L2136" s="1" t="str">
        <v>0 - BM Port</v>
      </c>
      <c r="N2136" s="1" t="str">
        <v>0 - Port Assets</v>
      </c>
      <c r="O2136" s="11"/>
      <c r="P2136" s="11"/>
      <c r="Q2136" s="11"/>
      <c r="R2136" s="11"/>
      <c r="S2136" s="11"/>
      <c r="T2136" s="11"/>
      <c r="U2136" s="11"/>
      <c r="V2136" s="11"/>
      <c r="W2136" s="11"/>
      <c r="X2136" s="11"/>
      <c r="Y2136" s="11"/>
      <c r="Z2136" s="11"/>
      <c r="AA2136" s="11"/>
      <c r="AB2136" s="11"/>
      <c r="AC2136" s="11"/>
      <c r="AD2136" s="11"/>
      <c r="AE2136" s="11"/>
      <c r="AF2136" s="11"/>
      <c r="AG2136" s="11"/>
      <c r="AH2136" s="11"/>
      <c r="AI2136" s="11"/>
      <c r="AJ2136" s="11"/>
      <c r="AK2136" s="11"/>
      <c r="AL2136" s="11"/>
      <c r="AM2136" s="11"/>
      <c r="AN2136" s="11"/>
      <c r="AO2136" s="11"/>
      <c r="AP2136" s="11"/>
      <c r="AQ2136" s="11"/>
      <c r="AR2136" s="11"/>
      <c r="AS2136" s="11"/>
      <c r="AT2136" s="11"/>
      <c r="AU2136" s="11"/>
      <c r="AV2136" s="11"/>
      <c r="AW2136" s="11"/>
      <c r="AX2136" s="11"/>
      <c r="AY2136" s="11"/>
      <c r="AZ2136" s="11"/>
      <c r="BA2136" s="11"/>
      <c r="BB2136" s="11"/>
      <c r="BC2136" s="11"/>
      <c r="BD2136" s="11"/>
      <c r="BE2136" s="11"/>
      <c r="BF2136" s="11"/>
      <c r="BG2136" s="11"/>
      <c r="BH2136" s="11"/>
      <c r="BI2136" s="11"/>
      <c r="BJ2136" s="11"/>
      <c r="BK2136" s="11"/>
      <c r="BL2136" s="11"/>
      <c r="BM2136" s="11"/>
      <c r="BN2136" s="11"/>
      <c r="BO2136" s="11"/>
      <c r="BP2136" s="1" t="str">
        <v>0- Port Costs</v>
      </c>
      <c r="BT2136" s="1" t="str">
        <v>0- Port Value</v>
      </c>
      <c r="BU2136" s="11"/>
    </row>
    <row r="2137" spans="8:73" hidden="1" outlineLevel="1" x14ac:dyDescent="0.3">
      <c r="H2137" s="1" t="str">
        <v>0 - BM Costs</v>
      </c>
      <c r="L2137" s="1" t="str">
        <v>0 - BM Port</v>
      </c>
      <c r="N2137" s="1" t="str">
        <v>0 - Port Assets</v>
      </c>
      <c r="O2137" s="11"/>
      <c r="P2137" s="11"/>
      <c r="Q2137" s="11"/>
      <c r="R2137" s="11"/>
      <c r="S2137" s="11"/>
      <c r="T2137" s="11"/>
      <c r="U2137" s="11"/>
      <c r="V2137" s="11"/>
      <c r="W2137" s="11"/>
      <c r="X2137" s="11"/>
      <c r="Y2137" s="11"/>
      <c r="Z2137" s="11"/>
      <c r="AA2137" s="11"/>
      <c r="AB2137" s="11"/>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c r="BC2137" s="11"/>
      <c r="BD2137" s="11"/>
      <c r="BE2137" s="11"/>
      <c r="BF2137" s="11"/>
      <c r="BG2137" s="11"/>
      <c r="BH2137" s="11"/>
      <c r="BI2137" s="11"/>
      <c r="BJ2137" s="11"/>
      <c r="BK2137" s="11"/>
      <c r="BL2137" s="11"/>
      <c r="BM2137" s="11"/>
      <c r="BN2137" s="11"/>
      <c r="BO2137" s="11"/>
      <c r="BP2137" s="1" t="str">
        <v>0- Port Costs</v>
      </c>
      <c r="BT2137" s="1" t="str">
        <v>0- Port Value</v>
      </c>
      <c r="BU2137" s="11"/>
    </row>
    <row r="2138" spans="8:73" hidden="1" outlineLevel="1" x14ac:dyDescent="0.3">
      <c r="H2138" s="1" t="str">
        <v>0 - BM Costs</v>
      </c>
      <c r="L2138" s="1" t="str">
        <v>0 - BM Port</v>
      </c>
      <c r="N2138" s="1" t="str">
        <v>0 - Port Assets</v>
      </c>
      <c r="O2138" s="11"/>
      <c r="P2138" s="11"/>
      <c r="Q2138" s="11"/>
      <c r="R2138" s="11"/>
      <c r="S2138" s="11"/>
      <c r="T2138" s="11"/>
      <c r="U2138" s="11"/>
      <c r="V2138" s="11"/>
      <c r="W2138" s="11"/>
      <c r="X2138" s="11"/>
      <c r="Y2138" s="11"/>
      <c r="Z2138" s="11"/>
      <c r="AA2138" s="11"/>
      <c r="AB2138" s="11"/>
      <c r="AC2138" s="11"/>
      <c r="AD2138" s="11"/>
      <c r="AE2138" s="11"/>
      <c r="AF2138" s="11"/>
      <c r="AG2138" s="11"/>
      <c r="AH2138" s="11"/>
      <c r="AI2138" s="11"/>
      <c r="AJ2138" s="11"/>
      <c r="AK2138" s="11"/>
      <c r="AL2138" s="11"/>
      <c r="AM2138" s="11"/>
      <c r="AN2138" s="11"/>
      <c r="AO2138" s="11"/>
      <c r="AP2138" s="11"/>
      <c r="AQ2138" s="11"/>
      <c r="AR2138" s="11"/>
      <c r="AS2138" s="11"/>
      <c r="AT2138" s="11"/>
      <c r="AU2138" s="11"/>
      <c r="AV2138" s="11"/>
      <c r="AW2138" s="11"/>
      <c r="AX2138" s="11"/>
      <c r="AY2138" s="11"/>
      <c r="AZ2138" s="11"/>
      <c r="BA2138" s="11"/>
      <c r="BB2138" s="11"/>
      <c r="BC2138" s="11"/>
      <c r="BD2138" s="11"/>
      <c r="BE2138" s="11"/>
      <c r="BF2138" s="11"/>
      <c r="BG2138" s="11"/>
      <c r="BH2138" s="11"/>
      <c r="BI2138" s="11"/>
      <c r="BJ2138" s="11"/>
      <c r="BK2138" s="11"/>
      <c r="BL2138" s="11"/>
      <c r="BM2138" s="11"/>
      <c r="BN2138" s="11"/>
      <c r="BO2138" s="11"/>
      <c r="BP2138" s="1" t="str">
        <v>0- Port Costs</v>
      </c>
      <c r="BT2138" s="1" t="str">
        <v>0- Port Value</v>
      </c>
      <c r="BU2138" s="11"/>
    </row>
    <row r="2139" spans="8:73" hidden="1" outlineLevel="1" x14ac:dyDescent="0.3">
      <c r="H2139" s="1" t="str">
        <v>0 - BM Costs</v>
      </c>
      <c r="L2139" s="1" t="str">
        <v>0 - BM Port</v>
      </c>
      <c r="N2139" s="1" t="str">
        <v>0 - Port Assets</v>
      </c>
      <c r="O2139" s="11"/>
      <c r="P2139" s="11"/>
      <c r="Q2139" s="11"/>
      <c r="R2139" s="11"/>
      <c r="S2139" s="11"/>
      <c r="T2139" s="11"/>
      <c r="U2139" s="11"/>
      <c r="V2139" s="11"/>
      <c r="W2139" s="11"/>
      <c r="X2139" s="11"/>
      <c r="Y2139" s="11"/>
      <c r="Z2139" s="11"/>
      <c r="AA2139" s="11"/>
      <c r="AB2139" s="11"/>
      <c r="AC2139" s="11"/>
      <c r="AD2139" s="11"/>
      <c r="AE2139" s="11"/>
      <c r="AF2139" s="11"/>
      <c r="AG2139" s="11"/>
      <c r="AH2139" s="11"/>
      <c r="AI2139" s="11"/>
      <c r="AJ2139" s="11"/>
      <c r="AK2139" s="11"/>
      <c r="AL2139" s="11"/>
      <c r="AM2139" s="11"/>
      <c r="AN2139" s="11"/>
      <c r="AO2139" s="11"/>
      <c r="AP2139" s="11"/>
      <c r="AQ2139" s="11"/>
      <c r="AR2139" s="11"/>
      <c r="AS2139" s="11"/>
      <c r="AT2139" s="11"/>
      <c r="AU2139" s="11"/>
      <c r="AV2139" s="11"/>
      <c r="AW2139" s="11"/>
      <c r="AX2139" s="11"/>
      <c r="AY2139" s="11"/>
      <c r="AZ2139" s="11"/>
      <c r="BA2139" s="11"/>
      <c r="BB2139" s="11"/>
      <c r="BC2139" s="11"/>
      <c r="BD2139" s="11"/>
      <c r="BE2139" s="11"/>
      <c r="BF2139" s="11"/>
      <c r="BG2139" s="11"/>
      <c r="BH2139" s="11"/>
      <c r="BI2139" s="11"/>
      <c r="BJ2139" s="11"/>
      <c r="BK2139" s="11"/>
      <c r="BL2139" s="11"/>
      <c r="BM2139" s="11"/>
      <c r="BN2139" s="11"/>
      <c r="BO2139" s="11"/>
      <c r="BP2139" s="1" t="str">
        <v>0- Port Costs</v>
      </c>
      <c r="BT2139" s="1" t="str">
        <v>0- Port Value</v>
      </c>
      <c r="BU2139" s="11"/>
    </row>
    <row r="2140" spans="8:73" hidden="1" outlineLevel="1" x14ac:dyDescent="0.3">
      <c r="H2140" s="1" t="str">
        <v>0 - BM Costs</v>
      </c>
      <c r="L2140" s="1" t="str">
        <v>0 - BM Port</v>
      </c>
      <c r="N2140" s="1" t="str">
        <v>0 - Port Assets</v>
      </c>
      <c r="O2140" s="11"/>
      <c r="P2140" s="11"/>
      <c r="Q2140" s="11"/>
      <c r="R2140" s="11"/>
      <c r="S2140" s="11"/>
      <c r="T2140" s="11"/>
      <c r="U2140" s="11"/>
      <c r="V2140" s="11"/>
      <c r="W2140" s="11"/>
      <c r="X2140" s="11"/>
      <c r="Y2140" s="11"/>
      <c r="Z2140" s="11"/>
      <c r="AA2140" s="11"/>
      <c r="AB2140" s="11"/>
      <c r="AC2140" s="11"/>
      <c r="AD2140" s="11"/>
      <c r="AE2140" s="11"/>
      <c r="AF2140" s="11"/>
      <c r="AG2140" s="11"/>
      <c r="AH2140" s="11"/>
      <c r="AI2140" s="11"/>
      <c r="AJ2140" s="11"/>
      <c r="AK2140" s="11"/>
      <c r="AL2140" s="11"/>
      <c r="AM2140" s="11"/>
      <c r="AN2140" s="11"/>
      <c r="AO2140" s="11"/>
      <c r="AP2140" s="11"/>
      <c r="AQ2140" s="11"/>
      <c r="AR2140" s="11"/>
      <c r="AS2140" s="11"/>
      <c r="AT2140" s="11"/>
      <c r="AU2140" s="11"/>
      <c r="AV2140" s="11"/>
      <c r="AW2140" s="11"/>
      <c r="AX2140" s="11"/>
      <c r="AY2140" s="11"/>
      <c r="AZ2140" s="11"/>
      <c r="BA2140" s="11"/>
      <c r="BB2140" s="11"/>
      <c r="BC2140" s="11"/>
      <c r="BD2140" s="11"/>
      <c r="BE2140" s="11"/>
      <c r="BF2140" s="11"/>
      <c r="BG2140" s="11"/>
      <c r="BH2140" s="11"/>
      <c r="BI2140" s="11"/>
      <c r="BJ2140" s="11"/>
      <c r="BK2140" s="11"/>
      <c r="BL2140" s="11"/>
      <c r="BM2140" s="11"/>
      <c r="BN2140" s="11"/>
      <c r="BO2140" s="11"/>
      <c r="BP2140" s="1" t="str">
        <v>0- Port Costs</v>
      </c>
      <c r="BT2140" s="1" t="str">
        <v>0- Port Value</v>
      </c>
      <c r="BU2140" s="11"/>
    </row>
    <row r="2141" spans="8:73" hidden="1" outlineLevel="1" x14ac:dyDescent="0.3">
      <c r="H2141" s="1" t="str">
        <v>0 - BM Costs</v>
      </c>
      <c r="L2141" s="1" t="str">
        <v>0 - BM Port</v>
      </c>
      <c r="N2141" s="1" t="str">
        <v>0 - Port Assets</v>
      </c>
      <c r="O2141" s="11"/>
      <c r="P2141" s="11"/>
      <c r="Q2141" s="11"/>
      <c r="R2141" s="11"/>
      <c r="S2141" s="11"/>
      <c r="T2141" s="11"/>
      <c r="U2141" s="11"/>
      <c r="V2141" s="11"/>
      <c r="W2141" s="11"/>
      <c r="X2141" s="11"/>
      <c r="Y2141" s="11"/>
      <c r="Z2141" s="11"/>
      <c r="AA2141" s="11"/>
      <c r="AB2141" s="11"/>
      <c r="AC2141" s="11"/>
      <c r="AD2141" s="11"/>
      <c r="AE2141" s="11"/>
      <c r="AF2141" s="11"/>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c r="BC2141" s="11"/>
      <c r="BD2141" s="11"/>
      <c r="BE2141" s="11"/>
      <c r="BF2141" s="11"/>
      <c r="BG2141" s="11"/>
      <c r="BH2141" s="11"/>
      <c r="BI2141" s="11"/>
      <c r="BJ2141" s="11"/>
      <c r="BK2141" s="11"/>
      <c r="BL2141" s="11"/>
      <c r="BM2141" s="11"/>
      <c r="BN2141" s="11"/>
      <c r="BO2141" s="11"/>
      <c r="BP2141" s="1" t="str">
        <v>0- Port Costs</v>
      </c>
      <c r="BT2141" s="1" t="str">
        <v>0- Port Value</v>
      </c>
      <c r="BU2141" s="11"/>
    </row>
    <row r="2142" spans="8:73" hidden="1" outlineLevel="1" x14ac:dyDescent="0.3">
      <c r="H2142" s="1" t="str">
        <v>0 - BM Costs</v>
      </c>
      <c r="L2142" s="1" t="str">
        <v>0 - BM Port</v>
      </c>
      <c r="N2142" s="1" t="str">
        <v>0 - Port Assets</v>
      </c>
      <c r="O2142" s="11"/>
      <c r="P2142" s="11"/>
      <c r="Q2142" s="11"/>
      <c r="R2142" s="11"/>
      <c r="S2142" s="11"/>
      <c r="T2142" s="11"/>
      <c r="U2142" s="11"/>
      <c r="V2142" s="11"/>
      <c r="W2142" s="11"/>
      <c r="X2142" s="11"/>
      <c r="Y2142" s="11"/>
      <c r="Z2142" s="11"/>
      <c r="AA2142" s="11"/>
      <c r="AB2142" s="11"/>
      <c r="AC2142" s="11"/>
      <c r="AD2142" s="11"/>
      <c r="AE2142" s="11"/>
      <c r="AF2142" s="11"/>
      <c r="AG2142" s="11"/>
      <c r="AH2142" s="11"/>
      <c r="AI2142" s="11"/>
      <c r="AJ2142" s="11"/>
      <c r="AK2142" s="11"/>
      <c r="AL2142" s="11"/>
      <c r="AM2142" s="11"/>
      <c r="AN2142" s="11"/>
      <c r="AO2142" s="11"/>
      <c r="AP2142" s="11"/>
      <c r="AQ2142" s="11"/>
      <c r="AR2142" s="11"/>
      <c r="AS2142" s="11"/>
      <c r="AT2142" s="11"/>
      <c r="AU2142" s="11"/>
      <c r="AV2142" s="11"/>
      <c r="AW2142" s="11"/>
      <c r="AX2142" s="11"/>
      <c r="AY2142" s="11"/>
      <c r="AZ2142" s="11"/>
      <c r="BA2142" s="11"/>
      <c r="BB2142" s="11"/>
      <c r="BC2142" s="11"/>
      <c r="BD2142" s="11"/>
      <c r="BE2142" s="11"/>
      <c r="BF2142" s="11"/>
      <c r="BG2142" s="11"/>
      <c r="BH2142" s="11"/>
      <c r="BI2142" s="11"/>
      <c r="BJ2142" s="11"/>
      <c r="BK2142" s="11"/>
      <c r="BL2142" s="11"/>
      <c r="BM2142" s="11"/>
      <c r="BN2142" s="11"/>
      <c r="BO2142" s="11"/>
      <c r="BP2142" s="1" t="str">
        <v>0- Port Costs</v>
      </c>
      <c r="BT2142" s="1" t="str">
        <v>0- Port Value</v>
      </c>
      <c r="BU2142" s="11"/>
    </row>
    <row r="2143" spans="8:73" hidden="1" outlineLevel="1" x14ac:dyDescent="0.3">
      <c r="H2143" s="1" t="str">
        <v>0 - BM Costs</v>
      </c>
      <c r="L2143" s="1" t="str">
        <v>0 - BM Port</v>
      </c>
      <c r="N2143" s="1" t="str">
        <v>0 - Port Assets</v>
      </c>
      <c r="O2143" s="11"/>
      <c r="P2143" s="11"/>
      <c r="Q2143" s="11"/>
      <c r="R2143" s="11"/>
      <c r="S2143" s="11"/>
      <c r="T2143" s="11"/>
      <c r="U2143" s="11"/>
      <c r="V2143" s="11"/>
      <c r="W2143" s="11"/>
      <c r="X2143" s="11"/>
      <c r="Y2143" s="11"/>
      <c r="Z2143" s="11"/>
      <c r="AA2143" s="11"/>
      <c r="AB2143" s="11"/>
      <c r="AC2143" s="11"/>
      <c r="AD2143" s="11"/>
      <c r="AE2143" s="11"/>
      <c r="AF2143" s="11"/>
      <c r="AG2143" s="11"/>
      <c r="AH2143" s="11"/>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c r="BC2143" s="11"/>
      <c r="BD2143" s="11"/>
      <c r="BE2143" s="11"/>
      <c r="BF2143" s="11"/>
      <c r="BG2143" s="11"/>
      <c r="BH2143" s="11"/>
      <c r="BI2143" s="11"/>
      <c r="BJ2143" s="11"/>
      <c r="BK2143" s="11"/>
      <c r="BL2143" s="11"/>
      <c r="BM2143" s="11"/>
      <c r="BN2143" s="11"/>
      <c r="BO2143" s="11"/>
      <c r="BP2143" s="1" t="str">
        <v>0- Port Costs</v>
      </c>
      <c r="BT2143" s="1" t="str">
        <v>0- Port Value</v>
      </c>
      <c r="BU2143" s="11"/>
    </row>
    <row r="2144" spans="8:73" hidden="1" outlineLevel="1" x14ac:dyDescent="0.3">
      <c r="H2144" s="1" t="str">
        <v>0 - BM Costs</v>
      </c>
      <c r="L2144" s="1" t="str">
        <v>0 - BM Port</v>
      </c>
      <c r="N2144" s="1" t="str">
        <v>0 - Port Assets</v>
      </c>
      <c r="O2144" s="11"/>
      <c r="P2144" s="11"/>
      <c r="Q2144" s="11"/>
      <c r="R2144" s="11"/>
      <c r="S2144" s="11"/>
      <c r="T2144" s="11"/>
      <c r="U2144" s="11"/>
      <c r="V2144" s="11"/>
      <c r="W2144" s="11"/>
      <c r="X2144" s="11"/>
      <c r="Y2144" s="11"/>
      <c r="Z2144" s="11"/>
      <c r="AA2144" s="11"/>
      <c r="AB2144" s="11"/>
      <c r="AC2144" s="11"/>
      <c r="AD2144" s="11"/>
      <c r="AE2144" s="11"/>
      <c r="AF2144" s="11"/>
      <c r="AG2144" s="11"/>
      <c r="AH2144" s="11"/>
      <c r="AI2144" s="11"/>
      <c r="AJ2144" s="11"/>
      <c r="AK2144" s="11"/>
      <c r="AL2144" s="11"/>
      <c r="AM2144" s="11"/>
      <c r="AN2144" s="11"/>
      <c r="AO2144" s="11"/>
      <c r="AP2144" s="11"/>
      <c r="AQ2144" s="11"/>
      <c r="AR2144" s="11"/>
      <c r="AS2144" s="11"/>
      <c r="AT2144" s="11"/>
      <c r="AU2144" s="11"/>
      <c r="AV2144" s="11"/>
      <c r="AW2144" s="11"/>
      <c r="AX2144" s="11"/>
      <c r="AY2144" s="11"/>
      <c r="AZ2144" s="11"/>
      <c r="BA2144" s="11"/>
      <c r="BB2144" s="11"/>
      <c r="BC2144" s="11"/>
      <c r="BD2144" s="11"/>
      <c r="BE2144" s="11"/>
      <c r="BF2144" s="11"/>
      <c r="BG2144" s="11"/>
      <c r="BH2144" s="11"/>
      <c r="BI2144" s="11"/>
      <c r="BJ2144" s="11"/>
      <c r="BK2144" s="11"/>
      <c r="BL2144" s="11"/>
      <c r="BM2144" s="11"/>
      <c r="BN2144" s="11"/>
      <c r="BO2144" s="11"/>
      <c r="BP2144" s="1" t="str">
        <v>0- Port Costs</v>
      </c>
      <c r="BT2144" s="1" t="str">
        <v>0- Port Value</v>
      </c>
      <c r="BU2144" s="11"/>
    </row>
    <row r="2145" spans="8:73" hidden="1" outlineLevel="1" x14ac:dyDescent="0.3">
      <c r="H2145" s="1" t="str">
        <v>0 - BM Costs</v>
      </c>
      <c r="L2145" s="1" t="str">
        <v>0 - BM Port</v>
      </c>
      <c r="N2145" s="1" t="str">
        <v>0 - Port Assets</v>
      </c>
      <c r="O2145" s="11"/>
      <c r="P2145" s="11"/>
      <c r="Q2145" s="11"/>
      <c r="R2145" s="11"/>
      <c r="S2145" s="11"/>
      <c r="T2145" s="11"/>
      <c r="U2145" s="11"/>
      <c r="V2145" s="11"/>
      <c r="W2145" s="11"/>
      <c r="X2145" s="11"/>
      <c r="Y2145" s="11"/>
      <c r="Z2145" s="11"/>
      <c r="AA2145" s="11"/>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c r="BC2145" s="11"/>
      <c r="BD2145" s="11"/>
      <c r="BE2145" s="11"/>
      <c r="BF2145" s="11"/>
      <c r="BG2145" s="11"/>
      <c r="BH2145" s="11"/>
      <c r="BI2145" s="11"/>
      <c r="BJ2145" s="11"/>
      <c r="BK2145" s="11"/>
      <c r="BL2145" s="11"/>
      <c r="BM2145" s="11"/>
      <c r="BN2145" s="11"/>
      <c r="BO2145" s="11"/>
      <c r="BP2145" s="1" t="str">
        <v>0- Port Costs</v>
      </c>
      <c r="BT2145" s="1" t="str">
        <v>0- Port Value</v>
      </c>
      <c r="BU2145" s="11"/>
    </row>
    <row r="2146" spans="8:73" hidden="1" outlineLevel="1" x14ac:dyDescent="0.3">
      <c r="H2146" s="1" t="str">
        <v>0 - BM Costs</v>
      </c>
      <c r="L2146" s="1" t="str">
        <v>0 - BM Port</v>
      </c>
      <c r="N2146" s="1" t="str">
        <v>0 - Port Assets</v>
      </c>
      <c r="O2146" s="11"/>
      <c r="P2146" s="11"/>
      <c r="Q2146" s="11"/>
      <c r="R2146" s="11"/>
      <c r="S2146" s="11"/>
      <c r="T2146" s="11"/>
      <c r="U2146" s="11"/>
      <c r="V2146" s="11"/>
      <c r="W2146" s="11"/>
      <c r="X2146" s="11"/>
      <c r="Y2146" s="11"/>
      <c r="Z2146" s="11"/>
      <c r="AA2146" s="11"/>
      <c r="AB2146" s="11"/>
      <c r="AC2146" s="11"/>
      <c r="AD2146" s="11"/>
      <c r="AE2146" s="11"/>
      <c r="AF2146" s="11"/>
      <c r="AG2146" s="11"/>
      <c r="AH2146" s="11"/>
      <c r="AI2146" s="11"/>
      <c r="AJ2146" s="11"/>
      <c r="AK2146" s="11"/>
      <c r="AL2146" s="11"/>
      <c r="AM2146" s="11"/>
      <c r="AN2146" s="11"/>
      <c r="AO2146" s="11"/>
      <c r="AP2146" s="11"/>
      <c r="AQ2146" s="11"/>
      <c r="AR2146" s="11"/>
      <c r="AS2146" s="11"/>
      <c r="AT2146" s="11"/>
      <c r="AU2146" s="11"/>
      <c r="AV2146" s="11"/>
      <c r="AW2146" s="11"/>
      <c r="AX2146" s="11"/>
      <c r="AY2146" s="11"/>
      <c r="AZ2146" s="11"/>
      <c r="BA2146" s="11"/>
      <c r="BB2146" s="11"/>
      <c r="BC2146" s="11"/>
      <c r="BD2146" s="11"/>
      <c r="BE2146" s="11"/>
      <c r="BF2146" s="11"/>
      <c r="BG2146" s="11"/>
      <c r="BH2146" s="11"/>
      <c r="BI2146" s="11"/>
      <c r="BJ2146" s="11"/>
      <c r="BK2146" s="11"/>
      <c r="BL2146" s="11"/>
      <c r="BM2146" s="11"/>
      <c r="BN2146" s="11"/>
      <c r="BO2146" s="11"/>
      <c r="BP2146" s="1" t="str">
        <v>0- Port Costs</v>
      </c>
      <c r="BT2146" s="1" t="str">
        <v>0- Port Value</v>
      </c>
      <c r="BU2146" s="11"/>
    </row>
    <row r="2147" spans="8:73" hidden="1" outlineLevel="1" x14ac:dyDescent="0.3">
      <c r="H2147" s="1" t="str">
        <v>0 - BM Costs</v>
      </c>
      <c r="L2147" s="1" t="str">
        <v>0 - BM Port</v>
      </c>
      <c r="N2147" s="1" t="str">
        <v>0 - Port Assets</v>
      </c>
      <c r="O2147" s="11"/>
      <c r="P2147" s="11"/>
      <c r="Q2147" s="11"/>
      <c r="R2147" s="11"/>
      <c r="S2147" s="11"/>
      <c r="T2147" s="11"/>
      <c r="U2147" s="11"/>
      <c r="V2147" s="11"/>
      <c r="W2147" s="11"/>
      <c r="X2147" s="11"/>
      <c r="Y2147" s="11"/>
      <c r="Z2147" s="11"/>
      <c r="AA2147" s="11"/>
      <c r="AB2147" s="11"/>
      <c r="AC2147" s="11"/>
      <c r="AD2147" s="11"/>
      <c r="AE2147" s="11"/>
      <c r="AF2147" s="11"/>
      <c r="AG2147" s="11"/>
      <c r="AH2147" s="11"/>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c r="BC2147" s="11"/>
      <c r="BD2147" s="11"/>
      <c r="BE2147" s="11"/>
      <c r="BF2147" s="11"/>
      <c r="BG2147" s="11"/>
      <c r="BH2147" s="11"/>
      <c r="BI2147" s="11"/>
      <c r="BJ2147" s="11"/>
      <c r="BK2147" s="11"/>
      <c r="BL2147" s="11"/>
      <c r="BM2147" s="11"/>
      <c r="BN2147" s="11"/>
      <c r="BO2147" s="11"/>
      <c r="BP2147" s="1" t="str">
        <v>0- Port Costs</v>
      </c>
      <c r="BT2147" s="1" t="str">
        <v>0- Port Value</v>
      </c>
      <c r="BU2147" s="11"/>
    </row>
    <row r="2148" spans="8:73" hidden="1" outlineLevel="1" x14ac:dyDescent="0.3">
      <c r="H2148" s="1" t="str">
        <v>0 - BM Costs</v>
      </c>
      <c r="L2148" s="1" t="str">
        <v>0 - BM Port</v>
      </c>
      <c r="N2148" s="1" t="str">
        <v>0 - Port Assets</v>
      </c>
      <c r="O2148" s="11"/>
      <c r="P2148" s="11"/>
      <c r="Q2148" s="11"/>
      <c r="R2148" s="11"/>
      <c r="S2148" s="11"/>
      <c r="T2148" s="11"/>
      <c r="U2148" s="11"/>
      <c r="V2148" s="11"/>
      <c r="W2148" s="11"/>
      <c r="X2148" s="11"/>
      <c r="Y2148" s="11"/>
      <c r="Z2148" s="11"/>
      <c r="AA2148" s="11"/>
      <c r="AB2148" s="11"/>
      <c r="AC2148" s="11"/>
      <c r="AD2148" s="11"/>
      <c r="AE2148" s="11"/>
      <c r="AF2148" s="11"/>
      <c r="AG2148" s="11"/>
      <c r="AH2148" s="11"/>
      <c r="AI2148" s="11"/>
      <c r="AJ2148" s="11"/>
      <c r="AK2148" s="11"/>
      <c r="AL2148" s="11"/>
      <c r="AM2148" s="11"/>
      <c r="AN2148" s="11"/>
      <c r="AO2148" s="11"/>
      <c r="AP2148" s="11"/>
      <c r="AQ2148" s="11"/>
      <c r="AR2148" s="11"/>
      <c r="AS2148" s="11"/>
      <c r="AT2148" s="11"/>
      <c r="AU2148" s="11"/>
      <c r="AV2148" s="11"/>
      <c r="AW2148" s="11"/>
      <c r="AX2148" s="11"/>
      <c r="AY2148" s="11"/>
      <c r="AZ2148" s="11"/>
      <c r="BA2148" s="11"/>
      <c r="BB2148" s="11"/>
      <c r="BC2148" s="11"/>
      <c r="BD2148" s="11"/>
      <c r="BE2148" s="11"/>
      <c r="BF2148" s="11"/>
      <c r="BG2148" s="11"/>
      <c r="BH2148" s="11"/>
      <c r="BI2148" s="11"/>
      <c r="BJ2148" s="11"/>
      <c r="BK2148" s="11"/>
      <c r="BL2148" s="11"/>
      <c r="BM2148" s="11"/>
      <c r="BN2148" s="11"/>
      <c r="BO2148" s="11"/>
      <c r="BP2148" s="1" t="str">
        <v>0- Port Costs</v>
      </c>
      <c r="BT2148" s="1" t="str">
        <v>0- Port Value</v>
      </c>
      <c r="BU2148" s="11"/>
    </row>
    <row r="2149" spans="8:73" hidden="1" outlineLevel="1" x14ac:dyDescent="0.3">
      <c r="H2149" s="1" t="str">
        <v>0 - BM Costs</v>
      </c>
      <c r="L2149" s="1" t="str">
        <v>0 - BM Port</v>
      </c>
      <c r="N2149" s="1" t="str">
        <v>0 - Port Assets</v>
      </c>
      <c r="O2149" s="11"/>
      <c r="P2149" s="11"/>
      <c r="Q2149" s="11"/>
      <c r="R2149" s="11"/>
      <c r="S2149" s="11"/>
      <c r="T2149" s="11"/>
      <c r="U2149" s="11"/>
      <c r="V2149" s="11"/>
      <c r="W2149" s="11"/>
      <c r="X2149" s="11"/>
      <c r="Y2149" s="11"/>
      <c r="Z2149" s="11"/>
      <c r="AA2149" s="11"/>
      <c r="AB2149" s="11"/>
      <c r="AC2149" s="11"/>
      <c r="AD2149" s="11"/>
      <c r="AE2149" s="11"/>
      <c r="AF2149" s="11"/>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c r="BC2149" s="11"/>
      <c r="BD2149" s="11"/>
      <c r="BE2149" s="11"/>
      <c r="BF2149" s="11"/>
      <c r="BG2149" s="11"/>
      <c r="BH2149" s="11"/>
      <c r="BI2149" s="11"/>
      <c r="BJ2149" s="11"/>
      <c r="BK2149" s="11"/>
      <c r="BL2149" s="11"/>
      <c r="BM2149" s="11"/>
      <c r="BN2149" s="11"/>
      <c r="BO2149" s="11"/>
      <c r="BP2149" s="1" t="str">
        <v>0- Port Costs</v>
      </c>
      <c r="BT2149" s="1" t="str">
        <v>0- Port Value</v>
      </c>
      <c r="BU2149" s="11"/>
    </row>
    <row r="2150" spans="8:73" hidden="1" outlineLevel="1" x14ac:dyDescent="0.3">
      <c r="H2150" s="1" t="str">
        <v>0 - BM Costs</v>
      </c>
      <c r="L2150" s="1" t="str">
        <v>0 - BM Port</v>
      </c>
      <c r="N2150" s="1" t="str">
        <v>0 - Port Assets</v>
      </c>
      <c r="O2150" s="11"/>
      <c r="P2150" s="11"/>
      <c r="Q2150" s="11"/>
      <c r="R2150" s="11"/>
      <c r="S2150" s="11"/>
      <c r="T2150" s="11"/>
      <c r="U2150" s="11"/>
      <c r="V2150" s="11"/>
      <c r="W2150" s="11"/>
      <c r="X2150" s="11"/>
      <c r="Y2150" s="11"/>
      <c r="Z2150" s="11"/>
      <c r="AA2150" s="11"/>
      <c r="AB2150" s="11"/>
      <c r="AC2150" s="11"/>
      <c r="AD2150" s="11"/>
      <c r="AE2150" s="11"/>
      <c r="AF2150" s="11"/>
      <c r="AG2150" s="11"/>
      <c r="AH2150" s="11"/>
      <c r="AI2150" s="11"/>
      <c r="AJ2150" s="11"/>
      <c r="AK2150" s="11"/>
      <c r="AL2150" s="11"/>
      <c r="AM2150" s="11"/>
      <c r="AN2150" s="11"/>
      <c r="AO2150" s="11"/>
      <c r="AP2150" s="11"/>
      <c r="AQ2150" s="11"/>
      <c r="AR2150" s="11"/>
      <c r="AS2150" s="11"/>
      <c r="AT2150" s="11"/>
      <c r="AU2150" s="11"/>
      <c r="AV2150" s="11"/>
      <c r="AW2150" s="11"/>
      <c r="AX2150" s="11"/>
      <c r="AY2150" s="11"/>
      <c r="AZ2150" s="11"/>
      <c r="BA2150" s="11"/>
      <c r="BB2150" s="11"/>
      <c r="BC2150" s="11"/>
      <c r="BD2150" s="11"/>
      <c r="BE2150" s="11"/>
      <c r="BF2150" s="11"/>
      <c r="BG2150" s="11"/>
      <c r="BH2150" s="11"/>
      <c r="BI2150" s="11"/>
      <c r="BJ2150" s="11"/>
      <c r="BK2150" s="11"/>
      <c r="BL2150" s="11"/>
      <c r="BM2150" s="11"/>
      <c r="BN2150" s="11"/>
      <c r="BO2150" s="11"/>
      <c r="BP2150" s="1" t="str">
        <v>0- Port Costs</v>
      </c>
      <c r="BT2150" s="1" t="str">
        <v>0- Port Value</v>
      </c>
      <c r="BU2150" s="11"/>
    </row>
    <row r="2151" spans="8:73" hidden="1" outlineLevel="1" x14ac:dyDescent="0.3">
      <c r="H2151" s="1" t="str">
        <v>0 - BM Costs</v>
      </c>
      <c r="L2151" s="1" t="str">
        <v>0 - BM Port</v>
      </c>
      <c r="N2151" s="1" t="str">
        <v>0 - Port Assets</v>
      </c>
      <c r="O2151" s="11"/>
      <c r="P2151" s="11"/>
      <c r="Q2151" s="11"/>
      <c r="R2151" s="11"/>
      <c r="S2151" s="11"/>
      <c r="T2151" s="11"/>
      <c r="U2151" s="11"/>
      <c r="V2151" s="11"/>
      <c r="W2151" s="11"/>
      <c r="X2151" s="11"/>
      <c r="Y2151" s="11"/>
      <c r="Z2151" s="11"/>
      <c r="AA2151" s="11"/>
      <c r="AB2151" s="11"/>
      <c r="AC2151" s="11"/>
      <c r="AD2151" s="11"/>
      <c r="AE2151" s="11"/>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c r="BC2151" s="11"/>
      <c r="BD2151" s="11"/>
      <c r="BE2151" s="11"/>
      <c r="BF2151" s="11"/>
      <c r="BG2151" s="11"/>
      <c r="BH2151" s="11"/>
      <c r="BI2151" s="11"/>
      <c r="BJ2151" s="11"/>
      <c r="BK2151" s="11"/>
      <c r="BL2151" s="11"/>
      <c r="BM2151" s="11"/>
      <c r="BN2151" s="11"/>
      <c r="BO2151" s="11"/>
      <c r="BP2151" s="1" t="str">
        <v>0- Port Costs</v>
      </c>
      <c r="BT2151" s="1" t="str">
        <v>0- Port Value</v>
      </c>
      <c r="BU2151" s="11"/>
    </row>
    <row r="2152" spans="8:73" hidden="1" outlineLevel="1" x14ac:dyDescent="0.3">
      <c r="H2152" s="1" t="str">
        <v>0 - BM Costs</v>
      </c>
      <c r="L2152" s="1" t="str">
        <v>0 - BM Port</v>
      </c>
      <c r="N2152" s="1" t="str">
        <v>0 - Port Assets</v>
      </c>
      <c r="O2152" s="11"/>
      <c r="P2152" s="11"/>
      <c r="Q2152" s="11"/>
      <c r="R2152" s="11"/>
      <c r="S2152" s="11"/>
      <c r="T2152" s="11"/>
      <c r="U2152" s="11"/>
      <c r="V2152" s="11"/>
      <c r="W2152" s="11"/>
      <c r="X2152" s="11"/>
      <c r="Y2152" s="11"/>
      <c r="Z2152" s="11"/>
      <c r="AA2152" s="11"/>
      <c r="AB2152" s="11"/>
      <c r="AC2152" s="11"/>
      <c r="AD2152" s="11"/>
      <c r="AE2152" s="11"/>
      <c r="AF2152" s="11"/>
      <c r="AG2152" s="11"/>
      <c r="AH2152" s="11"/>
      <c r="AI2152" s="11"/>
      <c r="AJ2152" s="11"/>
      <c r="AK2152" s="11"/>
      <c r="AL2152" s="11"/>
      <c r="AM2152" s="11"/>
      <c r="AN2152" s="11"/>
      <c r="AO2152" s="11"/>
      <c r="AP2152" s="11"/>
      <c r="AQ2152" s="11"/>
      <c r="AR2152" s="11"/>
      <c r="AS2152" s="11"/>
      <c r="AT2152" s="11"/>
      <c r="AU2152" s="11"/>
      <c r="AV2152" s="11"/>
      <c r="AW2152" s="11"/>
      <c r="AX2152" s="11"/>
      <c r="AY2152" s="11"/>
      <c r="AZ2152" s="11"/>
      <c r="BA2152" s="11"/>
      <c r="BB2152" s="11"/>
      <c r="BC2152" s="11"/>
      <c r="BD2152" s="11"/>
      <c r="BE2152" s="11"/>
      <c r="BF2152" s="11"/>
      <c r="BG2152" s="11"/>
      <c r="BH2152" s="11"/>
      <c r="BI2152" s="11"/>
      <c r="BJ2152" s="11"/>
      <c r="BK2152" s="11"/>
      <c r="BL2152" s="11"/>
      <c r="BM2152" s="11"/>
      <c r="BN2152" s="11"/>
      <c r="BO2152" s="11"/>
      <c r="BP2152" s="1" t="str">
        <v>0- Port Costs</v>
      </c>
      <c r="BT2152" s="1" t="str">
        <v>0- Port Value</v>
      </c>
      <c r="BU2152" s="11"/>
    </row>
    <row r="2153" spans="8:73" hidden="1" outlineLevel="1" x14ac:dyDescent="0.3">
      <c r="H2153" s="1" t="str">
        <v>0 - BM Costs</v>
      </c>
      <c r="L2153" s="1" t="str">
        <v>0 - BM Port</v>
      </c>
      <c r="N2153" s="1" t="str">
        <v>0 - Port Assets</v>
      </c>
      <c r="O2153" s="11"/>
      <c r="P2153" s="11"/>
      <c r="Q2153" s="11"/>
      <c r="R2153" s="11"/>
      <c r="S2153" s="11"/>
      <c r="T2153" s="11"/>
      <c r="U2153" s="11"/>
      <c r="V2153" s="11"/>
      <c r="W2153" s="11"/>
      <c r="X2153" s="11"/>
      <c r="Y2153" s="11"/>
      <c r="Z2153" s="11"/>
      <c r="AA2153" s="11"/>
      <c r="AB2153" s="11"/>
      <c r="AC2153" s="11"/>
      <c r="AD2153" s="11"/>
      <c r="AE2153" s="11"/>
      <c r="AF2153" s="11"/>
      <c r="AG2153" s="11"/>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c r="BC2153" s="11"/>
      <c r="BD2153" s="11"/>
      <c r="BE2153" s="11"/>
      <c r="BF2153" s="11"/>
      <c r="BG2153" s="11"/>
      <c r="BH2153" s="11"/>
      <c r="BI2153" s="11"/>
      <c r="BJ2153" s="11"/>
      <c r="BK2153" s="11"/>
      <c r="BL2153" s="11"/>
      <c r="BM2153" s="11"/>
      <c r="BN2153" s="11"/>
      <c r="BO2153" s="11"/>
      <c r="BP2153" s="1" t="str">
        <v>0- Port Costs</v>
      </c>
      <c r="BT2153" s="1" t="str">
        <v>0- Port Value</v>
      </c>
      <c r="BU2153" s="11"/>
    </row>
    <row r="2154" spans="8:73" hidden="1" outlineLevel="1" x14ac:dyDescent="0.3">
      <c r="H2154" s="1" t="str">
        <v>0 - BM Costs</v>
      </c>
      <c r="L2154" s="1" t="str">
        <v>0 - BM Port</v>
      </c>
      <c r="N2154" s="1" t="str">
        <v>0 - Port Assets</v>
      </c>
      <c r="O2154" s="11"/>
      <c r="P2154" s="11"/>
      <c r="Q2154" s="11"/>
      <c r="R2154" s="11"/>
      <c r="S2154" s="11"/>
      <c r="T2154" s="11"/>
      <c r="U2154" s="11"/>
      <c r="V2154" s="11"/>
      <c r="W2154" s="11"/>
      <c r="X2154" s="11"/>
      <c r="Y2154" s="11"/>
      <c r="Z2154" s="11"/>
      <c r="AA2154" s="11"/>
      <c r="AB2154" s="11"/>
      <c r="AC2154" s="11"/>
      <c r="AD2154" s="11"/>
      <c r="AE2154" s="11"/>
      <c r="AF2154" s="11"/>
      <c r="AG2154" s="11"/>
      <c r="AH2154" s="11"/>
      <c r="AI2154" s="11"/>
      <c r="AJ2154" s="11"/>
      <c r="AK2154" s="11"/>
      <c r="AL2154" s="11"/>
      <c r="AM2154" s="11"/>
      <c r="AN2154" s="11"/>
      <c r="AO2154" s="11"/>
      <c r="AP2154" s="11"/>
      <c r="AQ2154" s="11"/>
      <c r="AR2154" s="11"/>
      <c r="AS2154" s="11"/>
      <c r="AT2154" s="11"/>
      <c r="AU2154" s="11"/>
      <c r="AV2154" s="11"/>
      <c r="AW2154" s="11"/>
      <c r="AX2154" s="11"/>
      <c r="AY2154" s="11"/>
      <c r="AZ2154" s="11"/>
      <c r="BA2154" s="11"/>
      <c r="BB2154" s="11"/>
      <c r="BC2154" s="11"/>
      <c r="BD2154" s="11"/>
      <c r="BE2154" s="11"/>
      <c r="BF2154" s="11"/>
      <c r="BG2154" s="11"/>
      <c r="BH2154" s="11"/>
      <c r="BI2154" s="11"/>
      <c r="BJ2154" s="11"/>
      <c r="BK2154" s="11"/>
      <c r="BL2154" s="11"/>
      <c r="BM2154" s="11"/>
      <c r="BN2154" s="11"/>
      <c r="BO2154" s="11"/>
      <c r="BP2154" s="1" t="str">
        <v>0- Port Costs</v>
      </c>
      <c r="BT2154" s="1" t="str">
        <v>0- Port Value</v>
      </c>
      <c r="BU2154" s="11"/>
    </row>
    <row r="2155" spans="8:73" hidden="1" outlineLevel="1" x14ac:dyDescent="0.3">
      <c r="H2155" s="1" t="str">
        <v>0 - BM Costs</v>
      </c>
      <c r="L2155" s="1" t="str">
        <v>0 - BM Port</v>
      </c>
      <c r="N2155" s="1" t="str">
        <v>0 - Port Assets</v>
      </c>
      <c r="O2155" s="11"/>
      <c r="P2155" s="11"/>
      <c r="Q2155" s="11"/>
      <c r="R2155" s="11"/>
      <c r="S2155" s="11"/>
      <c r="T2155" s="11"/>
      <c r="U2155" s="11"/>
      <c r="V2155" s="11"/>
      <c r="W2155" s="11"/>
      <c r="X2155" s="11"/>
      <c r="Y2155" s="11"/>
      <c r="Z2155" s="11"/>
      <c r="AA2155" s="11"/>
      <c r="AB2155" s="11"/>
      <c r="AC2155" s="11"/>
      <c r="AD2155" s="11"/>
      <c r="AE2155" s="11"/>
      <c r="AF2155" s="11"/>
      <c r="AG2155" s="11"/>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c r="BC2155" s="11"/>
      <c r="BD2155" s="11"/>
      <c r="BE2155" s="11"/>
      <c r="BF2155" s="11"/>
      <c r="BG2155" s="11"/>
      <c r="BH2155" s="11"/>
      <c r="BI2155" s="11"/>
      <c r="BJ2155" s="11"/>
      <c r="BK2155" s="11"/>
      <c r="BL2155" s="11"/>
      <c r="BM2155" s="11"/>
      <c r="BN2155" s="11"/>
      <c r="BO2155" s="11"/>
      <c r="BP2155" s="1" t="str">
        <v>0- Port Costs</v>
      </c>
      <c r="BT2155" s="1" t="str">
        <v>0- Port Value</v>
      </c>
      <c r="BU2155" s="11"/>
    </row>
    <row r="2156" spans="8:73" hidden="1" outlineLevel="1" x14ac:dyDescent="0.3">
      <c r="H2156" s="1" t="str">
        <v>0 - BM Costs</v>
      </c>
      <c r="L2156" s="1" t="str">
        <v>0 - BM Port</v>
      </c>
      <c r="N2156" s="1" t="str">
        <v>0 - Port Assets</v>
      </c>
      <c r="O2156" s="11"/>
      <c r="P2156" s="11"/>
      <c r="Q2156" s="11"/>
      <c r="R2156" s="11"/>
      <c r="S2156" s="11"/>
      <c r="T2156" s="11"/>
      <c r="U2156" s="11"/>
      <c r="V2156" s="11"/>
      <c r="W2156" s="11"/>
      <c r="X2156" s="11"/>
      <c r="Y2156" s="11"/>
      <c r="Z2156" s="11"/>
      <c r="AA2156" s="11"/>
      <c r="AB2156" s="11"/>
      <c r="AC2156" s="11"/>
      <c r="AD2156" s="11"/>
      <c r="AE2156" s="11"/>
      <c r="AF2156" s="11"/>
      <c r="AG2156" s="11"/>
      <c r="AH2156" s="11"/>
      <c r="AI2156" s="11"/>
      <c r="AJ2156" s="11"/>
      <c r="AK2156" s="11"/>
      <c r="AL2156" s="11"/>
      <c r="AM2156" s="11"/>
      <c r="AN2156" s="11"/>
      <c r="AO2156" s="11"/>
      <c r="AP2156" s="11"/>
      <c r="AQ2156" s="11"/>
      <c r="AR2156" s="11"/>
      <c r="AS2156" s="11"/>
      <c r="AT2156" s="11"/>
      <c r="AU2156" s="11"/>
      <c r="AV2156" s="11"/>
      <c r="AW2156" s="11"/>
      <c r="AX2156" s="11"/>
      <c r="AY2156" s="11"/>
      <c r="AZ2156" s="11"/>
      <c r="BA2156" s="11"/>
      <c r="BB2156" s="11"/>
      <c r="BC2156" s="11"/>
      <c r="BD2156" s="11"/>
      <c r="BE2156" s="11"/>
      <c r="BF2156" s="11"/>
      <c r="BG2156" s="11"/>
      <c r="BH2156" s="11"/>
      <c r="BI2156" s="11"/>
      <c r="BJ2156" s="11"/>
      <c r="BK2156" s="11"/>
      <c r="BL2156" s="11"/>
      <c r="BM2156" s="11"/>
      <c r="BN2156" s="11"/>
      <c r="BO2156" s="11"/>
      <c r="BP2156" s="1" t="str">
        <v>0- Port Costs</v>
      </c>
      <c r="BT2156" s="1" t="str">
        <v>0- Port Value</v>
      </c>
      <c r="BU2156" s="11"/>
    </row>
    <row r="2157" spans="8:73" hidden="1" outlineLevel="1" x14ac:dyDescent="0.3">
      <c r="H2157" s="1" t="str">
        <v>0 - BM Costs</v>
      </c>
      <c r="L2157" s="1" t="str">
        <v>0 - BM Port</v>
      </c>
      <c r="N2157" s="1" t="str">
        <v>0 - Port Assets</v>
      </c>
      <c r="O2157" s="11"/>
      <c r="P2157" s="11"/>
      <c r="Q2157" s="11"/>
      <c r="R2157" s="11"/>
      <c r="S2157" s="11"/>
      <c r="T2157" s="11"/>
      <c r="U2157" s="11"/>
      <c r="V2157" s="11"/>
      <c r="W2157" s="11"/>
      <c r="X2157" s="11"/>
      <c r="Y2157" s="11"/>
      <c r="Z2157" s="11"/>
      <c r="AA2157" s="11"/>
      <c r="AB2157" s="11"/>
      <c r="AC2157" s="11"/>
      <c r="AD2157" s="11"/>
      <c r="AE2157" s="11"/>
      <c r="AF2157" s="11"/>
      <c r="AG2157" s="11"/>
      <c r="AH2157" s="11"/>
      <c r="AI2157" s="11"/>
      <c r="AJ2157" s="11"/>
      <c r="AK2157" s="11"/>
      <c r="AL2157" s="11"/>
      <c r="AM2157" s="11"/>
      <c r="AN2157" s="11"/>
      <c r="AO2157" s="11"/>
      <c r="AP2157" s="11"/>
      <c r="AQ2157" s="11"/>
      <c r="AR2157" s="11"/>
      <c r="AS2157" s="11"/>
      <c r="AT2157" s="11"/>
      <c r="AU2157" s="11"/>
      <c r="AV2157" s="11"/>
      <c r="AW2157" s="11"/>
      <c r="AX2157" s="11"/>
      <c r="AY2157" s="11"/>
      <c r="AZ2157" s="11"/>
      <c r="BA2157" s="11"/>
      <c r="BB2157" s="11"/>
      <c r="BC2157" s="11"/>
      <c r="BD2157" s="11"/>
      <c r="BE2157" s="11"/>
      <c r="BF2157" s="11"/>
      <c r="BG2157" s="11"/>
      <c r="BH2157" s="11"/>
      <c r="BI2157" s="11"/>
      <c r="BJ2157" s="11"/>
      <c r="BK2157" s="11"/>
      <c r="BL2157" s="11"/>
      <c r="BM2157" s="11"/>
      <c r="BN2157" s="11"/>
      <c r="BO2157" s="11"/>
      <c r="BP2157" s="1" t="str">
        <v>0- Port Costs</v>
      </c>
      <c r="BT2157" s="1" t="str">
        <v>0- Port Value</v>
      </c>
      <c r="BU2157" s="11"/>
    </row>
    <row r="2158" spans="8:73" hidden="1" outlineLevel="1" x14ac:dyDescent="0.3">
      <c r="H2158" s="1" t="str">
        <v>0 - BM Costs</v>
      </c>
      <c r="L2158" s="1" t="str">
        <v>0 - BM Port</v>
      </c>
      <c r="N2158" s="1" t="str">
        <v>0 - Port Assets</v>
      </c>
      <c r="O2158" s="11"/>
      <c r="P2158" s="11"/>
      <c r="Q2158" s="11"/>
      <c r="R2158" s="11"/>
      <c r="S2158" s="11"/>
      <c r="T2158" s="11"/>
      <c r="U2158" s="11"/>
      <c r="V2158" s="11"/>
      <c r="W2158" s="11"/>
      <c r="X2158" s="11"/>
      <c r="Y2158" s="11"/>
      <c r="Z2158" s="11"/>
      <c r="AA2158" s="11"/>
      <c r="AB2158" s="11"/>
      <c r="AC2158" s="11"/>
      <c r="AD2158" s="11"/>
      <c r="AE2158" s="11"/>
      <c r="AF2158" s="11"/>
      <c r="AG2158" s="11"/>
      <c r="AH2158" s="11"/>
      <c r="AI2158" s="11"/>
      <c r="AJ2158" s="11"/>
      <c r="AK2158" s="11"/>
      <c r="AL2158" s="11"/>
      <c r="AM2158" s="11"/>
      <c r="AN2158" s="11"/>
      <c r="AO2158" s="11"/>
      <c r="AP2158" s="11"/>
      <c r="AQ2158" s="11"/>
      <c r="AR2158" s="11"/>
      <c r="AS2158" s="11"/>
      <c r="AT2158" s="11"/>
      <c r="AU2158" s="11"/>
      <c r="AV2158" s="11"/>
      <c r="AW2158" s="11"/>
      <c r="AX2158" s="11"/>
      <c r="AY2158" s="11"/>
      <c r="AZ2158" s="11"/>
      <c r="BA2158" s="11"/>
      <c r="BB2158" s="11"/>
      <c r="BC2158" s="11"/>
      <c r="BD2158" s="11"/>
      <c r="BE2158" s="11"/>
      <c r="BF2158" s="11"/>
      <c r="BG2158" s="11"/>
      <c r="BH2158" s="11"/>
      <c r="BI2158" s="11"/>
      <c r="BJ2158" s="11"/>
      <c r="BK2158" s="11"/>
      <c r="BL2158" s="11"/>
      <c r="BM2158" s="11"/>
      <c r="BN2158" s="11"/>
      <c r="BO2158" s="11"/>
      <c r="BP2158" s="1" t="str">
        <v>0- Port Costs</v>
      </c>
      <c r="BT2158" s="1" t="str">
        <v>0- Port Value</v>
      </c>
      <c r="BU2158" s="11"/>
    </row>
    <row r="2159" spans="8:73" hidden="1" outlineLevel="1" x14ac:dyDescent="0.3">
      <c r="H2159" s="1" t="str">
        <v>0 - BM Costs</v>
      </c>
      <c r="L2159" s="1" t="str">
        <v>0 - BM Port</v>
      </c>
      <c r="N2159" s="1" t="str">
        <v>0 - Port Assets</v>
      </c>
      <c r="O2159" s="11"/>
      <c r="P2159" s="11"/>
      <c r="Q2159" s="11"/>
      <c r="R2159" s="11"/>
      <c r="S2159" s="11"/>
      <c r="T2159" s="11"/>
      <c r="U2159" s="11"/>
      <c r="V2159" s="11"/>
      <c r="W2159" s="11"/>
      <c r="X2159" s="11"/>
      <c r="Y2159" s="11"/>
      <c r="Z2159" s="11"/>
      <c r="AA2159" s="11"/>
      <c r="AB2159" s="11"/>
      <c r="AC2159" s="11"/>
      <c r="AD2159" s="11"/>
      <c r="AE2159" s="11"/>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c r="BC2159" s="11"/>
      <c r="BD2159" s="11"/>
      <c r="BE2159" s="11"/>
      <c r="BF2159" s="11"/>
      <c r="BG2159" s="11"/>
      <c r="BH2159" s="11"/>
      <c r="BI2159" s="11"/>
      <c r="BJ2159" s="11"/>
      <c r="BK2159" s="11"/>
      <c r="BL2159" s="11"/>
      <c r="BM2159" s="11"/>
      <c r="BN2159" s="11"/>
      <c r="BO2159" s="11"/>
      <c r="BP2159" s="1" t="str">
        <v>0- Port Costs</v>
      </c>
      <c r="BT2159" s="1" t="str">
        <v>0- Port Value</v>
      </c>
      <c r="BU2159" s="11"/>
    </row>
    <row r="2160" spans="8:73" hidden="1" outlineLevel="1" x14ac:dyDescent="0.3">
      <c r="H2160" s="1" t="str">
        <v>0 - BM Costs</v>
      </c>
      <c r="L2160" s="1" t="str">
        <v>0 - BM Port</v>
      </c>
      <c r="N2160" s="1" t="str">
        <v>0 - Port Assets</v>
      </c>
      <c r="O2160" s="11"/>
      <c r="P2160" s="11"/>
      <c r="Q2160" s="11"/>
      <c r="R2160" s="11"/>
      <c r="S2160" s="11"/>
      <c r="T2160" s="11"/>
      <c r="U2160" s="11"/>
      <c r="V2160" s="11"/>
      <c r="W2160" s="11"/>
      <c r="X2160" s="11"/>
      <c r="Y2160" s="11"/>
      <c r="Z2160" s="11"/>
      <c r="AA2160" s="11"/>
      <c r="AB2160" s="11"/>
      <c r="AC2160" s="11"/>
      <c r="AD2160" s="11"/>
      <c r="AE2160" s="11"/>
      <c r="AF2160" s="11"/>
      <c r="AG2160" s="11"/>
      <c r="AH2160" s="11"/>
      <c r="AI2160" s="11"/>
      <c r="AJ2160" s="11"/>
      <c r="AK2160" s="11"/>
      <c r="AL2160" s="11"/>
      <c r="AM2160" s="11"/>
      <c r="AN2160" s="11"/>
      <c r="AO2160" s="11"/>
      <c r="AP2160" s="11"/>
      <c r="AQ2160" s="11"/>
      <c r="AR2160" s="11"/>
      <c r="AS2160" s="11"/>
      <c r="AT2160" s="11"/>
      <c r="AU2160" s="11"/>
      <c r="AV2160" s="11"/>
      <c r="AW2160" s="11"/>
      <c r="AX2160" s="11"/>
      <c r="AY2160" s="11"/>
      <c r="AZ2160" s="11"/>
      <c r="BA2160" s="11"/>
      <c r="BB2160" s="11"/>
      <c r="BC2160" s="11"/>
      <c r="BD2160" s="11"/>
      <c r="BE2160" s="11"/>
      <c r="BF2160" s="11"/>
      <c r="BG2160" s="11"/>
      <c r="BH2160" s="11"/>
      <c r="BI2160" s="11"/>
      <c r="BJ2160" s="11"/>
      <c r="BK2160" s="11"/>
      <c r="BL2160" s="11"/>
      <c r="BM2160" s="11"/>
      <c r="BN2160" s="11"/>
      <c r="BO2160" s="11"/>
      <c r="BP2160" s="1" t="str">
        <v>0- Port Costs</v>
      </c>
      <c r="BT2160" s="1" t="str">
        <v>0- Port Value</v>
      </c>
      <c r="BU2160" s="11"/>
    </row>
    <row r="2161" spans="8:73" hidden="1" outlineLevel="1" x14ac:dyDescent="0.3">
      <c r="H2161" s="1" t="str">
        <v>0 - BM Costs</v>
      </c>
      <c r="L2161" s="1" t="str">
        <v>0 - BM Port</v>
      </c>
      <c r="N2161" s="1" t="str">
        <v>0 - Port Assets</v>
      </c>
      <c r="O2161" s="11"/>
      <c r="P2161" s="11"/>
      <c r="Q2161" s="11"/>
      <c r="R2161" s="11"/>
      <c r="S2161" s="11"/>
      <c r="T2161" s="11"/>
      <c r="U2161" s="11"/>
      <c r="V2161" s="11"/>
      <c r="W2161" s="11"/>
      <c r="X2161" s="11"/>
      <c r="Y2161" s="11"/>
      <c r="Z2161" s="11"/>
      <c r="AA2161" s="11"/>
      <c r="AB2161" s="11"/>
      <c r="AC2161" s="11"/>
      <c r="AD2161" s="11"/>
      <c r="AE2161" s="11"/>
      <c r="AF2161" s="11"/>
      <c r="AG2161" s="11"/>
      <c r="AH2161" s="11"/>
      <c r="AI2161" s="11"/>
      <c r="AJ2161" s="11"/>
      <c r="AK2161" s="11"/>
      <c r="AL2161" s="11"/>
      <c r="AM2161" s="11"/>
      <c r="AN2161" s="11"/>
      <c r="AO2161" s="11"/>
      <c r="AP2161" s="11"/>
      <c r="AQ2161" s="11"/>
      <c r="AR2161" s="11"/>
      <c r="AS2161" s="11"/>
      <c r="AT2161" s="11"/>
      <c r="AU2161" s="11"/>
      <c r="AV2161" s="11"/>
      <c r="AW2161" s="11"/>
      <c r="AX2161" s="11"/>
      <c r="AY2161" s="11"/>
      <c r="AZ2161" s="11"/>
      <c r="BA2161" s="11"/>
      <c r="BB2161" s="11"/>
      <c r="BC2161" s="11"/>
      <c r="BD2161" s="11"/>
      <c r="BE2161" s="11"/>
      <c r="BF2161" s="11"/>
      <c r="BG2161" s="11"/>
      <c r="BH2161" s="11"/>
      <c r="BI2161" s="11"/>
      <c r="BJ2161" s="11"/>
      <c r="BK2161" s="11"/>
      <c r="BL2161" s="11"/>
      <c r="BM2161" s="11"/>
      <c r="BN2161" s="11"/>
      <c r="BO2161" s="11"/>
      <c r="BP2161" s="1" t="str">
        <v>0- Port Costs</v>
      </c>
      <c r="BT2161" s="1" t="str">
        <v>0- Port Value</v>
      </c>
      <c r="BU2161" s="11"/>
    </row>
    <row r="2162" spans="8:73" hidden="1" outlineLevel="1" x14ac:dyDescent="0.3">
      <c r="H2162" s="1" t="str">
        <v>0 - BM Costs</v>
      </c>
      <c r="L2162" s="1" t="str">
        <v>0 - BM Port</v>
      </c>
      <c r="N2162" s="1" t="str">
        <v>0 - Port Assets</v>
      </c>
      <c r="O2162" s="11"/>
      <c r="P2162" s="11"/>
      <c r="Q2162" s="11"/>
      <c r="R2162" s="11"/>
      <c r="S2162" s="11"/>
      <c r="T2162" s="11"/>
      <c r="U2162" s="11"/>
      <c r="V2162" s="11"/>
      <c r="W2162" s="11"/>
      <c r="X2162" s="11"/>
      <c r="Y2162" s="11"/>
      <c r="Z2162" s="11"/>
      <c r="AA2162" s="11"/>
      <c r="AB2162" s="11"/>
      <c r="AC2162" s="11"/>
      <c r="AD2162" s="11"/>
      <c r="AE2162" s="11"/>
      <c r="AF2162" s="11"/>
      <c r="AG2162" s="11"/>
      <c r="AH2162" s="11"/>
      <c r="AI2162" s="11"/>
      <c r="AJ2162" s="11"/>
      <c r="AK2162" s="11"/>
      <c r="AL2162" s="11"/>
      <c r="AM2162" s="11"/>
      <c r="AN2162" s="11"/>
      <c r="AO2162" s="11"/>
      <c r="AP2162" s="11"/>
      <c r="AQ2162" s="11"/>
      <c r="AR2162" s="11"/>
      <c r="AS2162" s="11"/>
      <c r="AT2162" s="11"/>
      <c r="AU2162" s="11"/>
      <c r="AV2162" s="11"/>
      <c r="AW2162" s="11"/>
      <c r="AX2162" s="11"/>
      <c r="AY2162" s="11"/>
      <c r="AZ2162" s="11"/>
      <c r="BA2162" s="11"/>
      <c r="BB2162" s="11"/>
      <c r="BC2162" s="11"/>
      <c r="BD2162" s="11"/>
      <c r="BE2162" s="11"/>
      <c r="BF2162" s="11"/>
      <c r="BG2162" s="11"/>
      <c r="BH2162" s="11"/>
      <c r="BI2162" s="11"/>
      <c r="BJ2162" s="11"/>
      <c r="BK2162" s="11"/>
      <c r="BL2162" s="11"/>
      <c r="BM2162" s="11"/>
      <c r="BN2162" s="11"/>
      <c r="BO2162" s="11"/>
      <c r="BP2162" s="1" t="str">
        <v>0- Port Costs</v>
      </c>
      <c r="BT2162" s="1" t="str">
        <v>0- Port Value</v>
      </c>
      <c r="BU2162" s="11"/>
    </row>
    <row r="2163" spans="8:73" hidden="1" outlineLevel="1" x14ac:dyDescent="0.3">
      <c r="H2163" s="1" t="str">
        <v>0 - BM Costs</v>
      </c>
      <c r="L2163" s="1" t="str">
        <v>0 - BM Port</v>
      </c>
      <c r="N2163" s="1" t="str">
        <v>0 - Port Assets</v>
      </c>
      <c r="O2163" s="11"/>
      <c r="P2163" s="11"/>
      <c r="Q2163" s="11"/>
      <c r="R2163" s="11"/>
      <c r="S2163" s="11"/>
      <c r="T2163" s="11"/>
      <c r="U2163" s="11"/>
      <c r="V2163" s="11"/>
      <c r="W2163" s="11"/>
      <c r="X2163" s="11"/>
      <c r="Y2163" s="11"/>
      <c r="Z2163" s="11"/>
      <c r="AA2163" s="11"/>
      <c r="AB2163" s="11"/>
      <c r="AC2163" s="11"/>
      <c r="AD2163" s="11"/>
      <c r="AE2163" s="11"/>
      <c r="AF2163" s="11"/>
      <c r="AG2163" s="11"/>
      <c r="AH2163" s="11"/>
      <c r="AI2163" s="11"/>
      <c r="AJ2163" s="11"/>
      <c r="AK2163" s="11"/>
      <c r="AL2163" s="11"/>
      <c r="AM2163" s="11"/>
      <c r="AN2163" s="11"/>
      <c r="AO2163" s="11"/>
      <c r="AP2163" s="11"/>
      <c r="AQ2163" s="11"/>
      <c r="AR2163" s="11"/>
      <c r="AS2163" s="11"/>
      <c r="AT2163" s="11"/>
      <c r="AU2163" s="11"/>
      <c r="AV2163" s="11"/>
      <c r="AW2163" s="11"/>
      <c r="AX2163" s="11"/>
      <c r="AY2163" s="11"/>
      <c r="AZ2163" s="11"/>
      <c r="BA2163" s="11"/>
      <c r="BB2163" s="11"/>
      <c r="BC2163" s="11"/>
      <c r="BD2163" s="11"/>
      <c r="BE2163" s="11"/>
      <c r="BF2163" s="11"/>
      <c r="BG2163" s="11"/>
      <c r="BH2163" s="11"/>
      <c r="BI2163" s="11"/>
      <c r="BJ2163" s="11"/>
      <c r="BK2163" s="11"/>
      <c r="BL2163" s="11"/>
      <c r="BM2163" s="11"/>
      <c r="BN2163" s="11"/>
      <c r="BO2163" s="11"/>
      <c r="BP2163" s="1" t="str">
        <v>0- Port Costs</v>
      </c>
      <c r="BT2163" s="1" t="str">
        <v>0- Port Value</v>
      </c>
      <c r="BU2163" s="11"/>
    </row>
    <row r="2164" spans="8:73" hidden="1" outlineLevel="1" x14ac:dyDescent="0.3">
      <c r="H2164" s="1" t="str">
        <v>0 - BM Costs</v>
      </c>
      <c r="L2164" s="1" t="str">
        <v>0 - BM Port</v>
      </c>
      <c r="N2164" s="1" t="str">
        <v>0 - Port Assets</v>
      </c>
      <c r="O2164" s="11"/>
      <c r="P2164" s="11"/>
      <c r="Q2164" s="11"/>
      <c r="R2164" s="11"/>
      <c r="S2164" s="11"/>
      <c r="T2164" s="11"/>
      <c r="U2164" s="11"/>
      <c r="V2164" s="11"/>
      <c r="W2164" s="11"/>
      <c r="X2164" s="11"/>
      <c r="Y2164" s="11"/>
      <c r="Z2164" s="11"/>
      <c r="AA2164" s="11"/>
      <c r="AB2164" s="11"/>
      <c r="AC2164" s="11"/>
      <c r="AD2164" s="11"/>
      <c r="AE2164" s="11"/>
      <c r="AF2164" s="11"/>
      <c r="AG2164" s="11"/>
      <c r="AH2164" s="11"/>
      <c r="AI2164" s="11"/>
      <c r="AJ2164" s="11"/>
      <c r="AK2164" s="11"/>
      <c r="AL2164" s="11"/>
      <c r="AM2164" s="11"/>
      <c r="AN2164" s="11"/>
      <c r="AO2164" s="11"/>
      <c r="AP2164" s="11"/>
      <c r="AQ2164" s="11"/>
      <c r="AR2164" s="11"/>
      <c r="AS2164" s="11"/>
      <c r="AT2164" s="11"/>
      <c r="AU2164" s="11"/>
      <c r="AV2164" s="11"/>
      <c r="AW2164" s="11"/>
      <c r="AX2164" s="11"/>
      <c r="AY2164" s="11"/>
      <c r="AZ2164" s="11"/>
      <c r="BA2164" s="11"/>
      <c r="BB2164" s="11"/>
      <c r="BC2164" s="11"/>
      <c r="BD2164" s="11"/>
      <c r="BE2164" s="11"/>
      <c r="BF2164" s="11"/>
      <c r="BG2164" s="11"/>
      <c r="BH2164" s="11"/>
      <c r="BI2164" s="11"/>
      <c r="BJ2164" s="11"/>
      <c r="BK2164" s="11"/>
      <c r="BL2164" s="11"/>
      <c r="BM2164" s="11"/>
      <c r="BN2164" s="11"/>
      <c r="BO2164" s="11"/>
      <c r="BP2164" s="1" t="str">
        <v>0- Port Costs</v>
      </c>
      <c r="BT2164" s="1" t="str">
        <v>0- Port Value</v>
      </c>
      <c r="BU2164" s="11"/>
    </row>
    <row r="2165" spans="8:73" hidden="1" outlineLevel="1" x14ac:dyDescent="0.3">
      <c r="H2165" s="1" t="str">
        <v>0 - BM Costs</v>
      </c>
      <c r="L2165" s="1" t="str">
        <v>0 - BM Port</v>
      </c>
      <c r="N2165" s="1" t="str">
        <v>0 - Port Assets</v>
      </c>
      <c r="O2165" s="11"/>
      <c r="P2165" s="11"/>
      <c r="Q2165" s="11"/>
      <c r="R2165" s="11"/>
      <c r="S2165" s="11"/>
      <c r="T2165" s="11"/>
      <c r="U2165" s="11"/>
      <c r="V2165" s="11"/>
      <c r="W2165" s="11"/>
      <c r="X2165" s="11"/>
      <c r="Y2165" s="11"/>
      <c r="Z2165" s="11"/>
      <c r="AA2165" s="11"/>
      <c r="AB2165" s="11"/>
      <c r="AC2165" s="11"/>
      <c r="AD2165" s="11"/>
      <c r="AE2165" s="11"/>
      <c r="AF2165" s="11"/>
      <c r="AG2165" s="11"/>
      <c r="AH2165" s="11"/>
      <c r="AI2165" s="11"/>
      <c r="AJ2165" s="11"/>
      <c r="AK2165" s="11"/>
      <c r="AL2165" s="11"/>
      <c r="AM2165" s="11"/>
      <c r="AN2165" s="11"/>
      <c r="AO2165" s="11"/>
      <c r="AP2165" s="11"/>
      <c r="AQ2165" s="11"/>
      <c r="AR2165" s="11"/>
      <c r="AS2165" s="11"/>
      <c r="AT2165" s="11"/>
      <c r="AU2165" s="11"/>
      <c r="AV2165" s="11"/>
      <c r="AW2165" s="11"/>
      <c r="AX2165" s="11"/>
      <c r="AY2165" s="11"/>
      <c r="AZ2165" s="11"/>
      <c r="BA2165" s="11"/>
      <c r="BB2165" s="11"/>
      <c r="BC2165" s="11"/>
      <c r="BD2165" s="11"/>
      <c r="BE2165" s="11"/>
      <c r="BF2165" s="11"/>
      <c r="BG2165" s="11"/>
      <c r="BH2165" s="11"/>
      <c r="BI2165" s="11"/>
      <c r="BJ2165" s="11"/>
      <c r="BK2165" s="11"/>
      <c r="BL2165" s="11"/>
      <c r="BM2165" s="11"/>
      <c r="BN2165" s="11"/>
      <c r="BO2165" s="11"/>
      <c r="BP2165" s="1" t="str">
        <v>0- Port Costs</v>
      </c>
      <c r="BT2165" s="1" t="str">
        <v>0- Port Value</v>
      </c>
      <c r="BU2165" s="11"/>
    </row>
    <row r="2166" spans="8:73" hidden="1" outlineLevel="1" x14ac:dyDescent="0.3">
      <c r="H2166" s="1" t="str">
        <v>0 - BM Costs</v>
      </c>
      <c r="L2166" s="1" t="str">
        <v>0 - BM Port</v>
      </c>
      <c r="N2166" s="1" t="str">
        <v>0 - Port Assets</v>
      </c>
      <c r="O2166" s="11"/>
      <c r="P2166" s="11"/>
      <c r="Q2166" s="11"/>
      <c r="R2166" s="11"/>
      <c r="S2166" s="11"/>
      <c r="T2166" s="11"/>
      <c r="U2166" s="11"/>
      <c r="V2166" s="11"/>
      <c r="W2166" s="11"/>
      <c r="X2166" s="11"/>
      <c r="Y2166" s="11"/>
      <c r="Z2166" s="11"/>
      <c r="AA2166" s="11"/>
      <c r="AB2166" s="11"/>
      <c r="AC2166" s="11"/>
      <c r="AD2166" s="11"/>
      <c r="AE2166" s="11"/>
      <c r="AF2166" s="11"/>
      <c r="AG2166" s="11"/>
      <c r="AH2166" s="11"/>
      <c r="AI2166" s="11"/>
      <c r="AJ2166" s="11"/>
      <c r="AK2166" s="11"/>
      <c r="AL2166" s="11"/>
      <c r="AM2166" s="11"/>
      <c r="AN2166" s="11"/>
      <c r="AO2166" s="11"/>
      <c r="AP2166" s="11"/>
      <c r="AQ2166" s="11"/>
      <c r="AR2166" s="11"/>
      <c r="AS2166" s="11"/>
      <c r="AT2166" s="11"/>
      <c r="AU2166" s="11"/>
      <c r="AV2166" s="11"/>
      <c r="AW2166" s="11"/>
      <c r="AX2166" s="11"/>
      <c r="AY2166" s="11"/>
      <c r="AZ2166" s="11"/>
      <c r="BA2166" s="11"/>
      <c r="BB2166" s="11"/>
      <c r="BC2166" s="11"/>
      <c r="BD2166" s="11"/>
      <c r="BE2166" s="11"/>
      <c r="BF2166" s="11"/>
      <c r="BG2166" s="11"/>
      <c r="BH2166" s="11"/>
      <c r="BI2166" s="11"/>
      <c r="BJ2166" s="11"/>
      <c r="BK2166" s="11"/>
      <c r="BL2166" s="11"/>
      <c r="BM2166" s="11"/>
      <c r="BN2166" s="11"/>
      <c r="BO2166" s="11"/>
      <c r="BP2166" s="1" t="str">
        <v>0- Port Costs</v>
      </c>
      <c r="BT2166" s="1" t="str">
        <v>0- Port Value</v>
      </c>
      <c r="BU2166" s="11"/>
    </row>
    <row r="2167" spans="8:73" hidden="1" outlineLevel="1" x14ac:dyDescent="0.3">
      <c r="H2167" s="1" t="str">
        <v>0 - BM Costs</v>
      </c>
      <c r="L2167" s="1" t="str">
        <v>0 - BM Port</v>
      </c>
      <c r="N2167" s="1" t="str">
        <v>0 - Port Assets</v>
      </c>
      <c r="O2167" s="11"/>
      <c r="P2167" s="11"/>
      <c r="Q2167" s="11"/>
      <c r="R2167" s="11"/>
      <c r="S2167" s="11"/>
      <c r="T2167" s="11"/>
      <c r="U2167" s="11"/>
      <c r="V2167" s="11"/>
      <c r="W2167" s="11"/>
      <c r="X2167" s="11"/>
      <c r="Y2167" s="11"/>
      <c r="Z2167" s="11"/>
      <c r="AA2167" s="11"/>
      <c r="AB2167" s="11"/>
      <c r="AC2167" s="11"/>
      <c r="AD2167" s="11"/>
      <c r="AE2167" s="11"/>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c r="BC2167" s="11"/>
      <c r="BD2167" s="11"/>
      <c r="BE2167" s="11"/>
      <c r="BF2167" s="11"/>
      <c r="BG2167" s="11"/>
      <c r="BH2167" s="11"/>
      <c r="BI2167" s="11"/>
      <c r="BJ2167" s="11"/>
      <c r="BK2167" s="11"/>
      <c r="BL2167" s="11"/>
      <c r="BM2167" s="11"/>
      <c r="BN2167" s="11"/>
      <c r="BO2167" s="11"/>
      <c r="BP2167" s="1" t="str">
        <v>0- Port Costs</v>
      </c>
      <c r="BT2167" s="1" t="str">
        <v>0- Port Value</v>
      </c>
      <c r="BU2167" s="11"/>
    </row>
    <row r="2168" spans="8:73" hidden="1" outlineLevel="1" x14ac:dyDescent="0.3">
      <c r="H2168" s="1" t="str">
        <v>0 - BM Costs</v>
      </c>
      <c r="L2168" s="1" t="str">
        <v>0 - BM Port</v>
      </c>
      <c r="N2168" s="1" t="str">
        <v>0 - Port Assets</v>
      </c>
      <c r="O2168" s="11"/>
      <c r="P2168" s="11"/>
      <c r="Q2168" s="11"/>
      <c r="R2168" s="11"/>
      <c r="S2168" s="11"/>
      <c r="T2168" s="11"/>
      <c r="U2168" s="11"/>
      <c r="V2168" s="11"/>
      <c r="W2168" s="11"/>
      <c r="X2168" s="11"/>
      <c r="Y2168" s="11"/>
      <c r="Z2168" s="11"/>
      <c r="AA2168" s="11"/>
      <c r="AB2168" s="11"/>
      <c r="AC2168" s="11"/>
      <c r="AD2168" s="11"/>
      <c r="AE2168" s="11"/>
      <c r="AF2168" s="11"/>
      <c r="AG2168" s="11"/>
      <c r="AH2168" s="11"/>
      <c r="AI2168" s="11"/>
      <c r="AJ2168" s="11"/>
      <c r="AK2168" s="11"/>
      <c r="AL2168" s="11"/>
      <c r="AM2168" s="11"/>
      <c r="AN2168" s="11"/>
      <c r="AO2168" s="11"/>
      <c r="AP2168" s="11"/>
      <c r="AQ2168" s="11"/>
      <c r="AR2168" s="11"/>
      <c r="AS2168" s="11"/>
      <c r="AT2168" s="11"/>
      <c r="AU2168" s="11"/>
      <c r="AV2168" s="11"/>
      <c r="AW2168" s="11"/>
      <c r="AX2168" s="11"/>
      <c r="AY2168" s="11"/>
      <c r="AZ2168" s="11"/>
      <c r="BA2168" s="11"/>
      <c r="BB2168" s="11"/>
      <c r="BC2168" s="11"/>
      <c r="BD2168" s="11"/>
      <c r="BE2168" s="11"/>
      <c r="BF2168" s="11"/>
      <c r="BG2168" s="11"/>
      <c r="BH2168" s="11"/>
      <c r="BI2168" s="11"/>
      <c r="BJ2168" s="11"/>
      <c r="BK2168" s="11"/>
      <c r="BL2168" s="11"/>
      <c r="BM2168" s="11"/>
      <c r="BN2168" s="11"/>
      <c r="BO2168" s="11"/>
      <c r="BP2168" s="1" t="str">
        <v>0- Port Costs</v>
      </c>
      <c r="BT2168" s="1" t="str">
        <v>0- Port Value</v>
      </c>
      <c r="BU2168" s="11"/>
    </row>
    <row r="2169" spans="8:73" hidden="1" outlineLevel="1" x14ac:dyDescent="0.3">
      <c r="H2169" s="1" t="str">
        <v>0 - BM Costs</v>
      </c>
      <c r="L2169" s="1" t="str">
        <v>0 - BM Port</v>
      </c>
      <c r="N2169" s="1" t="str">
        <v>0 - Port Assets</v>
      </c>
      <c r="O2169" s="11"/>
      <c r="P2169" s="11"/>
      <c r="Q2169" s="11"/>
      <c r="R2169" s="11"/>
      <c r="S2169" s="11"/>
      <c r="T2169" s="11"/>
      <c r="U2169" s="11"/>
      <c r="V2169" s="11"/>
      <c r="W2169" s="11"/>
      <c r="X2169" s="11"/>
      <c r="Y2169" s="11"/>
      <c r="Z2169" s="11"/>
      <c r="AA2169" s="11"/>
      <c r="AB2169" s="11"/>
      <c r="AC2169" s="11"/>
      <c r="AD2169" s="11"/>
      <c r="AE2169" s="11"/>
      <c r="AF2169" s="11"/>
      <c r="AG2169" s="11"/>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c r="BC2169" s="11"/>
      <c r="BD2169" s="11"/>
      <c r="BE2169" s="11"/>
      <c r="BF2169" s="11"/>
      <c r="BG2169" s="11"/>
      <c r="BH2169" s="11"/>
      <c r="BI2169" s="11"/>
      <c r="BJ2169" s="11"/>
      <c r="BK2169" s="11"/>
      <c r="BL2169" s="11"/>
      <c r="BM2169" s="11"/>
      <c r="BN2169" s="11"/>
      <c r="BO2169" s="11"/>
      <c r="BP2169" s="1" t="str">
        <v>0- Port Costs</v>
      </c>
      <c r="BT2169" s="1" t="str">
        <v>0- Port Value</v>
      </c>
      <c r="BU2169" s="11"/>
    </row>
    <row r="2170" spans="8:73" hidden="1" outlineLevel="1" x14ac:dyDescent="0.3">
      <c r="H2170" s="1" t="str">
        <v>0 - BM Costs</v>
      </c>
      <c r="L2170" s="1" t="str">
        <v>0 - BM Port</v>
      </c>
      <c r="N2170" s="1" t="str">
        <v>0 - Port Assets</v>
      </c>
      <c r="O2170" s="11"/>
      <c r="P2170" s="11"/>
      <c r="Q2170" s="11"/>
      <c r="R2170" s="11"/>
      <c r="S2170" s="11"/>
      <c r="T2170" s="11"/>
      <c r="U2170" s="11"/>
      <c r="V2170" s="11"/>
      <c r="W2170" s="11"/>
      <c r="X2170" s="11"/>
      <c r="Y2170" s="11"/>
      <c r="Z2170" s="11"/>
      <c r="AA2170" s="11"/>
      <c r="AB2170" s="11"/>
      <c r="AC2170" s="11"/>
      <c r="AD2170" s="11"/>
      <c r="AE2170" s="11"/>
      <c r="AF2170" s="11"/>
      <c r="AG2170" s="11"/>
      <c r="AH2170" s="11"/>
      <c r="AI2170" s="11"/>
      <c r="AJ2170" s="11"/>
      <c r="AK2170" s="11"/>
      <c r="AL2170" s="11"/>
      <c r="AM2170" s="11"/>
      <c r="AN2170" s="11"/>
      <c r="AO2170" s="11"/>
      <c r="AP2170" s="11"/>
      <c r="AQ2170" s="11"/>
      <c r="AR2170" s="11"/>
      <c r="AS2170" s="11"/>
      <c r="AT2170" s="11"/>
      <c r="AU2170" s="11"/>
      <c r="AV2170" s="11"/>
      <c r="AW2170" s="11"/>
      <c r="AX2170" s="11"/>
      <c r="AY2170" s="11"/>
      <c r="AZ2170" s="11"/>
      <c r="BA2170" s="11"/>
      <c r="BB2170" s="11"/>
      <c r="BC2170" s="11"/>
      <c r="BD2170" s="11"/>
      <c r="BE2170" s="11"/>
      <c r="BF2170" s="11"/>
      <c r="BG2170" s="11"/>
      <c r="BH2170" s="11"/>
      <c r="BI2170" s="11"/>
      <c r="BJ2170" s="11"/>
      <c r="BK2170" s="11"/>
      <c r="BL2170" s="11"/>
      <c r="BM2170" s="11"/>
      <c r="BN2170" s="11"/>
      <c r="BO2170" s="11"/>
      <c r="BP2170" s="1" t="str">
        <v>0- Port Costs</v>
      </c>
      <c r="BT2170" s="1" t="str">
        <v>0- Port Value</v>
      </c>
      <c r="BU2170" s="11"/>
    </row>
    <row r="2171" spans="8:73" hidden="1" outlineLevel="1" x14ac:dyDescent="0.3">
      <c r="H2171" s="1" t="str">
        <v>0 - BM Costs</v>
      </c>
      <c r="L2171" s="1" t="str">
        <v>0 - BM Port</v>
      </c>
      <c r="N2171" s="1" t="str">
        <v>0 - Port Assets</v>
      </c>
      <c r="O2171" s="11"/>
      <c r="P2171" s="11"/>
      <c r="Q2171" s="11"/>
      <c r="R2171" s="11"/>
      <c r="S2171" s="11"/>
      <c r="T2171" s="11"/>
      <c r="U2171" s="11"/>
      <c r="V2171" s="11"/>
      <c r="W2171" s="11"/>
      <c r="X2171" s="11"/>
      <c r="Y2171" s="11"/>
      <c r="Z2171" s="11"/>
      <c r="AA2171" s="11"/>
      <c r="AB2171" s="11"/>
      <c r="AC2171" s="11"/>
      <c r="AD2171" s="11"/>
      <c r="AE2171" s="11"/>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c r="BC2171" s="11"/>
      <c r="BD2171" s="11"/>
      <c r="BE2171" s="11"/>
      <c r="BF2171" s="11"/>
      <c r="BG2171" s="11"/>
      <c r="BH2171" s="11"/>
      <c r="BI2171" s="11"/>
      <c r="BJ2171" s="11"/>
      <c r="BK2171" s="11"/>
      <c r="BL2171" s="11"/>
      <c r="BM2171" s="11"/>
      <c r="BN2171" s="11"/>
      <c r="BO2171" s="11"/>
      <c r="BP2171" s="1" t="str">
        <v>0- Port Costs</v>
      </c>
      <c r="BT2171" s="1" t="str">
        <v>0- Port Value</v>
      </c>
      <c r="BU2171" s="11"/>
    </row>
    <row r="2172" spans="8:73" hidden="1" outlineLevel="1" x14ac:dyDescent="0.3">
      <c r="H2172" s="1" t="str">
        <v>0 - BM Costs</v>
      </c>
      <c r="L2172" s="1" t="str">
        <v>0 - BM Port</v>
      </c>
      <c r="N2172" s="1" t="str">
        <v>0 - Port Assets</v>
      </c>
      <c r="O2172" s="11"/>
      <c r="P2172" s="11"/>
      <c r="Q2172" s="11"/>
      <c r="R2172" s="11"/>
      <c r="S2172" s="11"/>
      <c r="T2172" s="11"/>
      <c r="U2172" s="11"/>
      <c r="V2172" s="11"/>
      <c r="W2172" s="11"/>
      <c r="X2172" s="11"/>
      <c r="Y2172" s="11"/>
      <c r="Z2172" s="11"/>
      <c r="AA2172" s="11"/>
      <c r="AB2172" s="11"/>
      <c r="AC2172" s="11"/>
      <c r="AD2172" s="11"/>
      <c r="AE2172" s="11"/>
      <c r="AF2172" s="11"/>
      <c r="AG2172" s="11"/>
      <c r="AH2172" s="11"/>
      <c r="AI2172" s="11"/>
      <c r="AJ2172" s="11"/>
      <c r="AK2172" s="11"/>
      <c r="AL2172" s="11"/>
      <c r="AM2172" s="11"/>
      <c r="AN2172" s="11"/>
      <c r="AO2172" s="11"/>
      <c r="AP2172" s="11"/>
      <c r="AQ2172" s="11"/>
      <c r="AR2172" s="11"/>
      <c r="AS2172" s="11"/>
      <c r="AT2172" s="11"/>
      <c r="AU2172" s="11"/>
      <c r="AV2172" s="11"/>
      <c r="AW2172" s="11"/>
      <c r="AX2172" s="11"/>
      <c r="AY2172" s="11"/>
      <c r="AZ2172" s="11"/>
      <c r="BA2172" s="11"/>
      <c r="BB2172" s="11"/>
      <c r="BC2172" s="11"/>
      <c r="BD2172" s="11"/>
      <c r="BE2172" s="11"/>
      <c r="BF2172" s="11"/>
      <c r="BG2172" s="11"/>
      <c r="BH2172" s="11"/>
      <c r="BI2172" s="11"/>
      <c r="BJ2172" s="11"/>
      <c r="BK2172" s="11"/>
      <c r="BL2172" s="11"/>
      <c r="BM2172" s="11"/>
      <c r="BN2172" s="11"/>
      <c r="BO2172" s="11"/>
      <c r="BP2172" s="1" t="str">
        <v>0- Port Costs</v>
      </c>
      <c r="BT2172" s="1" t="str">
        <v>0- Port Value</v>
      </c>
      <c r="BU2172" s="11"/>
    </row>
    <row r="2173" spans="8:73" hidden="1" outlineLevel="1" x14ac:dyDescent="0.3">
      <c r="H2173" s="1" t="str">
        <v>0 - BM Costs</v>
      </c>
      <c r="L2173" s="1" t="str">
        <v>0 - BM Port</v>
      </c>
      <c r="N2173" s="1" t="str">
        <v>0 - Port Assets</v>
      </c>
      <c r="O2173" s="11"/>
      <c r="P2173" s="11"/>
      <c r="Q2173" s="11"/>
      <c r="R2173" s="11"/>
      <c r="S2173" s="11"/>
      <c r="T2173" s="11"/>
      <c r="U2173" s="11"/>
      <c r="V2173" s="11"/>
      <c r="W2173" s="11"/>
      <c r="X2173" s="11"/>
      <c r="Y2173" s="11"/>
      <c r="Z2173" s="11"/>
      <c r="AA2173" s="11"/>
      <c r="AB2173" s="11"/>
      <c r="AC2173" s="11"/>
      <c r="AD2173" s="11"/>
      <c r="AE2173" s="11"/>
      <c r="AF2173" s="11"/>
      <c r="AG2173" s="11"/>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c r="BC2173" s="11"/>
      <c r="BD2173" s="11"/>
      <c r="BE2173" s="11"/>
      <c r="BF2173" s="11"/>
      <c r="BG2173" s="11"/>
      <c r="BH2173" s="11"/>
      <c r="BI2173" s="11"/>
      <c r="BJ2173" s="11"/>
      <c r="BK2173" s="11"/>
      <c r="BL2173" s="11"/>
      <c r="BM2173" s="11"/>
      <c r="BN2173" s="11"/>
      <c r="BO2173" s="11"/>
      <c r="BP2173" s="1" t="str">
        <v>0- Port Costs</v>
      </c>
      <c r="BT2173" s="1" t="str">
        <v>0- Port Value</v>
      </c>
      <c r="BU2173" s="11"/>
    </row>
    <row r="2174" spans="8:73" hidden="1" outlineLevel="1" x14ac:dyDescent="0.3">
      <c r="H2174" s="1" t="str">
        <v>0 - BM Costs</v>
      </c>
      <c r="L2174" s="1" t="str">
        <v>0 - BM Port</v>
      </c>
      <c r="N2174" s="1" t="str">
        <v>0 - Port Assets</v>
      </c>
      <c r="O2174" s="11"/>
      <c r="P2174" s="11"/>
      <c r="Q2174" s="11"/>
      <c r="R2174" s="11"/>
      <c r="S2174" s="11"/>
      <c r="T2174" s="11"/>
      <c r="U2174" s="11"/>
      <c r="V2174" s="11"/>
      <c r="W2174" s="11"/>
      <c r="X2174" s="11"/>
      <c r="Y2174" s="11"/>
      <c r="Z2174" s="11"/>
      <c r="AA2174" s="11"/>
      <c r="AB2174" s="11"/>
      <c r="AC2174" s="11"/>
      <c r="AD2174" s="11"/>
      <c r="AE2174" s="11"/>
      <c r="AF2174" s="11"/>
      <c r="AG2174" s="11"/>
      <c r="AH2174" s="11"/>
      <c r="AI2174" s="11"/>
      <c r="AJ2174" s="11"/>
      <c r="AK2174" s="11"/>
      <c r="AL2174" s="11"/>
      <c r="AM2174" s="11"/>
      <c r="AN2174" s="11"/>
      <c r="AO2174" s="11"/>
      <c r="AP2174" s="11"/>
      <c r="AQ2174" s="11"/>
      <c r="AR2174" s="11"/>
      <c r="AS2174" s="11"/>
      <c r="AT2174" s="11"/>
      <c r="AU2174" s="11"/>
      <c r="AV2174" s="11"/>
      <c r="AW2174" s="11"/>
      <c r="AX2174" s="11"/>
      <c r="AY2174" s="11"/>
      <c r="AZ2174" s="11"/>
      <c r="BA2174" s="11"/>
      <c r="BB2174" s="11"/>
      <c r="BC2174" s="11"/>
      <c r="BD2174" s="11"/>
      <c r="BE2174" s="11"/>
      <c r="BF2174" s="11"/>
      <c r="BG2174" s="11"/>
      <c r="BH2174" s="11"/>
      <c r="BI2174" s="11"/>
      <c r="BJ2174" s="11"/>
      <c r="BK2174" s="11"/>
      <c r="BL2174" s="11"/>
      <c r="BM2174" s="11"/>
      <c r="BN2174" s="11"/>
      <c r="BO2174" s="11"/>
      <c r="BP2174" s="1" t="str">
        <v>0- Port Costs</v>
      </c>
      <c r="BT2174" s="1" t="str">
        <v>0- Port Value</v>
      </c>
      <c r="BU2174" s="11"/>
    </row>
    <row r="2175" spans="8:73" hidden="1" outlineLevel="1" x14ac:dyDescent="0.3">
      <c r="H2175" s="1" t="str">
        <v>0 - BM Costs</v>
      </c>
      <c r="L2175" s="1" t="str">
        <v>0 - BM Port</v>
      </c>
      <c r="N2175" s="1" t="str">
        <v>0 - Port Assets</v>
      </c>
      <c r="O2175" s="11"/>
      <c r="P2175" s="11"/>
      <c r="Q2175" s="11"/>
      <c r="R2175" s="11"/>
      <c r="S2175" s="11"/>
      <c r="T2175" s="11"/>
      <c r="U2175" s="11"/>
      <c r="V2175" s="11"/>
      <c r="W2175" s="11"/>
      <c r="X2175" s="11"/>
      <c r="Y2175" s="11"/>
      <c r="Z2175" s="11"/>
      <c r="AA2175" s="11"/>
      <c r="AB2175" s="11"/>
      <c r="AC2175" s="11"/>
      <c r="AD2175" s="11"/>
      <c r="AE2175" s="11"/>
      <c r="AF2175" s="11"/>
      <c r="AG2175" s="11"/>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c r="BC2175" s="11"/>
      <c r="BD2175" s="11"/>
      <c r="BE2175" s="11"/>
      <c r="BF2175" s="11"/>
      <c r="BG2175" s="11"/>
      <c r="BH2175" s="11"/>
      <c r="BI2175" s="11"/>
      <c r="BJ2175" s="11"/>
      <c r="BK2175" s="11"/>
      <c r="BL2175" s="11"/>
      <c r="BM2175" s="11"/>
      <c r="BN2175" s="11"/>
      <c r="BO2175" s="11"/>
      <c r="BP2175" s="1" t="str">
        <v>0- Port Costs</v>
      </c>
      <c r="BT2175" s="1" t="str">
        <v>0- Port Value</v>
      </c>
      <c r="BU2175" s="11"/>
    </row>
    <row r="2176" spans="8:73" hidden="1" outlineLevel="1" x14ac:dyDescent="0.3">
      <c r="H2176" s="1" t="str">
        <v>0 - BM Costs</v>
      </c>
      <c r="L2176" s="1" t="str">
        <v>0 - BM Port</v>
      </c>
      <c r="N2176" s="1" t="str">
        <v>0 - Port Assets</v>
      </c>
      <c r="O2176" s="11"/>
      <c r="P2176" s="11"/>
      <c r="Q2176" s="11"/>
      <c r="R2176" s="11"/>
      <c r="S2176" s="11"/>
      <c r="T2176" s="11"/>
      <c r="U2176" s="11"/>
      <c r="V2176" s="11"/>
      <c r="W2176" s="11"/>
      <c r="X2176" s="11"/>
      <c r="Y2176" s="11"/>
      <c r="Z2176" s="11"/>
      <c r="AA2176" s="11"/>
      <c r="AB2176" s="11"/>
      <c r="AC2176" s="11"/>
      <c r="AD2176" s="11"/>
      <c r="AE2176" s="11"/>
      <c r="AF2176" s="11"/>
      <c r="AG2176" s="11"/>
      <c r="AH2176" s="11"/>
      <c r="AI2176" s="11"/>
      <c r="AJ2176" s="11"/>
      <c r="AK2176" s="11"/>
      <c r="AL2176" s="11"/>
      <c r="AM2176" s="11"/>
      <c r="AN2176" s="11"/>
      <c r="AO2176" s="11"/>
      <c r="AP2176" s="11"/>
      <c r="AQ2176" s="11"/>
      <c r="AR2176" s="11"/>
      <c r="AS2176" s="11"/>
      <c r="AT2176" s="11"/>
      <c r="AU2176" s="11"/>
      <c r="AV2176" s="11"/>
      <c r="AW2176" s="11"/>
      <c r="AX2176" s="11"/>
      <c r="AY2176" s="11"/>
      <c r="AZ2176" s="11"/>
      <c r="BA2176" s="11"/>
      <c r="BB2176" s="11"/>
      <c r="BC2176" s="11"/>
      <c r="BD2176" s="11"/>
      <c r="BE2176" s="11"/>
      <c r="BF2176" s="11"/>
      <c r="BG2176" s="11"/>
      <c r="BH2176" s="11"/>
      <c r="BI2176" s="11"/>
      <c r="BJ2176" s="11"/>
      <c r="BK2176" s="11"/>
      <c r="BL2176" s="11"/>
      <c r="BM2176" s="11"/>
      <c r="BN2176" s="11"/>
      <c r="BO2176" s="11"/>
      <c r="BP2176" s="1" t="str">
        <v>0- Port Costs</v>
      </c>
      <c r="BT2176" s="1" t="str">
        <v>0- Port Value</v>
      </c>
      <c r="BU2176" s="11"/>
    </row>
    <row r="2177" spans="8:73" hidden="1" outlineLevel="1" x14ac:dyDescent="0.3">
      <c r="H2177" s="1" t="str">
        <v>0 - BM Costs</v>
      </c>
      <c r="L2177" s="1" t="str">
        <v>0 - BM Port</v>
      </c>
      <c r="N2177" s="1" t="str">
        <v>0 - Port Assets</v>
      </c>
      <c r="O2177" s="11"/>
      <c r="P2177" s="11"/>
      <c r="Q2177" s="11"/>
      <c r="R2177" s="11"/>
      <c r="S2177" s="11"/>
      <c r="T2177" s="11"/>
      <c r="U2177" s="11"/>
      <c r="V2177" s="11"/>
      <c r="W2177" s="11"/>
      <c r="X2177" s="11"/>
      <c r="Y2177" s="11"/>
      <c r="Z2177" s="11"/>
      <c r="AA2177" s="11"/>
      <c r="AB2177" s="11"/>
      <c r="AC2177" s="11"/>
      <c r="AD2177" s="11"/>
      <c r="AE2177" s="11"/>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c r="BC2177" s="11"/>
      <c r="BD2177" s="11"/>
      <c r="BE2177" s="11"/>
      <c r="BF2177" s="11"/>
      <c r="BG2177" s="11"/>
      <c r="BH2177" s="11"/>
      <c r="BI2177" s="11"/>
      <c r="BJ2177" s="11"/>
      <c r="BK2177" s="11"/>
      <c r="BL2177" s="11"/>
      <c r="BM2177" s="11"/>
      <c r="BN2177" s="11"/>
      <c r="BO2177" s="11"/>
      <c r="BP2177" s="1" t="str">
        <v>0- Port Costs</v>
      </c>
      <c r="BT2177" s="1" t="str">
        <v>0- Port Value</v>
      </c>
      <c r="BU2177" s="11"/>
    </row>
    <row r="2178" spans="8:73" hidden="1" outlineLevel="1" x14ac:dyDescent="0.3">
      <c r="H2178" s="1" t="str">
        <v>0 - BM Costs</v>
      </c>
      <c r="L2178" s="1" t="str">
        <v>0 - BM Port</v>
      </c>
      <c r="N2178" s="1" t="str">
        <v>0 - Port Assets</v>
      </c>
      <c r="O2178" s="11"/>
      <c r="P2178" s="11"/>
      <c r="Q2178" s="11"/>
      <c r="R2178" s="11"/>
      <c r="S2178" s="11"/>
      <c r="T2178" s="11"/>
      <c r="U2178" s="11"/>
      <c r="V2178" s="11"/>
      <c r="W2178" s="11"/>
      <c r="X2178" s="11"/>
      <c r="Y2178" s="11"/>
      <c r="Z2178" s="11"/>
      <c r="AA2178" s="11"/>
      <c r="AB2178" s="11"/>
      <c r="AC2178" s="11"/>
      <c r="AD2178" s="11"/>
      <c r="AE2178" s="11"/>
      <c r="AF2178" s="11"/>
      <c r="AG2178" s="11"/>
      <c r="AH2178" s="11"/>
      <c r="AI2178" s="11"/>
      <c r="AJ2178" s="11"/>
      <c r="AK2178" s="11"/>
      <c r="AL2178" s="11"/>
      <c r="AM2178" s="11"/>
      <c r="AN2178" s="11"/>
      <c r="AO2178" s="11"/>
      <c r="AP2178" s="11"/>
      <c r="AQ2178" s="11"/>
      <c r="AR2178" s="11"/>
      <c r="AS2178" s="11"/>
      <c r="AT2178" s="11"/>
      <c r="AU2178" s="11"/>
      <c r="AV2178" s="11"/>
      <c r="AW2178" s="11"/>
      <c r="AX2178" s="11"/>
      <c r="AY2178" s="11"/>
      <c r="AZ2178" s="11"/>
      <c r="BA2178" s="11"/>
      <c r="BB2178" s="11"/>
      <c r="BC2178" s="11"/>
      <c r="BD2178" s="11"/>
      <c r="BE2178" s="11"/>
      <c r="BF2178" s="11"/>
      <c r="BG2178" s="11"/>
      <c r="BH2178" s="11"/>
      <c r="BI2178" s="11"/>
      <c r="BJ2178" s="11"/>
      <c r="BK2178" s="11"/>
      <c r="BL2178" s="11"/>
      <c r="BM2178" s="11"/>
      <c r="BN2178" s="11"/>
      <c r="BO2178" s="11"/>
      <c r="BP2178" s="1" t="str">
        <v>0- Port Costs</v>
      </c>
      <c r="BT2178" s="1" t="str">
        <v>0- Port Value</v>
      </c>
      <c r="BU2178" s="11"/>
    </row>
    <row r="2179" spans="8:73" hidden="1" outlineLevel="1" x14ac:dyDescent="0.3">
      <c r="H2179" s="1" t="str">
        <v>0 - BM Costs</v>
      </c>
      <c r="L2179" s="1" t="str">
        <v>0 - BM Port</v>
      </c>
      <c r="N2179" s="1" t="str">
        <v>0 - Port Assets</v>
      </c>
      <c r="O2179" s="11"/>
      <c r="P2179" s="11"/>
      <c r="Q2179" s="11"/>
      <c r="R2179" s="11"/>
      <c r="S2179" s="11"/>
      <c r="T2179" s="11"/>
      <c r="U2179" s="11"/>
      <c r="V2179" s="11"/>
      <c r="W2179" s="11"/>
      <c r="X2179" s="11"/>
      <c r="Y2179" s="11"/>
      <c r="Z2179" s="11"/>
      <c r="AA2179" s="11"/>
      <c r="AB2179" s="11"/>
      <c r="AC2179" s="11"/>
      <c r="AD2179" s="11"/>
      <c r="AE2179" s="11"/>
      <c r="AF2179" s="11"/>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c r="BC2179" s="11"/>
      <c r="BD2179" s="11"/>
      <c r="BE2179" s="11"/>
      <c r="BF2179" s="11"/>
      <c r="BG2179" s="11"/>
      <c r="BH2179" s="11"/>
      <c r="BI2179" s="11"/>
      <c r="BJ2179" s="11"/>
      <c r="BK2179" s="11"/>
      <c r="BL2179" s="11"/>
      <c r="BM2179" s="11"/>
      <c r="BN2179" s="11"/>
      <c r="BO2179" s="11"/>
      <c r="BP2179" s="1" t="str">
        <v>0- Port Costs</v>
      </c>
      <c r="BT2179" s="1" t="str">
        <v>0- Port Value</v>
      </c>
      <c r="BU2179" s="11"/>
    </row>
    <row r="2180" spans="8:73" hidden="1" outlineLevel="1" x14ac:dyDescent="0.3">
      <c r="H2180" s="1" t="str">
        <v>0 - BM Costs</v>
      </c>
      <c r="L2180" s="1" t="str">
        <v>0 - BM Port</v>
      </c>
      <c r="N2180" s="1" t="str">
        <v>0 - Port Assets</v>
      </c>
      <c r="O2180" s="11"/>
      <c r="P2180" s="11"/>
      <c r="Q2180" s="11"/>
      <c r="R2180" s="11"/>
      <c r="S2180" s="11"/>
      <c r="T2180" s="11"/>
      <c r="U2180" s="11"/>
      <c r="V2180" s="11"/>
      <c r="W2180" s="11"/>
      <c r="X2180" s="11"/>
      <c r="Y2180" s="11"/>
      <c r="Z2180" s="11"/>
      <c r="AA2180" s="11"/>
      <c r="AB2180" s="11"/>
      <c r="AC2180" s="11"/>
      <c r="AD2180" s="11"/>
      <c r="AE2180" s="11"/>
      <c r="AF2180" s="11"/>
      <c r="AG2180" s="11"/>
      <c r="AH2180" s="11"/>
      <c r="AI2180" s="11"/>
      <c r="AJ2180" s="11"/>
      <c r="AK2180" s="11"/>
      <c r="AL2180" s="11"/>
      <c r="AM2180" s="11"/>
      <c r="AN2180" s="11"/>
      <c r="AO2180" s="11"/>
      <c r="AP2180" s="11"/>
      <c r="AQ2180" s="11"/>
      <c r="AR2180" s="11"/>
      <c r="AS2180" s="11"/>
      <c r="AT2180" s="11"/>
      <c r="AU2180" s="11"/>
      <c r="AV2180" s="11"/>
      <c r="AW2180" s="11"/>
      <c r="AX2180" s="11"/>
      <c r="AY2180" s="11"/>
      <c r="AZ2180" s="11"/>
      <c r="BA2180" s="11"/>
      <c r="BB2180" s="11"/>
      <c r="BC2180" s="11"/>
      <c r="BD2180" s="11"/>
      <c r="BE2180" s="11"/>
      <c r="BF2180" s="11"/>
      <c r="BG2180" s="11"/>
      <c r="BH2180" s="11"/>
      <c r="BI2180" s="11"/>
      <c r="BJ2180" s="11"/>
      <c r="BK2180" s="11"/>
      <c r="BL2180" s="11"/>
      <c r="BM2180" s="11"/>
      <c r="BN2180" s="11"/>
      <c r="BO2180" s="11"/>
      <c r="BP2180" s="1" t="str">
        <v>0- Port Costs</v>
      </c>
      <c r="BT2180" s="1" t="str">
        <v>0- Port Value</v>
      </c>
      <c r="BU2180" s="11"/>
    </row>
    <row r="2181" spans="8:73" hidden="1" outlineLevel="1" x14ac:dyDescent="0.3">
      <c r="H2181" s="1" t="str">
        <v>0 - BM Costs</v>
      </c>
      <c r="L2181" s="1" t="str">
        <v>0 - BM Port</v>
      </c>
      <c r="N2181" s="1" t="str">
        <v>0 - Port Assets</v>
      </c>
      <c r="O2181" s="11"/>
      <c r="P2181" s="11"/>
      <c r="Q2181" s="11"/>
      <c r="R2181" s="11"/>
      <c r="S2181" s="11"/>
      <c r="T2181" s="11"/>
      <c r="U2181" s="11"/>
      <c r="V2181" s="11"/>
      <c r="W2181" s="11"/>
      <c r="X2181" s="11"/>
      <c r="Y2181" s="11"/>
      <c r="Z2181" s="11"/>
      <c r="AA2181" s="11"/>
      <c r="AB2181" s="11"/>
      <c r="AC2181" s="11"/>
      <c r="AD2181" s="11"/>
      <c r="AE2181" s="11"/>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c r="BC2181" s="11"/>
      <c r="BD2181" s="11"/>
      <c r="BE2181" s="11"/>
      <c r="BF2181" s="11"/>
      <c r="BG2181" s="11"/>
      <c r="BH2181" s="11"/>
      <c r="BI2181" s="11"/>
      <c r="BJ2181" s="11"/>
      <c r="BK2181" s="11"/>
      <c r="BL2181" s="11"/>
      <c r="BM2181" s="11"/>
      <c r="BN2181" s="11"/>
      <c r="BO2181" s="11"/>
      <c r="BP2181" s="1" t="str">
        <v>0- Port Costs</v>
      </c>
      <c r="BT2181" s="1" t="str">
        <v>0- Port Value</v>
      </c>
      <c r="BU2181" s="11"/>
    </row>
    <row r="2182" spans="8:73" hidden="1" outlineLevel="1" x14ac:dyDescent="0.3">
      <c r="H2182" s="1" t="str">
        <v>0 - BM Costs</v>
      </c>
      <c r="L2182" s="1" t="str">
        <v>0 - BM Port</v>
      </c>
      <c r="N2182" s="1" t="str">
        <v>0 - Port Assets</v>
      </c>
      <c r="O2182" s="11"/>
      <c r="P2182" s="11"/>
      <c r="Q2182" s="11"/>
      <c r="R2182" s="11"/>
      <c r="S2182" s="11"/>
      <c r="T2182" s="11"/>
      <c r="U2182" s="11"/>
      <c r="V2182" s="11"/>
      <c r="W2182" s="11"/>
      <c r="X2182" s="11"/>
      <c r="Y2182" s="11"/>
      <c r="Z2182" s="11"/>
      <c r="AA2182" s="11"/>
      <c r="AB2182" s="11"/>
      <c r="AC2182" s="11"/>
      <c r="AD2182" s="11"/>
      <c r="AE2182" s="11"/>
      <c r="AF2182" s="11"/>
      <c r="AG2182" s="11"/>
      <c r="AH2182" s="11"/>
      <c r="AI2182" s="11"/>
      <c r="AJ2182" s="11"/>
      <c r="AK2182" s="11"/>
      <c r="AL2182" s="11"/>
      <c r="AM2182" s="11"/>
      <c r="AN2182" s="11"/>
      <c r="AO2182" s="11"/>
      <c r="AP2182" s="11"/>
      <c r="AQ2182" s="11"/>
      <c r="AR2182" s="11"/>
      <c r="AS2182" s="11"/>
      <c r="AT2182" s="11"/>
      <c r="AU2182" s="11"/>
      <c r="AV2182" s="11"/>
      <c r="AW2182" s="11"/>
      <c r="AX2182" s="11"/>
      <c r="AY2182" s="11"/>
      <c r="AZ2182" s="11"/>
      <c r="BA2182" s="11"/>
      <c r="BB2182" s="11"/>
      <c r="BC2182" s="11"/>
      <c r="BD2182" s="11"/>
      <c r="BE2182" s="11"/>
      <c r="BF2182" s="11"/>
      <c r="BG2182" s="11"/>
      <c r="BH2182" s="11"/>
      <c r="BI2182" s="11"/>
      <c r="BJ2182" s="11"/>
      <c r="BK2182" s="11"/>
      <c r="BL2182" s="11"/>
      <c r="BM2182" s="11"/>
      <c r="BN2182" s="11"/>
      <c r="BO2182" s="11"/>
      <c r="BP2182" s="1" t="str">
        <v>0- Port Costs</v>
      </c>
      <c r="BT2182" s="1" t="str">
        <v>0- Port Value</v>
      </c>
      <c r="BU2182" s="11"/>
    </row>
    <row r="2183" spans="8:73" hidden="1" outlineLevel="1" x14ac:dyDescent="0.3">
      <c r="H2183" s="1" t="str">
        <v>0 - BM Costs</v>
      </c>
      <c r="L2183" s="1" t="str">
        <v>0 - BM Port</v>
      </c>
      <c r="N2183" s="1" t="str">
        <v>0 - Port Assets</v>
      </c>
      <c r="O2183" s="11"/>
      <c r="P2183" s="11"/>
      <c r="Q2183" s="11"/>
      <c r="R2183" s="11"/>
      <c r="S2183" s="11"/>
      <c r="T2183" s="11"/>
      <c r="U2183" s="11"/>
      <c r="V2183" s="11"/>
      <c r="W2183" s="11"/>
      <c r="X2183" s="11"/>
      <c r="Y2183" s="11"/>
      <c r="Z2183" s="11"/>
      <c r="AA2183" s="11"/>
      <c r="AB2183" s="11"/>
      <c r="AC2183" s="11"/>
      <c r="AD2183" s="11"/>
      <c r="AE2183" s="11"/>
      <c r="AF2183" s="11"/>
      <c r="AG2183" s="11"/>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c r="BC2183" s="11"/>
      <c r="BD2183" s="11"/>
      <c r="BE2183" s="11"/>
      <c r="BF2183" s="11"/>
      <c r="BG2183" s="11"/>
      <c r="BH2183" s="11"/>
      <c r="BI2183" s="11"/>
      <c r="BJ2183" s="11"/>
      <c r="BK2183" s="11"/>
      <c r="BL2183" s="11"/>
      <c r="BM2183" s="11"/>
      <c r="BN2183" s="11"/>
      <c r="BO2183" s="11"/>
      <c r="BP2183" s="1" t="str">
        <v>0- Port Costs</v>
      </c>
      <c r="BT2183" s="1" t="str">
        <v>0- Port Value</v>
      </c>
      <c r="BU2183" s="11"/>
    </row>
    <row r="2184" spans="8:73" hidden="1" outlineLevel="1" x14ac:dyDescent="0.3">
      <c r="H2184" s="1" t="str">
        <v>0 - BM Costs</v>
      </c>
      <c r="L2184" s="1" t="str">
        <v>0 - BM Port</v>
      </c>
      <c r="N2184" s="1" t="str">
        <v>0 - Port Assets</v>
      </c>
      <c r="O2184" s="11"/>
      <c r="P2184" s="11"/>
      <c r="Q2184" s="11"/>
      <c r="R2184" s="11"/>
      <c r="S2184" s="11"/>
      <c r="T2184" s="11"/>
      <c r="U2184" s="11"/>
      <c r="V2184" s="11"/>
      <c r="W2184" s="11"/>
      <c r="X2184" s="11"/>
      <c r="Y2184" s="11"/>
      <c r="Z2184" s="11"/>
      <c r="AA2184" s="11"/>
      <c r="AB2184" s="11"/>
      <c r="AC2184" s="11"/>
      <c r="AD2184" s="11"/>
      <c r="AE2184" s="11"/>
      <c r="AF2184" s="11"/>
      <c r="AG2184" s="11"/>
      <c r="AH2184" s="11"/>
      <c r="AI2184" s="11"/>
      <c r="AJ2184" s="11"/>
      <c r="AK2184" s="11"/>
      <c r="AL2184" s="11"/>
      <c r="AM2184" s="11"/>
      <c r="AN2184" s="11"/>
      <c r="AO2184" s="11"/>
      <c r="AP2184" s="11"/>
      <c r="AQ2184" s="11"/>
      <c r="AR2184" s="11"/>
      <c r="AS2184" s="11"/>
      <c r="AT2184" s="11"/>
      <c r="AU2184" s="11"/>
      <c r="AV2184" s="11"/>
      <c r="AW2184" s="11"/>
      <c r="AX2184" s="11"/>
      <c r="AY2184" s="11"/>
      <c r="AZ2184" s="11"/>
      <c r="BA2184" s="11"/>
      <c r="BB2184" s="11"/>
      <c r="BC2184" s="11"/>
      <c r="BD2184" s="11"/>
      <c r="BE2184" s="11"/>
      <c r="BF2184" s="11"/>
      <c r="BG2184" s="11"/>
      <c r="BH2184" s="11"/>
      <c r="BI2184" s="11"/>
      <c r="BJ2184" s="11"/>
      <c r="BK2184" s="11"/>
      <c r="BL2184" s="11"/>
      <c r="BM2184" s="11"/>
      <c r="BN2184" s="11"/>
      <c r="BO2184" s="11"/>
      <c r="BP2184" s="1" t="str">
        <v>0- Port Costs</v>
      </c>
      <c r="BT2184" s="1" t="str">
        <v>0- Port Value</v>
      </c>
      <c r="BU2184" s="11"/>
    </row>
    <row r="2185" spans="8:73" hidden="1" outlineLevel="1" x14ac:dyDescent="0.3">
      <c r="H2185" s="1" t="str">
        <v>0 - BM Costs</v>
      </c>
      <c r="L2185" s="1" t="str">
        <v>0 - BM Port</v>
      </c>
      <c r="N2185" s="1" t="str">
        <v>0 - Port Assets</v>
      </c>
      <c r="O2185" s="11"/>
      <c r="P2185" s="11"/>
      <c r="Q2185" s="11"/>
      <c r="R2185" s="11"/>
      <c r="S2185" s="11"/>
      <c r="T2185" s="11"/>
      <c r="U2185" s="11"/>
      <c r="V2185" s="11"/>
      <c r="W2185" s="11"/>
      <c r="X2185" s="11"/>
      <c r="Y2185" s="11"/>
      <c r="Z2185" s="11"/>
      <c r="AA2185" s="11"/>
      <c r="AB2185" s="11"/>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c r="BC2185" s="11"/>
      <c r="BD2185" s="11"/>
      <c r="BE2185" s="11"/>
      <c r="BF2185" s="11"/>
      <c r="BG2185" s="11"/>
      <c r="BH2185" s="11"/>
      <c r="BI2185" s="11"/>
      <c r="BJ2185" s="11"/>
      <c r="BK2185" s="11"/>
      <c r="BL2185" s="11"/>
      <c r="BM2185" s="11"/>
      <c r="BN2185" s="11"/>
      <c r="BO2185" s="11"/>
      <c r="BP2185" s="1" t="str">
        <v>0- Port Costs</v>
      </c>
      <c r="BT2185" s="1" t="str">
        <v>0- Port Value</v>
      </c>
      <c r="BU2185" s="11"/>
    </row>
    <row r="2186" spans="8:73" hidden="1" outlineLevel="1" x14ac:dyDescent="0.3">
      <c r="H2186" s="1" t="str">
        <v>0 - BM Costs</v>
      </c>
      <c r="L2186" s="1" t="str">
        <v>0 - BM Port</v>
      </c>
      <c r="N2186" s="1" t="str">
        <v>0 - Port Assets</v>
      </c>
      <c r="O2186" s="11"/>
      <c r="P2186" s="11"/>
      <c r="Q2186" s="11"/>
      <c r="R2186" s="11"/>
      <c r="S2186" s="11"/>
      <c r="T2186" s="11"/>
      <c r="U2186" s="11"/>
      <c r="V2186" s="11"/>
      <c r="W2186" s="11"/>
      <c r="X2186" s="11"/>
      <c r="Y2186" s="11"/>
      <c r="Z2186" s="11"/>
      <c r="AA2186" s="11"/>
      <c r="AB2186" s="11"/>
      <c r="AC2186" s="11"/>
      <c r="AD2186" s="11"/>
      <c r="AE2186" s="11"/>
      <c r="AF2186" s="11"/>
      <c r="AG2186" s="11"/>
      <c r="AH2186" s="11"/>
      <c r="AI2186" s="11"/>
      <c r="AJ2186" s="11"/>
      <c r="AK2186" s="11"/>
      <c r="AL2186" s="11"/>
      <c r="AM2186" s="11"/>
      <c r="AN2186" s="11"/>
      <c r="AO2186" s="11"/>
      <c r="AP2186" s="11"/>
      <c r="AQ2186" s="11"/>
      <c r="AR2186" s="11"/>
      <c r="AS2186" s="11"/>
      <c r="AT2186" s="11"/>
      <c r="AU2186" s="11"/>
      <c r="AV2186" s="11"/>
      <c r="AW2186" s="11"/>
      <c r="AX2186" s="11"/>
      <c r="AY2186" s="11"/>
      <c r="AZ2186" s="11"/>
      <c r="BA2186" s="11"/>
      <c r="BB2186" s="11"/>
      <c r="BC2186" s="11"/>
      <c r="BD2186" s="11"/>
      <c r="BE2186" s="11"/>
      <c r="BF2186" s="11"/>
      <c r="BG2186" s="11"/>
      <c r="BH2186" s="11"/>
      <c r="BI2186" s="11"/>
      <c r="BJ2186" s="11"/>
      <c r="BK2186" s="11"/>
      <c r="BL2186" s="11"/>
      <c r="BM2186" s="11"/>
      <c r="BN2186" s="11"/>
      <c r="BO2186" s="11"/>
      <c r="BP2186" s="1" t="str">
        <v>0- Port Costs</v>
      </c>
      <c r="BT2186" s="1" t="str">
        <v>0- Port Value</v>
      </c>
      <c r="BU2186" s="11"/>
    </row>
    <row r="2187" spans="8:73" hidden="1" outlineLevel="1" x14ac:dyDescent="0.3">
      <c r="H2187" s="1" t="str">
        <v>0 - BM Costs</v>
      </c>
      <c r="L2187" s="1" t="str">
        <v>0 - BM Port</v>
      </c>
      <c r="N2187" s="1" t="str">
        <v>0 - Port Assets</v>
      </c>
      <c r="O2187" s="11"/>
      <c r="P2187" s="11"/>
      <c r="Q2187" s="11"/>
      <c r="R2187" s="11"/>
      <c r="S2187" s="11"/>
      <c r="T2187" s="11"/>
      <c r="U2187" s="11"/>
      <c r="V2187" s="11"/>
      <c r="W2187" s="11"/>
      <c r="X2187" s="11"/>
      <c r="Y2187" s="11"/>
      <c r="Z2187" s="11"/>
      <c r="AA2187" s="11"/>
      <c r="AB2187" s="11"/>
      <c r="AC2187" s="11"/>
      <c r="AD2187" s="11"/>
      <c r="AE2187" s="11"/>
      <c r="AF2187" s="11"/>
      <c r="AG2187" s="11"/>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c r="BC2187" s="11"/>
      <c r="BD2187" s="11"/>
      <c r="BE2187" s="11"/>
      <c r="BF2187" s="11"/>
      <c r="BG2187" s="11"/>
      <c r="BH2187" s="11"/>
      <c r="BI2187" s="11"/>
      <c r="BJ2187" s="11"/>
      <c r="BK2187" s="11"/>
      <c r="BL2187" s="11"/>
      <c r="BM2187" s="11"/>
      <c r="BN2187" s="11"/>
      <c r="BO2187" s="11"/>
      <c r="BP2187" s="1" t="str">
        <v>0- Port Costs</v>
      </c>
      <c r="BT2187" s="1" t="str">
        <v>0- Port Value</v>
      </c>
      <c r="BU2187" s="11"/>
    </row>
    <row r="2188" spans="8:73" hidden="1" outlineLevel="1" x14ac:dyDescent="0.3">
      <c r="H2188" s="1" t="str">
        <v>0 - BM Costs</v>
      </c>
      <c r="L2188" s="1" t="str">
        <v>0 - BM Port</v>
      </c>
      <c r="N2188" s="1" t="str">
        <v>0 - Port Assets</v>
      </c>
      <c r="O2188" s="11"/>
      <c r="P2188" s="11"/>
      <c r="Q2188" s="11"/>
      <c r="R2188" s="11"/>
      <c r="S2188" s="11"/>
      <c r="T2188" s="11"/>
      <c r="U2188" s="11"/>
      <c r="V2188" s="11"/>
      <c r="W2188" s="11"/>
      <c r="X2188" s="11"/>
      <c r="Y2188" s="11"/>
      <c r="Z2188" s="11"/>
      <c r="AA2188" s="11"/>
      <c r="AB2188" s="11"/>
      <c r="AC2188" s="11"/>
      <c r="AD2188" s="11"/>
      <c r="AE2188" s="11"/>
      <c r="AF2188" s="11"/>
      <c r="AG2188" s="11"/>
      <c r="AH2188" s="11"/>
      <c r="AI2188" s="11"/>
      <c r="AJ2188" s="11"/>
      <c r="AK2188" s="11"/>
      <c r="AL2188" s="11"/>
      <c r="AM2188" s="11"/>
      <c r="AN2188" s="11"/>
      <c r="AO2188" s="11"/>
      <c r="AP2188" s="11"/>
      <c r="AQ2188" s="11"/>
      <c r="AR2188" s="11"/>
      <c r="AS2188" s="11"/>
      <c r="AT2188" s="11"/>
      <c r="AU2188" s="11"/>
      <c r="AV2188" s="11"/>
      <c r="AW2188" s="11"/>
      <c r="AX2188" s="11"/>
      <c r="AY2188" s="11"/>
      <c r="AZ2188" s="11"/>
      <c r="BA2188" s="11"/>
      <c r="BB2188" s="11"/>
      <c r="BC2188" s="11"/>
      <c r="BD2188" s="11"/>
      <c r="BE2188" s="11"/>
      <c r="BF2188" s="11"/>
      <c r="BG2188" s="11"/>
      <c r="BH2188" s="11"/>
      <c r="BI2188" s="11"/>
      <c r="BJ2188" s="11"/>
      <c r="BK2188" s="11"/>
      <c r="BL2188" s="11"/>
      <c r="BM2188" s="11"/>
      <c r="BN2188" s="11"/>
      <c r="BO2188" s="11"/>
      <c r="BP2188" s="1" t="str">
        <v>0- Port Costs</v>
      </c>
      <c r="BT2188" s="1" t="str">
        <v>0- Port Value</v>
      </c>
      <c r="BU2188" s="11"/>
    </row>
    <row r="2189" spans="8:73" hidden="1" outlineLevel="1" x14ac:dyDescent="0.3">
      <c r="H2189" s="1" t="str">
        <v>0 - BM Costs</v>
      </c>
      <c r="L2189" s="1" t="str">
        <v>0 - BM Port</v>
      </c>
      <c r="N2189" s="1" t="str">
        <v>0 - Port Assets</v>
      </c>
      <c r="O2189" s="11"/>
      <c r="P2189" s="11"/>
      <c r="Q2189" s="11"/>
      <c r="R2189" s="11"/>
      <c r="S2189" s="11"/>
      <c r="T2189" s="11"/>
      <c r="U2189" s="11"/>
      <c r="V2189" s="11"/>
      <c r="W2189" s="11"/>
      <c r="X2189" s="11"/>
      <c r="Y2189" s="11"/>
      <c r="Z2189" s="11"/>
      <c r="AA2189" s="11"/>
      <c r="AB2189" s="11"/>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c r="BC2189" s="11"/>
      <c r="BD2189" s="11"/>
      <c r="BE2189" s="11"/>
      <c r="BF2189" s="11"/>
      <c r="BG2189" s="11"/>
      <c r="BH2189" s="11"/>
      <c r="BI2189" s="11"/>
      <c r="BJ2189" s="11"/>
      <c r="BK2189" s="11"/>
      <c r="BL2189" s="11"/>
      <c r="BM2189" s="11"/>
      <c r="BN2189" s="11"/>
      <c r="BO2189" s="11"/>
      <c r="BP2189" s="1" t="str">
        <v>0- Port Costs</v>
      </c>
      <c r="BT2189" s="1" t="str">
        <v>0- Port Value</v>
      </c>
      <c r="BU2189" s="11"/>
    </row>
    <row r="2190" spans="8:73" hidden="1" outlineLevel="1" x14ac:dyDescent="0.3">
      <c r="H2190" s="1" t="str">
        <v>0 - BM Costs</v>
      </c>
      <c r="L2190" s="1" t="str">
        <v>0 - BM Port</v>
      </c>
      <c r="N2190" s="1" t="str">
        <v>0 - Port Assets</v>
      </c>
      <c r="O2190" s="11"/>
      <c r="P2190" s="11"/>
      <c r="Q2190" s="11"/>
      <c r="R2190" s="11"/>
      <c r="S2190" s="11"/>
      <c r="T2190" s="11"/>
      <c r="U2190" s="11"/>
      <c r="V2190" s="11"/>
      <c r="W2190" s="11"/>
      <c r="X2190" s="11"/>
      <c r="Y2190" s="11"/>
      <c r="Z2190" s="11"/>
      <c r="AA2190" s="11"/>
      <c r="AB2190" s="11"/>
      <c r="AC2190" s="11"/>
      <c r="AD2190" s="11"/>
      <c r="AE2190" s="11"/>
      <c r="AF2190" s="11"/>
      <c r="AG2190" s="11"/>
      <c r="AH2190" s="11"/>
      <c r="AI2190" s="11"/>
      <c r="AJ2190" s="11"/>
      <c r="AK2190" s="11"/>
      <c r="AL2190" s="11"/>
      <c r="AM2190" s="11"/>
      <c r="AN2190" s="11"/>
      <c r="AO2190" s="11"/>
      <c r="AP2190" s="11"/>
      <c r="AQ2190" s="11"/>
      <c r="AR2190" s="11"/>
      <c r="AS2190" s="11"/>
      <c r="AT2190" s="11"/>
      <c r="AU2190" s="11"/>
      <c r="AV2190" s="11"/>
      <c r="AW2190" s="11"/>
      <c r="AX2190" s="11"/>
      <c r="AY2190" s="11"/>
      <c r="AZ2190" s="11"/>
      <c r="BA2190" s="11"/>
      <c r="BB2190" s="11"/>
      <c r="BC2190" s="11"/>
      <c r="BD2190" s="11"/>
      <c r="BE2190" s="11"/>
      <c r="BF2190" s="11"/>
      <c r="BG2190" s="11"/>
      <c r="BH2190" s="11"/>
      <c r="BI2190" s="11"/>
      <c r="BJ2190" s="11"/>
      <c r="BK2190" s="11"/>
      <c r="BL2190" s="11"/>
      <c r="BM2190" s="11"/>
      <c r="BN2190" s="11"/>
      <c r="BO2190" s="11"/>
      <c r="BP2190" s="1" t="str">
        <v>0- Port Costs</v>
      </c>
      <c r="BT2190" s="1" t="str">
        <v>0- Port Value</v>
      </c>
      <c r="BU2190" s="11"/>
    </row>
    <row r="2191" spans="8:73" hidden="1" outlineLevel="1" x14ac:dyDescent="0.3">
      <c r="H2191" s="1" t="str">
        <v>0 - BM Costs</v>
      </c>
      <c r="L2191" s="1" t="str">
        <v>0 - BM Port</v>
      </c>
      <c r="N2191" s="1" t="str">
        <v>0 - Port Assets</v>
      </c>
      <c r="O2191" s="11"/>
      <c r="P2191" s="11"/>
      <c r="Q2191" s="11"/>
      <c r="R2191" s="11"/>
      <c r="S2191" s="11"/>
      <c r="T2191" s="11"/>
      <c r="U2191" s="11"/>
      <c r="V2191" s="11"/>
      <c r="W2191" s="11"/>
      <c r="X2191" s="11"/>
      <c r="Y2191" s="11"/>
      <c r="Z2191" s="11"/>
      <c r="AA2191" s="11"/>
      <c r="AB2191" s="11"/>
      <c r="AC2191" s="11"/>
      <c r="AD2191" s="11"/>
      <c r="AE2191" s="11"/>
      <c r="AF2191" s="11"/>
      <c r="AG2191" s="11"/>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c r="BC2191" s="11"/>
      <c r="BD2191" s="11"/>
      <c r="BE2191" s="11"/>
      <c r="BF2191" s="11"/>
      <c r="BG2191" s="11"/>
      <c r="BH2191" s="11"/>
      <c r="BI2191" s="11"/>
      <c r="BJ2191" s="11"/>
      <c r="BK2191" s="11"/>
      <c r="BL2191" s="11"/>
      <c r="BM2191" s="11"/>
      <c r="BN2191" s="11"/>
      <c r="BO2191" s="11"/>
      <c r="BP2191" s="1" t="str">
        <v>0- Port Costs</v>
      </c>
      <c r="BT2191" s="1" t="str">
        <v>0- Port Value</v>
      </c>
      <c r="BU2191" s="11"/>
    </row>
    <row r="2192" spans="8:73" hidden="1" outlineLevel="1" x14ac:dyDescent="0.3">
      <c r="H2192" s="1" t="str">
        <v>0 - BM Costs</v>
      </c>
      <c r="L2192" s="1" t="str">
        <v>0 - BM Port</v>
      </c>
      <c r="N2192" s="1" t="str">
        <v>0 - Port Assets</v>
      </c>
      <c r="O2192" s="11"/>
      <c r="P2192" s="11"/>
      <c r="Q2192" s="11"/>
      <c r="R2192" s="11"/>
      <c r="S2192" s="11"/>
      <c r="T2192" s="11"/>
      <c r="U2192" s="11"/>
      <c r="V2192" s="11"/>
      <c r="W2192" s="11"/>
      <c r="X2192" s="11"/>
      <c r="Y2192" s="11"/>
      <c r="Z2192" s="11"/>
      <c r="AA2192" s="11"/>
      <c r="AB2192" s="11"/>
      <c r="AC2192" s="11"/>
      <c r="AD2192" s="11"/>
      <c r="AE2192" s="11"/>
      <c r="AF2192" s="11"/>
      <c r="AG2192" s="11"/>
      <c r="AH2192" s="11"/>
      <c r="AI2192" s="11"/>
      <c r="AJ2192" s="11"/>
      <c r="AK2192" s="11"/>
      <c r="AL2192" s="11"/>
      <c r="AM2192" s="11"/>
      <c r="AN2192" s="11"/>
      <c r="AO2192" s="11"/>
      <c r="AP2192" s="11"/>
      <c r="AQ2192" s="11"/>
      <c r="AR2192" s="11"/>
      <c r="AS2192" s="11"/>
      <c r="AT2192" s="11"/>
      <c r="AU2192" s="11"/>
      <c r="AV2192" s="11"/>
      <c r="AW2192" s="11"/>
      <c r="AX2192" s="11"/>
      <c r="AY2192" s="11"/>
      <c r="AZ2192" s="11"/>
      <c r="BA2192" s="11"/>
      <c r="BB2192" s="11"/>
      <c r="BC2192" s="11"/>
      <c r="BD2192" s="11"/>
      <c r="BE2192" s="11"/>
      <c r="BF2192" s="11"/>
      <c r="BG2192" s="11"/>
      <c r="BH2192" s="11"/>
      <c r="BI2192" s="11"/>
      <c r="BJ2192" s="11"/>
      <c r="BK2192" s="11"/>
      <c r="BL2192" s="11"/>
      <c r="BM2192" s="11"/>
      <c r="BN2192" s="11"/>
      <c r="BO2192" s="11"/>
      <c r="BP2192" s="1" t="str">
        <v>0- Port Costs</v>
      </c>
      <c r="BT2192" s="1" t="str">
        <v>0- Port Value</v>
      </c>
      <c r="BU2192" s="11"/>
    </row>
    <row r="2193" spans="8:73" hidden="1" outlineLevel="1" x14ac:dyDescent="0.3">
      <c r="H2193" s="1" t="str">
        <v>0 - BM Costs</v>
      </c>
      <c r="L2193" s="1" t="str">
        <v>0 - BM Port</v>
      </c>
      <c r="N2193" s="1" t="str">
        <v>0 - Port Assets</v>
      </c>
      <c r="O2193" s="11"/>
      <c r="P2193" s="11"/>
      <c r="Q2193" s="11"/>
      <c r="R2193" s="11"/>
      <c r="S2193" s="11"/>
      <c r="T2193" s="11"/>
      <c r="U2193" s="11"/>
      <c r="V2193" s="11"/>
      <c r="W2193" s="11"/>
      <c r="X2193" s="11"/>
      <c r="Y2193" s="11"/>
      <c r="Z2193" s="11"/>
      <c r="AA2193" s="11"/>
      <c r="AB2193" s="11"/>
      <c r="AC2193" s="11"/>
      <c r="AD2193" s="11"/>
      <c r="AE2193" s="11"/>
      <c r="AF2193" s="11"/>
      <c r="AG2193" s="11"/>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c r="BC2193" s="11"/>
      <c r="BD2193" s="11"/>
      <c r="BE2193" s="11"/>
      <c r="BF2193" s="11"/>
      <c r="BG2193" s="11"/>
      <c r="BH2193" s="11"/>
      <c r="BI2193" s="11"/>
      <c r="BJ2193" s="11"/>
      <c r="BK2193" s="11"/>
      <c r="BL2193" s="11"/>
      <c r="BM2193" s="11"/>
      <c r="BN2193" s="11"/>
      <c r="BO2193" s="11"/>
      <c r="BP2193" s="1" t="str">
        <v>0- Port Costs</v>
      </c>
      <c r="BT2193" s="1" t="str">
        <v>0- Port Value</v>
      </c>
      <c r="BU2193" s="11"/>
    </row>
    <row r="2194" spans="8:73" hidden="1" outlineLevel="1" x14ac:dyDescent="0.3">
      <c r="H2194" s="1" t="str">
        <v>0 - BM Costs</v>
      </c>
      <c r="L2194" s="1" t="str">
        <v>0 - BM Port</v>
      </c>
      <c r="N2194" s="1" t="str">
        <v>0 - Port Assets</v>
      </c>
      <c r="O2194" s="11"/>
      <c r="P2194" s="11"/>
      <c r="Q2194" s="11"/>
      <c r="R2194" s="11"/>
      <c r="S2194" s="11"/>
      <c r="T2194" s="11"/>
      <c r="U2194" s="11"/>
      <c r="V2194" s="11"/>
      <c r="W2194" s="11"/>
      <c r="X2194" s="11"/>
      <c r="Y2194" s="11"/>
      <c r="Z2194" s="11"/>
      <c r="AA2194" s="11"/>
      <c r="AB2194" s="11"/>
      <c r="AC2194" s="11"/>
      <c r="AD2194" s="11"/>
      <c r="AE2194" s="11"/>
      <c r="AF2194" s="11"/>
      <c r="AG2194" s="11"/>
      <c r="AH2194" s="11"/>
      <c r="AI2194" s="11"/>
      <c r="AJ2194" s="11"/>
      <c r="AK2194" s="11"/>
      <c r="AL2194" s="11"/>
      <c r="AM2194" s="11"/>
      <c r="AN2194" s="11"/>
      <c r="AO2194" s="11"/>
      <c r="AP2194" s="11"/>
      <c r="AQ2194" s="11"/>
      <c r="AR2194" s="11"/>
      <c r="AS2194" s="11"/>
      <c r="AT2194" s="11"/>
      <c r="AU2194" s="11"/>
      <c r="AV2194" s="11"/>
      <c r="AW2194" s="11"/>
      <c r="AX2194" s="11"/>
      <c r="AY2194" s="11"/>
      <c r="AZ2194" s="11"/>
      <c r="BA2194" s="11"/>
      <c r="BB2194" s="11"/>
      <c r="BC2194" s="11"/>
      <c r="BD2194" s="11"/>
      <c r="BE2194" s="11"/>
      <c r="BF2194" s="11"/>
      <c r="BG2194" s="11"/>
      <c r="BH2194" s="11"/>
      <c r="BI2194" s="11"/>
      <c r="BJ2194" s="11"/>
      <c r="BK2194" s="11"/>
      <c r="BL2194" s="11"/>
      <c r="BM2194" s="11"/>
      <c r="BN2194" s="11"/>
      <c r="BO2194" s="11"/>
      <c r="BP2194" s="1" t="str">
        <v>0- Port Costs</v>
      </c>
      <c r="BT2194" s="1" t="str">
        <v>0- Port Value</v>
      </c>
      <c r="BU2194" s="11"/>
    </row>
    <row r="2195" spans="8:73" hidden="1" outlineLevel="1" x14ac:dyDescent="0.3">
      <c r="H2195" s="1" t="str">
        <v>0 - BM Costs</v>
      </c>
      <c r="L2195" s="1" t="str">
        <v>0 - BM Port</v>
      </c>
      <c r="N2195" s="1" t="str">
        <v>0 - Port Assets</v>
      </c>
      <c r="O2195" s="11"/>
      <c r="P2195" s="11"/>
      <c r="Q2195" s="11"/>
      <c r="R2195" s="11"/>
      <c r="S2195" s="11"/>
      <c r="T2195" s="11"/>
      <c r="U2195" s="11"/>
      <c r="V2195" s="11"/>
      <c r="W2195" s="11"/>
      <c r="X2195" s="11"/>
      <c r="Y2195" s="11"/>
      <c r="Z2195" s="11"/>
      <c r="AA2195" s="11"/>
      <c r="AB2195" s="11"/>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c r="BC2195" s="11"/>
      <c r="BD2195" s="11"/>
      <c r="BE2195" s="11"/>
      <c r="BF2195" s="11"/>
      <c r="BG2195" s="11"/>
      <c r="BH2195" s="11"/>
      <c r="BI2195" s="11"/>
      <c r="BJ2195" s="11"/>
      <c r="BK2195" s="11"/>
      <c r="BL2195" s="11"/>
      <c r="BM2195" s="11"/>
      <c r="BN2195" s="11"/>
      <c r="BO2195" s="11"/>
      <c r="BP2195" s="1" t="str">
        <v>0- Port Costs</v>
      </c>
      <c r="BT2195" s="1" t="str">
        <v>0- Port Value</v>
      </c>
      <c r="BU2195" s="11"/>
    </row>
    <row r="2196" spans="8:73" hidden="1" outlineLevel="1" x14ac:dyDescent="0.3">
      <c r="H2196" s="1" t="str">
        <v>0 - BM Costs</v>
      </c>
      <c r="L2196" s="1" t="str">
        <v>0 - BM Port</v>
      </c>
      <c r="N2196" s="1" t="str">
        <v>0 - Port Assets</v>
      </c>
      <c r="O2196" s="11"/>
      <c r="P2196" s="11"/>
      <c r="Q2196" s="11"/>
      <c r="R2196" s="11"/>
      <c r="S2196" s="11"/>
      <c r="T2196" s="11"/>
      <c r="U2196" s="11"/>
      <c r="V2196" s="11"/>
      <c r="W2196" s="11"/>
      <c r="X2196" s="11"/>
      <c r="Y2196" s="11"/>
      <c r="Z2196" s="11"/>
      <c r="AA2196" s="11"/>
      <c r="AB2196" s="11"/>
      <c r="AC2196" s="11"/>
      <c r="AD2196" s="11"/>
      <c r="AE2196" s="11"/>
      <c r="AF2196" s="11"/>
      <c r="AG2196" s="11"/>
      <c r="AH2196" s="11"/>
      <c r="AI2196" s="11"/>
      <c r="AJ2196" s="11"/>
      <c r="AK2196" s="11"/>
      <c r="AL2196" s="11"/>
      <c r="AM2196" s="11"/>
      <c r="AN2196" s="11"/>
      <c r="AO2196" s="11"/>
      <c r="AP2196" s="11"/>
      <c r="AQ2196" s="11"/>
      <c r="AR2196" s="11"/>
      <c r="AS2196" s="11"/>
      <c r="AT2196" s="11"/>
      <c r="AU2196" s="11"/>
      <c r="AV2196" s="11"/>
      <c r="AW2196" s="11"/>
      <c r="AX2196" s="11"/>
      <c r="AY2196" s="11"/>
      <c r="AZ2196" s="11"/>
      <c r="BA2196" s="11"/>
      <c r="BB2196" s="11"/>
      <c r="BC2196" s="11"/>
      <c r="BD2196" s="11"/>
      <c r="BE2196" s="11"/>
      <c r="BF2196" s="11"/>
      <c r="BG2196" s="11"/>
      <c r="BH2196" s="11"/>
      <c r="BI2196" s="11"/>
      <c r="BJ2196" s="11"/>
      <c r="BK2196" s="11"/>
      <c r="BL2196" s="11"/>
      <c r="BM2196" s="11"/>
      <c r="BN2196" s="11"/>
      <c r="BO2196" s="11"/>
      <c r="BP2196" s="1" t="str">
        <v>0- Port Costs</v>
      </c>
      <c r="BT2196" s="1" t="str">
        <v>0- Port Value</v>
      </c>
      <c r="BU2196" s="11"/>
    </row>
    <row r="2197" spans="8:73" hidden="1" outlineLevel="1" x14ac:dyDescent="0.3">
      <c r="H2197" s="1" t="str">
        <v>0 - BM Costs</v>
      </c>
      <c r="L2197" s="1" t="str">
        <v>0 - BM Port</v>
      </c>
      <c r="N2197" s="1" t="str">
        <v>0 - Port Assets</v>
      </c>
      <c r="O2197" s="11"/>
      <c r="P2197" s="11"/>
      <c r="Q2197" s="11"/>
      <c r="R2197" s="11"/>
      <c r="S2197" s="11"/>
      <c r="T2197" s="11"/>
      <c r="U2197" s="11"/>
      <c r="V2197" s="11"/>
      <c r="W2197" s="11"/>
      <c r="X2197" s="11"/>
      <c r="Y2197" s="11"/>
      <c r="Z2197" s="11"/>
      <c r="AA2197" s="11"/>
      <c r="AB2197" s="11"/>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c r="BC2197" s="11"/>
      <c r="BD2197" s="11"/>
      <c r="BE2197" s="11"/>
      <c r="BF2197" s="11"/>
      <c r="BG2197" s="11"/>
      <c r="BH2197" s="11"/>
      <c r="BI2197" s="11"/>
      <c r="BJ2197" s="11"/>
      <c r="BK2197" s="11"/>
      <c r="BL2197" s="11"/>
      <c r="BM2197" s="11"/>
      <c r="BN2197" s="11"/>
      <c r="BO2197" s="11"/>
      <c r="BP2197" s="1" t="str">
        <v>0- Port Costs</v>
      </c>
      <c r="BT2197" s="1" t="str">
        <v>0- Port Value</v>
      </c>
      <c r="BU2197" s="11"/>
    </row>
    <row r="2198" spans="8:73" hidden="1" outlineLevel="1" x14ac:dyDescent="0.3">
      <c r="H2198" s="1" t="str">
        <v>0 - BM Costs</v>
      </c>
      <c r="L2198" s="1" t="str">
        <v>0 - BM Port</v>
      </c>
      <c r="N2198" s="1" t="str">
        <v>0 - Port Assets</v>
      </c>
      <c r="O2198" s="11"/>
      <c r="P2198" s="11"/>
      <c r="Q2198" s="11"/>
      <c r="R2198" s="11"/>
      <c r="S2198" s="11"/>
      <c r="T2198" s="11"/>
      <c r="U2198" s="11"/>
      <c r="V2198" s="11"/>
      <c r="W2198" s="11"/>
      <c r="X2198" s="11"/>
      <c r="Y2198" s="11"/>
      <c r="Z2198" s="11"/>
      <c r="AA2198" s="11"/>
      <c r="AB2198" s="11"/>
      <c r="AC2198" s="11"/>
      <c r="AD2198" s="11"/>
      <c r="AE2198" s="11"/>
      <c r="AF2198" s="11"/>
      <c r="AG2198" s="11"/>
      <c r="AH2198" s="11"/>
      <c r="AI2198" s="11"/>
      <c r="AJ2198" s="11"/>
      <c r="AK2198" s="11"/>
      <c r="AL2198" s="11"/>
      <c r="AM2198" s="11"/>
      <c r="AN2198" s="11"/>
      <c r="AO2198" s="11"/>
      <c r="AP2198" s="11"/>
      <c r="AQ2198" s="11"/>
      <c r="AR2198" s="11"/>
      <c r="AS2198" s="11"/>
      <c r="AT2198" s="11"/>
      <c r="AU2198" s="11"/>
      <c r="AV2198" s="11"/>
      <c r="AW2198" s="11"/>
      <c r="AX2198" s="11"/>
      <c r="AY2198" s="11"/>
      <c r="AZ2198" s="11"/>
      <c r="BA2198" s="11"/>
      <c r="BB2198" s="11"/>
      <c r="BC2198" s="11"/>
      <c r="BD2198" s="11"/>
      <c r="BE2198" s="11"/>
      <c r="BF2198" s="11"/>
      <c r="BG2198" s="11"/>
      <c r="BH2198" s="11"/>
      <c r="BI2198" s="11"/>
      <c r="BJ2198" s="11"/>
      <c r="BK2198" s="11"/>
      <c r="BL2198" s="11"/>
      <c r="BM2198" s="11"/>
      <c r="BN2198" s="11"/>
      <c r="BO2198" s="11"/>
      <c r="BP2198" s="1" t="str">
        <v>0- Port Costs</v>
      </c>
      <c r="BT2198" s="1" t="str">
        <v>0- Port Value</v>
      </c>
      <c r="BU2198" s="11"/>
    </row>
    <row r="2199" spans="8:73" hidden="1" outlineLevel="1" x14ac:dyDescent="0.3">
      <c r="H2199" s="1" t="str">
        <v>0 - BM Costs</v>
      </c>
      <c r="L2199" s="1" t="str">
        <v>0 - BM Port</v>
      </c>
      <c r="N2199" s="1" t="str">
        <v>0 - Port Assets</v>
      </c>
      <c r="O2199" s="11"/>
      <c r="P2199" s="11"/>
      <c r="Q2199" s="11"/>
      <c r="R2199" s="11"/>
      <c r="S2199" s="11"/>
      <c r="T2199" s="11"/>
      <c r="U2199" s="11"/>
      <c r="V2199" s="11"/>
      <c r="W2199" s="11"/>
      <c r="X2199" s="11"/>
      <c r="Y2199" s="11"/>
      <c r="Z2199" s="11"/>
      <c r="AA2199" s="11"/>
      <c r="AB2199" s="11"/>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c r="BC2199" s="11"/>
      <c r="BD2199" s="11"/>
      <c r="BE2199" s="11"/>
      <c r="BF2199" s="11"/>
      <c r="BG2199" s="11"/>
      <c r="BH2199" s="11"/>
      <c r="BI2199" s="11"/>
      <c r="BJ2199" s="11"/>
      <c r="BK2199" s="11"/>
      <c r="BL2199" s="11"/>
      <c r="BM2199" s="11"/>
      <c r="BN2199" s="11"/>
      <c r="BO2199" s="11"/>
      <c r="BP2199" s="1" t="str">
        <v>0- Port Costs</v>
      </c>
      <c r="BT2199" s="1" t="str">
        <v>0- Port Value</v>
      </c>
      <c r="BU2199" s="11"/>
    </row>
    <row r="2200" spans="8:73" hidden="1" outlineLevel="1" x14ac:dyDescent="0.3">
      <c r="H2200" s="1" t="str">
        <v>0 - BM Costs</v>
      </c>
      <c r="L2200" s="1" t="str">
        <v>0 - BM Port</v>
      </c>
      <c r="N2200" s="1" t="str">
        <v>0 - Port Assets</v>
      </c>
      <c r="O2200" s="11"/>
      <c r="P2200" s="11"/>
      <c r="Q2200" s="11"/>
      <c r="R2200" s="11"/>
      <c r="S2200" s="11"/>
      <c r="T2200" s="11"/>
      <c r="U2200" s="11"/>
      <c r="V2200" s="11"/>
      <c r="W2200" s="11"/>
      <c r="X2200" s="11"/>
      <c r="Y2200" s="11"/>
      <c r="Z2200" s="11"/>
      <c r="AA2200" s="11"/>
      <c r="AB2200" s="11"/>
      <c r="AC2200" s="11"/>
      <c r="AD2200" s="11"/>
      <c r="AE2200" s="11"/>
      <c r="AF2200" s="11"/>
      <c r="AG2200" s="11"/>
      <c r="AH2200" s="11"/>
      <c r="AI2200" s="11"/>
      <c r="AJ2200" s="11"/>
      <c r="AK2200" s="11"/>
      <c r="AL2200" s="11"/>
      <c r="AM2200" s="11"/>
      <c r="AN2200" s="11"/>
      <c r="AO2200" s="11"/>
      <c r="AP2200" s="11"/>
      <c r="AQ2200" s="11"/>
      <c r="AR2200" s="11"/>
      <c r="AS2200" s="11"/>
      <c r="AT2200" s="11"/>
      <c r="AU2200" s="11"/>
      <c r="AV2200" s="11"/>
      <c r="AW2200" s="11"/>
      <c r="AX2200" s="11"/>
      <c r="AY2200" s="11"/>
      <c r="AZ2200" s="11"/>
      <c r="BA2200" s="11"/>
      <c r="BB2200" s="11"/>
      <c r="BC2200" s="11"/>
      <c r="BD2200" s="11"/>
      <c r="BE2200" s="11"/>
      <c r="BF2200" s="11"/>
      <c r="BG2200" s="11"/>
      <c r="BH2200" s="11"/>
      <c r="BI2200" s="11"/>
      <c r="BJ2200" s="11"/>
      <c r="BK2200" s="11"/>
      <c r="BL2200" s="11"/>
      <c r="BM2200" s="11"/>
      <c r="BN2200" s="11"/>
      <c r="BO2200" s="11"/>
      <c r="BP2200" s="1" t="str">
        <v>0- Port Costs</v>
      </c>
      <c r="BT2200" s="1" t="str">
        <v>0- Port Value</v>
      </c>
      <c r="BU2200" s="11"/>
    </row>
    <row r="2201" spans="8:73" hidden="1" outlineLevel="1" x14ac:dyDescent="0.3">
      <c r="H2201" s="1" t="str">
        <v>0 - BM Costs</v>
      </c>
      <c r="L2201" s="1" t="str">
        <v>0 - BM Port</v>
      </c>
      <c r="N2201" s="1" t="str">
        <v>0 - Port Assets</v>
      </c>
      <c r="O2201" s="11"/>
      <c r="P2201" s="11"/>
      <c r="Q2201" s="11"/>
      <c r="R2201" s="11"/>
      <c r="S2201" s="11"/>
      <c r="T2201" s="11"/>
      <c r="U2201" s="11"/>
      <c r="V2201" s="11"/>
      <c r="W2201" s="11"/>
      <c r="X2201" s="11"/>
      <c r="Y2201" s="11"/>
      <c r="Z2201" s="11"/>
      <c r="AA2201" s="11"/>
      <c r="AB2201" s="11"/>
      <c r="AC2201" s="11"/>
      <c r="AD2201" s="11"/>
      <c r="AE2201" s="11"/>
      <c r="AF2201" s="11"/>
      <c r="AG2201" s="11"/>
      <c r="AH2201" s="11"/>
      <c r="AI2201" s="11"/>
      <c r="AJ2201" s="11"/>
      <c r="AK2201" s="11"/>
      <c r="AL2201" s="11"/>
      <c r="AM2201" s="11"/>
      <c r="AN2201" s="11"/>
      <c r="AO2201" s="11"/>
      <c r="AP2201" s="11"/>
      <c r="AQ2201" s="11"/>
      <c r="AR2201" s="11"/>
      <c r="AS2201" s="11"/>
      <c r="AT2201" s="11"/>
      <c r="AU2201" s="11"/>
      <c r="AV2201" s="11"/>
      <c r="AW2201" s="11"/>
      <c r="AX2201" s="11"/>
      <c r="AY2201" s="11"/>
      <c r="AZ2201" s="11"/>
      <c r="BA2201" s="11"/>
      <c r="BB2201" s="11"/>
      <c r="BC2201" s="11"/>
      <c r="BD2201" s="11"/>
      <c r="BE2201" s="11"/>
      <c r="BF2201" s="11"/>
      <c r="BG2201" s="11"/>
      <c r="BH2201" s="11"/>
      <c r="BI2201" s="11"/>
      <c r="BJ2201" s="11"/>
      <c r="BK2201" s="11"/>
      <c r="BL2201" s="11"/>
      <c r="BM2201" s="11"/>
      <c r="BN2201" s="11"/>
      <c r="BO2201" s="11"/>
      <c r="BP2201" s="1" t="str">
        <v>0- Port Costs</v>
      </c>
      <c r="BT2201" s="1" t="str">
        <v>0- Port Value</v>
      </c>
      <c r="BU2201" s="11"/>
    </row>
    <row r="2202" spans="8:73" hidden="1" outlineLevel="1" x14ac:dyDescent="0.3">
      <c r="H2202" s="1" t="str">
        <v>0 - BM Costs</v>
      </c>
      <c r="L2202" s="1" t="str">
        <v>0 - BM Port</v>
      </c>
      <c r="N2202" s="1" t="str">
        <v>0 - Port Assets</v>
      </c>
      <c r="O2202" s="11"/>
      <c r="P2202" s="11"/>
      <c r="Q2202" s="11"/>
      <c r="R2202" s="11"/>
      <c r="S2202" s="11"/>
      <c r="T2202" s="11"/>
      <c r="U2202" s="11"/>
      <c r="V2202" s="11"/>
      <c r="W2202" s="11"/>
      <c r="X2202" s="11"/>
      <c r="Y2202" s="11"/>
      <c r="Z2202" s="11"/>
      <c r="AA2202" s="11"/>
      <c r="AB2202" s="11"/>
      <c r="AC2202" s="11"/>
      <c r="AD2202" s="11"/>
      <c r="AE2202" s="11"/>
      <c r="AF2202" s="11"/>
      <c r="AG2202" s="11"/>
      <c r="AH2202" s="11"/>
      <c r="AI2202" s="11"/>
      <c r="AJ2202" s="11"/>
      <c r="AK2202" s="11"/>
      <c r="AL2202" s="11"/>
      <c r="AM2202" s="11"/>
      <c r="AN2202" s="11"/>
      <c r="AO2202" s="11"/>
      <c r="AP2202" s="11"/>
      <c r="AQ2202" s="11"/>
      <c r="AR2202" s="11"/>
      <c r="AS2202" s="11"/>
      <c r="AT2202" s="11"/>
      <c r="AU2202" s="11"/>
      <c r="AV2202" s="11"/>
      <c r="AW2202" s="11"/>
      <c r="AX2202" s="11"/>
      <c r="AY2202" s="11"/>
      <c r="AZ2202" s="11"/>
      <c r="BA2202" s="11"/>
      <c r="BB2202" s="11"/>
      <c r="BC2202" s="11"/>
      <c r="BD2202" s="11"/>
      <c r="BE2202" s="11"/>
      <c r="BF2202" s="11"/>
      <c r="BG2202" s="11"/>
      <c r="BH2202" s="11"/>
      <c r="BI2202" s="11"/>
      <c r="BJ2202" s="11"/>
      <c r="BK2202" s="11"/>
      <c r="BL2202" s="11"/>
      <c r="BM2202" s="11"/>
      <c r="BN2202" s="11"/>
      <c r="BO2202" s="11"/>
      <c r="BP2202" s="1" t="str">
        <v>0- Port Costs</v>
      </c>
      <c r="BT2202" s="1" t="str">
        <v>0- Port Value</v>
      </c>
      <c r="BU2202" s="11"/>
    </row>
    <row r="2203" spans="8:73" hidden="1" outlineLevel="1" x14ac:dyDescent="0.3">
      <c r="H2203" s="1" t="str">
        <v>0 - BM Costs</v>
      </c>
      <c r="L2203" s="1" t="str">
        <v>0 - BM Port</v>
      </c>
      <c r="N2203" s="1" t="str">
        <v>0 - Port Assets</v>
      </c>
      <c r="O2203" s="11"/>
      <c r="P2203" s="11"/>
      <c r="Q2203" s="11"/>
      <c r="R2203" s="11"/>
      <c r="S2203" s="11"/>
      <c r="T2203" s="11"/>
      <c r="U2203" s="11"/>
      <c r="V2203" s="11"/>
      <c r="W2203" s="11"/>
      <c r="X2203" s="11"/>
      <c r="Y2203" s="11"/>
      <c r="Z2203" s="11"/>
      <c r="AA2203" s="11"/>
      <c r="AB2203" s="11"/>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c r="BC2203" s="11"/>
      <c r="BD2203" s="11"/>
      <c r="BE2203" s="11"/>
      <c r="BF2203" s="11"/>
      <c r="BG2203" s="11"/>
      <c r="BH2203" s="11"/>
      <c r="BI2203" s="11"/>
      <c r="BJ2203" s="11"/>
      <c r="BK2203" s="11"/>
      <c r="BL2203" s="11"/>
      <c r="BM2203" s="11"/>
      <c r="BN2203" s="11"/>
      <c r="BO2203" s="11"/>
      <c r="BP2203" s="1" t="str">
        <v>0- Port Costs</v>
      </c>
      <c r="BT2203" s="1" t="str">
        <v>0- Port Value</v>
      </c>
      <c r="BU2203" s="11"/>
    </row>
    <row r="2204" spans="8:73" hidden="1" outlineLevel="1" x14ac:dyDescent="0.3">
      <c r="H2204" s="1" t="str">
        <v>0 - BM Costs</v>
      </c>
      <c r="L2204" s="1" t="str">
        <v>0 - BM Port</v>
      </c>
      <c r="N2204" s="1" t="str">
        <v>0 - Port Assets</v>
      </c>
      <c r="O2204" s="11"/>
      <c r="P2204" s="11"/>
      <c r="Q2204" s="11"/>
      <c r="R2204" s="11"/>
      <c r="S2204" s="11"/>
      <c r="T2204" s="11"/>
      <c r="U2204" s="11"/>
      <c r="V2204" s="11"/>
      <c r="W2204" s="11"/>
      <c r="X2204" s="11"/>
      <c r="Y2204" s="11"/>
      <c r="Z2204" s="11"/>
      <c r="AA2204" s="11"/>
      <c r="AB2204" s="11"/>
      <c r="AC2204" s="11"/>
      <c r="AD2204" s="11"/>
      <c r="AE2204" s="11"/>
      <c r="AF2204" s="11"/>
      <c r="AG2204" s="11"/>
      <c r="AH2204" s="11"/>
      <c r="AI2204" s="11"/>
      <c r="AJ2204" s="11"/>
      <c r="AK2204" s="11"/>
      <c r="AL2204" s="11"/>
      <c r="AM2204" s="11"/>
      <c r="AN2204" s="11"/>
      <c r="AO2204" s="11"/>
      <c r="AP2204" s="11"/>
      <c r="AQ2204" s="11"/>
      <c r="AR2204" s="11"/>
      <c r="AS2204" s="11"/>
      <c r="AT2204" s="11"/>
      <c r="AU2204" s="11"/>
      <c r="AV2204" s="11"/>
      <c r="AW2204" s="11"/>
      <c r="AX2204" s="11"/>
      <c r="AY2204" s="11"/>
      <c r="AZ2204" s="11"/>
      <c r="BA2204" s="11"/>
      <c r="BB2204" s="11"/>
      <c r="BC2204" s="11"/>
      <c r="BD2204" s="11"/>
      <c r="BE2204" s="11"/>
      <c r="BF2204" s="11"/>
      <c r="BG2204" s="11"/>
      <c r="BH2204" s="11"/>
      <c r="BI2204" s="11"/>
      <c r="BJ2204" s="11"/>
      <c r="BK2204" s="11"/>
      <c r="BL2204" s="11"/>
      <c r="BM2204" s="11"/>
      <c r="BN2204" s="11"/>
      <c r="BO2204" s="11"/>
      <c r="BP2204" s="1" t="str">
        <v>0- Port Costs</v>
      </c>
      <c r="BT2204" s="1" t="str">
        <v>0- Port Value</v>
      </c>
      <c r="BU2204" s="11"/>
    </row>
    <row r="2205" spans="8:73" hidden="1" outlineLevel="1" x14ac:dyDescent="0.3">
      <c r="H2205" s="1" t="str">
        <v>0 - BM Costs</v>
      </c>
      <c r="L2205" s="1" t="str">
        <v>0 - BM Port</v>
      </c>
      <c r="N2205" s="1" t="str">
        <v>0 - Port Assets</v>
      </c>
      <c r="O2205" s="11"/>
      <c r="P2205" s="11"/>
      <c r="Q2205" s="11"/>
      <c r="R2205" s="11"/>
      <c r="S2205" s="11"/>
      <c r="T2205" s="11"/>
      <c r="U2205" s="11"/>
      <c r="V2205" s="11"/>
      <c r="W2205" s="11"/>
      <c r="X2205" s="11"/>
      <c r="Y2205" s="11"/>
      <c r="Z2205" s="11"/>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c r="BC2205" s="11"/>
      <c r="BD2205" s="11"/>
      <c r="BE2205" s="11"/>
      <c r="BF2205" s="11"/>
      <c r="BG2205" s="11"/>
      <c r="BH2205" s="11"/>
      <c r="BI2205" s="11"/>
      <c r="BJ2205" s="11"/>
      <c r="BK2205" s="11"/>
      <c r="BL2205" s="11"/>
      <c r="BM2205" s="11"/>
      <c r="BN2205" s="11"/>
      <c r="BO2205" s="11"/>
      <c r="BP2205" s="1" t="str">
        <v>0- Port Costs</v>
      </c>
      <c r="BT2205" s="1" t="str">
        <v>0- Port Value</v>
      </c>
      <c r="BU2205" s="11"/>
    </row>
    <row r="2206" spans="8:73" hidden="1" outlineLevel="1" x14ac:dyDescent="0.3">
      <c r="H2206" s="1" t="str">
        <v>0 - BM Costs</v>
      </c>
      <c r="L2206" s="1" t="str">
        <v>0 - BM Port</v>
      </c>
      <c r="N2206" s="1" t="str">
        <v>0 - Port Assets</v>
      </c>
      <c r="O2206" s="11"/>
      <c r="P2206" s="11"/>
      <c r="Q2206" s="11"/>
      <c r="R2206" s="11"/>
      <c r="S2206" s="11"/>
      <c r="T2206" s="11"/>
      <c r="U2206" s="11"/>
      <c r="V2206" s="11"/>
      <c r="W2206" s="11"/>
      <c r="X2206" s="11"/>
      <c r="Y2206" s="11"/>
      <c r="Z2206" s="11"/>
      <c r="AA2206" s="11"/>
      <c r="AB2206" s="11"/>
      <c r="AC2206" s="11"/>
      <c r="AD2206" s="11"/>
      <c r="AE2206" s="11"/>
      <c r="AF2206" s="11"/>
      <c r="AG2206" s="11"/>
      <c r="AH2206" s="11"/>
      <c r="AI2206" s="11"/>
      <c r="AJ2206" s="11"/>
      <c r="AK2206" s="11"/>
      <c r="AL2206" s="11"/>
      <c r="AM2206" s="11"/>
      <c r="AN2206" s="11"/>
      <c r="AO2206" s="11"/>
      <c r="AP2206" s="11"/>
      <c r="AQ2206" s="11"/>
      <c r="AR2206" s="11"/>
      <c r="AS2206" s="11"/>
      <c r="AT2206" s="11"/>
      <c r="AU2206" s="11"/>
      <c r="AV2206" s="11"/>
      <c r="AW2206" s="11"/>
      <c r="AX2206" s="11"/>
      <c r="AY2206" s="11"/>
      <c r="AZ2206" s="11"/>
      <c r="BA2206" s="11"/>
      <c r="BB2206" s="11"/>
      <c r="BC2206" s="11"/>
      <c r="BD2206" s="11"/>
      <c r="BE2206" s="11"/>
      <c r="BF2206" s="11"/>
      <c r="BG2206" s="11"/>
      <c r="BH2206" s="11"/>
      <c r="BI2206" s="11"/>
      <c r="BJ2206" s="11"/>
      <c r="BK2206" s="11"/>
      <c r="BL2206" s="11"/>
      <c r="BM2206" s="11"/>
      <c r="BN2206" s="11"/>
      <c r="BO2206" s="11"/>
      <c r="BP2206" s="1" t="str">
        <v>0- Port Costs</v>
      </c>
      <c r="BT2206" s="1" t="str">
        <v>0- Port Value</v>
      </c>
      <c r="BU2206" s="11"/>
    </row>
    <row r="2207" spans="8:73" hidden="1" outlineLevel="1" x14ac:dyDescent="0.3">
      <c r="H2207" s="1" t="str">
        <v>0 - BM Costs</v>
      </c>
      <c r="L2207" s="1" t="str">
        <v>0 - BM Port</v>
      </c>
      <c r="N2207" s="1" t="str">
        <v>0 - Port Assets</v>
      </c>
      <c r="O2207" s="11"/>
      <c r="P2207" s="11"/>
      <c r="Q2207" s="11"/>
      <c r="R2207" s="11"/>
      <c r="S2207" s="11"/>
      <c r="T2207" s="11"/>
      <c r="U2207" s="11"/>
      <c r="V2207" s="11"/>
      <c r="W2207" s="11"/>
      <c r="X2207" s="11"/>
      <c r="Y2207" s="11"/>
      <c r="Z2207" s="11"/>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c r="BC2207" s="11"/>
      <c r="BD2207" s="11"/>
      <c r="BE2207" s="11"/>
      <c r="BF2207" s="11"/>
      <c r="BG2207" s="11"/>
      <c r="BH2207" s="11"/>
      <c r="BI2207" s="11"/>
      <c r="BJ2207" s="11"/>
      <c r="BK2207" s="11"/>
      <c r="BL2207" s="11"/>
      <c r="BM2207" s="11"/>
      <c r="BN2207" s="11"/>
      <c r="BO2207" s="11"/>
      <c r="BP2207" s="1" t="str">
        <v>0- Port Costs</v>
      </c>
      <c r="BT2207" s="1" t="str">
        <v>0- Port Value</v>
      </c>
      <c r="BU2207" s="11"/>
    </row>
    <row r="2208" spans="8:73" hidden="1" outlineLevel="1" x14ac:dyDescent="0.3">
      <c r="H2208" s="1" t="str">
        <v>0 - BM Costs</v>
      </c>
      <c r="L2208" s="1" t="str">
        <v>0 - BM Port</v>
      </c>
      <c r="N2208" s="1" t="str">
        <v>0 - Port Assets</v>
      </c>
      <c r="O2208" s="11"/>
      <c r="P2208" s="11"/>
      <c r="Q2208" s="11"/>
      <c r="R2208" s="11"/>
      <c r="S2208" s="11"/>
      <c r="T2208" s="11"/>
      <c r="U2208" s="11"/>
      <c r="V2208" s="11"/>
      <c r="W2208" s="11"/>
      <c r="X2208" s="11"/>
      <c r="Y2208" s="11"/>
      <c r="Z2208" s="11"/>
      <c r="AA2208" s="11"/>
      <c r="AB2208" s="11"/>
      <c r="AC2208" s="11"/>
      <c r="AD2208" s="11"/>
      <c r="AE2208" s="11"/>
      <c r="AF2208" s="11"/>
      <c r="AG2208" s="11"/>
      <c r="AH2208" s="11"/>
      <c r="AI2208" s="11"/>
      <c r="AJ2208" s="11"/>
      <c r="AK2208" s="11"/>
      <c r="AL2208" s="11"/>
      <c r="AM2208" s="11"/>
      <c r="AN2208" s="11"/>
      <c r="AO2208" s="11"/>
      <c r="AP2208" s="11"/>
      <c r="AQ2208" s="11"/>
      <c r="AR2208" s="11"/>
      <c r="AS2208" s="11"/>
      <c r="AT2208" s="11"/>
      <c r="AU2208" s="11"/>
      <c r="AV2208" s="11"/>
      <c r="AW2208" s="11"/>
      <c r="AX2208" s="11"/>
      <c r="AY2208" s="11"/>
      <c r="AZ2208" s="11"/>
      <c r="BA2208" s="11"/>
      <c r="BB2208" s="11"/>
      <c r="BC2208" s="11"/>
      <c r="BD2208" s="11"/>
      <c r="BE2208" s="11"/>
      <c r="BF2208" s="11"/>
      <c r="BG2208" s="11"/>
      <c r="BH2208" s="11"/>
      <c r="BI2208" s="11"/>
      <c r="BJ2208" s="11"/>
      <c r="BK2208" s="11"/>
      <c r="BL2208" s="11"/>
      <c r="BM2208" s="11"/>
      <c r="BN2208" s="11"/>
      <c r="BO2208" s="11"/>
      <c r="BP2208" s="1" t="str">
        <v>0- Port Costs</v>
      </c>
      <c r="BT2208" s="1" t="str">
        <v>0- Port Value</v>
      </c>
      <c r="BU2208" s="11"/>
    </row>
    <row r="2209" spans="8:73" hidden="1" outlineLevel="1" x14ac:dyDescent="0.3">
      <c r="H2209" s="1" t="str">
        <v>0 - BM Costs</v>
      </c>
      <c r="L2209" s="1" t="str">
        <v>0 - BM Port</v>
      </c>
      <c r="N2209" s="1" t="str">
        <v>0 - Port Assets</v>
      </c>
      <c r="O2209" s="11"/>
      <c r="P2209" s="11"/>
      <c r="Q2209" s="11"/>
      <c r="R2209" s="11"/>
      <c r="S2209" s="11"/>
      <c r="T2209" s="11"/>
      <c r="U2209" s="11"/>
      <c r="V2209" s="11"/>
      <c r="W2209" s="11"/>
      <c r="X2209" s="11"/>
      <c r="Y2209" s="11"/>
      <c r="Z2209" s="11"/>
      <c r="AA2209" s="11"/>
      <c r="AB2209" s="11"/>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c r="BC2209" s="11"/>
      <c r="BD2209" s="11"/>
      <c r="BE2209" s="11"/>
      <c r="BF2209" s="11"/>
      <c r="BG2209" s="11"/>
      <c r="BH2209" s="11"/>
      <c r="BI2209" s="11"/>
      <c r="BJ2209" s="11"/>
      <c r="BK2209" s="11"/>
      <c r="BL2209" s="11"/>
      <c r="BM2209" s="11"/>
      <c r="BN2209" s="11"/>
      <c r="BO2209" s="11"/>
      <c r="BP2209" s="1" t="str">
        <v>0- Port Costs</v>
      </c>
      <c r="BT2209" s="1" t="str">
        <v>0- Port Value</v>
      </c>
      <c r="BU2209" s="11"/>
    </row>
    <row r="2210" spans="8:73" hidden="1" outlineLevel="1" x14ac:dyDescent="0.3">
      <c r="H2210" s="1" t="str">
        <v>0 - BM Costs</v>
      </c>
      <c r="L2210" s="1" t="str">
        <v>0 - BM Port</v>
      </c>
      <c r="N2210" s="1" t="str">
        <v>0 - Port Assets</v>
      </c>
      <c r="O2210" s="11"/>
      <c r="P2210" s="11"/>
      <c r="Q2210" s="11"/>
      <c r="R2210" s="11"/>
      <c r="S2210" s="11"/>
      <c r="T2210" s="11"/>
      <c r="U2210" s="11"/>
      <c r="V2210" s="11"/>
      <c r="W2210" s="11"/>
      <c r="X2210" s="11"/>
      <c r="Y2210" s="11"/>
      <c r="Z2210" s="11"/>
      <c r="AA2210" s="11"/>
      <c r="AB2210" s="11"/>
      <c r="AC2210" s="11"/>
      <c r="AD2210" s="11"/>
      <c r="AE2210" s="11"/>
      <c r="AF2210" s="11"/>
      <c r="AG2210" s="11"/>
      <c r="AH2210" s="11"/>
      <c r="AI2210" s="11"/>
      <c r="AJ2210" s="11"/>
      <c r="AK2210" s="11"/>
      <c r="AL2210" s="11"/>
      <c r="AM2210" s="11"/>
      <c r="AN2210" s="11"/>
      <c r="AO2210" s="11"/>
      <c r="AP2210" s="11"/>
      <c r="AQ2210" s="11"/>
      <c r="AR2210" s="11"/>
      <c r="AS2210" s="11"/>
      <c r="AT2210" s="11"/>
      <c r="AU2210" s="11"/>
      <c r="AV2210" s="11"/>
      <c r="AW2210" s="11"/>
      <c r="AX2210" s="11"/>
      <c r="AY2210" s="11"/>
      <c r="AZ2210" s="11"/>
      <c r="BA2210" s="11"/>
      <c r="BB2210" s="11"/>
      <c r="BC2210" s="11"/>
      <c r="BD2210" s="11"/>
      <c r="BE2210" s="11"/>
      <c r="BF2210" s="11"/>
      <c r="BG2210" s="11"/>
      <c r="BH2210" s="11"/>
      <c r="BI2210" s="11"/>
      <c r="BJ2210" s="11"/>
      <c r="BK2210" s="11"/>
      <c r="BL2210" s="11"/>
      <c r="BM2210" s="11"/>
      <c r="BN2210" s="11"/>
      <c r="BO2210" s="11"/>
      <c r="BP2210" s="1" t="str">
        <v>0- Port Costs</v>
      </c>
      <c r="BT2210" s="1" t="str">
        <v>0- Port Value</v>
      </c>
      <c r="BU2210" s="11"/>
    </row>
    <row r="2211" spans="8:73" hidden="1" outlineLevel="1" x14ac:dyDescent="0.3">
      <c r="H2211" s="1" t="str">
        <v>0 - BM Costs</v>
      </c>
      <c r="L2211" s="1" t="str">
        <v>0 - BM Port</v>
      </c>
      <c r="N2211" s="1" t="str">
        <v>0 - Port Assets</v>
      </c>
      <c r="O2211" s="11"/>
      <c r="P2211" s="11"/>
      <c r="Q2211" s="11"/>
      <c r="R2211" s="11"/>
      <c r="S2211" s="11"/>
      <c r="T2211" s="11"/>
      <c r="U2211" s="11"/>
      <c r="V2211" s="11"/>
      <c r="W2211" s="11"/>
      <c r="X2211" s="11"/>
      <c r="Y2211" s="11"/>
      <c r="Z2211" s="11"/>
      <c r="AA2211" s="11"/>
      <c r="AB2211" s="11"/>
      <c r="AC2211" s="11"/>
      <c r="AD2211" s="11"/>
      <c r="AE2211" s="11"/>
      <c r="AF2211" s="11"/>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c r="BC2211" s="11"/>
      <c r="BD2211" s="11"/>
      <c r="BE2211" s="11"/>
      <c r="BF2211" s="11"/>
      <c r="BG2211" s="11"/>
      <c r="BH2211" s="11"/>
      <c r="BI2211" s="11"/>
      <c r="BJ2211" s="11"/>
      <c r="BK2211" s="11"/>
      <c r="BL2211" s="11"/>
      <c r="BM2211" s="11"/>
      <c r="BN2211" s="11"/>
      <c r="BO2211" s="11"/>
      <c r="BP2211" s="1" t="str">
        <v>0- Port Costs</v>
      </c>
      <c r="BT2211" s="1" t="str">
        <v>0- Port Value</v>
      </c>
      <c r="BU2211" s="11"/>
    </row>
    <row r="2212" spans="8:73" hidden="1" outlineLevel="1" x14ac:dyDescent="0.3">
      <c r="H2212" s="1" t="str">
        <v>0 - BM Costs</v>
      </c>
      <c r="L2212" s="1" t="str">
        <v>0 - BM Port</v>
      </c>
      <c r="N2212" s="1" t="str">
        <v>0 - Port Assets</v>
      </c>
      <c r="O2212" s="11"/>
      <c r="P2212" s="11"/>
      <c r="Q2212" s="11"/>
      <c r="R2212" s="11"/>
      <c r="S2212" s="11"/>
      <c r="T2212" s="11"/>
      <c r="U2212" s="11"/>
      <c r="V2212" s="11"/>
      <c r="W2212" s="11"/>
      <c r="X2212" s="11"/>
      <c r="Y2212" s="11"/>
      <c r="Z2212" s="11"/>
      <c r="AA2212" s="11"/>
      <c r="AB2212" s="11"/>
      <c r="AC2212" s="11"/>
      <c r="AD2212" s="11"/>
      <c r="AE2212" s="11"/>
      <c r="AF2212" s="11"/>
      <c r="AG2212" s="11"/>
      <c r="AH2212" s="11"/>
      <c r="AI2212" s="11"/>
      <c r="AJ2212" s="11"/>
      <c r="AK2212" s="11"/>
      <c r="AL2212" s="11"/>
      <c r="AM2212" s="11"/>
      <c r="AN2212" s="11"/>
      <c r="AO2212" s="11"/>
      <c r="AP2212" s="11"/>
      <c r="AQ2212" s="11"/>
      <c r="AR2212" s="11"/>
      <c r="AS2212" s="11"/>
      <c r="AT2212" s="11"/>
      <c r="AU2212" s="11"/>
      <c r="AV2212" s="11"/>
      <c r="AW2212" s="11"/>
      <c r="AX2212" s="11"/>
      <c r="AY2212" s="11"/>
      <c r="AZ2212" s="11"/>
      <c r="BA2212" s="11"/>
      <c r="BB2212" s="11"/>
      <c r="BC2212" s="11"/>
      <c r="BD2212" s="11"/>
      <c r="BE2212" s="11"/>
      <c r="BF2212" s="11"/>
      <c r="BG2212" s="11"/>
      <c r="BH2212" s="11"/>
      <c r="BI2212" s="11"/>
      <c r="BJ2212" s="11"/>
      <c r="BK2212" s="11"/>
      <c r="BL2212" s="11"/>
      <c r="BM2212" s="11"/>
      <c r="BN2212" s="11"/>
      <c r="BO2212" s="11"/>
      <c r="BP2212" s="1" t="str">
        <v>0- Port Costs</v>
      </c>
      <c r="BT2212" s="1" t="str">
        <v>0- Port Value</v>
      </c>
      <c r="BU2212" s="11"/>
    </row>
    <row r="2213" spans="8:73" hidden="1" outlineLevel="1" x14ac:dyDescent="0.3">
      <c r="H2213" s="1" t="str">
        <v>0 - BM Costs</v>
      </c>
      <c r="L2213" s="1" t="str">
        <v>0 - BM Port</v>
      </c>
      <c r="N2213" s="1" t="str">
        <v>0 - Port Assets</v>
      </c>
      <c r="O2213" s="11"/>
      <c r="P2213" s="11"/>
      <c r="Q2213" s="11"/>
      <c r="R2213" s="11"/>
      <c r="S2213" s="11"/>
      <c r="T2213" s="11"/>
      <c r="U2213" s="11"/>
      <c r="V2213" s="11"/>
      <c r="W2213" s="11"/>
      <c r="X2213" s="11"/>
      <c r="Y2213" s="11"/>
      <c r="Z2213" s="11"/>
      <c r="AA2213" s="11"/>
      <c r="AB2213" s="11"/>
      <c r="AC2213" s="11"/>
      <c r="AD2213" s="11"/>
      <c r="AE2213" s="11"/>
      <c r="AF2213" s="11"/>
      <c r="AG2213" s="11"/>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c r="BC2213" s="11"/>
      <c r="BD2213" s="11"/>
      <c r="BE2213" s="11"/>
      <c r="BF2213" s="11"/>
      <c r="BG2213" s="11"/>
      <c r="BH2213" s="11"/>
      <c r="BI2213" s="11"/>
      <c r="BJ2213" s="11"/>
      <c r="BK2213" s="11"/>
      <c r="BL2213" s="11"/>
      <c r="BM2213" s="11"/>
      <c r="BN2213" s="11"/>
      <c r="BO2213" s="11"/>
      <c r="BP2213" s="1" t="str">
        <v>0- Port Costs</v>
      </c>
      <c r="BT2213" s="1" t="str">
        <v>0- Port Value</v>
      </c>
      <c r="BU2213" s="11"/>
    </row>
    <row r="2214" spans="8:73" hidden="1" outlineLevel="1" x14ac:dyDescent="0.3">
      <c r="H2214" s="1" t="str">
        <v>0 - BM Costs</v>
      </c>
      <c r="L2214" s="1" t="str">
        <v>0 - BM Port</v>
      </c>
      <c r="N2214" s="1" t="str">
        <v>0 - Port Assets</v>
      </c>
      <c r="O2214" s="11"/>
      <c r="P2214" s="11"/>
      <c r="Q2214" s="11"/>
      <c r="R2214" s="11"/>
      <c r="S2214" s="11"/>
      <c r="T2214" s="11"/>
      <c r="U2214" s="11"/>
      <c r="V2214" s="11"/>
      <c r="W2214" s="11"/>
      <c r="X2214" s="11"/>
      <c r="Y2214" s="11"/>
      <c r="Z2214" s="11"/>
      <c r="AA2214" s="11"/>
      <c r="AB2214" s="11"/>
      <c r="AC2214" s="11"/>
      <c r="AD2214" s="11"/>
      <c r="AE2214" s="11"/>
      <c r="AF2214" s="11"/>
      <c r="AG2214" s="11"/>
      <c r="AH2214" s="11"/>
      <c r="AI2214" s="11"/>
      <c r="AJ2214" s="11"/>
      <c r="AK2214" s="11"/>
      <c r="AL2214" s="11"/>
      <c r="AM2214" s="11"/>
      <c r="AN2214" s="11"/>
      <c r="AO2214" s="11"/>
      <c r="AP2214" s="11"/>
      <c r="AQ2214" s="11"/>
      <c r="AR2214" s="11"/>
      <c r="AS2214" s="11"/>
      <c r="AT2214" s="11"/>
      <c r="AU2214" s="11"/>
      <c r="AV2214" s="11"/>
      <c r="AW2214" s="11"/>
      <c r="AX2214" s="11"/>
      <c r="AY2214" s="11"/>
      <c r="AZ2214" s="11"/>
      <c r="BA2214" s="11"/>
      <c r="BB2214" s="11"/>
      <c r="BC2214" s="11"/>
      <c r="BD2214" s="11"/>
      <c r="BE2214" s="11"/>
      <c r="BF2214" s="11"/>
      <c r="BG2214" s="11"/>
      <c r="BH2214" s="11"/>
      <c r="BI2214" s="11"/>
      <c r="BJ2214" s="11"/>
      <c r="BK2214" s="11"/>
      <c r="BL2214" s="11"/>
      <c r="BM2214" s="11"/>
      <c r="BN2214" s="11"/>
      <c r="BO2214" s="11"/>
      <c r="BP2214" s="1" t="str">
        <v>0- Port Costs</v>
      </c>
      <c r="BT2214" s="1" t="str">
        <v>0- Port Value</v>
      </c>
      <c r="BU2214" s="11"/>
    </row>
    <row r="2215" spans="8:73" hidden="1" outlineLevel="1" x14ac:dyDescent="0.3">
      <c r="H2215" s="1" t="str">
        <v>0 - BM Costs</v>
      </c>
      <c r="L2215" s="1" t="str">
        <v>0 - BM Port</v>
      </c>
      <c r="N2215" s="1" t="str">
        <v>0 - Port Assets</v>
      </c>
      <c r="O2215" s="11"/>
      <c r="P2215" s="11"/>
      <c r="Q2215" s="11"/>
      <c r="R2215" s="11"/>
      <c r="S2215" s="11"/>
      <c r="T2215" s="11"/>
      <c r="U2215" s="11"/>
      <c r="V2215" s="11"/>
      <c r="W2215" s="11"/>
      <c r="X2215" s="11"/>
      <c r="Y2215" s="11"/>
      <c r="Z2215" s="11"/>
      <c r="AA2215" s="11"/>
      <c r="AB2215" s="11"/>
      <c r="AC2215" s="11"/>
      <c r="AD2215" s="11"/>
      <c r="AE2215" s="11"/>
      <c r="AF2215" s="11"/>
      <c r="AG2215" s="11"/>
      <c r="AH2215" s="11"/>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c r="BC2215" s="11"/>
      <c r="BD2215" s="11"/>
      <c r="BE2215" s="11"/>
      <c r="BF2215" s="11"/>
      <c r="BG2215" s="11"/>
      <c r="BH2215" s="11"/>
      <c r="BI2215" s="11"/>
      <c r="BJ2215" s="11"/>
      <c r="BK2215" s="11"/>
      <c r="BL2215" s="11"/>
      <c r="BM2215" s="11"/>
      <c r="BN2215" s="11"/>
      <c r="BO2215" s="11"/>
      <c r="BP2215" s="1" t="str">
        <v>0- Port Costs</v>
      </c>
      <c r="BT2215" s="1" t="str">
        <v>0- Port Value</v>
      </c>
      <c r="BU2215" s="11"/>
    </row>
    <row r="2216" spans="8:73" hidden="1" outlineLevel="1" x14ac:dyDescent="0.3">
      <c r="H2216" s="1" t="str">
        <v>0 - BM Costs</v>
      </c>
      <c r="L2216" s="1" t="str">
        <v>0 - BM Port</v>
      </c>
      <c r="N2216" s="1" t="str">
        <v>0 - Port Assets</v>
      </c>
      <c r="O2216" s="11"/>
      <c r="P2216" s="11"/>
      <c r="Q2216" s="11"/>
      <c r="R2216" s="11"/>
      <c r="S2216" s="11"/>
      <c r="T2216" s="11"/>
      <c r="U2216" s="11"/>
      <c r="V2216" s="11"/>
      <c r="W2216" s="11"/>
      <c r="X2216" s="11"/>
      <c r="Y2216" s="11"/>
      <c r="Z2216" s="11"/>
      <c r="AA2216" s="11"/>
      <c r="AB2216" s="11"/>
      <c r="AC2216" s="11"/>
      <c r="AD2216" s="11"/>
      <c r="AE2216" s="11"/>
      <c r="AF2216" s="11"/>
      <c r="AG2216" s="11"/>
      <c r="AH2216" s="11"/>
      <c r="AI2216" s="11"/>
      <c r="AJ2216" s="11"/>
      <c r="AK2216" s="11"/>
      <c r="AL2216" s="11"/>
      <c r="AM2216" s="11"/>
      <c r="AN2216" s="11"/>
      <c r="AO2216" s="11"/>
      <c r="AP2216" s="11"/>
      <c r="AQ2216" s="11"/>
      <c r="AR2216" s="11"/>
      <c r="AS2216" s="11"/>
      <c r="AT2216" s="11"/>
      <c r="AU2216" s="11"/>
      <c r="AV2216" s="11"/>
      <c r="AW2216" s="11"/>
      <c r="AX2216" s="11"/>
      <c r="AY2216" s="11"/>
      <c r="AZ2216" s="11"/>
      <c r="BA2216" s="11"/>
      <c r="BB2216" s="11"/>
      <c r="BC2216" s="11"/>
      <c r="BD2216" s="11"/>
      <c r="BE2216" s="11"/>
      <c r="BF2216" s="11"/>
      <c r="BG2216" s="11"/>
      <c r="BH2216" s="11"/>
      <c r="BI2216" s="11"/>
      <c r="BJ2216" s="11"/>
      <c r="BK2216" s="11"/>
      <c r="BL2216" s="11"/>
      <c r="BM2216" s="11"/>
      <c r="BN2216" s="11"/>
      <c r="BO2216" s="11"/>
      <c r="BP2216" s="1" t="str">
        <v>0- Port Costs</v>
      </c>
      <c r="BT2216" s="1" t="str">
        <v>0- Port Value</v>
      </c>
      <c r="BU2216" s="11"/>
    </row>
    <row r="2217" spans="8:73" hidden="1" outlineLevel="1" x14ac:dyDescent="0.3">
      <c r="H2217" s="1" t="str">
        <v>0 - BM Costs</v>
      </c>
      <c r="L2217" s="1" t="str">
        <v>0 - BM Port</v>
      </c>
      <c r="N2217" s="1" t="str">
        <v>0 - Port Assets</v>
      </c>
      <c r="O2217" s="11"/>
      <c r="P2217" s="11"/>
      <c r="Q2217" s="11"/>
      <c r="R2217" s="11"/>
      <c r="S2217" s="11"/>
      <c r="T2217" s="11"/>
      <c r="U2217" s="11"/>
      <c r="V2217" s="11"/>
      <c r="W2217" s="11"/>
      <c r="X2217" s="11"/>
      <c r="Y2217" s="11"/>
      <c r="Z2217" s="11"/>
      <c r="AA2217" s="11"/>
      <c r="AB2217" s="11"/>
      <c r="AC2217" s="11"/>
      <c r="AD2217" s="11"/>
      <c r="AE2217" s="11"/>
      <c r="AF2217" s="11"/>
      <c r="AG2217" s="11"/>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c r="BC2217" s="11"/>
      <c r="BD2217" s="11"/>
      <c r="BE2217" s="11"/>
      <c r="BF2217" s="11"/>
      <c r="BG2217" s="11"/>
      <c r="BH2217" s="11"/>
      <c r="BI2217" s="11"/>
      <c r="BJ2217" s="11"/>
      <c r="BK2217" s="11"/>
      <c r="BL2217" s="11"/>
      <c r="BM2217" s="11"/>
      <c r="BN2217" s="11"/>
      <c r="BO2217" s="11"/>
      <c r="BP2217" s="1" t="str">
        <v>0- Port Costs</v>
      </c>
      <c r="BT2217" s="1" t="str">
        <v>0- Port Value</v>
      </c>
      <c r="BU2217" s="11"/>
    </row>
    <row r="2218" spans="8:73" hidden="1" outlineLevel="1" x14ac:dyDescent="0.3">
      <c r="H2218" s="1" t="str">
        <v>0 - BM Costs</v>
      </c>
      <c r="L2218" s="1" t="str">
        <v>0 - BM Port</v>
      </c>
      <c r="N2218" s="1" t="str">
        <v>0 - Port Assets</v>
      </c>
      <c r="O2218" s="11"/>
      <c r="P2218" s="11"/>
      <c r="Q2218" s="11"/>
      <c r="R2218" s="11"/>
      <c r="S2218" s="11"/>
      <c r="T2218" s="11"/>
      <c r="U2218" s="11"/>
      <c r="V2218" s="11"/>
      <c r="W2218" s="11"/>
      <c r="X2218" s="11"/>
      <c r="Y2218" s="11"/>
      <c r="Z2218" s="11"/>
      <c r="AA2218" s="11"/>
      <c r="AB2218" s="11"/>
      <c r="AC2218" s="11"/>
      <c r="AD2218" s="11"/>
      <c r="AE2218" s="11"/>
      <c r="AF2218" s="11"/>
      <c r="AG2218" s="11"/>
      <c r="AH2218" s="11"/>
      <c r="AI2218" s="11"/>
      <c r="AJ2218" s="11"/>
      <c r="AK2218" s="11"/>
      <c r="AL2218" s="11"/>
      <c r="AM2218" s="11"/>
      <c r="AN2218" s="11"/>
      <c r="AO2218" s="11"/>
      <c r="AP2218" s="11"/>
      <c r="AQ2218" s="11"/>
      <c r="AR2218" s="11"/>
      <c r="AS2218" s="11"/>
      <c r="AT2218" s="11"/>
      <c r="AU2218" s="11"/>
      <c r="AV2218" s="11"/>
      <c r="AW2218" s="11"/>
      <c r="AX2218" s="11"/>
      <c r="AY2218" s="11"/>
      <c r="AZ2218" s="11"/>
      <c r="BA2218" s="11"/>
      <c r="BB2218" s="11"/>
      <c r="BC2218" s="11"/>
      <c r="BD2218" s="11"/>
      <c r="BE2218" s="11"/>
      <c r="BF2218" s="11"/>
      <c r="BG2218" s="11"/>
      <c r="BH2218" s="11"/>
      <c r="BI2218" s="11"/>
      <c r="BJ2218" s="11"/>
      <c r="BK2218" s="11"/>
      <c r="BL2218" s="11"/>
      <c r="BM2218" s="11"/>
      <c r="BN2218" s="11"/>
      <c r="BO2218" s="11"/>
      <c r="BP2218" s="1" t="str">
        <v>0- Port Costs</v>
      </c>
      <c r="BT2218" s="1" t="str">
        <v>0- Port Value</v>
      </c>
      <c r="BU2218" s="11"/>
    </row>
    <row r="2219" spans="8:73" hidden="1" outlineLevel="1" x14ac:dyDescent="0.3">
      <c r="H2219" s="1" t="str">
        <v>0 - BM Costs</v>
      </c>
      <c r="L2219" s="1" t="str">
        <v>0 - BM Port</v>
      </c>
      <c r="N2219" s="1" t="str">
        <v>0 - Port Assets</v>
      </c>
      <c r="O2219" s="11"/>
      <c r="P2219" s="11"/>
      <c r="Q2219" s="11"/>
      <c r="R2219" s="11"/>
      <c r="S2219" s="11"/>
      <c r="T2219" s="11"/>
      <c r="U2219" s="11"/>
      <c r="V2219" s="11"/>
      <c r="W2219" s="11"/>
      <c r="X2219" s="11"/>
      <c r="Y2219" s="11"/>
      <c r="Z2219" s="11"/>
      <c r="AA2219" s="11"/>
      <c r="AB2219" s="11"/>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c r="BC2219" s="11"/>
      <c r="BD2219" s="11"/>
      <c r="BE2219" s="11"/>
      <c r="BF2219" s="11"/>
      <c r="BG2219" s="11"/>
      <c r="BH2219" s="11"/>
      <c r="BI2219" s="11"/>
      <c r="BJ2219" s="11"/>
      <c r="BK2219" s="11"/>
      <c r="BL2219" s="11"/>
      <c r="BM2219" s="11"/>
      <c r="BN2219" s="11"/>
      <c r="BO2219" s="11"/>
      <c r="BP2219" s="1" t="str">
        <v>0- Port Costs</v>
      </c>
      <c r="BT2219" s="1" t="str">
        <v>0- Port Value</v>
      </c>
      <c r="BU2219" s="11"/>
    </row>
    <row r="2220" spans="8:73" hidden="1" outlineLevel="1" x14ac:dyDescent="0.3">
      <c r="H2220" s="1" t="str">
        <v>0 - BM Costs</v>
      </c>
      <c r="L2220" s="1" t="str">
        <v>0 - BM Port</v>
      </c>
      <c r="N2220" s="1" t="str">
        <v>0 - Port Assets</v>
      </c>
      <c r="O2220" s="11"/>
      <c r="P2220" s="11"/>
      <c r="Q2220" s="11"/>
      <c r="R2220" s="11"/>
      <c r="S2220" s="11"/>
      <c r="T2220" s="11"/>
      <c r="U2220" s="11"/>
      <c r="V2220" s="11"/>
      <c r="W2220" s="11"/>
      <c r="X2220" s="11"/>
      <c r="Y2220" s="11"/>
      <c r="Z2220" s="11"/>
      <c r="AA2220" s="11"/>
      <c r="AB2220" s="11"/>
      <c r="AC2220" s="11"/>
      <c r="AD2220" s="11"/>
      <c r="AE2220" s="11"/>
      <c r="AF2220" s="11"/>
      <c r="AG2220" s="11"/>
      <c r="AH2220" s="11"/>
      <c r="AI2220" s="11"/>
      <c r="AJ2220" s="11"/>
      <c r="AK2220" s="11"/>
      <c r="AL2220" s="11"/>
      <c r="AM2220" s="11"/>
      <c r="AN2220" s="11"/>
      <c r="AO2220" s="11"/>
      <c r="AP2220" s="11"/>
      <c r="AQ2220" s="11"/>
      <c r="AR2220" s="11"/>
      <c r="AS2220" s="11"/>
      <c r="AT2220" s="11"/>
      <c r="AU2220" s="11"/>
      <c r="AV2220" s="11"/>
      <c r="AW2220" s="11"/>
      <c r="AX2220" s="11"/>
      <c r="AY2220" s="11"/>
      <c r="AZ2220" s="11"/>
      <c r="BA2220" s="11"/>
      <c r="BB2220" s="11"/>
      <c r="BC2220" s="11"/>
      <c r="BD2220" s="11"/>
      <c r="BE2220" s="11"/>
      <c r="BF2220" s="11"/>
      <c r="BG2220" s="11"/>
      <c r="BH2220" s="11"/>
      <c r="BI2220" s="11"/>
      <c r="BJ2220" s="11"/>
      <c r="BK2220" s="11"/>
      <c r="BL2220" s="11"/>
      <c r="BM2220" s="11"/>
      <c r="BN2220" s="11"/>
      <c r="BO2220" s="11"/>
      <c r="BP2220" s="1" t="str">
        <v>0- Port Costs</v>
      </c>
      <c r="BT2220" s="1" t="str">
        <v>0- Port Value</v>
      </c>
      <c r="BU2220" s="11"/>
    </row>
    <row r="2221" spans="8:73" hidden="1" outlineLevel="1" x14ac:dyDescent="0.3">
      <c r="H2221" s="1" t="str">
        <v>0 - BM Costs</v>
      </c>
      <c r="L2221" s="1" t="str">
        <v>0 - BM Port</v>
      </c>
      <c r="N2221" s="1" t="str">
        <v>0 - Port Assets</v>
      </c>
      <c r="O2221" s="11"/>
      <c r="P2221" s="11"/>
      <c r="Q2221" s="11"/>
      <c r="R2221" s="11"/>
      <c r="S2221" s="11"/>
      <c r="T2221" s="11"/>
      <c r="U2221" s="11"/>
      <c r="V2221" s="11"/>
      <c r="W2221" s="11"/>
      <c r="X2221" s="11"/>
      <c r="Y2221" s="11"/>
      <c r="Z2221" s="11"/>
      <c r="AA2221" s="11"/>
      <c r="AB2221" s="11"/>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c r="BC2221" s="11"/>
      <c r="BD2221" s="11"/>
      <c r="BE2221" s="11"/>
      <c r="BF2221" s="11"/>
      <c r="BG2221" s="11"/>
      <c r="BH2221" s="11"/>
      <c r="BI2221" s="11"/>
      <c r="BJ2221" s="11"/>
      <c r="BK2221" s="11"/>
      <c r="BL2221" s="11"/>
      <c r="BM2221" s="11"/>
      <c r="BN2221" s="11"/>
      <c r="BO2221" s="11"/>
      <c r="BP2221" s="1" t="str">
        <v>0- Port Costs</v>
      </c>
      <c r="BT2221" s="1" t="str">
        <v>0- Port Value</v>
      </c>
      <c r="BU2221" s="11"/>
    </row>
    <row r="2222" spans="8:73" hidden="1" outlineLevel="1" x14ac:dyDescent="0.3">
      <c r="H2222" s="1" t="str">
        <v>0 - BM Costs</v>
      </c>
      <c r="L2222" s="1" t="str">
        <v>0 - BM Port</v>
      </c>
      <c r="N2222" s="1" t="str">
        <v>0 - Port Assets</v>
      </c>
      <c r="O2222" s="11"/>
      <c r="P2222" s="11"/>
      <c r="Q2222" s="11"/>
      <c r="R2222" s="11"/>
      <c r="S2222" s="11"/>
      <c r="T2222" s="11"/>
      <c r="U2222" s="11"/>
      <c r="V2222" s="11"/>
      <c r="W2222" s="11"/>
      <c r="X2222" s="11"/>
      <c r="Y2222" s="11"/>
      <c r="Z2222" s="11"/>
      <c r="AA2222" s="11"/>
      <c r="AB2222" s="11"/>
      <c r="AC2222" s="11"/>
      <c r="AD2222" s="11"/>
      <c r="AE2222" s="11"/>
      <c r="AF2222" s="11"/>
      <c r="AG2222" s="11"/>
      <c r="AH2222" s="11"/>
      <c r="AI2222" s="11"/>
      <c r="AJ2222" s="11"/>
      <c r="AK2222" s="11"/>
      <c r="AL2222" s="11"/>
      <c r="AM2222" s="11"/>
      <c r="AN2222" s="11"/>
      <c r="AO2222" s="11"/>
      <c r="AP2222" s="11"/>
      <c r="AQ2222" s="11"/>
      <c r="AR2222" s="11"/>
      <c r="AS2222" s="11"/>
      <c r="AT2222" s="11"/>
      <c r="AU2222" s="11"/>
      <c r="AV2222" s="11"/>
      <c r="AW2222" s="11"/>
      <c r="AX2222" s="11"/>
      <c r="AY2222" s="11"/>
      <c r="AZ2222" s="11"/>
      <c r="BA2222" s="11"/>
      <c r="BB2222" s="11"/>
      <c r="BC2222" s="11"/>
      <c r="BD2222" s="11"/>
      <c r="BE2222" s="11"/>
      <c r="BF2222" s="11"/>
      <c r="BG2222" s="11"/>
      <c r="BH2222" s="11"/>
      <c r="BI2222" s="11"/>
      <c r="BJ2222" s="11"/>
      <c r="BK2222" s="11"/>
      <c r="BL2222" s="11"/>
      <c r="BM2222" s="11"/>
      <c r="BN2222" s="11"/>
      <c r="BO2222" s="11"/>
      <c r="BP2222" s="1" t="str">
        <v>0- Port Costs</v>
      </c>
      <c r="BT2222" s="1" t="str">
        <v>0- Port Value</v>
      </c>
      <c r="BU2222" s="11"/>
    </row>
    <row r="2223" spans="8:73" hidden="1" outlineLevel="1" x14ac:dyDescent="0.3">
      <c r="H2223" s="1" t="str">
        <v>0 - BM Costs</v>
      </c>
      <c r="L2223" s="1" t="str">
        <v>0 - BM Port</v>
      </c>
      <c r="N2223" s="1" t="str">
        <v>0 - Port Assets</v>
      </c>
      <c r="O2223" s="11"/>
      <c r="P2223" s="11"/>
      <c r="Q2223" s="11"/>
      <c r="R2223" s="11"/>
      <c r="S2223" s="11"/>
      <c r="T2223" s="11"/>
      <c r="U2223" s="11"/>
      <c r="V2223" s="11"/>
      <c r="W2223" s="11"/>
      <c r="X2223" s="11"/>
      <c r="Y2223" s="11"/>
      <c r="Z2223" s="11"/>
      <c r="AA2223" s="11"/>
      <c r="AB2223" s="11"/>
      <c r="AC2223" s="11"/>
      <c r="AD2223" s="11"/>
      <c r="AE2223" s="11"/>
      <c r="AF2223" s="11"/>
      <c r="AG2223" s="11"/>
      <c r="AH2223" s="11"/>
      <c r="AI2223" s="11"/>
      <c r="AJ2223" s="11"/>
      <c r="AK2223" s="11"/>
      <c r="AL2223" s="11"/>
      <c r="AM2223" s="11"/>
      <c r="AN2223" s="11"/>
      <c r="AO2223" s="11"/>
      <c r="AP2223" s="11"/>
      <c r="AQ2223" s="11"/>
      <c r="AR2223" s="11"/>
      <c r="AS2223" s="11"/>
      <c r="AT2223" s="11"/>
      <c r="AU2223" s="11"/>
      <c r="AV2223" s="11"/>
      <c r="AW2223" s="11"/>
      <c r="AX2223" s="11"/>
      <c r="AY2223" s="11"/>
      <c r="AZ2223" s="11"/>
      <c r="BA2223" s="11"/>
      <c r="BB2223" s="11"/>
      <c r="BC2223" s="11"/>
      <c r="BD2223" s="11"/>
      <c r="BE2223" s="11"/>
      <c r="BF2223" s="11"/>
      <c r="BG2223" s="11"/>
      <c r="BH2223" s="11"/>
      <c r="BI2223" s="11"/>
      <c r="BJ2223" s="11"/>
      <c r="BK2223" s="11"/>
      <c r="BL2223" s="11"/>
      <c r="BM2223" s="11"/>
      <c r="BN2223" s="11"/>
      <c r="BO2223" s="11"/>
      <c r="BP2223" s="1" t="str">
        <v>0- Port Costs</v>
      </c>
      <c r="BT2223" s="1" t="str">
        <v>0- Port Value</v>
      </c>
      <c r="BU2223" s="11"/>
    </row>
    <row r="2224" spans="8:73" hidden="1" outlineLevel="1" x14ac:dyDescent="0.3">
      <c r="H2224" s="1" t="str">
        <v>0 - BM Costs</v>
      </c>
      <c r="L2224" s="1" t="str">
        <v>0 - BM Port</v>
      </c>
      <c r="N2224" s="1" t="str">
        <v>0 - Port Assets</v>
      </c>
      <c r="O2224" s="11"/>
      <c r="P2224" s="11"/>
      <c r="Q2224" s="11"/>
      <c r="R2224" s="11"/>
      <c r="S2224" s="11"/>
      <c r="T2224" s="11"/>
      <c r="U2224" s="11"/>
      <c r="V2224" s="11"/>
      <c r="W2224" s="11"/>
      <c r="X2224" s="11"/>
      <c r="Y2224" s="11"/>
      <c r="Z2224" s="11"/>
      <c r="AA2224" s="11"/>
      <c r="AB2224" s="11"/>
      <c r="AC2224" s="11"/>
      <c r="AD2224" s="11"/>
      <c r="AE2224" s="11"/>
      <c r="AF2224" s="11"/>
      <c r="AG2224" s="11"/>
      <c r="AH2224" s="11"/>
      <c r="AI2224" s="11"/>
      <c r="AJ2224" s="11"/>
      <c r="AK2224" s="11"/>
      <c r="AL2224" s="11"/>
      <c r="AM2224" s="11"/>
      <c r="AN2224" s="11"/>
      <c r="AO2224" s="11"/>
      <c r="AP2224" s="11"/>
      <c r="AQ2224" s="11"/>
      <c r="AR2224" s="11"/>
      <c r="AS2224" s="11"/>
      <c r="AT2224" s="11"/>
      <c r="AU2224" s="11"/>
      <c r="AV2224" s="11"/>
      <c r="AW2224" s="11"/>
      <c r="AX2224" s="11"/>
      <c r="AY2224" s="11"/>
      <c r="AZ2224" s="11"/>
      <c r="BA2224" s="11"/>
      <c r="BB2224" s="11"/>
      <c r="BC2224" s="11"/>
      <c r="BD2224" s="11"/>
      <c r="BE2224" s="11"/>
      <c r="BF2224" s="11"/>
      <c r="BG2224" s="11"/>
      <c r="BH2224" s="11"/>
      <c r="BI2224" s="11"/>
      <c r="BJ2224" s="11"/>
      <c r="BK2224" s="11"/>
      <c r="BL2224" s="11"/>
      <c r="BM2224" s="11"/>
      <c r="BN2224" s="11"/>
      <c r="BO2224" s="11"/>
      <c r="BP2224" s="1" t="str">
        <v>0- Port Costs</v>
      </c>
      <c r="BT2224" s="1" t="str">
        <v>0- Port Value</v>
      </c>
      <c r="BU2224" s="11"/>
    </row>
    <row r="2225" spans="8:73" hidden="1" outlineLevel="1" x14ac:dyDescent="0.3">
      <c r="H2225" s="1" t="str">
        <v>0 - BM Costs</v>
      </c>
      <c r="L2225" s="1" t="str">
        <v>0 - BM Port</v>
      </c>
      <c r="N2225" s="1" t="str">
        <v>0 - Port Assets</v>
      </c>
      <c r="O2225" s="11"/>
      <c r="P2225" s="11"/>
      <c r="Q2225" s="11"/>
      <c r="R2225" s="11"/>
      <c r="S2225" s="11"/>
      <c r="T2225" s="11"/>
      <c r="U2225" s="11"/>
      <c r="V2225" s="11"/>
      <c r="W2225" s="11"/>
      <c r="X2225" s="11"/>
      <c r="Y2225" s="11"/>
      <c r="Z2225" s="11"/>
      <c r="AA2225" s="11"/>
      <c r="AB2225" s="11"/>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c r="BC2225" s="11"/>
      <c r="BD2225" s="11"/>
      <c r="BE2225" s="11"/>
      <c r="BF2225" s="11"/>
      <c r="BG2225" s="11"/>
      <c r="BH2225" s="11"/>
      <c r="BI2225" s="11"/>
      <c r="BJ2225" s="11"/>
      <c r="BK2225" s="11"/>
      <c r="BL2225" s="11"/>
      <c r="BM2225" s="11"/>
      <c r="BN2225" s="11"/>
      <c r="BO2225" s="11"/>
      <c r="BP2225" s="1" t="str">
        <v>0- Port Costs</v>
      </c>
      <c r="BT2225" s="1" t="str">
        <v>0- Port Value</v>
      </c>
      <c r="BU2225" s="11"/>
    </row>
    <row r="2226" spans="8:73" hidden="1" outlineLevel="1" x14ac:dyDescent="0.3">
      <c r="H2226" s="1" t="str">
        <v>0 - BM Costs</v>
      </c>
      <c r="L2226" s="1" t="str">
        <v>0 - BM Port</v>
      </c>
      <c r="N2226" s="1" t="str">
        <v>0 - Port Assets</v>
      </c>
      <c r="O2226" s="11"/>
      <c r="P2226" s="11"/>
      <c r="Q2226" s="11"/>
      <c r="R2226" s="11"/>
      <c r="S2226" s="11"/>
      <c r="T2226" s="11"/>
      <c r="U2226" s="11"/>
      <c r="V2226" s="11"/>
      <c r="W2226" s="11"/>
      <c r="X2226" s="11"/>
      <c r="Y2226" s="11"/>
      <c r="Z2226" s="11"/>
      <c r="AA2226" s="11"/>
      <c r="AB2226" s="11"/>
      <c r="AC2226" s="11"/>
      <c r="AD2226" s="11"/>
      <c r="AE2226" s="11"/>
      <c r="AF2226" s="11"/>
      <c r="AG2226" s="11"/>
      <c r="AH2226" s="11"/>
      <c r="AI2226" s="11"/>
      <c r="AJ2226" s="11"/>
      <c r="AK2226" s="11"/>
      <c r="AL2226" s="11"/>
      <c r="AM2226" s="11"/>
      <c r="AN2226" s="11"/>
      <c r="AO2226" s="11"/>
      <c r="AP2226" s="11"/>
      <c r="AQ2226" s="11"/>
      <c r="AR2226" s="11"/>
      <c r="AS2226" s="11"/>
      <c r="AT2226" s="11"/>
      <c r="AU2226" s="11"/>
      <c r="AV2226" s="11"/>
      <c r="AW2226" s="11"/>
      <c r="AX2226" s="11"/>
      <c r="AY2226" s="11"/>
      <c r="AZ2226" s="11"/>
      <c r="BA2226" s="11"/>
      <c r="BB2226" s="11"/>
      <c r="BC2226" s="11"/>
      <c r="BD2226" s="11"/>
      <c r="BE2226" s="11"/>
      <c r="BF2226" s="11"/>
      <c r="BG2226" s="11"/>
      <c r="BH2226" s="11"/>
      <c r="BI2226" s="11"/>
      <c r="BJ2226" s="11"/>
      <c r="BK2226" s="11"/>
      <c r="BL2226" s="11"/>
      <c r="BM2226" s="11"/>
      <c r="BN2226" s="11"/>
      <c r="BO2226" s="11"/>
      <c r="BP2226" s="1" t="str">
        <v>0- Port Costs</v>
      </c>
      <c r="BT2226" s="1" t="str">
        <v>0- Port Value</v>
      </c>
      <c r="BU2226" s="11"/>
    </row>
    <row r="2227" spans="8:73" hidden="1" outlineLevel="1" x14ac:dyDescent="0.3">
      <c r="H2227" s="1" t="str">
        <v>0 - BM Costs</v>
      </c>
      <c r="L2227" s="1" t="str">
        <v>0 - BM Port</v>
      </c>
      <c r="N2227" s="1" t="str">
        <v>0 - Port Assets</v>
      </c>
      <c r="O2227" s="11"/>
      <c r="P2227" s="11"/>
      <c r="Q2227" s="11"/>
      <c r="R2227" s="11"/>
      <c r="S2227" s="11"/>
      <c r="T2227" s="11"/>
      <c r="U2227" s="11"/>
      <c r="V2227" s="11"/>
      <c r="W2227" s="11"/>
      <c r="X2227" s="11"/>
      <c r="Y2227" s="11"/>
      <c r="Z2227" s="11"/>
      <c r="AA2227" s="11"/>
      <c r="AB2227" s="11"/>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c r="BC2227" s="11"/>
      <c r="BD2227" s="11"/>
      <c r="BE2227" s="11"/>
      <c r="BF2227" s="11"/>
      <c r="BG2227" s="11"/>
      <c r="BH2227" s="11"/>
      <c r="BI2227" s="11"/>
      <c r="BJ2227" s="11"/>
      <c r="BK2227" s="11"/>
      <c r="BL2227" s="11"/>
      <c r="BM2227" s="11"/>
      <c r="BN2227" s="11"/>
      <c r="BO2227" s="11"/>
      <c r="BP2227" s="1" t="str">
        <v>0- Port Costs</v>
      </c>
      <c r="BT2227" s="1" t="str">
        <v>0- Port Value</v>
      </c>
      <c r="BU2227" s="11"/>
    </row>
    <row r="2228" spans="8:73" hidden="1" outlineLevel="1" x14ac:dyDescent="0.3">
      <c r="H2228" s="1" t="str">
        <v>0 - BM Costs</v>
      </c>
      <c r="L2228" s="1" t="str">
        <v>0 - BM Port</v>
      </c>
      <c r="N2228" s="1" t="str">
        <v>0 - Port Assets</v>
      </c>
      <c r="O2228" s="11"/>
      <c r="P2228" s="11"/>
      <c r="Q2228" s="11"/>
      <c r="R2228" s="11"/>
      <c r="S2228" s="11"/>
      <c r="T2228" s="11"/>
      <c r="U2228" s="11"/>
      <c r="V2228" s="11"/>
      <c r="W2228" s="11"/>
      <c r="X2228" s="11"/>
      <c r="Y2228" s="11"/>
      <c r="Z2228" s="11"/>
      <c r="AA2228" s="11"/>
      <c r="AB2228" s="11"/>
      <c r="AC2228" s="11"/>
      <c r="AD2228" s="11"/>
      <c r="AE2228" s="11"/>
      <c r="AF2228" s="11"/>
      <c r="AG2228" s="11"/>
      <c r="AH2228" s="11"/>
      <c r="AI2228" s="11"/>
      <c r="AJ2228" s="11"/>
      <c r="AK2228" s="11"/>
      <c r="AL2228" s="11"/>
      <c r="AM2228" s="11"/>
      <c r="AN2228" s="11"/>
      <c r="AO2228" s="11"/>
      <c r="AP2228" s="11"/>
      <c r="AQ2228" s="11"/>
      <c r="AR2228" s="11"/>
      <c r="AS2228" s="11"/>
      <c r="AT2228" s="11"/>
      <c r="AU2228" s="11"/>
      <c r="AV2228" s="11"/>
      <c r="AW2228" s="11"/>
      <c r="AX2228" s="11"/>
      <c r="AY2228" s="11"/>
      <c r="AZ2228" s="11"/>
      <c r="BA2228" s="11"/>
      <c r="BB2228" s="11"/>
      <c r="BC2228" s="11"/>
      <c r="BD2228" s="11"/>
      <c r="BE2228" s="11"/>
      <c r="BF2228" s="11"/>
      <c r="BG2228" s="11"/>
      <c r="BH2228" s="11"/>
      <c r="BI2228" s="11"/>
      <c r="BJ2228" s="11"/>
      <c r="BK2228" s="11"/>
      <c r="BL2228" s="11"/>
      <c r="BM2228" s="11"/>
      <c r="BN2228" s="11"/>
      <c r="BO2228" s="11"/>
      <c r="BP2228" s="1" t="str">
        <v>0- Port Costs</v>
      </c>
      <c r="BT2228" s="1" t="str">
        <v>0- Port Value</v>
      </c>
      <c r="BU2228" s="11"/>
    </row>
    <row r="2229" spans="8:73" hidden="1" outlineLevel="1" x14ac:dyDescent="0.3">
      <c r="H2229" s="1" t="str">
        <v>0 - BM Costs</v>
      </c>
      <c r="L2229" s="1" t="str">
        <v>0 - BM Port</v>
      </c>
      <c r="N2229" s="1" t="str">
        <v>0 - Port Assets</v>
      </c>
      <c r="O2229" s="11"/>
      <c r="P2229" s="11"/>
      <c r="Q2229" s="11"/>
      <c r="R2229" s="11"/>
      <c r="S2229" s="11"/>
      <c r="T2229" s="11"/>
      <c r="U2229" s="11"/>
      <c r="V2229" s="11"/>
      <c r="W2229" s="11"/>
      <c r="X2229" s="11"/>
      <c r="Y2229" s="11"/>
      <c r="Z2229" s="11"/>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c r="BC2229" s="11"/>
      <c r="BD2229" s="11"/>
      <c r="BE2229" s="11"/>
      <c r="BF2229" s="11"/>
      <c r="BG2229" s="11"/>
      <c r="BH2229" s="11"/>
      <c r="BI2229" s="11"/>
      <c r="BJ2229" s="11"/>
      <c r="BK2229" s="11"/>
      <c r="BL2229" s="11"/>
      <c r="BM2229" s="11"/>
      <c r="BN2229" s="11"/>
      <c r="BO2229" s="11"/>
      <c r="BP2229" s="1" t="str">
        <v>0- Port Costs</v>
      </c>
      <c r="BT2229" s="1" t="str">
        <v>0- Port Value</v>
      </c>
      <c r="BU2229" s="11"/>
    </row>
    <row r="2230" spans="8:73" hidden="1" outlineLevel="1" x14ac:dyDescent="0.3">
      <c r="H2230" s="1" t="str">
        <v>0 - BM Costs</v>
      </c>
      <c r="L2230" s="1" t="str">
        <v>0 - BM Port</v>
      </c>
      <c r="N2230" s="1" t="str">
        <v>0 - Port Assets</v>
      </c>
      <c r="O2230" s="11"/>
      <c r="P2230" s="11"/>
      <c r="Q2230" s="11"/>
      <c r="R2230" s="11"/>
      <c r="S2230" s="11"/>
      <c r="T2230" s="11"/>
      <c r="U2230" s="11"/>
      <c r="V2230" s="11"/>
      <c r="W2230" s="11"/>
      <c r="X2230" s="11"/>
      <c r="Y2230" s="11"/>
      <c r="Z2230" s="11"/>
      <c r="AA2230" s="11"/>
      <c r="AB2230" s="11"/>
      <c r="AC2230" s="11"/>
      <c r="AD2230" s="11"/>
      <c r="AE2230" s="11"/>
      <c r="AF2230" s="11"/>
      <c r="AG2230" s="11"/>
      <c r="AH2230" s="11"/>
      <c r="AI2230" s="11"/>
      <c r="AJ2230" s="11"/>
      <c r="AK2230" s="11"/>
      <c r="AL2230" s="11"/>
      <c r="AM2230" s="11"/>
      <c r="AN2230" s="11"/>
      <c r="AO2230" s="11"/>
      <c r="AP2230" s="11"/>
      <c r="AQ2230" s="11"/>
      <c r="AR2230" s="11"/>
      <c r="AS2230" s="11"/>
      <c r="AT2230" s="11"/>
      <c r="AU2230" s="11"/>
      <c r="AV2230" s="11"/>
      <c r="AW2230" s="11"/>
      <c r="AX2230" s="11"/>
      <c r="AY2230" s="11"/>
      <c r="AZ2230" s="11"/>
      <c r="BA2230" s="11"/>
      <c r="BB2230" s="11"/>
      <c r="BC2230" s="11"/>
      <c r="BD2230" s="11"/>
      <c r="BE2230" s="11"/>
      <c r="BF2230" s="11"/>
      <c r="BG2230" s="11"/>
      <c r="BH2230" s="11"/>
      <c r="BI2230" s="11"/>
      <c r="BJ2230" s="11"/>
      <c r="BK2230" s="11"/>
      <c r="BL2230" s="11"/>
      <c r="BM2230" s="11"/>
      <c r="BN2230" s="11"/>
      <c r="BO2230" s="11"/>
      <c r="BP2230" s="1" t="str">
        <v>0- Port Costs</v>
      </c>
      <c r="BT2230" s="1" t="str">
        <v>0- Port Value</v>
      </c>
      <c r="BU2230" s="11"/>
    </row>
    <row r="2231" spans="8:73" hidden="1" outlineLevel="1" x14ac:dyDescent="0.3">
      <c r="H2231" s="1" t="str">
        <v>0 - BM Costs</v>
      </c>
      <c r="L2231" s="1" t="str">
        <v>0 - BM Port</v>
      </c>
      <c r="N2231" s="1" t="str">
        <v>0 - Port Assets</v>
      </c>
      <c r="O2231" s="11"/>
      <c r="P2231" s="11"/>
      <c r="Q2231" s="11"/>
      <c r="R2231" s="11"/>
      <c r="S2231" s="11"/>
      <c r="T2231" s="11"/>
      <c r="U2231" s="11"/>
      <c r="V2231" s="11"/>
      <c r="W2231" s="11"/>
      <c r="X2231" s="11"/>
      <c r="Y2231" s="11"/>
      <c r="Z2231" s="11"/>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c r="BC2231" s="11"/>
      <c r="BD2231" s="11"/>
      <c r="BE2231" s="11"/>
      <c r="BF2231" s="11"/>
      <c r="BG2231" s="11"/>
      <c r="BH2231" s="11"/>
      <c r="BI2231" s="11"/>
      <c r="BJ2231" s="11"/>
      <c r="BK2231" s="11"/>
      <c r="BL2231" s="11"/>
      <c r="BM2231" s="11"/>
      <c r="BN2231" s="11"/>
      <c r="BO2231" s="11"/>
      <c r="BP2231" s="1" t="str">
        <v>0- Port Costs</v>
      </c>
      <c r="BT2231" s="1" t="str">
        <v>0- Port Value</v>
      </c>
      <c r="BU2231" s="11"/>
    </row>
    <row r="2232" spans="8:73" hidden="1" outlineLevel="1" x14ac:dyDescent="0.3">
      <c r="H2232" s="1" t="str">
        <v>0 - BM Costs</v>
      </c>
      <c r="L2232" s="1" t="str">
        <v>0 - BM Port</v>
      </c>
      <c r="N2232" s="1" t="str">
        <v>0 - Port Assets</v>
      </c>
      <c r="O2232" s="11"/>
      <c r="P2232" s="11"/>
      <c r="Q2232" s="11"/>
      <c r="R2232" s="11"/>
      <c r="S2232" s="11"/>
      <c r="T2232" s="11"/>
      <c r="U2232" s="11"/>
      <c r="V2232" s="11"/>
      <c r="W2232" s="11"/>
      <c r="X2232" s="11"/>
      <c r="Y2232" s="11"/>
      <c r="Z2232" s="11"/>
      <c r="AA2232" s="11"/>
      <c r="AB2232" s="11"/>
      <c r="AC2232" s="11"/>
      <c r="AD2232" s="11"/>
      <c r="AE2232" s="11"/>
      <c r="AF2232" s="11"/>
      <c r="AG2232" s="11"/>
      <c r="AH2232" s="11"/>
      <c r="AI2232" s="11"/>
      <c r="AJ2232" s="11"/>
      <c r="AK2232" s="11"/>
      <c r="AL2232" s="11"/>
      <c r="AM2232" s="11"/>
      <c r="AN2232" s="11"/>
      <c r="AO2232" s="11"/>
      <c r="AP2232" s="11"/>
      <c r="AQ2232" s="11"/>
      <c r="AR2232" s="11"/>
      <c r="AS2232" s="11"/>
      <c r="AT2232" s="11"/>
      <c r="AU2232" s="11"/>
      <c r="AV2232" s="11"/>
      <c r="AW2232" s="11"/>
      <c r="AX2232" s="11"/>
      <c r="AY2232" s="11"/>
      <c r="AZ2232" s="11"/>
      <c r="BA2232" s="11"/>
      <c r="BB2232" s="11"/>
      <c r="BC2232" s="11"/>
      <c r="BD2232" s="11"/>
      <c r="BE2232" s="11"/>
      <c r="BF2232" s="11"/>
      <c r="BG2232" s="11"/>
      <c r="BH2232" s="11"/>
      <c r="BI2232" s="11"/>
      <c r="BJ2232" s="11"/>
      <c r="BK2232" s="11"/>
      <c r="BL2232" s="11"/>
      <c r="BM2232" s="11"/>
      <c r="BN2232" s="11"/>
      <c r="BO2232" s="11"/>
      <c r="BP2232" s="1" t="str">
        <v>0- Port Costs</v>
      </c>
      <c r="BT2232" s="1" t="str">
        <v>0- Port Value</v>
      </c>
      <c r="BU2232" s="11"/>
    </row>
    <row r="2233" spans="8:73" hidden="1" outlineLevel="1" x14ac:dyDescent="0.3">
      <c r="H2233" s="1" t="str">
        <v>0 - BM Costs</v>
      </c>
      <c r="L2233" s="1" t="str">
        <v>0 - BM Port</v>
      </c>
      <c r="N2233" s="1" t="str">
        <v>0 - Port Assets</v>
      </c>
      <c r="O2233" s="11"/>
      <c r="P2233" s="11"/>
      <c r="Q2233" s="11"/>
      <c r="R2233" s="11"/>
      <c r="S2233" s="11"/>
      <c r="T2233" s="11"/>
      <c r="U2233" s="11"/>
      <c r="V2233" s="11"/>
      <c r="W2233" s="11"/>
      <c r="X2233" s="11"/>
      <c r="Y2233" s="11"/>
      <c r="Z2233" s="11"/>
      <c r="AA2233" s="11"/>
      <c r="AB2233" s="11"/>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c r="BC2233" s="11"/>
      <c r="BD2233" s="11"/>
      <c r="BE2233" s="11"/>
      <c r="BF2233" s="11"/>
      <c r="BG2233" s="11"/>
      <c r="BH2233" s="11"/>
      <c r="BI2233" s="11"/>
      <c r="BJ2233" s="11"/>
      <c r="BK2233" s="11"/>
      <c r="BL2233" s="11"/>
      <c r="BM2233" s="11"/>
      <c r="BN2233" s="11"/>
      <c r="BO2233" s="11"/>
      <c r="BP2233" s="1" t="str">
        <v>0- Port Costs</v>
      </c>
      <c r="BT2233" s="1" t="str">
        <v>0- Port Value</v>
      </c>
      <c r="BU2233" s="11"/>
    </row>
    <row r="2234" spans="8:73" hidden="1" outlineLevel="1" x14ac:dyDescent="0.3">
      <c r="H2234" s="1" t="str">
        <v>0 - BM Costs</v>
      </c>
      <c r="L2234" s="1" t="str">
        <v>0 - BM Port</v>
      </c>
      <c r="N2234" s="1" t="str">
        <v>0 - Port Assets</v>
      </c>
      <c r="O2234" s="11"/>
      <c r="P2234" s="11"/>
      <c r="Q2234" s="11"/>
      <c r="R2234" s="11"/>
      <c r="S2234" s="11"/>
      <c r="T2234" s="11"/>
      <c r="U2234" s="11"/>
      <c r="V2234" s="11"/>
      <c r="W2234" s="11"/>
      <c r="X2234" s="11"/>
      <c r="Y2234" s="11"/>
      <c r="Z2234" s="11"/>
      <c r="AA2234" s="11"/>
      <c r="AB2234" s="11"/>
      <c r="AC2234" s="11"/>
      <c r="AD2234" s="11"/>
      <c r="AE2234" s="11"/>
      <c r="AF2234" s="11"/>
      <c r="AG2234" s="11"/>
      <c r="AH2234" s="11"/>
      <c r="AI2234" s="11"/>
      <c r="AJ2234" s="11"/>
      <c r="AK2234" s="11"/>
      <c r="AL2234" s="11"/>
      <c r="AM2234" s="11"/>
      <c r="AN2234" s="11"/>
      <c r="AO2234" s="11"/>
      <c r="AP2234" s="11"/>
      <c r="AQ2234" s="11"/>
      <c r="AR2234" s="11"/>
      <c r="AS2234" s="11"/>
      <c r="AT2234" s="11"/>
      <c r="AU2234" s="11"/>
      <c r="AV2234" s="11"/>
      <c r="AW2234" s="11"/>
      <c r="AX2234" s="11"/>
      <c r="AY2234" s="11"/>
      <c r="AZ2234" s="11"/>
      <c r="BA2234" s="11"/>
      <c r="BB2234" s="11"/>
      <c r="BC2234" s="11"/>
      <c r="BD2234" s="11"/>
      <c r="BE2234" s="11"/>
      <c r="BF2234" s="11"/>
      <c r="BG2234" s="11"/>
      <c r="BH2234" s="11"/>
      <c r="BI2234" s="11"/>
      <c r="BJ2234" s="11"/>
      <c r="BK2234" s="11"/>
      <c r="BL2234" s="11"/>
      <c r="BM2234" s="11"/>
      <c r="BN2234" s="11"/>
      <c r="BO2234" s="11"/>
      <c r="BP2234" s="1" t="str">
        <v>0- Port Costs</v>
      </c>
      <c r="BT2234" s="1" t="str">
        <v>0- Port Value</v>
      </c>
      <c r="BU2234" s="11"/>
    </row>
    <row r="2235" spans="8:73" hidden="1" outlineLevel="1" x14ac:dyDescent="0.3">
      <c r="H2235" s="1" t="str">
        <v>0 - BM Costs</v>
      </c>
      <c r="L2235" s="1" t="str">
        <v>0 - BM Port</v>
      </c>
      <c r="N2235" s="1" t="str">
        <v>0 - Port Assets</v>
      </c>
      <c r="O2235" s="11"/>
      <c r="P2235" s="11"/>
      <c r="Q2235" s="11"/>
      <c r="R2235" s="11"/>
      <c r="S2235" s="11"/>
      <c r="T2235" s="11"/>
      <c r="U2235" s="11"/>
      <c r="V2235" s="11"/>
      <c r="W2235" s="11"/>
      <c r="X2235" s="11"/>
      <c r="Y2235" s="11"/>
      <c r="Z2235" s="11"/>
      <c r="AA2235" s="11"/>
      <c r="AB2235" s="11"/>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c r="BC2235" s="11"/>
      <c r="BD2235" s="11"/>
      <c r="BE2235" s="11"/>
      <c r="BF2235" s="11"/>
      <c r="BG2235" s="11"/>
      <c r="BH2235" s="11"/>
      <c r="BI2235" s="11"/>
      <c r="BJ2235" s="11"/>
      <c r="BK2235" s="11"/>
      <c r="BL2235" s="11"/>
      <c r="BM2235" s="11"/>
      <c r="BN2235" s="11"/>
      <c r="BO2235" s="11"/>
      <c r="BP2235" s="1" t="str">
        <v>0- Port Costs</v>
      </c>
      <c r="BT2235" s="1" t="str">
        <v>0- Port Value</v>
      </c>
      <c r="BU2235" s="11"/>
    </row>
    <row r="2236" spans="8:73" hidden="1" outlineLevel="1" x14ac:dyDescent="0.3">
      <c r="H2236" s="1" t="str">
        <v>0 - BM Costs</v>
      </c>
      <c r="L2236" s="1" t="str">
        <v>0 - BM Port</v>
      </c>
      <c r="N2236" s="1" t="str">
        <v>0 - Port Assets</v>
      </c>
      <c r="O2236" s="11"/>
      <c r="P2236" s="11"/>
      <c r="Q2236" s="11"/>
      <c r="R2236" s="11"/>
      <c r="S2236" s="11"/>
      <c r="T2236" s="11"/>
      <c r="U2236" s="11"/>
      <c r="V2236" s="11"/>
      <c r="W2236" s="11"/>
      <c r="X2236" s="11"/>
      <c r="Y2236" s="11"/>
      <c r="Z2236" s="11"/>
      <c r="AA2236" s="11"/>
      <c r="AB2236" s="11"/>
      <c r="AC2236" s="11"/>
      <c r="AD2236" s="11"/>
      <c r="AE2236" s="11"/>
      <c r="AF2236" s="11"/>
      <c r="AG2236" s="11"/>
      <c r="AH2236" s="11"/>
      <c r="AI2236" s="11"/>
      <c r="AJ2236" s="11"/>
      <c r="AK2236" s="11"/>
      <c r="AL2236" s="11"/>
      <c r="AM2236" s="11"/>
      <c r="AN2236" s="11"/>
      <c r="AO2236" s="11"/>
      <c r="AP2236" s="11"/>
      <c r="AQ2236" s="11"/>
      <c r="AR2236" s="11"/>
      <c r="AS2236" s="11"/>
      <c r="AT2236" s="11"/>
      <c r="AU2236" s="11"/>
      <c r="AV2236" s="11"/>
      <c r="AW2236" s="11"/>
      <c r="AX2236" s="11"/>
      <c r="AY2236" s="11"/>
      <c r="AZ2236" s="11"/>
      <c r="BA2236" s="11"/>
      <c r="BB2236" s="11"/>
      <c r="BC2236" s="11"/>
      <c r="BD2236" s="11"/>
      <c r="BE2236" s="11"/>
      <c r="BF2236" s="11"/>
      <c r="BG2236" s="11"/>
      <c r="BH2236" s="11"/>
      <c r="BI2236" s="11"/>
      <c r="BJ2236" s="11"/>
      <c r="BK2236" s="11"/>
      <c r="BL2236" s="11"/>
      <c r="BM2236" s="11"/>
      <c r="BN2236" s="11"/>
      <c r="BO2236" s="11"/>
      <c r="BP2236" s="1" t="str">
        <v>0- Port Costs</v>
      </c>
      <c r="BT2236" s="1" t="str">
        <v>0- Port Value</v>
      </c>
      <c r="BU2236" s="11"/>
    </row>
    <row r="2237" spans="8:73" hidden="1" outlineLevel="1" x14ac:dyDescent="0.3">
      <c r="H2237" s="1" t="str">
        <v>0 - BM Costs</v>
      </c>
      <c r="L2237" s="1" t="str">
        <v>0 - BM Port</v>
      </c>
      <c r="N2237" s="1" t="str">
        <v>0 - Port Assets</v>
      </c>
      <c r="O2237" s="11"/>
      <c r="P2237" s="11"/>
      <c r="Q2237" s="11"/>
      <c r="R2237" s="11"/>
      <c r="S2237" s="11"/>
      <c r="T2237" s="11"/>
      <c r="U2237" s="11"/>
      <c r="V2237" s="11"/>
      <c r="W2237" s="11"/>
      <c r="X2237" s="11"/>
      <c r="Y2237" s="11"/>
      <c r="Z2237" s="11"/>
      <c r="AA2237" s="11"/>
      <c r="AB2237" s="11"/>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c r="BC2237" s="11"/>
      <c r="BD2237" s="11"/>
      <c r="BE2237" s="11"/>
      <c r="BF2237" s="11"/>
      <c r="BG2237" s="11"/>
      <c r="BH2237" s="11"/>
      <c r="BI2237" s="11"/>
      <c r="BJ2237" s="11"/>
      <c r="BK2237" s="11"/>
      <c r="BL2237" s="11"/>
      <c r="BM2237" s="11"/>
      <c r="BN2237" s="11"/>
      <c r="BO2237" s="11"/>
      <c r="BP2237" s="1" t="str">
        <v>0- Port Costs</v>
      </c>
      <c r="BT2237" s="1" t="str">
        <v>0- Port Value</v>
      </c>
      <c r="BU2237" s="11"/>
    </row>
    <row r="2238" spans="8:73" hidden="1" outlineLevel="1" x14ac:dyDescent="0.3">
      <c r="H2238" s="1" t="str">
        <v>0 - BM Costs</v>
      </c>
      <c r="L2238" s="1" t="str">
        <v>0 - BM Port</v>
      </c>
      <c r="N2238" s="1" t="str">
        <v>0 - Port Assets</v>
      </c>
      <c r="O2238" s="11"/>
      <c r="P2238" s="11"/>
      <c r="Q2238" s="11"/>
      <c r="R2238" s="11"/>
      <c r="S2238" s="11"/>
      <c r="T2238" s="11"/>
      <c r="U2238" s="11"/>
      <c r="V2238" s="11"/>
      <c r="W2238" s="11"/>
      <c r="X2238" s="11"/>
      <c r="Y2238" s="11"/>
      <c r="Z2238" s="11"/>
      <c r="AA2238" s="11"/>
      <c r="AB2238" s="11"/>
      <c r="AC2238" s="11"/>
      <c r="AD2238" s="11"/>
      <c r="AE2238" s="11"/>
      <c r="AF2238" s="11"/>
      <c r="AG2238" s="11"/>
      <c r="AH2238" s="11"/>
      <c r="AI2238" s="11"/>
      <c r="AJ2238" s="11"/>
      <c r="AK2238" s="11"/>
      <c r="AL2238" s="11"/>
      <c r="AM2238" s="11"/>
      <c r="AN2238" s="11"/>
      <c r="AO2238" s="11"/>
      <c r="AP2238" s="11"/>
      <c r="AQ2238" s="11"/>
      <c r="AR2238" s="11"/>
      <c r="AS2238" s="11"/>
      <c r="AT2238" s="11"/>
      <c r="AU2238" s="11"/>
      <c r="AV2238" s="11"/>
      <c r="AW2238" s="11"/>
      <c r="AX2238" s="11"/>
      <c r="AY2238" s="11"/>
      <c r="AZ2238" s="11"/>
      <c r="BA2238" s="11"/>
      <c r="BB2238" s="11"/>
      <c r="BC2238" s="11"/>
      <c r="BD2238" s="11"/>
      <c r="BE2238" s="11"/>
      <c r="BF2238" s="11"/>
      <c r="BG2238" s="11"/>
      <c r="BH2238" s="11"/>
      <c r="BI2238" s="11"/>
      <c r="BJ2238" s="11"/>
      <c r="BK2238" s="11"/>
      <c r="BL2238" s="11"/>
      <c r="BM2238" s="11"/>
      <c r="BN2238" s="11"/>
      <c r="BO2238" s="11"/>
      <c r="BP2238" s="1" t="str">
        <v>0- Port Costs</v>
      </c>
      <c r="BT2238" s="1" t="str">
        <v>0- Port Value</v>
      </c>
      <c r="BU2238" s="11"/>
    </row>
    <row r="2239" spans="8:73" hidden="1" outlineLevel="1" x14ac:dyDescent="0.3">
      <c r="H2239" s="1" t="str">
        <v>0 - BM Costs</v>
      </c>
      <c r="L2239" s="1" t="str">
        <v>0 - BM Port</v>
      </c>
      <c r="N2239" s="1" t="str">
        <v>0 - Port Assets</v>
      </c>
      <c r="O2239" s="11"/>
      <c r="P2239" s="11"/>
      <c r="Q2239" s="11"/>
      <c r="R2239" s="11"/>
      <c r="S2239" s="11"/>
      <c r="T2239" s="11"/>
      <c r="U2239" s="11"/>
      <c r="V2239" s="11"/>
      <c r="W2239" s="11"/>
      <c r="X2239" s="11"/>
      <c r="Y2239" s="11"/>
      <c r="Z2239" s="11"/>
      <c r="AA2239" s="11"/>
      <c r="AB2239" s="11"/>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c r="BC2239" s="11"/>
      <c r="BD2239" s="11"/>
      <c r="BE2239" s="11"/>
      <c r="BF2239" s="11"/>
      <c r="BG2239" s="11"/>
      <c r="BH2239" s="11"/>
      <c r="BI2239" s="11"/>
      <c r="BJ2239" s="11"/>
      <c r="BK2239" s="11"/>
      <c r="BL2239" s="11"/>
      <c r="BM2239" s="11"/>
      <c r="BN2239" s="11"/>
      <c r="BO2239" s="11"/>
      <c r="BP2239" s="1" t="str">
        <v>0- Port Costs</v>
      </c>
      <c r="BT2239" s="1" t="str">
        <v>0- Port Value</v>
      </c>
      <c r="BU2239" s="11"/>
    </row>
    <row r="2240" spans="8:73" hidden="1" outlineLevel="1" x14ac:dyDescent="0.3">
      <c r="H2240" s="1" t="str">
        <v>0 - BM Costs</v>
      </c>
      <c r="L2240" s="1" t="str">
        <v>0 - BM Port</v>
      </c>
      <c r="N2240" s="1" t="str">
        <v>0 - Port Assets</v>
      </c>
      <c r="O2240" s="11"/>
      <c r="P2240" s="11"/>
      <c r="Q2240" s="11"/>
      <c r="R2240" s="11"/>
      <c r="S2240" s="11"/>
      <c r="T2240" s="11"/>
      <c r="U2240" s="11"/>
      <c r="V2240" s="11"/>
      <c r="W2240" s="11"/>
      <c r="X2240" s="11"/>
      <c r="Y2240" s="11"/>
      <c r="Z2240" s="11"/>
      <c r="AA2240" s="11"/>
      <c r="AB2240" s="11"/>
      <c r="AC2240" s="11"/>
      <c r="AD2240" s="11"/>
      <c r="AE2240" s="11"/>
      <c r="AF2240" s="11"/>
      <c r="AG2240" s="11"/>
      <c r="AH2240" s="11"/>
      <c r="AI2240" s="11"/>
      <c r="AJ2240" s="11"/>
      <c r="AK2240" s="11"/>
      <c r="AL2240" s="11"/>
      <c r="AM2240" s="11"/>
      <c r="AN2240" s="11"/>
      <c r="AO2240" s="11"/>
      <c r="AP2240" s="11"/>
      <c r="AQ2240" s="11"/>
      <c r="AR2240" s="11"/>
      <c r="AS2240" s="11"/>
      <c r="AT2240" s="11"/>
      <c r="AU2240" s="11"/>
      <c r="AV2240" s="11"/>
      <c r="AW2240" s="11"/>
      <c r="AX2240" s="11"/>
      <c r="AY2240" s="11"/>
      <c r="AZ2240" s="11"/>
      <c r="BA2240" s="11"/>
      <c r="BB2240" s="11"/>
      <c r="BC2240" s="11"/>
      <c r="BD2240" s="11"/>
      <c r="BE2240" s="11"/>
      <c r="BF2240" s="11"/>
      <c r="BG2240" s="11"/>
      <c r="BH2240" s="11"/>
      <c r="BI2240" s="11"/>
      <c r="BJ2240" s="11"/>
      <c r="BK2240" s="11"/>
      <c r="BL2240" s="11"/>
      <c r="BM2240" s="11"/>
      <c r="BN2240" s="11"/>
      <c r="BO2240" s="11"/>
      <c r="BP2240" s="1" t="str">
        <v>0- Port Costs</v>
      </c>
      <c r="BT2240" s="1" t="str">
        <v>0- Port Value</v>
      </c>
      <c r="BU2240" s="11"/>
    </row>
    <row r="2241" spans="8:73" hidden="1" outlineLevel="1" x14ac:dyDescent="0.3">
      <c r="H2241" s="1" t="str">
        <v>0 - BM Costs</v>
      </c>
      <c r="L2241" s="1" t="str">
        <v>0 - BM Port</v>
      </c>
      <c r="N2241" s="1" t="str">
        <v>0 - Port Assets</v>
      </c>
      <c r="O2241" s="11"/>
      <c r="P2241" s="11"/>
      <c r="Q2241" s="11"/>
      <c r="R2241" s="11"/>
      <c r="S2241" s="11"/>
      <c r="T2241" s="11"/>
      <c r="U2241" s="11"/>
      <c r="V2241" s="11"/>
      <c r="W2241" s="11"/>
      <c r="X2241" s="11"/>
      <c r="Y2241" s="11"/>
      <c r="Z2241" s="11"/>
      <c r="AA2241" s="11"/>
      <c r="AB2241" s="11"/>
      <c r="AC2241" s="11"/>
      <c r="AD2241" s="11"/>
      <c r="AE2241" s="11"/>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c r="BC2241" s="11"/>
      <c r="BD2241" s="11"/>
      <c r="BE2241" s="11"/>
      <c r="BF2241" s="11"/>
      <c r="BG2241" s="11"/>
      <c r="BH2241" s="11"/>
      <c r="BI2241" s="11"/>
      <c r="BJ2241" s="11"/>
      <c r="BK2241" s="11"/>
      <c r="BL2241" s="11"/>
      <c r="BM2241" s="11"/>
      <c r="BN2241" s="11"/>
      <c r="BO2241" s="11"/>
      <c r="BP2241" s="1" t="str">
        <v>0- Port Costs</v>
      </c>
      <c r="BT2241" s="1" t="str">
        <v>0- Port Value</v>
      </c>
      <c r="BU2241" s="11"/>
    </row>
    <row r="2242" spans="8:73" hidden="1" outlineLevel="1" x14ac:dyDescent="0.3">
      <c r="H2242" s="1" t="str">
        <v>0 - BM Costs</v>
      </c>
      <c r="L2242" s="1" t="str">
        <v>0 - BM Port</v>
      </c>
      <c r="N2242" s="1" t="str">
        <v>0 - Port Assets</v>
      </c>
      <c r="O2242" s="11"/>
      <c r="P2242" s="11"/>
      <c r="Q2242" s="11"/>
      <c r="R2242" s="11"/>
      <c r="S2242" s="11"/>
      <c r="T2242" s="11"/>
      <c r="U2242" s="11"/>
      <c r="V2242" s="11"/>
      <c r="W2242" s="11"/>
      <c r="X2242" s="11"/>
      <c r="Y2242" s="11"/>
      <c r="Z2242" s="11"/>
      <c r="AA2242" s="11"/>
      <c r="AB2242" s="11"/>
      <c r="AC2242" s="11"/>
      <c r="AD2242" s="11"/>
      <c r="AE2242" s="11"/>
      <c r="AF2242" s="11"/>
      <c r="AG2242" s="11"/>
      <c r="AH2242" s="11"/>
      <c r="AI2242" s="11"/>
      <c r="AJ2242" s="11"/>
      <c r="AK2242" s="11"/>
      <c r="AL2242" s="11"/>
      <c r="AM2242" s="11"/>
      <c r="AN2242" s="11"/>
      <c r="AO2242" s="11"/>
      <c r="AP2242" s="11"/>
      <c r="AQ2242" s="11"/>
      <c r="AR2242" s="11"/>
      <c r="AS2242" s="11"/>
      <c r="AT2242" s="11"/>
      <c r="AU2242" s="11"/>
      <c r="AV2242" s="11"/>
      <c r="AW2242" s="11"/>
      <c r="AX2242" s="11"/>
      <c r="AY2242" s="11"/>
      <c r="AZ2242" s="11"/>
      <c r="BA2242" s="11"/>
      <c r="BB2242" s="11"/>
      <c r="BC2242" s="11"/>
      <c r="BD2242" s="11"/>
      <c r="BE2242" s="11"/>
      <c r="BF2242" s="11"/>
      <c r="BG2242" s="11"/>
      <c r="BH2242" s="11"/>
      <c r="BI2242" s="11"/>
      <c r="BJ2242" s="11"/>
      <c r="BK2242" s="11"/>
      <c r="BL2242" s="11"/>
      <c r="BM2242" s="11"/>
      <c r="BN2242" s="11"/>
      <c r="BO2242" s="11"/>
      <c r="BP2242" s="1" t="str">
        <v>0- Port Costs</v>
      </c>
      <c r="BT2242" s="1" t="str">
        <v>0- Port Value</v>
      </c>
      <c r="BU2242" s="11"/>
    </row>
    <row r="2243" spans="8:73" hidden="1" outlineLevel="1" x14ac:dyDescent="0.3">
      <c r="H2243" s="1" t="str">
        <v>0 - BM Costs</v>
      </c>
      <c r="L2243" s="1" t="str">
        <v>0 - BM Port</v>
      </c>
      <c r="N2243" s="1" t="str">
        <v>0 - Port Assets</v>
      </c>
      <c r="O2243" s="11"/>
      <c r="P2243" s="11"/>
      <c r="Q2243" s="11"/>
      <c r="R2243" s="11"/>
      <c r="S2243" s="11"/>
      <c r="T2243" s="11"/>
      <c r="U2243" s="11"/>
      <c r="V2243" s="11"/>
      <c r="W2243" s="11"/>
      <c r="X2243" s="11"/>
      <c r="Y2243" s="11"/>
      <c r="Z2243" s="11"/>
      <c r="AA2243" s="11"/>
      <c r="AB2243" s="11"/>
      <c r="AC2243" s="11"/>
      <c r="AD2243" s="11"/>
      <c r="AE2243" s="11"/>
      <c r="AF2243" s="11"/>
      <c r="AG2243" s="11"/>
      <c r="AH2243" s="11"/>
      <c r="AI2243" s="11"/>
      <c r="AJ2243" s="11"/>
      <c r="AK2243" s="11"/>
      <c r="AL2243" s="11"/>
      <c r="AM2243" s="11"/>
      <c r="AN2243" s="11"/>
      <c r="AO2243" s="11"/>
      <c r="AP2243" s="11"/>
      <c r="AQ2243" s="11"/>
      <c r="AR2243" s="11"/>
      <c r="AS2243" s="11"/>
      <c r="AT2243" s="11"/>
      <c r="AU2243" s="11"/>
      <c r="AV2243" s="11"/>
      <c r="AW2243" s="11"/>
      <c r="AX2243" s="11"/>
      <c r="AY2243" s="11"/>
      <c r="AZ2243" s="11"/>
      <c r="BA2243" s="11"/>
      <c r="BB2243" s="11"/>
      <c r="BC2243" s="11"/>
      <c r="BD2243" s="11"/>
      <c r="BE2243" s="11"/>
      <c r="BF2243" s="11"/>
      <c r="BG2243" s="11"/>
      <c r="BH2243" s="11"/>
      <c r="BI2243" s="11"/>
      <c r="BJ2243" s="11"/>
      <c r="BK2243" s="11"/>
      <c r="BL2243" s="11"/>
      <c r="BM2243" s="11"/>
      <c r="BN2243" s="11"/>
      <c r="BO2243" s="11"/>
      <c r="BP2243" s="1" t="str">
        <v>0- Port Costs</v>
      </c>
      <c r="BT2243" s="1" t="str">
        <v>0- Port Value</v>
      </c>
      <c r="BU2243" s="11"/>
    </row>
    <row r="2244" spans="8:73" hidden="1" outlineLevel="1" x14ac:dyDescent="0.3">
      <c r="H2244" s="1" t="str">
        <v>0 - BM Costs</v>
      </c>
      <c r="L2244" s="1" t="str">
        <v>0 - BM Port</v>
      </c>
      <c r="N2244" s="1" t="str">
        <v>0 - Port Assets</v>
      </c>
      <c r="O2244" s="11"/>
      <c r="P2244" s="11"/>
      <c r="Q2244" s="11"/>
      <c r="R2244" s="11"/>
      <c r="S2244" s="11"/>
      <c r="T2244" s="11"/>
      <c r="U2244" s="11"/>
      <c r="V2244" s="11"/>
      <c r="W2244" s="11"/>
      <c r="X2244" s="11"/>
      <c r="Y2244" s="11"/>
      <c r="Z2244" s="11"/>
      <c r="AA2244" s="11"/>
      <c r="AB2244" s="11"/>
      <c r="AC2244" s="11"/>
      <c r="AD2244" s="11"/>
      <c r="AE2244" s="11"/>
      <c r="AF2244" s="11"/>
      <c r="AG2244" s="11"/>
      <c r="AH2244" s="11"/>
      <c r="AI2244" s="11"/>
      <c r="AJ2244" s="11"/>
      <c r="AK2244" s="11"/>
      <c r="AL2244" s="11"/>
      <c r="AM2244" s="11"/>
      <c r="AN2244" s="11"/>
      <c r="AO2244" s="11"/>
      <c r="AP2244" s="11"/>
      <c r="AQ2244" s="11"/>
      <c r="AR2244" s="11"/>
      <c r="AS2244" s="11"/>
      <c r="AT2244" s="11"/>
      <c r="AU2244" s="11"/>
      <c r="AV2244" s="11"/>
      <c r="AW2244" s="11"/>
      <c r="AX2244" s="11"/>
      <c r="AY2244" s="11"/>
      <c r="AZ2244" s="11"/>
      <c r="BA2244" s="11"/>
      <c r="BB2244" s="11"/>
      <c r="BC2244" s="11"/>
      <c r="BD2244" s="11"/>
      <c r="BE2244" s="11"/>
      <c r="BF2244" s="11"/>
      <c r="BG2244" s="11"/>
      <c r="BH2244" s="11"/>
      <c r="BI2244" s="11"/>
      <c r="BJ2244" s="11"/>
      <c r="BK2244" s="11"/>
      <c r="BL2244" s="11"/>
      <c r="BM2244" s="11"/>
      <c r="BN2244" s="11"/>
      <c r="BO2244" s="11"/>
      <c r="BP2244" s="1" t="str">
        <v>0- Port Costs</v>
      </c>
      <c r="BT2244" s="1" t="str">
        <v>0- Port Value</v>
      </c>
      <c r="BU2244" s="11"/>
    </row>
    <row r="2245" spans="8:73" hidden="1" outlineLevel="1" x14ac:dyDescent="0.3">
      <c r="H2245" s="1" t="str">
        <v>0 - BM Costs</v>
      </c>
      <c r="L2245" s="1" t="str">
        <v>0 - BM Port</v>
      </c>
      <c r="N2245" s="1" t="str">
        <v>0 - Port Assets</v>
      </c>
      <c r="O2245" s="11"/>
      <c r="P2245" s="11"/>
      <c r="Q2245" s="11"/>
      <c r="R2245" s="11"/>
      <c r="S2245" s="11"/>
      <c r="T2245" s="11"/>
      <c r="U2245" s="11"/>
      <c r="V2245" s="11"/>
      <c r="W2245" s="11"/>
      <c r="X2245" s="11"/>
      <c r="Y2245" s="11"/>
      <c r="Z2245" s="11"/>
      <c r="AA2245" s="11"/>
      <c r="AB2245" s="11"/>
      <c r="AC2245" s="11"/>
      <c r="AD2245" s="11"/>
      <c r="AE2245" s="11"/>
      <c r="AF2245" s="11"/>
      <c r="AG2245" s="11"/>
      <c r="AH2245" s="11"/>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c r="BC2245" s="11"/>
      <c r="BD2245" s="11"/>
      <c r="BE2245" s="11"/>
      <c r="BF2245" s="11"/>
      <c r="BG2245" s="11"/>
      <c r="BH2245" s="11"/>
      <c r="BI2245" s="11"/>
      <c r="BJ2245" s="11"/>
      <c r="BK2245" s="11"/>
      <c r="BL2245" s="11"/>
      <c r="BM2245" s="11"/>
      <c r="BN2245" s="11"/>
      <c r="BO2245" s="11"/>
      <c r="BP2245" s="1" t="str">
        <v>0- Port Costs</v>
      </c>
      <c r="BT2245" s="1" t="str">
        <v>0- Port Value</v>
      </c>
      <c r="BU2245" s="11"/>
    </row>
    <row r="2246" spans="8:73" hidden="1" outlineLevel="1" x14ac:dyDescent="0.3">
      <c r="H2246" s="1" t="str">
        <v>0 - BM Costs</v>
      </c>
      <c r="L2246" s="1" t="str">
        <v>0 - BM Port</v>
      </c>
      <c r="N2246" s="1" t="str">
        <v>0 - Port Assets</v>
      </c>
      <c r="O2246" s="11"/>
      <c r="P2246" s="11"/>
      <c r="Q2246" s="11"/>
      <c r="R2246" s="11"/>
      <c r="S2246" s="11"/>
      <c r="T2246" s="11"/>
      <c r="U2246" s="11"/>
      <c r="V2246" s="11"/>
      <c r="W2246" s="11"/>
      <c r="X2246" s="11"/>
      <c r="Y2246" s="11"/>
      <c r="Z2246" s="11"/>
      <c r="AA2246" s="11"/>
      <c r="AB2246" s="11"/>
      <c r="AC2246" s="11"/>
      <c r="AD2246" s="11"/>
      <c r="AE2246" s="11"/>
      <c r="AF2246" s="11"/>
      <c r="AG2246" s="11"/>
      <c r="AH2246" s="11"/>
      <c r="AI2246" s="11"/>
      <c r="AJ2246" s="11"/>
      <c r="AK2246" s="11"/>
      <c r="AL2246" s="11"/>
      <c r="AM2246" s="11"/>
      <c r="AN2246" s="11"/>
      <c r="AO2246" s="11"/>
      <c r="AP2246" s="11"/>
      <c r="AQ2246" s="11"/>
      <c r="AR2246" s="11"/>
      <c r="AS2246" s="11"/>
      <c r="AT2246" s="11"/>
      <c r="AU2246" s="11"/>
      <c r="AV2246" s="11"/>
      <c r="AW2246" s="11"/>
      <c r="AX2246" s="11"/>
      <c r="AY2246" s="11"/>
      <c r="AZ2246" s="11"/>
      <c r="BA2246" s="11"/>
      <c r="BB2246" s="11"/>
      <c r="BC2246" s="11"/>
      <c r="BD2246" s="11"/>
      <c r="BE2246" s="11"/>
      <c r="BF2246" s="11"/>
      <c r="BG2246" s="11"/>
      <c r="BH2246" s="11"/>
      <c r="BI2246" s="11"/>
      <c r="BJ2246" s="11"/>
      <c r="BK2246" s="11"/>
      <c r="BL2246" s="11"/>
      <c r="BM2246" s="11"/>
      <c r="BN2246" s="11"/>
      <c r="BO2246" s="11"/>
      <c r="BP2246" s="1" t="str">
        <v>0- Port Costs</v>
      </c>
      <c r="BT2246" s="1" t="str">
        <v>0- Port Value</v>
      </c>
      <c r="BU2246" s="11"/>
    </row>
    <row r="2247" spans="8:73" hidden="1" outlineLevel="1" x14ac:dyDescent="0.3">
      <c r="H2247" s="1" t="str">
        <v>0 - BM Costs</v>
      </c>
      <c r="L2247" s="1" t="str">
        <v>0 - BM Port</v>
      </c>
      <c r="N2247" s="1" t="str">
        <v>0 - Port Assets</v>
      </c>
      <c r="O2247" s="11"/>
      <c r="P2247" s="11"/>
      <c r="Q2247" s="11"/>
      <c r="R2247" s="11"/>
      <c r="S2247" s="11"/>
      <c r="T2247" s="11"/>
      <c r="U2247" s="11"/>
      <c r="V2247" s="11"/>
      <c r="W2247" s="11"/>
      <c r="X2247" s="11"/>
      <c r="Y2247" s="11"/>
      <c r="Z2247" s="11"/>
      <c r="AA2247" s="11"/>
      <c r="AB2247" s="11"/>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c r="BC2247" s="11"/>
      <c r="BD2247" s="11"/>
      <c r="BE2247" s="11"/>
      <c r="BF2247" s="11"/>
      <c r="BG2247" s="11"/>
      <c r="BH2247" s="11"/>
      <c r="BI2247" s="11"/>
      <c r="BJ2247" s="11"/>
      <c r="BK2247" s="11"/>
      <c r="BL2247" s="11"/>
      <c r="BM2247" s="11"/>
      <c r="BN2247" s="11"/>
      <c r="BO2247" s="11"/>
      <c r="BP2247" s="1" t="str">
        <v>0- Port Costs</v>
      </c>
      <c r="BT2247" s="1" t="str">
        <v>0- Port Value</v>
      </c>
      <c r="BU2247" s="11"/>
    </row>
    <row r="2248" spans="8:73" hidden="1" outlineLevel="1" x14ac:dyDescent="0.3">
      <c r="H2248" s="1" t="str">
        <v>0 - BM Costs</v>
      </c>
      <c r="L2248" s="1" t="str">
        <v>0 - BM Port</v>
      </c>
      <c r="N2248" s="1" t="str">
        <v>0 - Port Assets</v>
      </c>
      <c r="O2248" s="11"/>
      <c r="P2248" s="11"/>
      <c r="Q2248" s="11"/>
      <c r="R2248" s="11"/>
      <c r="S2248" s="11"/>
      <c r="T2248" s="11"/>
      <c r="U2248" s="11"/>
      <c r="V2248" s="11"/>
      <c r="W2248" s="11"/>
      <c r="X2248" s="11"/>
      <c r="Y2248" s="11"/>
      <c r="Z2248" s="11"/>
      <c r="AA2248" s="11"/>
      <c r="AB2248" s="11"/>
      <c r="AC2248" s="11"/>
      <c r="AD2248" s="11"/>
      <c r="AE2248" s="11"/>
      <c r="AF2248" s="11"/>
      <c r="AG2248" s="11"/>
      <c r="AH2248" s="11"/>
      <c r="AI2248" s="11"/>
      <c r="AJ2248" s="11"/>
      <c r="AK2248" s="11"/>
      <c r="AL2248" s="11"/>
      <c r="AM2248" s="11"/>
      <c r="AN2248" s="11"/>
      <c r="AO2248" s="11"/>
      <c r="AP2248" s="11"/>
      <c r="AQ2248" s="11"/>
      <c r="AR2248" s="11"/>
      <c r="AS2248" s="11"/>
      <c r="AT2248" s="11"/>
      <c r="AU2248" s="11"/>
      <c r="AV2248" s="11"/>
      <c r="AW2248" s="11"/>
      <c r="AX2248" s="11"/>
      <c r="AY2248" s="11"/>
      <c r="AZ2248" s="11"/>
      <c r="BA2248" s="11"/>
      <c r="BB2248" s="11"/>
      <c r="BC2248" s="11"/>
      <c r="BD2248" s="11"/>
      <c r="BE2248" s="11"/>
      <c r="BF2248" s="11"/>
      <c r="BG2248" s="11"/>
      <c r="BH2248" s="11"/>
      <c r="BI2248" s="11"/>
      <c r="BJ2248" s="11"/>
      <c r="BK2248" s="11"/>
      <c r="BL2248" s="11"/>
      <c r="BM2248" s="11"/>
      <c r="BN2248" s="11"/>
      <c r="BO2248" s="11"/>
      <c r="BP2248" s="1" t="str">
        <v>0- Port Costs</v>
      </c>
      <c r="BT2248" s="1" t="str">
        <v>0- Port Value</v>
      </c>
      <c r="BU2248" s="11"/>
    </row>
    <row r="2249" spans="8:73" hidden="1" outlineLevel="1" x14ac:dyDescent="0.3">
      <c r="H2249" s="1" t="str">
        <v>0 - BM Costs</v>
      </c>
      <c r="L2249" s="1" t="str">
        <v>0 - BM Port</v>
      </c>
      <c r="N2249" s="1" t="str">
        <v>0 - Port Assets</v>
      </c>
      <c r="O2249" s="11"/>
      <c r="P2249" s="11"/>
      <c r="Q2249" s="11"/>
      <c r="R2249" s="11"/>
      <c r="S2249" s="11"/>
      <c r="T2249" s="11"/>
      <c r="U2249" s="11"/>
      <c r="V2249" s="11"/>
      <c r="W2249" s="11"/>
      <c r="X2249" s="11"/>
      <c r="Y2249" s="11"/>
      <c r="Z2249" s="11"/>
      <c r="AA2249" s="11"/>
      <c r="AB2249" s="11"/>
      <c r="AC2249" s="11"/>
      <c r="AD2249" s="11"/>
      <c r="AE2249" s="11"/>
      <c r="AF2249" s="11"/>
      <c r="AG2249" s="11"/>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c r="BC2249" s="11"/>
      <c r="BD2249" s="11"/>
      <c r="BE2249" s="11"/>
      <c r="BF2249" s="11"/>
      <c r="BG2249" s="11"/>
      <c r="BH2249" s="11"/>
      <c r="BI2249" s="11"/>
      <c r="BJ2249" s="11"/>
      <c r="BK2249" s="11"/>
      <c r="BL2249" s="11"/>
      <c r="BM2249" s="11"/>
      <c r="BN2249" s="11"/>
      <c r="BO2249" s="11"/>
      <c r="BP2249" s="1" t="str">
        <v>0- Port Costs</v>
      </c>
      <c r="BT2249" s="1" t="str">
        <v>0- Port Value</v>
      </c>
      <c r="BU2249" s="11"/>
    </row>
    <row r="2250" spans="8:73" hidden="1" outlineLevel="1" x14ac:dyDescent="0.3">
      <c r="H2250" s="1" t="str">
        <v>0 - BM Costs</v>
      </c>
      <c r="L2250" s="1" t="str">
        <v>0 - BM Port</v>
      </c>
      <c r="N2250" s="1" t="str">
        <v>0 - Port Assets</v>
      </c>
      <c r="O2250" s="11"/>
      <c r="P2250" s="11"/>
      <c r="Q2250" s="11"/>
      <c r="R2250" s="11"/>
      <c r="S2250" s="11"/>
      <c r="T2250" s="11"/>
      <c r="U2250" s="11"/>
      <c r="V2250" s="11"/>
      <c r="W2250" s="11"/>
      <c r="X2250" s="11"/>
      <c r="Y2250" s="11"/>
      <c r="Z2250" s="11"/>
      <c r="AA2250" s="11"/>
      <c r="AB2250" s="11"/>
      <c r="AC2250" s="11"/>
      <c r="AD2250" s="11"/>
      <c r="AE2250" s="11"/>
      <c r="AF2250" s="11"/>
      <c r="AG2250" s="11"/>
      <c r="AH2250" s="11"/>
      <c r="AI2250" s="11"/>
      <c r="AJ2250" s="11"/>
      <c r="AK2250" s="11"/>
      <c r="AL2250" s="11"/>
      <c r="AM2250" s="11"/>
      <c r="AN2250" s="11"/>
      <c r="AO2250" s="11"/>
      <c r="AP2250" s="11"/>
      <c r="AQ2250" s="11"/>
      <c r="AR2250" s="11"/>
      <c r="AS2250" s="11"/>
      <c r="AT2250" s="11"/>
      <c r="AU2250" s="11"/>
      <c r="AV2250" s="11"/>
      <c r="AW2250" s="11"/>
      <c r="AX2250" s="11"/>
      <c r="AY2250" s="11"/>
      <c r="AZ2250" s="11"/>
      <c r="BA2250" s="11"/>
      <c r="BB2250" s="11"/>
      <c r="BC2250" s="11"/>
      <c r="BD2250" s="11"/>
      <c r="BE2250" s="11"/>
      <c r="BF2250" s="11"/>
      <c r="BG2250" s="11"/>
      <c r="BH2250" s="11"/>
      <c r="BI2250" s="11"/>
      <c r="BJ2250" s="11"/>
      <c r="BK2250" s="11"/>
      <c r="BL2250" s="11"/>
      <c r="BM2250" s="11"/>
      <c r="BN2250" s="11"/>
      <c r="BO2250" s="11"/>
      <c r="BP2250" s="1" t="str">
        <v>0- Port Costs</v>
      </c>
      <c r="BT2250" s="1" t="str">
        <v>0- Port Value</v>
      </c>
      <c r="BU2250" s="11"/>
    </row>
    <row r="2251" spans="8:73" hidden="1" outlineLevel="1" x14ac:dyDescent="0.3">
      <c r="H2251" s="1" t="str">
        <v>0 - BM Costs</v>
      </c>
      <c r="L2251" s="1" t="str">
        <v>0 - BM Port</v>
      </c>
      <c r="N2251" s="1" t="str">
        <v>0 - Port Assets</v>
      </c>
      <c r="O2251" s="11"/>
      <c r="P2251" s="11"/>
      <c r="Q2251" s="11"/>
      <c r="R2251" s="11"/>
      <c r="S2251" s="11"/>
      <c r="T2251" s="11"/>
      <c r="U2251" s="11"/>
      <c r="V2251" s="11"/>
      <c r="W2251" s="11"/>
      <c r="X2251" s="11"/>
      <c r="Y2251" s="11"/>
      <c r="Z2251" s="11"/>
      <c r="AA2251" s="11"/>
      <c r="AB2251" s="11"/>
      <c r="AC2251" s="11"/>
      <c r="AD2251" s="11"/>
      <c r="AE2251" s="11"/>
      <c r="AF2251" s="11"/>
      <c r="AG2251" s="11"/>
      <c r="AH2251" s="11"/>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c r="BC2251" s="11"/>
      <c r="BD2251" s="11"/>
      <c r="BE2251" s="11"/>
      <c r="BF2251" s="11"/>
      <c r="BG2251" s="11"/>
      <c r="BH2251" s="11"/>
      <c r="BI2251" s="11"/>
      <c r="BJ2251" s="11"/>
      <c r="BK2251" s="11"/>
      <c r="BL2251" s="11"/>
      <c r="BM2251" s="11"/>
      <c r="BN2251" s="11"/>
      <c r="BO2251" s="11"/>
      <c r="BP2251" s="1" t="str">
        <v>0- Port Costs</v>
      </c>
      <c r="BT2251" s="1" t="str">
        <v>0- Port Value</v>
      </c>
      <c r="BU2251" s="11"/>
    </row>
    <row r="2252" spans="8:73" hidden="1" outlineLevel="1" x14ac:dyDescent="0.3">
      <c r="H2252" s="1" t="str">
        <v>0 - BM Costs</v>
      </c>
      <c r="L2252" s="1" t="str">
        <v>0 - BM Port</v>
      </c>
      <c r="N2252" s="1" t="str">
        <v>0 - Port Assets</v>
      </c>
      <c r="O2252" s="11"/>
      <c r="P2252" s="11"/>
      <c r="Q2252" s="11"/>
      <c r="R2252" s="11"/>
      <c r="S2252" s="11"/>
      <c r="T2252" s="11"/>
      <c r="U2252" s="11"/>
      <c r="V2252" s="11"/>
      <c r="W2252" s="11"/>
      <c r="X2252" s="11"/>
      <c r="Y2252" s="11"/>
      <c r="Z2252" s="11"/>
      <c r="AA2252" s="11"/>
      <c r="AB2252" s="11"/>
      <c r="AC2252" s="11"/>
      <c r="AD2252" s="11"/>
      <c r="AE2252" s="11"/>
      <c r="AF2252" s="11"/>
      <c r="AG2252" s="11"/>
      <c r="AH2252" s="11"/>
      <c r="AI2252" s="11"/>
      <c r="AJ2252" s="11"/>
      <c r="AK2252" s="11"/>
      <c r="AL2252" s="11"/>
      <c r="AM2252" s="11"/>
      <c r="AN2252" s="11"/>
      <c r="AO2252" s="11"/>
      <c r="AP2252" s="11"/>
      <c r="AQ2252" s="11"/>
      <c r="AR2252" s="11"/>
      <c r="AS2252" s="11"/>
      <c r="AT2252" s="11"/>
      <c r="AU2252" s="11"/>
      <c r="AV2252" s="11"/>
      <c r="AW2252" s="11"/>
      <c r="AX2252" s="11"/>
      <c r="AY2252" s="11"/>
      <c r="AZ2252" s="11"/>
      <c r="BA2252" s="11"/>
      <c r="BB2252" s="11"/>
      <c r="BC2252" s="11"/>
      <c r="BD2252" s="11"/>
      <c r="BE2252" s="11"/>
      <c r="BF2252" s="11"/>
      <c r="BG2252" s="11"/>
      <c r="BH2252" s="11"/>
      <c r="BI2252" s="11"/>
      <c r="BJ2252" s="11"/>
      <c r="BK2252" s="11"/>
      <c r="BL2252" s="11"/>
      <c r="BM2252" s="11"/>
      <c r="BN2252" s="11"/>
      <c r="BO2252" s="11"/>
      <c r="BP2252" s="1" t="str">
        <v>0- Port Costs</v>
      </c>
      <c r="BT2252" s="1" t="str">
        <v>0- Port Value</v>
      </c>
      <c r="BU2252" s="11"/>
    </row>
    <row r="2253" spans="8:73" hidden="1" outlineLevel="1" x14ac:dyDescent="0.3">
      <c r="H2253" s="1" t="str">
        <v>0 - BM Costs</v>
      </c>
      <c r="L2253" s="1" t="str">
        <v>0 - BM Port</v>
      </c>
      <c r="N2253" s="1" t="str">
        <v>0 - Port Assets</v>
      </c>
      <c r="O2253" s="11"/>
      <c r="P2253" s="11"/>
      <c r="Q2253" s="11"/>
      <c r="R2253" s="11"/>
      <c r="S2253" s="11"/>
      <c r="T2253" s="11"/>
      <c r="U2253" s="11"/>
      <c r="V2253" s="11"/>
      <c r="W2253" s="11"/>
      <c r="X2253" s="11"/>
      <c r="Y2253" s="11"/>
      <c r="Z2253" s="11"/>
      <c r="AA2253" s="11"/>
      <c r="AB2253" s="11"/>
      <c r="AC2253" s="11"/>
      <c r="AD2253" s="11"/>
      <c r="AE2253" s="11"/>
      <c r="AF2253" s="11"/>
      <c r="AG2253" s="11"/>
      <c r="AH2253" s="11"/>
      <c r="AI2253" s="11"/>
      <c r="AJ2253" s="11"/>
      <c r="AK2253" s="11"/>
      <c r="AL2253" s="11"/>
      <c r="AM2253" s="11"/>
      <c r="AN2253" s="11"/>
      <c r="AO2253" s="11"/>
      <c r="AP2253" s="11"/>
      <c r="AQ2253" s="11"/>
      <c r="AR2253" s="11"/>
      <c r="AS2253" s="11"/>
      <c r="AT2253" s="11"/>
      <c r="AU2253" s="11"/>
      <c r="AV2253" s="11"/>
      <c r="AW2253" s="11"/>
      <c r="AX2253" s="11"/>
      <c r="AY2253" s="11"/>
      <c r="AZ2253" s="11"/>
      <c r="BA2253" s="11"/>
      <c r="BB2253" s="11"/>
      <c r="BC2253" s="11"/>
      <c r="BD2253" s="11"/>
      <c r="BE2253" s="11"/>
      <c r="BF2253" s="11"/>
      <c r="BG2253" s="11"/>
      <c r="BH2253" s="11"/>
      <c r="BI2253" s="11"/>
      <c r="BJ2253" s="11"/>
      <c r="BK2253" s="11"/>
      <c r="BL2253" s="11"/>
      <c r="BM2253" s="11"/>
      <c r="BN2253" s="11"/>
      <c r="BO2253" s="11"/>
      <c r="BP2253" s="1" t="str">
        <v>0- Port Costs</v>
      </c>
      <c r="BT2253" s="1" t="str">
        <v>0- Port Value</v>
      </c>
      <c r="BU2253" s="11"/>
    </row>
    <row r="2254" spans="8:73" hidden="1" outlineLevel="1" x14ac:dyDescent="0.3">
      <c r="H2254" s="1" t="str">
        <v>0 - BM Costs</v>
      </c>
      <c r="L2254" s="1" t="str">
        <v>0 - BM Port</v>
      </c>
      <c r="N2254" s="1" t="str">
        <v>0 - Port Assets</v>
      </c>
      <c r="O2254" s="11"/>
      <c r="P2254" s="11"/>
      <c r="Q2254" s="11"/>
      <c r="R2254" s="11"/>
      <c r="S2254" s="11"/>
      <c r="T2254" s="11"/>
      <c r="U2254" s="11"/>
      <c r="V2254" s="11"/>
      <c r="W2254" s="11"/>
      <c r="X2254" s="11"/>
      <c r="Y2254" s="11"/>
      <c r="Z2254" s="11"/>
      <c r="AA2254" s="11"/>
      <c r="AB2254" s="11"/>
      <c r="AC2254" s="11"/>
      <c r="AD2254" s="11"/>
      <c r="AE2254" s="11"/>
      <c r="AF2254" s="11"/>
      <c r="AG2254" s="11"/>
      <c r="AH2254" s="11"/>
      <c r="AI2254" s="11"/>
      <c r="AJ2254" s="11"/>
      <c r="AK2254" s="11"/>
      <c r="AL2254" s="11"/>
      <c r="AM2254" s="11"/>
      <c r="AN2254" s="11"/>
      <c r="AO2254" s="11"/>
      <c r="AP2254" s="11"/>
      <c r="AQ2254" s="11"/>
      <c r="AR2254" s="11"/>
      <c r="AS2254" s="11"/>
      <c r="AT2254" s="11"/>
      <c r="AU2254" s="11"/>
      <c r="AV2254" s="11"/>
      <c r="AW2254" s="11"/>
      <c r="AX2254" s="11"/>
      <c r="AY2254" s="11"/>
      <c r="AZ2254" s="11"/>
      <c r="BA2254" s="11"/>
      <c r="BB2254" s="11"/>
      <c r="BC2254" s="11"/>
      <c r="BD2254" s="11"/>
      <c r="BE2254" s="11"/>
      <c r="BF2254" s="11"/>
      <c r="BG2254" s="11"/>
      <c r="BH2254" s="11"/>
      <c r="BI2254" s="11"/>
      <c r="BJ2254" s="11"/>
      <c r="BK2254" s="11"/>
      <c r="BL2254" s="11"/>
      <c r="BM2254" s="11"/>
      <c r="BN2254" s="11"/>
      <c r="BO2254" s="11"/>
      <c r="BP2254" s="1" t="str">
        <v>0- Port Costs</v>
      </c>
      <c r="BT2254" s="1" t="str">
        <v>0- Port Value</v>
      </c>
      <c r="BU2254" s="11"/>
    </row>
    <row r="2255" spans="8:73" hidden="1" outlineLevel="1" x14ac:dyDescent="0.3">
      <c r="H2255" s="1" t="str">
        <v>0 - BM Costs</v>
      </c>
      <c r="L2255" s="1" t="str">
        <v>0 - BM Port</v>
      </c>
      <c r="N2255" s="1" t="str">
        <v>0 - Port Assets</v>
      </c>
      <c r="O2255" s="11"/>
      <c r="P2255" s="11"/>
      <c r="Q2255" s="11"/>
      <c r="R2255" s="11"/>
      <c r="S2255" s="11"/>
      <c r="T2255" s="11"/>
      <c r="U2255" s="11"/>
      <c r="V2255" s="11"/>
      <c r="W2255" s="11"/>
      <c r="X2255" s="11"/>
      <c r="Y2255" s="11"/>
      <c r="Z2255" s="11"/>
      <c r="AA2255" s="11"/>
      <c r="AB2255" s="11"/>
      <c r="AC2255" s="11"/>
      <c r="AD2255" s="11"/>
      <c r="AE2255" s="11"/>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c r="BC2255" s="11"/>
      <c r="BD2255" s="11"/>
      <c r="BE2255" s="11"/>
      <c r="BF2255" s="11"/>
      <c r="BG2255" s="11"/>
      <c r="BH2255" s="11"/>
      <c r="BI2255" s="11"/>
      <c r="BJ2255" s="11"/>
      <c r="BK2255" s="11"/>
      <c r="BL2255" s="11"/>
      <c r="BM2255" s="11"/>
      <c r="BN2255" s="11"/>
      <c r="BO2255" s="11"/>
      <c r="BP2255" s="1" t="str">
        <v>0- Port Costs</v>
      </c>
      <c r="BT2255" s="1" t="str">
        <v>0- Port Value</v>
      </c>
      <c r="BU2255" s="11"/>
    </row>
    <row r="2256" spans="8:73" hidden="1" outlineLevel="1" x14ac:dyDescent="0.3">
      <c r="H2256" s="1" t="str">
        <v>0 - BM Costs</v>
      </c>
      <c r="L2256" s="1" t="str">
        <v>0 - BM Port</v>
      </c>
      <c r="N2256" s="1" t="str">
        <v>0 - Port Assets</v>
      </c>
      <c r="O2256" s="11"/>
      <c r="P2256" s="11"/>
      <c r="Q2256" s="11"/>
      <c r="R2256" s="11"/>
      <c r="S2256" s="11"/>
      <c r="T2256" s="11"/>
      <c r="U2256" s="11"/>
      <c r="V2256" s="11"/>
      <c r="W2256" s="11"/>
      <c r="X2256" s="11"/>
      <c r="Y2256" s="11"/>
      <c r="Z2256" s="11"/>
      <c r="AA2256" s="11"/>
      <c r="AB2256" s="11"/>
      <c r="AC2256" s="11"/>
      <c r="AD2256" s="11"/>
      <c r="AE2256" s="11"/>
      <c r="AF2256" s="11"/>
      <c r="AG2256" s="11"/>
      <c r="AH2256" s="11"/>
      <c r="AI2256" s="11"/>
      <c r="AJ2256" s="11"/>
      <c r="AK2256" s="11"/>
      <c r="AL2256" s="11"/>
      <c r="AM2256" s="11"/>
      <c r="AN2256" s="11"/>
      <c r="AO2256" s="11"/>
      <c r="AP2256" s="11"/>
      <c r="AQ2256" s="11"/>
      <c r="AR2256" s="11"/>
      <c r="AS2256" s="11"/>
      <c r="AT2256" s="11"/>
      <c r="AU2256" s="11"/>
      <c r="AV2256" s="11"/>
      <c r="AW2256" s="11"/>
      <c r="AX2256" s="11"/>
      <c r="AY2256" s="11"/>
      <c r="AZ2256" s="11"/>
      <c r="BA2256" s="11"/>
      <c r="BB2256" s="11"/>
      <c r="BC2256" s="11"/>
      <c r="BD2256" s="11"/>
      <c r="BE2256" s="11"/>
      <c r="BF2256" s="11"/>
      <c r="BG2256" s="11"/>
      <c r="BH2256" s="11"/>
      <c r="BI2256" s="11"/>
      <c r="BJ2256" s="11"/>
      <c r="BK2256" s="11"/>
      <c r="BL2256" s="11"/>
      <c r="BM2256" s="11"/>
      <c r="BN2256" s="11"/>
      <c r="BO2256" s="11"/>
      <c r="BP2256" s="1" t="str">
        <v>0- Port Costs</v>
      </c>
      <c r="BT2256" s="1" t="str">
        <v>0- Port Value</v>
      </c>
      <c r="BU2256" s="11"/>
    </row>
    <row r="2257" spans="8:73" hidden="1" outlineLevel="1" x14ac:dyDescent="0.3">
      <c r="H2257" s="1" t="str">
        <v>0 - BM Costs</v>
      </c>
      <c r="L2257" s="1" t="str">
        <v>0 - BM Port</v>
      </c>
      <c r="N2257" s="1" t="str">
        <v>0 - Port Assets</v>
      </c>
      <c r="O2257" s="11"/>
      <c r="P2257" s="11"/>
      <c r="Q2257" s="11"/>
      <c r="R2257" s="11"/>
      <c r="S2257" s="11"/>
      <c r="T2257" s="11"/>
      <c r="U2257" s="11"/>
      <c r="V2257" s="11"/>
      <c r="W2257" s="11"/>
      <c r="X2257" s="11"/>
      <c r="Y2257" s="11"/>
      <c r="Z2257" s="11"/>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c r="BC2257" s="11"/>
      <c r="BD2257" s="11"/>
      <c r="BE2257" s="11"/>
      <c r="BF2257" s="11"/>
      <c r="BG2257" s="11"/>
      <c r="BH2257" s="11"/>
      <c r="BI2257" s="11"/>
      <c r="BJ2257" s="11"/>
      <c r="BK2257" s="11"/>
      <c r="BL2257" s="11"/>
      <c r="BM2257" s="11"/>
      <c r="BN2257" s="11"/>
      <c r="BO2257" s="11"/>
      <c r="BP2257" s="1" t="str">
        <v>0- Port Costs</v>
      </c>
      <c r="BT2257" s="1" t="str">
        <v>0- Port Value</v>
      </c>
      <c r="BU2257" s="11"/>
    </row>
    <row r="2258" spans="8:73" hidden="1" outlineLevel="1" x14ac:dyDescent="0.3">
      <c r="H2258" s="1" t="str">
        <v>0 - BM Costs</v>
      </c>
      <c r="L2258" s="1" t="str">
        <v>0 - BM Port</v>
      </c>
      <c r="N2258" s="1" t="str">
        <v>0 - Port Assets</v>
      </c>
      <c r="O2258" s="11"/>
      <c r="P2258" s="11"/>
      <c r="Q2258" s="11"/>
      <c r="R2258" s="11"/>
      <c r="S2258" s="11"/>
      <c r="T2258" s="11"/>
      <c r="U2258" s="11"/>
      <c r="V2258" s="11"/>
      <c r="W2258" s="11"/>
      <c r="X2258" s="11"/>
      <c r="Y2258" s="11"/>
      <c r="Z2258" s="11"/>
      <c r="AA2258" s="11"/>
      <c r="AB2258" s="11"/>
      <c r="AC2258" s="11"/>
      <c r="AD2258" s="11"/>
      <c r="AE2258" s="11"/>
      <c r="AF2258" s="11"/>
      <c r="AG2258" s="11"/>
      <c r="AH2258" s="11"/>
      <c r="AI2258" s="11"/>
      <c r="AJ2258" s="11"/>
      <c r="AK2258" s="11"/>
      <c r="AL2258" s="11"/>
      <c r="AM2258" s="11"/>
      <c r="AN2258" s="11"/>
      <c r="AO2258" s="11"/>
      <c r="AP2258" s="11"/>
      <c r="AQ2258" s="11"/>
      <c r="AR2258" s="11"/>
      <c r="AS2258" s="11"/>
      <c r="AT2258" s="11"/>
      <c r="AU2258" s="11"/>
      <c r="AV2258" s="11"/>
      <c r="AW2258" s="11"/>
      <c r="AX2258" s="11"/>
      <c r="AY2258" s="11"/>
      <c r="AZ2258" s="11"/>
      <c r="BA2258" s="11"/>
      <c r="BB2258" s="11"/>
      <c r="BC2258" s="11"/>
      <c r="BD2258" s="11"/>
      <c r="BE2258" s="11"/>
      <c r="BF2258" s="11"/>
      <c r="BG2258" s="11"/>
      <c r="BH2258" s="11"/>
      <c r="BI2258" s="11"/>
      <c r="BJ2258" s="11"/>
      <c r="BK2258" s="11"/>
      <c r="BL2258" s="11"/>
      <c r="BM2258" s="11"/>
      <c r="BN2258" s="11"/>
      <c r="BO2258" s="11"/>
      <c r="BP2258" s="1" t="str">
        <v>0- Port Costs</v>
      </c>
      <c r="BT2258" s="1" t="str">
        <v>0- Port Value</v>
      </c>
      <c r="BU2258" s="11"/>
    </row>
    <row r="2259" spans="8:73" hidden="1" outlineLevel="1" x14ac:dyDescent="0.3">
      <c r="H2259" s="1" t="str">
        <v>0 - BM Costs</v>
      </c>
      <c r="L2259" s="1" t="str">
        <v>0 - BM Port</v>
      </c>
      <c r="N2259" s="1" t="str">
        <v>0 - Port Assets</v>
      </c>
      <c r="O2259" s="11"/>
      <c r="P2259" s="11"/>
      <c r="Q2259" s="11"/>
      <c r="R2259" s="11"/>
      <c r="S2259" s="11"/>
      <c r="T2259" s="11"/>
      <c r="U2259" s="11"/>
      <c r="V2259" s="11"/>
      <c r="W2259" s="11"/>
      <c r="X2259" s="11"/>
      <c r="Y2259" s="11"/>
      <c r="Z2259" s="11"/>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c r="BC2259" s="11"/>
      <c r="BD2259" s="11"/>
      <c r="BE2259" s="11"/>
      <c r="BF2259" s="11"/>
      <c r="BG2259" s="11"/>
      <c r="BH2259" s="11"/>
      <c r="BI2259" s="11"/>
      <c r="BJ2259" s="11"/>
      <c r="BK2259" s="11"/>
      <c r="BL2259" s="11"/>
      <c r="BM2259" s="11"/>
      <c r="BN2259" s="11"/>
      <c r="BO2259" s="11"/>
      <c r="BP2259" s="1" t="str">
        <v>0- Port Costs</v>
      </c>
      <c r="BT2259" s="1" t="str">
        <v>0- Port Value</v>
      </c>
      <c r="BU2259" s="11"/>
    </row>
    <row r="2260" spans="8:73" hidden="1" outlineLevel="1" x14ac:dyDescent="0.3">
      <c r="H2260" s="1" t="str">
        <v>0 - BM Costs</v>
      </c>
      <c r="L2260" s="1" t="str">
        <v>0 - BM Port</v>
      </c>
      <c r="N2260" s="1" t="str">
        <v>0 - Port Assets</v>
      </c>
      <c r="O2260" s="11"/>
      <c r="P2260" s="11"/>
      <c r="Q2260" s="11"/>
      <c r="R2260" s="11"/>
      <c r="S2260" s="11"/>
      <c r="T2260" s="11"/>
      <c r="U2260" s="11"/>
      <c r="V2260" s="11"/>
      <c r="W2260" s="11"/>
      <c r="X2260" s="11"/>
      <c r="Y2260" s="11"/>
      <c r="Z2260" s="11"/>
      <c r="AA2260" s="11"/>
      <c r="AB2260" s="11"/>
      <c r="AC2260" s="11"/>
      <c r="AD2260" s="11"/>
      <c r="AE2260" s="11"/>
      <c r="AF2260" s="11"/>
      <c r="AG2260" s="11"/>
      <c r="AH2260" s="11"/>
      <c r="AI2260" s="11"/>
      <c r="AJ2260" s="11"/>
      <c r="AK2260" s="11"/>
      <c r="AL2260" s="11"/>
      <c r="AM2260" s="11"/>
      <c r="AN2260" s="11"/>
      <c r="AO2260" s="11"/>
      <c r="AP2260" s="11"/>
      <c r="AQ2260" s="11"/>
      <c r="AR2260" s="11"/>
      <c r="AS2260" s="11"/>
      <c r="AT2260" s="11"/>
      <c r="AU2260" s="11"/>
      <c r="AV2260" s="11"/>
      <c r="AW2260" s="11"/>
      <c r="AX2260" s="11"/>
      <c r="AY2260" s="11"/>
      <c r="AZ2260" s="11"/>
      <c r="BA2260" s="11"/>
      <c r="BB2260" s="11"/>
      <c r="BC2260" s="11"/>
      <c r="BD2260" s="11"/>
      <c r="BE2260" s="11"/>
      <c r="BF2260" s="11"/>
      <c r="BG2260" s="11"/>
      <c r="BH2260" s="11"/>
      <c r="BI2260" s="11"/>
      <c r="BJ2260" s="11"/>
      <c r="BK2260" s="11"/>
      <c r="BL2260" s="11"/>
      <c r="BM2260" s="11"/>
      <c r="BN2260" s="11"/>
      <c r="BO2260" s="11"/>
      <c r="BP2260" s="1" t="str">
        <v>0- Port Costs</v>
      </c>
      <c r="BT2260" s="1" t="str">
        <v>0- Port Value</v>
      </c>
      <c r="BU2260" s="11"/>
    </row>
    <row r="2261" spans="8:73" hidden="1" outlineLevel="1" x14ac:dyDescent="0.3">
      <c r="H2261" s="1" t="str">
        <v>0 - BM Costs</v>
      </c>
      <c r="L2261" s="1" t="str">
        <v>0 - BM Port</v>
      </c>
      <c r="N2261" s="1" t="str">
        <v>0 - Port Assets</v>
      </c>
      <c r="O2261" s="11"/>
      <c r="P2261" s="11"/>
      <c r="Q2261" s="11"/>
      <c r="R2261" s="11"/>
      <c r="S2261" s="11"/>
      <c r="T2261" s="11"/>
      <c r="U2261" s="11"/>
      <c r="V2261" s="11"/>
      <c r="W2261" s="11"/>
      <c r="X2261" s="11"/>
      <c r="Y2261" s="11"/>
      <c r="Z2261" s="11"/>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c r="BC2261" s="11"/>
      <c r="BD2261" s="11"/>
      <c r="BE2261" s="11"/>
      <c r="BF2261" s="11"/>
      <c r="BG2261" s="11"/>
      <c r="BH2261" s="11"/>
      <c r="BI2261" s="11"/>
      <c r="BJ2261" s="11"/>
      <c r="BK2261" s="11"/>
      <c r="BL2261" s="11"/>
      <c r="BM2261" s="11"/>
      <c r="BN2261" s="11"/>
      <c r="BO2261" s="11"/>
      <c r="BP2261" s="1" t="str">
        <v>0- Port Costs</v>
      </c>
      <c r="BT2261" s="1" t="str">
        <v>0- Port Value</v>
      </c>
      <c r="BU2261" s="11"/>
    </row>
    <row r="2262" spans="8:73" hidden="1" outlineLevel="1" x14ac:dyDescent="0.3">
      <c r="H2262" s="1" t="str">
        <v>0 - BM Costs</v>
      </c>
      <c r="L2262" s="1" t="str">
        <v>0 - BM Port</v>
      </c>
      <c r="N2262" s="1" t="str">
        <v>0 - Port Assets</v>
      </c>
      <c r="O2262" s="11"/>
      <c r="P2262" s="11"/>
      <c r="Q2262" s="11"/>
      <c r="R2262" s="11"/>
      <c r="S2262" s="11"/>
      <c r="T2262" s="11"/>
      <c r="U2262" s="11"/>
      <c r="V2262" s="11"/>
      <c r="W2262" s="11"/>
      <c r="X2262" s="11"/>
      <c r="Y2262" s="11"/>
      <c r="Z2262" s="11"/>
      <c r="AA2262" s="11"/>
      <c r="AB2262" s="11"/>
      <c r="AC2262" s="11"/>
      <c r="AD2262" s="11"/>
      <c r="AE2262" s="11"/>
      <c r="AF2262" s="11"/>
      <c r="AG2262" s="11"/>
      <c r="AH2262" s="11"/>
      <c r="AI2262" s="11"/>
      <c r="AJ2262" s="11"/>
      <c r="AK2262" s="11"/>
      <c r="AL2262" s="11"/>
      <c r="AM2262" s="11"/>
      <c r="AN2262" s="11"/>
      <c r="AO2262" s="11"/>
      <c r="AP2262" s="11"/>
      <c r="AQ2262" s="11"/>
      <c r="AR2262" s="11"/>
      <c r="AS2262" s="11"/>
      <c r="AT2262" s="11"/>
      <c r="AU2262" s="11"/>
      <c r="AV2262" s="11"/>
      <c r="AW2262" s="11"/>
      <c r="AX2262" s="11"/>
      <c r="AY2262" s="11"/>
      <c r="AZ2262" s="11"/>
      <c r="BA2262" s="11"/>
      <c r="BB2262" s="11"/>
      <c r="BC2262" s="11"/>
      <c r="BD2262" s="11"/>
      <c r="BE2262" s="11"/>
      <c r="BF2262" s="11"/>
      <c r="BG2262" s="11"/>
      <c r="BH2262" s="11"/>
      <c r="BI2262" s="11"/>
      <c r="BJ2262" s="11"/>
      <c r="BK2262" s="11"/>
      <c r="BL2262" s="11"/>
      <c r="BM2262" s="11"/>
      <c r="BN2262" s="11"/>
      <c r="BO2262" s="11"/>
      <c r="BP2262" s="1" t="str">
        <v>0- Port Costs</v>
      </c>
      <c r="BT2262" s="1" t="str">
        <v>0- Port Value</v>
      </c>
      <c r="BU2262" s="11"/>
    </row>
    <row r="2263" spans="8:73" hidden="1" outlineLevel="1" x14ac:dyDescent="0.3">
      <c r="H2263" s="1" t="str">
        <v>0 - BM Costs</v>
      </c>
      <c r="L2263" s="1" t="str">
        <v>0 - BM Port</v>
      </c>
      <c r="N2263" s="1" t="str">
        <v>0 - Port Assets</v>
      </c>
      <c r="O2263" s="11"/>
      <c r="P2263" s="11"/>
      <c r="Q2263" s="11"/>
      <c r="R2263" s="11"/>
      <c r="S2263" s="11"/>
      <c r="T2263" s="11"/>
      <c r="U2263" s="11"/>
      <c r="V2263" s="11"/>
      <c r="W2263" s="11"/>
      <c r="X2263" s="11"/>
      <c r="Y2263" s="11"/>
      <c r="Z2263" s="11"/>
      <c r="AA2263" s="11"/>
      <c r="AB2263" s="11"/>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c r="BC2263" s="11"/>
      <c r="BD2263" s="11"/>
      <c r="BE2263" s="11"/>
      <c r="BF2263" s="11"/>
      <c r="BG2263" s="11"/>
      <c r="BH2263" s="11"/>
      <c r="BI2263" s="11"/>
      <c r="BJ2263" s="11"/>
      <c r="BK2263" s="11"/>
      <c r="BL2263" s="11"/>
      <c r="BM2263" s="11"/>
      <c r="BN2263" s="11"/>
      <c r="BO2263" s="11"/>
      <c r="BP2263" s="1" t="str">
        <v>0- Port Costs</v>
      </c>
      <c r="BT2263" s="1" t="str">
        <v>0- Port Value</v>
      </c>
      <c r="BU2263" s="11"/>
    </row>
    <row r="2264" spans="8:73" hidden="1" outlineLevel="1" x14ac:dyDescent="0.3">
      <c r="H2264" s="1" t="str">
        <v>0 - BM Costs</v>
      </c>
      <c r="L2264" s="1" t="str">
        <v>0 - BM Port</v>
      </c>
      <c r="N2264" s="1" t="str">
        <v>0 - Port Assets</v>
      </c>
      <c r="O2264" s="11"/>
      <c r="P2264" s="11"/>
      <c r="Q2264" s="11"/>
      <c r="R2264" s="11"/>
      <c r="S2264" s="11"/>
      <c r="T2264" s="11"/>
      <c r="U2264" s="11"/>
      <c r="V2264" s="11"/>
      <c r="W2264" s="11"/>
      <c r="X2264" s="11"/>
      <c r="Y2264" s="11"/>
      <c r="Z2264" s="11"/>
      <c r="AA2264" s="11"/>
      <c r="AB2264" s="11"/>
      <c r="AC2264" s="11"/>
      <c r="AD2264" s="11"/>
      <c r="AE2264" s="11"/>
      <c r="AF2264" s="11"/>
      <c r="AG2264" s="11"/>
      <c r="AH2264" s="11"/>
      <c r="AI2264" s="11"/>
      <c r="AJ2264" s="11"/>
      <c r="AK2264" s="11"/>
      <c r="AL2264" s="11"/>
      <c r="AM2264" s="11"/>
      <c r="AN2264" s="11"/>
      <c r="AO2264" s="11"/>
      <c r="AP2264" s="11"/>
      <c r="AQ2264" s="11"/>
      <c r="AR2264" s="11"/>
      <c r="AS2264" s="11"/>
      <c r="AT2264" s="11"/>
      <c r="AU2264" s="11"/>
      <c r="AV2264" s="11"/>
      <c r="AW2264" s="11"/>
      <c r="AX2264" s="11"/>
      <c r="AY2264" s="11"/>
      <c r="AZ2264" s="11"/>
      <c r="BA2264" s="11"/>
      <c r="BB2264" s="11"/>
      <c r="BC2264" s="11"/>
      <c r="BD2264" s="11"/>
      <c r="BE2264" s="11"/>
      <c r="BF2264" s="11"/>
      <c r="BG2264" s="11"/>
      <c r="BH2264" s="11"/>
      <c r="BI2264" s="11"/>
      <c r="BJ2264" s="11"/>
      <c r="BK2264" s="11"/>
      <c r="BL2264" s="11"/>
      <c r="BM2264" s="11"/>
      <c r="BN2264" s="11"/>
      <c r="BO2264" s="11"/>
      <c r="BP2264" s="1" t="str">
        <v>0- Port Costs</v>
      </c>
      <c r="BT2264" s="1" t="str">
        <v>0- Port Value</v>
      </c>
      <c r="BU2264" s="11"/>
    </row>
    <row r="2265" spans="8:73" hidden="1" outlineLevel="1" x14ac:dyDescent="0.3">
      <c r="H2265" s="1" t="str">
        <v>0 - BM Costs</v>
      </c>
      <c r="L2265" s="1" t="str">
        <v>0 - BM Port</v>
      </c>
      <c r="N2265" s="1" t="str">
        <v>0 - Port Assets</v>
      </c>
      <c r="O2265" s="11"/>
      <c r="P2265" s="11"/>
      <c r="Q2265" s="11"/>
      <c r="R2265" s="11"/>
      <c r="S2265" s="11"/>
      <c r="T2265" s="11"/>
      <c r="U2265" s="11"/>
      <c r="V2265" s="11"/>
      <c r="W2265" s="11"/>
      <c r="X2265" s="11"/>
      <c r="Y2265" s="11"/>
      <c r="Z2265" s="11"/>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c r="BC2265" s="11"/>
      <c r="BD2265" s="11"/>
      <c r="BE2265" s="11"/>
      <c r="BF2265" s="11"/>
      <c r="BG2265" s="11"/>
      <c r="BH2265" s="11"/>
      <c r="BI2265" s="11"/>
      <c r="BJ2265" s="11"/>
      <c r="BK2265" s="11"/>
      <c r="BL2265" s="11"/>
      <c r="BM2265" s="11"/>
      <c r="BN2265" s="11"/>
      <c r="BO2265" s="11"/>
      <c r="BP2265" s="1" t="str">
        <v>0- Port Costs</v>
      </c>
      <c r="BT2265" s="1" t="str">
        <v>0- Port Value</v>
      </c>
      <c r="BU2265" s="11"/>
    </row>
    <row r="2266" spans="8:73" hidden="1" outlineLevel="1" x14ac:dyDescent="0.3">
      <c r="H2266" s="1" t="str">
        <v>0 - BM Costs</v>
      </c>
      <c r="L2266" s="1" t="str">
        <v>0 - BM Port</v>
      </c>
      <c r="N2266" s="1" t="str">
        <v>0 - Port Assets</v>
      </c>
      <c r="O2266" s="11"/>
      <c r="P2266" s="11"/>
      <c r="Q2266" s="11"/>
      <c r="R2266" s="11"/>
      <c r="S2266" s="11"/>
      <c r="T2266" s="11"/>
      <c r="U2266" s="11"/>
      <c r="V2266" s="11"/>
      <c r="W2266" s="11"/>
      <c r="X2266" s="11"/>
      <c r="Y2266" s="11"/>
      <c r="Z2266" s="11"/>
      <c r="AA2266" s="11"/>
      <c r="AB2266" s="11"/>
      <c r="AC2266" s="11"/>
      <c r="AD2266" s="11"/>
      <c r="AE2266" s="11"/>
      <c r="AF2266" s="11"/>
      <c r="AG2266" s="11"/>
      <c r="AH2266" s="11"/>
      <c r="AI2266" s="11"/>
      <c r="AJ2266" s="11"/>
      <c r="AK2266" s="11"/>
      <c r="AL2266" s="11"/>
      <c r="AM2266" s="11"/>
      <c r="AN2266" s="11"/>
      <c r="AO2266" s="11"/>
      <c r="AP2266" s="11"/>
      <c r="AQ2266" s="11"/>
      <c r="AR2266" s="11"/>
      <c r="AS2266" s="11"/>
      <c r="AT2266" s="11"/>
      <c r="AU2266" s="11"/>
      <c r="AV2266" s="11"/>
      <c r="AW2266" s="11"/>
      <c r="AX2266" s="11"/>
      <c r="AY2266" s="11"/>
      <c r="AZ2266" s="11"/>
      <c r="BA2266" s="11"/>
      <c r="BB2266" s="11"/>
      <c r="BC2266" s="11"/>
      <c r="BD2266" s="11"/>
      <c r="BE2266" s="11"/>
      <c r="BF2266" s="11"/>
      <c r="BG2266" s="11"/>
      <c r="BH2266" s="11"/>
      <c r="BI2266" s="11"/>
      <c r="BJ2266" s="11"/>
      <c r="BK2266" s="11"/>
      <c r="BL2266" s="11"/>
      <c r="BM2266" s="11"/>
      <c r="BN2266" s="11"/>
      <c r="BO2266" s="11"/>
      <c r="BP2266" s="1" t="str">
        <v>0- Port Costs</v>
      </c>
      <c r="BT2266" s="1" t="str">
        <v>0- Port Value</v>
      </c>
      <c r="BU2266" s="11"/>
    </row>
    <row r="2267" spans="8:73" hidden="1" outlineLevel="1" x14ac:dyDescent="0.3">
      <c r="H2267" s="1" t="str">
        <v>0 - BM Costs</v>
      </c>
      <c r="L2267" s="1" t="str">
        <v>0 - BM Port</v>
      </c>
      <c r="N2267" s="1" t="str">
        <v>0 - Port Assets</v>
      </c>
      <c r="O2267" s="11"/>
      <c r="P2267" s="11"/>
      <c r="Q2267" s="11"/>
      <c r="R2267" s="11"/>
      <c r="S2267" s="11"/>
      <c r="T2267" s="11"/>
      <c r="U2267" s="11"/>
      <c r="V2267" s="11"/>
      <c r="W2267" s="11"/>
      <c r="X2267" s="11"/>
      <c r="Y2267" s="11"/>
      <c r="Z2267" s="11"/>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c r="BC2267" s="11"/>
      <c r="BD2267" s="11"/>
      <c r="BE2267" s="11"/>
      <c r="BF2267" s="11"/>
      <c r="BG2267" s="11"/>
      <c r="BH2267" s="11"/>
      <c r="BI2267" s="11"/>
      <c r="BJ2267" s="11"/>
      <c r="BK2267" s="11"/>
      <c r="BL2267" s="11"/>
      <c r="BM2267" s="11"/>
      <c r="BN2267" s="11"/>
      <c r="BO2267" s="11"/>
      <c r="BP2267" s="1" t="str">
        <v>0- Port Costs</v>
      </c>
      <c r="BT2267" s="1" t="str">
        <v>0- Port Value</v>
      </c>
      <c r="BU2267" s="11"/>
    </row>
    <row r="2268" spans="8:73" hidden="1" outlineLevel="1" x14ac:dyDescent="0.3">
      <c r="H2268" s="1" t="str">
        <v>0 - BM Costs</v>
      </c>
      <c r="L2268" s="1" t="str">
        <v>0 - BM Port</v>
      </c>
      <c r="N2268" s="1" t="str">
        <v>0 - Port Assets</v>
      </c>
      <c r="O2268" s="11"/>
      <c r="P2268" s="11"/>
      <c r="Q2268" s="11"/>
      <c r="R2268" s="11"/>
      <c r="S2268" s="11"/>
      <c r="T2268" s="11"/>
      <c r="U2268" s="11"/>
      <c r="V2268" s="11"/>
      <c r="W2268" s="11"/>
      <c r="X2268" s="11"/>
      <c r="Y2268" s="11"/>
      <c r="Z2268" s="11"/>
      <c r="AA2268" s="11"/>
      <c r="AB2268" s="11"/>
      <c r="AC2268" s="11"/>
      <c r="AD2268" s="11"/>
      <c r="AE2268" s="11"/>
      <c r="AF2268" s="11"/>
      <c r="AG2268" s="11"/>
      <c r="AH2268" s="11"/>
      <c r="AI2268" s="11"/>
      <c r="AJ2268" s="11"/>
      <c r="AK2268" s="11"/>
      <c r="AL2268" s="11"/>
      <c r="AM2268" s="11"/>
      <c r="AN2268" s="11"/>
      <c r="AO2268" s="11"/>
      <c r="AP2268" s="11"/>
      <c r="AQ2268" s="11"/>
      <c r="AR2268" s="11"/>
      <c r="AS2268" s="11"/>
      <c r="AT2268" s="11"/>
      <c r="AU2268" s="11"/>
      <c r="AV2268" s="11"/>
      <c r="AW2268" s="11"/>
      <c r="AX2268" s="11"/>
      <c r="AY2268" s="11"/>
      <c r="AZ2268" s="11"/>
      <c r="BA2268" s="11"/>
      <c r="BB2268" s="11"/>
      <c r="BC2268" s="11"/>
      <c r="BD2268" s="11"/>
      <c r="BE2268" s="11"/>
      <c r="BF2268" s="11"/>
      <c r="BG2268" s="11"/>
      <c r="BH2268" s="11"/>
      <c r="BI2268" s="11"/>
      <c r="BJ2268" s="11"/>
      <c r="BK2268" s="11"/>
      <c r="BL2268" s="11"/>
      <c r="BM2268" s="11"/>
      <c r="BN2268" s="11"/>
      <c r="BO2268" s="11"/>
      <c r="BP2268" s="1" t="str">
        <v>0- Port Costs</v>
      </c>
      <c r="BT2268" s="1" t="str">
        <v>0- Port Value</v>
      </c>
      <c r="BU2268" s="11"/>
    </row>
    <row r="2269" spans="8:73" hidden="1" outlineLevel="1" x14ac:dyDescent="0.3">
      <c r="H2269" s="1" t="str">
        <v>0 - BM Costs</v>
      </c>
      <c r="L2269" s="1" t="str">
        <v>0 - BM Port</v>
      </c>
      <c r="N2269" s="1" t="str">
        <v>0 - Port Assets</v>
      </c>
      <c r="O2269" s="11"/>
      <c r="P2269" s="11"/>
      <c r="Q2269" s="11"/>
      <c r="R2269" s="11"/>
      <c r="S2269" s="11"/>
      <c r="T2269" s="11"/>
      <c r="U2269" s="11"/>
      <c r="V2269" s="11"/>
      <c r="W2269" s="11"/>
      <c r="X2269" s="11"/>
      <c r="Y2269" s="11"/>
      <c r="Z2269" s="11"/>
      <c r="AA2269" s="11"/>
      <c r="AB2269" s="11"/>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c r="BC2269" s="11"/>
      <c r="BD2269" s="11"/>
      <c r="BE2269" s="11"/>
      <c r="BF2269" s="11"/>
      <c r="BG2269" s="11"/>
      <c r="BH2269" s="11"/>
      <c r="BI2269" s="11"/>
      <c r="BJ2269" s="11"/>
      <c r="BK2269" s="11"/>
      <c r="BL2269" s="11"/>
      <c r="BM2269" s="11"/>
      <c r="BN2269" s="11"/>
      <c r="BO2269" s="11"/>
      <c r="BP2269" s="1" t="str">
        <v>0- Port Costs</v>
      </c>
      <c r="BT2269" s="1" t="str">
        <v>0- Port Value</v>
      </c>
      <c r="BU2269" s="11"/>
    </row>
    <row r="2270" spans="8:73" hidden="1" outlineLevel="1" x14ac:dyDescent="0.3">
      <c r="H2270" s="1" t="str">
        <v>0 - BM Costs</v>
      </c>
      <c r="L2270" s="1" t="str">
        <v>0 - BM Port</v>
      </c>
      <c r="N2270" s="1" t="str">
        <v>0 - Port Assets</v>
      </c>
      <c r="O2270" s="11"/>
      <c r="P2270" s="11"/>
      <c r="Q2270" s="11"/>
      <c r="R2270" s="11"/>
      <c r="S2270" s="11"/>
      <c r="T2270" s="11"/>
      <c r="U2270" s="11"/>
      <c r="V2270" s="11"/>
      <c r="W2270" s="11"/>
      <c r="X2270" s="11"/>
      <c r="Y2270" s="11"/>
      <c r="Z2270" s="11"/>
      <c r="AA2270" s="11"/>
      <c r="AB2270" s="11"/>
      <c r="AC2270" s="11"/>
      <c r="AD2270" s="11"/>
      <c r="AE2270" s="11"/>
      <c r="AF2270" s="11"/>
      <c r="AG2270" s="11"/>
      <c r="AH2270" s="11"/>
      <c r="AI2270" s="11"/>
      <c r="AJ2270" s="11"/>
      <c r="AK2270" s="11"/>
      <c r="AL2270" s="11"/>
      <c r="AM2270" s="11"/>
      <c r="AN2270" s="11"/>
      <c r="AO2270" s="11"/>
      <c r="AP2270" s="11"/>
      <c r="AQ2270" s="11"/>
      <c r="AR2270" s="11"/>
      <c r="AS2270" s="11"/>
      <c r="AT2270" s="11"/>
      <c r="AU2270" s="11"/>
      <c r="AV2270" s="11"/>
      <c r="AW2270" s="11"/>
      <c r="AX2270" s="11"/>
      <c r="AY2270" s="11"/>
      <c r="AZ2270" s="11"/>
      <c r="BA2270" s="11"/>
      <c r="BB2270" s="11"/>
      <c r="BC2270" s="11"/>
      <c r="BD2270" s="11"/>
      <c r="BE2270" s="11"/>
      <c r="BF2270" s="11"/>
      <c r="BG2270" s="11"/>
      <c r="BH2270" s="11"/>
      <c r="BI2270" s="11"/>
      <c r="BJ2270" s="11"/>
      <c r="BK2270" s="11"/>
      <c r="BL2270" s="11"/>
      <c r="BM2270" s="11"/>
      <c r="BN2270" s="11"/>
      <c r="BO2270" s="11"/>
      <c r="BP2270" s="1" t="str">
        <v>0- Port Costs</v>
      </c>
      <c r="BT2270" s="1" t="str">
        <v>0- Port Value</v>
      </c>
      <c r="BU2270" s="11"/>
    </row>
    <row r="2271" spans="8:73" hidden="1" outlineLevel="1" x14ac:dyDescent="0.3">
      <c r="H2271" s="1" t="str">
        <v>0 - BM Costs</v>
      </c>
      <c r="L2271" s="1" t="str">
        <v>0 - BM Port</v>
      </c>
      <c r="N2271" s="1" t="str">
        <v>0 - Port Assets</v>
      </c>
      <c r="O2271" s="11"/>
      <c r="P2271" s="11"/>
      <c r="Q2271" s="11"/>
      <c r="R2271" s="11"/>
      <c r="S2271" s="11"/>
      <c r="T2271" s="11"/>
      <c r="U2271" s="11"/>
      <c r="V2271" s="11"/>
      <c r="W2271" s="11"/>
      <c r="X2271" s="11"/>
      <c r="Y2271" s="11"/>
      <c r="Z2271" s="11"/>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c r="BC2271" s="11"/>
      <c r="BD2271" s="11"/>
      <c r="BE2271" s="11"/>
      <c r="BF2271" s="11"/>
      <c r="BG2271" s="11"/>
      <c r="BH2271" s="11"/>
      <c r="BI2271" s="11"/>
      <c r="BJ2271" s="11"/>
      <c r="BK2271" s="11"/>
      <c r="BL2271" s="11"/>
      <c r="BM2271" s="11"/>
      <c r="BN2271" s="11"/>
      <c r="BO2271" s="11"/>
      <c r="BP2271" s="1" t="str">
        <v>0- Port Costs</v>
      </c>
      <c r="BT2271" s="1" t="str">
        <v>0- Port Value</v>
      </c>
      <c r="BU2271" s="11"/>
    </row>
    <row r="2272" spans="8:73" hidden="1" outlineLevel="1" x14ac:dyDescent="0.3">
      <c r="H2272" s="1" t="str">
        <v>0 - BM Costs</v>
      </c>
      <c r="L2272" s="1" t="str">
        <v>0 - BM Port</v>
      </c>
      <c r="N2272" s="1" t="str">
        <v>0 - Port Assets</v>
      </c>
      <c r="O2272" s="11"/>
      <c r="P2272" s="11"/>
      <c r="Q2272" s="11"/>
      <c r="R2272" s="11"/>
      <c r="S2272" s="11"/>
      <c r="T2272" s="11"/>
      <c r="U2272" s="11"/>
      <c r="V2272" s="11"/>
      <c r="W2272" s="11"/>
      <c r="X2272" s="11"/>
      <c r="Y2272" s="11"/>
      <c r="Z2272" s="11"/>
      <c r="AA2272" s="11"/>
      <c r="AB2272" s="11"/>
      <c r="AC2272" s="11"/>
      <c r="AD2272" s="11"/>
      <c r="AE2272" s="11"/>
      <c r="AF2272" s="11"/>
      <c r="AG2272" s="11"/>
      <c r="AH2272" s="11"/>
      <c r="AI2272" s="11"/>
      <c r="AJ2272" s="11"/>
      <c r="AK2272" s="11"/>
      <c r="AL2272" s="11"/>
      <c r="AM2272" s="11"/>
      <c r="AN2272" s="11"/>
      <c r="AO2272" s="11"/>
      <c r="AP2272" s="11"/>
      <c r="AQ2272" s="11"/>
      <c r="AR2272" s="11"/>
      <c r="AS2272" s="11"/>
      <c r="AT2272" s="11"/>
      <c r="AU2272" s="11"/>
      <c r="AV2272" s="11"/>
      <c r="AW2272" s="11"/>
      <c r="AX2272" s="11"/>
      <c r="AY2272" s="11"/>
      <c r="AZ2272" s="11"/>
      <c r="BA2272" s="11"/>
      <c r="BB2272" s="11"/>
      <c r="BC2272" s="11"/>
      <c r="BD2272" s="11"/>
      <c r="BE2272" s="11"/>
      <c r="BF2272" s="11"/>
      <c r="BG2272" s="11"/>
      <c r="BH2272" s="11"/>
      <c r="BI2272" s="11"/>
      <c r="BJ2272" s="11"/>
      <c r="BK2272" s="11"/>
      <c r="BL2272" s="11"/>
      <c r="BM2272" s="11"/>
      <c r="BN2272" s="11"/>
      <c r="BO2272" s="11"/>
      <c r="BP2272" s="1" t="str">
        <v>0- Port Costs</v>
      </c>
      <c r="BT2272" s="1" t="str">
        <v>0- Port Value</v>
      </c>
      <c r="BU2272" s="11"/>
    </row>
    <row r="2273" spans="8:73" hidden="1" outlineLevel="1" x14ac:dyDescent="0.3">
      <c r="H2273" s="1" t="str">
        <v>0 - BM Costs</v>
      </c>
      <c r="L2273" s="1" t="str">
        <v>0 - BM Port</v>
      </c>
      <c r="N2273" s="1" t="str">
        <v>0 - Port Assets</v>
      </c>
      <c r="O2273" s="11"/>
      <c r="P2273" s="11"/>
      <c r="Q2273" s="11"/>
      <c r="R2273" s="11"/>
      <c r="S2273" s="11"/>
      <c r="T2273" s="11"/>
      <c r="U2273" s="11"/>
      <c r="V2273" s="11"/>
      <c r="W2273" s="11"/>
      <c r="X2273" s="11"/>
      <c r="Y2273" s="11"/>
      <c r="Z2273" s="11"/>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c r="BC2273" s="11"/>
      <c r="BD2273" s="11"/>
      <c r="BE2273" s="11"/>
      <c r="BF2273" s="11"/>
      <c r="BG2273" s="11"/>
      <c r="BH2273" s="11"/>
      <c r="BI2273" s="11"/>
      <c r="BJ2273" s="11"/>
      <c r="BK2273" s="11"/>
      <c r="BL2273" s="11"/>
      <c r="BM2273" s="11"/>
      <c r="BN2273" s="11"/>
      <c r="BO2273" s="11"/>
      <c r="BP2273" s="1" t="str">
        <v>0- Port Costs</v>
      </c>
      <c r="BT2273" s="1" t="str">
        <v>0- Port Value</v>
      </c>
      <c r="BU2273" s="11"/>
    </row>
    <row r="2274" spans="8:73" hidden="1" outlineLevel="1" x14ac:dyDescent="0.3">
      <c r="H2274" s="1" t="str">
        <v>0 - BM Costs</v>
      </c>
      <c r="L2274" s="1" t="str">
        <v>0 - BM Port</v>
      </c>
      <c r="N2274" s="1" t="str">
        <v>0 - Port Assets</v>
      </c>
      <c r="O2274" s="11"/>
      <c r="P2274" s="11"/>
      <c r="Q2274" s="11"/>
      <c r="R2274" s="11"/>
      <c r="S2274" s="11"/>
      <c r="T2274" s="11"/>
      <c r="U2274" s="11"/>
      <c r="V2274" s="11"/>
      <c r="W2274" s="11"/>
      <c r="X2274" s="11"/>
      <c r="Y2274" s="11"/>
      <c r="Z2274" s="11"/>
      <c r="AA2274" s="11"/>
      <c r="AB2274" s="11"/>
      <c r="AC2274" s="11"/>
      <c r="AD2274" s="11"/>
      <c r="AE2274" s="11"/>
      <c r="AF2274" s="11"/>
      <c r="AG2274" s="11"/>
      <c r="AH2274" s="11"/>
      <c r="AI2274" s="11"/>
      <c r="AJ2274" s="11"/>
      <c r="AK2274" s="11"/>
      <c r="AL2274" s="11"/>
      <c r="AM2274" s="11"/>
      <c r="AN2274" s="11"/>
      <c r="AO2274" s="11"/>
      <c r="AP2274" s="11"/>
      <c r="AQ2274" s="11"/>
      <c r="AR2274" s="11"/>
      <c r="AS2274" s="11"/>
      <c r="AT2274" s="11"/>
      <c r="AU2274" s="11"/>
      <c r="AV2274" s="11"/>
      <c r="AW2274" s="11"/>
      <c r="AX2274" s="11"/>
      <c r="AY2274" s="11"/>
      <c r="AZ2274" s="11"/>
      <c r="BA2274" s="11"/>
      <c r="BB2274" s="11"/>
      <c r="BC2274" s="11"/>
      <c r="BD2274" s="11"/>
      <c r="BE2274" s="11"/>
      <c r="BF2274" s="11"/>
      <c r="BG2274" s="11"/>
      <c r="BH2274" s="11"/>
      <c r="BI2274" s="11"/>
      <c r="BJ2274" s="11"/>
      <c r="BK2274" s="11"/>
      <c r="BL2274" s="11"/>
      <c r="BM2274" s="11"/>
      <c r="BN2274" s="11"/>
      <c r="BO2274" s="11"/>
      <c r="BP2274" s="1" t="str">
        <v>0- Port Costs</v>
      </c>
      <c r="BT2274" s="1" t="str">
        <v>0- Port Value</v>
      </c>
      <c r="BU2274" s="11"/>
    </row>
    <row r="2275" spans="8:73" hidden="1" outlineLevel="1" x14ac:dyDescent="0.3">
      <c r="H2275" s="1" t="str">
        <v>0 - BM Costs</v>
      </c>
      <c r="L2275" s="1" t="str">
        <v>0 - BM Port</v>
      </c>
      <c r="N2275" s="1" t="str">
        <v>0 - Port Assets</v>
      </c>
      <c r="O2275" s="11"/>
      <c r="P2275" s="11"/>
      <c r="Q2275" s="11"/>
      <c r="R2275" s="11"/>
      <c r="S2275" s="11"/>
      <c r="T2275" s="11"/>
      <c r="U2275" s="11"/>
      <c r="V2275" s="11"/>
      <c r="W2275" s="11"/>
      <c r="X2275" s="11"/>
      <c r="Y2275" s="11"/>
      <c r="Z2275" s="11"/>
      <c r="AA2275" s="11"/>
      <c r="AB2275" s="11"/>
      <c r="AC2275" s="11"/>
      <c r="AD2275" s="11"/>
      <c r="AE2275" s="11"/>
      <c r="AF2275" s="11"/>
      <c r="AG2275" s="11"/>
      <c r="AH2275" s="11"/>
      <c r="AI2275" s="11"/>
      <c r="AJ2275" s="11"/>
      <c r="AK2275" s="11"/>
      <c r="AL2275" s="11"/>
      <c r="AM2275" s="11"/>
      <c r="AN2275" s="11"/>
      <c r="AO2275" s="11"/>
      <c r="AP2275" s="11"/>
      <c r="AQ2275" s="11"/>
      <c r="AR2275" s="11"/>
      <c r="AS2275" s="11"/>
      <c r="AT2275" s="11"/>
      <c r="AU2275" s="11"/>
      <c r="AV2275" s="11"/>
      <c r="AW2275" s="11"/>
      <c r="AX2275" s="11"/>
      <c r="AY2275" s="11"/>
      <c r="AZ2275" s="11"/>
      <c r="BA2275" s="11"/>
      <c r="BB2275" s="11"/>
      <c r="BC2275" s="11"/>
      <c r="BD2275" s="11"/>
      <c r="BE2275" s="11"/>
      <c r="BF2275" s="11"/>
      <c r="BG2275" s="11"/>
      <c r="BH2275" s="11"/>
      <c r="BI2275" s="11"/>
      <c r="BJ2275" s="11"/>
      <c r="BK2275" s="11"/>
      <c r="BL2275" s="11"/>
      <c r="BM2275" s="11"/>
      <c r="BN2275" s="11"/>
      <c r="BO2275" s="11"/>
      <c r="BP2275" s="1" t="str">
        <v>0- Port Costs</v>
      </c>
      <c r="BT2275" s="1" t="str">
        <v>0- Port Value</v>
      </c>
      <c r="BU2275" s="11"/>
    </row>
    <row r="2276" spans="8:73" hidden="1" outlineLevel="1" x14ac:dyDescent="0.3">
      <c r="H2276" s="1" t="str">
        <v>0 - BM Costs</v>
      </c>
      <c r="L2276" s="1" t="str">
        <v>0 - BM Port</v>
      </c>
      <c r="N2276" s="1" t="str">
        <v>0 - Port Assets</v>
      </c>
      <c r="O2276" s="11"/>
      <c r="P2276" s="11"/>
      <c r="Q2276" s="11"/>
      <c r="R2276" s="11"/>
      <c r="S2276" s="11"/>
      <c r="T2276" s="11"/>
      <c r="U2276" s="11"/>
      <c r="V2276" s="11"/>
      <c r="W2276" s="11"/>
      <c r="X2276" s="11"/>
      <c r="Y2276" s="11"/>
      <c r="Z2276" s="11"/>
      <c r="AA2276" s="11"/>
      <c r="AB2276" s="11"/>
      <c r="AC2276" s="11"/>
      <c r="AD2276" s="11"/>
      <c r="AE2276" s="11"/>
      <c r="AF2276" s="11"/>
      <c r="AG2276" s="11"/>
      <c r="AH2276" s="11"/>
      <c r="AI2276" s="11"/>
      <c r="AJ2276" s="11"/>
      <c r="AK2276" s="11"/>
      <c r="AL2276" s="11"/>
      <c r="AM2276" s="11"/>
      <c r="AN2276" s="11"/>
      <c r="AO2276" s="11"/>
      <c r="AP2276" s="11"/>
      <c r="AQ2276" s="11"/>
      <c r="AR2276" s="11"/>
      <c r="AS2276" s="11"/>
      <c r="AT2276" s="11"/>
      <c r="AU2276" s="11"/>
      <c r="AV2276" s="11"/>
      <c r="AW2276" s="11"/>
      <c r="AX2276" s="11"/>
      <c r="AY2276" s="11"/>
      <c r="AZ2276" s="11"/>
      <c r="BA2276" s="11"/>
      <c r="BB2276" s="11"/>
      <c r="BC2276" s="11"/>
      <c r="BD2276" s="11"/>
      <c r="BE2276" s="11"/>
      <c r="BF2276" s="11"/>
      <c r="BG2276" s="11"/>
      <c r="BH2276" s="11"/>
      <c r="BI2276" s="11"/>
      <c r="BJ2276" s="11"/>
      <c r="BK2276" s="11"/>
      <c r="BL2276" s="11"/>
      <c r="BM2276" s="11"/>
      <c r="BN2276" s="11"/>
      <c r="BO2276" s="11"/>
      <c r="BP2276" s="1" t="str">
        <v>0- Port Costs</v>
      </c>
      <c r="BT2276" s="1" t="str">
        <v>0- Port Value</v>
      </c>
      <c r="BU2276" s="11"/>
    </row>
    <row r="2277" spans="8:73" hidden="1" outlineLevel="1" x14ac:dyDescent="0.3">
      <c r="H2277" s="1" t="str">
        <v>0 - BM Costs</v>
      </c>
      <c r="L2277" s="1" t="str">
        <v>0 - BM Port</v>
      </c>
      <c r="N2277" s="1" t="str">
        <v>0 - Port Assets</v>
      </c>
      <c r="O2277" s="11"/>
      <c r="P2277" s="11"/>
      <c r="Q2277" s="11"/>
      <c r="R2277" s="11"/>
      <c r="S2277" s="11"/>
      <c r="T2277" s="11"/>
      <c r="U2277" s="11"/>
      <c r="V2277" s="11"/>
      <c r="W2277" s="11"/>
      <c r="X2277" s="11"/>
      <c r="Y2277" s="11"/>
      <c r="Z2277" s="11"/>
      <c r="AA2277" s="11"/>
      <c r="AB2277" s="11"/>
      <c r="AC2277" s="11"/>
      <c r="AD2277" s="11"/>
      <c r="AE2277" s="11"/>
      <c r="AF2277" s="11"/>
      <c r="AG2277" s="11"/>
      <c r="AH2277" s="11"/>
      <c r="AI2277" s="11"/>
      <c r="AJ2277" s="11"/>
      <c r="AK2277" s="11"/>
      <c r="AL2277" s="11"/>
      <c r="AM2277" s="11"/>
      <c r="AN2277" s="11"/>
      <c r="AO2277" s="11"/>
      <c r="AP2277" s="11"/>
      <c r="AQ2277" s="11"/>
      <c r="AR2277" s="11"/>
      <c r="AS2277" s="11"/>
      <c r="AT2277" s="11"/>
      <c r="AU2277" s="11"/>
      <c r="AV2277" s="11"/>
      <c r="AW2277" s="11"/>
      <c r="AX2277" s="11"/>
      <c r="AY2277" s="11"/>
      <c r="AZ2277" s="11"/>
      <c r="BA2277" s="11"/>
      <c r="BB2277" s="11"/>
      <c r="BC2277" s="11"/>
      <c r="BD2277" s="11"/>
      <c r="BE2277" s="11"/>
      <c r="BF2277" s="11"/>
      <c r="BG2277" s="11"/>
      <c r="BH2277" s="11"/>
      <c r="BI2277" s="11"/>
      <c r="BJ2277" s="11"/>
      <c r="BK2277" s="11"/>
      <c r="BL2277" s="11"/>
      <c r="BM2277" s="11"/>
      <c r="BN2277" s="11"/>
      <c r="BO2277" s="11"/>
      <c r="BP2277" s="1" t="str">
        <v>0- Port Costs</v>
      </c>
      <c r="BT2277" s="1" t="str">
        <v>0- Port Value</v>
      </c>
      <c r="BU2277" s="11"/>
    </row>
    <row r="2278" spans="8:73" hidden="1" outlineLevel="1" x14ac:dyDescent="0.3">
      <c r="H2278" s="1" t="str">
        <v>0 - BM Costs</v>
      </c>
      <c r="L2278" s="1" t="str">
        <v>0 - BM Port</v>
      </c>
      <c r="N2278" s="1" t="str">
        <v>0 - Port Assets</v>
      </c>
      <c r="O2278" s="11"/>
      <c r="P2278" s="11"/>
      <c r="Q2278" s="11"/>
      <c r="R2278" s="11"/>
      <c r="S2278" s="11"/>
      <c r="T2278" s="11"/>
      <c r="U2278" s="11"/>
      <c r="V2278" s="11"/>
      <c r="W2278" s="11"/>
      <c r="X2278" s="11"/>
      <c r="Y2278" s="11"/>
      <c r="Z2278" s="11"/>
      <c r="AA2278" s="11"/>
      <c r="AB2278" s="11"/>
      <c r="AC2278" s="11"/>
      <c r="AD2278" s="11"/>
      <c r="AE2278" s="11"/>
      <c r="AF2278" s="11"/>
      <c r="AG2278" s="11"/>
      <c r="AH2278" s="11"/>
      <c r="AI2278" s="11"/>
      <c r="AJ2278" s="11"/>
      <c r="AK2278" s="11"/>
      <c r="AL2278" s="11"/>
      <c r="AM2278" s="11"/>
      <c r="AN2278" s="11"/>
      <c r="AO2278" s="11"/>
      <c r="AP2278" s="11"/>
      <c r="AQ2278" s="11"/>
      <c r="AR2278" s="11"/>
      <c r="AS2278" s="11"/>
      <c r="AT2278" s="11"/>
      <c r="AU2278" s="11"/>
      <c r="AV2278" s="11"/>
      <c r="AW2278" s="11"/>
      <c r="AX2278" s="11"/>
      <c r="AY2278" s="11"/>
      <c r="AZ2278" s="11"/>
      <c r="BA2278" s="11"/>
      <c r="BB2278" s="11"/>
      <c r="BC2278" s="11"/>
      <c r="BD2278" s="11"/>
      <c r="BE2278" s="11"/>
      <c r="BF2278" s="11"/>
      <c r="BG2278" s="11"/>
      <c r="BH2278" s="11"/>
      <c r="BI2278" s="11"/>
      <c r="BJ2278" s="11"/>
      <c r="BK2278" s="11"/>
      <c r="BL2278" s="11"/>
      <c r="BM2278" s="11"/>
      <c r="BN2278" s="11"/>
      <c r="BO2278" s="11"/>
      <c r="BP2278" s="1" t="str">
        <v>0- Port Costs</v>
      </c>
      <c r="BT2278" s="1" t="str">
        <v>0- Port Value</v>
      </c>
      <c r="BU2278" s="11"/>
    </row>
    <row r="2279" spans="8:73" hidden="1" outlineLevel="1" x14ac:dyDescent="0.3">
      <c r="H2279" s="1" t="str">
        <v>0 - BM Costs</v>
      </c>
      <c r="L2279" s="1" t="str">
        <v>0 - BM Port</v>
      </c>
      <c r="N2279" s="1" t="str">
        <v>0 - Port Assets</v>
      </c>
      <c r="O2279" s="11"/>
      <c r="P2279" s="11"/>
      <c r="Q2279" s="11"/>
      <c r="R2279" s="11"/>
      <c r="S2279" s="11"/>
      <c r="T2279" s="11"/>
      <c r="U2279" s="11"/>
      <c r="V2279" s="11"/>
      <c r="W2279" s="11"/>
      <c r="X2279" s="11"/>
      <c r="Y2279" s="11"/>
      <c r="Z2279" s="11"/>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c r="BC2279" s="11"/>
      <c r="BD2279" s="11"/>
      <c r="BE2279" s="11"/>
      <c r="BF2279" s="11"/>
      <c r="BG2279" s="11"/>
      <c r="BH2279" s="11"/>
      <c r="BI2279" s="11"/>
      <c r="BJ2279" s="11"/>
      <c r="BK2279" s="11"/>
      <c r="BL2279" s="11"/>
      <c r="BM2279" s="11"/>
      <c r="BN2279" s="11"/>
      <c r="BO2279" s="11"/>
      <c r="BP2279" s="1" t="str">
        <v>0- Port Costs</v>
      </c>
      <c r="BT2279" s="1" t="str">
        <v>0- Port Value</v>
      </c>
      <c r="BU2279" s="11"/>
    </row>
    <row r="2280" spans="8:73" hidden="1" outlineLevel="1" x14ac:dyDescent="0.3">
      <c r="H2280" s="1" t="str">
        <v>0 - BM Costs</v>
      </c>
      <c r="L2280" s="1" t="str">
        <v>0 - BM Port</v>
      </c>
      <c r="N2280" s="1" t="str">
        <v>0 - Port Assets</v>
      </c>
      <c r="O2280" s="11"/>
      <c r="P2280" s="11"/>
      <c r="Q2280" s="11"/>
      <c r="R2280" s="11"/>
      <c r="S2280" s="11"/>
      <c r="T2280" s="11"/>
      <c r="U2280" s="11"/>
      <c r="V2280" s="11"/>
      <c r="W2280" s="11"/>
      <c r="X2280" s="11"/>
      <c r="Y2280" s="11"/>
      <c r="Z2280" s="11"/>
      <c r="AA2280" s="11"/>
      <c r="AB2280" s="11"/>
      <c r="AC2280" s="11"/>
      <c r="AD2280" s="11"/>
      <c r="AE2280" s="11"/>
      <c r="AF2280" s="11"/>
      <c r="AG2280" s="11"/>
      <c r="AH2280" s="11"/>
      <c r="AI2280" s="11"/>
      <c r="AJ2280" s="11"/>
      <c r="AK2280" s="11"/>
      <c r="AL2280" s="11"/>
      <c r="AM2280" s="11"/>
      <c r="AN2280" s="11"/>
      <c r="AO2280" s="11"/>
      <c r="AP2280" s="11"/>
      <c r="AQ2280" s="11"/>
      <c r="AR2280" s="11"/>
      <c r="AS2280" s="11"/>
      <c r="AT2280" s="11"/>
      <c r="AU2280" s="11"/>
      <c r="AV2280" s="11"/>
      <c r="AW2280" s="11"/>
      <c r="AX2280" s="11"/>
      <c r="AY2280" s="11"/>
      <c r="AZ2280" s="11"/>
      <c r="BA2280" s="11"/>
      <c r="BB2280" s="11"/>
      <c r="BC2280" s="11"/>
      <c r="BD2280" s="11"/>
      <c r="BE2280" s="11"/>
      <c r="BF2280" s="11"/>
      <c r="BG2280" s="11"/>
      <c r="BH2280" s="11"/>
      <c r="BI2280" s="11"/>
      <c r="BJ2280" s="11"/>
      <c r="BK2280" s="11"/>
      <c r="BL2280" s="11"/>
      <c r="BM2280" s="11"/>
      <c r="BN2280" s="11"/>
      <c r="BO2280" s="11"/>
      <c r="BP2280" s="1" t="str">
        <v>0- Port Costs</v>
      </c>
      <c r="BT2280" s="1" t="str">
        <v>0- Port Value</v>
      </c>
      <c r="BU2280" s="11"/>
    </row>
    <row r="2281" spans="8:73" hidden="1" outlineLevel="1" x14ac:dyDescent="0.3">
      <c r="H2281" s="1" t="str">
        <v>0 - BM Costs</v>
      </c>
      <c r="L2281" s="1" t="str">
        <v>0 - BM Port</v>
      </c>
      <c r="N2281" s="1" t="str">
        <v>0 - Port Assets</v>
      </c>
      <c r="O2281" s="11"/>
      <c r="P2281" s="11"/>
      <c r="Q2281" s="11"/>
      <c r="R2281" s="11"/>
      <c r="S2281" s="11"/>
      <c r="T2281" s="11"/>
      <c r="U2281" s="11"/>
      <c r="V2281" s="11"/>
      <c r="W2281" s="11"/>
      <c r="X2281" s="11"/>
      <c r="Y2281" s="11"/>
      <c r="Z2281" s="11"/>
      <c r="AA2281" s="11"/>
      <c r="AB2281" s="11"/>
      <c r="AC2281" s="11"/>
      <c r="AD2281" s="11"/>
      <c r="AE2281" s="11"/>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c r="BC2281" s="11"/>
      <c r="BD2281" s="11"/>
      <c r="BE2281" s="11"/>
      <c r="BF2281" s="11"/>
      <c r="BG2281" s="11"/>
      <c r="BH2281" s="11"/>
      <c r="BI2281" s="11"/>
      <c r="BJ2281" s="11"/>
      <c r="BK2281" s="11"/>
      <c r="BL2281" s="11"/>
      <c r="BM2281" s="11"/>
      <c r="BN2281" s="11"/>
      <c r="BO2281" s="11"/>
      <c r="BP2281" s="1" t="str">
        <v>0- Port Costs</v>
      </c>
      <c r="BT2281" s="1" t="str">
        <v>0- Port Value</v>
      </c>
      <c r="BU2281" s="11"/>
    </row>
    <row r="2282" spans="8:73" hidden="1" outlineLevel="1" x14ac:dyDescent="0.3">
      <c r="H2282" s="1" t="str">
        <v>0 - BM Costs</v>
      </c>
      <c r="L2282" s="1" t="str">
        <v>0 - BM Port</v>
      </c>
      <c r="N2282" s="1" t="str">
        <v>0 - Port Assets</v>
      </c>
      <c r="O2282" s="11"/>
      <c r="P2282" s="11"/>
      <c r="Q2282" s="11"/>
      <c r="R2282" s="11"/>
      <c r="S2282" s="11"/>
      <c r="T2282" s="11"/>
      <c r="U2282" s="11"/>
      <c r="V2282" s="11"/>
      <c r="W2282" s="11"/>
      <c r="X2282" s="11"/>
      <c r="Y2282" s="11"/>
      <c r="Z2282" s="11"/>
      <c r="AA2282" s="11"/>
      <c r="AB2282" s="11"/>
      <c r="AC2282" s="11"/>
      <c r="AD2282" s="11"/>
      <c r="AE2282" s="11"/>
      <c r="AF2282" s="11"/>
      <c r="AG2282" s="11"/>
      <c r="AH2282" s="11"/>
      <c r="AI2282" s="11"/>
      <c r="AJ2282" s="11"/>
      <c r="AK2282" s="11"/>
      <c r="AL2282" s="11"/>
      <c r="AM2282" s="11"/>
      <c r="AN2282" s="11"/>
      <c r="AO2282" s="11"/>
      <c r="AP2282" s="11"/>
      <c r="AQ2282" s="11"/>
      <c r="AR2282" s="11"/>
      <c r="AS2282" s="11"/>
      <c r="AT2282" s="11"/>
      <c r="AU2282" s="11"/>
      <c r="AV2282" s="11"/>
      <c r="AW2282" s="11"/>
      <c r="AX2282" s="11"/>
      <c r="AY2282" s="11"/>
      <c r="AZ2282" s="11"/>
      <c r="BA2282" s="11"/>
      <c r="BB2282" s="11"/>
      <c r="BC2282" s="11"/>
      <c r="BD2282" s="11"/>
      <c r="BE2282" s="11"/>
      <c r="BF2282" s="11"/>
      <c r="BG2282" s="11"/>
      <c r="BH2282" s="11"/>
      <c r="BI2282" s="11"/>
      <c r="BJ2282" s="11"/>
      <c r="BK2282" s="11"/>
      <c r="BL2282" s="11"/>
      <c r="BM2282" s="11"/>
      <c r="BN2282" s="11"/>
      <c r="BO2282" s="11"/>
      <c r="BP2282" s="1" t="str">
        <v>0- Port Costs</v>
      </c>
      <c r="BT2282" s="1" t="str">
        <v>0- Port Value</v>
      </c>
      <c r="BU2282" s="11"/>
    </row>
    <row r="2283" spans="8:73" hidden="1" outlineLevel="1" x14ac:dyDescent="0.3">
      <c r="H2283" s="1" t="str">
        <v>0 - BM Costs</v>
      </c>
      <c r="L2283" s="1" t="str">
        <v>0 - BM Port</v>
      </c>
      <c r="N2283" s="1" t="str">
        <v>0 - Port Assets</v>
      </c>
      <c r="O2283" s="11"/>
      <c r="P2283" s="11"/>
      <c r="Q2283" s="11"/>
      <c r="R2283" s="11"/>
      <c r="S2283" s="11"/>
      <c r="T2283" s="11"/>
      <c r="U2283" s="11"/>
      <c r="V2283" s="11"/>
      <c r="W2283" s="11"/>
      <c r="X2283" s="11"/>
      <c r="Y2283" s="11"/>
      <c r="Z2283" s="11"/>
      <c r="AA2283" s="11"/>
      <c r="AB2283" s="11"/>
      <c r="AC2283" s="11"/>
      <c r="AD2283" s="11"/>
      <c r="AE2283" s="11"/>
      <c r="AF2283" s="11"/>
      <c r="AG2283" s="11"/>
      <c r="AH2283" s="11"/>
      <c r="AI2283" s="11"/>
      <c r="AJ2283" s="11"/>
      <c r="AK2283" s="11"/>
      <c r="AL2283" s="11"/>
      <c r="AM2283" s="11"/>
      <c r="AN2283" s="11"/>
      <c r="AO2283" s="11"/>
      <c r="AP2283" s="11"/>
      <c r="AQ2283" s="11"/>
      <c r="AR2283" s="11"/>
      <c r="AS2283" s="11"/>
      <c r="AT2283" s="11"/>
      <c r="AU2283" s="11"/>
      <c r="AV2283" s="11"/>
      <c r="AW2283" s="11"/>
      <c r="AX2283" s="11"/>
      <c r="AY2283" s="11"/>
      <c r="AZ2283" s="11"/>
      <c r="BA2283" s="11"/>
      <c r="BB2283" s="11"/>
      <c r="BC2283" s="11"/>
      <c r="BD2283" s="11"/>
      <c r="BE2283" s="11"/>
      <c r="BF2283" s="11"/>
      <c r="BG2283" s="11"/>
      <c r="BH2283" s="11"/>
      <c r="BI2283" s="11"/>
      <c r="BJ2283" s="11"/>
      <c r="BK2283" s="11"/>
      <c r="BL2283" s="11"/>
      <c r="BM2283" s="11"/>
      <c r="BN2283" s="11"/>
      <c r="BO2283" s="11"/>
      <c r="BP2283" s="1" t="str">
        <v>0- Port Costs</v>
      </c>
      <c r="BT2283" s="1" t="str">
        <v>0- Port Value</v>
      </c>
      <c r="BU2283" s="11"/>
    </row>
    <row r="2284" spans="8:73" hidden="1" outlineLevel="1" x14ac:dyDescent="0.3">
      <c r="H2284" s="1" t="str">
        <v>0 - BM Costs</v>
      </c>
      <c r="L2284" s="1" t="str">
        <v>0 - BM Port</v>
      </c>
      <c r="N2284" s="1" t="str">
        <v>0 - Port Assets</v>
      </c>
      <c r="O2284" s="11"/>
      <c r="P2284" s="11"/>
      <c r="Q2284" s="11"/>
      <c r="R2284" s="11"/>
      <c r="S2284" s="11"/>
      <c r="T2284" s="11"/>
      <c r="U2284" s="11"/>
      <c r="V2284" s="11"/>
      <c r="W2284" s="11"/>
      <c r="X2284" s="11"/>
      <c r="Y2284" s="11"/>
      <c r="Z2284" s="11"/>
      <c r="AA2284" s="11"/>
      <c r="AB2284" s="11"/>
      <c r="AC2284" s="11"/>
      <c r="AD2284" s="11"/>
      <c r="AE2284" s="11"/>
      <c r="AF2284" s="11"/>
      <c r="AG2284" s="11"/>
      <c r="AH2284" s="11"/>
      <c r="AI2284" s="11"/>
      <c r="AJ2284" s="11"/>
      <c r="AK2284" s="11"/>
      <c r="AL2284" s="11"/>
      <c r="AM2284" s="11"/>
      <c r="AN2284" s="11"/>
      <c r="AO2284" s="11"/>
      <c r="AP2284" s="11"/>
      <c r="AQ2284" s="11"/>
      <c r="AR2284" s="11"/>
      <c r="AS2284" s="11"/>
      <c r="AT2284" s="11"/>
      <c r="AU2284" s="11"/>
      <c r="AV2284" s="11"/>
      <c r="AW2284" s="11"/>
      <c r="AX2284" s="11"/>
      <c r="AY2284" s="11"/>
      <c r="AZ2284" s="11"/>
      <c r="BA2284" s="11"/>
      <c r="BB2284" s="11"/>
      <c r="BC2284" s="11"/>
      <c r="BD2284" s="11"/>
      <c r="BE2284" s="11"/>
      <c r="BF2284" s="11"/>
      <c r="BG2284" s="11"/>
      <c r="BH2284" s="11"/>
      <c r="BI2284" s="11"/>
      <c r="BJ2284" s="11"/>
      <c r="BK2284" s="11"/>
      <c r="BL2284" s="11"/>
      <c r="BM2284" s="11"/>
      <c r="BN2284" s="11"/>
      <c r="BO2284" s="11"/>
      <c r="BP2284" s="1" t="str">
        <v>0- Port Costs</v>
      </c>
      <c r="BT2284" s="1" t="str">
        <v>0- Port Value</v>
      </c>
      <c r="BU2284" s="11"/>
    </row>
    <row r="2285" spans="8:73" hidden="1" outlineLevel="1" x14ac:dyDescent="0.3">
      <c r="H2285" s="1" t="str">
        <v>0 - BM Costs</v>
      </c>
      <c r="L2285" s="1" t="str">
        <v>0 - BM Port</v>
      </c>
      <c r="N2285" s="1" t="str">
        <v>0 - Port Assets</v>
      </c>
      <c r="O2285" s="11"/>
      <c r="P2285" s="11"/>
      <c r="Q2285" s="11"/>
      <c r="R2285" s="11"/>
      <c r="S2285" s="11"/>
      <c r="T2285" s="11"/>
      <c r="U2285" s="11"/>
      <c r="V2285" s="11"/>
      <c r="W2285" s="11"/>
      <c r="X2285" s="11"/>
      <c r="Y2285" s="11"/>
      <c r="Z2285" s="11"/>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c r="BC2285" s="11"/>
      <c r="BD2285" s="11"/>
      <c r="BE2285" s="11"/>
      <c r="BF2285" s="11"/>
      <c r="BG2285" s="11"/>
      <c r="BH2285" s="11"/>
      <c r="BI2285" s="11"/>
      <c r="BJ2285" s="11"/>
      <c r="BK2285" s="11"/>
      <c r="BL2285" s="11"/>
      <c r="BM2285" s="11"/>
      <c r="BN2285" s="11"/>
      <c r="BO2285" s="11"/>
      <c r="BP2285" s="1" t="str">
        <v>0- Port Costs</v>
      </c>
      <c r="BT2285" s="1" t="str">
        <v>0- Port Value</v>
      </c>
      <c r="BU2285" s="11"/>
    </row>
    <row r="2286" spans="8:73" hidden="1" outlineLevel="1" x14ac:dyDescent="0.3">
      <c r="H2286" s="1" t="str">
        <v>0 - BM Costs</v>
      </c>
      <c r="L2286" s="1" t="str">
        <v>0 - BM Port</v>
      </c>
      <c r="N2286" s="1" t="str">
        <v>0 - Port Assets</v>
      </c>
      <c r="O2286" s="11"/>
      <c r="P2286" s="11"/>
      <c r="Q2286" s="11"/>
      <c r="R2286" s="11"/>
      <c r="S2286" s="11"/>
      <c r="T2286" s="11"/>
      <c r="U2286" s="11"/>
      <c r="V2286" s="11"/>
      <c r="W2286" s="11"/>
      <c r="X2286" s="11"/>
      <c r="Y2286" s="11"/>
      <c r="Z2286" s="11"/>
      <c r="AA2286" s="11"/>
      <c r="AB2286" s="11"/>
      <c r="AC2286" s="11"/>
      <c r="AD2286" s="11"/>
      <c r="AE2286" s="11"/>
      <c r="AF2286" s="11"/>
      <c r="AG2286" s="11"/>
      <c r="AH2286" s="11"/>
      <c r="AI2286" s="11"/>
      <c r="AJ2286" s="11"/>
      <c r="AK2286" s="11"/>
      <c r="AL2286" s="11"/>
      <c r="AM2286" s="11"/>
      <c r="AN2286" s="11"/>
      <c r="AO2286" s="11"/>
      <c r="AP2286" s="11"/>
      <c r="AQ2286" s="11"/>
      <c r="AR2286" s="11"/>
      <c r="AS2286" s="11"/>
      <c r="AT2286" s="11"/>
      <c r="AU2286" s="11"/>
      <c r="AV2286" s="11"/>
      <c r="AW2286" s="11"/>
      <c r="AX2286" s="11"/>
      <c r="AY2286" s="11"/>
      <c r="AZ2286" s="11"/>
      <c r="BA2286" s="11"/>
      <c r="BB2286" s="11"/>
      <c r="BC2286" s="11"/>
      <c r="BD2286" s="11"/>
      <c r="BE2286" s="11"/>
      <c r="BF2286" s="11"/>
      <c r="BG2286" s="11"/>
      <c r="BH2286" s="11"/>
      <c r="BI2286" s="11"/>
      <c r="BJ2286" s="11"/>
      <c r="BK2286" s="11"/>
      <c r="BL2286" s="11"/>
      <c r="BM2286" s="11"/>
      <c r="BN2286" s="11"/>
      <c r="BO2286" s="11"/>
      <c r="BP2286" s="1" t="str">
        <v>0- Port Costs</v>
      </c>
      <c r="BT2286" s="1" t="str">
        <v>0- Port Value</v>
      </c>
      <c r="BU2286" s="11"/>
    </row>
    <row r="2287" spans="8:73" hidden="1" outlineLevel="1" x14ac:dyDescent="0.3">
      <c r="H2287" s="1" t="str">
        <v>0 - BM Costs</v>
      </c>
      <c r="L2287" s="1" t="str">
        <v>0 - BM Port</v>
      </c>
      <c r="N2287" s="1" t="str">
        <v>0 - Port Assets</v>
      </c>
      <c r="O2287" s="11"/>
      <c r="P2287" s="11"/>
      <c r="Q2287" s="11"/>
      <c r="R2287" s="11"/>
      <c r="S2287" s="11"/>
      <c r="T2287" s="11"/>
      <c r="U2287" s="11"/>
      <c r="V2287" s="11"/>
      <c r="W2287" s="11"/>
      <c r="X2287" s="11"/>
      <c r="Y2287" s="11"/>
      <c r="Z2287" s="11"/>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c r="BC2287" s="11"/>
      <c r="BD2287" s="11"/>
      <c r="BE2287" s="11"/>
      <c r="BF2287" s="11"/>
      <c r="BG2287" s="11"/>
      <c r="BH2287" s="11"/>
      <c r="BI2287" s="11"/>
      <c r="BJ2287" s="11"/>
      <c r="BK2287" s="11"/>
      <c r="BL2287" s="11"/>
      <c r="BM2287" s="11"/>
      <c r="BN2287" s="11"/>
      <c r="BO2287" s="11"/>
      <c r="BP2287" s="1" t="str">
        <v>0- Port Costs</v>
      </c>
      <c r="BT2287" s="1" t="str">
        <v>0- Port Value</v>
      </c>
      <c r="BU2287" s="11"/>
    </row>
    <row r="2288" spans="8:73" hidden="1" outlineLevel="1" x14ac:dyDescent="0.3">
      <c r="H2288" s="1" t="str">
        <v>0 - BM Costs</v>
      </c>
      <c r="L2288" s="1" t="str">
        <v>0 - BM Port</v>
      </c>
      <c r="N2288" s="1" t="str">
        <v>0 - Port Assets</v>
      </c>
      <c r="O2288" s="11"/>
      <c r="P2288" s="11"/>
      <c r="Q2288" s="11"/>
      <c r="R2288" s="11"/>
      <c r="S2288" s="11"/>
      <c r="T2288" s="11"/>
      <c r="U2288" s="11"/>
      <c r="V2288" s="11"/>
      <c r="W2288" s="11"/>
      <c r="X2288" s="11"/>
      <c r="Y2288" s="11"/>
      <c r="Z2288" s="11"/>
      <c r="AA2288" s="11"/>
      <c r="AB2288" s="11"/>
      <c r="AC2288" s="11"/>
      <c r="AD2288" s="11"/>
      <c r="AE2288" s="11"/>
      <c r="AF2288" s="11"/>
      <c r="AG2288" s="11"/>
      <c r="AH2288" s="11"/>
      <c r="AI2288" s="11"/>
      <c r="AJ2288" s="11"/>
      <c r="AK2288" s="11"/>
      <c r="AL2288" s="11"/>
      <c r="AM2288" s="11"/>
      <c r="AN2288" s="11"/>
      <c r="AO2288" s="11"/>
      <c r="AP2288" s="11"/>
      <c r="AQ2288" s="11"/>
      <c r="AR2288" s="11"/>
      <c r="AS2288" s="11"/>
      <c r="AT2288" s="11"/>
      <c r="AU2288" s="11"/>
      <c r="AV2288" s="11"/>
      <c r="AW2288" s="11"/>
      <c r="AX2288" s="11"/>
      <c r="AY2288" s="11"/>
      <c r="AZ2288" s="11"/>
      <c r="BA2288" s="11"/>
      <c r="BB2288" s="11"/>
      <c r="BC2288" s="11"/>
      <c r="BD2288" s="11"/>
      <c r="BE2288" s="11"/>
      <c r="BF2288" s="11"/>
      <c r="BG2288" s="11"/>
      <c r="BH2288" s="11"/>
      <c r="BI2288" s="11"/>
      <c r="BJ2288" s="11"/>
      <c r="BK2288" s="11"/>
      <c r="BL2288" s="11"/>
      <c r="BM2288" s="11"/>
      <c r="BN2288" s="11"/>
      <c r="BO2288" s="11"/>
      <c r="BP2288" s="1" t="str">
        <v>0- Port Costs</v>
      </c>
      <c r="BT2288" s="1" t="str">
        <v>0- Port Value</v>
      </c>
      <c r="BU2288" s="11"/>
    </row>
    <row r="2289" spans="8:73" hidden="1" outlineLevel="1" x14ac:dyDescent="0.3">
      <c r="H2289" s="1" t="str">
        <v>0 - BM Costs</v>
      </c>
      <c r="L2289" s="1" t="str">
        <v>0 - BM Port</v>
      </c>
      <c r="N2289" s="1" t="str">
        <v>0 - Port Assets</v>
      </c>
      <c r="O2289" s="11"/>
      <c r="P2289" s="11"/>
      <c r="Q2289" s="11"/>
      <c r="R2289" s="11"/>
      <c r="S2289" s="11"/>
      <c r="T2289" s="11"/>
      <c r="U2289" s="11"/>
      <c r="V2289" s="11"/>
      <c r="W2289" s="11"/>
      <c r="X2289" s="11"/>
      <c r="Y2289" s="11"/>
      <c r="Z2289" s="11"/>
      <c r="AA2289" s="11"/>
      <c r="AB2289" s="11"/>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c r="BC2289" s="11"/>
      <c r="BD2289" s="11"/>
      <c r="BE2289" s="11"/>
      <c r="BF2289" s="11"/>
      <c r="BG2289" s="11"/>
      <c r="BH2289" s="11"/>
      <c r="BI2289" s="11"/>
      <c r="BJ2289" s="11"/>
      <c r="BK2289" s="11"/>
      <c r="BL2289" s="11"/>
      <c r="BM2289" s="11"/>
      <c r="BN2289" s="11"/>
      <c r="BO2289" s="11"/>
      <c r="BP2289" s="1" t="str">
        <v>0- Port Costs</v>
      </c>
      <c r="BT2289" s="1" t="str">
        <v>0- Port Value</v>
      </c>
      <c r="BU2289" s="11"/>
    </row>
    <row r="2290" spans="8:73" hidden="1" outlineLevel="1" x14ac:dyDescent="0.3">
      <c r="H2290" s="1" t="str">
        <v>0 - BM Costs</v>
      </c>
      <c r="L2290" s="1" t="str">
        <v>0 - BM Port</v>
      </c>
      <c r="N2290" s="1" t="str">
        <v>0 - Port Assets</v>
      </c>
      <c r="O2290" s="11"/>
      <c r="P2290" s="11"/>
      <c r="Q2290" s="11"/>
      <c r="R2290" s="11"/>
      <c r="S2290" s="11"/>
      <c r="T2290" s="11"/>
      <c r="U2290" s="11"/>
      <c r="V2290" s="11"/>
      <c r="W2290" s="11"/>
      <c r="X2290" s="11"/>
      <c r="Y2290" s="11"/>
      <c r="Z2290" s="11"/>
      <c r="AA2290" s="11"/>
      <c r="AB2290" s="11"/>
      <c r="AC2290" s="11"/>
      <c r="AD2290" s="11"/>
      <c r="AE2290" s="11"/>
      <c r="AF2290" s="11"/>
      <c r="AG2290" s="11"/>
      <c r="AH2290" s="11"/>
      <c r="AI2290" s="11"/>
      <c r="AJ2290" s="11"/>
      <c r="AK2290" s="11"/>
      <c r="AL2290" s="11"/>
      <c r="AM2290" s="11"/>
      <c r="AN2290" s="11"/>
      <c r="AO2290" s="11"/>
      <c r="AP2290" s="11"/>
      <c r="AQ2290" s="11"/>
      <c r="AR2290" s="11"/>
      <c r="AS2290" s="11"/>
      <c r="AT2290" s="11"/>
      <c r="AU2290" s="11"/>
      <c r="AV2290" s="11"/>
      <c r="AW2290" s="11"/>
      <c r="AX2290" s="11"/>
      <c r="AY2290" s="11"/>
      <c r="AZ2290" s="11"/>
      <c r="BA2290" s="11"/>
      <c r="BB2290" s="11"/>
      <c r="BC2290" s="11"/>
      <c r="BD2290" s="11"/>
      <c r="BE2290" s="11"/>
      <c r="BF2290" s="11"/>
      <c r="BG2290" s="11"/>
      <c r="BH2290" s="11"/>
      <c r="BI2290" s="11"/>
      <c r="BJ2290" s="11"/>
      <c r="BK2290" s="11"/>
      <c r="BL2290" s="11"/>
      <c r="BM2290" s="11"/>
      <c r="BN2290" s="11"/>
      <c r="BO2290" s="11"/>
      <c r="BP2290" s="1" t="str">
        <v>0- Port Costs</v>
      </c>
      <c r="BT2290" s="1" t="str">
        <v>0- Port Value</v>
      </c>
      <c r="BU2290" s="11"/>
    </row>
    <row r="2291" spans="8:73" hidden="1" outlineLevel="1" x14ac:dyDescent="0.3">
      <c r="H2291" s="1" t="str">
        <v>0 - BM Costs</v>
      </c>
      <c r="L2291" s="1" t="str">
        <v>0 - BM Port</v>
      </c>
      <c r="N2291" s="1" t="str">
        <v>0 - Port Assets</v>
      </c>
      <c r="O2291" s="11"/>
      <c r="P2291" s="11"/>
      <c r="Q2291" s="11"/>
      <c r="R2291" s="11"/>
      <c r="S2291" s="11"/>
      <c r="T2291" s="11"/>
      <c r="U2291" s="11"/>
      <c r="V2291" s="11"/>
      <c r="W2291" s="11"/>
      <c r="X2291" s="11"/>
      <c r="Y2291" s="11"/>
      <c r="Z2291" s="11"/>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c r="BC2291" s="11"/>
      <c r="BD2291" s="11"/>
      <c r="BE2291" s="11"/>
      <c r="BF2291" s="11"/>
      <c r="BG2291" s="11"/>
      <c r="BH2291" s="11"/>
      <c r="BI2291" s="11"/>
      <c r="BJ2291" s="11"/>
      <c r="BK2291" s="11"/>
      <c r="BL2291" s="11"/>
      <c r="BM2291" s="11"/>
      <c r="BN2291" s="11"/>
      <c r="BO2291" s="11"/>
      <c r="BP2291" s="1" t="str">
        <v>0- Port Costs</v>
      </c>
      <c r="BT2291" s="1" t="str">
        <v>0- Port Value</v>
      </c>
      <c r="BU2291" s="11"/>
    </row>
    <row r="2292" spans="8:73" hidden="1" outlineLevel="1" x14ac:dyDescent="0.3">
      <c r="H2292" s="1" t="str">
        <v>0 - BM Costs</v>
      </c>
      <c r="L2292" s="1" t="str">
        <v>0 - BM Port</v>
      </c>
      <c r="N2292" s="1" t="str">
        <v>0 - Port Assets</v>
      </c>
      <c r="O2292" s="11"/>
      <c r="P2292" s="11"/>
      <c r="Q2292" s="11"/>
      <c r="R2292" s="11"/>
      <c r="S2292" s="11"/>
      <c r="T2292" s="11"/>
      <c r="U2292" s="11"/>
      <c r="V2292" s="11"/>
      <c r="W2292" s="11"/>
      <c r="X2292" s="11"/>
      <c r="Y2292" s="11"/>
      <c r="Z2292" s="11"/>
      <c r="AA2292" s="11"/>
      <c r="AB2292" s="11"/>
      <c r="AC2292" s="11"/>
      <c r="AD2292" s="11"/>
      <c r="AE2292" s="11"/>
      <c r="AF2292" s="11"/>
      <c r="AG2292" s="11"/>
      <c r="AH2292" s="11"/>
      <c r="AI2292" s="11"/>
      <c r="AJ2292" s="11"/>
      <c r="AK2292" s="11"/>
      <c r="AL2292" s="11"/>
      <c r="AM2292" s="11"/>
      <c r="AN2292" s="11"/>
      <c r="AO2292" s="11"/>
      <c r="AP2292" s="11"/>
      <c r="AQ2292" s="11"/>
      <c r="AR2292" s="11"/>
      <c r="AS2292" s="11"/>
      <c r="AT2292" s="11"/>
      <c r="AU2292" s="11"/>
      <c r="AV2292" s="11"/>
      <c r="AW2292" s="11"/>
      <c r="AX2292" s="11"/>
      <c r="AY2292" s="11"/>
      <c r="AZ2292" s="11"/>
      <c r="BA2292" s="11"/>
      <c r="BB2292" s="11"/>
      <c r="BC2292" s="11"/>
      <c r="BD2292" s="11"/>
      <c r="BE2292" s="11"/>
      <c r="BF2292" s="11"/>
      <c r="BG2292" s="11"/>
      <c r="BH2292" s="11"/>
      <c r="BI2292" s="11"/>
      <c r="BJ2292" s="11"/>
      <c r="BK2292" s="11"/>
      <c r="BL2292" s="11"/>
      <c r="BM2292" s="11"/>
      <c r="BN2292" s="11"/>
      <c r="BO2292" s="11"/>
      <c r="BP2292" s="1" t="str">
        <v>0- Port Costs</v>
      </c>
      <c r="BT2292" s="1" t="str">
        <v>0- Port Value</v>
      </c>
      <c r="BU2292" s="11"/>
    </row>
    <row r="2293" spans="8:73" hidden="1" outlineLevel="1" x14ac:dyDescent="0.3">
      <c r="H2293" s="1" t="str">
        <v>0 - BM Costs</v>
      </c>
      <c r="L2293" s="1" t="str">
        <v>0 - BM Port</v>
      </c>
      <c r="N2293" s="1" t="str">
        <v>0 - Port Assets</v>
      </c>
      <c r="O2293" s="11"/>
      <c r="P2293" s="11"/>
      <c r="Q2293" s="11"/>
      <c r="R2293" s="11"/>
      <c r="S2293" s="11"/>
      <c r="T2293" s="11"/>
      <c r="U2293" s="11"/>
      <c r="V2293" s="11"/>
      <c r="W2293" s="11"/>
      <c r="X2293" s="11"/>
      <c r="Y2293" s="11"/>
      <c r="Z2293" s="11"/>
      <c r="AA2293" s="11"/>
      <c r="AB2293" s="11"/>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c r="BC2293" s="11"/>
      <c r="BD2293" s="11"/>
      <c r="BE2293" s="11"/>
      <c r="BF2293" s="11"/>
      <c r="BG2293" s="11"/>
      <c r="BH2293" s="11"/>
      <c r="BI2293" s="11"/>
      <c r="BJ2293" s="11"/>
      <c r="BK2293" s="11"/>
      <c r="BL2293" s="11"/>
      <c r="BM2293" s="11"/>
      <c r="BN2293" s="11"/>
      <c r="BO2293" s="11"/>
      <c r="BP2293" s="1" t="str">
        <v>0- Port Costs</v>
      </c>
      <c r="BT2293" s="1" t="str">
        <v>0- Port Value</v>
      </c>
      <c r="BU2293" s="11"/>
    </row>
    <row r="2294" spans="8:73" hidden="1" outlineLevel="1" x14ac:dyDescent="0.3">
      <c r="H2294" s="1" t="str">
        <v>0 - BM Costs</v>
      </c>
      <c r="L2294" s="1" t="str">
        <v>0 - BM Port</v>
      </c>
      <c r="N2294" s="1" t="str">
        <v>0 - Port Assets</v>
      </c>
      <c r="O2294" s="11"/>
      <c r="P2294" s="11"/>
      <c r="Q2294" s="11"/>
      <c r="R2294" s="11"/>
      <c r="S2294" s="11"/>
      <c r="T2294" s="11"/>
      <c r="U2294" s="11"/>
      <c r="V2294" s="11"/>
      <c r="W2294" s="11"/>
      <c r="X2294" s="11"/>
      <c r="Y2294" s="11"/>
      <c r="Z2294" s="11"/>
      <c r="AA2294" s="11"/>
      <c r="AB2294" s="11"/>
      <c r="AC2294" s="11"/>
      <c r="AD2294" s="11"/>
      <c r="AE2294" s="11"/>
      <c r="AF2294" s="11"/>
      <c r="AG2294" s="11"/>
      <c r="AH2294" s="11"/>
      <c r="AI2294" s="11"/>
      <c r="AJ2294" s="11"/>
      <c r="AK2294" s="11"/>
      <c r="AL2294" s="11"/>
      <c r="AM2294" s="11"/>
      <c r="AN2294" s="11"/>
      <c r="AO2294" s="11"/>
      <c r="AP2294" s="11"/>
      <c r="AQ2294" s="11"/>
      <c r="AR2294" s="11"/>
      <c r="AS2294" s="11"/>
      <c r="AT2294" s="11"/>
      <c r="AU2294" s="11"/>
      <c r="AV2294" s="11"/>
      <c r="AW2294" s="11"/>
      <c r="AX2294" s="11"/>
      <c r="AY2294" s="11"/>
      <c r="AZ2294" s="11"/>
      <c r="BA2294" s="11"/>
      <c r="BB2294" s="11"/>
      <c r="BC2294" s="11"/>
      <c r="BD2294" s="11"/>
      <c r="BE2294" s="11"/>
      <c r="BF2294" s="11"/>
      <c r="BG2294" s="11"/>
      <c r="BH2294" s="11"/>
      <c r="BI2294" s="11"/>
      <c r="BJ2294" s="11"/>
      <c r="BK2294" s="11"/>
      <c r="BL2294" s="11"/>
      <c r="BM2294" s="11"/>
      <c r="BN2294" s="11"/>
      <c r="BO2294" s="11"/>
      <c r="BP2294" s="1" t="str">
        <v>0- Port Costs</v>
      </c>
      <c r="BT2294" s="1" t="str">
        <v>0- Port Value</v>
      </c>
      <c r="BU2294" s="11"/>
    </row>
    <row r="2295" spans="8:73" hidden="1" outlineLevel="1" x14ac:dyDescent="0.3">
      <c r="H2295" s="1" t="str">
        <v>0 - BM Costs</v>
      </c>
      <c r="L2295" s="1" t="str">
        <v>0 - BM Port</v>
      </c>
      <c r="N2295" s="1" t="str">
        <v>0 - Port Assets</v>
      </c>
      <c r="O2295" s="11"/>
      <c r="P2295" s="11"/>
      <c r="Q2295" s="11"/>
      <c r="R2295" s="11"/>
      <c r="S2295" s="11"/>
      <c r="T2295" s="11"/>
      <c r="U2295" s="11"/>
      <c r="V2295" s="11"/>
      <c r="W2295" s="11"/>
      <c r="X2295" s="11"/>
      <c r="Y2295" s="11"/>
      <c r="Z2295" s="11"/>
      <c r="AA2295" s="11"/>
      <c r="AB2295" s="11"/>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c r="BC2295" s="11"/>
      <c r="BD2295" s="11"/>
      <c r="BE2295" s="11"/>
      <c r="BF2295" s="11"/>
      <c r="BG2295" s="11"/>
      <c r="BH2295" s="11"/>
      <c r="BI2295" s="11"/>
      <c r="BJ2295" s="11"/>
      <c r="BK2295" s="11"/>
      <c r="BL2295" s="11"/>
      <c r="BM2295" s="11"/>
      <c r="BN2295" s="11"/>
      <c r="BO2295" s="11"/>
      <c r="BP2295" s="1" t="str">
        <v>0- Port Costs</v>
      </c>
      <c r="BT2295" s="1" t="str">
        <v>0- Port Value</v>
      </c>
      <c r="BU2295" s="11"/>
    </row>
    <row r="2296" spans="8:73" hidden="1" outlineLevel="1" x14ac:dyDescent="0.3">
      <c r="H2296" s="1" t="str">
        <v>0 - BM Costs</v>
      </c>
      <c r="L2296" s="1" t="str">
        <v>0 - BM Port</v>
      </c>
      <c r="N2296" s="1" t="str">
        <v>0 - Port Assets</v>
      </c>
      <c r="O2296" s="11"/>
      <c r="P2296" s="11"/>
      <c r="Q2296" s="11"/>
      <c r="R2296" s="11"/>
      <c r="S2296" s="11"/>
      <c r="T2296" s="11"/>
      <c r="U2296" s="11"/>
      <c r="V2296" s="11"/>
      <c r="W2296" s="11"/>
      <c r="X2296" s="11"/>
      <c r="Y2296" s="11"/>
      <c r="Z2296" s="11"/>
      <c r="AA2296" s="11"/>
      <c r="AB2296" s="11"/>
      <c r="AC2296" s="11"/>
      <c r="AD2296" s="11"/>
      <c r="AE2296" s="11"/>
      <c r="AF2296" s="11"/>
      <c r="AG2296" s="11"/>
      <c r="AH2296" s="11"/>
      <c r="AI2296" s="11"/>
      <c r="AJ2296" s="11"/>
      <c r="AK2296" s="11"/>
      <c r="AL2296" s="11"/>
      <c r="AM2296" s="11"/>
      <c r="AN2296" s="11"/>
      <c r="AO2296" s="11"/>
      <c r="AP2296" s="11"/>
      <c r="AQ2296" s="11"/>
      <c r="AR2296" s="11"/>
      <c r="AS2296" s="11"/>
      <c r="AT2296" s="11"/>
      <c r="AU2296" s="11"/>
      <c r="AV2296" s="11"/>
      <c r="AW2296" s="11"/>
      <c r="AX2296" s="11"/>
      <c r="AY2296" s="11"/>
      <c r="AZ2296" s="11"/>
      <c r="BA2296" s="11"/>
      <c r="BB2296" s="11"/>
      <c r="BC2296" s="11"/>
      <c r="BD2296" s="11"/>
      <c r="BE2296" s="11"/>
      <c r="BF2296" s="11"/>
      <c r="BG2296" s="11"/>
      <c r="BH2296" s="11"/>
      <c r="BI2296" s="11"/>
      <c r="BJ2296" s="11"/>
      <c r="BK2296" s="11"/>
      <c r="BL2296" s="11"/>
      <c r="BM2296" s="11"/>
      <c r="BN2296" s="11"/>
      <c r="BO2296" s="11"/>
      <c r="BP2296" s="1" t="str">
        <v>0- Port Costs</v>
      </c>
      <c r="BT2296" s="1" t="str">
        <v>0- Port Value</v>
      </c>
      <c r="BU2296" s="11"/>
    </row>
    <row r="2297" spans="8:73" hidden="1" outlineLevel="1" x14ac:dyDescent="0.3">
      <c r="H2297" s="1" t="str">
        <v>0 - BM Costs</v>
      </c>
      <c r="L2297" s="1" t="str">
        <v>0 - BM Port</v>
      </c>
      <c r="N2297" s="1" t="str">
        <v>0 - Port Assets</v>
      </c>
      <c r="O2297" s="11"/>
      <c r="P2297" s="11"/>
      <c r="Q2297" s="11"/>
      <c r="R2297" s="11"/>
      <c r="S2297" s="11"/>
      <c r="T2297" s="11"/>
      <c r="U2297" s="11"/>
      <c r="V2297" s="11"/>
      <c r="W2297" s="11"/>
      <c r="X2297" s="11"/>
      <c r="Y2297" s="11"/>
      <c r="Z2297" s="11"/>
      <c r="AA2297" s="11"/>
      <c r="AB2297" s="11"/>
      <c r="AC2297" s="11"/>
      <c r="AD2297" s="11"/>
      <c r="AE2297" s="11"/>
      <c r="AF2297" s="11"/>
      <c r="AG2297" s="11"/>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c r="BC2297" s="11"/>
      <c r="BD2297" s="11"/>
      <c r="BE2297" s="11"/>
      <c r="BF2297" s="11"/>
      <c r="BG2297" s="11"/>
      <c r="BH2297" s="11"/>
      <c r="BI2297" s="11"/>
      <c r="BJ2297" s="11"/>
      <c r="BK2297" s="11"/>
      <c r="BL2297" s="11"/>
      <c r="BM2297" s="11"/>
      <c r="BN2297" s="11"/>
      <c r="BO2297" s="11"/>
      <c r="BP2297" s="1" t="str">
        <v>0- Port Costs</v>
      </c>
      <c r="BT2297" s="1" t="str">
        <v>0- Port Value</v>
      </c>
      <c r="BU2297" s="11"/>
    </row>
    <row r="2298" spans="8:73" hidden="1" outlineLevel="1" x14ac:dyDescent="0.3">
      <c r="H2298" s="1" t="str">
        <v>0 - BM Costs</v>
      </c>
      <c r="L2298" s="1" t="str">
        <v>0 - BM Port</v>
      </c>
      <c r="N2298" s="1" t="str">
        <v>0 - Port Assets</v>
      </c>
      <c r="O2298" s="11"/>
      <c r="P2298" s="11"/>
      <c r="Q2298" s="11"/>
      <c r="R2298" s="11"/>
      <c r="S2298" s="11"/>
      <c r="T2298" s="11"/>
      <c r="U2298" s="11"/>
      <c r="V2298" s="11"/>
      <c r="W2298" s="11"/>
      <c r="X2298" s="11"/>
      <c r="Y2298" s="11"/>
      <c r="Z2298" s="11"/>
      <c r="AA2298" s="11"/>
      <c r="AB2298" s="11"/>
      <c r="AC2298" s="11"/>
      <c r="AD2298" s="11"/>
      <c r="AE2298" s="11"/>
      <c r="AF2298" s="11"/>
      <c r="AG2298" s="11"/>
      <c r="AH2298" s="11"/>
      <c r="AI2298" s="11"/>
      <c r="AJ2298" s="11"/>
      <c r="AK2298" s="11"/>
      <c r="AL2298" s="11"/>
      <c r="AM2298" s="11"/>
      <c r="AN2298" s="11"/>
      <c r="AO2298" s="11"/>
      <c r="AP2298" s="11"/>
      <c r="AQ2298" s="11"/>
      <c r="AR2298" s="11"/>
      <c r="AS2298" s="11"/>
      <c r="AT2298" s="11"/>
      <c r="AU2298" s="11"/>
      <c r="AV2298" s="11"/>
      <c r="AW2298" s="11"/>
      <c r="AX2298" s="11"/>
      <c r="AY2298" s="11"/>
      <c r="AZ2298" s="11"/>
      <c r="BA2298" s="11"/>
      <c r="BB2298" s="11"/>
      <c r="BC2298" s="11"/>
      <c r="BD2298" s="11"/>
      <c r="BE2298" s="11"/>
      <c r="BF2298" s="11"/>
      <c r="BG2298" s="11"/>
      <c r="BH2298" s="11"/>
      <c r="BI2298" s="11"/>
      <c r="BJ2298" s="11"/>
      <c r="BK2298" s="11"/>
      <c r="BL2298" s="11"/>
      <c r="BM2298" s="11"/>
      <c r="BN2298" s="11"/>
      <c r="BO2298" s="11"/>
      <c r="BP2298" s="1" t="str">
        <v>0- Port Costs</v>
      </c>
      <c r="BT2298" s="1" t="str">
        <v>0- Port Value</v>
      </c>
      <c r="BU2298" s="11"/>
    </row>
    <row r="2299" spans="8:73" hidden="1" outlineLevel="1" x14ac:dyDescent="0.3">
      <c r="H2299" s="1" t="str">
        <v>0 - BM Costs</v>
      </c>
      <c r="L2299" s="1" t="str">
        <v>0 - BM Port</v>
      </c>
      <c r="N2299" s="1" t="str">
        <v>0 - Port Assets</v>
      </c>
      <c r="O2299" s="11"/>
      <c r="P2299" s="11"/>
      <c r="Q2299" s="11"/>
      <c r="R2299" s="11"/>
      <c r="S2299" s="11"/>
      <c r="T2299" s="11"/>
      <c r="U2299" s="11"/>
      <c r="V2299" s="11"/>
      <c r="W2299" s="11"/>
      <c r="X2299" s="11"/>
      <c r="Y2299" s="11"/>
      <c r="Z2299" s="11"/>
      <c r="AA2299" s="11"/>
      <c r="AB2299" s="11"/>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c r="BC2299" s="11"/>
      <c r="BD2299" s="11"/>
      <c r="BE2299" s="11"/>
      <c r="BF2299" s="11"/>
      <c r="BG2299" s="11"/>
      <c r="BH2299" s="11"/>
      <c r="BI2299" s="11"/>
      <c r="BJ2299" s="11"/>
      <c r="BK2299" s="11"/>
      <c r="BL2299" s="11"/>
      <c r="BM2299" s="11"/>
      <c r="BN2299" s="11"/>
      <c r="BO2299" s="11"/>
      <c r="BP2299" s="1" t="str">
        <v>0- Port Costs</v>
      </c>
      <c r="BT2299" s="1" t="str">
        <v>0- Port Value</v>
      </c>
      <c r="BU2299" s="11"/>
    </row>
    <row r="2300" spans="8:73" hidden="1" outlineLevel="1" x14ac:dyDescent="0.3">
      <c r="H2300" s="1" t="str">
        <v>0 - BM Costs</v>
      </c>
      <c r="L2300" s="1" t="str">
        <v>0 - BM Port</v>
      </c>
      <c r="N2300" s="1" t="str">
        <v>0 - Port Assets</v>
      </c>
      <c r="O2300" s="11"/>
      <c r="P2300" s="11"/>
      <c r="Q2300" s="11"/>
      <c r="R2300" s="11"/>
      <c r="S2300" s="11"/>
      <c r="T2300" s="11"/>
      <c r="U2300" s="11"/>
      <c r="V2300" s="11"/>
      <c r="W2300" s="11"/>
      <c r="X2300" s="11"/>
      <c r="Y2300" s="11"/>
      <c r="Z2300" s="11"/>
      <c r="AA2300" s="11"/>
      <c r="AB2300" s="11"/>
      <c r="AC2300" s="11"/>
      <c r="AD2300" s="11"/>
      <c r="AE2300" s="11"/>
      <c r="AF2300" s="11"/>
      <c r="AG2300" s="11"/>
      <c r="AH2300" s="11"/>
      <c r="AI2300" s="11"/>
      <c r="AJ2300" s="11"/>
      <c r="AK2300" s="11"/>
      <c r="AL2300" s="11"/>
      <c r="AM2300" s="11"/>
      <c r="AN2300" s="11"/>
      <c r="AO2300" s="11"/>
      <c r="AP2300" s="11"/>
      <c r="AQ2300" s="11"/>
      <c r="AR2300" s="11"/>
      <c r="AS2300" s="11"/>
      <c r="AT2300" s="11"/>
      <c r="AU2300" s="11"/>
      <c r="AV2300" s="11"/>
      <c r="AW2300" s="11"/>
      <c r="AX2300" s="11"/>
      <c r="AY2300" s="11"/>
      <c r="AZ2300" s="11"/>
      <c r="BA2300" s="11"/>
      <c r="BB2300" s="11"/>
      <c r="BC2300" s="11"/>
      <c r="BD2300" s="11"/>
      <c r="BE2300" s="11"/>
      <c r="BF2300" s="11"/>
      <c r="BG2300" s="11"/>
      <c r="BH2300" s="11"/>
      <c r="BI2300" s="11"/>
      <c r="BJ2300" s="11"/>
      <c r="BK2300" s="11"/>
      <c r="BL2300" s="11"/>
      <c r="BM2300" s="11"/>
      <c r="BN2300" s="11"/>
      <c r="BO2300" s="11"/>
      <c r="BP2300" s="1" t="str">
        <v>0- Port Costs</v>
      </c>
      <c r="BT2300" s="1" t="str">
        <v>0- Port Value</v>
      </c>
      <c r="BU2300" s="11"/>
    </row>
    <row r="2301" spans="8:73" hidden="1" outlineLevel="1" x14ac:dyDescent="0.3">
      <c r="H2301" s="1" t="str">
        <v>0 - BM Costs</v>
      </c>
      <c r="L2301" s="1" t="str">
        <v>0 - BM Port</v>
      </c>
      <c r="N2301" s="1" t="str">
        <v>0 - Port Assets</v>
      </c>
      <c r="O2301" s="11"/>
      <c r="P2301" s="11"/>
      <c r="Q2301" s="11"/>
      <c r="R2301" s="11"/>
      <c r="S2301" s="11"/>
      <c r="T2301" s="11"/>
      <c r="U2301" s="11"/>
      <c r="V2301" s="11"/>
      <c r="W2301" s="11"/>
      <c r="X2301" s="11"/>
      <c r="Y2301" s="11"/>
      <c r="Z2301" s="11"/>
      <c r="AA2301" s="11"/>
      <c r="AB2301" s="11"/>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c r="BC2301" s="11"/>
      <c r="BD2301" s="11"/>
      <c r="BE2301" s="11"/>
      <c r="BF2301" s="11"/>
      <c r="BG2301" s="11"/>
      <c r="BH2301" s="11"/>
      <c r="BI2301" s="11"/>
      <c r="BJ2301" s="11"/>
      <c r="BK2301" s="11"/>
      <c r="BL2301" s="11"/>
      <c r="BM2301" s="11"/>
      <c r="BN2301" s="11"/>
      <c r="BO2301" s="11"/>
      <c r="BP2301" s="1" t="str">
        <v>0- Port Costs</v>
      </c>
      <c r="BT2301" s="1" t="str">
        <v>0- Port Value</v>
      </c>
      <c r="BU2301" s="11"/>
    </row>
    <row r="2302" spans="8:73" hidden="1" outlineLevel="1" x14ac:dyDescent="0.3">
      <c r="H2302" s="1" t="str">
        <v>0 - BM Costs</v>
      </c>
      <c r="L2302" s="1" t="str">
        <v>0 - BM Port</v>
      </c>
      <c r="N2302" s="1" t="str">
        <v>0 - Port Assets</v>
      </c>
      <c r="O2302" s="11"/>
      <c r="P2302" s="11"/>
      <c r="Q2302" s="11"/>
      <c r="R2302" s="11"/>
      <c r="S2302" s="11"/>
      <c r="T2302" s="11"/>
      <c r="U2302" s="11"/>
      <c r="V2302" s="11"/>
      <c r="W2302" s="11"/>
      <c r="X2302" s="11"/>
      <c r="Y2302" s="11"/>
      <c r="Z2302" s="11"/>
      <c r="AA2302" s="11"/>
      <c r="AB2302" s="11"/>
      <c r="AC2302" s="11"/>
      <c r="AD2302" s="11"/>
      <c r="AE2302" s="11"/>
      <c r="AF2302" s="11"/>
      <c r="AG2302" s="11"/>
      <c r="AH2302" s="11"/>
      <c r="AI2302" s="11"/>
      <c r="AJ2302" s="11"/>
      <c r="AK2302" s="11"/>
      <c r="AL2302" s="11"/>
      <c r="AM2302" s="11"/>
      <c r="AN2302" s="11"/>
      <c r="AO2302" s="11"/>
      <c r="AP2302" s="11"/>
      <c r="AQ2302" s="11"/>
      <c r="AR2302" s="11"/>
      <c r="AS2302" s="11"/>
      <c r="AT2302" s="11"/>
      <c r="AU2302" s="11"/>
      <c r="AV2302" s="11"/>
      <c r="AW2302" s="11"/>
      <c r="AX2302" s="11"/>
      <c r="AY2302" s="11"/>
      <c r="AZ2302" s="11"/>
      <c r="BA2302" s="11"/>
      <c r="BB2302" s="11"/>
      <c r="BC2302" s="11"/>
      <c r="BD2302" s="11"/>
      <c r="BE2302" s="11"/>
      <c r="BF2302" s="11"/>
      <c r="BG2302" s="11"/>
      <c r="BH2302" s="11"/>
      <c r="BI2302" s="11"/>
      <c r="BJ2302" s="11"/>
      <c r="BK2302" s="11"/>
      <c r="BL2302" s="11"/>
      <c r="BM2302" s="11"/>
      <c r="BN2302" s="11"/>
      <c r="BO2302" s="11"/>
      <c r="BP2302" s="1" t="str">
        <v>0- Port Costs</v>
      </c>
      <c r="BT2302" s="1" t="str">
        <v>0- Port Value</v>
      </c>
      <c r="BU2302" s="11"/>
    </row>
    <row r="2303" spans="8:73" hidden="1" outlineLevel="1" x14ac:dyDescent="0.3">
      <c r="H2303" s="1" t="str">
        <v>0 - BM Costs</v>
      </c>
      <c r="L2303" s="1" t="str">
        <v>0 - BM Port</v>
      </c>
      <c r="N2303" s="1" t="str">
        <v>0 - Port Assets</v>
      </c>
      <c r="O2303" s="11"/>
      <c r="P2303" s="11"/>
      <c r="Q2303" s="11"/>
      <c r="R2303" s="11"/>
      <c r="S2303" s="11"/>
      <c r="T2303" s="11"/>
      <c r="U2303" s="11"/>
      <c r="V2303" s="11"/>
      <c r="W2303" s="11"/>
      <c r="X2303" s="11"/>
      <c r="Y2303" s="11"/>
      <c r="Z2303" s="11"/>
      <c r="AA2303" s="11"/>
      <c r="AB2303" s="11"/>
      <c r="AC2303" s="11"/>
      <c r="AD2303" s="11"/>
      <c r="AE2303" s="11"/>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c r="BC2303" s="11"/>
      <c r="BD2303" s="11"/>
      <c r="BE2303" s="11"/>
      <c r="BF2303" s="11"/>
      <c r="BG2303" s="11"/>
      <c r="BH2303" s="11"/>
      <c r="BI2303" s="11"/>
      <c r="BJ2303" s="11"/>
      <c r="BK2303" s="11"/>
      <c r="BL2303" s="11"/>
      <c r="BM2303" s="11"/>
      <c r="BN2303" s="11"/>
      <c r="BO2303" s="11"/>
      <c r="BP2303" s="1" t="str">
        <v>0- Port Costs</v>
      </c>
      <c r="BT2303" s="1" t="str">
        <v>0- Port Value</v>
      </c>
      <c r="BU2303" s="11"/>
    </row>
    <row r="2304" spans="8:73" hidden="1" outlineLevel="1" x14ac:dyDescent="0.3">
      <c r="H2304" s="1" t="str">
        <v>0 - BM Costs</v>
      </c>
      <c r="L2304" s="1" t="str">
        <v>0 - BM Port</v>
      </c>
      <c r="N2304" s="1" t="str">
        <v>0 - Port Assets</v>
      </c>
      <c r="O2304" s="11"/>
      <c r="P2304" s="11"/>
      <c r="Q2304" s="11"/>
      <c r="R2304" s="11"/>
      <c r="S2304" s="11"/>
      <c r="T2304" s="11"/>
      <c r="U2304" s="11"/>
      <c r="V2304" s="11"/>
      <c r="W2304" s="11"/>
      <c r="X2304" s="11"/>
      <c r="Y2304" s="11"/>
      <c r="Z2304" s="11"/>
      <c r="AA2304" s="11"/>
      <c r="AB2304" s="11"/>
      <c r="AC2304" s="11"/>
      <c r="AD2304" s="11"/>
      <c r="AE2304" s="11"/>
      <c r="AF2304" s="11"/>
      <c r="AG2304" s="11"/>
      <c r="AH2304" s="11"/>
      <c r="AI2304" s="11"/>
      <c r="AJ2304" s="11"/>
      <c r="AK2304" s="11"/>
      <c r="AL2304" s="11"/>
      <c r="AM2304" s="11"/>
      <c r="AN2304" s="11"/>
      <c r="AO2304" s="11"/>
      <c r="AP2304" s="11"/>
      <c r="AQ2304" s="11"/>
      <c r="AR2304" s="11"/>
      <c r="AS2304" s="11"/>
      <c r="AT2304" s="11"/>
      <c r="AU2304" s="11"/>
      <c r="AV2304" s="11"/>
      <c r="AW2304" s="11"/>
      <c r="AX2304" s="11"/>
      <c r="AY2304" s="11"/>
      <c r="AZ2304" s="11"/>
      <c r="BA2304" s="11"/>
      <c r="BB2304" s="11"/>
      <c r="BC2304" s="11"/>
      <c r="BD2304" s="11"/>
      <c r="BE2304" s="11"/>
      <c r="BF2304" s="11"/>
      <c r="BG2304" s="11"/>
      <c r="BH2304" s="11"/>
      <c r="BI2304" s="11"/>
      <c r="BJ2304" s="11"/>
      <c r="BK2304" s="11"/>
      <c r="BL2304" s="11"/>
      <c r="BM2304" s="11"/>
      <c r="BN2304" s="11"/>
      <c r="BO2304" s="11"/>
      <c r="BP2304" s="1" t="str">
        <v>0- Port Costs</v>
      </c>
      <c r="BT2304" s="1" t="str">
        <v>0- Port Value</v>
      </c>
      <c r="BU2304" s="11"/>
    </row>
    <row r="2305" spans="8:73" hidden="1" outlineLevel="1" x14ac:dyDescent="0.3">
      <c r="H2305" s="1" t="str">
        <v>0 - BM Costs</v>
      </c>
      <c r="L2305" s="1" t="str">
        <v>0 - BM Port</v>
      </c>
      <c r="N2305" s="1" t="str">
        <v>0 - Port Assets</v>
      </c>
      <c r="O2305" s="11"/>
      <c r="P2305" s="11"/>
      <c r="Q2305" s="11"/>
      <c r="R2305" s="11"/>
      <c r="S2305" s="11"/>
      <c r="T2305" s="11"/>
      <c r="U2305" s="11"/>
      <c r="V2305" s="11"/>
      <c r="W2305" s="11"/>
      <c r="X2305" s="11"/>
      <c r="Y2305" s="11"/>
      <c r="Z2305" s="11"/>
      <c r="AA2305" s="11"/>
      <c r="AB2305" s="11"/>
      <c r="AC2305" s="11"/>
      <c r="AD2305" s="11"/>
      <c r="AE2305" s="11"/>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c r="BC2305" s="11"/>
      <c r="BD2305" s="11"/>
      <c r="BE2305" s="11"/>
      <c r="BF2305" s="11"/>
      <c r="BG2305" s="11"/>
      <c r="BH2305" s="11"/>
      <c r="BI2305" s="11"/>
      <c r="BJ2305" s="11"/>
      <c r="BK2305" s="11"/>
      <c r="BL2305" s="11"/>
      <c r="BM2305" s="11"/>
      <c r="BN2305" s="11"/>
      <c r="BO2305" s="11"/>
      <c r="BP2305" s="1" t="str">
        <v>0- Port Costs</v>
      </c>
      <c r="BT2305" s="1" t="str">
        <v>0- Port Value</v>
      </c>
      <c r="BU2305" s="11"/>
    </row>
    <row r="2306" spans="8:73" hidden="1" outlineLevel="1" x14ac:dyDescent="0.3">
      <c r="H2306" s="1" t="str">
        <v>0 - BM Costs</v>
      </c>
      <c r="L2306" s="1" t="str">
        <v>0 - BM Port</v>
      </c>
      <c r="N2306" s="1" t="str">
        <v>0 - Port Assets</v>
      </c>
      <c r="O2306" s="11"/>
      <c r="P2306" s="11"/>
      <c r="Q2306" s="11"/>
      <c r="R2306" s="11"/>
      <c r="S2306" s="11"/>
      <c r="T2306" s="11"/>
      <c r="U2306" s="11"/>
      <c r="V2306" s="11"/>
      <c r="W2306" s="11"/>
      <c r="X2306" s="11"/>
      <c r="Y2306" s="11"/>
      <c r="Z2306" s="11"/>
      <c r="AA2306" s="11"/>
      <c r="AB2306" s="11"/>
      <c r="AC2306" s="11"/>
      <c r="AD2306" s="11"/>
      <c r="AE2306" s="11"/>
      <c r="AF2306" s="11"/>
      <c r="AG2306" s="11"/>
      <c r="AH2306" s="11"/>
      <c r="AI2306" s="11"/>
      <c r="AJ2306" s="11"/>
      <c r="AK2306" s="11"/>
      <c r="AL2306" s="11"/>
      <c r="AM2306" s="11"/>
      <c r="AN2306" s="11"/>
      <c r="AO2306" s="11"/>
      <c r="AP2306" s="11"/>
      <c r="AQ2306" s="11"/>
      <c r="AR2306" s="11"/>
      <c r="AS2306" s="11"/>
      <c r="AT2306" s="11"/>
      <c r="AU2306" s="11"/>
      <c r="AV2306" s="11"/>
      <c r="AW2306" s="11"/>
      <c r="AX2306" s="11"/>
      <c r="AY2306" s="11"/>
      <c r="AZ2306" s="11"/>
      <c r="BA2306" s="11"/>
      <c r="BB2306" s="11"/>
      <c r="BC2306" s="11"/>
      <c r="BD2306" s="11"/>
      <c r="BE2306" s="11"/>
      <c r="BF2306" s="11"/>
      <c r="BG2306" s="11"/>
      <c r="BH2306" s="11"/>
      <c r="BI2306" s="11"/>
      <c r="BJ2306" s="11"/>
      <c r="BK2306" s="11"/>
      <c r="BL2306" s="11"/>
      <c r="BM2306" s="11"/>
      <c r="BN2306" s="11"/>
      <c r="BO2306" s="11"/>
      <c r="BP2306" s="1" t="str">
        <v>0- Port Costs</v>
      </c>
      <c r="BT2306" s="1" t="str">
        <v>0- Port Value</v>
      </c>
      <c r="BU2306" s="11"/>
    </row>
    <row r="2307" spans="8:73" hidden="1" outlineLevel="1" x14ac:dyDescent="0.3">
      <c r="H2307" s="1" t="str">
        <v>0 - BM Costs</v>
      </c>
      <c r="L2307" s="1" t="str">
        <v>0 - BM Port</v>
      </c>
      <c r="N2307" s="1" t="str">
        <v>0 - Port Assets</v>
      </c>
      <c r="O2307" s="11"/>
      <c r="P2307" s="11"/>
      <c r="Q2307" s="11"/>
      <c r="R2307" s="11"/>
      <c r="S2307" s="11"/>
      <c r="T2307" s="11"/>
      <c r="U2307" s="11"/>
      <c r="V2307" s="11"/>
      <c r="W2307" s="11"/>
      <c r="X2307" s="11"/>
      <c r="Y2307" s="11"/>
      <c r="Z2307" s="11"/>
      <c r="AA2307" s="11"/>
      <c r="AB2307" s="11"/>
      <c r="AC2307" s="11"/>
      <c r="AD2307" s="11"/>
      <c r="AE2307" s="11"/>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c r="BC2307" s="11"/>
      <c r="BD2307" s="11"/>
      <c r="BE2307" s="11"/>
      <c r="BF2307" s="11"/>
      <c r="BG2307" s="11"/>
      <c r="BH2307" s="11"/>
      <c r="BI2307" s="11"/>
      <c r="BJ2307" s="11"/>
      <c r="BK2307" s="11"/>
      <c r="BL2307" s="11"/>
      <c r="BM2307" s="11"/>
      <c r="BN2307" s="11"/>
      <c r="BO2307" s="11"/>
      <c r="BP2307" s="1" t="str">
        <v>0- Port Costs</v>
      </c>
      <c r="BT2307" s="1" t="str">
        <v>0- Port Value</v>
      </c>
      <c r="BU2307" s="11"/>
    </row>
    <row r="2308" spans="8:73" hidden="1" outlineLevel="1" x14ac:dyDescent="0.3">
      <c r="H2308" s="1" t="str">
        <v>0 - BM Costs</v>
      </c>
      <c r="L2308" s="1" t="str">
        <v>0 - BM Port</v>
      </c>
      <c r="N2308" s="1" t="str">
        <v>0 - Port Assets</v>
      </c>
      <c r="O2308" s="11"/>
      <c r="P2308" s="11"/>
      <c r="Q2308" s="11"/>
      <c r="R2308" s="11"/>
      <c r="S2308" s="11"/>
      <c r="T2308" s="11"/>
      <c r="U2308" s="11"/>
      <c r="V2308" s="11"/>
      <c r="W2308" s="11"/>
      <c r="X2308" s="11"/>
      <c r="Y2308" s="11"/>
      <c r="Z2308" s="11"/>
      <c r="AA2308" s="11"/>
      <c r="AB2308" s="11"/>
      <c r="AC2308" s="11"/>
      <c r="AD2308" s="11"/>
      <c r="AE2308" s="11"/>
      <c r="AF2308" s="11"/>
      <c r="AG2308" s="11"/>
      <c r="AH2308" s="11"/>
      <c r="AI2308" s="11"/>
      <c r="AJ2308" s="11"/>
      <c r="AK2308" s="11"/>
      <c r="AL2308" s="11"/>
      <c r="AM2308" s="11"/>
      <c r="AN2308" s="11"/>
      <c r="AO2308" s="11"/>
      <c r="AP2308" s="11"/>
      <c r="AQ2308" s="11"/>
      <c r="AR2308" s="11"/>
      <c r="AS2308" s="11"/>
      <c r="AT2308" s="11"/>
      <c r="AU2308" s="11"/>
      <c r="AV2308" s="11"/>
      <c r="AW2308" s="11"/>
      <c r="AX2308" s="11"/>
      <c r="AY2308" s="11"/>
      <c r="AZ2308" s="11"/>
      <c r="BA2308" s="11"/>
      <c r="BB2308" s="11"/>
      <c r="BC2308" s="11"/>
      <c r="BD2308" s="11"/>
      <c r="BE2308" s="11"/>
      <c r="BF2308" s="11"/>
      <c r="BG2308" s="11"/>
      <c r="BH2308" s="11"/>
      <c r="BI2308" s="11"/>
      <c r="BJ2308" s="11"/>
      <c r="BK2308" s="11"/>
      <c r="BL2308" s="11"/>
      <c r="BM2308" s="11"/>
      <c r="BN2308" s="11"/>
      <c r="BO2308" s="11"/>
      <c r="BP2308" s="1" t="str">
        <v>0- Port Costs</v>
      </c>
      <c r="BT2308" s="1" t="str">
        <v>0- Port Value</v>
      </c>
      <c r="BU2308" s="11"/>
    </row>
    <row r="2309" spans="8:73" hidden="1" outlineLevel="1" x14ac:dyDescent="0.3">
      <c r="H2309" s="1" t="str">
        <v>0 - BM Costs</v>
      </c>
      <c r="L2309" s="1" t="str">
        <v>0 - BM Port</v>
      </c>
      <c r="N2309" s="1" t="str">
        <v>0 - Port Assets</v>
      </c>
      <c r="O2309" s="11"/>
      <c r="P2309" s="11"/>
      <c r="Q2309" s="11"/>
      <c r="R2309" s="11"/>
      <c r="S2309" s="11"/>
      <c r="T2309" s="11"/>
      <c r="U2309" s="11"/>
      <c r="V2309" s="11"/>
      <c r="W2309" s="11"/>
      <c r="X2309" s="11"/>
      <c r="Y2309" s="11"/>
      <c r="Z2309" s="11"/>
      <c r="AA2309" s="11"/>
      <c r="AB2309" s="11"/>
      <c r="AC2309" s="11"/>
      <c r="AD2309" s="11"/>
      <c r="AE2309" s="11"/>
      <c r="AF2309" s="11"/>
      <c r="AG2309" s="11"/>
      <c r="AH2309" s="11"/>
      <c r="AI2309" s="11"/>
      <c r="AJ2309" s="11"/>
      <c r="AK2309" s="11"/>
      <c r="AL2309" s="11"/>
      <c r="AM2309" s="11"/>
      <c r="AN2309" s="11"/>
      <c r="AO2309" s="11"/>
      <c r="AP2309" s="11"/>
      <c r="AQ2309" s="11"/>
      <c r="AR2309" s="11"/>
      <c r="AS2309" s="11"/>
      <c r="AT2309" s="11"/>
      <c r="AU2309" s="11"/>
      <c r="AV2309" s="11"/>
      <c r="AW2309" s="11"/>
      <c r="AX2309" s="11"/>
      <c r="AY2309" s="11"/>
      <c r="AZ2309" s="11"/>
      <c r="BA2309" s="11"/>
      <c r="BB2309" s="11"/>
      <c r="BC2309" s="11"/>
      <c r="BD2309" s="11"/>
      <c r="BE2309" s="11"/>
      <c r="BF2309" s="11"/>
      <c r="BG2309" s="11"/>
      <c r="BH2309" s="11"/>
      <c r="BI2309" s="11"/>
      <c r="BJ2309" s="11"/>
      <c r="BK2309" s="11"/>
      <c r="BL2309" s="11"/>
      <c r="BM2309" s="11"/>
      <c r="BN2309" s="11"/>
      <c r="BO2309" s="11"/>
      <c r="BP2309" s="1" t="str">
        <v>0- Port Costs</v>
      </c>
      <c r="BT2309" s="1" t="str">
        <v>0- Port Value</v>
      </c>
      <c r="BU2309" s="11"/>
    </row>
    <row r="2310" spans="8:73" hidden="1" outlineLevel="1" x14ac:dyDescent="0.3">
      <c r="H2310" s="1" t="str">
        <v>0 - BM Costs</v>
      </c>
      <c r="L2310" s="1" t="str">
        <v>0 - BM Port</v>
      </c>
      <c r="N2310" s="1" t="str">
        <v>0 - Port Assets</v>
      </c>
      <c r="O2310" s="11"/>
      <c r="P2310" s="11"/>
      <c r="Q2310" s="11"/>
      <c r="R2310" s="11"/>
      <c r="S2310" s="11"/>
      <c r="T2310" s="11"/>
      <c r="U2310" s="11"/>
      <c r="V2310" s="11"/>
      <c r="W2310" s="11"/>
      <c r="X2310" s="11"/>
      <c r="Y2310" s="11"/>
      <c r="Z2310" s="11"/>
      <c r="AA2310" s="11"/>
      <c r="AB2310" s="11"/>
      <c r="AC2310" s="11"/>
      <c r="AD2310" s="11"/>
      <c r="AE2310" s="11"/>
      <c r="AF2310" s="11"/>
      <c r="AG2310" s="11"/>
      <c r="AH2310" s="11"/>
      <c r="AI2310" s="11"/>
      <c r="AJ2310" s="11"/>
      <c r="AK2310" s="11"/>
      <c r="AL2310" s="11"/>
      <c r="AM2310" s="11"/>
      <c r="AN2310" s="11"/>
      <c r="AO2310" s="11"/>
      <c r="AP2310" s="11"/>
      <c r="AQ2310" s="11"/>
      <c r="AR2310" s="11"/>
      <c r="AS2310" s="11"/>
      <c r="AT2310" s="11"/>
      <c r="AU2310" s="11"/>
      <c r="AV2310" s="11"/>
      <c r="AW2310" s="11"/>
      <c r="AX2310" s="11"/>
      <c r="AY2310" s="11"/>
      <c r="AZ2310" s="11"/>
      <c r="BA2310" s="11"/>
      <c r="BB2310" s="11"/>
      <c r="BC2310" s="11"/>
      <c r="BD2310" s="11"/>
      <c r="BE2310" s="11"/>
      <c r="BF2310" s="11"/>
      <c r="BG2310" s="11"/>
      <c r="BH2310" s="11"/>
      <c r="BI2310" s="11"/>
      <c r="BJ2310" s="11"/>
      <c r="BK2310" s="11"/>
      <c r="BL2310" s="11"/>
      <c r="BM2310" s="11"/>
      <c r="BN2310" s="11"/>
      <c r="BO2310" s="11"/>
      <c r="BP2310" s="1" t="str">
        <v>0- Port Costs</v>
      </c>
      <c r="BT2310" s="1" t="str">
        <v>0- Port Value</v>
      </c>
      <c r="BU2310" s="11"/>
    </row>
    <row r="2311" spans="8:73" hidden="1" outlineLevel="1" x14ac:dyDescent="0.3">
      <c r="H2311" s="1" t="str">
        <v>0 - BM Costs</v>
      </c>
      <c r="L2311" s="1" t="str">
        <v>0 - BM Port</v>
      </c>
      <c r="N2311" s="1" t="str">
        <v>0 - Port Assets</v>
      </c>
      <c r="O2311" s="11"/>
      <c r="P2311" s="11"/>
      <c r="Q2311" s="11"/>
      <c r="R2311" s="11"/>
      <c r="S2311" s="11"/>
      <c r="T2311" s="11"/>
      <c r="U2311" s="11"/>
      <c r="V2311" s="11"/>
      <c r="W2311" s="11"/>
      <c r="X2311" s="11"/>
      <c r="Y2311" s="11"/>
      <c r="Z2311" s="11"/>
      <c r="AA2311" s="11"/>
      <c r="AB2311" s="11"/>
      <c r="AC2311" s="11"/>
      <c r="AD2311" s="11"/>
      <c r="AE2311" s="11"/>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c r="BC2311" s="11"/>
      <c r="BD2311" s="11"/>
      <c r="BE2311" s="11"/>
      <c r="BF2311" s="11"/>
      <c r="BG2311" s="11"/>
      <c r="BH2311" s="11"/>
      <c r="BI2311" s="11"/>
      <c r="BJ2311" s="11"/>
      <c r="BK2311" s="11"/>
      <c r="BL2311" s="11"/>
      <c r="BM2311" s="11"/>
      <c r="BN2311" s="11"/>
      <c r="BO2311" s="11"/>
      <c r="BP2311" s="1" t="str">
        <v>0- Port Costs</v>
      </c>
      <c r="BT2311" s="1" t="str">
        <v>0- Port Value</v>
      </c>
      <c r="BU2311" s="11"/>
    </row>
    <row r="2312" spans="8:73" hidden="1" outlineLevel="1" x14ac:dyDescent="0.3">
      <c r="H2312" s="1" t="str">
        <v>0 - BM Costs</v>
      </c>
      <c r="L2312" s="1" t="str">
        <v>0 - BM Port</v>
      </c>
      <c r="N2312" s="1" t="str">
        <v>0 - Port Assets</v>
      </c>
      <c r="O2312" s="11"/>
      <c r="P2312" s="11"/>
      <c r="Q2312" s="11"/>
      <c r="R2312" s="11"/>
      <c r="S2312" s="11"/>
      <c r="T2312" s="11"/>
      <c r="U2312" s="11"/>
      <c r="V2312" s="11"/>
      <c r="W2312" s="11"/>
      <c r="X2312" s="11"/>
      <c r="Y2312" s="11"/>
      <c r="Z2312" s="11"/>
      <c r="AA2312" s="11"/>
      <c r="AB2312" s="11"/>
      <c r="AC2312" s="11"/>
      <c r="AD2312" s="11"/>
      <c r="AE2312" s="11"/>
      <c r="AF2312" s="11"/>
      <c r="AG2312" s="11"/>
      <c r="AH2312" s="11"/>
      <c r="AI2312" s="11"/>
      <c r="AJ2312" s="11"/>
      <c r="AK2312" s="11"/>
      <c r="AL2312" s="11"/>
      <c r="AM2312" s="11"/>
      <c r="AN2312" s="11"/>
      <c r="AO2312" s="11"/>
      <c r="AP2312" s="11"/>
      <c r="AQ2312" s="11"/>
      <c r="AR2312" s="11"/>
      <c r="AS2312" s="11"/>
      <c r="AT2312" s="11"/>
      <c r="AU2312" s="11"/>
      <c r="AV2312" s="11"/>
      <c r="AW2312" s="11"/>
      <c r="AX2312" s="11"/>
      <c r="AY2312" s="11"/>
      <c r="AZ2312" s="11"/>
      <c r="BA2312" s="11"/>
      <c r="BB2312" s="11"/>
      <c r="BC2312" s="11"/>
      <c r="BD2312" s="11"/>
      <c r="BE2312" s="11"/>
      <c r="BF2312" s="11"/>
      <c r="BG2312" s="11"/>
      <c r="BH2312" s="11"/>
      <c r="BI2312" s="11"/>
      <c r="BJ2312" s="11"/>
      <c r="BK2312" s="11"/>
      <c r="BL2312" s="11"/>
      <c r="BM2312" s="11"/>
      <c r="BN2312" s="11"/>
      <c r="BO2312" s="11"/>
      <c r="BP2312" s="1" t="str">
        <v>0- Port Costs</v>
      </c>
      <c r="BT2312" s="1" t="str">
        <v>0- Port Value</v>
      </c>
      <c r="BU2312" s="11"/>
    </row>
    <row r="2313" spans="8:73" hidden="1" outlineLevel="1" x14ac:dyDescent="0.3">
      <c r="H2313" s="1" t="str">
        <v>0 - BM Costs</v>
      </c>
      <c r="L2313" s="1" t="str">
        <v>0 - BM Port</v>
      </c>
      <c r="N2313" s="1" t="str">
        <v>0 - Port Assets</v>
      </c>
      <c r="O2313" s="11"/>
      <c r="P2313" s="11"/>
      <c r="Q2313" s="11"/>
      <c r="R2313" s="11"/>
      <c r="S2313" s="11"/>
      <c r="T2313" s="11"/>
      <c r="U2313" s="11"/>
      <c r="V2313" s="11"/>
      <c r="W2313" s="11"/>
      <c r="X2313" s="11"/>
      <c r="Y2313" s="11"/>
      <c r="Z2313" s="11"/>
      <c r="AA2313" s="11"/>
      <c r="AB2313" s="11"/>
      <c r="AC2313" s="11"/>
      <c r="AD2313" s="11"/>
      <c r="AE2313" s="11"/>
      <c r="AF2313" s="11"/>
      <c r="AG2313" s="11"/>
      <c r="AH2313" s="11"/>
      <c r="AI2313" s="11"/>
      <c r="AJ2313" s="11"/>
      <c r="AK2313" s="11"/>
      <c r="AL2313" s="11"/>
      <c r="AM2313" s="11"/>
      <c r="AN2313" s="11"/>
      <c r="AO2313" s="11"/>
      <c r="AP2313" s="11"/>
      <c r="AQ2313" s="11"/>
      <c r="AR2313" s="11"/>
      <c r="AS2313" s="11"/>
      <c r="AT2313" s="11"/>
      <c r="AU2313" s="11"/>
      <c r="AV2313" s="11"/>
      <c r="AW2313" s="11"/>
      <c r="AX2313" s="11"/>
      <c r="AY2313" s="11"/>
      <c r="AZ2313" s="11"/>
      <c r="BA2313" s="11"/>
      <c r="BB2313" s="11"/>
      <c r="BC2313" s="11"/>
      <c r="BD2313" s="11"/>
      <c r="BE2313" s="11"/>
      <c r="BF2313" s="11"/>
      <c r="BG2313" s="11"/>
      <c r="BH2313" s="11"/>
      <c r="BI2313" s="11"/>
      <c r="BJ2313" s="11"/>
      <c r="BK2313" s="11"/>
      <c r="BL2313" s="11"/>
      <c r="BM2313" s="11"/>
      <c r="BN2313" s="11"/>
      <c r="BO2313" s="11"/>
      <c r="BP2313" s="1" t="str">
        <v>0- Port Costs</v>
      </c>
      <c r="BT2313" s="1" t="str">
        <v>0- Port Value</v>
      </c>
      <c r="BU2313" s="11"/>
    </row>
    <row r="2314" spans="8:73" hidden="1" outlineLevel="1" x14ac:dyDescent="0.3">
      <c r="H2314" s="1" t="str">
        <v>0 - BM Costs</v>
      </c>
      <c r="L2314" s="1" t="str">
        <v>0 - BM Port</v>
      </c>
      <c r="N2314" s="1" t="str">
        <v>0 - Port Assets</v>
      </c>
      <c r="O2314" s="11"/>
      <c r="P2314" s="11"/>
      <c r="Q2314" s="11"/>
      <c r="R2314" s="11"/>
      <c r="S2314" s="11"/>
      <c r="T2314" s="11"/>
      <c r="U2314" s="11"/>
      <c r="V2314" s="11"/>
      <c r="W2314" s="11"/>
      <c r="X2314" s="11"/>
      <c r="Y2314" s="11"/>
      <c r="Z2314" s="11"/>
      <c r="AA2314" s="11"/>
      <c r="AB2314" s="11"/>
      <c r="AC2314" s="11"/>
      <c r="AD2314" s="11"/>
      <c r="AE2314" s="11"/>
      <c r="AF2314" s="11"/>
      <c r="AG2314" s="11"/>
      <c r="AH2314" s="11"/>
      <c r="AI2314" s="11"/>
      <c r="AJ2314" s="11"/>
      <c r="AK2314" s="11"/>
      <c r="AL2314" s="11"/>
      <c r="AM2314" s="11"/>
      <c r="AN2314" s="11"/>
      <c r="AO2314" s="11"/>
      <c r="AP2314" s="11"/>
      <c r="AQ2314" s="11"/>
      <c r="AR2314" s="11"/>
      <c r="AS2314" s="11"/>
      <c r="AT2314" s="11"/>
      <c r="AU2314" s="11"/>
      <c r="AV2314" s="11"/>
      <c r="AW2314" s="11"/>
      <c r="AX2314" s="11"/>
      <c r="AY2314" s="11"/>
      <c r="AZ2314" s="11"/>
      <c r="BA2314" s="11"/>
      <c r="BB2314" s="11"/>
      <c r="BC2314" s="11"/>
      <c r="BD2314" s="11"/>
      <c r="BE2314" s="11"/>
      <c r="BF2314" s="11"/>
      <c r="BG2314" s="11"/>
      <c r="BH2314" s="11"/>
      <c r="BI2314" s="11"/>
      <c r="BJ2314" s="11"/>
      <c r="BK2314" s="11"/>
      <c r="BL2314" s="11"/>
      <c r="BM2314" s="11"/>
      <c r="BN2314" s="11"/>
      <c r="BO2314" s="11"/>
      <c r="BP2314" s="1" t="str">
        <v>0- Port Costs</v>
      </c>
      <c r="BT2314" s="1" t="str">
        <v>0- Port Value</v>
      </c>
      <c r="BU2314" s="11"/>
    </row>
    <row r="2315" spans="8:73" hidden="1" outlineLevel="1" x14ac:dyDescent="0.3">
      <c r="H2315" s="1" t="str">
        <v>0 - BM Costs</v>
      </c>
      <c r="L2315" s="1" t="str">
        <v>0 - BM Port</v>
      </c>
      <c r="N2315" s="1" t="str">
        <v>0 - Port Assets</v>
      </c>
      <c r="O2315" s="11"/>
      <c r="P2315" s="11"/>
      <c r="Q2315" s="11"/>
      <c r="R2315" s="11"/>
      <c r="S2315" s="11"/>
      <c r="T2315" s="11"/>
      <c r="U2315" s="11"/>
      <c r="V2315" s="11"/>
      <c r="W2315" s="11"/>
      <c r="X2315" s="11"/>
      <c r="Y2315" s="11"/>
      <c r="Z2315" s="11"/>
      <c r="AA2315" s="11"/>
      <c r="AB2315" s="11"/>
      <c r="AC2315" s="11"/>
      <c r="AD2315" s="11"/>
      <c r="AE2315" s="11"/>
      <c r="AF2315" s="11"/>
      <c r="AG2315" s="11"/>
      <c r="AH2315" s="11"/>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c r="BC2315" s="11"/>
      <c r="BD2315" s="11"/>
      <c r="BE2315" s="11"/>
      <c r="BF2315" s="11"/>
      <c r="BG2315" s="11"/>
      <c r="BH2315" s="11"/>
      <c r="BI2315" s="11"/>
      <c r="BJ2315" s="11"/>
      <c r="BK2315" s="11"/>
      <c r="BL2315" s="11"/>
      <c r="BM2315" s="11"/>
      <c r="BN2315" s="11"/>
      <c r="BO2315" s="11"/>
      <c r="BP2315" s="1" t="str">
        <v>0- Port Costs</v>
      </c>
      <c r="BT2315" s="1" t="str">
        <v>0- Port Value</v>
      </c>
      <c r="BU2315" s="11"/>
    </row>
    <row r="2316" spans="8:73" hidden="1" outlineLevel="1" x14ac:dyDescent="0.3">
      <c r="H2316" s="1" t="str">
        <v>0 - BM Costs</v>
      </c>
      <c r="L2316" s="1" t="str">
        <v>0 - BM Port</v>
      </c>
      <c r="N2316" s="1" t="str">
        <v>0 - Port Assets</v>
      </c>
      <c r="O2316" s="11"/>
      <c r="P2316" s="11"/>
      <c r="Q2316" s="11"/>
      <c r="R2316" s="11"/>
      <c r="S2316" s="11"/>
      <c r="T2316" s="11"/>
      <c r="U2316" s="11"/>
      <c r="V2316" s="11"/>
      <c r="W2316" s="11"/>
      <c r="X2316" s="11"/>
      <c r="Y2316" s="11"/>
      <c r="Z2316" s="11"/>
      <c r="AA2316" s="11"/>
      <c r="AB2316" s="11"/>
      <c r="AC2316" s="11"/>
      <c r="AD2316" s="11"/>
      <c r="AE2316" s="11"/>
      <c r="AF2316" s="11"/>
      <c r="AG2316" s="11"/>
      <c r="AH2316" s="11"/>
      <c r="AI2316" s="11"/>
      <c r="AJ2316" s="11"/>
      <c r="AK2316" s="11"/>
      <c r="AL2316" s="11"/>
      <c r="AM2316" s="11"/>
      <c r="AN2316" s="11"/>
      <c r="AO2316" s="11"/>
      <c r="AP2316" s="11"/>
      <c r="AQ2316" s="11"/>
      <c r="AR2316" s="11"/>
      <c r="AS2316" s="11"/>
      <c r="AT2316" s="11"/>
      <c r="AU2316" s="11"/>
      <c r="AV2316" s="11"/>
      <c r="AW2316" s="11"/>
      <c r="AX2316" s="11"/>
      <c r="AY2316" s="11"/>
      <c r="AZ2316" s="11"/>
      <c r="BA2316" s="11"/>
      <c r="BB2316" s="11"/>
      <c r="BC2316" s="11"/>
      <c r="BD2316" s="11"/>
      <c r="BE2316" s="11"/>
      <c r="BF2316" s="11"/>
      <c r="BG2316" s="11"/>
      <c r="BH2316" s="11"/>
      <c r="BI2316" s="11"/>
      <c r="BJ2316" s="11"/>
      <c r="BK2316" s="11"/>
      <c r="BL2316" s="11"/>
      <c r="BM2316" s="11"/>
      <c r="BN2316" s="11"/>
      <c r="BO2316" s="11"/>
      <c r="BP2316" s="1" t="str">
        <v>0- Port Costs</v>
      </c>
      <c r="BT2316" s="1" t="str">
        <v>0- Port Value</v>
      </c>
      <c r="BU2316" s="11"/>
    </row>
    <row r="2317" spans="8:73" hidden="1" outlineLevel="1" x14ac:dyDescent="0.3">
      <c r="H2317" s="1" t="str">
        <v>0 - BM Costs</v>
      </c>
      <c r="L2317" s="1" t="str">
        <v>0 - BM Port</v>
      </c>
      <c r="N2317" s="1" t="str">
        <v>0 - Port Assets</v>
      </c>
      <c r="O2317" s="11"/>
      <c r="P2317" s="11"/>
      <c r="Q2317" s="11"/>
      <c r="R2317" s="11"/>
      <c r="S2317" s="11"/>
      <c r="T2317" s="11"/>
      <c r="U2317" s="11"/>
      <c r="V2317" s="11"/>
      <c r="W2317" s="11"/>
      <c r="X2317" s="11"/>
      <c r="Y2317" s="11"/>
      <c r="Z2317" s="11"/>
      <c r="AA2317" s="11"/>
      <c r="AB2317" s="11"/>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c r="BC2317" s="11"/>
      <c r="BD2317" s="11"/>
      <c r="BE2317" s="11"/>
      <c r="BF2317" s="11"/>
      <c r="BG2317" s="11"/>
      <c r="BH2317" s="11"/>
      <c r="BI2317" s="11"/>
      <c r="BJ2317" s="11"/>
      <c r="BK2317" s="11"/>
      <c r="BL2317" s="11"/>
      <c r="BM2317" s="11"/>
      <c r="BN2317" s="11"/>
      <c r="BO2317" s="11"/>
      <c r="BP2317" s="1" t="str">
        <v>0- Port Costs</v>
      </c>
      <c r="BT2317" s="1" t="str">
        <v>0- Port Value</v>
      </c>
      <c r="BU2317" s="11"/>
    </row>
    <row r="2318" spans="8:73" hidden="1" outlineLevel="1" x14ac:dyDescent="0.3">
      <c r="H2318" s="1" t="str">
        <v>0 - BM Costs</v>
      </c>
      <c r="L2318" s="1" t="str">
        <v>0 - BM Port</v>
      </c>
      <c r="N2318" s="1" t="str">
        <v>0 - Port Assets</v>
      </c>
      <c r="O2318" s="11"/>
      <c r="P2318" s="11"/>
      <c r="Q2318" s="11"/>
      <c r="R2318" s="11"/>
      <c r="S2318" s="11"/>
      <c r="T2318" s="11"/>
      <c r="U2318" s="11"/>
      <c r="V2318" s="11"/>
      <c r="W2318" s="11"/>
      <c r="X2318" s="11"/>
      <c r="Y2318" s="11"/>
      <c r="Z2318" s="11"/>
      <c r="AA2318" s="11"/>
      <c r="AB2318" s="11"/>
      <c r="AC2318" s="11"/>
      <c r="AD2318" s="11"/>
      <c r="AE2318" s="11"/>
      <c r="AF2318" s="11"/>
      <c r="AG2318" s="11"/>
      <c r="AH2318" s="11"/>
      <c r="AI2318" s="11"/>
      <c r="AJ2318" s="11"/>
      <c r="AK2318" s="11"/>
      <c r="AL2318" s="11"/>
      <c r="AM2318" s="11"/>
      <c r="AN2318" s="11"/>
      <c r="AO2318" s="11"/>
      <c r="AP2318" s="11"/>
      <c r="AQ2318" s="11"/>
      <c r="AR2318" s="11"/>
      <c r="AS2318" s="11"/>
      <c r="AT2318" s="11"/>
      <c r="AU2318" s="11"/>
      <c r="AV2318" s="11"/>
      <c r="AW2318" s="11"/>
      <c r="AX2318" s="11"/>
      <c r="AY2318" s="11"/>
      <c r="AZ2318" s="11"/>
      <c r="BA2318" s="11"/>
      <c r="BB2318" s="11"/>
      <c r="BC2318" s="11"/>
      <c r="BD2318" s="11"/>
      <c r="BE2318" s="11"/>
      <c r="BF2318" s="11"/>
      <c r="BG2318" s="11"/>
      <c r="BH2318" s="11"/>
      <c r="BI2318" s="11"/>
      <c r="BJ2318" s="11"/>
      <c r="BK2318" s="11"/>
      <c r="BL2318" s="11"/>
      <c r="BM2318" s="11"/>
      <c r="BN2318" s="11"/>
      <c r="BO2318" s="11"/>
      <c r="BP2318" s="1" t="str">
        <v>0- Port Costs</v>
      </c>
      <c r="BT2318" s="1" t="str">
        <v>0- Port Value</v>
      </c>
      <c r="BU2318" s="11"/>
    </row>
    <row r="2319" spans="8:73" hidden="1" outlineLevel="1" x14ac:dyDescent="0.3">
      <c r="H2319" s="1" t="str">
        <v>0 - BM Costs</v>
      </c>
      <c r="L2319" s="1" t="str">
        <v>0 - BM Port</v>
      </c>
      <c r="N2319" s="1" t="str">
        <v>0 - Port Assets</v>
      </c>
      <c r="O2319" s="11"/>
      <c r="P2319" s="11"/>
      <c r="Q2319" s="11"/>
      <c r="R2319" s="11"/>
      <c r="S2319" s="11"/>
      <c r="T2319" s="11"/>
      <c r="U2319" s="11"/>
      <c r="V2319" s="11"/>
      <c r="W2319" s="11"/>
      <c r="X2319" s="11"/>
      <c r="Y2319" s="11"/>
      <c r="Z2319" s="11"/>
      <c r="AA2319" s="11"/>
      <c r="AB2319" s="11"/>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c r="BC2319" s="11"/>
      <c r="BD2319" s="11"/>
      <c r="BE2319" s="11"/>
      <c r="BF2319" s="11"/>
      <c r="BG2319" s="11"/>
      <c r="BH2319" s="11"/>
      <c r="BI2319" s="11"/>
      <c r="BJ2319" s="11"/>
      <c r="BK2319" s="11"/>
      <c r="BL2319" s="11"/>
      <c r="BM2319" s="11"/>
      <c r="BN2319" s="11"/>
      <c r="BO2319" s="11"/>
      <c r="BP2319" s="1" t="str">
        <v>0- Port Costs</v>
      </c>
      <c r="BT2319" s="1" t="str">
        <v>0- Port Value</v>
      </c>
      <c r="BU2319" s="11"/>
    </row>
    <row r="2320" spans="8:73" hidden="1" outlineLevel="1" x14ac:dyDescent="0.3">
      <c r="H2320" s="1" t="str">
        <v>0 - BM Costs</v>
      </c>
      <c r="L2320" s="1" t="str">
        <v>0 - BM Port</v>
      </c>
      <c r="N2320" s="1" t="str">
        <v>0 - Port Assets</v>
      </c>
      <c r="O2320" s="11"/>
      <c r="P2320" s="11"/>
      <c r="Q2320" s="11"/>
      <c r="R2320" s="11"/>
      <c r="S2320" s="11"/>
      <c r="T2320" s="11"/>
      <c r="U2320" s="11"/>
      <c r="V2320" s="11"/>
      <c r="W2320" s="11"/>
      <c r="X2320" s="11"/>
      <c r="Y2320" s="11"/>
      <c r="Z2320" s="11"/>
      <c r="AA2320" s="11"/>
      <c r="AB2320" s="11"/>
      <c r="AC2320" s="11"/>
      <c r="AD2320" s="11"/>
      <c r="AE2320" s="11"/>
      <c r="AF2320" s="11"/>
      <c r="AG2320" s="11"/>
      <c r="AH2320" s="11"/>
      <c r="AI2320" s="11"/>
      <c r="AJ2320" s="11"/>
      <c r="AK2320" s="11"/>
      <c r="AL2320" s="11"/>
      <c r="AM2320" s="11"/>
      <c r="AN2320" s="11"/>
      <c r="AO2320" s="11"/>
      <c r="AP2320" s="11"/>
      <c r="AQ2320" s="11"/>
      <c r="AR2320" s="11"/>
      <c r="AS2320" s="11"/>
      <c r="AT2320" s="11"/>
      <c r="AU2320" s="11"/>
      <c r="AV2320" s="11"/>
      <c r="AW2320" s="11"/>
      <c r="AX2320" s="11"/>
      <c r="AY2320" s="11"/>
      <c r="AZ2320" s="11"/>
      <c r="BA2320" s="11"/>
      <c r="BB2320" s="11"/>
      <c r="BC2320" s="11"/>
      <c r="BD2320" s="11"/>
      <c r="BE2320" s="11"/>
      <c r="BF2320" s="11"/>
      <c r="BG2320" s="11"/>
      <c r="BH2320" s="11"/>
      <c r="BI2320" s="11"/>
      <c r="BJ2320" s="11"/>
      <c r="BK2320" s="11"/>
      <c r="BL2320" s="11"/>
      <c r="BM2320" s="11"/>
      <c r="BN2320" s="11"/>
      <c r="BO2320" s="11"/>
      <c r="BP2320" s="1" t="str">
        <v>0- Port Costs</v>
      </c>
      <c r="BT2320" s="1" t="str">
        <v>0- Port Value</v>
      </c>
      <c r="BU2320" s="11"/>
    </row>
    <row r="2321" spans="8:73" hidden="1" outlineLevel="1" x14ac:dyDescent="0.3">
      <c r="H2321" s="1" t="str">
        <v>0 - BM Costs</v>
      </c>
      <c r="L2321" s="1" t="str">
        <v>0 - BM Port</v>
      </c>
      <c r="N2321" s="1" t="str">
        <v>0 - Port Assets</v>
      </c>
      <c r="O2321" s="11"/>
      <c r="P2321" s="11"/>
      <c r="Q2321" s="11"/>
      <c r="R2321" s="11"/>
      <c r="S2321" s="11"/>
      <c r="T2321" s="11"/>
      <c r="U2321" s="11"/>
      <c r="V2321" s="11"/>
      <c r="W2321" s="11"/>
      <c r="X2321" s="11"/>
      <c r="Y2321" s="11"/>
      <c r="Z2321" s="11"/>
      <c r="AA2321" s="11"/>
      <c r="AB2321" s="11"/>
      <c r="AC2321" s="11"/>
      <c r="AD2321" s="11"/>
      <c r="AE2321" s="11"/>
      <c r="AF2321" s="11"/>
      <c r="AG2321" s="11"/>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c r="BC2321" s="11"/>
      <c r="BD2321" s="11"/>
      <c r="BE2321" s="11"/>
      <c r="BF2321" s="11"/>
      <c r="BG2321" s="11"/>
      <c r="BH2321" s="11"/>
      <c r="BI2321" s="11"/>
      <c r="BJ2321" s="11"/>
      <c r="BK2321" s="11"/>
      <c r="BL2321" s="11"/>
      <c r="BM2321" s="11"/>
      <c r="BN2321" s="11"/>
      <c r="BO2321" s="11"/>
      <c r="BP2321" s="1" t="str">
        <v>0- Port Costs</v>
      </c>
      <c r="BT2321" s="1" t="str">
        <v>0- Port Value</v>
      </c>
      <c r="BU2321" s="11"/>
    </row>
    <row r="2322" spans="8:73" hidden="1" outlineLevel="1" x14ac:dyDescent="0.3">
      <c r="H2322" s="1" t="str">
        <v>0 - BM Costs</v>
      </c>
      <c r="L2322" s="1" t="str">
        <v>0 - BM Port</v>
      </c>
      <c r="N2322" s="1" t="str">
        <v>0 - Port Assets</v>
      </c>
      <c r="O2322" s="11"/>
      <c r="P2322" s="11"/>
      <c r="Q2322" s="11"/>
      <c r="R2322" s="11"/>
      <c r="S2322" s="11"/>
      <c r="T2322" s="11"/>
      <c r="U2322" s="11"/>
      <c r="V2322" s="11"/>
      <c r="W2322" s="11"/>
      <c r="X2322" s="11"/>
      <c r="Y2322" s="11"/>
      <c r="Z2322" s="11"/>
      <c r="AA2322" s="11"/>
      <c r="AB2322" s="11"/>
      <c r="AC2322" s="11"/>
      <c r="AD2322" s="11"/>
      <c r="AE2322" s="11"/>
      <c r="AF2322" s="11"/>
      <c r="AG2322" s="11"/>
      <c r="AH2322" s="11"/>
      <c r="AI2322" s="11"/>
      <c r="AJ2322" s="11"/>
      <c r="AK2322" s="11"/>
      <c r="AL2322" s="11"/>
      <c r="AM2322" s="11"/>
      <c r="AN2322" s="11"/>
      <c r="AO2322" s="11"/>
      <c r="AP2322" s="11"/>
      <c r="AQ2322" s="11"/>
      <c r="AR2322" s="11"/>
      <c r="AS2322" s="11"/>
      <c r="AT2322" s="11"/>
      <c r="AU2322" s="11"/>
      <c r="AV2322" s="11"/>
      <c r="AW2322" s="11"/>
      <c r="AX2322" s="11"/>
      <c r="AY2322" s="11"/>
      <c r="AZ2322" s="11"/>
      <c r="BA2322" s="11"/>
      <c r="BB2322" s="11"/>
      <c r="BC2322" s="11"/>
      <c r="BD2322" s="11"/>
      <c r="BE2322" s="11"/>
      <c r="BF2322" s="11"/>
      <c r="BG2322" s="11"/>
      <c r="BH2322" s="11"/>
      <c r="BI2322" s="11"/>
      <c r="BJ2322" s="11"/>
      <c r="BK2322" s="11"/>
      <c r="BL2322" s="11"/>
      <c r="BM2322" s="11"/>
      <c r="BN2322" s="11"/>
      <c r="BO2322" s="11"/>
      <c r="BP2322" s="1" t="str">
        <v>0- Port Costs</v>
      </c>
      <c r="BT2322" s="1" t="str">
        <v>0- Port Value</v>
      </c>
      <c r="BU2322" s="11"/>
    </row>
    <row r="2323" spans="8:73" hidden="1" outlineLevel="1" x14ac:dyDescent="0.3">
      <c r="H2323" s="1" t="str">
        <v>0 - BM Costs</v>
      </c>
      <c r="L2323" s="1" t="str">
        <v>0 - BM Port</v>
      </c>
      <c r="N2323" s="1" t="str">
        <v>0 - Port Assets</v>
      </c>
      <c r="O2323" s="11"/>
      <c r="P2323" s="11"/>
      <c r="Q2323" s="11"/>
      <c r="R2323" s="11"/>
      <c r="S2323" s="11"/>
      <c r="T2323" s="11"/>
      <c r="U2323" s="11"/>
      <c r="V2323" s="11"/>
      <c r="W2323" s="11"/>
      <c r="X2323" s="11"/>
      <c r="Y2323" s="11"/>
      <c r="Z2323" s="11"/>
      <c r="AA2323" s="11"/>
      <c r="AB2323" s="11"/>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c r="BC2323" s="11"/>
      <c r="BD2323" s="11"/>
      <c r="BE2323" s="11"/>
      <c r="BF2323" s="11"/>
      <c r="BG2323" s="11"/>
      <c r="BH2323" s="11"/>
      <c r="BI2323" s="11"/>
      <c r="BJ2323" s="11"/>
      <c r="BK2323" s="11"/>
      <c r="BL2323" s="11"/>
      <c r="BM2323" s="11"/>
      <c r="BN2323" s="11"/>
      <c r="BO2323" s="11"/>
      <c r="BP2323" s="1" t="str">
        <v>0- Port Costs</v>
      </c>
      <c r="BT2323" s="1" t="str">
        <v>0- Port Value</v>
      </c>
      <c r="BU2323" s="11"/>
    </row>
    <row r="2324" spans="8:73" hidden="1" outlineLevel="1" x14ac:dyDescent="0.3">
      <c r="H2324" s="1" t="str">
        <v>0 - BM Costs</v>
      </c>
      <c r="L2324" s="1" t="str">
        <v>0 - BM Port</v>
      </c>
      <c r="N2324" s="1" t="str">
        <v>0 - Port Assets</v>
      </c>
      <c r="O2324" s="11"/>
      <c r="P2324" s="11"/>
      <c r="Q2324" s="11"/>
      <c r="R2324" s="11"/>
      <c r="S2324" s="11"/>
      <c r="T2324" s="11"/>
      <c r="U2324" s="11"/>
      <c r="V2324" s="11"/>
      <c r="W2324" s="11"/>
      <c r="X2324" s="11"/>
      <c r="Y2324" s="11"/>
      <c r="Z2324" s="11"/>
      <c r="AA2324" s="11"/>
      <c r="AB2324" s="11"/>
      <c r="AC2324" s="11"/>
      <c r="AD2324" s="11"/>
      <c r="AE2324" s="11"/>
      <c r="AF2324" s="11"/>
      <c r="AG2324" s="11"/>
      <c r="AH2324" s="11"/>
      <c r="AI2324" s="11"/>
      <c r="AJ2324" s="11"/>
      <c r="AK2324" s="11"/>
      <c r="AL2324" s="11"/>
      <c r="AM2324" s="11"/>
      <c r="AN2324" s="11"/>
      <c r="AO2324" s="11"/>
      <c r="AP2324" s="11"/>
      <c r="AQ2324" s="11"/>
      <c r="AR2324" s="11"/>
      <c r="AS2324" s="11"/>
      <c r="AT2324" s="11"/>
      <c r="AU2324" s="11"/>
      <c r="AV2324" s="11"/>
      <c r="AW2324" s="11"/>
      <c r="AX2324" s="11"/>
      <c r="AY2324" s="11"/>
      <c r="AZ2324" s="11"/>
      <c r="BA2324" s="11"/>
      <c r="BB2324" s="11"/>
      <c r="BC2324" s="11"/>
      <c r="BD2324" s="11"/>
      <c r="BE2324" s="11"/>
      <c r="BF2324" s="11"/>
      <c r="BG2324" s="11"/>
      <c r="BH2324" s="11"/>
      <c r="BI2324" s="11"/>
      <c r="BJ2324" s="11"/>
      <c r="BK2324" s="11"/>
      <c r="BL2324" s="11"/>
      <c r="BM2324" s="11"/>
      <c r="BN2324" s="11"/>
      <c r="BO2324" s="11"/>
      <c r="BP2324" s="1" t="str">
        <v>0- Port Costs</v>
      </c>
      <c r="BT2324" s="1" t="str">
        <v>0- Port Value</v>
      </c>
      <c r="BU2324" s="11"/>
    </row>
    <row r="2325" spans="8:73" hidden="1" outlineLevel="1" x14ac:dyDescent="0.3">
      <c r="H2325" s="1" t="str">
        <v>0 - BM Costs</v>
      </c>
      <c r="L2325" s="1" t="str">
        <v>0 - BM Port</v>
      </c>
      <c r="N2325" s="1" t="str">
        <v>0 - Port Assets</v>
      </c>
      <c r="O2325" s="11"/>
      <c r="P2325" s="11"/>
      <c r="Q2325" s="11"/>
      <c r="R2325" s="11"/>
      <c r="S2325" s="11"/>
      <c r="T2325" s="11"/>
      <c r="U2325" s="11"/>
      <c r="V2325" s="11"/>
      <c r="W2325" s="11"/>
      <c r="X2325" s="11"/>
      <c r="Y2325" s="11"/>
      <c r="Z2325" s="11"/>
      <c r="AA2325" s="11"/>
      <c r="AB2325" s="11"/>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c r="BC2325" s="11"/>
      <c r="BD2325" s="11"/>
      <c r="BE2325" s="11"/>
      <c r="BF2325" s="11"/>
      <c r="BG2325" s="11"/>
      <c r="BH2325" s="11"/>
      <c r="BI2325" s="11"/>
      <c r="BJ2325" s="11"/>
      <c r="BK2325" s="11"/>
      <c r="BL2325" s="11"/>
      <c r="BM2325" s="11"/>
      <c r="BN2325" s="11"/>
      <c r="BO2325" s="11"/>
      <c r="BP2325" s="1" t="str">
        <v>0- Port Costs</v>
      </c>
      <c r="BT2325" s="1" t="str">
        <v>0- Port Value</v>
      </c>
      <c r="BU2325" s="11"/>
    </row>
    <row r="2326" spans="8:73" hidden="1" outlineLevel="1" x14ac:dyDescent="0.3">
      <c r="H2326" s="1" t="str">
        <v>0 - BM Costs</v>
      </c>
      <c r="L2326" s="1" t="str">
        <v>0 - BM Port</v>
      </c>
      <c r="N2326" s="1" t="str">
        <v>0 - Port Assets</v>
      </c>
      <c r="O2326" s="11"/>
      <c r="P2326" s="11"/>
      <c r="Q2326" s="11"/>
      <c r="R2326" s="11"/>
      <c r="S2326" s="11"/>
      <c r="T2326" s="11"/>
      <c r="U2326" s="11"/>
      <c r="V2326" s="11"/>
      <c r="W2326" s="11"/>
      <c r="X2326" s="11"/>
      <c r="Y2326" s="11"/>
      <c r="Z2326" s="11"/>
      <c r="AA2326" s="11"/>
      <c r="AB2326" s="11"/>
      <c r="AC2326" s="11"/>
      <c r="AD2326" s="11"/>
      <c r="AE2326" s="11"/>
      <c r="AF2326" s="11"/>
      <c r="AG2326" s="11"/>
      <c r="AH2326" s="11"/>
      <c r="AI2326" s="11"/>
      <c r="AJ2326" s="11"/>
      <c r="AK2326" s="11"/>
      <c r="AL2326" s="11"/>
      <c r="AM2326" s="11"/>
      <c r="AN2326" s="11"/>
      <c r="AO2326" s="11"/>
      <c r="AP2326" s="11"/>
      <c r="AQ2326" s="11"/>
      <c r="AR2326" s="11"/>
      <c r="AS2326" s="11"/>
      <c r="AT2326" s="11"/>
      <c r="AU2326" s="11"/>
      <c r="AV2326" s="11"/>
      <c r="AW2326" s="11"/>
      <c r="AX2326" s="11"/>
      <c r="AY2326" s="11"/>
      <c r="AZ2326" s="11"/>
      <c r="BA2326" s="11"/>
      <c r="BB2326" s="11"/>
      <c r="BC2326" s="11"/>
      <c r="BD2326" s="11"/>
      <c r="BE2326" s="11"/>
      <c r="BF2326" s="11"/>
      <c r="BG2326" s="11"/>
      <c r="BH2326" s="11"/>
      <c r="BI2326" s="11"/>
      <c r="BJ2326" s="11"/>
      <c r="BK2326" s="11"/>
      <c r="BL2326" s="11"/>
      <c r="BM2326" s="11"/>
      <c r="BN2326" s="11"/>
      <c r="BO2326" s="11"/>
      <c r="BP2326" s="1" t="str">
        <v>0- Port Costs</v>
      </c>
      <c r="BT2326" s="1" t="str">
        <v>0- Port Value</v>
      </c>
      <c r="BU2326" s="11"/>
    </row>
    <row r="2327" spans="8:73" hidden="1" outlineLevel="1" x14ac:dyDescent="0.3">
      <c r="H2327" s="1" t="str">
        <v>0 - BM Costs</v>
      </c>
      <c r="L2327" s="1" t="str">
        <v>0 - BM Port</v>
      </c>
      <c r="N2327" s="1" t="str">
        <v>0 - Port Assets</v>
      </c>
      <c r="O2327" s="11"/>
      <c r="P2327" s="11"/>
      <c r="Q2327" s="11"/>
      <c r="R2327" s="11"/>
      <c r="S2327" s="11"/>
      <c r="T2327" s="11"/>
      <c r="U2327" s="11"/>
      <c r="V2327" s="11"/>
      <c r="W2327" s="11"/>
      <c r="X2327" s="11"/>
      <c r="Y2327" s="11"/>
      <c r="Z2327" s="11"/>
      <c r="AA2327" s="11"/>
      <c r="AB2327" s="11"/>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c r="BC2327" s="11"/>
      <c r="BD2327" s="11"/>
      <c r="BE2327" s="11"/>
      <c r="BF2327" s="11"/>
      <c r="BG2327" s="11"/>
      <c r="BH2327" s="11"/>
      <c r="BI2327" s="11"/>
      <c r="BJ2327" s="11"/>
      <c r="BK2327" s="11"/>
      <c r="BL2327" s="11"/>
      <c r="BM2327" s="11"/>
      <c r="BN2327" s="11"/>
      <c r="BO2327" s="11"/>
      <c r="BP2327" s="1" t="str">
        <v>0- Port Costs</v>
      </c>
      <c r="BT2327" s="1" t="str">
        <v>0- Port Value</v>
      </c>
      <c r="BU2327" s="11"/>
    </row>
    <row r="2328" spans="8:73" hidden="1" outlineLevel="1" x14ac:dyDescent="0.3">
      <c r="H2328" s="1" t="str">
        <v>0 - BM Costs</v>
      </c>
      <c r="L2328" s="1" t="str">
        <v>0 - BM Port</v>
      </c>
      <c r="N2328" s="1" t="str">
        <v>0 - Port Assets</v>
      </c>
      <c r="O2328" s="11"/>
      <c r="P2328" s="11"/>
      <c r="Q2328" s="11"/>
      <c r="R2328" s="11"/>
      <c r="S2328" s="11"/>
      <c r="T2328" s="11"/>
      <c r="U2328" s="11"/>
      <c r="V2328" s="11"/>
      <c r="W2328" s="11"/>
      <c r="X2328" s="11"/>
      <c r="Y2328" s="11"/>
      <c r="Z2328" s="11"/>
      <c r="AA2328" s="11"/>
      <c r="AB2328" s="11"/>
      <c r="AC2328" s="11"/>
      <c r="AD2328" s="11"/>
      <c r="AE2328" s="11"/>
      <c r="AF2328" s="11"/>
      <c r="AG2328" s="11"/>
      <c r="AH2328" s="11"/>
      <c r="AI2328" s="11"/>
      <c r="AJ2328" s="11"/>
      <c r="AK2328" s="11"/>
      <c r="AL2328" s="11"/>
      <c r="AM2328" s="11"/>
      <c r="AN2328" s="11"/>
      <c r="AO2328" s="11"/>
      <c r="AP2328" s="11"/>
      <c r="AQ2328" s="11"/>
      <c r="AR2328" s="11"/>
      <c r="AS2328" s="11"/>
      <c r="AT2328" s="11"/>
      <c r="AU2328" s="11"/>
      <c r="AV2328" s="11"/>
      <c r="AW2328" s="11"/>
      <c r="AX2328" s="11"/>
      <c r="AY2328" s="11"/>
      <c r="AZ2328" s="11"/>
      <c r="BA2328" s="11"/>
      <c r="BB2328" s="11"/>
      <c r="BC2328" s="11"/>
      <c r="BD2328" s="11"/>
      <c r="BE2328" s="11"/>
      <c r="BF2328" s="11"/>
      <c r="BG2328" s="11"/>
      <c r="BH2328" s="11"/>
      <c r="BI2328" s="11"/>
      <c r="BJ2328" s="11"/>
      <c r="BK2328" s="11"/>
      <c r="BL2328" s="11"/>
      <c r="BM2328" s="11"/>
      <c r="BN2328" s="11"/>
      <c r="BO2328" s="11"/>
      <c r="BP2328" s="1" t="str">
        <v>0- Port Costs</v>
      </c>
      <c r="BT2328" s="1" t="str">
        <v>0- Port Value</v>
      </c>
      <c r="BU2328" s="11"/>
    </row>
    <row r="2329" spans="8:73" hidden="1" outlineLevel="1" x14ac:dyDescent="0.3">
      <c r="H2329" s="1" t="str">
        <v>0 - BM Costs</v>
      </c>
      <c r="L2329" s="1" t="str">
        <v>0 - BM Port</v>
      </c>
      <c r="N2329" s="1" t="str">
        <v>0 - Port Assets</v>
      </c>
      <c r="O2329" s="11"/>
      <c r="P2329" s="11"/>
      <c r="Q2329" s="11"/>
      <c r="R2329" s="11"/>
      <c r="S2329" s="11"/>
      <c r="T2329" s="11"/>
      <c r="U2329" s="11"/>
      <c r="V2329" s="11"/>
      <c r="W2329" s="11"/>
      <c r="X2329" s="11"/>
      <c r="Y2329" s="11"/>
      <c r="Z2329" s="11"/>
      <c r="AA2329" s="11"/>
      <c r="AB2329" s="11"/>
      <c r="AC2329" s="11"/>
      <c r="AD2329" s="11"/>
      <c r="AE2329" s="11"/>
      <c r="AF2329" s="11"/>
      <c r="AG2329" s="11"/>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c r="BC2329" s="11"/>
      <c r="BD2329" s="11"/>
      <c r="BE2329" s="11"/>
      <c r="BF2329" s="11"/>
      <c r="BG2329" s="11"/>
      <c r="BH2329" s="11"/>
      <c r="BI2329" s="11"/>
      <c r="BJ2329" s="11"/>
      <c r="BK2329" s="11"/>
      <c r="BL2329" s="11"/>
      <c r="BM2329" s="11"/>
      <c r="BN2329" s="11"/>
      <c r="BO2329" s="11"/>
      <c r="BP2329" s="1" t="str">
        <v>0- Port Costs</v>
      </c>
      <c r="BT2329" s="1" t="str">
        <v>0- Port Value</v>
      </c>
      <c r="BU2329" s="11"/>
    </row>
    <row r="2330" spans="8:73" hidden="1" outlineLevel="1" x14ac:dyDescent="0.3">
      <c r="H2330" s="1" t="str">
        <v>0 - BM Costs</v>
      </c>
      <c r="L2330" s="1" t="str">
        <v>0 - BM Port</v>
      </c>
      <c r="N2330" s="1" t="str">
        <v>0 - Port Assets</v>
      </c>
      <c r="O2330" s="11"/>
      <c r="P2330" s="11"/>
      <c r="Q2330" s="11"/>
      <c r="R2330" s="11"/>
      <c r="S2330" s="11"/>
      <c r="T2330" s="11"/>
      <c r="U2330" s="11"/>
      <c r="V2330" s="11"/>
      <c r="W2330" s="11"/>
      <c r="X2330" s="11"/>
      <c r="Y2330" s="11"/>
      <c r="Z2330" s="11"/>
      <c r="AA2330" s="11"/>
      <c r="AB2330" s="11"/>
      <c r="AC2330" s="11"/>
      <c r="AD2330" s="11"/>
      <c r="AE2330" s="11"/>
      <c r="AF2330" s="11"/>
      <c r="AG2330" s="11"/>
      <c r="AH2330" s="11"/>
      <c r="AI2330" s="11"/>
      <c r="AJ2330" s="11"/>
      <c r="AK2330" s="11"/>
      <c r="AL2330" s="11"/>
      <c r="AM2330" s="11"/>
      <c r="AN2330" s="11"/>
      <c r="AO2330" s="11"/>
      <c r="AP2330" s="11"/>
      <c r="AQ2330" s="11"/>
      <c r="AR2330" s="11"/>
      <c r="AS2330" s="11"/>
      <c r="AT2330" s="11"/>
      <c r="AU2330" s="11"/>
      <c r="AV2330" s="11"/>
      <c r="AW2330" s="11"/>
      <c r="AX2330" s="11"/>
      <c r="AY2330" s="11"/>
      <c r="AZ2330" s="11"/>
      <c r="BA2330" s="11"/>
      <c r="BB2330" s="11"/>
      <c r="BC2330" s="11"/>
      <c r="BD2330" s="11"/>
      <c r="BE2330" s="11"/>
      <c r="BF2330" s="11"/>
      <c r="BG2330" s="11"/>
      <c r="BH2330" s="11"/>
      <c r="BI2330" s="11"/>
      <c r="BJ2330" s="11"/>
      <c r="BK2330" s="11"/>
      <c r="BL2330" s="11"/>
      <c r="BM2330" s="11"/>
      <c r="BN2330" s="11"/>
      <c r="BO2330" s="11"/>
      <c r="BP2330" s="1" t="str">
        <v>0- Port Costs</v>
      </c>
      <c r="BT2330" s="1" t="str">
        <v>0- Port Value</v>
      </c>
      <c r="BU2330" s="11"/>
    </row>
    <row r="2331" spans="8:73" hidden="1" outlineLevel="1" x14ac:dyDescent="0.3">
      <c r="H2331" s="1" t="str">
        <v>0 - BM Costs</v>
      </c>
      <c r="L2331" s="1" t="str">
        <v>0 - BM Port</v>
      </c>
      <c r="N2331" s="1" t="str">
        <v>0 - Port Assets</v>
      </c>
      <c r="O2331" s="11"/>
      <c r="P2331" s="11"/>
      <c r="Q2331" s="11"/>
      <c r="R2331" s="11"/>
      <c r="S2331" s="11"/>
      <c r="T2331" s="11"/>
      <c r="U2331" s="11"/>
      <c r="V2331" s="11"/>
      <c r="W2331" s="11"/>
      <c r="X2331" s="11"/>
      <c r="Y2331" s="11"/>
      <c r="Z2331" s="11"/>
      <c r="AA2331" s="11"/>
      <c r="AB2331" s="11"/>
      <c r="AC2331" s="11"/>
      <c r="AD2331" s="11"/>
      <c r="AE2331" s="11"/>
      <c r="AF2331" s="11"/>
      <c r="AG2331" s="11"/>
      <c r="AH2331" s="11"/>
      <c r="AI2331" s="11"/>
      <c r="AJ2331" s="11"/>
      <c r="AK2331" s="11"/>
      <c r="AL2331" s="11"/>
      <c r="AM2331" s="11"/>
      <c r="AN2331" s="11"/>
      <c r="AO2331" s="11"/>
      <c r="AP2331" s="11"/>
      <c r="AQ2331" s="11"/>
      <c r="AR2331" s="11"/>
      <c r="AS2331" s="11"/>
      <c r="AT2331" s="11"/>
      <c r="AU2331" s="11"/>
      <c r="AV2331" s="11"/>
      <c r="AW2331" s="11"/>
      <c r="AX2331" s="11"/>
      <c r="AY2331" s="11"/>
      <c r="AZ2331" s="11"/>
      <c r="BA2331" s="11"/>
      <c r="BB2331" s="11"/>
      <c r="BC2331" s="11"/>
      <c r="BD2331" s="11"/>
      <c r="BE2331" s="11"/>
      <c r="BF2331" s="11"/>
      <c r="BG2331" s="11"/>
      <c r="BH2331" s="11"/>
      <c r="BI2331" s="11"/>
      <c r="BJ2331" s="11"/>
      <c r="BK2331" s="11"/>
      <c r="BL2331" s="11"/>
      <c r="BM2331" s="11"/>
      <c r="BN2331" s="11"/>
      <c r="BO2331" s="11"/>
      <c r="BP2331" s="1" t="str">
        <v>0- Port Costs</v>
      </c>
      <c r="BT2331" s="1" t="str">
        <v>0- Port Value</v>
      </c>
      <c r="BU2331" s="11"/>
    </row>
    <row r="2332" spans="8:73" hidden="1" outlineLevel="1" x14ac:dyDescent="0.3">
      <c r="H2332" s="1" t="str">
        <v>0 - BM Costs</v>
      </c>
      <c r="L2332" s="1" t="str">
        <v>0 - BM Port</v>
      </c>
      <c r="N2332" s="1" t="str">
        <v>0 - Port Assets</v>
      </c>
      <c r="O2332" s="11"/>
      <c r="P2332" s="11"/>
      <c r="Q2332" s="11"/>
      <c r="R2332" s="11"/>
      <c r="S2332" s="11"/>
      <c r="T2332" s="11"/>
      <c r="U2332" s="11"/>
      <c r="V2332" s="11"/>
      <c r="W2332" s="11"/>
      <c r="X2332" s="11"/>
      <c r="Y2332" s="11"/>
      <c r="Z2332" s="11"/>
      <c r="AA2332" s="11"/>
      <c r="AB2332" s="11"/>
      <c r="AC2332" s="11"/>
      <c r="AD2332" s="11"/>
      <c r="AE2332" s="11"/>
      <c r="AF2332" s="11"/>
      <c r="AG2332" s="11"/>
      <c r="AH2332" s="11"/>
      <c r="AI2332" s="11"/>
      <c r="AJ2332" s="11"/>
      <c r="AK2332" s="11"/>
      <c r="AL2332" s="11"/>
      <c r="AM2332" s="11"/>
      <c r="AN2332" s="11"/>
      <c r="AO2332" s="11"/>
      <c r="AP2332" s="11"/>
      <c r="AQ2332" s="11"/>
      <c r="AR2332" s="11"/>
      <c r="AS2332" s="11"/>
      <c r="AT2332" s="11"/>
      <c r="AU2332" s="11"/>
      <c r="AV2332" s="11"/>
      <c r="AW2332" s="11"/>
      <c r="AX2332" s="11"/>
      <c r="AY2332" s="11"/>
      <c r="AZ2332" s="11"/>
      <c r="BA2332" s="11"/>
      <c r="BB2332" s="11"/>
      <c r="BC2332" s="11"/>
      <c r="BD2332" s="11"/>
      <c r="BE2332" s="11"/>
      <c r="BF2332" s="11"/>
      <c r="BG2332" s="11"/>
      <c r="BH2332" s="11"/>
      <c r="BI2332" s="11"/>
      <c r="BJ2332" s="11"/>
      <c r="BK2332" s="11"/>
      <c r="BL2332" s="11"/>
      <c r="BM2332" s="11"/>
      <c r="BN2332" s="11"/>
      <c r="BO2332" s="11"/>
      <c r="BP2332" s="1" t="str">
        <v>0- Port Costs</v>
      </c>
      <c r="BT2332" s="1" t="str">
        <v>0- Port Value</v>
      </c>
      <c r="BU2332" s="11"/>
    </row>
    <row r="2333" spans="8:73" hidden="1" outlineLevel="1" x14ac:dyDescent="0.3">
      <c r="H2333" s="1" t="str">
        <v>0 - BM Costs</v>
      </c>
      <c r="L2333" s="1" t="str">
        <v>0 - BM Port</v>
      </c>
      <c r="N2333" s="1" t="str">
        <v>0 - Port Assets</v>
      </c>
      <c r="O2333" s="11"/>
      <c r="P2333" s="11"/>
      <c r="Q2333" s="11"/>
      <c r="R2333" s="11"/>
      <c r="S2333" s="11"/>
      <c r="T2333" s="11"/>
      <c r="U2333" s="11"/>
      <c r="V2333" s="11"/>
      <c r="W2333" s="11"/>
      <c r="X2333" s="11"/>
      <c r="Y2333" s="11"/>
      <c r="Z2333" s="11"/>
      <c r="AA2333" s="11"/>
      <c r="AB2333" s="11"/>
      <c r="AC2333" s="11"/>
      <c r="AD2333" s="11"/>
      <c r="AE2333" s="11"/>
      <c r="AF2333" s="11"/>
      <c r="AG2333" s="11"/>
      <c r="AH2333" s="11"/>
      <c r="AI2333" s="11"/>
      <c r="AJ2333" s="11"/>
      <c r="AK2333" s="11"/>
      <c r="AL2333" s="11"/>
      <c r="AM2333" s="11"/>
      <c r="AN2333" s="11"/>
      <c r="AO2333" s="11"/>
      <c r="AP2333" s="11"/>
      <c r="AQ2333" s="11"/>
      <c r="AR2333" s="11"/>
      <c r="AS2333" s="11"/>
      <c r="AT2333" s="11"/>
      <c r="AU2333" s="11"/>
      <c r="AV2333" s="11"/>
      <c r="AW2333" s="11"/>
      <c r="AX2333" s="11"/>
      <c r="AY2333" s="11"/>
      <c r="AZ2333" s="11"/>
      <c r="BA2333" s="11"/>
      <c r="BB2333" s="11"/>
      <c r="BC2333" s="11"/>
      <c r="BD2333" s="11"/>
      <c r="BE2333" s="11"/>
      <c r="BF2333" s="11"/>
      <c r="BG2333" s="11"/>
      <c r="BH2333" s="11"/>
      <c r="BI2333" s="11"/>
      <c r="BJ2333" s="11"/>
      <c r="BK2333" s="11"/>
      <c r="BL2333" s="11"/>
      <c r="BM2333" s="11"/>
      <c r="BN2333" s="11"/>
      <c r="BO2333" s="11"/>
      <c r="BP2333" s="1" t="str">
        <v>0- Port Costs</v>
      </c>
      <c r="BT2333" s="1" t="str">
        <v>0- Port Value</v>
      </c>
      <c r="BU2333" s="11"/>
    </row>
    <row r="2334" spans="8:73" hidden="1" outlineLevel="1" x14ac:dyDescent="0.3">
      <c r="H2334" s="1" t="str">
        <v>0 - BM Costs</v>
      </c>
      <c r="L2334" s="1" t="str">
        <v>0 - BM Port</v>
      </c>
      <c r="N2334" s="1" t="str">
        <v>0 - Port Assets</v>
      </c>
      <c r="O2334" s="11"/>
      <c r="P2334" s="11"/>
      <c r="Q2334" s="11"/>
      <c r="R2334" s="11"/>
      <c r="S2334" s="11"/>
      <c r="T2334" s="11"/>
      <c r="U2334" s="11"/>
      <c r="V2334" s="11"/>
      <c r="W2334" s="11"/>
      <c r="X2334" s="11"/>
      <c r="Y2334" s="11"/>
      <c r="Z2334" s="11"/>
      <c r="AA2334" s="11"/>
      <c r="AB2334" s="11"/>
      <c r="AC2334" s="11"/>
      <c r="AD2334" s="11"/>
      <c r="AE2334" s="11"/>
      <c r="AF2334" s="11"/>
      <c r="AG2334" s="11"/>
      <c r="AH2334" s="11"/>
      <c r="AI2334" s="11"/>
      <c r="AJ2334" s="11"/>
      <c r="AK2334" s="11"/>
      <c r="AL2334" s="11"/>
      <c r="AM2334" s="11"/>
      <c r="AN2334" s="11"/>
      <c r="AO2334" s="11"/>
      <c r="AP2334" s="11"/>
      <c r="AQ2334" s="11"/>
      <c r="AR2334" s="11"/>
      <c r="AS2334" s="11"/>
      <c r="AT2334" s="11"/>
      <c r="AU2334" s="11"/>
      <c r="AV2334" s="11"/>
      <c r="AW2334" s="11"/>
      <c r="AX2334" s="11"/>
      <c r="AY2334" s="11"/>
      <c r="AZ2334" s="11"/>
      <c r="BA2334" s="11"/>
      <c r="BB2334" s="11"/>
      <c r="BC2334" s="11"/>
      <c r="BD2334" s="11"/>
      <c r="BE2334" s="11"/>
      <c r="BF2334" s="11"/>
      <c r="BG2334" s="11"/>
      <c r="BH2334" s="11"/>
      <c r="BI2334" s="11"/>
      <c r="BJ2334" s="11"/>
      <c r="BK2334" s="11"/>
      <c r="BL2334" s="11"/>
      <c r="BM2334" s="11"/>
      <c r="BN2334" s="11"/>
      <c r="BO2334" s="11"/>
      <c r="BP2334" s="1" t="str">
        <v>0- Port Costs</v>
      </c>
      <c r="BT2334" s="1" t="str">
        <v>0- Port Value</v>
      </c>
      <c r="BU2334" s="11"/>
    </row>
    <row r="2335" spans="8:73" hidden="1" outlineLevel="1" x14ac:dyDescent="0.3">
      <c r="H2335" s="1" t="str">
        <v>0 - BM Costs</v>
      </c>
      <c r="L2335" s="1" t="str">
        <v>0 - BM Port</v>
      </c>
      <c r="N2335" s="1" t="str">
        <v>0 - Port Assets</v>
      </c>
      <c r="O2335" s="11"/>
      <c r="P2335" s="11"/>
      <c r="Q2335" s="11"/>
      <c r="R2335" s="11"/>
      <c r="S2335" s="11"/>
      <c r="T2335" s="11"/>
      <c r="U2335" s="11"/>
      <c r="V2335" s="11"/>
      <c r="W2335" s="11"/>
      <c r="X2335" s="11"/>
      <c r="Y2335" s="11"/>
      <c r="Z2335" s="11"/>
      <c r="AA2335" s="11"/>
      <c r="AB2335" s="11"/>
      <c r="AC2335" s="11"/>
      <c r="AD2335" s="11"/>
      <c r="AE2335" s="11"/>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c r="BC2335" s="11"/>
      <c r="BD2335" s="11"/>
      <c r="BE2335" s="11"/>
      <c r="BF2335" s="11"/>
      <c r="BG2335" s="11"/>
      <c r="BH2335" s="11"/>
      <c r="BI2335" s="11"/>
      <c r="BJ2335" s="11"/>
      <c r="BK2335" s="11"/>
      <c r="BL2335" s="11"/>
      <c r="BM2335" s="11"/>
      <c r="BN2335" s="11"/>
      <c r="BO2335" s="11"/>
      <c r="BP2335" s="1" t="str">
        <v>0- Port Costs</v>
      </c>
      <c r="BT2335" s="1" t="str">
        <v>0- Port Value</v>
      </c>
      <c r="BU2335" s="11"/>
    </row>
    <row r="2336" spans="8:73" hidden="1" outlineLevel="1" x14ac:dyDescent="0.3">
      <c r="H2336" s="1" t="str">
        <v>0 - BM Costs</v>
      </c>
      <c r="L2336" s="1" t="str">
        <v>0 - BM Port</v>
      </c>
      <c r="N2336" s="1" t="str">
        <v>0 - Port Assets</v>
      </c>
      <c r="O2336" s="11"/>
      <c r="P2336" s="11"/>
      <c r="Q2336" s="11"/>
      <c r="R2336" s="11"/>
      <c r="S2336" s="11"/>
      <c r="T2336" s="11"/>
      <c r="U2336" s="11"/>
      <c r="V2336" s="11"/>
      <c r="W2336" s="11"/>
      <c r="X2336" s="11"/>
      <c r="Y2336" s="11"/>
      <c r="Z2336" s="11"/>
      <c r="AA2336" s="11"/>
      <c r="AB2336" s="11"/>
      <c r="AC2336" s="11"/>
      <c r="AD2336" s="11"/>
      <c r="AE2336" s="11"/>
      <c r="AF2336" s="11"/>
      <c r="AG2336" s="11"/>
      <c r="AH2336" s="11"/>
      <c r="AI2336" s="11"/>
      <c r="AJ2336" s="11"/>
      <c r="AK2336" s="11"/>
      <c r="AL2336" s="11"/>
      <c r="AM2336" s="11"/>
      <c r="AN2336" s="11"/>
      <c r="AO2336" s="11"/>
      <c r="AP2336" s="11"/>
      <c r="AQ2336" s="11"/>
      <c r="AR2336" s="11"/>
      <c r="AS2336" s="11"/>
      <c r="AT2336" s="11"/>
      <c r="AU2336" s="11"/>
      <c r="AV2336" s="11"/>
      <c r="AW2336" s="11"/>
      <c r="AX2336" s="11"/>
      <c r="AY2336" s="11"/>
      <c r="AZ2336" s="11"/>
      <c r="BA2336" s="11"/>
      <c r="BB2336" s="11"/>
      <c r="BC2336" s="11"/>
      <c r="BD2336" s="11"/>
      <c r="BE2336" s="11"/>
      <c r="BF2336" s="11"/>
      <c r="BG2336" s="11"/>
      <c r="BH2336" s="11"/>
      <c r="BI2336" s="11"/>
      <c r="BJ2336" s="11"/>
      <c r="BK2336" s="11"/>
      <c r="BL2336" s="11"/>
      <c r="BM2336" s="11"/>
      <c r="BN2336" s="11"/>
      <c r="BO2336" s="11"/>
      <c r="BP2336" s="1" t="str">
        <v>0- Port Costs</v>
      </c>
      <c r="BT2336" s="1" t="str">
        <v>0- Port Value</v>
      </c>
      <c r="BU2336" s="11"/>
    </row>
    <row r="2337" spans="8:73" hidden="1" outlineLevel="1" x14ac:dyDescent="0.3">
      <c r="H2337" s="1" t="str">
        <v>0 - BM Costs</v>
      </c>
      <c r="L2337" s="1" t="str">
        <v>0 - BM Port</v>
      </c>
      <c r="N2337" s="1" t="str">
        <v>0 - Port Assets</v>
      </c>
      <c r="O2337" s="11"/>
      <c r="P2337" s="11"/>
      <c r="Q2337" s="11"/>
      <c r="R2337" s="11"/>
      <c r="S2337" s="11"/>
      <c r="T2337" s="11"/>
      <c r="U2337" s="11"/>
      <c r="V2337" s="11"/>
      <c r="W2337" s="11"/>
      <c r="X2337" s="11"/>
      <c r="Y2337" s="11"/>
      <c r="Z2337" s="11"/>
      <c r="AA2337" s="11"/>
      <c r="AB2337" s="11"/>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c r="BC2337" s="11"/>
      <c r="BD2337" s="11"/>
      <c r="BE2337" s="11"/>
      <c r="BF2337" s="11"/>
      <c r="BG2337" s="11"/>
      <c r="BH2337" s="11"/>
      <c r="BI2337" s="11"/>
      <c r="BJ2337" s="11"/>
      <c r="BK2337" s="11"/>
      <c r="BL2337" s="11"/>
      <c r="BM2337" s="11"/>
      <c r="BN2337" s="11"/>
      <c r="BO2337" s="11"/>
      <c r="BP2337" s="1" t="str">
        <v>0- Port Costs</v>
      </c>
      <c r="BT2337" s="1" t="str">
        <v>0- Port Value</v>
      </c>
      <c r="BU2337" s="11"/>
    </row>
    <row r="2338" spans="8:73" hidden="1" outlineLevel="1" x14ac:dyDescent="0.3">
      <c r="H2338" s="1" t="str">
        <v>0 - BM Costs</v>
      </c>
      <c r="L2338" s="1" t="str">
        <v>0 - BM Port</v>
      </c>
      <c r="N2338" s="1" t="str">
        <v>0 - Port Assets</v>
      </c>
      <c r="O2338" s="11"/>
      <c r="P2338" s="11"/>
      <c r="Q2338" s="11"/>
      <c r="R2338" s="11"/>
      <c r="S2338" s="11"/>
      <c r="T2338" s="11"/>
      <c r="U2338" s="11"/>
      <c r="V2338" s="11"/>
      <c r="W2338" s="11"/>
      <c r="X2338" s="11"/>
      <c r="Y2338" s="11"/>
      <c r="Z2338" s="11"/>
      <c r="AA2338" s="11"/>
      <c r="AB2338" s="11"/>
      <c r="AC2338" s="11"/>
      <c r="AD2338" s="11"/>
      <c r="AE2338" s="11"/>
      <c r="AF2338" s="11"/>
      <c r="AG2338" s="11"/>
      <c r="AH2338" s="11"/>
      <c r="AI2338" s="11"/>
      <c r="AJ2338" s="11"/>
      <c r="AK2338" s="11"/>
      <c r="AL2338" s="11"/>
      <c r="AM2338" s="11"/>
      <c r="AN2338" s="11"/>
      <c r="AO2338" s="11"/>
      <c r="AP2338" s="11"/>
      <c r="AQ2338" s="11"/>
      <c r="AR2338" s="11"/>
      <c r="AS2338" s="11"/>
      <c r="AT2338" s="11"/>
      <c r="AU2338" s="11"/>
      <c r="AV2338" s="11"/>
      <c r="AW2338" s="11"/>
      <c r="AX2338" s="11"/>
      <c r="AY2338" s="11"/>
      <c r="AZ2338" s="11"/>
      <c r="BA2338" s="11"/>
      <c r="BB2338" s="11"/>
      <c r="BC2338" s="11"/>
      <c r="BD2338" s="11"/>
      <c r="BE2338" s="11"/>
      <c r="BF2338" s="11"/>
      <c r="BG2338" s="11"/>
      <c r="BH2338" s="11"/>
      <c r="BI2338" s="11"/>
      <c r="BJ2338" s="11"/>
      <c r="BK2338" s="11"/>
      <c r="BL2338" s="11"/>
      <c r="BM2338" s="11"/>
      <c r="BN2338" s="11"/>
      <c r="BO2338" s="11"/>
      <c r="BP2338" s="1" t="str">
        <v>0- Port Costs</v>
      </c>
      <c r="BT2338" s="1" t="str">
        <v>0- Port Value</v>
      </c>
      <c r="BU2338" s="11"/>
    </row>
    <row r="2339" spans="8:73" hidden="1" outlineLevel="1" x14ac:dyDescent="0.3">
      <c r="H2339" s="1" t="str">
        <v>0 - BM Costs</v>
      </c>
      <c r="L2339" s="1" t="str">
        <v>0 - BM Port</v>
      </c>
      <c r="N2339" s="1" t="str">
        <v>0 - Port Assets</v>
      </c>
      <c r="O2339" s="11"/>
      <c r="P2339" s="11"/>
      <c r="Q2339" s="11"/>
      <c r="R2339" s="11"/>
      <c r="S2339" s="11"/>
      <c r="T2339" s="11"/>
      <c r="U2339" s="11"/>
      <c r="V2339" s="11"/>
      <c r="W2339" s="11"/>
      <c r="X2339" s="11"/>
      <c r="Y2339" s="11"/>
      <c r="Z2339" s="11"/>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c r="BC2339" s="11"/>
      <c r="BD2339" s="11"/>
      <c r="BE2339" s="11"/>
      <c r="BF2339" s="11"/>
      <c r="BG2339" s="11"/>
      <c r="BH2339" s="11"/>
      <c r="BI2339" s="11"/>
      <c r="BJ2339" s="11"/>
      <c r="BK2339" s="11"/>
      <c r="BL2339" s="11"/>
      <c r="BM2339" s="11"/>
      <c r="BN2339" s="11"/>
      <c r="BO2339" s="11"/>
      <c r="BP2339" s="1" t="str">
        <v>0- Port Costs</v>
      </c>
      <c r="BT2339" s="1" t="str">
        <v>0- Port Value</v>
      </c>
      <c r="BU2339" s="11"/>
    </row>
    <row r="2340" spans="8:73" hidden="1" outlineLevel="1" x14ac:dyDescent="0.3">
      <c r="H2340" s="1" t="str">
        <v>0 - BM Costs</v>
      </c>
      <c r="L2340" s="1" t="str">
        <v>0 - BM Port</v>
      </c>
      <c r="N2340" s="1" t="str">
        <v>0 - Port Assets</v>
      </c>
      <c r="O2340" s="11"/>
      <c r="P2340" s="11"/>
      <c r="Q2340" s="11"/>
      <c r="R2340" s="11"/>
      <c r="S2340" s="11"/>
      <c r="T2340" s="11"/>
      <c r="U2340" s="11"/>
      <c r="V2340" s="11"/>
      <c r="W2340" s="11"/>
      <c r="X2340" s="11"/>
      <c r="Y2340" s="11"/>
      <c r="Z2340" s="11"/>
      <c r="AA2340" s="11"/>
      <c r="AB2340" s="11"/>
      <c r="AC2340" s="11"/>
      <c r="AD2340" s="11"/>
      <c r="AE2340" s="11"/>
      <c r="AF2340" s="11"/>
      <c r="AG2340" s="11"/>
      <c r="AH2340" s="11"/>
      <c r="AI2340" s="11"/>
      <c r="AJ2340" s="11"/>
      <c r="AK2340" s="11"/>
      <c r="AL2340" s="11"/>
      <c r="AM2340" s="11"/>
      <c r="AN2340" s="11"/>
      <c r="AO2340" s="11"/>
      <c r="AP2340" s="11"/>
      <c r="AQ2340" s="11"/>
      <c r="AR2340" s="11"/>
      <c r="AS2340" s="11"/>
      <c r="AT2340" s="11"/>
      <c r="AU2340" s="11"/>
      <c r="AV2340" s="11"/>
      <c r="AW2340" s="11"/>
      <c r="AX2340" s="11"/>
      <c r="AY2340" s="11"/>
      <c r="AZ2340" s="11"/>
      <c r="BA2340" s="11"/>
      <c r="BB2340" s="11"/>
      <c r="BC2340" s="11"/>
      <c r="BD2340" s="11"/>
      <c r="BE2340" s="11"/>
      <c r="BF2340" s="11"/>
      <c r="BG2340" s="11"/>
      <c r="BH2340" s="11"/>
      <c r="BI2340" s="11"/>
      <c r="BJ2340" s="11"/>
      <c r="BK2340" s="11"/>
      <c r="BL2340" s="11"/>
      <c r="BM2340" s="11"/>
      <c r="BN2340" s="11"/>
      <c r="BO2340" s="11"/>
      <c r="BP2340" s="1" t="str">
        <v>0- Port Costs</v>
      </c>
      <c r="BT2340" s="1" t="str">
        <v>0- Port Value</v>
      </c>
      <c r="BU2340" s="11"/>
    </row>
    <row r="2341" spans="8:73" hidden="1" outlineLevel="1" x14ac:dyDescent="0.3">
      <c r="H2341" s="1" t="str">
        <v>0 - BM Costs</v>
      </c>
      <c r="L2341" s="1" t="str">
        <v>0 - BM Port</v>
      </c>
      <c r="N2341" s="1" t="str">
        <v>0 - Port Assets</v>
      </c>
      <c r="O2341" s="11"/>
      <c r="P2341" s="11"/>
      <c r="Q2341" s="11"/>
      <c r="R2341" s="11"/>
      <c r="S2341" s="11"/>
      <c r="T2341" s="11"/>
      <c r="U2341" s="11"/>
      <c r="V2341" s="11"/>
      <c r="W2341" s="11"/>
      <c r="X2341" s="11"/>
      <c r="Y2341" s="11"/>
      <c r="Z2341" s="11"/>
      <c r="AA2341" s="11"/>
      <c r="AB2341" s="11"/>
      <c r="AC2341" s="11"/>
      <c r="AD2341" s="11"/>
      <c r="AE2341" s="11"/>
      <c r="AF2341" s="11"/>
      <c r="AG2341" s="11"/>
      <c r="AH2341" s="11"/>
      <c r="AI2341" s="11"/>
      <c r="AJ2341" s="11"/>
      <c r="AK2341" s="11"/>
      <c r="AL2341" s="11"/>
      <c r="AM2341" s="11"/>
      <c r="AN2341" s="11"/>
      <c r="AO2341" s="11"/>
      <c r="AP2341" s="11"/>
      <c r="AQ2341" s="11"/>
      <c r="AR2341" s="11"/>
      <c r="AS2341" s="11"/>
      <c r="AT2341" s="11"/>
      <c r="AU2341" s="11"/>
      <c r="AV2341" s="11"/>
      <c r="AW2341" s="11"/>
      <c r="AX2341" s="11"/>
      <c r="AY2341" s="11"/>
      <c r="AZ2341" s="11"/>
      <c r="BA2341" s="11"/>
      <c r="BB2341" s="11"/>
      <c r="BC2341" s="11"/>
      <c r="BD2341" s="11"/>
      <c r="BE2341" s="11"/>
      <c r="BF2341" s="11"/>
      <c r="BG2341" s="11"/>
      <c r="BH2341" s="11"/>
      <c r="BI2341" s="11"/>
      <c r="BJ2341" s="11"/>
      <c r="BK2341" s="11"/>
      <c r="BL2341" s="11"/>
      <c r="BM2341" s="11"/>
      <c r="BN2341" s="11"/>
      <c r="BO2341" s="11"/>
      <c r="BP2341" s="1" t="str">
        <v>0- Port Costs</v>
      </c>
      <c r="BT2341" s="1" t="str">
        <v>0- Port Value</v>
      </c>
      <c r="BU2341" s="11"/>
    </row>
    <row r="2342" spans="8:73" hidden="1" outlineLevel="1" x14ac:dyDescent="0.3">
      <c r="H2342" s="1" t="str">
        <v>0 - BM Costs</v>
      </c>
      <c r="L2342" s="1" t="str">
        <v>0 - BM Port</v>
      </c>
      <c r="N2342" s="1" t="str">
        <v>0 - Port Assets</v>
      </c>
      <c r="O2342" s="11"/>
      <c r="P2342" s="11"/>
      <c r="Q2342" s="11"/>
      <c r="R2342" s="11"/>
      <c r="S2342" s="11"/>
      <c r="T2342" s="11"/>
      <c r="U2342" s="11"/>
      <c r="V2342" s="11"/>
      <c r="W2342" s="11"/>
      <c r="X2342" s="11"/>
      <c r="Y2342" s="11"/>
      <c r="Z2342" s="11"/>
      <c r="AA2342" s="11"/>
      <c r="AB2342" s="11"/>
      <c r="AC2342" s="11"/>
      <c r="AD2342" s="11"/>
      <c r="AE2342" s="11"/>
      <c r="AF2342" s="11"/>
      <c r="AG2342" s="11"/>
      <c r="AH2342" s="11"/>
      <c r="AI2342" s="11"/>
      <c r="AJ2342" s="11"/>
      <c r="AK2342" s="11"/>
      <c r="AL2342" s="11"/>
      <c r="AM2342" s="11"/>
      <c r="AN2342" s="11"/>
      <c r="AO2342" s="11"/>
      <c r="AP2342" s="11"/>
      <c r="AQ2342" s="11"/>
      <c r="AR2342" s="11"/>
      <c r="AS2342" s="11"/>
      <c r="AT2342" s="11"/>
      <c r="AU2342" s="11"/>
      <c r="AV2342" s="11"/>
      <c r="AW2342" s="11"/>
      <c r="AX2342" s="11"/>
      <c r="AY2342" s="11"/>
      <c r="AZ2342" s="11"/>
      <c r="BA2342" s="11"/>
      <c r="BB2342" s="11"/>
      <c r="BC2342" s="11"/>
      <c r="BD2342" s="11"/>
      <c r="BE2342" s="11"/>
      <c r="BF2342" s="11"/>
      <c r="BG2342" s="11"/>
      <c r="BH2342" s="11"/>
      <c r="BI2342" s="11"/>
      <c r="BJ2342" s="11"/>
      <c r="BK2342" s="11"/>
      <c r="BL2342" s="11"/>
      <c r="BM2342" s="11"/>
      <c r="BN2342" s="11"/>
      <c r="BO2342" s="11"/>
      <c r="BP2342" s="1" t="str">
        <v>0- Port Costs</v>
      </c>
      <c r="BT2342" s="1" t="str">
        <v>0- Port Value</v>
      </c>
      <c r="BU2342" s="11"/>
    </row>
    <row r="2343" spans="8:73" hidden="1" outlineLevel="1" x14ac:dyDescent="0.3">
      <c r="H2343" s="1" t="str">
        <v>0 - BM Costs</v>
      </c>
      <c r="L2343" s="1" t="str">
        <v>0 - BM Port</v>
      </c>
      <c r="N2343" s="1" t="str">
        <v>0 - Port Assets</v>
      </c>
      <c r="O2343" s="11"/>
      <c r="P2343" s="11"/>
      <c r="Q2343" s="11"/>
      <c r="R2343" s="11"/>
      <c r="S2343" s="11"/>
      <c r="T2343" s="11"/>
      <c r="U2343" s="11"/>
      <c r="V2343" s="11"/>
      <c r="W2343" s="11"/>
      <c r="X2343" s="11"/>
      <c r="Y2343" s="11"/>
      <c r="Z2343" s="11"/>
      <c r="AA2343" s="11"/>
      <c r="AB2343" s="11"/>
      <c r="AC2343" s="11"/>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c r="BC2343" s="11"/>
      <c r="BD2343" s="11"/>
      <c r="BE2343" s="11"/>
      <c r="BF2343" s="11"/>
      <c r="BG2343" s="11"/>
      <c r="BH2343" s="11"/>
      <c r="BI2343" s="11"/>
      <c r="BJ2343" s="11"/>
      <c r="BK2343" s="11"/>
      <c r="BL2343" s="11"/>
      <c r="BM2343" s="11"/>
      <c r="BN2343" s="11"/>
      <c r="BO2343" s="11"/>
      <c r="BP2343" s="1" t="str">
        <v>0- Port Costs</v>
      </c>
      <c r="BT2343" s="1" t="str">
        <v>0- Port Value</v>
      </c>
      <c r="BU2343" s="11"/>
    </row>
    <row r="2344" spans="8:73" hidden="1" outlineLevel="1" x14ac:dyDescent="0.3">
      <c r="H2344" s="1" t="str">
        <v>0 - BM Costs</v>
      </c>
      <c r="L2344" s="1" t="str">
        <v>0 - BM Port</v>
      </c>
      <c r="N2344" s="1" t="str">
        <v>0 - Port Assets</v>
      </c>
      <c r="O2344" s="11"/>
      <c r="P2344" s="11"/>
      <c r="Q2344" s="11"/>
      <c r="R2344" s="11"/>
      <c r="S2344" s="11"/>
      <c r="T2344" s="11"/>
      <c r="U2344" s="11"/>
      <c r="V2344" s="11"/>
      <c r="W2344" s="11"/>
      <c r="X2344" s="11"/>
      <c r="Y2344" s="11"/>
      <c r="Z2344" s="11"/>
      <c r="AA2344" s="11"/>
      <c r="AB2344" s="11"/>
      <c r="AC2344" s="11"/>
      <c r="AD2344" s="11"/>
      <c r="AE2344" s="11"/>
      <c r="AF2344" s="11"/>
      <c r="AG2344" s="11"/>
      <c r="AH2344" s="11"/>
      <c r="AI2344" s="11"/>
      <c r="AJ2344" s="11"/>
      <c r="AK2344" s="11"/>
      <c r="AL2344" s="11"/>
      <c r="AM2344" s="11"/>
      <c r="AN2344" s="11"/>
      <c r="AO2344" s="11"/>
      <c r="AP2344" s="11"/>
      <c r="AQ2344" s="11"/>
      <c r="AR2344" s="11"/>
      <c r="AS2344" s="11"/>
      <c r="AT2344" s="11"/>
      <c r="AU2344" s="11"/>
      <c r="AV2344" s="11"/>
      <c r="AW2344" s="11"/>
      <c r="AX2344" s="11"/>
      <c r="AY2344" s="11"/>
      <c r="AZ2344" s="11"/>
      <c r="BA2344" s="11"/>
      <c r="BB2344" s="11"/>
      <c r="BC2344" s="11"/>
      <c r="BD2344" s="11"/>
      <c r="BE2344" s="11"/>
      <c r="BF2344" s="11"/>
      <c r="BG2344" s="11"/>
      <c r="BH2344" s="11"/>
      <c r="BI2344" s="11"/>
      <c r="BJ2344" s="11"/>
      <c r="BK2344" s="11"/>
      <c r="BL2344" s="11"/>
      <c r="BM2344" s="11"/>
      <c r="BN2344" s="11"/>
      <c r="BO2344" s="11"/>
      <c r="BP2344" s="1" t="str">
        <v>0- Port Costs</v>
      </c>
      <c r="BT2344" s="1" t="str">
        <v>0- Port Value</v>
      </c>
      <c r="BU2344" s="11"/>
    </row>
    <row r="2345" spans="8:73" hidden="1" outlineLevel="1" x14ac:dyDescent="0.3">
      <c r="H2345" s="1" t="str">
        <v>0 - BM Costs</v>
      </c>
      <c r="L2345" s="1" t="str">
        <v>0 - BM Port</v>
      </c>
      <c r="N2345" s="1" t="str">
        <v>0 - Port Assets</v>
      </c>
      <c r="O2345" s="11"/>
      <c r="P2345" s="11"/>
      <c r="Q2345" s="11"/>
      <c r="R2345" s="11"/>
      <c r="S2345" s="11"/>
      <c r="T2345" s="11"/>
      <c r="U2345" s="11"/>
      <c r="V2345" s="11"/>
      <c r="W2345" s="11"/>
      <c r="X2345" s="11"/>
      <c r="Y2345" s="11"/>
      <c r="Z2345" s="11"/>
      <c r="AA2345" s="11"/>
      <c r="AB2345" s="11"/>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c r="BC2345" s="11"/>
      <c r="BD2345" s="11"/>
      <c r="BE2345" s="11"/>
      <c r="BF2345" s="11"/>
      <c r="BG2345" s="11"/>
      <c r="BH2345" s="11"/>
      <c r="BI2345" s="11"/>
      <c r="BJ2345" s="11"/>
      <c r="BK2345" s="11"/>
      <c r="BL2345" s="11"/>
      <c r="BM2345" s="11"/>
      <c r="BN2345" s="11"/>
      <c r="BO2345" s="11"/>
      <c r="BP2345" s="1" t="str">
        <v>0- Port Costs</v>
      </c>
      <c r="BT2345" s="1" t="str">
        <v>0- Port Value</v>
      </c>
      <c r="BU2345" s="11"/>
    </row>
    <row r="2346" spans="8:73" hidden="1" outlineLevel="1" x14ac:dyDescent="0.3">
      <c r="H2346" s="1" t="str">
        <v>0 - BM Costs</v>
      </c>
      <c r="L2346" s="1" t="str">
        <v>0 - BM Port</v>
      </c>
      <c r="N2346" s="1" t="str">
        <v>0 - Port Assets</v>
      </c>
      <c r="O2346" s="11"/>
      <c r="P2346" s="11"/>
      <c r="Q2346" s="11"/>
      <c r="R2346" s="11"/>
      <c r="S2346" s="11"/>
      <c r="T2346" s="11"/>
      <c r="U2346" s="11"/>
      <c r="V2346" s="11"/>
      <c r="W2346" s="11"/>
      <c r="X2346" s="11"/>
      <c r="Y2346" s="11"/>
      <c r="Z2346" s="11"/>
      <c r="AA2346" s="11"/>
      <c r="AB2346" s="11"/>
      <c r="AC2346" s="11"/>
      <c r="AD2346" s="11"/>
      <c r="AE2346" s="11"/>
      <c r="AF2346" s="11"/>
      <c r="AG2346" s="11"/>
      <c r="AH2346" s="11"/>
      <c r="AI2346" s="11"/>
      <c r="AJ2346" s="11"/>
      <c r="AK2346" s="11"/>
      <c r="AL2346" s="11"/>
      <c r="AM2346" s="11"/>
      <c r="AN2346" s="11"/>
      <c r="AO2346" s="11"/>
      <c r="AP2346" s="11"/>
      <c r="AQ2346" s="11"/>
      <c r="AR2346" s="11"/>
      <c r="AS2346" s="11"/>
      <c r="AT2346" s="11"/>
      <c r="AU2346" s="11"/>
      <c r="AV2346" s="11"/>
      <c r="AW2346" s="11"/>
      <c r="AX2346" s="11"/>
      <c r="AY2346" s="11"/>
      <c r="AZ2346" s="11"/>
      <c r="BA2346" s="11"/>
      <c r="BB2346" s="11"/>
      <c r="BC2346" s="11"/>
      <c r="BD2346" s="11"/>
      <c r="BE2346" s="11"/>
      <c r="BF2346" s="11"/>
      <c r="BG2346" s="11"/>
      <c r="BH2346" s="11"/>
      <c r="BI2346" s="11"/>
      <c r="BJ2346" s="11"/>
      <c r="BK2346" s="11"/>
      <c r="BL2346" s="11"/>
      <c r="BM2346" s="11"/>
      <c r="BN2346" s="11"/>
      <c r="BO2346" s="11"/>
      <c r="BP2346" s="1" t="str">
        <v>0- Port Costs</v>
      </c>
      <c r="BT2346" s="1" t="str">
        <v>0- Port Value</v>
      </c>
      <c r="BU2346" s="11"/>
    </row>
    <row r="2347" spans="8:73" hidden="1" outlineLevel="1" x14ac:dyDescent="0.3">
      <c r="H2347" s="1" t="str">
        <v>0 - BM Costs</v>
      </c>
      <c r="L2347" s="1" t="str">
        <v>0 - BM Port</v>
      </c>
      <c r="N2347" s="1" t="str">
        <v>0 - Port Assets</v>
      </c>
      <c r="O2347" s="11"/>
      <c r="P2347" s="11"/>
      <c r="Q2347" s="11"/>
      <c r="R2347" s="11"/>
      <c r="S2347" s="11"/>
      <c r="T2347" s="11"/>
      <c r="U2347" s="11"/>
      <c r="V2347" s="11"/>
      <c r="W2347" s="11"/>
      <c r="X2347" s="11"/>
      <c r="Y2347" s="11"/>
      <c r="Z2347" s="11"/>
      <c r="AA2347" s="11"/>
      <c r="AB2347" s="11"/>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c r="BC2347" s="11"/>
      <c r="BD2347" s="11"/>
      <c r="BE2347" s="11"/>
      <c r="BF2347" s="11"/>
      <c r="BG2347" s="11"/>
      <c r="BH2347" s="11"/>
      <c r="BI2347" s="11"/>
      <c r="BJ2347" s="11"/>
      <c r="BK2347" s="11"/>
      <c r="BL2347" s="11"/>
      <c r="BM2347" s="11"/>
      <c r="BN2347" s="11"/>
      <c r="BO2347" s="11"/>
      <c r="BP2347" s="1" t="str">
        <v>0- Port Costs</v>
      </c>
      <c r="BT2347" s="1" t="str">
        <v>0- Port Value</v>
      </c>
      <c r="BU2347" s="11"/>
    </row>
    <row r="2348" spans="8:73" hidden="1" outlineLevel="1" x14ac:dyDescent="0.3">
      <c r="H2348" s="1" t="str">
        <v>0 - BM Costs</v>
      </c>
      <c r="L2348" s="1" t="str">
        <v>0 - BM Port</v>
      </c>
      <c r="N2348" s="1" t="str">
        <v>0 - Port Assets</v>
      </c>
      <c r="O2348" s="11"/>
      <c r="P2348" s="11"/>
      <c r="Q2348" s="11"/>
      <c r="R2348" s="11"/>
      <c r="S2348" s="11"/>
      <c r="T2348" s="11"/>
      <c r="U2348" s="11"/>
      <c r="V2348" s="11"/>
      <c r="W2348" s="11"/>
      <c r="X2348" s="11"/>
      <c r="Y2348" s="11"/>
      <c r="Z2348" s="11"/>
      <c r="AA2348" s="11"/>
      <c r="AB2348" s="11"/>
      <c r="AC2348" s="11"/>
      <c r="AD2348" s="11"/>
      <c r="AE2348" s="11"/>
      <c r="AF2348" s="11"/>
      <c r="AG2348" s="11"/>
      <c r="AH2348" s="11"/>
      <c r="AI2348" s="11"/>
      <c r="AJ2348" s="11"/>
      <c r="AK2348" s="11"/>
      <c r="AL2348" s="11"/>
      <c r="AM2348" s="11"/>
      <c r="AN2348" s="11"/>
      <c r="AO2348" s="11"/>
      <c r="AP2348" s="11"/>
      <c r="AQ2348" s="11"/>
      <c r="AR2348" s="11"/>
      <c r="AS2348" s="11"/>
      <c r="AT2348" s="11"/>
      <c r="AU2348" s="11"/>
      <c r="AV2348" s="11"/>
      <c r="AW2348" s="11"/>
      <c r="AX2348" s="11"/>
      <c r="AY2348" s="11"/>
      <c r="AZ2348" s="11"/>
      <c r="BA2348" s="11"/>
      <c r="BB2348" s="11"/>
      <c r="BC2348" s="11"/>
      <c r="BD2348" s="11"/>
      <c r="BE2348" s="11"/>
      <c r="BF2348" s="11"/>
      <c r="BG2348" s="11"/>
      <c r="BH2348" s="11"/>
      <c r="BI2348" s="11"/>
      <c r="BJ2348" s="11"/>
      <c r="BK2348" s="11"/>
      <c r="BL2348" s="11"/>
      <c r="BM2348" s="11"/>
      <c r="BN2348" s="11"/>
      <c r="BO2348" s="11"/>
      <c r="BP2348" s="1" t="str">
        <v>0- Port Costs</v>
      </c>
      <c r="BT2348" s="1" t="str">
        <v>0- Port Value</v>
      </c>
      <c r="BU2348" s="11"/>
    </row>
    <row r="2349" spans="8:73" hidden="1" outlineLevel="1" x14ac:dyDescent="0.3">
      <c r="H2349" s="1" t="str">
        <v>0 - BM Costs</v>
      </c>
      <c r="L2349" s="1" t="str">
        <v>0 - BM Port</v>
      </c>
      <c r="N2349" s="1" t="str">
        <v>0 - Port Assets</v>
      </c>
      <c r="O2349" s="11"/>
      <c r="P2349" s="11"/>
      <c r="Q2349" s="11"/>
      <c r="R2349" s="11"/>
      <c r="S2349" s="11"/>
      <c r="T2349" s="11"/>
      <c r="U2349" s="11"/>
      <c r="V2349" s="11"/>
      <c r="W2349" s="11"/>
      <c r="X2349" s="11"/>
      <c r="Y2349" s="11"/>
      <c r="Z2349" s="11"/>
      <c r="AA2349" s="11"/>
      <c r="AB2349" s="11"/>
      <c r="AC2349" s="11"/>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c r="BC2349" s="11"/>
      <c r="BD2349" s="11"/>
      <c r="BE2349" s="11"/>
      <c r="BF2349" s="11"/>
      <c r="BG2349" s="11"/>
      <c r="BH2349" s="11"/>
      <c r="BI2349" s="11"/>
      <c r="BJ2349" s="11"/>
      <c r="BK2349" s="11"/>
      <c r="BL2349" s="11"/>
      <c r="BM2349" s="11"/>
      <c r="BN2349" s="11"/>
      <c r="BO2349" s="11"/>
      <c r="BP2349" s="1" t="str">
        <v>0- Port Costs</v>
      </c>
      <c r="BT2349" s="1" t="str">
        <v>0- Port Value</v>
      </c>
      <c r="BU2349" s="11"/>
    </row>
    <row r="2350" spans="8:73" hidden="1" outlineLevel="1" x14ac:dyDescent="0.3">
      <c r="H2350" s="1" t="str">
        <v>0 - BM Costs</v>
      </c>
      <c r="L2350" s="1" t="str">
        <v>0 - BM Port</v>
      </c>
      <c r="N2350" s="1" t="str">
        <v>0 - Port Assets</v>
      </c>
      <c r="O2350" s="11"/>
      <c r="P2350" s="11"/>
      <c r="Q2350" s="11"/>
      <c r="R2350" s="11"/>
      <c r="S2350" s="11"/>
      <c r="T2350" s="11"/>
      <c r="U2350" s="11"/>
      <c r="V2350" s="11"/>
      <c r="W2350" s="11"/>
      <c r="X2350" s="11"/>
      <c r="Y2350" s="11"/>
      <c r="Z2350" s="11"/>
      <c r="AA2350" s="11"/>
      <c r="AB2350" s="11"/>
      <c r="AC2350" s="11"/>
      <c r="AD2350" s="11"/>
      <c r="AE2350" s="11"/>
      <c r="AF2350" s="11"/>
      <c r="AG2350" s="11"/>
      <c r="AH2350" s="11"/>
      <c r="AI2350" s="11"/>
      <c r="AJ2350" s="11"/>
      <c r="AK2350" s="11"/>
      <c r="AL2350" s="11"/>
      <c r="AM2350" s="11"/>
      <c r="AN2350" s="11"/>
      <c r="AO2350" s="11"/>
      <c r="AP2350" s="11"/>
      <c r="AQ2350" s="11"/>
      <c r="AR2350" s="11"/>
      <c r="AS2350" s="11"/>
      <c r="AT2350" s="11"/>
      <c r="AU2350" s="11"/>
      <c r="AV2350" s="11"/>
      <c r="AW2350" s="11"/>
      <c r="AX2350" s="11"/>
      <c r="AY2350" s="11"/>
      <c r="AZ2350" s="11"/>
      <c r="BA2350" s="11"/>
      <c r="BB2350" s="11"/>
      <c r="BC2350" s="11"/>
      <c r="BD2350" s="11"/>
      <c r="BE2350" s="11"/>
      <c r="BF2350" s="11"/>
      <c r="BG2350" s="11"/>
      <c r="BH2350" s="11"/>
      <c r="BI2350" s="11"/>
      <c r="BJ2350" s="11"/>
      <c r="BK2350" s="11"/>
      <c r="BL2350" s="11"/>
      <c r="BM2350" s="11"/>
      <c r="BN2350" s="11"/>
      <c r="BO2350" s="11"/>
      <c r="BP2350" s="1" t="str">
        <v>0- Port Costs</v>
      </c>
      <c r="BT2350" s="1" t="str">
        <v>0- Port Value</v>
      </c>
      <c r="BU2350" s="11"/>
    </row>
    <row r="2351" spans="8:73" hidden="1" outlineLevel="1" x14ac:dyDescent="0.3">
      <c r="H2351" s="1" t="str">
        <v>0 - BM Costs</v>
      </c>
      <c r="L2351" s="1" t="str">
        <v>0 - BM Port</v>
      </c>
      <c r="N2351" s="1" t="str">
        <v>0 - Port Assets</v>
      </c>
      <c r="O2351" s="11"/>
      <c r="P2351" s="11"/>
      <c r="Q2351" s="11"/>
      <c r="R2351" s="11"/>
      <c r="S2351" s="11"/>
      <c r="T2351" s="11"/>
      <c r="U2351" s="11"/>
      <c r="V2351" s="11"/>
      <c r="W2351" s="11"/>
      <c r="X2351" s="11"/>
      <c r="Y2351" s="11"/>
      <c r="Z2351" s="11"/>
      <c r="AA2351" s="11"/>
      <c r="AB2351" s="11"/>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c r="BC2351" s="11"/>
      <c r="BD2351" s="11"/>
      <c r="BE2351" s="11"/>
      <c r="BF2351" s="11"/>
      <c r="BG2351" s="11"/>
      <c r="BH2351" s="11"/>
      <c r="BI2351" s="11"/>
      <c r="BJ2351" s="11"/>
      <c r="BK2351" s="11"/>
      <c r="BL2351" s="11"/>
      <c r="BM2351" s="11"/>
      <c r="BN2351" s="11"/>
      <c r="BO2351" s="11"/>
      <c r="BP2351" s="1" t="str">
        <v>0- Port Costs</v>
      </c>
      <c r="BT2351" s="1" t="str">
        <v>0- Port Value</v>
      </c>
      <c r="BU2351" s="11"/>
    </row>
    <row r="2352" spans="8:73" hidden="1" outlineLevel="1" x14ac:dyDescent="0.3">
      <c r="H2352" s="1" t="str">
        <v>0 - BM Costs</v>
      </c>
      <c r="L2352" s="1" t="str">
        <v>0 - BM Port</v>
      </c>
      <c r="N2352" s="1" t="str">
        <v>0 - Port Assets</v>
      </c>
      <c r="O2352" s="11"/>
      <c r="P2352" s="11"/>
      <c r="Q2352" s="11"/>
      <c r="R2352" s="11"/>
      <c r="S2352" s="11"/>
      <c r="T2352" s="11"/>
      <c r="U2352" s="11"/>
      <c r="V2352" s="11"/>
      <c r="W2352" s="11"/>
      <c r="X2352" s="11"/>
      <c r="Y2352" s="11"/>
      <c r="Z2352" s="11"/>
      <c r="AA2352" s="11"/>
      <c r="AB2352" s="11"/>
      <c r="AC2352" s="11"/>
      <c r="AD2352" s="11"/>
      <c r="AE2352" s="11"/>
      <c r="AF2352" s="11"/>
      <c r="AG2352" s="11"/>
      <c r="AH2352" s="11"/>
      <c r="AI2352" s="11"/>
      <c r="AJ2352" s="11"/>
      <c r="AK2352" s="11"/>
      <c r="AL2352" s="11"/>
      <c r="AM2352" s="11"/>
      <c r="AN2352" s="11"/>
      <c r="AO2352" s="11"/>
      <c r="AP2352" s="11"/>
      <c r="AQ2352" s="11"/>
      <c r="AR2352" s="11"/>
      <c r="AS2352" s="11"/>
      <c r="AT2352" s="11"/>
      <c r="AU2352" s="11"/>
      <c r="AV2352" s="11"/>
      <c r="AW2352" s="11"/>
      <c r="AX2352" s="11"/>
      <c r="AY2352" s="11"/>
      <c r="AZ2352" s="11"/>
      <c r="BA2352" s="11"/>
      <c r="BB2352" s="11"/>
      <c r="BC2352" s="11"/>
      <c r="BD2352" s="11"/>
      <c r="BE2352" s="11"/>
      <c r="BF2352" s="11"/>
      <c r="BG2352" s="11"/>
      <c r="BH2352" s="11"/>
      <c r="BI2352" s="11"/>
      <c r="BJ2352" s="11"/>
      <c r="BK2352" s="11"/>
      <c r="BL2352" s="11"/>
      <c r="BM2352" s="11"/>
      <c r="BN2352" s="11"/>
      <c r="BO2352" s="11"/>
      <c r="BP2352" s="1" t="str">
        <v>0- Port Costs</v>
      </c>
      <c r="BT2352" s="1" t="str">
        <v>0- Port Value</v>
      </c>
      <c r="BU2352" s="11"/>
    </row>
    <row r="2353" spans="8:73" hidden="1" outlineLevel="1" x14ac:dyDescent="0.3">
      <c r="H2353" s="1" t="str">
        <v>0 - BM Costs</v>
      </c>
      <c r="L2353" s="1" t="str">
        <v>0 - BM Port</v>
      </c>
      <c r="N2353" s="1" t="str">
        <v>0 - Port Assets</v>
      </c>
      <c r="O2353" s="11"/>
      <c r="P2353" s="11"/>
      <c r="Q2353" s="11"/>
      <c r="R2353" s="11"/>
      <c r="S2353" s="11"/>
      <c r="T2353" s="11"/>
      <c r="U2353" s="11"/>
      <c r="V2353" s="11"/>
      <c r="W2353" s="11"/>
      <c r="X2353" s="11"/>
      <c r="Y2353" s="11"/>
      <c r="Z2353" s="11"/>
      <c r="AA2353" s="11"/>
      <c r="AB2353" s="11"/>
      <c r="AC2353" s="11"/>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c r="BC2353" s="11"/>
      <c r="BD2353" s="11"/>
      <c r="BE2353" s="11"/>
      <c r="BF2353" s="11"/>
      <c r="BG2353" s="11"/>
      <c r="BH2353" s="11"/>
      <c r="BI2353" s="11"/>
      <c r="BJ2353" s="11"/>
      <c r="BK2353" s="11"/>
      <c r="BL2353" s="11"/>
      <c r="BM2353" s="11"/>
      <c r="BN2353" s="11"/>
      <c r="BO2353" s="11"/>
      <c r="BP2353" s="1" t="str">
        <v>0- Port Costs</v>
      </c>
      <c r="BT2353" s="1" t="str">
        <v>0- Port Value</v>
      </c>
      <c r="BU2353" s="11"/>
    </row>
    <row r="2354" spans="8:73" hidden="1" outlineLevel="1" x14ac:dyDescent="0.3">
      <c r="H2354" s="1" t="str">
        <v>0 - BM Costs</v>
      </c>
      <c r="L2354" s="1" t="str">
        <v>0 - BM Port</v>
      </c>
      <c r="N2354" s="1" t="str">
        <v>0 - Port Assets</v>
      </c>
      <c r="O2354" s="11"/>
      <c r="P2354" s="11"/>
      <c r="Q2354" s="11"/>
      <c r="R2354" s="11"/>
      <c r="S2354" s="11"/>
      <c r="T2354" s="11"/>
      <c r="U2354" s="11"/>
      <c r="V2354" s="11"/>
      <c r="W2354" s="11"/>
      <c r="X2354" s="11"/>
      <c r="Y2354" s="11"/>
      <c r="Z2354" s="11"/>
      <c r="AA2354" s="11"/>
      <c r="AB2354" s="11"/>
      <c r="AC2354" s="11"/>
      <c r="AD2354" s="11"/>
      <c r="AE2354" s="11"/>
      <c r="AF2354" s="11"/>
      <c r="AG2354" s="11"/>
      <c r="AH2354" s="11"/>
      <c r="AI2354" s="11"/>
      <c r="AJ2354" s="11"/>
      <c r="AK2354" s="11"/>
      <c r="AL2354" s="11"/>
      <c r="AM2354" s="11"/>
      <c r="AN2354" s="11"/>
      <c r="AO2354" s="11"/>
      <c r="AP2354" s="11"/>
      <c r="AQ2354" s="11"/>
      <c r="AR2354" s="11"/>
      <c r="AS2354" s="11"/>
      <c r="AT2354" s="11"/>
      <c r="AU2354" s="11"/>
      <c r="AV2354" s="11"/>
      <c r="AW2354" s="11"/>
      <c r="AX2354" s="11"/>
      <c r="AY2354" s="11"/>
      <c r="AZ2354" s="11"/>
      <c r="BA2354" s="11"/>
      <c r="BB2354" s="11"/>
      <c r="BC2354" s="11"/>
      <c r="BD2354" s="11"/>
      <c r="BE2354" s="11"/>
      <c r="BF2354" s="11"/>
      <c r="BG2354" s="11"/>
      <c r="BH2354" s="11"/>
      <c r="BI2354" s="11"/>
      <c r="BJ2354" s="11"/>
      <c r="BK2354" s="11"/>
      <c r="BL2354" s="11"/>
      <c r="BM2354" s="11"/>
      <c r="BN2354" s="11"/>
      <c r="BO2354" s="11"/>
      <c r="BP2354" s="1" t="str">
        <v>0- Port Costs</v>
      </c>
      <c r="BT2354" s="1" t="str">
        <v>0- Port Value</v>
      </c>
      <c r="BU2354" s="11"/>
    </row>
    <row r="2355" spans="8:73" hidden="1" outlineLevel="1" x14ac:dyDescent="0.3">
      <c r="H2355" s="1" t="str">
        <v>0 - BM Costs</v>
      </c>
      <c r="L2355" s="1" t="str">
        <v>0 - BM Port</v>
      </c>
      <c r="N2355" s="1" t="str">
        <v>0 - Port Assets</v>
      </c>
      <c r="O2355" s="11"/>
      <c r="P2355" s="11"/>
      <c r="Q2355" s="11"/>
      <c r="R2355" s="11"/>
      <c r="S2355" s="11"/>
      <c r="T2355" s="11"/>
      <c r="U2355" s="11"/>
      <c r="V2355" s="11"/>
      <c r="W2355" s="11"/>
      <c r="X2355" s="11"/>
      <c r="Y2355" s="11"/>
      <c r="Z2355" s="11"/>
      <c r="AA2355" s="11"/>
      <c r="AB2355" s="11"/>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c r="BC2355" s="11"/>
      <c r="BD2355" s="11"/>
      <c r="BE2355" s="11"/>
      <c r="BF2355" s="11"/>
      <c r="BG2355" s="11"/>
      <c r="BH2355" s="11"/>
      <c r="BI2355" s="11"/>
      <c r="BJ2355" s="11"/>
      <c r="BK2355" s="11"/>
      <c r="BL2355" s="11"/>
      <c r="BM2355" s="11"/>
      <c r="BN2355" s="11"/>
      <c r="BO2355" s="11"/>
      <c r="BP2355" s="1" t="str">
        <v>0- Port Costs</v>
      </c>
      <c r="BT2355" s="1" t="str">
        <v>0- Port Value</v>
      </c>
      <c r="BU2355" s="11"/>
    </row>
    <row r="2356" spans="8:73" hidden="1" outlineLevel="1" x14ac:dyDescent="0.3">
      <c r="H2356" s="1" t="str">
        <v>0 - BM Costs</v>
      </c>
      <c r="L2356" s="1" t="str">
        <v>0 - BM Port</v>
      </c>
      <c r="N2356" s="1" t="str">
        <v>0 - Port Assets</v>
      </c>
      <c r="O2356" s="11"/>
      <c r="P2356" s="11"/>
      <c r="Q2356" s="11"/>
      <c r="R2356" s="11"/>
      <c r="S2356" s="11"/>
      <c r="T2356" s="11"/>
      <c r="U2356" s="11"/>
      <c r="V2356" s="11"/>
      <c r="W2356" s="11"/>
      <c r="X2356" s="11"/>
      <c r="Y2356" s="11"/>
      <c r="Z2356" s="11"/>
      <c r="AA2356" s="11"/>
      <c r="AB2356" s="11"/>
      <c r="AC2356" s="11"/>
      <c r="AD2356" s="11"/>
      <c r="AE2356" s="11"/>
      <c r="AF2356" s="11"/>
      <c r="AG2356" s="11"/>
      <c r="AH2356" s="11"/>
      <c r="AI2356" s="11"/>
      <c r="AJ2356" s="11"/>
      <c r="AK2356" s="11"/>
      <c r="AL2356" s="11"/>
      <c r="AM2356" s="11"/>
      <c r="AN2356" s="11"/>
      <c r="AO2356" s="11"/>
      <c r="AP2356" s="11"/>
      <c r="AQ2356" s="11"/>
      <c r="AR2356" s="11"/>
      <c r="AS2356" s="11"/>
      <c r="AT2356" s="11"/>
      <c r="AU2356" s="11"/>
      <c r="AV2356" s="11"/>
      <c r="AW2356" s="11"/>
      <c r="AX2356" s="11"/>
      <c r="AY2356" s="11"/>
      <c r="AZ2356" s="11"/>
      <c r="BA2356" s="11"/>
      <c r="BB2356" s="11"/>
      <c r="BC2356" s="11"/>
      <c r="BD2356" s="11"/>
      <c r="BE2356" s="11"/>
      <c r="BF2356" s="11"/>
      <c r="BG2356" s="11"/>
      <c r="BH2356" s="11"/>
      <c r="BI2356" s="11"/>
      <c r="BJ2356" s="11"/>
      <c r="BK2356" s="11"/>
      <c r="BL2356" s="11"/>
      <c r="BM2356" s="11"/>
      <c r="BN2356" s="11"/>
      <c r="BO2356" s="11"/>
      <c r="BP2356" s="1" t="str">
        <v>0- Port Costs</v>
      </c>
      <c r="BT2356" s="1" t="str">
        <v>0- Port Value</v>
      </c>
      <c r="BU2356" s="11"/>
    </row>
    <row r="2357" spans="8:73" hidden="1" outlineLevel="1" x14ac:dyDescent="0.3">
      <c r="H2357" s="1" t="str">
        <v>0 - BM Costs</v>
      </c>
      <c r="L2357" s="1" t="str">
        <v>0 - BM Port</v>
      </c>
      <c r="N2357" s="1" t="str">
        <v>0 - Port Assets</v>
      </c>
      <c r="O2357" s="11"/>
      <c r="P2357" s="11"/>
      <c r="Q2357" s="11"/>
      <c r="R2357" s="11"/>
      <c r="S2357" s="11"/>
      <c r="T2357" s="11"/>
      <c r="U2357" s="11"/>
      <c r="V2357" s="11"/>
      <c r="W2357" s="11"/>
      <c r="X2357" s="11"/>
      <c r="Y2357" s="11"/>
      <c r="Z2357" s="11"/>
      <c r="AA2357" s="11"/>
      <c r="AB2357" s="11"/>
      <c r="AC2357" s="11"/>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c r="BC2357" s="11"/>
      <c r="BD2357" s="11"/>
      <c r="BE2357" s="11"/>
      <c r="BF2357" s="11"/>
      <c r="BG2357" s="11"/>
      <c r="BH2357" s="11"/>
      <c r="BI2357" s="11"/>
      <c r="BJ2357" s="11"/>
      <c r="BK2357" s="11"/>
      <c r="BL2357" s="11"/>
      <c r="BM2357" s="11"/>
      <c r="BN2357" s="11"/>
      <c r="BO2357" s="11"/>
      <c r="BP2357" s="1" t="str">
        <v>0- Port Costs</v>
      </c>
      <c r="BT2357" s="1" t="str">
        <v>0- Port Value</v>
      </c>
      <c r="BU2357" s="11"/>
    </row>
    <row r="2358" spans="8:73" hidden="1" outlineLevel="1" x14ac:dyDescent="0.3">
      <c r="H2358" s="1" t="str">
        <v>0 - BM Costs</v>
      </c>
      <c r="L2358" s="1" t="str">
        <v>0 - BM Port</v>
      </c>
      <c r="N2358" s="1" t="str">
        <v>0 - Port Assets</v>
      </c>
      <c r="O2358" s="11"/>
      <c r="P2358" s="11"/>
      <c r="Q2358" s="11"/>
      <c r="R2358" s="11"/>
      <c r="S2358" s="11"/>
      <c r="T2358" s="11"/>
      <c r="U2358" s="11"/>
      <c r="V2358" s="11"/>
      <c r="W2358" s="11"/>
      <c r="X2358" s="11"/>
      <c r="Y2358" s="11"/>
      <c r="Z2358" s="11"/>
      <c r="AA2358" s="11"/>
      <c r="AB2358" s="11"/>
      <c r="AC2358" s="11"/>
      <c r="AD2358" s="11"/>
      <c r="AE2358" s="11"/>
      <c r="AF2358" s="11"/>
      <c r="AG2358" s="11"/>
      <c r="AH2358" s="11"/>
      <c r="AI2358" s="11"/>
      <c r="AJ2358" s="11"/>
      <c r="AK2358" s="11"/>
      <c r="AL2358" s="11"/>
      <c r="AM2358" s="11"/>
      <c r="AN2358" s="11"/>
      <c r="AO2358" s="11"/>
      <c r="AP2358" s="11"/>
      <c r="AQ2358" s="11"/>
      <c r="AR2358" s="11"/>
      <c r="AS2358" s="11"/>
      <c r="AT2358" s="11"/>
      <c r="AU2358" s="11"/>
      <c r="AV2358" s="11"/>
      <c r="AW2358" s="11"/>
      <c r="AX2358" s="11"/>
      <c r="AY2358" s="11"/>
      <c r="AZ2358" s="11"/>
      <c r="BA2358" s="11"/>
      <c r="BB2358" s="11"/>
      <c r="BC2358" s="11"/>
      <c r="BD2358" s="11"/>
      <c r="BE2358" s="11"/>
      <c r="BF2358" s="11"/>
      <c r="BG2358" s="11"/>
      <c r="BH2358" s="11"/>
      <c r="BI2358" s="11"/>
      <c r="BJ2358" s="11"/>
      <c r="BK2358" s="11"/>
      <c r="BL2358" s="11"/>
      <c r="BM2358" s="11"/>
      <c r="BN2358" s="11"/>
      <c r="BO2358" s="11"/>
      <c r="BP2358" s="1" t="str">
        <v>0- Port Costs</v>
      </c>
      <c r="BT2358" s="1" t="str">
        <v>0- Port Value</v>
      </c>
      <c r="BU2358" s="11"/>
    </row>
    <row r="2359" spans="8:73" hidden="1" outlineLevel="1" x14ac:dyDescent="0.3">
      <c r="H2359" s="1" t="str">
        <v>0 - BM Costs</v>
      </c>
      <c r="L2359" s="1" t="str">
        <v>0 - BM Port</v>
      </c>
      <c r="N2359" s="1" t="str">
        <v>0 - Port Assets</v>
      </c>
      <c r="O2359" s="11"/>
      <c r="P2359" s="11"/>
      <c r="Q2359" s="11"/>
      <c r="R2359" s="11"/>
      <c r="S2359" s="11"/>
      <c r="T2359" s="11"/>
      <c r="U2359" s="11"/>
      <c r="V2359" s="11"/>
      <c r="W2359" s="11"/>
      <c r="X2359" s="11"/>
      <c r="Y2359" s="11"/>
      <c r="Z2359" s="11"/>
      <c r="AA2359" s="11"/>
      <c r="AB2359" s="11"/>
      <c r="AC2359" s="11"/>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c r="BC2359" s="11"/>
      <c r="BD2359" s="11"/>
      <c r="BE2359" s="11"/>
      <c r="BF2359" s="11"/>
      <c r="BG2359" s="11"/>
      <c r="BH2359" s="11"/>
      <c r="BI2359" s="11"/>
      <c r="BJ2359" s="11"/>
      <c r="BK2359" s="11"/>
      <c r="BL2359" s="11"/>
      <c r="BM2359" s="11"/>
      <c r="BN2359" s="11"/>
      <c r="BO2359" s="11"/>
      <c r="BP2359" s="1" t="str">
        <v>0- Port Costs</v>
      </c>
      <c r="BT2359" s="1" t="str">
        <v>0- Port Value</v>
      </c>
      <c r="BU2359" s="11"/>
    </row>
    <row r="2360" spans="8:73" hidden="1" outlineLevel="1" x14ac:dyDescent="0.3">
      <c r="H2360" s="1" t="str">
        <v>0 - BM Costs</v>
      </c>
      <c r="L2360" s="1" t="str">
        <v>0 - BM Port</v>
      </c>
      <c r="N2360" s="1" t="str">
        <v>0 - Port Assets</v>
      </c>
      <c r="O2360" s="11"/>
      <c r="P2360" s="11"/>
      <c r="Q2360" s="11"/>
      <c r="R2360" s="11"/>
      <c r="S2360" s="11"/>
      <c r="T2360" s="11"/>
      <c r="U2360" s="11"/>
      <c r="V2360" s="11"/>
      <c r="W2360" s="11"/>
      <c r="X2360" s="11"/>
      <c r="Y2360" s="11"/>
      <c r="Z2360" s="11"/>
      <c r="AA2360" s="11"/>
      <c r="AB2360" s="11"/>
      <c r="AC2360" s="11"/>
      <c r="AD2360" s="11"/>
      <c r="AE2360" s="11"/>
      <c r="AF2360" s="11"/>
      <c r="AG2360" s="11"/>
      <c r="AH2360" s="11"/>
      <c r="AI2360" s="11"/>
      <c r="AJ2360" s="11"/>
      <c r="AK2360" s="11"/>
      <c r="AL2360" s="11"/>
      <c r="AM2360" s="11"/>
      <c r="AN2360" s="11"/>
      <c r="AO2360" s="11"/>
      <c r="AP2360" s="11"/>
      <c r="AQ2360" s="11"/>
      <c r="AR2360" s="11"/>
      <c r="AS2360" s="11"/>
      <c r="AT2360" s="11"/>
      <c r="AU2360" s="11"/>
      <c r="AV2360" s="11"/>
      <c r="AW2360" s="11"/>
      <c r="AX2360" s="11"/>
      <c r="AY2360" s="11"/>
      <c r="AZ2360" s="11"/>
      <c r="BA2360" s="11"/>
      <c r="BB2360" s="11"/>
      <c r="BC2360" s="11"/>
      <c r="BD2360" s="11"/>
      <c r="BE2360" s="11"/>
      <c r="BF2360" s="11"/>
      <c r="BG2360" s="11"/>
      <c r="BH2360" s="11"/>
      <c r="BI2360" s="11"/>
      <c r="BJ2360" s="11"/>
      <c r="BK2360" s="11"/>
      <c r="BL2360" s="11"/>
      <c r="BM2360" s="11"/>
      <c r="BN2360" s="11"/>
      <c r="BO2360" s="11"/>
      <c r="BP2360" s="1" t="str">
        <v>0- Port Costs</v>
      </c>
      <c r="BT2360" s="1" t="str">
        <v>0- Port Value</v>
      </c>
      <c r="BU2360" s="11"/>
    </row>
    <row r="2361" spans="8:73" hidden="1" outlineLevel="1" x14ac:dyDescent="0.3">
      <c r="H2361" s="1" t="str">
        <v>0 - BM Costs</v>
      </c>
      <c r="L2361" s="1" t="str">
        <v>0 - BM Port</v>
      </c>
      <c r="N2361" s="1" t="str">
        <v>0 - Port Assets</v>
      </c>
      <c r="O2361" s="11"/>
      <c r="P2361" s="11"/>
      <c r="Q2361" s="11"/>
      <c r="R2361" s="11"/>
      <c r="S2361" s="11"/>
      <c r="T2361" s="11"/>
      <c r="U2361" s="11"/>
      <c r="V2361" s="11"/>
      <c r="W2361" s="11"/>
      <c r="X2361" s="11"/>
      <c r="Y2361" s="11"/>
      <c r="Z2361" s="11"/>
      <c r="AA2361" s="11"/>
      <c r="AB2361" s="11"/>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c r="BC2361" s="11"/>
      <c r="BD2361" s="11"/>
      <c r="BE2361" s="11"/>
      <c r="BF2361" s="11"/>
      <c r="BG2361" s="11"/>
      <c r="BH2361" s="11"/>
      <c r="BI2361" s="11"/>
      <c r="BJ2361" s="11"/>
      <c r="BK2361" s="11"/>
      <c r="BL2361" s="11"/>
      <c r="BM2361" s="11"/>
      <c r="BN2361" s="11"/>
      <c r="BO2361" s="11"/>
      <c r="BP2361" s="1" t="str">
        <v>0- Port Costs</v>
      </c>
      <c r="BT2361" s="1" t="str">
        <v>0- Port Value</v>
      </c>
      <c r="BU2361" s="11"/>
    </row>
    <row r="2362" spans="8:73" hidden="1" outlineLevel="1" x14ac:dyDescent="0.3">
      <c r="H2362" s="1" t="str">
        <v>0 - BM Costs</v>
      </c>
      <c r="L2362" s="1" t="str">
        <v>0 - BM Port</v>
      </c>
      <c r="N2362" s="1" t="str">
        <v>0 - Port Assets</v>
      </c>
      <c r="O2362" s="11"/>
      <c r="P2362" s="11"/>
      <c r="Q2362" s="11"/>
      <c r="R2362" s="11"/>
      <c r="S2362" s="11"/>
      <c r="T2362" s="11"/>
      <c r="U2362" s="11"/>
      <c r="V2362" s="11"/>
      <c r="W2362" s="11"/>
      <c r="X2362" s="11"/>
      <c r="Y2362" s="11"/>
      <c r="Z2362" s="11"/>
      <c r="AA2362" s="11"/>
      <c r="AB2362" s="11"/>
      <c r="AC2362" s="11"/>
      <c r="AD2362" s="11"/>
      <c r="AE2362" s="11"/>
      <c r="AF2362" s="11"/>
      <c r="AG2362" s="11"/>
      <c r="AH2362" s="11"/>
      <c r="AI2362" s="11"/>
      <c r="AJ2362" s="11"/>
      <c r="AK2362" s="11"/>
      <c r="AL2362" s="11"/>
      <c r="AM2362" s="11"/>
      <c r="AN2362" s="11"/>
      <c r="AO2362" s="11"/>
      <c r="AP2362" s="11"/>
      <c r="AQ2362" s="11"/>
      <c r="AR2362" s="11"/>
      <c r="AS2362" s="11"/>
      <c r="AT2362" s="11"/>
      <c r="AU2362" s="11"/>
      <c r="AV2362" s="11"/>
      <c r="AW2362" s="11"/>
      <c r="AX2362" s="11"/>
      <c r="AY2362" s="11"/>
      <c r="AZ2362" s="11"/>
      <c r="BA2362" s="11"/>
      <c r="BB2362" s="11"/>
      <c r="BC2362" s="11"/>
      <c r="BD2362" s="11"/>
      <c r="BE2362" s="11"/>
      <c r="BF2362" s="11"/>
      <c r="BG2362" s="11"/>
      <c r="BH2362" s="11"/>
      <c r="BI2362" s="11"/>
      <c r="BJ2362" s="11"/>
      <c r="BK2362" s="11"/>
      <c r="BL2362" s="11"/>
      <c r="BM2362" s="11"/>
      <c r="BN2362" s="11"/>
      <c r="BO2362" s="11"/>
      <c r="BP2362" s="1" t="str">
        <v>0- Port Costs</v>
      </c>
      <c r="BT2362" s="1" t="str">
        <v>0- Port Value</v>
      </c>
      <c r="BU2362" s="11"/>
    </row>
    <row r="2363" spans="8:73" hidden="1" outlineLevel="1" x14ac:dyDescent="0.3">
      <c r="H2363" s="1" t="str">
        <v>0 - BM Costs</v>
      </c>
      <c r="L2363" s="1" t="str">
        <v>0 - BM Port</v>
      </c>
      <c r="N2363" s="1" t="str">
        <v>0 - Port Assets</v>
      </c>
      <c r="O2363" s="11"/>
      <c r="P2363" s="11"/>
      <c r="Q2363" s="11"/>
      <c r="R2363" s="11"/>
      <c r="S2363" s="11"/>
      <c r="T2363" s="11"/>
      <c r="U2363" s="11"/>
      <c r="V2363" s="11"/>
      <c r="W2363" s="11"/>
      <c r="X2363" s="11"/>
      <c r="Y2363" s="11"/>
      <c r="Z2363" s="11"/>
      <c r="AA2363" s="11"/>
      <c r="AB2363" s="11"/>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c r="BC2363" s="11"/>
      <c r="BD2363" s="11"/>
      <c r="BE2363" s="11"/>
      <c r="BF2363" s="11"/>
      <c r="BG2363" s="11"/>
      <c r="BH2363" s="11"/>
      <c r="BI2363" s="11"/>
      <c r="BJ2363" s="11"/>
      <c r="BK2363" s="11"/>
      <c r="BL2363" s="11"/>
      <c r="BM2363" s="11"/>
      <c r="BN2363" s="11"/>
      <c r="BO2363" s="11"/>
      <c r="BP2363" s="1" t="str">
        <v>0- Port Costs</v>
      </c>
      <c r="BT2363" s="1" t="str">
        <v>0- Port Value</v>
      </c>
      <c r="BU2363" s="11"/>
    </row>
    <row r="2364" spans="8:73" hidden="1" outlineLevel="1" x14ac:dyDescent="0.3">
      <c r="H2364" s="1" t="str">
        <v>0 - BM Costs</v>
      </c>
      <c r="L2364" s="1" t="str">
        <v>0 - BM Port</v>
      </c>
      <c r="N2364" s="1" t="str">
        <v>0 - Port Assets</v>
      </c>
      <c r="O2364" s="11"/>
      <c r="P2364" s="11"/>
      <c r="Q2364" s="11"/>
      <c r="R2364" s="11"/>
      <c r="S2364" s="11"/>
      <c r="T2364" s="11"/>
      <c r="U2364" s="11"/>
      <c r="V2364" s="11"/>
      <c r="W2364" s="11"/>
      <c r="X2364" s="11"/>
      <c r="Y2364" s="11"/>
      <c r="Z2364" s="11"/>
      <c r="AA2364" s="11"/>
      <c r="AB2364" s="11"/>
      <c r="AC2364" s="11"/>
      <c r="AD2364" s="11"/>
      <c r="AE2364" s="11"/>
      <c r="AF2364" s="11"/>
      <c r="AG2364" s="11"/>
      <c r="AH2364" s="11"/>
      <c r="AI2364" s="11"/>
      <c r="AJ2364" s="11"/>
      <c r="AK2364" s="11"/>
      <c r="AL2364" s="11"/>
      <c r="AM2364" s="11"/>
      <c r="AN2364" s="11"/>
      <c r="AO2364" s="11"/>
      <c r="AP2364" s="11"/>
      <c r="AQ2364" s="11"/>
      <c r="AR2364" s="11"/>
      <c r="AS2364" s="11"/>
      <c r="AT2364" s="11"/>
      <c r="AU2364" s="11"/>
      <c r="AV2364" s="11"/>
      <c r="AW2364" s="11"/>
      <c r="AX2364" s="11"/>
      <c r="AY2364" s="11"/>
      <c r="AZ2364" s="11"/>
      <c r="BA2364" s="11"/>
      <c r="BB2364" s="11"/>
      <c r="BC2364" s="11"/>
      <c r="BD2364" s="11"/>
      <c r="BE2364" s="11"/>
      <c r="BF2364" s="11"/>
      <c r="BG2364" s="11"/>
      <c r="BH2364" s="11"/>
      <c r="BI2364" s="11"/>
      <c r="BJ2364" s="11"/>
      <c r="BK2364" s="11"/>
      <c r="BL2364" s="11"/>
      <c r="BM2364" s="11"/>
      <c r="BN2364" s="11"/>
      <c r="BO2364" s="11"/>
      <c r="BP2364" s="1" t="str">
        <v>0- Port Costs</v>
      </c>
      <c r="BT2364" s="1" t="str">
        <v>0- Port Value</v>
      </c>
      <c r="BU2364" s="11"/>
    </row>
    <row r="2365" spans="8:73" hidden="1" outlineLevel="1" x14ac:dyDescent="0.3">
      <c r="H2365" s="1" t="str">
        <v>0 - BM Costs</v>
      </c>
      <c r="L2365" s="1" t="str">
        <v>0 - BM Port</v>
      </c>
      <c r="N2365" s="1" t="str">
        <v>0 - Port Assets</v>
      </c>
      <c r="O2365" s="11"/>
      <c r="P2365" s="11"/>
      <c r="Q2365" s="11"/>
      <c r="R2365" s="11"/>
      <c r="S2365" s="11"/>
      <c r="T2365" s="11"/>
      <c r="U2365" s="11"/>
      <c r="V2365" s="11"/>
      <c r="W2365" s="11"/>
      <c r="X2365" s="11"/>
      <c r="Y2365" s="11"/>
      <c r="Z2365" s="11"/>
      <c r="AA2365" s="11"/>
      <c r="AB2365" s="11"/>
      <c r="AC2365" s="11"/>
      <c r="AD2365" s="11"/>
      <c r="AE2365" s="11"/>
      <c r="AF2365" s="11"/>
      <c r="AG2365" s="11"/>
      <c r="AH2365" s="11"/>
      <c r="AI2365" s="11"/>
      <c r="AJ2365" s="11"/>
      <c r="AK2365" s="11"/>
      <c r="AL2365" s="11"/>
      <c r="AM2365" s="11"/>
      <c r="AN2365" s="11"/>
      <c r="AO2365" s="11"/>
      <c r="AP2365" s="11"/>
      <c r="AQ2365" s="11"/>
      <c r="AR2365" s="11"/>
      <c r="AS2365" s="11"/>
      <c r="AT2365" s="11"/>
      <c r="AU2365" s="11"/>
      <c r="AV2365" s="11"/>
      <c r="AW2365" s="11"/>
      <c r="AX2365" s="11"/>
      <c r="AY2365" s="11"/>
      <c r="AZ2365" s="11"/>
      <c r="BA2365" s="11"/>
      <c r="BB2365" s="11"/>
      <c r="BC2365" s="11"/>
      <c r="BD2365" s="11"/>
      <c r="BE2365" s="11"/>
      <c r="BF2365" s="11"/>
      <c r="BG2365" s="11"/>
      <c r="BH2365" s="11"/>
      <c r="BI2365" s="11"/>
      <c r="BJ2365" s="11"/>
      <c r="BK2365" s="11"/>
      <c r="BL2365" s="11"/>
      <c r="BM2365" s="11"/>
      <c r="BN2365" s="11"/>
      <c r="BO2365" s="11"/>
      <c r="BP2365" s="1" t="str">
        <v>0- Port Costs</v>
      </c>
      <c r="BT2365" s="1" t="str">
        <v>0- Port Value</v>
      </c>
      <c r="BU2365" s="11"/>
    </row>
    <row r="2366" spans="8:73" hidden="1" outlineLevel="1" x14ac:dyDescent="0.3">
      <c r="H2366" s="1" t="str">
        <v>0 - BM Costs</v>
      </c>
      <c r="L2366" s="1" t="str">
        <v>0 - BM Port</v>
      </c>
      <c r="N2366" s="1" t="str">
        <v>0 - Port Assets</v>
      </c>
      <c r="O2366" s="11"/>
      <c r="P2366" s="11"/>
      <c r="Q2366" s="11"/>
      <c r="R2366" s="11"/>
      <c r="S2366" s="11"/>
      <c r="T2366" s="11"/>
      <c r="U2366" s="11"/>
      <c r="V2366" s="11"/>
      <c r="W2366" s="11"/>
      <c r="X2366" s="11"/>
      <c r="Y2366" s="11"/>
      <c r="Z2366" s="11"/>
      <c r="AA2366" s="11"/>
      <c r="AB2366" s="11"/>
      <c r="AC2366" s="11"/>
      <c r="AD2366" s="11"/>
      <c r="AE2366" s="11"/>
      <c r="AF2366" s="11"/>
      <c r="AG2366" s="11"/>
      <c r="AH2366" s="11"/>
      <c r="AI2366" s="11"/>
      <c r="AJ2366" s="11"/>
      <c r="AK2366" s="11"/>
      <c r="AL2366" s="11"/>
      <c r="AM2366" s="11"/>
      <c r="AN2366" s="11"/>
      <c r="AO2366" s="11"/>
      <c r="AP2366" s="11"/>
      <c r="AQ2366" s="11"/>
      <c r="AR2366" s="11"/>
      <c r="AS2366" s="11"/>
      <c r="AT2366" s="11"/>
      <c r="AU2366" s="11"/>
      <c r="AV2366" s="11"/>
      <c r="AW2366" s="11"/>
      <c r="AX2366" s="11"/>
      <c r="AY2366" s="11"/>
      <c r="AZ2366" s="11"/>
      <c r="BA2366" s="11"/>
      <c r="BB2366" s="11"/>
      <c r="BC2366" s="11"/>
      <c r="BD2366" s="11"/>
      <c r="BE2366" s="11"/>
      <c r="BF2366" s="11"/>
      <c r="BG2366" s="11"/>
      <c r="BH2366" s="11"/>
      <c r="BI2366" s="11"/>
      <c r="BJ2366" s="11"/>
      <c r="BK2366" s="11"/>
      <c r="BL2366" s="11"/>
      <c r="BM2366" s="11"/>
      <c r="BN2366" s="11"/>
      <c r="BO2366" s="11"/>
      <c r="BP2366" s="1" t="str">
        <v>0- Port Costs</v>
      </c>
      <c r="BT2366" s="1" t="str">
        <v>0- Port Value</v>
      </c>
      <c r="BU2366" s="11"/>
    </row>
    <row r="2367" spans="8:73" hidden="1" outlineLevel="1" x14ac:dyDescent="0.3">
      <c r="H2367" s="1" t="str">
        <v>0 - BM Costs</v>
      </c>
      <c r="L2367" s="1" t="str">
        <v>0 - BM Port</v>
      </c>
      <c r="N2367" s="1" t="str">
        <v>0 - Port Assets</v>
      </c>
      <c r="O2367" s="11"/>
      <c r="P2367" s="11"/>
      <c r="Q2367" s="11"/>
      <c r="R2367" s="11"/>
      <c r="S2367" s="11"/>
      <c r="T2367" s="11"/>
      <c r="U2367" s="11"/>
      <c r="V2367" s="11"/>
      <c r="W2367" s="11"/>
      <c r="X2367" s="11"/>
      <c r="Y2367" s="11"/>
      <c r="Z2367" s="11"/>
      <c r="AA2367" s="11"/>
      <c r="AB2367" s="11"/>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c r="BC2367" s="11"/>
      <c r="BD2367" s="11"/>
      <c r="BE2367" s="11"/>
      <c r="BF2367" s="11"/>
      <c r="BG2367" s="11"/>
      <c r="BH2367" s="11"/>
      <c r="BI2367" s="11"/>
      <c r="BJ2367" s="11"/>
      <c r="BK2367" s="11"/>
      <c r="BL2367" s="11"/>
      <c r="BM2367" s="11"/>
      <c r="BN2367" s="11"/>
      <c r="BO2367" s="11"/>
      <c r="BP2367" s="1" t="str">
        <v>0- Port Costs</v>
      </c>
      <c r="BT2367" s="1" t="str">
        <v>0- Port Value</v>
      </c>
      <c r="BU2367" s="11"/>
    </row>
    <row r="2368" spans="8:73" hidden="1" outlineLevel="1" x14ac:dyDescent="0.3">
      <c r="H2368" s="1" t="str">
        <v>0 - BM Costs</v>
      </c>
      <c r="L2368" s="1" t="str">
        <v>0 - BM Port</v>
      </c>
      <c r="N2368" s="1" t="str">
        <v>0 - Port Assets</v>
      </c>
      <c r="O2368" s="11"/>
      <c r="P2368" s="11"/>
      <c r="Q2368" s="11"/>
      <c r="R2368" s="11"/>
      <c r="S2368" s="11"/>
      <c r="T2368" s="11"/>
      <c r="U2368" s="11"/>
      <c r="V2368" s="11"/>
      <c r="W2368" s="11"/>
      <c r="X2368" s="11"/>
      <c r="Y2368" s="11"/>
      <c r="Z2368" s="11"/>
      <c r="AA2368" s="11"/>
      <c r="AB2368" s="11"/>
      <c r="AC2368" s="11"/>
      <c r="AD2368" s="11"/>
      <c r="AE2368" s="11"/>
      <c r="AF2368" s="11"/>
      <c r="AG2368" s="11"/>
      <c r="AH2368" s="11"/>
      <c r="AI2368" s="11"/>
      <c r="AJ2368" s="11"/>
      <c r="AK2368" s="11"/>
      <c r="AL2368" s="11"/>
      <c r="AM2368" s="11"/>
      <c r="AN2368" s="11"/>
      <c r="AO2368" s="11"/>
      <c r="AP2368" s="11"/>
      <c r="AQ2368" s="11"/>
      <c r="AR2368" s="11"/>
      <c r="AS2368" s="11"/>
      <c r="AT2368" s="11"/>
      <c r="AU2368" s="11"/>
      <c r="AV2368" s="11"/>
      <c r="AW2368" s="11"/>
      <c r="AX2368" s="11"/>
      <c r="AY2368" s="11"/>
      <c r="AZ2368" s="11"/>
      <c r="BA2368" s="11"/>
      <c r="BB2368" s="11"/>
      <c r="BC2368" s="11"/>
      <c r="BD2368" s="11"/>
      <c r="BE2368" s="11"/>
      <c r="BF2368" s="11"/>
      <c r="BG2368" s="11"/>
      <c r="BH2368" s="11"/>
      <c r="BI2368" s="11"/>
      <c r="BJ2368" s="11"/>
      <c r="BK2368" s="11"/>
      <c r="BL2368" s="11"/>
      <c r="BM2368" s="11"/>
      <c r="BN2368" s="11"/>
      <c r="BO2368" s="11"/>
      <c r="BP2368" s="1" t="str">
        <v>0- Port Costs</v>
      </c>
      <c r="BT2368" s="1" t="str">
        <v>0- Port Value</v>
      </c>
      <c r="BU2368" s="11"/>
    </row>
    <row r="2369" spans="8:73" hidden="1" outlineLevel="1" x14ac:dyDescent="0.3">
      <c r="H2369" s="1" t="str">
        <v>0 - BM Costs</v>
      </c>
      <c r="L2369" s="1" t="str">
        <v>0 - BM Port</v>
      </c>
      <c r="N2369" s="1" t="str">
        <v>0 - Port Assets</v>
      </c>
      <c r="O2369" s="11"/>
      <c r="P2369" s="11"/>
      <c r="Q2369" s="11"/>
      <c r="R2369" s="11"/>
      <c r="S2369" s="11"/>
      <c r="T2369" s="11"/>
      <c r="U2369" s="11"/>
      <c r="V2369" s="11"/>
      <c r="W2369" s="11"/>
      <c r="X2369" s="11"/>
      <c r="Y2369" s="11"/>
      <c r="Z2369" s="11"/>
      <c r="AA2369" s="11"/>
      <c r="AB2369" s="11"/>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c r="BC2369" s="11"/>
      <c r="BD2369" s="11"/>
      <c r="BE2369" s="11"/>
      <c r="BF2369" s="11"/>
      <c r="BG2369" s="11"/>
      <c r="BH2369" s="11"/>
      <c r="BI2369" s="11"/>
      <c r="BJ2369" s="11"/>
      <c r="BK2369" s="11"/>
      <c r="BL2369" s="11"/>
      <c r="BM2369" s="11"/>
      <c r="BN2369" s="11"/>
      <c r="BO2369" s="11"/>
      <c r="BP2369" s="1" t="str">
        <v>0- Port Costs</v>
      </c>
      <c r="BT2369" s="1" t="str">
        <v>0- Port Value</v>
      </c>
      <c r="BU2369" s="11"/>
    </row>
    <row r="2370" spans="8:73" hidden="1" outlineLevel="1" x14ac:dyDescent="0.3">
      <c r="H2370" s="1" t="str">
        <v>0 - BM Costs</v>
      </c>
      <c r="L2370" s="1" t="str">
        <v>0 - BM Port</v>
      </c>
      <c r="N2370" s="1" t="str">
        <v>0 - Port Assets</v>
      </c>
      <c r="O2370" s="11"/>
      <c r="P2370" s="11"/>
      <c r="Q2370" s="11"/>
      <c r="R2370" s="11"/>
      <c r="S2370" s="11"/>
      <c r="T2370" s="11"/>
      <c r="U2370" s="11"/>
      <c r="V2370" s="11"/>
      <c r="W2370" s="11"/>
      <c r="X2370" s="11"/>
      <c r="Y2370" s="11"/>
      <c r="Z2370" s="11"/>
      <c r="AA2370" s="11"/>
      <c r="AB2370" s="11"/>
      <c r="AC2370" s="11"/>
      <c r="AD2370" s="11"/>
      <c r="AE2370" s="11"/>
      <c r="AF2370" s="11"/>
      <c r="AG2370" s="11"/>
      <c r="AH2370" s="11"/>
      <c r="AI2370" s="11"/>
      <c r="AJ2370" s="11"/>
      <c r="AK2370" s="11"/>
      <c r="AL2370" s="11"/>
      <c r="AM2370" s="11"/>
      <c r="AN2370" s="11"/>
      <c r="AO2370" s="11"/>
      <c r="AP2370" s="11"/>
      <c r="AQ2370" s="11"/>
      <c r="AR2370" s="11"/>
      <c r="AS2370" s="11"/>
      <c r="AT2370" s="11"/>
      <c r="AU2370" s="11"/>
      <c r="AV2370" s="11"/>
      <c r="AW2370" s="11"/>
      <c r="AX2370" s="11"/>
      <c r="AY2370" s="11"/>
      <c r="AZ2370" s="11"/>
      <c r="BA2370" s="11"/>
      <c r="BB2370" s="11"/>
      <c r="BC2370" s="11"/>
      <c r="BD2370" s="11"/>
      <c r="BE2370" s="11"/>
      <c r="BF2370" s="11"/>
      <c r="BG2370" s="11"/>
      <c r="BH2370" s="11"/>
      <c r="BI2370" s="11"/>
      <c r="BJ2370" s="11"/>
      <c r="BK2370" s="11"/>
      <c r="BL2370" s="11"/>
      <c r="BM2370" s="11"/>
      <c r="BN2370" s="11"/>
      <c r="BO2370" s="11"/>
      <c r="BP2370" s="1" t="str">
        <v>0- Port Costs</v>
      </c>
      <c r="BT2370" s="1" t="str">
        <v>0- Port Value</v>
      </c>
      <c r="BU2370" s="11"/>
    </row>
    <row r="2371" spans="8:73" hidden="1" outlineLevel="1" x14ac:dyDescent="0.3">
      <c r="H2371" s="1" t="str">
        <v>0 - BM Costs</v>
      </c>
      <c r="L2371" s="1" t="str">
        <v>0 - BM Port</v>
      </c>
      <c r="N2371" s="1" t="str">
        <v>0 - Port Assets</v>
      </c>
      <c r="O2371" s="11"/>
      <c r="P2371" s="11"/>
      <c r="Q2371" s="11"/>
      <c r="R2371" s="11"/>
      <c r="S2371" s="11"/>
      <c r="T2371" s="11"/>
      <c r="U2371" s="11"/>
      <c r="V2371" s="11"/>
      <c r="W2371" s="11"/>
      <c r="X2371" s="11"/>
      <c r="Y2371" s="11"/>
      <c r="Z2371" s="11"/>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c r="BC2371" s="11"/>
      <c r="BD2371" s="11"/>
      <c r="BE2371" s="11"/>
      <c r="BF2371" s="11"/>
      <c r="BG2371" s="11"/>
      <c r="BH2371" s="11"/>
      <c r="BI2371" s="11"/>
      <c r="BJ2371" s="11"/>
      <c r="BK2371" s="11"/>
      <c r="BL2371" s="11"/>
      <c r="BM2371" s="11"/>
      <c r="BN2371" s="11"/>
      <c r="BO2371" s="11"/>
      <c r="BP2371" s="1" t="str">
        <v>0- Port Costs</v>
      </c>
      <c r="BT2371" s="1" t="str">
        <v>0- Port Value</v>
      </c>
      <c r="BU2371" s="11"/>
    </row>
    <row r="2372" spans="8:73" hidden="1" outlineLevel="1" x14ac:dyDescent="0.3">
      <c r="H2372" s="1" t="str">
        <v>0 - BM Costs</v>
      </c>
      <c r="L2372" s="1" t="str">
        <v>0 - BM Port</v>
      </c>
      <c r="N2372" s="1" t="str">
        <v>0 - Port Assets</v>
      </c>
      <c r="O2372" s="11"/>
      <c r="P2372" s="11"/>
      <c r="Q2372" s="11"/>
      <c r="R2372" s="11"/>
      <c r="S2372" s="11"/>
      <c r="T2372" s="11"/>
      <c r="U2372" s="11"/>
      <c r="V2372" s="11"/>
      <c r="W2372" s="11"/>
      <c r="X2372" s="11"/>
      <c r="Y2372" s="11"/>
      <c r="Z2372" s="11"/>
      <c r="AA2372" s="11"/>
      <c r="AB2372" s="11"/>
      <c r="AC2372" s="11"/>
      <c r="AD2372" s="11"/>
      <c r="AE2372" s="11"/>
      <c r="AF2372" s="11"/>
      <c r="AG2372" s="11"/>
      <c r="AH2372" s="11"/>
      <c r="AI2372" s="11"/>
      <c r="AJ2372" s="11"/>
      <c r="AK2372" s="11"/>
      <c r="AL2372" s="11"/>
      <c r="AM2372" s="11"/>
      <c r="AN2372" s="11"/>
      <c r="AO2372" s="11"/>
      <c r="AP2372" s="11"/>
      <c r="AQ2372" s="11"/>
      <c r="AR2372" s="11"/>
      <c r="AS2372" s="11"/>
      <c r="AT2372" s="11"/>
      <c r="AU2372" s="11"/>
      <c r="AV2372" s="11"/>
      <c r="AW2372" s="11"/>
      <c r="AX2372" s="11"/>
      <c r="AY2372" s="11"/>
      <c r="AZ2372" s="11"/>
      <c r="BA2372" s="11"/>
      <c r="BB2372" s="11"/>
      <c r="BC2372" s="11"/>
      <c r="BD2372" s="11"/>
      <c r="BE2372" s="11"/>
      <c r="BF2372" s="11"/>
      <c r="BG2372" s="11"/>
      <c r="BH2372" s="11"/>
      <c r="BI2372" s="11"/>
      <c r="BJ2372" s="11"/>
      <c r="BK2372" s="11"/>
      <c r="BL2372" s="11"/>
      <c r="BM2372" s="11"/>
      <c r="BN2372" s="11"/>
      <c r="BO2372" s="11"/>
      <c r="BP2372" s="1" t="str">
        <v>0- Port Costs</v>
      </c>
      <c r="BT2372" s="1" t="str">
        <v>0- Port Value</v>
      </c>
      <c r="BU2372" s="11"/>
    </row>
    <row r="2373" spans="8:73" hidden="1" outlineLevel="1" x14ac:dyDescent="0.3">
      <c r="H2373" s="1" t="str">
        <v>0 - BM Costs</v>
      </c>
      <c r="L2373" s="1" t="str">
        <v>0 - BM Port</v>
      </c>
      <c r="N2373" s="1" t="str">
        <v>0 - Port Assets</v>
      </c>
      <c r="O2373" s="11"/>
      <c r="P2373" s="11"/>
      <c r="Q2373" s="11"/>
      <c r="R2373" s="11"/>
      <c r="S2373" s="11"/>
      <c r="T2373" s="11"/>
      <c r="U2373" s="11"/>
      <c r="V2373" s="11"/>
      <c r="W2373" s="11"/>
      <c r="X2373" s="11"/>
      <c r="Y2373" s="11"/>
      <c r="Z2373" s="11"/>
      <c r="AA2373" s="11"/>
      <c r="AB2373" s="11"/>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c r="BC2373" s="11"/>
      <c r="BD2373" s="11"/>
      <c r="BE2373" s="11"/>
      <c r="BF2373" s="11"/>
      <c r="BG2373" s="11"/>
      <c r="BH2373" s="11"/>
      <c r="BI2373" s="11"/>
      <c r="BJ2373" s="11"/>
      <c r="BK2373" s="11"/>
      <c r="BL2373" s="11"/>
      <c r="BM2373" s="11"/>
      <c r="BN2373" s="11"/>
      <c r="BO2373" s="11"/>
      <c r="BP2373" s="1" t="str">
        <v>0- Port Costs</v>
      </c>
      <c r="BT2373" s="1" t="str">
        <v>0- Port Value</v>
      </c>
      <c r="BU2373" s="11"/>
    </row>
    <row r="2374" spans="8:73" hidden="1" outlineLevel="1" x14ac:dyDescent="0.3">
      <c r="H2374" s="1" t="str">
        <v>0 - BM Costs</v>
      </c>
      <c r="L2374" s="1" t="str">
        <v>0 - BM Port</v>
      </c>
      <c r="N2374" s="1" t="str">
        <v>0 - Port Assets</v>
      </c>
      <c r="O2374" s="11"/>
      <c r="P2374" s="11"/>
      <c r="Q2374" s="11"/>
      <c r="R2374" s="11"/>
      <c r="S2374" s="11"/>
      <c r="T2374" s="11"/>
      <c r="U2374" s="11"/>
      <c r="V2374" s="11"/>
      <c r="W2374" s="11"/>
      <c r="X2374" s="11"/>
      <c r="Y2374" s="11"/>
      <c r="Z2374" s="11"/>
      <c r="AA2374" s="11"/>
      <c r="AB2374" s="11"/>
      <c r="AC2374" s="11"/>
      <c r="AD2374" s="11"/>
      <c r="AE2374" s="11"/>
      <c r="AF2374" s="11"/>
      <c r="AG2374" s="11"/>
      <c r="AH2374" s="11"/>
      <c r="AI2374" s="11"/>
      <c r="AJ2374" s="11"/>
      <c r="AK2374" s="11"/>
      <c r="AL2374" s="11"/>
      <c r="AM2374" s="11"/>
      <c r="AN2374" s="11"/>
      <c r="AO2374" s="11"/>
      <c r="AP2374" s="11"/>
      <c r="AQ2374" s="11"/>
      <c r="AR2374" s="11"/>
      <c r="AS2374" s="11"/>
      <c r="AT2374" s="11"/>
      <c r="AU2374" s="11"/>
      <c r="AV2374" s="11"/>
      <c r="AW2374" s="11"/>
      <c r="AX2374" s="11"/>
      <c r="AY2374" s="11"/>
      <c r="AZ2374" s="11"/>
      <c r="BA2374" s="11"/>
      <c r="BB2374" s="11"/>
      <c r="BC2374" s="11"/>
      <c r="BD2374" s="11"/>
      <c r="BE2374" s="11"/>
      <c r="BF2374" s="11"/>
      <c r="BG2374" s="11"/>
      <c r="BH2374" s="11"/>
      <c r="BI2374" s="11"/>
      <c r="BJ2374" s="11"/>
      <c r="BK2374" s="11"/>
      <c r="BL2374" s="11"/>
      <c r="BM2374" s="11"/>
      <c r="BN2374" s="11"/>
      <c r="BO2374" s="11"/>
      <c r="BP2374" s="1" t="str">
        <v>0- Port Costs</v>
      </c>
      <c r="BT2374" s="1" t="str">
        <v>0- Port Value</v>
      </c>
      <c r="BU2374" s="11"/>
    </row>
    <row r="2375" spans="8:73" hidden="1" outlineLevel="1" x14ac:dyDescent="0.3">
      <c r="H2375" s="1" t="str">
        <v>0 - BM Costs</v>
      </c>
      <c r="L2375" s="1" t="str">
        <v>0 - BM Port</v>
      </c>
      <c r="N2375" s="1" t="str">
        <v>0 - Port Assets</v>
      </c>
      <c r="O2375" s="11"/>
      <c r="P2375" s="11"/>
      <c r="Q2375" s="11"/>
      <c r="R2375" s="11"/>
      <c r="S2375" s="11"/>
      <c r="T2375" s="11"/>
      <c r="U2375" s="11"/>
      <c r="V2375" s="11"/>
      <c r="W2375" s="11"/>
      <c r="X2375" s="11"/>
      <c r="Y2375" s="11"/>
      <c r="Z2375" s="11"/>
      <c r="AA2375" s="11"/>
      <c r="AB2375" s="11"/>
      <c r="AC2375" s="11"/>
      <c r="AD2375" s="11"/>
      <c r="AE2375" s="11"/>
      <c r="AF2375" s="11"/>
      <c r="AG2375" s="11"/>
      <c r="AH2375" s="11"/>
      <c r="AI2375" s="11"/>
      <c r="AJ2375" s="11"/>
      <c r="AK2375" s="11"/>
      <c r="AL2375" s="11"/>
      <c r="AM2375" s="11"/>
      <c r="AN2375" s="11"/>
      <c r="AO2375" s="11"/>
      <c r="AP2375" s="11"/>
      <c r="AQ2375" s="11"/>
      <c r="AR2375" s="11"/>
      <c r="AS2375" s="11"/>
      <c r="AT2375" s="11"/>
      <c r="AU2375" s="11"/>
      <c r="AV2375" s="11"/>
      <c r="AW2375" s="11"/>
      <c r="AX2375" s="11"/>
      <c r="AY2375" s="11"/>
      <c r="AZ2375" s="11"/>
      <c r="BA2375" s="11"/>
      <c r="BB2375" s="11"/>
      <c r="BC2375" s="11"/>
      <c r="BD2375" s="11"/>
      <c r="BE2375" s="11"/>
      <c r="BF2375" s="11"/>
      <c r="BG2375" s="11"/>
      <c r="BH2375" s="11"/>
      <c r="BI2375" s="11"/>
      <c r="BJ2375" s="11"/>
      <c r="BK2375" s="11"/>
      <c r="BL2375" s="11"/>
      <c r="BM2375" s="11"/>
      <c r="BN2375" s="11"/>
      <c r="BO2375" s="11"/>
      <c r="BP2375" s="1" t="str">
        <v>0- Port Costs</v>
      </c>
      <c r="BT2375" s="1" t="str">
        <v>0- Port Value</v>
      </c>
      <c r="BU2375" s="11"/>
    </row>
    <row r="2376" spans="8:73" hidden="1" outlineLevel="1" x14ac:dyDescent="0.3">
      <c r="H2376" s="1" t="str">
        <v>0 - BM Costs</v>
      </c>
      <c r="L2376" s="1" t="str">
        <v>0 - BM Port</v>
      </c>
      <c r="N2376" s="1" t="str">
        <v>0 - Port Assets</v>
      </c>
      <c r="O2376" s="11"/>
      <c r="P2376" s="11"/>
      <c r="Q2376" s="11"/>
      <c r="R2376" s="11"/>
      <c r="S2376" s="11"/>
      <c r="T2376" s="11"/>
      <c r="U2376" s="11"/>
      <c r="V2376" s="11"/>
      <c r="W2376" s="11"/>
      <c r="X2376" s="11"/>
      <c r="Y2376" s="11"/>
      <c r="Z2376" s="11"/>
      <c r="AA2376" s="11"/>
      <c r="AB2376" s="11"/>
      <c r="AC2376" s="11"/>
      <c r="AD2376" s="11"/>
      <c r="AE2376" s="11"/>
      <c r="AF2376" s="11"/>
      <c r="AG2376" s="11"/>
      <c r="AH2376" s="11"/>
      <c r="AI2376" s="11"/>
      <c r="AJ2376" s="11"/>
      <c r="AK2376" s="11"/>
      <c r="AL2376" s="11"/>
      <c r="AM2376" s="11"/>
      <c r="AN2376" s="11"/>
      <c r="AO2376" s="11"/>
      <c r="AP2376" s="11"/>
      <c r="AQ2376" s="11"/>
      <c r="AR2376" s="11"/>
      <c r="AS2376" s="11"/>
      <c r="AT2376" s="11"/>
      <c r="AU2376" s="11"/>
      <c r="AV2376" s="11"/>
      <c r="AW2376" s="11"/>
      <c r="AX2376" s="11"/>
      <c r="AY2376" s="11"/>
      <c r="AZ2376" s="11"/>
      <c r="BA2376" s="11"/>
      <c r="BB2376" s="11"/>
      <c r="BC2376" s="11"/>
      <c r="BD2376" s="11"/>
      <c r="BE2376" s="11"/>
      <c r="BF2376" s="11"/>
      <c r="BG2376" s="11"/>
      <c r="BH2376" s="11"/>
      <c r="BI2376" s="11"/>
      <c r="BJ2376" s="11"/>
      <c r="BK2376" s="11"/>
      <c r="BL2376" s="11"/>
      <c r="BM2376" s="11"/>
      <c r="BN2376" s="11"/>
      <c r="BO2376" s="11"/>
      <c r="BP2376" s="1" t="str">
        <v>0- Port Costs</v>
      </c>
      <c r="BT2376" s="1" t="str">
        <v>0- Port Value</v>
      </c>
      <c r="BU2376" s="11"/>
    </row>
    <row r="2377" spans="8:73" hidden="1" outlineLevel="1" x14ac:dyDescent="0.3">
      <c r="H2377" s="1" t="str">
        <v>0 - BM Costs</v>
      </c>
      <c r="L2377" s="1" t="str">
        <v>0 - BM Port</v>
      </c>
      <c r="N2377" s="1" t="str">
        <v>0 - Port Assets</v>
      </c>
      <c r="O2377" s="11"/>
      <c r="P2377" s="11"/>
      <c r="Q2377" s="11"/>
      <c r="R2377" s="11"/>
      <c r="S2377" s="11"/>
      <c r="T2377" s="11"/>
      <c r="U2377" s="11"/>
      <c r="V2377" s="11"/>
      <c r="W2377" s="11"/>
      <c r="X2377" s="11"/>
      <c r="Y2377" s="11"/>
      <c r="Z2377" s="11"/>
      <c r="AA2377" s="11"/>
      <c r="AB2377" s="11"/>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c r="BC2377" s="11"/>
      <c r="BD2377" s="11"/>
      <c r="BE2377" s="11"/>
      <c r="BF2377" s="11"/>
      <c r="BG2377" s="11"/>
      <c r="BH2377" s="11"/>
      <c r="BI2377" s="11"/>
      <c r="BJ2377" s="11"/>
      <c r="BK2377" s="11"/>
      <c r="BL2377" s="11"/>
      <c r="BM2377" s="11"/>
      <c r="BN2377" s="11"/>
      <c r="BO2377" s="11"/>
      <c r="BP2377" s="1" t="str">
        <v>0- Port Costs</v>
      </c>
      <c r="BT2377" s="1" t="str">
        <v>0- Port Value</v>
      </c>
      <c r="BU2377" s="11"/>
    </row>
    <row r="2378" spans="8:73" hidden="1" outlineLevel="1" x14ac:dyDescent="0.3">
      <c r="H2378" s="1" t="str">
        <v>0 - BM Costs</v>
      </c>
      <c r="L2378" s="1" t="str">
        <v>0 - BM Port</v>
      </c>
      <c r="N2378" s="1" t="str">
        <v>0 - Port Assets</v>
      </c>
      <c r="O2378" s="11"/>
      <c r="P2378" s="11"/>
      <c r="Q2378" s="11"/>
      <c r="R2378" s="11"/>
      <c r="S2378" s="11"/>
      <c r="T2378" s="11"/>
      <c r="U2378" s="11"/>
      <c r="V2378" s="11"/>
      <c r="W2378" s="11"/>
      <c r="X2378" s="11"/>
      <c r="Y2378" s="11"/>
      <c r="Z2378" s="11"/>
      <c r="AA2378" s="11"/>
      <c r="AB2378" s="11"/>
      <c r="AC2378" s="11"/>
      <c r="AD2378" s="11"/>
      <c r="AE2378" s="11"/>
      <c r="AF2378" s="11"/>
      <c r="AG2378" s="11"/>
      <c r="AH2378" s="11"/>
      <c r="AI2378" s="11"/>
      <c r="AJ2378" s="11"/>
      <c r="AK2378" s="11"/>
      <c r="AL2378" s="11"/>
      <c r="AM2378" s="11"/>
      <c r="AN2378" s="11"/>
      <c r="AO2378" s="11"/>
      <c r="AP2378" s="11"/>
      <c r="AQ2378" s="11"/>
      <c r="AR2378" s="11"/>
      <c r="AS2378" s="11"/>
      <c r="AT2378" s="11"/>
      <c r="AU2378" s="11"/>
      <c r="AV2378" s="11"/>
      <c r="AW2378" s="11"/>
      <c r="AX2378" s="11"/>
      <c r="AY2378" s="11"/>
      <c r="AZ2378" s="11"/>
      <c r="BA2378" s="11"/>
      <c r="BB2378" s="11"/>
      <c r="BC2378" s="11"/>
      <c r="BD2378" s="11"/>
      <c r="BE2378" s="11"/>
      <c r="BF2378" s="11"/>
      <c r="BG2378" s="11"/>
      <c r="BH2378" s="11"/>
      <c r="BI2378" s="11"/>
      <c r="BJ2378" s="11"/>
      <c r="BK2378" s="11"/>
      <c r="BL2378" s="11"/>
      <c r="BM2378" s="11"/>
      <c r="BN2378" s="11"/>
      <c r="BO2378" s="11"/>
      <c r="BP2378" s="1" t="str">
        <v>0- Port Costs</v>
      </c>
      <c r="BT2378" s="1" t="str">
        <v>0- Port Value</v>
      </c>
      <c r="BU2378" s="11"/>
    </row>
    <row r="2379" spans="8:73" hidden="1" outlineLevel="1" x14ac:dyDescent="0.3">
      <c r="H2379" s="1" t="str">
        <v>0 - BM Costs</v>
      </c>
      <c r="L2379" s="1" t="str">
        <v>0 - BM Port</v>
      </c>
      <c r="N2379" s="1" t="str">
        <v>0 - Port Assets</v>
      </c>
      <c r="O2379" s="11"/>
      <c r="P2379" s="11"/>
      <c r="Q2379" s="11"/>
      <c r="R2379" s="11"/>
      <c r="S2379" s="11"/>
      <c r="T2379" s="11"/>
      <c r="U2379" s="11"/>
      <c r="V2379" s="11"/>
      <c r="W2379" s="11"/>
      <c r="X2379" s="11"/>
      <c r="Y2379" s="11"/>
      <c r="Z2379" s="11"/>
      <c r="AA2379" s="11"/>
      <c r="AB2379" s="11"/>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c r="BC2379" s="11"/>
      <c r="BD2379" s="11"/>
      <c r="BE2379" s="11"/>
      <c r="BF2379" s="11"/>
      <c r="BG2379" s="11"/>
      <c r="BH2379" s="11"/>
      <c r="BI2379" s="11"/>
      <c r="BJ2379" s="11"/>
      <c r="BK2379" s="11"/>
      <c r="BL2379" s="11"/>
      <c r="BM2379" s="11"/>
      <c r="BN2379" s="11"/>
      <c r="BO2379" s="11"/>
      <c r="BP2379" s="1" t="str">
        <v>0- Port Costs</v>
      </c>
      <c r="BT2379" s="1" t="str">
        <v>0- Port Value</v>
      </c>
      <c r="BU2379" s="11"/>
    </row>
    <row r="2380" spans="8:73" hidden="1" outlineLevel="1" x14ac:dyDescent="0.3">
      <c r="H2380" s="1" t="str">
        <v>0 - BM Costs</v>
      </c>
      <c r="L2380" s="1" t="str">
        <v>0 - BM Port</v>
      </c>
      <c r="N2380" s="1" t="str">
        <v>0 - Port Assets</v>
      </c>
      <c r="O2380" s="11"/>
      <c r="P2380" s="11"/>
      <c r="Q2380" s="11"/>
      <c r="R2380" s="11"/>
      <c r="S2380" s="11"/>
      <c r="T2380" s="11"/>
      <c r="U2380" s="11"/>
      <c r="V2380" s="11"/>
      <c r="W2380" s="11"/>
      <c r="X2380" s="11"/>
      <c r="Y2380" s="11"/>
      <c r="Z2380" s="11"/>
      <c r="AA2380" s="11"/>
      <c r="AB2380" s="11"/>
      <c r="AC2380" s="11"/>
      <c r="AD2380" s="11"/>
      <c r="AE2380" s="11"/>
      <c r="AF2380" s="11"/>
      <c r="AG2380" s="11"/>
      <c r="AH2380" s="11"/>
      <c r="AI2380" s="11"/>
      <c r="AJ2380" s="11"/>
      <c r="AK2380" s="11"/>
      <c r="AL2380" s="11"/>
      <c r="AM2380" s="11"/>
      <c r="AN2380" s="11"/>
      <c r="AO2380" s="11"/>
      <c r="AP2380" s="11"/>
      <c r="AQ2380" s="11"/>
      <c r="AR2380" s="11"/>
      <c r="AS2380" s="11"/>
      <c r="AT2380" s="11"/>
      <c r="AU2380" s="11"/>
      <c r="AV2380" s="11"/>
      <c r="AW2380" s="11"/>
      <c r="AX2380" s="11"/>
      <c r="AY2380" s="11"/>
      <c r="AZ2380" s="11"/>
      <c r="BA2380" s="11"/>
      <c r="BB2380" s="11"/>
      <c r="BC2380" s="11"/>
      <c r="BD2380" s="11"/>
      <c r="BE2380" s="11"/>
      <c r="BF2380" s="11"/>
      <c r="BG2380" s="11"/>
      <c r="BH2380" s="11"/>
      <c r="BI2380" s="11"/>
      <c r="BJ2380" s="11"/>
      <c r="BK2380" s="11"/>
      <c r="BL2380" s="11"/>
      <c r="BM2380" s="11"/>
      <c r="BN2380" s="11"/>
      <c r="BO2380" s="11"/>
      <c r="BP2380" s="1" t="str">
        <v>0- Port Costs</v>
      </c>
      <c r="BT2380" s="1" t="str">
        <v>0- Port Value</v>
      </c>
      <c r="BU2380" s="11"/>
    </row>
    <row r="2381" spans="8:73" hidden="1" outlineLevel="1" x14ac:dyDescent="0.3">
      <c r="H2381" s="1" t="str">
        <v>0 - BM Costs</v>
      </c>
      <c r="L2381" s="1" t="str">
        <v>0 - BM Port</v>
      </c>
      <c r="N2381" s="1" t="str">
        <v>0 - Port Assets</v>
      </c>
      <c r="O2381" s="11"/>
      <c r="P2381" s="11"/>
      <c r="Q2381" s="11"/>
      <c r="R2381" s="11"/>
      <c r="S2381" s="11"/>
      <c r="T2381" s="11"/>
      <c r="U2381" s="11"/>
      <c r="V2381" s="11"/>
      <c r="W2381" s="11"/>
      <c r="X2381" s="11"/>
      <c r="Y2381" s="11"/>
      <c r="Z2381" s="11"/>
      <c r="AA2381" s="11"/>
      <c r="AB2381" s="11"/>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c r="BC2381" s="11"/>
      <c r="BD2381" s="11"/>
      <c r="BE2381" s="11"/>
      <c r="BF2381" s="11"/>
      <c r="BG2381" s="11"/>
      <c r="BH2381" s="11"/>
      <c r="BI2381" s="11"/>
      <c r="BJ2381" s="11"/>
      <c r="BK2381" s="11"/>
      <c r="BL2381" s="11"/>
      <c r="BM2381" s="11"/>
      <c r="BN2381" s="11"/>
      <c r="BO2381" s="11"/>
      <c r="BP2381" s="1" t="str">
        <v>0- Port Costs</v>
      </c>
      <c r="BT2381" s="1" t="str">
        <v>0- Port Value</v>
      </c>
      <c r="BU2381" s="11"/>
    </row>
    <row r="2382" spans="8:73" hidden="1" outlineLevel="1" x14ac:dyDescent="0.3">
      <c r="H2382" s="1" t="str">
        <v>0 - BM Costs</v>
      </c>
      <c r="L2382" s="1" t="str">
        <v>0 - BM Port</v>
      </c>
      <c r="N2382" s="1" t="str">
        <v>0 - Port Assets</v>
      </c>
      <c r="O2382" s="11"/>
      <c r="P2382" s="11"/>
      <c r="Q2382" s="11"/>
      <c r="R2382" s="11"/>
      <c r="S2382" s="11"/>
      <c r="T2382" s="11"/>
      <c r="U2382" s="11"/>
      <c r="V2382" s="11"/>
      <c r="W2382" s="11"/>
      <c r="X2382" s="11"/>
      <c r="Y2382" s="11"/>
      <c r="Z2382" s="11"/>
      <c r="AA2382" s="11"/>
      <c r="AB2382" s="11"/>
      <c r="AC2382" s="11"/>
      <c r="AD2382" s="11"/>
      <c r="AE2382" s="11"/>
      <c r="AF2382" s="11"/>
      <c r="AG2382" s="11"/>
      <c r="AH2382" s="11"/>
      <c r="AI2382" s="11"/>
      <c r="AJ2382" s="11"/>
      <c r="AK2382" s="11"/>
      <c r="AL2382" s="11"/>
      <c r="AM2382" s="11"/>
      <c r="AN2382" s="11"/>
      <c r="AO2382" s="11"/>
      <c r="AP2382" s="11"/>
      <c r="AQ2382" s="11"/>
      <c r="AR2382" s="11"/>
      <c r="AS2382" s="11"/>
      <c r="AT2382" s="11"/>
      <c r="AU2382" s="11"/>
      <c r="AV2382" s="11"/>
      <c r="AW2382" s="11"/>
      <c r="AX2382" s="11"/>
      <c r="AY2382" s="11"/>
      <c r="AZ2382" s="11"/>
      <c r="BA2382" s="11"/>
      <c r="BB2382" s="11"/>
      <c r="BC2382" s="11"/>
      <c r="BD2382" s="11"/>
      <c r="BE2382" s="11"/>
      <c r="BF2382" s="11"/>
      <c r="BG2382" s="11"/>
      <c r="BH2382" s="11"/>
      <c r="BI2382" s="11"/>
      <c r="BJ2382" s="11"/>
      <c r="BK2382" s="11"/>
      <c r="BL2382" s="11"/>
      <c r="BM2382" s="11"/>
      <c r="BN2382" s="11"/>
      <c r="BO2382" s="11"/>
      <c r="BP2382" s="1" t="str">
        <v>0- Port Costs</v>
      </c>
      <c r="BT2382" s="1" t="str">
        <v>0- Port Value</v>
      </c>
      <c r="BU2382" s="11"/>
    </row>
    <row r="2383" spans="8:73" hidden="1" outlineLevel="1" x14ac:dyDescent="0.3">
      <c r="H2383" s="1" t="str">
        <v>0 - BM Costs</v>
      </c>
      <c r="L2383" s="1" t="str">
        <v>0 - BM Port</v>
      </c>
      <c r="N2383" s="1" t="str">
        <v>0 - Port Assets</v>
      </c>
      <c r="O2383" s="11"/>
      <c r="P2383" s="11"/>
      <c r="Q2383" s="11"/>
      <c r="R2383" s="11"/>
      <c r="S2383" s="11"/>
      <c r="T2383" s="11"/>
      <c r="U2383" s="11"/>
      <c r="V2383" s="11"/>
      <c r="W2383" s="11"/>
      <c r="X2383" s="11"/>
      <c r="Y2383" s="11"/>
      <c r="Z2383" s="11"/>
      <c r="AA2383" s="11"/>
      <c r="AB2383" s="11"/>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c r="BC2383" s="11"/>
      <c r="BD2383" s="11"/>
      <c r="BE2383" s="11"/>
      <c r="BF2383" s="11"/>
      <c r="BG2383" s="11"/>
      <c r="BH2383" s="11"/>
      <c r="BI2383" s="11"/>
      <c r="BJ2383" s="11"/>
      <c r="BK2383" s="11"/>
      <c r="BL2383" s="11"/>
      <c r="BM2383" s="11"/>
      <c r="BN2383" s="11"/>
      <c r="BO2383" s="11"/>
      <c r="BP2383" s="1" t="str">
        <v>0- Port Costs</v>
      </c>
      <c r="BT2383" s="1" t="str">
        <v>0- Port Value</v>
      </c>
      <c r="BU2383" s="11"/>
    </row>
    <row r="2384" spans="8:73" hidden="1" outlineLevel="1" x14ac:dyDescent="0.3">
      <c r="H2384" s="1" t="str">
        <v>0 - BM Costs</v>
      </c>
      <c r="L2384" s="1" t="str">
        <v>0 - BM Port</v>
      </c>
      <c r="N2384" s="1" t="str">
        <v>0 - Port Assets</v>
      </c>
      <c r="O2384" s="11"/>
      <c r="P2384" s="11"/>
      <c r="Q2384" s="11"/>
      <c r="R2384" s="11"/>
      <c r="S2384" s="11"/>
      <c r="T2384" s="11"/>
      <c r="U2384" s="11"/>
      <c r="V2384" s="11"/>
      <c r="W2384" s="11"/>
      <c r="X2384" s="11"/>
      <c r="Y2384" s="11"/>
      <c r="Z2384" s="11"/>
      <c r="AA2384" s="11"/>
      <c r="AB2384" s="11"/>
      <c r="AC2384" s="11"/>
      <c r="AD2384" s="11"/>
      <c r="AE2384" s="11"/>
      <c r="AF2384" s="11"/>
      <c r="AG2384" s="11"/>
      <c r="AH2384" s="11"/>
      <c r="AI2384" s="11"/>
      <c r="AJ2384" s="11"/>
      <c r="AK2384" s="11"/>
      <c r="AL2384" s="11"/>
      <c r="AM2384" s="11"/>
      <c r="AN2384" s="11"/>
      <c r="AO2384" s="11"/>
      <c r="AP2384" s="11"/>
      <c r="AQ2384" s="11"/>
      <c r="AR2384" s="11"/>
      <c r="AS2384" s="11"/>
      <c r="AT2384" s="11"/>
      <c r="AU2384" s="11"/>
      <c r="AV2384" s="11"/>
      <c r="AW2384" s="11"/>
      <c r="AX2384" s="11"/>
      <c r="AY2384" s="11"/>
      <c r="AZ2384" s="11"/>
      <c r="BA2384" s="11"/>
      <c r="BB2384" s="11"/>
      <c r="BC2384" s="11"/>
      <c r="BD2384" s="11"/>
      <c r="BE2384" s="11"/>
      <c r="BF2384" s="11"/>
      <c r="BG2384" s="11"/>
      <c r="BH2384" s="11"/>
      <c r="BI2384" s="11"/>
      <c r="BJ2384" s="11"/>
      <c r="BK2384" s="11"/>
      <c r="BL2384" s="11"/>
      <c r="BM2384" s="11"/>
      <c r="BN2384" s="11"/>
      <c r="BO2384" s="11"/>
      <c r="BP2384" s="1" t="str">
        <v>0- Port Costs</v>
      </c>
      <c r="BT2384" s="1" t="str">
        <v>0- Port Value</v>
      </c>
      <c r="BU2384" s="11"/>
    </row>
    <row r="2385" spans="8:73" hidden="1" outlineLevel="1" x14ac:dyDescent="0.3">
      <c r="H2385" s="1" t="str">
        <v>0 - BM Costs</v>
      </c>
      <c r="L2385" s="1" t="str">
        <v>0 - BM Port</v>
      </c>
      <c r="N2385" s="1" t="str">
        <v>0 - Port Assets</v>
      </c>
      <c r="O2385" s="11"/>
      <c r="P2385" s="11"/>
      <c r="Q2385" s="11"/>
      <c r="R2385" s="11"/>
      <c r="S2385" s="11"/>
      <c r="T2385" s="11"/>
      <c r="U2385" s="11"/>
      <c r="V2385" s="11"/>
      <c r="W2385" s="11"/>
      <c r="X2385" s="11"/>
      <c r="Y2385" s="11"/>
      <c r="Z2385" s="11"/>
      <c r="AA2385" s="11"/>
      <c r="AB2385" s="11"/>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c r="BC2385" s="11"/>
      <c r="BD2385" s="11"/>
      <c r="BE2385" s="11"/>
      <c r="BF2385" s="11"/>
      <c r="BG2385" s="11"/>
      <c r="BH2385" s="11"/>
      <c r="BI2385" s="11"/>
      <c r="BJ2385" s="11"/>
      <c r="BK2385" s="11"/>
      <c r="BL2385" s="11"/>
      <c r="BM2385" s="11"/>
      <c r="BN2385" s="11"/>
      <c r="BO2385" s="11"/>
      <c r="BP2385" s="1" t="str">
        <v>0- Port Costs</v>
      </c>
      <c r="BT2385" s="1" t="str">
        <v>0- Port Value</v>
      </c>
      <c r="BU2385" s="11"/>
    </row>
    <row r="2386" spans="8:73" hidden="1" outlineLevel="1" x14ac:dyDescent="0.3">
      <c r="H2386" s="1" t="str">
        <v>0 - BM Costs</v>
      </c>
      <c r="L2386" s="1" t="str">
        <v>0 - BM Port</v>
      </c>
      <c r="N2386" s="1" t="str">
        <v>0 - Port Assets</v>
      </c>
      <c r="O2386" s="11"/>
      <c r="P2386" s="11"/>
      <c r="Q2386" s="11"/>
      <c r="R2386" s="11"/>
      <c r="S2386" s="11"/>
      <c r="T2386" s="11"/>
      <c r="U2386" s="11"/>
      <c r="V2386" s="11"/>
      <c r="W2386" s="11"/>
      <c r="X2386" s="11"/>
      <c r="Y2386" s="11"/>
      <c r="Z2386" s="11"/>
      <c r="AA2386" s="11"/>
      <c r="AB2386" s="11"/>
      <c r="AC2386" s="11"/>
      <c r="AD2386" s="11"/>
      <c r="AE2386" s="11"/>
      <c r="AF2386" s="11"/>
      <c r="AG2386" s="11"/>
      <c r="AH2386" s="11"/>
      <c r="AI2386" s="11"/>
      <c r="AJ2386" s="11"/>
      <c r="AK2386" s="11"/>
      <c r="AL2386" s="11"/>
      <c r="AM2386" s="11"/>
      <c r="AN2386" s="11"/>
      <c r="AO2386" s="11"/>
      <c r="AP2386" s="11"/>
      <c r="AQ2386" s="11"/>
      <c r="AR2386" s="11"/>
      <c r="AS2386" s="11"/>
      <c r="AT2386" s="11"/>
      <c r="AU2386" s="11"/>
      <c r="AV2386" s="11"/>
      <c r="AW2386" s="11"/>
      <c r="AX2386" s="11"/>
      <c r="AY2386" s="11"/>
      <c r="AZ2386" s="11"/>
      <c r="BA2386" s="11"/>
      <c r="BB2386" s="11"/>
      <c r="BC2386" s="11"/>
      <c r="BD2386" s="11"/>
      <c r="BE2386" s="11"/>
      <c r="BF2386" s="11"/>
      <c r="BG2386" s="11"/>
      <c r="BH2386" s="11"/>
      <c r="BI2386" s="11"/>
      <c r="BJ2386" s="11"/>
      <c r="BK2386" s="11"/>
      <c r="BL2386" s="11"/>
      <c r="BM2386" s="11"/>
      <c r="BN2386" s="11"/>
      <c r="BO2386" s="11"/>
      <c r="BP2386" s="1" t="str">
        <v>0- Port Costs</v>
      </c>
      <c r="BT2386" s="1" t="str">
        <v>0- Port Value</v>
      </c>
      <c r="BU2386" s="11"/>
    </row>
    <row r="2387" spans="8:73" hidden="1" outlineLevel="1" x14ac:dyDescent="0.3">
      <c r="H2387" s="1" t="str">
        <v>0 - BM Costs</v>
      </c>
      <c r="L2387" s="1" t="str">
        <v>0 - BM Port</v>
      </c>
      <c r="N2387" s="1" t="str">
        <v>0 - Port Assets</v>
      </c>
      <c r="O2387" s="11"/>
      <c r="P2387" s="11"/>
      <c r="Q2387" s="11"/>
      <c r="R2387" s="11"/>
      <c r="S2387" s="11"/>
      <c r="T2387" s="11"/>
      <c r="U2387" s="11"/>
      <c r="V2387" s="11"/>
      <c r="W2387" s="11"/>
      <c r="X2387" s="11"/>
      <c r="Y2387" s="11"/>
      <c r="Z2387" s="11"/>
      <c r="AA2387" s="11"/>
      <c r="AB2387" s="11"/>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c r="BC2387" s="11"/>
      <c r="BD2387" s="11"/>
      <c r="BE2387" s="11"/>
      <c r="BF2387" s="11"/>
      <c r="BG2387" s="11"/>
      <c r="BH2387" s="11"/>
      <c r="BI2387" s="11"/>
      <c r="BJ2387" s="11"/>
      <c r="BK2387" s="11"/>
      <c r="BL2387" s="11"/>
      <c r="BM2387" s="11"/>
      <c r="BN2387" s="11"/>
      <c r="BO2387" s="11"/>
      <c r="BP2387" s="1" t="str">
        <v>0- Port Costs</v>
      </c>
      <c r="BT2387" s="1" t="str">
        <v>0- Port Value</v>
      </c>
      <c r="BU2387" s="11"/>
    </row>
    <row r="2388" spans="8:73" hidden="1" outlineLevel="1" x14ac:dyDescent="0.3">
      <c r="H2388" s="1" t="str">
        <v>0 - BM Costs</v>
      </c>
      <c r="L2388" s="1" t="str">
        <v>0 - BM Port</v>
      </c>
      <c r="N2388" s="1" t="str">
        <v>0 - Port Assets</v>
      </c>
      <c r="O2388" s="11"/>
      <c r="P2388" s="11"/>
      <c r="Q2388" s="11"/>
      <c r="R2388" s="11"/>
      <c r="S2388" s="11"/>
      <c r="T2388" s="11"/>
      <c r="U2388" s="11"/>
      <c r="V2388" s="11"/>
      <c r="W2388" s="11"/>
      <c r="X2388" s="11"/>
      <c r="Y2388" s="11"/>
      <c r="Z2388" s="11"/>
      <c r="AA2388" s="11"/>
      <c r="AB2388" s="11"/>
      <c r="AC2388" s="11"/>
      <c r="AD2388" s="11"/>
      <c r="AE2388" s="11"/>
      <c r="AF2388" s="11"/>
      <c r="AG2388" s="11"/>
      <c r="AH2388" s="11"/>
      <c r="AI2388" s="11"/>
      <c r="AJ2388" s="11"/>
      <c r="AK2388" s="11"/>
      <c r="AL2388" s="11"/>
      <c r="AM2388" s="11"/>
      <c r="AN2388" s="11"/>
      <c r="AO2388" s="11"/>
      <c r="AP2388" s="11"/>
      <c r="AQ2388" s="11"/>
      <c r="AR2388" s="11"/>
      <c r="AS2388" s="11"/>
      <c r="AT2388" s="11"/>
      <c r="AU2388" s="11"/>
      <c r="AV2388" s="11"/>
      <c r="AW2388" s="11"/>
      <c r="AX2388" s="11"/>
      <c r="AY2388" s="11"/>
      <c r="AZ2388" s="11"/>
      <c r="BA2388" s="11"/>
      <c r="BB2388" s="11"/>
      <c r="BC2388" s="11"/>
      <c r="BD2388" s="11"/>
      <c r="BE2388" s="11"/>
      <c r="BF2388" s="11"/>
      <c r="BG2388" s="11"/>
      <c r="BH2388" s="11"/>
      <c r="BI2388" s="11"/>
      <c r="BJ2388" s="11"/>
      <c r="BK2388" s="11"/>
      <c r="BL2388" s="11"/>
      <c r="BM2388" s="11"/>
      <c r="BN2388" s="11"/>
      <c r="BO2388" s="11"/>
      <c r="BP2388" s="1" t="str">
        <v>0- Port Costs</v>
      </c>
      <c r="BT2388" s="1" t="str">
        <v>0- Port Value</v>
      </c>
      <c r="BU2388" s="11"/>
    </row>
    <row r="2389" spans="8:73" hidden="1" outlineLevel="1" x14ac:dyDescent="0.3">
      <c r="H2389" s="1" t="str">
        <v>0 - BM Costs</v>
      </c>
      <c r="L2389" s="1" t="str">
        <v>0 - BM Port</v>
      </c>
      <c r="N2389" s="1" t="str">
        <v>0 - Port Assets</v>
      </c>
      <c r="O2389" s="11"/>
      <c r="P2389" s="11"/>
      <c r="Q2389" s="11"/>
      <c r="R2389" s="11"/>
      <c r="S2389" s="11"/>
      <c r="T2389" s="11"/>
      <c r="U2389" s="11"/>
      <c r="V2389" s="11"/>
      <c r="W2389" s="11"/>
      <c r="X2389" s="11"/>
      <c r="Y2389" s="11"/>
      <c r="Z2389" s="11"/>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c r="BC2389" s="11"/>
      <c r="BD2389" s="11"/>
      <c r="BE2389" s="11"/>
      <c r="BF2389" s="11"/>
      <c r="BG2389" s="11"/>
      <c r="BH2389" s="11"/>
      <c r="BI2389" s="11"/>
      <c r="BJ2389" s="11"/>
      <c r="BK2389" s="11"/>
      <c r="BL2389" s="11"/>
      <c r="BM2389" s="11"/>
      <c r="BN2389" s="11"/>
      <c r="BO2389" s="11"/>
      <c r="BP2389" s="1" t="str">
        <v>0- Port Costs</v>
      </c>
      <c r="BT2389" s="1" t="str">
        <v>0- Port Value</v>
      </c>
      <c r="BU2389" s="11"/>
    </row>
    <row r="2390" spans="8:73" hidden="1" outlineLevel="1" x14ac:dyDescent="0.3">
      <c r="H2390" s="1" t="str">
        <v>0 - BM Costs</v>
      </c>
      <c r="L2390" s="1" t="str">
        <v>0 - BM Port</v>
      </c>
      <c r="N2390" s="1" t="str">
        <v>0 - Port Assets</v>
      </c>
      <c r="O2390" s="11"/>
      <c r="P2390" s="11"/>
      <c r="Q2390" s="11"/>
      <c r="R2390" s="11"/>
      <c r="S2390" s="11"/>
      <c r="T2390" s="11"/>
      <c r="U2390" s="11"/>
      <c r="V2390" s="11"/>
      <c r="W2390" s="11"/>
      <c r="X2390" s="11"/>
      <c r="Y2390" s="11"/>
      <c r="Z2390" s="11"/>
      <c r="AA2390" s="11"/>
      <c r="AB2390" s="11"/>
      <c r="AC2390" s="11"/>
      <c r="AD2390" s="11"/>
      <c r="AE2390" s="11"/>
      <c r="AF2390" s="11"/>
      <c r="AG2390" s="11"/>
      <c r="AH2390" s="11"/>
      <c r="AI2390" s="11"/>
      <c r="AJ2390" s="11"/>
      <c r="AK2390" s="11"/>
      <c r="AL2390" s="11"/>
      <c r="AM2390" s="11"/>
      <c r="AN2390" s="11"/>
      <c r="AO2390" s="11"/>
      <c r="AP2390" s="11"/>
      <c r="AQ2390" s="11"/>
      <c r="AR2390" s="11"/>
      <c r="AS2390" s="11"/>
      <c r="AT2390" s="11"/>
      <c r="AU2390" s="11"/>
      <c r="AV2390" s="11"/>
      <c r="AW2390" s="11"/>
      <c r="AX2390" s="11"/>
      <c r="AY2390" s="11"/>
      <c r="AZ2390" s="11"/>
      <c r="BA2390" s="11"/>
      <c r="BB2390" s="11"/>
      <c r="BC2390" s="11"/>
      <c r="BD2390" s="11"/>
      <c r="BE2390" s="11"/>
      <c r="BF2390" s="11"/>
      <c r="BG2390" s="11"/>
      <c r="BH2390" s="11"/>
      <c r="BI2390" s="11"/>
      <c r="BJ2390" s="11"/>
      <c r="BK2390" s="11"/>
      <c r="BL2390" s="11"/>
      <c r="BM2390" s="11"/>
      <c r="BN2390" s="11"/>
      <c r="BO2390" s="11"/>
      <c r="BP2390" s="1" t="str">
        <v>0- Port Costs</v>
      </c>
      <c r="BT2390" s="1" t="str">
        <v>0- Port Value</v>
      </c>
      <c r="BU2390" s="11"/>
    </row>
    <row r="2391" spans="8:73" hidden="1" outlineLevel="1" x14ac:dyDescent="0.3">
      <c r="H2391" s="1" t="str">
        <v>0 - BM Costs</v>
      </c>
      <c r="L2391" s="1" t="str">
        <v>0 - BM Port</v>
      </c>
      <c r="N2391" s="1" t="str">
        <v>0 - Port Assets</v>
      </c>
      <c r="O2391" s="11"/>
      <c r="P2391" s="11"/>
      <c r="Q2391" s="11"/>
      <c r="R2391" s="11"/>
      <c r="S2391" s="11"/>
      <c r="T2391" s="11"/>
      <c r="U2391" s="11"/>
      <c r="V2391" s="11"/>
      <c r="W2391" s="11"/>
      <c r="X2391" s="11"/>
      <c r="Y2391" s="11"/>
      <c r="Z2391" s="11"/>
      <c r="AA2391" s="11"/>
      <c r="AB2391" s="11"/>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c r="BC2391" s="11"/>
      <c r="BD2391" s="11"/>
      <c r="BE2391" s="11"/>
      <c r="BF2391" s="11"/>
      <c r="BG2391" s="11"/>
      <c r="BH2391" s="11"/>
      <c r="BI2391" s="11"/>
      <c r="BJ2391" s="11"/>
      <c r="BK2391" s="11"/>
      <c r="BL2391" s="11"/>
      <c r="BM2391" s="11"/>
      <c r="BN2391" s="11"/>
      <c r="BO2391" s="11"/>
      <c r="BP2391" s="1" t="str">
        <v>0- Port Costs</v>
      </c>
      <c r="BT2391" s="1" t="str">
        <v>0- Port Value</v>
      </c>
      <c r="BU2391" s="11"/>
    </row>
    <row r="2392" spans="8:73" hidden="1" outlineLevel="1" x14ac:dyDescent="0.3">
      <c r="H2392" s="1" t="str">
        <v>0 - BM Costs</v>
      </c>
      <c r="L2392" s="1" t="str">
        <v>0 - BM Port</v>
      </c>
      <c r="N2392" s="1" t="str">
        <v>0 - Port Assets</v>
      </c>
      <c r="O2392" s="11"/>
      <c r="P2392" s="11"/>
      <c r="Q2392" s="11"/>
      <c r="R2392" s="11"/>
      <c r="S2392" s="11"/>
      <c r="T2392" s="11"/>
      <c r="U2392" s="11"/>
      <c r="V2392" s="11"/>
      <c r="W2392" s="11"/>
      <c r="X2392" s="11"/>
      <c r="Y2392" s="11"/>
      <c r="Z2392" s="11"/>
      <c r="AA2392" s="11"/>
      <c r="AB2392" s="11"/>
      <c r="AC2392" s="11"/>
      <c r="AD2392" s="11"/>
      <c r="AE2392" s="11"/>
      <c r="AF2392" s="11"/>
      <c r="AG2392" s="11"/>
      <c r="AH2392" s="11"/>
      <c r="AI2392" s="11"/>
      <c r="AJ2392" s="11"/>
      <c r="AK2392" s="11"/>
      <c r="AL2392" s="11"/>
      <c r="AM2392" s="11"/>
      <c r="AN2392" s="11"/>
      <c r="AO2392" s="11"/>
      <c r="AP2392" s="11"/>
      <c r="AQ2392" s="11"/>
      <c r="AR2392" s="11"/>
      <c r="AS2392" s="11"/>
      <c r="AT2392" s="11"/>
      <c r="AU2392" s="11"/>
      <c r="AV2392" s="11"/>
      <c r="AW2392" s="11"/>
      <c r="AX2392" s="11"/>
      <c r="AY2392" s="11"/>
      <c r="AZ2392" s="11"/>
      <c r="BA2392" s="11"/>
      <c r="BB2392" s="11"/>
      <c r="BC2392" s="11"/>
      <c r="BD2392" s="11"/>
      <c r="BE2392" s="11"/>
      <c r="BF2392" s="11"/>
      <c r="BG2392" s="11"/>
      <c r="BH2392" s="11"/>
      <c r="BI2392" s="11"/>
      <c r="BJ2392" s="11"/>
      <c r="BK2392" s="11"/>
      <c r="BL2392" s="11"/>
      <c r="BM2392" s="11"/>
      <c r="BN2392" s="11"/>
      <c r="BO2392" s="11"/>
      <c r="BP2392" s="1" t="str">
        <v>0- Port Costs</v>
      </c>
      <c r="BT2392" s="1" t="str">
        <v>0- Port Value</v>
      </c>
      <c r="BU2392" s="11"/>
    </row>
    <row r="2393" spans="8:73" hidden="1" outlineLevel="1" x14ac:dyDescent="0.3">
      <c r="H2393" s="1" t="str">
        <v>0 - BM Costs</v>
      </c>
      <c r="L2393" s="1" t="str">
        <v>0 - BM Port</v>
      </c>
      <c r="N2393" s="1" t="str">
        <v>0 - Port Assets</v>
      </c>
      <c r="O2393" s="11"/>
      <c r="P2393" s="11"/>
      <c r="Q2393" s="11"/>
      <c r="R2393" s="11"/>
      <c r="S2393" s="11"/>
      <c r="T2393" s="11"/>
      <c r="U2393" s="11"/>
      <c r="V2393" s="11"/>
      <c r="W2393" s="11"/>
      <c r="X2393" s="11"/>
      <c r="Y2393" s="11"/>
      <c r="Z2393" s="11"/>
      <c r="AA2393" s="11"/>
      <c r="AB2393" s="11"/>
      <c r="AC2393" s="11"/>
      <c r="AD2393" s="11"/>
      <c r="AE2393" s="11"/>
      <c r="AF2393" s="11"/>
      <c r="AG2393" s="11"/>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c r="BC2393" s="11"/>
      <c r="BD2393" s="11"/>
      <c r="BE2393" s="11"/>
      <c r="BF2393" s="11"/>
      <c r="BG2393" s="11"/>
      <c r="BH2393" s="11"/>
      <c r="BI2393" s="11"/>
      <c r="BJ2393" s="11"/>
      <c r="BK2393" s="11"/>
      <c r="BL2393" s="11"/>
      <c r="BM2393" s="11"/>
      <c r="BN2393" s="11"/>
      <c r="BO2393" s="11"/>
      <c r="BP2393" s="1" t="str">
        <v>0- Port Costs</v>
      </c>
      <c r="BT2393" s="1" t="str">
        <v>0- Port Value</v>
      </c>
      <c r="BU2393" s="11"/>
    </row>
    <row r="2394" spans="8:73" hidden="1" outlineLevel="1" x14ac:dyDescent="0.3">
      <c r="H2394" s="1" t="str">
        <v>0 - BM Costs</v>
      </c>
      <c r="L2394" s="1" t="str">
        <v>0 - BM Port</v>
      </c>
      <c r="N2394" s="1" t="str">
        <v>0 - Port Assets</v>
      </c>
      <c r="O2394" s="11"/>
      <c r="P2394" s="11"/>
      <c r="Q2394" s="11"/>
      <c r="R2394" s="11"/>
      <c r="S2394" s="11"/>
      <c r="T2394" s="11"/>
      <c r="U2394" s="11"/>
      <c r="V2394" s="11"/>
      <c r="W2394" s="11"/>
      <c r="X2394" s="11"/>
      <c r="Y2394" s="11"/>
      <c r="Z2394" s="11"/>
      <c r="AA2394" s="11"/>
      <c r="AB2394" s="11"/>
      <c r="AC2394" s="11"/>
      <c r="AD2394" s="11"/>
      <c r="AE2394" s="11"/>
      <c r="AF2394" s="11"/>
      <c r="AG2394" s="11"/>
      <c r="AH2394" s="11"/>
      <c r="AI2394" s="11"/>
      <c r="AJ2394" s="11"/>
      <c r="AK2394" s="11"/>
      <c r="AL2394" s="11"/>
      <c r="AM2394" s="11"/>
      <c r="AN2394" s="11"/>
      <c r="AO2394" s="11"/>
      <c r="AP2394" s="11"/>
      <c r="AQ2394" s="11"/>
      <c r="AR2394" s="11"/>
      <c r="AS2394" s="11"/>
      <c r="AT2394" s="11"/>
      <c r="AU2394" s="11"/>
      <c r="AV2394" s="11"/>
      <c r="AW2394" s="11"/>
      <c r="AX2394" s="11"/>
      <c r="AY2394" s="11"/>
      <c r="AZ2394" s="11"/>
      <c r="BA2394" s="11"/>
      <c r="BB2394" s="11"/>
      <c r="BC2394" s="11"/>
      <c r="BD2394" s="11"/>
      <c r="BE2394" s="11"/>
      <c r="BF2394" s="11"/>
      <c r="BG2394" s="11"/>
      <c r="BH2394" s="11"/>
      <c r="BI2394" s="11"/>
      <c r="BJ2394" s="11"/>
      <c r="BK2394" s="11"/>
      <c r="BL2394" s="11"/>
      <c r="BM2394" s="11"/>
      <c r="BN2394" s="11"/>
      <c r="BO2394" s="11"/>
      <c r="BP2394" s="1" t="str">
        <v>0- Port Costs</v>
      </c>
      <c r="BT2394" s="1" t="str">
        <v>0- Port Value</v>
      </c>
      <c r="BU2394" s="11"/>
    </row>
    <row r="2395" spans="8:73" hidden="1" outlineLevel="1" x14ac:dyDescent="0.3">
      <c r="H2395" s="1" t="str">
        <v>0 - BM Costs</v>
      </c>
      <c r="L2395" s="1" t="str">
        <v>0 - BM Port</v>
      </c>
      <c r="N2395" s="1" t="str">
        <v>0 - Port Assets</v>
      </c>
      <c r="O2395" s="11"/>
      <c r="P2395" s="11"/>
      <c r="Q2395" s="11"/>
      <c r="R2395" s="11"/>
      <c r="S2395" s="11"/>
      <c r="T2395" s="11"/>
      <c r="U2395" s="11"/>
      <c r="V2395" s="11"/>
      <c r="W2395" s="11"/>
      <c r="X2395" s="11"/>
      <c r="Y2395" s="11"/>
      <c r="Z2395" s="11"/>
      <c r="AA2395" s="11"/>
      <c r="AB2395" s="11"/>
      <c r="AC2395" s="11"/>
      <c r="AD2395" s="11"/>
      <c r="AE2395" s="11"/>
      <c r="AF2395" s="11"/>
      <c r="AG2395" s="11"/>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c r="BC2395" s="11"/>
      <c r="BD2395" s="11"/>
      <c r="BE2395" s="11"/>
      <c r="BF2395" s="11"/>
      <c r="BG2395" s="11"/>
      <c r="BH2395" s="11"/>
      <c r="BI2395" s="11"/>
      <c r="BJ2395" s="11"/>
      <c r="BK2395" s="11"/>
      <c r="BL2395" s="11"/>
      <c r="BM2395" s="11"/>
      <c r="BN2395" s="11"/>
      <c r="BO2395" s="11"/>
      <c r="BP2395" s="1" t="str">
        <v>0- Port Costs</v>
      </c>
      <c r="BT2395" s="1" t="str">
        <v>0- Port Value</v>
      </c>
      <c r="BU2395" s="11"/>
    </row>
    <row r="2396" spans="8:73" hidden="1" outlineLevel="1" x14ac:dyDescent="0.3">
      <c r="H2396" s="1" t="str">
        <v>0 - BM Costs</v>
      </c>
      <c r="L2396" s="1" t="str">
        <v>0 - BM Port</v>
      </c>
      <c r="N2396" s="1" t="str">
        <v>0 - Port Assets</v>
      </c>
      <c r="O2396" s="11"/>
      <c r="P2396" s="11"/>
      <c r="Q2396" s="11"/>
      <c r="R2396" s="11"/>
      <c r="S2396" s="11"/>
      <c r="T2396" s="11"/>
      <c r="U2396" s="11"/>
      <c r="V2396" s="11"/>
      <c r="W2396" s="11"/>
      <c r="X2396" s="11"/>
      <c r="Y2396" s="11"/>
      <c r="Z2396" s="11"/>
      <c r="AA2396" s="11"/>
      <c r="AB2396" s="11"/>
      <c r="AC2396" s="11"/>
      <c r="AD2396" s="11"/>
      <c r="AE2396" s="11"/>
      <c r="AF2396" s="11"/>
      <c r="AG2396" s="11"/>
      <c r="AH2396" s="11"/>
      <c r="AI2396" s="11"/>
      <c r="AJ2396" s="11"/>
      <c r="AK2396" s="11"/>
      <c r="AL2396" s="11"/>
      <c r="AM2396" s="11"/>
      <c r="AN2396" s="11"/>
      <c r="AO2396" s="11"/>
      <c r="AP2396" s="11"/>
      <c r="AQ2396" s="11"/>
      <c r="AR2396" s="11"/>
      <c r="AS2396" s="11"/>
      <c r="AT2396" s="11"/>
      <c r="AU2396" s="11"/>
      <c r="AV2396" s="11"/>
      <c r="AW2396" s="11"/>
      <c r="AX2396" s="11"/>
      <c r="AY2396" s="11"/>
      <c r="AZ2396" s="11"/>
      <c r="BA2396" s="11"/>
      <c r="BB2396" s="11"/>
      <c r="BC2396" s="11"/>
      <c r="BD2396" s="11"/>
      <c r="BE2396" s="11"/>
      <c r="BF2396" s="11"/>
      <c r="BG2396" s="11"/>
      <c r="BH2396" s="11"/>
      <c r="BI2396" s="11"/>
      <c r="BJ2396" s="11"/>
      <c r="BK2396" s="11"/>
      <c r="BL2396" s="11"/>
      <c r="BM2396" s="11"/>
      <c r="BN2396" s="11"/>
      <c r="BO2396" s="11"/>
      <c r="BP2396" s="1" t="str">
        <v>0- Port Costs</v>
      </c>
      <c r="BT2396" s="1" t="str">
        <v>0- Port Value</v>
      </c>
      <c r="BU2396" s="11"/>
    </row>
    <row r="2397" spans="8:73" hidden="1" outlineLevel="1" x14ac:dyDescent="0.3">
      <c r="H2397" s="1" t="str">
        <v>0 - BM Costs</v>
      </c>
      <c r="L2397" s="1" t="str">
        <v>0 - BM Port</v>
      </c>
      <c r="N2397" s="1" t="str">
        <v>0 - Port Assets</v>
      </c>
      <c r="O2397" s="11"/>
      <c r="P2397" s="11"/>
      <c r="Q2397" s="11"/>
      <c r="R2397" s="11"/>
      <c r="S2397" s="11"/>
      <c r="T2397" s="11"/>
      <c r="U2397" s="11"/>
      <c r="V2397" s="11"/>
      <c r="W2397" s="11"/>
      <c r="X2397" s="11"/>
      <c r="Y2397" s="11"/>
      <c r="Z2397" s="11"/>
      <c r="AA2397" s="11"/>
      <c r="AB2397" s="11"/>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c r="BC2397" s="11"/>
      <c r="BD2397" s="11"/>
      <c r="BE2397" s="11"/>
      <c r="BF2397" s="11"/>
      <c r="BG2397" s="11"/>
      <c r="BH2397" s="11"/>
      <c r="BI2397" s="11"/>
      <c r="BJ2397" s="11"/>
      <c r="BK2397" s="11"/>
      <c r="BL2397" s="11"/>
      <c r="BM2397" s="11"/>
      <c r="BN2397" s="11"/>
      <c r="BO2397" s="11"/>
      <c r="BP2397" s="1" t="str">
        <v>0- Port Costs</v>
      </c>
      <c r="BT2397" s="1" t="str">
        <v>0- Port Value</v>
      </c>
      <c r="BU2397" s="11"/>
    </row>
    <row r="2398" spans="8:73" hidden="1" outlineLevel="1" x14ac:dyDescent="0.3">
      <c r="H2398" s="1" t="str">
        <v>0 - BM Costs</v>
      </c>
      <c r="L2398" s="1" t="str">
        <v>0 - BM Port</v>
      </c>
      <c r="N2398" s="1" t="str">
        <v>0 - Port Assets</v>
      </c>
      <c r="O2398" s="11"/>
      <c r="P2398" s="11"/>
      <c r="Q2398" s="11"/>
      <c r="R2398" s="11"/>
      <c r="S2398" s="11"/>
      <c r="T2398" s="11"/>
      <c r="U2398" s="11"/>
      <c r="V2398" s="11"/>
      <c r="W2398" s="11"/>
      <c r="X2398" s="11"/>
      <c r="Y2398" s="11"/>
      <c r="Z2398" s="11"/>
      <c r="AA2398" s="11"/>
      <c r="AB2398" s="11"/>
      <c r="AC2398" s="11"/>
      <c r="AD2398" s="11"/>
      <c r="AE2398" s="11"/>
      <c r="AF2398" s="11"/>
      <c r="AG2398" s="11"/>
      <c r="AH2398" s="11"/>
      <c r="AI2398" s="11"/>
      <c r="AJ2398" s="11"/>
      <c r="AK2398" s="11"/>
      <c r="AL2398" s="11"/>
      <c r="AM2398" s="11"/>
      <c r="AN2398" s="11"/>
      <c r="AO2398" s="11"/>
      <c r="AP2398" s="11"/>
      <c r="AQ2398" s="11"/>
      <c r="AR2398" s="11"/>
      <c r="AS2398" s="11"/>
      <c r="AT2398" s="11"/>
      <c r="AU2398" s="11"/>
      <c r="AV2398" s="11"/>
      <c r="AW2398" s="11"/>
      <c r="AX2398" s="11"/>
      <c r="AY2398" s="11"/>
      <c r="AZ2398" s="11"/>
      <c r="BA2398" s="11"/>
      <c r="BB2398" s="11"/>
      <c r="BC2398" s="11"/>
      <c r="BD2398" s="11"/>
      <c r="BE2398" s="11"/>
      <c r="BF2398" s="11"/>
      <c r="BG2398" s="11"/>
      <c r="BH2398" s="11"/>
      <c r="BI2398" s="11"/>
      <c r="BJ2398" s="11"/>
      <c r="BK2398" s="11"/>
      <c r="BL2398" s="11"/>
      <c r="BM2398" s="11"/>
      <c r="BN2398" s="11"/>
      <c r="BO2398" s="11"/>
      <c r="BP2398" s="1" t="str">
        <v>0- Port Costs</v>
      </c>
      <c r="BT2398" s="1" t="str">
        <v>0- Port Value</v>
      </c>
      <c r="BU2398" s="11"/>
    </row>
    <row r="2399" spans="8:73" hidden="1" outlineLevel="1" x14ac:dyDescent="0.3">
      <c r="H2399" s="1" t="str">
        <v>0 - BM Costs</v>
      </c>
      <c r="L2399" s="1" t="str">
        <v>0 - BM Port</v>
      </c>
      <c r="N2399" s="1" t="str">
        <v>0 - Port Assets</v>
      </c>
      <c r="O2399" s="11"/>
      <c r="P2399" s="11"/>
      <c r="Q2399" s="11"/>
      <c r="R2399" s="11"/>
      <c r="S2399" s="11"/>
      <c r="T2399" s="11"/>
      <c r="U2399" s="11"/>
      <c r="V2399" s="11"/>
      <c r="W2399" s="11"/>
      <c r="X2399" s="11"/>
      <c r="Y2399" s="11"/>
      <c r="Z2399" s="11"/>
      <c r="AA2399" s="11"/>
      <c r="AB2399" s="11"/>
      <c r="AC2399" s="11"/>
      <c r="AD2399" s="11"/>
      <c r="AE2399" s="11"/>
      <c r="AF2399" s="11"/>
      <c r="AG2399" s="11"/>
      <c r="AH2399" s="11"/>
      <c r="AI2399" s="11"/>
      <c r="AJ2399" s="11"/>
      <c r="AK2399" s="11"/>
      <c r="AL2399" s="11"/>
      <c r="AM2399" s="11"/>
      <c r="AN2399" s="11"/>
      <c r="AO2399" s="11"/>
      <c r="AP2399" s="11"/>
      <c r="AQ2399" s="11"/>
      <c r="AR2399" s="11"/>
      <c r="AS2399" s="11"/>
      <c r="AT2399" s="11"/>
      <c r="AU2399" s="11"/>
      <c r="AV2399" s="11"/>
      <c r="AW2399" s="11"/>
      <c r="AX2399" s="11"/>
      <c r="AY2399" s="11"/>
      <c r="AZ2399" s="11"/>
      <c r="BA2399" s="11"/>
      <c r="BB2399" s="11"/>
      <c r="BC2399" s="11"/>
      <c r="BD2399" s="11"/>
      <c r="BE2399" s="11"/>
      <c r="BF2399" s="11"/>
      <c r="BG2399" s="11"/>
      <c r="BH2399" s="11"/>
      <c r="BI2399" s="11"/>
      <c r="BJ2399" s="11"/>
      <c r="BK2399" s="11"/>
      <c r="BL2399" s="11"/>
      <c r="BM2399" s="11"/>
      <c r="BN2399" s="11"/>
      <c r="BO2399" s="11"/>
      <c r="BP2399" s="1" t="str">
        <v>0- Port Costs</v>
      </c>
      <c r="BT2399" s="1" t="str">
        <v>0- Port Value</v>
      </c>
      <c r="BU2399" s="11"/>
    </row>
    <row r="2400" spans="8:73" hidden="1" outlineLevel="1" x14ac:dyDescent="0.3">
      <c r="H2400" s="1" t="str">
        <v>0 - BM Costs</v>
      </c>
      <c r="L2400" s="1" t="str">
        <v>0 - BM Port</v>
      </c>
      <c r="N2400" s="1" t="str">
        <v>0 - Port Assets</v>
      </c>
      <c r="O2400" s="11"/>
      <c r="P2400" s="11"/>
      <c r="Q2400" s="11"/>
      <c r="R2400" s="11"/>
      <c r="S2400" s="11"/>
      <c r="T2400" s="11"/>
      <c r="U2400" s="11"/>
      <c r="V2400" s="11"/>
      <c r="W2400" s="11"/>
      <c r="X2400" s="11"/>
      <c r="Y2400" s="11"/>
      <c r="Z2400" s="11"/>
      <c r="AA2400" s="11"/>
      <c r="AB2400" s="11"/>
      <c r="AC2400" s="11"/>
      <c r="AD2400" s="11"/>
      <c r="AE2400" s="11"/>
      <c r="AF2400" s="11"/>
      <c r="AG2400" s="11"/>
      <c r="AH2400" s="11"/>
      <c r="AI2400" s="11"/>
      <c r="AJ2400" s="11"/>
      <c r="AK2400" s="11"/>
      <c r="AL2400" s="11"/>
      <c r="AM2400" s="11"/>
      <c r="AN2400" s="11"/>
      <c r="AO2400" s="11"/>
      <c r="AP2400" s="11"/>
      <c r="AQ2400" s="11"/>
      <c r="AR2400" s="11"/>
      <c r="AS2400" s="11"/>
      <c r="AT2400" s="11"/>
      <c r="AU2400" s="11"/>
      <c r="AV2400" s="11"/>
      <c r="AW2400" s="11"/>
      <c r="AX2400" s="11"/>
      <c r="AY2400" s="11"/>
      <c r="AZ2400" s="11"/>
      <c r="BA2400" s="11"/>
      <c r="BB2400" s="11"/>
      <c r="BC2400" s="11"/>
      <c r="BD2400" s="11"/>
      <c r="BE2400" s="11"/>
      <c r="BF2400" s="11"/>
      <c r="BG2400" s="11"/>
      <c r="BH2400" s="11"/>
      <c r="BI2400" s="11"/>
      <c r="BJ2400" s="11"/>
      <c r="BK2400" s="11"/>
      <c r="BL2400" s="11"/>
      <c r="BM2400" s="11"/>
      <c r="BN2400" s="11"/>
      <c r="BO2400" s="11"/>
      <c r="BP2400" s="1" t="str">
        <v>0- Port Costs</v>
      </c>
      <c r="BT2400" s="1" t="str">
        <v>0- Port Value</v>
      </c>
      <c r="BU2400" s="11"/>
    </row>
    <row r="2401" spans="8:73" hidden="1" outlineLevel="1" x14ac:dyDescent="0.3">
      <c r="H2401" s="1" t="str">
        <v>0 - BM Costs</v>
      </c>
      <c r="L2401" s="1" t="str">
        <v>0 - BM Port</v>
      </c>
      <c r="N2401" s="1" t="str">
        <v>0 - Port Assets</v>
      </c>
      <c r="O2401" s="11"/>
      <c r="P2401" s="11"/>
      <c r="Q2401" s="11"/>
      <c r="R2401" s="11"/>
      <c r="S2401" s="11"/>
      <c r="T2401" s="11"/>
      <c r="U2401" s="11"/>
      <c r="V2401" s="11"/>
      <c r="W2401" s="11"/>
      <c r="X2401" s="11"/>
      <c r="Y2401" s="11"/>
      <c r="Z2401" s="11"/>
      <c r="AA2401" s="11"/>
      <c r="AB2401" s="11"/>
      <c r="AC2401" s="11"/>
      <c r="AD2401" s="11"/>
      <c r="AE2401" s="11"/>
      <c r="AF2401" s="11"/>
      <c r="AG2401" s="11"/>
      <c r="AH2401" s="11"/>
      <c r="AI2401" s="11"/>
      <c r="AJ2401" s="11"/>
      <c r="AK2401" s="11"/>
      <c r="AL2401" s="11"/>
      <c r="AM2401" s="11"/>
      <c r="AN2401" s="11"/>
      <c r="AO2401" s="11"/>
      <c r="AP2401" s="11"/>
      <c r="AQ2401" s="11"/>
      <c r="AR2401" s="11"/>
      <c r="AS2401" s="11"/>
      <c r="AT2401" s="11"/>
      <c r="AU2401" s="11"/>
      <c r="AV2401" s="11"/>
      <c r="AW2401" s="11"/>
      <c r="AX2401" s="11"/>
      <c r="AY2401" s="11"/>
      <c r="AZ2401" s="11"/>
      <c r="BA2401" s="11"/>
      <c r="BB2401" s="11"/>
      <c r="BC2401" s="11"/>
      <c r="BD2401" s="11"/>
      <c r="BE2401" s="11"/>
      <c r="BF2401" s="11"/>
      <c r="BG2401" s="11"/>
      <c r="BH2401" s="11"/>
      <c r="BI2401" s="11"/>
      <c r="BJ2401" s="11"/>
      <c r="BK2401" s="11"/>
      <c r="BL2401" s="11"/>
      <c r="BM2401" s="11"/>
      <c r="BN2401" s="11"/>
      <c r="BO2401" s="11"/>
      <c r="BP2401" s="1" t="str">
        <v>0- Port Costs</v>
      </c>
      <c r="BT2401" s="1" t="str">
        <v>0- Port Value</v>
      </c>
      <c r="BU2401" s="11"/>
    </row>
    <row r="2402" spans="8:73" hidden="1" outlineLevel="1" x14ac:dyDescent="0.3">
      <c r="H2402" s="1" t="str">
        <v>0 - BM Costs</v>
      </c>
      <c r="L2402" s="1" t="str">
        <v>0 - BM Port</v>
      </c>
      <c r="N2402" s="1" t="str">
        <v>0 - Port Assets</v>
      </c>
      <c r="O2402" s="11"/>
      <c r="P2402" s="11"/>
      <c r="Q2402" s="11"/>
      <c r="R2402" s="11"/>
      <c r="S2402" s="11"/>
      <c r="T2402" s="11"/>
      <c r="U2402" s="11"/>
      <c r="V2402" s="11"/>
      <c r="W2402" s="11"/>
      <c r="X2402" s="11"/>
      <c r="Y2402" s="11"/>
      <c r="Z2402" s="11"/>
      <c r="AA2402" s="11"/>
      <c r="AB2402" s="11"/>
      <c r="AC2402" s="11"/>
      <c r="AD2402" s="11"/>
      <c r="AE2402" s="11"/>
      <c r="AF2402" s="11"/>
      <c r="AG2402" s="11"/>
      <c r="AH2402" s="11"/>
      <c r="AI2402" s="11"/>
      <c r="AJ2402" s="11"/>
      <c r="AK2402" s="11"/>
      <c r="AL2402" s="11"/>
      <c r="AM2402" s="11"/>
      <c r="AN2402" s="11"/>
      <c r="AO2402" s="11"/>
      <c r="AP2402" s="11"/>
      <c r="AQ2402" s="11"/>
      <c r="AR2402" s="11"/>
      <c r="AS2402" s="11"/>
      <c r="AT2402" s="11"/>
      <c r="AU2402" s="11"/>
      <c r="AV2402" s="11"/>
      <c r="AW2402" s="11"/>
      <c r="AX2402" s="11"/>
      <c r="AY2402" s="11"/>
      <c r="AZ2402" s="11"/>
      <c r="BA2402" s="11"/>
      <c r="BB2402" s="11"/>
      <c r="BC2402" s="11"/>
      <c r="BD2402" s="11"/>
      <c r="BE2402" s="11"/>
      <c r="BF2402" s="11"/>
      <c r="BG2402" s="11"/>
      <c r="BH2402" s="11"/>
      <c r="BI2402" s="11"/>
      <c r="BJ2402" s="11"/>
      <c r="BK2402" s="11"/>
      <c r="BL2402" s="11"/>
      <c r="BM2402" s="11"/>
      <c r="BN2402" s="11"/>
      <c r="BO2402" s="11"/>
      <c r="BP2402" s="1" t="str">
        <v>0- Port Costs</v>
      </c>
      <c r="BT2402" s="1" t="str">
        <v>0- Port Value</v>
      </c>
      <c r="BU2402" s="11"/>
    </row>
    <row r="2403" spans="8:73" hidden="1" outlineLevel="1" x14ac:dyDescent="0.3">
      <c r="H2403" s="1" t="str">
        <v>0 - BM Costs</v>
      </c>
      <c r="L2403" s="1" t="str">
        <v>0 - BM Port</v>
      </c>
      <c r="N2403" s="1" t="str">
        <v>0 - Port Assets</v>
      </c>
      <c r="O2403" s="11"/>
      <c r="P2403" s="11"/>
      <c r="Q2403" s="11"/>
      <c r="R2403" s="11"/>
      <c r="S2403" s="11"/>
      <c r="T2403" s="11"/>
      <c r="U2403" s="11"/>
      <c r="V2403" s="11"/>
      <c r="W2403" s="11"/>
      <c r="X2403" s="11"/>
      <c r="Y2403" s="11"/>
      <c r="Z2403" s="11"/>
      <c r="AA2403" s="11"/>
      <c r="AB2403" s="11"/>
      <c r="AC2403" s="11"/>
      <c r="AD2403" s="11"/>
      <c r="AE2403" s="11"/>
      <c r="AF2403" s="11"/>
      <c r="AG2403" s="11"/>
      <c r="AH2403" s="11"/>
      <c r="AI2403" s="11"/>
      <c r="AJ2403" s="11"/>
      <c r="AK2403" s="11"/>
      <c r="AL2403" s="11"/>
      <c r="AM2403" s="11"/>
      <c r="AN2403" s="11"/>
      <c r="AO2403" s="11"/>
      <c r="AP2403" s="11"/>
      <c r="AQ2403" s="11"/>
      <c r="AR2403" s="11"/>
      <c r="AS2403" s="11"/>
      <c r="AT2403" s="11"/>
      <c r="AU2403" s="11"/>
      <c r="AV2403" s="11"/>
      <c r="AW2403" s="11"/>
      <c r="AX2403" s="11"/>
      <c r="AY2403" s="11"/>
      <c r="AZ2403" s="11"/>
      <c r="BA2403" s="11"/>
      <c r="BB2403" s="11"/>
      <c r="BC2403" s="11"/>
      <c r="BD2403" s="11"/>
      <c r="BE2403" s="11"/>
      <c r="BF2403" s="11"/>
      <c r="BG2403" s="11"/>
      <c r="BH2403" s="11"/>
      <c r="BI2403" s="11"/>
      <c r="BJ2403" s="11"/>
      <c r="BK2403" s="11"/>
      <c r="BL2403" s="11"/>
      <c r="BM2403" s="11"/>
      <c r="BN2403" s="11"/>
      <c r="BO2403" s="11"/>
      <c r="BP2403" s="1" t="str">
        <v>0- Port Costs</v>
      </c>
      <c r="BT2403" s="1" t="str">
        <v>0- Port Value</v>
      </c>
      <c r="BU2403" s="11"/>
    </row>
    <row r="2404" spans="8:73" hidden="1" outlineLevel="1" x14ac:dyDescent="0.3">
      <c r="H2404" s="1" t="str">
        <v>0 - BM Costs</v>
      </c>
      <c r="L2404" s="1" t="str">
        <v>0 - BM Port</v>
      </c>
      <c r="N2404" s="1" t="str">
        <v>0 - Port Assets</v>
      </c>
      <c r="O2404" s="11"/>
      <c r="P2404" s="11"/>
      <c r="Q2404" s="11"/>
      <c r="R2404" s="11"/>
      <c r="S2404" s="11"/>
      <c r="T2404" s="11"/>
      <c r="U2404" s="11"/>
      <c r="V2404" s="11"/>
      <c r="W2404" s="11"/>
      <c r="X2404" s="11"/>
      <c r="Y2404" s="11"/>
      <c r="Z2404" s="11"/>
      <c r="AA2404" s="11"/>
      <c r="AB2404" s="11"/>
      <c r="AC2404" s="11"/>
      <c r="AD2404" s="11"/>
      <c r="AE2404" s="11"/>
      <c r="AF2404" s="11"/>
      <c r="AG2404" s="11"/>
      <c r="AH2404" s="11"/>
      <c r="AI2404" s="11"/>
      <c r="AJ2404" s="11"/>
      <c r="AK2404" s="11"/>
      <c r="AL2404" s="11"/>
      <c r="AM2404" s="11"/>
      <c r="AN2404" s="11"/>
      <c r="AO2404" s="11"/>
      <c r="AP2404" s="11"/>
      <c r="AQ2404" s="11"/>
      <c r="AR2404" s="11"/>
      <c r="AS2404" s="11"/>
      <c r="AT2404" s="11"/>
      <c r="AU2404" s="11"/>
      <c r="AV2404" s="11"/>
      <c r="AW2404" s="11"/>
      <c r="AX2404" s="11"/>
      <c r="AY2404" s="11"/>
      <c r="AZ2404" s="11"/>
      <c r="BA2404" s="11"/>
      <c r="BB2404" s="11"/>
      <c r="BC2404" s="11"/>
      <c r="BD2404" s="11"/>
      <c r="BE2404" s="11"/>
      <c r="BF2404" s="11"/>
      <c r="BG2404" s="11"/>
      <c r="BH2404" s="11"/>
      <c r="BI2404" s="11"/>
      <c r="BJ2404" s="11"/>
      <c r="BK2404" s="11"/>
      <c r="BL2404" s="11"/>
      <c r="BM2404" s="11"/>
      <c r="BN2404" s="11"/>
      <c r="BO2404" s="11"/>
      <c r="BP2404" s="1" t="str">
        <v>0- Port Costs</v>
      </c>
      <c r="BT2404" s="1" t="str">
        <v>0- Port Value</v>
      </c>
      <c r="BU2404" s="11"/>
    </row>
    <row r="2405" spans="8:73" hidden="1" outlineLevel="1" x14ac:dyDescent="0.3">
      <c r="H2405" s="1" t="str">
        <v>0 - BM Costs</v>
      </c>
      <c r="L2405" s="1" t="str">
        <v>0 - BM Port</v>
      </c>
      <c r="N2405" s="1" t="str">
        <v>0 - Port Assets</v>
      </c>
      <c r="O2405" s="11"/>
      <c r="P2405" s="11"/>
      <c r="Q2405" s="11"/>
      <c r="R2405" s="11"/>
      <c r="S2405" s="11"/>
      <c r="T2405" s="11"/>
      <c r="U2405" s="11"/>
      <c r="V2405" s="11"/>
      <c r="W2405" s="11"/>
      <c r="X2405" s="11"/>
      <c r="Y2405" s="11"/>
      <c r="Z2405" s="11"/>
      <c r="AA2405" s="11"/>
      <c r="AB2405" s="11"/>
      <c r="AC2405" s="11"/>
      <c r="AD2405" s="11"/>
      <c r="AE2405" s="11"/>
      <c r="AF2405" s="11"/>
      <c r="AG2405" s="11"/>
      <c r="AH2405" s="11"/>
      <c r="AI2405" s="11"/>
      <c r="AJ2405" s="11"/>
      <c r="AK2405" s="11"/>
      <c r="AL2405" s="11"/>
      <c r="AM2405" s="11"/>
      <c r="AN2405" s="11"/>
      <c r="AO2405" s="11"/>
      <c r="AP2405" s="11"/>
      <c r="AQ2405" s="11"/>
      <c r="AR2405" s="11"/>
      <c r="AS2405" s="11"/>
      <c r="AT2405" s="11"/>
      <c r="AU2405" s="11"/>
      <c r="AV2405" s="11"/>
      <c r="AW2405" s="11"/>
      <c r="AX2405" s="11"/>
      <c r="AY2405" s="11"/>
      <c r="AZ2405" s="11"/>
      <c r="BA2405" s="11"/>
      <c r="BB2405" s="11"/>
      <c r="BC2405" s="11"/>
      <c r="BD2405" s="11"/>
      <c r="BE2405" s="11"/>
      <c r="BF2405" s="11"/>
      <c r="BG2405" s="11"/>
      <c r="BH2405" s="11"/>
      <c r="BI2405" s="11"/>
      <c r="BJ2405" s="11"/>
      <c r="BK2405" s="11"/>
      <c r="BL2405" s="11"/>
      <c r="BM2405" s="11"/>
      <c r="BN2405" s="11"/>
      <c r="BO2405" s="11"/>
      <c r="BP2405" s="1" t="str">
        <v>0- Port Costs</v>
      </c>
      <c r="BT2405" s="1" t="str">
        <v>0- Port Value</v>
      </c>
      <c r="BU2405" s="11"/>
    </row>
    <row r="2406" spans="8:73" hidden="1" outlineLevel="1" x14ac:dyDescent="0.3">
      <c r="H2406" s="1" t="str">
        <v>0 - BM Costs</v>
      </c>
      <c r="L2406" s="1" t="str">
        <v>0 - BM Port</v>
      </c>
      <c r="N2406" s="1" t="str">
        <v>0 - Port Assets</v>
      </c>
      <c r="O2406" s="11"/>
      <c r="P2406" s="11"/>
      <c r="Q2406" s="11"/>
      <c r="R2406" s="11"/>
      <c r="S2406" s="11"/>
      <c r="T2406" s="11"/>
      <c r="U2406" s="11"/>
      <c r="V2406" s="11"/>
      <c r="W2406" s="11"/>
      <c r="X2406" s="11"/>
      <c r="Y2406" s="11"/>
      <c r="Z2406" s="11"/>
      <c r="AA2406" s="11"/>
      <c r="AB2406" s="11"/>
      <c r="AC2406" s="11"/>
      <c r="AD2406" s="11"/>
      <c r="AE2406" s="11"/>
      <c r="AF2406" s="11"/>
      <c r="AG2406" s="11"/>
      <c r="AH2406" s="11"/>
      <c r="AI2406" s="11"/>
      <c r="AJ2406" s="11"/>
      <c r="AK2406" s="11"/>
      <c r="AL2406" s="11"/>
      <c r="AM2406" s="11"/>
      <c r="AN2406" s="11"/>
      <c r="AO2406" s="11"/>
      <c r="AP2406" s="11"/>
      <c r="AQ2406" s="11"/>
      <c r="AR2406" s="11"/>
      <c r="AS2406" s="11"/>
      <c r="AT2406" s="11"/>
      <c r="AU2406" s="11"/>
      <c r="AV2406" s="11"/>
      <c r="AW2406" s="11"/>
      <c r="AX2406" s="11"/>
      <c r="AY2406" s="11"/>
      <c r="AZ2406" s="11"/>
      <c r="BA2406" s="11"/>
      <c r="BB2406" s="11"/>
      <c r="BC2406" s="11"/>
      <c r="BD2406" s="11"/>
      <c r="BE2406" s="11"/>
      <c r="BF2406" s="11"/>
      <c r="BG2406" s="11"/>
      <c r="BH2406" s="11"/>
      <c r="BI2406" s="11"/>
      <c r="BJ2406" s="11"/>
      <c r="BK2406" s="11"/>
      <c r="BL2406" s="11"/>
      <c r="BM2406" s="11"/>
      <c r="BN2406" s="11"/>
      <c r="BO2406" s="11"/>
      <c r="BP2406" s="1" t="str">
        <v>0- Port Costs</v>
      </c>
      <c r="BT2406" s="1" t="str">
        <v>0- Port Value</v>
      </c>
      <c r="BU2406" s="11"/>
    </row>
    <row r="2407" spans="8:73" hidden="1" outlineLevel="1" x14ac:dyDescent="0.3">
      <c r="H2407" s="1" t="str">
        <v>0 - BM Costs</v>
      </c>
      <c r="L2407" s="1" t="str">
        <v>0 - BM Port</v>
      </c>
      <c r="N2407" s="1" t="str">
        <v>0 - Port Assets</v>
      </c>
      <c r="O2407" s="11"/>
      <c r="P2407" s="11"/>
      <c r="Q2407" s="11"/>
      <c r="R2407" s="11"/>
      <c r="S2407" s="11"/>
      <c r="T2407" s="11"/>
      <c r="U2407" s="11"/>
      <c r="V2407" s="11"/>
      <c r="W2407" s="11"/>
      <c r="X2407" s="11"/>
      <c r="Y2407" s="11"/>
      <c r="Z2407" s="11"/>
      <c r="AA2407" s="11"/>
      <c r="AB2407" s="11"/>
      <c r="AC2407" s="11"/>
      <c r="AD2407" s="11"/>
      <c r="AE2407" s="11"/>
      <c r="AF2407" s="11"/>
      <c r="AG2407" s="11"/>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c r="BC2407" s="11"/>
      <c r="BD2407" s="11"/>
      <c r="BE2407" s="11"/>
      <c r="BF2407" s="11"/>
      <c r="BG2407" s="11"/>
      <c r="BH2407" s="11"/>
      <c r="BI2407" s="11"/>
      <c r="BJ2407" s="11"/>
      <c r="BK2407" s="11"/>
      <c r="BL2407" s="11"/>
      <c r="BM2407" s="11"/>
      <c r="BN2407" s="11"/>
      <c r="BO2407" s="11"/>
      <c r="BP2407" s="1" t="str">
        <v>0- Port Costs</v>
      </c>
      <c r="BT2407" s="1" t="str">
        <v>0- Port Value</v>
      </c>
      <c r="BU2407" s="11"/>
    </row>
    <row r="2408" spans="8:73" hidden="1" outlineLevel="1" x14ac:dyDescent="0.3">
      <c r="H2408" s="1" t="str">
        <v>0 - BM Costs</v>
      </c>
      <c r="L2408" s="1" t="str">
        <v>0 - BM Port</v>
      </c>
      <c r="N2408" s="1" t="str">
        <v>0 - Port Assets</v>
      </c>
      <c r="O2408" s="11"/>
      <c r="P2408" s="11"/>
      <c r="Q2408" s="11"/>
      <c r="R2408" s="11"/>
      <c r="S2408" s="11"/>
      <c r="T2408" s="11"/>
      <c r="U2408" s="11"/>
      <c r="V2408" s="11"/>
      <c r="W2408" s="11"/>
      <c r="X2408" s="11"/>
      <c r="Y2408" s="11"/>
      <c r="Z2408" s="11"/>
      <c r="AA2408" s="11"/>
      <c r="AB2408" s="11"/>
      <c r="AC2408" s="11"/>
      <c r="AD2408" s="11"/>
      <c r="AE2408" s="11"/>
      <c r="AF2408" s="11"/>
      <c r="AG2408" s="11"/>
      <c r="AH2408" s="11"/>
      <c r="AI2408" s="11"/>
      <c r="AJ2408" s="11"/>
      <c r="AK2408" s="11"/>
      <c r="AL2408" s="11"/>
      <c r="AM2408" s="11"/>
      <c r="AN2408" s="11"/>
      <c r="AO2408" s="11"/>
      <c r="AP2408" s="11"/>
      <c r="AQ2408" s="11"/>
      <c r="AR2408" s="11"/>
      <c r="AS2408" s="11"/>
      <c r="AT2408" s="11"/>
      <c r="AU2408" s="11"/>
      <c r="AV2408" s="11"/>
      <c r="AW2408" s="11"/>
      <c r="AX2408" s="11"/>
      <c r="AY2408" s="11"/>
      <c r="AZ2408" s="11"/>
      <c r="BA2408" s="11"/>
      <c r="BB2408" s="11"/>
      <c r="BC2408" s="11"/>
      <c r="BD2408" s="11"/>
      <c r="BE2408" s="11"/>
      <c r="BF2408" s="11"/>
      <c r="BG2408" s="11"/>
      <c r="BH2408" s="11"/>
      <c r="BI2408" s="11"/>
      <c r="BJ2408" s="11"/>
      <c r="BK2408" s="11"/>
      <c r="BL2408" s="11"/>
      <c r="BM2408" s="11"/>
      <c r="BN2408" s="11"/>
      <c r="BO2408" s="11"/>
      <c r="BP2408" s="1" t="str">
        <v>0- Port Costs</v>
      </c>
      <c r="BT2408" s="1" t="str">
        <v>0- Port Value</v>
      </c>
      <c r="BU2408" s="11"/>
    </row>
    <row r="2409" spans="8:73" hidden="1" outlineLevel="1" x14ac:dyDescent="0.3">
      <c r="H2409" s="1" t="str">
        <v>0 - BM Costs</v>
      </c>
      <c r="L2409" s="1" t="str">
        <v>0 - BM Port</v>
      </c>
      <c r="N2409" s="1" t="str">
        <v>0 - Port Assets</v>
      </c>
      <c r="O2409" s="11"/>
      <c r="P2409" s="11"/>
      <c r="Q2409" s="11"/>
      <c r="R2409" s="11"/>
      <c r="S2409" s="11"/>
      <c r="T2409" s="11"/>
      <c r="U2409" s="11"/>
      <c r="V2409" s="11"/>
      <c r="W2409" s="11"/>
      <c r="X2409" s="11"/>
      <c r="Y2409" s="11"/>
      <c r="Z2409" s="11"/>
      <c r="AA2409" s="11"/>
      <c r="AB2409" s="11"/>
      <c r="AC2409" s="11"/>
      <c r="AD2409" s="11"/>
      <c r="AE2409" s="11"/>
      <c r="AF2409" s="11"/>
      <c r="AG2409" s="11"/>
      <c r="AH2409" s="11"/>
      <c r="AI2409" s="11"/>
      <c r="AJ2409" s="11"/>
      <c r="AK2409" s="11"/>
      <c r="AL2409" s="11"/>
      <c r="AM2409" s="11"/>
      <c r="AN2409" s="11"/>
      <c r="AO2409" s="11"/>
      <c r="AP2409" s="11"/>
      <c r="AQ2409" s="11"/>
      <c r="AR2409" s="11"/>
      <c r="AS2409" s="11"/>
      <c r="AT2409" s="11"/>
      <c r="AU2409" s="11"/>
      <c r="AV2409" s="11"/>
      <c r="AW2409" s="11"/>
      <c r="AX2409" s="11"/>
      <c r="AY2409" s="11"/>
      <c r="AZ2409" s="11"/>
      <c r="BA2409" s="11"/>
      <c r="BB2409" s="11"/>
      <c r="BC2409" s="11"/>
      <c r="BD2409" s="11"/>
      <c r="BE2409" s="11"/>
      <c r="BF2409" s="11"/>
      <c r="BG2409" s="11"/>
      <c r="BH2409" s="11"/>
      <c r="BI2409" s="11"/>
      <c r="BJ2409" s="11"/>
      <c r="BK2409" s="11"/>
      <c r="BL2409" s="11"/>
      <c r="BM2409" s="11"/>
      <c r="BN2409" s="11"/>
      <c r="BO2409" s="11"/>
      <c r="BP2409" s="1" t="str">
        <v>0- Port Costs</v>
      </c>
      <c r="BT2409" s="1" t="str">
        <v>0- Port Value</v>
      </c>
      <c r="BU2409" s="11"/>
    </row>
    <row r="2410" spans="8:73" hidden="1" outlineLevel="1" x14ac:dyDescent="0.3">
      <c r="H2410" s="1" t="str">
        <v>0 - BM Costs</v>
      </c>
      <c r="L2410" s="1" t="str">
        <v>0 - BM Port</v>
      </c>
      <c r="N2410" s="1" t="str">
        <v>0 - Port Assets</v>
      </c>
      <c r="O2410" s="11"/>
      <c r="P2410" s="11"/>
      <c r="Q2410" s="11"/>
      <c r="R2410" s="11"/>
      <c r="S2410" s="11"/>
      <c r="T2410" s="11"/>
      <c r="U2410" s="11"/>
      <c r="V2410" s="11"/>
      <c r="W2410" s="11"/>
      <c r="X2410" s="11"/>
      <c r="Y2410" s="11"/>
      <c r="Z2410" s="11"/>
      <c r="AA2410" s="11"/>
      <c r="AB2410" s="11"/>
      <c r="AC2410" s="11"/>
      <c r="AD2410" s="11"/>
      <c r="AE2410" s="11"/>
      <c r="AF2410" s="11"/>
      <c r="AG2410" s="11"/>
      <c r="AH2410" s="11"/>
      <c r="AI2410" s="11"/>
      <c r="AJ2410" s="11"/>
      <c r="AK2410" s="11"/>
      <c r="AL2410" s="11"/>
      <c r="AM2410" s="11"/>
      <c r="AN2410" s="11"/>
      <c r="AO2410" s="11"/>
      <c r="AP2410" s="11"/>
      <c r="AQ2410" s="11"/>
      <c r="AR2410" s="11"/>
      <c r="AS2410" s="11"/>
      <c r="AT2410" s="11"/>
      <c r="AU2410" s="11"/>
      <c r="AV2410" s="11"/>
      <c r="AW2410" s="11"/>
      <c r="AX2410" s="11"/>
      <c r="AY2410" s="11"/>
      <c r="AZ2410" s="11"/>
      <c r="BA2410" s="11"/>
      <c r="BB2410" s="11"/>
      <c r="BC2410" s="11"/>
      <c r="BD2410" s="11"/>
      <c r="BE2410" s="11"/>
      <c r="BF2410" s="11"/>
      <c r="BG2410" s="11"/>
      <c r="BH2410" s="11"/>
      <c r="BI2410" s="11"/>
      <c r="BJ2410" s="11"/>
      <c r="BK2410" s="11"/>
      <c r="BL2410" s="11"/>
      <c r="BM2410" s="11"/>
      <c r="BN2410" s="11"/>
      <c r="BO2410" s="11"/>
      <c r="BP2410" s="1" t="str">
        <v>0- Port Costs</v>
      </c>
      <c r="BT2410" s="1" t="str">
        <v>0- Port Value</v>
      </c>
      <c r="BU2410" s="11"/>
    </row>
    <row r="2411" spans="8:73" hidden="1" outlineLevel="1" x14ac:dyDescent="0.3">
      <c r="H2411" s="1" t="str">
        <v>0 - BM Costs</v>
      </c>
      <c r="L2411" s="1" t="str">
        <v>0 - BM Port</v>
      </c>
      <c r="N2411" s="1" t="str">
        <v>0 - Port Assets</v>
      </c>
      <c r="O2411" s="11"/>
      <c r="P2411" s="11"/>
      <c r="Q2411" s="11"/>
      <c r="R2411" s="11"/>
      <c r="S2411" s="11"/>
      <c r="T2411" s="11"/>
      <c r="U2411" s="11"/>
      <c r="V2411" s="11"/>
      <c r="W2411" s="11"/>
      <c r="X2411" s="11"/>
      <c r="Y2411" s="11"/>
      <c r="Z2411" s="11"/>
      <c r="AA2411" s="11"/>
      <c r="AB2411" s="11"/>
      <c r="AC2411" s="11"/>
      <c r="AD2411" s="11"/>
      <c r="AE2411" s="11"/>
      <c r="AF2411" s="11"/>
      <c r="AG2411" s="11"/>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c r="BB2411" s="11"/>
      <c r="BC2411" s="11"/>
      <c r="BD2411" s="11"/>
      <c r="BE2411" s="11"/>
      <c r="BF2411" s="11"/>
      <c r="BG2411" s="11"/>
      <c r="BH2411" s="11"/>
      <c r="BI2411" s="11"/>
      <c r="BJ2411" s="11"/>
      <c r="BK2411" s="11"/>
      <c r="BL2411" s="11"/>
      <c r="BM2411" s="11"/>
      <c r="BN2411" s="11"/>
      <c r="BO2411" s="11"/>
      <c r="BP2411" s="1" t="str">
        <v>0- Port Costs</v>
      </c>
      <c r="BT2411" s="1" t="str">
        <v>0- Port Value</v>
      </c>
      <c r="BU2411" s="11"/>
    </row>
    <row r="2412" spans="8:73" hidden="1" outlineLevel="1" x14ac:dyDescent="0.3">
      <c r="H2412" s="1" t="str">
        <v>0 - BM Costs</v>
      </c>
      <c r="L2412" s="1" t="str">
        <v>0 - BM Port</v>
      </c>
      <c r="N2412" s="1" t="str">
        <v>0 - Port Assets</v>
      </c>
      <c r="O2412" s="11"/>
      <c r="P2412" s="11"/>
      <c r="Q2412" s="11"/>
      <c r="R2412" s="11"/>
      <c r="S2412" s="11"/>
      <c r="T2412" s="11"/>
      <c r="U2412" s="11"/>
      <c r="V2412" s="11"/>
      <c r="W2412" s="11"/>
      <c r="X2412" s="11"/>
      <c r="Y2412" s="11"/>
      <c r="Z2412" s="11"/>
      <c r="AA2412" s="11"/>
      <c r="AB2412" s="11"/>
      <c r="AC2412" s="11"/>
      <c r="AD2412" s="11"/>
      <c r="AE2412" s="11"/>
      <c r="AF2412" s="11"/>
      <c r="AG2412" s="11"/>
      <c r="AH2412" s="11"/>
      <c r="AI2412" s="11"/>
      <c r="AJ2412" s="11"/>
      <c r="AK2412" s="11"/>
      <c r="AL2412" s="11"/>
      <c r="AM2412" s="11"/>
      <c r="AN2412" s="11"/>
      <c r="AO2412" s="11"/>
      <c r="AP2412" s="11"/>
      <c r="AQ2412" s="11"/>
      <c r="AR2412" s="11"/>
      <c r="AS2412" s="11"/>
      <c r="AT2412" s="11"/>
      <c r="AU2412" s="11"/>
      <c r="AV2412" s="11"/>
      <c r="AW2412" s="11"/>
      <c r="AX2412" s="11"/>
      <c r="AY2412" s="11"/>
      <c r="AZ2412" s="11"/>
      <c r="BA2412" s="11"/>
      <c r="BB2412" s="11"/>
      <c r="BC2412" s="11"/>
      <c r="BD2412" s="11"/>
      <c r="BE2412" s="11"/>
      <c r="BF2412" s="11"/>
      <c r="BG2412" s="11"/>
      <c r="BH2412" s="11"/>
      <c r="BI2412" s="11"/>
      <c r="BJ2412" s="11"/>
      <c r="BK2412" s="11"/>
      <c r="BL2412" s="11"/>
      <c r="BM2412" s="11"/>
      <c r="BN2412" s="11"/>
      <c r="BO2412" s="11"/>
      <c r="BP2412" s="1" t="str">
        <v>0- Port Costs</v>
      </c>
      <c r="BT2412" s="1" t="str">
        <v>0- Port Value</v>
      </c>
      <c r="BU2412" s="11"/>
    </row>
    <row r="2413" spans="8:73" hidden="1" outlineLevel="1" x14ac:dyDescent="0.3">
      <c r="H2413" s="1" t="str">
        <v>0 - BM Costs</v>
      </c>
      <c r="L2413" s="1" t="str">
        <v>0 - BM Port</v>
      </c>
      <c r="N2413" s="1" t="str">
        <v>0 - Port Assets</v>
      </c>
      <c r="O2413" s="11"/>
      <c r="P2413" s="11"/>
      <c r="Q2413" s="11"/>
      <c r="R2413" s="11"/>
      <c r="S2413" s="11"/>
      <c r="T2413" s="11"/>
      <c r="U2413" s="11"/>
      <c r="V2413" s="11"/>
      <c r="W2413" s="11"/>
      <c r="X2413" s="11"/>
      <c r="Y2413" s="11"/>
      <c r="Z2413" s="11"/>
      <c r="AA2413" s="11"/>
      <c r="AB2413" s="11"/>
      <c r="AC2413" s="11"/>
      <c r="AD2413" s="11"/>
      <c r="AE2413" s="11"/>
      <c r="AF2413" s="11"/>
      <c r="AG2413" s="11"/>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c r="BC2413" s="11"/>
      <c r="BD2413" s="11"/>
      <c r="BE2413" s="11"/>
      <c r="BF2413" s="11"/>
      <c r="BG2413" s="11"/>
      <c r="BH2413" s="11"/>
      <c r="BI2413" s="11"/>
      <c r="BJ2413" s="11"/>
      <c r="BK2413" s="11"/>
      <c r="BL2413" s="11"/>
      <c r="BM2413" s="11"/>
      <c r="BN2413" s="11"/>
      <c r="BO2413" s="11"/>
      <c r="BP2413" s="1" t="str">
        <v>0- Port Costs</v>
      </c>
      <c r="BT2413" s="1" t="str">
        <v>0- Port Value</v>
      </c>
      <c r="BU2413" s="11"/>
    </row>
    <row r="2414" spans="8:73" hidden="1" outlineLevel="1" x14ac:dyDescent="0.3">
      <c r="H2414" s="1" t="str">
        <v>0 - BM Costs</v>
      </c>
      <c r="L2414" s="1" t="str">
        <v>0 - BM Port</v>
      </c>
      <c r="N2414" s="1" t="str">
        <v>0 - Port Assets</v>
      </c>
      <c r="O2414" s="11"/>
      <c r="P2414" s="11"/>
      <c r="Q2414" s="11"/>
      <c r="R2414" s="11"/>
      <c r="S2414" s="11"/>
      <c r="T2414" s="11"/>
      <c r="U2414" s="11"/>
      <c r="V2414" s="11"/>
      <c r="W2414" s="11"/>
      <c r="X2414" s="11"/>
      <c r="Y2414" s="11"/>
      <c r="Z2414" s="11"/>
      <c r="AA2414" s="11"/>
      <c r="AB2414" s="11"/>
      <c r="AC2414" s="11"/>
      <c r="AD2414" s="11"/>
      <c r="AE2414" s="11"/>
      <c r="AF2414" s="11"/>
      <c r="AG2414" s="11"/>
      <c r="AH2414" s="11"/>
      <c r="AI2414" s="11"/>
      <c r="AJ2414" s="11"/>
      <c r="AK2414" s="11"/>
      <c r="AL2414" s="11"/>
      <c r="AM2414" s="11"/>
      <c r="AN2414" s="11"/>
      <c r="AO2414" s="11"/>
      <c r="AP2414" s="11"/>
      <c r="AQ2414" s="11"/>
      <c r="AR2414" s="11"/>
      <c r="AS2414" s="11"/>
      <c r="AT2414" s="11"/>
      <c r="AU2414" s="11"/>
      <c r="AV2414" s="11"/>
      <c r="AW2414" s="11"/>
      <c r="AX2414" s="11"/>
      <c r="AY2414" s="11"/>
      <c r="AZ2414" s="11"/>
      <c r="BA2414" s="11"/>
      <c r="BB2414" s="11"/>
      <c r="BC2414" s="11"/>
      <c r="BD2414" s="11"/>
      <c r="BE2414" s="11"/>
      <c r="BF2414" s="11"/>
      <c r="BG2414" s="11"/>
      <c r="BH2414" s="11"/>
      <c r="BI2414" s="11"/>
      <c r="BJ2414" s="11"/>
      <c r="BK2414" s="11"/>
      <c r="BL2414" s="11"/>
      <c r="BM2414" s="11"/>
      <c r="BN2414" s="11"/>
      <c r="BO2414" s="11"/>
      <c r="BP2414" s="1" t="str">
        <v>0- Port Costs</v>
      </c>
      <c r="BT2414" s="1" t="str">
        <v>0- Port Value</v>
      </c>
      <c r="BU2414" s="11"/>
    </row>
    <row r="2415" spans="8:73" hidden="1" outlineLevel="1" x14ac:dyDescent="0.3">
      <c r="H2415" s="1" t="str">
        <v>0 - BM Costs</v>
      </c>
      <c r="L2415" s="1" t="str">
        <v>0 - BM Port</v>
      </c>
      <c r="N2415" s="1" t="str">
        <v>0 - Port Assets</v>
      </c>
      <c r="O2415" s="11"/>
      <c r="P2415" s="11"/>
      <c r="Q2415" s="11"/>
      <c r="R2415" s="11"/>
      <c r="S2415" s="11"/>
      <c r="T2415" s="11"/>
      <c r="U2415" s="11"/>
      <c r="V2415" s="11"/>
      <c r="W2415" s="11"/>
      <c r="X2415" s="11"/>
      <c r="Y2415" s="11"/>
      <c r="Z2415" s="11"/>
      <c r="AA2415" s="11"/>
      <c r="AB2415" s="11"/>
      <c r="AC2415" s="11"/>
      <c r="AD2415" s="11"/>
      <c r="AE2415" s="11"/>
      <c r="AF2415" s="11"/>
      <c r="AG2415" s="11"/>
      <c r="AH2415" s="11"/>
      <c r="AI2415" s="11"/>
      <c r="AJ2415" s="11"/>
      <c r="AK2415" s="11"/>
      <c r="AL2415" s="11"/>
      <c r="AM2415" s="11"/>
      <c r="AN2415" s="11"/>
      <c r="AO2415" s="11"/>
      <c r="AP2415" s="11"/>
      <c r="AQ2415" s="11"/>
      <c r="AR2415" s="11"/>
      <c r="AS2415" s="11"/>
      <c r="AT2415" s="11"/>
      <c r="AU2415" s="11"/>
      <c r="AV2415" s="11"/>
      <c r="AW2415" s="11"/>
      <c r="AX2415" s="11"/>
      <c r="AY2415" s="11"/>
      <c r="AZ2415" s="11"/>
      <c r="BA2415" s="11"/>
      <c r="BB2415" s="11"/>
      <c r="BC2415" s="11"/>
      <c r="BD2415" s="11"/>
      <c r="BE2415" s="11"/>
      <c r="BF2415" s="11"/>
      <c r="BG2415" s="11"/>
      <c r="BH2415" s="11"/>
      <c r="BI2415" s="11"/>
      <c r="BJ2415" s="11"/>
      <c r="BK2415" s="11"/>
      <c r="BL2415" s="11"/>
      <c r="BM2415" s="11"/>
      <c r="BN2415" s="11"/>
      <c r="BO2415" s="11"/>
      <c r="BP2415" s="1" t="str">
        <v>0- Port Costs</v>
      </c>
      <c r="BT2415" s="1" t="str">
        <v>0- Port Value</v>
      </c>
      <c r="BU2415" s="11"/>
    </row>
    <row r="2416" spans="8:73" hidden="1" outlineLevel="1" x14ac:dyDescent="0.3">
      <c r="H2416" s="1" t="str">
        <v>0 - BM Costs</v>
      </c>
      <c r="L2416" s="1" t="str">
        <v>0 - BM Port</v>
      </c>
      <c r="N2416" s="1" t="str">
        <v>0 - Port Assets</v>
      </c>
      <c r="O2416" s="11"/>
      <c r="P2416" s="11"/>
      <c r="Q2416" s="11"/>
      <c r="R2416" s="11"/>
      <c r="S2416" s="11"/>
      <c r="T2416" s="11"/>
      <c r="U2416" s="11"/>
      <c r="V2416" s="11"/>
      <c r="W2416" s="11"/>
      <c r="X2416" s="11"/>
      <c r="Y2416" s="11"/>
      <c r="Z2416" s="11"/>
      <c r="AA2416" s="11"/>
      <c r="AB2416" s="11"/>
      <c r="AC2416" s="11"/>
      <c r="AD2416" s="11"/>
      <c r="AE2416" s="11"/>
      <c r="AF2416" s="11"/>
      <c r="AG2416" s="11"/>
      <c r="AH2416" s="11"/>
      <c r="AI2416" s="11"/>
      <c r="AJ2416" s="11"/>
      <c r="AK2416" s="11"/>
      <c r="AL2416" s="11"/>
      <c r="AM2416" s="11"/>
      <c r="AN2416" s="11"/>
      <c r="AO2416" s="11"/>
      <c r="AP2416" s="11"/>
      <c r="AQ2416" s="11"/>
      <c r="AR2416" s="11"/>
      <c r="AS2416" s="11"/>
      <c r="AT2416" s="11"/>
      <c r="AU2416" s="11"/>
      <c r="AV2416" s="11"/>
      <c r="AW2416" s="11"/>
      <c r="AX2416" s="11"/>
      <c r="AY2416" s="11"/>
      <c r="AZ2416" s="11"/>
      <c r="BA2416" s="11"/>
      <c r="BB2416" s="11"/>
      <c r="BC2416" s="11"/>
      <c r="BD2416" s="11"/>
      <c r="BE2416" s="11"/>
      <c r="BF2416" s="11"/>
      <c r="BG2416" s="11"/>
      <c r="BH2416" s="11"/>
      <c r="BI2416" s="11"/>
      <c r="BJ2416" s="11"/>
      <c r="BK2416" s="11"/>
      <c r="BL2416" s="11"/>
      <c r="BM2416" s="11"/>
      <c r="BN2416" s="11"/>
      <c r="BO2416" s="11"/>
      <c r="BP2416" s="1" t="str">
        <v>0- Port Costs</v>
      </c>
      <c r="BT2416" s="1" t="str">
        <v>0- Port Value</v>
      </c>
      <c r="BU2416" s="11"/>
    </row>
    <row r="2417" spans="8:73" hidden="1" outlineLevel="1" x14ac:dyDescent="0.3">
      <c r="H2417" s="1" t="str">
        <v>0 - BM Costs</v>
      </c>
      <c r="L2417" s="1" t="str">
        <v>0 - BM Port</v>
      </c>
      <c r="N2417" s="1" t="str">
        <v>0 - Port Assets</v>
      </c>
      <c r="O2417" s="11"/>
      <c r="P2417" s="11"/>
      <c r="Q2417" s="11"/>
      <c r="R2417" s="11"/>
      <c r="S2417" s="11"/>
      <c r="T2417" s="11"/>
      <c r="U2417" s="11"/>
      <c r="V2417" s="11"/>
      <c r="W2417" s="11"/>
      <c r="X2417" s="11"/>
      <c r="Y2417" s="11"/>
      <c r="Z2417" s="11"/>
      <c r="AA2417" s="11"/>
      <c r="AB2417" s="11"/>
      <c r="AC2417" s="11"/>
      <c r="AD2417" s="11"/>
      <c r="AE2417" s="11"/>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c r="BC2417" s="11"/>
      <c r="BD2417" s="11"/>
      <c r="BE2417" s="11"/>
      <c r="BF2417" s="11"/>
      <c r="BG2417" s="11"/>
      <c r="BH2417" s="11"/>
      <c r="BI2417" s="11"/>
      <c r="BJ2417" s="11"/>
      <c r="BK2417" s="11"/>
      <c r="BL2417" s="11"/>
      <c r="BM2417" s="11"/>
      <c r="BN2417" s="11"/>
      <c r="BO2417" s="11"/>
      <c r="BP2417" s="1" t="str">
        <v>0- Port Costs</v>
      </c>
      <c r="BT2417" s="1" t="str">
        <v>0- Port Value</v>
      </c>
      <c r="BU2417" s="11"/>
    </row>
    <row r="2418" spans="8:73" hidden="1" outlineLevel="1" x14ac:dyDescent="0.3">
      <c r="H2418" s="1" t="str">
        <v>0 - BM Costs</v>
      </c>
      <c r="L2418" s="1" t="str">
        <v>0 - BM Port</v>
      </c>
      <c r="N2418" s="1" t="str">
        <v>0 - Port Assets</v>
      </c>
      <c r="O2418" s="11"/>
      <c r="P2418" s="11"/>
      <c r="Q2418" s="11"/>
      <c r="R2418" s="11"/>
      <c r="S2418" s="11"/>
      <c r="T2418" s="11"/>
      <c r="U2418" s="11"/>
      <c r="V2418" s="11"/>
      <c r="W2418" s="11"/>
      <c r="X2418" s="11"/>
      <c r="Y2418" s="11"/>
      <c r="Z2418" s="11"/>
      <c r="AA2418" s="11"/>
      <c r="AB2418" s="11"/>
      <c r="AC2418" s="11"/>
      <c r="AD2418" s="11"/>
      <c r="AE2418" s="11"/>
      <c r="AF2418" s="11"/>
      <c r="AG2418" s="11"/>
      <c r="AH2418" s="11"/>
      <c r="AI2418" s="11"/>
      <c r="AJ2418" s="11"/>
      <c r="AK2418" s="11"/>
      <c r="AL2418" s="11"/>
      <c r="AM2418" s="11"/>
      <c r="AN2418" s="11"/>
      <c r="AO2418" s="11"/>
      <c r="AP2418" s="11"/>
      <c r="AQ2418" s="11"/>
      <c r="AR2418" s="11"/>
      <c r="AS2418" s="11"/>
      <c r="AT2418" s="11"/>
      <c r="AU2418" s="11"/>
      <c r="AV2418" s="11"/>
      <c r="AW2418" s="11"/>
      <c r="AX2418" s="11"/>
      <c r="AY2418" s="11"/>
      <c r="AZ2418" s="11"/>
      <c r="BA2418" s="11"/>
      <c r="BB2418" s="11"/>
      <c r="BC2418" s="11"/>
      <c r="BD2418" s="11"/>
      <c r="BE2418" s="11"/>
      <c r="BF2418" s="11"/>
      <c r="BG2418" s="11"/>
      <c r="BH2418" s="11"/>
      <c r="BI2418" s="11"/>
      <c r="BJ2418" s="11"/>
      <c r="BK2418" s="11"/>
      <c r="BL2418" s="11"/>
      <c r="BM2418" s="11"/>
      <c r="BN2418" s="11"/>
      <c r="BO2418" s="11"/>
      <c r="BP2418" s="1" t="str">
        <v>0- Port Costs</v>
      </c>
      <c r="BT2418" s="1" t="str">
        <v>0- Port Value</v>
      </c>
      <c r="BU2418" s="11"/>
    </row>
    <row r="2419" spans="8:73" hidden="1" outlineLevel="1" x14ac:dyDescent="0.3">
      <c r="H2419" s="1" t="str">
        <v>0 - BM Costs</v>
      </c>
      <c r="L2419" s="1" t="str">
        <v>0 - BM Port</v>
      </c>
      <c r="N2419" s="1" t="str">
        <v>0 - Port Assets</v>
      </c>
      <c r="O2419" s="11"/>
      <c r="P2419" s="11"/>
      <c r="Q2419" s="11"/>
      <c r="R2419" s="11"/>
      <c r="S2419" s="11"/>
      <c r="T2419" s="11"/>
      <c r="U2419" s="11"/>
      <c r="V2419" s="11"/>
      <c r="W2419" s="11"/>
      <c r="X2419" s="11"/>
      <c r="Y2419" s="11"/>
      <c r="Z2419" s="11"/>
      <c r="AA2419" s="11"/>
      <c r="AB2419" s="11"/>
      <c r="AC2419" s="11"/>
      <c r="AD2419" s="11"/>
      <c r="AE2419" s="11"/>
      <c r="AF2419" s="11"/>
      <c r="AG2419" s="11"/>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c r="BC2419" s="11"/>
      <c r="BD2419" s="11"/>
      <c r="BE2419" s="11"/>
      <c r="BF2419" s="11"/>
      <c r="BG2419" s="11"/>
      <c r="BH2419" s="11"/>
      <c r="BI2419" s="11"/>
      <c r="BJ2419" s="11"/>
      <c r="BK2419" s="11"/>
      <c r="BL2419" s="11"/>
      <c r="BM2419" s="11"/>
      <c r="BN2419" s="11"/>
      <c r="BO2419" s="11"/>
      <c r="BP2419" s="1" t="str">
        <v>0- Port Costs</v>
      </c>
      <c r="BT2419" s="1" t="str">
        <v>0- Port Value</v>
      </c>
      <c r="BU2419" s="11"/>
    </row>
    <row r="2420" spans="8:73" hidden="1" outlineLevel="1" x14ac:dyDescent="0.3">
      <c r="H2420" s="1" t="str">
        <v>0 - BM Costs</v>
      </c>
      <c r="L2420" s="1" t="str">
        <v>0 - BM Port</v>
      </c>
      <c r="N2420" s="1" t="str">
        <v>0 - Port Assets</v>
      </c>
      <c r="O2420" s="11"/>
      <c r="P2420" s="11"/>
      <c r="Q2420" s="11"/>
      <c r="R2420" s="11"/>
      <c r="S2420" s="11"/>
      <c r="T2420" s="11"/>
      <c r="U2420" s="11"/>
      <c r="V2420" s="11"/>
      <c r="W2420" s="11"/>
      <c r="X2420" s="11"/>
      <c r="Y2420" s="11"/>
      <c r="Z2420" s="11"/>
      <c r="AA2420" s="11"/>
      <c r="AB2420" s="11"/>
      <c r="AC2420" s="11"/>
      <c r="AD2420" s="11"/>
      <c r="AE2420" s="11"/>
      <c r="AF2420" s="11"/>
      <c r="AG2420" s="11"/>
      <c r="AH2420" s="11"/>
      <c r="AI2420" s="11"/>
      <c r="AJ2420" s="11"/>
      <c r="AK2420" s="11"/>
      <c r="AL2420" s="11"/>
      <c r="AM2420" s="11"/>
      <c r="AN2420" s="11"/>
      <c r="AO2420" s="11"/>
      <c r="AP2420" s="11"/>
      <c r="AQ2420" s="11"/>
      <c r="AR2420" s="11"/>
      <c r="AS2420" s="11"/>
      <c r="AT2420" s="11"/>
      <c r="AU2420" s="11"/>
      <c r="AV2420" s="11"/>
      <c r="AW2420" s="11"/>
      <c r="AX2420" s="11"/>
      <c r="AY2420" s="11"/>
      <c r="AZ2420" s="11"/>
      <c r="BA2420" s="11"/>
      <c r="BB2420" s="11"/>
      <c r="BC2420" s="11"/>
      <c r="BD2420" s="11"/>
      <c r="BE2420" s="11"/>
      <c r="BF2420" s="11"/>
      <c r="BG2420" s="11"/>
      <c r="BH2420" s="11"/>
      <c r="BI2420" s="11"/>
      <c r="BJ2420" s="11"/>
      <c r="BK2420" s="11"/>
      <c r="BL2420" s="11"/>
      <c r="BM2420" s="11"/>
      <c r="BN2420" s="11"/>
      <c r="BO2420" s="11"/>
      <c r="BP2420" s="1" t="str">
        <v>0- Port Costs</v>
      </c>
      <c r="BT2420" s="1" t="str">
        <v>0- Port Value</v>
      </c>
      <c r="BU2420" s="11"/>
    </row>
    <row r="2421" spans="8:73" hidden="1" outlineLevel="1" x14ac:dyDescent="0.3">
      <c r="H2421" s="1" t="str">
        <v>0 - BM Costs</v>
      </c>
      <c r="L2421" s="1" t="str">
        <v>0 - BM Port</v>
      </c>
      <c r="N2421" s="1" t="str">
        <v>0 - Port Assets</v>
      </c>
      <c r="O2421" s="11"/>
      <c r="P2421" s="11"/>
      <c r="Q2421" s="11"/>
      <c r="R2421" s="11"/>
      <c r="S2421" s="11"/>
      <c r="T2421" s="11"/>
      <c r="U2421" s="11"/>
      <c r="V2421" s="11"/>
      <c r="W2421" s="11"/>
      <c r="X2421" s="11"/>
      <c r="Y2421" s="11"/>
      <c r="Z2421" s="11"/>
      <c r="AA2421" s="11"/>
      <c r="AB2421" s="11"/>
      <c r="AC2421" s="11"/>
      <c r="AD2421" s="11"/>
      <c r="AE2421" s="11"/>
      <c r="AF2421" s="11"/>
      <c r="AG2421" s="11"/>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c r="BC2421" s="11"/>
      <c r="BD2421" s="11"/>
      <c r="BE2421" s="11"/>
      <c r="BF2421" s="11"/>
      <c r="BG2421" s="11"/>
      <c r="BH2421" s="11"/>
      <c r="BI2421" s="11"/>
      <c r="BJ2421" s="11"/>
      <c r="BK2421" s="11"/>
      <c r="BL2421" s="11"/>
      <c r="BM2421" s="11"/>
      <c r="BN2421" s="11"/>
      <c r="BO2421" s="11"/>
      <c r="BP2421" s="1" t="str">
        <v>0- Port Costs</v>
      </c>
      <c r="BT2421" s="1" t="str">
        <v>0- Port Value</v>
      </c>
      <c r="BU2421" s="11"/>
    </row>
    <row r="2422" spans="8:73" hidden="1" outlineLevel="1" x14ac:dyDescent="0.3">
      <c r="H2422" s="1" t="str">
        <v>0 - BM Costs</v>
      </c>
      <c r="L2422" s="1" t="str">
        <v>0 - BM Port</v>
      </c>
      <c r="N2422" s="1" t="str">
        <v>0 - Port Assets</v>
      </c>
      <c r="O2422" s="11"/>
      <c r="P2422" s="11"/>
      <c r="Q2422" s="11"/>
      <c r="R2422" s="11"/>
      <c r="S2422" s="11"/>
      <c r="T2422" s="11"/>
      <c r="U2422" s="11"/>
      <c r="V2422" s="11"/>
      <c r="W2422" s="11"/>
      <c r="X2422" s="11"/>
      <c r="Y2422" s="11"/>
      <c r="Z2422" s="11"/>
      <c r="AA2422" s="11"/>
      <c r="AB2422" s="11"/>
      <c r="AC2422" s="11"/>
      <c r="AD2422" s="11"/>
      <c r="AE2422" s="11"/>
      <c r="AF2422" s="11"/>
      <c r="AG2422" s="11"/>
      <c r="AH2422" s="11"/>
      <c r="AI2422" s="11"/>
      <c r="AJ2422" s="11"/>
      <c r="AK2422" s="11"/>
      <c r="AL2422" s="11"/>
      <c r="AM2422" s="11"/>
      <c r="AN2422" s="11"/>
      <c r="AO2422" s="11"/>
      <c r="AP2422" s="11"/>
      <c r="AQ2422" s="11"/>
      <c r="AR2422" s="11"/>
      <c r="AS2422" s="11"/>
      <c r="AT2422" s="11"/>
      <c r="AU2422" s="11"/>
      <c r="AV2422" s="11"/>
      <c r="AW2422" s="11"/>
      <c r="AX2422" s="11"/>
      <c r="AY2422" s="11"/>
      <c r="AZ2422" s="11"/>
      <c r="BA2422" s="11"/>
      <c r="BB2422" s="11"/>
      <c r="BC2422" s="11"/>
      <c r="BD2422" s="11"/>
      <c r="BE2422" s="11"/>
      <c r="BF2422" s="11"/>
      <c r="BG2422" s="11"/>
      <c r="BH2422" s="11"/>
      <c r="BI2422" s="11"/>
      <c r="BJ2422" s="11"/>
      <c r="BK2422" s="11"/>
      <c r="BL2422" s="11"/>
      <c r="BM2422" s="11"/>
      <c r="BN2422" s="11"/>
      <c r="BO2422" s="11"/>
      <c r="BP2422" s="1" t="str">
        <v>0- Port Costs</v>
      </c>
      <c r="BT2422" s="1" t="str">
        <v>0- Port Value</v>
      </c>
      <c r="BU2422" s="11"/>
    </row>
    <row r="2423" spans="8:73" hidden="1" outlineLevel="1" x14ac:dyDescent="0.3">
      <c r="H2423" s="1" t="str">
        <v>0 - BM Costs</v>
      </c>
      <c r="L2423" s="1" t="str">
        <v>0 - BM Port</v>
      </c>
      <c r="N2423" s="1" t="str">
        <v>0 - Port Assets</v>
      </c>
      <c r="O2423" s="11"/>
      <c r="P2423" s="11"/>
      <c r="Q2423" s="11"/>
      <c r="R2423" s="11"/>
      <c r="S2423" s="11"/>
      <c r="T2423" s="11"/>
      <c r="U2423" s="11"/>
      <c r="V2423" s="11"/>
      <c r="W2423" s="11"/>
      <c r="X2423" s="11"/>
      <c r="Y2423" s="11"/>
      <c r="Z2423" s="11"/>
      <c r="AA2423" s="11"/>
      <c r="AB2423" s="11"/>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c r="BC2423" s="11"/>
      <c r="BD2423" s="11"/>
      <c r="BE2423" s="11"/>
      <c r="BF2423" s="11"/>
      <c r="BG2423" s="11"/>
      <c r="BH2423" s="11"/>
      <c r="BI2423" s="11"/>
      <c r="BJ2423" s="11"/>
      <c r="BK2423" s="11"/>
      <c r="BL2423" s="11"/>
      <c r="BM2423" s="11"/>
      <c r="BN2423" s="11"/>
      <c r="BO2423" s="11"/>
      <c r="BP2423" s="1" t="str">
        <v>0- Port Costs</v>
      </c>
      <c r="BT2423" s="1" t="str">
        <v>0- Port Value</v>
      </c>
      <c r="BU2423" s="11"/>
    </row>
    <row r="2424" spans="8:73" hidden="1" outlineLevel="1" x14ac:dyDescent="0.3">
      <c r="H2424" s="1" t="str">
        <v>0 - BM Costs</v>
      </c>
      <c r="L2424" s="1" t="str">
        <v>0 - BM Port</v>
      </c>
      <c r="N2424" s="1" t="str">
        <v>0 - Port Assets</v>
      </c>
      <c r="O2424" s="11"/>
      <c r="P2424" s="11"/>
      <c r="Q2424" s="11"/>
      <c r="R2424" s="11"/>
      <c r="S2424" s="11"/>
      <c r="T2424" s="11"/>
      <c r="U2424" s="11"/>
      <c r="V2424" s="11"/>
      <c r="W2424" s="11"/>
      <c r="X2424" s="11"/>
      <c r="Y2424" s="11"/>
      <c r="Z2424" s="11"/>
      <c r="AA2424" s="11"/>
      <c r="AB2424" s="11"/>
      <c r="AC2424" s="11"/>
      <c r="AD2424" s="11"/>
      <c r="AE2424" s="11"/>
      <c r="AF2424" s="11"/>
      <c r="AG2424" s="11"/>
      <c r="AH2424" s="11"/>
      <c r="AI2424" s="11"/>
      <c r="AJ2424" s="11"/>
      <c r="AK2424" s="11"/>
      <c r="AL2424" s="11"/>
      <c r="AM2424" s="11"/>
      <c r="AN2424" s="11"/>
      <c r="AO2424" s="11"/>
      <c r="AP2424" s="11"/>
      <c r="AQ2424" s="11"/>
      <c r="AR2424" s="11"/>
      <c r="AS2424" s="11"/>
      <c r="AT2424" s="11"/>
      <c r="AU2424" s="11"/>
      <c r="AV2424" s="11"/>
      <c r="AW2424" s="11"/>
      <c r="AX2424" s="11"/>
      <c r="AY2424" s="11"/>
      <c r="AZ2424" s="11"/>
      <c r="BA2424" s="11"/>
      <c r="BB2424" s="11"/>
      <c r="BC2424" s="11"/>
      <c r="BD2424" s="11"/>
      <c r="BE2424" s="11"/>
      <c r="BF2424" s="11"/>
      <c r="BG2424" s="11"/>
      <c r="BH2424" s="11"/>
      <c r="BI2424" s="11"/>
      <c r="BJ2424" s="11"/>
      <c r="BK2424" s="11"/>
      <c r="BL2424" s="11"/>
      <c r="BM2424" s="11"/>
      <c r="BN2424" s="11"/>
      <c r="BO2424" s="11"/>
      <c r="BP2424" s="1" t="str">
        <v>0- Port Costs</v>
      </c>
      <c r="BT2424" s="1" t="str">
        <v>0- Port Value</v>
      </c>
      <c r="BU2424" s="11"/>
    </row>
    <row r="2425" spans="8:73" hidden="1" outlineLevel="1" x14ac:dyDescent="0.3">
      <c r="H2425" s="1" t="str">
        <v>0 - BM Costs</v>
      </c>
      <c r="L2425" s="1" t="str">
        <v>0 - BM Port</v>
      </c>
      <c r="N2425" s="1" t="str">
        <v>0 - Port Assets</v>
      </c>
      <c r="O2425" s="11"/>
      <c r="P2425" s="11"/>
      <c r="Q2425" s="11"/>
      <c r="R2425" s="11"/>
      <c r="S2425" s="11"/>
      <c r="T2425" s="11"/>
      <c r="U2425" s="11"/>
      <c r="V2425" s="11"/>
      <c r="W2425" s="11"/>
      <c r="X2425" s="11"/>
      <c r="Y2425" s="11"/>
      <c r="Z2425" s="11"/>
      <c r="AA2425" s="11"/>
      <c r="AB2425" s="11"/>
      <c r="AC2425" s="11"/>
      <c r="AD2425" s="11"/>
      <c r="AE2425" s="11"/>
      <c r="AF2425" s="11"/>
      <c r="AG2425" s="11"/>
      <c r="AH2425" s="11"/>
      <c r="AI2425" s="11"/>
      <c r="AJ2425" s="11"/>
      <c r="AK2425" s="11"/>
      <c r="AL2425" s="11"/>
      <c r="AM2425" s="11"/>
      <c r="AN2425" s="11"/>
      <c r="AO2425" s="11"/>
      <c r="AP2425" s="11"/>
      <c r="AQ2425" s="11"/>
      <c r="AR2425" s="11"/>
      <c r="AS2425" s="11"/>
      <c r="AT2425" s="11"/>
      <c r="AU2425" s="11"/>
      <c r="AV2425" s="11"/>
      <c r="AW2425" s="11"/>
      <c r="AX2425" s="11"/>
      <c r="AY2425" s="11"/>
      <c r="AZ2425" s="11"/>
      <c r="BA2425" s="11"/>
      <c r="BB2425" s="11"/>
      <c r="BC2425" s="11"/>
      <c r="BD2425" s="11"/>
      <c r="BE2425" s="11"/>
      <c r="BF2425" s="11"/>
      <c r="BG2425" s="11"/>
      <c r="BH2425" s="11"/>
      <c r="BI2425" s="11"/>
      <c r="BJ2425" s="11"/>
      <c r="BK2425" s="11"/>
      <c r="BL2425" s="11"/>
      <c r="BM2425" s="11"/>
      <c r="BN2425" s="11"/>
      <c r="BO2425" s="11"/>
      <c r="BP2425" s="1" t="str">
        <v>0- Port Costs</v>
      </c>
      <c r="BT2425" s="1" t="str">
        <v>0- Port Value</v>
      </c>
      <c r="BU2425" s="11"/>
    </row>
    <row r="2426" spans="8:73" hidden="1" outlineLevel="1" x14ac:dyDescent="0.3">
      <c r="H2426" s="1" t="str">
        <v>0 - BM Costs</v>
      </c>
      <c r="L2426" s="1" t="str">
        <v>0 - BM Port</v>
      </c>
      <c r="N2426" s="1" t="str">
        <v>0 - Port Assets</v>
      </c>
      <c r="O2426" s="11"/>
      <c r="P2426" s="11"/>
      <c r="Q2426" s="11"/>
      <c r="R2426" s="11"/>
      <c r="S2426" s="11"/>
      <c r="T2426" s="11"/>
      <c r="U2426" s="11"/>
      <c r="V2426" s="11"/>
      <c r="W2426" s="11"/>
      <c r="X2426" s="11"/>
      <c r="Y2426" s="11"/>
      <c r="Z2426" s="11"/>
      <c r="AA2426" s="11"/>
      <c r="AB2426" s="11"/>
      <c r="AC2426" s="11"/>
      <c r="AD2426" s="11"/>
      <c r="AE2426" s="11"/>
      <c r="AF2426" s="11"/>
      <c r="AG2426" s="11"/>
      <c r="AH2426" s="11"/>
      <c r="AI2426" s="11"/>
      <c r="AJ2426" s="11"/>
      <c r="AK2426" s="11"/>
      <c r="AL2426" s="11"/>
      <c r="AM2426" s="11"/>
      <c r="AN2426" s="11"/>
      <c r="AO2426" s="11"/>
      <c r="AP2426" s="11"/>
      <c r="AQ2426" s="11"/>
      <c r="AR2426" s="11"/>
      <c r="AS2426" s="11"/>
      <c r="AT2426" s="11"/>
      <c r="AU2426" s="11"/>
      <c r="AV2426" s="11"/>
      <c r="AW2426" s="11"/>
      <c r="AX2426" s="11"/>
      <c r="AY2426" s="11"/>
      <c r="AZ2426" s="11"/>
      <c r="BA2426" s="11"/>
      <c r="BB2426" s="11"/>
      <c r="BC2426" s="11"/>
      <c r="BD2426" s="11"/>
      <c r="BE2426" s="11"/>
      <c r="BF2426" s="11"/>
      <c r="BG2426" s="11"/>
      <c r="BH2426" s="11"/>
      <c r="BI2426" s="11"/>
      <c r="BJ2426" s="11"/>
      <c r="BK2426" s="11"/>
      <c r="BL2426" s="11"/>
      <c r="BM2426" s="11"/>
      <c r="BN2426" s="11"/>
      <c r="BO2426" s="11"/>
      <c r="BP2426" s="1" t="str">
        <v>0- Port Costs</v>
      </c>
      <c r="BT2426" s="1" t="str">
        <v>0- Port Value</v>
      </c>
      <c r="BU2426" s="11"/>
    </row>
    <row r="2427" spans="8:73" hidden="1" outlineLevel="1" x14ac:dyDescent="0.3">
      <c r="H2427" s="1" t="str">
        <v>0 - BM Costs</v>
      </c>
      <c r="L2427" s="1" t="str">
        <v>0 - BM Port</v>
      </c>
      <c r="N2427" s="1" t="str">
        <v>0 - Port Assets</v>
      </c>
      <c r="O2427" s="11"/>
      <c r="P2427" s="11"/>
      <c r="Q2427" s="11"/>
      <c r="R2427" s="11"/>
      <c r="S2427" s="11"/>
      <c r="T2427" s="11"/>
      <c r="U2427" s="11"/>
      <c r="V2427" s="11"/>
      <c r="W2427" s="11"/>
      <c r="X2427" s="11"/>
      <c r="Y2427" s="11"/>
      <c r="Z2427" s="11"/>
      <c r="AA2427" s="11"/>
      <c r="AB2427" s="11"/>
      <c r="AC2427" s="11"/>
      <c r="AD2427" s="11"/>
      <c r="AE2427" s="11"/>
      <c r="AF2427" s="11"/>
      <c r="AG2427" s="11"/>
      <c r="AH2427" s="11"/>
      <c r="AI2427" s="11"/>
      <c r="AJ2427" s="11"/>
      <c r="AK2427" s="11"/>
      <c r="AL2427" s="11"/>
      <c r="AM2427" s="11"/>
      <c r="AN2427" s="11"/>
      <c r="AO2427" s="11"/>
      <c r="AP2427" s="11"/>
      <c r="AQ2427" s="11"/>
      <c r="AR2427" s="11"/>
      <c r="AS2427" s="11"/>
      <c r="AT2427" s="11"/>
      <c r="AU2427" s="11"/>
      <c r="AV2427" s="11"/>
      <c r="AW2427" s="11"/>
      <c r="AX2427" s="11"/>
      <c r="AY2427" s="11"/>
      <c r="AZ2427" s="11"/>
      <c r="BA2427" s="11"/>
      <c r="BB2427" s="11"/>
      <c r="BC2427" s="11"/>
      <c r="BD2427" s="11"/>
      <c r="BE2427" s="11"/>
      <c r="BF2427" s="11"/>
      <c r="BG2427" s="11"/>
      <c r="BH2427" s="11"/>
      <c r="BI2427" s="11"/>
      <c r="BJ2427" s="11"/>
      <c r="BK2427" s="11"/>
      <c r="BL2427" s="11"/>
      <c r="BM2427" s="11"/>
      <c r="BN2427" s="11"/>
      <c r="BO2427" s="11"/>
      <c r="BP2427" s="1" t="str">
        <v>0- Port Costs</v>
      </c>
      <c r="BT2427" s="1" t="str">
        <v>0- Port Value</v>
      </c>
      <c r="BU2427" s="11"/>
    </row>
    <row r="2428" spans="8:73" hidden="1" outlineLevel="1" x14ac:dyDescent="0.3">
      <c r="H2428" s="1" t="str">
        <v>0 - BM Costs</v>
      </c>
      <c r="L2428" s="1" t="str">
        <v>0 - BM Port</v>
      </c>
      <c r="N2428" s="1" t="str">
        <v>0 - Port Assets</v>
      </c>
      <c r="O2428" s="11"/>
      <c r="P2428" s="11"/>
      <c r="Q2428" s="11"/>
      <c r="R2428" s="11"/>
      <c r="S2428" s="11"/>
      <c r="T2428" s="11"/>
      <c r="U2428" s="11"/>
      <c r="V2428" s="11"/>
      <c r="W2428" s="11"/>
      <c r="X2428" s="11"/>
      <c r="Y2428" s="11"/>
      <c r="Z2428" s="11"/>
      <c r="AA2428" s="11"/>
      <c r="AB2428" s="11"/>
      <c r="AC2428" s="11"/>
      <c r="AD2428" s="11"/>
      <c r="AE2428" s="11"/>
      <c r="AF2428" s="11"/>
      <c r="AG2428" s="11"/>
      <c r="AH2428" s="11"/>
      <c r="AI2428" s="11"/>
      <c r="AJ2428" s="11"/>
      <c r="AK2428" s="11"/>
      <c r="AL2428" s="11"/>
      <c r="AM2428" s="11"/>
      <c r="AN2428" s="11"/>
      <c r="AO2428" s="11"/>
      <c r="AP2428" s="11"/>
      <c r="AQ2428" s="11"/>
      <c r="AR2428" s="11"/>
      <c r="AS2428" s="11"/>
      <c r="AT2428" s="11"/>
      <c r="AU2428" s="11"/>
      <c r="AV2428" s="11"/>
      <c r="AW2428" s="11"/>
      <c r="AX2428" s="11"/>
      <c r="AY2428" s="11"/>
      <c r="AZ2428" s="11"/>
      <c r="BA2428" s="11"/>
      <c r="BB2428" s="11"/>
      <c r="BC2428" s="11"/>
      <c r="BD2428" s="11"/>
      <c r="BE2428" s="11"/>
      <c r="BF2428" s="11"/>
      <c r="BG2428" s="11"/>
      <c r="BH2428" s="11"/>
      <c r="BI2428" s="11"/>
      <c r="BJ2428" s="11"/>
      <c r="BK2428" s="11"/>
      <c r="BL2428" s="11"/>
      <c r="BM2428" s="11"/>
      <c r="BN2428" s="11"/>
      <c r="BO2428" s="11"/>
      <c r="BP2428" s="1" t="str">
        <v>0- Port Costs</v>
      </c>
      <c r="BT2428" s="1" t="str">
        <v>0- Port Value</v>
      </c>
      <c r="BU2428" s="11"/>
    </row>
    <row r="2429" spans="8:73" hidden="1" outlineLevel="1" x14ac:dyDescent="0.3">
      <c r="H2429" s="1" t="str">
        <v>0 - BM Costs</v>
      </c>
      <c r="L2429" s="1" t="str">
        <v>0 - BM Port</v>
      </c>
      <c r="N2429" s="1" t="str">
        <v>0 - Port Assets</v>
      </c>
      <c r="O2429" s="11"/>
      <c r="P2429" s="11"/>
      <c r="Q2429" s="11"/>
      <c r="R2429" s="11"/>
      <c r="S2429" s="11"/>
      <c r="T2429" s="11"/>
      <c r="U2429" s="11"/>
      <c r="V2429" s="11"/>
      <c r="W2429" s="11"/>
      <c r="X2429" s="11"/>
      <c r="Y2429" s="11"/>
      <c r="Z2429" s="11"/>
      <c r="AA2429" s="11"/>
      <c r="AB2429" s="11"/>
      <c r="AC2429" s="11"/>
      <c r="AD2429" s="11"/>
      <c r="AE2429" s="11"/>
      <c r="AF2429" s="11"/>
      <c r="AG2429" s="11"/>
      <c r="AH2429" s="11"/>
      <c r="AI2429" s="11"/>
      <c r="AJ2429" s="11"/>
      <c r="AK2429" s="11"/>
      <c r="AL2429" s="11"/>
      <c r="AM2429" s="11"/>
      <c r="AN2429" s="11"/>
      <c r="AO2429" s="11"/>
      <c r="AP2429" s="11"/>
      <c r="AQ2429" s="11"/>
      <c r="AR2429" s="11"/>
      <c r="AS2429" s="11"/>
      <c r="AT2429" s="11"/>
      <c r="AU2429" s="11"/>
      <c r="AV2429" s="11"/>
      <c r="AW2429" s="11"/>
      <c r="AX2429" s="11"/>
      <c r="AY2429" s="11"/>
      <c r="AZ2429" s="11"/>
      <c r="BA2429" s="11"/>
      <c r="BB2429" s="11"/>
      <c r="BC2429" s="11"/>
      <c r="BD2429" s="11"/>
      <c r="BE2429" s="11"/>
      <c r="BF2429" s="11"/>
      <c r="BG2429" s="11"/>
      <c r="BH2429" s="11"/>
      <c r="BI2429" s="11"/>
      <c r="BJ2429" s="11"/>
      <c r="BK2429" s="11"/>
      <c r="BL2429" s="11"/>
      <c r="BM2429" s="11"/>
      <c r="BN2429" s="11"/>
      <c r="BO2429" s="11"/>
      <c r="BP2429" s="1" t="str">
        <v>0- Port Costs</v>
      </c>
      <c r="BT2429" s="1" t="str">
        <v>0- Port Value</v>
      </c>
      <c r="BU2429" s="11"/>
    </row>
    <row r="2430" spans="8:73" hidden="1" outlineLevel="1" x14ac:dyDescent="0.3">
      <c r="H2430" s="1" t="str">
        <v>0 - BM Costs</v>
      </c>
      <c r="L2430" s="1" t="str">
        <v>0 - BM Port</v>
      </c>
      <c r="N2430" s="1" t="str">
        <v>0 - Port Assets</v>
      </c>
      <c r="O2430" s="11"/>
      <c r="P2430" s="11"/>
      <c r="Q2430" s="11"/>
      <c r="R2430" s="11"/>
      <c r="S2430" s="11"/>
      <c r="T2430" s="11"/>
      <c r="U2430" s="11"/>
      <c r="V2430" s="11"/>
      <c r="W2430" s="11"/>
      <c r="X2430" s="11"/>
      <c r="Y2430" s="11"/>
      <c r="Z2430" s="11"/>
      <c r="AA2430" s="11"/>
      <c r="AB2430" s="11"/>
      <c r="AC2430" s="11"/>
      <c r="AD2430" s="11"/>
      <c r="AE2430" s="11"/>
      <c r="AF2430" s="11"/>
      <c r="AG2430" s="11"/>
      <c r="AH2430" s="11"/>
      <c r="AI2430" s="11"/>
      <c r="AJ2430" s="11"/>
      <c r="AK2430" s="11"/>
      <c r="AL2430" s="11"/>
      <c r="AM2430" s="11"/>
      <c r="AN2430" s="11"/>
      <c r="AO2430" s="11"/>
      <c r="AP2430" s="11"/>
      <c r="AQ2430" s="11"/>
      <c r="AR2430" s="11"/>
      <c r="AS2430" s="11"/>
      <c r="AT2430" s="11"/>
      <c r="AU2430" s="11"/>
      <c r="AV2430" s="11"/>
      <c r="AW2430" s="11"/>
      <c r="AX2430" s="11"/>
      <c r="AY2430" s="11"/>
      <c r="AZ2430" s="11"/>
      <c r="BA2430" s="11"/>
      <c r="BB2430" s="11"/>
      <c r="BC2430" s="11"/>
      <c r="BD2430" s="11"/>
      <c r="BE2430" s="11"/>
      <c r="BF2430" s="11"/>
      <c r="BG2430" s="11"/>
      <c r="BH2430" s="11"/>
      <c r="BI2430" s="11"/>
      <c r="BJ2430" s="11"/>
      <c r="BK2430" s="11"/>
      <c r="BL2430" s="11"/>
      <c r="BM2430" s="11"/>
      <c r="BN2430" s="11"/>
      <c r="BO2430" s="11"/>
      <c r="BP2430" s="1" t="str">
        <v>0- Port Costs</v>
      </c>
      <c r="BT2430" s="1" t="str">
        <v>0- Port Value</v>
      </c>
      <c r="BU2430" s="11"/>
    </row>
    <row r="2431" spans="8:73" hidden="1" outlineLevel="1" x14ac:dyDescent="0.3">
      <c r="H2431" s="1" t="str">
        <v>0 - BM Costs</v>
      </c>
      <c r="L2431" s="1" t="str">
        <v>0 - BM Port</v>
      </c>
      <c r="N2431" s="1" t="str">
        <v>0 - Port Assets</v>
      </c>
      <c r="O2431" s="11"/>
      <c r="P2431" s="11"/>
      <c r="Q2431" s="11"/>
      <c r="R2431" s="11"/>
      <c r="S2431" s="11"/>
      <c r="T2431" s="11"/>
      <c r="U2431" s="11"/>
      <c r="V2431" s="11"/>
      <c r="W2431" s="11"/>
      <c r="X2431" s="11"/>
      <c r="Y2431" s="11"/>
      <c r="Z2431" s="11"/>
      <c r="AA2431" s="11"/>
      <c r="AB2431" s="11"/>
      <c r="AC2431" s="11"/>
      <c r="AD2431" s="11"/>
      <c r="AE2431" s="11"/>
      <c r="AF2431" s="11"/>
      <c r="AG2431" s="11"/>
      <c r="AH2431" s="11"/>
      <c r="AI2431" s="11"/>
      <c r="AJ2431" s="11"/>
      <c r="AK2431" s="11"/>
      <c r="AL2431" s="11"/>
      <c r="AM2431" s="11"/>
      <c r="AN2431" s="11"/>
      <c r="AO2431" s="11"/>
      <c r="AP2431" s="11"/>
      <c r="AQ2431" s="11"/>
      <c r="AR2431" s="11"/>
      <c r="AS2431" s="11"/>
      <c r="AT2431" s="11"/>
      <c r="AU2431" s="11"/>
      <c r="AV2431" s="11"/>
      <c r="AW2431" s="11"/>
      <c r="AX2431" s="11"/>
      <c r="AY2431" s="11"/>
      <c r="AZ2431" s="11"/>
      <c r="BA2431" s="11"/>
      <c r="BB2431" s="11"/>
      <c r="BC2431" s="11"/>
      <c r="BD2431" s="11"/>
      <c r="BE2431" s="11"/>
      <c r="BF2431" s="11"/>
      <c r="BG2431" s="11"/>
      <c r="BH2431" s="11"/>
      <c r="BI2431" s="11"/>
      <c r="BJ2431" s="11"/>
      <c r="BK2431" s="11"/>
      <c r="BL2431" s="11"/>
      <c r="BM2431" s="11"/>
      <c r="BN2431" s="11"/>
      <c r="BO2431" s="11"/>
      <c r="BP2431" s="1" t="str">
        <v>0- Port Costs</v>
      </c>
      <c r="BT2431" s="1" t="str">
        <v>0- Port Value</v>
      </c>
      <c r="BU2431" s="11"/>
    </row>
    <row r="2432" spans="8:73" hidden="1" outlineLevel="1" x14ac:dyDescent="0.3">
      <c r="H2432" s="1" t="str">
        <v>0 - BM Costs</v>
      </c>
      <c r="L2432" s="1" t="str">
        <v>0 - BM Port</v>
      </c>
      <c r="N2432" s="1" t="str">
        <v>0 - Port Assets</v>
      </c>
      <c r="O2432" s="11"/>
      <c r="P2432" s="11"/>
      <c r="Q2432" s="11"/>
      <c r="R2432" s="11"/>
      <c r="S2432" s="11"/>
      <c r="T2432" s="11"/>
      <c r="U2432" s="11"/>
      <c r="V2432" s="11"/>
      <c r="W2432" s="11"/>
      <c r="X2432" s="11"/>
      <c r="Y2432" s="11"/>
      <c r="Z2432" s="11"/>
      <c r="AA2432" s="11"/>
      <c r="AB2432" s="11"/>
      <c r="AC2432" s="11"/>
      <c r="AD2432" s="11"/>
      <c r="AE2432" s="11"/>
      <c r="AF2432" s="11"/>
      <c r="AG2432" s="11"/>
      <c r="AH2432" s="11"/>
      <c r="AI2432" s="11"/>
      <c r="AJ2432" s="11"/>
      <c r="AK2432" s="11"/>
      <c r="AL2432" s="11"/>
      <c r="AM2432" s="11"/>
      <c r="AN2432" s="11"/>
      <c r="AO2432" s="11"/>
      <c r="AP2432" s="11"/>
      <c r="AQ2432" s="11"/>
      <c r="AR2432" s="11"/>
      <c r="AS2432" s="11"/>
      <c r="AT2432" s="11"/>
      <c r="AU2432" s="11"/>
      <c r="AV2432" s="11"/>
      <c r="AW2432" s="11"/>
      <c r="AX2432" s="11"/>
      <c r="AY2432" s="11"/>
      <c r="AZ2432" s="11"/>
      <c r="BA2432" s="11"/>
      <c r="BB2432" s="11"/>
      <c r="BC2432" s="11"/>
      <c r="BD2432" s="11"/>
      <c r="BE2432" s="11"/>
      <c r="BF2432" s="11"/>
      <c r="BG2432" s="11"/>
      <c r="BH2432" s="11"/>
      <c r="BI2432" s="11"/>
      <c r="BJ2432" s="11"/>
      <c r="BK2432" s="11"/>
      <c r="BL2432" s="11"/>
      <c r="BM2432" s="11"/>
      <c r="BN2432" s="11"/>
      <c r="BO2432" s="11"/>
      <c r="BP2432" s="1" t="str">
        <v>0- Port Costs</v>
      </c>
      <c r="BT2432" s="1" t="str">
        <v>0- Port Value</v>
      </c>
      <c r="BU2432" s="11"/>
    </row>
    <row r="2433" spans="8:73" hidden="1" outlineLevel="1" x14ac:dyDescent="0.3">
      <c r="H2433" s="1" t="str">
        <v>0 - BM Costs</v>
      </c>
      <c r="L2433" s="1" t="str">
        <v>0 - BM Port</v>
      </c>
      <c r="N2433" s="1" t="str">
        <v>0 - Port Assets</v>
      </c>
      <c r="O2433" s="11"/>
      <c r="P2433" s="11"/>
      <c r="Q2433" s="11"/>
      <c r="R2433" s="11"/>
      <c r="S2433" s="11"/>
      <c r="T2433" s="11"/>
      <c r="U2433" s="11"/>
      <c r="V2433" s="11"/>
      <c r="W2433" s="11"/>
      <c r="X2433" s="11"/>
      <c r="Y2433" s="11"/>
      <c r="Z2433" s="11"/>
      <c r="AA2433" s="11"/>
      <c r="AB2433" s="11"/>
      <c r="AC2433" s="11"/>
      <c r="AD2433" s="11"/>
      <c r="AE2433" s="11"/>
      <c r="AF2433" s="11"/>
      <c r="AG2433" s="11"/>
      <c r="AH2433" s="11"/>
      <c r="AI2433" s="11"/>
      <c r="AJ2433" s="11"/>
      <c r="AK2433" s="11"/>
      <c r="AL2433" s="11"/>
      <c r="AM2433" s="11"/>
      <c r="AN2433" s="11"/>
      <c r="AO2433" s="11"/>
      <c r="AP2433" s="11"/>
      <c r="AQ2433" s="11"/>
      <c r="AR2433" s="11"/>
      <c r="AS2433" s="11"/>
      <c r="AT2433" s="11"/>
      <c r="AU2433" s="11"/>
      <c r="AV2433" s="11"/>
      <c r="AW2433" s="11"/>
      <c r="AX2433" s="11"/>
      <c r="AY2433" s="11"/>
      <c r="AZ2433" s="11"/>
      <c r="BA2433" s="11"/>
      <c r="BB2433" s="11"/>
      <c r="BC2433" s="11"/>
      <c r="BD2433" s="11"/>
      <c r="BE2433" s="11"/>
      <c r="BF2433" s="11"/>
      <c r="BG2433" s="11"/>
      <c r="BH2433" s="11"/>
      <c r="BI2433" s="11"/>
      <c r="BJ2433" s="11"/>
      <c r="BK2433" s="11"/>
      <c r="BL2433" s="11"/>
      <c r="BM2433" s="11"/>
      <c r="BN2433" s="11"/>
      <c r="BO2433" s="11"/>
      <c r="BP2433" s="1" t="str">
        <v>0- Port Costs</v>
      </c>
      <c r="BT2433" s="1" t="str">
        <v>0- Port Value</v>
      </c>
      <c r="BU2433" s="11"/>
    </row>
    <row r="2434" spans="8:73" hidden="1" outlineLevel="1" x14ac:dyDescent="0.3">
      <c r="H2434" s="1" t="str">
        <v>0 - BM Costs</v>
      </c>
      <c r="L2434" s="1" t="str">
        <v>0 - BM Port</v>
      </c>
      <c r="N2434" s="1" t="str">
        <v>0 - Port Assets</v>
      </c>
      <c r="O2434" s="11"/>
      <c r="P2434" s="11"/>
      <c r="Q2434" s="11"/>
      <c r="R2434" s="11"/>
      <c r="S2434" s="11"/>
      <c r="T2434" s="11"/>
      <c r="U2434" s="11"/>
      <c r="V2434" s="11"/>
      <c r="W2434" s="11"/>
      <c r="X2434" s="11"/>
      <c r="Y2434" s="11"/>
      <c r="Z2434" s="11"/>
      <c r="AA2434" s="11"/>
      <c r="AB2434" s="11"/>
      <c r="AC2434" s="11"/>
      <c r="AD2434" s="11"/>
      <c r="AE2434" s="11"/>
      <c r="AF2434" s="11"/>
      <c r="AG2434" s="11"/>
      <c r="AH2434" s="11"/>
      <c r="AI2434" s="11"/>
      <c r="AJ2434" s="11"/>
      <c r="AK2434" s="11"/>
      <c r="AL2434" s="11"/>
      <c r="AM2434" s="11"/>
      <c r="AN2434" s="11"/>
      <c r="AO2434" s="11"/>
      <c r="AP2434" s="11"/>
      <c r="AQ2434" s="11"/>
      <c r="AR2434" s="11"/>
      <c r="AS2434" s="11"/>
      <c r="AT2434" s="11"/>
      <c r="AU2434" s="11"/>
      <c r="AV2434" s="11"/>
      <c r="AW2434" s="11"/>
      <c r="AX2434" s="11"/>
      <c r="AY2434" s="11"/>
      <c r="AZ2434" s="11"/>
      <c r="BA2434" s="11"/>
      <c r="BB2434" s="11"/>
      <c r="BC2434" s="11"/>
      <c r="BD2434" s="11"/>
      <c r="BE2434" s="11"/>
      <c r="BF2434" s="11"/>
      <c r="BG2434" s="11"/>
      <c r="BH2434" s="11"/>
      <c r="BI2434" s="11"/>
      <c r="BJ2434" s="11"/>
      <c r="BK2434" s="11"/>
      <c r="BL2434" s="11"/>
      <c r="BM2434" s="11"/>
      <c r="BN2434" s="11"/>
      <c r="BO2434" s="11"/>
      <c r="BP2434" s="1" t="str">
        <v>0- Port Costs</v>
      </c>
      <c r="BT2434" s="1" t="str">
        <v>0- Port Value</v>
      </c>
      <c r="BU2434" s="11"/>
    </row>
    <row r="2435" spans="8:73" hidden="1" outlineLevel="1" x14ac:dyDescent="0.3">
      <c r="H2435" s="1" t="str">
        <v>0 - BM Costs</v>
      </c>
      <c r="L2435" s="1" t="str">
        <v>0 - BM Port</v>
      </c>
      <c r="N2435" s="1" t="str">
        <v>0 - Port Assets</v>
      </c>
      <c r="O2435" s="11"/>
      <c r="P2435" s="11"/>
      <c r="Q2435" s="11"/>
      <c r="R2435" s="11"/>
      <c r="S2435" s="11"/>
      <c r="T2435" s="11"/>
      <c r="U2435" s="11"/>
      <c r="V2435" s="11"/>
      <c r="W2435" s="11"/>
      <c r="X2435" s="11"/>
      <c r="Y2435" s="11"/>
      <c r="Z2435" s="11"/>
      <c r="AA2435" s="11"/>
      <c r="AB2435" s="11"/>
      <c r="AC2435" s="11"/>
      <c r="AD2435" s="11"/>
      <c r="AE2435" s="11"/>
      <c r="AF2435" s="11"/>
      <c r="AG2435" s="11"/>
      <c r="AH2435" s="11"/>
      <c r="AI2435" s="11"/>
      <c r="AJ2435" s="11"/>
      <c r="AK2435" s="11"/>
      <c r="AL2435" s="11"/>
      <c r="AM2435" s="11"/>
      <c r="AN2435" s="11"/>
      <c r="AO2435" s="11"/>
      <c r="AP2435" s="11"/>
      <c r="AQ2435" s="11"/>
      <c r="AR2435" s="11"/>
      <c r="AS2435" s="11"/>
      <c r="AT2435" s="11"/>
      <c r="AU2435" s="11"/>
      <c r="AV2435" s="11"/>
      <c r="AW2435" s="11"/>
      <c r="AX2435" s="11"/>
      <c r="AY2435" s="11"/>
      <c r="AZ2435" s="11"/>
      <c r="BA2435" s="11"/>
      <c r="BB2435" s="11"/>
      <c r="BC2435" s="11"/>
      <c r="BD2435" s="11"/>
      <c r="BE2435" s="11"/>
      <c r="BF2435" s="11"/>
      <c r="BG2435" s="11"/>
      <c r="BH2435" s="11"/>
      <c r="BI2435" s="11"/>
      <c r="BJ2435" s="11"/>
      <c r="BK2435" s="11"/>
      <c r="BL2435" s="11"/>
      <c r="BM2435" s="11"/>
      <c r="BN2435" s="11"/>
      <c r="BO2435" s="11"/>
      <c r="BP2435" s="1" t="str">
        <v>0- Port Costs</v>
      </c>
      <c r="BT2435" s="1" t="str">
        <v>0- Port Value</v>
      </c>
      <c r="BU2435" s="11"/>
    </row>
    <row r="2436" spans="8:73" hidden="1" outlineLevel="1" x14ac:dyDescent="0.3">
      <c r="H2436" s="1" t="str">
        <v>0 - BM Costs</v>
      </c>
      <c r="L2436" s="1" t="str">
        <v>0 - BM Port</v>
      </c>
      <c r="N2436" s="1" t="str">
        <v>0 - Port Assets</v>
      </c>
      <c r="O2436" s="11"/>
      <c r="P2436" s="11"/>
      <c r="Q2436" s="11"/>
      <c r="R2436" s="11"/>
      <c r="S2436" s="11"/>
      <c r="T2436" s="11"/>
      <c r="U2436" s="11"/>
      <c r="V2436" s="11"/>
      <c r="W2436" s="11"/>
      <c r="X2436" s="11"/>
      <c r="Y2436" s="11"/>
      <c r="Z2436" s="11"/>
      <c r="AA2436" s="11"/>
      <c r="AB2436" s="11"/>
      <c r="AC2436" s="11"/>
      <c r="AD2436" s="11"/>
      <c r="AE2436" s="11"/>
      <c r="AF2436" s="11"/>
      <c r="AG2436" s="11"/>
      <c r="AH2436" s="11"/>
      <c r="AI2436" s="11"/>
      <c r="AJ2436" s="11"/>
      <c r="AK2436" s="11"/>
      <c r="AL2436" s="11"/>
      <c r="AM2436" s="11"/>
      <c r="AN2436" s="11"/>
      <c r="AO2436" s="11"/>
      <c r="AP2436" s="11"/>
      <c r="AQ2436" s="11"/>
      <c r="AR2436" s="11"/>
      <c r="AS2436" s="11"/>
      <c r="AT2436" s="11"/>
      <c r="AU2436" s="11"/>
      <c r="AV2436" s="11"/>
      <c r="AW2436" s="11"/>
      <c r="AX2436" s="11"/>
      <c r="AY2436" s="11"/>
      <c r="AZ2436" s="11"/>
      <c r="BA2436" s="11"/>
      <c r="BB2436" s="11"/>
      <c r="BC2436" s="11"/>
      <c r="BD2436" s="11"/>
      <c r="BE2436" s="11"/>
      <c r="BF2436" s="11"/>
      <c r="BG2436" s="11"/>
      <c r="BH2436" s="11"/>
      <c r="BI2436" s="11"/>
      <c r="BJ2436" s="11"/>
      <c r="BK2436" s="11"/>
      <c r="BL2436" s="11"/>
      <c r="BM2436" s="11"/>
      <c r="BN2436" s="11"/>
      <c r="BO2436" s="11"/>
      <c r="BP2436" s="1" t="str">
        <v>0- Port Costs</v>
      </c>
      <c r="BT2436" s="1" t="str">
        <v>0- Port Value</v>
      </c>
      <c r="BU2436" s="11"/>
    </row>
    <row r="2437" spans="8:73" hidden="1" outlineLevel="1" x14ac:dyDescent="0.3">
      <c r="H2437" s="1" t="str">
        <v>0 - BM Costs</v>
      </c>
      <c r="L2437" s="1" t="str">
        <v>0 - BM Port</v>
      </c>
      <c r="N2437" s="1" t="str">
        <v>0 - Port Assets</v>
      </c>
      <c r="O2437" s="11"/>
      <c r="P2437" s="11"/>
      <c r="Q2437" s="11"/>
      <c r="R2437" s="11"/>
      <c r="S2437" s="11"/>
      <c r="T2437" s="11"/>
      <c r="U2437" s="11"/>
      <c r="V2437" s="11"/>
      <c r="W2437" s="11"/>
      <c r="X2437" s="11"/>
      <c r="Y2437" s="11"/>
      <c r="Z2437" s="11"/>
      <c r="AA2437" s="11"/>
      <c r="AB2437" s="11"/>
      <c r="AC2437" s="11"/>
      <c r="AD2437" s="11"/>
      <c r="AE2437" s="11"/>
      <c r="AF2437" s="11"/>
      <c r="AG2437" s="11"/>
      <c r="AH2437" s="11"/>
      <c r="AI2437" s="11"/>
      <c r="AJ2437" s="11"/>
      <c r="AK2437" s="11"/>
      <c r="AL2437" s="11"/>
      <c r="AM2437" s="11"/>
      <c r="AN2437" s="11"/>
      <c r="AO2437" s="11"/>
      <c r="AP2437" s="11"/>
      <c r="AQ2437" s="11"/>
      <c r="AR2437" s="11"/>
      <c r="AS2437" s="11"/>
      <c r="AT2437" s="11"/>
      <c r="AU2437" s="11"/>
      <c r="AV2437" s="11"/>
      <c r="AW2437" s="11"/>
      <c r="AX2437" s="11"/>
      <c r="AY2437" s="11"/>
      <c r="AZ2437" s="11"/>
      <c r="BA2437" s="11"/>
      <c r="BB2437" s="11"/>
      <c r="BC2437" s="11"/>
      <c r="BD2437" s="11"/>
      <c r="BE2437" s="11"/>
      <c r="BF2437" s="11"/>
      <c r="BG2437" s="11"/>
      <c r="BH2437" s="11"/>
      <c r="BI2437" s="11"/>
      <c r="BJ2437" s="11"/>
      <c r="BK2437" s="11"/>
      <c r="BL2437" s="11"/>
      <c r="BM2437" s="11"/>
      <c r="BN2437" s="11"/>
      <c r="BO2437" s="11"/>
      <c r="BP2437" s="1" t="str">
        <v>0- Port Costs</v>
      </c>
      <c r="BT2437" s="1" t="str">
        <v>0- Port Value</v>
      </c>
      <c r="BU2437" s="11"/>
    </row>
    <row r="2438" spans="8:73" hidden="1" outlineLevel="1" x14ac:dyDescent="0.3">
      <c r="H2438" s="1" t="str">
        <v>0 - BM Costs</v>
      </c>
      <c r="L2438" s="1" t="str">
        <v>0 - BM Port</v>
      </c>
      <c r="N2438" s="1" t="str">
        <v>0 - Port Assets</v>
      </c>
      <c r="O2438" s="11"/>
      <c r="P2438" s="11"/>
      <c r="Q2438" s="11"/>
      <c r="R2438" s="11"/>
      <c r="S2438" s="11"/>
      <c r="T2438" s="11"/>
      <c r="U2438" s="11"/>
      <c r="V2438" s="11"/>
      <c r="W2438" s="11"/>
      <c r="X2438" s="11"/>
      <c r="Y2438" s="11"/>
      <c r="Z2438" s="11"/>
      <c r="AA2438" s="11"/>
      <c r="AB2438" s="11"/>
      <c r="AC2438" s="11"/>
      <c r="AD2438" s="11"/>
      <c r="AE2438" s="11"/>
      <c r="AF2438" s="11"/>
      <c r="AG2438" s="11"/>
      <c r="AH2438" s="11"/>
      <c r="AI2438" s="11"/>
      <c r="AJ2438" s="11"/>
      <c r="AK2438" s="11"/>
      <c r="AL2438" s="11"/>
      <c r="AM2438" s="11"/>
      <c r="AN2438" s="11"/>
      <c r="AO2438" s="11"/>
      <c r="AP2438" s="11"/>
      <c r="AQ2438" s="11"/>
      <c r="AR2438" s="11"/>
      <c r="AS2438" s="11"/>
      <c r="AT2438" s="11"/>
      <c r="AU2438" s="11"/>
      <c r="AV2438" s="11"/>
      <c r="AW2438" s="11"/>
      <c r="AX2438" s="11"/>
      <c r="AY2438" s="11"/>
      <c r="AZ2438" s="11"/>
      <c r="BA2438" s="11"/>
      <c r="BB2438" s="11"/>
      <c r="BC2438" s="11"/>
      <c r="BD2438" s="11"/>
      <c r="BE2438" s="11"/>
      <c r="BF2438" s="11"/>
      <c r="BG2438" s="11"/>
      <c r="BH2438" s="11"/>
      <c r="BI2438" s="11"/>
      <c r="BJ2438" s="11"/>
      <c r="BK2438" s="11"/>
      <c r="BL2438" s="11"/>
      <c r="BM2438" s="11"/>
      <c r="BN2438" s="11"/>
      <c r="BO2438" s="11"/>
      <c r="BP2438" s="1" t="str">
        <v>0- Port Costs</v>
      </c>
      <c r="BT2438" s="1" t="str">
        <v>0- Port Value</v>
      </c>
      <c r="BU2438" s="11"/>
    </row>
    <row r="2439" spans="8:73" hidden="1" outlineLevel="1" x14ac:dyDescent="0.3">
      <c r="H2439" s="1" t="str">
        <v>0 - BM Costs</v>
      </c>
      <c r="L2439" s="1" t="str">
        <v>0 - BM Port</v>
      </c>
      <c r="N2439" s="1" t="str">
        <v>0 - Port Assets</v>
      </c>
      <c r="O2439" s="11"/>
      <c r="P2439" s="11"/>
      <c r="Q2439" s="11"/>
      <c r="R2439" s="11"/>
      <c r="S2439" s="11"/>
      <c r="T2439" s="11"/>
      <c r="U2439" s="11"/>
      <c r="V2439" s="11"/>
      <c r="W2439" s="11"/>
      <c r="X2439" s="11"/>
      <c r="Y2439" s="11"/>
      <c r="Z2439" s="11"/>
      <c r="AA2439" s="11"/>
      <c r="AB2439" s="11"/>
      <c r="AC2439" s="11"/>
      <c r="AD2439" s="11"/>
      <c r="AE2439" s="11"/>
      <c r="AF2439" s="11"/>
      <c r="AG2439" s="11"/>
      <c r="AH2439" s="11"/>
      <c r="AI2439" s="11"/>
      <c r="AJ2439" s="11"/>
      <c r="AK2439" s="11"/>
      <c r="AL2439" s="11"/>
      <c r="AM2439" s="11"/>
      <c r="AN2439" s="11"/>
      <c r="AO2439" s="11"/>
      <c r="AP2439" s="11"/>
      <c r="AQ2439" s="11"/>
      <c r="AR2439" s="11"/>
      <c r="AS2439" s="11"/>
      <c r="AT2439" s="11"/>
      <c r="AU2439" s="11"/>
      <c r="AV2439" s="11"/>
      <c r="AW2439" s="11"/>
      <c r="AX2439" s="11"/>
      <c r="AY2439" s="11"/>
      <c r="AZ2439" s="11"/>
      <c r="BA2439" s="11"/>
      <c r="BB2439" s="11"/>
      <c r="BC2439" s="11"/>
      <c r="BD2439" s="11"/>
      <c r="BE2439" s="11"/>
      <c r="BF2439" s="11"/>
      <c r="BG2439" s="11"/>
      <c r="BH2439" s="11"/>
      <c r="BI2439" s="11"/>
      <c r="BJ2439" s="11"/>
      <c r="BK2439" s="11"/>
      <c r="BL2439" s="11"/>
      <c r="BM2439" s="11"/>
      <c r="BN2439" s="11"/>
      <c r="BO2439" s="11"/>
      <c r="BP2439" s="1" t="str">
        <v>0- Port Costs</v>
      </c>
      <c r="BT2439" s="1" t="str">
        <v>0- Port Value</v>
      </c>
      <c r="BU2439" s="11"/>
    </row>
    <row r="2440" spans="8:73" hidden="1" outlineLevel="1" x14ac:dyDescent="0.3">
      <c r="H2440" s="1" t="str">
        <v>0 - BM Costs</v>
      </c>
      <c r="L2440" s="1" t="str">
        <v>0 - BM Port</v>
      </c>
      <c r="N2440" s="1" t="str">
        <v>0 - Port Assets</v>
      </c>
      <c r="O2440" s="11"/>
      <c r="P2440" s="11"/>
      <c r="Q2440" s="11"/>
      <c r="R2440" s="11"/>
      <c r="S2440" s="11"/>
      <c r="T2440" s="11"/>
      <c r="U2440" s="11"/>
      <c r="V2440" s="11"/>
      <c r="W2440" s="11"/>
      <c r="X2440" s="11"/>
      <c r="Y2440" s="11"/>
      <c r="Z2440" s="11"/>
      <c r="AA2440" s="11"/>
      <c r="AB2440" s="11"/>
      <c r="AC2440" s="11"/>
      <c r="AD2440" s="11"/>
      <c r="AE2440" s="11"/>
      <c r="AF2440" s="11"/>
      <c r="AG2440" s="11"/>
      <c r="AH2440" s="11"/>
      <c r="AI2440" s="11"/>
      <c r="AJ2440" s="11"/>
      <c r="AK2440" s="11"/>
      <c r="AL2440" s="11"/>
      <c r="AM2440" s="11"/>
      <c r="AN2440" s="11"/>
      <c r="AO2440" s="11"/>
      <c r="AP2440" s="11"/>
      <c r="AQ2440" s="11"/>
      <c r="AR2440" s="11"/>
      <c r="AS2440" s="11"/>
      <c r="AT2440" s="11"/>
      <c r="AU2440" s="11"/>
      <c r="AV2440" s="11"/>
      <c r="AW2440" s="11"/>
      <c r="AX2440" s="11"/>
      <c r="AY2440" s="11"/>
      <c r="AZ2440" s="11"/>
      <c r="BA2440" s="11"/>
      <c r="BB2440" s="11"/>
      <c r="BC2440" s="11"/>
      <c r="BD2440" s="11"/>
      <c r="BE2440" s="11"/>
      <c r="BF2440" s="11"/>
      <c r="BG2440" s="11"/>
      <c r="BH2440" s="11"/>
      <c r="BI2440" s="11"/>
      <c r="BJ2440" s="11"/>
      <c r="BK2440" s="11"/>
      <c r="BL2440" s="11"/>
      <c r="BM2440" s="11"/>
      <c r="BN2440" s="11"/>
      <c r="BO2440" s="11"/>
      <c r="BP2440" s="1" t="str">
        <v>0- Port Costs</v>
      </c>
      <c r="BT2440" s="1" t="str">
        <v>0- Port Value</v>
      </c>
      <c r="BU2440" s="11"/>
    </row>
    <row r="2441" spans="8:73" hidden="1" outlineLevel="1" x14ac:dyDescent="0.3">
      <c r="H2441" s="1" t="str">
        <v>0 - BM Costs</v>
      </c>
      <c r="L2441" s="1" t="str">
        <v>0 - BM Port</v>
      </c>
      <c r="N2441" s="1" t="str">
        <v>0 - Port Assets</v>
      </c>
      <c r="O2441" s="11"/>
      <c r="P2441" s="11"/>
      <c r="Q2441" s="11"/>
      <c r="R2441" s="11"/>
      <c r="S2441" s="11"/>
      <c r="T2441" s="11"/>
      <c r="U2441" s="11"/>
      <c r="V2441" s="11"/>
      <c r="W2441" s="11"/>
      <c r="X2441" s="11"/>
      <c r="Y2441" s="11"/>
      <c r="Z2441" s="11"/>
      <c r="AA2441" s="11"/>
      <c r="AB2441" s="11"/>
      <c r="AC2441" s="11"/>
      <c r="AD2441" s="11"/>
      <c r="AE2441" s="11"/>
      <c r="AF2441" s="11"/>
      <c r="AG2441" s="11"/>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c r="BC2441" s="11"/>
      <c r="BD2441" s="11"/>
      <c r="BE2441" s="11"/>
      <c r="BF2441" s="11"/>
      <c r="BG2441" s="11"/>
      <c r="BH2441" s="11"/>
      <c r="BI2441" s="11"/>
      <c r="BJ2441" s="11"/>
      <c r="BK2441" s="11"/>
      <c r="BL2441" s="11"/>
      <c r="BM2441" s="11"/>
      <c r="BN2441" s="11"/>
      <c r="BO2441" s="11"/>
      <c r="BP2441" s="1" t="str">
        <v>0- Port Costs</v>
      </c>
      <c r="BT2441" s="1" t="str">
        <v>0- Port Value</v>
      </c>
      <c r="BU2441" s="11"/>
    </row>
    <row r="2442" spans="8:73" hidden="1" outlineLevel="1" x14ac:dyDescent="0.3">
      <c r="H2442" s="1" t="str">
        <v>0 - BM Costs</v>
      </c>
      <c r="L2442" s="1" t="str">
        <v>0 - BM Port</v>
      </c>
      <c r="N2442" s="1" t="str">
        <v>0 - Port Assets</v>
      </c>
      <c r="O2442" s="11"/>
      <c r="P2442" s="11"/>
      <c r="Q2442" s="11"/>
      <c r="R2442" s="11"/>
      <c r="S2442" s="11"/>
      <c r="T2442" s="11"/>
      <c r="U2442" s="11"/>
      <c r="V2442" s="11"/>
      <c r="W2442" s="11"/>
      <c r="X2442" s="11"/>
      <c r="Y2442" s="11"/>
      <c r="Z2442" s="11"/>
      <c r="AA2442" s="11"/>
      <c r="AB2442" s="11"/>
      <c r="AC2442" s="11"/>
      <c r="AD2442" s="11"/>
      <c r="AE2442" s="11"/>
      <c r="AF2442" s="11"/>
      <c r="AG2442" s="11"/>
      <c r="AH2442" s="11"/>
      <c r="AI2442" s="11"/>
      <c r="AJ2442" s="11"/>
      <c r="AK2442" s="11"/>
      <c r="AL2442" s="11"/>
      <c r="AM2442" s="11"/>
      <c r="AN2442" s="11"/>
      <c r="AO2442" s="11"/>
      <c r="AP2442" s="11"/>
      <c r="AQ2442" s="11"/>
      <c r="AR2442" s="11"/>
      <c r="AS2442" s="11"/>
      <c r="AT2442" s="11"/>
      <c r="AU2442" s="11"/>
      <c r="AV2442" s="11"/>
      <c r="AW2442" s="11"/>
      <c r="AX2442" s="11"/>
      <c r="AY2442" s="11"/>
      <c r="AZ2442" s="11"/>
      <c r="BA2442" s="11"/>
      <c r="BB2442" s="11"/>
      <c r="BC2442" s="11"/>
      <c r="BD2442" s="11"/>
      <c r="BE2442" s="11"/>
      <c r="BF2442" s="11"/>
      <c r="BG2442" s="11"/>
      <c r="BH2442" s="11"/>
      <c r="BI2442" s="11"/>
      <c r="BJ2442" s="11"/>
      <c r="BK2442" s="11"/>
      <c r="BL2442" s="11"/>
      <c r="BM2442" s="11"/>
      <c r="BN2442" s="11"/>
      <c r="BO2442" s="11"/>
      <c r="BP2442" s="1" t="str">
        <v>0- Port Costs</v>
      </c>
      <c r="BT2442" s="1" t="str">
        <v>0- Port Value</v>
      </c>
      <c r="BU2442" s="11"/>
    </row>
    <row r="2443" spans="8:73" hidden="1" outlineLevel="1" x14ac:dyDescent="0.3">
      <c r="H2443" s="1" t="str">
        <v>0 - BM Costs</v>
      </c>
      <c r="L2443" s="1" t="str">
        <v>0 - BM Port</v>
      </c>
      <c r="N2443" s="1" t="str">
        <v>0 - Port Assets</v>
      </c>
      <c r="O2443" s="11"/>
      <c r="P2443" s="11"/>
      <c r="Q2443" s="11"/>
      <c r="R2443" s="11"/>
      <c r="S2443" s="11"/>
      <c r="T2443" s="11"/>
      <c r="U2443" s="11"/>
      <c r="V2443" s="11"/>
      <c r="W2443" s="11"/>
      <c r="X2443" s="11"/>
      <c r="Y2443" s="11"/>
      <c r="Z2443" s="11"/>
      <c r="AA2443" s="11"/>
      <c r="AB2443" s="11"/>
      <c r="AC2443" s="11"/>
      <c r="AD2443" s="11"/>
      <c r="AE2443" s="11"/>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c r="BC2443" s="11"/>
      <c r="BD2443" s="11"/>
      <c r="BE2443" s="11"/>
      <c r="BF2443" s="11"/>
      <c r="BG2443" s="11"/>
      <c r="BH2443" s="11"/>
      <c r="BI2443" s="11"/>
      <c r="BJ2443" s="11"/>
      <c r="BK2443" s="11"/>
      <c r="BL2443" s="11"/>
      <c r="BM2443" s="11"/>
      <c r="BN2443" s="11"/>
      <c r="BO2443" s="11"/>
      <c r="BP2443" s="1" t="str">
        <v>0- Port Costs</v>
      </c>
      <c r="BT2443" s="1" t="str">
        <v>0- Port Value</v>
      </c>
      <c r="BU2443" s="11"/>
    </row>
    <row r="2444" spans="8:73" hidden="1" outlineLevel="1" x14ac:dyDescent="0.3">
      <c r="H2444" s="1" t="str">
        <v>0 - BM Costs</v>
      </c>
      <c r="L2444" s="1" t="str">
        <v>0 - BM Port</v>
      </c>
      <c r="N2444" s="1" t="str">
        <v>0 - Port Assets</v>
      </c>
      <c r="O2444" s="11"/>
      <c r="P2444" s="11"/>
      <c r="Q2444" s="11"/>
      <c r="R2444" s="11"/>
      <c r="S2444" s="11"/>
      <c r="T2444" s="11"/>
      <c r="U2444" s="11"/>
      <c r="V2444" s="11"/>
      <c r="W2444" s="11"/>
      <c r="X2444" s="11"/>
      <c r="Y2444" s="11"/>
      <c r="Z2444" s="11"/>
      <c r="AA2444" s="11"/>
      <c r="AB2444" s="11"/>
      <c r="AC2444" s="11"/>
      <c r="AD2444" s="11"/>
      <c r="AE2444" s="11"/>
      <c r="AF2444" s="11"/>
      <c r="AG2444" s="11"/>
      <c r="AH2444" s="11"/>
      <c r="AI2444" s="11"/>
      <c r="AJ2444" s="11"/>
      <c r="AK2444" s="11"/>
      <c r="AL2444" s="11"/>
      <c r="AM2444" s="11"/>
      <c r="AN2444" s="11"/>
      <c r="AO2444" s="11"/>
      <c r="AP2444" s="11"/>
      <c r="AQ2444" s="11"/>
      <c r="AR2444" s="11"/>
      <c r="AS2444" s="11"/>
      <c r="AT2444" s="11"/>
      <c r="AU2444" s="11"/>
      <c r="AV2444" s="11"/>
      <c r="AW2444" s="11"/>
      <c r="AX2444" s="11"/>
      <c r="AY2444" s="11"/>
      <c r="AZ2444" s="11"/>
      <c r="BA2444" s="11"/>
      <c r="BB2444" s="11"/>
      <c r="BC2444" s="11"/>
      <c r="BD2444" s="11"/>
      <c r="BE2444" s="11"/>
      <c r="BF2444" s="11"/>
      <c r="BG2444" s="11"/>
      <c r="BH2444" s="11"/>
      <c r="BI2444" s="11"/>
      <c r="BJ2444" s="11"/>
      <c r="BK2444" s="11"/>
      <c r="BL2444" s="11"/>
      <c r="BM2444" s="11"/>
      <c r="BN2444" s="11"/>
      <c r="BO2444" s="11"/>
      <c r="BP2444" s="1" t="str">
        <v>0- Port Costs</v>
      </c>
      <c r="BT2444" s="1" t="str">
        <v>0- Port Value</v>
      </c>
      <c r="BU2444" s="11"/>
    </row>
    <row r="2445" spans="8:73" hidden="1" outlineLevel="1" x14ac:dyDescent="0.3">
      <c r="H2445" s="1" t="str">
        <v>0 - BM Costs</v>
      </c>
      <c r="L2445" s="1" t="str">
        <v>0 - BM Port</v>
      </c>
      <c r="N2445" s="1" t="str">
        <v>0 - Port Assets</v>
      </c>
      <c r="O2445" s="11"/>
      <c r="P2445" s="11"/>
      <c r="Q2445" s="11"/>
      <c r="R2445" s="11"/>
      <c r="S2445" s="11"/>
      <c r="T2445" s="11"/>
      <c r="U2445" s="11"/>
      <c r="V2445" s="11"/>
      <c r="W2445" s="11"/>
      <c r="X2445" s="11"/>
      <c r="Y2445" s="11"/>
      <c r="Z2445" s="11"/>
      <c r="AA2445" s="11"/>
      <c r="AB2445" s="11"/>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c r="BC2445" s="11"/>
      <c r="BD2445" s="11"/>
      <c r="BE2445" s="11"/>
      <c r="BF2445" s="11"/>
      <c r="BG2445" s="11"/>
      <c r="BH2445" s="11"/>
      <c r="BI2445" s="11"/>
      <c r="BJ2445" s="11"/>
      <c r="BK2445" s="11"/>
      <c r="BL2445" s="11"/>
      <c r="BM2445" s="11"/>
      <c r="BN2445" s="11"/>
      <c r="BO2445" s="11"/>
      <c r="BP2445" s="1" t="str">
        <v>0- Port Costs</v>
      </c>
      <c r="BT2445" s="1" t="str">
        <v>0- Port Value</v>
      </c>
      <c r="BU2445" s="11"/>
    </row>
    <row r="2446" spans="8:73" hidden="1" outlineLevel="1" x14ac:dyDescent="0.3">
      <c r="H2446" s="1" t="str">
        <v>0 - BM Costs</v>
      </c>
      <c r="L2446" s="1" t="str">
        <v>0 - BM Port</v>
      </c>
      <c r="N2446" s="1" t="str">
        <v>0 - Port Assets</v>
      </c>
      <c r="O2446" s="11"/>
      <c r="P2446" s="11"/>
      <c r="Q2446" s="11"/>
      <c r="R2446" s="11"/>
      <c r="S2446" s="11"/>
      <c r="T2446" s="11"/>
      <c r="U2446" s="11"/>
      <c r="V2446" s="11"/>
      <c r="W2446" s="11"/>
      <c r="X2446" s="11"/>
      <c r="Y2446" s="11"/>
      <c r="Z2446" s="11"/>
      <c r="AA2446" s="11"/>
      <c r="AB2446" s="11"/>
      <c r="AC2446" s="11"/>
      <c r="AD2446" s="11"/>
      <c r="AE2446" s="11"/>
      <c r="AF2446" s="11"/>
      <c r="AG2446" s="11"/>
      <c r="AH2446" s="11"/>
      <c r="AI2446" s="11"/>
      <c r="AJ2446" s="11"/>
      <c r="AK2446" s="11"/>
      <c r="AL2446" s="11"/>
      <c r="AM2446" s="11"/>
      <c r="AN2446" s="11"/>
      <c r="AO2446" s="11"/>
      <c r="AP2446" s="11"/>
      <c r="AQ2446" s="11"/>
      <c r="AR2446" s="11"/>
      <c r="AS2446" s="11"/>
      <c r="AT2446" s="11"/>
      <c r="AU2446" s="11"/>
      <c r="AV2446" s="11"/>
      <c r="AW2446" s="11"/>
      <c r="AX2446" s="11"/>
      <c r="AY2446" s="11"/>
      <c r="AZ2446" s="11"/>
      <c r="BA2446" s="11"/>
      <c r="BB2446" s="11"/>
      <c r="BC2446" s="11"/>
      <c r="BD2446" s="11"/>
      <c r="BE2446" s="11"/>
      <c r="BF2446" s="11"/>
      <c r="BG2446" s="11"/>
      <c r="BH2446" s="11"/>
      <c r="BI2446" s="11"/>
      <c r="BJ2446" s="11"/>
      <c r="BK2446" s="11"/>
      <c r="BL2446" s="11"/>
      <c r="BM2446" s="11"/>
      <c r="BN2446" s="11"/>
      <c r="BO2446" s="11"/>
      <c r="BP2446" s="1" t="str">
        <v>0- Port Costs</v>
      </c>
      <c r="BT2446" s="1" t="str">
        <v>0- Port Value</v>
      </c>
      <c r="BU2446" s="11"/>
    </row>
    <row r="2447" spans="8:73" hidden="1" outlineLevel="1" x14ac:dyDescent="0.3">
      <c r="H2447" s="1" t="str">
        <v>0 - BM Costs</v>
      </c>
      <c r="L2447" s="1" t="str">
        <v>0 - BM Port</v>
      </c>
      <c r="N2447" s="1" t="str">
        <v>0 - Port Assets</v>
      </c>
      <c r="O2447" s="11"/>
      <c r="P2447" s="11"/>
      <c r="Q2447" s="11"/>
      <c r="R2447" s="11"/>
      <c r="S2447" s="11"/>
      <c r="T2447" s="11"/>
      <c r="U2447" s="11"/>
      <c r="V2447" s="11"/>
      <c r="W2447" s="11"/>
      <c r="X2447" s="11"/>
      <c r="Y2447" s="11"/>
      <c r="Z2447" s="11"/>
      <c r="AA2447" s="11"/>
      <c r="AB2447" s="11"/>
      <c r="AC2447" s="11"/>
      <c r="AD2447" s="11"/>
      <c r="AE2447" s="11"/>
      <c r="AF2447" s="11"/>
      <c r="AG2447" s="11"/>
      <c r="AH2447" s="11"/>
      <c r="AI2447" s="11"/>
      <c r="AJ2447" s="11"/>
      <c r="AK2447" s="11"/>
      <c r="AL2447" s="11"/>
      <c r="AM2447" s="11"/>
      <c r="AN2447" s="11"/>
      <c r="AO2447" s="11"/>
      <c r="AP2447" s="11"/>
      <c r="AQ2447" s="11"/>
      <c r="AR2447" s="11"/>
      <c r="AS2447" s="11"/>
      <c r="AT2447" s="11"/>
      <c r="AU2447" s="11"/>
      <c r="AV2447" s="11"/>
      <c r="AW2447" s="11"/>
      <c r="AX2447" s="11"/>
      <c r="AY2447" s="11"/>
      <c r="AZ2447" s="11"/>
      <c r="BA2447" s="11"/>
      <c r="BB2447" s="11"/>
      <c r="BC2447" s="11"/>
      <c r="BD2447" s="11"/>
      <c r="BE2447" s="11"/>
      <c r="BF2447" s="11"/>
      <c r="BG2447" s="11"/>
      <c r="BH2447" s="11"/>
      <c r="BI2447" s="11"/>
      <c r="BJ2447" s="11"/>
      <c r="BK2447" s="11"/>
      <c r="BL2447" s="11"/>
      <c r="BM2447" s="11"/>
      <c r="BN2447" s="11"/>
      <c r="BO2447" s="11"/>
      <c r="BP2447" s="1" t="str">
        <v>0- Port Costs</v>
      </c>
      <c r="BT2447" s="1" t="str">
        <v>0- Port Value</v>
      </c>
      <c r="BU2447" s="11"/>
    </row>
    <row r="2448" spans="8:73" hidden="1" outlineLevel="1" x14ac:dyDescent="0.3">
      <c r="H2448" s="1" t="str">
        <v>0 - BM Costs</v>
      </c>
      <c r="L2448" s="1" t="str">
        <v>0 - BM Port</v>
      </c>
      <c r="N2448" s="1" t="str">
        <v>0 - Port Assets</v>
      </c>
      <c r="O2448" s="11"/>
      <c r="P2448" s="11"/>
      <c r="Q2448" s="11"/>
      <c r="R2448" s="11"/>
      <c r="S2448" s="11"/>
      <c r="T2448" s="11"/>
      <c r="U2448" s="11"/>
      <c r="V2448" s="11"/>
      <c r="W2448" s="11"/>
      <c r="X2448" s="11"/>
      <c r="Y2448" s="11"/>
      <c r="Z2448" s="11"/>
      <c r="AA2448" s="11"/>
      <c r="AB2448" s="11"/>
      <c r="AC2448" s="11"/>
      <c r="AD2448" s="11"/>
      <c r="AE2448" s="11"/>
      <c r="AF2448" s="11"/>
      <c r="AG2448" s="11"/>
      <c r="AH2448" s="11"/>
      <c r="AI2448" s="11"/>
      <c r="AJ2448" s="11"/>
      <c r="AK2448" s="11"/>
      <c r="AL2448" s="11"/>
      <c r="AM2448" s="11"/>
      <c r="AN2448" s="11"/>
      <c r="AO2448" s="11"/>
      <c r="AP2448" s="11"/>
      <c r="AQ2448" s="11"/>
      <c r="AR2448" s="11"/>
      <c r="AS2448" s="11"/>
      <c r="AT2448" s="11"/>
      <c r="AU2448" s="11"/>
      <c r="AV2448" s="11"/>
      <c r="AW2448" s="11"/>
      <c r="AX2448" s="11"/>
      <c r="AY2448" s="11"/>
      <c r="AZ2448" s="11"/>
      <c r="BA2448" s="11"/>
      <c r="BB2448" s="11"/>
      <c r="BC2448" s="11"/>
      <c r="BD2448" s="11"/>
      <c r="BE2448" s="11"/>
      <c r="BF2448" s="11"/>
      <c r="BG2448" s="11"/>
      <c r="BH2448" s="11"/>
      <c r="BI2448" s="11"/>
      <c r="BJ2448" s="11"/>
      <c r="BK2448" s="11"/>
      <c r="BL2448" s="11"/>
      <c r="BM2448" s="11"/>
      <c r="BN2448" s="11"/>
      <c r="BO2448" s="11"/>
      <c r="BP2448" s="1" t="str">
        <v>0- Port Costs</v>
      </c>
      <c r="BT2448" s="1" t="str">
        <v>0- Port Value</v>
      </c>
      <c r="BU2448" s="11"/>
    </row>
    <row r="2449" spans="8:73" hidden="1" outlineLevel="1" x14ac:dyDescent="0.3">
      <c r="H2449" s="1" t="str">
        <v>0 - BM Costs</v>
      </c>
      <c r="L2449" s="1" t="str">
        <v>0 - BM Port</v>
      </c>
      <c r="N2449" s="1" t="str">
        <v>0 - Port Assets</v>
      </c>
      <c r="O2449" s="11"/>
      <c r="P2449" s="11"/>
      <c r="Q2449" s="11"/>
      <c r="R2449" s="11"/>
      <c r="S2449" s="11"/>
      <c r="T2449" s="11"/>
      <c r="U2449" s="11"/>
      <c r="V2449" s="11"/>
      <c r="W2449" s="11"/>
      <c r="X2449" s="11"/>
      <c r="Y2449" s="11"/>
      <c r="Z2449" s="11"/>
      <c r="AA2449" s="11"/>
      <c r="AB2449" s="11"/>
      <c r="AC2449" s="11"/>
      <c r="AD2449" s="11"/>
      <c r="AE2449" s="11"/>
      <c r="AF2449" s="11"/>
      <c r="AG2449" s="11"/>
      <c r="AH2449" s="11"/>
      <c r="AI2449" s="11"/>
      <c r="AJ2449" s="11"/>
      <c r="AK2449" s="11"/>
      <c r="AL2449" s="11"/>
      <c r="AM2449" s="11"/>
      <c r="AN2449" s="11"/>
      <c r="AO2449" s="11"/>
      <c r="AP2449" s="11"/>
      <c r="AQ2449" s="11"/>
      <c r="AR2449" s="11"/>
      <c r="AS2449" s="11"/>
      <c r="AT2449" s="11"/>
      <c r="AU2449" s="11"/>
      <c r="AV2449" s="11"/>
      <c r="AW2449" s="11"/>
      <c r="AX2449" s="11"/>
      <c r="AY2449" s="11"/>
      <c r="AZ2449" s="11"/>
      <c r="BA2449" s="11"/>
      <c r="BB2449" s="11"/>
      <c r="BC2449" s="11"/>
      <c r="BD2449" s="11"/>
      <c r="BE2449" s="11"/>
      <c r="BF2449" s="11"/>
      <c r="BG2449" s="11"/>
      <c r="BH2449" s="11"/>
      <c r="BI2449" s="11"/>
      <c r="BJ2449" s="11"/>
      <c r="BK2449" s="11"/>
      <c r="BL2449" s="11"/>
      <c r="BM2449" s="11"/>
      <c r="BN2449" s="11"/>
      <c r="BO2449" s="11"/>
      <c r="BP2449" s="1" t="str">
        <v>0- Port Costs</v>
      </c>
      <c r="BT2449" s="1" t="str">
        <v>0- Port Value</v>
      </c>
      <c r="BU2449" s="11"/>
    </row>
    <row r="2450" spans="8:73" hidden="1" outlineLevel="1" x14ac:dyDescent="0.3">
      <c r="H2450" s="1" t="str">
        <v>0 - BM Costs</v>
      </c>
      <c r="L2450" s="1" t="str">
        <v>0 - BM Port</v>
      </c>
      <c r="N2450" s="1" t="str">
        <v>0 - Port Assets</v>
      </c>
      <c r="O2450" s="11"/>
      <c r="P2450" s="11"/>
      <c r="Q2450" s="11"/>
      <c r="R2450" s="11"/>
      <c r="S2450" s="11"/>
      <c r="T2450" s="11"/>
      <c r="U2450" s="11"/>
      <c r="V2450" s="11"/>
      <c r="W2450" s="11"/>
      <c r="X2450" s="11"/>
      <c r="Y2450" s="11"/>
      <c r="Z2450" s="11"/>
      <c r="AA2450" s="11"/>
      <c r="AB2450" s="11"/>
      <c r="AC2450" s="11"/>
      <c r="AD2450" s="11"/>
      <c r="AE2450" s="11"/>
      <c r="AF2450" s="11"/>
      <c r="AG2450" s="11"/>
      <c r="AH2450" s="11"/>
      <c r="AI2450" s="11"/>
      <c r="AJ2450" s="11"/>
      <c r="AK2450" s="11"/>
      <c r="AL2450" s="11"/>
      <c r="AM2450" s="11"/>
      <c r="AN2450" s="11"/>
      <c r="AO2450" s="11"/>
      <c r="AP2450" s="11"/>
      <c r="AQ2450" s="11"/>
      <c r="AR2450" s="11"/>
      <c r="AS2450" s="11"/>
      <c r="AT2450" s="11"/>
      <c r="AU2450" s="11"/>
      <c r="AV2450" s="11"/>
      <c r="AW2450" s="11"/>
      <c r="AX2450" s="11"/>
      <c r="AY2450" s="11"/>
      <c r="AZ2450" s="11"/>
      <c r="BA2450" s="11"/>
      <c r="BB2450" s="11"/>
      <c r="BC2450" s="11"/>
      <c r="BD2450" s="11"/>
      <c r="BE2450" s="11"/>
      <c r="BF2450" s="11"/>
      <c r="BG2450" s="11"/>
      <c r="BH2450" s="11"/>
      <c r="BI2450" s="11"/>
      <c r="BJ2450" s="11"/>
      <c r="BK2450" s="11"/>
      <c r="BL2450" s="11"/>
      <c r="BM2450" s="11"/>
      <c r="BN2450" s="11"/>
      <c r="BO2450" s="11"/>
      <c r="BP2450" s="1" t="str">
        <v>0- Port Costs</v>
      </c>
      <c r="BT2450" s="1" t="str">
        <v>0- Port Value</v>
      </c>
      <c r="BU2450" s="11"/>
    </row>
    <row r="2451" spans="8:73" hidden="1" outlineLevel="1" x14ac:dyDescent="0.3">
      <c r="H2451" s="1" t="str">
        <v>0 - BM Costs</v>
      </c>
      <c r="L2451" s="1" t="str">
        <v>0 - BM Port</v>
      </c>
      <c r="N2451" s="1" t="str">
        <v>0 - Port Assets</v>
      </c>
      <c r="O2451" s="11"/>
      <c r="P2451" s="11"/>
      <c r="Q2451" s="11"/>
      <c r="R2451" s="11"/>
      <c r="S2451" s="11"/>
      <c r="T2451" s="11"/>
      <c r="U2451" s="11"/>
      <c r="V2451" s="11"/>
      <c r="W2451" s="11"/>
      <c r="X2451" s="11"/>
      <c r="Y2451" s="11"/>
      <c r="Z2451" s="11"/>
      <c r="AA2451" s="11"/>
      <c r="AB2451" s="11"/>
      <c r="AC2451" s="11"/>
      <c r="AD2451" s="11"/>
      <c r="AE2451" s="11"/>
      <c r="AF2451" s="11"/>
      <c r="AG2451" s="11"/>
      <c r="AH2451" s="11"/>
      <c r="AI2451" s="11"/>
      <c r="AJ2451" s="11"/>
      <c r="AK2451" s="11"/>
      <c r="AL2451" s="11"/>
      <c r="AM2451" s="11"/>
      <c r="AN2451" s="11"/>
      <c r="AO2451" s="11"/>
      <c r="AP2451" s="11"/>
      <c r="AQ2451" s="11"/>
      <c r="AR2451" s="11"/>
      <c r="AS2451" s="11"/>
      <c r="AT2451" s="11"/>
      <c r="AU2451" s="11"/>
      <c r="AV2451" s="11"/>
      <c r="AW2451" s="11"/>
      <c r="AX2451" s="11"/>
      <c r="AY2451" s="11"/>
      <c r="AZ2451" s="11"/>
      <c r="BA2451" s="11"/>
      <c r="BB2451" s="11"/>
      <c r="BC2451" s="11"/>
      <c r="BD2451" s="11"/>
      <c r="BE2451" s="11"/>
      <c r="BF2451" s="11"/>
      <c r="BG2451" s="11"/>
      <c r="BH2451" s="11"/>
      <c r="BI2451" s="11"/>
      <c r="BJ2451" s="11"/>
      <c r="BK2451" s="11"/>
      <c r="BL2451" s="11"/>
      <c r="BM2451" s="11"/>
      <c r="BN2451" s="11"/>
      <c r="BO2451" s="11"/>
      <c r="BP2451" s="1" t="str">
        <v>0- Port Costs</v>
      </c>
      <c r="BT2451" s="1" t="str">
        <v>0- Port Value</v>
      </c>
      <c r="BU2451" s="11"/>
    </row>
    <row r="2452" spans="8:73" hidden="1" outlineLevel="1" x14ac:dyDescent="0.3">
      <c r="H2452" s="1" t="str">
        <v>0 - BM Costs</v>
      </c>
      <c r="L2452" s="1" t="str">
        <v>0 - BM Port</v>
      </c>
      <c r="N2452" s="1" t="str">
        <v>0 - Port Assets</v>
      </c>
      <c r="O2452" s="11"/>
      <c r="P2452" s="11"/>
      <c r="Q2452" s="11"/>
      <c r="R2452" s="11"/>
      <c r="S2452" s="11"/>
      <c r="T2452" s="11"/>
      <c r="U2452" s="11"/>
      <c r="V2452" s="11"/>
      <c r="W2452" s="11"/>
      <c r="X2452" s="11"/>
      <c r="Y2452" s="11"/>
      <c r="Z2452" s="11"/>
      <c r="AA2452" s="11"/>
      <c r="AB2452" s="11"/>
      <c r="AC2452" s="11"/>
      <c r="AD2452" s="11"/>
      <c r="AE2452" s="11"/>
      <c r="AF2452" s="11"/>
      <c r="AG2452" s="11"/>
      <c r="AH2452" s="11"/>
      <c r="AI2452" s="11"/>
      <c r="AJ2452" s="11"/>
      <c r="AK2452" s="11"/>
      <c r="AL2452" s="11"/>
      <c r="AM2452" s="11"/>
      <c r="AN2452" s="11"/>
      <c r="AO2452" s="11"/>
      <c r="AP2452" s="11"/>
      <c r="AQ2452" s="11"/>
      <c r="AR2452" s="11"/>
      <c r="AS2452" s="11"/>
      <c r="AT2452" s="11"/>
      <c r="AU2452" s="11"/>
      <c r="AV2452" s="11"/>
      <c r="AW2452" s="11"/>
      <c r="AX2452" s="11"/>
      <c r="AY2452" s="11"/>
      <c r="AZ2452" s="11"/>
      <c r="BA2452" s="11"/>
      <c r="BB2452" s="11"/>
      <c r="BC2452" s="11"/>
      <c r="BD2452" s="11"/>
      <c r="BE2452" s="11"/>
      <c r="BF2452" s="11"/>
      <c r="BG2452" s="11"/>
      <c r="BH2452" s="11"/>
      <c r="BI2452" s="11"/>
      <c r="BJ2452" s="11"/>
      <c r="BK2452" s="11"/>
      <c r="BL2452" s="11"/>
      <c r="BM2452" s="11"/>
      <c r="BN2452" s="11"/>
      <c r="BO2452" s="11"/>
      <c r="BP2452" s="1" t="str">
        <v>0- Port Costs</v>
      </c>
      <c r="BT2452" s="1" t="str">
        <v>0- Port Value</v>
      </c>
      <c r="BU2452" s="11"/>
    </row>
    <row r="2453" spans="8:73" hidden="1" outlineLevel="1" x14ac:dyDescent="0.3">
      <c r="H2453" s="1" t="str">
        <v>0 - BM Costs</v>
      </c>
      <c r="L2453" s="1" t="str">
        <v>0 - BM Port</v>
      </c>
      <c r="N2453" s="1" t="str">
        <v>0 - Port Assets</v>
      </c>
      <c r="O2453" s="11"/>
      <c r="P2453" s="11"/>
      <c r="Q2453" s="11"/>
      <c r="R2453" s="11"/>
      <c r="S2453" s="11"/>
      <c r="T2453" s="11"/>
      <c r="U2453" s="11"/>
      <c r="V2453" s="11"/>
      <c r="W2453" s="11"/>
      <c r="X2453" s="11"/>
      <c r="Y2453" s="11"/>
      <c r="Z2453" s="11"/>
      <c r="AA2453" s="11"/>
      <c r="AB2453" s="11"/>
      <c r="AC2453" s="11"/>
      <c r="AD2453" s="11"/>
      <c r="AE2453" s="11"/>
      <c r="AF2453" s="11"/>
      <c r="AG2453" s="11"/>
      <c r="AH2453" s="11"/>
      <c r="AI2453" s="11"/>
      <c r="AJ2453" s="11"/>
      <c r="AK2453" s="11"/>
      <c r="AL2453" s="11"/>
      <c r="AM2453" s="11"/>
      <c r="AN2453" s="11"/>
      <c r="AO2453" s="11"/>
      <c r="AP2453" s="11"/>
      <c r="AQ2453" s="11"/>
      <c r="AR2453" s="11"/>
      <c r="AS2453" s="11"/>
      <c r="AT2453" s="11"/>
      <c r="AU2453" s="11"/>
      <c r="AV2453" s="11"/>
      <c r="AW2453" s="11"/>
      <c r="AX2453" s="11"/>
      <c r="AY2453" s="11"/>
      <c r="AZ2453" s="11"/>
      <c r="BA2453" s="11"/>
      <c r="BB2453" s="11"/>
      <c r="BC2453" s="11"/>
      <c r="BD2453" s="11"/>
      <c r="BE2453" s="11"/>
      <c r="BF2453" s="11"/>
      <c r="BG2453" s="11"/>
      <c r="BH2453" s="11"/>
      <c r="BI2453" s="11"/>
      <c r="BJ2453" s="11"/>
      <c r="BK2453" s="11"/>
      <c r="BL2453" s="11"/>
      <c r="BM2453" s="11"/>
      <c r="BN2453" s="11"/>
      <c r="BO2453" s="11"/>
      <c r="BP2453" s="1" t="str">
        <v>0- Port Costs</v>
      </c>
      <c r="BT2453" s="1" t="str">
        <v>0- Port Value</v>
      </c>
      <c r="BU2453" s="11"/>
    </row>
    <row r="2454" spans="8:73" hidden="1" outlineLevel="1" x14ac:dyDescent="0.3">
      <c r="H2454" s="1" t="str">
        <v>0 - BM Costs</v>
      </c>
      <c r="L2454" s="1" t="str">
        <v>0 - BM Port</v>
      </c>
      <c r="N2454" s="1" t="str">
        <v>0 - Port Assets</v>
      </c>
      <c r="O2454" s="11"/>
      <c r="P2454" s="11"/>
      <c r="Q2454" s="11"/>
      <c r="R2454" s="11"/>
      <c r="S2454" s="11"/>
      <c r="T2454" s="11"/>
      <c r="U2454" s="11"/>
      <c r="V2454" s="11"/>
      <c r="W2454" s="11"/>
      <c r="X2454" s="11"/>
      <c r="Y2454" s="11"/>
      <c r="Z2454" s="11"/>
      <c r="AA2454" s="11"/>
      <c r="AB2454" s="11"/>
      <c r="AC2454" s="11"/>
      <c r="AD2454" s="11"/>
      <c r="AE2454" s="11"/>
      <c r="AF2454" s="11"/>
      <c r="AG2454" s="11"/>
      <c r="AH2454" s="11"/>
      <c r="AI2454" s="11"/>
      <c r="AJ2454" s="11"/>
      <c r="AK2454" s="11"/>
      <c r="AL2454" s="11"/>
      <c r="AM2454" s="11"/>
      <c r="AN2454" s="11"/>
      <c r="AO2454" s="11"/>
      <c r="AP2454" s="11"/>
      <c r="AQ2454" s="11"/>
      <c r="AR2454" s="11"/>
      <c r="AS2454" s="11"/>
      <c r="AT2454" s="11"/>
      <c r="AU2454" s="11"/>
      <c r="AV2454" s="11"/>
      <c r="AW2454" s="11"/>
      <c r="AX2454" s="11"/>
      <c r="AY2454" s="11"/>
      <c r="AZ2454" s="11"/>
      <c r="BA2454" s="11"/>
      <c r="BB2454" s="11"/>
      <c r="BC2454" s="11"/>
      <c r="BD2454" s="11"/>
      <c r="BE2454" s="11"/>
      <c r="BF2454" s="11"/>
      <c r="BG2454" s="11"/>
      <c r="BH2454" s="11"/>
      <c r="BI2454" s="11"/>
      <c r="BJ2454" s="11"/>
      <c r="BK2454" s="11"/>
      <c r="BL2454" s="11"/>
      <c r="BM2454" s="11"/>
      <c r="BN2454" s="11"/>
      <c r="BO2454" s="11"/>
      <c r="BP2454" s="1" t="str">
        <v>0- Port Costs</v>
      </c>
      <c r="BT2454" s="1" t="str">
        <v>0- Port Value</v>
      </c>
      <c r="BU2454" s="11"/>
    </row>
    <row r="2455" spans="8:73" hidden="1" outlineLevel="1" x14ac:dyDescent="0.3">
      <c r="H2455" s="1" t="str">
        <v>0 - BM Costs</v>
      </c>
      <c r="L2455" s="1" t="str">
        <v>0 - BM Port</v>
      </c>
      <c r="N2455" s="1" t="str">
        <v>0 - Port Assets</v>
      </c>
      <c r="O2455" s="11"/>
      <c r="P2455" s="11"/>
      <c r="Q2455" s="11"/>
      <c r="R2455" s="11"/>
      <c r="S2455" s="11"/>
      <c r="T2455" s="11"/>
      <c r="U2455" s="11"/>
      <c r="V2455" s="11"/>
      <c r="W2455" s="11"/>
      <c r="X2455" s="11"/>
      <c r="Y2455" s="11"/>
      <c r="Z2455" s="11"/>
      <c r="AA2455" s="11"/>
      <c r="AB2455" s="11"/>
      <c r="AC2455" s="11"/>
      <c r="AD2455" s="11"/>
      <c r="AE2455" s="11"/>
      <c r="AF2455" s="11"/>
      <c r="AG2455" s="11"/>
      <c r="AH2455" s="11"/>
      <c r="AI2455" s="11"/>
      <c r="AJ2455" s="11"/>
      <c r="AK2455" s="11"/>
      <c r="AL2455" s="11"/>
      <c r="AM2455" s="11"/>
      <c r="AN2455" s="11"/>
      <c r="AO2455" s="11"/>
      <c r="AP2455" s="11"/>
      <c r="AQ2455" s="11"/>
      <c r="AR2455" s="11"/>
      <c r="AS2455" s="11"/>
      <c r="AT2455" s="11"/>
      <c r="AU2455" s="11"/>
      <c r="AV2455" s="11"/>
      <c r="AW2455" s="11"/>
      <c r="AX2455" s="11"/>
      <c r="AY2455" s="11"/>
      <c r="AZ2455" s="11"/>
      <c r="BA2455" s="11"/>
      <c r="BB2455" s="11"/>
      <c r="BC2455" s="11"/>
      <c r="BD2455" s="11"/>
      <c r="BE2455" s="11"/>
      <c r="BF2455" s="11"/>
      <c r="BG2455" s="11"/>
      <c r="BH2455" s="11"/>
      <c r="BI2455" s="11"/>
      <c r="BJ2455" s="11"/>
      <c r="BK2455" s="11"/>
      <c r="BL2455" s="11"/>
      <c r="BM2455" s="11"/>
      <c r="BN2455" s="11"/>
      <c r="BO2455" s="11"/>
      <c r="BP2455" s="1" t="str">
        <v>0- Port Costs</v>
      </c>
      <c r="BT2455" s="1" t="str">
        <v>0- Port Value</v>
      </c>
      <c r="BU2455" s="11"/>
    </row>
    <row r="2456" spans="8:73" hidden="1" outlineLevel="1" x14ac:dyDescent="0.3">
      <c r="H2456" s="1" t="str">
        <v>0 - BM Costs</v>
      </c>
      <c r="L2456" s="1" t="str">
        <v>0 - BM Port</v>
      </c>
      <c r="N2456" s="1" t="str">
        <v>0 - Port Assets</v>
      </c>
      <c r="O2456" s="11"/>
      <c r="P2456" s="11"/>
      <c r="Q2456" s="11"/>
      <c r="R2456" s="11"/>
      <c r="S2456" s="11"/>
      <c r="T2456" s="11"/>
      <c r="U2456" s="11"/>
      <c r="V2456" s="11"/>
      <c r="W2456" s="11"/>
      <c r="X2456" s="11"/>
      <c r="Y2456" s="11"/>
      <c r="Z2456" s="11"/>
      <c r="AA2456" s="11"/>
      <c r="AB2456" s="11"/>
      <c r="AC2456" s="11"/>
      <c r="AD2456" s="11"/>
      <c r="AE2456" s="11"/>
      <c r="AF2456" s="11"/>
      <c r="AG2456" s="11"/>
      <c r="AH2456" s="11"/>
      <c r="AI2456" s="11"/>
      <c r="AJ2456" s="11"/>
      <c r="AK2456" s="11"/>
      <c r="AL2456" s="11"/>
      <c r="AM2456" s="11"/>
      <c r="AN2456" s="11"/>
      <c r="AO2456" s="11"/>
      <c r="AP2456" s="11"/>
      <c r="AQ2456" s="11"/>
      <c r="AR2456" s="11"/>
      <c r="AS2456" s="11"/>
      <c r="AT2456" s="11"/>
      <c r="AU2456" s="11"/>
      <c r="AV2456" s="11"/>
      <c r="AW2456" s="11"/>
      <c r="AX2456" s="11"/>
      <c r="AY2456" s="11"/>
      <c r="AZ2456" s="11"/>
      <c r="BA2456" s="11"/>
      <c r="BB2456" s="11"/>
      <c r="BC2456" s="11"/>
      <c r="BD2456" s="11"/>
      <c r="BE2456" s="11"/>
      <c r="BF2456" s="11"/>
      <c r="BG2456" s="11"/>
      <c r="BH2456" s="11"/>
      <c r="BI2456" s="11"/>
      <c r="BJ2456" s="11"/>
      <c r="BK2456" s="11"/>
      <c r="BL2456" s="11"/>
      <c r="BM2456" s="11"/>
      <c r="BN2456" s="11"/>
      <c r="BO2456" s="11"/>
      <c r="BP2456" s="1" t="str">
        <v>0- Port Costs</v>
      </c>
      <c r="BT2456" s="1" t="str">
        <v>0- Port Value</v>
      </c>
      <c r="BU2456" s="11"/>
    </row>
    <row r="2457" spans="8:73" hidden="1" outlineLevel="1" x14ac:dyDescent="0.3">
      <c r="H2457" s="1" t="str">
        <v>0 - BM Costs</v>
      </c>
      <c r="L2457" s="1" t="str">
        <v>0 - BM Port</v>
      </c>
      <c r="N2457" s="1" t="str">
        <v>0 - Port Assets</v>
      </c>
      <c r="O2457" s="11"/>
      <c r="P2457" s="11"/>
      <c r="Q2457" s="11"/>
      <c r="R2457" s="11"/>
      <c r="S2457" s="11"/>
      <c r="T2457" s="11"/>
      <c r="U2457" s="11"/>
      <c r="V2457" s="11"/>
      <c r="W2457" s="11"/>
      <c r="X2457" s="11"/>
      <c r="Y2457" s="11"/>
      <c r="Z2457" s="11"/>
      <c r="AA2457" s="11"/>
      <c r="AB2457" s="11"/>
      <c r="AC2457" s="11"/>
      <c r="AD2457" s="11"/>
      <c r="AE2457" s="11"/>
      <c r="AF2457" s="11"/>
      <c r="AG2457" s="11"/>
      <c r="AH2457" s="11"/>
      <c r="AI2457" s="11"/>
      <c r="AJ2457" s="11"/>
      <c r="AK2457" s="11"/>
      <c r="AL2457" s="11"/>
      <c r="AM2457" s="11"/>
      <c r="AN2457" s="11"/>
      <c r="AO2457" s="11"/>
      <c r="AP2457" s="11"/>
      <c r="AQ2457" s="11"/>
      <c r="AR2457" s="11"/>
      <c r="AS2457" s="11"/>
      <c r="AT2457" s="11"/>
      <c r="AU2457" s="11"/>
      <c r="AV2457" s="11"/>
      <c r="AW2457" s="11"/>
      <c r="AX2457" s="11"/>
      <c r="AY2457" s="11"/>
      <c r="AZ2457" s="11"/>
      <c r="BA2457" s="11"/>
      <c r="BB2457" s="11"/>
      <c r="BC2457" s="11"/>
      <c r="BD2457" s="11"/>
      <c r="BE2457" s="11"/>
      <c r="BF2457" s="11"/>
      <c r="BG2457" s="11"/>
      <c r="BH2457" s="11"/>
      <c r="BI2457" s="11"/>
      <c r="BJ2457" s="11"/>
      <c r="BK2457" s="11"/>
      <c r="BL2457" s="11"/>
      <c r="BM2457" s="11"/>
      <c r="BN2457" s="11"/>
      <c r="BO2457" s="11"/>
      <c r="BP2457" s="1" t="str">
        <v>0- Port Costs</v>
      </c>
      <c r="BT2457" s="1" t="str">
        <v>0- Port Value</v>
      </c>
      <c r="BU2457" s="11"/>
    </row>
    <row r="2458" spans="8:73" hidden="1" outlineLevel="1" x14ac:dyDescent="0.3">
      <c r="H2458" s="1" t="str">
        <v>0 - BM Costs</v>
      </c>
      <c r="L2458" s="1" t="str">
        <v>0 - BM Port</v>
      </c>
      <c r="N2458" s="1" t="str">
        <v>0 - Port Assets</v>
      </c>
      <c r="O2458" s="11"/>
      <c r="P2458" s="11"/>
      <c r="Q2458" s="11"/>
      <c r="R2458" s="11"/>
      <c r="S2458" s="11"/>
      <c r="T2458" s="11"/>
      <c r="U2458" s="11"/>
      <c r="V2458" s="11"/>
      <c r="W2458" s="11"/>
      <c r="X2458" s="11"/>
      <c r="Y2458" s="11"/>
      <c r="Z2458" s="11"/>
      <c r="AA2458" s="11"/>
      <c r="AB2458" s="11"/>
      <c r="AC2458" s="11"/>
      <c r="AD2458" s="11"/>
      <c r="AE2458" s="11"/>
      <c r="AF2458" s="11"/>
      <c r="AG2458" s="11"/>
      <c r="AH2458" s="11"/>
      <c r="AI2458" s="11"/>
      <c r="AJ2458" s="11"/>
      <c r="AK2458" s="11"/>
      <c r="AL2458" s="11"/>
      <c r="AM2458" s="11"/>
      <c r="AN2458" s="11"/>
      <c r="AO2458" s="11"/>
      <c r="AP2458" s="11"/>
      <c r="AQ2458" s="11"/>
      <c r="AR2458" s="11"/>
      <c r="AS2458" s="11"/>
      <c r="AT2458" s="11"/>
      <c r="AU2458" s="11"/>
      <c r="AV2458" s="11"/>
      <c r="AW2458" s="11"/>
      <c r="AX2458" s="11"/>
      <c r="AY2458" s="11"/>
      <c r="AZ2458" s="11"/>
      <c r="BA2458" s="11"/>
      <c r="BB2458" s="11"/>
      <c r="BC2458" s="11"/>
      <c r="BD2458" s="11"/>
      <c r="BE2458" s="11"/>
      <c r="BF2458" s="11"/>
      <c r="BG2458" s="11"/>
      <c r="BH2458" s="11"/>
      <c r="BI2458" s="11"/>
      <c r="BJ2458" s="11"/>
      <c r="BK2458" s="11"/>
      <c r="BL2458" s="11"/>
      <c r="BM2458" s="11"/>
      <c r="BN2458" s="11"/>
      <c r="BO2458" s="11"/>
      <c r="BP2458" s="1" t="str">
        <v>0- Port Costs</v>
      </c>
      <c r="BT2458" s="1" t="str">
        <v>0- Port Value</v>
      </c>
      <c r="BU2458" s="11"/>
    </row>
    <row r="2459" spans="8:73" hidden="1" outlineLevel="1" x14ac:dyDescent="0.3">
      <c r="H2459" s="1" t="str">
        <v>0 - BM Costs</v>
      </c>
      <c r="L2459" s="1" t="str">
        <v>0 - BM Port</v>
      </c>
      <c r="N2459" s="1" t="str">
        <v>0 - Port Assets</v>
      </c>
      <c r="O2459" s="11"/>
      <c r="P2459" s="11"/>
      <c r="Q2459" s="11"/>
      <c r="R2459" s="11"/>
      <c r="S2459" s="11"/>
      <c r="T2459" s="11"/>
      <c r="U2459" s="11"/>
      <c r="V2459" s="11"/>
      <c r="W2459" s="11"/>
      <c r="X2459" s="11"/>
      <c r="Y2459" s="11"/>
      <c r="Z2459" s="11"/>
      <c r="AA2459" s="11"/>
      <c r="AB2459" s="11"/>
      <c r="AC2459" s="11"/>
      <c r="AD2459" s="11"/>
      <c r="AE2459" s="11"/>
      <c r="AF2459" s="11"/>
      <c r="AG2459" s="11"/>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c r="BC2459" s="11"/>
      <c r="BD2459" s="11"/>
      <c r="BE2459" s="11"/>
      <c r="BF2459" s="11"/>
      <c r="BG2459" s="11"/>
      <c r="BH2459" s="11"/>
      <c r="BI2459" s="11"/>
      <c r="BJ2459" s="11"/>
      <c r="BK2459" s="11"/>
      <c r="BL2459" s="11"/>
      <c r="BM2459" s="11"/>
      <c r="BN2459" s="11"/>
      <c r="BO2459" s="11"/>
      <c r="BP2459" s="1" t="str">
        <v>0- Port Costs</v>
      </c>
      <c r="BT2459" s="1" t="str">
        <v>0- Port Value</v>
      </c>
      <c r="BU2459" s="11"/>
    </row>
    <row r="2460" spans="8:73" hidden="1" outlineLevel="1" x14ac:dyDescent="0.3">
      <c r="H2460" s="1" t="str">
        <v>0 - BM Costs</v>
      </c>
      <c r="L2460" s="1" t="str">
        <v>0 - BM Port</v>
      </c>
      <c r="N2460" s="1" t="str">
        <v>0 - Port Assets</v>
      </c>
      <c r="O2460" s="11"/>
      <c r="P2460" s="11"/>
      <c r="Q2460" s="11"/>
      <c r="R2460" s="11"/>
      <c r="S2460" s="11"/>
      <c r="T2460" s="11"/>
      <c r="U2460" s="11"/>
      <c r="V2460" s="11"/>
      <c r="W2460" s="11"/>
      <c r="X2460" s="11"/>
      <c r="Y2460" s="11"/>
      <c r="Z2460" s="11"/>
      <c r="AA2460" s="11"/>
      <c r="AB2460" s="11"/>
      <c r="AC2460" s="11"/>
      <c r="AD2460" s="11"/>
      <c r="AE2460" s="11"/>
      <c r="AF2460" s="11"/>
      <c r="AG2460" s="11"/>
      <c r="AH2460" s="11"/>
      <c r="AI2460" s="11"/>
      <c r="AJ2460" s="11"/>
      <c r="AK2460" s="11"/>
      <c r="AL2460" s="11"/>
      <c r="AM2460" s="11"/>
      <c r="AN2460" s="11"/>
      <c r="AO2460" s="11"/>
      <c r="AP2460" s="11"/>
      <c r="AQ2460" s="11"/>
      <c r="AR2460" s="11"/>
      <c r="AS2460" s="11"/>
      <c r="AT2460" s="11"/>
      <c r="AU2460" s="11"/>
      <c r="AV2460" s="11"/>
      <c r="AW2460" s="11"/>
      <c r="AX2460" s="11"/>
      <c r="AY2460" s="11"/>
      <c r="AZ2460" s="11"/>
      <c r="BA2460" s="11"/>
      <c r="BB2460" s="11"/>
      <c r="BC2460" s="11"/>
      <c r="BD2460" s="11"/>
      <c r="BE2460" s="11"/>
      <c r="BF2460" s="11"/>
      <c r="BG2460" s="11"/>
      <c r="BH2460" s="11"/>
      <c r="BI2460" s="11"/>
      <c r="BJ2460" s="11"/>
      <c r="BK2460" s="11"/>
      <c r="BL2460" s="11"/>
      <c r="BM2460" s="11"/>
      <c r="BN2460" s="11"/>
      <c r="BO2460" s="11"/>
      <c r="BP2460" s="1" t="str">
        <v>0- Port Costs</v>
      </c>
      <c r="BT2460" s="1" t="str">
        <v>0- Port Value</v>
      </c>
      <c r="BU2460" s="11"/>
    </row>
    <row r="2461" spans="8:73" hidden="1" outlineLevel="1" x14ac:dyDescent="0.3">
      <c r="H2461" s="1" t="str">
        <v>0 - BM Costs</v>
      </c>
      <c r="L2461" s="1" t="str">
        <v>0 - BM Port</v>
      </c>
      <c r="N2461" s="1" t="str">
        <v>0 - Port Assets</v>
      </c>
      <c r="O2461" s="11"/>
      <c r="P2461" s="11"/>
      <c r="Q2461" s="11"/>
      <c r="R2461" s="11"/>
      <c r="S2461" s="11"/>
      <c r="T2461" s="11"/>
      <c r="U2461" s="11"/>
      <c r="V2461" s="11"/>
      <c r="W2461" s="11"/>
      <c r="X2461" s="11"/>
      <c r="Y2461" s="11"/>
      <c r="Z2461" s="11"/>
      <c r="AA2461" s="11"/>
      <c r="AB2461" s="11"/>
      <c r="AC2461" s="11"/>
      <c r="AD2461" s="11"/>
      <c r="AE2461" s="11"/>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c r="BC2461" s="11"/>
      <c r="BD2461" s="11"/>
      <c r="BE2461" s="11"/>
      <c r="BF2461" s="11"/>
      <c r="BG2461" s="11"/>
      <c r="BH2461" s="11"/>
      <c r="BI2461" s="11"/>
      <c r="BJ2461" s="11"/>
      <c r="BK2461" s="11"/>
      <c r="BL2461" s="11"/>
      <c r="BM2461" s="11"/>
      <c r="BN2461" s="11"/>
      <c r="BO2461" s="11"/>
      <c r="BP2461" s="1" t="str">
        <v>0- Port Costs</v>
      </c>
      <c r="BT2461" s="1" t="str">
        <v>0- Port Value</v>
      </c>
      <c r="BU2461" s="11"/>
    </row>
    <row r="2462" spans="8:73" hidden="1" outlineLevel="1" x14ac:dyDescent="0.3">
      <c r="H2462" s="1" t="str">
        <v>0 - BM Costs</v>
      </c>
      <c r="L2462" s="1" t="str">
        <v>0 - BM Port</v>
      </c>
      <c r="N2462" s="1" t="str">
        <v>0 - Port Assets</v>
      </c>
      <c r="O2462" s="11"/>
      <c r="P2462" s="11"/>
      <c r="Q2462" s="11"/>
      <c r="R2462" s="11"/>
      <c r="S2462" s="11"/>
      <c r="T2462" s="11"/>
      <c r="U2462" s="11"/>
      <c r="V2462" s="11"/>
      <c r="W2462" s="11"/>
      <c r="X2462" s="11"/>
      <c r="Y2462" s="11"/>
      <c r="Z2462" s="11"/>
      <c r="AA2462" s="11"/>
      <c r="AB2462" s="11"/>
      <c r="AC2462" s="11"/>
      <c r="AD2462" s="11"/>
      <c r="AE2462" s="11"/>
      <c r="AF2462" s="11"/>
      <c r="AG2462" s="11"/>
      <c r="AH2462" s="11"/>
      <c r="AI2462" s="11"/>
      <c r="AJ2462" s="11"/>
      <c r="AK2462" s="11"/>
      <c r="AL2462" s="11"/>
      <c r="AM2462" s="11"/>
      <c r="AN2462" s="11"/>
      <c r="AO2462" s="11"/>
      <c r="AP2462" s="11"/>
      <c r="AQ2462" s="11"/>
      <c r="AR2462" s="11"/>
      <c r="AS2462" s="11"/>
      <c r="AT2462" s="11"/>
      <c r="AU2462" s="11"/>
      <c r="AV2462" s="11"/>
      <c r="AW2462" s="11"/>
      <c r="AX2462" s="11"/>
      <c r="AY2462" s="11"/>
      <c r="AZ2462" s="11"/>
      <c r="BA2462" s="11"/>
      <c r="BB2462" s="11"/>
      <c r="BC2462" s="11"/>
      <c r="BD2462" s="11"/>
      <c r="BE2462" s="11"/>
      <c r="BF2462" s="11"/>
      <c r="BG2462" s="11"/>
      <c r="BH2462" s="11"/>
      <c r="BI2462" s="11"/>
      <c r="BJ2462" s="11"/>
      <c r="BK2462" s="11"/>
      <c r="BL2462" s="11"/>
      <c r="BM2462" s="11"/>
      <c r="BN2462" s="11"/>
      <c r="BO2462" s="11"/>
      <c r="BP2462" s="1" t="str">
        <v>0- Port Costs</v>
      </c>
      <c r="BT2462" s="1" t="str">
        <v>0- Port Value</v>
      </c>
      <c r="BU2462" s="11"/>
    </row>
    <row r="2463" spans="8:73" hidden="1" outlineLevel="1" x14ac:dyDescent="0.3">
      <c r="H2463" s="1" t="str">
        <v>0 - BM Costs</v>
      </c>
      <c r="L2463" s="1" t="str">
        <v>0 - BM Port</v>
      </c>
      <c r="N2463" s="1" t="str">
        <v>0 - Port Assets</v>
      </c>
      <c r="O2463" s="11"/>
      <c r="P2463" s="11"/>
      <c r="Q2463" s="11"/>
      <c r="R2463" s="11"/>
      <c r="S2463" s="11"/>
      <c r="T2463" s="11"/>
      <c r="U2463" s="11"/>
      <c r="V2463" s="11"/>
      <c r="W2463" s="11"/>
      <c r="X2463" s="11"/>
      <c r="Y2463" s="11"/>
      <c r="Z2463" s="11"/>
      <c r="AA2463" s="11"/>
      <c r="AB2463" s="11"/>
      <c r="AC2463" s="11"/>
      <c r="AD2463" s="11"/>
      <c r="AE2463" s="11"/>
      <c r="AF2463" s="11"/>
      <c r="AG2463" s="11"/>
      <c r="AH2463" s="11"/>
      <c r="AI2463" s="11"/>
      <c r="AJ2463" s="11"/>
      <c r="AK2463" s="11"/>
      <c r="AL2463" s="11"/>
      <c r="AM2463" s="11"/>
      <c r="AN2463" s="11"/>
      <c r="AO2463" s="11"/>
      <c r="AP2463" s="11"/>
      <c r="AQ2463" s="11"/>
      <c r="AR2463" s="11"/>
      <c r="AS2463" s="11"/>
      <c r="AT2463" s="11"/>
      <c r="AU2463" s="11"/>
      <c r="AV2463" s="11"/>
      <c r="AW2463" s="11"/>
      <c r="AX2463" s="11"/>
      <c r="AY2463" s="11"/>
      <c r="AZ2463" s="11"/>
      <c r="BA2463" s="11"/>
      <c r="BB2463" s="11"/>
      <c r="BC2463" s="11"/>
      <c r="BD2463" s="11"/>
      <c r="BE2463" s="11"/>
      <c r="BF2463" s="11"/>
      <c r="BG2463" s="11"/>
      <c r="BH2463" s="11"/>
      <c r="BI2463" s="11"/>
      <c r="BJ2463" s="11"/>
      <c r="BK2463" s="11"/>
      <c r="BL2463" s="11"/>
      <c r="BM2463" s="11"/>
      <c r="BN2463" s="11"/>
      <c r="BO2463" s="11"/>
      <c r="BP2463" s="1" t="str">
        <v>0- Port Costs</v>
      </c>
      <c r="BT2463" s="1" t="str">
        <v>0- Port Value</v>
      </c>
      <c r="BU2463" s="11"/>
    </row>
    <row r="2464" spans="8:73" hidden="1" outlineLevel="1" x14ac:dyDescent="0.3">
      <c r="H2464" s="1" t="str">
        <v>0 - BM Costs</v>
      </c>
      <c r="L2464" s="1" t="str">
        <v>0 - BM Port</v>
      </c>
      <c r="N2464" s="1" t="str">
        <v>0 - Port Assets</v>
      </c>
      <c r="O2464" s="11"/>
      <c r="P2464" s="11"/>
      <c r="Q2464" s="11"/>
      <c r="R2464" s="11"/>
      <c r="S2464" s="11"/>
      <c r="T2464" s="11"/>
      <c r="U2464" s="11"/>
      <c r="V2464" s="11"/>
      <c r="W2464" s="11"/>
      <c r="X2464" s="11"/>
      <c r="Y2464" s="11"/>
      <c r="Z2464" s="11"/>
      <c r="AA2464" s="11"/>
      <c r="AB2464" s="11"/>
      <c r="AC2464" s="11"/>
      <c r="AD2464" s="11"/>
      <c r="AE2464" s="11"/>
      <c r="AF2464" s="11"/>
      <c r="AG2464" s="11"/>
      <c r="AH2464" s="11"/>
      <c r="AI2464" s="11"/>
      <c r="AJ2464" s="11"/>
      <c r="AK2464" s="11"/>
      <c r="AL2464" s="11"/>
      <c r="AM2464" s="11"/>
      <c r="AN2464" s="11"/>
      <c r="AO2464" s="11"/>
      <c r="AP2464" s="11"/>
      <c r="AQ2464" s="11"/>
      <c r="AR2464" s="11"/>
      <c r="AS2464" s="11"/>
      <c r="AT2464" s="11"/>
      <c r="AU2464" s="11"/>
      <c r="AV2464" s="11"/>
      <c r="AW2464" s="11"/>
      <c r="AX2464" s="11"/>
      <c r="AY2464" s="11"/>
      <c r="AZ2464" s="11"/>
      <c r="BA2464" s="11"/>
      <c r="BB2464" s="11"/>
      <c r="BC2464" s="11"/>
      <c r="BD2464" s="11"/>
      <c r="BE2464" s="11"/>
      <c r="BF2464" s="11"/>
      <c r="BG2464" s="11"/>
      <c r="BH2464" s="11"/>
      <c r="BI2464" s="11"/>
      <c r="BJ2464" s="11"/>
      <c r="BK2464" s="11"/>
      <c r="BL2464" s="11"/>
      <c r="BM2464" s="11"/>
      <c r="BN2464" s="11"/>
      <c r="BO2464" s="11"/>
      <c r="BP2464" s="1" t="str">
        <v>0- Port Costs</v>
      </c>
      <c r="BT2464" s="1" t="str">
        <v>0- Port Value</v>
      </c>
      <c r="BU2464" s="11"/>
    </row>
    <row r="2465" spans="8:73" hidden="1" outlineLevel="1" x14ac:dyDescent="0.3">
      <c r="H2465" s="1" t="str">
        <v>0 - BM Costs</v>
      </c>
      <c r="L2465" s="1" t="str">
        <v>0 - BM Port</v>
      </c>
      <c r="N2465" s="1" t="str">
        <v>0 - Port Assets</v>
      </c>
      <c r="O2465" s="11"/>
      <c r="P2465" s="11"/>
      <c r="Q2465" s="11"/>
      <c r="R2465" s="11"/>
      <c r="S2465" s="11"/>
      <c r="T2465" s="11"/>
      <c r="U2465" s="11"/>
      <c r="V2465" s="11"/>
      <c r="W2465" s="11"/>
      <c r="X2465" s="11"/>
      <c r="Y2465" s="11"/>
      <c r="Z2465" s="11"/>
      <c r="AA2465" s="11"/>
      <c r="AB2465" s="11"/>
      <c r="AC2465" s="11"/>
      <c r="AD2465" s="11"/>
      <c r="AE2465" s="11"/>
      <c r="AF2465" s="11"/>
      <c r="AG2465" s="11"/>
      <c r="AH2465" s="11"/>
      <c r="AI2465" s="11"/>
      <c r="AJ2465" s="11"/>
      <c r="AK2465" s="11"/>
      <c r="AL2465" s="11"/>
      <c r="AM2465" s="11"/>
      <c r="AN2465" s="11"/>
      <c r="AO2465" s="11"/>
      <c r="AP2465" s="11"/>
      <c r="AQ2465" s="11"/>
      <c r="AR2465" s="11"/>
      <c r="AS2465" s="11"/>
      <c r="AT2465" s="11"/>
      <c r="AU2465" s="11"/>
      <c r="AV2465" s="11"/>
      <c r="AW2465" s="11"/>
      <c r="AX2465" s="11"/>
      <c r="AY2465" s="11"/>
      <c r="AZ2465" s="11"/>
      <c r="BA2465" s="11"/>
      <c r="BB2465" s="11"/>
      <c r="BC2465" s="11"/>
      <c r="BD2465" s="11"/>
      <c r="BE2465" s="11"/>
      <c r="BF2465" s="11"/>
      <c r="BG2465" s="11"/>
      <c r="BH2465" s="11"/>
      <c r="BI2465" s="11"/>
      <c r="BJ2465" s="11"/>
      <c r="BK2465" s="11"/>
      <c r="BL2465" s="11"/>
      <c r="BM2465" s="11"/>
      <c r="BN2465" s="11"/>
      <c r="BO2465" s="11"/>
      <c r="BP2465" s="1" t="str">
        <v>0- Port Costs</v>
      </c>
      <c r="BT2465" s="1" t="str">
        <v>0- Port Value</v>
      </c>
      <c r="BU2465" s="11"/>
    </row>
    <row r="2466" spans="8:73" hidden="1" outlineLevel="1" x14ac:dyDescent="0.3">
      <c r="H2466" s="1" t="str">
        <v>0 - BM Costs</v>
      </c>
      <c r="L2466" s="1" t="str">
        <v>0 - BM Port</v>
      </c>
      <c r="N2466" s="1" t="str">
        <v>0 - Port Assets</v>
      </c>
      <c r="O2466" s="11"/>
      <c r="P2466" s="11"/>
      <c r="Q2466" s="11"/>
      <c r="R2466" s="11"/>
      <c r="S2466" s="11"/>
      <c r="T2466" s="11"/>
      <c r="U2466" s="11"/>
      <c r="V2466" s="11"/>
      <c r="W2466" s="11"/>
      <c r="X2466" s="11"/>
      <c r="Y2466" s="11"/>
      <c r="Z2466" s="11"/>
      <c r="AA2466" s="11"/>
      <c r="AB2466" s="11"/>
      <c r="AC2466" s="11"/>
      <c r="AD2466" s="11"/>
      <c r="AE2466" s="11"/>
      <c r="AF2466" s="11"/>
      <c r="AG2466" s="11"/>
      <c r="AH2466" s="11"/>
      <c r="AI2466" s="11"/>
      <c r="AJ2466" s="11"/>
      <c r="AK2466" s="11"/>
      <c r="AL2466" s="11"/>
      <c r="AM2466" s="11"/>
      <c r="AN2466" s="11"/>
      <c r="AO2466" s="11"/>
      <c r="AP2466" s="11"/>
      <c r="AQ2466" s="11"/>
      <c r="AR2466" s="11"/>
      <c r="AS2466" s="11"/>
      <c r="AT2466" s="11"/>
      <c r="AU2466" s="11"/>
      <c r="AV2466" s="11"/>
      <c r="AW2466" s="11"/>
      <c r="AX2466" s="11"/>
      <c r="AY2466" s="11"/>
      <c r="AZ2466" s="11"/>
      <c r="BA2466" s="11"/>
      <c r="BB2466" s="11"/>
      <c r="BC2466" s="11"/>
      <c r="BD2466" s="11"/>
      <c r="BE2466" s="11"/>
      <c r="BF2466" s="11"/>
      <c r="BG2466" s="11"/>
      <c r="BH2466" s="11"/>
      <c r="BI2466" s="11"/>
      <c r="BJ2466" s="11"/>
      <c r="BK2466" s="11"/>
      <c r="BL2466" s="11"/>
      <c r="BM2466" s="11"/>
      <c r="BN2466" s="11"/>
      <c r="BO2466" s="11"/>
      <c r="BP2466" s="1" t="str">
        <v>0- Port Costs</v>
      </c>
      <c r="BT2466" s="1" t="str">
        <v>0- Port Value</v>
      </c>
      <c r="BU2466" s="11"/>
    </row>
    <row r="2467" spans="8:73" hidden="1" outlineLevel="1" x14ac:dyDescent="0.3">
      <c r="H2467" s="1" t="str">
        <v>0 - BM Costs</v>
      </c>
      <c r="L2467" s="1" t="str">
        <v>0 - BM Port</v>
      </c>
      <c r="N2467" s="1" t="str">
        <v>0 - Port Assets</v>
      </c>
      <c r="O2467" s="11"/>
      <c r="P2467" s="11"/>
      <c r="Q2467" s="11"/>
      <c r="R2467" s="11"/>
      <c r="S2467" s="11"/>
      <c r="T2467" s="11"/>
      <c r="U2467" s="11"/>
      <c r="V2467" s="11"/>
      <c r="W2467" s="11"/>
      <c r="X2467" s="11"/>
      <c r="Y2467" s="11"/>
      <c r="Z2467" s="11"/>
      <c r="AA2467" s="11"/>
      <c r="AB2467" s="11"/>
      <c r="AC2467" s="11"/>
      <c r="AD2467" s="11"/>
      <c r="AE2467" s="11"/>
      <c r="AF2467" s="11"/>
      <c r="AG2467" s="11"/>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c r="BC2467" s="11"/>
      <c r="BD2467" s="11"/>
      <c r="BE2467" s="11"/>
      <c r="BF2467" s="11"/>
      <c r="BG2467" s="11"/>
      <c r="BH2467" s="11"/>
      <c r="BI2467" s="11"/>
      <c r="BJ2467" s="11"/>
      <c r="BK2467" s="11"/>
      <c r="BL2467" s="11"/>
      <c r="BM2467" s="11"/>
      <c r="BN2467" s="11"/>
      <c r="BO2467" s="11"/>
      <c r="BP2467" s="1" t="str">
        <v>0- Port Costs</v>
      </c>
      <c r="BT2467" s="1" t="str">
        <v>0- Port Value</v>
      </c>
      <c r="BU2467" s="11"/>
    </row>
    <row r="2468" spans="8:73" hidden="1" outlineLevel="1" x14ac:dyDescent="0.3">
      <c r="H2468" s="1" t="str">
        <v>0 - BM Costs</v>
      </c>
      <c r="L2468" s="1" t="str">
        <v>0 - BM Port</v>
      </c>
      <c r="N2468" s="1" t="str">
        <v>0 - Port Assets</v>
      </c>
      <c r="O2468" s="11"/>
      <c r="P2468" s="11"/>
      <c r="Q2468" s="11"/>
      <c r="R2468" s="11"/>
      <c r="S2468" s="11"/>
      <c r="T2468" s="11"/>
      <c r="U2468" s="11"/>
      <c r="V2468" s="11"/>
      <c r="W2468" s="11"/>
      <c r="X2468" s="11"/>
      <c r="Y2468" s="11"/>
      <c r="Z2468" s="11"/>
      <c r="AA2468" s="11"/>
      <c r="AB2468" s="11"/>
      <c r="AC2468" s="11"/>
      <c r="AD2468" s="11"/>
      <c r="AE2468" s="11"/>
      <c r="AF2468" s="11"/>
      <c r="AG2468" s="11"/>
      <c r="AH2468" s="11"/>
      <c r="AI2468" s="11"/>
      <c r="AJ2468" s="11"/>
      <c r="AK2468" s="11"/>
      <c r="AL2468" s="11"/>
      <c r="AM2468" s="11"/>
      <c r="AN2468" s="11"/>
      <c r="AO2468" s="11"/>
      <c r="AP2468" s="11"/>
      <c r="AQ2468" s="11"/>
      <c r="AR2468" s="11"/>
      <c r="AS2468" s="11"/>
      <c r="AT2468" s="11"/>
      <c r="AU2468" s="11"/>
      <c r="AV2468" s="11"/>
      <c r="AW2468" s="11"/>
      <c r="AX2468" s="11"/>
      <c r="AY2468" s="11"/>
      <c r="AZ2468" s="11"/>
      <c r="BA2468" s="11"/>
      <c r="BB2468" s="11"/>
      <c r="BC2468" s="11"/>
      <c r="BD2468" s="11"/>
      <c r="BE2468" s="11"/>
      <c r="BF2468" s="11"/>
      <c r="BG2468" s="11"/>
      <c r="BH2468" s="11"/>
      <c r="BI2468" s="11"/>
      <c r="BJ2468" s="11"/>
      <c r="BK2468" s="11"/>
      <c r="BL2468" s="11"/>
      <c r="BM2468" s="11"/>
      <c r="BN2468" s="11"/>
      <c r="BO2468" s="11"/>
      <c r="BP2468" s="1" t="str">
        <v>0- Port Costs</v>
      </c>
      <c r="BT2468" s="1" t="str">
        <v>0- Port Value</v>
      </c>
      <c r="BU2468" s="11"/>
    </row>
    <row r="2469" spans="8:73" hidden="1" outlineLevel="1" x14ac:dyDescent="0.3">
      <c r="H2469" s="1" t="str">
        <v>0 - BM Costs</v>
      </c>
      <c r="L2469" s="1" t="str">
        <v>0 - BM Port</v>
      </c>
      <c r="N2469" s="1" t="str">
        <v>0 - Port Assets</v>
      </c>
      <c r="O2469" s="11"/>
      <c r="P2469" s="11"/>
      <c r="Q2469" s="11"/>
      <c r="R2469" s="11"/>
      <c r="S2469" s="11"/>
      <c r="T2469" s="11"/>
      <c r="U2469" s="11"/>
      <c r="V2469" s="11"/>
      <c r="W2469" s="11"/>
      <c r="X2469" s="11"/>
      <c r="Y2469" s="11"/>
      <c r="Z2469" s="11"/>
      <c r="AA2469" s="11"/>
      <c r="AB2469" s="11"/>
      <c r="AC2469" s="11"/>
      <c r="AD2469" s="11"/>
      <c r="AE2469" s="11"/>
      <c r="AF2469" s="11"/>
      <c r="AG2469" s="11"/>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c r="BC2469" s="11"/>
      <c r="BD2469" s="11"/>
      <c r="BE2469" s="11"/>
      <c r="BF2469" s="11"/>
      <c r="BG2469" s="11"/>
      <c r="BH2469" s="11"/>
      <c r="BI2469" s="11"/>
      <c r="BJ2469" s="11"/>
      <c r="BK2469" s="11"/>
      <c r="BL2469" s="11"/>
      <c r="BM2469" s="11"/>
      <c r="BN2469" s="11"/>
      <c r="BO2469" s="11"/>
      <c r="BP2469" s="1" t="str">
        <v>0- Port Costs</v>
      </c>
      <c r="BT2469" s="1" t="str">
        <v>0- Port Value</v>
      </c>
      <c r="BU2469" s="11"/>
    </row>
    <row r="2470" spans="8:73" hidden="1" outlineLevel="1" x14ac:dyDescent="0.3">
      <c r="H2470" s="1" t="str">
        <v>0 - BM Costs</v>
      </c>
      <c r="L2470" s="1" t="str">
        <v>0 - BM Port</v>
      </c>
      <c r="N2470" s="1" t="str">
        <v>0 - Port Assets</v>
      </c>
      <c r="O2470" s="11"/>
      <c r="P2470" s="11"/>
      <c r="Q2470" s="11"/>
      <c r="R2470" s="11"/>
      <c r="S2470" s="11"/>
      <c r="T2470" s="11"/>
      <c r="U2470" s="11"/>
      <c r="V2470" s="11"/>
      <c r="W2470" s="11"/>
      <c r="X2470" s="11"/>
      <c r="Y2470" s="11"/>
      <c r="Z2470" s="11"/>
      <c r="AA2470" s="11"/>
      <c r="AB2470" s="11"/>
      <c r="AC2470" s="11"/>
      <c r="AD2470" s="11"/>
      <c r="AE2470" s="11"/>
      <c r="AF2470" s="11"/>
      <c r="AG2470" s="11"/>
      <c r="AH2470" s="11"/>
      <c r="AI2470" s="11"/>
      <c r="AJ2470" s="11"/>
      <c r="AK2470" s="11"/>
      <c r="AL2470" s="11"/>
      <c r="AM2470" s="11"/>
      <c r="AN2470" s="11"/>
      <c r="AO2470" s="11"/>
      <c r="AP2470" s="11"/>
      <c r="AQ2470" s="11"/>
      <c r="AR2470" s="11"/>
      <c r="AS2470" s="11"/>
      <c r="AT2470" s="11"/>
      <c r="AU2470" s="11"/>
      <c r="AV2470" s="11"/>
      <c r="AW2470" s="11"/>
      <c r="AX2470" s="11"/>
      <c r="AY2470" s="11"/>
      <c r="AZ2470" s="11"/>
      <c r="BA2470" s="11"/>
      <c r="BB2470" s="11"/>
      <c r="BC2470" s="11"/>
      <c r="BD2470" s="11"/>
      <c r="BE2470" s="11"/>
      <c r="BF2470" s="11"/>
      <c r="BG2470" s="11"/>
      <c r="BH2470" s="11"/>
      <c r="BI2470" s="11"/>
      <c r="BJ2470" s="11"/>
      <c r="BK2470" s="11"/>
      <c r="BL2470" s="11"/>
      <c r="BM2470" s="11"/>
      <c r="BN2470" s="11"/>
      <c r="BO2470" s="11"/>
      <c r="BP2470" s="1" t="str">
        <v>0- Port Costs</v>
      </c>
      <c r="BT2470" s="1" t="str">
        <v>0- Port Value</v>
      </c>
      <c r="BU2470" s="11"/>
    </row>
    <row r="2471" spans="8:73" hidden="1" outlineLevel="1" x14ac:dyDescent="0.3">
      <c r="H2471" s="1" t="str">
        <v>0 - BM Costs</v>
      </c>
      <c r="L2471" s="1" t="str">
        <v>0 - BM Port</v>
      </c>
      <c r="N2471" s="1" t="str">
        <v>0 - Port Assets</v>
      </c>
      <c r="O2471" s="11"/>
      <c r="P2471" s="11"/>
      <c r="Q2471" s="11"/>
      <c r="R2471" s="11"/>
      <c r="S2471" s="11"/>
      <c r="T2471" s="11"/>
      <c r="U2471" s="11"/>
      <c r="V2471" s="11"/>
      <c r="W2471" s="11"/>
      <c r="X2471" s="11"/>
      <c r="Y2471" s="11"/>
      <c r="Z2471" s="11"/>
      <c r="AA2471" s="11"/>
      <c r="AB2471" s="11"/>
      <c r="AC2471" s="11"/>
      <c r="AD2471" s="11"/>
      <c r="AE2471" s="11"/>
      <c r="AF2471" s="11"/>
      <c r="AG2471" s="11"/>
      <c r="AH2471" s="11"/>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c r="BC2471" s="11"/>
      <c r="BD2471" s="11"/>
      <c r="BE2471" s="11"/>
      <c r="BF2471" s="11"/>
      <c r="BG2471" s="11"/>
      <c r="BH2471" s="11"/>
      <c r="BI2471" s="11"/>
      <c r="BJ2471" s="11"/>
      <c r="BK2471" s="11"/>
      <c r="BL2471" s="11"/>
      <c r="BM2471" s="11"/>
      <c r="BN2471" s="11"/>
      <c r="BO2471" s="11"/>
      <c r="BP2471" s="1" t="str">
        <v>0- Port Costs</v>
      </c>
      <c r="BT2471" s="1" t="str">
        <v>0- Port Value</v>
      </c>
      <c r="BU2471" s="11"/>
    </row>
    <row r="2472" spans="8:73" hidden="1" outlineLevel="1" x14ac:dyDescent="0.3">
      <c r="H2472" s="1" t="str">
        <v>0 - BM Costs</v>
      </c>
      <c r="L2472" s="1" t="str">
        <v>0 - BM Port</v>
      </c>
      <c r="N2472" s="1" t="str">
        <v>0 - Port Assets</v>
      </c>
      <c r="O2472" s="11"/>
      <c r="P2472" s="11"/>
      <c r="Q2472" s="11"/>
      <c r="R2472" s="11"/>
      <c r="S2472" s="11"/>
      <c r="T2472" s="11"/>
      <c r="U2472" s="11"/>
      <c r="V2472" s="11"/>
      <c r="W2472" s="11"/>
      <c r="X2472" s="11"/>
      <c r="Y2472" s="11"/>
      <c r="Z2472" s="11"/>
      <c r="AA2472" s="11"/>
      <c r="AB2472" s="11"/>
      <c r="AC2472" s="11"/>
      <c r="AD2472" s="11"/>
      <c r="AE2472" s="11"/>
      <c r="AF2472" s="11"/>
      <c r="AG2472" s="11"/>
      <c r="AH2472" s="11"/>
      <c r="AI2472" s="11"/>
      <c r="AJ2472" s="11"/>
      <c r="AK2472" s="11"/>
      <c r="AL2472" s="11"/>
      <c r="AM2472" s="11"/>
      <c r="AN2472" s="11"/>
      <c r="AO2472" s="11"/>
      <c r="AP2472" s="11"/>
      <c r="AQ2472" s="11"/>
      <c r="AR2472" s="11"/>
      <c r="AS2472" s="11"/>
      <c r="AT2472" s="11"/>
      <c r="AU2472" s="11"/>
      <c r="AV2472" s="11"/>
      <c r="AW2472" s="11"/>
      <c r="AX2472" s="11"/>
      <c r="AY2472" s="11"/>
      <c r="AZ2472" s="11"/>
      <c r="BA2472" s="11"/>
      <c r="BB2472" s="11"/>
      <c r="BC2472" s="11"/>
      <c r="BD2472" s="11"/>
      <c r="BE2472" s="11"/>
      <c r="BF2472" s="11"/>
      <c r="BG2472" s="11"/>
      <c r="BH2472" s="11"/>
      <c r="BI2472" s="11"/>
      <c r="BJ2472" s="11"/>
      <c r="BK2472" s="11"/>
      <c r="BL2472" s="11"/>
      <c r="BM2472" s="11"/>
      <c r="BN2472" s="11"/>
      <c r="BO2472" s="11"/>
      <c r="BP2472" s="1" t="str">
        <v>0- Port Costs</v>
      </c>
      <c r="BT2472" s="1" t="str">
        <v>0- Port Value</v>
      </c>
      <c r="BU2472" s="11"/>
    </row>
    <row r="2473" spans="8:73" hidden="1" outlineLevel="1" x14ac:dyDescent="0.3">
      <c r="H2473" s="1" t="str">
        <v>0 - BM Costs</v>
      </c>
      <c r="L2473" s="1" t="str">
        <v>0 - BM Port</v>
      </c>
      <c r="N2473" s="1" t="str">
        <v>0 - Port Assets</v>
      </c>
      <c r="O2473" s="11"/>
      <c r="P2473" s="11"/>
      <c r="Q2473" s="11"/>
      <c r="R2473" s="11"/>
      <c r="S2473" s="11"/>
      <c r="T2473" s="11"/>
      <c r="U2473" s="11"/>
      <c r="V2473" s="11"/>
      <c r="W2473" s="11"/>
      <c r="X2473" s="11"/>
      <c r="Y2473" s="11"/>
      <c r="Z2473" s="11"/>
      <c r="AA2473" s="11"/>
      <c r="AB2473" s="11"/>
      <c r="AC2473" s="11"/>
      <c r="AD2473" s="11"/>
      <c r="AE2473" s="11"/>
      <c r="AF2473" s="11"/>
      <c r="AG2473" s="11"/>
      <c r="AH2473" s="11"/>
      <c r="AI2473" s="11"/>
      <c r="AJ2473" s="11"/>
      <c r="AK2473" s="11"/>
      <c r="AL2473" s="11"/>
      <c r="AM2473" s="11"/>
      <c r="AN2473" s="11"/>
      <c r="AO2473" s="11"/>
      <c r="AP2473" s="11"/>
      <c r="AQ2473" s="11"/>
      <c r="AR2473" s="11"/>
      <c r="AS2473" s="11"/>
      <c r="AT2473" s="11"/>
      <c r="AU2473" s="11"/>
      <c r="AV2473" s="11"/>
      <c r="AW2473" s="11"/>
      <c r="AX2473" s="11"/>
      <c r="AY2473" s="11"/>
      <c r="AZ2473" s="11"/>
      <c r="BA2473" s="11"/>
      <c r="BB2473" s="11"/>
      <c r="BC2473" s="11"/>
      <c r="BD2473" s="11"/>
      <c r="BE2473" s="11"/>
      <c r="BF2473" s="11"/>
      <c r="BG2473" s="11"/>
      <c r="BH2473" s="11"/>
      <c r="BI2473" s="11"/>
      <c r="BJ2473" s="11"/>
      <c r="BK2473" s="11"/>
      <c r="BL2473" s="11"/>
      <c r="BM2473" s="11"/>
      <c r="BN2473" s="11"/>
      <c r="BO2473" s="11"/>
      <c r="BP2473" s="1" t="str">
        <v>0- Port Costs</v>
      </c>
      <c r="BT2473" s="1" t="str">
        <v>0- Port Value</v>
      </c>
      <c r="BU2473" s="11"/>
    </row>
    <row r="2474" spans="8:73" hidden="1" outlineLevel="1" x14ac:dyDescent="0.3">
      <c r="H2474" s="1" t="str">
        <v>0 - BM Costs</v>
      </c>
      <c r="L2474" s="1" t="str">
        <v>0 - BM Port</v>
      </c>
      <c r="N2474" s="1" t="str">
        <v>0 - Port Assets</v>
      </c>
      <c r="O2474" s="11"/>
      <c r="P2474" s="11"/>
      <c r="Q2474" s="11"/>
      <c r="R2474" s="11"/>
      <c r="S2474" s="11"/>
      <c r="T2474" s="11"/>
      <c r="U2474" s="11"/>
      <c r="V2474" s="11"/>
      <c r="W2474" s="11"/>
      <c r="X2474" s="11"/>
      <c r="Y2474" s="11"/>
      <c r="Z2474" s="11"/>
      <c r="AA2474" s="11"/>
      <c r="AB2474" s="11"/>
      <c r="AC2474" s="11"/>
      <c r="AD2474" s="11"/>
      <c r="AE2474" s="11"/>
      <c r="AF2474" s="11"/>
      <c r="AG2474" s="11"/>
      <c r="AH2474" s="11"/>
      <c r="AI2474" s="11"/>
      <c r="AJ2474" s="11"/>
      <c r="AK2474" s="11"/>
      <c r="AL2474" s="11"/>
      <c r="AM2474" s="11"/>
      <c r="AN2474" s="11"/>
      <c r="AO2474" s="11"/>
      <c r="AP2474" s="11"/>
      <c r="AQ2474" s="11"/>
      <c r="AR2474" s="11"/>
      <c r="AS2474" s="11"/>
      <c r="AT2474" s="11"/>
      <c r="AU2474" s="11"/>
      <c r="AV2474" s="11"/>
      <c r="AW2474" s="11"/>
      <c r="AX2474" s="11"/>
      <c r="AY2474" s="11"/>
      <c r="AZ2474" s="11"/>
      <c r="BA2474" s="11"/>
      <c r="BB2474" s="11"/>
      <c r="BC2474" s="11"/>
      <c r="BD2474" s="11"/>
      <c r="BE2474" s="11"/>
      <c r="BF2474" s="11"/>
      <c r="BG2474" s="11"/>
      <c r="BH2474" s="11"/>
      <c r="BI2474" s="11"/>
      <c r="BJ2474" s="11"/>
      <c r="BK2474" s="11"/>
      <c r="BL2474" s="11"/>
      <c r="BM2474" s="11"/>
      <c r="BN2474" s="11"/>
      <c r="BO2474" s="11"/>
      <c r="BP2474" s="1" t="str">
        <v>0- Port Costs</v>
      </c>
      <c r="BT2474" s="1" t="str">
        <v>0- Port Value</v>
      </c>
      <c r="BU2474" s="11"/>
    </row>
    <row r="2475" spans="8:73" hidden="1" outlineLevel="1" x14ac:dyDescent="0.3">
      <c r="H2475" s="1" t="str">
        <v>0 - BM Costs</v>
      </c>
      <c r="L2475" s="1" t="str">
        <v>0 - BM Port</v>
      </c>
      <c r="N2475" s="1" t="str">
        <v>0 - Port Assets</v>
      </c>
      <c r="O2475" s="11"/>
      <c r="P2475" s="11"/>
      <c r="Q2475" s="11"/>
      <c r="R2475" s="11"/>
      <c r="S2475" s="11"/>
      <c r="T2475" s="11"/>
      <c r="U2475" s="11"/>
      <c r="V2475" s="11"/>
      <c r="W2475" s="11"/>
      <c r="X2475" s="11"/>
      <c r="Y2475" s="11"/>
      <c r="Z2475" s="11"/>
      <c r="AA2475" s="11"/>
      <c r="AB2475" s="11"/>
      <c r="AC2475" s="11"/>
      <c r="AD2475" s="11"/>
      <c r="AE2475" s="11"/>
      <c r="AF2475" s="11"/>
      <c r="AG2475" s="11"/>
      <c r="AH2475" s="11"/>
      <c r="AI2475" s="11"/>
      <c r="AJ2475" s="11"/>
      <c r="AK2475" s="11"/>
      <c r="AL2475" s="11"/>
      <c r="AM2475" s="11"/>
      <c r="AN2475" s="11"/>
      <c r="AO2475" s="11"/>
      <c r="AP2475" s="11"/>
      <c r="AQ2475" s="11"/>
      <c r="AR2475" s="11"/>
      <c r="AS2475" s="11"/>
      <c r="AT2475" s="11"/>
      <c r="AU2475" s="11"/>
      <c r="AV2475" s="11"/>
      <c r="AW2475" s="11"/>
      <c r="AX2475" s="11"/>
      <c r="AY2475" s="11"/>
      <c r="AZ2475" s="11"/>
      <c r="BA2475" s="11"/>
      <c r="BB2475" s="11"/>
      <c r="BC2475" s="11"/>
      <c r="BD2475" s="11"/>
      <c r="BE2475" s="11"/>
      <c r="BF2475" s="11"/>
      <c r="BG2475" s="11"/>
      <c r="BH2475" s="11"/>
      <c r="BI2475" s="11"/>
      <c r="BJ2475" s="11"/>
      <c r="BK2475" s="11"/>
      <c r="BL2475" s="11"/>
      <c r="BM2475" s="11"/>
      <c r="BN2475" s="11"/>
      <c r="BO2475" s="11"/>
      <c r="BP2475" s="1" t="str">
        <v>0- Port Costs</v>
      </c>
      <c r="BT2475" s="1" t="str">
        <v>0- Port Value</v>
      </c>
      <c r="BU2475" s="11"/>
    </row>
    <row r="2476" spans="8:73" hidden="1" outlineLevel="1" x14ac:dyDescent="0.3">
      <c r="H2476" s="1" t="str">
        <v>0 - BM Costs</v>
      </c>
      <c r="L2476" s="1" t="str">
        <v>0 - BM Port</v>
      </c>
      <c r="N2476" s="1" t="str">
        <v>0 - Port Assets</v>
      </c>
      <c r="O2476" s="11"/>
      <c r="P2476" s="11"/>
      <c r="Q2476" s="11"/>
      <c r="R2476" s="11"/>
      <c r="S2476" s="11"/>
      <c r="T2476" s="11"/>
      <c r="U2476" s="11"/>
      <c r="V2476" s="11"/>
      <c r="W2476" s="11"/>
      <c r="X2476" s="11"/>
      <c r="Y2476" s="11"/>
      <c r="Z2476" s="11"/>
      <c r="AA2476" s="11"/>
      <c r="AB2476" s="11"/>
      <c r="AC2476" s="11"/>
      <c r="AD2476" s="11"/>
      <c r="AE2476" s="11"/>
      <c r="AF2476" s="11"/>
      <c r="AG2476" s="11"/>
      <c r="AH2476" s="11"/>
      <c r="AI2476" s="11"/>
      <c r="AJ2476" s="11"/>
      <c r="AK2476" s="11"/>
      <c r="AL2476" s="11"/>
      <c r="AM2476" s="11"/>
      <c r="AN2476" s="11"/>
      <c r="AO2476" s="11"/>
      <c r="AP2476" s="11"/>
      <c r="AQ2476" s="11"/>
      <c r="AR2476" s="11"/>
      <c r="AS2476" s="11"/>
      <c r="AT2476" s="11"/>
      <c r="AU2476" s="11"/>
      <c r="AV2476" s="11"/>
      <c r="AW2476" s="11"/>
      <c r="AX2476" s="11"/>
      <c r="AY2476" s="11"/>
      <c r="AZ2476" s="11"/>
      <c r="BA2476" s="11"/>
      <c r="BB2476" s="11"/>
      <c r="BC2476" s="11"/>
      <c r="BD2476" s="11"/>
      <c r="BE2476" s="11"/>
      <c r="BF2476" s="11"/>
      <c r="BG2476" s="11"/>
      <c r="BH2476" s="11"/>
      <c r="BI2476" s="11"/>
      <c r="BJ2476" s="11"/>
      <c r="BK2476" s="11"/>
      <c r="BL2476" s="11"/>
      <c r="BM2476" s="11"/>
      <c r="BN2476" s="11"/>
      <c r="BO2476" s="11"/>
      <c r="BP2476" s="1" t="str">
        <v>0- Port Costs</v>
      </c>
      <c r="BT2476" s="1" t="str">
        <v>0- Port Value</v>
      </c>
      <c r="BU2476" s="11"/>
    </row>
    <row r="2477" spans="8:73" hidden="1" outlineLevel="1" x14ac:dyDescent="0.3">
      <c r="H2477" s="1" t="str">
        <v>0 - BM Costs</v>
      </c>
      <c r="L2477" s="1" t="str">
        <v>0 - BM Port</v>
      </c>
      <c r="N2477" s="1" t="str">
        <v>0 - Port Assets</v>
      </c>
      <c r="O2477" s="11"/>
      <c r="P2477" s="11"/>
      <c r="Q2477" s="11"/>
      <c r="R2477" s="11"/>
      <c r="S2477" s="11"/>
      <c r="T2477" s="11"/>
      <c r="U2477" s="11"/>
      <c r="V2477" s="11"/>
      <c r="W2477" s="11"/>
      <c r="X2477" s="11"/>
      <c r="Y2477" s="11"/>
      <c r="Z2477" s="11"/>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c r="BC2477" s="11"/>
      <c r="BD2477" s="11"/>
      <c r="BE2477" s="11"/>
      <c r="BF2477" s="11"/>
      <c r="BG2477" s="11"/>
      <c r="BH2477" s="11"/>
      <c r="BI2477" s="11"/>
      <c r="BJ2477" s="11"/>
      <c r="BK2477" s="11"/>
      <c r="BL2477" s="11"/>
      <c r="BM2477" s="11"/>
      <c r="BN2477" s="11"/>
      <c r="BO2477" s="11"/>
      <c r="BP2477" s="1" t="str">
        <v>0- Port Costs</v>
      </c>
      <c r="BT2477" s="1" t="str">
        <v>0- Port Value</v>
      </c>
      <c r="BU2477" s="11"/>
    </row>
    <row r="2478" spans="8:73" hidden="1" outlineLevel="1" x14ac:dyDescent="0.3">
      <c r="H2478" s="1" t="str">
        <v>0 - BM Costs</v>
      </c>
      <c r="L2478" s="1" t="str">
        <v>0 - BM Port</v>
      </c>
      <c r="N2478" s="1" t="str">
        <v>0 - Port Assets</v>
      </c>
      <c r="O2478" s="11"/>
      <c r="P2478" s="11"/>
      <c r="Q2478" s="11"/>
      <c r="R2478" s="11"/>
      <c r="S2478" s="11"/>
      <c r="T2478" s="11"/>
      <c r="U2478" s="11"/>
      <c r="V2478" s="11"/>
      <c r="W2478" s="11"/>
      <c r="X2478" s="11"/>
      <c r="Y2478" s="11"/>
      <c r="Z2478" s="11"/>
      <c r="AA2478" s="11"/>
      <c r="AB2478" s="11"/>
      <c r="AC2478" s="11"/>
      <c r="AD2478" s="11"/>
      <c r="AE2478" s="11"/>
      <c r="AF2478" s="11"/>
      <c r="AG2478" s="11"/>
      <c r="AH2478" s="11"/>
      <c r="AI2478" s="11"/>
      <c r="AJ2478" s="11"/>
      <c r="AK2478" s="11"/>
      <c r="AL2478" s="11"/>
      <c r="AM2478" s="11"/>
      <c r="AN2478" s="11"/>
      <c r="AO2478" s="11"/>
      <c r="AP2478" s="11"/>
      <c r="AQ2478" s="11"/>
      <c r="AR2478" s="11"/>
      <c r="AS2478" s="11"/>
      <c r="AT2478" s="11"/>
      <c r="AU2478" s="11"/>
      <c r="AV2478" s="11"/>
      <c r="AW2478" s="11"/>
      <c r="AX2478" s="11"/>
      <c r="AY2478" s="11"/>
      <c r="AZ2478" s="11"/>
      <c r="BA2478" s="11"/>
      <c r="BB2478" s="11"/>
      <c r="BC2478" s="11"/>
      <c r="BD2478" s="11"/>
      <c r="BE2478" s="11"/>
      <c r="BF2478" s="11"/>
      <c r="BG2478" s="11"/>
      <c r="BH2478" s="11"/>
      <c r="BI2478" s="11"/>
      <c r="BJ2478" s="11"/>
      <c r="BK2478" s="11"/>
      <c r="BL2478" s="11"/>
      <c r="BM2478" s="11"/>
      <c r="BN2478" s="11"/>
      <c r="BO2478" s="11"/>
      <c r="BP2478" s="1" t="str">
        <v>0- Port Costs</v>
      </c>
      <c r="BT2478" s="1" t="str">
        <v>0- Port Value</v>
      </c>
      <c r="BU2478" s="11"/>
    </row>
    <row r="2479" spans="8:73" hidden="1" outlineLevel="1" x14ac:dyDescent="0.3">
      <c r="H2479" s="1" t="str">
        <v>0 - BM Costs</v>
      </c>
      <c r="L2479" s="1" t="str">
        <v>0 - BM Port</v>
      </c>
      <c r="N2479" s="1" t="str">
        <v>0 - Port Assets</v>
      </c>
      <c r="O2479" s="11"/>
      <c r="P2479" s="11"/>
      <c r="Q2479" s="11"/>
      <c r="R2479" s="11"/>
      <c r="S2479" s="11"/>
      <c r="T2479" s="11"/>
      <c r="U2479" s="11"/>
      <c r="V2479" s="11"/>
      <c r="W2479" s="11"/>
      <c r="X2479" s="11"/>
      <c r="Y2479" s="11"/>
      <c r="Z2479" s="11"/>
      <c r="AA2479" s="11"/>
      <c r="AB2479" s="11"/>
      <c r="AC2479" s="11"/>
      <c r="AD2479" s="11"/>
      <c r="AE2479" s="11"/>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c r="BC2479" s="11"/>
      <c r="BD2479" s="11"/>
      <c r="BE2479" s="11"/>
      <c r="BF2479" s="11"/>
      <c r="BG2479" s="11"/>
      <c r="BH2479" s="11"/>
      <c r="BI2479" s="11"/>
      <c r="BJ2479" s="11"/>
      <c r="BK2479" s="11"/>
      <c r="BL2479" s="11"/>
      <c r="BM2479" s="11"/>
      <c r="BN2479" s="11"/>
      <c r="BO2479" s="11"/>
      <c r="BP2479" s="1" t="str">
        <v>0- Port Costs</v>
      </c>
      <c r="BT2479" s="1" t="str">
        <v>0- Port Value</v>
      </c>
      <c r="BU2479" s="11"/>
    </row>
    <row r="2480" spans="8:73" hidden="1" outlineLevel="1" x14ac:dyDescent="0.3">
      <c r="H2480" s="1" t="str">
        <v>0 - BM Costs</v>
      </c>
      <c r="L2480" s="1" t="str">
        <v>0 - BM Port</v>
      </c>
      <c r="N2480" s="1" t="str">
        <v>0 - Port Assets</v>
      </c>
      <c r="O2480" s="11"/>
      <c r="P2480" s="11"/>
      <c r="Q2480" s="11"/>
      <c r="R2480" s="11"/>
      <c r="S2480" s="11"/>
      <c r="T2480" s="11"/>
      <c r="U2480" s="11"/>
      <c r="V2480" s="11"/>
      <c r="W2480" s="11"/>
      <c r="X2480" s="11"/>
      <c r="Y2480" s="11"/>
      <c r="Z2480" s="11"/>
      <c r="AA2480" s="11"/>
      <c r="AB2480" s="11"/>
      <c r="AC2480" s="11"/>
      <c r="AD2480" s="11"/>
      <c r="AE2480" s="11"/>
      <c r="AF2480" s="11"/>
      <c r="AG2480" s="11"/>
      <c r="AH2480" s="11"/>
      <c r="AI2480" s="11"/>
      <c r="AJ2480" s="11"/>
      <c r="AK2480" s="11"/>
      <c r="AL2480" s="11"/>
      <c r="AM2480" s="11"/>
      <c r="AN2480" s="11"/>
      <c r="AO2480" s="11"/>
      <c r="AP2480" s="11"/>
      <c r="AQ2480" s="11"/>
      <c r="AR2480" s="11"/>
      <c r="AS2480" s="11"/>
      <c r="AT2480" s="11"/>
      <c r="AU2480" s="11"/>
      <c r="AV2480" s="11"/>
      <c r="AW2480" s="11"/>
      <c r="AX2480" s="11"/>
      <c r="AY2480" s="11"/>
      <c r="AZ2480" s="11"/>
      <c r="BA2480" s="11"/>
      <c r="BB2480" s="11"/>
      <c r="BC2480" s="11"/>
      <c r="BD2480" s="11"/>
      <c r="BE2480" s="11"/>
      <c r="BF2480" s="11"/>
      <c r="BG2480" s="11"/>
      <c r="BH2480" s="11"/>
      <c r="BI2480" s="11"/>
      <c r="BJ2480" s="11"/>
      <c r="BK2480" s="11"/>
      <c r="BL2480" s="11"/>
      <c r="BM2480" s="11"/>
      <c r="BN2480" s="11"/>
      <c r="BO2480" s="11"/>
      <c r="BP2480" s="1" t="str">
        <v>0- Port Costs</v>
      </c>
      <c r="BT2480" s="1" t="str">
        <v>0- Port Value</v>
      </c>
      <c r="BU2480" s="11"/>
    </row>
    <row r="2481" spans="8:73" hidden="1" outlineLevel="1" x14ac:dyDescent="0.3">
      <c r="H2481" s="1" t="str">
        <v>0 - BM Costs</v>
      </c>
      <c r="L2481" s="1" t="str">
        <v>0 - BM Port</v>
      </c>
      <c r="N2481" s="1" t="str">
        <v>0 - Port Assets</v>
      </c>
      <c r="O2481" s="11"/>
      <c r="P2481" s="11"/>
      <c r="Q2481" s="11"/>
      <c r="R2481" s="11"/>
      <c r="S2481" s="11"/>
      <c r="T2481" s="11"/>
      <c r="U2481" s="11"/>
      <c r="V2481" s="11"/>
      <c r="W2481" s="11"/>
      <c r="X2481" s="11"/>
      <c r="Y2481" s="11"/>
      <c r="Z2481" s="11"/>
      <c r="AA2481" s="11"/>
      <c r="AB2481" s="11"/>
      <c r="AC2481" s="11"/>
      <c r="AD2481" s="11"/>
      <c r="AE2481" s="11"/>
      <c r="AF2481" s="11"/>
      <c r="AG2481" s="11"/>
      <c r="AH2481" s="11"/>
      <c r="AI2481" s="11"/>
      <c r="AJ2481" s="11"/>
      <c r="AK2481" s="11"/>
      <c r="AL2481" s="11"/>
      <c r="AM2481" s="11"/>
      <c r="AN2481" s="11"/>
      <c r="AO2481" s="11"/>
      <c r="AP2481" s="11"/>
      <c r="AQ2481" s="11"/>
      <c r="AR2481" s="11"/>
      <c r="AS2481" s="11"/>
      <c r="AT2481" s="11"/>
      <c r="AU2481" s="11"/>
      <c r="AV2481" s="11"/>
      <c r="AW2481" s="11"/>
      <c r="AX2481" s="11"/>
      <c r="AY2481" s="11"/>
      <c r="AZ2481" s="11"/>
      <c r="BA2481" s="11"/>
      <c r="BB2481" s="11"/>
      <c r="BC2481" s="11"/>
      <c r="BD2481" s="11"/>
      <c r="BE2481" s="11"/>
      <c r="BF2481" s="11"/>
      <c r="BG2481" s="11"/>
      <c r="BH2481" s="11"/>
      <c r="BI2481" s="11"/>
      <c r="BJ2481" s="11"/>
      <c r="BK2481" s="11"/>
      <c r="BL2481" s="11"/>
      <c r="BM2481" s="11"/>
      <c r="BN2481" s="11"/>
      <c r="BO2481" s="11"/>
      <c r="BP2481" s="1" t="str">
        <v>0- Port Costs</v>
      </c>
      <c r="BT2481" s="1" t="str">
        <v>0- Port Value</v>
      </c>
      <c r="BU2481" s="11"/>
    </row>
    <row r="2482" spans="8:73" hidden="1" outlineLevel="1" x14ac:dyDescent="0.3">
      <c r="H2482" s="1" t="str">
        <v>0 - BM Costs</v>
      </c>
      <c r="L2482" s="1" t="str">
        <v>0 - BM Port</v>
      </c>
      <c r="N2482" s="1" t="str">
        <v>0 - Port Assets</v>
      </c>
      <c r="O2482" s="11"/>
      <c r="P2482" s="11"/>
      <c r="Q2482" s="11"/>
      <c r="R2482" s="11"/>
      <c r="S2482" s="11"/>
      <c r="T2482" s="11"/>
      <c r="U2482" s="11"/>
      <c r="V2482" s="11"/>
      <c r="W2482" s="11"/>
      <c r="X2482" s="11"/>
      <c r="Y2482" s="11"/>
      <c r="Z2482" s="11"/>
      <c r="AA2482" s="11"/>
      <c r="AB2482" s="11"/>
      <c r="AC2482" s="11"/>
      <c r="AD2482" s="11"/>
      <c r="AE2482" s="11"/>
      <c r="AF2482" s="11"/>
      <c r="AG2482" s="11"/>
      <c r="AH2482" s="11"/>
      <c r="AI2482" s="11"/>
      <c r="AJ2482" s="11"/>
      <c r="AK2482" s="11"/>
      <c r="AL2482" s="11"/>
      <c r="AM2482" s="11"/>
      <c r="AN2482" s="11"/>
      <c r="AO2482" s="11"/>
      <c r="AP2482" s="11"/>
      <c r="AQ2482" s="11"/>
      <c r="AR2482" s="11"/>
      <c r="AS2482" s="11"/>
      <c r="AT2482" s="11"/>
      <c r="AU2482" s="11"/>
      <c r="AV2482" s="11"/>
      <c r="AW2482" s="11"/>
      <c r="AX2482" s="11"/>
      <c r="AY2482" s="11"/>
      <c r="AZ2482" s="11"/>
      <c r="BA2482" s="11"/>
      <c r="BB2482" s="11"/>
      <c r="BC2482" s="11"/>
      <c r="BD2482" s="11"/>
      <c r="BE2482" s="11"/>
      <c r="BF2482" s="11"/>
      <c r="BG2482" s="11"/>
      <c r="BH2482" s="11"/>
      <c r="BI2482" s="11"/>
      <c r="BJ2482" s="11"/>
      <c r="BK2482" s="11"/>
      <c r="BL2482" s="11"/>
      <c r="BM2482" s="11"/>
      <c r="BN2482" s="11"/>
      <c r="BO2482" s="11"/>
      <c r="BP2482" s="1" t="str">
        <v>0- Port Costs</v>
      </c>
      <c r="BT2482" s="1" t="str">
        <v>0- Port Value</v>
      </c>
      <c r="BU2482" s="11"/>
    </row>
    <row r="2483" spans="8:73" hidden="1" outlineLevel="1" x14ac:dyDescent="0.3">
      <c r="H2483" s="1" t="str">
        <v>0 - BM Costs</v>
      </c>
      <c r="L2483" s="1" t="str">
        <v>0 - BM Port</v>
      </c>
      <c r="N2483" s="1" t="str">
        <v>0 - Port Assets</v>
      </c>
      <c r="O2483" s="11"/>
      <c r="P2483" s="11"/>
      <c r="Q2483" s="11"/>
      <c r="R2483" s="11"/>
      <c r="S2483" s="11"/>
      <c r="T2483" s="11"/>
      <c r="U2483" s="11"/>
      <c r="V2483" s="11"/>
      <c r="W2483" s="11"/>
      <c r="X2483" s="11"/>
      <c r="Y2483" s="11"/>
      <c r="Z2483" s="11"/>
      <c r="AA2483" s="11"/>
      <c r="AB2483" s="11"/>
      <c r="AC2483" s="11"/>
      <c r="AD2483" s="11"/>
      <c r="AE2483" s="11"/>
      <c r="AF2483" s="11"/>
      <c r="AG2483" s="11"/>
      <c r="AH2483" s="11"/>
      <c r="AI2483" s="11"/>
      <c r="AJ2483" s="11"/>
      <c r="AK2483" s="11"/>
      <c r="AL2483" s="11"/>
      <c r="AM2483" s="11"/>
      <c r="AN2483" s="11"/>
      <c r="AO2483" s="11"/>
      <c r="AP2483" s="11"/>
      <c r="AQ2483" s="11"/>
      <c r="AR2483" s="11"/>
      <c r="AS2483" s="11"/>
      <c r="AT2483" s="11"/>
      <c r="AU2483" s="11"/>
      <c r="AV2483" s="11"/>
      <c r="AW2483" s="11"/>
      <c r="AX2483" s="11"/>
      <c r="AY2483" s="11"/>
      <c r="AZ2483" s="11"/>
      <c r="BA2483" s="11"/>
      <c r="BB2483" s="11"/>
      <c r="BC2483" s="11"/>
      <c r="BD2483" s="11"/>
      <c r="BE2483" s="11"/>
      <c r="BF2483" s="11"/>
      <c r="BG2483" s="11"/>
      <c r="BH2483" s="11"/>
      <c r="BI2483" s="11"/>
      <c r="BJ2483" s="11"/>
      <c r="BK2483" s="11"/>
      <c r="BL2483" s="11"/>
      <c r="BM2483" s="11"/>
      <c r="BN2483" s="11"/>
      <c r="BO2483" s="11"/>
      <c r="BP2483" s="1" t="str">
        <v>0- Port Costs</v>
      </c>
      <c r="BT2483" s="1" t="str">
        <v>0- Port Value</v>
      </c>
      <c r="BU2483" s="11"/>
    </row>
    <row r="2484" spans="8:73" hidden="1" outlineLevel="1" x14ac:dyDescent="0.3">
      <c r="H2484" s="1" t="str">
        <v>0 - BM Costs</v>
      </c>
      <c r="L2484" s="1" t="str">
        <v>0 - BM Port</v>
      </c>
      <c r="N2484" s="1" t="str">
        <v>0 - Port Assets</v>
      </c>
      <c r="O2484" s="11"/>
      <c r="P2484" s="11"/>
      <c r="Q2484" s="11"/>
      <c r="R2484" s="11"/>
      <c r="S2484" s="11"/>
      <c r="T2484" s="11"/>
      <c r="U2484" s="11"/>
      <c r="V2484" s="11"/>
      <c r="W2484" s="11"/>
      <c r="X2484" s="11"/>
      <c r="Y2484" s="11"/>
      <c r="Z2484" s="11"/>
      <c r="AA2484" s="11"/>
      <c r="AB2484" s="11"/>
      <c r="AC2484" s="11"/>
      <c r="AD2484" s="11"/>
      <c r="AE2484" s="11"/>
      <c r="AF2484" s="11"/>
      <c r="AG2484" s="11"/>
      <c r="AH2484" s="11"/>
      <c r="AI2484" s="11"/>
      <c r="AJ2484" s="11"/>
      <c r="AK2484" s="11"/>
      <c r="AL2484" s="11"/>
      <c r="AM2484" s="11"/>
      <c r="AN2484" s="11"/>
      <c r="AO2484" s="11"/>
      <c r="AP2484" s="11"/>
      <c r="AQ2484" s="11"/>
      <c r="AR2484" s="11"/>
      <c r="AS2484" s="11"/>
      <c r="AT2484" s="11"/>
      <c r="AU2484" s="11"/>
      <c r="AV2484" s="11"/>
      <c r="AW2484" s="11"/>
      <c r="AX2484" s="11"/>
      <c r="AY2484" s="11"/>
      <c r="AZ2484" s="11"/>
      <c r="BA2484" s="11"/>
      <c r="BB2484" s="11"/>
      <c r="BC2484" s="11"/>
      <c r="BD2484" s="11"/>
      <c r="BE2484" s="11"/>
      <c r="BF2484" s="11"/>
      <c r="BG2484" s="11"/>
      <c r="BH2484" s="11"/>
      <c r="BI2484" s="11"/>
      <c r="BJ2484" s="11"/>
      <c r="BK2484" s="11"/>
      <c r="BL2484" s="11"/>
      <c r="BM2484" s="11"/>
      <c r="BN2484" s="11"/>
      <c r="BO2484" s="11"/>
      <c r="BP2484" s="1" t="str">
        <v>0- Port Costs</v>
      </c>
      <c r="BT2484" s="1" t="str">
        <v>0- Port Value</v>
      </c>
      <c r="BU2484" s="11"/>
    </row>
    <row r="2485" spans="8:73" hidden="1" outlineLevel="1" x14ac:dyDescent="0.3">
      <c r="H2485" s="1" t="str">
        <v>0 - BM Costs</v>
      </c>
      <c r="L2485" s="1" t="str">
        <v>0 - BM Port</v>
      </c>
      <c r="N2485" s="1" t="str">
        <v>0 - Port Assets</v>
      </c>
      <c r="O2485" s="11"/>
      <c r="P2485" s="11"/>
      <c r="Q2485" s="11"/>
      <c r="R2485" s="11"/>
      <c r="S2485" s="11"/>
      <c r="T2485" s="11"/>
      <c r="U2485" s="11"/>
      <c r="V2485" s="11"/>
      <c r="W2485" s="11"/>
      <c r="X2485" s="11"/>
      <c r="Y2485" s="11"/>
      <c r="Z2485" s="11"/>
      <c r="AA2485" s="11"/>
      <c r="AB2485" s="11"/>
      <c r="AC2485" s="11"/>
      <c r="AD2485" s="11"/>
      <c r="AE2485" s="11"/>
      <c r="AF2485" s="11"/>
      <c r="AG2485" s="11"/>
      <c r="AH2485" s="11"/>
      <c r="AI2485" s="11"/>
      <c r="AJ2485" s="11"/>
      <c r="AK2485" s="11"/>
      <c r="AL2485" s="11"/>
      <c r="AM2485" s="11"/>
      <c r="AN2485" s="11"/>
      <c r="AO2485" s="11"/>
      <c r="AP2485" s="11"/>
      <c r="AQ2485" s="11"/>
      <c r="AR2485" s="11"/>
      <c r="AS2485" s="11"/>
      <c r="AT2485" s="11"/>
      <c r="AU2485" s="11"/>
      <c r="AV2485" s="11"/>
      <c r="AW2485" s="11"/>
      <c r="AX2485" s="11"/>
      <c r="AY2485" s="11"/>
      <c r="AZ2485" s="11"/>
      <c r="BA2485" s="11"/>
      <c r="BB2485" s="11"/>
      <c r="BC2485" s="11"/>
      <c r="BD2485" s="11"/>
      <c r="BE2485" s="11"/>
      <c r="BF2485" s="11"/>
      <c r="BG2485" s="11"/>
      <c r="BH2485" s="11"/>
      <c r="BI2485" s="11"/>
      <c r="BJ2485" s="11"/>
      <c r="BK2485" s="11"/>
      <c r="BL2485" s="11"/>
      <c r="BM2485" s="11"/>
      <c r="BN2485" s="11"/>
      <c r="BO2485" s="11"/>
      <c r="BP2485" s="1" t="str">
        <v>0- Port Costs</v>
      </c>
      <c r="BT2485" s="1" t="str">
        <v>0- Port Value</v>
      </c>
      <c r="BU2485" s="11"/>
    </row>
    <row r="2486" spans="8:73" hidden="1" outlineLevel="1" x14ac:dyDescent="0.3">
      <c r="H2486" s="1" t="str">
        <v>0 - BM Costs</v>
      </c>
      <c r="L2486" s="1" t="str">
        <v>0 - BM Port</v>
      </c>
      <c r="N2486" s="1" t="str">
        <v>0 - Port Assets</v>
      </c>
      <c r="O2486" s="11"/>
      <c r="P2486" s="11"/>
      <c r="Q2486" s="11"/>
      <c r="R2486" s="11"/>
      <c r="S2486" s="11"/>
      <c r="T2486" s="11"/>
      <c r="U2486" s="11"/>
      <c r="V2486" s="11"/>
      <c r="W2486" s="11"/>
      <c r="X2486" s="11"/>
      <c r="Y2486" s="11"/>
      <c r="Z2486" s="11"/>
      <c r="AA2486" s="11"/>
      <c r="AB2486" s="11"/>
      <c r="AC2486" s="11"/>
      <c r="AD2486" s="11"/>
      <c r="AE2486" s="11"/>
      <c r="AF2486" s="11"/>
      <c r="AG2486" s="11"/>
      <c r="AH2486" s="11"/>
      <c r="AI2486" s="11"/>
      <c r="AJ2486" s="11"/>
      <c r="AK2486" s="11"/>
      <c r="AL2486" s="11"/>
      <c r="AM2486" s="11"/>
      <c r="AN2486" s="11"/>
      <c r="AO2486" s="11"/>
      <c r="AP2486" s="11"/>
      <c r="AQ2486" s="11"/>
      <c r="AR2486" s="11"/>
      <c r="AS2486" s="11"/>
      <c r="AT2486" s="11"/>
      <c r="AU2486" s="11"/>
      <c r="AV2486" s="11"/>
      <c r="AW2486" s="11"/>
      <c r="AX2486" s="11"/>
      <c r="AY2486" s="11"/>
      <c r="AZ2486" s="11"/>
      <c r="BA2486" s="11"/>
      <c r="BB2486" s="11"/>
      <c r="BC2486" s="11"/>
      <c r="BD2486" s="11"/>
      <c r="BE2486" s="11"/>
      <c r="BF2486" s="11"/>
      <c r="BG2486" s="11"/>
      <c r="BH2486" s="11"/>
      <c r="BI2486" s="11"/>
      <c r="BJ2486" s="11"/>
      <c r="BK2486" s="11"/>
      <c r="BL2486" s="11"/>
      <c r="BM2486" s="11"/>
      <c r="BN2486" s="11"/>
      <c r="BO2486" s="11"/>
      <c r="BP2486" s="1" t="str">
        <v>0- Port Costs</v>
      </c>
      <c r="BT2486" s="1" t="str">
        <v>0- Port Value</v>
      </c>
      <c r="BU2486" s="11"/>
    </row>
    <row r="2487" spans="8:73" hidden="1" outlineLevel="1" x14ac:dyDescent="0.3">
      <c r="H2487" s="1" t="str">
        <v>0 - BM Costs</v>
      </c>
      <c r="L2487" s="1" t="str">
        <v>0 - BM Port</v>
      </c>
      <c r="N2487" s="1" t="str">
        <v>0 - Port Assets</v>
      </c>
      <c r="O2487" s="11"/>
      <c r="P2487" s="11"/>
      <c r="Q2487" s="11"/>
      <c r="R2487" s="11"/>
      <c r="S2487" s="11"/>
      <c r="T2487" s="11"/>
      <c r="U2487" s="11"/>
      <c r="V2487" s="11"/>
      <c r="W2487" s="11"/>
      <c r="X2487" s="11"/>
      <c r="Y2487" s="11"/>
      <c r="Z2487" s="11"/>
      <c r="AA2487" s="11"/>
      <c r="AB2487" s="11"/>
      <c r="AC2487" s="11"/>
      <c r="AD2487" s="11"/>
      <c r="AE2487" s="11"/>
      <c r="AF2487" s="11"/>
      <c r="AG2487" s="11"/>
      <c r="AH2487" s="11"/>
      <c r="AI2487" s="11"/>
      <c r="AJ2487" s="11"/>
      <c r="AK2487" s="11"/>
      <c r="AL2487" s="11"/>
      <c r="AM2487" s="11"/>
      <c r="AN2487" s="11"/>
      <c r="AO2487" s="11"/>
      <c r="AP2487" s="11"/>
      <c r="AQ2487" s="11"/>
      <c r="AR2487" s="11"/>
      <c r="AS2487" s="11"/>
      <c r="AT2487" s="11"/>
      <c r="AU2487" s="11"/>
      <c r="AV2487" s="11"/>
      <c r="AW2487" s="11"/>
      <c r="AX2487" s="11"/>
      <c r="AY2487" s="11"/>
      <c r="AZ2487" s="11"/>
      <c r="BA2487" s="11"/>
      <c r="BB2487" s="11"/>
      <c r="BC2487" s="11"/>
      <c r="BD2487" s="11"/>
      <c r="BE2487" s="11"/>
      <c r="BF2487" s="11"/>
      <c r="BG2487" s="11"/>
      <c r="BH2487" s="11"/>
      <c r="BI2487" s="11"/>
      <c r="BJ2487" s="11"/>
      <c r="BK2487" s="11"/>
      <c r="BL2487" s="11"/>
      <c r="BM2487" s="11"/>
      <c r="BN2487" s="11"/>
      <c r="BO2487" s="11"/>
      <c r="BP2487" s="1" t="str">
        <v>0- Port Costs</v>
      </c>
      <c r="BT2487" s="1" t="str">
        <v>0- Port Value</v>
      </c>
      <c r="BU2487" s="11"/>
    </row>
    <row r="2488" spans="8:73" hidden="1" outlineLevel="1" x14ac:dyDescent="0.3">
      <c r="H2488" s="1" t="str">
        <v>0 - BM Costs</v>
      </c>
      <c r="L2488" s="1" t="str">
        <v>0 - BM Port</v>
      </c>
      <c r="N2488" s="1" t="str">
        <v>0 - Port Assets</v>
      </c>
      <c r="O2488" s="11"/>
      <c r="P2488" s="11"/>
      <c r="Q2488" s="11"/>
      <c r="R2488" s="11"/>
      <c r="S2488" s="11"/>
      <c r="T2488" s="11"/>
      <c r="U2488" s="11"/>
      <c r="V2488" s="11"/>
      <c r="W2488" s="11"/>
      <c r="X2488" s="11"/>
      <c r="Y2488" s="11"/>
      <c r="Z2488" s="11"/>
      <c r="AA2488" s="11"/>
      <c r="AB2488" s="11"/>
      <c r="AC2488" s="11"/>
      <c r="AD2488" s="11"/>
      <c r="AE2488" s="11"/>
      <c r="AF2488" s="11"/>
      <c r="AG2488" s="11"/>
      <c r="AH2488" s="11"/>
      <c r="AI2488" s="11"/>
      <c r="AJ2488" s="11"/>
      <c r="AK2488" s="11"/>
      <c r="AL2488" s="11"/>
      <c r="AM2488" s="11"/>
      <c r="AN2488" s="11"/>
      <c r="AO2488" s="11"/>
      <c r="AP2488" s="11"/>
      <c r="AQ2488" s="11"/>
      <c r="AR2488" s="11"/>
      <c r="AS2488" s="11"/>
      <c r="AT2488" s="11"/>
      <c r="AU2488" s="11"/>
      <c r="AV2488" s="11"/>
      <c r="AW2488" s="11"/>
      <c r="AX2488" s="11"/>
      <c r="AY2488" s="11"/>
      <c r="AZ2488" s="11"/>
      <c r="BA2488" s="11"/>
      <c r="BB2488" s="11"/>
      <c r="BC2488" s="11"/>
      <c r="BD2488" s="11"/>
      <c r="BE2488" s="11"/>
      <c r="BF2488" s="11"/>
      <c r="BG2488" s="11"/>
      <c r="BH2488" s="11"/>
      <c r="BI2488" s="11"/>
      <c r="BJ2488" s="11"/>
      <c r="BK2488" s="11"/>
      <c r="BL2488" s="11"/>
      <c r="BM2488" s="11"/>
      <c r="BN2488" s="11"/>
      <c r="BO2488" s="11"/>
      <c r="BP2488" s="1" t="str">
        <v>0- Port Costs</v>
      </c>
      <c r="BT2488" s="1" t="str">
        <v>0- Port Value</v>
      </c>
      <c r="BU2488" s="11"/>
    </row>
    <row r="2489" spans="8:73" hidden="1" outlineLevel="1" x14ac:dyDescent="0.3">
      <c r="H2489" s="1" t="str">
        <v>0 - BM Costs</v>
      </c>
      <c r="L2489" s="1" t="str">
        <v>0 - BM Port</v>
      </c>
      <c r="N2489" s="1" t="str">
        <v>0 - Port Assets</v>
      </c>
      <c r="O2489" s="11"/>
      <c r="P2489" s="11"/>
      <c r="Q2489" s="11"/>
      <c r="R2489" s="11"/>
      <c r="S2489" s="11"/>
      <c r="T2489" s="11"/>
      <c r="U2489" s="11"/>
      <c r="V2489" s="11"/>
      <c r="W2489" s="11"/>
      <c r="X2489" s="11"/>
      <c r="Y2489" s="11"/>
      <c r="Z2489" s="11"/>
      <c r="AA2489" s="11"/>
      <c r="AB2489" s="11"/>
      <c r="AC2489" s="11"/>
      <c r="AD2489" s="11"/>
      <c r="AE2489" s="11"/>
      <c r="AF2489" s="11"/>
      <c r="AG2489" s="11"/>
      <c r="AH2489" s="11"/>
      <c r="AI2489" s="11"/>
      <c r="AJ2489" s="11"/>
      <c r="AK2489" s="11"/>
      <c r="AL2489" s="11"/>
      <c r="AM2489" s="11"/>
      <c r="AN2489" s="11"/>
      <c r="AO2489" s="11"/>
      <c r="AP2489" s="11"/>
      <c r="AQ2489" s="11"/>
      <c r="AR2489" s="11"/>
      <c r="AS2489" s="11"/>
      <c r="AT2489" s="11"/>
      <c r="AU2489" s="11"/>
      <c r="AV2489" s="11"/>
      <c r="AW2489" s="11"/>
      <c r="AX2489" s="11"/>
      <c r="AY2489" s="11"/>
      <c r="AZ2489" s="11"/>
      <c r="BA2489" s="11"/>
      <c r="BB2489" s="11"/>
      <c r="BC2489" s="11"/>
      <c r="BD2489" s="11"/>
      <c r="BE2489" s="11"/>
      <c r="BF2489" s="11"/>
      <c r="BG2489" s="11"/>
      <c r="BH2489" s="11"/>
      <c r="BI2489" s="11"/>
      <c r="BJ2489" s="11"/>
      <c r="BK2489" s="11"/>
      <c r="BL2489" s="11"/>
      <c r="BM2489" s="11"/>
      <c r="BN2489" s="11"/>
      <c r="BO2489" s="11"/>
      <c r="BP2489" s="1" t="str">
        <v>0- Port Costs</v>
      </c>
      <c r="BT2489" s="1" t="str">
        <v>0- Port Value</v>
      </c>
      <c r="BU2489" s="11"/>
    </row>
    <row r="2490" spans="8:73" hidden="1" outlineLevel="1" x14ac:dyDescent="0.3">
      <c r="H2490" s="1" t="str">
        <v>0 - BM Costs</v>
      </c>
      <c r="L2490" s="1" t="str">
        <v>0 - BM Port</v>
      </c>
      <c r="N2490" s="1" t="str">
        <v>0 - Port Assets</v>
      </c>
      <c r="O2490" s="11"/>
      <c r="P2490" s="11"/>
      <c r="Q2490" s="11"/>
      <c r="R2490" s="11"/>
      <c r="S2490" s="11"/>
      <c r="T2490" s="11"/>
      <c r="U2490" s="11"/>
      <c r="V2490" s="11"/>
      <c r="W2490" s="11"/>
      <c r="X2490" s="11"/>
      <c r="Y2490" s="11"/>
      <c r="Z2490" s="11"/>
      <c r="AA2490" s="11"/>
      <c r="AB2490" s="11"/>
      <c r="AC2490" s="11"/>
      <c r="AD2490" s="11"/>
      <c r="AE2490" s="11"/>
      <c r="AF2490" s="11"/>
      <c r="AG2490" s="11"/>
      <c r="AH2490" s="11"/>
      <c r="AI2490" s="11"/>
      <c r="AJ2490" s="11"/>
      <c r="AK2490" s="11"/>
      <c r="AL2490" s="11"/>
      <c r="AM2490" s="11"/>
      <c r="AN2490" s="11"/>
      <c r="AO2490" s="11"/>
      <c r="AP2490" s="11"/>
      <c r="AQ2490" s="11"/>
      <c r="AR2490" s="11"/>
      <c r="AS2490" s="11"/>
      <c r="AT2490" s="11"/>
      <c r="AU2490" s="11"/>
      <c r="AV2490" s="11"/>
      <c r="AW2490" s="11"/>
      <c r="AX2490" s="11"/>
      <c r="AY2490" s="11"/>
      <c r="AZ2490" s="11"/>
      <c r="BA2490" s="11"/>
      <c r="BB2490" s="11"/>
      <c r="BC2490" s="11"/>
      <c r="BD2490" s="11"/>
      <c r="BE2490" s="11"/>
      <c r="BF2490" s="11"/>
      <c r="BG2490" s="11"/>
      <c r="BH2490" s="11"/>
      <c r="BI2490" s="11"/>
      <c r="BJ2490" s="11"/>
      <c r="BK2490" s="11"/>
      <c r="BL2490" s="11"/>
      <c r="BM2490" s="11"/>
      <c r="BN2490" s="11"/>
      <c r="BO2490" s="11"/>
      <c r="BP2490" s="1" t="str">
        <v>0- Port Costs</v>
      </c>
      <c r="BT2490" s="1" t="str">
        <v>0- Port Value</v>
      </c>
      <c r="BU2490" s="11"/>
    </row>
    <row r="2491" spans="8:73" hidden="1" outlineLevel="1" x14ac:dyDescent="0.3">
      <c r="H2491" s="1" t="str">
        <v>0 - BM Costs</v>
      </c>
      <c r="L2491" s="1" t="str">
        <v>0 - BM Port</v>
      </c>
      <c r="N2491" s="1" t="str">
        <v>0 - Port Assets</v>
      </c>
      <c r="O2491" s="11"/>
      <c r="P2491" s="11"/>
      <c r="Q2491" s="11"/>
      <c r="R2491" s="11"/>
      <c r="S2491" s="11"/>
      <c r="T2491" s="11"/>
      <c r="U2491" s="11"/>
      <c r="V2491" s="11"/>
      <c r="W2491" s="11"/>
      <c r="X2491" s="11"/>
      <c r="Y2491" s="11"/>
      <c r="Z2491" s="11"/>
      <c r="AA2491" s="11"/>
      <c r="AB2491" s="11"/>
      <c r="AC2491" s="11"/>
      <c r="AD2491" s="11"/>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c r="BC2491" s="11"/>
      <c r="BD2491" s="11"/>
      <c r="BE2491" s="11"/>
      <c r="BF2491" s="11"/>
      <c r="BG2491" s="11"/>
      <c r="BH2491" s="11"/>
      <c r="BI2491" s="11"/>
      <c r="BJ2491" s="11"/>
      <c r="BK2491" s="11"/>
      <c r="BL2491" s="11"/>
      <c r="BM2491" s="11"/>
      <c r="BN2491" s="11"/>
      <c r="BO2491" s="11"/>
      <c r="BP2491" s="1" t="str">
        <v>0- Port Costs</v>
      </c>
      <c r="BT2491" s="1" t="str">
        <v>0- Port Value</v>
      </c>
      <c r="BU2491" s="11"/>
    </row>
    <row r="2492" spans="8:73" hidden="1" outlineLevel="1" x14ac:dyDescent="0.3">
      <c r="H2492" s="1" t="str">
        <v>0 - BM Costs</v>
      </c>
      <c r="L2492" s="1" t="str">
        <v>0 - BM Port</v>
      </c>
      <c r="N2492" s="1" t="str">
        <v>0 - Port Assets</v>
      </c>
      <c r="O2492" s="11"/>
      <c r="P2492" s="11"/>
      <c r="Q2492" s="11"/>
      <c r="R2492" s="11"/>
      <c r="S2492" s="11"/>
      <c r="T2492" s="11"/>
      <c r="U2492" s="11"/>
      <c r="V2492" s="11"/>
      <c r="W2492" s="11"/>
      <c r="X2492" s="11"/>
      <c r="Y2492" s="11"/>
      <c r="Z2492" s="11"/>
      <c r="AA2492" s="11"/>
      <c r="AB2492" s="11"/>
      <c r="AC2492" s="11"/>
      <c r="AD2492" s="11"/>
      <c r="AE2492" s="11"/>
      <c r="AF2492" s="11"/>
      <c r="AG2492" s="11"/>
      <c r="AH2492" s="11"/>
      <c r="AI2492" s="11"/>
      <c r="AJ2492" s="11"/>
      <c r="AK2492" s="11"/>
      <c r="AL2492" s="11"/>
      <c r="AM2492" s="11"/>
      <c r="AN2492" s="11"/>
      <c r="AO2492" s="11"/>
      <c r="AP2492" s="11"/>
      <c r="AQ2492" s="11"/>
      <c r="AR2492" s="11"/>
      <c r="AS2492" s="11"/>
      <c r="AT2492" s="11"/>
      <c r="AU2492" s="11"/>
      <c r="AV2492" s="11"/>
      <c r="AW2492" s="11"/>
      <c r="AX2492" s="11"/>
      <c r="AY2492" s="11"/>
      <c r="AZ2492" s="11"/>
      <c r="BA2492" s="11"/>
      <c r="BB2492" s="11"/>
      <c r="BC2492" s="11"/>
      <c r="BD2492" s="11"/>
      <c r="BE2492" s="11"/>
      <c r="BF2492" s="11"/>
      <c r="BG2492" s="11"/>
      <c r="BH2492" s="11"/>
      <c r="BI2492" s="11"/>
      <c r="BJ2492" s="11"/>
      <c r="BK2492" s="11"/>
      <c r="BL2492" s="11"/>
      <c r="BM2492" s="11"/>
      <c r="BN2492" s="11"/>
      <c r="BO2492" s="11"/>
      <c r="BP2492" s="1" t="str">
        <v>0- Port Costs</v>
      </c>
      <c r="BT2492" s="1" t="str">
        <v>0- Port Value</v>
      </c>
      <c r="BU2492" s="11"/>
    </row>
    <row r="2493" spans="8:73" hidden="1" outlineLevel="1" x14ac:dyDescent="0.3">
      <c r="H2493" s="1" t="str">
        <v>0 - BM Costs</v>
      </c>
      <c r="L2493" s="1" t="str">
        <v>0 - BM Port</v>
      </c>
      <c r="N2493" s="1" t="str">
        <v>0 - Port Assets</v>
      </c>
      <c r="O2493" s="11"/>
      <c r="P2493" s="11"/>
      <c r="Q2493" s="11"/>
      <c r="R2493" s="11"/>
      <c r="S2493" s="11"/>
      <c r="T2493" s="11"/>
      <c r="U2493" s="11"/>
      <c r="V2493" s="11"/>
      <c r="W2493" s="11"/>
      <c r="X2493" s="11"/>
      <c r="Y2493" s="11"/>
      <c r="Z2493" s="11"/>
      <c r="AA2493" s="11"/>
      <c r="AB2493" s="11"/>
      <c r="AC2493" s="11"/>
      <c r="AD2493" s="11"/>
      <c r="AE2493" s="11"/>
      <c r="AF2493" s="11"/>
      <c r="AG2493" s="11"/>
      <c r="AH2493" s="11"/>
      <c r="AI2493" s="11"/>
      <c r="AJ2493" s="11"/>
      <c r="AK2493" s="11"/>
      <c r="AL2493" s="11"/>
      <c r="AM2493" s="11"/>
      <c r="AN2493" s="11"/>
      <c r="AO2493" s="11"/>
      <c r="AP2493" s="11"/>
      <c r="AQ2493" s="11"/>
      <c r="AR2493" s="11"/>
      <c r="AS2493" s="11"/>
      <c r="AT2493" s="11"/>
      <c r="AU2493" s="11"/>
      <c r="AV2493" s="11"/>
      <c r="AW2493" s="11"/>
      <c r="AX2493" s="11"/>
      <c r="AY2493" s="11"/>
      <c r="AZ2493" s="11"/>
      <c r="BA2493" s="11"/>
      <c r="BB2493" s="11"/>
      <c r="BC2493" s="11"/>
      <c r="BD2493" s="11"/>
      <c r="BE2493" s="11"/>
      <c r="BF2493" s="11"/>
      <c r="BG2493" s="11"/>
      <c r="BH2493" s="11"/>
      <c r="BI2493" s="11"/>
      <c r="BJ2493" s="11"/>
      <c r="BK2493" s="11"/>
      <c r="BL2493" s="11"/>
      <c r="BM2493" s="11"/>
      <c r="BN2493" s="11"/>
      <c r="BO2493" s="11"/>
      <c r="BP2493" s="1" t="str">
        <v>0- Port Costs</v>
      </c>
      <c r="BT2493" s="1" t="str">
        <v>0- Port Value</v>
      </c>
      <c r="BU2493" s="11"/>
    </row>
    <row r="2494" spans="8:73" hidden="1" outlineLevel="1" x14ac:dyDescent="0.3">
      <c r="H2494" s="1" t="str">
        <v>0 - BM Costs</v>
      </c>
      <c r="L2494" s="1" t="str">
        <v>0 - BM Port</v>
      </c>
      <c r="N2494" s="1" t="str">
        <v>0 - Port Assets</v>
      </c>
      <c r="O2494" s="11"/>
      <c r="P2494" s="11"/>
      <c r="Q2494" s="11"/>
      <c r="R2494" s="11"/>
      <c r="S2494" s="11"/>
      <c r="T2494" s="11"/>
      <c r="U2494" s="11"/>
      <c r="V2494" s="11"/>
      <c r="W2494" s="11"/>
      <c r="X2494" s="11"/>
      <c r="Y2494" s="11"/>
      <c r="Z2494" s="11"/>
      <c r="AA2494" s="11"/>
      <c r="AB2494" s="11"/>
      <c r="AC2494" s="11"/>
      <c r="AD2494" s="11"/>
      <c r="AE2494" s="11"/>
      <c r="AF2494" s="11"/>
      <c r="AG2494" s="11"/>
      <c r="AH2494" s="11"/>
      <c r="AI2494" s="11"/>
      <c r="AJ2494" s="11"/>
      <c r="AK2494" s="11"/>
      <c r="AL2494" s="11"/>
      <c r="AM2494" s="11"/>
      <c r="AN2494" s="11"/>
      <c r="AO2494" s="11"/>
      <c r="AP2494" s="11"/>
      <c r="AQ2494" s="11"/>
      <c r="AR2494" s="11"/>
      <c r="AS2494" s="11"/>
      <c r="AT2494" s="11"/>
      <c r="AU2494" s="11"/>
      <c r="AV2494" s="11"/>
      <c r="AW2494" s="11"/>
      <c r="AX2494" s="11"/>
      <c r="AY2494" s="11"/>
      <c r="AZ2494" s="11"/>
      <c r="BA2494" s="11"/>
      <c r="BB2494" s="11"/>
      <c r="BC2494" s="11"/>
      <c r="BD2494" s="11"/>
      <c r="BE2494" s="11"/>
      <c r="BF2494" s="11"/>
      <c r="BG2494" s="11"/>
      <c r="BH2494" s="11"/>
      <c r="BI2494" s="11"/>
      <c r="BJ2494" s="11"/>
      <c r="BK2494" s="11"/>
      <c r="BL2494" s="11"/>
      <c r="BM2494" s="11"/>
      <c r="BN2494" s="11"/>
      <c r="BO2494" s="11"/>
      <c r="BP2494" s="1" t="str">
        <v>0- Port Costs</v>
      </c>
      <c r="BT2494" s="1" t="str">
        <v>0- Port Value</v>
      </c>
      <c r="BU2494" s="11"/>
    </row>
    <row r="2495" spans="8:73" hidden="1" outlineLevel="1" x14ac:dyDescent="0.3">
      <c r="H2495" s="1" t="str">
        <v>0 - BM Costs</v>
      </c>
      <c r="L2495" s="1" t="str">
        <v>0 - BM Port</v>
      </c>
      <c r="N2495" s="1" t="str">
        <v>0 - Port Assets</v>
      </c>
      <c r="O2495" s="11"/>
      <c r="P2495" s="11"/>
      <c r="Q2495" s="11"/>
      <c r="R2495" s="11"/>
      <c r="S2495" s="11"/>
      <c r="T2495" s="11"/>
      <c r="U2495" s="11"/>
      <c r="V2495" s="11"/>
      <c r="W2495" s="11"/>
      <c r="X2495" s="11"/>
      <c r="Y2495" s="11"/>
      <c r="Z2495" s="11"/>
      <c r="AA2495" s="11"/>
      <c r="AB2495" s="11"/>
      <c r="AC2495" s="11"/>
      <c r="AD2495" s="11"/>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c r="BC2495" s="11"/>
      <c r="BD2495" s="11"/>
      <c r="BE2495" s="11"/>
      <c r="BF2495" s="11"/>
      <c r="BG2495" s="11"/>
      <c r="BH2495" s="11"/>
      <c r="BI2495" s="11"/>
      <c r="BJ2495" s="11"/>
      <c r="BK2495" s="11"/>
      <c r="BL2495" s="11"/>
      <c r="BM2495" s="11"/>
      <c r="BN2495" s="11"/>
      <c r="BO2495" s="11"/>
      <c r="BP2495" s="1" t="str">
        <v>0- Port Costs</v>
      </c>
      <c r="BT2495" s="1" t="str">
        <v>0- Port Value</v>
      </c>
      <c r="BU2495" s="11"/>
    </row>
    <row r="2496" spans="8:73" hidden="1" outlineLevel="1" x14ac:dyDescent="0.3">
      <c r="H2496" s="1" t="str">
        <v>0 - BM Costs</v>
      </c>
      <c r="L2496" s="1" t="str">
        <v>0 - BM Port</v>
      </c>
      <c r="N2496" s="1" t="str">
        <v>0 - Port Assets</v>
      </c>
      <c r="O2496" s="11"/>
      <c r="P2496" s="11"/>
      <c r="Q2496" s="11"/>
      <c r="R2496" s="11"/>
      <c r="S2496" s="11"/>
      <c r="T2496" s="11"/>
      <c r="U2496" s="11"/>
      <c r="V2496" s="11"/>
      <c r="W2496" s="11"/>
      <c r="X2496" s="11"/>
      <c r="Y2496" s="11"/>
      <c r="Z2496" s="11"/>
      <c r="AA2496" s="11"/>
      <c r="AB2496" s="11"/>
      <c r="AC2496" s="11"/>
      <c r="AD2496" s="11"/>
      <c r="AE2496" s="11"/>
      <c r="AF2496" s="11"/>
      <c r="AG2496" s="11"/>
      <c r="AH2496" s="11"/>
      <c r="AI2496" s="11"/>
      <c r="AJ2496" s="11"/>
      <c r="AK2496" s="11"/>
      <c r="AL2496" s="11"/>
      <c r="AM2496" s="11"/>
      <c r="AN2496" s="11"/>
      <c r="AO2496" s="11"/>
      <c r="AP2496" s="11"/>
      <c r="AQ2496" s="11"/>
      <c r="AR2496" s="11"/>
      <c r="AS2496" s="11"/>
      <c r="AT2496" s="11"/>
      <c r="AU2496" s="11"/>
      <c r="AV2496" s="11"/>
      <c r="AW2496" s="11"/>
      <c r="AX2496" s="11"/>
      <c r="AY2496" s="11"/>
      <c r="AZ2496" s="11"/>
      <c r="BA2496" s="11"/>
      <c r="BB2496" s="11"/>
      <c r="BC2496" s="11"/>
      <c r="BD2496" s="11"/>
      <c r="BE2496" s="11"/>
      <c r="BF2496" s="11"/>
      <c r="BG2496" s="11"/>
      <c r="BH2496" s="11"/>
      <c r="BI2496" s="11"/>
      <c r="BJ2496" s="11"/>
      <c r="BK2496" s="11"/>
      <c r="BL2496" s="11"/>
      <c r="BM2496" s="11"/>
      <c r="BN2496" s="11"/>
      <c r="BO2496" s="11"/>
      <c r="BP2496" s="1" t="str">
        <v>0- Port Costs</v>
      </c>
      <c r="BT2496" s="1" t="str">
        <v>0- Port Value</v>
      </c>
      <c r="BU2496" s="11"/>
    </row>
    <row r="2497" spans="8:73" hidden="1" outlineLevel="1" x14ac:dyDescent="0.3">
      <c r="H2497" s="1" t="str">
        <v>0 - BM Costs</v>
      </c>
      <c r="L2497" s="1" t="str">
        <v>0 - BM Port</v>
      </c>
      <c r="N2497" s="1" t="str">
        <v>0 - Port Assets</v>
      </c>
      <c r="O2497" s="11"/>
      <c r="P2497" s="11"/>
      <c r="Q2497" s="11"/>
      <c r="R2497" s="11"/>
      <c r="S2497" s="11"/>
      <c r="T2497" s="11"/>
      <c r="U2497" s="11"/>
      <c r="V2497" s="11"/>
      <c r="W2497" s="11"/>
      <c r="X2497" s="11"/>
      <c r="Y2497" s="11"/>
      <c r="Z2497" s="11"/>
      <c r="AA2497" s="11"/>
      <c r="AB2497" s="11"/>
      <c r="AC2497" s="11"/>
      <c r="AD2497" s="11"/>
      <c r="AE2497" s="11"/>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c r="BC2497" s="11"/>
      <c r="BD2497" s="11"/>
      <c r="BE2497" s="11"/>
      <c r="BF2497" s="11"/>
      <c r="BG2497" s="11"/>
      <c r="BH2497" s="11"/>
      <c r="BI2497" s="11"/>
      <c r="BJ2497" s="11"/>
      <c r="BK2497" s="11"/>
      <c r="BL2497" s="11"/>
      <c r="BM2497" s="11"/>
      <c r="BN2497" s="11"/>
      <c r="BO2497" s="11"/>
      <c r="BP2497" s="1" t="str">
        <v>0- Port Costs</v>
      </c>
      <c r="BT2497" s="1" t="str">
        <v>0- Port Value</v>
      </c>
      <c r="BU2497" s="11"/>
    </row>
    <row r="2498" spans="8:73" hidden="1" outlineLevel="1" x14ac:dyDescent="0.3">
      <c r="H2498" s="1" t="str">
        <v>0 - BM Costs</v>
      </c>
      <c r="L2498" s="1" t="str">
        <v>0 - BM Port</v>
      </c>
      <c r="N2498" s="1" t="str">
        <v>0 - Port Assets</v>
      </c>
      <c r="O2498" s="11"/>
      <c r="P2498" s="11"/>
      <c r="Q2498" s="11"/>
      <c r="R2498" s="11"/>
      <c r="S2498" s="11"/>
      <c r="T2498" s="11"/>
      <c r="U2498" s="11"/>
      <c r="V2498" s="11"/>
      <c r="W2498" s="11"/>
      <c r="X2498" s="11"/>
      <c r="Y2498" s="11"/>
      <c r="Z2498" s="11"/>
      <c r="AA2498" s="11"/>
      <c r="AB2498" s="11"/>
      <c r="AC2498" s="11"/>
      <c r="AD2498" s="11"/>
      <c r="AE2498" s="11"/>
      <c r="AF2498" s="11"/>
      <c r="AG2498" s="11"/>
      <c r="AH2498" s="11"/>
      <c r="AI2498" s="11"/>
      <c r="AJ2498" s="11"/>
      <c r="AK2498" s="11"/>
      <c r="AL2498" s="11"/>
      <c r="AM2498" s="11"/>
      <c r="AN2498" s="11"/>
      <c r="AO2498" s="11"/>
      <c r="AP2498" s="11"/>
      <c r="AQ2498" s="11"/>
      <c r="AR2498" s="11"/>
      <c r="AS2498" s="11"/>
      <c r="AT2498" s="11"/>
      <c r="AU2498" s="11"/>
      <c r="AV2498" s="11"/>
      <c r="AW2498" s="11"/>
      <c r="AX2498" s="11"/>
      <c r="AY2498" s="11"/>
      <c r="AZ2498" s="11"/>
      <c r="BA2498" s="11"/>
      <c r="BB2498" s="11"/>
      <c r="BC2498" s="11"/>
      <c r="BD2498" s="11"/>
      <c r="BE2498" s="11"/>
      <c r="BF2498" s="11"/>
      <c r="BG2498" s="11"/>
      <c r="BH2498" s="11"/>
      <c r="BI2498" s="11"/>
      <c r="BJ2498" s="11"/>
      <c r="BK2498" s="11"/>
      <c r="BL2498" s="11"/>
      <c r="BM2498" s="11"/>
      <c r="BN2498" s="11"/>
      <c r="BO2498" s="11"/>
      <c r="BP2498" s="1" t="str">
        <v>0- Port Costs</v>
      </c>
      <c r="BT2498" s="1" t="str">
        <v>0- Port Value</v>
      </c>
      <c r="BU2498" s="11"/>
    </row>
    <row r="2499" spans="8:73" hidden="1" outlineLevel="1" x14ac:dyDescent="0.3">
      <c r="H2499" s="1" t="str">
        <v>0 - BM Costs</v>
      </c>
      <c r="L2499" s="1" t="str">
        <v>0 - BM Port</v>
      </c>
      <c r="N2499" s="1" t="str">
        <v>0 - Port Assets</v>
      </c>
      <c r="O2499" s="11"/>
      <c r="P2499" s="11"/>
      <c r="Q2499" s="11"/>
      <c r="R2499" s="11"/>
      <c r="S2499" s="11"/>
      <c r="T2499" s="11"/>
      <c r="U2499" s="11"/>
      <c r="V2499" s="11"/>
      <c r="W2499" s="11"/>
      <c r="X2499" s="11"/>
      <c r="Y2499" s="11"/>
      <c r="Z2499" s="11"/>
      <c r="AA2499" s="11"/>
      <c r="AB2499" s="11"/>
      <c r="AC2499" s="11"/>
      <c r="AD2499" s="11"/>
      <c r="AE2499" s="11"/>
      <c r="AF2499" s="11"/>
      <c r="AG2499" s="11"/>
      <c r="AH2499" s="11"/>
      <c r="AI2499" s="11"/>
      <c r="AJ2499" s="11"/>
      <c r="AK2499" s="11"/>
      <c r="AL2499" s="11"/>
      <c r="AM2499" s="11"/>
      <c r="AN2499" s="11"/>
      <c r="AO2499" s="11"/>
      <c r="AP2499" s="11"/>
      <c r="AQ2499" s="11"/>
      <c r="AR2499" s="11"/>
      <c r="AS2499" s="11"/>
      <c r="AT2499" s="11"/>
      <c r="AU2499" s="11"/>
      <c r="AV2499" s="11"/>
      <c r="AW2499" s="11"/>
      <c r="AX2499" s="11"/>
      <c r="AY2499" s="11"/>
      <c r="AZ2499" s="11"/>
      <c r="BA2499" s="11"/>
      <c r="BB2499" s="11"/>
      <c r="BC2499" s="11"/>
      <c r="BD2499" s="11"/>
      <c r="BE2499" s="11"/>
      <c r="BF2499" s="11"/>
      <c r="BG2499" s="11"/>
      <c r="BH2499" s="11"/>
      <c r="BI2499" s="11"/>
      <c r="BJ2499" s="11"/>
      <c r="BK2499" s="11"/>
      <c r="BL2499" s="11"/>
      <c r="BM2499" s="11"/>
      <c r="BN2499" s="11"/>
      <c r="BO2499" s="11"/>
      <c r="BP2499" s="1" t="str">
        <v>0- Port Costs</v>
      </c>
      <c r="BT2499" s="1" t="str">
        <v>0- Port Value</v>
      </c>
      <c r="BU2499" s="11"/>
    </row>
    <row r="2500" spans="8:73" hidden="1" outlineLevel="1" x14ac:dyDescent="0.3">
      <c r="H2500" s="1" t="str">
        <v>0 - BM Costs</v>
      </c>
      <c r="L2500" s="1" t="str">
        <v>0 - BM Port</v>
      </c>
      <c r="N2500" s="1" t="str">
        <v>0 - Port Assets</v>
      </c>
      <c r="O2500" s="11"/>
      <c r="P2500" s="11"/>
      <c r="Q2500" s="11"/>
      <c r="R2500" s="11"/>
      <c r="S2500" s="11"/>
      <c r="T2500" s="11"/>
      <c r="U2500" s="11"/>
      <c r="V2500" s="11"/>
      <c r="W2500" s="11"/>
      <c r="X2500" s="11"/>
      <c r="Y2500" s="11"/>
      <c r="Z2500" s="11"/>
      <c r="AA2500" s="11"/>
      <c r="AB2500" s="11"/>
      <c r="AC2500" s="11"/>
      <c r="AD2500" s="11"/>
      <c r="AE2500" s="11"/>
      <c r="AF2500" s="11"/>
      <c r="AG2500" s="11"/>
      <c r="AH2500" s="11"/>
      <c r="AI2500" s="11"/>
      <c r="AJ2500" s="11"/>
      <c r="AK2500" s="11"/>
      <c r="AL2500" s="11"/>
      <c r="AM2500" s="11"/>
      <c r="AN2500" s="11"/>
      <c r="AO2500" s="11"/>
      <c r="AP2500" s="11"/>
      <c r="AQ2500" s="11"/>
      <c r="AR2500" s="11"/>
      <c r="AS2500" s="11"/>
      <c r="AT2500" s="11"/>
      <c r="AU2500" s="11"/>
      <c r="AV2500" s="11"/>
      <c r="AW2500" s="11"/>
      <c r="AX2500" s="11"/>
      <c r="AY2500" s="11"/>
      <c r="AZ2500" s="11"/>
      <c r="BA2500" s="11"/>
      <c r="BB2500" s="11"/>
      <c r="BC2500" s="11"/>
      <c r="BD2500" s="11"/>
      <c r="BE2500" s="11"/>
      <c r="BF2500" s="11"/>
      <c r="BG2500" s="11"/>
      <c r="BH2500" s="11"/>
      <c r="BI2500" s="11"/>
      <c r="BJ2500" s="11"/>
      <c r="BK2500" s="11"/>
      <c r="BL2500" s="11"/>
      <c r="BM2500" s="11"/>
      <c r="BN2500" s="11"/>
      <c r="BO2500" s="11"/>
      <c r="BP2500" s="1" t="str">
        <v>0- Port Costs</v>
      </c>
      <c r="BT2500" s="1" t="str">
        <v>0- Port Value</v>
      </c>
      <c r="BU2500" s="11"/>
    </row>
    <row r="2501" spans="8:73" hidden="1" outlineLevel="1" x14ac:dyDescent="0.3">
      <c r="H2501" s="1" t="str">
        <v>0 - BM Costs</v>
      </c>
      <c r="L2501" s="1" t="str">
        <v>0 - BM Port</v>
      </c>
      <c r="N2501" s="1" t="str">
        <v>0 - Port Assets</v>
      </c>
      <c r="O2501" s="11"/>
      <c r="P2501" s="11"/>
      <c r="Q2501" s="11"/>
      <c r="R2501" s="11"/>
      <c r="S2501" s="11"/>
      <c r="T2501" s="11"/>
      <c r="U2501" s="11"/>
      <c r="V2501" s="11"/>
      <c r="W2501" s="11"/>
      <c r="X2501" s="11"/>
      <c r="Y2501" s="11"/>
      <c r="Z2501" s="11"/>
      <c r="AA2501" s="11"/>
      <c r="AB2501" s="11"/>
      <c r="AC2501" s="11"/>
      <c r="AD2501" s="11"/>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c r="BC2501" s="11"/>
      <c r="BD2501" s="11"/>
      <c r="BE2501" s="11"/>
      <c r="BF2501" s="11"/>
      <c r="BG2501" s="11"/>
      <c r="BH2501" s="11"/>
      <c r="BI2501" s="11"/>
      <c r="BJ2501" s="11"/>
      <c r="BK2501" s="11"/>
      <c r="BL2501" s="11"/>
      <c r="BM2501" s="11"/>
      <c r="BN2501" s="11"/>
      <c r="BO2501" s="11"/>
      <c r="BP2501" s="1" t="str">
        <v>0- Port Costs</v>
      </c>
      <c r="BT2501" s="1" t="str">
        <v>0- Port Value</v>
      </c>
      <c r="BU2501" s="11"/>
    </row>
    <row r="2502" spans="8:73" hidden="1" outlineLevel="1" x14ac:dyDescent="0.3">
      <c r="H2502" s="1" t="str">
        <v>0 - BM Costs</v>
      </c>
      <c r="L2502" s="1" t="str">
        <v>0 - BM Port</v>
      </c>
      <c r="N2502" s="1" t="str">
        <v>0 - Port Assets</v>
      </c>
      <c r="O2502" s="11"/>
      <c r="P2502" s="11"/>
      <c r="Q2502" s="11"/>
      <c r="R2502" s="11"/>
      <c r="S2502" s="11"/>
      <c r="T2502" s="11"/>
      <c r="U2502" s="11"/>
      <c r="V2502" s="11"/>
      <c r="W2502" s="11"/>
      <c r="X2502" s="11"/>
      <c r="Y2502" s="11"/>
      <c r="Z2502" s="11"/>
      <c r="AA2502" s="11"/>
      <c r="AB2502" s="11"/>
      <c r="AC2502" s="11"/>
      <c r="AD2502" s="11"/>
      <c r="AE2502" s="11"/>
      <c r="AF2502" s="11"/>
      <c r="AG2502" s="11"/>
      <c r="AH2502" s="11"/>
      <c r="AI2502" s="11"/>
      <c r="AJ2502" s="11"/>
      <c r="AK2502" s="11"/>
      <c r="AL2502" s="11"/>
      <c r="AM2502" s="11"/>
      <c r="AN2502" s="11"/>
      <c r="AO2502" s="11"/>
      <c r="AP2502" s="11"/>
      <c r="AQ2502" s="11"/>
      <c r="AR2502" s="11"/>
      <c r="AS2502" s="11"/>
      <c r="AT2502" s="11"/>
      <c r="AU2502" s="11"/>
      <c r="AV2502" s="11"/>
      <c r="AW2502" s="11"/>
      <c r="AX2502" s="11"/>
      <c r="AY2502" s="11"/>
      <c r="AZ2502" s="11"/>
      <c r="BA2502" s="11"/>
      <c r="BB2502" s="11"/>
      <c r="BC2502" s="11"/>
      <c r="BD2502" s="11"/>
      <c r="BE2502" s="11"/>
      <c r="BF2502" s="11"/>
      <c r="BG2502" s="11"/>
      <c r="BH2502" s="11"/>
      <c r="BI2502" s="11"/>
      <c r="BJ2502" s="11"/>
      <c r="BK2502" s="11"/>
      <c r="BL2502" s="11"/>
      <c r="BM2502" s="11"/>
      <c r="BN2502" s="11"/>
      <c r="BO2502" s="11"/>
      <c r="BP2502" s="1" t="str">
        <v>0- Port Costs</v>
      </c>
      <c r="BT2502" s="1" t="str">
        <v>0- Port Value</v>
      </c>
      <c r="BU2502" s="11"/>
    </row>
    <row r="2503" spans="8:73" hidden="1" outlineLevel="1" x14ac:dyDescent="0.3">
      <c r="H2503" s="1" t="str">
        <v>0 - BM Costs</v>
      </c>
      <c r="L2503" s="1" t="str">
        <v>0 - BM Port</v>
      </c>
      <c r="N2503" s="1" t="str">
        <v>0 - Port Assets</v>
      </c>
      <c r="O2503" s="11"/>
      <c r="P2503" s="11"/>
      <c r="Q2503" s="11"/>
      <c r="R2503" s="11"/>
      <c r="S2503" s="11"/>
      <c r="T2503" s="11"/>
      <c r="U2503" s="11"/>
      <c r="V2503" s="11"/>
      <c r="W2503" s="11"/>
      <c r="X2503" s="11"/>
      <c r="Y2503" s="11"/>
      <c r="Z2503" s="11"/>
      <c r="AA2503" s="11"/>
      <c r="AB2503" s="11"/>
      <c r="AC2503" s="11"/>
      <c r="AD2503" s="11"/>
      <c r="AE2503" s="11"/>
      <c r="AF2503" s="11"/>
      <c r="AG2503" s="11"/>
      <c r="AH2503" s="11"/>
      <c r="AI2503" s="11"/>
      <c r="AJ2503" s="11"/>
      <c r="AK2503" s="11"/>
      <c r="AL2503" s="11"/>
      <c r="AM2503" s="11"/>
      <c r="AN2503" s="11"/>
      <c r="AO2503" s="11"/>
      <c r="AP2503" s="11"/>
      <c r="AQ2503" s="11"/>
      <c r="AR2503" s="11"/>
      <c r="AS2503" s="11"/>
      <c r="AT2503" s="11"/>
      <c r="AU2503" s="11"/>
      <c r="AV2503" s="11"/>
      <c r="AW2503" s="11"/>
      <c r="AX2503" s="11"/>
      <c r="AY2503" s="11"/>
      <c r="AZ2503" s="11"/>
      <c r="BA2503" s="11"/>
      <c r="BB2503" s="11"/>
      <c r="BC2503" s="11"/>
      <c r="BD2503" s="11"/>
      <c r="BE2503" s="11"/>
      <c r="BF2503" s="11"/>
      <c r="BG2503" s="11"/>
      <c r="BH2503" s="11"/>
      <c r="BI2503" s="11"/>
      <c r="BJ2503" s="11"/>
      <c r="BK2503" s="11"/>
      <c r="BL2503" s="11"/>
      <c r="BM2503" s="11"/>
      <c r="BN2503" s="11"/>
      <c r="BO2503" s="11"/>
      <c r="BP2503" s="1" t="str">
        <v>0- Port Costs</v>
      </c>
      <c r="BT2503" s="1" t="str">
        <v>0- Port Value</v>
      </c>
      <c r="BU2503" s="11"/>
    </row>
    <row r="2504" spans="8:73" hidden="1" outlineLevel="1" x14ac:dyDescent="0.3">
      <c r="H2504" s="1" t="str">
        <v>0 - BM Costs</v>
      </c>
      <c r="L2504" s="1" t="str">
        <v>0 - BM Port</v>
      </c>
      <c r="N2504" s="1" t="str">
        <v>0 - Port Assets</v>
      </c>
      <c r="O2504" s="11"/>
      <c r="P2504" s="11"/>
      <c r="Q2504" s="11"/>
      <c r="R2504" s="11"/>
      <c r="S2504" s="11"/>
      <c r="T2504" s="11"/>
      <c r="U2504" s="11"/>
      <c r="V2504" s="11"/>
      <c r="W2504" s="11"/>
      <c r="X2504" s="11"/>
      <c r="Y2504" s="11"/>
      <c r="Z2504" s="11"/>
      <c r="AA2504" s="11"/>
      <c r="AB2504" s="11"/>
      <c r="AC2504" s="11"/>
      <c r="AD2504" s="11"/>
      <c r="AE2504" s="11"/>
      <c r="AF2504" s="11"/>
      <c r="AG2504" s="11"/>
      <c r="AH2504" s="11"/>
      <c r="AI2504" s="11"/>
      <c r="AJ2504" s="11"/>
      <c r="AK2504" s="11"/>
      <c r="AL2504" s="11"/>
      <c r="AM2504" s="11"/>
      <c r="AN2504" s="11"/>
      <c r="AO2504" s="11"/>
      <c r="AP2504" s="11"/>
      <c r="AQ2504" s="11"/>
      <c r="AR2504" s="11"/>
      <c r="AS2504" s="11"/>
      <c r="AT2504" s="11"/>
      <c r="AU2504" s="11"/>
      <c r="AV2504" s="11"/>
      <c r="AW2504" s="11"/>
      <c r="AX2504" s="11"/>
      <c r="AY2504" s="11"/>
      <c r="AZ2504" s="11"/>
      <c r="BA2504" s="11"/>
      <c r="BB2504" s="11"/>
      <c r="BC2504" s="11"/>
      <c r="BD2504" s="11"/>
      <c r="BE2504" s="11"/>
      <c r="BF2504" s="11"/>
      <c r="BG2504" s="11"/>
      <c r="BH2504" s="11"/>
      <c r="BI2504" s="11"/>
      <c r="BJ2504" s="11"/>
      <c r="BK2504" s="11"/>
      <c r="BL2504" s="11"/>
      <c r="BM2504" s="11"/>
      <c r="BN2504" s="11"/>
      <c r="BO2504" s="11"/>
      <c r="BP2504" s="1" t="str">
        <v>0- Port Costs</v>
      </c>
      <c r="BT2504" s="1" t="str">
        <v>0- Port Value</v>
      </c>
      <c r="BU2504" s="11"/>
    </row>
    <row r="2505" spans="8:73" hidden="1" outlineLevel="1" x14ac:dyDescent="0.3">
      <c r="H2505" s="1" t="str">
        <v>0 - BM Costs</v>
      </c>
      <c r="L2505" s="1" t="str">
        <v>0 - BM Port</v>
      </c>
      <c r="N2505" s="1" t="str">
        <v>0 - Port Assets</v>
      </c>
      <c r="O2505" s="11"/>
      <c r="P2505" s="11"/>
      <c r="Q2505" s="11"/>
      <c r="R2505" s="11"/>
      <c r="S2505" s="11"/>
      <c r="T2505" s="11"/>
      <c r="U2505" s="11"/>
      <c r="V2505" s="11"/>
      <c r="W2505" s="11"/>
      <c r="X2505" s="11"/>
      <c r="Y2505" s="11"/>
      <c r="Z2505" s="11"/>
      <c r="AA2505" s="11"/>
      <c r="AB2505" s="11"/>
      <c r="AC2505" s="11"/>
      <c r="AD2505" s="11"/>
      <c r="AE2505" s="11"/>
      <c r="AF2505" s="11"/>
      <c r="AG2505" s="11"/>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c r="BC2505" s="11"/>
      <c r="BD2505" s="11"/>
      <c r="BE2505" s="11"/>
      <c r="BF2505" s="11"/>
      <c r="BG2505" s="11"/>
      <c r="BH2505" s="11"/>
      <c r="BI2505" s="11"/>
      <c r="BJ2505" s="11"/>
      <c r="BK2505" s="11"/>
      <c r="BL2505" s="11"/>
      <c r="BM2505" s="11"/>
      <c r="BN2505" s="11"/>
      <c r="BO2505" s="11"/>
      <c r="BP2505" s="1" t="str">
        <v>0- Port Costs</v>
      </c>
      <c r="BT2505" s="1" t="str">
        <v>0- Port Value</v>
      </c>
      <c r="BU2505" s="11"/>
    </row>
    <row r="2506" spans="8:73" hidden="1" outlineLevel="1" x14ac:dyDescent="0.3">
      <c r="H2506" s="1" t="str">
        <v>0 - BM Costs</v>
      </c>
      <c r="L2506" s="1" t="str">
        <v>0 - BM Port</v>
      </c>
      <c r="N2506" s="1" t="str">
        <v>0 - Port Assets</v>
      </c>
      <c r="O2506" s="11"/>
      <c r="P2506" s="11"/>
      <c r="Q2506" s="11"/>
      <c r="R2506" s="11"/>
      <c r="S2506" s="11"/>
      <c r="T2506" s="11"/>
      <c r="U2506" s="11"/>
      <c r="V2506" s="11"/>
      <c r="W2506" s="11"/>
      <c r="X2506" s="11"/>
      <c r="Y2506" s="11"/>
      <c r="Z2506" s="11"/>
      <c r="AA2506" s="11"/>
      <c r="AB2506" s="11"/>
      <c r="AC2506" s="11"/>
      <c r="AD2506" s="11"/>
      <c r="AE2506" s="11"/>
      <c r="AF2506" s="11"/>
      <c r="AG2506" s="11"/>
      <c r="AH2506" s="11"/>
      <c r="AI2506" s="11"/>
      <c r="AJ2506" s="11"/>
      <c r="AK2506" s="11"/>
      <c r="AL2506" s="11"/>
      <c r="AM2506" s="11"/>
      <c r="AN2506" s="11"/>
      <c r="AO2506" s="11"/>
      <c r="AP2506" s="11"/>
      <c r="AQ2506" s="11"/>
      <c r="AR2506" s="11"/>
      <c r="AS2506" s="11"/>
      <c r="AT2506" s="11"/>
      <c r="AU2506" s="11"/>
      <c r="AV2506" s="11"/>
      <c r="AW2506" s="11"/>
      <c r="AX2506" s="11"/>
      <c r="AY2506" s="11"/>
      <c r="AZ2506" s="11"/>
      <c r="BA2506" s="11"/>
      <c r="BB2506" s="11"/>
      <c r="BC2506" s="11"/>
      <c r="BD2506" s="11"/>
      <c r="BE2506" s="11"/>
      <c r="BF2506" s="11"/>
      <c r="BG2506" s="11"/>
      <c r="BH2506" s="11"/>
      <c r="BI2506" s="11"/>
      <c r="BJ2506" s="11"/>
      <c r="BK2506" s="11"/>
      <c r="BL2506" s="11"/>
      <c r="BM2506" s="11"/>
      <c r="BN2506" s="11"/>
      <c r="BO2506" s="11"/>
      <c r="BP2506" s="1" t="str">
        <v>0- Port Costs</v>
      </c>
      <c r="BT2506" s="1" t="str">
        <v>0- Port Value</v>
      </c>
      <c r="BU2506" s="11"/>
    </row>
    <row r="2507" spans="8:73" hidden="1" outlineLevel="1" x14ac:dyDescent="0.3">
      <c r="H2507" s="1" t="str">
        <v>0 - BM Costs</v>
      </c>
      <c r="L2507" s="1" t="str">
        <v>0 - BM Port</v>
      </c>
      <c r="N2507" s="1" t="str">
        <v>0 - Port Assets</v>
      </c>
      <c r="O2507" s="11"/>
      <c r="P2507" s="11"/>
      <c r="Q2507" s="11"/>
      <c r="R2507" s="11"/>
      <c r="S2507" s="11"/>
      <c r="T2507" s="11"/>
      <c r="U2507" s="11"/>
      <c r="V2507" s="11"/>
      <c r="W2507" s="11"/>
      <c r="X2507" s="11"/>
      <c r="Y2507" s="11"/>
      <c r="Z2507" s="11"/>
      <c r="AA2507" s="11"/>
      <c r="AB2507" s="11"/>
      <c r="AC2507" s="11"/>
      <c r="AD2507" s="11"/>
      <c r="AE2507" s="11"/>
      <c r="AF2507" s="11"/>
      <c r="AG2507" s="11"/>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c r="BC2507" s="11"/>
      <c r="BD2507" s="11"/>
      <c r="BE2507" s="11"/>
      <c r="BF2507" s="11"/>
      <c r="BG2507" s="11"/>
      <c r="BH2507" s="11"/>
      <c r="BI2507" s="11"/>
      <c r="BJ2507" s="11"/>
      <c r="BK2507" s="11"/>
      <c r="BL2507" s="11"/>
      <c r="BM2507" s="11"/>
      <c r="BN2507" s="11"/>
      <c r="BO2507" s="11"/>
      <c r="BP2507" s="1" t="str">
        <v>0- Port Costs</v>
      </c>
      <c r="BT2507" s="1" t="str">
        <v>0- Port Value</v>
      </c>
      <c r="BU2507" s="11"/>
    </row>
    <row r="2508" spans="8:73" hidden="1" outlineLevel="1" x14ac:dyDescent="0.3">
      <c r="H2508" s="1" t="str">
        <v>0 - BM Costs</v>
      </c>
      <c r="L2508" s="1" t="str">
        <v>0 - BM Port</v>
      </c>
      <c r="N2508" s="1" t="str">
        <v>0 - Port Assets</v>
      </c>
      <c r="O2508" s="11"/>
      <c r="P2508" s="11"/>
      <c r="Q2508" s="11"/>
      <c r="R2508" s="11"/>
      <c r="S2508" s="11"/>
      <c r="T2508" s="11"/>
      <c r="U2508" s="11"/>
      <c r="V2508" s="11"/>
      <c r="W2508" s="11"/>
      <c r="X2508" s="11"/>
      <c r="Y2508" s="11"/>
      <c r="Z2508" s="11"/>
      <c r="AA2508" s="11"/>
      <c r="AB2508" s="11"/>
      <c r="AC2508" s="11"/>
      <c r="AD2508" s="11"/>
      <c r="AE2508" s="11"/>
      <c r="AF2508" s="11"/>
      <c r="AG2508" s="11"/>
      <c r="AH2508" s="11"/>
      <c r="AI2508" s="11"/>
      <c r="AJ2508" s="11"/>
      <c r="AK2508" s="11"/>
      <c r="AL2508" s="11"/>
      <c r="AM2508" s="11"/>
      <c r="AN2508" s="11"/>
      <c r="AO2508" s="11"/>
      <c r="AP2508" s="11"/>
      <c r="AQ2508" s="11"/>
      <c r="AR2508" s="11"/>
      <c r="AS2508" s="11"/>
      <c r="AT2508" s="11"/>
      <c r="AU2508" s="11"/>
      <c r="AV2508" s="11"/>
      <c r="AW2508" s="11"/>
      <c r="AX2508" s="11"/>
      <c r="AY2508" s="11"/>
      <c r="AZ2508" s="11"/>
      <c r="BA2508" s="11"/>
      <c r="BB2508" s="11"/>
      <c r="BC2508" s="11"/>
      <c r="BD2508" s="11"/>
      <c r="BE2508" s="11"/>
      <c r="BF2508" s="11"/>
      <c r="BG2508" s="11"/>
      <c r="BH2508" s="11"/>
      <c r="BI2508" s="11"/>
      <c r="BJ2508" s="11"/>
      <c r="BK2508" s="11"/>
      <c r="BL2508" s="11"/>
      <c r="BM2508" s="11"/>
      <c r="BN2508" s="11"/>
      <c r="BO2508" s="11"/>
      <c r="BP2508" s="1" t="str">
        <v>0- Port Costs</v>
      </c>
      <c r="BT2508" s="1" t="str">
        <v>0- Port Value</v>
      </c>
      <c r="BU2508" s="11"/>
    </row>
    <row r="2509" spans="8:73" hidden="1" outlineLevel="1" x14ac:dyDescent="0.3">
      <c r="H2509" s="1" t="str">
        <v>0 - BM Costs</v>
      </c>
      <c r="L2509" s="1" t="str">
        <v>0 - BM Port</v>
      </c>
      <c r="N2509" s="1" t="str">
        <v>0 - Port Assets</v>
      </c>
      <c r="O2509" s="11"/>
      <c r="P2509" s="11"/>
      <c r="Q2509" s="11"/>
      <c r="R2509" s="11"/>
      <c r="S2509" s="11"/>
      <c r="T2509" s="11"/>
      <c r="U2509" s="11"/>
      <c r="V2509" s="11"/>
      <c r="W2509" s="11"/>
      <c r="X2509" s="11"/>
      <c r="Y2509" s="11"/>
      <c r="Z2509" s="11"/>
      <c r="AA2509" s="11"/>
      <c r="AB2509" s="11"/>
      <c r="AC2509" s="11"/>
      <c r="AD2509" s="11"/>
      <c r="AE2509" s="11"/>
      <c r="AF2509" s="11"/>
      <c r="AG2509" s="11"/>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c r="BC2509" s="11"/>
      <c r="BD2509" s="11"/>
      <c r="BE2509" s="11"/>
      <c r="BF2509" s="11"/>
      <c r="BG2509" s="11"/>
      <c r="BH2509" s="11"/>
      <c r="BI2509" s="11"/>
      <c r="BJ2509" s="11"/>
      <c r="BK2509" s="11"/>
      <c r="BL2509" s="11"/>
      <c r="BM2509" s="11"/>
      <c r="BN2509" s="11"/>
      <c r="BO2509" s="11"/>
      <c r="BP2509" s="1" t="str">
        <v>0- Port Costs</v>
      </c>
      <c r="BT2509" s="1" t="str">
        <v>0- Port Value</v>
      </c>
      <c r="BU2509" s="11"/>
    </row>
    <row r="2510" spans="8:73" hidden="1" outlineLevel="1" x14ac:dyDescent="0.3">
      <c r="H2510" s="1" t="str">
        <v>0 - BM Costs</v>
      </c>
      <c r="L2510" s="1" t="str">
        <v>0 - BM Port</v>
      </c>
      <c r="N2510" s="1" t="str">
        <v>0 - Port Assets</v>
      </c>
      <c r="O2510" s="11"/>
      <c r="P2510" s="11"/>
      <c r="Q2510" s="11"/>
      <c r="R2510" s="11"/>
      <c r="S2510" s="11"/>
      <c r="T2510" s="11"/>
      <c r="U2510" s="11"/>
      <c r="V2510" s="11"/>
      <c r="W2510" s="11"/>
      <c r="X2510" s="11"/>
      <c r="Y2510" s="11"/>
      <c r="Z2510" s="11"/>
      <c r="AA2510" s="11"/>
      <c r="AB2510" s="11"/>
      <c r="AC2510" s="11"/>
      <c r="AD2510" s="11"/>
      <c r="AE2510" s="11"/>
      <c r="AF2510" s="11"/>
      <c r="AG2510" s="11"/>
      <c r="AH2510" s="11"/>
      <c r="AI2510" s="11"/>
      <c r="AJ2510" s="11"/>
      <c r="AK2510" s="11"/>
      <c r="AL2510" s="11"/>
      <c r="AM2510" s="11"/>
      <c r="AN2510" s="11"/>
      <c r="AO2510" s="11"/>
      <c r="AP2510" s="11"/>
      <c r="AQ2510" s="11"/>
      <c r="AR2510" s="11"/>
      <c r="AS2510" s="11"/>
      <c r="AT2510" s="11"/>
      <c r="AU2510" s="11"/>
      <c r="AV2510" s="11"/>
      <c r="AW2510" s="11"/>
      <c r="AX2510" s="11"/>
      <c r="AY2510" s="11"/>
      <c r="AZ2510" s="11"/>
      <c r="BA2510" s="11"/>
      <c r="BB2510" s="11"/>
      <c r="BC2510" s="11"/>
      <c r="BD2510" s="11"/>
      <c r="BE2510" s="11"/>
      <c r="BF2510" s="11"/>
      <c r="BG2510" s="11"/>
      <c r="BH2510" s="11"/>
      <c r="BI2510" s="11"/>
      <c r="BJ2510" s="11"/>
      <c r="BK2510" s="11"/>
      <c r="BL2510" s="11"/>
      <c r="BM2510" s="11"/>
      <c r="BN2510" s="11"/>
      <c r="BO2510" s="11"/>
      <c r="BP2510" s="1" t="str">
        <v>0- Port Costs</v>
      </c>
      <c r="BT2510" s="1" t="str">
        <v>0- Port Value</v>
      </c>
      <c r="BU2510" s="11"/>
    </row>
    <row r="2511" spans="8:73" hidden="1" outlineLevel="1" x14ac:dyDescent="0.3">
      <c r="H2511" s="1" t="str">
        <v>0 - BM Costs</v>
      </c>
      <c r="L2511" s="1" t="str">
        <v>0 - BM Port</v>
      </c>
      <c r="N2511" s="1" t="str">
        <v>0 - Port Assets</v>
      </c>
      <c r="O2511" s="11"/>
      <c r="P2511" s="11"/>
      <c r="Q2511" s="11"/>
      <c r="R2511" s="11"/>
      <c r="S2511" s="11"/>
      <c r="T2511" s="11"/>
      <c r="U2511" s="11"/>
      <c r="V2511" s="11"/>
      <c r="W2511" s="11"/>
      <c r="X2511" s="11"/>
      <c r="Y2511" s="11"/>
      <c r="Z2511" s="11"/>
      <c r="AA2511" s="11"/>
      <c r="AB2511" s="11"/>
      <c r="AC2511" s="11"/>
      <c r="AD2511" s="11"/>
      <c r="AE2511" s="11"/>
      <c r="AF2511" s="11"/>
      <c r="AG2511" s="11"/>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c r="BC2511" s="11"/>
      <c r="BD2511" s="11"/>
      <c r="BE2511" s="11"/>
      <c r="BF2511" s="11"/>
      <c r="BG2511" s="11"/>
      <c r="BH2511" s="11"/>
      <c r="BI2511" s="11"/>
      <c r="BJ2511" s="11"/>
      <c r="BK2511" s="11"/>
      <c r="BL2511" s="11"/>
      <c r="BM2511" s="11"/>
      <c r="BN2511" s="11"/>
      <c r="BO2511" s="11"/>
      <c r="BP2511" s="1" t="str">
        <v>0- Port Costs</v>
      </c>
      <c r="BT2511" s="1" t="str">
        <v>0- Port Value</v>
      </c>
      <c r="BU2511" s="11"/>
    </row>
    <row r="2512" spans="8:73" hidden="1" outlineLevel="1" x14ac:dyDescent="0.3">
      <c r="H2512" s="1" t="str">
        <v>0 - BM Costs</v>
      </c>
      <c r="L2512" s="1" t="str">
        <v>0 - BM Port</v>
      </c>
      <c r="N2512" s="1" t="str">
        <v>0 - Port Assets</v>
      </c>
      <c r="O2512" s="11"/>
      <c r="P2512" s="11"/>
      <c r="Q2512" s="11"/>
      <c r="R2512" s="11"/>
      <c r="S2512" s="11"/>
      <c r="T2512" s="11"/>
      <c r="U2512" s="11"/>
      <c r="V2512" s="11"/>
      <c r="W2512" s="11"/>
      <c r="X2512" s="11"/>
      <c r="Y2512" s="11"/>
      <c r="Z2512" s="11"/>
      <c r="AA2512" s="11"/>
      <c r="AB2512" s="11"/>
      <c r="AC2512" s="11"/>
      <c r="AD2512" s="11"/>
      <c r="AE2512" s="11"/>
      <c r="AF2512" s="11"/>
      <c r="AG2512" s="11"/>
      <c r="AH2512" s="11"/>
      <c r="AI2512" s="11"/>
      <c r="AJ2512" s="11"/>
      <c r="AK2512" s="11"/>
      <c r="AL2512" s="11"/>
      <c r="AM2512" s="11"/>
      <c r="AN2512" s="11"/>
      <c r="AO2512" s="11"/>
      <c r="AP2512" s="11"/>
      <c r="AQ2512" s="11"/>
      <c r="AR2512" s="11"/>
      <c r="AS2512" s="11"/>
      <c r="AT2512" s="11"/>
      <c r="AU2512" s="11"/>
      <c r="AV2512" s="11"/>
      <c r="AW2512" s="11"/>
      <c r="AX2512" s="11"/>
      <c r="AY2512" s="11"/>
      <c r="AZ2512" s="11"/>
      <c r="BA2512" s="11"/>
      <c r="BB2512" s="11"/>
      <c r="BC2512" s="11"/>
      <c r="BD2512" s="11"/>
      <c r="BE2512" s="11"/>
      <c r="BF2512" s="11"/>
      <c r="BG2512" s="11"/>
      <c r="BH2512" s="11"/>
      <c r="BI2512" s="11"/>
      <c r="BJ2512" s="11"/>
      <c r="BK2512" s="11"/>
      <c r="BL2512" s="11"/>
      <c r="BM2512" s="11"/>
      <c r="BN2512" s="11"/>
      <c r="BO2512" s="11"/>
      <c r="BP2512" s="1" t="str">
        <v>0- Port Costs</v>
      </c>
      <c r="BT2512" s="1" t="str">
        <v>0- Port Value</v>
      </c>
      <c r="BU2512" s="11"/>
    </row>
    <row r="2513" spans="8:73" hidden="1" outlineLevel="1" x14ac:dyDescent="0.3">
      <c r="H2513" s="1" t="str">
        <v>0 - BM Costs</v>
      </c>
      <c r="L2513" s="1" t="str">
        <v>0 - BM Port</v>
      </c>
      <c r="N2513" s="1" t="str">
        <v>0 - Port Assets</v>
      </c>
      <c r="O2513" s="11"/>
      <c r="P2513" s="11"/>
      <c r="Q2513" s="11"/>
      <c r="R2513" s="11"/>
      <c r="S2513" s="11"/>
      <c r="T2513" s="11"/>
      <c r="U2513" s="11"/>
      <c r="V2513" s="11"/>
      <c r="W2513" s="11"/>
      <c r="X2513" s="11"/>
      <c r="Y2513" s="11"/>
      <c r="Z2513" s="11"/>
      <c r="AA2513" s="11"/>
      <c r="AB2513" s="11"/>
      <c r="AC2513" s="11"/>
      <c r="AD2513" s="11"/>
      <c r="AE2513" s="11"/>
      <c r="AF2513" s="11"/>
      <c r="AG2513" s="11"/>
      <c r="AH2513" s="11"/>
      <c r="AI2513" s="11"/>
      <c r="AJ2513" s="11"/>
      <c r="AK2513" s="11"/>
      <c r="AL2513" s="11"/>
      <c r="AM2513" s="11"/>
      <c r="AN2513" s="11"/>
      <c r="AO2513" s="11"/>
      <c r="AP2513" s="11"/>
      <c r="AQ2513" s="11"/>
      <c r="AR2513" s="11"/>
      <c r="AS2513" s="11"/>
      <c r="AT2513" s="11"/>
      <c r="AU2513" s="11"/>
      <c r="AV2513" s="11"/>
      <c r="AW2513" s="11"/>
      <c r="AX2513" s="11"/>
      <c r="AY2513" s="11"/>
      <c r="AZ2513" s="11"/>
      <c r="BA2513" s="11"/>
      <c r="BB2513" s="11"/>
      <c r="BC2513" s="11"/>
      <c r="BD2513" s="11"/>
      <c r="BE2513" s="11"/>
      <c r="BF2513" s="11"/>
      <c r="BG2513" s="11"/>
      <c r="BH2513" s="11"/>
      <c r="BI2513" s="11"/>
      <c r="BJ2513" s="11"/>
      <c r="BK2513" s="11"/>
      <c r="BL2513" s="11"/>
      <c r="BM2513" s="11"/>
      <c r="BN2513" s="11"/>
      <c r="BO2513" s="11"/>
      <c r="BP2513" s="1" t="str">
        <v>0- Port Costs</v>
      </c>
      <c r="BT2513" s="1" t="str">
        <v>0- Port Value</v>
      </c>
      <c r="BU2513" s="11"/>
    </row>
    <row r="2514" spans="8:73" hidden="1" outlineLevel="1" x14ac:dyDescent="0.3">
      <c r="H2514" s="1" t="str">
        <v>0 - BM Costs</v>
      </c>
      <c r="L2514" s="1" t="str">
        <v>0 - BM Port</v>
      </c>
      <c r="N2514" s="1" t="str">
        <v>0 - Port Assets</v>
      </c>
      <c r="O2514" s="11"/>
      <c r="P2514" s="11"/>
      <c r="Q2514" s="11"/>
      <c r="R2514" s="11"/>
      <c r="S2514" s="11"/>
      <c r="T2514" s="11"/>
      <c r="U2514" s="11"/>
      <c r="V2514" s="11"/>
      <c r="W2514" s="11"/>
      <c r="X2514" s="11"/>
      <c r="Y2514" s="11"/>
      <c r="Z2514" s="11"/>
      <c r="AA2514" s="11"/>
      <c r="AB2514" s="11"/>
      <c r="AC2514" s="11"/>
      <c r="AD2514" s="11"/>
      <c r="AE2514" s="11"/>
      <c r="AF2514" s="11"/>
      <c r="AG2514" s="11"/>
      <c r="AH2514" s="11"/>
      <c r="AI2514" s="11"/>
      <c r="AJ2514" s="11"/>
      <c r="AK2514" s="11"/>
      <c r="AL2514" s="11"/>
      <c r="AM2514" s="11"/>
      <c r="AN2514" s="11"/>
      <c r="AO2514" s="11"/>
      <c r="AP2514" s="11"/>
      <c r="AQ2514" s="11"/>
      <c r="AR2514" s="11"/>
      <c r="AS2514" s="11"/>
      <c r="AT2514" s="11"/>
      <c r="AU2514" s="11"/>
      <c r="AV2514" s="11"/>
      <c r="AW2514" s="11"/>
      <c r="AX2514" s="11"/>
      <c r="AY2514" s="11"/>
      <c r="AZ2514" s="11"/>
      <c r="BA2514" s="11"/>
      <c r="BB2514" s="11"/>
      <c r="BC2514" s="11"/>
      <c r="BD2514" s="11"/>
      <c r="BE2514" s="11"/>
      <c r="BF2514" s="11"/>
      <c r="BG2514" s="11"/>
      <c r="BH2514" s="11"/>
      <c r="BI2514" s="11"/>
      <c r="BJ2514" s="11"/>
      <c r="BK2514" s="11"/>
      <c r="BL2514" s="11"/>
      <c r="BM2514" s="11"/>
      <c r="BN2514" s="11"/>
      <c r="BO2514" s="11"/>
      <c r="BP2514" s="1" t="str">
        <v>0- Port Costs</v>
      </c>
      <c r="BT2514" s="1" t="str">
        <v>0- Port Value</v>
      </c>
      <c r="BU2514" s="11"/>
    </row>
    <row r="2515" spans="8:73" hidden="1" outlineLevel="1" x14ac:dyDescent="0.3">
      <c r="H2515" s="1" t="str">
        <v>0 - BM Costs</v>
      </c>
      <c r="L2515" s="1" t="str">
        <v>0 - BM Port</v>
      </c>
      <c r="N2515" s="1" t="str">
        <v>0 - Port Assets</v>
      </c>
      <c r="O2515" s="11"/>
      <c r="P2515" s="11"/>
      <c r="Q2515" s="11"/>
      <c r="R2515" s="11"/>
      <c r="S2515" s="11"/>
      <c r="T2515" s="11"/>
      <c r="U2515" s="11"/>
      <c r="V2515" s="11"/>
      <c r="W2515" s="11"/>
      <c r="X2515" s="11"/>
      <c r="Y2515" s="11"/>
      <c r="Z2515" s="11"/>
      <c r="AA2515" s="11"/>
      <c r="AB2515" s="11"/>
      <c r="AC2515" s="11"/>
      <c r="AD2515" s="11"/>
      <c r="AE2515" s="11"/>
      <c r="AF2515" s="11"/>
      <c r="AG2515" s="11"/>
      <c r="AH2515" s="11"/>
      <c r="AI2515" s="11"/>
      <c r="AJ2515" s="11"/>
      <c r="AK2515" s="11"/>
      <c r="AL2515" s="11"/>
      <c r="AM2515" s="11"/>
      <c r="AN2515" s="11"/>
      <c r="AO2515" s="11"/>
      <c r="AP2515" s="11"/>
      <c r="AQ2515" s="11"/>
      <c r="AR2515" s="11"/>
      <c r="AS2515" s="11"/>
      <c r="AT2515" s="11"/>
      <c r="AU2515" s="11"/>
      <c r="AV2515" s="11"/>
      <c r="AW2515" s="11"/>
      <c r="AX2515" s="11"/>
      <c r="AY2515" s="11"/>
      <c r="AZ2515" s="11"/>
      <c r="BA2515" s="11"/>
      <c r="BB2515" s="11"/>
      <c r="BC2515" s="11"/>
      <c r="BD2515" s="11"/>
      <c r="BE2515" s="11"/>
      <c r="BF2515" s="11"/>
      <c r="BG2515" s="11"/>
      <c r="BH2515" s="11"/>
      <c r="BI2515" s="11"/>
      <c r="BJ2515" s="11"/>
      <c r="BK2515" s="11"/>
      <c r="BL2515" s="11"/>
      <c r="BM2515" s="11"/>
      <c r="BN2515" s="11"/>
      <c r="BO2515" s="11"/>
      <c r="BP2515" s="1" t="str">
        <v>0- Port Costs</v>
      </c>
      <c r="BT2515" s="1" t="str">
        <v>0- Port Value</v>
      </c>
      <c r="BU2515" s="11"/>
    </row>
    <row r="2516" spans="8:73" hidden="1" outlineLevel="1" x14ac:dyDescent="0.3">
      <c r="H2516" s="1" t="str">
        <v>0 - BM Costs</v>
      </c>
      <c r="L2516" s="1" t="str">
        <v>0 - BM Port</v>
      </c>
      <c r="N2516" s="1" t="str">
        <v>0 - Port Assets</v>
      </c>
      <c r="O2516" s="11"/>
      <c r="P2516" s="11"/>
      <c r="Q2516" s="11"/>
      <c r="R2516" s="11"/>
      <c r="S2516" s="11"/>
      <c r="T2516" s="11"/>
      <c r="U2516" s="11"/>
      <c r="V2516" s="11"/>
      <c r="W2516" s="11"/>
      <c r="X2516" s="11"/>
      <c r="Y2516" s="11"/>
      <c r="Z2516" s="11"/>
      <c r="AA2516" s="11"/>
      <c r="AB2516" s="11"/>
      <c r="AC2516" s="11"/>
      <c r="AD2516" s="11"/>
      <c r="AE2516" s="11"/>
      <c r="AF2516" s="11"/>
      <c r="AG2516" s="11"/>
      <c r="AH2516" s="11"/>
      <c r="AI2516" s="11"/>
      <c r="AJ2516" s="11"/>
      <c r="AK2516" s="11"/>
      <c r="AL2516" s="11"/>
      <c r="AM2516" s="11"/>
      <c r="AN2516" s="11"/>
      <c r="AO2516" s="11"/>
      <c r="AP2516" s="11"/>
      <c r="AQ2516" s="11"/>
      <c r="AR2516" s="11"/>
      <c r="AS2516" s="11"/>
      <c r="AT2516" s="11"/>
      <c r="AU2516" s="11"/>
      <c r="AV2516" s="11"/>
      <c r="AW2516" s="11"/>
      <c r="AX2516" s="11"/>
      <c r="AY2516" s="11"/>
      <c r="AZ2516" s="11"/>
      <c r="BA2516" s="11"/>
      <c r="BB2516" s="11"/>
      <c r="BC2516" s="11"/>
      <c r="BD2516" s="11"/>
      <c r="BE2516" s="11"/>
      <c r="BF2516" s="11"/>
      <c r="BG2516" s="11"/>
      <c r="BH2516" s="11"/>
      <c r="BI2516" s="11"/>
      <c r="BJ2516" s="11"/>
      <c r="BK2516" s="11"/>
      <c r="BL2516" s="11"/>
      <c r="BM2516" s="11"/>
      <c r="BN2516" s="11"/>
      <c r="BO2516" s="11"/>
      <c r="BP2516" s="1" t="str">
        <v>0- Port Costs</v>
      </c>
      <c r="BT2516" s="1" t="str">
        <v>0- Port Value</v>
      </c>
      <c r="BU2516" s="11"/>
    </row>
    <row r="2517" spans="8:73" hidden="1" outlineLevel="1" x14ac:dyDescent="0.3">
      <c r="H2517" s="1" t="str">
        <v>0 - BM Costs</v>
      </c>
      <c r="L2517" s="1" t="str">
        <v>0 - BM Port</v>
      </c>
      <c r="N2517" s="1" t="str">
        <v>0 - Port Assets</v>
      </c>
      <c r="O2517" s="11"/>
      <c r="P2517" s="11"/>
      <c r="Q2517" s="11"/>
      <c r="R2517" s="11"/>
      <c r="S2517" s="11"/>
      <c r="T2517" s="11"/>
      <c r="U2517" s="11"/>
      <c r="V2517" s="11"/>
      <c r="W2517" s="11"/>
      <c r="X2517" s="11"/>
      <c r="Y2517" s="11"/>
      <c r="Z2517" s="11"/>
      <c r="AA2517" s="11"/>
      <c r="AB2517" s="11"/>
      <c r="AC2517" s="11"/>
      <c r="AD2517" s="11"/>
      <c r="AE2517" s="11"/>
      <c r="AF2517" s="11"/>
      <c r="AG2517" s="11"/>
      <c r="AH2517" s="11"/>
      <c r="AI2517" s="11"/>
      <c r="AJ2517" s="11"/>
      <c r="AK2517" s="11"/>
      <c r="AL2517" s="11"/>
      <c r="AM2517" s="11"/>
      <c r="AN2517" s="11"/>
      <c r="AO2517" s="11"/>
      <c r="AP2517" s="11"/>
      <c r="AQ2517" s="11"/>
      <c r="AR2517" s="11"/>
      <c r="AS2517" s="11"/>
      <c r="AT2517" s="11"/>
      <c r="AU2517" s="11"/>
      <c r="AV2517" s="11"/>
      <c r="AW2517" s="11"/>
      <c r="AX2517" s="11"/>
      <c r="AY2517" s="11"/>
      <c r="AZ2517" s="11"/>
      <c r="BA2517" s="11"/>
      <c r="BB2517" s="11"/>
      <c r="BC2517" s="11"/>
      <c r="BD2517" s="11"/>
      <c r="BE2517" s="11"/>
      <c r="BF2517" s="11"/>
      <c r="BG2517" s="11"/>
      <c r="BH2517" s="11"/>
      <c r="BI2517" s="11"/>
      <c r="BJ2517" s="11"/>
      <c r="BK2517" s="11"/>
      <c r="BL2517" s="11"/>
      <c r="BM2517" s="11"/>
      <c r="BN2517" s="11"/>
      <c r="BO2517" s="11"/>
      <c r="BP2517" s="1" t="str">
        <v>0- Port Costs</v>
      </c>
      <c r="BT2517" s="1" t="str">
        <v>0- Port Value</v>
      </c>
      <c r="BU2517" s="11"/>
    </row>
    <row r="2518" spans="8:73" hidden="1" outlineLevel="1" x14ac:dyDescent="0.3">
      <c r="H2518" s="1" t="str">
        <v>0 - BM Costs</v>
      </c>
      <c r="L2518" s="1" t="str">
        <v>0 - BM Port</v>
      </c>
      <c r="N2518" s="1" t="str">
        <v>0 - Port Assets</v>
      </c>
      <c r="O2518" s="11"/>
      <c r="P2518" s="11"/>
      <c r="Q2518" s="11"/>
      <c r="R2518" s="11"/>
      <c r="S2518" s="11"/>
      <c r="T2518" s="11"/>
      <c r="U2518" s="11"/>
      <c r="V2518" s="11"/>
      <c r="W2518" s="11"/>
      <c r="X2518" s="11"/>
      <c r="Y2518" s="11"/>
      <c r="Z2518" s="11"/>
      <c r="AA2518" s="11"/>
      <c r="AB2518" s="11"/>
      <c r="AC2518" s="11"/>
      <c r="AD2518" s="11"/>
      <c r="AE2518" s="11"/>
      <c r="AF2518" s="11"/>
      <c r="AG2518" s="11"/>
      <c r="AH2518" s="11"/>
      <c r="AI2518" s="11"/>
      <c r="AJ2518" s="11"/>
      <c r="AK2518" s="11"/>
      <c r="AL2518" s="11"/>
      <c r="AM2518" s="11"/>
      <c r="AN2518" s="11"/>
      <c r="AO2518" s="11"/>
      <c r="AP2518" s="11"/>
      <c r="AQ2518" s="11"/>
      <c r="AR2518" s="11"/>
      <c r="AS2518" s="11"/>
      <c r="AT2518" s="11"/>
      <c r="AU2518" s="11"/>
      <c r="AV2518" s="11"/>
      <c r="AW2518" s="11"/>
      <c r="AX2518" s="11"/>
      <c r="AY2518" s="11"/>
      <c r="AZ2518" s="11"/>
      <c r="BA2518" s="11"/>
      <c r="BB2518" s="11"/>
      <c r="BC2518" s="11"/>
      <c r="BD2518" s="11"/>
      <c r="BE2518" s="11"/>
      <c r="BF2518" s="11"/>
      <c r="BG2518" s="11"/>
      <c r="BH2518" s="11"/>
      <c r="BI2518" s="11"/>
      <c r="BJ2518" s="11"/>
      <c r="BK2518" s="11"/>
      <c r="BL2518" s="11"/>
      <c r="BM2518" s="11"/>
      <c r="BN2518" s="11"/>
      <c r="BO2518" s="11"/>
      <c r="BP2518" s="1" t="str">
        <v>0- Port Costs</v>
      </c>
      <c r="BT2518" s="1" t="str">
        <v>0- Port Value</v>
      </c>
      <c r="BU2518" s="11"/>
    </row>
    <row r="2519" spans="8:73" hidden="1" outlineLevel="1" x14ac:dyDescent="0.3">
      <c r="H2519" s="1" t="str">
        <v>0 - BM Costs</v>
      </c>
      <c r="L2519" s="1" t="str">
        <v>0 - BM Port</v>
      </c>
      <c r="N2519" s="1" t="str">
        <v>0 - Port Assets</v>
      </c>
      <c r="O2519" s="11"/>
      <c r="P2519" s="11"/>
      <c r="Q2519" s="11"/>
      <c r="R2519" s="11"/>
      <c r="S2519" s="11"/>
      <c r="T2519" s="11"/>
      <c r="U2519" s="11"/>
      <c r="V2519" s="11"/>
      <c r="W2519" s="11"/>
      <c r="X2519" s="11"/>
      <c r="Y2519" s="11"/>
      <c r="Z2519" s="11"/>
      <c r="AA2519" s="11"/>
      <c r="AB2519" s="11"/>
      <c r="AC2519" s="11"/>
      <c r="AD2519" s="11"/>
      <c r="AE2519" s="11"/>
      <c r="AF2519" s="11"/>
      <c r="AG2519" s="11"/>
      <c r="AH2519" s="11"/>
      <c r="AI2519" s="11"/>
      <c r="AJ2519" s="11"/>
      <c r="AK2519" s="11"/>
      <c r="AL2519" s="11"/>
      <c r="AM2519" s="11"/>
      <c r="AN2519" s="11"/>
      <c r="AO2519" s="11"/>
      <c r="AP2519" s="11"/>
      <c r="AQ2519" s="11"/>
      <c r="AR2519" s="11"/>
      <c r="AS2519" s="11"/>
      <c r="AT2519" s="11"/>
      <c r="AU2519" s="11"/>
      <c r="AV2519" s="11"/>
      <c r="AW2519" s="11"/>
      <c r="AX2519" s="11"/>
      <c r="AY2519" s="11"/>
      <c r="AZ2519" s="11"/>
      <c r="BA2519" s="11"/>
      <c r="BB2519" s="11"/>
      <c r="BC2519" s="11"/>
      <c r="BD2519" s="11"/>
      <c r="BE2519" s="11"/>
      <c r="BF2519" s="11"/>
      <c r="BG2519" s="11"/>
      <c r="BH2519" s="11"/>
      <c r="BI2519" s="11"/>
      <c r="BJ2519" s="11"/>
      <c r="BK2519" s="11"/>
      <c r="BL2519" s="11"/>
      <c r="BM2519" s="11"/>
      <c r="BN2519" s="11"/>
      <c r="BO2519" s="11"/>
      <c r="BP2519" s="1" t="str">
        <v>0- Port Costs</v>
      </c>
      <c r="BT2519" s="1" t="str">
        <v>0- Port Value</v>
      </c>
      <c r="BU2519" s="11"/>
    </row>
    <row r="2520" spans="8:73" hidden="1" outlineLevel="1" x14ac:dyDescent="0.3">
      <c r="H2520" s="1" t="str">
        <v>0 - BM Costs</v>
      </c>
      <c r="L2520" s="1" t="str">
        <v>0 - BM Port</v>
      </c>
      <c r="N2520" s="1" t="str">
        <v>0 - Port Assets</v>
      </c>
      <c r="O2520" s="11"/>
      <c r="P2520" s="11"/>
      <c r="Q2520" s="11"/>
      <c r="R2520" s="11"/>
      <c r="S2520" s="11"/>
      <c r="T2520" s="11"/>
      <c r="U2520" s="11"/>
      <c r="V2520" s="11"/>
      <c r="W2520" s="11"/>
      <c r="X2520" s="11"/>
      <c r="Y2520" s="11"/>
      <c r="Z2520" s="11"/>
      <c r="AA2520" s="11"/>
      <c r="AB2520" s="11"/>
      <c r="AC2520" s="11"/>
      <c r="AD2520" s="11"/>
      <c r="AE2520" s="11"/>
      <c r="AF2520" s="11"/>
      <c r="AG2520" s="11"/>
      <c r="AH2520" s="11"/>
      <c r="AI2520" s="11"/>
      <c r="AJ2520" s="11"/>
      <c r="AK2520" s="11"/>
      <c r="AL2520" s="11"/>
      <c r="AM2520" s="11"/>
      <c r="AN2520" s="11"/>
      <c r="AO2520" s="11"/>
      <c r="AP2520" s="11"/>
      <c r="AQ2520" s="11"/>
      <c r="AR2520" s="11"/>
      <c r="AS2520" s="11"/>
      <c r="AT2520" s="11"/>
      <c r="AU2520" s="11"/>
      <c r="AV2520" s="11"/>
      <c r="AW2520" s="11"/>
      <c r="AX2520" s="11"/>
      <c r="AY2520" s="11"/>
      <c r="AZ2520" s="11"/>
      <c r="BA2520" s="11"/>
      <c r="BB2520" s="11"/>
      <c r="BC2520" s="11"/>
      <c r="BD2520" s="11"/>
      <c r="BE2520" s="11"/>
      <c r="BF2520" s="11"/>
      <c r="BG2520" s="11"/>
      <c r="BH2520" s="11"/>
      <c r="BI2520" s="11"/>
      <c r="BJ2520" s="11"/>
      <c r="BK2520" s="11"/>
      <c r="BL2520" s="11"/>
      <c r="BM2520" s="11"/>
      <c r="BN2520" s="11"/>
      <c r="BO2520" s="11"/>
      <c r="BP2520" s="1" t="str">
        <v>0- Port Costs</v>
      </c>
      <c r="BT2520" s="1" t="str">
        <v>0- Port Value</v>
      </c>
      <c r="BU2520" s="11"/>
    </row>
    <row r="2521" spans="8:73" hidden="1" outlineLevel="1" x14ac:dyDescent="0.3">
      <c r="H2521" s="1" t="str">
        <v>0 - BM Costs</v>
      </c>
      <c r="L2521" s="1" t="str">
        <v>0 - BM Port</v>
      </c>
      <c r="N2521" s="1" t="str">
        <v>0 - Port Assets</v>
      </c>
      <c r="O2521" s="11"/>
      <c r="P2521" s="11"/>
      <c r="Q2521" s="11"/>
      <c r="R2521" s="11"/>
      <c r="S2521" s="11"/>
      <c r="T2521" s="11"/>
      <c r="U2521" s="11"/>
      <c r="V2521" s="11"/>
      <c r="W2521" s="11"/>
      <c r="X2521" s="11"/>
      <c r="Y2521" s="11"/>
      <c r="Z2521" s="11"/>
      <c r="AA2521" s="11"/>
      <c r="AB2521" s="11"/>
      <c r="AC2521" s="11"/>
      <c r="AD2521" s="11"/>
      <c r="AE2521" s="11"/>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c r="BC2521" s="11"/>
      <c r="BD2521" s="11"/>
      <c r="BE2521" s="11"/>
      <c r="BF2521" s="11"/>
      <c r="BG2521" s="11"/>
      <c r="BH2521" s="11"/>
      <c r="BI2521" s="11"/>
      <c r="BJ2521" s="11"/>
      <c r="BK2521" s="11"/>
      <c r="BL2521" s="11"/>
      <c r="BM2521" s="11"/>
      <c r="BN2521" s="11"/>
      <c r="BO2521" s="11"/>
      <c r="BP2521" s="1" t="str">
        <v>0- Port Costs</v>
      </c>
      <c r="BT2521" s="1" t="str">
        <v>0- Port Value</v>
      </c>
      <c r="BU2521" s="11"/>
    </row>
    <row r="2522" spans="8:73" hidden="1" outlineLevel="1" x14ac:dyDescent="0.3">
      <c r="H2522" s="1" t="str">
        <v>0 - BM Costs</v>
      </c>
      <c r="L2522" s="1" t="str">
        <v>0 - BM Port</v>
      </c>
      <c r="N2522" s="1" t="str">
        <v>0 - Port Assets</v>
      </c>
      <c r="O2522" s="11"/>
      <c r="P2522" s="11"/>
      <c r="Q2522" s="11"/>
      <c r="R2522" s="11"/>
      <c r="S2522" s="11"/>
      <c r="T2522" s="11"/>
      <c r="U2522" s="11"/>
      <c r="V2522" s="11"/>
      <c r="W2522" s="11"/>
      <c r="X2522" s="11"/>
      <c r="Y2522" s="11"/>
      <c r="Z2522" s="11"/>
      <c r="AA2522" s="11"/>
      <c r="AB2522" s="11"/>
      <c r="AC2522" s="11"/>
      <c r="AD2522" s="11"/>
      <c r="AE2522" s="11"/>
      <c r="AF2522" s="11"/>
      <c r="AG2522" s="11"/>
      <c r="AH2522" s="11"/>
      <c r="AI2522" s="11"/>
      <c r="AJ2522" s="11"/>
      <c r="AK2522" s="11"/>
      <c r="AL2522" s="11"/>
      <c r="AM2522" s="11"/>
      <c r="AN2522" s="11"/>
      <c r="AO2522" s="11"/>
      <c r="AP2522" s="11"/>
      <c r="AQ2522" s="11"/>
      <c r="AR2522" s="11"/>
      <c r="AS2522" s="11"/>
      <c r="AT2522" s="11"/>
      <c r="AU2522" s="11"/>
      <c r="AV2522" s="11"/>
      <c r="AW2522" s="11"/>
      <c r="AX2522" s="11"/>
      <c r="AY2522" s="11"/>
      <c r="AZ2522" s="11"/>
      <c r="BA2522" s="11"/>
      <c r="BB2522" s="11"/>
      <c r="BC2522" s="11"/>
      <c r="BD2522" s="11"/>
      <c r="BE2522" s="11"/>
      <c r="BF2522" s="11"/>
      <c r="BG2522" s="11"/>
      <c r="BH2522" s="11"/>
      <c r="BI2522" s="11"/>
      <c r="BJ2522" s="11"/>
      <c r="BK2522" s="11"/>
      <c r="BL2522" s="11"/>
      <c r="BM2522" s="11"/>
      <c r="BN2522" s="11"/>
      <c r="BO2522" s="11"/>
      <c r="BP2522" s="1" t="str">
        <v>0- Port Costs</v>
      </c>
      <c r="BT2522" s="1" t="str">
        <v>0- Port Value</v>
      </c>
      <c r="BU2522" s="11"/>
    </row>
    <row r="2523" spans="8:73" hidden="1" outlineLevel="1" x14ac:dyDescent="0.3">
      <c r="H2523" s="1" t="str">
        <v>0 - BM Costs</v>
      </c>
      <c r="L2523" s="1" t="str">
        <v>0 - BM Port</v>
      </c>
      <c r="N2523" s="1" t="str">
        <v>0 - Port Assets</v>
      </c>
      <c r="O2523" s="11"/>
      <c r="P2523" s="11"/>
      <c r="Q2523" s="11"/>
      <c r="R2523" s="11"/>
      <c r="S2523" s="11"/>
      <c r="T2523" s="11"/>
      <c r="U2523" s="11"/>
      <c r="V2523" s="11"/>
      <c r="W2523" s="11"/>
      <c r="X2523" s="11"/>
      <c r="Y2523" s="11"/>
      <c r="Z2523" s="11"/>
      <c r="AA2523" s="11"/>
      <c r="AB2523" s="11"/>
      <c r="AC2523" s="11"/>
      <c r="AD2523" s="11"/>
      <c r="AE2523" s="11"/>
      <c r="AF2523" s="11"/>
      <c r="AG2523" s="11"/>
      <c r="AH2523" s="11"/>
      <c r="AI2523" s="11"/>
      <c r="AJ2523" s="11"/>
      <c r="AK2523" s="11"/>
      <c r="AL2523" s="11"/>
      <c r="AM2523" s="11"/>
      <c r="AN2523" s="11"/>
      <c r="AO2523" s="11"/>
      <c r="AP2523" s="11"/>
      <c r="AQ2523" s="11"/>
      <c r="AR2523" s="11"/>
      <c r="AS2523" s="11"/>
      <c r="AT2523" s="11"/>
      <c r="AU2523" s="11"/>
      <c r="AV2523" s="11"/>
      <c r="AW2523" s="11"/>
      <c r="AX2523" s="11"/>
      <c r="AY2523" s="11"/>
      <c r="AZ2523" s="11"/>
      <c r="BA2523" s="11"/>
      <c r="BB2523" s="11"/>
      <c r="BC2523" s="11"/>
      <c r="BD2523" s="11"/>
      <c r="BE2523" s="11"/>
      <c r="BF2523" s="11"/>
      <c r="BG2523" s="11"/>
      <c r="BH2523" s="11"/>
      <c r="BI2523" s="11"/>
      <c r="BJ2523" s="11"/>
      <c r="BK2523" s="11"/>
      <c r="BL2523" s="11"/>
      <c r="BM2523" s="11"/>
      <c r="BN2523" s="11"/>
      <c r="BO2523" s="11"/>
      <c r="BP2523" s="1" t="str">
        <v>0- Port Costs</v>
      </c>
      <c r="BT2523" s="1" t="str">
        <v>0- Port Value</v>
      </c>
      <c r="BU2523" s="11"/>
    </row>
    <row r="2524" spans="8:73" hidden="1" outlineLevel="1" x14ac:dyDescent="0.3">
      <c r="H2524" s="1" t="str">
        <v>0 - BM Costs</v>
      </c>
      <c r="L2524" s="1" t="str">
        <v>0 - BM Port</v>
      </c>
      <c r="N2524" s="1" t="str">
        <v>0 - Port Assets</v>
      </c>
      <c r="O2524" s="11"/>
      <c r="P2524" s="11"/>
      <c r="Q2524" s="11"/>
      <c r="R2524" s="11"/>
      <c r="S2524" s="11"/>
      <c r="T2524" s="11"/>
      <c r="U2524" s="11"/>
      <c r="V2524" s="11"/>
      <c r="W2524" s="11"/>
      <c r="X2524" s="11"/>
      <c r="Y2524" s="11"/>
      <c r="Z2524" s="11"/>
      <c r="AA2524" s="11"/>
      <c r="AB2524" s="11"/>
      <c r="AC2524" s="11"/>
      <c r="AD2524" s="11"/>
      <c r="AE2524" s="11"/>
      <c r="AF2524" s="11"/>
      <c r="AG2524" s="11"/>
      <c r="AH2524" s="11"/>
      <c r="AI2524" s="11"/>
      <c r="AJ2524" s="11"/>
      <c r="AK2524" s="11"/>
      <c r="AL2524" s="11"/>
      <c r="AM2524" s="11"/>
      <c r="AN2524" s="11"/>
      <c r="AO2524" s="11"/>
      <c r="AP2524" s="11"/>
      <c r="AQ2524" s="11"/>
      <c r="AR2524" s="11"/>
      <c r="AS2524" s="11"/>
      <c r="AT2524" s="11"/>
      <c r="AU2524" s="11"/>
      <c r="AV2524" s="11"/>
      <c r="AW2524" s="11"/>
      <c r="AX2524" s="11"/>
      <c r="AY2524" s="11"/>
      <c r="AZ2524" s="11"/>
      <c r="BA2524" s="11"/>
      <c r="BB2524" s="11"/>
      <c r="BC2524" s="11"/>
      <c r="BD2524" s="11"/>
      <c r="BE2524" s="11"/>
      <c r="BF2524" s="11"/>
      <c r="BG2524" s="11"/>
      <c r="BH2524" s="11"/>
      <c r="BI2524" s="11"/>
      <c r="BJ2524" s="11"/>
      <c r="BK2524" s="11"/>
      <c r="BL2524" s="11"/>
      <c r="BM2524" s="11"/>
      <c r="BN2524" s="11"/>
      <c r="BO2524" s="11"/>
      <c r="BP2524" s="1" t="str">
        <v>0- Port Costs</v>
      </c>
      <c r="BT2524" s="1" t="str">
        <v>0- Port Value</v>
      </c>
      <c r="BU2524" s="11"/>
    </row>
    <row r="2525" spans="8:73" hidden="1" outlineLevel="1" x14ac:dyDescent="0.3">
      <c r="H2525" s="1" t="str">
        <v>0 - BM Costs</v>
      </c>
      <c r="L2525" s="1" t="str">
        <v>0 - BM Port</v>
      </c>
      <c r="N2525" s="1" t="str">
        <v>0 - Port Assets</v>
      </c>
      <c r="O2525" s="11"/>
      <c r="P2525" s="11"/>
      <c r="Q2525" s="11"/>
      <c r="R2525" s="11"/>
      <c r="S2525" s="11"/>
      <c r="T2525" s="11"/>
      <c r="U2525" s="11"/>
      <c r="V2525" s="11"/>
      <c r="W2525" s="11"/>
      <c r="X2525" s="11"/>
      <c r="Y2525" s="11"/>
      <c r="Z2525" s="11"/>
      <c r="AA2525" s="11"/>
      <c r="AB2525" s="11"/>
      <c r="AC2525" s="11"/>
      <c r="AD2525" s="11"/>
      <c r="AE2525" s="11"/>
      <c r="AF2525" s="11"/>
      <c r="AG2525" s="11"/>
      <c r="AH2525" s="11"/>
      <c r="AI2525" s="11"/>
      <c r="AJ2525" s="11"/>
      <c r="AK2525" s="11"/>
      <c r="AL2525" s="11"/>
      <c r="AM2525" s="11"/>
      <c r="AN2525" s="11"/>
      <c r="AO2525" s="11"/>
      <c r="AP2525" s="11"/>
      <c r="AQ2525" s="11"/>
      <c r="AR2525" s="11"/>
      <c r="AS2525" s="11"/>
      <c r="AT2525" s="11"/>
      <c r="AU2525" s="11"/>
      <c r="AV2525" s="11"/>
      <c r="AW2525" s="11"/>
      <c r="AX2525" s="11"/>
      <c r="AY2525" s="11"/>
      <c r="AZ2525" s="11"/>
      <c r="BA2525" s="11"/>
      <c r="BB2525" s="11"/>
      <c r="BC2525" s="11"/>
      <c r="BD2525" s="11"/>
      <c r="BE2525" s="11"/>
      <c r="BF2525" s="11"/>
      <c r="BG2525" s="11"/>
      <c r="BH2525" s="11"/>
      <c r="BI2525" s="11"/>
      <c r="BJ2525" s="11"/>
      <c r="BK2525" s="11"/>
      <c r="BL2525" s="11"/>
      <c r="BM2525" s="11"/>
      <c r="BN2525" s="11"/>
      <c r="BO2525" s="11"/>
      <c r="BP2525" s="1" t="str">
        <v>0- Port Costs</v>
      </c>
      <c r="BT2525" s="1" t="str">
        <v>0- Port Value</v>
      </c>
      <c r="BU2525" s="11"/>
    </row>
    <row r="2526" spans="8:73" hidden="1" outlineLevel="1" x14ac:dyDescent="0.3">
      <c r="H2526" s="1" t="str">
        <v>0 - BM Costs</v>
      </c>
      <c r="L2526" s="1" t="str">
        <v>0 - BM Port</v>
      </c>
      <c r="N2526" s="1" t="str">
        <v>0 - Port Assets</v>
      </c>
      <c r="O2526" s="11"/>
      <c r="P2526" s="11"/>
      <c r="Q2526" s="11"/>
      <c r="R2526" s="11"/>
      <c r="S2526" s="11"/>
      <c r="T2526" s="11"/>
      <c r="U2526" s="11"/>
      <c r="V2526" s="11"/>
      <c r="W2526" s="11"/>
      <c r="X2526" s="11"/>
      <c r="Y2526" s="11"/>
      <c r="Z2526" s="11"/>
      <c r="AA2526" s="11"/>
      <c r="AB2526" s="11"/>
      <c r="AC2526" s="11"/>
      <c r="AD2526" s="11"/>
      <c r="AE2526" s="11"/>
      <c r="AF2526" s="11"/>
      <c r="AG2526" s="11"/>
      <c r="AH2526" s="11"/>
      <c r="AI2526" s="11"/>
      <c r="AJ2526" s="11"/>
      <c r="AK2526" s="11"/>
      <c r="AL2526" s="11"/>
      <c r="AM2526" s="11"/>
      <c r="AN2526" s="11"/>
      <c r="AO2526" s="11"/>
      <c r="AP2526" s="11"/>
      <c r="AQ2526" s="11"/>
      <c r="AR2526" s="11"/>
      <c r="AS2526" s="11"/>
      <c r="AT2526" s="11"/>
      <c r="AU2526" s="11"/>
      <c r="AV2526" s="11"/>
      <c r="AW2526" s="11"/>
      <c r="AX2526" s="11"/>
      <c r="AY2526" s="11"/>
      <c r="AZ2526" s="11"/>
      <c r="BA2526" s="11"/>
      <c r="BB2526" s="11"/>
      <c r="BC2526" s="11"/>
      <c r="BD2526" s="11"/>
      <c r="BE2526" s="11"/>
      <c r="BF2526" s="11"/>
      <c r="BG2526" s="11"/>
      <c r="BH2526" s="11"/>
      <c r="BI2526" s="11"/>
      <c r="BJ2526" s="11"/>
      <c r="BK2526" s="11"/>
      <c r="BL2526" s="11"/>
      <c r="BM2526" s="11"/>
      <c r="BN2526" s="11"/>
      <c r="BO2526" s="11"/>
      <c r="BP2526" s="1" t="str">
        <v>0- Port Costs</v>
      </c>
      <c r="BT2526" s="1" t="str">
        <v>0- Port Value</v>
      </c>
      <c r="BU2526" s="11"/>
    </row>
    <row r="2527" spans="8:73" hidden="1" outlineLevel="1" x14ac:dyDescent="0.3">
      <c r="H2527" s="1" t="str">
        <v>0 - BM Costs</v>
      </c>
      <c r="L2527" s="1" t="str">
        <v>0 - BM Port</v>
      </c>
      <c r="N2527" s="1" t="str">
        <v>0 - Port Assets</v>
      </c>
      <c r="O2527" s="11"/>
      <c r="P2527" s="11"/>
      <c r="Q2527" s="11"/>
      <c r="R2527" s="11"/>
      <c r="S2527" s="11"/>
      <c r="T2527" s="11"/>
      <c r="U2527" s="11"/>
      <c r="V2527" s="11"/>
      <c r="W2527" s="11"/>
      <c r="X2527" s="11"/>
      <c r="Y2527" s="11"/>
      <c r="Z2527" s="11"/>
      <c r="AA2527" s="11"/>
      <c r="AB2527" s="11"/>
      <c r="AC2527" s="11"/>
      <c r="AD2527" s="11"/>
      <c r="AE2527" s="11"/>
      <c r="AF2527" s="11"/>
      <c r="AG2527" s="11"/>
      <c r="AH2527" s="11"/>
      <c r="AI2527" s="11"/>
      <c r="AJ2527" s="11"/>
      <c r="AK2527" s="11"/>
      <c r="AL2527" s="11"/>
      <c r="AM2527" s="11"/>
      <c r="AN2527" s="11"/>
      <c r="AO2527" s="11"/>
      <c r="AP2527" s="11"/>
      <c r="AQ2527" s="11"/>
      <c r="AR2527" s="11"/>
      <c r="AS2527" s="11"/>
      <c r="AT2527" s="11"/>
      <c r="AU2527" s="11"/>
      <c r="AV2527" s="11"/>
      <c r="AW2527" s="11"/>
      <c r="AX2527" s="11"/>
      <c r="AY2527" s="11"/>
      <c r="AZ2527" s="11"/>
      <c r="BA2527" s="11"/>
      <c r="BB2527" s="11"/>
      <c r="BC2527" s="11"/>
      <c r="BD2527" s="11"/>
      <c r="BE2527" s="11"/>
      <c r="BF2527" s="11"/>
      <c r="BG2527" s="11"/>
      <c r="BH2527" s="11"/>
      <c r="BI2527" s="11"/>
      <c r="BJ2527" s="11"/>
      <c r="BK2527" s="11"/>
      <c r="BL2527" s="11"/>
      <c r="BM2527" s="11"/>
      <c r="BN2527" s="11"/>
      <c r="BO2527" s="11"/>
      <c r="BP2527" s="1" t="str">
        <v>0- Port Costs</v>
      </c>
      <c r="BT2527" s="1" t="str">
        <v>0- Port Value</v>
      </c>
      <c r="BU2527" s="11"/>
    </row>
    <row r="2528" spans="8:73" hidden="1" outlineLevel="1" x14ac:dyDescent="0.3">
      <c r="H2528" s="1" t="str">
        <v>0 - BM Costs</v>
      </c>
      <c r="L2528" s="1" t="str">
        <v>0 - BM Port</v>
      </c>
      <c r="N2528" s="1" t="str">
        <v>0 - Port Assets</v>
      </c>
      <c r="O2528" s="11"/>
      <c r="P2528" s="11"/>
      <c r="Q2528" s="11"/>
      <c r="R2528" s="11"/>
      <c r="S2528" s="11"/>
      <c r="T2528" s="11"/>
      <c r="U2528" s="11"/>
      <c r="V2528" s="11"/>
      <c r="W2528" s="11"/>
      <c r="X2528" s="11"/>
      <c r="Y2528" s="11"/>
      <c r="Z2528" s="11"/>
      <c r="AA2528" s="11"/>
      <c r="AB2528" s="11"/>
      <c r="AC2528" s="11"/>
      <c r="AD2528" s="11"/>
      <c r="AE2528" s="11"/>
      <c r="AF2528" s="11"/>
      <c r="AG2528" s="11"/>
      <c r="AH2528" s="11"/>
      <c r="AI2528" s="11"/>
      <c r="AJ2528" s="11"/>
      <c r="AK2528" s="11"/>
      <c r="AL2528" s="11"/>
      <c r="AM2528" s="11"/>
      <c r="AN2528" s="11"/>
      <c r="AO2528" s="11"/>
      <c r="AP2528" s="11"/>
      <c r="AQ2528" s="11"/>
      <c r="AR2528" s="11"/>
      <c r="AS2528" s="11"/>
      <c r="AT2528" s="11"/>
      <c r="AU2528" s="11"/>
      <c r="AV2528" s="11"/>
      <c r="AW2528" s="11"/>
      <c r="AX2528" s="11"/>
      <c r="AY2528" s="11"/>
      <c r="AZ2528" s="11"/>
      <c r="BA2528" s="11"/>
      <c r="BB2528" s="11"/>
      <c r="BC2528" s="11"/>
      <c r="BD2528" s="11"/>
      <c r="BE2528" s="11"/>
      <c r="BF2528" s="11"/>
      <c r="BG2528" s="11"/>
      <c r="BH2528" s="11"/>
      <c r="BI2528" s="11"/>
      <c r="BJ2528" s="11"/>
      <c r="BK2528" s="11"/>
      <c r="BL2528" s="11"/>
      <c r="BM2528" s="11"/>
      <c r="BN2528" s="11"/>
      <c r="BO2528" s="11"/>
      <c r="BP2528" s="1" t="str">
        <v>0- Port Costs</v>
      </c>
      <c r="BT2528" s="1" t="str">
        <v>0- Port Value</v>
      </c>
      <c r="BU2528" s="11"/>
    </row>
    <row r="2529" spans="8:73" hidden="1" outlineLevel="1" x14ac:dyDescent="0.3">
      <c r="H2529" s="1" t="str">
        <v>0 - BM Costs</v>
      </c>
      <c r="L2529" s="1" t="str">
        <v>0 - BM Port</v>
      </c>
      <c r="N2529" s="1" t="str">
        <v>0 - Port Assets</v>
      </c>
      <c r="O2529" s="11"/>
      <c r="P2529" s="11"/>
      <c r="Q2529" s="11"/>
      <c r="R2529" s="11"/>
      <c r="S2529" s="11"/>
      <c r="T2529" s="11"/>
      <c r="U2529" s="11"/>
      <c r="V2529" s="11"/>
      <c r="W2529" s="11"/>
      <c r="X2529" s="11"/>
      <c r="Y2529" s="11"/>
      <c r="Z2529" s="11"/>
      <c r="AA2529" s="11"/>
      <c r="AB2529" s="11"/>
      <c r="AC2529" s="11"/>
      <c r="AD2529" s="11"/>
      <c r="AE2529" s="11"/>
      <c r="AF2529" s="11"/>
      <c r="AG2529" s="11"/>
      <c r="AH2529" s="11"/>
      <c r="AI2529" s="11"/>
      <c r="AJ2529" s="11"/>
      <c r="AK2529" s="11"/>
      <c r="AL2529" s="11"/>
      <c r="AM2529" s="11"/>
      <c r="AN2529" s="11"/>
      <c r="AO2529" s="11"/>
      <c r="AP2529" s="11"/>
      <c r="AQ2529" s="11"/>
      <c r="AR2529" s="11"/>
      <c r="AS2529" s="11"/>
      <c r="AT2529" s="11"/>
      <c r="AU2529" s="11"/>
      <c r="AV2529" s="11"/>
      <c r="AW2529" s="11"/>
      <c r="AX2529" s="11"/>
      <c r="AY2529" s="11"/>
      <c r="AZ2529" s="11"/>
      <c r="BA2529" s="11"/>
      <c r="BB2529" s="11"/>
      <c r="BC2529" s="11"/>
      <c r="BD2529" s="11"/>
      <c r="BE2529" s="11"/>
      <c r="BF2529" s="11"/>
      <c r="BG2529" s="11"/>
      <c r="BH2529" s="11"/>
      <c r="BI2529" s="11"/>
      <c r="BJ2529" s="11"/>
      <c r="BK2529" s="11"/>
      <c r="BL2529" s="11"/>
      <c r="BM2529" s="11"/>
      <c r="BN2529" s="11"/>
      <c r="BO2529" s="11"/>
      <c r="BP2529" s="1" t="str">
        <v>0- Port Costs</v>
      </c>
      <c r="BT2529" s="1" t="str">
        <v>0- Port Value</v>
      </c>
      <c r="BU2529" s="11"/>
    </row>
    <row r="2530" spans="8:73" hidden="1" outlineLevel="1" x14ac:dyDescent="0.3">
      <c r="H2530" s="1" t="str">
        <v>0 - BM Costs</v>
      </c>
      <c r="L2530" s="1" t="str">
        <v>0 - BM Port</v>
      </c>
      <c r="N2530" s="1" t="str">
        <v>0 - Port Assets</v>
      </c>
      <c r="O2530" s="11"/>
      <c r="P2530" s="11"/>
      <c r="Q2530" s="11"/>
      <c r="R2530" s="11"/>
      <c r="S2530" s="11"/>
      <c r="T2530" s="11"/>
      <c r="U2530" s="11"/>
      <c r="V2530" s="11"/>
      <c r="W2530" s="11"/>
      <c r="X2530" s="11"/>
      <c r="Y2530" s="11"/>
      <c r="Z2530" s="11"/>
      <c r="AA2530" s="11"/>
      <c r="AB2530" s="11"/>
      <c r="AC2530" s="11"/>
      <c r="AD2530" s="11"/>
      <c r="AE2530" s="11"/>
      <c r="AF2530" s="11"/>
      <c r="AG2530" s="11"/>
      <c r="AH2530" s="11"/>
      <c r="AI2530" s="11"/>
      <c r="AJ2530" s="11"/>
      <c r="AK2530" s="11"/>
      <c r="AL2530" s="11"/>
      <c r="AM2530" s="11"/>
      <c r="AN2530" s="11"/>
      <c r="AO2530" s="11"/>
      <c r="AP2530" s="11"/>
      <c r="AQ2530" s="11"/>
      <c r="AR2530" s="11"/>
      <c r="AS2530" s="11"/>
      <c r="AT2530" s="11"/>
      <c r="AU2530" s="11"/>
      <c r="AV2530" s="11"/>
      <c r="AW2530" s="11"/>
      <c r="AX2530" s="11"/>
      <c r="AY2530" s="11"/>
      <c r="AZ2530" s="11"/>
      <c r="BA2530" s="11"/>
      <c r="BB2530" s="11"/>
      <c r="BC2530" s="11"/>
      <c r="BD2530" s="11"/>
      <c r="BE2530" s="11"/>
      <c r="BF2530" s="11"/>
      <c r="BG2530" s="11"/>
      <c r="BH2530" s="11"/>
      <c r="BI2530" s="11"/>
      <c r="BJ2530" s="11"/>
      <c r="BK2530" s="11"/>
      <c r="BL2530" s="11"/>
      <c r="BM2530" s="11"/>
      <c r="BN2530" s="11"/>
      <c r="BO2530" s="11"/>
      <c r="BP2530" s="1" t="str">
        <v>0- Port Costs</v>
      </c>
      <c r="BT2530" s="1" t="str">
        <v>0- Port Value</v>
      </c>
      <c r="BU2530" s="11"/>
    </row>
    <row r="2531" spans="8:73" hidden="1" outlineLevel="1" x14ac:dyDescent="0.3">
      <c r="H2531" s="1" t="str">
        <v>0 - BM Costs</v>
      </c>
      <c r="L2531" s="1" t="str">
        <v>0 - BM Port</v>
      </c>
      <c r="N2531" s="1" t="str">
        <v>0 - Port Assets</v>
      </c>
      <c r="O2531" s="11"/>
      <c r="P2531" s="11"/>
      <c r="Q2531" s="11"/>
      <c r="R2531" s="11"/>
      <c r="S2531" s="11"/>
      <c r="T2531" s="11"/>
      <c r="U2531" s="11"/>
      <c r="V2531" s="11"/>
      <c r="W2531" s="11"/>
      <c r="X2531" s="11"/>
      <c r="Y2531" s="11"/>
      <c r="Z2531" s="11"/>
      <c r="AA2531" s="11"/>
      <c r="AB2531" s="11"/>
      <c r="AC2531" s="11"/>
      <c r="AD2531" s="11"/>
      <c r="AE2531" s="11"/>
      <c r="AF2531" s="11"/>
      <c r="AG2531" s="11"/>
      <c r="AH2531" s="11"/>
      <c r="AI2531" s="11"/>
      <c r="AJ2531" s="11"/>
      <c r="AK2531" s="11"/>
      <c r="AL2531" s="11"/>
      <c r="AM2531" s="11"/>
      <c r="AN2531" s="11"/>
      <c r="AO2531" s="11"/>
      <c r="AP2531" s="11"/>
      <c r="AQ2531" s="11"/>
      <c r="AR2531" s="11"/>
      <c r="AS2531" s="11"/>
      <c r="AT2531" s="11"/>
      <c r="AU2531" s="11"/>
      <c r="AV2531" s="11"/>
      <c r="AW2531" s="11"/>
      <c r="AX2531" s="11"/>
      <c r="AY2531" s="11"/>
      <c r="AZ2531" s="11"/>
      <c r="BA2531" s="11"/>
      <c r="BB2531" s="11"/>
      <c r="BC2531" s="11"/>
      <c r="BD2531" s="11"/>
      <c r="BE2531" s="11"/>
      <c r="BF2531" s="11"/>
      <c r="BG2531" s="11"/>
      <c r="BH2531" s="11"/>
      <c r="BI2531" s="11"/>
      <c r="BJ2531" s="11"/>
      <c r="BK2531" s="11"/>
      <c r="BL2531" s="11"/>
      <c r="BM2531" s="11"/>
      <c r="BN2531" s="11"/>
      <c r="BO2531" s="11"/>
      <c r="BP2531" s="1" t="str">
        <v>0- Port Costs</v>
      </c>
      <c r="BT2531" s="1" t="str">
        <v>0- Port Value</v>
      </c>
      <c r="BU2531" s="11"/>
    </row>
    <row r="2532" spans="8:73" hidden="1" outlineLevel="1" x14ac:dyDescent="0.3">
      <c r="H2532" s="1" t="str">
        <v>0 - BM Costs</v>
      </c>
      <c r="L2532" s="1" t="str">
        <v>0 - BM Port</v>
      </c>
      <c r="N2532" s="1" t="str">
        <v>0 - Port Assets</v>
      </c>
      <c r="O2532" s="11"/>
      <c r="P2532" s="11"/>
      <c r="Q2532" s="11"/>
      <c r="R2532" s="11"/>
      <c r="S2532" s="11"/>
      <c r="T2532" s="11"/>
      <c r="U2532" s="11"/>
      <c r="V2532" s="11"/>
      <c r="W2532" s="11"/>
      <c r="X2532" s="11"/>
      <c r="Y2532" s="11"/>
      <c r="Z2532" s="11"/>
      <c r="AA2532" s="11"/>
      <c r="AB2532" s="11"/>
      <c r="AC2532" s="11"/>
      <c r="AD2532" s="11"/>
      <c r="AE2532" s="11"/>
      <c r="AF2532" s="11"/>
      <c r="AG2532" s="11"/>
      <c r="AH2532" s="11"/>
      <c r="AI2532" s="11"/>
      <c r="AJ2532" s="11"/>
      <c r="AK2532" s="11"/>
      <c r="AL2532" s="11"/>
      <c r="AM2532" s="11"/>
      <c r="AN2532" s="11"/>
      <c r="AO2532" s="11"/>
      <c r="AP2532" s="11"/>
      <c r="AQ2532" s="11"/>
      <c r="AR2532" s="11"/>
      <c r="AS2532" s="11"/>
      <c r="AT2532" s="11"/>
      <c r="AU2532" s="11"/>
      <c r="AV2532" s="11"/>
      <c r="AW2532" s="11"/>
      <c r="AX2532" s="11"/>
      <c r="AY2532" s="11"/>
      <c r="AZ2532" s="11"/>
      <c r="BA2532" s="11"/>
      <c r="BB2532" s="11"/>
      <c r="BC2532" s="11"/>
      <c r="BD2532" s="11"/>
      <c r="BE2532" s="11"/>
      <c r="BF2532" s="11"/>
      <c r="BG2532" s="11"/>
      <c r="BH2532" s="11"/>
      <c r="BI2532" s="11"/>
      <c r="BJ2532" s="11"/>
      <c r="BK2532" s="11"/>
      <c r="BL2532" s="11"/>
      <c r="BM2532" s="11"/>
      <c r="BN2532" s="11"/>
      <c r="BO2532" s="11"/>
      <c r="BP2532" s="1" t="str">
        <v>0- Port Costs</v>
      </c>
      <c r="BT2532" s="1" t="str">
        <v>0- Port Value</v>
      </c>
      <c r="BU2532" s="11"/>
    </row>
    <row r="2533" spans="8:73" hidden="1" outlineLevel="1" x14ac:dyDescent="0.3">
      <c r="H2533" s="1" t="str">
        <v>0 - BM Costs</v>
      </c>
      <c r="L2533" s="1" t="str">
        <v>0 - BM Port</v>
      </c>
      <c r="N2533" s="1" t="str">
        <v>0 - Port Assets</v>
      </c>
      <c r="O2533" s="11"/>
      <c r="P2533" s="11"/>
      <c r="Q2533" s="11"/>
      <c r="R2533" s="11"/>
      <c r="S2533" s="11"/>
      <c r="T2533" s="11"/>
      <c r="U2533" s="11"/>
      <c r="V2533" s="11"/>
      <c r="W2533" s="11"/>
      <c r="X2533" s="11"/>
      <c r="Y2533" s="11"/>
      <c r="Z2533" s="11"/>
      <c r="AA2533" s="11"/>
      <c r="AB2533" s="11"/>
      <c r="AC2533" s="11"/>
      <c r="AD2533" s="11"/>
      <c r="AE2533" s="11"/>
      <c r="AF2533" s="11"/>
      <c r="AG2533" s="11"/>
      <c r="AH2533" s="11"/>
      <c r="AI2533" s="11"/>
      <c r="AJ2533" s="11"/>
      <c r="AK2533" s="11"/>
      <c r="AL2533" s="11"/>
      <c r="AM2533" s="11"/>
      <c r="AN2533" s="11"/>
      <c r="AO2533" s="11"/>
      <c r="AP2533" s="11"/>
      <c r="AQ2533" s="11"/>
      <c r="AR2533" s="11"/>
      <c r="AS2533" s="11"/>
      <c r="AT2533" s="11"/>
      <c r="AU2533" s="11"/>
      <c r="AV2533" s="11"/>
      <c r="AW2533" s="11"/>
      <c r="AX2533" s="11"/>
      <c r="AY2533" s="11"/>
      <c r="AZ2533" s="11"/>
      <c r="BA2533" s="11"/>
      <c r="BB2533" s="11"/>
      <c r="BC2533" s="11"/>
      <c r="BD2533" s="11"/>
      <c r="BE2533" s="11"/>
      <c r="BF2533" s="11"/>
      <c r="BG2533" s="11"/>
      <c r="BH2533" s="11"/>
      <c r="BI2533" s="11"/>
      <c r="BJ2533" s="11"/>
      <c r="BK2533" s="11"/>
      <c r="BL2533" s="11"/>
      <c r="BM2533" s="11"/>
      <c r="BN2533" s="11"/>
      <c r="BO2533" s="11"/>
      <c r="BP2533" s="1" t="str">
        <v>0- Port Costs</v>
      </c>
      <c r="BT2533" s="1" t="str">
        <v>0- Port Value</v>
      </c>
      <c r="BU2533" s="11"/>
    </row>
    <row r="2534" spans="8:73" hidden="1" outlineLevel="1" x14ac:dyDescent="0.3">
      <c r="H2534" s="1" t="str">
        <v>0 - BM Costs</v>
      </c>
      <c r="L2534" s="1" t="str">
        <v>0 - BM Port</v>
      </c>
      <c r="N2534" s="1" t="str">
        <v>0 - Port Assets</v>
      </c>
      <c r="O2534" s="11"/>
      <c r="P2534" s="11"/>
      <c r="Q2534" s="11"/>
      <c r="R2534" s="11"/>
      <c r="S2534" s="11"/>
      <c r="T2534" s="11"/>
      <c r="U2534" s="11"/>
      <c r="V2534" s="11"/>
      <c r="W2534" s="11"/>
      <c r="X2534" s="11"/>
      <c r="Y2534" s="11"/>
      <c r="Z2534" s="11"/>
      <c r="AA2534" s="11"/>
      <c r="AB2534" s="11"/>
      <c r="AC2534" s="11"/>
      <c r="AD2534" s="11"/>
      <c r="AE2534" s="11"/>
      <c r="AF2534" s="11"/>
      <c r="AG2534" s="11"/>
      <c r="AH2534" s="11"/>
      <c r="AI2534" s="11"/>
      <c r="AJ2534" s="11"/>
      <c r="AK2534" s="11"/>
      <c r="AL2534" s="11"/>
      <c r="AM2534" s="11"/>
      <c r="AN2534" s="11"/>
      <c r="AO2534" s="11"/>
      <c r="AP2534" s="11"/>
      <c r="AQ2534" s="11"/>
      <c r="AR2534" s="11"/>
      <c r="AS2534" s="11"/>
      <c r="AT2534" s="11"/>
      <c r="AU2534" s="11"/>
      <c r="AV2534" s="11"/>
      <c r="AW2534" s="11"/>
      <c r="AX2534" s="11"/>
      <c r="AY2534" s="11"/>
      <c r="AZ2534" s="11"/>
      <c r="BA2534" s="11"/>
      <c r="BB2534" s="11"/>
      <c r="BC2534" s="11"/>
      <c r="BD2534" s="11"/>
      <c r="BE2534" s="11"/>
      <c r="BF2534" s="11"/>
      <c r="BG2534" s="11"/>
      <c r="BH2534" s="11"/>
      <c r="BI2534" s="11"/>
      <c r="BJ2534" s="11"/>
      <c r="BK2534" s="11"/>
      <c r="BL2534" s="11"/>
      <c r="BM2534" s="11"/>
      <c r="BN2534" s="11"/>
      <c r="BO2534" s="11"/>
      <c r="BP2534" s="1" t="str">
        <v>0- Port Costs</v>
      </c>
      <c r="BT2534" s="1" t="str">
        <v>0- Port Value</v>
      </c>
      <c r="BU2534" s="11"/>
    </row>
    <row r="2535" spans="8:73" hidden="1" outlineLevel="1" x14ac:dyDescent="0.3">
      <c r="H2535" s="1" t="str">
        <v>0 - BM Costs</v>
      </c>
      <c r="L2535" s="1" t="str">
        <v>0 - BM Port</v>
      </c>
      <c r="N2535" s="1" t="str">
        <v>0 - Port Assets</v>
      </c>
      <c r="O2535" s="11"/>
      <c r="P2535" s="11"/>
      <c r="Q2535" s="11"/>
      <c r="R2535" s="11"/>
      <c r="S2535" s="11"/>
      <c r="T2535" s="11"/>
      <c r="U2535" s="11"/>
      <c r="V2535" s="11"/>
      <c r="W2535" s="11"/>
      <c r="X2535" s="11"/>
      <c r="Y2535" s="11"/>
      <c r="Z2535" s="11"/>
      <c r="AA2535" s="11"/>
      <c r="AB2535" s="11"/>
      <c r="AC2535" s="11"/>
      <c r="AD2535" s="11"/>
      <c r="AE2535" s="11"/>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c r="BC2535" s="11"/>
      <c r="BD2535" s="11"/>
      <c r="BE2535" s="11"/>
      <c r="BF2535" s="11"/>
      <c r="BG2535" s="11"/>
      <c r="BH2535" s="11"/>
      <c r="BI2535" s="11"/>
      <c r="BJ2535" s="11"/>
      <c r="BK2535" s="11"/>
      <c r="BL2535" s="11"/>
      <c r="BM2535" s="11"/>
      <c r="BN2535" s="11"/>
      <c r="BO2535" s="11"/>
      <c r="BP2535" s="1" t="str">
        <v>0- Port Costs</v>
      </c>
      <c r="BT2535" s="1" t="str">
        <v>0- Port Value</v>
      </c>
      <c r="BU2535" s="11"/>
    </row>
    <row r="2536" spans="8:73" hidden="1" outlineLevel="1" x14ac:dyDescent="0.3">
      <c r="H2536" s="1" t="str">
        <v>0 - BM Costs</v>
      </c>
      <c r="L2536" s="1" t="str">
        <v>0 - BM Port</v>
      </c>
      <c r="N2536" s="1" t="str">
        <v>0 - Port Assets</v>
      </c>
      <c r="O2536" s="11"/>
      <c r="P2536" s="11"/>
      <c r="Q2536" s="11"/>
      <c r="R2536" s="11"/>
      <c r="S2536" s="11"/>
      <c r="T2536" s="11"/>
      <c r="U2536" s="11"/>
      <c r="V2536" s="11"/>
      <c r="W2536" s="11"/>
      <c r="X2536" s="11"/>
      <c r="Y2536" s="11"/>
      <c r="Z2536" s="11"/>
      <c r="AA2536" s="11"/>
      <c r="AB2536" s="11"/>
      <c r="AC2536" s="11"/>
      <c r="AD2536" s="11"/>
      <c r="AE2536" s="11"/>
      <c r="AF2536" s="11"/>
      <c r="AG2536" s="11"/>
      <c r="AH2536" s="11"/>
      <c r="AI2536" s="11"/>
      <c r="AJ2536" s="11"/>
      <c r="AK2536" s="11"/>
      <c r="AL2536" s="11"/>
      <c r="AM2536" s="11"/>
      <c r="AN2536" s="11"/>
      <c r="AO2536" s="11"/>
      <c r="AP2536" s="11"/>
      <c r="AQ2536" s="11"/>
      <c r="AR2536" s="11"/>
      <c r="AS2536" s="11"/>
      <c r="AT2536" s="11"/>
      <c r="AU2536" s="11"/>
      <c r="AV2536" s="11"/>
      <c r="AW2536" s="11"/>
      <c r="AX2536" s="11"/>
      <c r="AY2536" s="11"/>
      <c r="AZ2536" s="11"/>
      <c r="BA2536" s="11"/>
      <c r="BB2536" s="11"/>
      <c r="BC2536" s="11"/>
      <c r="BD2536" s="11"/>
      <c r="BE2536" s="11"/>
      <c r="BF2536" s="11"/>
      <c r="BG2536" s="11"/>
      <c r="BH2536" s="11"/>
      <c r="BI2536" s="11"/>
      <c r="BJ2536" s="11"/>
      <c r="BK2536" s="11"/>
      <c r="BL2536" s="11"/>
      <c r="BM2536" s="11"/>
      <c r="BN2536" s="11"/>
      <c r="BO2536" s="11"/>
      <c r="BP2536" s="1" t="str">
        <v>0- Port Costs</v>
      </c>
      <c r="BT2536" s="1" t="str">
        <v>0- Port Value</v>
      </c>
      <c r="BU2536" s="11"/>
    </row>
    <row r="2537" spans="8:73" hidden="1" outlineLevel="1" x14ac:dyDescent="0.3">
      <c r="H2537" s="1" t="str">
        <v>0 - BM Costs</v>
      </c>
      <c r="L2537" s="1" t="str">
        <v>0 - BM Port</v>
      </c>
      <c r="N2537" s="1" t="str">
        <v>0 - Port Assets</v>
      </c>
      <c r="O2537" s="11"/>
      <c r="P2537" s="11"/>
      <c r="Q2537" s="11"/>
      <c r="R2537" s="11"/>
      <c r="S2537" s="11"/>
      <c r="T2537" s="11"/>
      <c r="U2537" s="11"/>
      <c r="V2537" s="11"/>
      <c r="W2537" s="11"/>
      <c r="X2537" s="11"/>
      <c r="Y2537" s="11"/>
      <c r="Z2537" s="11"/>
      <c r="AA2537" s="11"/>
      <c r="AB2537" s="11"/>
      <c r="AC2537" s="11"/>
      <c r="AD2537" s="11"/>
      <c r="AE2537" s="11"/>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c r="BC2537" s="11"/>
      <c r="BD2537" s="11"/>
      <c r="BE2537" s="11"/>
      <c r="BF2537" s="11"/>
      <c r="BG2537" s="11"/>
      <c r="BH2537" s="11"/>
      <c r="BI2537" s="11"/>
      <c r="BJ2537" s="11"/>
      <c r="BK2537" s="11"/>
      <c r="BL2537" s="11"/>
      <c r="BM2537" s="11"/>
      <c r="BN2537" s="11"/>
      <c r="BO2537" s="11"/>
      <c r="BP2537" s="1" t="str">
        <v>0- Port Costs</v>
      </c>
      <c r="BT2537" s="1" t="str">
        <v>0- Port Value</v>
      </c>
      <c r="BU2537" s="11"/>
    </row>
    <row r="2538" spans="8:73" hidden="1" outlineLevel="1" x14ac:dyDescent="0.3">
      <c r="H2538" s="1" t="str">
        <v>0 - BM Costs</v>
      </c>
      <c r="L2538" s="1" t="str">
        <v>0 - BM Port</v>
      </c>
      <c r="N2538" s="1" t="str">
        <v>0 - Port Assets</v>
      </c>
      <c r="O2538" s="11"/>
      <c r="P2538" s="11"/>
      <c r="Q2538" s="11"/>
      <c r="R2538" s="11"/>
      <c r="S2538" s="11"/>
      <c r="T2538" s="11"/>
      <c r="U2538" s="11"/>
      <c r="V2538" s="11"/>
      <c r="W2538" s="11"/>
      <c r="X2538" s="11"/>
      <c r="Y2538" s="11"/>
      <c r="Z2538" s="11"/>
      <c r="AA2538" s="11"/>
      <c r="AB2538" s="11"/>
      <c r="AC2538" s="11"/>
      <c r="AD2538" s="11"/>
      <c r="AE2538" s="11"/>
      <c r="AF2538" s="11"/>
      <c r="AG2538" s="11"/>
      <c r="AH2538" s="11"/>
      <c r="AI2538" s="11"/>
      <c r="AJ2538" s="11"/>
      <c r="AK2538" s="11"/>
      <c r="AL2538" s="11"/>
      <c r="AM2538" s="11"/>
      <c r="AN2538" s="11"/>
      <c r="AO2538" s="11"/>
      <c r="AP2538" s="11"/>
      <c r="AQ2538" s="11"/>
      <c r="AR2538" s="11"/>
      <c r="AS2538" s="11"/>
      <c r="AT2538" s="11"/>
      <c r="AU2538" s="11"/>
      <c r="AV2538" s="11"/>
      <c r="AW2538" s="11"/>
      <c r="AX2538" s="11"/>
      <c r="AY2538" s="11"/>
      <c r="AZ2538" s="11"/>
      <c r="BA2538" s="11"/>
      <c r="BB2538" s="11"/>
      <c r="BC2538" s="11"/>
      <c r="BD2538" s="11"/>
      <c r="BE2538" s="11"/>
      <c r="BF2538" s="11"/>
      <c r="BG2538" s="11"/>
      <c r="BH2538" s="11"/>
      <c r="BI2538" s="11"/>
      <c r="BJ2538" s="11"/>
      <c r="BK2538" s="11"/>
      <c r="BL2538" s="11"/>
      <c r="BM2538" s="11"/>
      <c r="BN2538" s="11"/>
      <c r="BO2538" s="11"/>
      <c r="BP2538" s="1" t="str">
        <v>0- Port Costs</v>
      </c>
      <c r="BT2538" s="1" t="str">
        <v>0- Port Value</v>
      </c>
      <c r="BU2538" s="11"/>
    </row>
    <row r="2539" spans="8:73" hidden="1" outlineLevel="1" x14ac:dyDescent="0.3">
      <c r="H2539" s="1" t="str">
        <v>0 - BM Costs</v>
      </c>
      <c r="L2539" s="1" t="str">
        <v>0 - BM Port</v>
      </c>
      <c r="N2539" s="1" t="str">
        <v>0 - Port Assets</v>
      </c>
      <c r="O2539" s="11"/>
      <c r="P2539" s="11"/>
      <c r="Q2539" s="11"/>
      <c r="R2539" s="11"/>
      <c r="S2539" s="11"/>
      <c r="T2539" s="11"/>
      <c r="U2539" s="11"/>
      <c r="V2539" s="11"/>
      <c r="W2539" s="11"/>
      <c r="X2539" s="11"/>
      <c r="Y2539" s="11"/>
      <c r="Z2539" s="11"/>
      <c r="AA2539" s="11"/>
      <c r="AB2539" s="11"/>
      <c r="AC2539" s="11"/>
      <c r="AD2539" s="11"/>
      <c r="AE2539" s="11"/>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c r="BB2539" s="11"/>
      <c r="BC2539" s="11"/>
      <c r="BD2539" s="11"/>
      <c r="BE2539" s="11"/>
      <c r="BF2539" s="11"/>
      <c r="BG2539" s="11"/>
      <c r="BH2539" s="11"/>
      <c r="BI2539" s="11"/>
      <c r="BJ2539" s="11"/>
      <c r="BK2539" s="11"/>
      <c r="BL2539" s="11"/>
      <c r="BM2539" s="11"/>
      <c r="BN2539" s="11"/>
      <c r="BO2539" s="11"/>
      <c r="BP2539" s="1" t="str">
        <v>0- Port Costs</v>
      </c>
      <c r="BT2539" s="1" t="str">
        <v>0- Port Value</v>
      </c>
      <c r="BU2539" s="11"/>
    </row>
    <row r="2540" spans="8:73" hidden="1" outlineLevel="1" x14ac:dyDescent="0.3">
      <c r="H2540" s="1" t="str">
        <v>0 - BM Costs</v>
      </c>
      <c r="L2540" s="1" t="str">
        <v>0 - BM Port</v>
      </c>
      <c r="N2540" s="1" t="str">
        <v>0 - Port Assets</v>
      </c>
      <c r="O2540" s="11"/>
      <c r="P2540" s="11"/>
      <c r="Q2540" s="11"/>
      <c r="R2540" s="11"/>
      <c r="S2540" s="11"/>
      <c r="T2540" s="11"/>
      <c r="U2540" s="11"/>
      <c r="V2540" s="11"/>
      <c r="W2540" s="11"/>
      <c r="X2540" s="11"/>
      <c r="Y2540" s="11"/>
      <c r="Z2540" s="11"/>
      <c r="AA2540" s="11"/>
      <c r="AB2540" s="11"/>
      <c r="AC2540" s="11"/>
      <c r="AD2540" s="11"/>
      <c r="AE2540" s="11"/>
      <c r="AF2540" s="11"/>
      <c r="AG2540" s="11"/>
      <c r="AH2540" s="11"/>
      <c r="AI2540" s="11"/>
      <c r="AJ2540" s="11"/>
      <c r="AK2540" s="11"/>
      <c r="AL2540" s="11"/>
      <c r="AM2540" s="11"/>
      <c r="AN2540" s="11"/>
      <c r="AO2540" s="11"/>
      <c r="AP2540" s="11"/>
      <c r="AQ2540" s="11"/>
      <c r="AR2540" s="11"/>
      <c r="AS2540" s="11"/>
      <c r="AT2540" s="11"/>
      <c r="AU2540" s="11"/>
      <c r="AV2540" s="11"/>
      <c r="AW2540" s="11"/>
      <c r="AX2540" s="11"/>
      <c r="AY2540" s="11"/>
      <c r="AZ2540" s="11"/>
      <c r="BA2540" s="11"/>
      <c r="BB2540" s="11"/>
      <c r="BC2540" s="11"/>
      <c r="BD2540" s="11"/>
      <c r="BE2540" s="11"/>
      <c r="BF2540" s="11"/>
      <c r="BG2540" s="11"/>
      <c r="BH2540" s="11"/>
      <c r="BI2540" s="11"/>
      <c r="BJ2540" s="11"/>
      <c r="BK2540" s="11"/>
      <c r="BL2540" s="11"/>
      <c r="BM2540" s="11"/>
      <c r="BN2540" s="11"/>
      <c r="BO2540" s="11"/>
      <c r="BP2540" s="1" t="str">
        <v>0- Port Costs</v>
      </c>
      <c r="BT2540" s="1" t="str">
        <v>0- Port Value</v>
      </c>
      <c r="BU2540" s="11"/>
    </row>
    <row r="2541" spans="8:73" hidden="1" outlineLevel="1" x14ac:dyDescent="0.3">
      <c r="H2541" s="1" t="str">
        <v>0 - BM Costs</v>
      </c>
      <c r="L2541" s="1" t="str">
        <v>0 - BM Port</v>
      </c>
      <c r="N2541" s="1" t="str">
        <v>0 - Port Assets</v>
      </c>
      <c r="O2541" s="11"/>
      <c r="P2541" s="11"/>
      <c r="Q2541" s="11"/>
      <c r="R2541" s="11"/>
      <c r="S2541" s="11"/>
      <c r="T2541" s="11"/>
      <c r="U2541" s="11"/>
      <c r="V2541" s="11"/>
      <c r="W2541" s="11"/>
      <c r="X2541" s="11"/>
      <c r="Y2541" s="11"/>
      <c r="Z2541" s="11"/>
      <c r="AA2541" s="11"/>
      <c r="AB2541" s="11"/>
      <c r="AC2541" s="11"/>
      <c r="AD2541" s="11"/>
      <c r="AE2541" s="11"/>
      <c r="AF2541" s="11"/>
      <c r="AG2541" s="11"/>
      <c r="AH2541" s="11"/>
      <c r="AI2541" s="11"/>
      <c r="AJ2541" s="11"/>
      <c r="AK2541" s="11"/>
      <c r="AL2541" s="11"/>
      <c r="AM2541" s="11"/>
      <c r="AN2541" s="11"/>
      <c r="AO2541" s="11"/>
      <c r="AP2541" s="11"/>
      <c r="AQ2541" s="11"/>
      <c r="AR2541" s="11"/>
      <c r="AS2541" s="11"/>
      <c r="AT2541" s="11"/>
      <c r="AU2541" s="11"/>
      <c r="AV2541" s="11"/>
      <c r="AW2541" s="11"/>
      <c r="AX2541" s="11"/>
      <c r="AY2541" s="11"/>
      <c r="AZ2541" s="11"/>
      <c r="BA2541" s="11"/>
      <c r="BB2541" s="11"/>
      <c r="BC2541" s="11"/>
      <c r="BD2541" s="11"/>
      <c r="BE2541" s="11"/>
      <c r="BF2541" s="11"/>
      <c r="BG2541" s="11"/>
      <c r="BH2541" s="11"/>
      <c r="BI2541" s="11"/>
      <c r="BJ2541" s="11"/>
      <c r="BK2541" s="11"/>
      <c r="BL2541" s="11"/>
      <c r="BM2541" s="11"/>
      <c r="BN2541" s="11"/>
      <c r="BO2541" s="11"/>
      <c r="BP2541" s="1" t="str">
        <v>0- Port Costs</v>
      </c>
      <c r="BT2541" s="1" t="str">
        <v>0- Port Value</v>
      </c>
      <c r="BU2541" s="11"/>
    </row>
    <row r="2542" spans="8:73" hidden="1" outlineLevel="1" x14ac:dyDescent="0.3">
      <c r="H2542" s="1" t="str">
        <v>0 - BM Costs</v>
      </c>
      <c r="L2542" s="1" t="str">
        <v>0 - BM Port</v>
      </c>
      <c r="N2542" s="1" t="str">
        <v>0 - Port Assets</v>
      </c>
      <c r="O2542" s="11"/>
      <c r="P2542" s="11"/>
      <c r="Q2542" s="11"/>
      <c r="R2542" s="11"/>
      <c r="S2542" s="11"/>
      <c r="T2542" s="11"/>
      <c r="U2542" s="11"/>
      <c r="V2542" s="11"/>
      <c r="W2542" s="11"/>
      <c r="X2542" s="11"/>
      <c r="Y2542" s="11"/>
      <c r="Z2542" s="11"/>
      <c r="AA2542" s="11"/>
      <c r="AB2542" s="11"/>
      <c r="AC2542" s="11"/>
      <c r="AD2542" s="11"/>
      <c r="AE2542" s="11"/>
      <c r="AF2542" s="11"/>
      <c r="AG2542" s="11"/>
      <c r="AH2542" s="11"/>
      <c r="AI2542" s="11"/>
      <c r="AJ2542" s="11"/>
      <c r="AK2542" s="11"/>
      <c r="AL2542" s="11"/>
      <c r="AM2542" s="11"/>
      <c r="AN2542" s="11"/>
      <c r="AO2542" s="11"/>
      <c r="AP2542" s="11"/>
      <c r="AQ2542" s="11"/>
      <c r="AR2542" s="11"/>
      <c r="AS2542" s="11"/>
      <c r="AT2542" s="11"/>
      <c r="AU2542" s="11"/>
      <c r="AV2542" s="11"/>
      <c r="AW2542" s="11"/>
      <c r="AX2542" s="11"/>
      <c r="AY2542" s="11"/>
      <c r="AZ2542" s="11"/>
      <c r="BA2542" s="11"/>
      <c r="BB2542" s="11"/>
      <c r="BC2542" s="11"/>
      <c r="BD2542" s="11"/>
      <c r="BE2542" s="11"/>
      <c r="BF2542" s="11"/>
      <c r="BG2542" s="11"/>
      <c r="BH2542" s="11"/>
      <c r="BI2542" s="11"/>
      <c r="BJ2542" s="11"/>
      <c r="BK2542" s="11"/>
      <c r="BL2542" s="11"/>
      <c r="BM2542" s="11"/>
      <c r="BN2542" s="11"/>
      <c r="BO2542" s="11"/>
      <c r="BP2542" s="1" t="str">
        <v>0- Port Costs</v>
      </c>
      <c r="BT2542" s="1" t="str">
        <v>0- Port Value</v>
      </c>
      <c r="BU2542" s="11"/>
    </row>
    <row r="2543" spans="8:73" hidden="1" outlineLevel="1" x14ac:dyDescent="0.3">
      <c r="H2543" s="1" t="str">
        <v>0 - BM Costs</v>
      </c>
      <c r="L2543" s="1" t="str">
        <v>0 - BM Port</v>
      </c>
      <c r="N2543" s="1" t="str">
        <v>0 - Port Assets</v>
      </c>
      <c r="O2543" s="11"/>
      <c r="P2543" s="11"/>
      <c r="Q2543" s="11"/>
      <c r="R2543" s="11"/>
      <c r="S2543" s="11"/>
      <c r="T2543" s="11"/>
      <c r="U2543" s="11"/>
      <c r="V2543" s="11"/>
      <c r="W2543" s="11"/>
      <c r="X2543" s="11"/>
      <c r="Y2543" s="11"/>
      <c r="Z2543" s="11"/>
      <c r="AA2543" s="11"/>
      <c r="AB2543" s="11"/>
      <c r="AC2543" s="11"/>
      <c r="AD2543" s="11"/>
      <c r="AE2543" s="11"/>
      <c r="AF2543" s="11"/>
      <c r="AG2543" s="11"/>
      <c r="AH2543" s="11"/>
      <c r="AI2543" s="11"/>
      <c r="AJ2543" s="11"/>
      <c r="AK2543" s="11"/>
      <c r="AL2543" s="11"/>
      <c r="AM2543" s="11"/>
      <c r="AN2543" s="11"/>
      <c r="AO2543" s="11"/>
      <c r="AP2543" s="11"/>
      <c r="AQ2543" s="11"/>
      <c r="AR2543" s="11"/>
      <c r="AS2543" s="11"/>
      <c r="AT2543" s="11"/>
      <c r="AU2543" s="11"/>
      <c r="AV2543" s="11"/>
      <c r="AW2543" s="11"/>
      <c r="AX2543" s="11"/>
      <c r="AY2543" s="11"/>
      <c r="AZ2543" s="11"/>
      <c r="BA2543" s="11"/>
      <c r="BB2543" s="11"/>
      <c r="BC2543" s="11"/>
      <c r="BD2543" s="11"/>
      <c r="BE2543" s="11"/>
      <c r="BF2543" s="11"/>
      <c r="BG2543" s="11"/>
      <c r="BH2543" s="11"/>
      <c r="BI2543" s="11"/>
      <c r="BJ2543" s="11"/>
      <c r="BK2543" s="11"/>
      <c r="BL2543" s="11"/>
      <c r="BM2543" s="11"/>
      <c r="BN2543" s="11"/>
      <c r="BO2543" s="11"/>
      <c r="BP2543" s="1" t="str">
        <v>0- Port Costs</v>
      </c>
      <c r="BT2543" s="1" t="str">
        <v>0- Port Value</v>
      </c>
      <c r="BU2543" s="11"/>
    </row>
    <row r="2544" spans="8:73" hidden="1" outlineLevel="1" x14ac:dyDescent="0.3">
      <c r="H2544" s="1" t="str">
        <v>0 - BM Costs</v>
      </c>
      <c r="L2544" s="1" t="str">
        <v>0 - BM Port</v>
      </c>
      <c r="N2544" s="1" t="str">
        <v>0 - Port Assets</v>
      </c>
      <c r="O2544" s="11"/>
      <c r="P2544" s="11"/>
      <c r="Q2544" s="11"/>
      <c r="R2544" s="11"/>
      <c r="S2544" s="11"/>
      <c r="T2544" s="11"/>
      <c r="U2544" s="11"/>
      <c r="V2544" s="11"/>
      <c r="W2544" s="11"/>
      <c r="X2544" s="11"/>
      <c r="Y2544" s="11"/>
      <c r="Z2544" s="11"/>
      <c r="AA2544" s="11"/>
      <c r="AB2544" s="11"/>
      <c r="AC2544" s="11"/>
      <c r="AD2544" s="11"/>
      <c r="AE2544" s="11"/>
      <c r="AF2544" s="11"/>
      <c r="AG2544" s="11"/>
      <c r="AH2544" s="11"/>
      <c r="AI2544" s="11"/>
      <c r="AJ2544" s="11"/>
      <c r="AK2544" s="11"/>
      <c r="AL2544" s="11"/>
      <c r="AM2544" s="11"/>
      <c r="AN2544" s="11"/>
      <c r="AO2544" s="11"/>
      <c r="AP2544" s="11"/>
      <c r="AQ2544" s="11"/>
      <c r="AR2544" s="11"/>
      <c r="AS2544" s="11"/>
      <c r="AT2544" s="11"/>
      <c r="AU2544" s="11"/>
      <c r="AV2544" s="11"/>
      <c r="AW2544" s="11"/>
      <c r="AX2544" s="11"/>
      <c r="AY2544" s="11"/>
      <c r="AZ2544" s="11"/>
      <c r="BA2544" s="11"/>
      <c r="BB2544" s="11"/>
      <c r="BC2544" s="11"/>
      <c r="BD2544" s="11"/>
      <c r="BE2544" s="11"/>
      <c r="BF2544" s="11"/>
      <c r="BG2544" s="11"/>
      <c r="BH2544" s="11"/>
      <c r="BI2544" s="11"/>
      <c r="BJ2544" s="11"/>
      <c r="BK2544" s="11"/>
      <c r="BL2544" s="11"/>
      <c r="BM2544" s="11"/>
      <c r="BN2544" s="11"/>
      <c r="BO2544" s="11"/>
      <c r="BP2544" s="1" t="str">
        <v>0- Port Costs</v>
      </c>
      <c r="BT2544" s="1" t="str">
        <v>0- Port Value</v>
      </c>
      <c r="BU2544" s="11"/>
    </row>
    <row r="2545" spans="8:73" hidden="1" outlineLevel="1" x14ac:dyDescent="0.3">
      <c r="H2545" s="1" t="str">
        <v>0 - BM Costs</v>
      </c>
      <c r="L2545" s="1" t="str">
        <v>0 - BM Port</v>
      </c>
      <c r="N2545" s="1" t="str">
        <v>0 - Port Assets</v>
      </c>
      <c r="O2545" s="11"/>
      <c r="P2545" s="11"/>
      <c r="Q2545" s="11"/>
      <c r="R2545" s="11"/>
      <c r="S2545" s="11"/>
      <c r="T2545" s="11"/>
      <c r="U2545" s="11"/>
      <c r="V2545" s="11"/>
      <c r="W2545" s="11"/>
      <c r="X2545" s="11"/>
      <c r="Y2545" s="11"/>
      <c r="Z2545" s="11"/>
      <c r="AA2545" s="11"/>
      <c r="AB2545" s="11"/>
      <c r="AC2545" s="11"/>
      <c r="AD2545" s="11"/>
      <c r="AE2545" s="11"/>
      <c r="AF2545" s="11"/>
      <c r="AG2545" s="11"/>
      <c r="AH2545" s="11"/>
      <c r="AI2545" s="11"/>
      <c r="AJ2545" s="11"/>
      <c r="AK2545" s="11"/>
      <c r="AL2545" s="11"/>
      <c r="AM2545" s="11"/>
      <c r="AN2545" s="11"/>
      <c r="AO2545" s="11"/>
      <c r="AP2545" s="11"/>
      <c r="AQ2545" s="11"/>
      <c r="AR2545" s="11"/>
      <c r="AS2545" s="11"/>
      <c r="AT2545" s="11"/>
      <c r="AU2545" s="11"/>
      <c r="AV2545" s="11"/>
      <c r="AW2545" s="11"/>
      <c r="AX2545" s="11"/>
      <c r="AY2545" s="11"/>
      <c r="AZ2545" s="11"/>
      <c r="BA2545" s="11"/>
      <c r="BB2545" s="11"/>
      <c r="BC2545" s="11"/>
      <c r="BD2545" s="11"/>
      <c r="BE2545" s="11"/>
      <c r="BF2545" s="11"/>
      <c r="BG2545" s="11"/>
      <c r="BH2545" s="11"/>
      <c r="BI2545" s="11"/>
      <c r="BJ2545" s="11"/>
      <c r="BK2545" s="11"/>
      <c r="BL2545" s="11"/>
      <c r="BM2545" s="11"/>
      <c r="BN2545" s="11"/>
      <c r="BO2545" s="11"/>
      <c r="BP2545" s="1" t="str">
        <v>0- Port Costs</v>
      </c>
      <c r="BT2545" s="1" t="str">
        <v>0- Port Value</v>
      </c>
      <c r="BU2545" s="11"/>
    </row>
    <row r="2546" spans="8:73" hidden="1" outlineLevel="1" x14ac:dyDescent="0.3">
      <c r="H2546" s="1" t="str">
        <v>0 - BM Costs</v>
      </c>
      <c r="L2546" s="1" t="str">
        <v>0 - BM Port</v>
      </c>
      <c r="N2546" s="1" t="str">
        <v>0 - Port Assets</v>
      </c>
      <c r="O2546" s="11"/>
      <c r="P2546" s="11"/>
      <c r="Q2546" s="11"/>
      <c r="R2546" s="11"/>
      <c r="S2546" s="11"/>
      <c r="T2546" s="11"/>
      <c r="U2546" s="11"/>
      <c r="V2546" s="11"/>
      <c r="W2546" s="11"/>
      <c r="X2546" s="11"/>
      <c r="Y2546" s="11"/>
      <c r="Z2546" s="11"/>
      <c r="AA2546" s="11"/>
      <c r="AB2546" s="11"/>
      <c r="AC2546" s="11"/>
      <c r="AD2546" s="11"/>
      <c r="AE2546" s="11"/>
      <c r="AF2546" s="11"/>
      <c r="AG2546" s="11"/>
      <c r="AH2546" s="11"/>
      <c r="AI2546" s="11"/>
      <c r="AJ2546" s="11"/>
      <c r="AK2546" s="11"/>
      <c r="AL2546" s="11"/>
      <c r="AM2546" s="11"/>
      <c r="AN2546" s="11"/>
      <c r="AO2546" s="11"/>
      <c r="AP2546" s="11"/>
      <c r="AQ2546" s="11"/>
      <c r="AR2546" s="11"/>
      <c r="AS2546" s="11"/>
      <c r="AT2546" s="11"/>
      <c r="AU2546" s="11"/>
      <c r="AV2546" s="11"/>
      <c r="AW2546" s="11"/>
      <c r="AX2546" s="11"/>
      <c r="AY2546" s="11"/>
      <c r="AZ2546" s="11"/>
      <c r="BA2546" s="11"/>
      <c r="BB2546" s="11"/>
      <c r="BC2546" s="11"/>
      <c r="BD2546" s="11"/>
      <c r="BE2546" s="11"/>
      <c r="BF2546" s="11"/>
      <c r="BG2546" s="11"/>
      <c r="BH2546" s="11"/>
      <c r="BI2546" s="11"/>
      <c r="BJ2546" s="11"/>
      <c r="BK2546" s="11"/>
      <c r="BL2546" s="11"/>
      <c r="BM2546" s="11"/>
      <c r="BN2546" s="11"/>
      <c r="BO2546" s="11"/>
      <c r="BP2546" s="1" t="str">
        <v>0- Port Costs</v>
      </c>
      <c r="BT2546" s="1" t="str">
        <v>0- Port Value</v>
      </c>
      <c r="BU2546" s="11"/>
    </row>
    <row r="2547" spans="8:73" hidden="1" outlineLevel="1" x14ac:dyDescent="0.3">
      <c r="H2547" s="1" t="str">
        <v>0 - BM Costs</v>
      </c>
      <c r="L2547" s="1" t="str">
        <v>0 - BM Port</v>
      </c>
      <c r="N2547" s="1" t="str">
        <v>0 - Port Assets</v>
      </c>
      <c r="O2547" s="11"/>
      <c r="P2547" s="11"/>
      <c r="Q2547" s="11"/>
      <c r="R2547" s="11"/>
      <c r="S2547" s="11"/>
      <c r="T2547" s="11"/>
      <c r="U2547" s="11"/>
      <c r="V2547" s="11"/>
      <c r="W2547" s="11"/>
      <c r="X2547" s="11"/>
      <c r="Y2547" s="11"/>
      <c r="Z2547" s="11"/>
      <c r="AA2547" s="11"/>
      <c r="AB2547" s="11"/>
      <c r="AC2547" s="11"/>
      <c r="AD2547" s="11"/>
      <c r="AE2547" s="11"/>
      <c r="AF2547" s="11"/>
      <c r="AG2547" s="11"/>
      <c r="AH2547" s="11"/>
      <c r="AI2547" s="11"/>
      <c r="AJ2547" s="11"/>
      <c r="AK2547" s="11"/>
      <c r="AL2547" s="11"/>
      <c r="AM2547" s="11"/>
      <c r="AN2547" s="11"/>
      <c r="AO2547" s="11"/>
      <c r="AP2547" s="11"/>
      <c r="AQ2547" s="11"/>
      <c r="AR2547" s="11"/>
      <c r="AS2547" s="11"/>
      <c r="AT2547" s="11"/>
      <c r="AU2547" s="11"/>
      <c r="AV2547" s="11"/>
      <c r="AW2547" s="11"/>
      <c r="AX2547" s="11"/>
      <c r="AY2547" s="11"/>
      <c r="AZ2547" s="11"/>
      <c r="BA2547" s="11"/>
      <c r="BB2547" s="11"/>
      <c r="BC2547" s="11"/>
      <c r="BD2547" s="11"/>
      <c r="BE2547" s="11"/>
      <c r="BF2547" s="11"/>
      <c r="BG2547" s="11"/>
      <c r="BH2547" s="11"/>
      <c r="BI2547" s="11"/>
      <c r="BJ2547" s="11"/>
      <c r="BK2547" s="11"/>
      <c r="BL2547" s="11"/>
      <c r="BM2547" s="11"/>
      <c r="BN2547" s="11"/>
      <c r="BO2547" s="11"/>
      <c r="BP2547" s="1" t="str">
        <v>0- Port Costs</v>
      </c>
      <c r="BT2547" s="1" t="str">
        <v>0- Port Value</v>
      </c>
      <c r="BU2547" s="11"/>
    </row>
    <row r="2548" spans="8:73" hidden="1" outlineLevel="1" x14ac:dyDescent="0.3">
      <c r="H2548" s="1" t="str">
        <v>0 - BM Costs</v>
      </c>
      <c r="L2548" s="1" t="str">
        <v>0 - BM Port</v>
      </c>
      <c r="N2548" s="1" t="str">
        <v>0 - Port Assets</v>
      </c>
      <c r="O2548" s="11"/>
      <c r="P2548" s="11"/>
      <c r="Q2548" s="11"/>
      <c r="R2548" s="11"/>
      <c r="S2548" s="11"/>
      <c r="T2548" s="11"/>
      <c r="U2548" s="11"/>
      <c r="V2548" s="11"/>
      <c r="W2548" s="11"/>
      <c r="X2548" s="11"/>
      <c r="Y2548" s="11"/>
      <c r="Z2548" s="11"/>
      <c r="AA2548" s="11"/>
      <c r="AB2548" s="11"/>
      <c r="AC2548" s="11"/>
      <c r="AD2548" s="11"/>
      <c r="AE2548" s="11"/>
      <c r="AF2548" s="11"/>
      <c r="AG2548" s="11"/>
      <c r="AH2548" s="11"/>
      <c r="AI2548" s="11"/>
      <c r="AJ2548" s="11"/>
      <c r="AK2548" s="11"/>
      <c r="AL2548" s="11"/>
      <c r="AM2548" s="11"/>
      <c r="AN2548" s="11"/>
      <c r="AO2548" s="11"/>
      <c r="AP2548" s="11"/>
      <c r="AQ2548" s="11"/>
      <c r="AR2548" s="11"/>
      <c r="AS2548" s="11"/>
      <c r="AT2548" s="11"/>
      <c r="AU2548" s="11"/>
      <c r="AV2548" s="11"/>
      <c r="AW2548" s="11"/>
      <c r="AX2548" s="11"/>
      <c r="AY2548" s="11"/>
      <c r="AZ2548" s="11"/>
      <c r="BA2548" s="11"/>
      <c r="BB2548" s="11"/>
      <c r="BC2548" s="11"/>
      <c r="BD2548" s="11"/>
      <c r="BE2548" s="11"/>
      <c r="BF2548" s="11"/>
      <c r="BG2548" s="11"/>
      <c r="BH2548" s="11"/>
      <c r="BI2548" s="11"/>
      <c r="BJ2548" s="11"/>
      <c r="BK2548" s="11"/>
      <c r="BL2548" s="11"/>
      <c r="BM2548" s="11"/>
      <c r="BN2548" s="11"/>
      <c r="BO2548" s="11"/>
      <c r="BP2548" s="1" t="str">
        <v>0- Port Costs</v>
      </c>
      <c r="BT2548" s="1" t="str">
        <v>0- Port Value</v>
      </c>
      <c r="BU2548" s="11"/>
    </row>
    <row r="2549" spans="8:73" hidden="1" outlineLevel="1" x14ac:dyDescent="0.3">
      <c r="H2549" s="1" t="str">
        <v>0 - BM Costs</v>
      </c>
      <c r="L2549" s="1" t="str">
        <v>0 - BM Port</v>
      </c>
      <c r="N2549" s="1" t="str">
        <v>0 - Port Assets</v>
      </c>
      <c r="O2549" s="11"/>
      <c r="P2549" s="11"/>
      <c r="Q2549" s="11"/>
      <c r="R2549" s="11"/>
      <c r="S2549" s="11"/>
      <c r="T2549" s="11"/>
      <c r="U2549" s="11"/>
      <c r="V2549" s="11"/>
      <c r="W2549" s="11"/>
      <c r="X2549" s="11"/>
      <c r="Y2549" s="11"/>
      <c r="Z2549" s="11"/>
      <c r="AA2549" s="11"/>
      <c r="AB2549" s="11"/>
      <c r="AC2549" s="11"/>
      <c r="AD2549" s="11"/>
      <c r="AE2549" s="11"/>
      <c r="AF2549" s="11"/>
      <c r="AG2549" s="11"/>
      <c r="AH2549" s="11"/>
      <c r="AI2549" s="11"/>
      <c r="AJ2549" s="11"/>
      <c r="AK2549" s="11"/>
      <c r="AL2549" s="11"/>
      <c r="AM2549" s="11"/>
      <c r="AN2549" s="11"/>
      <c r="AO2549" s="11"/>
      <c r="AP2549" s="11"/>
      <c r="AQ2549" s="11"/>
      <c r="AR2549" s="11"/>
      <c r="AS2549" s="11"/>
      <c r="AT2549" s="11"/>
      <c r="AU2549" s="11"/>
      <c r="AV2549" s="11"/>
      <c r="AW2549" s="11"/>
      <c r="AX2549" s="11"/>
      <c r="AY2549" s="11"/>
      <c r="AZ2549" s="11"/>
      <c r="BA2549" s="11"/>
      <c r="BB2549" s="11"/>
      <c r="BC2549" s="11"/>
      <c r="BD2549" s="11"/>
      <c r="BE2549" s="11"/>
      <c r="BF2549" s="11"/>
      <c r="BG2549" s="11"/>
      <c r="BH2549" s="11"/>
      <c r="BI2549" s="11"/>
      <c r="BJ2549" s="11"/>
      <c r="BK2549" s="11"/>
      <c r="BL2549" s="11"/>
      <c r="BM2549" s="11"/>
      <c r="BN2549" s="11"/>
      <c r="BO2549" s="11"/>
      <c r="BP2549" s="1" t="str">
        <v>0- Port Costs</v>
      </c>
      <c r="BT2549" s="1" t="str">
        <v>0- Port Value</v>
      </c>
      <c r="BU2549" s="11"/>
    </row>
    <row r="2550" spans="8:73" hidden="1" outlineLevel="1" x14ac:dyDescent="0.3">
      <c r="H2550" s="1" t="str">
        <v>0 - BM Costs</v>
      </c>
      <c r="L2550" s="1" t="str">
        <v>0 - BM Port</v>
      </c>
      <c r="N2550" s="1" t="str">
        <v>0 - Port Assets</v>
      </c>
      <c r="O2550" s="11"/>
      <c r="P2550" s="11"/>
      <c r="Q2550" s="11"/>
      <c r="R2550" s="11"/>
      <c r="S2550" s="11"/>
      <c r="T2550" s="11"/>
      <c r="U2550" s="11"/>
      <c r="V2550" s="11"/>
      <c r="W2550" s="11"/>
      <c r="X2550" s="11"/>
      <c r="Y2550" s="11"/>
      <c r="Z2550" s="11"/>
      <c r="AA2550" s="11"/>
      <c r="AB2550" s="11"/>
      <c r="AC2550" s="11"/>
      <c r="AD2550" s="11"/>
      <c r="AE2550" s="11"/>
      <c r="AF2550" s="11"/>
      <c r="AG2550" s="11"/>
      <c r="AH2550" s="11"/>
      <c r="AI2550" s="11"/>
      <c r="AJ2550" s="11"/>
      <c r="AK2550" s="11"/>
      <c r="AL2550" s="11"/>
      <c r="AM2550" s="11"/>
      <c r="AN2550" s="11"/>
      <c r="AO2550" s="11"/>
      <c r="AP2550" s="11"/>
      <c r="AQ2550" s="11"/>
      <c r="AR2550" s="11"/>
      <c r="AS2550" s="11"/>
      <c r="AT2550" s="11"/>
      <c r="AU2550" s="11"/>
      <c r="AV2550" s="11"/>
      <c r="AW2550" s="11"/>
      <c r="AX2550" s="11"/>
      <c r="AY2550" s="11"/>
      <c r="AZ2550" s="11"/>
      <c r="BA2550" s="11"/>
      <c r="BB2550" s="11"/>
      <c r="BC2550" s="11"/>
      <c r="BD2550" s="11"/>
      <c r="BE2550" s="11"/>
      <c r="BF2550" s="11"/>
      <c r="BG2550" s="11"/>
      <c r="BH2550" s="11"/>
      <c r="BI2550" s="11"/>
      <c r="BJ2550" s="11"/>
      <c r="BK2550" s="11"/>
      <c r="BL2550" s="11"/>
      <c r="BM2550" s="11"/>
      <c r="BN2550" s="11"/>
      <c r="BO2550" s="11"/>
      <c r="BP2550" s="1" t="str">
        <v>0- Port Costs</v>
      </c>
      <c r="BT2550" s="1" t="str">
        <v>0- Port Value</v>
      </c>
      <c r="BU2550" s="11"/>
    </row>
    <row r="2551" spans="8:73" hidden="1" outlineLevel="1" x14ac:dyDescent="0.3">
      <c r="H2551" s="1" t="str">
        <v>0 - BM Costs</v>
      </c>
      <c r="L2551" s="1" t="str">
        <v>0 - BM Port</v>
      </c>
      <c r="N2551" s="1" t="str">
        <v>0 - Port Assets</v>
      </c>
      <c r="O2551" s="11"/>
      <c r="P2551" s="11"/>
      <c r="Q2551" s="11"/>
      <c r="R2551" s="11"/>
      <c r="S2551" s="11"/>
      <c r="T2551" s="11"/>
      <c r="U2551" s="11"/>
      <c r="V2551" s="11"/>
      <c r="W2551" s="11"/>
      <c r="X2551" s="11"/>
      <c r="Y2551" s="11"/>
      <c r="Z2551" s="11"/>
      <c r="AA2551" s="11"/>
      <c r="AB2551" s="11"/>
      <c r="AC2551" s="11"/>
      <c r="AD2551" s="11"/>
      <c r="AE2551" s="11"/>
      <c r="AF2551" s="11"/>
      <c r="AG2551" s="11"/>
      <c r="AH2551" s="11"/>
      <c r="AI2551" s="11"/>
      <c r="AJ2551" s="11"/>
      <c r="AK2551" s="11"/>
      <c r="AL2551" s="11"/>
      <c r="AM2551" s="11"/>
      <c r="AN2551" s="11"/>
      <c r="AO2551" s="11"/>
      <c r="AP2551" s="11"/>
      <c r="AQ2551" s="11"/>
      <c r="AR2551" s="11"/>
      <c r="AS2551" s="11"/>
      <c r="AT2551" s="11"/>
      <c r="AU2551" s="11"/>
      <c r="AV2551" s="11"/>
      <c r="AW2551" s="11"/>
      <c r="AX2551" s="11"/>
      <c r="AY2551" s="11"/>
      <c r="AZ2551" s="11"/>
      <c r="BA2551" s="11"/>
      <c r="BB2551" s="11"/>
      <c r="BC2551" s="11"/>
      <c r="BD2551" s="11"/>
      <c r="BE2551" s="11"/>
      <c r="BF2551" s="11"/>
      <c r="BG2551" s="11"/>
      <c r="BH2551" s="11"/>
      <c r="BI2551" s="11"/>
      <c r="BJ2551" s="11"/>
      <c r="BK2551" s="11"/>
      <c r="BL2551" s="11"/>
      <c r="BM2551" s="11"/>
      <c r="BN2551" s="11"/>
      <c r="BO2551" s="11"/>
      <c r="BP2551" s="1" t="str">
        <v>0- Port Costs</v>
      </c>
      <c r="BT2551" s="1" t="str">
        <v>0- Port Value</v>
      </c>
      <c r="BU2551" s="11"/>
    </row>
    <row r="2552" spans="8:73" hidden="1" outlineLevel="1" x14ac:dyDescent="0.3">
      <c r="H2552" s="1" t="str">
        <v>0 - BM Costs</v>
      </c>
      <c r="L2552" s="1" t="str">
        <v>0 - BM Port</v>
      </c>
      <c r="N2552" s="1" t="str">
        <v>0 - Port Assets</v>
      </c>
      <c r="O2552" s="11"/>
      <c r="P2552" s="11"/>
      <c r="Q2552" s="11"/>
      <c r="R2552" s="11"/>
      <c r="S2552" s="11"/>
      <c r="T2552" s="11"/>
      <c r="U2552" s="11"/>
      <c r="V2552" s="11"/>
      <c r="W2552" s="11"/>
      <c r="X2552" s="11"/>
      <c r="Y2552" s="11"/>
      <c r="Z2552" s="11"/>
      <c r="AA2552" s="11"/>
      <c r="AB2552" s="11"/>
      <c r="AC2552" s="11"/>
      <c r="AD2552" s="11"/>
      <c r="AE2552" s="11"/>
      <c r="AF2552" s="11"/>
      <c r="AG2552" s="11"/>
      <c r="AH2552" s="11"/>
      <c r="AI2552" s="11"/>
      <c r="AJ2552" s="11"/>
      <c r="AK2552" s="11"/>
      <c r="AL2552" s="11"/>
      <c r="AM2552" s="11"/>
      <c r="AN2552" s="11"/>
      <c r="AO2552" s="11"/>
      <c r="AP2552" s="11"/>
      <c r="AQ2552" s="11"/>
      <c r="AR2552" s="11"/>
      <c r="AS2552" s="11"/>
      <c r="AT2552" s="11"/>
      <c r="AU2552" s="11"/>
      <c r="AV2552" s="11"/>
      <c r="AW2552" s="11"/>
      <c r="AX2552" s="11"/>
      <c r="AY2552" s="11"/>
      <c r="AZ2552" s="11"/>
      <c r="BA2552" s="11"/>
      <c r="BB2552" s="11"/>
      <c r="BC2552" s="11"/>
      <c r="BD2552" s="11"/>
      <c r="BE2552" s="11"/>
      <c r="BF2552" s="11"/>
      <c r="BG2552" s="11"/>
      <c r="BH2552" s="11"/>
      <c r="BI2552" s="11"/>
      <c r="BJ2552" s="11"/>
      <c r="BK2552" s="11"/>
      <c r="BL2552" s="11"/>
      <c r="BM2552" s="11"/>
      <c r="BN2552" s="11"/>
      <c r="BO2552" s="11"/>
      <c r="BP2552" s="1" t="str">
        <v>0- Port Costs</v>
      </c>
      <c r="BT2552" s="1" t="str">
        <v>0- Port Value</v>
      </c>
      <c r="BU2552" s="11"/>
    </row>
    <row r="2553" spans="8:73" hidden="1" outlineLevel="1" x14ac:dyDescent="0.3">
      <c r="H2553" s="1" t="str">
        <v>0 - BM Costs</v>
      </c>
      <c r="L2553" s="1" t="str">
        <v>0 - BM Port</v>
      </c>
      <c r="N2553" s="1" t="str">
        <v>0 - Port Assets</v>
      </c>
      <c r="O2553" s="11"/>
      <c r="P2553" s="11"/>
      <c r="Q2553" s="11"/>
      <c r="R2553" s="11"/>
      <c r="S2553" s="11"/>
      <c r="T2553" s="11"/>
      <c r="U2553" s="11"/>
      <c r="V2553" s="11"/>
      <c r="W2553" s="11"/>
      <c r="X2553" s="11"/>
      <c r="Y2553" s="11"/>
      <c r="Z2553" s="11"/>
      <c r="AA2553" s="11"/>
      <c r="AB2553" s="11"/>
      <c r="AC2553" s="11"/>
      <c r="AD2553" s="11"/>
      <c r="AE2553" s="11"/>
      <c r="AF2553" s="11"/>
      <c r="AG2553" s="11"/>
      <c r="AH2553" s="11"/>
      <c r="AI2553" s="11"/>
      <c r="AJ2553" s="11"/>
      <c r="AK2553" s="11"/>
      <c r="AL2553" s="11"/>
      <c r="AM2553" s="11"/>
      <c r="AN2553" s="11"/>
      <c r="AO2553" s="11"/>
      <c r="AP2553" s="11"/>
      <c r="AQ2553" s="11"/>
      <c r="AR2553" s="11"/>
      <c r="AS2553" s="11"/>
      <c r="AT2553" s="11"/>
      <c r="AU2553" s="11"/>
      <c r="AV2553" s="11"/>
      <c r="AW2553" s="11"/>
      <c r="AX2553" s="11"/>
      <c r="AY2553" s="11"/>
      <c r="AZ2553" s="11"/>
      <c r="BA2553" s="11"/>
      <c r="BB2553" s="11"/>
      <c r="BC2553" s="11"/>
      <c r="BD2553" s="11"/>
      <c r="BE2553" s="11"/>
      <c r="BF2553" s="11"/>
      <c r="BG2553" s="11"/>
      <c r="BH2553" s="11"/>
      <c r="BI2553" s="11"/>
      <c r="BJ2553" s="11"/>
      <c r="BK2553" s="11"/>
      <c r="BL2553" s="11"/>
      <c r="BM2553" s="11"/>
      <c r="BN2553" s="11"/>
      <c r="BO2553" s="11"/>
      <c r="BP2553" s="1" t="str">
        <v>0- Port Costs</v>
      </c>
      <c r="BT2553" s="1" t="str">
        <v>0- Port Value</v>
      </c>
      <c r="BU2553" s="11"/>
    </row>
    <row r="2554" spans="8:73" hidden="1" outlineLevel="1" x14ac:dyDescent="0.3">
      <c r="H2554" s="1" t="str">
        <v>0 - BM Costs</v>
      </c>
      <c r="L2554" s="1" t="str">
        <v>0 - BM Port</v>
      </c>
      <c r="N2554" s="1" t="str">
        <v>0 - Port Assets</v>
      </c>
      <c r="O2554" s="11"/>
      <c r="P2554" s="11"/>
      <c r="Q2554" s="11"/>
      <c r="R2554" s="11"/>
      <c r="S2554" s="11"/>
      <c r="T2554" s="11"/>
      <c r="U2554" s="11"/>
      <c r="V2554" s="11"/>
      <c r="W2554" s="11"/>
      <c r="X2554" s="11"/>
      <c r="Y2554" s="11"/>
      <c r="Z2554" s="11"/>
      <c r="AA2554" s="11"/>
      <c r="AB2554" s="11"/>
      <c r="AC2554" s="11"/>
      <c r="AD2554" s="11"/>
      <c r="AE2554" s="11"/>
      <c r="AF2554" s="11"/>
      <c r="AG2554" s="11"/>
      <c r="AH2554" s="11"/>
      <c r="AI2554" s="11"/>
      <c r="AJ2554" s="11"/>
      <c r="AK2554" s="11"/>
      <c r="AL2554" s="11"/>
      <c r="AM2554" s="11"/>
      <c r="AN2554" s="11"/>
      <c r="AO2554" s="11"/>
      <c r="AP2554" s="11"/>
      <c r="AQ2554" s="11"/>
      <c r="AR2554" s="11"/>
      <c r="AS2554" s="11"/>
      <c r="AT2554" s="11"/>
      <c r="AU2554" s="11"/>
      <c r="AV2554" s="11"/>
      <c r="AW2554" s="11"/>
      <c r="AX2554" s="11"/>
      <c r="AY2554" s="11"/>
      <c r="AZ2554" s="11"/>
      <c r="BA2554" s="11"/>
      <c r="BB2554" s="11"/>
      <c r="BC2554" s="11"/>
      <c r="BD2554" s="11"/>
      <c r="BE2554" s="11"/>
      <c r="BF2554" s="11"/>
      <c r="BG2554" s="11"/>
      <c r="BH2554" s="11"/>
      <c r="BI2554" s="11"/>
      <c r="BJ2554" s="11"/>
      <c r="BK2554" s="11"/>
      <c r="BL2554" s="11"/>
      <c r="BM2554" s="11"/>
      <c r="BN2554" s="11"/>
      <c r="BO2554" s="11"/>
      <c r="BP2554" s="1" t="str">
        <v>0- Port Costs</v>
      </c>
      <c r="BT2554" s="1" t="str">
        <v>0- Port Value</v>
      </c>
      <c r="BU2554" s="11"/>
    </row>
    <row r="2555" spans="8:73" hidden="1" outlineLevel="1" x14ac:dyDescent="0.3">
      <c r="H2555" s="1" t="str">
        <v>0 - BM Costs</v>
      </c>
      <c r="L2555" s="1" t="str">
        <v>0 - BM Port</v>
      </c>
      <c r="N2555" s="1" t="str">
        <v>0 - Port Assets</v>
      </c>
      <c r="O2555" s="11"/>
      <c r="P2555" s="11"/>
      <c r="Q2555" s="11"/>
      <c r="R2555" s="11"/>
      <c r="S2555" s="11"/>
      <c r="T2555" s="11"/>
      <c r="U2555" s="11"/>
      <c r="V2555" s="11"/>
      <c r="W2555" s="11"/>
      <c r="X2555" s="11"/>
      <c r="Y2555" s="11"/>
      <c r="Z2555" s="11"/>
      <c r="AA2555" s="11"/>
      <c r="AB2555" s="11"/>
      <c r="AC2555" s="11"/>
      <c r="AD2555" s="11"/>
      <c r="AE2555" s="11"/>
      <c r="AF2555" s="11"/>
      <c r="AG2555" s="11"/>
      <c r="AH2555" s="11"/>
      <c r="AI2555" s="11"/>
      <c r="AJ2555" s="11"/>
      <c r="AK2555" s="11"/>
      <c r="AL2555" s="11"/>
      <c r="AM2555" s="11"/>
      <c r="AN2555" s="11"/>
      <c r="AO2555" s="11"/>
      <c r="AP2555" s="11"/>
      <c r="AQ2555" s="11"/>
      <c r="AR2555" s="11"/>
      <c r="AS2555" s="11"/>
      <c r="AT2555" s="11"/>
      <c r="AU2555" s="11"/>
      <c r="AV2555" s="11"/>
      <c r="AW2555" s="11"/>
      <c r="AX2555" s="11"/>
      <c r="AY2555" s="11"/>
      <c r="AZ2555" s="11"/>
      <c r="BA2555" s="11"/>
      <c r="BB2555" s="11"/>
      <c r="BC2555" s="11"/>
      <c r="BD2555" s="11"/>
      <c r="BE2555" s="11"/>
      <c r="BF2555" s="11"/>
      <c r="BG2555" s="11"/>
      <c r="BH2555" s="11"/>
      <c r="BI2555" s="11"/>
      <c r="BJ2555" s="11"/>
      <c r="BK2555" s="11"/>
      <c r="BL2555" s="11"/>
      <c r="BM2555" s="11"/>
      <c r="BN2555" s="11"/>
      <c r="BO2555" s="11"/>
      <c r="BP2555" s="1" t="str">
        <v>0- Port Costs</v>
      </c>
      <c r="BT2555" s="1" t="str">
        <v>0- Port Value</v>
      </c>
      <c r="BU2555" s="11"/>
    </row>
    <row r="2556" spans="8:73" hidden="1" outlineLevel="1" x14ac:dyDescent="0.3">
      <c r="H2556" s="1" t="str">
        <v>0 - BM Costs</v>
      </c>
      <c r="L2556" s="1" t="str">
        <v>0 - BM Port</v>
      </c>
      <c r="N2556" s="1" t="str">
        <v>0 - Port Assets</v>
      </c>
      <c r="O2556" s="11"/>
      <c r="P2556" s="11"/>
      <c r="Q2556" s="11"/>
      <c r="R2556" s="11"/>
      <c r="S2556" s="11"/>
      <c r="T2556" s="11"/>
      <c r="U2556" s="11"/>
      <c r="V2556" s="11"/>
      <c r="W2556" s="11"/>
      <c r="X2556" s="11"/>
      <c r="Y2556" s="11"/>
      <c r="Z2556" s="11"/>
      <c r="AA2556" s="11"/>
      <c r="AB2556" s="11"/>
      <c r="AC2556" s="11"/>
      <c r="AD2556" s="11"/>
      <c r="AE2556" s="11"/>
      <c r="AF2556" s="11"/>
      <c r="AG2556" s="11"/>
      <c r="AH2556" s="11"/>
      <c r="AI2556" s="11"/>
      <c r="AJ2556" s="11"/>
      <c r="AK2556" s="11"/>
      <c r="AL2556" s="11"/>
      <c r="AM2556" s="11"/>
      <c r="AN2556" s="11"/>
      <c r="AO2556" s="11"/>
      <c r="AP2556" s="11"/>
      <c r="AQ2556" s="11"/>
      <c r="AR2556" s="11"/>
      <c r="AS2556" s="11"/>
      <c r="AT2556" s="11"/>
      <c r="AU2556" s="11"/>
      <c r="AV2556" s="11"/>
      <c r="AW2556" s="11"/>
      <c r="AX2556" s="11"/>
      <c r="AY2556" s="11"/>
      <c r="AZ2556" s="11"/>
      <c r="BA2556" s="11"/>
      <c r="BB2556" s="11"/>
      <c r="BC2556" s="11"/>
      <c r="BD2556" s="11"/>
      <c r="BE2556" s="11"/>
      <c r="BF2556" s="11"/>
      <c r="BG2556" s="11"/>
      <c r="BH2556" s="11"/>
      <c r="BI2556" s="11"/>
      <c r="BJ2556" s="11"/>
      <c r="BK2556" s="11"/>
      <c r="BL2556" s="11"/>
      <c r="BM2556" s="11"/>
      <c r="BN2556" s="11"/>
      <c r="BO2556" s="11"/>
      <c r="BP2556" s="1" t="str">
        <v>0- Port Costs</v>
      </c>
      <c r="BT2556" s="1" t="str">
        <v>0- Port Value</v>
      </c>
      <c r="BU2556" s="11"/>
    </row>
    <row r="2557" spans="8:73" hidden="1" outlineLevel="1" x14ac:dyDescent="0.3">
      <c r="H2557" s="1" t="str">
        <v>0 - BM Costs</v>
      </c>
      <c r="L2557" s="1" t="str">
        <v>0 - BM Port</v>
      </c>
      <c r="N2557" s="1" t="str">
        <v>0 - Port Assets</v>
      </c>
      <c r="O2557" s="11"/>
      <c r="P2557" s="11"/>
      <c r="Q2557" s="11"/>
      <c r="R2557" s="11"/>
      <c r="S2557" s="11"/>
      <c r="T2557" s="11"/>
      <c r="U2557" s="11"/>
      <c r="V2557" s="11"/>
      <c r="W2557" s="11"/>
      <c r="X2557" s="11"/>
      <c r="Y2557" s="11"/>
      <c r="Z2557" s="11"/>
      <c r="AA2557" s="11"/>
      <c r="AB2557" s="11"/>
      <c r="AC2557" s="11"/>
      <c r="AD2557" s="11"/>
      <c r="AE2557" s="11"/>
      <c r="AF2557" s="11"/>
      <c r="AG2557" s="11"/>
      <c r="AH2557" s="11"/>
      <c r="AI2557" s="11"/>
      <c r="AJ2557" s="11"/>
      <c r="AK2557" s="11"/>
      <c r="AL2557" s="11"/>
      <c r="AM2557" s="11"/>
      <c r="AN2557" s="11"/>
      <c r="AO2557" s="11"/>
      <c r="AP2557" s="11"/>
      <c r="AQ2557" s="11"/>
      <c r="AR2557" s="11"/>
      <c r="AS2557" s="11"/>
      <c r="AT2557" s="11"/>
      <c r="AU2557" s="11"/>
      <c r="AV2557" s="11"/>
      <c r="AW2557" s="11"/>
      <c r="AX2557" s="11"/>
      <c r="AY2557" s="11"/>
      <c r="AZ2557" s="11"/>
      <c r="BA2557" s="11"/>
      <c r="BB2557" s="11"/>
      <c r="BC2557" s="11"/>
      <c r="BD2557" s="11"/>
      <c r="BE2557" s="11"/>
      <c r="BF2557" s="11"/>
      <c r="BG2557" s="11"/>
      <c r="BH2557" s="11"/>
      <c r="BI2557" s="11"/>
      <c r="BJ2557" s="11"/>
      <c r="BK2557" s="11"/>
      <c r="BL2557" s="11"/>
      <c r="BM2557" s="11"/>
      <c r="BN2557" s="11"/>
      <c r="BO2557" s="11"/>
      <c r="BP2557" s="1" t="str">
        <v>0- Port Costs</v>
      </c>
      <c r="BT2557" s="1" t="str">
        <v>0- Port Value</v>
      </c>
      <c r="BU2557" s="11"/>
    </row>
    <row r="2558" spans="8:73" hidden="1" outlineLevel="1" x14ac:dyDescent="0.3">
      <c r="H2558" s="1" t="str">
        <v>0 - BM Costs</v>
      </c>
      <c r="L2558" s="1" t="str">
        <v>0 - BM Port</v>
      </c>
      <c r="N2558" s="1" t="str">
        <v>0 - Port Assets</v>
      </c>
      <c r="O2558" s="11"/>
      <c r="P2558" s="11"/>
      <c r="Q2558" s="11"/>
      <c r="R2558" s="11"/>
      <c r="S2558" s="11"/>
      <c r="T2558" s="11"/>
      <c r="U2558" s="11"/>
      <c r="V2558" s="11"/>
      <c r="W2558" s="11"/>
      <c r="X2558" s="11"/>
      <c r="Y2558" s="11"/>
      <c r="Z2558" s="11"/>
      <c r="AA2558" s="11"/>
      <c r="AB2558" s="11"/>
      <c r="AC2558" s="11"/>
      <c r="AD2558" s="11"/>
      <c r="AE2558" s="11"/>
      <c r="AF2558" s="11"/>
      <c r="AG2558" s="11"/>
      <c r="AH2558" s="11"/>
      <c r="AI2558" s="11"/>
      <c r="AJ2558" s="11"/>
      <c r="AK2558" s="11"/>
      <c r="AL2558" s="11"/>
      <c r="AM2558" s="11"/>
      <c r="AN2558" s="11"/>
      <c r="AO2558" s="11"/>
      <c r="AP2558" s="11"/>
      <c r="AQ2558" s="11"/>
      <c r="AR2558" s="11"/>
      <c r="AS2558" s="11"/>
      <c r="AT2558" s="11"/>
      <c r="AU2558" s="11"/>
      <c r="AV2558" s="11"/>
      <c r="AW2558" s="11"/>
      <c r="AX2558" s="11"/>
      <c r="AY2558" s="11"/>
      <c r="AZ2558" s="11"/>
      <c r="BA2558" s="11"/>
      <c r="BB2558" s="11"/>
      <c r="BC2558" s="11"/>
      <c r="BD2558" s="11"/>
      <c r="BE2558" s="11"/>
      <c r="BF2558" s="11"/>
      <c r="BG2558" s="11"/>
      <c r="BH2558" s="11"/>
      <c r="BI2558" s="11"/>
      <c r="BJ2558" s="11"/>
      <c r="BK2558" s="11"/>
      <c r="BL2558" s="11"/>
      <c r="BM2558" s="11"/>
      <c r="BN2558" s="11"/>
      <c r="BO2558" s="11"/>
      <c r="BP2558" s="1" t="str">
        <v>0- Port Costs</v>
      </c>
      <c r="BT2558" s="1" t="str">
        <v>0- Port Value</v>
      </c>
      <c r="BU2558" s="11"/>
    </row>
    <row r="2559" spans="8:73" hidden="1" outlineLevel="1" x14ac:dyDescent="0.3">
      <c r="H2559" s="1" t="str">
        <v>0 - BM Costs</v>
      </c>
      <c r="L2559" s="1" t="str">
        <v>0 - BM Port</v>
      </c>
      <c r="N2559" s="1" t="str">
        <v>0 - Port Assets</v>
      </c>
      <c r="O2559" s="11"/>
      <c r="P2559" s="11"/>
      <c r="Q2559" s="11"/>
      <c r="R2559" s="11"/>
      <c r="S2559" s="11"/>
      <c r="T2559" s="11"/>
      <c r="U2559" s="11"/>
      <c r="V2559" s="11"/>
      <c r="W2559" s="11"/>
      <c r="X2559" s="11"/>
      <c r="Y2559" s="11"/>
      <c r="Z2559" s="11"/>
      <c r="AA2559" s="11"/>
      <c r="AB2559" s="11"/>
      <c r="AC2559" s="11"/>
      <c r="AD2559" s="11"/>
      <c r="AE2559" s="11"/>
      <c r="AF2559" s="11"/>
      <c r="AG2559" s="11"/>
      <c r="AH2559" s="11"/>
      <c r="AI2559" s="11"/>
      <c r="AJ2559" s="11"/>
      <c r="AK2559" s="11"/>
      <c r="AL2559" s="11"/>
      <c r="AM2559" s="11"/>
      <c r="AN2559" s="11"/>
      <c r="AO2559" s="11"/>
      <c r="AP2559" s="11"/>
      <c r="AQ2559" s="11"/>
      <c r="AR2559" s="11"/>
      <c r="AS2559" s="11"/>
      <c r="AT2559" s="11"/>
      <c r="AU2559" s="11"/>
      <c r="AV2559" s="11"/>
      <c r="AW2559" s="11"/>
      <c r="AX2559" s="11"/>
      <c r="AY2559" s="11"/>
      <c r="AZ2559" s="11"/>
      <c r="BA2559" s="11"/>
      <c r="BB2559" s="11"/>
      <c r="BC2559" s="11"/>
      <c r="BD2559" s="11"/>
      <c r="BE2559" s="11"/>
      <c r="BF2559" s="11"/>
      <c r="BG2559" s="11"/>
      <c r="BH2559" s="11"/>
      <c r="BI2559" s="11"/>
      <c r="BJ2559" s="11"/>
      <c r="BK2559" s="11"/>
      <c r="BL2559" s="11"/>
      <c r="BM2559" s="11"/>
      <c r="BN2559" s="11"/>
      <c r="BO2559" s="11"/>
      <c r="BP2559" s="1" t="str">
        <v>0- Port Costs</v>
      </c>
      <c r="BT2559" s="1" t="str">
        <v>0- Port Value</v>
      </c>
      <c r="BU2559" s="11"/>
    </row>
    <row r="2560" spans="8:73" hidden="1" outlineLevel="1" x14ac:dyDescent="0.3">
      <c r="H2560" s="1" t="str">
        <v>0 - BM Costs</v>
      </c>
      <c r="L2560" s="1" t="str">
        <v>0 - BM Port</v>
      </c>
      <c r="N2560" s="1" t="str">
        <v>0 - Port Assets</v>
      </c>
      <c r="O2560" s="11"/>
      <c r="P2560" s="11"/>
      <c r="Q2560" s="11"/>
      <c r="R2560" s="11"/>
      <c r="S2560" s="11"/>
      <c r="T2560" s="11"/>
      <c r="U2560" s="11"/>
      <c r="V2560" s="11"/>
      <c r="W2560" s="11"/>
      <c r="X2560" s="11"/>
      <c r="Y2560" s="11"/>
      <c r="Z2560" s="11"/>
      <c r="AA2560" s="11"/>
      <c r="AB2560" s="11"/>
      <c r="AC2560" s="11"/>
      <c r="AD2560" s="11"/>
      <c r="AE2560" s="11"/>
      <c r="AF2560" s="11"/>
      <c r="AG2560" s="11"/>
      <c r="AH2560" s="11"/>
      <c r="AI2560" s="11"/>
      <c r="AJ2560" s="11"/>
      <c r="AK2560" s="11"/>
      <c r="AL2560" s="11"/>
      <c r="AM2560" s="11"/>
      <c r="AN2560" s="11"/>
      <c r="AO2560" s="11"/>
      <c r="AP2560" s="11"/>
      <c r="AQ2560" s="11"/>
      <c r="AR2560" s="11"/>
      <c r="AS2560" s="11"/>
      <c r="AT2560" s="11"/>
      <c r="AU2560" s="11"/>
      <c r="AV2560" s="11"/>
      <c r="AW2560" s="11"/>
      <c r="AX2560" s="11"/>
      <c r="AY2560" s="11"/>
      <c r="AZ2560" s="11"/>
      <c r="BA2560" s="11"/>
      <c r="BB2560" s="11"/>
      <c r="BC2560" s="11"/>
      <c r="BD2560" s="11"/>
      <c r="BE2560" s="11"/>
      <c r="BF2560" s="11"/>
      <c r="BG2560" s="11"/>
      <c r="BH2560" s="11"/>
      <c r="BI2560" s="11"/>
      <c r="BJ2560" s="11"/>
      <c r="BK2560" s="11"/>
      <c r="BL2560" s="11"/>
      <c r="BM2560" s="11"/>
      <c r="BN2560" s="11"/>
      <c r="BO2560" s="11"/>
      <c r="BP2560" s="1" t="str">
        <v>0- Port Costs</v>
      </c>
      <c r="BT2560" s="1" t="str">
        <v>0- Port Value</v>
      </c>
      <c r="BU2560" s="11"/>
    </row>
    <row r="2561" spans="8:73" hidden="1" outlineLevel="1" x14ac:dyDescent="0.3">
      <c r="H2561" s="1" t="str">
        <v>0 - BM Costs</v>
      </c>
      <c r="L2561" s="1" t="str">
        <v>0 - BM Port</v>
      </c>
      <c r="N2561" s="1" t="str">
        <v>0 - Port Assets</v>
      </c>
      <c r="O2561" s="11"/>
      <c r="P2561" s="11"/>
      <c r="Q2561" s="11"/>
      <c r="R2561" s="11"/>
      <c r="S2561" s="11"/>
      <c r="T2561" s="11"/>
      <c r="U2561" s="11"/>
      <c r="V2561" s="11"/>
      <c r="W2561" s="11"/>
      <c r="X2561" s="11"/>
      <c r="Y2561" s="11"/>
      <c r="Z2561" s="11"/>
      <c r="AA2561" s="11"/>
      <c r="AB2561" s="11"/>
      <c r="AC2561" s="11"/>
      <c r="AD2561" s="11"/>
      <c r="AE2561" s="11"/>
      <c r="AF2561" s="11"/>
      <c r="AG2561" s="11"/>
      <c r="AH2561" s="11"/>
      <c r="AI2561" s="11"/>
      <c r="AJ2561" s="11"/>
      <c r="AK2561" s="11"/>
      <c r="AL2561" s="11"/>
      <c r="AM2561" s="11"/>
      <c r="AN2561" s="11"/>
      <c r="AO2561" s="11"/>
      <c r="AP2561" s="11"/>
      <c r="AQ2561" s="11"/>
      <c r="AR2561" s="11"/>
      <c r="AS2561" s="11"/>
      <c r="AT2561" s="11"/>
      <c r="AU2561" s="11"/>
      <c r="AV2561" s="11"/>
      <c r="AW2561" s="11"/>
      <c r="AX2561" s="11"/>
      <c r="AY2561" s="11"/>
      <c r="AZ2561" s="11"/>
      <c r="BA2561" s="11"/>
      <c r="BB2561" s="11"/>
      <c r="BC2561" s="11"/>
      <c r="BD2561" s="11"/>
      <c r="BE2561" s="11"/>
      <c r="BF2561" s="11"/>
      <c r="BG2561" s="11"/>
      <c r="BH2561" s="11"/>
      <c r="BI2561" s="11"/>
      <c r="BJ2561" s="11"/>
      <c r="BK2561" s="11"/>
      <c r="BL2561" s="11"/>
      <c r="BM2561" s="11"/>
      <c r="BN2561" s="11"/>
      <c r="BO2561" s="11"/>
      <c r="BP2561" s="1" t="str">
        <v>0- Port Costs</v>
      </c>
      <c r="BT2561" s="1" t="str">
        <v>0- Port Value</v>
      </c>
      <c r="BU2561" s="11"/>
    </row>
    <row r="2562" spans="8:73" hidden="1" outlineLevel="1" x14ac:dyDescent="0.3">
      <c r="H2562" s="1" t="str">
        <v>0 - BM Costs</v>
      </c>
      <c r="L2562" s="1" t="str">
        <v>0 - BM Port</v>
      </c>
      <c r="N2562" s="1" t="str">
        <v>0 - Port Assets</v>
      </c>
      <c r="O2562" s="11"/>
      <c r="P2562" s="11"/>
      <c r="Q2562" s="11"/>
      <c r="R2562" s="11"/>
      <c r="S2562" s="11"/>
      <c r="T2562" s="11"/>
      <c r="U2562" s="11"/>
      <c r="V2562" s="11"/>
      <c r="W2562" s="11"/>
      <c r="X2562" s="11"/>
      <c r="Y2562" s="11"/>
      <c r="Z2562" s="11"/>
      <c r="AA2562" s="11"/>
      <c r="AB2562" s="11"/>
      <c r="AC2562" s="11"/>
      <c r="AD2562" s="11"/>
      <c r="AE2562" s="11"/>
      <c r="AF2562" s="11"/>
      <c r="AG2562" s="11"/>
      <c r="AH2562" s="11"/>
      <c r="AI2562" s="11"/>
      <c r="AJ2562" s="11"/>
      <c r="AK2562" s="11"/>
      <c r="AL2562" s="11"/>
      <c r="AM2562" s="11"/>
      <c r="AN2562" s="11"/>
      <c r="AO2562" s="11"/>
      <c r="AP2562" s="11"/>
      <c r="AQ2562" s="11"/>
      <c r="AR2562" s="11"/>
      <c r="AS2562" s="11"/>
      <c r="AT2562" s="11"/>
      <c r="AU2562" s="11"/>
      <c r="AV2562" s="11"/>
      <c r="AW2562" s="11"/>
      <c r="AX2562" s="11"/>
      <c r="AY2562" s="11"/>
      <c r="AZ2562" s="11"/>
      <c r="BA2562" s="11"/>
      <c r="BB2562" s="11"/>
      <c r="BC2562" s="11"/>
      <c r="BD2562" s="11"/>
      <c r="BE2562" s="11"/>
      <c r="BF2562" s="11"/>
      <c r="BG2562" s="11"/>
      <c r="BH2562" s="11"/>
      <c r="BI2562" s="11"/>
      <c r="BJ2562" s="11"/>
      <c r="BK2562" s="11"/>
      <c r="BL2562" s="11"/>
      <c r="BM2562" s="11"/>
      <c r="BN2562" s="11"/>
      <c r="BO2562" s="11"/>
      <c r="BP2562" s="1" t="str">
        <v>0- Port Costs</v>
      </c>
      <c r="BT2562" s="1" t="str">
        <v>0- Port Value</v>
      </c>
      <c r="BU2562" s="11"/>
    </row>
    <row r="2563" spans="8:73" hidden="1" outlineLevel="1" x14ac:dyDescent="0.3">
      <c r="H2563" s="1" t="str">
        <v>0 - BM Costs</v>
      </c>
      <c r="L2563" s="1" t="str">
        <v>0 - BM Port</v>
      </c>
      <c r="N2563" s="1" t="str">
        <v>0 - Port Assets</v>
      </c>
      <c r="O2563" s="11"/>
      <c r="P2563" s="11"/>
      <c r="Q2563" s="11"/>
      <c r="R2563" s="11"/>
      <c r="S2563" s="11"/>
      <c r="T2563" s="11"/>
      <c r="U2563" s="11"/>
      <c r="V2563" s="11"/>
      <c r="W2563" s="11"/>
      <c r="X2563" s="11"/>
      <c r="Y2563" s="11"/>
      <c r="Z2563" s="11"/>
      <c r="AA2563" s="11"/>
      <c r="AB2563" s="11"/>
      <c r="AC2563" s="11"/>
      <c r="AD2563" s="11"/>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c r="BB2563" s="11"/>
      <c r="BC2563" s="11"/>
      <c r="BD2563" s="11"/>
      <c r="BE2563" s="11"/>
      <c r="BF2563" s="11"/>
      <c r="BG2563" s="11"/>
      <c r="BH2563" s="11"/>
      <c r="BI2563" s="11"/>
      <c r="BJ2563" s="11"/>
      <c r="BK2563" s="11"/>
      <c r="BL2563" s="11"/>
      <c r="BM2563" s="11"/>
      <c r="BN2563" s="11"/>
      <c r="BO2563" s="11"/>
      <c r="BP2563" s="1" t="str">
        <v>0- Port Costs</v>
      </c>
      <c r="BT2563" s="1" t="str">
        <v>0- Port Value</v>
      </c>
      <c r="BU2563" s="11"/>
    </row>
    <row r="2564" spans="8:73" hidden="1" outlineLevel="1" x14ac:dyDescent="0.3">
      <c r="H2564" s="1" t="str">
        <v>0 - BM Costs</v>
      </c>
      <c r="L2564" s="1" t="str">
        <v>0 - BM Port</v>
      </c>
      <c r="N2564" s="1" t="str">
        <v>0 - Port Assets</v>
      </c>
      <c r="O2564" s="11"/>
      <c r="P2564" s="11"/>
      <c r="Q2564" s="11"/>
      <c r="R2564" s="11"/>
      <c r="S2564" s="11"/>
      <c r="T2564" s="11"/>
      <c r="U2564" s="11"/>
      <c r="V2564" s="11"/>
      <c r="W2564" s="11"/>
      <c r="X2564" s="11"/>
      <c r="Y2564" s="11"/>
      <c r="Z2564" s="11"/>
      <c r="AA2564" s="11"/>
      <c r="AB2564" s="11"/>
      <c r="AC2564" s="11"/>
      <c r="AD2564" s="11"/>
      <c r="AE2564" s="11"/>
      <c r="AF2564" s="11"/>
      <c r="AG2564" s="11"/>
      <c r="AH2564" s="11"/>
      <c r="AI2564" s="11"/>
      <c r="AJ2564" s="11"/>
      <c r="AK2564" s="11"/>
      <c r="AL2564" s="11"/>
      <c r="AM2564" s="11"/>
      <c r="AN2564" s="11"/>
      <c r="AO2564" s="11"/>
      <c r="AP2564" s="11"/>
      <c r="AQ2564" s="11"/>
      <c r="AR2564" s="11"/>
      <c r="AS2564" s="11"/>
      <c r="AT2564" s="11"/>
      <c r="AU2564" s="11"/>
      <c r="AV2564" s="11"/>
      <c r="AW2564" s="11"/>
      <c r="AX2564" s="11"/>
      <c r="AY2564" s="11"/>
      <c r="AZ2564" s="11"/>
      <c r="BA2564" s="11"/>
      <c r="BB2564" s="11"/>
      <c r="BC2564" s="11"/>
      <c r="BD2564" s="11"/>
      <c r="BE2564" s="11"/>
      <c r="BF2564" s="11"/>
      <c r="BG2564" s="11"/>
      <c r="BH2564" s="11"/>
      <c r="BI2564" s="11"/>
      <c r="BJ2564" s="11"/>
      <c r="BK2564" s="11"/>
      <c r="BL2564" s="11"/>
      <c r="BM2564" s="11"/>
      <c r="BN2564" s="11"/>
      <c r="BO2564" s="11"/>
      <c r="BP2564" s="1" t="str">
        <v>0- Port Costs</v>
      </c>
      <c r="BT2564" s="1" t="str">
        <v>0- Port Value</v>
      </c>
      <c r="BU2564" s="11"/>
    </row>
    <row r="2565" spans="8:73" hidden="1" outlineLevel="1" x14ac:dyDescent="0.3">
      <c r="H2565" s="1" t="str">
        <v>0 - BM Costs</v>
      </c>
      <c r="L2565" s="1" t="str">
        <v>0 - BM Port</v>
      </c>
      <c r="N2565" s="1" t="str">
        <v>0 - Port Assets</v>
      </c>
      <c r="O2565" s="11"/>
      <c r="P2565" s="11"/>
      <c r="Q2565" s="11"/>
      <c r="R2565" s="11"/>
      <c r="S2565" s="11"/>
      <c r="T2565" s="11"/>
      <c r="U2565" s="11"/>
      <c r="V2565" s="11"/>
      <c r="W2565" s="11"/>
      <c r="X2565" s="11"/>
      <c r="Y2565" s="11"/>
      <c r="Z2565" s="11"/>
      <c r="AA2565" s="11"/>
      <c r="AB2565" s="11"/>
      <c r="AC2565" s="11"/>
      <c r="AD2565" s="11"/>
      <c r="AE2565" s="11"/>
      <c r="AF2565" s="11"/>
      <c r="AG2565" s="11"/>
      <c r="AH2565" s="11"/>
      <c r="AI2565" s="11"/>
      <c r="AJ2565" s="11"/>
      <c r="AK2565" s="11"/>
      <c r="AL2565" s="11"/>
      <c r="AM2565" s="11"/>
      <c r="AN2565" s="11"/>
      <c r="AO2565" s="11"/>
      <c r="AP2565" s="11"/>
      <c r="AQ2565" s="11"/>
      <c r="AR2565" s="11"/>
      <c r="AS2565" s="11"/>
      <c r="AT2565" s="11"/>
      <c r="AU2565" s="11"/>
      <c r="AV2565" s="11"/>
      <c r="AW2565" s="11"/>
      <c r="AX2565" s="11"/>
      <c r="AY2565" s="11"/>
      <c r="AZ2565" s="11"/>
      <c r="BA2565" s="11"/>
      <c r="BB2565" s="11"/>
      <c r="BC2565" s="11"/>
      <c r="BD2565" s="11"/>
      <c r="BE2565" s="11"/>
      <c r="BF2565" s="11"/>
      <c r="BG2565" s="11"/>
      <c r="BH2565" s="11"/>
      <c r="BI2565" s="11"/>
      <c r="BJ2565" s="11"/>
      <c r="BK2565" s="11"/>
      <c r="BL2565" s="11"/>
      <c r="BM2565" s="11"/>
      <c r="BN2565" s="11"/>
      <c r="BO2565" s="11"/>
      <c r="BP2565" s="1" t="str">
        <v>0- Port Costs</v>
      </c>
      <c r="BT2565" s="1" t="str">
        <v>0- Port Value</v>
      </c>
      <c r="BU2565" s="11"/>
    </row>
    <row r="2566" spans="8:73" hidden="1" outlineLevel="1" x14ac:dyDescent="0.3">
      <c r="H2566" s="1" t="str">
        <v>0 - BM Costs</v>
      </c>
      <c r="L2566" s="1" t="str">
        <v>0 - BM Port</v>
      </c>
      <c r="N2566" s="1" t="str">
        <v>0 - Port Assets</v>
      </c>
      <c r="O2566" s="11"/>
      <c r="P2566" s="11"/>
      <c r="Q2566" s="11"/>
      <c r="R2566" s="11"/>
      <c r="S2566" s="11"/>
      <c r="T2566" s="11"/>
      <c r="U2566" s="11"/>
      <c r="V2566" s="11"/>
      <c r="W2566" s="11"/>
      <c r="X2566" s="11"/>
      <c r="Y2566" s="11"/>
      <c r="Z2566" s="11"/>
      <c r="AA2566" s="11"/>
      <c r="AB2566" s="11"/>
      <c r="AC2566" s="11"/>
      <c r="AD2566" s="11"/>
      <c r="AE2566" s="11"/>
      <c r="AF2566" s="11"/>
      <c r="AG2566" s="11"/>
      <c r="AH2566" s="11"/>
      <c r="AI2566" s="11"/>
      <c r="AJ2566" s="11"/>
      <c r="AK2566" s="11"/>
      <c r="AL2566" s="11"/>
      <c r="AM2566" s="11"/>
      <c r="AN2566" s="11"/>
      <c r="AO2566" s="11"/>
      <c r="AP2566" s="11"/>
      <c r="AQ2566" s="11"/>
      <c r="AR2566" s="11"/>
      <c r="AS2566" s="11"/>
      <c r="AT2566" s="11"/>
      <c r="AU2566" s="11"/>
      <c r="AV2566" s="11"/>
      <c r="AW2566" s="11"/>
      <c r="AX2566" s="11"/>
      <c r="AY2566" s="11"/>
      <c r="AZ2566" s="11"/>
      <c r="BA2566" s="11"/>
      <c r="BB2566" s="11"/>
      <c r="BC2566" s="11"/>
      <c r="BD2566" s="11"/>
      <c r="BE2566" s="11"/>
      <c r="BF2566" s="11"/>
      <c r="BG2566" s="11"/>
      <c r="BH2566" s="11"/>
      <c r="BI2566" s="11"/>
      <c r="BJ2566" s="11"/>
      <c r="BK2566" s="11"/>
      <c r="BL2566" s="11"/>
      <c r="BM2566" s="11"/>
      <c r="BN2566" s="11"/>
      <c r="BO2566" s="11"/>
      <c r="BP2566" s="1" t="str">
        <v>0- Port Costs</v>
      </c>
      <c r="BT2566" s="1" t="str">
        <v>0- Port Value</v>
      </c>
      <c r="BU2566" s="11"/>
    </row>
    <row r="2567" spans="8:73" hidden="1" outlineLevel="1" x14ac:dyDescent="0.3">
      <c r="H2567" s="1" t="str">
        <v>0 - BM Costs</v>
      </c>
      <c r="L2567" s="1" t="str">
        <v>0 - BM Port</v>
      </c>
      <c r="N2567" s="1" t="str">
        <v>0 - Port Assets</v>
      </c>
      <c r="O2567" s="11"/>
      <c r="P2567" s="11"/>
      <c r="Q2567" s="11"/>
      <c r="R2567" s="11"/>
      <c r="S2567" s="11"/>
      <c r="T2567" s="11"/>
      <c r="U2567" s="11"/>
      <c r="V2567" s="11"/>
      <c r="W2567" s="11"/>
      <c r="X2567" s="11"/>
      <c r="Y2567" s="11"/>
      <c r="Z2567" s="11"/>
      <c r="AA2567" s="11"/>
      <c r="AB2567" s="11"/>
      <c r="AC2567" s="11"/>
      <c r="AD2567" s="11"/>
      <c r="AE2567" s="11"/>
      <c r="AF2567" s="11"/>
      <c r="AG2567" s="11"/>
      <c r="AH2567" s="11"/>
      <c r="AI2567" s="11"/>
      <c r="AJ2567" s="11"/>
      <c r="AK2567" s="11"/>
      <c r="AL2567" s="11"/>
      <c r="AM2567" s="11"/>
      <c r="AN2567" s="11"/>
      <c r="AO2567" s="11"/>
      <c r="AP2567" s="11"/>
      <c r="AQ2567" s="11"/>
      <c r="AR2567" s="11"/>
      <c r="AS2567" s="11"/>
      <c r="AT2567" s="11"/>
      <c r="AU2567" s="11"/>
      <c r="AV2567" s="11"/>
      <c r="AW2567" s="11"/>
      <c r="AX2567" s="11"/>
      <c r="AY2567" s="11"/>
      <c r="AZ2567" s="11"/>
      <c r="BA2567" s="11"/>
      <c r="BB2567" s="11"/>
      <c r="BC2567" s="11"/>
      <c r="BD2567" s="11"/>
      <c r="BE2567" s="11"/>
      <c r="BF2567" s="11"/>
      <c r="BG2567" s="11"/>
      <c r="BH2567" s="11"/>
      <c r="BI2567" s="11"/>
      <c r="BJ2567" s="11"/>
      <c r="BK2567" s="11"/>
      <c r="BL2567" s="11"/>
      <c r="BM2567" s="11"/>
      <c r="BN2567" s="11"/>
      <c r="BO2567" s="11"/>
      <c r="BP2567" s="1" t="str">
        <v>0- Port Costs</v>
      </c>
      <c r="BT2567" s="1" t="str">
        <v>0- Port Value</v>
      </c>
      <c r="BU2567" s="11"/>
    </row>
    <row r="2568" spans="8:73" hidden="1" outlineLevel="1" x14ac:dyDescent="0.3">
      <c r="H2568" s="1" t="str">
        <v>0 - BM Costs</v>
      </c>
      <c r="L2568" s="1" t="str">
        <v>0 - BM Port</v>
      </c>
      <c r="N2568" s="1" t="str">
        <v>0 - Port Assets</v>
      </c>
      <c r="O2568" s="11"/>
      <c r="P2568" s="11"/>
      <c r="Q2568" s="11"/>
      <c r="R2568" s="11"/>
      <c r="S2568" s="11"/>
      <c r="T2568" s="11"/>
      <c r="U2568" s="11"/>
      <c r="V2568" s="11"/>
      <c r="W2568" s="11"/>
      <c r="X2568" s="11"/>
      <c r="Y2568" s="11"/>
      <c r="Z2568" s="11"/>
      <c r="AA2568" s="11"/>
      <c r="AB2568" s="11"/>
      <c r="AC2568" s="11"/>
      <c r="AD2568" s="11"/>
      <c r="AE2568" s="11"/>
      <c r="AF2568" s="11"/>
      <c r="AG2568" s="11"/>
      <c r="AH2568" s="11"/>
      <c r="AI2568" s="11"/>
      <c r="AJ2568" s="11"/>
      <c r="AK2568" s="11"/>
      <c r="AL2568" s="11"/>
      <c r="AM2568" s="11"/>
      <c r="AN2568" s="11"/>
      <c r="AO2568" s="11"/>
      <c r="AP2568" s="11"/>
      <c r="AQ2568" s="11"/>
      <c r="AR2568" s="11"/>
      <c r="AS2568" s="11"/>
      <c r="AT2568" s="11"/>
      <c r="AU2568" s="11"/>
      <c r="AV2568" s="11"/>
      <c r="AW2568" s="11"/>
      <c r="AX2568" s="11"/>
      <c r="AY2568" s="11"/>
      <c r="AZ2568" s="11"/>
      <c r="BA2568" s="11"/>
      <c r="BB2568" s="11"/>
      <c r="BC2568" s="11"/>
      <c r="BD2568" s="11"/>
      <c r="BE2568" s="11"/>
      <c r="BF2568" s="11"/>
      <c r="BG2568" s="11"/>
      <c r="BH2568" s="11"/>
      <c r="BI2568" s="11"/>
      <c r="BJ2568" s="11"/>
      <c r="BK2568" s="11"/>
      <c r="BL2568" s="11"/>
      <c r="BM2568" s="11"/>
      <c r="BN2568" s="11"/>
      <c r="BO2568" s="11"/>
      <c r="BP2568" s="1" t="str">
        <v>0- Port Costs</v>
      </c>
      <c r="BT2568" s="1" t="str">
        <v>0- Port Value</v>
      </c>
      <c r="BU2568" s="11"/>
    </row>
    <row r="2569" spans="8:73" hidden="1" outlineLevel="1" x14ac:dyDescent="0.3">
      <c r="H2569" s="1" t="str">
        <v>0 - BM Costs</v>
      </c>
      <c r="L2569" s="1" t="str">
        <v>0 - BM Port</v>
      </c>
      <c r="N2569" s="1" t="str">
        <v>0 - Port Assets</v>
      </c>
      <c r="O2569" s="11"/>
      <c r="P2569" s="11"/>
      <c r="Q2569" s="11"/>
      <c r="R2569" s="11"/>
      <c r="S2569" s="11"/>
      <c r="T2569" s="11"/>
      <c r="U2569" s="11"/>
      <c r="V2569" s="11"/>
      <c r="W2569" s="11"/>
      <c r="X2569" s="11"/>
      <c r="Y2569" s="11"/>
      <c r="Z2569" s="11"/>
      <c r="AA2569" s="11"/>
      <c r="AB2569" s="11"/>
      <c r="AC2569" s="11"/>
      <c r="AD2569" s="11"/>
      <c r="AE2569" s="11"/>
      <c r="AF2569" s="11"/>
      <c r="AG2569" s="11"/>
      <c r="AH2569" s="11"/>
      <c r="AI2569" s="11"/>
      <c r="AJ2569" s="11"/>
      <c r="AK2569" s="11"/>
      <c r="AL2569" s="11"/>
      <c r="AM2569" s="11"/>
      <c r="AN2569" s="11"/>
      <c r="AO2569" s="11"/>
      <c r="AP2569" s="11"/>
      <c r="AQ2569" s="11"/>
      <c r="AR2569" s="11"/>
      <c r="AS2569" s="11"/>
      <c r="AT2569" s="11"/>
      <c r="AU2569" s="11"/>
      <c r="AV2569" s="11"/>
      <c r="AW2569" s="11"/>
      <c r="AX2569" s="11"/>
      <c r="AY2569" s="11"/>
      <c r="AZ2569" s="11"/>
      <c r="BA2569" s="11"/>
      <c r="BB2569" s="11"/>
      <c r="BC2569" s="11"/>
      <c r="BD2569" s="11"/>
      <c r="BE2569" s="11"/>
      <c r="BF2569" s="11"/>
      <c r="BG2569" s="11"/>
      <c r="BH2569" s="11"/>
      <c r="BI2569" s="11"/>
      <c r="BJ2569" s="11"/>
      <c r="BK2569" s="11"/>
      <c r="BL2569" s="11"/>
      <c r="BM2569" s="11"/>
      <c r="BN2569" s="11"/>
      <c r="BO2569" s="11"/>
      <c r="BP2569" s="1" t="str">
        <v>0- Port Costs</v>
      </c>
      <c r="BT2569" s="1" t="str">
        <v>0- Port Value</v>
      </c>
      <c r="BU2569" s="11"/>
    </row>
    <row r="2570" spans="8:73" hidden="1" outlineLevel="1" x14ac:dyDescent="0.3">
      <c r="H2570" s="1" t="str">
        <v>0 - BM Costs</v>
      </c>
      <c r="L2570" s="1" t="str">
        <v>0 - BM Port</v>
      </c>
      <c r="N2570" s="1" t="str">
        <v>0 - Port Assets</v>
      </c>
      <c r="O2570" s="11"/>
      <c r="P2570" s="11"/>
      <c r="Q2570" s="11"/>
      <c r="R2570" s="11"/>
      <c r="S2570" s="11"/>
      <c r="T2570" s="11"/>
      <c r="U2570" s="11"/>
      <c r="V2570" s="11"/>
      <c r="W2570" s="11"/>
      <c r="X2570" s="11"/>
      <c r="Y2570" s="11"/>
      <c r="Z2570" s="11"/>
      <c r="AA2570" s="11"/>
      <c r="AB2570" s="11"/>
      <c r="AC2570" s="11"/>
      <c r="AD2570" s="11"/>
      <c r="AE2570" s="11"/>
      <c r="AF2570" s="11"/>
      <c r="AG2570" s="11"/>
      <c r="AH2570" s="11"/>
      <c r="AI2570" s="11"/>
      <c r="AJ2570" s="11"/>
      <c r="AK2570" s="11"/>
      <c r="AL2570" s="11"/>
      <c r="AM2570" s="11"/>
      <c r="AN2570" s="11"/>
      <c r="AO2570" s="11"/>
      <c r="AP2570" s="11"/>
      <c r="AQ2570" s="11"/>
      <c r="AR2570" s="11"/>
      <c r="AS2570" s="11"/>
      <c r="AT2570" s="11"/>
      <c r="AU2570" s="11"/>
      <c r="AV2570" s="11"/>
      <c r="AW2570" s="11"/>
      <c r="AX2570" s="11"/>
      <c r="AY2570" s="11"/>
      <c r="AZ2570" s="11"/>
      <c r="BA2570" s="11"/>
      <c r="BB2570" s="11"/>
      <c r="BC2570" s="11"/>
      <c r="BD2570" s="11"/>
      <c r="BE2570" s="11"/>
      <c r="BF2570" s="11"/>
      <c r="BG2570" s="11"/>
      <c r="BH2570" s="11"/>
      <c r="BI2570" s="11"/>
      <c r="BJ2570" s="11"/>
      <c r="BK2570" s="11"/>
      <c r="BL2570" s="11"/>
      <c r="BM2570" s="11"/>
      <c r="BN2570" s="11"/>
      <c r="BO2570" s="11"/>
      <c r="BP2570" s="1" t="str">
        <v>0- Port Costs</v>
      </c>
      <c r="BT2570" s="1" t="str">
        <v>0- Port Value</v>
      </c>
      <c r="BU2570" s="11"/>
    </row>
    <row r="2571" spans="8:73" hidden="1" outlineLevel="1" x14ac:dyDescent="0.3">
      <c r="H2571" s="1" t="str">
        <v>0 - BM Costs</v>
      </c>
      <c r="L2571" s="1" t="str">
        <v>0 - BM Port</v>
      </c>
      <c r="N2571" s="1" t="str">
        <v>0 - Port Assets</v>
      </c>
      <c r="O2571" s="11"/>
      <c r="P2571" s="11"/>
      <c r="Q2571" s="11"/>
      <c r="R2571" s="11"/>
      <c r="S2571" s="11"/>
      <c r="T2571" s="11"/>
      <c r="U2571" s="11"/>
      <c r="V2571" s="11"/>
      <c r="W2571" s="11"/>
      <c r="X2571" s="11"/>
      <c r="Y2571" s="11"/>
      <c r="Z2571" s="11"/>
      <c r="AA2571" s="11"/>
      <c r="AB2571" s="11"/>
      <c r="AC2571" s="11"/>
      <c r="AD2571" s="11"/>
      <c r="AE2571" s="11"/>
      <c r="AF2571" s="11"/>
      <c r="AG2571" s="11"/>
      <c r="AH2571" s="11"/>
      <c r="AI2571" s="11"/>
      <c r="AJ2571" s="11"/>
      <c r="AK2571" s="11"/>
      <c r="AL2571" s="11"/>
      <c r="AM2571" s="11"/>
      <c r="AN2571" s="11"/>
      <c r="AO2571" s="11"/>
      <c r="AP2571" s="11"/>
      <c r="AQ2571" s="11"/>
      <c r="AR2571" s="11"/>
      <c r="AS2571" s="11"/>
      <c r="AT2571" s="11"/>
      <c r="AU2571" s="11"/>
      <c r="AV2571" s="11"/>
      <c r="AW2571" s="11"/>
      <c r="AX2571" s="11"/>
      <c r="AY2571" s="11"/>
      <c r="AZ2571" s="11"/>
      <c r="BA2571" s="11"/>
      <c r="BB2571" s="11"/>
      <c r="BC2571" s="11"/>
      <c r="BD2571" s="11"/>
      <c r="BE2571" s="11"/>
      <c r="BF2571" s="11"/>
      <c r="BG2571" s="11"/>
      <c r="BH2571" s="11"/>
      <c r="BI2571" s="11"/>
      <c r="BJ2571" s="11"/>
      <c r="BK2571" s="11"/>
      <c r="BL2571" s="11"/>
      <c r="BM2571" s="11"/>
      <c r="BN2571" s="11"/>
      <c r="BO2571" s="11"/>
      <c r="BP2571" s="1" t="str">
        <v>0- Port Costs</v>
      </c>
      <c r="BT2571" s="1" t="str">
        <v>0- Port Value</v>
      </c>
      <c r="BU2571" s="11"/>
    </row>
    <row r="2572" spans="8:73" hidden="1" outlineLevel="1" x14ac:dyDescent="0.3">
      <c r="H2572" s="1" t="str">
        <v>0 - BM Costs</v>
      </c>
      <c r="L2572" s="1" t="str">
        <v>0 - BM Port</v>
      </c>
      <c r="N2572" s="1" t="str">
        <v>0 - Port Assets</v>
      </c>
      <c r="O2572" s="11"/>
      <c r="P2572" s="11"/>
      <c r="Q2572" s="11"/>
      <c r="R2572" s="11"/>
      <c r="S2572" s="11"/>
      <c r="T2572" s="11"/>
      <c r="U2572" s="11"/>
      <c r="V2572" s="11"/>
      <c r="W2572" s="11"/>
      <c r="X2572" s="11"/>
      <c r="Y2572" s="11"/>
      <c r="Z2572" s="11"/>
      <c r="AA2572" s="11"/>
      <c r="AB2572" s="11"/>
      <c r="AC2572" s="11"/>
      <c r="AD2572" s="11"/>
      <c r="AE2572" s="11"/>
      <c r="AF2572" s="11"/>
      <c r="AG2572" s="11"/>
      <c r="AH2572" s="11"/>
      <c r="AI2572" s="11"/>
      <c r="AJ2572" s="11"/>
      <c r="AK2572" s="11"/>
      <c r="AL2572" s="11"/>
      <c r="AM2572" s="11"/>
      <c r="AN2572" s="11"/>
      <c r="AO2572" s="11"/>
      <c r="AP2572" s="11"/>
      <c r="AQ2572" s="11"/>
      <c r="AR2572" s="11"/>
      <c r="AS2572" s="11"/>
      <c r="AT2572" s="11"/>
      <c r="AU2572" s="11"/>
      <c r="AV2572" s="11"/>
      <c r="AW2572" s="11"/>
      <c r="AX2572" s="11"/>
      <c r="AY2572" s="11"/>
      <c r="AZ2572" s="11"/>
      <c r="BA2572" s="11"/>
      <c r="BB2572" s="11"/>
      <c r="BC2572" s="11"/>
      <c r="BD2572" s="11"/>
      <c r="BE2572" s="11"/>
      <c r="BF2572" s="11"/>
      <c r="BG2572" s="11"/>
      <c r="BH2572" s="11"/>
      <c r="BI2572" s="11"/>
      <c r="BJ2572" s="11"/>
      <c r="BK2572" s="11"/>
      <c r="BL2572" s="11"/>
      <c r="BM2572" s="11"/>
      <c r="BN2572" s="11"/>
      <c r="BO2572" s="11"/>
      <c r="BP2572" s="1" t="str">
        <v>0- Port Costs</v>
      </c>
      <c r="BT2572" s="1" t="str">
        <v>0- Port Value</v>
      </c>
      <c r="BU2572" s="11"/>
    </row>
    <row r="2573" spans="8:73" hidden="1" outlineLevel="1" x14ac:dyDescent="0.3">
      <c r="H2573" s="1" t="str">
        <v>0 - BM Costs</v>
      </c>
      <c r="L2573" s="1" t="str">
        <v>0 - BM Port</v>
      </c>
      <c r="N2573" s="1" t="str">
        <v>0 - Port Assets</v>
      </c>
      <c r="O2573" s="11"/>
      <c r="P2573" s="11"/>
      <c r="Q2573" s="11"/>
      <c r="R2573" s="11"/>
      <c r="S2573" s="11"/>
      <c r="T2573" s="11"/>
      <c r="U2573" s="11"/>
      <c r="V2573" s="11"/>
      <c r="W2573" s="11"/>
      <c r="X2573" s="11"/>
      <c r="Y2573" s="11"/>
      <c r="Z2573" s="11"/>
      <c r="AA2573" s="11"/>
      <c r="AB2573" s="11"/>
      <c r="AC2573" s="11"/>
      <c r="AD2573" s="11"/>
      <c r="AE2573" s="11"/>
      <c r="AF2573" s="11"/>
      <c r="AG2573" s="11"/>
      <c r="AH2573" s="11"/>
      <c r="AI2573" s="11"/>
      <c r="AJ2573" s="11"/>
      <c r="AK2573" s="11"/>
      <c r="AL2573" s="11"/>
      <c r="AM2573" s="11"/>
      <c r="AN2573" s="11"/>
      <c r="AO2573" s="11"/>
      <c r="AP2573" s="11"/>
      <c r="AQ2573" s="11"/>
      <c r="AR2573" s="11"/>
      <c r="AS2573" s="11"/>
      <c r="AT2573" s="11"/>
      <c r="AU2573" s="11"/>
      <c r="AV2573" s="11"/>
      <c r="AW2573" s="11"/>
      <c r="AX2573" s="11"/>
      <c r="AY2573" s="11"/>
      <c r="AZ2573" s="11"/>
      <c r="BA2573" s="11"/>
      <c r="BB2573" s="11"/>
      <c r="BC2573" s="11"/>
      <c r="BD2573" s="11"/>
      <c r="BE2573" s="11"/>
      <c r="BF2573" s="11"/>
      <c r="BG2573" s="11"/>
      <c r="BH2573" s="11"/>
      <c r="BI2573" s="11"/>
      <c r="BJ2573" s="11"/>
      <c r="BK2573" s="11"/>
      <c r="BL2573" s="11"/>
      <c r="BM2573" s="11"/>
      <c r="BN2573" s="11"/>
      <c r="BO2573" s="11"/>
      <c r="BP2573" s="1" t="str">
        <v>0- Port Costs</v>
      </c>
      <c r="BT2573" s="1" t="str">
        <v>0- Port Value</v>
      </c>
      <c r="BU2573" s="11"/>
    </row>
    <row r="2574" spans="8:73" hidden="1" outlineLevel="1" x14ac:dyDescent="0.3">
      <c r="H2574" s="1" t="str">
        <v>0 - BM Costs</v>
      </c>
      <c r="L2574" s="1" t="str">
        <v>0 - BM Port</v>
      </c>
      <c r="N2574" s="1" t="str">
        <v>0 - Port Assets</v>
      </c>
      <c r="O2574" s="11"/>
      <c r="P2574" s="11"/>
      <c r="Q2574" s="11"/>
      <c r="R2574" s="11"/>
      <c r="S2574" s="11"/>
      <c r="T2574" s="11"/>
      <c r="U2574" s="11"/>
      <c r="V2574" s="11"/>
      <c r="W2574" s="11"/>
      <c r="X2574" s="11"/>
      <c r="Y2574" s="11"/>
      <c r="Z2574" s="11"/>
      <c r="AA2574" s="11"/>
      <c r="AB2574" s="11"/>
      <c r="AC2574" s="11"/>
      <c r="AD2574" s="11"/>
      <c r="AE2574" s="11"/>
      <c r="AF2574" s="11"/>
      <c r="AG2574" s="11"/>
      <c r="AH2574" s="11"/>
      <c r="AI2574" s="11"/>
      <c r="AJ2574" s="11"/>
      <c r="AK2574" s="11"/>
      <c r="AL2574" s="11"/>
      <c r="AM2574" s="11"/>
      <c r="AN2574" s="11"/>
      <c r="AO2574" s="11"/>
      <c r="AP2574" s="11"/>
      <c r="AQ2574" s="11"/>
      <c r="AR2574" s="11"/>
      <c r="AS2574" s="11"/>
      <c r="AT2574" s="11"/>
      <c r="AU2574" s="11"/>
      <c r="AV2574" s="11"/>
      <c r="AW2574" s="11"/>
      <c r="AX2574" s="11"/>
      <c r="AY2574" s="11"/>
      <c r="AZ2574" s="11"/>
      <c r="BA2574" s="11"/>
      <c r="BB2574" s="11"/>
      <c r="BC2574" s="11"/>
      <c r="BD2574" s="11"/>
      <c r="BE2574" s="11"/>
      <c r="BF2574" s="11"/>
      <c r="BG2574" s="11"/>
      <c r="BH2574" s="11"/>
      <c r="BI2574" s="11"/>
      <c r="BJ2574" s="11"/>
      <c r="BK2574" s="11"/>
      <c r="BL2574" s="11"/>
      <c r="BM2574" s="11"/>
      <c r="BN2574" s="11"/>
      <c r="BO2574" s="11"/>
      <c r="BP2574" s="1" t="str">
        <v>0- Port Costs</v>
      </c>
      <c r="BT2574" s="1" t="str">
        <v>0- Port Value</v>
      </c>
      <c r="BU2574" s="11"/>
    </row>
    <row r="2575" spans="8:73" hidden="1" outlineLevel="1" x14ac:dyDescent="0.3">
      <c r="H2575" s="1" t="str">
        <v>0 - BM Costs</v>
      </c>
      <c r="L2575" s="1" t="str">
        <v>0 - BM Port</v>
      </c>
      <c r="N2575" s="1" t="str">
        <v>0 - Port Assets</v>
      </c>
      <c r="O2575" s="11"/>
      <c r="P2575" s="11"/>
      <c r="Q2575" s="11"/>
      <c r="R2575" s="11"/>
      <c r="S2575" s="11"/>
      <c r="T2575" s="11"/>
      <c r="U2575" s="11"/>
      <c r="V2575" s="11"/>
      <c r="W2575" s="11"/>
      <c r="X2575" s="11"/>
      <c r="Y2575" s="11"/>
      <c r="Z2575" s="11"/>
      <c r="AA2575" s="11"/>
      <c r="AB2575" s="11"/>
      <c r="AC2575" s="11"/>
      <c r="AD2575" s="11"/>
      <c r="AE2575" s="11"/>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c r="BB2575" s="11"/>
      <c r="BC2575" s="11"/>
      <c r="BD2575" s="11"/>
      <c r="BE2575" s="11"/>
      <c r="BF2575" s="11"/>
      <c r="BG2575" s="11"/>
      <c r="BH2575" s="11"/>
      <c r="BI2575" s="11"/>
      <c r="BJ2575" s="11"/>
      <c r="BK2575" s="11"/>
      <c r="BL2575" s="11"/>
      <c r="BM2575" s="11"/>
      <c r="BN2575" s="11"/>
      <c r="BO2575" s="11"/>
      <c r="BP2575" s="1" t="str">
        <v>0- Port Costs</v>
      </c>
      <c r="BT2575" s="1" t="str">
        <v>0- Port Value</v>
      </c>
      <c r="BU2575" s="11"/>
    </row>
    <row r="2576" spans="8:73" hidden="1" outlineLevel="1" x14ac:dyDescent="0.3">
      <c r="H2576" s="1" t="str">
        <v>0 - BM Costs</v>
      </c>
      <c r="L2576" s="1" t="str">
        <v>0 - BM Port</v>
      </c>
      <c r="N2576" s="1" t="str">
        <v>0 - Port Assets</v>
      </c>
      <c r="O2576" s="11"/>
      <c r="P2576" s="11"/>
      <c r="Q2576" s="11"/>
      <c r="R2576" s="11"/>
      <c r="S2576" s="11"/>
      <c r="T2576" s="11"/>
      <c r="U2576" s="11"/>
      <c r="V2576" s="11"/>
      <c r="W2576" s="11"/>
      <c r="X2576" s="11"/>
      <c r="Y2576" s="11"/>
      <c r="Z2576" s="11"/>
      <c r="AA2576" s="11"/>
      <c r="AB2576" s="11"/>
      <c r="AC2576" s="11"/>
      <c r="AD2576" s="11"/>
      <c r="AE2576" s="11"/>
      <c r="AF2576" s="11"/>
      <c r="AG2576" s="11"/>
      <c r="AH2576" s="11"/>
      <c r="AI2576" s="11"/>
      <c r="AJ2576" s="11"/>
      <c r="AK2576" s="11"/>
      <c r="AL2576" s="11"/>
      <c r="AM2576" s="11"/>
      <c r="AN2576" s="11"/>
      <c r="AO2576" s="11"/>
      <c r="AP2576" s="11"/>
      <c r="AQ2576" s="11"/>
      <c r="AR2576" s="11"/>
      <c r="AS2576" s="11"/>
      <c r="AT2576" s="11"/>
      <c r="AU2576" s="11"/>
      <c r="AV2576" s="11"/>
      <c r="AW2576" s="11"/>
      <c r="AX2576" s="11"/>
      <c r="AY2576" s="11"/>
      <c r="AZ2576" s="11"/>
      <c r="BA2576" s="11"/>
      <c r="BB2576" s="11"/>
      <c r="BC2576" s="11"/>
      <c r="BD2576" s="11"/>
      <c r="BE2576" s="11"/>
      <c r="BF2576" s="11"/>
      <c r="BG2576" s="11"/>
      <c r="BH2576" s="11"/>
      <c r="BI2576" s="11"/>
      <c r="BJ2576" s="11"/>
      <c r="BK2576" s="11"/>
      <c r="BL2576" s="11"/>
      <c r="BM2576" s="11"/>
      <c r="BN2576" s="11"/>
      <c r="BO2576" s="11"/>
      <c r="BP2576" s="1" t="str">
        <v>0- Port Costs</v>
      </c>
      <c r="BT2576" s="1" t="str">
        <v>0- Port Value</v>
      </c>
      <c r="BU2576" s="11"/>
    </row>
    <row r="2577" spans="8:73" hidden="1" outlineLevel="1" x14ac:dyDescent="0.3">
      <c r="H2577" s="1" t="str">
        <v>0 - BM Costs</v>
      </c>
      <c r="L2577" s="1" t="str">
        <v>0 - BM Port</v>
      </c>
      <c r="N2577" s="1" t="str">
        <v>0 - Port Assets</v>
      </c>
      <c r="O2577" s="11"/>
      <c r="P2577" s="11"/>
      <c r="Q2577" s="11"/>
      <c r="R2577" s="11"/>
      <c r="S2577" s="11"/>
      <c r="T2577" s="11"/>
      <c r="U2577" s="11"/>
      <c r="V2577" s="11"/>
      <c r="W2577" s="11"/>
      <c r="X2577" s="11"/>
      <c r="Y2577" s="11"/>
      <c r="Z2577" s="11"/>
      <c r="AA2577" s="11"/>
      <c r="AB2577" s="11"/>
      <c r="AC2577" s="11"/>
      <c r="AD2577" s="11"/>
      <c r="AE2577" s="11"/>
      <c r="AF2577" s="11"/>
      <c r="AG2577" s="11"/>
      <c r="AH2577" s="11"/>
      <c r="AI2577" s="11"/>
      <c r="AJ2577" s="11"/>
      <c r="AK2577" s="11"/>
      <c r="AL2577" s="11"/>
      <c r="AM2577" s="11"/>
      <c r="AN2577" s="11"/>
      <c r="AO2577" s="11"/>
      <c r="AP2577" s="11"/>
      <c r="AQ2577" s="11"/>
      <c r="AR2577" s="11"/>
      <c r="AS2577" s="11"/>
      <c r="AT2577" s="11"/>
      <c r="AU2577" s="11"/>
      <c r="AV2577" s="11"/>
      <c r="AW2577" s="11"/>
      <c r="AX2577" s="11"/>
      <c r="AY2577" s="11"/>
      <c r="AZ2577" s="11"/>
      <c r="BA2577" s="11"/>
      <c r="BB2577" s="11"/>
      <c r="BC2577" s="11"/>
      <c r="BD2577" s="11"/>
      <c r="BE2577" s="11"/>
      <c r="BF2577" s="11"/>
      <c r="BG2577" s="11"/>
      <c r="BH2577" s="11"/>
      <c r="BI2577" s="11"/>
      <c r="BJ2577" s="11"/>
      <c r="BK2577" s="11"/>
      <c r="BL2577" s="11"/>
      <c r="BM2577" s="11"/>
      <c r="BN2577" s="11"/>
      <c r="BO2577" s="11"/>
      <c r="BP2577" s="1" t="str">
        <v>0- Port Costs</v>
      </c>
      <c r="BT2577" s="1" t="str">
        <v>0- Port Value</v>
      </c>
      <c r="BU2577" s="11"/>
    </row>
    <row r="2578" spans="8:73" hidden="1" outlineLevel="1" x14ac:dyDescent="0.3">
      <c r="H2578" s="1" t="str">
        <v>0 - BM Costs</v>
      </c>
      <c r="L2578" s="1" t="str">
        <v>0 - BM Port</v>
      </c>
      <c r="N2578" s="1" t="str">
        <v>0 - Port Assets</v>
      </c>
      <c r="O2578" s="11"/>
      <c r="P2578" s="11"/>
      <c r="Q2578" s="11"/>
      <c r="R2578" s="11"/>
      <c r="S2578" s="11"/>
      <c r="T2578" s="11"/>
      <c r="U2578" s="11"/>
      <c r="V2578" s="11"/>
      <c r="W2578" s="11"/>
      <c r="X2578" s="11"/>
      <c r="Y2578" s="11"/>
      <c r="Z2578" s="11"/>
      <c r="AA2578" s="11"/>
      <c r="AB2578" s="11"/>
      <c r="AC2578" s="11"/>
      <c r="AD2578" s="11"/>
      <c r="AE2578" s="11"/>
      <c r="AF2578" s="11"/>
      <c r="AG2578" s="11"/>
      <c r="AH2578" s="11"/>
      <c r="AI2578" s="11"/>
      <c r="AJ2578" s="11"/>
      <c r="AK2578" s="11"/>
      <c r="AL2578" s="11"/>
      <c r="AM2578" s="11"/>
      <c r="AN2578" s="11"/>
      <c r="AO2578" s="11"/>
      <c r="AP2578" s="11"/>
      <c r="AQ2578" s="11"/>
      <c r="AR2578" s="11"/>
      <c r="AS2578" s="11"/>
      <c r="AT2578" s="11"/>
      <c r="AU2578" s="11"/>
      <c r="AV2578" s="11"/>
      <c r="AW2578" s="11"/>
      <c r="AX2578" s="11"/>
      <c r="AY2578" s="11"/>
      <c r="AZ2578" s="11"/>
      <c r="BA2578" s="11"/>
      <c r="BB2578" s="11"/>
      <c r="BC2578" s="11"/>
      <c r="BD2578" s="11"/>
      <c r="BE2578" s="11"/>
      <c r="BF2578" s="11"/>
      <c r="BG2578" s="11"/>
      <c r="BH2578" s="11"/>
      <c r="BI2578" s="11"/>
      <c r="BJ2578" s="11"/>
      <c r="BK2578" s="11"/>
      <c r="BL2578" s="11"/>
      <c r="BM2578" s="11"/>
      <c r="BN2578" s="11"/>
      <c r="BO2578" s="11"/>
      <c r="BP2578" s="1" t="str">
        <v>0- Port Costs</v>
      </c>
      <c r="BT2578" s="1" t="str">
        <v>0- Port Value</v>
      </c>
      <c r="BU2578" s="11"/>
    </row>
    <row r="2579" spans="8:73" hidden="1" outlineLevel="1" x14ac:dyDescent="0.3">
      <c r="H2579" s="1" t="str">
        <v>0 - BM Costs</v>
      </c>
      <c r="L2579" s="1" t="str">
        <v>0 - BM Port</v>
      </c>
      <c r="N2579" s="1" t="str">
        <v>0 - Port Assets</v>
      </c>
      <c r="O2579" s="11"/>
      <c r="P2579" s="11"/>
      <c r="Q2579" s="11"/>
      <c r="R2579" s="11"/>
      <c r="S2579" s="11"/>
      <c r="T2579" s="11"/>
      <c r="U2579" s="11"/>
      <c r="V2579" s="11"/>
      <c r="W2579" s="11"/>
      <c r="X2579" s="11"/>
      <c r="Y2579" s="11"/>
      <c r="Z2579" s="11"/>
      <c r="AA2579" s="11"/>
      <c r="AB2579" s="11"/>
      <c r="AC2579" s="11"/>
      <c r="AD2579" s="11"/>
      <c r="AE2579" s="11"/>
      <c r="AF2579" s="11"/>
      <c r="AG2579" s="11"/>
      <c r="AH2579" s="11"/>
      <c r="AI2579" s="11"/>
      <c r="AJ2579" s="11"/>
      <c r="AK2579" s="11"/>
      <c r="AL2579" s="11"/>
      <c r="AM2579" s="11"/>
      <c r="AN2579" s="11"/>
      <c r="AO2579" s="11"/>
      <c r="AP2579" s="11"/>
      <c r="AQ2579" s="11"/>
      <c r="AR2579" s="11"/>
      <c r="AS2579" s="11"/>
      <c r="AT2579" s="11"/>
      <c r="AU2579" s="11"/>
      <c r="AV2579" s="11"/>
      <c r="AW2579" s="11"/>
      <c r="AX2579" s="11"/>
      <c r="AY2579" s="11"/>
      <c r="AZ2579" s="11"/>
      <c r="BA2579" s="11"/>
      <c r="BB2579" s="11"/>
      <c r="BC2579" s="11"/>
      <c r="BD2579" s="11"/>
      <c r="BE2579" s="11"/>
      <c r="BF2579" s="11"/>
      <c r="BG2579" s="11"/>
      <c r="BH2579" s="11"/>
      <c r="BI2579" s="11"/>
      <c r="BJ2579" s="11"/>
      <c r="BK2579" s="11"/>
      <c r="BL2579" s="11"/>
      <c r="BM2579" s="11"/>
      <c r="BN2579" s="11"/>
      <c r="BO2579" s="11"/>
      <c r="BP2579" s="1" t="str">
        <v>0- Port Costs</v>
      </c>
      <c r="BT2579" s="1" t="str">
        <v>0- Port Value</v>
      </c>
      <c r="BU2579" s="11"/>
    </row>
    <row r="2580" spans="8:73" hidden="1" outlineLevel="1" x14ac:dyDescent="0.3">
      <c r="H2580" s="1" t="str">
        <v>0 - BM Costs</v>
      </c>
      <c r="L2580" s="1" t="str">
        <v>0 - BM Port</v>
      </c>
      <c r="N2580" s="1" t="str">
        <v>0 - Port Assets</v>
      </c>
      <c r="O2580" s="11"/>
      <c r="P2580" s="11"/>
      <c r="Q2580" s="11"/>
      <c r="R2580" s="11"/>
      <c r="S2580" s="11"/>
      <c r="T2580" s="11"/>
      <c r="U2580" s="11"/>
      <c r="V2580" s="11"/>
      <c r="W2580" s="11"/>
      <c r="X2580" s="11"/>
      <c r="Y2580" s="11"/>
      <c r="Z2580" s="11"/>
      <c r="AA2580" s="11"/>
      <c r="AB2580" s="11"/>
      <c r="AC2580" s="11"/>
      <c r="AD2580" s="11"/>
      <c r="AE2580" s="11"/>
      <c r="AF2580" s="11"/>
      <c r="AG2580" s="11"/>
      <c r="AH2580" s="11"/>
      <c r="AI2580" s="11"/>
      <c r="AJ2580" s="11"/>
      <c r="AK2580" s="11"/>
      <c r="AL2580" s="11"/>
      <c r="AM2580" s="11"/>
      <c r="AN2580" s="11"/>
      <c r="AO2580" s="11"/>
      <c r="AP2580" s="11"/>
      <c r="AQ2580" s="11"/>
      <c r="AR2580" s="11"/>
      <c r="AS2580" s="11"/>
      <c r="AT2580" s="11"/>
      <c r="AU2580" s="11"/>
      <c r="AV2580" s="11"/>
      <c r="AW2580" s="11"/>
      <c r="AX2580" s="11"/>
      <c r="AY2580" s="11"/>
      <c r="AZ2580" s="11"/>
      <c r="BA2580" s="11"/>
      <c r="BB2580" s="11"/>
      <c r="BC2580" s="11"/>
      <c r="BD2580" s="11"/>
      <c r="BE2580" s="11"/>
      <c r="BF2580" s="11"/>
      <c r="BG2580" s="11"/>
      <c r="BH2580" s="11"/>
      <c r="BI2580" s="11"/>
      <c r="BJ2580" s="11"/>
      <c r="BK2580" s="11"/>
      <c r="BL2580" s="11"/>
      <c r="BM2580" s="11"/>
      <c r="BN2580" s="11"/>
      <c r="BO2580" s="11"/>
      <c r="BP2580" s="1" t="str">
        <v>0- Port Costs</v>
      </c>
      <c r="BT2580" s="1" t="str">
        <v>0- Port Value</v>
      </c>
      <c r="BU2580" s="11"/>
    </row>
    <row r="2581" spans="8:73" hidden="1" outlineLevel="1" x14ac:dyDescent="0.3">
      <c r="H2581" s="1" t="str">
        <v>0 - BM Costs</v>
      </c>
      <c r="L2581" s="1" t="str">
        <v>0 - BM Port</v>
      </c>
      <c r="N2581" s="1" t="str">
        <v>0 - Port Assets</v>
      </c>
      <c r="O2581" s="11"/>
      <c r="P2581" s="11"/>
      <c r="Q2581" s="11"/>
      <c r="R2581" s="11"/>
      <c r="S2581" s="11"/>
      <c r="T2581" s="11"/>
      <c r="U2581" s="11"/>
      <c r="V2581" s="11"/>
      <c r="W2581" s="11"/>
      <c r="X2581" s="11"/>
      <c r="Y2581" s="11"/>
      <c r="Z2581" s="11"/>
      <c r="AA2581" s="11"/>
      <c r="AB2581" s="11"/>
      <c r="AC2581" s="11"/>
      <c r="AD2581" s="11"/>
      <c r="AE2581" s="11"/>
      <c r="AF2581" s="11"/>
      <c r="AG2581" s="11"/>
      <c r="AH2581" s="11"/>
      <c r="AI2581" s="11"/>
      <c r="AJ2581" s="11"/>
      <c r="AK2581" s="11"/>
      <c r="AL2581" s="11"/>
      <c r="AM2581" s="11"/>
      <c r="AN2581" s="11"/>
      <c r="AO2581" s="11"/>
      <c r="AP2581" s="11"/>
      <c r="AQ2581" s="11"/>
      <c r="AR2581" s="11"/>
      <c r="AS2581" s="11"/>
      <c r="AT2581" s="11"/>
      <c r="AU2581" s="11"/>
      <c r="AV2581" s="11"/>
      <c r="AW2581" s="11"/>
      <c r="AX2581" s="11"/>
      <c r="AY2581" s="11"/>
      <c r="AZ2581" s="11"/>
      <c r="BA2581" s="11"/>
      <c r="BB2581" s="11"/>
      <c r="BC2581" s="11"/>
      <c r="BD2581" s="11"/>
      <c r="BE2581" s="11"/>
      <c r="BF2581" s="11"/>
      <c r="BG2581" s="11"/>
      <c r="BH2581" s="11"/>
      <c r="BI2581" s="11"/>
      <c r="BJ2581" s="11"/>
      <c r="BK2581" s="11"/>
      <c r="BL2581" s="11"/>
      <c r="BM2581" s="11"/>
      <c r="BN2581" s="11"/>
      <c r="BO2581" s="11"/>
      <c r="BP2581" s="1" t="str">
        <v>0- Port Costs</v>
      </c>
      <c r="BT2581" s="1" t="str">
        <v>0- Port Value</v>
      </c>
      <c r="BU2581" s="11"/>
    </row>
    <row r="2582" spans="8:73" hidden="1" outlineLevel="1" x14ac:dyDescent="0.3">
      <c r="H2582" s="1" t="str">
        <v>0 - BM Costs</v>
      </c>
      <c r="L2582" s="1" t="str">
        <v>0 - BM Port</v>
      </c>
      <c r="N2582" s="1" t="str">
        <v>0 - Port Assets</v>
      </c>
      <c r="O2582" s="11"/>
      <c r="P2582" s="11"/>
      <c r="Q2582" s="11"/>
      <c r="R2582" s="11"/>
      <c r="S2582" s="11"/>
      <c r="T2582" s="11"/>
      <c r="U2582" s="11"/>
      <c r="V2582" s="11"/>
      <c r="W2582" s="11"/>
      <c r="X2582" s="11"/>
      <c r="Y2582" s="11"/>
      <c r="Z2582" s="11"/>
      <c r="AA2582" s="11"/>
      <c r="AB2582" s="11"/>
      <c r="AC2582" s="11"/>
      <c r="AD2582" s="11"/>
      <c r="AE2582" s="11"/>
      <c r="AF2582" s="11"/>
      <c r="AG2582" s="11"/>
      <c r="AH2582" s="11"/>
      <c r="AI2582" s="11"/>
      <c r="AJ2582" s="11"/>
      <c r="AK2582" s="11"/>
      <c r="AL2582" s="11"/>
      <c r="AM2582" s="11"/>
      <c r="AN2582" s="11"/>
      <c r="AO2582" s="11"/>
      <c r="AP2582" s="11"/>
      <c r="AQ2582" s="11"/>
      <c r="AR2582" s="11"/>
      <c r="AS2582" s="11"/>
      <c r="AT2582" s="11"/>
      <c r="AU2582" s="11"/>
      <c r="AV2582" s="11"/>
      <c r="AW2582" s="11"/>
      <c r="AX2582" s="11"/>
      <c r="AY2582" s="11"/>
      <c r="AZ2582" s="11"/>
      <c r="BA2582" s="11"/>
      <c r="BB2582" s="11"/>
      <c r="BC2582" s="11"/>
      <c r="BD2582" s="11"/>
      <c r="BE2582" s="11"/>
      <c r="BF2582" s="11"/>
      <c r="BG2582" s="11"/>
      <c r="BH2582" s="11"/>
      <c r="BI2582" s="11"/>
      <c r="BJ2582" s="11"/>
      <c r="BK2582" s="11"/>
      <c r="BL2582" s="11"/>
      <c r="BM2582" s="11"/>
      <c r="BN2582" s="11"/>
      <c r="BO2582" s="11"/>
      <c r="BP2582" s="1" t="str">
        <v>0- Port Costs</v>
      </c>
      <c r="BT2582" s="1" t="str">
        <v>0- Port Value</v>
      </c>
      <c r="BU2582" s="11"/>
    </row>
    <row r="2583" spans="8:73" hidden="1" outlineLevel="1" x14ac:dyDescent="0.3">
      <c r="H2583" s="1" t="str">
        <v>0 - BM Costs</v>
      </c>
      <c r="L2583" s="1" t="str">
        <v>0 - BM Port</v>
      </c>
      <c r="N2583" s="1" t="str">
        <v>0 - Port Assets</v>
      </c>
      <c r="O2583" s="11"/>
      <c r="P2583" s="11"/>
      <c r="Q2583" s="11"/>
      <c r="R2583" s="11"/>
      <c r="S2583" s="11"/>
      <c r="T2583" s="11"/>
      <c r="U2583" s="11"/>
      <c r="V2583" s="11"/>
      <c r="W2583" s="11"/>
      <c r="X2583" s="11"/>
      <c r="Y2583" s="11"/>
      <c r="Z2583" s="11"/>
      <c r="AA2583" s="11"/>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c r="BC2583" s="11"/>
      <c r="BD2583" s="11"/>
      <c r="BE2583" s="11"/>
      <c r="BF2583" s="11"/>
      <c r="BG2583" s="11"/>
      <c r="BH2583" s="11"/>
      <c r="BI2583" s="11"/>
      <c r="BJ2583" s="11"/>
      <c r="BK2583" s="11"/>
      <c r="BL2583" s="11"/>
      <c r="BM2583" s="11"/>
      <c r="BN2583" s="11"/>
      <c r="BO2583" s="11"/>
      <c r="BP2583" s="1" t="str">
        <v>0- Port Costs</v>
      </c>
      <c r="BT2583" s="1" t="str">
        <v>0- Port Value</v>
      </c>
      <c r="BU2583" s="11"/>
    </row>
    <row r="2584" spans="8:73" hidden="1" outlineLevel="1" x14ac:dyDescent="0.3">
      <c r="H2584" s="1" t="str">
        <v>0 - BM Costs</v>
      </c>
      <c r="L2584" s="1" t="str">
        <v>0 - BM Port</v>
      </c>
      <c r="N2584" s="1" t="str">
        <v>0 - Port Assets</v>
      </c>
      <c r="O2584" s="11"/>
      <c r="P2584" s="11"/>
      <c r="Q2584" s="11"/>
      <c r="R2584" s="11"/>
      <c r="S2584" s="11"/>
      <c r="T2584" s="11"/>
      <c r="U2584" s="11"/>
      <c r="V2584" s="11"/>
      <c r="W2584" s="11"/>
      <c r="X2584" s="11"/>
      <c r="Y2584" s="11"/>
      <c r="Z2584" s="11"/>
      <c r="AA2584" s="11"/>
      <c r="AB2584" s="11"/>
      <c r="AC2584" s="11"/>
      <c r="AD2584" s="11"/>
      <c r="AE2584" s="11"/>
      <c r="AF2584" s="11"/>
      <c r="AG2584" s="11"/>
      <c r="AH2584" s="11"/>
      <c r="AI2584" s="11"/>
      <c r="AJ2584" s="11"/>
      <c r="AK2584" s="11"/>
      <c r="AL2584" s="11"/>
      <c r="AM2584" s="11"/>
      <c r="AN2584" s="11"/>
      <c r="AO2584" s="11"/>
      <c r="AP2584" s="11"/>
      <c r="AQ2584" s="11"/>
      <c r="AR2584" s="11"/>
      <c r="AS2584" s="11"/>
      <c r="AT2584" s="11"/>
      <c r="AU2584" s="11"/>
      <c r="AV2584" s="11"/>
      <c r="AW2584" s="11"/>
      <c r="AX2584" s="11"/>
      <c r="AY2584" s="11"/>
      <c r="AZ2584" s="11"/>
      <c r="BA2584" s="11"/>
      <c r="BB2584" s="11"/>
      <c r="BC2584" s="11"/>
      <c r="BD2584" s="11"/>
      <c r="BE2584" s="11"/>
      <c r="BF2584" s="11"/>
      <c r="BG2584" s="11"/>
      <c r="BH2584" s="11"/>
      <c r="BI2584" s="11"/>
      <c r="BJ2584" s="11"/>
      <c r="BK2584" s="11"/>
      <c r="BL2584" s="11"/>
      <c r="BM2584" s="11"/>
      <c r="BN2584" s="11"/>
      <c r="BO2584" s="11"/>
      <c r="BP2584" s="1" t="str">
        <v>0- Port Costs</v>
      </c>
      <c r="BT2584" s="1" t="str">
        <v>0- Port Value</v>
      </c>
      <c r="BU2584" s="11"/>
    </row>
    <row r="2585" spans="8:73" hidden="1" outlineLevel="1" x14ac:dyDescent="0.3">
      <c r="H2585" s="1" t="str">
        <v>0 - BM Costs</v>
      </c>
      <c r="L2585" s="1" t="str">
        <v>0 - BM Port</v>
      </c>
      <c r="N2585" s="1" t="str">
        <v>0 - Port Assets</v>
      </c>
      <c r="O2585" s="11"/>
      <c r="P2585" s="11"/>
      <c r="Q2585" s="11"/>
      <c r="R2585" s="11"/>
      <c r="S2585" s="11"/>
      <c r="T2585" s="11"/>
      <c r="U2585" s="11"/>
      <c r="V2585" s="11"/>
      <c r="W2585" s="11"/>
      <c r="X2585" s="11"/>
      <c r="Y2585" s="11"/>
      <c r="Z2585" s="11"/>
      <c r="AA2585" s="11"/>
      <c r="AB2585" s="11"/>
      <c r="AC2585" s="11"/>
      <c r="AD2585" s="11"/>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c r="BC2585" s="11"/>
      <c r="BD2585" s="11"/>
      <c r="BE2585" s="11"/>
      <c r="BF2585" s="11"/>
      <c r="BG2585" s="11"/>
      <c r="BH2585" s="11"/>
      <c r="BI2585" s="11"/>
      <c r="BJ2585" s="11"/>
      <c r="BK2585" s="11"/>
      <c r="BL2585" s="11"/>
      <c r="BM2585" s="11"/>
      <c r="BN2585" s="11"/>
      <c r="BO2585" s="11"/>
      <c r="BP2585" s="1" t="str">
        <v>0- Port Costs</v>
      </c>
      <c r="BT2585" s="1" t="str">
        <v>0- Port Value</v>
      </c>
      <c r="BU2585" s="11"/>
    </row>
    <row r="2586" spans="8:73" hidden="1" outlineLevel="1" x14ac:dyDescent="0.3">
      <c r="H2586" s="1" t="str">
        <v>0 - BM Costs</v>
      </c>
      <c r="L2586" s="1" t="str">
        <v>0 - BM Port</v>
      </c>
      <c r="N2586" s="1" t="str">
        <v>0 - Port Assets</v>
      </c>
      <c r="O2586" s="11"/>
      <c r="P2586" s="11"/>
      <c r="Q2586" s="11"/>
      <c r="R2586" s="11"/>
      <c r="S2586" s="11"/>
      <c r="T2586" s="11"/>
      <c r="U2586" s="11"/>
      <c r="V2586" s="11"/>
      <c r="W2586" s="11"/>
      <c r="X2586" s="11"/>
      <c r="Y2586" s="11"/>
      <c r="Z2586" s="11"/>
      <c r="AA2586" s="11"/>
      <c r="AB2586" s="11"/>
      <c r="AC2586" s="11"/>
      <c r="AD2586" s="11"/>
      <c r="AE2586" s="11"/>
      <c r="AF2586" s="11"/>
      <c r="AG2586" s="11"/>
      <c r="AH2586" s="11"/>
      <c r="AI2586" s="11"/>
      <c r="AJ2586" s="11"/>
      <c r="AK2586" s="11"/>
      <c r="AL2586" s="11"/>
      <c r="AM2586" s="11"/>
      <c r="AN2586" s="11"/>
      <c r="AO2586" s="11"/>
      <c r="AP2586" s="11"/>
      <c r="AQ2586" s="11"/>
      <c r="AR2586" s="11"/>
      <c r="AS2586" s="11"/>
      <c r="AT2586" s="11"/>
      <c r="AU2586" s="11"/>
      <c r="AV2586" s="11"/>
      <c r="AW2586" s="11"/>
      <c r="AX2586" s="11"/>
      <c r="AY2586" s="11"/>
      <c r="AZ2586" s="11"/>
      <c r="BA2586" s="11"/>
      <c r="BB2586" s="11"/>
      <c r="BC2586" s="11"/>
      <c r="BD2586" s="11"/>
      <c r="BE2586" s="11"/>
      <c r="BF2586" s="11"/>
      <c r="BG2586" s="11"/>
      <c r="BH2586" s="11"/>
      <c r="BI2586" s="11"/>
      <c r="BJ2586" s="11"/>
      <c r="BK2586" s="11"/>
      <c r="BL2586" s="11"/>
      <c r="BM2586" s="11"/>
      <c r="BN2586" s="11"/>
      <c r="BO2586" s="11"/>
      <c r="BP2586" s="1" t="str">
        <v>0- Port Costs</v>
      </c>
      <c r="BT2586" s="1" t="str">
        <v>0- Port Value</v>
      </c>
      <c r="BU2586" s="11"/>
    </row>
    <row r="2587" spans="8:73" hidden="1" outlineLevel="1" x14ac:dyDescent="0.3">
      <c r="H2587" s="1" t="str">
        <v>0 - BM Costs</v>
      </c>
      <c r="L2587" s="1" t="str">
        <v>0 - BM Port</v>
      </c>
      <c r="N2587" s="1" t="str">
        <v>0 - Port Assets</v>
      </c>
      <c r="O2587" s="11"/>
      <c r="P2587" s="11"/>
      <c r="Q2587" s="11"/>
      <c r="R2587" s="11"/>
      <c r="S2587" s="11"/>
      <c r="T2587" s="11"/>
      <c r="U2587" s="11"/>
      <c r="V2587" s="11"/>
      <c r="W2587" s="11"/>
      <c r="X2587" s="11"/>
      <c r="Y2587" s="11"/>
      <c r="Z2587" s="11"/>
      <c r="AA2587" s="11"/>
      <c r="AB2587" s="11"/>
      <c r="AC2587" s="11"/>
      <c r="AD2587" s="11"/>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c r="BC2587" s="11"/>
      <c r="BD2587" s="11"/>
      <c r="BE2587" s="11"/>
      <c r="BF2587" s="11"/>
      <c r="BG2587" s="11"/>
      <c r="BH2587" s="11"/>
      <c r="BI2587" s="11"/>
      <c r="BJ2587" s="11"/>
      <c r="BK2587" s="11"/>
      <c r="BL2587" s="11"/>
      <c r="BM2587" s="11"/>
      <c r="BN2587" s="11"/>
      <c r="BO2587" s="11"/>
      <c r="BP2587" s="1" t="str">
        <v>0- Port Costs</v>
      </c>
      <c r="BT2587" s="1" t="str">
        <v>0- Port Value</v>
      </c>
      <c r="BU2587" s="11"/>
    </row>
    <row r="2588" spans="8:73" hidden="1" outlineLevel="1" x14ac:dyDescent="0.3">
      <c r="H2588" s="1" t="str">
        <v>0 - BM Costs</v>
      </c>
      <c r="L2588" s="1" t="str">
        <v>0 - BM Port</v>
      </c>
      <c r="N2588" s="1" t="str">
        <v>0 - Port Assets</v>
      </c>
      <c r="O2588" s="11"/>
      <c r="P2588" s="11"/>
      <c r="Q2588" s="11"/>
      <c r="R2588" s="11"/>
      <c r="S2588" s="11"/>
      <c r="T2588" s="11"/>
      <c r="U2588" s="11"/>
      <c r="V2588" s="11"/>
      <c r="W2588" s="11"/>
      <c r="X2588" s="11"/>
      <c r="Y2588" s="11"/>
      <c r="Z2588" s="11"/>
      <c r="AA2588" s="11"/>
      <c r="AB2588" s="11"/>
      <c r="AC2588" s="11"/>
      <c r="AD2588" s="11"/>
      <c r="AE2588" s="11"/>
      <c r="AF2588" s="11"/>
      <c r="AG2588" s="11"/>
      <c r="AH2588" s="11"/>
      <c r="AI2588" s="11"/>
      <c r="AJ2588" s="11"/>
      <c r="AK2588" s="11"/>
      <c r="AL2588" s="11"/>
      <c r="AM2588" s="11"/>
      <c r="AN2588" s="11"/>
      <c r="AO2588" s="11"/>
      <c r="AP2588" s="11"/>
      <c r="AQ2588" s="11"/>
      <c r="AR2588" s="11"/>
      <c r="AS2588" s="11"/>
      <c r="AT2588" s="11"/>
      <c r="AU2588" s="11"/>
      <c r="AV2588" s="11"/>
      <c r="AW2588" s="11"/>
      <c r="AX2588" s="11"/>
      <c r="AY2588" s="11"/>
      <c r="AZ2588" s="11"/>
      <c r="BA2588" s="11"/>
      <c r="BB2588" s="11"/>
      <c r="BC2588" s="11"/>
      <c r="BD2588" s="11"/>
      <c r="BE2588" s="11"/>
      <c r="BF2588" s="11"/>
      <c r="BG2588" s="11"/>
      <c r="BH2588" s="11"/>
      <c r="BI2588" s="11"/>
      <c r="BJ2588" s="11"/>
      <c r="BK2588" s="11"/>
      <c r="BL2588" s="11"/>
      <c r="BM2588" s="11"/>
      <c r="BN2588" s="11"/>
      <c r="BO2588" s="11"/>
      <c r="BP2588" s="1" t="str">
        <v>0- Port Costs</v>
      </c>
      <c r="BT2588" s="1" t="str">
        <v>0- Port Value</v>
      </c>
      <c r="BU2588" s="11"/>
    </row>
    <row r="2589" spans="8:73" hidden="1" outlineLevel="1" x14ac:dyDescent="0.3">
      <c r="H2589" s="1" t="str">
        <v>0 - BM Costs</v>
      </c>
      <c r="L2589" s="1" t="str">
        <v>0 - BM Port</v>
      </c>
      <c r="N2589" s="1" t="str">
        <v>0 - Port Assets</v>
      </c>
      <c r="O2589" s="11"/>
      <c r="P2589" s="11"/>
      <c r="Q2589" s="11"/>
      <c r="R2589" s="11"/>
      <c r="S2589" s="11"/>
      <c r="T2589" s="11"/>
      <c r="U2589" s="11"/>
      <c r="V2589" s="11"/>
      <c r="W2589" s="11"/>
      <c r="X2589" s="11"/>
      <c r="Y2589" s="11"/>
      <c r="Z2589" s="11"/>
      <c r="AA2589" s="11"/>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c r="BC2589" s="11"/>
      <c r="BD2589" s="11"/>
      <c r="BE2589" s="11"/>
      <c r="BF2589" s="11"/>
      <c r="BG2589" s="11"/>
      <c r="BH2589" s="11"/>
      <c r="BI2589" s="11"/>
      <c r="BJ2589" s="11"/>
      <c r="BK2589" s="11"/>
      <c r="BL2589" s="11"/>
      <c r="BM2589" s="11"/>
      <c r="BN2589" s="11"/>
      <c r="BO2589" s="11"/>
      <c r="BP2589" s="1" t="str">
        <v>0- Port Costs</v>
      </c>
      <c r="BT2589" s="1" t="str">
        <v>0- Port Value</v>
      </c>
      <c r="BU2589" s="11"/>
    </row>
    <row r="2590" spans="8:73" hidden="1" outlineLevel="1" x14ac:dyDescent="0.3">
      <c r="H2590" s="1" t="str">
        <v>0 - BM Costs</v>
      </c>
      <c r="L2590" s="1" t="str">
        <v>0 - BM Port</v>
      </c>
      <c r="N2590" s="1" t="str">
        <v>0 - Port Assets</v>
      </c>
      <c r="O2590" s="11"/>
      <c r="P2590" s="11"/>
      <c r="Q2590" s="11"/>
      <c r="R2590" s="11"/>
      <c r="S2590" s="11"/>
      <c r="T2590" s="11"/>
      <c r="U2590" s="11"/>
      <c r="V2590" s="11"/>
      <c r="W2590" s="11"/>
      <c r="X2590" s="11"/>
      <c r="Y2590" s="11"/>
      <c r="Z2590" s="11"/>
      <c r="AA2590" s="11"/>
      <c r="AB2590" s="11"/>
      <c r="AC2590" s="11"/>
      <c r="AD2590" s="11"/>
      <c r="AE2590" s="11"/>
      <c r="AF2590" s="11"/>
      <c r="AG2590" s="11"/>
      <c r="AH2590" s="11"/>
      <c r="AI2590" s="11"/>
      <c r="AJ2590" s="11"/>
      <c r="AK2590" s="11"/>
      <c r="AL2590" s="11"/>
      <c r="AM2590" s="11"/>
      <c r="AN2590" s="11"/>
      <c r="AO2590" s="11"/>
      <c r="AP2590" s="11"/>
      <c r="AQ2590" s="11"/>
      <c r="AR2590" s="11"/>
      <c r="AS2590" s="11"/>
      <c r="AT2590" s="11"/>
      <c r="AU2590" s="11"/>
      <c r="AV2590" s="11"/>
      <c r="AW2590" s="11"/>
      <c r="AX2590" s="11"/>
      <c r="AY2590" s="11"/>
      <c r="AZ2590" s="11"/>
      <c r="BA2590" s="11"/>
      <c r="BB2590" s="11"/>
      <c r="BC2590" s="11"/>
      <c r="BD2590" s="11"/>
      <c r="BE2590" s="11"/>
      <c r="BF2590" s="11"/>
      <c r="BG2590" s="11"/>
      <c r="BH2590" s="11"/>
      <c r="BI2590" s="11"/>
      <c r="BJ2590" s="11"/>
      <c r="BK2590" s="11"/>
      <c r="BL2590" s="11"/>
      <c r="BM2590" s="11"/>
      <c r="BN2590" s="11"/>
      <c r="BO2590" s="11"/>
      <c r="BP2590" s="1" t="str">
        <v>0- Port Costs</v>
      </c>
      <c r="BT2590" s="1" t="str">
        <v>0- Port Value</v>
      </c>
      <c r="BU2590" s="11"/>
    </row>
    <row r="2591" spans="8:73" hidden="1" outlineLevel="1" x14ac:dyDescent="0.3">
      <c r="H2591" s="1" t="str">
        <v>0 - BM Costs</v>
      </c>
      <c r="L2591" s="1" t="str">
        <v>0 - BM Port</v>
      </c>
      <c r="N2591" s="1" t="str">
        <v>0 - Port Assets</v>
      </c>
      <c r="O2591" s="11"/>
      <c r="P2591" s="11"/>
      <c r="Q2591" s="11"/>
      <c r="R2591" s="11"/>
      <c r="S2591" s="11"/>
      <c r="T2591" s="11"/>
      <c r="U2591" s="11"/>
      <c r="V2591" s="11"/>
      <c r="W2591" s="11"/>
      <c r="X2591" s="11"/>
      <c r="Y2591" s="11"/>
      <c r="Z2591" s="11"/>
      <c r="AA2591" s="11"/>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c r="BC2591" s="11"/>
      <c r="BD2591" s="11"/>
      <c r="BE2591" s="11"/>
      <c r="BF2591" s="11"/>
      <c r="BG2591" s="11"/>
      <c r="BH2591" s="11"/>
      <c r="BI2591" s="11"/>
      <c r="BJ2591" s="11"/>
      <c r="BK2591" s="11"/>
      <c r="BL2591" s="11"/>
      <c r="BM2591" s="11"/>
      <c r="BN2591" s="11"/>
      <c r="BO2591" s="11"/>
      <c r="BP2591" s="1" t="str">
        <v>0- Port Costs</v>
      </c>
      <c r="BT2591" s="1" t="str">
        <v>0- Port Value</v>
      </c>
      <c r="BU2591" s="11"/>
    </row>
    <row r="2592" spans="8:73" hidden="1" outlineLevel="1" x14ac:dyDescent="0.3">
      <c r="H2592" s="1" t="str">
        <v>0 - BM Costs</v>
      </c>
      <c r="L2592" s="1" t="str">
        <v>0 - BM Port</v>
      </c>
      <c r="N2592" s="1" t="str">
        <v>0 - Port Assets</v>
      </c>
      <c r="O2592" s="11"/>
      <c r="P2592" s="11"/>
      <c r="Q2592" s="11"/>
      <c r="R2592" s="11"/>
      <c r="S2592" s="11"/>
      <c r="T2592" s="11"/>
      <c r="U2592" s="11"/>
      <c r="V2592" s="11"/>
      <c r="W2592" s="11"/>
      <c r="X2592" s="11"/>
      <c r="Y2592" s="11"/>
      <c r="Z2592" s="11"/>
      <c r="AA2592" s="11"/>
      <c r="AB2592" s="11"/>
      <c r="AC2592" s="11"/>
      <c r="AD2592" s="11"/>
      <c r="AE2592" s="11"/>
      <c r="AF2592" s="11"/>
      <c r="AG2592" s="11"/>
      <c r="AH2592" s="11"/>
      <c r="AI2592" s="11"/>
      <c r="AJ2592" s="11"/>
      <c r="AK2592" s="11"/>
      <c r="AL2592" s="11"/>
      <c r="AM2592" s="11"/>
      <c r="AN2592" s="11"/>
      <c r="AO2592" s="11"/>
      <c r="AP2592" s="11"/>
      <c r="AQ2592" s="11"/>
      <c r="AR2592" s="11"/>
      <c r="AS2592" s="11"/>
      <c r="AT2592" s="11"/>
      <c r="AU2592" s="11"/>
      <c r="AV2592" s="11"/>
      <c r="AW2592" s="11"/>
      <c r="AX2592" s="11"/>
      <c r="AY2592" s="11"/>
      <c r="AZ2592" s="11"/>
      <c r="BA2592" s="11"/>
      <c r="BB2592" s="11"/>
      <c r="BC2592" s="11"/>
      <c r="BD2592" s="11"/>
      <c r="BE2592" s="11"/>
      <c r="BF2592" s="11"/>
      <c r="BG2592" s="11"/>
      <c r="BH2592" s="11"/>
      <c r="BI2592" s="11"/>
      <c r="BJ2592" s="11"/>
      <c r="BK2592" s="11"/>
      <c r="BL2592" s="11"/>
      <c r="BM2592" s="11"/>
      <c r="BN2592" s="11"/>
      <c r="BO2592" s="11"/>
      <c r="BP2592" s="1" t="str">
        <v>0- Port Costs</v>
      </c>
      <c r="BT2592" s="1" t="str">
        <v>0- Port Value</v>
      </c>
      <c r="BU2592" s="11"/>
    </row>
    <row r="2593" spans="8:73" hidden="1" outlineLevel="1" x14ac:dyDescent="0.3">
      <c r="H2593" s="1" t="str">
        <v>0 - BM Costs</v>
      </c>
      <c r="L2593" s="1" t="str">
        <v>0 - BM Port</v>
      </c>
      <c r="N2593" s="1" t="str">
        <v>0 - Port Assets</v>
      </c>
      <c r="O2593" s="11"/>
      <c r="P2593" s="11"/>
      <c r="Q2593" s="11"/>
      <c r="R2593" s="11"/>
      <c r="S2593" s="11"/>
      <c r="T2593" s="11"/>
      <c r="U2593" s="11"/>
      <c r="V2593" s="11"/>
      <c r="W2593" s="11"/>
      <c r="X2593" s="11"/>
      <c r="Y2593" s="11"/>
      <c r="Z2593" s="11"/>
      <c r="AA2593" s="11"/>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c r="BC2593" s="11"/>
      <c r="BD2593" s="11"/>
      <c r="BE2593" s="11"/>
      <c r="BF2593" s="11"/>
      <c r="BG2593" s="11"/>
      <c r="BH2593" s="11"/>
      <c r="BI2593" s="11"/>
      <c r="BJ2593" s="11"/>
      <c r="BK2593" s="11"/>
      <c r="BL2593" s="11"/>
      <c r="BM2593" s="11"/>
      <c r="BN2593" s="11"/>
      <c r="BO2593" s="11"/>
      <c r="BP2593" s="1" t="str">
        <v>0- Port Costs</v>
      </c>
      <c r="BT2593" s="1" t="str">
        <v>0- Port Value</v>
      </c>
      <c r="BU2593" s="11"/>
    </row>
    <row r="2594" spans="8:73" hidden="1" outlineLevel="1" x14ac:dyDescent="0.3">
      <c r="H2594" s="1" t="str">
        <v>0 - BM Costs</v>
      </c>
      <c r="L2594" s="1" t="str">
        <v>0 - BM Port</v>
      </c>
      <c r="N2594" s="1" t="str">
        <v>0 - Port Assets</v>
      </c>
      <c r="O2594" s="11"/>
      <c r="P2594" s="11"/>
      <c r="Q2594" s="11"/>
      <c r="R2594" s="11"/>
      <c r="S2594" s="11"/>
      <c r="T2594" s="11"/>
      <c r="U2594" s="11"/>
      <c r="V2594" s="11"/>
      <c r="W2594" s="11"/>
      <c r="X2594" s="11"/>
      <c r="Y2594" s="11"/>
      <c r="Z2594" s="11"/>
      <c r="AA2594" s="11"/>
      <c r="AB2594" s="11"/>
      <c r="AC2594" s="11"/>
      <c r="AD2594" s="11"/>
      <c r="AE2594" s="11"/>
      <c r="AF2594" s="11"/>
      <c r="AG2594" s="11"/>
      <c r="AH2594" s="11"/>
      <c r="AI2594" s="11"/>
      <c r="AJ2594" s="11"/>
      <c r="AK2594" s="11"/>
      <c r="AL2594" s="11"/>
      <c r="AM2594" s="11"/>
      <c r="AN2594" s="11"/>
      <c r="AO2594" s="11"/>
      <c r="AP2594" s="11"/>
      <c r="AQ2594" s="11"/>
      <c r="AR2594" s="11"/>
      <c r="AS2594" s="11"/>
      <c r="AT2594" s="11"/>
      <c r="AU2594" s="11"/>
      <c r="AV2594" s="11"/>
      <c r="AW2594" s="11"/>
      <c r="AX2594" s="11"/>
      <c r="AY2594" s="11"/>
      <c r="AZ2594" s="11"/>
      <c r="BA2594" s="11"/>
      <c r="BB2594" s="11"/>
      <c r="BC2594" s="11"/>
      <c r="BD2594" s="11"/>
      <c r="BE2594" s="11"/>
      <c r="BF2594" s="11"/>
      <c r="BG2594" s="11"/>
      <c r="BH2594" s="11"/>
      <c r="BI2594" s="11"/>
      <c r="BJ2594" s="11"/>
      <c r="BK2594" s="11"/>
      <c r="BL2594" s="11"/>
      <c r="BM2594" s="11"/>
      <c r="BN2594" s="11"/>
      <c r="BO2594" s="11"/>
      <c r="BP2594" s="1" t="str">
        <v>0- Port Costs</v>
      </c>
      <c r="BT2594" s="1" t="str">
        <v>0- Port Value</v>
      </c>
      <c r="BU2594" s="11"/>
    </row>
    <row r="2595" spans="8:73" hidden="1" outlineLevel="1" x14ac:dyDescent="0.3">
      <c r="H2595" s="1" t="str">
        <v>0 - BM Costs</v>
      </c>
      <c r="L2595" s="1" t="str">
        <v>0 - BM Port</v>
      </c>
      <c r="N2595" s="1" t="str">
        <v>0 - Port Assets</v>
      </c>
      <c r="O2595" s="11"/>
      <c r="P2595" s="11"/>
      <c r="Q2595" s="11"/>
      <c r="R2595" s="11"/>
      <c r="S2595" s="11"/>
      <c r="T2595" s="11"/>
      <c r="U2595" s="11"/>
      <c r="V2595" s="11"/>
      <c r="W2595" s="11"/>
      <c r="X2595" s="11"/>
      <c r="Y2595" s="11"/>
      <c r="Z2595" s="11"/>
      <c r="AA2595" s="11"/>
      <c r="AB2595" s="11"/>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c r="BC2595" s="11"/>
      <c r="BD2595" s="11"/>
      <c r="BE2595" s="11"/>
      <c r="BF2595" s="11"/>
      <c r="BG2595" s="11"/>
      <c r="BH2595" s="11"/>
      <c r="BI2595" s="11"/>
      <c r="BJ2595" s="11"/>
      <c r="BK2595" s="11"/>
      <c r="BL2595" s="11"/>
      <c r="BM2595" s="11"/>
      <c r="BN2595" s="11"/>
      <c r="BO2595" s="11"/>
      <c r="BP2595" s="1" t="str">
        <v>0- Port Costs</v>
      </c>
      <c r="BT2595" s="1" t="str">
        <v>0- Port Value</v>
      </c>
      <c r="BU2595" s="11"/>
    </row>
    <row r="2596" spans="8:73" hidden="1" outlineLevel="1" x14ac:dyDescent="0.3">
      <c r="H2596" s="1" t="str">
        <v>0 - BM Costs</v>
      </c>
      <c r="L2596" s="1" t="str">
        <v>0 - BM Port</v>
      </c>
      <c r="N2596" s="1" t="str">
        <v>0 - Port Assets</v>
      </c>
      <c r="O2596" s="11"/>
      <c r="P2596" s="11"/>
      <c r="Q2596" s="11"/>
      <c r="R2596" s="11"/>
      <c r="S2596" s="11"/>
      <c r="T2596" s="11"/>
      <c r="U2596" s="11"/>
      <c r="V2596" s="11"/>
      <c r="W2596" s="11"/>
      <c r="X2596" s="11"/>
      <c r="Y2596" s="11"/>
      <c r="Z2596" s="11"/>
      <c r="AA2596" s="11"/>
      <c r="AB2596" s="11"/>
      <c r="AC2596" s="11"/>
      <c r="AD2596" s="11"/>
      <c r="AE2596" s="11"/>
      <c r="AF2596" s="11"/>
      <c r="AG2596" s="11"/>
      <c r="AH2596" s="11"/>
      <c r="AI2596" s="11"/>
      <c r="AJ2596" s="11"/>
      <c r="AK2596" s="11"/>
      <c r="AL2596" s="11"/>
      <c r="AM2596" s="11"/>
      <c r="AN2596" s="11"/>
      <c r="AO2596" s="11"/>
      <c r="AP2596" s="11"/>
      <c r="AQ2596" s="11"/>
      <c r="AR2596" s="11"/>
      <c r="AS2596" s="11"/>
      <c r="AT2596" s="11"/>
      <c r="AU2596" s="11"/>
      <c r="AV2596" s="11"/>
      <c r="AW2596" s="11"/>
      <c r="AX2596" s="11"/>
      <c r="AY2596" s="11"/>
      <c r="AZ2596" s="11"/>
      <c r="BA2596" s="11"/>
      <c r="BB2596" s="11"/>
      <c r="BC2596" s="11"/>
      <c r="BD2596" s="11"/>
      <c r="BE2596" s="11"/>
      <c r="BF2596" s="11"/>
      <c r="BG2596" s="11"/>
      <c r="BH2596" s="11"/>
      <c r="BI2596" s="11"/>
      <c r="BJ2596" s="11"/>
      <c r="BK2596" s="11"/>
      <c r="BL2596" s="11"/>
      <c r="BM2596" s="11"/>
      <c r="BN2596" s="11"/>
      <c r="BO2596" s="11"/>
      <c r="BP2596" s="1" t="str">
        <v>0- Port Costs</v>
      </c>
      <c r="BT2596" s="1" t="str">
        <v>0- Port Value</v>
      </c>
      <c r="BU2596" s="11"/>
    </row>
    <row r="2597" spans="8:73" hidden="1" outlineLevel="1" x14ac:dyDescent="0.3">
      <c r="H2597" s="1" t="str">
        <v>0 - BM Costs</v>
      </c>
      <c r="L2597" s="1" t="str">
        <v>0 - BM Port</v>
      </c>
      <c r="N2597" s="1" t="str">
        <v>0 - Port Assets</v>
      </c>
      <c r="O2597" s="11"/>
      <c r="P2597" s="11"/>
      <c r="Q2597" s="11"/>
      <c r="R2597" s="11"/>
      <c r="S2597" s="11"/>
      <c r="T2597" s="11"/>
      <c r="U2597" s="11"/>
      <c r="V2597" s="11"/>
      <c r="W2597" s="11"/>
      <c r="X2597" s="11"/>
      <c r="Y2597" s="11"/>
      <c r="Z2597" s="11"/>
      <c r="AA2597" s="11"/>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c r="BC2597" s="11"/>
      <c r="BD2597" s="11"/>
      <c r="BE2597" s="11"/>
      <c r="BF2597" s="11"/>
      <c r="BG2597" s="11"/>
      <c r="BH2597" s="11"/>
      <c r="BI2597" s="11"/>
      <c r="BJ2597" s="11"/>
      <c r="BK2597" s="11"/>
      <c r="BL2597" s="11"/>
      <c r="BM2597" s="11"/>
      <c r="BN2597" s="11"/>
      <c r="BO2597" s="11"/>
      <c r="BP2597" s="1" t="str">
        <v>0- Port Costs</v>
      </c>
      <c r="BT2597" s="1" t="str">
        <v>0- Port Value</v>
      </c>
      <c r="BU2597" s="11"/>
    </row>
    <row r="2598" spans="8:73" hidden="1" outlineLevel="1" x14ac:dyDescent="0.3">
      <c r="H2598" s="1" t="str">
        <v>0 - BM Costs</v>
      </c>
      <c r="L2598" s="1" t="str">
        <v>0 - BM Port</v>
      </c>
      <c r="N2598" s="1" t="str">
        <v>0 - Port Assets</v>
      </c>
      <c r="O2598" s="11"/>
      <c r="P2598" s="11"/>
      <c r="Q2598" s="11"/>
      <c r="R2598" s="11"/>
      <c r="S2598" s="11"/>
      <c r="T2598" s="11"/>
      <c r="U2598" s="11"/>
      <c r="V2598" s="11"/>
      <c r="W2598" s="11"/>
      <c r="X2598" s="11"/>
      <c r="Y2598" s="11"/>
      <c r="Z2598" s="11"/>
      <c r="AA2598" s="11"/>
      <c r="AB2598" s="11"/>
      <c r="AC2598" s="11"/>
      <c r="AD2598" s="11"/>
      <c r="AE2598" s="11"/>
      <c r="AF2598" s="11"/>
      <c r="AG2598" s="11"/>
      <c r="AH2598" s="11"/>
      <c r="AI2598" s="11"/>
      <c r="AJ2598" s="11"/>
      <c r="AK2598" s="11"/>
      <c r="AL2598" s="11"/>
      <c r="AM2598" s="11"/>
      <c r="AN2598" s="11"/>
      <c r="AO2598" s="11"/>
      <c r="AP2598" s="11"/>
      <c r="AQ2598" s="11"/>
      <c r="AR2598" s="11"/>
      <c r="AS2598" s="11"/>
      <c r="AT2598" s="11"/>
      <c r="AU2598" s="11"/>
      <c r="AV2598" s="11"/>
      <c r="AW2598" s="11"/>
      <c r="AX2598" s="11"/>
      <c r="AY2598" s="11"/>
      <c r="AZ2598" s="11"/>
      <c r="BA2598" s="11"/>
      <c r="BB2598" s="11"/>
      <c r="BC2598" s="11"/>
      <c r="BD2598" s="11"/>
      <c r="BE2598" s="11"/>
      <c r="BF2598" s="11"/>
      <c r="BG2598" s="11"/>
      <c r="BH2598" s="11"/>
      <c r="BI2598" s="11"/>
      <c r="BJ2598" s="11"/>
      <c r="BK2598" s="11"/>
      <c r="BL2598" s="11"/>
      <c r="BM2598" s="11"/>
      <c r="BN2598" s="11"/>
      <c r="BO2598" s="11"/>
      <c r="BP2598" s="1" t="str">
        <v>0- Port Costs</v>
      </c>
      <c r="BT2598" s="1" t="str">
        <v>0- Port Value</v>
      </c>
      <c r="BU2598" s="11"/>
    </row>
    <row r="2599" spans="8:73" hidden="1" outlineLevel="1" x14ac:dyDescent="0.3">
      <c r="H2599" s="1" t="str">
        <v>0 - BM Costs</v>
      </c>
      <c r="L2599" s="1" t="str">
        <v>0 - BM Port</v>
      </c>
      <c r="N2599" s="1" t="str">
        <v>0 - Port Assets</v>
      </c>
      <c r="O2599" s="11"/>
      <c r="P2599" s="11"/>
      <c r="Q2599" s="11"/>
      <c r="R2599" s="11"/>
      <c r="S2599" s="11"/>
      <c r="T2599" s="11"/>
      <c r="U2599" s="11"/>
      <c r="V2599" s="11"/>
      <c r="W2599" s="11"/>
      <c r="X2599" s="11"/>
      <c r="Y2599" s="11"/>
      <c r="Z2599" s="11"/>
      <c r="AA2599" s="11"/>
      <c r="AB2599" s="11"/>
      <c r="AC2599" s="11"/>
      <c r="AD2599" s="11"/>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c r="BC2599" s="11"/>
      <c r="BD2599" s="11"/>
      <c r="BE2599" s="11"/>
      <c r="BF2599" s="11"/>
      <c r="BG2599" s="11"/>
      <c r="BH2599" s="11"/>
      <c r="BI2599" s="11"/>
      <c r="BJ2599" s="11"/>
      <c r="BK2599" s="11"/>
      <c r="BL2599" s="11"/>
      <c r="BM2599" s="11"/>
      <c r="BN2599" s="11"/>
      <c r="BO2599" s="11"/>
      <c r="BP2599" s="1" t="str">
        <v>0- Port Costs</v>
      </c>
      <c r="BT2599" s="1" t="str">
        <v>0- Port Value</v>
      </c>
      <c r="BU2599" s="11"/>
    </row>
    <row r="2600" spans="8:73" hidden="1" outlineLevel="1" x14ac:dyDescent="0.3">
      <c r="H2600" s="1" t="str">
        <v>0 - BM Costs</v>
      </c>
      <c r="L2600" s="1" t="str">
        <v>0 - BM Port</v>
      </c>
      <c r="N2600" s="1" t="str">
        <v>0 - Port Assets</v>
      </c>
      <c r="O2600" s="11"/>
      <c r="P2600" s="11"/>
      <c r="Q2600" s="11"/>
      <c r="R2600" s="11"/>
      <c r="S2600" s="11"/>
      <c r="T2600" s="11"/>
      <c r="U2600" s="11"/>
      <c r="V2600" s="11"/>
      <c r="W2600" s="11"/>
      <c r="X2600" s="11"/>
      <c r="Y2600" s="11"/>
      <c r="Z2600" s="11"/>
      <c r="AA2600" s="11"/>
      <c r="AB2600" s="11"/>
      <c r="AC2600" s="11"/>
      <c r="AD2600" s="11"/>
      <c r="AE2600" s="11"/>
      <c r="AF2600" s="11"/>
      <c r="AG2600" s="11"/>
      <c r="AH2600" s="11"/>
      <c r="AI2600" s="11"/>
      <c r="AJ2600" s="11"/>
      <c r="AK2600" s="11"/>
      <c r="AL2600" s="11"/>
      <c r="AM2600" s="11"/>
      <c r="AN2600" s="11"/>
      <c r="AO2600" s="11"/>
      <c r="AP2600" s="11"/>
      <c r="AQ2600" s="11"/>
      <c r="AR2600" s="11"/>
      <c r="AS2600" s="11"/>
      <c r="AT2600" s="11"/>
      <c r="AU2600" s="11"/>
      <c r="AV2600" s="11"/>
      <c r="AW2600" s="11"/>
      <c r="AX2600" s="11"/>
      <c r="AY2600" s="11"/>
      <c r="AZ2600" s="11"/>
      <c r="BA2600" s="11"/>
      <c r="BB2600" s="11"/>
      <c r="BC2600" s="11"/>
      <c r="BD2600" s="11"/>
      <c r="BE2600" s="11"/>
      <c r="BF2600" s="11"/>
      <c r="BG2600" s="11"/>
      <c r="BH2600" s="11"/>
      <c r="BI2600" s="11"/>
      <c r="BJ2600" s="11"/>
      <c r="BK2600" s="11"/>
      <c r="BL2600" s="11"/>
      <c r="BM2600" s="11"/>
      <c r="BN2600" s="11"/>
      <c r="BO2600" s="11"/>
      <c r="BP2600" s="1" t="str">
        <v>0- Port Costs</v>
      </c>
      <c r="BT2600" s="1" t="str">
        <v>0- Port Value</v>
      </c>
      <c r="BU2600" s="11"/>
    </row>
    <row r="2601" spans="8:73" hidden="1" outlineLevel="1" x14ac:dyDescent="0.3">
      <c r="H2601" s="1" t="str">
        <v>0 - BM Costs</v>
      </c>
      <c r="L2601" s="1" t="str">
        <v>0 - BM Port</v>
      </c>
      <c r="N2601" s="1" t="str">
        <v>0 - Port Assets</v>
      </c>
      <c r="O2601" s="11"/>
      <c r="P2601" s="11"/>
      <c r="Q2601" s="11"/>
      <c r="R2601" s="11"/>
      <c r="S2601" s="11"/>
      <c r="T2601" s="11"/>
      <c r="U2601" s="11"/>
      <c r="V2601" s="11"/>
      <c r="W2601" s="11"/>
      <c r="X2601" s="11"/>
      <c r="Y2601" s="11"/>
      <c r="Z2601" s="11"/>
      <c r="AA2601" s="11"/>
      <c r="AB2601" s="11"/>
      <c r="AC2601" s="11"/>
      <c r="AD2601" s="11"/>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c r="BC2601" s="11"/>
      <c r="BD2601" s="11"/>
      <c r="BE2601" s="11"/>
      <c r="BF2601" s="11"/>
      <c r="BG2601" s="11"/>
      <c r="BH2601" s="11"/>
      <c r="BI2601" s="11"/>
      <c r="BJ2601" s="11"/>
      <c r="BK2601" s="11"/>
      <c r="BL2601" s="11"/>
      <c r="BM2601" s="11"/>
      <c r="BN2601" s="11"/>
      <c r="BO2601" s="11"/>
      <c r="BP2601" s="1" t="str">
        <v>0- Port Costs</v>
      </c>
      <c r="BT2601" s="1" t="str">
        <v>0- Port Value</v>
      </c>
      <c r="BU2601" s="11"/>
    </row>
    <row r="2602" spans="8:73" hidden="1" outlineLevel="1" x14ac:dyDescent="0.3">
      <c r="H2602" s="1" t="str">
        <v>0 - BM Costs</v>
      </c>
      <c r="L2602" s="1" t="str">
        <v>0 - BM Port</v>
      </c>
      <c r="N2602" s="1" t="str">
        <v>0 - Port Assets</v>
      </c>
      <c r="O2602" s="11"/>
      <c r="P2602" s="11"/>
      <c r="Q2602" s="11"/>
      <c r="R2602" s="11"/>
      <c r="S2602" s="11"/>
      <c r="T2602" s="11"/>
      <c r="U2602" s="11"/>
      <c r="V2602" s="11"/>
      <c r="W2602" s="11"/>
      <c r="X2602" s="11"/>
      <c r="Y2602" s="11"/>
      <c r="Z2602" s="11"/>
      <c r="AA2602" s="11"/>
      <c r="AB2602" s="11"/>
      <c r="AC2602" s="11"/>
      <c r="AD2602" s="11"/>
      <c r="AE2602" s="11"/>
      <c r="AF2602" s="11"/>
      <c r="AG2602" s="11"/>
      <c r="AH2602" s="11"/>
      <c r="AI2602" s="11"/>
      <c r="AJ2602" s="11"/>
      <c r="AK2602" s="11"/>
      <c r="AL2602" s="11"/>
      <c r="AM2602" s="11"/>
      <c r="AN2602" s="11"/>
      <c r="AO2602" s="11"/>
      <c r="AP2602" s="11"/>
      <c r="AQ2602" s="11"/>
      <c r="AR2602" s="11"/>
      <c r="AS2602" s="11"/>
      <c r="AT2602" s="11"/>
      <c r="AU2602" s="11"/>
      <c r="AV2602" s="11"/>
      <c r="AW2602" s="11"/>
      <c r="AX2602" s="11"/>
      <c r="AY2602" s="11"/>
      <c r="AZ2602" s="11"/>
      <c r="BA2602" s="11"/>
      <c r="BB2602" s="11"/>
      <c r="BC2602" s="11"/>
      <c r="BD2602" s="11"/>
      <c r="BE2602" s="11"/>
      <c r="BF2602" s="11"/>
      <c r="BG2602" s="11"/>
      <c r="BH2602" s="11"/>
      <c r="BI2602" s="11"/>
      <c r="BJ2602" s="11"/>
      <c r="BK2602" s="11"/>
      <c r="BL2602" s="11"/>
      <c r="BM2602" s="11"/>
      <c r="BN2602" s="11"/>
      <c r="BO2602" s="11"/>
      <c r="BP2602" s="1" t="str">
        <v>0- Port Costs</v>
      </c>
      <c r="BT2602" s="1" t="str">
        <v>0- Port Value</v>
      </c>
      <c r="BU2602" s="11"/>
    </row>
    <row r="2603" spans="8:73" hidden="1" outlineLevel="1" x14ac:dyDescent="0.3">
      <c r="H2603" s="1" t="str">
        <v>0 - BM Costs</v>
      </c>
      <c r="L2603" s="1" t="str">
        <v>0 - BM Port</v>
      </c>
      <c r="N2603" s="1" t="str">
        <v>0 - Port Assets</v>
      </c>
      <c r="O2603" s="11"/>
      <c r="P2603" s="11"/>
      <c r="Q2603" s="11"/>
      <c r="R2603" s="11"/>
      <c r="S2603" s="11"/>
      <c r="T2603" s="11"/>
      <c r="U2603" s="11"/>
      <c r="V2603" s="11"/>
      <c r="W2603" s="11"/>
      <c r="X2603" s="11"/>
      <c r="Y2603" s="11"/>
      <c r="Z2603" s="11"/>
      <c r="AA2603" s="11"/>
      <c r="AB2603" s="11"/>
      <c r="AC2603" s="11"/>
      <c r="AD2603" s="11"/>
      <c r="AE2603" s="11"/>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c r="BC2603" s="11"/>
      <c r="BD2603" s="11"/>
      <c r="BE2603" s="11"/>
      <c r="BF2603" s="11"/>
      <c r="BG2603" s="11"/>
      <c r="BH2603" s="11"/>
      <c r="BI2603" s="11"/>
      <c r="BJ2603" s="11"/>
      <c r="BK2603" s="11"/>
      <c r="BL2603" s="11"/>
      <c r="BM2603" s="11"/>
      <c r="BN2603" s="11"/>
      <c r="BO2603" s="11"/>
      <c r="BP2603" s="1" t="str">
        <v>0- Port Costs</v>
      </c>
      <c r="BT2603" s="1" t="str">
        <v>0- Port Value</v>
      </c>
      <c r="BU2603" s="11"/>
    </row>
    <row r="2604" spans="8:73" hidden="1" outlineLevel="1" x14ac:dyDescent="0.3">
      <c r="H2604" s="1" t="str">
        <v>0 - BM Costs</v>
      </c>
      <c r="L2604" s="1" t="str">
        <v>0 - BM Port</v>
      </c>
      <c r="N2604" s="1" t="str">
        <v>0 - Port Assets</v>
      </c>
      <c r="O2604" s="11"/>
      <c r="P2604" s="11"/>
      <c r="Q2604" s="11"/>
      <c r="R2604" s="11"/>
      <c r="S2604" s="11"/>
      <c r="T2604" s="11"/>
      <c r="U2604" s="11"/>
      <c r="V2604" s="11"/>
      <c r="W2604" s="11"/>
      <c r="X2604" s="11"/>
      <c r="Y2604" s="11"/>
      <c r="Z2604" s="11"/>
      <c r="AA2604" s="11"/>
      <c r="AB2604" s="11"/>
      <c r="AC2604" s="11"/>
      <c r="AD2604" s="11"/>
      <c r="AE2604" s="11"/>
      <c r="AF2604" s="11"/>
      <c r="AG2604" s="11"/>
      <c r="AH2604" s="11"/>
      <c r="AI2604" s="11"/>
      <c r="AJ2604" s="11"/>
      <c r="AK2604" s="11"/>
      <c r="AL2604" s="11"/>
      <c r="AM2604" s="11"/>
      <c r="AN2604" s="11"/>
      <c r="AO2604" s="11"/>
      <c r="AP2604" s="11"/>
      <c r="AQ2604" s="11"/>
      <c r="AR2604" s="11"/>
      <c r="AS2604" s="11"/>
      <c r="AT2604" s="11"/>
      <c r="AU2604" s="11"/>
      <c r="AV2604" s="11"/>
      <c r="AW2604" s="11"/>
      <c r="AX2604" s="11"/>
      <c r="AY2604" s="11"/>
      <c r="AZ2604" s="11"/>
      <c r="BA2604" s="11"/>
      <c r="BB2604" s="11"/>
      <c r="BC2604" s="11"/>
      <c r="BD2604" s="11"/>
      <c r="BE2604" s="11"/>
      <c r="BF2604" s="11"/>
      <c r="BG2604" s="11"/>
      <c r="BH2604" s="11"/>
      <c r="BI2604" s="11"/>
      <c r="BJ2604" s="11"/>
      <c r="BK2604" s="11"/>
      <c r="BL2604" s="11"/>
      <c r="BM2604" s="11"/>
      <c r="BN2604" s="11"/>
      <c r="BO2604" s="11"/>
      <c r="BP2604" s="1" t="str">
        <v>0- Port Costs</v>
      </c>
      <c r="BT2604" s="1" t="str">
        <v>0- Port Value</v>
      </c>
      <c r="BU2604" s="11"/>
    </row>
    <row r="2605" spans="8:73" hidden="1" outlineLevel="1" x14ac:dyDescent="0.3">
      <c r="H2605" s="1" t="str">
        <v>0 - BM Costs</v>
      </c>
      <c r="L2605" s="1" t="str">
        <v>0 - BM Port</v>
      </c>
      <c r="N2605" s="1" t="str">
        <v>0 - Port Assets</v>
      </c>
      <c r="O2605" s="11"/>
      <c r="P2605" s="11"/>
      <c r="Q2605" s="11"/>
      <c r="R2605" s="11"/>
      <c r="S2605" s="11"/>
      <c r="T2605" s="11"/>
      <c r="U2605" s="11"/>
      <c r="V2605" s="11"/>
      <c r="W2605" s="11"/>
      <c r="X2605" s="11"/>
      <c r="Y2605" s="11"/>
      <c r="Z2605" s="11"/>
      <c r="AA2605" s="11"/>
      <c r="AB2605" s="11"/>
      <c r="AC2605" s="11"/>
      <c r="AD2605" s="11"/>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c r="BC2605" s="11"/>
      <c r="BD2605" s="11"/>
      <c r="BE2605" s="11"/>
      <c r="BF2605" s="11"/>
      <c r="BG2605" s="11"/>
      <c r="BH2605" s="11"/>
      <c r="BI2605" s="11"/>
      <c r="BJ2605" s="11"/>
      <c r="BK2605" s="11"/>
      <c r="BL2605" s="11"/>
      <c r="BM2605" s="11"/>
      <c r="BN2605" s="11"/>
      <c r="BO2605" s="11"/>
      <c r="BP2605" s="1" t="str">
        <v>0- Port Costs</v>
      </c>
      <c r="BT2605" s="1" t="str">
        <v>0- Port Value</v>
      </c>
      <c r="BU2605" s="11"/>
    </row>
    <row r="2606" spans="8:73" hidden="1" outlineLevel="1" x14ac:dyDescent="0.3">
      <c r="H2606" s="1" t="str">
        <v>0 - BM Costs</v>
      </c>
      <c r="L2606" s="1" t="str">
        <v>0 - BM Port</v>
      </c>
      <c r="N2606" s="1" t="str">
        <v>0 - Port Assets</v>
      </c>
      <c r="O2606" s="11"/>
      <c r="P2606" s="11"/>
      <c r="Q2606" s="11"/>
      <c r="R2606" s="11"/>
      <c r="S2606" s="11"/>
      <c r="T2606" s="11"/>
      <c r="U2606" s="11"/>
      <c r="V2606" s="11"/>
      <c r="W2606" s="11"/>
      <c r="X2606" s="11"/>
      <c r="Y2606" s="11"/>
      <c r="Z2606" s="11"/>
      <c r="AA2606" s="11"/>
      <c r="AB2606" s="11"/>
      <c r="AC2606" s="11"/>
      <c r="AD2606" s="11"/>
      <c r="AE2606" s="11"/>
      <c r="AF2606" s="11"/>
      <c r="AG2606" s="11"/>
      <c r="AH2606" s="11"/>
      <c r="AI2606" s="11"/>
      <c r="AJ2606" s="11"/>
      <c r="AK2606" s="11"/>
      <c r="AL2606" s="11"/>
      <c r="AM2606" s="11"/>
      <c r="AN2606" s="11"/>
      <c r="AO2606" s="11"/>
      <c r="AP2606" s="11"/>
      <c r="AQ2606" s="11"/>
      <c r="AR2606" s="11"/>
      <c r="AS2606" s="11"/>
      <c r="AT2606" s="11"/>
      <c r="AU2606" s="11"/>
      <c r="AV2606" s="11"/>
      <c r="AW2606" s="11"/>
      <c r="AX2606" s="11"/>
      <c r="AY2606" s="11"/>
      <c r="AZ2606" s="11"/>
      <c r="BA2606" s="11"/>
      <c r="BB2606" s="11"/>
      <c r="BC2606" s="11"/>
      <c r="BD2606" s="11"/>
      <c r="BE2606" s="11"/>
      <c r="BF2606" s="11"/>
      <c r="BG2606" s="11"/>
      <c r="BH2606" s="11"/>
      <c r="BI2606" s="11"/>
      <c r="BJ2606" s="11"/>
      <c r="BK2606" s="11"/>
      <c r="BL2606" s="11"/>
      <c r="BM2606" s="11"/>
      <c r="BN2606" s="11"/>
      <c r="BO2606" s="11"/>
      <c r="BP2606" s="1" t="str">
        <v>0- Port Costs</v>
      </c>
      <c r="BT2606" s="1" t="str">
        <v>0- Port Value</v>
      </c>
      <c r="BU2606" s="11"/>
    </row>
    <row r="2607" spans="8:73" hidden="1" outlineLevel="1" x14ac:dyDescent="0.3">
      <c r="H2607" s="1" t="str">
        <v>0 - BM Costs</v>
      </c>
      <c r="L2607" s="1" t="str">
        <v>0 - BM Port</v>
      </c>
      <c r="N2607" s="1" t="str">
        <v>0 - Port Assets</v>
      </c>
      <c r="O2607" s="11"/>
      <c r="P2607" s="11"/>
      <c r="Q2607" s="11"/>
      <c r="R2607" s="11"/>
      <c r="S2607" s="11"/>
      <c r="T2607" s="11"/>
      <c r="U2607" s="11"/>
      <c r="V2607" s="11"/>
      <c r="W2607" s="11"/>
      <c r="X2607" s="11"/>
      <c r="Y2607" s="11"/>
      <c r="Z2607" s="11"/>
      <c r="AA2607" s="11"/>
      <c r="AB2607" s="11"/>
      <c r="AC2607" s="11"/>
      <c r="AD2607" s="11"/>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c r="BC2607" s="11"/>
      <c r="BD2607" s="11"/>
      <c r="BE2607" s="11"/>
      <c r="BF2607" s="11"/>
      <c r="BG2607" s="11"/>
      <c r="BH2607" s="11"/>
      <c r="BI2607" s="11"/>
      <c r="BJ2607" s="11"/>
      <c r="BK2607" s="11"/>
      <c r="BL2607" s="11"/>
      <c r="BM2607" s="11"/>
      <c r="BN2607" s="11"/>
      <c r="BO2607" s="11"/>
      <c r="BP2607" s="1" t="str">
        <v>0- Port Costs</v>
      </c>
      <c r="BT2607" s="1" t="str">
        <v>0- Port Value</v>
      </c>
      <c r="BU2607" s="11"/>
    </row>
    <row r="2608" spans="8:73" hidden="1" outlineLevel="1" x14ac:dyDescent="0.3">
      <c r="H2608" s="1" t="str">
        <v>0 - BM Costs</v>
      </c>
      <c r="L2608" s="1" t="str">
        <v>0 - BM Port</v>
      </c>
      <c r="N2608" s="1" t="str">
        <v>0 - Port Assets</v>
      </c>
      <c r="O2608" s="11"/>
      <c r="P2608" s="11"/>
      <c r="Q2608" s="11"/>
      <c r="R2608" s="11"/>
      <c r="S2608" s="11"/>
      <c r="T2608" s="11"/>
      <c r="U2608" s="11"/>
      <c r="V2608" s="11"/>
      <c r="W2608" s="11"/>
      <c r="X2608" s="11"/>
      <c r="Y2608" s="11"/>
      <c r="Z2608" s="11"/>
      <c r="AA2608" s="11"/>
      <c r="AB2608" s="11"/>
      <c r="AC2608" s="11"/>
      <c r="AD2608" s="11"/>
      <c r="AE2608" s="11"/>
      <c r="AF2608" s="11"/>
      <c r="AG2608" s="11"/>
      <c r="AH2608" s="11"/>
      <c r="AI2608" s="11"/>
      <c r="AJ2608" s="11"/>
      <c r="AK2608" s="11"/>
      <c r="AL2608" s="11"/>
      <c r="AM2608" s="11"/>
      <c r="AN2608" s="11"/>
      <c r="AO2608" s="11"/>
      <c r="AP2608" s="11"/>
      <c r="AQ2608" s="11"/>
      <c r="AR2608" s="11"/>
      <c r="AS2608" s="11"/>
      <c r="AT2608" s="11"/>
      <c r="AU2608" s="11"/>
      <c r="AV2608" s="11"/>
      <c r="AW2608" s="11"/>
      <c r="AX2608" s="11"/>
      <c r="AY2608" s="11"/>
      <c r="AZ2608" s="11"/>
      <c r="BA2608" s="11"/>
      <c r="BB2608" s="11"/>
      <c r="BC2608" s="11"/>
      <c r="BD2608" s="11"/>
      <c r="BE2608" s="11"/>
      <c r="BF2608" s="11"/>
      <c r="BG2608" s="11"/>
      <c r="BH2608" s="11"/>
      <c r="BI2608" s="11"/>
      <c r="BJ2608" s="11"/>
      <c r="BK2608" s="11"/>
      <c r="BL2608" s="11"/>
      <c r="BM2608" s="11"/>
      <c r="BN2608" s="11"/>
      <c r="BO2608" s="11"/>
      <c r="BP2608" s="1" t="str">
        <v>0- Port Costs</v>
      </c>
      <c r="BT2608" s="1" t="str">
        <v>0- Port Value</v>
      </c>
      <c r="BU2608" s="11"/>
    </row>
    <row r="2609" spans="8:73" hidden="1" outlineLevel="1" x14ac:dyDescent="0.3">
      <c r="H2609" s="1" t="str">
        <v>0 - BM Costs</v>
      </c>
      <c r="L2609" s="1" t="str">
        <v>0 - BM Port</v>
      </c>
      <c r="N2609" s="1" t="str">
        <v>0 - Port Assets</v>
      </c>
      <c r="O2609" s="11"/>
      <c r="P2609" s="11"/>
      <c r="Q2609" s="11"/>
      <c r="R2609" s="11"/>
      <c r="S2609" s="11"/>
      <c r="T2609" s="11"/>
      <c r="U2609" s="11"/>
      <c r="V2609" s="11"/>
      <c r="W2609" s="11"/>
      <c r="X2609" s="11"/>
      <c r="Y2609" s="11"/>
      <c r="Z2609" s="11"/>
      <c r="AA2609" s="11"/>
      <c r="AB2609" s="11"/>
      <c r="AC2609" s="11"/>
      <c r="AD2609" s="11"/>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c r="BC2609" s="11"/>
      <c r="BD2609" s="11"/>
      <c r="BE2609" s="11"/>
      <c r="BF2609" s="11"/>
      <c r="BG2609" s="11"/>
      <c r="BH2609" s="11"/>
      <c r="BI2609" s="11"/>
      <c r="BJ2609" s="11"/>
      <c r="BK2609" s="11"/>
      <c r="BL2609" s="11"/>
      <c r="BM2609" s="11"/>
      <c r="BN2609" s="11"/>
      <c r="BO2609" s="11"/>
      <c r="BP2609" s="1" t="str">
        <v>0- Port Costs</v>
      </c>
      <c r="BT2609" s="1" t="str">
        <v>0- Port Value</v>
      </c>
      <c r="BU2609" s="11"/>
    </row>
    <row r="2610" spans="8:73" hidden="1" outlineLevel="1" x14ac:dyDescent="0.3">
      <c r="H2610" s="1" t="str">
        <v>0 - BM Costs</v>
      </c>
      <c r="L2610" s="1" t="str">
        <v>0 - BM Port</v>
      </c>
      <c r="N2610" s="1" t="str">
        <v>0 - Port Assets</v>
      </c>
      <c r="O2610" s="11"/>
      <c r="P2610" s="11"/>
      <c r="Q2610" s="11"/>
      <c r="R2610" s="11"/>
      <c r="S2610" s="11"/>
      <c r="T2610" s="11"/>
      <c r="U2610" s="11"/>
      <c r="V2610" s="11"/>
      <c r="W2610" s="11"/>
      <c r="X2610" s="11"/>
      <c r="Y2610" s="11"/>
      <c r="Z2610" s="11"/>
      <c r="AA2610" s="11"/>
      <c r="AB2610" s="11"/>
      <c r="AC2610" s="11"/>
      <c r="AD2610" s="11"/>
      <c r="AE2610" s="11"/>
      <c r="AF2610" s="11"/>
      <c r="AG2610" s="11"/>
      <c r="AH2610" s="11"/>
      <c r="AI2610" s="11"/>
      <c r="AJ2610" s="11"/>
      <c r="AK2610" s="11"/>
      <c r="AL2610" s="11"/>
      <c r="AM2610" s="11"/>
      <c r="AN2610" s="11"/>
      <c r="AO2610" s="11"/>
      <c r="AP2610" s="11"/>
      <c r="AQ2610" s="11"/>
      <c r="AR2610" s="11"/>
      <c r="AS2610" s="11"/>
      <c r="AT2610" s="11"/>
      <c r="AU2610" s="11"/>
      <c r="AV2610" s="11"/>
      <c r="AW2610" s="11"/>
      <c r="AX2610" s="11"/>
      <c r="AY2610" s="11"/>
      <c r="AZ2610" s="11"/>
      <c r="BA2610" s="11"/>
      <c r="BB2610" s="11"/>
      <c r="BC2610" s="11"/>
      <c r="BD2610" s="11"/>
      <c r="BE2610" s="11"/>
      <c r="BF2610" s="11"/>
      <c r="BG2610" s="11"/>
      <c r="BH2610" s="11"/>
      <c r="BI2610" s="11"/>
      <c r="BJ2610" s="11"/>
      <c r="BK2610" s="11"/>
      <c r="BL2610" s="11"/>
      <c r="BM2610" s="11"/>
      <c r="BN2610" s="11"/>
      <c r="BO2610" s="11"/>
      <c r="BP2610" s="1" t="str">
        <v>0- Port Costs</v>
      </c>
      <c r="BT2610" s="1" t="str">
        <v>0- Port Value</v>
      </c>
      <c r="BU2610" s="11"/>
    </row>
    <row r="2611" spans="8:73" hidden="1" outlineLevel="1" x14ac:dyDescent="0.3">
      <c r="H2611" s="1" t="str">
        <v>0 - BM Costs</v>
      </c>
      <c r="L2611" s="1" t="str">
        <v>0 - BM Port</v>
      </c>
      <c r="N2611" s="1" t="str">
        <v>0 - Port Assets</v>
      </c>
      <c r="O2611" s="11"/>
      <c r="P2611" s="11"/>
      <c r="Q2611" s="11"/>
      <c r="R2611" s="11"/>
      <c r="S2611" s="11"/>
      <c r="T2611" s="11"/>
      <c r="U2611" s="11"/>
      <c r="V2611" s="11"/>
      <c r="W2611" s="11"/>
      <c r="X2611" s="11"/>
      <c r="Y2611" s="11"/>
      <c r="Z2611" s="11"/>
      <c r="AA2611" s="11"/>
      <c r="AB2611" s="11"/>
      <c r="AC2611" s="11"/>
      <c r="AD2611" s="11"/>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c r="BC2611" s="11"/>
      <c r="BD2611" s="11"/>
      <c r="BE2611" s="11"/>
      <c r="BF2611" s="11"/>
      <c r="BG2611" s="11"/>
      <c r="BH2611" s="11"/>
      <c r="BI2611" s="11"/>
      <c r="BJ2611" s="11"/>
      <c r="BK2611" s="11"/>
      <c r="BL2611" s="11"/>
      <c r="BM2611" s="11"/>
      <c r="BN2611" s="11"/>
      <c r="BO2611" s="11"/>
      <c r="BP2611" s="1" t="str">
        <v>0- Port Costs</v>
      </c>
      <c r="BT2611" s="1" t="str">
        <v>0- Port Value</v>
      </c>
      <c r="BU2611" s="11"/>
    </row>
    <row r="2612" spans="8:73" hidden="1" outlineLevel="1" x14ac:dyDescent="0.3">
      <c r="H2612" s="1" t="str">
        <v>0 - BM Costs</v>
      </c>
      <c r="L2612" s="1" t="str">
        <v>0 - BM Port</v>
      </c>
      <c r="N2612" s="1" t="str">
        <v>0 - Port Assets</v>
      </c>
      <c r="O2612" s="11"/>
      <c r="P2612" s="11"/>
      <c r="Q2612" s="11"/>
      <c r="R2612" s="11"/>
      <c r="S2612" s="11"/>
      <c r="T2612" s="11"/>
      <c r="U2612" s="11"/>
      <c r="V2612" s="11"/>
      <c r="W2612" s="11"/>
      <c r="X2612" s="11"/>
      <c r="Y2612" s="11"/>
      <c r="Z2612" s="11"/>
      <c r="AA2612" s="11"/>
      <c r="AB2612" s="11"/>
      <c r="AC2612" s="11"/>
      <c r="AD2612" s="11"/>
      <c r="AE2612" s="11"/>
      <c r="AF2612" s="11"/>
      <c r="AG2612" s="11"/>
      <c r="AH2612" s="11"/>
      <c r="AI2612" s="11"/>
      <c r="AJ2612" s="11"/>
      <c r="AK2612" s="11"/>
      <c r="AL2612" s="11"/>
      <c r="AM2612" s="11"/>
      <c r="AN2612" s="11"/>
      <c r="AO2612" s="11"/>
      <c r="AP2612" s="11"/>
      <c r="AQ2612" s="11"/>
      <c r="AR2612" s="11"/>
      <c r="AS2612" s="11"/>
      <c r="AT2612" s="11"/>
      <c r="AU2612" s="11"/>
      <c r="AV2612" s="11"/>
      <c r="AW2612" s="11"/>
      <c r="AX2612" s="11"/>
      <c r="AY2612" s="11"/>
      <c r="AZ2612" s="11"/>
      <c r="BA2612" s="11"/>
      <c r="BB2612" s="11"/>
      <c r="BC2612" s="11"/>
      <c r="BD2612" s="11"/>
      <c r="BE2612" s="11"/>
      <c r="BF2612" s="11"/>
      <c r="BG2612" s="11"/>
      <c r="BH2612" s="11"/>
      <c r="BI2612" s="11"/>
      <c r="BJ2612" s="11"/>
      <c r="BK2612" s="11"/>
      <c r="BL2612" s="11"/>
      <c r="BM2612" s="11"/>
      <c r="BN2612" s="11"/>
      <c r="BO2612" s="11"/>
      <c r="BP2612" s="1" t="str">
        <v>0- Port Costs</v>
      </c>
      <c r="BT2612" s="1" t="str">
        <v>0- Port Value</v>
      </c>
      <c r="BU2612" s="11"/>
    </row>
    <row r="2613" spans="8:73" hidden="1" outlineLevel="1" x14ac:dyDescent="0.3">
      <c r="H2613" s="1" t="str">
        <v>0 - BM Costs</v>
      </c>
      <c r="L2613" s="1" t="str">
        <v>0 - BM Port</v>
      </c>
      <c r="N2613" s="1" t="str">
        <v>0 - Port Assets</v>
      </c>
      <c r="O2613" s="11"/>
      <c r="P2613" s="11"/>
      <c r="Q2613" s="11"/>
      <c r="R2613" s="11"/>
      <c r="S2613" s="11"/>
      <c r="T2613" s="11"/>
      <c r="U2613" s="11"/>
      <c r="V2613" s="11"/>
      <c r="W2613" s="11"/>
      <c r="X2613" s="11"/>
      <c r="Y2613" s="11"/>
      <c r="Z2613" s="11"/>
      <c r="AA2613" s="11"/>
      <c r="AB2613" s="11"/>
      <c r="AC2613" s="11"/>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c r="BC2613" s="11"/>
      <c r="BD2613" s="11"/>
      <c r="BE2613" s="11"/>
      <c r="BF2613" s="11"/>
      <c r="BG2613" s="11"/>
      <c r="BH2613" s="11"/>
      <c r="BI2613" s="11"/>
      <c r="BJ2613" s="11"/>
      <c r="BK2613" s="11"/>
      <c r="BL2613" s="11"/>
      <c r="BM2613" s="11"/>
      <c r="BN2613" s="11"/>
      <c r="BO2613" s="11"/>
      <c r="BP2613" s="1" t="str">
        <v>0- Port Costs</v>
      </c>
      <c r="BT2613" s="1" t="str">
        <v>0- Port Value</v>
      </c>
      <c r="BU2613" s="11"/>
    </row>
    <row r="2614" spans="8:73" hidden="1" outlineLevel="1" x14ac:dyDescent="0.3">
      <c r="H2614" s="1" t="str">
        <v>0 - BM Costs</v>
      </c>
      <c r="L2614" s="1" t="str">
        <v>0 - BM Port</v>
      </c>
      <c r="N2614" s="1" t="str">
        <v>0 - Port Assets</v>
      </c>
      <c r="O2614" s="11"/>
      <c r="P2614" s="11"/>
      <c r="Q2614" s="11"/>
      <c r="R2614" s="11"/>
      <c r="S2614" s="11"/>
      <c r="T2614" s="11"/>
      <c r="U2614" s="11"/>
      <c r="V2614" s="11"/>
      <c r="W2614" s="11"/>
      <c r="X2614" s="11"/>
      <c r="Y2614" s="11"/>
      <c r="Z2614" s="11"/>
      <c r="AA2614" s="11"/>
      <c r="AB2614" s="11"/>
      <c r="AC2614" s="11"/>
      <c r="AD2614" s="11"/>
      <c r="AE2614" s="11"/>
      <c r="AF2614" s="11"/>
      <c r="AG2614" s="11"/>
      <c r="AH2614" s="11"/>
      <c r="AI2614" s="11"/>
      <c r="AJ2614" s="11"/>
      <c r="AK2614" s="11"/>
      <c r="AL2614" s="11"/>
      <c r="AM2614" s="11"/>
      <c r="AN2614" s="11"/>
      <c r="AO2614" s="11"/>
      <c r="AP2614" s="11"/>
      <c r="AQ2614" s="11"/>
      <c r="AR2614" s="11"/>
      <c r="AS2614" s="11"/>
      <c r="AT2614" s="11"/>
      <c r="AU2614" s="11"/>
      <c r="AV2614" s="11"/>
      <c r="AW2614" s="11"/>
      <c r="AX2614" s="11"/>
      <c r="AY2614" s="11"/>
      <c r="AZ2614" s="11"/>
      <c r="BA2614" s="11"/>
      <c r="BB2614" s="11"/>
      <c r="BC2614" s="11"/>
      <c r="BD2614" s="11"/>
      <c r="BE2614" s="11"/>
      <c r="BF2614" s="11"/>
      <c r="BG2614" s="11"/>
      <c r="BH2614" s="11"/>
      <c r="BI2614" s="11"/>
      <c r="BJ2614" s="11"/>
      <c r="BK2614" s="11"/>
      <c r="BL2614" s="11"/>
      <c r="BM2614" s="11"/>
      <c r="BN2614" s="11"/>
      <c r="BO2614" s="11"/>
      <c r="BP2614" s="1" t="str">
        <v>0- Port Costs</v>
      </c>
      <c r="BT2614" s="1" t="str">
        <v>0- Port Value</v>
      </c>
      <c r="BU2614" s="11"/>
    </row>
    <row r="2615" spans="8:73" hidden="1" outlineLevel="1" x14ac:dyDescent="0.3">
      <c r="H2615" s="1" t="str">
        <v>0 - BM Costs</v>
      </c>
      <c r="L2615" s="1" t="str">
        <v>0 - BM Port</v>
      </c>
      <c r="N2615" s="1" t="str">
        <v>0 - Port Assets</v>
      </c>
      <c r="O2615" s="11"/>
      <c r="P2615" s="11"/>
      <c r="Q2615" s="11"/>
      <c r="R2615" s="11"/>
      <c r="S2615" s="11"/>
      <c r="T2615" s="11"/>
      <c r="U2615" s="11"/>
      <c r="V2615" s="11"/>
      <c r="W2615" s="11"/>
      <c r="X2615" s="11"/>
      <c r="Y2615" s="11"/>
      <c r="Z2615" s="11"/>
      <c r="AA2615" s="11"/>
      <c r="AB2615" s="11"/>
      <c r="AC2615" s="11"/>
      <c r="AD2615" s="11"/>
      <c r="AE2615" s="11"/>
      <c r="AF2615" s="11"/>
      <c r="AG2615" s="11"/>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c r="BC2615" s="11"/>
      <c r="BD2615" s="11"/>
      <c r="BE2615" s="11"/>
      <c r="BF2615" s="11"/>
      <c r="BG2615" s="11"/>
      <c r="BH2615" s="11"/>
      <c r="BI2615" s="11"/>
      <c r="BJ2615" s="11"/>
      <c r="BK2615" s="11"/>
      <c r="BL2615" s="11"/>
      <c r="BM2615" s="11"/>
      <c r="BN2615" s="11"/>
      <c r="BO2615" s="11"/>
      <c r="BP2615" s="1" t="str">
        <v>0- Port Costs</v>
      </c>
      <c r="BT2615" s="1" t="str">
        <v>0- Port Value</v>
      </c>
      <c r="BU2615" s="11"/>
    </row>
    <row r="2616" spans="8:73" hidden="1" outlineLevel="1" x14ac:dyDescent="0.3">
      <c r="H2616" s="1" t="str">
        <v>0 - BM Costs</v>
      </c>
      <c r="L2616" s="1" t="str">
        <v>0 - BM Port</v>
      </c>
      <c r="N2616" s="1" t="str">
        <v>0 - Port Assets</v>
      </c>
      <c r="O2616" s="11"/>
      <c r="P2616" s="11"/>
      <c r="Q2616" s="11"/>
      <c r="R2616" s="11"/>
      <c r="S2616" s="11"/>
      <c r="T2616" s="11"/>
      <c r="U2616" s="11"/>
      <c r="V2616" s="11"/>
      <c r="W2616" s="11"/>
      <c r="X2616" s="11"/>
      <c r="Y2616" s="11"/>
      <c r="Z2616" s="11"/>
      <c r="AA2616" s="11"/>
      <c r="AB2616" s="11"/>
      <c r="AC2616" s="11"/>
      <c r="AD2616" s="11"/>
      <c r="AE2616" s="11"/>
      <c r="AF2616" s="11"/>
      <c r="AG2616" s="11"/>
      <c r="AH2616" s="11"/>
      <c r="AI2616" s="11"/>
      <c r="AJ2616" s="11"/>
      <c r="AK2616" s="11"/>
      <c r="AL2616" s="11"/>
      <c r="AM2616" s="11"/>
      <c r="AN2616" s="11"/>
      <c r="AO2616" s="11"/>
      <c r="AP2616" s="11"/>
      <c r="AQ2616" s="11"/>
      <c r="AR2616" s="11"/>
      <c r="AS2616" s="11"/>
      <c r="AT2616" s="11"/>
      <c r="AU2616" s="11"/>
      <c r="AV2616" s="11"/>
      <c r="AW2616" s="11"/>
      <c r="AX2616" s="11"/>
      <c r="AY2616" s="11"/>
      <c r="AZ2616" s="11"/>
      <c r="BA2616" s="11"/>
      <c r="BB2616" s="11"/>
      <c r="BC2616" s="11"/>
      <c r="BD2616" s="11"/>
      <c r="BE2616" s="11"/>
      <c r="BF2616" s="11"/>
      <c r="BG2616" s="11"/>
      <c r="BH2616" s="11"/>
      <c r="BI2616" s="11"/>
      <c r="BJ2616" s="11"/>
      <c r="BK2616" s="11"/>
      <c r="BL2616" s="11"/>
      <c r="BM2616" s="11"/>
      <c r="BN2616" s="11"/>
      <c r="BO2616" s="11"/>
      <c r="BP2616" s="1" t="str">
        <v>0- Port Costs</v>
      </c>
      <c r="BT2616" s="1" t="str">
        <v>0- Port Value</v>
      </c>
      <c r="BU2616" s="11"/>
    </row>
    <row r="2617" spans="8:73" hidden="1" outlineLevel="1" x14ac:dyDescent="0.3">
      <c r="H2617" s="1" t="str">
        <v>0 - BM Costs</v>
      </c>
      <c r="L2617" s="1" t="str">
        <v>0 - BM Port</v>
      </c>
      <c r="N2617" s="1" t="str">
        <v>0 - Port Assets</v>
      </c>
      <c r="O2617" s="11"/>
      <c r="P2617" s="11"/>
      <c r="Q2617" s="11"/>
      <c r="R2617" s="11"/>
      <c r="S2617" s="11"/>
      <c r="T2617" s="11"/>
      <c r="U2617" s="11"/>
      <c r="V2617" s="11"/>
      <c r="W2617" s="11"/>
      <c r="X2617" s="11"/>
      <c r="Y2617" s="11"/>
      <c r="Z2617" s="11"/>
      <c r="AA2617" s="11"/>
      <c r="AB2617" s="11"/>
      <c r="AC2617" s="11"/>
      <c r="AD2617" s="11"/>
      <c r="AE2617" s="11"/>
      <c r="AF2617" s="11"/>
      <c r="AG2617" s="11"/>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c r="BC2617" s="11"/>
      <c r="BD2617" s="11"/>
      <c r="BE2617" s="11"/>
      <c r="BF2617" s="11"/>
      <c r="BG2617" s="11"/>
      <c r="BH2617" s="11"/>
      <c r="BI2617" s="11"/>
      <c r="BJ2617" s="11"/>
      <c r="BK2617" s="11"/>
      <c r="BL2617" s="11"/>
      <c r="BM2617" s="11"/>
      <c r="BN2617" s="11"/>
      <c r="BO2617" s="11"/>
      <c r="BP2617" s="1" t="str">
        <v>0- Port Costs</v>
      </c>
      <c r="BT2617" s="1" t="str">
        <v>0- Port Value</v>
      </c>
      <c r="BU2617" s="11"/>
    </row>
    <row r="2618" spans="8:73" hidden="1" outlineLevel="1" x14ac:dyDescent="0.3">
      <c r="H2618" s="1" t="str">
        <v>0 - BM Costs</v>
      </c>
      <c r="L2618" s="1" t="str">
        <v>0 - BM Port</v>
      </c>
      <c r="N2618" s="1" t="str">
        <v>0 - Port Assets</v>
      </c>
      <c r="O2618" s="11"/>
      <c r="P2618" s="11"/>
      <c r="Q2618" s="11"/>
      <c r="R2618" s="11"/>
      <c r="S2618" s="11"/>
      <c r="T2618" s="11"/>
      <c r="U2618" s="11"/>
      <c r="V2618" s="11"/>
      <c r="W2618" s="11"/>
      <c r="X2618" s="11"/>
      <c r="Y2618" s="11"/>
      <c r="Z2618" s="11"/>
      <c r="AA2618" s="11"/>
      <c r="AB2618" s="11"/>
      <c r="AC2618" s="11"/>
      <c r="AD2618" s="11"/>
      <c r="AE2618" s="11"/>
      <c r="AF2618" s="11"/>
      <c r="AG2618" s="11"/>
      <c r="AH2618" s="11"/>
      <c r="AI2618" s="11"/>
      <c r="AJ2618" s="11"/>
      <c r="AK2618" s="11"/>
      <c r="AL2618" s="11"/>
      <c r="AM2618" s="11"/>
      <c r="AN2618" s="11"/>
      <c r="AO2618" s="11"/>
      <c r="AP2618" s="11"/>
      <c r="AQ2618" s="11"/>
      <c r="AR2618" s="11"/>
      <c r="AS2618" s="11"/>
      <c r="AT2618" s="11"/>
      <c r="AU2618" s="11"/>
      <c r="AV2618" s="11"/>
      <c r="AW2618" s="11"/>
      <c r="AX2618" s="11"/>
      <c r="AY2618" s="11"/>
      <c r="AZ2618" s="11"/>
      <c r="BA2618" s="11"/>
      <c r="BB2618" s="11"/>
      <c r="BC2618" s="11"/>
      <c r="BD2618" s="11"/>
      <c r="BE2618" s="11"/>
      <c r="BF2618" s="11"/>
      <c r="BG2618" s="11"/>
      <c r="BH2618" s="11"/>
      <c r="BI2618" s="11"/>
      <c r="BJ2618" s="11"/>
      <c r="BK2618" s="11"/>
      <c r="BL2618" s="11"/>
      <c r="BM2618" s="11"/>
      <c r="BN2618" s="11"/>
      <c r="BO2618" s="11"/>
      <c r="BP2618" s="1" t="str">
        <v>0- Port Costs</v>
      </c>
      <c r="BT2618" s="1" t="str">
        <v>0- Port Value</v>
      </c>
      <c r="BU2618" s="11"/>
    </row>
    <row r="2619" spans="8:73" hidden="1" outlineLevel="1" x14ac:dyDescent="0.3">
      <c r="H2619" s="1" t="str">
        <v>0 - BM Costs</v>
      </c>
      <c r="L2619" s="1" t="str">
        <v>0 - BM Port</v>
      </c>
      <c r="N2619" s="1" t="str">
        <v>0 - Port Assets</v>
      </c>
      <c r="O2619" s="11"/>
      <c r="P2619" s="11"/>
      <c r="Q2619" s="11"/>
      <c r="R2619" s="11"/>
      <c r="S2619" s="11"/>
      <c r="T2619" s="11"/>
      <c r="U2619" s="11"/>
      <c r="V2619" s="11"/>
      <c r="W2619" s="11"/>
      <c r="X2619" s="11"/>
      <c r="Y2619" s="11"/>
      <c r="Z2619" s="11"/>
      <c r="AA2619" s="11"/>
      <c r="AB2619" s="11"/>
      <c r="AC2619" s="11"/>
      <c r="AD2619" s="11"/>
      <c r="AE2619" s="11"/>
      <c r="AF2619" s="11"/>
      <c r="AG2619" s="11"/>
      <c r="AH2619" s="11"/>
      <c r="AI2619" s="11"/>
      <c r="AJ2619" s="11"/>
      <c r="AK2619" s="11"/>
      <c r="AL2619" s="11"/>
      <c r="AM2619" s="11"/>
      <c r="AN2619" s="11"/>
      <c r="AO2619" s="11"/>
      <c r="AP2619" s="11"/>
      <c r="AQ2619" s="11"/>
      <c r="AR2619" s="11"/>
      <c r="AS2619" s="11"/>
      <c r="AT2619" s="11"/>
      <c r="AU2619" s="11"/>
      <c r="AV2619" s="11"/>
      <c r="AW2619" s="11"/>
      <c r="AX2619" s="11"/>
      <c r="AY2619" s="11"/>
      <c r="AZ2619" s="11"/>
      <c r="BA2619" s="11"/>
      <c r="BB2619" s="11"/>
      <c r="BC2619" s="11"/>
      <c r="BD2619" s="11"/>
      <c r="BE2619" s="11"/>
      <c r="BF2619" s="11"/>
      <c r="BG2619" s="11"/>
      <c r="BH2619" s="11"/>
      <c r="BI2619" s="11"/>
      <c r="BJ2619" s="11"/>
      <c r="BK2619" s="11"/>
      <c r="BL2619" s="11"/>
      <c r="BM2619" s="11"/>
      <c r="BN2619" s="11"/>
      <c r="BO2619" s="11"/>
      <c r="BP2619" s="1" t="str">
        <v>0- Port Costs</v>
      </c>
      <c r="BT2619" s="1" t="str">
        <v>0- Port Value</v>
      </c>
      <c r="BU2619" s="11"/>
    </row>
    <row r="2620" spans="8:73" hidden="1" outlineLevel="1" x14ac:dyDescent="0.3">
      <c r="H2620" s="1" t="str">
        <v>0 - BM Costs</v>
      </c>
      <c r="L2620" s="1" t="str">
        <v>0 - BM Port</v>
      </c>
      <c r="N2620" s="1" t="str">
        <v>0 - Port Assets</v>
      </c>
      <c r="O2620" s="11"/>
      <c r="P2620" s="11"/>
      <c r="Q2620" s="11"/>
      <c r="R2620" s="11"/>
      <c r="S2620" s="11"/>
      <c r="T2620" s="11"/>
      <c r="U2620" s="11"/>
      <c r="V2620" s="11"/>
      <c r="W2620" s="11"/>
      <c r="X2620" s="11"/>
      <c r="Y2620" s="11"/>
      <c r="Z2620" s="11"/>
      <c r="AA2620" s="11"/>
      <c r="AB2620" s="11"/>
      <c r="AC2620" s="11"/>
      <c r="AD2620" s="11"/>
      <c r="AE2620" s="11"/>
      <c r="AF2620" s="11"/>
      <c r="AG2620" s="11"/>
      <c r="AH2620" s="11"/>
      <c r="AI2620" s="11"/>
      <c r="AJ2620" s="11"/>
      <c r="AK2620" s="11"/>
      <c r="AL2620" s="11"/>
      <c r="AM2620" s="11"/>
      <c r="AN2620" s="11"/>
      <c r="AO2620" s="11"/>
      <c r="AP2620" s="11"/>
      <c r="AQ2620" s="11"/>
      <c r="AR2620" s="11"/>
      <c r="AS2620" s="11"/>
      <c r="AT2620" s="11"/>
      <c r="AU2620" s="11"/>
      <c r="AV2620" s="11"/>
      <c r="AW2620" s="11"/>
      <c r="AX2620" s="11"/>
      <c r="AY2620" s="11"/>
      <c r="AZ2620" s="11"/>
      <c r="BA2620" s="11"/>
      <c r="BB2620" s="11"/>
      <c r="BC2620" s="11"/>
      <c r="BD2620" s="11"/>
      <c r="BE2620" s="11"/>
      <c r="BF2620" s="11"/>
      <c r="BG2620" s="11"/>
      <c r="BH2620" s="11"/>
      <c r="BI2620" s="11"/>
      <c r="BJ2620" s="11"/>
      <c r="BK2620" s="11"/>
      <c r="BL2620" s="11"/>
      <c r="BM2620" s="11"/>
      <c r="BN2620" s="11"/>
      <c r="BO2620" s="11"/>
      <c r="BP2620" s="1" t="str">
        <v>0- Port Costs</v>
      </c>
      <c r="BT2620" s="1" t="str">
        <v>0- Port Value</v>
      </c>
      <c r="BU2620" s="11"/>
    </row>
    <row r="2621" spans="8:73" hidden="1" outlineLevel="1" x14ac:dyDescent="0.3">
      <c r="H2621" s="1" t="str">
        <v>0 - BM Costs</v>
      </c>
      <c r="L2621" s="1" t="str">
        <v>0 - BM Port</v>
      </c>
      <c r="N2621" s="1" t="str">
        <v>0 - Port Assets</v>
      </c>
      <c r="O2621" s="11"/>
      <c r="P2621" s="11"/>
      <c r="Q2621" s="11"/>
      <c r="R2621" s="11"/>
      <c r="S2621" s="11"/>
      <c r="T2621" s="11"/>
      <c r="U2621" s="11"/>
      <c r="V2621" s="11"/>
      <c r="W2621" s="11"/>
      <c r="X2621" s="11"/>
      <c r="Y2621" s="11"/>
      <c r="Z2621" s="11"/>
      <c r="AA2621" s="11"/>
      <c r="AB2621" s="11"/>
      <c r="AC2621" s="11"/>
      <c r="AD2621" s="11"/>
      <c r="AE2621" s="11"/>
      <c r="AF2621" s="11"/>
      <c r="AG2621" s="11"/>
      <c r="AH2621" s="11"/>
      <c r="AI2621" s="11"/>
      <c r="AJ2621" s="11"/>
      <c r="AK2621" s="11"/>
      <c r="AL2621" s="11"/>
      <c r="AM2621" s="11"/>
      <c r="AN2621" s="11"/>
      <c r="AO2621" s="11"/>
      <c r="AP2621" s="11"/>
      <c r="AQ2621" s="11"/>
      <c r="AR2621" s="11"/>
      <c r="AS2621" s="11"/>
      <c r="AT2621" s="11"/>
      <c r="AU2621" s="11"/>
      <c r="AV2621" s="11"/>
      <c r="AW2621" s="11"/>
      <c r="AX2621" s="11"/>
      <c r="AY2621" s="11"/>
      <c r="AZ2621" s="11"/>
      <c r="BA2621" s="11"/>
      <c r="BB2621" s="11"/>
      <c r="BC2621" s="11"/>
      <c r="BD2621" s="11"/>
      <c r="BE2621" s="11"/>
      <c r="BF2621" s="11"/>
      <c r="BG2621" s="11"/>
      <c r="BH2621" s="11"/>
      <c r="BI2621" s="11"/>
      <c r="BJ2621" s="11"/>
      <c r="BK2621" s="11"/>
      <c r="BL2621" s="11"/>
      <c r="BM2621" s="11"/>
      <c r="BN2621" s="11"/>
      <c r="BO2621" s="11"/>
      <c r="BP2621" s="1" t="str">
        <v>0- Port Costs</v>
      </c>
      <c r="BT2621" s="1" t="str">
        <v>0- Port Value</v>
      </c>
      <c r="BU2621" s="11"/>
    </row>
    <row r="2622" spans="8:73" hidden="1" outlineLevel="1" x14ac:dyDescent="0.3">
      <c r="H2622" s="1" t="str">
        <v>0 - BM Costs</v>
      </c>
      <c r="L2622" s="1" t="str">
        <v>0 - BM Port</v>
      </c>
      <c r="N2622" s="1" t="str">
        <v>0 - Port Assets</v>
      </c>
      <c r="O2622" s="11"/>
      <c r="P2622" s="11"/>
      <c r="Q2622" s="11"/>
      <c r="R2622" s="11"/>
      <c r="S2622" s="11"/>
      <c r="T2622" s="11"/>
      <c r="U2622" s="11"/>
      <c r="V2622" s="11"/>
      <c r="W2622" s="11"/>
      <c r="X2622" s="11"/>
      <c r="Y2622" s="11"/>
      <c r="Z2622" s="11"/>
      <c r="AA2622" s="11"/>
      <c r="AB2622" s="11"/>
      <c r="AC2622" s="11"/>
      <c r="AD2622" s="11"/>
      <c r="AE2622" s="11"/>
      <c r="AF2622" s="11"/>
      <c r="AG2622" s="11"/>
      <c r="AH2622" s="11"/>
      <c r="AI2622" s="11"/>
      <c r="AJ2622" s="11"/>
      <c r="AK2622" s="11"/>
      <c r="AL2622" s="11"/>
      <c r="AM2622" s="11"/>
      <c r="AN2622" s="11"/>
      <c r="AO2622" s="11"/>
      <c r="AP2622" s="11"/>
      <c r="AQ2622" s="11"/>
      <c r="AR2622" s="11"/>
      <c r="AS2622" s="11"/>
      <c r="AT2622" s="11"/>
      <c r="AU2622" s="11"/>
      <c r="AV2622" s="11"/>
      <c r="AW2622" s="11"/>
      <c r="AX2622" s="11"/>
      <c r="AY2622" s="11"/>
      <c r="AZ2622" s="11"/>
      <c r="BA2622" s="11"/>
      <c r="BB2622" s="11"/>
      <c r="BC2622" s="11"/>
      <c r="BD2622" s="11"/>
      <c r="BE2622" s="11"/>
      <c r="BF2622" s="11"/>
      <c r="BG2622" s="11"/>
      <c r="BH2622" s="11"/>
      <c r="BI2622" s="11"/>
      <c r="BJ2622" s="11"/>
      <c r="BK2622" s="11"/>
      <c r="BL2622" s="11"/>
      <c r="BM2622" s="11"/>
      <c r="BN2622" s="11"/>
      <c r="BO2622" s="11"/>
      <c r="BP2622" s="1" t="str">
        <v>0- Port Costs</v>
      </c>
      <c r="BT2622" s="1" t="str">
        <v>0- Port Value</v>
      </c>
      <c r="BU2622" s="11"/>
    </row>
    <row r="2623" spans="8:73" hidden="1" outlineLevel="1" x14ac:dyDescent="0.3">
      <c r="H2623" s="1" t="str">
        <v>0 - BM Costs</v>
      </c>
      <c r="L2623" s="1" t="str">
        <v>0 - BM Port</v>
      </c>
      <c r="N2623" s="1" t="str">
        <v>0 - Port Assets</v>
      </c>
      <c r="O2623" s="11"/>
      <c r="P2623" s="11"/>
      <c r="Q2623" s="11"/>
      <c r="R2623" s="11"/>
      <c r="S2623" s="11"/>
      <c r="T2623" s="11"/>
      <c r="U2623" s="11"/>
      <c r="V2623" s="11"/>
      <c r="W2623" s="11"/>
      <c r="X2623" s="11"/>
      <c r="Y2623" s="11"/>
      <c r="Z2623" s="11"/>
      <c r="AA2623" s="11"/>
      <c r="AB2623" s="11"/>
      <c r="AC2623" s="11"/>
      <c r="AD2623" s="11"/>
      <c r="AE2623" s="11"/>
      <c r="AF2623" s="11"/>
      <c r="AG2623" s="11"/>
      <c r="AH2623" s="11"/>
      <c r="AI2623" s="11"/>
      <c r="AJ2623" s="11"/>
      <c r="AK2623" s="11"/>
      <c r="AL2623" s="11"/>
      <c r="AM2623" s="11"/>
      <c r="AN2623" s="11"/>
      <c r="AO2623" s="11"/>
      <c r="AP2623" s="11"/>
      <c r="AQ2623" s="11"/>
      <c r="AR2623" s="11"/>
      <c r="AS2623" s="11"/>
      <c r="AT2623" s="11"/>
      <c r="AU2623" s="11"/>
      <c r="AV2623" s="11"/>
      <c r="AW2623" s="11"/>
      <c r="AX2623" s="11"/>
      <c r="AY2623" s="11"/>
      <c r="AZ2623" s="11"/>
      <c r="BA2623" s="11"/>
      <c r="BB2623" s="11"/>
      <c r="BC2623" s="11"/>
      <c r="BD2623" s="11"/>
      <c r="BE2623" s="11"/>
      <c r="BF2623" s="11"/>
      <c r="BG2623" s="11"/>
      <c r="BH2623" s="11"/>
      <c r="BI2623" s="11"/>
      <c r="BJ2623" s="11"/>
      <c r="BK2623" s="11"/>
      <c r="BL2623" s="11"/>
      <c r="BM2623" s="11"/>
      <c r="BN2623" s="11"/>
      <c r="BO2623" s="11"/>
      <c r="BP2623" s="1" t="str">
        <v>0- Port Costs</v>
      </c>
      <c r="BT2623" s="1" t="str">
        <v>0- Port Value</v>
      </c>
      <c r="BU2623" s="11"/>
    </row>
    <row r="2624" spans="8:73" hidden="1" outlineLevel="1" x14ac:dyDescent="0.3">
      <c r="H2624" s="1" t="str">
        <v>0 - BM Costs</v>
      </c>
      <c r="L2624" s="1" t="str">
        <v>0 - BM Port</v>
      </c>
      <c r="N2624" s="1" t="str">
        <v>0 - Port Assets</v>
      </c>
      <c r="O2624" s="11"/>
      <c r="P2624" s="11"/>
      <c r="Q2624" s="11"/>
      <c r="R2624" s="11"/>
      <c r="S2624" s="11"/>
      <c r="T2624" s="11"/>
      <c r="U2624" s="11"/>
      <c r="V2624" s="11"/>
      <c r="W2624" s="11"/>
      <c r="X2624" s="11"/>
      <c r="Y2624" s="11"/>
      <c r="Z2624" s="11"/>
      <c r="AA2624" s="11"/>
      <c r="AB2624" s="11"/>
      <c r="AC2624" s="11"/>
      <c r="AD2624" s="11"/>
      <c r="AE2624" s="11"/>
      <c r="AF2624" s="11"/>
      <c r="AG2624" s="11"/>
      <c r="AH2624" s="11"/>
      <c r="AI2624" s="11"/>
      <c r="AJ2624" s="11"/>
      <c r="AK2624" s="11"/>
      <c r="AL2624" s="11"/>
      <c r="AM2624" s="11"/>
      <c r="AN2624" s="11"/>
      <c r="AO2624" s="11"/>
      <c r="AP2624" s="11"/>
      <c r="AQ2624" s="11"/>
      <c r="AR2624" s="11"/>
      <c r="AS2624" s="11"/>
      <c r="AT2624" s="11"/>
      <c r="AU2624" s="11"/>
      <c r="AV2624" s="11"/>
      <c r="AW2624" s="11"/>
      <c r="AX2624" s="11"/>
      <c r="AY2624" s="11"/>
      <c r="AZ2624" s="11"/>
      <c r="BA2624" s="11"/>
      <c r="BB2624" s="11"/>
      <c r="BC2624" s="11"/>
      <c r="BD2624" s="11"/>
      <c r="BE2624" s="11"/>
      <c r="BF2624" s="11"/>
      <c r="BG2624" s="11"/>
      <c r="BH2624" s="11"/>
      <c r="BI2624" s="11"/>
      <c r="BJ2624" s="11"/>
      <c r="BK2624" s="11"/>
      <c r="BL2624" s="11"/>
      <c r="BM2624" s="11"/>
      <c r="BN2624" s="11"/>
      <c r="BO2624" s="11"/>
      <c r="BP2624" s="1" t="str">
        <v>0- Port Costs</v>
      </c>
      <c r="BT2624" s="1" t="str">
        <v>0- Port Value</v>
      </c>
      <c r="BU2624" s="11"/>
    </row>
    <row r="2625" spans="8:73" hidden="1" outlineLevel="1" x14ac:dyDescent="0.3">
      <c r="H2625" s="1" t="str">
        <v>0 - BM Costs</v>
      </c>
      <c r="L2625" s="1" t="str">
        <v>0 - BM Port</v>
      </c>
      <c r="N2625" s="1" t="str">
        <v>0 - Port Assets</v>
      </c>
      <c r="O2625" s="11"/>
      <c r="P2625" s="11"/>
      <c r="Q2625" s="11"/>
      <c r="R2625" s="11"/>
      <c r="S2625" s="11"/>
      <c r="T2625" s="11"/>
      <c r="U2625" s="11"/>
      <c r="V2625" s="11"/>
      <c r="W2625" s="11"/>
      <c r="X2625" s="11"/>
      <c r="Y2625" s="11"/>
      <c r="Z2625" s="11"/>
      <c r="AA2625" s="11"/>
      <c r="AB2625" s="11"/>
      <c r="AC2625" s="11"/>
      <c r="AD2625" s="11"/>
      <c r="AE2625" s="11"/>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c r="BC2625" s="11"/>
      <c r="BD2625" s="11"/>
      <c r="BE2625" s="11"/>
      <c r="BF2625" s="11"/>
      <c r="BG2625" s="11"/>
      <c r="BH2625" s="11"/>
      <c r="BI2625" s="11"/>
      <c r="BJ2625" s="11"/>
      <c r="BK2625" s="11"/>
      <c r="BL2625" s="11"/>
      <c r="BM2625" s="11"/>
      <c r="BN2625" s="11"/>
      <c r="BO2625" s="11"/>
      <c r="BP2625" s="1" t="str">
        <v>0- Port Costs</v>
      </c>
      <c r="BT2625" s="1" t="str">
        <v>0- Port Value</v>
      </c>
      <c r="BU2625" s="11"/>
    </row>
    <row r="2626" spans="8:73" hidden="1" outlineLevel="1" x14ac:dyDescent="0.3">
      <c r="H2626" s="1" t="str">
        <v>0 - BM Costs</v>
      </c>
      <c r="L2626" s="1" t="str">
        <v>0 - BM Port</v>
      </c>
      <c r="N2626" s="1" t="str">
        <v>0 - Port Assets</v>
      </c>
      <c r="O2626" s="11"/>
      <c r="P2626" s="11"/>
      <c r="Q2626" s="11"/>
      <c r="R2626" s="11"/>
      <c r="S2626" s="11"/>
      <c r="T2626" s="11"/>
      <c r="U2626" s="11"/>
      <c r="V2626" s="11"/>
      <c r="W2626" s="11"/>
      <c r="X2626" s="11"/>
      <c r="Y2626" s="11"/>
      <c r="Z2626" s="11"/>
      <c r="AA2626" s="11"/>
      <c r="AB2626" s="11"/>
      <c r="AC2626" s="11"/>
      <c r="AD2626" s="11"/>
      <c r="AE2626" s="11"/>
      <c r="AF2626" s="11"/>
      <c r="AG2626" s="11"/>
      <c r="AH2626" s="11"/>
      <c r="AI2626" s="11"/>
      <c r="AJ2626" s="11"/>
      <c r="AK2626" s="11"/>
      <c r="AL2626" s="11"/>
      <c r="AM2626" s="11"/>
      <c r="AN2626" s="11"/>
      <c r="AO2626" s="11"/>
      <c r="AP2626" s="11"/>
      <c r="AQ2626" s="11"/>
      <c r="AR2626" s="11"/>
      <c r="AS2626" s="11"/>
      <c r="AT2626" s="11"/>
      <c r="AU2626" s="11"/>
      <c r="AV2626" s="11"/>
      <c r="AW2626" s="11"/>
      <c r="AX2626" s="11"/>
      <c r="AY2626" s="11"/>
      <c r="AZ2626" s="11"/>
      <c r="BA2626" s="11"/>
      <c r="BB2626" s="11"/>
      <c r="BC2626" s="11"/>
      <c r="BD2626" s="11"/>
      <c r="BE2626" s="11"/>
      <c r="BF2626" s="11"/>
      <c r="BG2626" s="11"/>
      <c r="BH2626" s="11"/>
      <c r="BI2626" s="11"/>
      <c r="BJ2626" s="11"/>
      <c r="BK2626" s="11"/>
      <c r="BL2626" s="11"/>
      <c r="BM2626" s="11"/>
      <c r="BN2626" s="11"/>
      <c r="BO2626" s="11"/>
      <c r="BP2626" s="1" t="str">
        <v>0- Port Costs</v>
      </c>
      <c r="BT2626" s="1" t="str">
        <v>0- Port Value</v>
      </c>
      <c r="BU2626" s="11"/>
    </row>
    <row r="2627" spans="8:73" hidden="1" outlineLevel="1" x14ac:dyDescent="0.3">
      <c r="H2627" s="1" t="str">
        <v>0 - BM Costs</v>
      </c>
      <c r="L2627" s="1" t="str">
        <v>0 - BM Port</v>
      </c>
      <c r="N2627" s="1" t="str">
        <v>0 - Port Assets</v>
      </c>
      <c r="O2627" s="11"/>
      <c r="P2627" s="11"/>
      <c r="Q2627" s="11"/>
      <c r="R2627" s="11"/>
      <c r="S2627" s="11"/>
      <c r="T2627" s="11"/>
      <c r="U2627" s="11"/>
      <c r="V2627" s="11"/>
      <c r="W2627" s="11"/>
      <c r="X2627" s="11"/>
      <c r="Y2627" s="11"/>
      <c r="Z2627" s="11"/>
      <c r="AA2627" s="11"/>
      <c r="AB2627" s="11"/>
      <c r="AC2627" s="11"/>
      <c r="AD2627" s="11"/>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c r="BC2627" s="11"/>
      <c r="BD2627" s="11"/>
      <c r="BE2627" s="11"/>
      <c r="BF2627" s="11"/>
      <c r="BG2627" s="11"/>
      <c r="BH2627" s="11"/>
      <c r="BI2627" s="11"/>
      <c r="BJ2627" s="11"/>
      <c r="BK2627" s="11"/>
      <c r="BL2627" s="11"/>
      <c r="BM2627" s="11"/>
      <c r="BN2627" s="11"/>
      <c r="BO2627" s="11"/>
      <c r="BP2627" s="1" t="str">
        <v>0- Port Costs</v>
      </c>
      <c r="BT2627" s="1" t="str">
        <v>0- Port Value</v>
      </c>
      <c r="BU2627" s="11"/>
    </row>
    <row r="2628" spans="8:73" hidden="1" outlineLevel="1" x14ac:dyDescent="0.3">
      <c r="H2628" s="1" t="str">
        <v>0 - BM Costs</v>
      </c>
      <c r="L2628" s="1" t="str">
        <v>0 - BM Port</v>
      </c>
      <c r="N2628" s="1" t="str">
        <v>0 - Port Assets</v>
      </c>
      <c r="O2628" s="11"/>
      <c r="P2628" s="11"/>
      <c r="Q2628" s="11"/>
      <c r="R2628" s="11"/>
      <c r="S2628" s="11"/>
      <c r="T2628" s="11"/>
      <c r="U2628" s="11"/>
      <c r="V2628" s="11"/>
      <c r="W2628" s="11"/>
      <c r="X2628" s="11"/>
      <c r="Y2628" s="11"/>
      <c r="Z2628" s="11"/>
      <c r="AA2628" s="11"/>
      <c r="AB2628" s="11"/>
      <c r="AC2628" s="11"/>
      <c r="AD2628" s="11"/>
      <c r="AE2628" s="11"/>
      <c r="AF2628" s="11"/>
      <c r="AG2628" s="11"/>
      <c r="AH2628" s="11"/>
      <c r="AI2628" s="11"/>
      <c r="AJ2628" s="11"/>
      <c r="AK2628" s="11"/>
      <c r="AL2628" s="11"/>
      <c r="AM2628" s="11"/>
      <c r="AN2628" s="11"/>
      <c r="AO2628" s="11"/>
      <c r="AP2628" s="11"/>
      <c r="AQ2628" s="11"/>
      <c r="AR2628" s="11"/>
      <c r="AS2628" s="11"/>
      <c r="AT2628" s="11"/>
      <c r="AU2628" s="11"/>
      <c r="AV2628" s="11"/>
      <c r="AW2628" s="11"/>
      <c r="AX2628" s="11"/>
      <c r="AY2628" s="11"/>
      <c r="AZ2628" s="11"/>
      <c r="BA2628" s="11"/>
      <c r="BB2628" s="11"/>
      <c r="BC2628" s="11"/>
      <c r="BD2628" s="11"/>
      <c r="BE2628" s="11"/>
      <c r="BF2628" s="11"/>
      <c r="BG2628" s="11"/>
      <c r="BH2628" s="11"/>
      <c r="BI2628" s="11"/>
      <c r="BJ2628" s="11"/>
      <c r="BK2628" s="11"/>
      <c r="BL2628" s="11"/>
      <c r="BM2628" s="11"/>
      <c r="BN2628" s="11"/>
      <c r="BO2628" s="11"/>
      <c r="BP2628" s="1" t="str">
        <v>0- Port Costs</v>
      </c>
      <c r="BT2628" s="1" t="str">
        <v>0- Port Value</v>
      </c>
      <c r="BU2628" s="11"/>
    </row>
    <row r="2629" spans="8:73" hidden="1" outlineLevel="1" x14ac:dyDescent="0.3">
      <c r="H2629" s="1" t="str">
        <v>0 - BM Costs</v>
      </c>
      <c r="L2629" s="1" t="str">
        <v>0 - BM Port</v>
      </c>
      <c r="N2629" s="1" t="str">
        <v>0 - Port Assets</v>
      </c>
      <c r="O2629" s="11"/>
      <c r="P2629" s="11"/>
      <c r="Q2629" s="11"/>
      <c r="R2629" s="11"/>
      <c r="S2629" s="11"/>
      <c r="T2629" s="11"/>
      <c r="U2629" s="11"/>
      <c r="V2629" s="11"/>
      <c r="W2629" s="11"/>
      <c r="X2629" s="11"/>
      <c r="Y2629" s="11"/>
      <c r="Z2629" s="11"/>
      <c r="AA2629" s="11"/>
      <c r="AB2629" s="11"/>
      <c r="AC2629" s="11"/>
      <c r="AD2629" s="11"/>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c r="BC2629" s="11"/>
      <c r="BD2629" s="11"/>
      <c r="BE2629" s="11"/>
      <c r="BF2629" s="11"/>
      <c r="BG2629" s="11"/>
      <c r="BH2629" s="11"/>
      <c r="BI2629" s="11"/>
      <c r="BJ2629" s="11"/>
      <c r="BK2629" s="11"/>
      <c r="BL2629" s="11"/>
      <c r="BM2629" s="11"/>
      <c r="BN2629" s="11"/>
      <c r="BO2629" s="11"/>
      <c r="BP2629" s="1" t="str">
        <v>0- Port Costs</v>
      </c>
      <c r="BT2629" s="1" t="str">
        <v>0- Port Value</v>
      </c>
      <c r="BU2629" s="11"/>
    </row>
    <row r="2630" spans="8:73" hidden="1" outlineLevel="1" x14ac:dyDescent="0.3">
      <c r="H2630" s="1" t="str">
        <v>0 - BM Costs</v>
      </c>
      <c r="L2630" s="1" t="str">
        <v>0 - BM Port</v>
      </c>
      <c r="N2630" s="1" t="str">
        <v>0 - Port Assets</v>
      </c>
      <c r="O2630" s="11"/>
      <c r="P2630" s="11"/>
      <c r="Q2630" s="11"/>
      <c r="R2630" s="11"/>
      <c r="S2630" s="11"/>
      <c r="T2630" s="11"/>
      <c r="U2630" s="11"/>
      <c r="V2630" s="11"/>
      <c r="W2630" s="11"/>
      <c r="X2630" s="11"/>
      <c r="Y2630" s="11"/>
      <c r="Z2630" s="11"/>
      <c r="AA2630" s="11"/>
      <c r="AB2630" s="11"/>
      <c r="AC2630" s="11"/>
      <c r="AD2630" s="11"/>
      <c r="AE2630" s="11"/>
      <c r="AF2630" s="11"/>
      <c r="AG2630" s="11"/>
      <c r="AH2630" s="11"/>
      <c r="AI2630" s="11"/>
      <c r="AJ2630" s="11"/>
      <c r="AK2630" s="11"/>
      <c r="AL2630" s="11"/>
      <c r="AM2630" s="11"/>
      <c r="AN2630" s="11"/>
      <c r="AO2630" s="11"/>
      <c r="AP2630" s="11"/>
      <c r="AQ2630" s="11"/>
      <c r="AR2630" s="11"/>
      <c r="AS2630" s="11"/>
      <c r="AT2630" s="11"/>
      <c r="AU2630" s="11"/>
      <c r="AV2630" s="11"/>
      <c r="AW2630" s="11"/>
      <c r="AX2630" s="11"/>
      <c r="AY2630" s="11"/>
      <c r="AZ2630" s="11"/>
      <c r="BA2630" s="11"/>
      <c r="BB2630" s="11"/>
      <c r="BC2630" s="11"/>
      <c r="BD2630" s="11"/>
      <c r="BE2630" s="11"/>
      <c r="BF2630" s="11"/>
      <c r="BG2630" s="11"/>
      <c r="BH2630" s="11"/>
      <c r="BI2630" s="11"/>
      <c r="BJ2630" s="11"/>
      <c r="BK2630" s="11"/>
      <c r="BL2630" s="11"/>
      <c r="BM2630" s="11"/>
      <c r="BN2630" s="11"/>
      <c r="BO2630" s="11"/>
      <c r="BP2630" s="1" t="str">
        <v>0- Port Costs</v>
      </c>
      <c r="BT2630" s="1" t="str">
        <v>0- Port Value</v>
      </c>
      <c r="BU2630" s="11"/>
    </row>
    <row r="2631" spans="8:73" hidden="1" outlineLevel="1" x14ac:dyDescent="0.3">
      <c r="H2631" s="1" t="str">
        <v>0 - BM Costs</v>
      </c>
      <c r="L2631" s="1" t="str">
        <v>0 - BM Port</v>
      </c>
      <c r="N2631" s="1" t="str">
        <v>0 - Port Assets</v>
      </c>
      <c r="O2631" s="11"/>
      <c r="P2631" s="11"/>
      <c r="Q2631" s="11"/>
      <c r="R2631" s="11"/>
      <c r="S2631" s="11"/>
      <c r="T2631" s="11"/>
      <c r="U2631" s="11"/>
      <c r="V2631" s="11"/>
      <c r="W2631" s="11"/>
      <c r="X2631" s="11"/>
      <c r="Y2631" s="11"/>
      <c r="Z2631" s="11"/>
      <c r="AA2631" s="11"/>
      <c r="AB2631" s="11"/>
      <c r="AC2631" s="11"/>
      <c r="AD2631" s="11"/>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c r="BC2631" s="11"/>
      <c r="BD2631" s="11"/>
      <c r="BE2631" s="11"/>
      <c r="BF2631" s="11"/>
      <c r="BG2631" s="11"/>
      <c r="BH2631" s="11"/>
      <c r="BI2631" s="11"/>
      <c r="BJ2631" s="11"/>
      <c r="BK2631" s="11"/>
      <c r="BL2631" s="11"/>
      <c r="BM2631" s="11"/>
      <c r="BN2631" s="11"/>
      <c r="BO2631" s="11"/>
      <c r="BP2631" s="1" t="str">
        <v>0- Port Costs</v>
      </c>
      <c r="BT2631" s="1" t="str">
        <v>0- Port Value</v>
      </c>
      <c r="BU2631" s="11"/>
    </row>
    <row r="2632" spans="8:73" hidden="1" outlineLevel="1" x14ac:dyDescent="0.3">
      <c r="H2632" s="1" t="str">
        <v>0 - BM Costs</v>
      </c>
      <c r="L2632" s="1" t="str">
        <v>0 - BM Port</v>
      </c>
      <c r="N2632" s="1" t="str">
        <v>0 - Port Assets</v>
      </c>
      <c r="O2632" s="11"/>
      <c r="P2632" s="11"/>
      <c r="Q2632" s="11"/>
      <c r="R2632" s="11"/>
      <c r="S2632" s="11"/>
      <c r="T2632" s="11"/>
      <c r="U2632" s="11"/>
      <c r="V2632" s="11"/>
      <c r="W2632" s="11"/>
      <c r="X2632" s="11"/>
      <c r="Y2632" s="11"/>
      <c r="Z2632" s="11"/>
      <c r="AA2632" s="11"/>
      <c r="AB2632" s="11"/>
      <c r="AC2632" s="11"/>
      <c r="AD2632" s="11"/>
      <c r="AE2632" s="11"/>
      <c r="AF2632" s="11"/>
      <c r="AG2632" s="11"/>
      <c r="AH2632" s="11"/>
      <c r="AI2632" s="11"/>
      <c r="AJ2632" s="11"/>
      <c r="AK2632" s="11"/>
      <c r="AL2632" s="11"/>
      <c r="AM2632" s="11"/>
      <c r="AN2632" s="11"/>
      <c r="AO2632" s="11"/>
      <c r="AP2632" s="11"/>
      <c r="AQ2632" s="11"/>
      <c r="AR2632" s="11"/>
      <c r="AS2632" s="11"/>
      <c r="AT2632" s="11"/>
      <c r="AU2632" s="11"/>
      <c r="AV2632" s="11"/>
      <c r="AW2632" s="11"/>
      <c r="AX2632" s="11"/>
      <c r="AY2632" s="11"/>
      <c r="AZ2632" s="11"/>
      <c r="BA2632" s="11"/>
      <c r="BB2632" s="11"/>
      <c r="BC2632" s="11"/>
      <c r="BD2632" s="11"/>
      <c r="BE2632" s="11"/>
      <c r="BF2632" s="11"/>
      <c r="BG2632" s="11"/>
      <c r="BH2632" s="11"/>
      <c r="BI2632" s="11"/>
      <c r="BJ2632" s="11"/>
      <c r="BK2632" s="11"/>
      <c r="BL2632" s="11"/>
      <c r="BM2632" s="11"/>
      <c r="BN2632" s="11"/>
      <c r="BO2632" s="11"/>
      <c r="BP2632" s="1" t="str">
        <v>0- Port Costs</v>
      </c>
      <c r="BT2632" s="1" t="str">
        <v>0- Port Value</v>
      </c>
      <c r="BU2632" s="11"/>
    </row>
    <row r="2633" spans="8:73" hidden="1" outlineLevel="1" x14ac:dyDescent="0.3">
      <c r="H2633" s="1" t="str">
        <v>0 - BM Costs</v>
      </c>
      <c r="L2633" s="1" t="str">
        <v>0 - BM Port</v>
      </c>
      <c r="N2633" s="1" t="str">
        <v>0 - Port Assets</v>
      </c>
      <c r="O2633" s="11"/>
      <c r="P2633" s="11"/>
      <c r="Q2633" s="11"/>
      <c r="R2633" s="11"/>
      <c r="S2633" s="11"/>
      <c r="T2633" s="11"/>
      <c r="U2633" s="11"/>
      <c r="V2633" s="11"/>
      <c r="W2633" s="11"/>
      <c r="X2633" s="11"/>
      <c r="Y2633" s="11"/>
      <c r="Z2633" s="11"/>
      <c r="AA2633" s="11"/>
      <c r="AB2633" s="11"/>
      <c r="AC2633" s="11"/>
      <c r="AD2633" s="11"/>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c r="BC2633" s="11"/>
      <c r="BD2633" s="11"/>
      <c r="BE2633" s="11"/>
      <c r="BF2633" s="11"/>
      <c r="BG2633" s="11"/>
      <c r="BH2633" s="11"/>
      <c r="BI2633" s="11"/>
      <c r="BJ2633" s="11"/>
      <c r="BK2633" s="11"/>
      <c r="BL2633" s="11"/>
      <c r="BM2633" s="11"/>
      <c r="BN2633" s="11"/>
      <c r="BO2633" s="11"/>
      <c r="BP2633" s="1" t="str">
        <v>0- Port Costs</v>
      </c>
      <c r="BT2633" s="1" t="str">
        <v>0- Port Value</v>
      </c>
      <c r="BU2633" s="11"/>
    </row>
    <row r="2634" spans="8:73" hidden="1" outlineLevel="1" x14ac:dyDescent="0.3">
      <c r="H2634" s="1" t="str">
        <v>0 - BM Costs</v>
      </c>
      <c r="L2634" s="1" t="str">
        <v>0 - BM Port</v>
      </c>
      <c r="N2634" s="1" t="str">
        <v>0 - Port Assets</v>
      </c>
      <c r="O2634" s="11"/>
      <c r="P2634" s="11"/>
      <c r="Q2634" s="11"/>
      <c r="R2634" s="11"/>
      <c r="S2634" s="11"/>
      <c r="T2634" s="11"/>
      <c r="U2634" s="11"/>
      <c r="V2634" s="11"/>
      <c r="W2634" s="11"/>
      <c r="X2634" s="11"/>
      <c r="Y2634" s="11"/>
      <c r="Z2634" s="11"/>
      <c r="AA2634" s="11"/>
      <c r="AB2634" s="11"/>
      <c r="AC2634" s="11"/>
      <c r="AD2634" s="11"/>
      <c r="AE2634" s="11"/>
      <c r="AF2634" s="11"/>
      <c r="AG2634" s="11"/>
      <c r="AH2634" s="11"/>
      <c r="AI2634" s="11"/>
      <c r="AJ2634" s="11"/>
      <c r="AK2634" s="11"/>
      <c r="AL2634" s="11"/>
      <c r="AM2634" s="11"/>
      <c r="AN2634" s="11"/>
      <c r="AO2634" s="11"/>
      <c r="AP2634" s="11"/>
      <c r="AQ2634" s="11"/>
      <c r="AR2634" s="11"/>
      <c r="AS2634" s="11"/>
      <c r="AT2634" s="11"/>
      <c r="AU2634" s="11"/>
      <c r="AV2634" s="11"/>
      <c r="AW2634" s="11"/>
      <c r="AX2634" s="11"/>
      <c r="AY2634" s="11"/>
      <c r="AZ2634" s="11"/>
      <c r="BA2634" s="11"/>
      <c r="BB2634" s="11"/>
      <c r="BC2634" s="11"/>
      <c r="BD2634" s="11"/>
      <c r="BE2634" s="11"/>
      <c r="BF2634" s="11"/>
      <c r="BG2634" s="11"/>
      <c r="BH2634" s="11"/>
      <c r="BI2634" s="11"/>
      <c r="BJ2634" s="11"/>
      <c r="BK2634" s="11"/>
      <c r="BL2634" s="11"/>
      <c r="BM2634" s="11"/>
      <c r="BN2634" s="11"/>
      <c r="BO2634" s="11"/>
      <c r="BP2634" s="1" t="str">
        <v>0- Port Costs</v>
      </c>
      <c r="BT2634" s="1" t="str">
        <v>0- Port Value</v>
      </c>
      <c r="BU2634" s="11"/>
    </row>
    <row r="2635" spans="8:73" hidden="1" outlineLevel="1" x14ac:dyDescent="0.3">
      <c r="H2635" s="1" t="str">
        <v>0 - BM Costs</v>
      </c>
      <c r="L2635" s="1" t="str">
        <v>0 - BM Port</v>
      </c>
      <c r="N2635" s="1" t="str">
        <v>0 - Port Assets</v>
      </c>
      <c r="O2635" s="11"/>
      <c r="P2635" s="11"/>
      <c r="Q2635" s="11"/>
      <c r="R2635" s="11"/>
      <c r="S2635" s="11"/>
      <c r="T2635" s="11"/>
      <c r="U2635" s="11"/>
      <c r="V2635" s="11"/>
      <c r="W2635" s="11"/>
      <c r="X2635" s="11"/>
      <c r="Y2635" s="11"/>
      <c r="Z2635" s="11"/>
      <c r="AA2635" s="11"/>
      <c r="AB2635" s="11"/>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c r="BC2635" s="11"/>
      <c r="BD2635" s="11"/>
      <c r="BE2635" s="11"/>
      <c r="BF2635" s="11"/>
      <c r="BG2635" s="11"/>
      <c r="BH2635" s="11"/>
      <c r="BI2635" s="11"/>
      <c r="BJ2635" s="11"/>
      <c r="BK2635" s="11"/>
      <c r="BL2635" s="11"/>
      <c r="BM2635" s="11"/>
      <c r="BN2635" s="11"/>
      <c r="BO2635" s="11"/>
      <c r="BP2635" s="1" t="str">
        <v>0- Port Costs</v>
      </c>
      <c r="BT2635" s="1" t="str">
        <v>0- Port Value</v>
      </c>
      <c r="BU2635" s="11"/>
    </row>
    <row r="2636" spans="8:73" hidden="1" outlineLevel="1" x14ac:dyDescent="0.3">
      <c r="H2636" s="1" t="str">
        <v>0 - BM Costs</v>
      </c>
      <c r="L2636" s="1" t="str">
        <v>0 - BM Port</v>
      </c>
      <c r="N2636" s="1" t="str">
        <v>0 - Port Assets</v>
      </c>
      <c r="O2636" s="11"/>
      <c r="P2636" s="11"/>
      <c r="Q2636" s="11"/>
      <c r="R2636" s="11"/>
      <c r="S2636" s="11"/>
      <c r="T2636" s="11"/>
      <c r="U2636" s="11"/>
      <c r="V2636" s="11"/>
      <c r="W2636" s="11"/>
      <c r="X2636" s="11"/>
      <c r="Y2636" s="11"/>
      <c r="Z2636" s="11"/>
      <c r="AA2636" s="11"/>
      <c r="AB2636" s="11"/>
      <c r="AC2636" s="11"/>
      <c r="AD2636" s="11"/>
      <c r="AE2636" s="11"/>
      <c r="AF2636" s="11"/>
      <c r="AG2636" s="11"/>
      <c r="AH2636" s="11"/>
      <c r="AI2636" s="11"/>
      <c r="AJ2636" s="11"/>
      <c r="AK2636" s="11"/>
      <c r="AL2636" s="11"/>
      <c r="AM2636" s="11"/>
      <c r="AN2636" s="11"/>
      <c r="AO2636" s="11"/>
      <c r="AP2636" s="11"/>
      <c r="AQ2636" s="11"/>
      <c r="AR2636" s="11"/>
      <c r="AS2636" s="11"/>
      <c r="AT2636" s="11"/>
      <c r="AU2636" s="11"/>
      <c r="AV2636" s="11"/>
      <c r="AW2636" s="11"/>
      <c r="AX2636" s="11"/>
      <c r="AY2636" s="11"/>
      <c r="AZ2636" s="11"/>
      <c r="BA2636" s="11"/>
      <c r="BB2636" s="11"/>
      <c r="BC2636" s="11"/>
      <c r="BD2636" s="11"/>
      <c r="BE2636" s="11"/>
      <c r="BF2636" s="11"/>
      <c r="BG2636" s="11"/>
      <c r="BH2636" s="11"/>
      <c r="BI2636" s="11"/>
      <c r="BJ2636" s="11"/>
      <c r="BK2636" s="11"/>
      <c r="BL2636" s="11"/>
      <c r="BM2636" s="11"/>
      <c r="BN2636" s="11"/>
      <c r="BO2636" s="11"/>
      <c r="BP2636" s="1" t="str">
        <v>0- Port Costs</v>
      </c>
      <c r="BT2636" s="1" t="str">
        <v>0- Port Value</v>
      </c>
      <c r="BU2636" s="11"/>
    </row>
    <row r="2637" spans="8:73" hidden="1" outlineLevel="1" x14ac:dyDescent="0.3">
      <c r="H2637" s="1" t="str">
        <v>0 - BM Costs</v>
      </c>
      <c r="L2637" s="1" t="str">
        <v>0 - BM Port</v>
      </c>
      <c r="N2637" s="1" t="str">
        <v>0 - Port Assets</v>
      </c>
      <c r="O2637" s="11"/>
      <c r="P2637" s="11"/>
      <c r="Q2637" s="11"/>
      <c r="R2637" s="11"/>
      <c r="S2637" s="11"/>
      <c r="T2637" s="11"/>
      <c r="U2637" s="11"/>
      <c r="V2637" s="11"/>
      <c r="W2637" s="11"/>
      <c r="X2637" s="11"/>
      <c r="Y2637" s="11"/>
      <c r="Z2637" s="11"/>
      <c r="AA2637" s="11"/>
      <c r="AB2637" s="11"/>
      <c r="AC2637" s="11"/>
      <c r="AD2637" s="11"/>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c r="BC2637" s="11"/>
      <c r="BD2637" s="11"/>
      <c r="BE2637" s="11"/>
      <c r="BF2637" s="11"/>
      <c r="BG2637" s="11"/>
      <c r="BH2637" s="11"/>
      <c r="BI2637" s="11"/>
      <c r="BJ2637" s="11"/>
      <c r="BK2637" s="11"/>
      <c r="BL2637" s="11"/>
      <c r="BM2637" s="11"/>
      <c r="BN2637" s="11"/>
      <c r="BO2637" s="11"/>
      <c r="BP2637" s="1" t="str">
        <v>0- Port Costs</v>
      </c>
      <c r="BT2637" s="1" t="str">
        <v>0- Port Value</v>
      </c>
      <c r="BU2637" s="11"/>
    </row>
    <row r="2638" spans="8:73" hidden="1" outlineLevel="1" x14ac:dyDescent="0.3">
      <c r="H2638" s="1" t="str">
        <v>0 - BM Costs</v>
      </c>
      <c r="L2638" s="1" t="str">
        <v>0 - BM Port</v>
      </c>
      <c r="N2638" s="1" t="str">
        <v>0 - Port Assets</v>
      </c>
      <c r="O2638" s="11"/>
      <c r="P2638" s="11"/>
      <c r="Q2638" s="11"/>
      <c r="R2638" s="11"/>
      <c r="S2638" s="11"/>
      <c r="T2638" s="11"/>
      <c r="U2638" s="11"/>
      <c r="V2638" s="11"/>
      <c r="W2638" s="11"/>
      <c r="X2638" s="11"/>
      <c r="Y2638" s="11"/>
      <c r="Z2638" s="11"/>
      <c r="AA2638" s="11"/>
      <c r="AB2638" s="11"/>
      <c r="AC2638" s="11"/>
      <c r="AD2638" s="11"/>
      <c r="AE2638" s="11"/>
      <c r="AF2638" s="11"/>
      <c r="AG2638" s="11"/>
      <c r="AH2638" s="11"/>
      <c r="AI2638" s="11"/>
      <c r="AJ2638" s="11"/>
      <c r="AK2638" s="11"/>
      <c r="AL2638" s="11"/>
      <c r="AM2638" s="11"/>
      <c r="AN2638" s="11"/>
      <c r="AO2638" s="11"/>
      <c r="AP2638" s="11"/>
      <c r="AQ2638" s="11"/>
      <c r="AR2638" s="11"/>
      <c r="AS2638" s="11"/>
      <c r="AT2638" s="11"/>
      <c r="AU2638" s="11"/>
      <c r="AV2638" s="11"/>
      <c r="AW2638" s="11"/>
      <c r="AX2638" s="11"/>
      <c r="AY2638" s="11"/>
      <c r="AZ2638" s="11"/>
      <c r="BA2638" s="11"/>
      <c r="BB2638" s="11"/>
      <c r="BC2638" s="11"/>
      <c r="BD2638" s="11"/>
      <c r="BE2638" s="11"/>
      <c r="BF2638" s="11"/>
      <c r="BG2638" s="11"/>
      <c r="BH2638" s="11"/>
      <c r="BI2638" s="11"/>
      <c r="BJ2638" s="11"/>
      <c r="BK2638" s="11"/>
      <c r="BL2638" s="11"/>
      <c r="BM2638" s="11"/>
      <c r="BN2638" s="11"/>
      <c r="BO2638" s="11"/>
      <c r="BP2638" s="1" t="str">
        <v>0- Port Costs</v>
      </c>
      <c r="BT2638" s="1" t="str">
        <v>0- Port Value</v>
      </c>
      <c r="BU2638" s="11"/>
    </row>
    <row r="2639" spans="8:73" hidden="1" outlineLevel="1" x14ac:dyDescent="0.3">
      <c r="H2639" s="1" t="str">
        <v>0 - BM Costs</v>
      </c>
      <c r="L2639" s="1" t="str">
        <v>0 - BM Port</v>
      </c>
      <c r="N2639" s="1" t="str">
        <v>0 - Port Assets</v>
      </c>
      <c r="O2639" s="11"/>
      <c r="P2639" s="11"/>
      <c r="Q2639" s="11"/>
      <c r="R2639" s="11"/>
      <c r="S2639" s="11"/>
      <c r="T2639" s="11"/>
      <c r="U2639" s="11"/>
      <c r="V2639" s="11"/>
      <c r="W2639" s="11"/>
      <c r="X2639" s="11"/>
      <c r="Y2639" s="11"/>
      <c r="Z2639" s="11"/>
      <c r="AA2639" s="11"/>
      <c r="AB2639" s="11"/>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c r="BC2639" s="11"/>
      <c r="BD2639" s="11"/>
      <c r="BE2639" s="11"/>
      <c r="BF2639" s="11"/>
      <c r="BG2639" s="11"/>
      <c r="BH2639" s="11"/>
      <c r="BI2639" s="11"/>
      <c r="BJ2639" s="11"/>
      <c r="BK2639" s="11"/>
      <c r="BL2639" s="11"/>
      <c r="BM2639" s="11"/>
      <c r="BN2639" s="11"/>
      <c r="BO2639" s="11"/>
      <c r="BP2639" s="1" t="str">
        <v>0- Port Costs</v>
      </c>
      <c r="BT2639" s="1" t="str">
        <v>0- Port Value</v>
      </c>
      <c r="BU2639" s="11"/>
    </row>
    <row r="2640" spans="8:73" hidden="1" outlineLevel="1" x14ac:dyDescent="0.3">
      <c r="H2640" s="1" t="str">
        <v>0 - BM Costs</v>
      </c>
      <c r="L2640" s="1" t="str">
        <v>0 - BM Port</v>
      </c>
      <c r="N2640" s="1" t="str">
        <v>0 - Port Assets</v>
      </c>
      <c r="O2640" s="11"/>
      <c r="P2640" s="11"/>
      <c r="Q2640" s="11"/>
      <c r="R2640" s="11"/>
      <c r="S2640" s="11"/>
      <c r="T2640" s="11"/>
      <c r="U2640" s="11"/>
      <c r="V2640" s="11"/>
      <c r="W2640" s="11"/>
      <c r="X2640" s="11"/>
      <c r="Y2640" s="11"/>
      <c r="Z2640" s="11"/>
      <c r="AA2640" s="11"/>
      <c r="AB2640" s="11"/>
      <c r="AC2640" s="11"/>
      <c r="AD2640" s="11"/>
      <c r="AE2640" s="11"/>
      <c r="AF2640" s="11"/>
      <c r="AG2640" s="11"/>
      <c r="AH2640" s="11"/>
      <c r="AI2640" s="11"/>
      <c r="AJ2640" s="11"/>
      <c r="AK2640" s="11"/>
      <c r="AL2640" s="11"/>
      <c r="AM2640" s="11"/>
      <c r="AN2640" s="11"/>
      <c r="AO2640" s="11"/>
      <c r="AP2640" s="11"/>
      <c r="AQ2640" s="11"/>
      <c r="AR2640" s="11"/>
      <c r="AS2640" s="11"/>
      <c r="AT2640" s="11"/>
      <c r="AU2640" s="11"/>
      <c r="AV2640" s="11"/>
      <c r="AW2640" s="11"/>
      <c r="AX2640" s="11"/>
      <c r="AY2640" s="11"/>
      <c r="AZ2640" s="11"/>
      <c r="BA2640" s="11"/>
      <c r="BB2640" s="11"/>
      <c r="BC2640" s="11"/>
      <c r="BD2640" s="11"/>
      <c r="BE2640" s="11"/>
      <c r="BF2640" s="11"/>
      <c r="BG2640" s="11"/>
      <c r="BH2640" s="11"/>
      <c r="BI2640" s="11"/>
      <c r="BJ2640" s="11"/>
      <c r="BK2640" s="11"/>
      <c r="BL2640" s="11"/>
      <c r="BM2640" s="11"/>
      <c r="BN2640" s="11"/>
      <c r="BO2640" s="11"/>
      <c r="BP2640" s="1" t="str">
        <v>0- Port Costs</v>
      </c>
      <c r="BT2640" s="1" t="str">
        <v>0- Port Value</v>
      </c>
      <c r="BU2640" s="11"/>
    </row>
    <row r="2641" spans="8:73" hidden="1" outlineLevel="1" x14ac:dyDescent="0.3">
      <c r="H2641" s="1" t="str">
        <v>0 - BM Costs</v>
      </c>
      <c r="L2641" s="1" t="str">
        <v>0 - BM Port</v>
      </c>
      <c r="N2641" s="1" t="str">
        <v>0 - Port Assets</v>
      </c>
      <c r="O2641" s="11"/>
      <c r="P2641" s="11"/>
      <c r="Q2641" s="11"/>
      <c r="R2641" s="11"/>
      <c r="S2641" s="11"/>
      <c r="T2641" s="11"/>
      <c r="U2641" s="11"/>
      <c r="V2641" s="11"/>
      <c r="W2641" s="11"/>
      <c r="X2641" s="11"/>
      <c r="Y2641" s="11"/>
      <c r="Z2641" s="11"/>
      <c r="AA2641" s="11"/>
      <c r="AB2641" s="11"/>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c r="AY2641" s="11"/>
      <c r="AZ2641" s="11"/>
      <c r="BA2641" s="11"/>
      <c r="BB2641" s="11"/>
      <c r="BC2641" s="11"/>
      <c r="BD2641" s="11"/>
      <c r="BE2641" s="11"/>
      <c r="BF2641" s="11"/>
      <c r="BG2641" s="11"/>
      <c r="BH2641" s="11"/>
      <c r="BI2641" s="11"/>
      <c r="BJ2641" s="11"/>
      <c r="BK2641" s="11"/>
      <c r="BL2641" s="11"/>
      <c r="BM2641" s="11"/>
      <c r="BN2641" s="11"/>
      <c r="BO2641" s="11"/>
      <c r="BP2641" s="1" t="str">
        <v>0- Port Costs</v>
      </c>
      <c r="BT2641" s="1" t="str">
        <v>0- Port Value</v>
      </c>
      <c r="BU2641" s="11"/>
    </row>
    <row r="2642" spans="8:73" hidden="1" outlineLevel="1" x14ac:dyDescent="0.3">
      <c r="H2642" s="1" t="str">
        <v>0 - BM Costs</v>
      </c>
      <c r="L2642" s="1" t="str">
        <v>0 - BM Port</v>
      </c>
      <c r="N2642" s="1" t="str">
        <v>0 - Port Assets</v>
      </c>
      <c r="O2642" s="11"/>
      <c r="P2642" s="11"/>
      <c r="Q2642" s="11"/>
      <c r="R2642" s="11"/>
      <c r="S2642" s="11"/>
      <c r="T2642" s="11"/>
      <c r="U2642" s="11"/>
      <c r="V2642" s="11"/>
      <c r="W2642" s="11"/>
      <c r="X2642" s="11"/>
      <c r="Y2642" s="11"/>
      <c r="Z2642" s="11"/>
      <c r="AA2642" s="11"/>
      <c r="AB2642" s="11"/>
      <c r="AC2642" s="11"/>
      <c r="AD2642" s="11"/>
      <c r="AE2642" s="11"/>
      <c r="AF2642" s="11"/>
      <c r="AG2642" s="11"/>
      <c r="AH2642" s="11"/>
      <c r="AI2642" s="11"/>
      <c r="AJ2642" s="11"/>
      <c r="AK2642" s="11"/>
      <c r="AL2642" s="11"/>
      <c r="AM2642" s="11"/>
      <c r="AN2642" s="11"/>
      <c r="AO2642" s="11"/>
      <c r="AP2642" s="11"/>
      <c r="AQ2642" s="11"/>
      <c r="AR2642" s="11"/>
      <c r="AS2642" s="11"/>
      <c r="AT2642" s="11"/>
      <c r="AU2642" s="11"/>
      <c r="AV2642" s="11"/>
      <c r="AW2642" s="11"/>
      <c r="AX2642" s="11"/>
      <c r="AY2642" s="11"/>
      <c r="AZ2642" s="11"/>
      <c r="BA2642" s="11"/>
      <c r="BB2642" s="11"/>
      <c r="BC2642" s="11"/>
      <c r="BD2642" s="11"/>
      <c r="BE2642" s="11"/>
      <c r="BF2642" s="11"/>
      <c r="BG2642" s="11"/>
      <c r="BH2642" s="11"/>
      <c r="BI2642" s="11"/>
      <c r="BJ2642" s="11"/>
      <c r="BK2642" s="11"/>
      <c r="BL2642" s="11"/>
      <c r="BM2642" s="11"/>
      <c r="BN2642" s="11"/>
      <c r="BO2642" s="11"/>
      <c r="BP2642" s="1" t="str">
        <v>0- Port Costs</v>
      </c>
      <c r="BT2642" s="1" t="str">
        <v>0- Port Value</v>
      </c>
      <c r="BU2642" s="11"/>
    </row>
    <row r="2643" spans="8:73" hidden="1" outlineLevel="1" x14ac:dyDescent="0.3">
      <c r="H2643" s="1" t="str">
        <v>0 - BM Costs</v>
      </c>
      <c r="L2643" s="1" t="str">
        <v>0 - BM Port</v>
      </c>
      <c r="N2643" s="1" t="str">
        <v>0 - Port Assets</v>
      </c>
      <c r="O2643" s="11"/>
      <c r="P2643" s="11"/>
      <c r="Q2643" s="11"/>
      <c r="R2643" s="11"/>
      <c r="S2643" s="11"/>
      <c r="T2643" s="11"/>
      <c r="U2643" s="11"/>
      <c r="V2643" s="11"/>
      <c r="W2643" s="11"/>
      <c r="X2643" s="11"/>
      <c r="Y2643" s="11"/>
      <c r="Z2643" s="11"/>
      <c r="AA2643" s="11"/>
      <c r="AB2643" s="11"/>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c r="BC2643" s="11"/>
      <c r="BD2643" s="11"/>
      <c r="BE2643" s="11"/>
      <c r="BF2643" s="11"/>
      <c r="BG2643" s="11"/>
      <c r="BH2643" s="11"/>
      <c r="BI2643" s="11"/>
      <c r="BJ2643" s="11"/>
      <c r="BK2643" s="11"/>
      <c r="BL2643" s="11"/>
      <c r="BM2643" s="11"/>
      <c r="BN2643" s="11"/>
      <c r="BO2643" s="11"/>
      <c r="BP2643" s="1" t="str">
        <v>0- Port Costs</v>
      </c>
      <c r="BT2643" s="1" t="str">
        <v>0- Port Value</v>
      </c>
      <c r="BU2643" s="11"/>
    </row>
    <row r="2644" spans="8:73" hidden="1" outlineLevel="1" x14ac:dyDescent="0.3">
      <c r="H2644" s="1" t="str">
        <v>0 - BM Costs</v>
      </c>
      <c r="L2644" s="1" t="str">
        <v>0 - BM Port</v>
      </c>
      <c r="N2644" s="1" t="str">
        <v>0 - Port Assets</v>
      </c>
      <c r="O2644" s="11"/>
      <c r="P2644" s="11"/>
      <c r="Q2644" s="11"/>
      <c r="R2644" s="11"/>
      <c r="S2644" s="11"/>
      <c r="T2644" s="11"/>
      <c r="U2644" s="11"/>
      <c r="V2644" s="11"/>
      <c r="W2644" s="11"/>
      <c r="X2644" s="11"/>
      <c r="Y2644" s="11"/>
      <c r="Z2644" s="11"/>
      <c r="AA2644" s="11"/>
      <c r="AB2644" s="11"/>
      <c r="AC2644" s="11"/>
      <c r="AD2644" s="11"/>
      <c r="AE2644" s="11"/>
      <c r="AF2644" s="11"/>
      <c r="AG2644" s="11"/>
      <c r="AH2644" s="11"/>
      <c r="AI2644" s="11"/>
      <c r="AJ2644" s="11"/>
      <c r="AK2644" s="11"/>
      <c r="AL2644" s="11"/>
      <c r="AM2644" s="11"/>
      <c r="AN2644" s="11"/>
      <c r="AO2644" s="11"/>
      <c r="AP2644" s="11"/>
      <c r="AQ2644" s="11"/>
      <c r="AR2644" s="11"/>
      <c r="AS2644" s="11"/>
      <c r="AT2644" s="11"/>
      <c r="AU2644" s="11"/>
      <c r="AV2644" s="11"/>
      <c r="AW2644" s="11"/>
      <c r="AX2644" s="11"/>
      <c r="AY2644" s="11"/>
      <c r="AZ2644" s="11"/>
      <c r="BA2644" s="11"/>
      <c r="BB2644" s="11"/>
      <c r="BC2644" s="11"/>
      <c r="BD2644" s="11"/>
      <c r="BE2644" s="11"/>
      <c r="BF2644" s="11"/>
      <c r="BG2644" s="11"/>
      <c r="BH2644" s="11"/>
      <c r="BI2644" s="11"/>
      <c r="BJ2644" s="11"/>
      <c r="BK2644" s="11"/>
      <c r="BL2644" s="11"/>
      <c r="BM2644" s="11"/>
      <c r="BN2644" s="11"/>
      <c r="BO2644" s="11"/>
      <c r="BP2644" s="1" t="str">
        <v>0- Port Costs</v>
      </c>
      <c r="BT2644" s="1" t="str">
        <v>0- Port Value</v>
      </c>
      <c r="BU2644" s="11"/>
    </row>
    <row r="2645" spans="8:73" hidden="1" outlineLevel="1" x14ac:dyDescent="0.3">
      <c r="H2645" s="1" t="str">
        <v>0 - BM Costs</v>
      </c>
      <c r="L2645" s="1" t="str">
        <v>0 - BM Port</v>
      </c>
      <c r="N2645" s="1" t="str">
        <v>0 - Port Assets</v>
      </c>
      <c r="O2645" s="11"/>
      <c r="P2645" s="11"/>
      <c r="Q2645" s="11"/>
      <c r="R2645" s="11"/>
      <c r="S2645" s="11"/>
      <c r="T2645" s="11"/>
      <c r="U2645" s="11"/>
      <c r="V2645" s="11"/>
      <c r="W2645" s="11"/>
      <c r="X2645" s="11"/>
      <c r="Y2645" s="11"/>
      <c r="Z2645" s="11"/>
      <c r="AA2645" s="11"/>
      <c r="AB2645" s="11"/>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c r="BC2645" s="11"/>
      <c r="BD2645" s="11"/>
      <c r="BE2645" s="11"/>
      <c r="BF2645" s="11"/>
      <c r="BG2645" s="11"/>
      <c r="BH2645" s="11"/>
      <c r="BI2645" s="11"/>
      <c r="BJ2645" s="11"/>
      <c r="BK2645" s="11"/>
      <c r="BL2645" s="11"/>
      <c r="BM2645" s="11"/>
      <c r="BN2645" s="11"/>
      <c r="BO2645" s="11"/>
      <c r="BP2645" s="1" t="str">
        <v>0- Port Costs</v>
      </c>
      <c r="BT2645" s="1" t="str">
        <v>0- Port Value</v>
      </c>
      <c r="BU2645" s="11"/>
    </row>
    <row r="2646" spans="8:73" hidden="1" outlineLevel="1" x14ac:dyDescent="0.3">
      <c r="H2646" s="1" t="str">
        <v>0 - BM Costs</v>
      </c>
      <c r="L2646" s="1" t="str">
        <v>0 - BM Port</v>
      </c>
      <c r="N2646" s="1" t="str">
        <v>0 - Port Assets</v>
      </c>
      <c r="O2646" s="11"/>
      <c r="P2646" s="11"/>
      <c r="Q2646" s="11"/>
      <c r="R2646" s="11"/>
      <c r="S2646" s="11"/>
      <c r="T2646" s="11"/>
      <c r="U2646" s="11"/>
      <c r="V2646" s="11"/>
      <c r="W2646" s="11"/>
      <c r="X2646" s="11"/>
      <c r="Y2646" s="11"/>
      <c r="Z2646" s="11"/>
      <c r="AA2646" s="11"/>
      <c r="AB2646" s="11"/>
      <c r="AC2646" s="11"/>
      <c r="AD2646" s="11"/>
      <c r="AE2646" s="11"/>
      <c r="AF2646" s="11"/>
      <c r="AG2646" s="11"/>
      <c r="AH2646" s="11"/>
      <c r="AI2646" s="11"/>
      <c r="AJ2646" s="11"/>
      <c r="AK2646" s="11"/>
      <c r="AL2646" s="11"/>
      <c r="AM2646" s="11"/>
      <c r="AN2646" s="11"/>
      <c r="AO2646" s="11"/>
      <c r="AP2646" s="11"/>
      <c r="AQ2646" s="11"/>
      <c r="AR2646" s="11"/>
      <c r="AS2646" s="11"/>
      <c r="AT2646" s="11"/>
      <c r="AU2646" s="11"/>
      <c r="AV2646" s="11"/>
      <c r="AW2646" s="11"/>
      <c r="AX2646" s="11"/>
      <c r="AY2646" s="11"/>
      <c r="AZ2646" s="11"/>
      <c r="BA2646" s="11"/>
      <c r="BB2646" s="11"/>
      <c r="BC2646" s="11"/>
      <c r="BD2646" s="11"/>
      <c r="BE2646" s="11"/>
      <c r="BF2646" s="11"/>
      <c r="BG2646" s="11"/>
      <c r="BH2646" s="11"/>
      <c r="BI2646" s="11"/>
      <c r="BJ2646" s="11"/>
      <c r="BK2646" s="11"/>
      <c r="BL2646" s="11"/>
      <c r="BM2646" s="11"/>
      <c r="BN2646" s="11"/>
      <c r="BO2646" s="11"/>
      <c r="BP2646" s="1" t="str">
        <v>0- Port Costs</v>
      </c>
      <c r="BT2646" s="1" t="str">
        <v>0- Port Value</v>
      </c>
      <c r="BU2646" s="11"/>
    </row>
    <row r="2647" spans="8:73" hidden="1" outlineLevel="1" x14ac:dyDescent="0.3">
      <c r="H2647" s="1" t="str">
        <v>0 - BM Costs</v>
      </c>
      <c r="L2647" s="1" t="str">
        <v>0 - BM Port</v>
      </c>
      <c r="N2647" s="1" t="str">
        <v>0 - Port Assets</v>
      </c>
      <c r="O2647" s="11"/>
      <c r="P2647" s="11"/>
      <c r="Q2647" s="11"/>
      <c r="R2647" s="11"/>
      <c r="S2647" s="11"/>
      <c r="T2647" s="11"/>
      <c r="U2647" s="11"/>
      <c r="V2647" s="11"/>
      <c r="W2647" s="11"/>
      <c r="X2647" s="11"/>
      <c r="Y2647" s="11"/>
      <c r="Z2647" s="11"/>
      <c r="AA2647" s="11"/>
      <c r="AB2647" s="11"/>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c r="BC2647" s="11"/>
      <c r="BD2647" s="11"/>
      <c r="BE2647" s="11"/>
      <c r="BF2647" s="11"/>
      <c r="BG2647" s="11"/>
      <c r="BH2647" s="11"/>
      <c r="BI2647" s="11"/>
      <c r="BJ2647" s="11"/>
      <c r="BK2647" s="11"/>
      <c r="BL2647" s="11"/>
      <c r="BM2647" s="11"/>
      <c r="BN2647" s="11"/>
      <c r="BO2647" s="11"/>
      <c r="BP2647" s="1" t="str">
        <v>0- Port Costs</v>
      </c>
      <c r="BT2647" s="1" t="str">
        <v>0- Port Value</v>
      </c>
      <c r="BU2647" s="11"/>
    </row>
    <row r="2648" spans="8:73" hidden="1" outlineLevel="1" x14ac:dyDescent="0.3">
      <c r="H2648" s="1" t="str">
        <v>0 - BM Costs</v>
      </c>
      <c r="L2648" s="1" t="str">
        <v>0 - BM Port</v>
      </c>
      <c r="N2648" s="1" t="str">
        <v>0 - Port Assets</v>
      </c>
      <c r="O2648" s="11"/>
      <c r="P2648" s="11"/>
      <c r="Q2648" s="11"/>
      <c r="R2648" s="11"/>
      <c r="S2648" s="11"/>
      <c r="T2648" s="11"/>
      <c r="U2648" s="11"/>
      <c r="V2648" s="11"/>
      <c r="W2648" s="11"/>
      <c r="X2648" s="11"/>
      <c r="Y2648" s="11"/>
      <c r="Z2648" s="11"/>
      <c r="AA2648" s="11"/>
      <c r="AB2648" s="11"/>
      <c r="AC2648" s="11"/>
      <c r="AD2648" s="11"/>
      <c r="AE2648" s="11"/>
      <c r="AF2648" s="11"/>
      <c r="AG2648" s="11"/>
      <c r="AH2648" s="11"/>
      <c r="AI2648" s="11"/>
      <c r="AJ2648" s="11"/>
      <c r="AK2648" s="11"/>
      <c r="AL2648" s="11"/>
      <c r="AM2648" s="11"/>
      <c r="AN2648" s="11"/>
      <c r="AO2648" s="11"/>
      <c r="AP2648" s="11"/>
      <c r="AQ2648" s="11"/>
      <c r="AR2648" s="11"/>
      <c r="AS2648" s="11"/>
      <c r="AT2648" s="11"/>
      <c r="AU2648" s="11"/>
      <c r="AV2648" s="11"/>
      <c r="AW2648" s="11"/>
      <c r="AX2648" s="11"/>
      <c r="AY2648" s="11"/>
      <c r="AZ2648" s="11"/>
      <c r="BA2648" s="11"/>
      <c r="BB2648" s="11"/>
      <c r="BC2648" s="11"/>
      <c r="BD2648" s="11"/>
      <c r="BE2648" s="11"/>
      <c r="BF2648" s="11"/>
      <c r="BG2648" s="11"/>
      <c r="BH2648" s="11"/>
      <c r="BI2648" s="11"/>
      <c r="BJ2648" s="11"/>
      <c r="BK2648" s="11"/>
      <c r="BL2648" s="11"/>
      <c r="BM2648" s="11"/>
      <c r="BN2648" s="11"/>
      <c r="BO2648" s="11"/>
      <c r="BP2648" s="1" t="str">
        <v>0- Port Costs</v>
      </c>
      <c r="BT2648" s="1" t="str">
        <v>0- Port Value</v>
      </c>
      <c r="BU2648" s="11"/>
    </row>
    <row r="2649" spans="8:73" hidden="1" outlineLevel="1" x14ac:dyDescent="0.3">
      <c r="H2649" s="1" t="str">
        <v>0 - BM Costs</v>
      </c>
      <c r="L2649" s="1" t="str">
        <v>0 - BM Port</v>
      </c>
      <c r="N2649" s="1" t="str">
        <v>0 - Port Assets</v>
      </c>
      <c r="O2649" s="11"/>
      <c r="P2649" s="11"/>
      <c r="Q2649" s="11"/>
      <c r="R2649" s="11"/>
      <c r="S2649" s="11"/>
      <c r="T2649" s="11"/>
      <c r="U2649" s="11"/>
      <c r="V2649" s="11"/>
      <c r="W2649" s="11"/>
      <c r="X2649" s="11"/>
      <c r="Y2649" s="11"/>
      <c r="Z2649" s="11"/>
      <c r="AA2649" s="11"/>
      <c r="AB2649" s="11"/>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c r="BC2649" s="11"/>
      <c r="BD2649" s="11"/>
      <c r="BE2649" s="11"/>
      <c r="BF2649" s="11"/>
      <c r="BG2649" s="11"/>
      <c r="BH2649" s="11"/>
      <c r="BI2649" s="11"/>
      <c r="BJ2649" s="11"/>
      <c r="BK2649" s="11"/>
      <c r="BL2649" s="11"/>
      <c r="BM2649" s="11"/>
      <c r="BN2649" s="11"/>
      <c r="BO2649" s="11"/>
      <c r="BP2649" s="1" t="str">
        <v>0- Port Costs</v>
      </c>
      <c r="BT2649" s="1" t="str">
        <v>0- Port Value</v>
      </c>
      <c r="BU2649" s="11"/>
    </row>
    <row r="2650" spans="8:73" hidden="1" outlineLevel="1" x14ac:dyDescent="0.3">
      <c r="H2650" s="1" t="str">
        <v>0 - BM Costs</v>
      </c>
      <c r="L2650" s="1" t="str">
        <v>0 - BM Port</v>
      </c>
      <c r="N2650" s="1" t="str">
        <v>0 - Port Assets</v>
      </c>
      <c r="O2650" s="11"/>
      <c r="P2650" s="11"/>
      <c r="Q2650" s="11"/>
      <c r="R2650" s="11"/>
      <c r="S2650" s="11"/>
      <c r="T2650" s="11"/>
      <c r="U2650" s="11"/>
      <c r="V2650" s="11"/>
      <c r="W2650" s="11"/>
      <c r="X2650" s="11"/>
      <c r="Y2650" s="11"/>
      <c r="Z2650" s="11"/>
      <c r="AA2650" s="11"/>
      <c r="AB2650" s="11"/>
      <c r="AC2650" s="11"/>
      <c r="AD2650" s="11"/>
      <c r="AE2650" s="11"/>
      <c r="AF2650" s="11"/>
      <c r="AG2650" s="11"/>
      <c r="AH2650" s="11"/>
      <c r="AI2650" s="11"/>
      <c r="AJ2650" s="11"/>
      <c r="AK2650" s="11"/>
      <c r="AL2650" s="11"/>
      <c r="AM2650" s="11"/>
      <c r="AN2650" s="11"/>
      <c r="AO2650" s="11"/>
      <c r="AP2650" s="11"/>
      <c r="AQ2650" s="11"/>
      <c r="AR2650" s="11"/>
      <c r="AS2650" s="11"/>
      <c r="AT2650" s="11"/>
      <c r="AU2650" s="11"/>
      <c r="AV2650" s="11"/>
      <c r="AW2650" s="11"/>
      <c r="AX2650" s="11"/>
      <c r="AY2650" s="11"/>
      <c r="AZ2650" s="11"/>
      <c r="BA2650" s="11"/>
      <c r="BB2650" s="11"/>
      <c r="BC2650" s="11"/>
      <c r="BD2650" s="11"/>
      <c r="BE2650" s="11"/>
      <c r="BF2650" s="11"/>
      <c r="BG2650" s="11"/>
      <c r="BH2650" s="11"/>
      <c r="BI2650" s="11"/>
      <c r="BJ2650" s="11"/>
      <c r="BK2650" s="11"/>
      <c r="BL2650" s="11"/>
      <c r="BM2650" s="11"/>
      <c r="BN2650" s="11"/>
      <c r="BO2650" s="11"/>
      <c r="BP2650" s="1" t="str">
        <v>0- Port Costs</v>
      </c>
      <c r="BT2650" s="1" t="str">
        <v>0- Port Value</v>
      </c>
      <c r="BU2650" s="11"/>
    </row>
    <row r="2651" spans="8:73" hidden="1" outlineLevel="1" x14ac:dyDescent="0.3">
      <c r="H2651" s="1" t="str">
        <v>0 - BM Costs</v>
      </c>
      <c r="L2651" s="1" t="str">
        <v>0 - BM Port</v>
      </c>
      <c r="N2651" s="1" t="str">
        <v>0 - Port Assets</v>
      </c>
      <c r="O2651" s="11"/>
      <c r="P2651" s="11"/>
      <c r="Q2651" s="11"/>
      <c r="R2651" s="11"/>
      <c r="S2651" s="11"/>
      <c r="T2651" s="11"/>
      <c r="U2651" s="11"/>
      <c r="V2651" s="11"/>
      <c r="W2651" s="11"/>
      <c r="X2651" s="11"/>
      <c r="Y2651" s="11"/>
      <c r="Z2651" s="11"/>
      <c r="AA2651" s="11"/>
      <c r="AB2651" s="11"/>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c r="BC2651" s="11"/>
      <c r="BD2651" s="11"/>
      <c r="BE2651" s="11"/>
      <c r="BF2651" s="11"/>
      <c r="BG2651" s="11"/>
      <c r="BH2651" s="11"/>
      <c r="BI2651" s="11"/>
      <c r="BJ2651" s="11"/>
      <c r="BK2651" s="11"/>
      <c r="BL2651" s="11"/>
      <c r="BM2651" s="11"/>
      <c r="BN2651" s="11"/>
      <c r="BO2651" s="11"/>
      <c r="BP2651" s="1" t="str">
        <v>0- Port Costs</v>
      </c>
      <c r="BT2651" s="1" t="str">
        <v>0- Port Value</v>
      </c>
      <c r="BU2651" s="11"/>
    </row>
    <row r="2652" spans="8:73" hidden="1" outlineLevel="1" x14ac:dyDescent="0.3">
      <c r="H2652" s="1" t="str">
        <v>0 - BM Costs</v>
      </c>
      <c r="L2652" s="1" t="str">
        <v>0 - BM Port</v>
      </c>
      <c r="N2652" s="1" t="str">
        <v>0 - Port Assets</v>
      </c>
      <c r="O2652" s="11"/>
      <c r="P2652" s="11"/>
      <c r="Q2652" s="11"/>
      <c r="R2652" s="11"/>
      <c r="S2652" s="11"/>
      <c r="T2652" s="11"/>
      <c r="U2652" s="11"/>
      <c r="V2652" s="11"/>
      <c r="W2652" s="11"/>
      <c r="X2652" s="11"/>
      <c r="Y2652" s="11"/>
      <c r="Z2652" s="11"/>
      <c r="AA2652" s="11"/>
      <c r="AB2652" s="11"/>
      <c r="AC2652" s="11"/>
      <c r="AD2652" s="11"/>
      <c r="AE2652" s="11"/>
      <c r="AF2652" s="11"/>
      <c r="AG2652" s="11"/>
      <c r="AH2652" s="11"/>
      <c r="AI2652" s="11"/>
      <c r="AJ2652" s="11"/>
      <c r="AK2652" s="11"/>
      <c r="AL2652" s="11"/>
      <c r="AM2652" s="11"/>
      <c r="AN2652" s="11"/>
      <c r="AO2652" s="11"/>
      <c r="AP2652" s="11"/>
      <c r="AQ2652" s="11"/>
      <c r="AR2652" s="11"/>
      <c r="AS2652" s="11"/>
      <c r="AT2652" s="11"/>
      <c r="AU2652" s="11"/>
      <c r="AV2652" s="11"/>
      <c r="AW2652" s="11"/>
      <c r="AX2652" s="11"/>
      <c r="AY2652" s="11"/>
      <c r="AZ2652" s="11"/>
      <c r="BA2652" s="11"/>
      <c r="BB2652" s="11"/>
      <c r="BC2652" s="11"/>
      <c r="BD2652" s="11"/>
      <c r="BE2652" s="11"/>
      <c r="BF2652" s="11"/>
      <c r="BG2652" s="11"/>
      <c r="BH2652" s="11"/>
      <c r="BI2652" s="11"/>
      <c r="BJ2652" s="11"/>
      <c r="BK2652" s="11"/>
      <c r="BL2652" s="11"/>
      <c r="BM2652" s="11"/>
      <c r="BN2652" s="11"/>
      <c r="BO2652" s="11"/>
      <c r="BP2652" s="1" t="str">
        <v>0- Port Costs</v>
      </c>
      <c r="BT2652" s="1" t="str">
        <v>0- Port Value</v>
      </c>
      <c r="BU2652" s="11"/>
    </row>
    <row r="2653" spans="8:73" hidden="1" outlineLevel="1" x14ac:dyDescent="0.3">
      <c r="H2653" s="1" t="str">
        <v>0 - BM Costs</v>
      </c>
      <c r="L2653" s="1" t="str">
        <v>0 - BM Port</v>
      </c>
      <c r="N2653" s="1" t="str">
        <v>0 - Port Assets</v>
      </c>
      <c r="O2653" s="11"/>
      <c r="P2653" s="11"/>
      <c r="Q2653" s="11"/>
      <c r="R2653" s="11"/>
      <c r="S2653" s="11"/>
      <c r="T2653" s="11"/>
      <c r="U2653" s="11"/>
      <c r="V2653" s="11"/>
      <c r="W2653" s="11"/>
      <c r="X2653" s="11"/>
      <c r="Y2653" s="11"/>
      <c r="Z2653" s="11"/>
      <c r="AA2653" s="11"/>
      <c r="AB2653" s="11"/>
      <c r="AC2653" s="11"/>
      <c r="AD2653" s="11"/>
      <c r="AE2653" s="11"/>
      <c r="AF2653" s="11"/>
      <c r="AG2653" s="11"/>
      <c r="AH2653" s="11"/>
      <c r="AI2653" s="11"/>
      <c r="AJ2653" s="11"/>
      <c r="AK2653" s="11"/>
      <c r="AL2653" s="11"/>
      <c r="AM2653" s="11"/>
      <c r="AN2653" s="11"/>
      <c r="AO2653" s="11"/>
      <c r="AP2653" s="11"/>
      <c r="AQ2653" s="11"/>
      <c r="AR2653" s="11"/>
      <c r="AS2653" s="11"/>
      <c r="AT2653" s="11"/>
      <c r="AU2653" s="11"/>
      <c r="AV2653" s="11"/>
      <c r="AW2653" s="11"/>
      <c r="AX2653" s="11"/>
      <c r="AY2653" s="11"/>
      <c r="AZ2653" s="11"/>
      <c r="BA2653" s="11"/>
      <c r="BB2653" s="11"/>
      <c r="BC2653" s="11"/>
      <c r="BD2653" s="11"/>
      <c r="BE2653" s="11"/>
      <c r="BF2653" s="11"/>
      <c r="BG2653" s="11"/>
      <c r="BH2653" s="11"/>
      <c r="BI2653" s="11"/>
      <c r="BJ2653" s="11"/>
      <c r="BK2653" s="11"/>
      <c r="BL2653" s="11"/>
      <c r="BM2653" s="11"/>
      <c r="BN2653" s="11"/>
      <c r="BO2653" s="11"/>
      <c r="BP2653" s="1" t="str">
        <v>0- Port Costs</v>
      </c>
      <c r="BT2653" s="1" t="str">
        <v>0- Port Value</v>
      </c>
      <c r="BU2653" s="11"/>
    </row>
    <row r="2654" spans="8:73" hidden="1" outlineLevel="1" x14ac:dyDescent="0.3">
      <c r="H2654" s="1" t="str">
        <v>0 - BM Costs</v>
      </c>
      <c r="L2654" s="1" t="str">
        <v>0 - BM Port</v>
      </c>
      <c r="N2654" s="1" t="str">
        <v>0 - Port Assets</v>
      </c>
      <c r="O2654" s="11"/>
      <c r="P2654" s="11"/>
      <c r="Q2654" s="11"/>
      <c r="R2654" s="11"/>
      <c r="S2654" s="11"/>
      <c r="T2654" s="11"/>
      <c r="U2654" s="11"/>
      <c r="V2654" s="11"/>
      <c r="W2654" s="11"/>
      <c r="X2654" s="11"/>
      <c r="Y2654" s="11"/>
      <c r="Z2654" s="11"/>
      <c r="AA2654" s="11"/>
      <c r="AB2654" s="11"/>
      <c r="AC2654" s="11"/>
      <c r="AD2654" s="11"/>
      <c r="AE2654" s="11"/>
      <c r="AF2654" s="11"/>
      <c r="AG2654" s="11"/>
      <c r="AH2654" s="11"/>
      <c r="AI2654" s="11"/>
      <c r="AJ2654" s="11"/>
      <c r="AK2654" s="11"/>
      <c r="AL2654" s="11"/>
      <c r="AM2654" s="11"/>
      <c r="AN2654" s="11"/>
      <c r="AO2654" s="11"/>
      <c r="AP2654" s="11"/>
      <c r="AQ2654" s="11"/>
      <c r="AR2654" s="11"/>
      <c r="AS2654" s="11"/>
      <c r="AT2654" s="11"/>
      <c r="AU2654" s="11"/>
      <c r="AV2654" s="11"/>
      <c r="AW2654" s="11"/>
      <c r="AX2654" s="11"/>
      <c r="AY2654" s="11"/>
      <c r="AZ2654" s="11"/>
      <c r="BA2654" s="11"/>
      <c r="BB2654" s="11"/>
      <c r="BC2654" s="11"/>
      <c r="BD2654" s="11"/>
      <c r="BE2654" s="11"/>
      <c r="BF2654" s="11"/>
      <c r="BG2654" s="11"/>
      <c r="BH2654" s="11"/>
      <c r="BI2654" s="11"/>
      <c r="BJ2654" s="11"/>
      <c r="BK2654" s="11"/>
      <c r="BL2654" s="11"/>
      <c r="BM2654" s="11"/>
      <c r="BN2654" s="11"/>
      <c r="BO2654" s="11"/>
      <c r="BP2654" s="1" t="str">
        <v>0- Port Costs</v>
      </c>
      <c r="BT2654" s="1" t="str">
        <v>0- Port Value</v>
      </c>
      <c r="BU2654" s="11"/>
    </row>
    <row r="2655" spans="8:73" hidden="1" outlineLevel="1" x14ac:dyDescent="0.3">
      <c r="H2655" s="1" t="str">
        <v>0 - BM Costs</v>
      </c>
      <c r="L2655" s="1" t="str">
        <v>0 - BM Port</v>
      </c>
      <c r="N2655" s="1" t="str">
        <v>0 - Port Assets</v>
      </c>
      <c r="O2655" s="11"/>
      <c r="P2655" s="11"/>
      <c r="Q2655" s="11"/>
      <c r="R2655" s="11"/>
      <c r="S2655" s="11"/>
      <c r="T2655" s="11"/>
      <c r="U2655" s="11"/>
      <c r="V2655" s="11"/>
      <c r="W2655" s="11"/>
      <c r="X2655" s="11"/>
      <c r="Y2655" s="11"/>
      <c r="Z2655" s="11"/>
      <c r="AA2655" s="11"/>
      <c r="AB2655" s="11"/>
      <c r="AC2655" s="11"/>
      <c r="AD2655" s="11"/>
      <c r="AE2655" s="11"/>
      <c r="AF2655" s="11"/>
      <c r="AG2655" s="11"/>
      <c r="AH2655" s="11"/>
      <c r="AI2655" s="11"/>
      <c r="AJ2655" s="11"/>
      <c r="AK2655" s="11"/>
      <c r="AL2655" s="11"/>
      <c r="AM2655" s="11"/>
      <c r="AN2655" s="11"/>
      <c r="AO2655" s="11"/>
      <c r="AP2655" s="11"/>
      <c r="AQ2655" s="11"/>
      <c r="AR2655" s="11"/>
      <c r="AS2655" s="11"/>
      <c r="AT2655" s="11"/>
      <c r="AU2655" s="11"/>
      <c r="AV2655" s="11"/>
      <c r="AW2655" s="11"/>
      <c r="AX2655" s="11"/>
      <c r="AY2655" s="11"/>
      <c r="AZ2655" s="11"/>
      <c r="BA2655" s="11"/>
      <c r="BB2655" s="11"/>
      <c r="BC2655" s="11"/>
      <c r="BD2655" s="11"/>
      <c r="BE2655" s="11"/>
      <c r="BF2655" s="11"/>
      <c r="BG2655" s="11"/>
      <c r="BH2655" s="11"/>
      <c r="BI2655" s="11"/>
      <c r="BJ2655" s="11"/>
      <c r="BK2655" s="11"/>
      <c r="BL2655" s="11"/>
      <c r="BM2655" s="11"/>
      <c r="BN2655" s="11"/>
      <c r="BO2655" s="11"/>
      <c r="BP2655" s="1" t="str">
        <v>0- Port Costs</v>
      </c>
      <c r="BT2655" s="1" t="str">
        <v>0- Port Value</v>
      </c>
      <c r="BU2655" s="11"/>
    </row>
    <row r="2656" spans="8:73" hidden="1" outlineLevel="1" x14ac:dyDescent="0.3">
      <c r="H2656" s="1" t="str">
        <v>0 - BM Costs</v>
      </c>
      <c r="L2656" s="1" t="str">
        <v>0 - BM Port</v>
      </c>
      <c r="N2656" s="1" t="str">
        <v>0 - Port Assets</v>
      </c>
      <c r="O2656" s="11"/>
      <c r="P2656" s="11"/>
      <c r="Q2656" s="11"/>
      <c r="R2656" s="11"/>
      <c r="S2656" s="11"/>
      <c r="T2656" s="11"/>
      <c r="U2656" s="11"/>
      <c r="V2656" s="11"/>
      <c r="W2656" s="11"/>
      <c r="X2656" s="11"/>
      <c r="Y2656" s="11"/>
      <c r="Z2656" s="11"/>
      <c r="AA2656" s="11"/>
      <c r="AB2656" s="11"/>
      <c r="AC2656" s="11"/>
      <c r="AD2656" s="11"/>
      <c r="AE2656" s="11"/>
      <c r="AF2656" s="11"/>
      <c r="AG2656" s="11"/>
      <c r="AH2656" s="11"/>
      <c r="AI2656" s="11"/>
      <c r="AJ2656" s="11"/>
      <c r="AK2656" s="11"/>
      <c r="AL2656" s="11"/>
      <c r="AM2656" s="11"/>
      <c r="AN2656" s="11"/>
      <c r="AO2656" s="11"/>
      <c r="AP2656" s="11"/>
      <c r="AQ2656" s="11"/>
      <c r="AR2656" s="11"/>
      <c r="AS2656" s="11"/>
      <c r="AT2656" s="11"/>
      <c r="AU2656" s="11"/>
      <c r="AV2656" s="11"/>
      <c r="AW2656" s="11"/>
      <c r="AX2656" s="11"/>
      <c r="AY2656" s="11"/>
      <c r="AZ2656" s="11"/>
      <c r="BA2656" s="11"/>
      <c r="BB2656" s="11"/>
      <c r="BC2656" s="11"/>
      <c r="BD2656" s="11"/>
      <c r="BE2656" s="11"/>
      <c r="BF2656" s="11"/>
      <c r="BG2656" s="11"/>
      <c r="BH2656" s="11"/>
      <c r="BI2656" s="11"/>
      <c r="BJ2656" s="11"/>
      <c r="BK2656" s="11"/>
      <c r="BL2656" s="11"/>
      <c r="BM2656" s="11"/>
      <c r="BN2656" s="11"/>
      <c r="BO2656" s="11"/>
      <c r="BP2656" s="1" t="str">
        <v>0- Port Costs</v>
      </c>
      <c r="BT2656" s="1" t="str">
        <v>0- Port Value</v>
      </c>
      <c r="BU2656" s="11"/>
    </row>
    <row r="2657" spans="8:73" hidden="1" outlineLevel="1" x14ac:dyDescent="0.3">
      <c r="H2657" s="1" t="str">
        <v>0 - BM Costs</v>
      </c>
      <c r="L2657" s="1" t="str">
        <v>0 - BM Port</v>
      </c>
      <c r="N2657" s="1" t="str">
        <v>0 - Port Assets</v>
      </c>
      <c r="O2657" s="11"/>
      <c r="P2657" s="11"/>
      <c r="Q2657" s="11"/>
      <c r="R2657" s="11"/>
      <c r="S2657" s="11"/>
      <c r="T2657" s="11"/>
      <c r="U2657" s="11"/>
      <c r="V2657" s="11"/>
      <c r="W2657" s="11"/>
      <c r="X2657" s="11"/>
      <c r="Y2657" s="11"/>
      <c r="Z2657" s="11"/>
      <c r="AA2657" s="11"/>
      <c r="AB2657" s="11"/>
      <c r="AC2657" s="11"/>
      <c r="AD2657" s="11"/>
      <c r="AE2657" s="11"/>
      <c r="AF2657" s="11"/>
      <c r="AG2657" s="11"/>
      <c r="AH2657" s="11"/>
      <c r="AI2657" s="11"/>
      <c r="AJ2657" s="11"/>
      <c r="AK2657" s="11"/>
      <c r="AL2657" s="11"/>
      <c r="AM2657" s="11"/>
      <c r="AN2657" s="11"/>
      <c r="AO2657" s="11"/>
      <c r="AP2657" s="11"/>
      <c r="AQ2657" s="11"/>
      <c r="AR2657" s="11"/>
      <c r="AS2657" s="11"/>
      <c r="AT2657" s="11"/>
      <c r="AU2657" s="11"/>
      <c r="AV2657" s="11"/>
      <c r="AW2657" s="11"/>
      <c r="AX2657" s="11"/>
      <c r="AY2657" s="11"/>
      <c r="AZ2657" s="11"/>
      <c r="BA2657" s="11"/>
      <c r="BB2657" s="11"/>
      <c r="BC2657" s="11"/>
      <c r="BD2657" s="11"/>
      <c r="BE2657" s="11"/>
      <c r="BF2657" s="11"/>
      <c r="BG2657" s="11"/>
      <c r="BH2657" s="11"/>
      <c r="BI2657" s="11"/>
      <c r="BJ2657" s="11"/>
      <c r="BK2657" s="11"/>
      <c r="BL2657" s="11"/>
      <c r="BM2657" s="11"/>
      <c r="BN2657" s="11"/>
      <c r="BO2657" s="11"/>
      <c r="BP2657" s="1" t="str">
        <v>0- Port Costs</v>
      </c>
      <c r="BT2657" s="1" t="str">
        <v>0- Port Value</v>
      </c>
      <c r="BU2657" s="11"/>
    </row>
    <row r="2658" spans="8:73" hidden="1" outlineLevel="1" x14ac:dyDescent="0.3">
      <c r="H2658" s="1" t="str">
        <v>0 - BM Costs</v>
      </c>
      <c r="L2658" s="1" t="str">
        <v>0 - BM Port</v>
      </c>
      <c r="N2658" s="1" t="str">
        <v>0 - Port Assets</v>
      </c>
      <c r="O2658" s="11"/>
      <c r="P2658" s="11"/>
      <c r="Q2658" s="11"/>
      <c r="R2658" s="11"/>
      <c r="S2658" s="11"/>
      <c r="T2658" s="11"/>
      <c r="U2658" s="11"/>
      <c r="V2658" s="11"/>
      <c r="W2658" s="11"/>
      <c r="X2658" s="11"/>
      <c r="Y2658" s="11"/>
      <c r="Z2658" s="11"/>
      <c r="AA2658" s="11"/>
      <c r="AB2658" s="11"/>
      <c r="AC2658" s="11"/>
      <c r="AD2658" s="11"/>
      <c r="AE2658" s="11"/>
      <c r="AF2658" s="11"/>
      <c r="AG2658" s="11"/>
      <c r="AH2658" s="11"/>
      <c r="AI2658" s="11"/>
      <c r="AJ2658" s="11"/>
      <c r="AK2658" s="11"/>
      <c r="AL2658" s="11"/>
      <c r="AM2658" s="11"/>
      <c r="AN2658" s="11"/>
      <c r="AO2658" s="11"/>
      <c r="AP2658" s="11"/>
      <c r="AQ2658" s="11"/>
      <c r="AR2658" s="11"/>
      <c r="AS2658" s="11"/>
      <c r="AT2658" s="11"/>
      <c r="AU2658" s="11"/>
      <c r="AV2658" s="11"/>
      <c r="AW2658" s="11"/>
      <c r="AX2658" s="11"/>
      <c r="AY2658" s="11"/>
      <c r="AZ2658" s="11"/>
      <c r="BA2658" s="11"/>
      <c r="BB2658" s="11"/>
      <c r="BC2658" s="11"/>
      <c r="BD2658" s="11"/>
      <c r="BE2658" s="11"/>
      <c r="BF2658" s="11"/>
      <c r="BG2658" s="11"/>
      <c r="BH2658" s="11"/>
      <c r="BI2658" s="11"/>
      <c r="BJ2658" s="11"/>
      <c r="BK2658" s="11"/>
      <c r="BL2658" s="11"/>
      <c r="BM2658" s="11"/>
      <c r="BN2658" s="11"/>
      <c r="BO2658" s="11"/>
      <c r="BP2658" s="1" t="str">
        <v>0- Port Costs</v>
      </c>
      <c r="BT2658" s="1" t="str">
        <v>0- Port Value</v>
      </c>
      <c r="BU2658" s="11"/>
    </row>
    <row r="2659" spans="8:73" hidden="1" outlineLevel="1" x14ac:dyDescent="0.3">
      <c r="H2659" s="1" t="str">
        <v>0 - BM Costs</v>
      </c>
      <c r="L2659" s="1" t="str">
        <v>0 - BM Port</v>
      </c>
      <c r="N2659" s="1" t="str">
        <v>0 - Port Assets</v>
      </c>
      <c r="O2659" s="11"/>
      <c r="P2659" s="11"/>
      <c r="Q2659" s="11"/>
      <c r="R2659" s="11"/>
      <c r="S2659" s="11"/>
      <c r="T2659" s="11"/>
      <c r="U2659" s="11"/>
      <c r="V2659" s="11"/>
      <c r="W2659" s="11"/>
      <c r="X2659" s="11"/>
      <c r="Y2659" s="11"/>
      <c r="Z2659" s="11"/>
      <c r="AA2659" s="11"/>
      <c r="AB2659" s="11"/>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c r="BC2659" s="11"/>
      <c r="BD2659" s="11"/>
      <c r="BE2659" s="11"/>
      <c r="BF2659" s="11"/>
      <c r="BG2659" s="11"/>
      <c r="BH2659" s="11"/>
      <c r="BI2659" s="11"/>
      <c r="BJ2659" s="11"/>
      <c r="BK2659" s="11"/>
      <c r="BL2659" s="11"/>
      <c r="BM2659" s="11"/>
      <c r="BN2659" s="11"/>
      <c r="BO2659" s="11"/>
      <c r="BP2659" s="1" t="str">
        <v>0- Port Costs</v>
      </c>
      <c r="BT2659" s="1" t="str">
        <v>0- Port Value</v>
      </c>
      <c r="BU2659" s="11"/>
    </row>
    <row r="2660" spans="8:73" hidden="1" outlineLevel="1" x14ac:dyDescent="0.3">
      <c r="H2660" s="1" t="str">
        <v>0 - BM Costs</v>
      </c>
      <c r="L2660" s="1" t="str">
        <v>0 - BM Port</v>
      </c>
      <c r="N2660" s="1" t="str">
        <v>0 - Port Assets</v>
      </c>
      <c r="O2660" s="11"/>
      <c r="P2660" s="11"/>
      <c r="Q2660" s="11"/>
      <c r="R2660" s="11"/>
      <c r="S2660" s="11"/>
      <c r="T2660" s="11"/>
      <c r="U2660" s="11"/>
      <c r="V2660" s="11"/>
      <c r="W2660" s="11"/>
      <c r="X2660" s="11"/>
      <c r="Y2660" s="11"/>
      <c r="Z2660" s="11"/>
      <c r="AA2660" s="11"/>
      <c r="AB2660" s="11"/>
      <c r="AC2660" s="11"/>
      <c r="AD2660" s="11"/>
      <c r="AE2660" s="11"/>
      <c r="AF2660" s="11"/>
      <c r="AG2660" s="11"/>
      <c r="AH2660" s="11"/>
      <c r="AI2660" s="11"/>
      <c r="AJ2660" s="11"/>
      <c r="AK2660" s="11"/>
      <c r="AL2660" s="11"/>
      <c r="AM2660" s="11"/>
      <c r="AN2660" s="11"/>
      <c r="AO2660" s="11"/>
      <c r="AP2660" s="11"/>
      <c r="AQ2660" s="11"/>
      <c r="AR2660" s="11"/>
      <c r="AS2660" s="11"/>
      <c r="AT2660" s="11"/>
      <c r="AU2660" s="11"/>
      <c r="AV2660" s="11"/>
      <c r="AW2660" s="11"/>
      <c r="AX2660" s="11"/>
      <c r="AY2660" s="11"/>
      <c r="AZ2660" s="11"/>
      <c r="BA2660" s="11"/>
      <c r="BB2660" s="11"/>
      <c r="BC2660" s="11"/>
      <c r="BD2660" s="11"/>
      <c r="BE2660" s="11"/>
      <c r="BF2660" s="11"/>
      <c r="BG2660" s="11"/>
      <c r="BH2660" s="11"/>
      <c r="BI2660" s="11"/>
      <c r="BJ2660" s="11"/>
      <c r="BK2660" s="11"/>
      <c r="BL2660" s="11"/>
      <c r="BM2660" s="11"/>
      <c r="BN2660" s="11"/>
      <c r="BO2660" s="11"/>
      <c r="BP2660" s="1" t="str">
        <v>0- Port Costs</v>
      </c>
      <c r="BT2660" s="1" t="str">
        <v>0- Port Value</v>
      </c>
      <c r="BU2660" s="11"/>
    </row>
    <row r="2661" spans="8:73" hidden="1" outlineLevel="1" x14ac:dyDescent="0.3">
      <c r="H2661" s="1" t="str">
        <v>0 - BM Costs</v>
      </c>
      <c r="L2661" s="1" t="str">
        <v>0 - BM Port</v>
      </c>
      <c r="N2661" s="1" t="str">
        <v>0 - Port Assets</v>
      </c>
      <c r="O2661" s="11"/>
      <c r="P2661" s="11"/>
      <c r="Q2661" s="11"/>
      <c r="R2661" s="11"/>
      <c r="S2661" s="11"/>
      <c r="T2661" s="11"/>
      <c r="U2661" s="11"/>
      <c r="V2661" s="11"/>
      <c r="W2661" s="11"/>
      <c r="X2661" s="11"/>
      <c r="Y2661" s="11"/>
      <c r="Z2661" s="11"/>
      <c r="AA2661" s="11"/>
      <c r="AB2661" s="11"/>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c r="BC2661" s="11"/>
      <c r="BD2661" s="11"/>
      <c r="BE2661" s="11"/>
      <c r="BF2661" s="11"/>
      <c r="BG2661" s="11"/>
      <c r="BH2661" s="11"/>
      <c r="BI2661" s="11"/>
      <c r="BJ2661" s="11"/>
      <c r="BK2661" s="11"/>
      <c r="BL2661" s="11"/>
      <c r="BM2661" s="11"/>
      <c r="BN2661" s="11"/>
      <c r="BO2661" s="11"/>
      <c r="BP2661" s="1" t="str">
        <v>0- Port Costs</v>
      </c>
      <c r="BT2661" s="1" t="str">
        <v>0- Port Value</v>
      </c>
      <c r="BU2661" s="11"/>
    </row>
    <row r="2662" spans="8:73" hidden="1" outlineLevel="1" x14ac:dyDescent="0.3">
      <c r="H2662" s="1" t="str">
        <v>0 - BM Costs</v>
      </c>
      <c r="L2662" s="1" t="str">
        <v>0 - BM Port</v>
      </c>
      <c r="N2662" s="1" t="str">
        <v>0 - Port Assets</v>
      </c>
      <c r="O2662" s="11"/>
      <c r="P2662" s="11"/>
      <c r="Q2662" s="11"/>
      <c r="R2662" s="11"/>
      <c r="S2662" s="11"/>
      <c r="T2662" s="11"/>
      <c r="U2662" s="11"/>
      <c r="V2662" s="11"/>
      <c r="W2662" s="11"/>
      <c r="X2662" s="11"/>
      <c r="Y2662" s="11"/>
      <c r="Z2662" s="11"/>
      <c r="AA2662" s="11"/>
      <c r="AB2662" s="11"/>
      <c r="AC2662" s="11"/>
      <c r="AD2662" s="11"/>
      <c r="AE2662" s="11"/>
      <c r="AF2662" s="11"/>
      <c r="AG2662" s="11"/>
      <c r="AH2662" s="11"/>
      <c r="AI2662" s="11"/>
      <c r="AJ2662" s="11"/>
      <c r="AK2662" s="11"/>
      <c r="AL2662" s="11"/>
      <c r="AM2662" s="11"/>
      <c r="AN2662" s="11"/>
      <c r="AO2662" s="11"/>
      <c r="AP2662" s="11"/>
      <c r="AQ2662" s="11"/>
      <c r="AR2662" s="11"/>
      <c r="AS2662" s="11"/>
      <c r="AT2662" s="11"/>
      <c r="AU2662" s="11"/>
      <c r="AV2662" s="11"/>
      <c r="AW2662" s="11"/>
      <c r="AX2662" s="11"/>
      <c r="AY2662" s="11"/>
      <c r="AZ2662" s="11"/>
      <c r="BA2662" s="11"/>
      <c r="BB2662" s="11"/>
      <c r="BC2662" s="11"/>
      <c r="BD2662" s="11"/>
      <c r="BE2662" s="11"/>
      <c r="BF2662" s="11"/>
      <c r="BG2662" s="11"/>
      <c r="BH2662" s="11"/>
      <c r="BI2662" s="11"/>
      <c r="BJ2662" s="11"/>
      <c r="BK2662" s="11"/>
      <c r="BL2662" s="11"/>
      <c r="BM2662" s="11"/>
      <c r="BN2662" s="11"/>
      <c r="BO2662" s="11"/>
      <c r="BP2662" s="1" t="str">
        <v>0- Port Costs</v>
      </c>
      <c r="BT2662" s="1" t="str">
        <v>0- Port Value</v>
      </c>
      <c r="BU2662" s="11"/>
    </row>
    <row r="2663" spans="8:73" hidden="1" outlineLevel="1" x14ac:dyDescent="0.3">
      <c r="H2663" s="1" t="str">
        <v>0 - BM Costs</v>
      </c>
      <c r="L2663" s="1" t="str">
        <v>0 - BM Port</v>
      </c>
      <c r="N2663" s="1" t="str">
        <v>0 - Port Assets</v>
      </c>
      <c r="O2663" s="11"/>
      <c r="P2663" s="11"/>
      <c r="Q2663" s="11"/>
      <c r="R2663" s="11"/>
      <c r="S2663" s="11"/>
      <c r="T2663" s="11"/>
      <c r="U2663" s="11"/>
      <c r="V2663" s="11"/>
      <c r="W2663" s="11"/>
      <c r="X2663" s="11"/>
      <c r="Y2663" s="11"/>
      <c r="Z2663" s="11"/>
      <c r="AA2663" s="11"/>
      <c r="AB2663" s="11"/>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c r="BC2663" s="11"/>
      <c r="BD2663" s="11"/>
      <c r="BE2663" s="11"/>
      <c r="BF2663" s="11"/>
      <c r="BG2663" s="11"/>
      <c r="BH2663" s="11"/>
      <c r="BI2663" s="11"/>
      <c r="BJ2663" s="11"/>
      <c r="BK2663" s="11"/>
      <c r="BL2663" s="11"/>
      <c r="BM2663" s="11"/>
      <c r="BN2663" s="11"/>
      <c r="BO2663" s="11"/>
      <c r="BP2663" s="1" t="str">
        <v>0- Port Costs</v>
      </c>
      <c r="BT2663" s="1" t="str">
        <v>0- Port Value</v>
      </c>
      <c r="BU2663" s="11"/>
    </row>
    <row r="2664" spans="8:73" hidden="1" outlineLevel="1" x14ac:dyDescent="0.3">
      <c r="H2664" s="1" t="str">
        <v>0 - BM Costs</v>
      </c>
      <c r="L2664" s="1" t="str">
        <v>0 - BM Port</v>
      </c>
      <c r="N2664" s="1" t="str">
        <v>0 - Port Assets</v>
      </c>
      <c r="O2664" s="11"/>
      <c r="P2664" s="11"/>
      <c r="Q2664" s="11"/>
      <c r="R2664" s="11"/>
      <c r="S2664" s="11"/>
      <c r="T2664" s="11"/>
      <c r="U2664" s="11"/>
      <c r="V2664" s="11"/>
      <c r="W2664" s="11"/>
      <c r="X2664" s="11"/>
      <c r="Y2664" s="11"/>
      <c r="Z2664" s="11"/>
      <c r="AA2664" s="11"/>
      <c r="AB2664" s="11"/>
      <c r="AC2664" s="11"/>
      <c r="AD2664" s="11"/>
      <c r="AE2664" s="11"/>
      <c r="AF2664" s="11"/>
      <c r="AG2664" s="11"/>
      <c r="AH2664" s="11"/>
      <c r="AI2664" s="11"/>
      <c r="AJ2664" s="11"/>
      <c r="AK2664" s="11"/>
      <c r="AL2664" s="11"/>
      <c r="AM2664" s="11"/>
      <c r="AN2664" s="11"/>
      <c r="AO2664" s="11"/>
      <c r="AP2664" s="11"/>
      <c r="AQ2664" s="11"/>
      <c r="AR2664" s="11"/>
      <c r="AS2664" s="11"/>
      <c r="AT2664" s="11"/>
      <c r="AU2664" s="11"/>
      <c r="AV2664" s="11"/>
      <c r="AW2664" s="11"/>
      <c r="AX2664" s="11"/>
      <c r="AY2664" s="11"/>
      <c r="AZ2664" s="11"/>
      <c r="BA2664" s="11"/>
      <c r="BB2664" s="11"/>
      <c r="BC2664" s="11"/>
      <c r="BD2664" s="11"/>
      <c r="BE2664" s="11"/>
      <c r="BF2664" s="11"/>
      <c r="BG2664" s="11"/>
      <c r="BH2664" s="11"/>
      <c r="BI2664" s="11"/>
      <c r="BJ2664" s="11"/>
      <c r="BK2664" s="11"/>
      <c r="BL2664" s="11"/>
      <c r="BM2664" s="11"/>
      <c r="BN2664" s="11"/>
      <c r="BO2664" s="11"/>
      <c r="BP2664" s="1" t="str">
        <v>0- Port Costs</v>
      </c>
      <c r="BT2664" s="1" t="str">
        <v>0- Port Value</v>
      </c>
      <c r="BU2664" s="11"/>
    </row>
    <row r="2665" spans="8:73" hidden="1" outlineLevel="1" x14ac:dyDescent="0.3">
      <c r="H2665" s="1" t="str">
        <v>0 - BM Costs</v>
      </c>
      <c r="L2665" s="1" t="str">
        <v>0 - BM Port</v>
      </c>
      <c r="N2665" s="1" t="str">
        <v>0 - Port Assets</v>
      </c>
      <c r="O2665" s="11"/>
      <c r="P2665" s="11"/>
      <c r="Q2665" s="11"/>
      <c r="R2665" s="11"/>
      <c r="S2665" s="11"/>
      <c r="T2665" s="11"/>
      <c r="U2665" s="11"/>
      <c r="V2665" s="11"/>
      <c r="W2665" s="11"/>
      <c r="X2665" s="11"/>
      <c r="Y2665" s="11"/>
      <c r="Z2665" s="11"/>
      <c r="AA2665" s="11"/>
      <c r="AB2665" s="11"/>
      <c r="AC2665" s="11"/>
      <c r="AD2665" s="11"/>
      <c r="AE2665" s="11"/>
      <c r="AF2665" s="11"/>
      <c r="AG2665" s="11"/>
      <c r="AH2665" s="11"/>
      <c r="AI2665" s="11"/>
      <c r="AJ2665" s="11"/>
      <c r="AK2665" s="11"/>
      <c r="AL2665" s="11"/>
      <c r="AM2665" s="11"/>
      <c r="AN2665" s="11"/>
      <c r="AO2665" s="11"/>
      <c r="AP2665" s="11"/>
      <c r="AQ2665" s="11"/>
      <c r="AR2665" s="11"/>
      <c r="AS2665" s="11"/>
      <c r="AT2665" s="11"/>
      <c r="AU2665" s="11"/>
      <c r="AV2665" s="11"/>
      <c r="AW2665" s="11"/>
      <c r="AX2665" s="11"/>
      <c r="AY2665" s="11"/>
      <c r="AZ2665" s="11"/>
      <c r="BA2665" s="11"/>
      <c r="BB2665" s="11"/>
      <c r="BC2665" s="11"/>
      <c r="BD2665" s="11"/>
      <c r="BE2665" s="11"/>
      <c r="BF2665" s="11"/>
      <c r="BG2665" s="11"/>
      <c r="BH2665" s="11"/>
      <c r="BI2665" s="11"/>
      <c r="BJ2665" s="11"/>
      <c r="BK2665" s="11"/>
      <c r="BL2665" s="11"/>
      <c r="BM2665" s="11"/>
      <c r="BN2665" s="11"/>
      <c r="BO2665" s="11"/>
      <c r="BP2665" s="1" t="str">
        <v>0- Port Costs</v>
      </c>
      <c r="BT2665" s="1" t="str">
        <v>0- Port Value</v>
      </c>
      <c r="BU2665" s="11"/>
    </row>
    <row r="2666" spans="8:73" hidden="1" outlineLevel="1" x14ac:dyDescent="0.3">
      <c r="H2666" s="1" t="str">
        <v>0 - BM Costs</v>
      </c>
      <c r="L2666" s="1" t="str">
        <v>0 - BM Port</v>
      </c>
      <c r="N2666" s="1" t="str">
        <v>0 - Port Assets</v>
      </c>
      <c r="O2666" s="11"/>
      <c r="P2666" s="11"/>
      <c r="Q2666" s="11"/>
      <c r="R2666" s="11"/>
      <c r="S2666" s="11"/>
      <c r="T2666" s="11"/>
      <c r="U2666" s="11"/>
      <c r="V2666" s="11"/>
      <c r="W2666" s="11"/>
      <c r="X2666" s="11"/>
      <c r="Y2666" s="11"/>
      <c r="Z2666" s="11"/>
      <c r="AA2666" s="11"/>
      <c r="AB2666" s="11"/>
      <c r="AC2666" s="11"/>
      <c r="AD2666" s="11"/>
      <c r="AE2666" s="11"/>
      <c r="AF2666" s="11"/>
      <c r="AG2666" s="11"/>
      <c r="AH2666" s="11"/>
      <c r="AI2666" s="11"/>
      <c r="AJ2666" s="11"/>
      <c r="AK2666" s="11"/>
      <c r="AL2666" s="11"/>
      <c r="AM2666" s="11"/>
      <c r="AN2666" s="11"/>
      <c r="AO2666" s="11"/>
      <c r="AP2666" s="11"/>
      <c r="AQ2666" s="11"/>
      <c r="AR2666" s="11"/>
      <c r="AS2666" s="11"/>
      <c r="AT2666" s="11"/>
      <c r="AU2666" s="11"/>
      <c r="AV2666" s="11"/>
      <c r="AW2666" s="11"/>
      <c r="AX2666" s="11"/>
      <c r="AY2666" s="11"/>
      <c r="AZ2666" s="11"/>
      <c r="BA2666" s="11"/>
      <c r="BB2666" s="11"/>
      <c r="BC2666" s="11"/>
      <c r="BD2666" s="11"/>
      <c r="BE2666" s="11"/>
      <c r="BF2666" s="11"/>
      <c r="BG2666" s="11"/>
      <c r="BH2666" s="11"/>
      <c r="BI2666" s="11"/>
      <c r="BJ2666" s="11"/>
      <c r="BK2666" s="11"/>
      <c r="BL2666" s="11"/>
      <c r="BM2666" s="11"/>
      <c r="BN2666" s="11"/>
      <c r="BO2666" s="11"/>
      <c r="BP2666" s="1" t="str">
        <v>0- Port Costs</v>
      </c>
      <c r="BT2666" s="1" t="str">
        <v>0- Port Value</v>
      </c>
      <c r="BU2666" s="11"/>
    </row>
    <row r="2667" spans="8:73" hidden="1" outlineLevel="1" x14ac:dyDescent="0.3">
      <c r="H2667" s="1" t="str">
        <v>0 - BM Costs</v>
      </c>
      <c r="L2667" s="1" t="str">
        <v>0 - BM Port</v>
      </c>
      <c r="N2667" s="1" t="str">
        <v>0 - Port Assets</v>
      </c>
      <c r="O2667" s="11"/>
      <c r="P2667" s="11"/>
      <c r="Q2667" s="11"/>
      <c r="R2667" s="11"/>
      <c r="S2667" s="11"/>
      <c r="T2667" s="11"/>
      <c r="U2667" s="11"/>
      <c r="V2667" s="11"/>
      <c r="W2667" s="11"/>
      <c r="X2667" s="11"/>
      <c r="Y2667" s="11"/>
      <c r="Z2667" s="11"/>
      <c r="AA2667" s="11"/>
      <c r="AB2667" s="11"/>
      <c r="AC2667" s="11"/>
      <c r="AD2667" s="11"/>
      <c r="AE2667" s="11"/>
      <c r="AF2667" s="11"/>
      <c r="AG2667" s="11"/>
      <c r="AH2667" s="11"/>
      <c r="AI2667" s="11"/>
      <c r="AJ2667" s="11"/>
      <c r="AK2667" s="11"/>
      <c r="AL2667" s="11"/>
      <c r="AM2667" s="11"/>
      <c r="AN2667" s="11"/>
      <c r="AO2667" s="11"/>
      <c r="AP2667" s="11"/>
      <c r="AQ2667" s="11"/>
      <c r="AR2667" s="11"/>
      <c r="AS2667" s="11"/>
      <c r="AT2667" s="11"/>
      <c r="AU2667" s="11"/>
      <c r="AV2667" s="11"/>
      <c r="AW2667" s="11"/>
      <c r="AX2667" s="11"/>
      <c r="AY2667" s="11"/>
      <c r="AZ2667" s="11"/>
      <c r="BA2667" s="11"/>
      <c r="BB2667" s="11"/>
      <c r="BC2667" s="11"/>
      <c r="BD2667" s="11"/>
      <c r="BE2667" s="11"/>
      <c r="BF2667" s="11"/>
      <c r="BG2667" s="11"/>
      <c r="BH2667" s="11"/>
      <c r="BI2667" s="11"/>
      <c r="BJ2667" s="11"/>
      <c r="BK2667" s="11"/>
      <c r="BL2667" s="11"/>
      <c r="BM2667" s="11"/>
      <c r="BN2667" s="11"/>
      <c r="BO2667" s="11"/>
      <c r="BP2667" s="1" t="str">
        <v>0- Port Costs</v>
      </c>
      <c r="BT2667" s="1" t="str">
        <v>0- Port Value</v>
      </c>
      <c r="BU2667" s="11"/>
    </row>
    <row r="2668" spans="8:73" hidden="1" outlineLevel="1" x14ac:dyDescent="0.3">
      <c r="H2668" s="1" t="str">
        <v>0 - BM Costs</v>
      </c>
      <c r="L2668" s="1" t="str">
        <v>0 - BM Port</v>
      </c>
      <c r="N2668" s="1" t="str">
        <v>0 - Port Assets</v>
      </c>
      <c r="O2668" s="11"/>
      <c r="P2668" s="11"/>
      <c r="Q2668" s="11"/>
      <c r="R2668" s="11"/>
      <c r="S2668" s="11"/>
      <c r="T2668" s="11"/>
      <c r="U2668" s="11"/>
      <c r="V2668" s="11"/>
      <c r="W2668" s="11"/>
      <c r="X2668" s="11"/>
      <c r="Y2668" s="11"/>
      <c r="Z2668" s="11"/>
      <c r="AA2668" s="11"/>
      <c r="AB2668" s="11"/>
      <c r="AC2668" s="11"/>
      <c r="AD2668" s="11"/>
      <c r="AE2668" s="11"/>
      <c r="AF2668" s="11"/>
      <c r="AG2668" s="11"/>
      <c r="AH2668" s="11"/>
      <c r="AI2668" s="11"/>
      <c r="AJ2668" s="11"/>
      <c r="AK2668" s="11"/>
      <c r="AL2668" s="11"/>
      <c r="AM2668" s="11"/>
      <c r="AN2668" s="11"/>
      <c r="AO2668" s="11"/>
      <c r="AP2668" s="11"/>
      <c r="AQ2668" s="11"/>
      <c r="AR2668" s="11"/>
      <c r="AS2668" s="11"/>
      <c r="AT2668" s="11"/>
      <c r="AU2668" s="11"/>
      <c r="AV2668" s="11"/>
      <c r="AW2668" s="11"/>
      <c r="AX2668" s="11"/>
      <c r="AY2668" s="11"/>
      <c r="AZ2668" s="11"/>
      <c r="BA2668" s="11"/>
      <c r="BB2668" s="11"/>
      <c r="BC2668" s="11"/>
      <c r="BD2668" s="11"/>
      <c r="BE2668" s="11"/>
      <c r="BF2668" s="11"/>
      <c r="BG2668" s="11"/>
      <c r="BH2668" s="11"/>
      <c r="BI2668" s="11"/>
      <c r="BJ2668" s="11"/>
      <c r="BK2668" s="11"/>
      <c r="BL2668" s="11"/>
      <c r="BM2668" s="11"/>
      <c r="BN2668" s="11"/>
      <c r="BO2668" s="11"/>
      <c r="BP2668" s="1" t="str">
        <v>0- Port Costs</v>
      </c>
      <c r="BT2668" s="1" t="str">
        <v>0- Port Value</v>
      </c>
      <c r="BU2668" s="11"/>
    </row>
    <row r="2669" spans="8:73" hidden="1" outlineLevel="1" x14ac:dyDescent="0.3">
      <c r="H2669" s="1" t="str">
        <v>0 - BM Costs</v>
      </c>
      <c r="L2669" s="1" t="str">
        <v>0 - BM Port</v>
      </c>
      <c r="N2669" s="1" t="str">
        <v>0 - Port Assets</v>
      </c>
      <c r="O2669" s="11"/>
      <c r="P2669" s="11"/>
      <c r="Q2669" s="11"/>
      <c r="R2669" s="11"/>
      <c r="S2669" s="11"/>
      <c r="T2669" s="11"/>
      <c r="U2669" s="11"/>
      <c r="V2669" s="11"/>
      <c r="W2669" s="11"/>
      <c r="X2669" s="11"/>
      <c r="Y2669" s="11"/>
      <c r="Z2669" s="11"/>
      <c r="AA2669" s="11"/>
      <c r="AB2669" s="11"/>
      <c r="AC2669" s="11"/>
      <c r="AD2669" s="11"/>
      <c r="AE2669" s="11"/>
      <c r="AF2669" s="11"/>
      <c r="AG2669" s="11"/>
      <c r="AH2669" s="11"/>
      <c r="AI2669" s="11"/>
      <c r="AJ2669" s="11"/>
      <c r="AK2669" s="11"/>
      <c r="AL2669" s="11"/>
      <c r="AM2669" s="11"/>
      <c r="AN2669" s="11"/>
      <c r="AO2669" s="11"/>
      <c r="AP2669" s="11"/>
      <c r="AQ2669" s="11"/>
      <c r="AR2669" s="11"/>
      <c r="AS2669" s="11"/>
      <c r="AT2669" s="11"/>
      <c r="AU2669" s="11"/>
      <c r="AV2669" s="11"/>
      <c r="AW2669" s="11"/>
      <c r="AX2669" s="11"/>
      <c r="AY2669" s="11"/>
      <c r="AZ2669" s="11"/>
      <c r="BA2669" s="11"/>
      <c r="BB2669" s="11"/>
      <c r="BC2669" s="11"/>
      <c r="BD2669" s="11"/>
      <c r="BE2669" s="11"/>
      <c r="BF2669" s="11"/>
      <c r="BG2669" s="11"/>
      <c r="BH2669" s="11"/>
      <c r="BI2669" s="11"/>
      <c r="BJ2669" s="11"/>
      <c r="BK2669" s="11"/>
      <c r="BL2669" s="11"/>
      <c r="BM2669" s="11"/>
      <c r="BN2669" s="11"/>
      <c r="BO2669" s="11"/>
      <c r="BP2669" s="1" t="str">
        <v>0- Port Costs</v>
      </c>
      <c r="BT2669" s="1" t="str">
        <v>0- Port Value</v>
      </c>
      <c r="BU2669" s="11"/>
    </row>
    <row r="2670" spans="8:73" hidden="1" outlineLevel="1" x14ac:dyDescent="0.3">
      <c r="H2670" s="1" t="str">
        <v>0 - BM Costs</v>
      </c>
      <c r="L2670" s="1" t="str">
        <v>0 - BM Port</v>
      </c>
      <c r="N2670" s="1" t="str">
        <v>0 - Port Assets</v>
      </c>
      <c r="O2670" s="11"/>
      <c r="P2670" s="11"/>
      <c r="Q2670" s="11"/>
      <c r="R2670" s="11"/>
      <c r="S2670" s="11"/>
      <c r="T2670" s="11"/>
      <c r="U2670" s="11"/>
      <c r="V2670" s="11"/>
      <c r="W2670" s="11"/>
      <c r="X2670" s="11"/>
      <c r="Y2670" s="11"/>
      <c r="Z2670" s="11"/>
      <c r="AA2670" s="11"/>
      <c r="AB2670" s="11"/>
      <c r="AC2670" s="11"/>
      <c r="AD2670" s="11"/>
      <c r="AE2670" s="11"/>
      <c r="AF2670" s="11"/>
      <c r="AG2670" s="11"/>
      <c r="AH2670" s="11"/>
      <c r="AI2670" s="11"/>
      <c r="AJ2670" s="11"/>
      <c r="AK2670" s="11"/>
      <c r="AL2670" s="11"/>
      <c r="AM2670" s="11"/>
      <c r="AN2670" s="11"/>
      <c r="AO2670" s="11"/>
      <c r="AP2670" s="11"/>
      <c r="AQ2670" s="11"/>
      <c r="AR2670" s="11"/>
      <c r="AS2670" s="11"/>
      <c r="AT2670" s="11"/>
      <c r="AU2670" s="11"/>
      <c r="AV2670" s="11"/>
      <c r="AW2670" s="11"/>
      <c r="AX2670" s="11"/>
      <c r="AY2670" s="11"/>
      <c r="AZ2670" s="11"/>
      <c r="BA2670" s="11"/>
      <c r="BB2670" s="11"/>
      <c r="BC2670" s="11"/>
      <c r="BD2670" s="11"/>
      <c r="BE2670" s="11"/>
      <c r="BF2670" s="11"/>
      <c r="BG2670" s="11"/>
      <c r="BH2670" s="11"/>
      <c r="BI2670" s="11"/>
      <c r="BJ2670" s="11"/>
      <c r="BK2670" s="11"/>
      <c r="BL2670" s="11"/>
      <c r="BM2670" s="11"/>
      <c r="BN2670" s="11"/>
      <c r="BO2670" s="11"/>
      <c r="BP2670" s="1" t="str">
        <v>0- Port Costs</v>
      </c>
      <c r="BT2670" s="1" t="str">
        <v>0- Port Value</v>
      </c>
      <c r="BU2670" s="11"/>
    </row>
    <row r="2671" spans="8:73" hidden="1" outlineLevel="1" x14ac:dyDescent="0.3">
      <c r="H2671" s="1" t="str">
        <v>0 - BM Costs</v>
      </c>
      <c r="L2671" s="1" t="str">
        <v>0 - BM Port</v>
      </c>
      <c r="N2671" s="1" t="str">
        <v>0 - Port Assets</v>
      </c>
      <c r="O2671" s="11"/>
      <c r="P2671" s="11"/>
      <c r="Q2671" s="11"/>
      <c r="R2671" s="11"/>
      <c r="S2671" s="11"/>
      <c r="T2671" s="11"/>
      <c r="U2671" s="11"/>
      <c r="V2671" s="11"/>
      <c r="W2671" s="11"/>
      <c r="X2671" s="11"/>
      <c r="Y2671" s="11"/>
      <c r="Z2671" s="11"/>
      <c r="AA2671" s="11"/>
      <c r="AB2671" s="11"/>
      <c r="AC2671" s="11"/>
      <c r="AD2671" s="11"/>
      <c r="AE2671" s="11"/>
      <c r="AF2671" s="11"/>
      <c r="AG2671" s="11"/>
      <c r="AH2671" s="11"/>
      <c r="AI2671" s="11"/>
      <c r="AJ2671" s="11"/>
      <c r="AK2671" s="11"/>
      <c r="AL2671" s="11"/>
      <c r="AM2671" s="11"/>
      <c r="AN2671" s="11"/>
      <c r="AO2671" s="11"/>
      <c r="AP2671" s="11"/>
      <c r="AQ2671" s="11"/>
      <c r="AR2671" s="11"/>
      <c r="AS2671" s="11"/>
      <c r="AT2671" s="11"/>
      <c r="AU2671" s="11"/>
      <c r="AV2671" s="11"/>
      <c r="AW2671" s="11"/>
      <c r="AX2671" s="11"/>
      <c r="AY2671" s="11"/>
      <c r="AZ2671" s="11"/>
      <c r="BA2671" s="11"/>
      <c r="BB2671" s="11"/>
      <c r="BC2671" s="11"/>
      <c r="BD2671" s="11"/>
      <c r="BE2671" s="11"/>
      <c r="BF2671" s="11"/>
      <c r="BG2671" s="11"/>
      <c r="BH2671" s="11"/>
      <c r="BI2671" s="11"/>
      <c r="BJ2671" s="11"/>
      <c r="BK2671" s="11"/>
      <c r="BL2671" s="11"/>
      <c r="BM2671" s="11"/>
      <c r="BN2671" s="11"/>
      <c r="BO2671" s="11"/>
      <c r="BP2671" s="1" t="str">
        <v>0- Port Costs</v>
      </c>
      <c r="BT2671" s="1" t="str">
        <v>0- Port Value</v>
      </c>
      <c r="BU2671" s="11"/>
    </row>
    <row r="2672" spans="8:73" hidden="1" outlineLevel="1" x14ac:dyDescent="0.3">
      <c r="H2672" s="1" t="str">
        <v>0 - BM Costs</v>
      </c>
      <c r="L2672" s="1" t="str">
        <v>0 - BM Port</v>
      </c>
      <c r="N2672" s="1" t="str">
        <v>0 - Port Assets</v>
      </c>
      <c r="O2672" s="11"/>
      <c r="P2672" s="11"/>
      <c r="Q2672" s="11"/>
      <c r="R2672" s="11"/>
      <c r="S2672" s="11"/>
      <c r="T2672" s="11"/>
      <c r="U2672" s="11"/>
      <c r="V2672" s="11"/>
      <c r="W2672" s="11"/>
      <c r="X2672" s="11"/>
      <c r="Y2672" s="11"/>
      <c r="Z2672" s="11"/>
      <c r="AA2672" s="11"/>
      <c r="AB2672" s="11"/>
      <c r="AC2672" s="11"/>
      <c r="AD2672" s="11"/>
      <c r="AE2672" s="11"/>
      <c r="AF2672" s="11"/>
      <c r="AG2672" s="11"/>
      <c r="AH2672" s="11"/>
      <c r="AI2672" s="11"/>
      <c r="AJ2672" s="11"/>
      <c r="AK2672" s="11"/>
      <c r="AL2672" s="11"/>
      <c r="AM2672" s="11"/>
      <c r="AN2672" s="11"/>
      <c r="AO2672" s="11"/>
      <c r="AP2672" s="11"/>
      <c r="AQ2672" s="11"/>
      <c r="AR2672" s="11"/>
      <c r="AS2672" s="11"/>
      <c r="AT2672" s="11"/>
      <c r="AU2672" s="11"/>
      <c r="AV2672" s="11"/>
      <c r="AW2672" s="11"/>
      <c r="AX2672" s="11"/>
      <c r="AY2672" s="11"/>
      <c r="AZ2672" s="11"/>
      <c r="BA2672" s="11"/>
      <c r="BB2672" s="11"/>
      <c r="BC2672" s="11"/>
      <c r="BD2672" s="11"/>
      <c r="BE2672" s="11"/>
      <c r="BF2672" s="11"/>
      <c r="BG2672" s="11"/>
      <c r="BH2672" s="11"/>
      <c r="BI2672" s="11"/>
      <c r="BJ2672" s="11"/>
      <c r="BK2672" s="11"/>
      <c r="BL2672" s="11"/>
      <c r="BM2672" s="11"/>
      <c r="BN2672" s="11"/>
      <c r="BO2672" s="11"/>
      <c r="BP2672" s="1" t="str">
        <v>0- Port Costs</v>
      </c>
      <c r="BT2672" s="1" t="str">
        <v>0- Port Value</v>
      </c>
      <c r="BU2672" s="11"/>
    </row>
    <row r="2673" spans="8:73" hidden="1" outlineLevel="1" x14ac:dyDescent="0.3">
      <c r="H2673" s="1" t="str">
        <v>0 - BM Costs</v>
      </c>
      <c r="L2673" s="1" t="str">
        <v>0 - BM Port</v>
      </c>
      <c r="N2673" s="1" t="str">
        <v>0 - Port Assets</v>
      </c>
      <c r="O2673" s="11"/>
      <c r="P2673" s="11"/>
      <c r="Q2673" s="11"/>
      <c r="R2673" s="11"/>
      <c r="S2673" s="11"/>
      <c r="T2673" s="11"/>
      <c r="U2673" s="11"/>
      <c r="V2673" s="11"/>
      <c r="W2673" s="11"/>
      <c r="X2673" s="11"/>
      <c r="Y2673" s="11"/>
      <c r="Z2673" s="11"/>
      <c r="AA2673" s="11"/>
      <c r="AB2673" s="11"/>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c r="BC2673" s="11"/>
      <c r="BD2673" s="11"/>
      <c r="BE2673" s="11"/>
      <c r="BF2673" s="11"/>
      <c r="BG2673" s="11"/>
      <c r="BH2673" s="11"/>
      <c r="BI2673" s="11"/>
      <c r="BJ2673" s="11"/>
      <c r="BK2673" s="11"/>
      <c r="BL2673" s="11"/>
      <c r="BM2673" s="11"/>
      <c r="BN2673" s="11"/>
      <c r="BO2673" s="11"/>
      <c r="BP2673" s="1" t="str">
        <v>0- Port Costs</v>
      </c>
      <c r="BT2673" s="1" t="str">
        <v>0- Port Value</v>
      </c>
      <c r="BU2673" s="11"/>
    </row>
    <row r="2674" spans="8:73" hidden="1" outlineLevel="1" x14ac:dyDescent="0.3">
      <c r="H2674" s="1" t="str">
        <v>0 - BM Costs</v>
      </c>
      <c r="L2674" s="1" t="str">
        <v>0 - BM Port</v>
      </c>
      <c r="N2674" s="1" t="str">
        <v>0 - Port Assets</v>
      </c>
      <c r="O2674" s="11"/>
      <c r="P2674" s="11"/>
      <c r="Q2674" s="11"/>
      <c r="R2674" s="11"/>
      <c r="S2674" s="11"/>
      <c r="T2674" s="11"/>
      <c r="U2674" s="11"/>
      <c r="V2674" s="11"/>
      <c r="W2674" s="11"/>
      <c r="X2674" s="11"/>
      <c r="Y2674" s="11"/>
      <c r="Z2674" s="11"/>
      <c r="AA2674" s="11"/>
      <c r="AB2674" s="11"/>
      <c r="AC2674" s="11"/>
      <c r="AD2674" s="11"/>
      <c r="AE2674" s="11"/>
      <c r="AF2674" s="11"/>
      <c r="AG2674" s="11"/>
      <c r="AH2674" s="11"/>
      <c r="AI2674" s="11"/>
      <c r="AJ2674" s="11"/>
      <c r="AK2674" s="11"/>
      <c r="AL2674" s="11"/>
      <c r="AM2674" s="11"/>
      <c r="AN2674" s="11"/>
      <c r="AO2674" s="11"/>
      <c r="AP2674" s="11"/>
      <c r="AQ2674" s="11"/>
      <c r="AR2674" s="11"/>
      <c r="AS2674" s="11"/>
      <c r="AT2674" s="11"/>
      <c r="AU2674" s="11"/>
      <c r="AV2674" s="11"/>
      <c r="AW2674" s="11"/>
      <c r="AX2674" s="11"/>
      <c r="AY2674" s="11"/>
      <c r="AZ2674" s="11"/>
      <c r="BA2674" s="11"/>
      <c r="BB2674" s="11"/>
      <c r="BC2674" s="11"/>
      <c r="BD2674" s="11"/>
      <c r="BE2674" s="11"/>
      <c r="BF2674" s="11"/>
      <c r="BG2674" s="11"/>
      <c r="BH2674" s="11"/>
      <c r="BI2674" s="11"/>
      <c r="BJ2674" s="11"/>
      <c r="BK2674" s="11"/>
      <c r="BL2674" s="11"/>
      <c r="BM2674" s="11"/>
      <c r="BN2674" s="11"/>
      <c r="BO2674" s="11"/>
      <c r="BP2674" s="1" t="str">
        <v>0- Port Costs</v>
      </c>
      <c r="BT2674" s="1" t="str">
        <v>0- Port Value</v>
      </c>
      <c r="BU2674" s="11"/>
    </row>
    <row r="2675" spans="8:73" hidden="1" outlineLevel="1" x14ac:dyDescent="0.3">
      <c r="H2675" s="1" t="str">
        <v>0 - BM Costs</v>
      </c>
      <c r="L2675" s="1" t="str">
        <v>0 - BM Port</v>
      </c>
      <c r="N2675" s="1" t="str">
        <v>0 - Port Assets</v>
      </c>
      <c r="O2675" s="11"/>
      <c r="P2675" s="11"/>
      <c r="Q2675" s="11"/>
      <c r="R2675" s="11"/>
      <c r="S2675" s="11"/>
      <c r="T2675" s="11"/>
      <c r="U2675" s="11"/>
      <c r="V2675" s="11"/>
      <c r="W2675" s="11"/>
      <c r="X2675" s="11"/>
      <c r="Y2675" s="11"/>
      <c r="Z2675" s="11"/>
      <c r="AA2675" s="11"/>
      <c r="AB2675" s="11"/>
      <c r="AC2675" s="11"/>
      <c r="AD2675" s="11"/>
      <c r="AE2675" s="11"/>
      <c r="AF2675" s="11"/>
      <c r="AG2675" s="11"/>
      <c r="AH2675" s="11"/>
      <c r="AI2675" s="11"/>
      <c r="AJ2675" s="11"/>
      <c r="AK2675" s="11"/>
      <c r="AL2675" s="11"/>
      <c r="AM2675" s="11"/>
      <c r="AN2675" s="11"/>
      <c r="AO2675" s="11"/>
      <c r="AP2675" s="11"/>
      <c r="AQ2675" s="11"/>
      <c r="AR2675" s="11"/>
      <c r="AS2675" s="11"/>
      <c r="AT2675" s="11"/>
      <c r="AU2675" s="11"/>
      <c r="AV2675" s="11"/>
      <c r="AW2675" s="11"/>
      <c r="AX2675" s="11"/>
      <c r="AY2675" s="11"/>
      <c r="AZ2675" s="11"/>
      <c r="BA2675" s="11"/>
      <c r="BB2675" s="11"/>
      <c r="BC2675" s="11"/>
      <c r="BD2675" s="11"/>
      <c r="BE2675" s="11"/>
      <c r="BF2675" s="11"/>
      <c r="BG2675" s="11"/>
      <c r="BH2675" s="11"/>
      <c r="BI2675" s="11"/>
      <c r="BJ2675" s="11"/>
      <c r="BK2675" s="11"/>
      <c r="BL2675" s="11"/>
      <c r="BM2675" s="11"/>
      <c r="BN2675" s="11"/>
      <c r="BO2675" s="11"/>
      <c r="BP2675" s="1" t="str">
        <v>0- Port Costs</v>
      </c>
      <c r="BT2675" s="1" t="str">
        <v>0- Port Value</v>
      </c>
      <c r="BU2675" s="11"/>
    </row>
    <row r="2676" spans="8:73" hidden="1" outlineLevel="1" x14ac:dyDescent="0.3">
      <c r="H2676" s="1" t="str">
        <v>0 - BM Costs</v>
      </c>
      <c r="L2676" s="1" t="str">
        <v>0 - BM Port</v>
      </c>
      <c r="N2676" s="1" t="str">
        <v>0 - Port Assets</v>
      </c>
      <c r="O2676" s="11"/>
      <c r="P2676" s="11"/>
      <c r="Q2676" s="11"/>
      <c r="R2676" s="11"/>
      <c r="S2676" s="11"/>
      <c r="T2676" s="11"/>
      <c r="U2676" s="11"/>
      <c r="V2676" s="11"/>
      <c r="W2676" s="11"/>
      <c r="X2676" s="11"/>
      <c r="Y2676" s="11"/>
      <c r="Z2676" s="11"/>
      <c r="AA2676" s="11"/>
      <c r="AB2676" s="11"/>
      <c r="AC2676" s="11"/>
      <c r="AD2676" s="11"/>
      <c r="AE2676" s="11"/>
      <c r="AF2676" s="11"/>
      <c r="AG2676" s="11"/>
      <c r="AH2676" s="11"/>
      <c r="AI2676" s="11"/>
      <c r="AJ2676" s="11"/>
      <c r="AK2676" s="11"/>
      <c r="AL2676" s="11"/>
      <c r="AM2676" s="11"/>
      <c r="AN2676" s="11"/>
      <c r="AO2676" s="11"/>
      <c r="AP2676" s="11"/>
      <c r="AQ2676" s="11"/>
      <c r="AR2676" s="11"/>
      <c r="AS2676" s="11"/>
      <c r="AT2676" s="11"/>
      <c r="AU2676" s="11"/>
      <c r="AV2676" s="11"/>
      <c r="AW2676" s="11"/>
      <c r="AX2676" s="11"/>
      <c r="AY2676" s="11"/>
      <c r="AZ2676" s="11"/>
      <c r="BA2676" s="11"/>
      <c r="BB2676" s="11"/>
      <c r="BC2676" s="11"/>
      <c r="BD2676" s="11"/>
      <c r="BE2676" s="11"/>
      <c r="BF2676" s="11"/>
      <c r="BG2676" s="11"/>
      <c r="BH2676" s="11"/>
      <c r="BI2676" s="11"/>
      <c r="BJ2676" s="11"/>
      <c r="BK2676" s="11"/>
      <c r="BL2676" s="11"/>
      <c r="BM2676" s="11"/>
      <c r="BN2676" s="11"/>
      <c r="BO2676" s="11"/>
      <c r="BP2676" s="1" t="str">
        <v>0- Port Costs</v>
      </c>
      <c r="BT2676" s="1" t="str">
        <v>0- Port Value</v>
      </c>
      <c r="BU2676" s="11"/>
    </row>
    <row r="2677" spans="8:73" hidden="1" outlineLevel="1" x14ac:dyDescent="0.3">
      <c r="H2677" s="1" t="str">
        <v>0 - BM Costs</v>
      </c>
      <c r="L2677" s="1" t="str">
        <v>0 - BM Port</v>
      </c>
      <c r="N2677" s="1" t="str">
        <v>0 - Port Assets</v>
      </c>
      <c r="O2677" s="11"/>
      <c r="P2677" s="11"/>
      <c r="Q2677" s="11"/>
      <c r="R2677" s="11"/>
      <c r="S2677" s="11"/>
      <c r="T2677" s="11"/>
      <c r="U2677" s="11"/>
      <c r="V2677" s="11"/>
      <c r="W2677" s="11"/>
      <c r="X2677" s="11"/>
      <c r="Y2677" s="11"/>
      <c r="Z2677" s="11"/>
      <c r="AA2677" s="11"/>
      <c r="AB2677" s="11"/>
      <c r="AC2677" s="11"/>
      <c r="AD2677" s="11"/>
      <c r="AE2677" s="11"/>
      <c r="AF2677" s="11"/>
      <c r="AG2677" s="11"/>
      <c r="AH2677" s="11"/>
      <c r="AI2677" s="11"/>
      <c r="AJ2677" s="11"/>
      <c r="AK2677" s="11"/>
      <c r="AL2677" s="11"/>
      <c r="AM2677" s="11"/>
      <c r="AN2677" s="11"/>
      <c r="AO2677" s="11"/>
      <c r="AP2677" s="11"/>
      <c r="AQ2677" s="11"/>
      <c r="AR2677" s="11"/>
      <c r="AS2677" s="11"/>
      <c r="AT2677" s="11"/>
      <c r="AU2677" s="11"/>
      <c r="AV2677" s="11"/>
      <c r="AW2677" s="11"/>
      <c r="AX2677" s="11"/>
      <c r="AY2677" s="11"/>
      <c r="AZ2677" s="11"/>
      <c r="BA2677" s="11"/>
      <c r="BB2677" s="11"/>
      <c r="BC2677" s="11"/>
      <c r="BD2677" s="11"/>
      <c r="BE2677" s="11"/>
      <c r="BF2677" s="11"/>
      <c r="BG2677" s="11"/>
      <c r="BH2677" s="11"/>
      <c r="BI2677" s="11"/>
      <c r="BJ2677" s="11"/>
      <c r="BK2677" s="11"/>
      <c r="BL2677" s="11"/>
      <c r="BM2677" s="11"/>
      <c r="BN2677" s="11"/>
      <c r="BO2677" s="11"/>
      <c r="BP2677" s="1" t="str">
        <v>0- Port Costs</v>
      </c>
      <c r="BT2677" s="1" t="str">
        <v>0- Port Value</v>
      </c>
      <c r="BU2677" s="11"/>
    </row>
    <row r="2678" spans="8:73" hidden="1" outlineLevel="1" x14ac:dyDescent="0.3">
      <c r="H2678" s="1" t="str">
        <v>0 - BM Costs</v>
      </c>
      <c r="L2678" s="1" t="str">
        <v>0 - BM Port</v>
      </c>
      <c r="N2678" s="1" t="str">
        <v>0 - Port Assets</v>
      </c>
      <c r="O2678" s="11"/>
      <c r="P2678" s="11"/>
      <c r="Q2678" s="11"/>
      <c r="R2678" s="11"/>
      <c r="S2678" s="11"/>
      <c r="T2678" s="11"/>
      <c r="U2678" s="11"/>
      <c r="V2678" s="11"/>
      <c r="W2678" s="11"/>
      <c r="X2678" s="11"/>
      <c r="Y2678" s="11"/>
      <c r="Z2678" s="11"/>
      <c r="AA2678" s="11"/>
      <c r="AB2678" s="11"/>
      <c r="AC2678" s="11"/>
      <c r="AD2678" s="11"/>
      <c r="AE2678" s="11"/>
      <c r="AF2678" s="11"/>
      <c r="AG2678" s="11"/>
      <c r="AH2678" s="11"/>
      <c r="AI2678" s="11"/>
      <c r="AJ2678" s="11"/>
      <c r="AK2678" s="11"/>
      <c r="AL2678" s="11"/>
      <c r="AM2678" s="11"/>
      <c r="AN2678" s="11"/>
      <c r="AO2678" s="11"/>
      <c r="AP2678" s="11"/>
      <c r="AQ2678" s="11"/>
      <c r="AR2678" s="11"/>
      <c r="AS2678" s="11"/>
      <c r="AT2678" s="11"/>
      <c r="AU2678" s="11"/>
      <c r="AV2678" s="11"/>
      <c r="AW2678" s="11"/>
      <c r="AX2678" s="11"/>
      <c r="AY2678" s="11"/>
      <c r="AZ2678" s="11"/>
      <c r="BA2678" s="11"/>
      <c r="BB2678" s="11"/>
      <c r="BC2678" s="11"/>
      <c r="BD2678" s="11"/>
      <c r="BE2678" s="11"/>
      <c r="BF2678" s="11"/>
      <c r="BG2678" s="11"/>
      <c r="BH2678" s="11"/>
      <c r="BI2678" s="11"/>
      <c r="BJ2678" s="11"/>
      <c r="BK2678" s="11"/>
      <c r="BL2678" s="11"/>
      <c r="BM2678" s="11"/>
      <c r="BN2678" s="11"/>
      <c r="BO2678" s="11"/>
      <c r="BP2678" s="1" t="str">
        <v>0- Port Costs</v>
      </c>
      <c r="BT2678" s="1" t="str">
        <v>0- Port Value</v>
      </c>
      <c r="BU2678" s="11"/>
    </row>
    <row r="2679" spans="8:73" hidden="1" outlineLevel="1" x14ac:dyDescent="0.3">
      <c r="H2679" s="1" t="str">
        <v>0 - BM Costs</v>
      </c>
      <c r="L2679" s="1" t="str">
        <v>0 - BM Port</v>
      </c>
      <c r="N2679" s="1" t="str">
        <v>0 - Port Assets</v>
      </c>
      <c r="O2679" s="11"/>
      <c r="P2679" s="11"/>
      <c r="Q2679" s="11"/>
      <c r="R2679" s="11"/>
      <c r="S2679" s="11"/>
      <c r="T2679" s="11"/>
      <c r="U2679" s="11"/>
      <c r="V2679" s="11"/>
      <c r="W2679" s="11"/>
      <c r="X2679" s="11"/>
      <c r="Y2679" s="11"/>
      <c r="Z2679" s="11"/>
      <c r="AA2679" s="11"/>
      <c r="AB2679" s="11"/>
      <c r="AC2679" s="11"/>
      <c r="AD2679" s="11"/>
      <c r="AE2679" s="11"/>
      <c r="AF2679" s="11"/>
      <c r="AG2679" s="11"/>
      <c r="AH2679" s="11"/>
      <c r="AI2679" s="11"/>
      <c r="AJ2679" s="11"/>
      <c r="AK2679" s="11"/>
      <c r="AL2679" s="11"/>
      <c r="AM2679" s="11"/>
      <c r="AN2679" s="11"/>
      <c r="AO2679" s="11"/>
      <c r="AP2679" s="11"/>
      <c r="AQ2679" s="11"/>
      <c r="AR2679" s="11"/>
      <c r="AS2679" s="11"/>
      <c r="AT2679" s="11"/>
      <c r="AU2679" s="11"/>
      <c r="AV2679" s="11"/>
      <c r="AW2679" s="11"/>
      <c r="AX2679" s="11"/>
      <c r="AY2679" s="11"/>
      <c r="AZ2679" s="11"/>
      <c r="BA2679" s="11"/>
      <c r="BB2679" s="11"/>
      <c r="BC2679" s="11"/>
      <c r="BD2679" s="11"/>
      <c r="BE2679" s="11"/>
      <c r="BF2679" s="11"/>
      <c r="BG2679" s="11"/>
      <c r="BH2679" s="11"/>
      <c r="BI2679" s="11"/>
      <c r="BJ2679" s="11"/>
      <c r="BK2679" s="11"/>
      <c r="BL2679" s="11"/>
      <c r="BM2679" s="11"/>
      <c r="BN2679" s="11"/>
      <c r="BO2679" s="11"/>
      <c r="BP2679" s="1" t="str">
        <v>0- Port Costs</v>
      </c>
      <c r="BT2679" s="1" t="str">
        <v>0- Port Value</v>
      </c>
      <c r="BU2679" s="11"/>
    </row>
    <row r="2680" spans="8:73" hidden="1" outlineLevel="1" x14ac:dyDescent="0.3">
      <c r="H2680" s="1" t="str">
        <v>0 - BM Costs</v>
      </c>
      <c r="L2680" s="1" t="str">
        <v>0 - BM Port</v>
      </c>
      <c r="N2680" s="1" t="str">
        <v>0 - Port Assets</v>
      </c>
      <c r="O2680" s="11"/>
      <c r="P2680" s="11"/>
      <c r="Q2680" s="11"/>
      <c r="R2680" s="11"/>
      <c r="S2680" s="11"/>
      <c r="T2680" s="11"/>
      <c r="U2680" s="11"/>
      <c r="V2680" s="11"/>
      <c r="W2680" s="11"/>
      <c r="X2680" s="11"/>
      <c r="Y2680" s="11"/>
      <c r="Z2680" s="11"/>
      <c r="AA2680" s="11"/>
      <c r="AB2680" s="11"/>
      <c r="AC2680" s="11"/>
      <c r="AD2680" s="11"/>
      <c r="AE2680" s="11"/>
      <c r="AF2680" s="11"/>
      <c r="AG2680" s="11"/>
      <c r="AH2680" s="11"/>
      <c r="AI2680" s="11"/>
      <c r="AJ2680" s="11"/>
      <c r="AK2680" s="11"/>
      <c r="AL2680" s="11"/>
      <c r="AM2680" s="11"/>
      <c r="AN2680" s="11"/>
      <c r="AO2680" s="11"/>
      <c r="AP2680" s="11"/>
      <c r="AQ2680" s="11"/>
      <c r="AR2680" s="11"/>
      <c r="AS2680" s="11"/>
      <c r="AT2680" s="11"/>
      <c r="AU2680" s="11"/>
      <c r="AV2680" s="11"/>
      <c r="AW2680" s="11"/>
      <c r="AX2680" s="11"/>
      <c r="AY2680" s="11"/>
      <c r="AZ2680" s="11"/>
      <c r="BA2680" s="11"/>
      <c r="BB2680" s="11"/>
      <c r="BC2680" s="11"/>
      <c r="BD2680" s="11"/>
      <c r="BE2680" s="11"/>
      <c r="BF2680" s="11"/>
      <c r="BG2680" s="11"/>
      <c r="BH2680" s="11"/>
      <c r="BI2680" s="11"/>
      <c r="BJ2680" s="11"/>
      <c r="BK2680" s="11"/>
      <c r="BL2680" s="11"/>
      <c r="BM2680" s="11"/>
      <c r="BN2680" s="11"/>
      <c r="BO2680" s="11"/>
      <c r="BP2680" s="1" t="str">
        <v>0- Port Costs</v>
      </c>
      <c r="BT2680" s="1" t="str">
        <v>0- Port Value</v>
      </c>
      <c r="BU2680" s="11"/>
    </row>
    <row r="2681" spans="8:73" hidden="1" outlineLevel="1" x14ac:dyDescent="0.3">
      <c r="H2681" s="1" t="str">
        <v>0 - BM Costs</v>
      </c>
      <c r="L2681" s="1" t="str">
        <v>0 - BM Port</v>
      </c>
      <c r="N2681" s="1" t="str">
        <v>0 - Port Assets</v>
      </c>
      <c r="O2681" s="11"/>
      <c r="P2681" s="11"/>
      <c r="Q2681" s="11"/>
      <c r="R2681" s="11"/>
      <c r="S2681" s="11"/>
      <c r="T2681" s="11"/>
      <c r="U2681" s="11"/>
      <c r="V2681" s="11"/>
      <c r="W2681" s="11"/>
      <c r="X2681" s="11"/>
      <c r="Y2681" s="11"/>
      <c r="Z2681" s="11"/>
      <c r="AA2681" s="11"/>
      <c r="AB2681" s="11"/>
      <c r="AC2681" s="11"/>
      <c r="AD2681" s="11"/>
      <c r="AE2681" s="11"/>
      <c r="AF2681" s="11"/>
      <c r="AG2681" s="11"/>
      <c r="AH2681" s="11"/>
      <c r="AI2681" s="11"/>
      <c r="AJ2681" s="11"/>
      <c r="AK2681" s="11"/>
      <c r="AL2681" s="11"/>
      <c r="AM2681" s="11"/>
      <c r="AN2681" s="11"/>
      <c r="AO2681" s="11"/>
      <c r="AP2681" s="11"/>
      <c r="AQ2681" s="11"/>
      <c r="AR2681" s="11"/>
      <c r="AS2681" s="11"/>
      <c r="AT2681" s="11"/>
      <c r="AU2681" s="11"/>
      <c r="AV2681" s="11"/>
      <c r="AW2681" s="11"/>
      <c r="AX2681" s="11"/>
      <c r="AY2681" s="11"/>
      <c r="AZ2681" s="11"/>
      <c r="BA2681" s="11"/>
      <c r="BB2681" s="11"/>
      <c r="BC2681" s="11"/>
      <c r="BD2681" s="11"/>
      <c r="BE2681" s="11"/>
      <c r="BF2681" s="11"/>
      <c r="BG2681" s="11"/>
      <c r="BH2681" s="11"/>
      <c r="BI2681" s="11"/>
      <c r="BJ2681" s="11"/>
      <c r="BK2681" s="11"/>
      <c r="BL2681" s="11"/>
      <c r="BM2681" s="11"/>
      <c r="BN2681" s="11"/>
      <c r="BO2681" s="11"/>
      <c r="BP2681" s="1" t="str">
        <v>0- Port Costs</v>
      </c>
      <c r="BT2681" s="1" t="str">
        <v>0- Port Value</v>
      </c>
      <c r="BU2681" s="11"/>
    </row>
    <row r="2682" spans="8:73" hidden="1" outlineLevel="1" x14ac:dyDescent="0.3">
      <c r="H2682" s="1" t="str">
        <v>0 - BM Costs</v>
      </c>
      <c r="L2682" s="1" t="str">
        <v>0 - BM Port</v>
      </c>
      <c r="N2682" s="1" t="str">
        <v>0 - Port Assets</v>
      </c>
      <c r="O2682" s="11"/>
      <c r="P2682" s="11"/>
      <c r="Q2682" s="11"/>
      <c r="R2682" s="11"/>
      <c r="S2682" s="11"/>
      <c r="T2682" s="11"/>
      <c r="U2682" s="11"/>
      <c r="V2682" s="11"/>
      <c r="W2682" s="11"/>
      <c r="X2682" s="11"/>
      <c r="Y2682" s="11"/>
      <c r="Z2682" s="11"/>
      <c r="AA2682" s="11"/>
      <c r="AB2682" s="11"/>
      <c r="AC2682" s="11"/>
      <c r="AD2682" s="11"/>
      <c r="AE2682" s="11"/>
      <c r="AF2682" s="11"/>
      <c r="AG2682" s="11"/>
      <c r="AH2682" s="11"/>
      <c r="AI2682" s="11"/>
      <c r="AJ2682" s="11"/>
      <c r="AK2682" s="11"/>
      <c r="AL2682" s="11"/>
      <c r="AM2682" s="11"/>
      <c r="AN2682" s="11"/>
      <c r="AO2682" s="11"/>
      <c r="AP2682" s="11"/>
      <c r="AQ2682" s="11"/>
      <c r="AR2682" s="11"/>
      <c r="AS2682" s="11"/>
      <c r="AT2682" s="11"/>
      <c r="AU2682" s="11"/>
      <c r="AV2682" s="11"/>
      <c r="AW2682" s="11"/>
      <c r="AX2682" s="11"/>
      <c r="AY2682" s="11"/>
      <c r="AZ2682" s="11"/>
      <c r="BA2682" s="11"/>
      <c r="BB2682" s="11"/>
      <c r="BC2682" s="11"/>
      <c r="BD2682" s="11"/>
      <c r="BE2682" s="11"/>
      <c r="BF2682" s="11"/>
      <c r="BG2682" s="11"/>
      <c r="BH2682" s="11"/>
      <c r="BI2682" s="11"/>
      <c r="BJ2682" s="11"/>
      <c r="BK2682" s="11"/>
      <c r="BL2682" s="11"/>
      <c r="BM2682" s="11"/>
      <c r="BN2682" s="11"/>
      <c r="BO2682" s="11"/>
      <c r="BP2682" s="1" t="str">
        <v>0- Port Costs</v>
      </c>
      <c r="BT2682" s="1" t="str">
        <v>0- Port Value</v>
      </c>
      <c r="BU2682" s="11"/>
    </row>
    <row r="2683" spans="8:73" hidden="1" outlineLevel="1" x14ac:dyDescent="0.3">
      <c r="H2683" s="1" t="str">
        <v>0 - BM Costs</v>
      </c>
      <c r="L2683" s="1" t="str">
        <v>0 - BM Port</v>
      </c>
      <c r="N2683" s="1" t="str">
        <v>0 - Port Assets</v>
      </c>
      <c r="O2683" s="11"/>
      <c r="P2683" s="11"/>
      <c r="Q2683" s="11"/>
      <c r="R2683" s="11"/>
      <c r="S2683" s="11"/>
      <c r="T2683" s="11"/>
      <c r="U2683" s="11"/>
      <c r="V2683" s="11"/>
      <c r="W2683" s="11"/>
      <c r="X2683" s="11"/>
      <c r="Y2683" s="11"/>
      <c r="Z2683" s="11"/>
      <c r="AA2683" s="11"/>
      <c r="AB2683" s="11"/>
      <c r="AC2683" s="11"/>
      <c r="AD2683" s="11"/>
      <c r="AE2683" s="11"/>
      <c r="AF2683" s="11"/>
      <c r="AG2683" s="11"/>
      <c r="AH2683" s="11"/>
      <c r="AI2683" s="11"/>
      <c r="AJ2683" s="11"/>
      <c r="AK2683" s="11"/>
      <c r="AL2683" s="11"/>
      <c r="AM2683" s="11"/>
      <c r="AN2683" s="11"/>
      <c r="AO2683" s="11"/>
      <c r="AP2683" s="11"/>
      <c r="AQ2683" s="11"/>
      <c r="AR2683" s="11"/>
      <c r="AS2683" s="11"/>
      <c r="AT2683" s="11"/>
      <c r="AU2683" s="11"/>
      <c r="AV2683" s="11"/>
      <c r="AW2683" s="11"/>
      <c r="AX2683" s="11"/>
      <c r="AY2683" s="11"/>
      <c r="AZ2683" s="11"/>
      <c r="BA2683" s="11"/>
      <c r="BB2683" s="11"/>
      <c r="BC2683" s="11"/>
      <c r="BD2683" s="11"/>
      <c r="BE2683" s="11"/>
      <c r="BF2683" s="11"/>
      <c r="BG2683" s="11"/>
      <c r="BH2683" s="11"/>
      <c r="BI2683" s="11"/>
      <c r="BJ2683" s="11"/>
      <c r="BK2683" s="11"/>
      <c r="BL2683" s="11"/>
      <c r="BM2683" s="11"/>
      <c r="BN2683" s="11"/>
      <c r="BO2683" s="11"/>
      <c r="BP2683" s="1" t="str">
        <v>0- Port Costs</v>
      </c>
      <c r="BT2683" s="1" t="str">
        <v>0- Port Value</v>
      </c>
      <c r="BU2683" s="11"/>
    </row>
    <row r="2684" spans="8:73" hidden="1" outlineLevel="1" x14ac:dyDescent="0.3">
      <c r="H2684" s="1" t="str">
        <v>0 - BM Costs</v>
      </c>
      <c r="L2684" s="1" t="str">
        <v>0 - BM Port</v>
      </c>
      <c r="N2684" s="1" t="str">
        <v>0 - Port Assets</v>
      </c>
      <c r="O2684" s="11"/>
      <c r="P2684" s="11"/>
      <c r="Q2684" s="11"/>
      <c r="R2684" s="11"/>
      <c r="S2684" s="11"/>
      <c r="T2684" s="11"/>
      <c r="U2684" s="11"/>
      <c r="V2684" s="11"/>
      <c r="W2684" s="11"/>
      <c r="X2684" s="11"/>
      <c r="Y2684" s="11"/>
      <c r="Z2684" s="11"/>
      <c r="AA2684" s="11"/>
      <c r="AB2684" s="11"/>
      <c r="AC2684" s="11"/>
      <c r="AD2684" s="11"/>
      <c r="AE2684" s="11"/>
      <c r="AF2684" s="11"/>
      <c r="AG2684" s="11"/>
      <c r="AH2684" s="11"/>
      <c r="AI2684" s="11"/>
      <c r="AJ2684" s="11"/>
      <c r="AK2684" s="11"/>
      <c r="AL2684" s="11"/>
      <c r="AM2684" s="11"/>
      <c r="AN2684" s="11"/>
      <c r="AO2684" s="11"/>
      <c r="AP2684" s="11"/>
      <c r="AQ2684" s="11"/>
      <c r="AR2684" s="11"/>
      <c r="AS2684" s="11"/>
      <c r="AT2684" s="11"/>
      <c r="AU2684" s="11"/>
      <c r="AV2684" s="11"/>
      <c r="AW2684" s="11"/>
      <c r="AX2684" s="11"/>
      <c r="AY2684" s="11"/>
      <c r="AZ2684" s="11"/>
      <c r="BA2684" s="11"/>
      <c r="BB2684" s="11"/>
      <c r="BC2684" s="11"/>
      <c r="BD2684" s="11"/>
      <c r="BE2684" s="11"/>
      <c r="BF2684" s="11"/>
      <c r="BG2684" s="11"/>
      <c r="BH2684" s="11"/>
      <c r="BI2684" s="11"/>
      <c r="BJ2684" s="11"/>
      <c r="BK2684" s="11"/>
      <c r="BL2684" s="11"/>
      <c r="BM2684" s="11"/>
      <c r="BN2684" s="11"/>
      <c r="BO2684" s="11"/>
      <c r="BP2684" s="1" t="str">
        <v>0- Port Costs</v>
      </c>
      <c r="BT2684" s="1" t="str">
        <v>0- Port Value</v>
      </c>
      <c r="BU2684" s="11"/>
    </row>
    <row r="2685" spans="8:73" hidden="1" outlineLevel="1" x14ac:dyDescent="0.3">
      <c r="H2685" s="1" t="str">
        <v>0 - BM Costs</v>
      </c>
      <c r="L2685" s="1" t="str">
        <v>0 - BM Port</v>
      </c>
      <c r="N2685" s="1" t="str">
        <v>0 - Port Assets</v>
      </c>
      <c r="O2685" s="11"/>
      <c r="P2685" s="11"/>
      <c r="Q2685" s="11"/>
      <c r="R2685" s="11"/>
      <c r="S2685" s="11"/>
      <c r="T2685" s="11"/>
      <c r="U2685" s="11"/>
      <c r="V2685" s="11"/>
      <c r="W2685" s="11"/>
      <c r="X2685" s="11"/>
      <c r="Y2685" s="11"/>
      <c r="Z2685" s="11"/>
      <c r="AA2685" s="11"/>
      <c r="AB2685" s="11"/>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c r="BC2685" s="11"/>
      <c r="BD2685" s="11"/>
      <c r="BE2685" s="11"/>
      <c r="BF2685" s="11"/>
      <c r="BG2685" s="11"/>
      <c r="BH2685" s="11"/>
      <c r="BI2685" s="11"/>
      <c r="BJ2685" s="11"/>
      <c r="BK2685" s="11"/>
      <c r="BL2685" s="11"/>
      <c r="BM2685" s="11"/>
      <c r="BN2685" s="11"/>
      <c r="BO2685" s="11"/>
      <c r="BP2685" s="1" t="str">
        <v>0- Port Costs</v>
      </c>
      <c r="BT2685" s="1" t="str">
        <v>0- Port Value</v>
      </c>
      <c r="BU2685" s="11"/>
    </row>
    <row r="2686" spans="8:73" hidden="1" outlineLevel="1" x14ac:dyDescent="0.3">
      <c r="H2686" s="1" t="str">
        <v>0 - BM Costs</v>
      </c>
      <c r="L2686" s="1" t="str">
        <v>0 - BM Port</v>
      </c>
      <c r="N2686" s="1" t="str">
        <v>0 - Port Assets</v>
      </c>
      <c r="O2686" s="11"/>
      <c r="P2686" s="11"/>
      <c r="Q2686" s="11"/>
      <c r="R2686" s="11"/>
      <c r="S2686" s="11"/>
      <c r="T2686" s="11"/>
      <c r="U2686" s="11"/>
      <c r="V2686" s="11"/>
      <c r="W2686" s="11"/>
      <c r="X2686" s="11"/>
      <c r="Y2686" s="11"/>
      <c r="Z2686" s="11"/>
      <c r="AA2686" s="11"/>
      <c r="AB2686" s="11"/>
      <c r="AC2686" s="11"/>
      <c r="AD2686" s="11"/>
      <c r="AE2686" s="11"/>
      <c r="AF2686" s="11"/>
      <c r="AG2686" s="11"/>
      <c r="AH2686" s="11"/>
      <c r="AI2686" s="11"/>
      <c r="AJ2686" s="11"/>
      <c r="AK2686" s="11"/>
      <c r="AL2686" s="11"/>
      <c r="AM2686" s="11"/>
      <c r="AN2686" s="11"/>
      <c r="AO2686" s="11"/>
      <c r="AP2686" s="11"/>
      <c r="AQ2686" s="11"/>
      <c r="AR2686" s="11"/>
      <c r="AS2686" s="11"/>
      <c r="AT2686" s="11"/>
      <c r="AU2686" s="11"/>
      <c r="AV2686" s="11"/>
      <c r="AW2686" s="11"/>
      <c r="AX2686" s="11"/>
      <c r="AY2686" s="11"/>
      <c r="AZ2686" s="11"/>
      <c r="BA2686" s="11"/>
      <c r="BB2686" s="11"/>
      <c r="BC2686" s="11"/>
      <c r="BD2686" s="11"/>
      <c r="BE2686" s="11"/>
      <c r="BF2686" s="11"/>
      <c r="BG2686" s="11"/>
      <c r="BH2686" s="11"/>
      <c r="BI2686" s="11"/>
      <c r="BJ2686" s="11"/>
      <c r="BK2686" s="11"/>
      <c r="BL2686" s="11"/>
      <c r="BM2686" s="11"/>
      <c r="BN2686" s="11"/>
      <c r="BO2686" s="11"/>
      <c r="BP2686" s="1" t="str">
        <v>0- Port Costs</v>
      </c>
      <c r="BT2686" s="1" t="str">
        <v>0- Port Value</v>
      </c>
      <c r="BU2686" s="11"/>
    </row>
    <row r="2687" spans="8:73" hidden="1" outlineLevel="1" x14ac:dyDescent="0.3">
      <c r="H2687" s="1" t="str">
        <v>0 - BM Costs</v>
      </c>
      <c r="L2687" s="1" t="str">
        <v>0 - BM Port</v>
      </c>
      <c r="N2687" s="1" t="str">
        <v>0 - Port Assets</v>
      </c>
      <c r="O2687" s="11"/>
      <c r="P2687" s="11"/>
      <c r="Q2687" s="11"/>
      <c r="R2687" s="11"/>
      <c r="S2687" s="11"/>
      <c r="T2687" s="11"/>
      <c r="U2687" s="11"/>
      <c r="V2687" s="11"/>
      <c r="W2687" s="11"/>
      <c r="X2687" s="11"/>
      <c r="Y2687" s="11"/>
      <c r="Z2687" s="11"/>
      <c r="AA2687" s="11"/>
      <c r="AB2687" s="11"/>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c r="BC2687" s="11"/>
      <c r="BD2687" s="11"/>
      <c r="BE2687" s="11"/>
      <c r="BF2687" s="11"/>
      <c r="BG2687" s="11"/>
      <c r="BH2687" s="11"/>
      <c r="BI2687" s="11"/>
      <c r="BJ2687" s="11"/>
      <c r="BK2687" s="11"/>
      <c r="BL2687" s="11"/>
      <c r="BM2687" s="11"/>
      <c r="BN2687" s="11"/>
      <c r="BO2687" s="11"/>
      <c r="BP2687" s="1" t="str">
        <v>0- Port Costs</v>
      </c>
      <c r="BT2687" s="1" t="str">
        <v>0- Port Value</v>
      </c>
      <c r="BU2687" s="11"/>
    </row>
    <row r="2688" spans="8:73" hidden="1" outlineLevel="1" x14ac:dyDescent="0.3">
      <c r="H2688" s="1" t="str">
        <v>0 - BM Costs</v>
      </c>
      <c r="L2688" s="1" t="str">
        <v>0 - BM Port</v>
      </c>
      <c r="N2688" s="1" t="str">
        <v>0 - Port Assets</v>
      </c>
      <c r="O2688" s="11"/>
      <c r="P2688" s="11"/>
      <c r="Q2688" s="11"/>
      <c r="R2688" s="11"/>
      <c r="S2688" s="11"/>
      <c r="T2688" s="11"/>
      <c r="U2688" s="11"/>
      <c r="V2688" s="11"/>
      <c r="W2688" s="11"/>
      <c r="X2688" s="11"/>
      <c r="Y2688" s="11"/>
      <c r="Z2688" s="11"/>
      <c r="AA2688" s="11"/>
      <c r="AB2688" s="11"/>
      <c r="AC2688" s="11"/>
      <c r="AD2688" s="11"/>
      <c r="AE2688" s="11"/>
      <c r="AF2688" s="11"/>
      <c r="AG2688" s="11"/>
      <c r="AH2688" s="11"/>
      <c r="AI2688" s="11"/>
      <c r="AJ2688" s="11"/>
      <c r="AK2688" s="11"/>
      <c r="AL2688" s="11"/>
      <c r="AM2688" s="11"/>
      <c r="AN2688" s="11"/>
      <c r="AO2688" s="11"/>
      <c r="AP2688" s="11"/>
      <c r="AQ2688" s="11"/>
      <c r="AR2688" s="11"/>
      <c r="AS2688" s="11"/>
      <c r="AT2688" s="11"/>
      <c r="AU2688" s="11"/>
      <c r="AV2688" s="11"/>
      <c r="AW2688" s="11"/>
      <c r="AX2688" s="11"/>
      <c r="AY2688" s="11"/>
      <c r="AZ2688" s="11"/>
      <c r="BA2688" s="11"/>
      <c r="BB2688" s="11"/>
      <c r="BC2688" s="11"/>
      <c r="BD2688" s="11"/>
      <c r="BE2688" s="11"/>
      <c r="BF2688" s="11"/>
      <c r="BG2688" s="11"/>
      <c r="BH2688" s="11"/>
      <c r="BI2688" s="11"/>
      <c r="BJ2688" s="11"/>
      <c r="BK2688" s="11"/>
      <c r="BL2688" s="11"/>
      <c r="BM2688" s="11"/>
      <c r="BN2688" s="11"/>
      <c r="BO2688" s="11"/>
      <c r="BP2688" s="1" t="str">
        <v>0- Port Costs</v>
      </c>
      <c r="BT2688" s="1" t="str">
        <v>0- Port Value</v>
      </c>
      <c r="BU2688" s="11"/>
    </row>
    <row r="2689" spans="8:73" hidden="1" outlineLevel="1" x14ac:dyDescent="0.3">
      <c r="H2689" s="1" t="str">
        <v>0 - BM Costs</v>
      </c>
      <c r="L2689" s="1" t="str">
        <v>0 - BM Port</v>
      </c>
      <c r="N2689" s="1" t="str">
        <v>0 - Port Assets</v>
      </c>
      <c r="O2689" s="11"/>
      <c r="P2689" s="11"/>
      <c r="Q2689" s="11"/>
      <c r="R2689" s="11"/>
      <c r="S2689" s="11"/>
      <c r="T2689" s="11"/>
      <c r="U2689" s="11"/>
      <c r="V2689" s="11"/>
      <c r="W2689" s="11"/>
      <c r="X2689" s="11"/>
      <c r="Y2689" s="11"/>
      <c r="Z2689" s="11"/>
      <c r="AA2689" s="11"/>
      <c r="AB2689" s="11"/>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c r="AY2689" s="11"/>
      <c r="AZ2689" s="11"/>
      <c r="BA2689" s="11"/>
      <c r="BB2689" s="11"/>
      <c r="BC2689" s="11"/>
      <c r="BD2689" s="11"/>
      <c r="BE2689" s="11"/>
      <c r="BF2689" s="11"/>
      <c r="BG2689" s="11"/>
      <c r="BH2689" s="11"/>
      <c r="BI2689" s="11"/>
      <c r="BJ2689" s="11"/>
      <c r="BK2689" s="11"/>
      <c r="BL2689" s="11"/>
      <c r="BM2689" s="11"/>
      <c r="BN2689" s="11"/>
      <c r="BO2689" s="11"/>
      <c r="BP2689" s="1" t="str">
        <v>0- Port Costs</v>
      </c>
      <c r="BT2689" s="1" t="str">
        <v>0- Port Value</v>
      </c>
      <c r="BU2689" s="11"/>
    </row>
    <row r="2690" spans="8:73" hidden="1" outlineLevel="1" x14ac:dyDescent="0.3">
      <c r="H2690" s="1" t="str">
        <v>0 - BM Costs</v>
      </c>
      <c r="L2690" s="1" t="str">
        <v>0 - BM Port</v>
      </c>
      <c r="N2690" s="1" t="str">
        <v>0 - Port Assets</v>
      </c>
      <c r="O2690" s="11"/>
      <c r="P2690" s="11"/>
      <c r="Q2690" s="11"/>
      <c r="R2690" s="11"/>
      <c r="S2690" s="11"/>
      <c r="T2690" s="11"/>
      <c r="U2690" s="11"/>
      <c r="V2690" s="11"/>
      <c r="W2690" s="11"/>
      <c r="X2690" s="11"/>
      <c r="Y2690" s="11"/>
      <c r="Z2690" s="11"/>
      <c r="AA2690" s="11"/>
      <c r="AB2690" s="11"/>
      <c r="AC2690" s="11"/>
      <c r="AD2690" s="11"/>
      <c r="AE2690" s="11"/>
      <c r="AF2690" s="11"/>
      <c r="AG2690" s="11"/>
      <c r="AH2690" s="11"/>
      <c r="AI2690" s="11"/>
      <c r="AJ2690" s="11"/>
      <c r="AK2690" s="11"/>
      <c r="AL2690" s="11"/>
      <c r="AM2690" s="11"/>
      <c r="AN2690" s="11"/>
      <c r="AO2690" s="11"/>
      <c r="AP2690" s="11"/>
      <c r="AQ2690" s="11"/>
      <c r="AR2690" s="11"/>
      <c r="AS2690" s="11"/>
      <c r="AT2690" s="11"/>
      <c r="AU2690" s="11"/>
      <c r="AV2690" s="11"/>
      <c r="AW2690" s="11"/>
      <c r="AX2690" s="11"/>
      <c r="AY2690" s="11"/>
      <c r="AZ2690" s="11"/>
      <c r="BA2690" s="11"/>
      <c r="BB2690" s="11"/>
      <c r="BC2690" s="11"/>
      <c r="BD2690" s="11"/>
      <c r="BE2690" s="11"/>
      <c r="BF2690" s="11"/>
      <c r="BG2690" s="11"/>
      <c r="BH2690" s="11"/>
      <c r="BI2690" s="11"/>
      <c r="BJ2690" s="11"/>
      <c r="BK2690" s="11"/>
      <c r="BL2690" s="11"/>
      <c r="BM2690" s="11"/>
      <c r="BN2690" s="11"/>
      <c r="BO2690" s="11"/>
      <c r="BP2690" s="1" t="str">
        <v>0- Port Costs</v>
      </c>
      <c r="BT2690" s="1" t="str">
        <v>0- Port Value</v>
      </c>
      <c r="BU2690" s="11"/>
    </row>
    <row r="2691" spans="8:73" hidden="1" outlineLevel="1" x14ac:dyDescent="0.3">
      <c r="H2691" s="1" t="str">
        <v>0 - BM Costs</v>
      </c>
      <c r="L2691" s="1" t="str">
        <v>0 - BM Port</v>
      </c>
      <c r="N2691" s="1" t="str">
        <v>0 - Port Assets</v>
      </c>
      <c r="O2691" s="11"/>
      <c r="P2691" s="11"/>
      <c r="Q2691" s="11"/>
      <c r="R2691" s="11"/>
      <c r="S2691" s="11"/>
      <c r="T2691" s="11"/>
      <c r="U2691" s="11"/>
      <c r="V2691" s="11"/>
      <c r="W2691" s="11"/>
      <c r="X2691" s="11"/>
      <c r="Y2691" s="11"/>
      <c r="Z2691" s="11"/>
      <c r="AA2691" s="11"/>
      <c r="AB2691" s="11"/>
      <c r="AC2691" s="11"/>
      <c r="AD2691" s="11"/>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c r="BC2691" s="11"/>
      <c r="BD2691" s="11"/>
      <c r="BE2691" s="11"/>
      <c r="BF2691" s="11"/>
      <c r="BG2691" s="11"/>
      <c r="BH2691" s="11"/>
      <c r="BI2691" s="11"/>
      <c r="BJ2691" s="11"/>
      <c r="BK2691" s="11"/>
      <c r="BL2691" s="11"/>
      <c r="BM2691" s="11"/>
      <c r="BN2691" s="11"/>
      <c r="BO2691" s="11"/>
      <c r="BP2691" s="1" t="str">
        <v>0- Port Costs</v>
      </c>
      <c r="BT2691" s="1" t="str">
        <v>0- Port Value</v>
      </c>
      <c r="BU2691" s="11"/>
    </row>
    <row r="2692" spans="8:73" hidden="1" outlineLevel="1" x14ac:dyDescent="0.3">
      <c r="H2692" s="1" t="str">
        <v>0 - BM Costs</v>
      </c>
      <c r="L2692" s="1" t="str">
        <v>0 - BM Port</v>
      </c>
      <c r="N2692" s="1" t="str">
        <v>0 - Port Assets</v>
      </c>
      <c r="O2692" s="11"/>
      <c r="P2692" s="11"/>
      <c r="Q2692" s="11"/>
      <c r="R2692" s="11"/>
      <c r="S2692" s="11"/>
      <c r="T2692" s="11"/>
      <c r="U2692" s="11"/>
      <c r="V2692" s="11"/>
      <c r="W2692" s="11"/>
      <c r="X2692" s="11"/>
      <c r="Y2692" s="11"/>
      <c r="Z2692" s="11"/>
      <c r="AA2692" s="11"/>
      <c r="AB2692" s="11"/>
      <c r="AC2692" s="11"/>
      <c r="AD2692" s="11"/>
      <c r="AE2692" s="11"/>
      <c r="AF2692" s="11"/>
      <c r="AG2692" s="11"/>
      <c r="AH2692" s="11"/>
      <c r="AI2692" s="11"/>
      <c r="AJ2692" s="11"/>
      <c r="AK2692" s="11"/>
      <c r="AL2692" s="11"/>
      <c r="AM2692" s="11"/>
      <c r="AN2692" s="11"/>
      <c r="AO2692" s="11"/>
      <c r="AP2692" s="11"/>
      <c r="AQ2692" s="11"/>
      <c r="AR2692" s="11"/>
      <c r="AS2692" s="11"/>
      <c r="AT2692" s="11"/>
      <c r="AU2692" s="11"/>
      <c r="AV2692" s="11"/>
      <c r="AW2692" s="11"/>
      <c r="AX2692" s="11"/>
      <c r="AY2692" s="11"/>
      <c r="AZ2692" s="11"/>
      <c r="BA2692" s="11"/>
      <c r="BB2692" s="11"/>
      <c r="BC2692" s="11"/>
      <c r="BD2692" s="11"/>
      <c r="BE2692" s="11"/>
      <c r="BF2692" s="11"/>
      <c r="BG2692" s="11"/>
      <c r="BH2692" s="11"/>
      <c r="BI2692" s="11"/>
      <c r="BJ2692" s="11"/>
      <c r="BK2692" s="11"/>
      <c r="BL2692" s="11"/>
      <c r="BM2692" s="11"/>
      <c r="BN2692" s="11"/>
      <c r="BO2692" s="11"/>
      <c r="BP2692" s="1" t="str">
        <v>0- Port Costs</v>
      </c>
      <c r="BT2692" s="1" t="str">
        <v>0- Port Value</v>
      </c>
      <c r="BU2692" s="11"/>
    </row>
    <row r="2693" spans="8:73" hidden="1" outlineLevel="1" x14ac:dyDescent="0.3">
      <c r="H2693" s="1" t="str">
        <v>0 - BM Costs</v>
      </c>
      <c r="L2693" s="1" t="str">
        <v>0 - BM Port</v>
      </c>
      <c r="N2693" s="1" t="str">
        <v>0 - Port Assets</v>
      </c>
      <c r="O2693" s="11"/>
      <c r="P2693" s="11"/>
      <c r="Q2693" s="11"/>
      <c r="R2693" s="11"/>
      <c r="S2693" s="11"/>
      <c r="T2693" s="11"/>
      <c r="U2693" s="11"/>
      <c r="V2693" s="11"/>
      <c r="W2693" s="11"/>
      <c r="X2693" s="11"/>
      <c r="Y2693" s="11"/>
      <c r="Z2693" s="11"/>
      <c r="AA2693" s="11"/>
      <c r="AB2693" s="11"/>
      <c r="AC2693" s="11"/>
      <c r="AD2693" s="11"/>
      <c r="AE2693" s="11"/>
      <c r="AF2693" s="11"/>
      <c r="AG2693" s="11"/>
      <c r="AH2693" s="11"/>
      <c r="AI2693" s="11"/>
      <c r="AJ2693" s="11"/>
      <c r="AK2693" s="11"/>
      <c r="AL2693" s="11"/>
      <c r="AM2693" s="11"/>
      <c r="AN2693" s="11"/>
      <c r="AO2693" s="11"/>
      <c r="AP2693" s="11"/>
      <c r="AQ2693" s="11"/>
      <c r="AR2693" s="11"/>
      <c r="AS2693" s="11"/>
      <c r="AT2693" s="11"/>
      <c r="AU2693" s="11"/>
      <c r="AV2693" s="11"/>
      <c r="AW2693" s="11"/>
      <c r="AX2693" s="11"/>
      <c r="AY2693" s="11"/>
      <c r="AZ2693" s="11"/>
      <c r="BA2693" s="11"/>
      <c r="BB2693" s="11"/>
      <c r="BC2693" s="11"/>
      <c r="BD2693" s="11"/>
      <c r="BE2693" s="11"/>
      <c r="BF2693" s="11"/>
      <c r="BG2693" s="11"/>
      <c r="BH2693" s="11"/>
      <c r="BI2693" s="11"/>
      <c r="BJ2693" s="11"/>
      <c r="BK2693" s="11"/>
      <c r="BL2693" s="11"/>
      <c r="BM2693" s="11"/>
      <c r="BN2693" s="11"/>
      <c r="BO2693" s="11"/>
      <c r="BP2693" s="1" t="str">
        <v>0- Port Costs</v>
      </c>
      <c r="BT2693" s="1" t="str">
        <v>0- Port Value</v>
      </c>
      <c r="BU2693" s="11"/>
    </row>
    <row r="2694" spans="8:73" hidden="1" outlineLevel="1" x14ac:dyDescent="0.3">
      <c r="H2694" s="1" t="str">
        <v>0 - BM Costs</v>
      </c>
      <c r="L2694" s="1" t="str">
        <v>0 - BM Port</v>
      </c>
      <c r="N2694" s="1" t="str">
        <v>0 - Port Assets</v>
      </c>
      <c r="O2694" s="11"/>
      <c r="P2694" s="11"/>
      <c r="Q2694" s="11"/>
      <c r="R2694" s="11"/>
      <c r="S2694" s="11"/>
      <c r="T2694" s="11"/>
      <c r="U2694" s="11"/>
      <c r="V2694" s="11"/>
      <c r="W2694" s="11"/>
      <c r="X2694" s="11"/>
      <c r="Y2694" s="11"/>
      <c r="Z2694" s="11"/>
      <c r="AA2694" s="11"/>
      <c r="AB2694" s="11"/>
      <c r="AC2694" s="11"/>
      <c r="AD2694" s="11"/>
      <c r="AE2694" s="11"/>
      <c r="AF2694" s="11"/>
      <c r="AG2694" s="11"/>
      <c r="AH2694" s="11"/>
      <c r="AI2694" s="11"/>
      <c r="AJ2694" s="11"/>
      <c r="AK2694" s="11"/>
      <c r="AL2694" s="11"/>
      <c r="AM2694" s="11"/>
      <c r="AN2694" s="11"/>
      <c r="AO2694" s="11"/>
      <c r="AP2694" s="11"/>
      <c r="AQ2694" s="11"/>
      <c r="AR2694" s="11"/>
      <c r="AS2694" s="11"/>
      <c r="AT2694" s="11"/>
      <c r="AU2694" s="11"/>
      <c r="AV2694" s="11"/>
      <c r="AW2694" s="11"/>
      <c r="AX2694" s="11"/>
      <c r="AY2694" s="11"/>
      <c r="AZ2694" s="11"/>
      <c r="BA2694" s="11"/>
      <c r="BB2694" s="11"/>
      <c r="BC2694" s="11"/>
      <c r="BD2694" s="11"/>
      <c r="BE2694" s="11"/>
      <c r="BF2694" s="11"/>
      <c r="BG2694" s="11"/>
      <c r="BH2694" s="11"/>
      <c r="BI2694" s="11"/>
      <c r="BJ2694" s="11"/>
      <c r="BK2694" s="11"/>
      <c r="BL2694" s="11"/>
      <c r="BM2694" s="11"/>
      <c r="BN2694" s="11"/>
      <c r="BO2694" s="11"/>
      <c r="BP2694" s="1" t="str">
        <v>0- Port Costs</v>
      </c>
      <c r="BT2694" s="1" t="str">
        <v>0- Port Value</v>
      </c>
      <c r="BU2694" s="11"/>
    </row>
    <row r="2695" spans="8:73" hidden="1" outlineLevel="1" x14ac:dyDescent="0.3">
      <c r="H2695" s="1" t="str">
        <v>0 - BM Costs</v>
      </c>
      <c r="L2695" s="1" t="str">
        <v>0 - BM Port</v>
      </c>
      <c r="N2695" s="1" t="str">
        <v>0 - Port Assets</v>
      </c>
      <c r="O2695" s="11"/>
      <c r="P2695" s="11"/>
      <c r="Q2695" s="11"/>
      <c r="R2695" s="11"/>
      <c r="S2695" s="11"/>
      <c r="T2695" s="11"/>
      <c r="U2695" s="11"/>
      <c r="V2695" s="11"/>
      <c r="W2695" s="11"/>
      <c r="X2695" s="11"/>
      <c r="Y2695" s="11"/>
      <c r="Z2695" s="11"/>
      <c r="AA2695" s="11"/>
      <c r="AB2695" s="11"/>
      <c r="AC2695" s="11"/>
      <c r="AD2695" s="11"/>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c r="BB2695" s="11"/>
      <c r="BC2695" s="11"/>
      <c r="BD2695" s="11"/>
      <c r="BE2695" s="11"/>
      <c r="BF2695" s="11"/>
      <c r="BG2695" s="11"/>
      <c r="BH2695" s="11"/>
      <c r="BI2695" s="11"/>
      <c r="BJ2695" s="11"/>
      <c r="BK2695" s="11"/>
      <c r="BL2695" s="11"/>
      <c r="BM2695" s="11"/>
      <c r="BN2695" s="11"/>
      <c r="BO2695" s="11"/>
      <c r="BP2695" s="1" t="str">
        <v>0- Port Costs</v>
      </c>
      <c r="BT2695" s="1" t="str">
        <v>0- Port Value</v>
      </c>
      <c r="BU2695" s="11"/>
    </row>
    <row r="2696" spans="8:73" hidden="1" outlineLevel="1" x14ac:dyDescent="0.3">
      <c r="H2696" s="1" t="str">
        <v>0 - BM Costs</v>
      </c>
      <c r="L2696" s="1" t="str">
        <v>0 - BM Port</v>
      </c>
      <c r="N2696" s="1" t="str">
        <v>0 - Port Assets</v>
      </c>
      <c r="O2696" s="11"/>
      <c r="P2696" s="11"/>
      <c r="Q2696" s="11"/>
      <c r="R2696" s="11"/>
      <c r="S2696" s="11"/>
      <c r="T2696" s="11"/>
      <c r="U2696" s="11"/>
      <c r="V2696" s="11"/>
      <c r="W2696" s="11"/>
      <c r="X2696" s="11"/>
      <c r="Y2696" s="11"/>
      <c r="Z2696" s="11"/>
      <c r="AA2696" s="11"/>
      <c r="AB2696" s="11"/>
      <c r="AC2696" s="11"/>
      <c r="AD2696" s="11"/>
      <c r="AE2696" s="11"/>
      <c r="AF2696" s="11"/>
      <c r="AG2696" s="11"/>
      <c r="AH2696" s="11"/>
      <c r="AI2696" s="11"/>
      <c r="AJ2696" s="11"/>
      <c r="AK2696" s="11"/>
      <c r="AL2696" s="11"/>
      <c r="AM2696" s="11"/>
      <c r="AN2696" s="11"/>
      <c r="AO2696" s="11"/>
      <c r="AP2696" s="11"/>
      <c r="AQ2696" s="11"/>
      <c r="AR2696" s="11"/>
      <c r="AS2696" s="11"/>
      <c r="AT2696" s="11"/>
      <c r="AU2696" s="11"/>
      <c r="AV2696" s="11"/>
      <c r="AW2696" s="11"/>
      <c r="AX2696" s="11"/>
      <c r="AY2696" s="11"/>
      <c r="AZ2696" s="11"/>
      <c r="BA2696" s="11"/>
      <c r="BB2696" s="11"/>
      <c r="BC2696" s="11"/>
      <c r="BD2696" s="11"/>
      <c r="BE2696" s="11"/>
      <c r="BF2696" s="11"/>
      <c r="BG2696" s="11"/>
      <c r="BH2696" s="11"/>
      <c r="BI2696" s="11"/>
      <c r="BJ2696" s="11"/>
      <c r="BK2696" s="11"/>
      <c r="BL2696" s="11"/>
      <c r="BM2696" s="11"/>
      <c r="BN2696" s="11"/>
      <c r="BO2696" s="11"/>
      <c r="BP2696" s="1" t="str">
        <v>0- Port Costs</v>
      </c>
      <c r="BT2696" s="1" t="str">
        <v>0- Port Value</v>
      </c>
      <c r="BU2696" s="11"/>
    </row>
    <row r="2697" spans="8:73" hidden="1" outlineLevel="1" x14ac:dyDescent="0.3">
      <c r="H2697" s="1" t="str">
        <v>0 - BM Costs</v>
      </c>
      <c r="L2697" s="1" t="str">
        <v>0 - BM Port</v>
      </c>
      <c r="N2697" s="1" t="str">
        <v>0 - Port Assets</v>
      </c>
      <c r="O2697" s="11"/>
      <c r="P2697" s="11"/>
      <c r="Q2697" s="11"/>
      <c r="R2697" s="11"/>
      <c r="S2697" s="11"/>
      <c r="T2697" s="11"/>
      <c r="U2697" s="11"/>
      <c r="V2697" s="11"/>
      <c r="W2697" s="11"/>
      <c r="X2697" s="11"/>
      <c r="Y2697" s="11"/>
      <c r="Z2697" s="11"/>
      <c r="AA2697" s="11"/>
      <c r="AB2697" s="11"/>
      <c r="AC2697" s="11"/>
      <c r="AD2697" s="11"/>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c r="BC2697" s="11"/>
      <c r="BD2697" s="11"/>
      <c r="BE2697" s="11"/>
      <c r="BF2697" s="11"/>
      <c r="BG2697" s="11"/>
      <c r="BH2697" s="11"/>
      <c r="BI2697" s="11"/>
      <c r="BJ2697" s="11"/>
      <c r="BK2697" s="11"/>
      <c r="BL2697" s="11"/>
      <c r="BM2697" s="11"/>
      <c r="BN2697" s="11"/>
      <c r="BO2697" s="11"/>
      <c r="BP2697" s="1" t="str">
        <v>0- Port Costs</v>
      </c>
      <c r="BT2697" s="1" t="str">
        <v>0- Port Value</v>
      </c>
      <c r="BU2697" s="11"/>
    </row>
    <row r="2698" spans="8:73" hidden="1" outlineLevel="1" x14ac:dyDescent="0.3">
      <c r="H2698" s="1" t="str">
        <v>0 - BM Costs</v>
      </c>
      <c r="L2698" s="1" t="str">
        <v>0 - BM Port</v>
      </c>
      <c r="N2698" s="1" t="str">
        <v>0 - Port Assets</v>
      </c>
      <c r="O2698" s="11"/>
      <c r="P2698" s="11"/>
      <c r="Q2698" s="11"/>
      <c r="R2698" s="11"/>
      <c r="S2698" s="11"/>
      <c r="T2698" s="11"/>
      <c r="U2698" s="11"/>
      <c r="V2698" s="11"/>
      <c r="W2698" s="11"/>
      <c r="X2698" s="11"/>
      <c r="Y2698" s="11"/>
      <c r="Z2698" s="11"/>
      <c r="AA2698" s="11"/>
      <c r="AB2698" s="11"/>
      <c r="AC2698" s="11"/>
      <c r="AD2698" s="11"/>
      <c r="AE2698" s="11"/>
      <c r="AF2698" s="11"/>
      <c r="AG2698" s="11"/>
      <c r="AH2698" s="11"/>
      <c r="AI2698" s="11"/>
      <c r="AJ2698" s="11"/>
      <c r="AK2698" s="11"/>
      <c r="AL2698" s="11"/>
      <c r="AM2698" s="11"/>
      <c r="AN2698" s="11"/>
      <c r="AO2698" s="11"/>
      <c r="AP2698" s="11"/>
      <c r="AQ2698" s="11"/>
      <c r="AR2698" s="11"/>
      <c r="AS2698" s="11"/>
      <c r="AT2698" s="11"/>
      <c r="AU2698" s="11"/>
      <c r="AV2698" s="11"/>
      <c r="AW2698" s="11"/>
      <c r="AX2698" s="11"/>
      <c r="AY2698" s="11"/>
      <c r="AZ2698" s="11"/>
      <c r="BA2698" s="11"/>
      <c r="BB2698" s="11"/>
      <c r="BC2698" s="11"/>
      <c r="BD2698" s="11"/>
      <c r="BE2698" s="11"/>
      <c r="BF2698" s="11"/>
      <c r="BG2698" s="11"/>
      <c r="BH2698" s="11"/>
      <c r="BI2698" s="11"/>
      <c r="BJ2698" s="11"/>
      <c r="BK2698" s="11"/>
      <c r="BL2698" s="11"/>
      <c r="BM2698" s="11"/>
      <c r="BN2698" s="11"/>
      <c r="BO2698" s="11"/>
      <c r="BP2698" s="1" t="str">
        <v>0- Port Costs</v>
      </c>
      <c r="BT2698" s="1" t="str">
        <v>0- Port Value</v>
      </c>
      <c r="BU2698" s="11"/>
    </row>
    <row r="2699" spans="8:73" hidden="1" outlineLevel="1" x14ac:dyDescent="0.3">
      <c r="H2699" s="1" t="str">
        <v>0 - BM Costs</v>
      </c>
      <c r="L2699" s="1" t="str">
        <v>0 - BM Port</v>
      </c>
      <c r="N2699" s="1" t="str">
        <v>0 - Port Assets</v>
      </c>
      <c r="O2699" s="11"/>
      <c r="P2699" s="11"/>
      <c r="Q2699" s="11"/>
      <c r="R2699" s="11"/>
      <c r="S2699" s="11"/>
      <c r="T2699" s="11"/>
      <c r="U2699" s="11"/>
      <c r="V2699" s="11"/>
      <c r="W2699" s="11"/>
      <c r="X2699" s="11"/>
      <c r="Y2699" s="11"/>
      <c r="Z2699" s="11"/>
      <c r="AA2699" s="11"/>
      <c r="AB2699" s="11"/>
      <c r="AC2699" s="11"/>
      <c r="AD2699" s="11"/>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c r="AY2699" s="11"/>
      <c r="AZ2699" s="11"/>
      <c r="BA2699" s="11"/>
      <c r="BB2699" s="11"/>
      <c r="BC2699" s="11"/>
      <c r="BD2699" s="11"/>
      <c r="BE2699" s="11"/>
      <c r="BF2699" s="11"/>
      <c r="BG2699" s="11"/>
      <c r="BH2699" s="11"/>
      <c r="BI2699" s="11"/>
      <c r="BJ2699" s="11"/>
      <c r="BK2699" s="11"/>
      <c r="BL2699" s="11"/>
      <c r="BM2699" s="11"/>
      <c r="BN2699" s="11"/>
      <c r="BO2699" s="11"/>
      <c r="BP2699" s="1" t="str">
        <v>0- Port Costs</v>
      </c>
      <c r="BT2699" s="1" t="str">
        <v>0- Port Value</v>
      </c>
      <c r="BU2699" s="11"/>
    </row>
    <row r="2700" spans="8:73" hidden="1" outlineLevel="1" x14ac:dyDescent="0.3">
      <c r="H2700" s="1" t="str">
        <v>0 - BM Costs</v>
      </c>
      <c r="L2700" s="1" t="str">
        <v>0 - BM Port</v>
      </c>
      <c r="N2700" s="1" t="str">
        <v>0 - Port Assets</v>
      </c>
      <c r="O2700" s="11"/>
      <c r="P2700" s="11"/>
      <c r="Q2700" s="11"/>
      <c r="R2700" s="11"/>
      <c r="S2700" s="11"/>
      <c r="T2700" s="11"/>
      <c r="U2700" s="11"/>
      <c r="V2700" s="11"/>
      <c r="W2700" s="11"/>
      <c r="X2700" s="11"/>
      <c r="Y2700" s="11"/>
      <c r="Z2700" s="11"/>
      <c r="AA2700" s="11"/>
      <c r="AB2700" s="11"/>
      <c r="AC2700" s="11"/>
      <c r="AD2700" s="11"/>
      <c r="AE2700" s="11"/>
      <c r="AF2700" s="11"/>
      <c r="AG2700" s="11"/>
      <c r="AH2700" s="11"/>
      <c r="AI2700" s="11"/>
      <c r="AJ2700" s="11"/>
      <c r="AK2700" s="11"/>
      <c r="AL2700" s="11"/>
      <c r="AM2700" s="11"/>
      <c r="AN2700" s="11"/>
      <c r="AO2700" s="11"/>
      <c r="AP2700" s="11"/>
      <c r="AQ2700" s="11"/>
      <c r="AR2700" s="11"/>
      <c r="AS2700" s="11"/>
      <c r="AT2700" s="11"/>
      <c r="AU2700" s="11"/>
      <c r="AV2700" s="11"/>
      <c r="AW2700" s="11"/>
      <c r="AX2700" s="11"/>
      <c r="AY2700" s="11"/>
      <c r="AZ2700" s="11"/>
      <c r="BA2700" s="11"/>
      <c r="BB2700" s="11"/>
      <c r="BC2700" s="11"/>
      <c r="BD2700" s="11"/>
      <c r="BE2700" s="11"/>
      <c r="BF2700" s="11"/>
      <c r="BG2700" s="11"/>
      <c r="BH2700" s="11"/>
      <c r="BI2700" s="11"/>
      <c r="BJ2700" s="11"/>
      <c r="BK2700" s="11"/>
      <c r="BL2700" s="11"/>
      <c r="BM2700" s="11"/>
      <c r="BN2700" s="11"/>
      <c r="BO2700" s="11"/>
      <c r="BP2700" s="1" t="str">
        <v>0- Port Costs</v>
      </c>
      <c r="BT2700" s="1" t="str">
        <v>0- Port Value</v>
      </c>
      <c r="BU2700" s="11"/>
    </row>
    <row r="2701" spans="8:73" hidden="1" outlineLevel="1" x14ac:dyDescent="0.3">
      <c r="H2701" s="1" t="str">
        <v>0 - BM Costs</v>
      </c>
      <c r="L2701" s="1" t="str">
        <v>0 - BM Port</v>
      </c>
      <c r="N2701" s="1" t="str">
        <v>0 - Port Assets</v>
      </c>
      <c r="O2701" s="11"/>
      <c r="P2701" s="11"/>
      <c r="Q2701" s="11"/>
      <c r="R2701" s="11"/>
      <c r="S2701" s="11"/>
      <c r="T2701" s="11"/>
      <c r="U2701" s="11"/>
      <c r="V2701" s="11"/>
      <c r="W2701" s="11"/>
      <c r="X2701" s="11"/>
      <c r="Y2701" s="11"/>
      <c r="Z2701" s="11"/>
      <c r="AA2701" s="11"/>
      <c r="AB2701" s="11"/>
      <c r="AC2701" s="11"/>
      <c r="AD2701" s="11"/>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c r="BC2701" s="11"/>
      <c r="BD2701" s="11"/>
      <c r="BE2701" s="11"/>
      <c r="BF2701" s="11"/>
      <c r="BG2701" s="11"/>
      <c r="BH2701" s="11"/>
      <c r="BI2701" s="11"/>
      <c r="BJ2701" s="11"/>
      <c r="BK2701" s="11"/>
      <c r="BL2701" s="11"/>
      <c r="BM2701" s="11"/>
      <c r="BN2701" s="11"/>
      <c r="BO2701" s="11"/>
      <c r="BP2701" s="1" t="str">
        <v>0- Port Costs</v>
      </c>
      <c r="BT2701" s="1" t="str">
        <v>0- Port Value</v>
      </c>
      <c r="BU2701" s="11"/>
    </row>
    <row r="2702" spans="8:73" hidden="1" outlineLevel="1" x14ac:dyDescent="0.3">
      <c r="H2702" s="1" t="str">
        <v>0 - BM Costs</v>
      </c>
      <c r="L2702" s="1" t="str">
        <v>0 - BM Port</v>
      </c>
      <c r="N2702" s="1" t="str">
        <v>0 - Port Assets</v>
      </c>
      <c r="O2702" s="11"/>
      <c r="P2702" s="11"/>
      <c r="Q2702" s="11"/>
      <c r="R2702" s="11"/>
      <c r="S2702" s="11"/>
      <c r="T2702" s="11"/>
      <c r="U2702" s="11"/>
      <c r="V2702" s="11"/>
      <c r="W2702" s="11"/>
      <c r="X2702" s="11"/>
      <c r="Y2702" s="11"/>
      <c r="Z2702" s="11"/>
      <c r="AA2702" s="11"/>
      <c r="AB2702" s="11"/>
      <c r="AC2702" s="11"/>
      <c r="AD2702" s="11"/>
      <c r="AE2702" s="11"/>
      <c r="AF2702" s="11"/>
      <c r="AG2702" s="11"/>
      <c r="AH2702" s="11"/>
      <c r="AI2702" s="11"/>
      <c r="AJ2702" s="11"/>
      <c r="AK2702" s="11"/>
      <c r="AL2702" s="11"/>
      <c r="AM2702" s="11"/>
      <c r="AN2702" s="11"/>
      <c r="AO2702" s="11"/>
      <c r="AP2702" s="11"/>
      <c r="AQ2702" s="11"/>
      <c r="AR2702" s="11"/>
      <c r="AS2702" s="11"/>
      <c r="AT2702" s="11"/>
      <c r="AU2702" s="11"/>
      <c r="AV2702" s="11"/>
      <c r="AW2702" s="11"/>
      <c r="AX2702" s="11"/>
      <c r="AY2702" s="11"/>
      <c r="AZ2702" s="11"/>
      <c r="BA2702" s="11"/>
      <c r="BB2702" s="11"/>
      <c r="BC2702" s="11"/>
      <c r="BD2702" s="11"/>
      <c r="BE2702" s="11"/>
      <c r="BF2702" s="11"/>
      <c r="BG2702" s="11"/>
      <c r="BH2702" s="11"/>
      <c r="BI2702" s="11"/>
      <c r="BJ2702" s="11"/>
      <c r="BK2702" s="11"/>
      <c r="BL2702" s="11"/>
      <c r="BM2702" s="11"/>
      <c r="BN2702" s="11"/>
      <c r="BO2702" s="11"/>
      <c r="BP2702" s="1" t="str">
        <v>0- Port Costs</v>
      </c>
      <c r="BT2702" s="1" t="str">
        <v>0- Port Value</v>
      </c>
      <c r="BU2702" s="11"/>
    </row>
    <row r="2703" spans="8:73" hidden="1" outlineLevel="1" x14ac:dyDescent="0.3">
      <c r="H2703" s="1" t="str">
        <v>0 - BM Costs</v>
      </c>
      <c r="L2703" s="1" t="str">
        <v>0 - BM Port</v>
      </c>
      <c r="N2703" s="1" t="str">
        <v>0 - Port Assets</v>
      </c>
      <c r="O2703" s="11"/>
      <c r="P2703" s="11"/>
      <c r="Q2703" s="11"/>
      <c r="R2703" s="11"/>
      <c r="S2703" s="11"/>
      <c r="T2703" s="11"/>
      <c r="U2703" s="11"/>
      <c r="V2703" s="11"/>
      <c r="W2703" s="11"/>
      <c r="X2703" s="11"/>
      <c r="Y2703" s="11"/>
      <c r="Z2703" s="11"/>
      <c r="AA2703" s="11"/>
      <c r="AB2703" s="11"/>
      <c r="AC2703" s="11"/>
      <c r="AD2703" s="11"/>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c r="BC2703" s="11"/>
      <c r="BD2703" s="11"/>
      <c r="BE2703" s="11"/>
      <c r="BF2703" s="11"/>
      <c r="BG2703" s="11"/>
      <c r="BH2703" s="11"/>
      <c r="BI2703" s="11"/>
      <c r="BJ2703" s="11"/>
      <c r="BK2703" s="11"/>
      <c r="BL2703" s="11"/>
      <c r="BM2703" s="11"/>
      <c r="BN2703" s="11"/>
      <c r="BO2703" s="11"/>
      <c r="BP2703" s="1" t="str">
        <v>0- Port Costs</v>
      </c>
      <c r="BT2703" s="1" t="str">
        <v>0- Port Value</v>
      </c>
      <c r="BU2703" s="11"/>
    </row>
    <row r="2704" spans="8:73" hidden="1" outlineLevel="1" x14ac:dyDescent="0.3">
      <c r="H2704" s="1" t="str">
        <v>0 - BM Costs</v>
      </c>
      <c r="L2704" s="1" t="str">
        <v>0 - BM Port</v>
      </c>
      <c r="N2704" s="1" t="str">
        <v>0 - Port Assets</v>
      </c>
      <c r="O2704" s="11"/>
      <c r="P2704" s="11"/>
      <c r="Q2704" s="11"/>
      <c r="R2704" s="11"/>
      <c r="S2704" s="11"/>
      <c r="T2704" s="11"/>
      <c r="U2704" s="11"/>
      <c r="V2704" s="11"/>
      <c r="W2704" s="11"/>
      <c r="X2704" s="11"/>
      <c r="Y2704" s="11"/>
      <c r="Z2704" s="11"/>
      <c r="AA2704" s="11"/>
      <c r="AB2704" s="11"/>
      <c r="AC2704" s="11"/>
      <c r="AD2704" s="11"/>
      <c r="AE2704" s="11"/>
      <c r="AF2704" s="11"/>
      <c r="AG2704" s="11"/>
      <c r="AH2704" s="11"/>
      <c r="AI2704" s="11"/>
      <c r="AJ2704" s="11"/>
      <c r="AK2704" s="11"/>
      <c r="AL2704" s="11"/>
      <c r="AM2704" s="11"/>
      <c r="AN2704" s="11"/>
      <c r="AO2704" s="11"/>
      <c r="AP2704" s="11"/>
      <c r="AQ2704" s="11"/>
      <c r="AR2704" s="11"/>
      <c r="AS2704" s="11"/>
      <c r="AT2704" s="11"/>
      <c r="AU2704" s="11"/>
      <c r="AV2704" s="11"/>
      <c r="AW2704" s="11"/>
      <c r="AX2704" s="11"/>
      <c r="AY2704" s="11"/>
      <c r="AZ2704" s="11"/>
      <c r="BA2704" s="11"/>
      <c r="BB2704" s="11"/>
      <c r="BC2704" s="11"/>
      <c r="BD2704" s="11"/>
      <c r="BE2704" s="11"/>
      <c r="BF2704" s="11"/>
      <c r="BG2704" s="11"/>
      <c r="BH2704" s="11"/>
      <c r="BI2704" s="11"/>
      <c r="BJ2704" s="11"/>
      <c r="BK2704" s="11"/>
      <c r="BL2704" s="11"/>
      <c r="BM2704" s="11"/>
      <c r="BN2704" s="11"/>
      <c r="BO2704" s="11"/>
      <c r="BP2704" s="1" t="str">
        <v>0- Port Costs</v>
      </c>
      <c r="BT2704" s="1" t="str">
        <v>0- Port Value</v>
      </c>
      <c r="BU2704" s="11"/>
    </row>
    <row r="2705" spans="8:73" hidden="1" outlineLevel="1" x14ac:dyDescent="0.3">
      <c r="H2705" s="1" t="str">
        <v>0 - BM Costs</v>
      </c>
      <c r="L2705" s="1" t="str">
        <v>0 - BM Port</v>
      </c>
      <c r="N2705" s="1" t="str">
        <v>0 - Port Assets</v>
      </c>
      <c r="O2705" s="11"/>
      <c r="P2705" s="11"/>
      <c r="Q2705" s="11"/>
      <c r="R2705" s="11"/>
      <c r="S2705" s="11"/>
      <c r="T2705" s="11"/>
      <c r="U2705" s="11"/>
      <c r="V2705" s="11"/>
      <c r="W2705" s="11"/>
      <c r="X2705" s="11"/>
      <c r="Y2705" s="11"/>
      <c r="Z2705" s="11"/>
      <c r="AA2705" s="11"/>
      <c r="AB2705" s="11"/>
      <c r="AC2705" s="11"/>
      <c r="AD2705" s="11"/>
      <c r="AE2705" s="11"/>
      <c r="AF2705" s="11"/>
      <c r="AG2705" s="11"/>
      <c r="AH2705" s="11"/>
      <c r="AI2705" s="11"/>
      <c r="AJ2705" s="11"/>
      <c r="AK2705" s="11"/>
      <c r="AL2705" s="11"/>
      <c r="AM2705" s="11"/>
      <c r="AN2705" s="11"/>
      <c r="AO2705" s="11"/>
      <c r="AP2705" s="11"/>
      <c r="AQ2705" s="11"/>
      <c r="AR2705" s="11"/>
      <c r="AS2705" s="11"/>
      <c r="AT2705" s="11"/>
      <c r="AU2705" s="11"/>
      <c r="AV2705" s="11"/>
      <c r="AW2705" s="11"/>
      <c r="AX2705" s="11"/>
      <c r="AY2705" s="11"/>
      <c r="AZ2705" s="11"/>
      <c r="BA2705" s="11"/>
      <c r="BB2705" s="11"/>
      <c r="BC2705" s="11"/>
      <c r="BD2705" s="11"/>
      <c r="BE2705" s="11"/>
      <c r="BF2705" s="11"/>
      <c r="BG2705" s="11"/>
      <c r="BH2705" s="11"/>
      <c r="BI2705" s="11"/>
      <c r="BJ2705" s="11"/>
      <c r="BK2705" s="11"/>
      <c r="BL2705" s="11"/>
      <c r="BM2705" s="11"/>
      <c r="BN2705" s="11"/>
      <c r="BO2705" s="11"/>
      <c r="BP2705" s="1" t="str">
        <v>0- Port Costs</v>
      </c>
      <c r="BT2705" s="1" t="str">
        <v>0- Port Value</v>
      </c>
      <c r="BU2705" s="11"/>
    </row>
    <row r="2706" spans="8:73" hidden="1" outlineLevel="1" x14ac:dyDescent="0.3">
      <c r="H2706" s="1" t="str">
        <v>0 - BM Costs</v>
      </c>
      <c r="L2706" s="1" t="str">
        <v>0 - BM Port</v>
      </c>
      <c r="N2706" s="1" t="str">
        <v>0 - Port Assets</v>
      </c>
      <c r="O2706" s="11"/>
      <c r="P2706" s="11"/>
      <c r="Q2706" s="11"/>
      <c r="R2706" s="11"/>
      <c r="S2706" s="11"/>
      <c r="T2706" s="11"/>
      <c r="U2706" s="11"/>
      <c r="V2706" s="11"/>
      <c r="W2706" s="11"/>
      <c r="X2706" s="11"/>
      <c r="Y2706" s="11"/>
      <c r="Z2706" s="11"/>
      <c r="AA2706" s="11"/>
      <c r="AB2706" s="11"/>
      <c r="AC2706" s="11"/>
      <c r="AD2706" s="11"/>
      <c r="AE2706" s="11"/>
      <c r="AF2706" s="11"/>
      <c r="AG2706" s="11"/>
      <c r="AH2706" s="11"/>
      <c r="AI2706" s="11"/>
      <c r="AJ2706" s="11"/>
      <c r="AK2706" s="11"/>
      <c r="AL2706" s="11"/>
      <c r="AM2706" s="11"/>
      <c r="AN2706" s="11"/>
      <c r="AO2706" s="11"/>
      <c r="AP2706" s="11"/>
      <c r="AQ2706" s="11"/>
      <c r="AR2706" s="11"/>
      <c r="AS2706" s="11"/>
      <c r="AT2706" s="11"/>
      <c r="AU2706" s="11"/>
      <c r="AV2706" s="11"/>
      <c r="AW2706" s="11"/>
      <c r="AX2706" s="11"/>
      <c r="AY2706" s="11"/>
      <c r="AZ2706" s="11"/>
      <c r="BA2706" s="11"/>
      <c r="BB2706" s="11"/>
      <c r="BC2706" s="11"/>
      <c r="BD2706" s="11"/>
      <c r="BE2706" s="11"/>
      <c r="BF2706" s="11"/>
      <c r="BG2706" s="11"/>
      <c r="BH2706" s="11"/>
      <c r="BI2706" s="11"/>
      <c r="BJ2706" s="11"/>
      <c r="BK2706" s="11"/>
      <c r="BL2706" s="11"/>
      <c r="BM2706" s="11"/>
      <c r="BN2706" s="11"/>
      <c r="BO2706" s="11"/>
      <c r="BP2706" s="1" t="str">
        <v>0- Port Costs</v>
      </c>
      <c r="BT2706" s="1" t="str">
        <v>0- Port Value</v>
      </c>
      <c r="BU2706" s="11"/>
    </row>
    <row r="2707" spans="8:73" hidden="1" outlineLevel="1" x14ac:dyDescent="0.3">
      <c r="H2707" s="1" t="str">
        <v>0 - BM Costs</v>
      </c>
      <c r="L2707" s="1" t="str">
        <v>0 - BM Port</v>
      </c>
      <c r="N2707" s="1" t="str">
        <v>0 - Port Assets</v>
      </c>
      <c r="O2707" s="11"/>
      <c r="P2707" s="11"/>
      <c r="Q2707" s="11"/>
      <c r="R2707" s="11"/>
      <c r="S2707" s="11"/>
      <c r="T2707" s="11"/>
      <c r="U2707" s="11"/>
      <c r="V2707" s="11"/>
      <c r="W2707" s="11"/>
      <c r="X2707" s="11"/>
      <c r="Y2707" s="11"/>
      <c r="Z2707" s="11"/>
      <c r="AA2707" s="11"/>
      <c r="AB2707" s="11"/>
      <c r="AC2707" s="11"/>
      <c r="AD2707" s="11"/>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c r="BC2707" s="11"/>
      <c r="BD2707" s="11"/>
      <c r="BE2707" s="11"/>
      <c r="BF2707" s="11"/>
      <c r="BG2707" s="11"/>
      <c r="BH2707" s="11"/>
      <c r="BI2707" s="11"/>
      <c r="BJ2707" s="11"/>
      <c r="BK2707" s="11"/>
      <c r="BL2707" s="11"/>
      <c r="BM2707" s="11"/>
      <c r="BN2707" s="11"/>
      <c r="BO2707" s="11"/>
      <c r="BP2707" s="1" t="str">
        <v>0- Port Costs</v>
      </c>
      <c r="BT2707" s="1" t="str">
        <v>0- Port Value</v>
      </c>
      <c r="BU2707" s="11"/>
    </row>
    <row r="2708" spans="8:73" hidden="1" outlineLevel="1" x14ac:dyDescent="0.3">
      <c r="H2708" s="1" t="str">
        <v>0 - BM Costs</v>
      </c>
      <c r="L2708" s="1" t="str">
        <v>0 - BM Port</v>
      </c>
      <c r="N2708" s="1" t="str">
        <v>0 - Port Assets</v>
      </c>
      <c r="O2708" s="11"/>
      <c r="P2708" s="11"/>
      <c r="Q2708" s="11"/>
      <c r="R2708" s="11"/>
      <c r="S2708" s="11"/>
      <c r="T2708" s="11"/>
      <c r="U2708" s="11"/>
      <c r="V2708" s="11"/>
      <c r="W2708" s="11"/>
      <c r="X2708" s="11"/>
      <c r="Y2708" s="11"/>
      <c r="Z2708" s="11"/>
      <c r="AA2708" s="11"/>
      <c r="AB2708" s="11"/>
      <c r="AC2708" s="11"/>
      <c r="AD2708" s="11"/>
      <c r="AE2708" s="11"/>
      <c r="AF2708" s="11"/>
      <c r="AG2708" s="11"/>
      <c r="AH2708" s="11"/>
      <c r="AI2708" s="11"/>
      <c r="AJ2708" s="11"/>
      <c r="AK2708" s="11"/>
      <c r="AL2708" s="11"/>
      <c r="AM2708" s="11"/>
      <c r="AN2708" s="11"/>
      <c r="AO2708" s="11"/>
      <c r="AP2708" s="11"/>
      <c r="AQ2708" s="11"/>
      <c r="AR2708" s="11"/>
      <c r="AS2708" s="11"/>
      <c r="AT2708" s="11"/>
      <c r="AU2708" s="11"/>
      <c r="AV2708" s="11"/>
      <c r="AW2708" s="11"/>
      <c r="AX2708" s="11"/>
      <c r="AY2708" s="11"/>
      <c r="AZ2708" s="11"/>
      <c r="BA2708" s="11"/>
      <c r="BB2708" s="11"/>
      <c r="BC2708" s="11"/>
      <c r="BD2708" s="11"/>
      <c r="BE2708" s="11"/>
      <c r="BF2708" s="11"/>
      <c r="BG2708" s="11"/>
      <c r="BH2708" s="11"/>
      <c r="BI2708" s="11"/>
      <c r="BJ2708" s="11"/>
      <c r="BK2708" s="11"/>
      <c r="BL2708" s="11"/>
      <c r="BM2708" s="11"/>
      <c r="BN2708" s="11"/>
      <c r="BO2708" s="11"/>
      <c r="BP2708" s="1" t="str">
        <v>0- Port Costs</v>
      </c>
      <c r="BT2708" s="1" t="str">
        <v>0- Port Value</v>
      </c>
      <c r="BU2708" s="11"/>
    </row>
    <row r="2709" spans="8:73" hidden="1" outlineLevel="1" x14ac:dyDescent="0.3">
      <c r="H2709" s="1" t="str">
        <v>0 - BM Costs</v>
      </c>
      <c r="L2709" s="1" t="str">
        <v>0 - BM Port</v>
      </c>
      <c r="N2709" s="1" t="str">
        <v>0 - Port Assets</v>
      </c>
      <c r="O2709" s="11"/>
      <c r="P2709" s="11"/>
      <c r="Q2709" s="11"/>
      <c r="R2709" s="11"/>
      <c r="S2709" s="11"/>
      <c r="T2709" s="11"/>
      <c r="U2709" s="11"/>
      <c r="V2709" s="11"/>
      <c r="W2709" s="11"/>
      <c r="X2709" s="11"/>
      <c r="Y2709" s="11"/>
      <c r="Z2709" s="11"/>
      <c r="AA2709" s="11"/>
      <c r="AB2709" s="11"/>
      <c r="AC2709" s="11"/>
      <c r="AD2709" s="11"/>
      <c r="AE2709" s="11"/>
      <c r="AF2709" s="11"/>
      <c r="AG2709" s="11"/>
      <c r="AH2709" s="11"/>
      <c r="AI2709" s="11"/>
      <c r="AJ2709" s="11"/>
      <c r="AK2709" s="11"/>
      <c r="AL2709" s="11"/>
      <c r="AM2709" s="11"/>
      <c r="AN2709" s="11"/>
      <c r="AO2709" s="11"/>
      <c r="AP2709" s="11"/>
      <c r="AQ2709" s="11"/>
      <c r="AR2709" s="11"/>
      <c r="AS2709" s="11"/>
      <c r="AT2709" s="11"/>
      <c r="AU2709" s="11"/>
      <c r="AV2709" s="11"/>
      <c r="AW2709" s="11"/>
      <c r="AX2709" s="11"/>
      <c r="AY2709" s="11"/>
      <c r="AZ2709" s="11"/>
      <c r="BA2709" s="11"/>
      <c r="BB2709" s="11"/>
      <c r="BC2709" s="11"/>
      <c r="BD2709" s="11"/>
      <c r="BE2709" s="11"/>
      <c r="BF2709" s="11"/>
      <c r="BG2709" s="11"/>
      <c r="BH2709" s="11"/>
      <c r="BI2709" s="11"/>
      <c r="BJ2709" s="11"/>
      <c r="BK2709" s="11"/>
      <c r="BL2709" s="11"/>
      <c r="BM2709" s="11"/>
      <c r="BN2709" s="11"/>
      <c r="BO2709" s="11"/>
      <c r="BP2709" s="1" t="str">
        <v>0- Port Costs</v>
      </c>
      <c r="BT2709" s="1" t="str">
        <v>0- Port Value</v>
      </c>
      <c r="BU2709" s="11"/>
    </row>
    <row r="2710" spans="8:73" hidden="1" outlineLevel="1" x14ac:dyDescent="0.3">
      <c r="H2710" s="1" t="str">
        <v>0 - BM Costs</v>
      </c>
      <c r="L2710" s="1" t="str">
        <v>0 - BM Port</v>
      </c>
      <c r="N2710" s="1" t="str">
        <v>0 - Port Assets</v>
      </c>
      <c r="O2710" s="11"/>
      <c r="P2710" s="11"/>
      <c r="Q2710" s="11"/>
      <c r="R2710" s="11"/>
      <c r="S2710" s="11"/>
      <c r="T2710" s="11"/>
      <c r="U2710" s="11"/>
      <c r="V2710" s="11"/>
      <c r="W2710" s="11"/>
      <c r="X2710" s="11"/>
      <c r="Y2710" s="11"/>
      <c r="Z2710" s="11"/>
      <c r="AA2710" s="11"/>
      <c r="AB2710" s="11"/>
      <c r="AC2710" s="11"/>
      <c r="AD2710" s="11"/>
      <c r="AE2710" s="11"/>
      <c r="AF2710" s="11"/>
      <c r="AG2710" s="11"/>
      <c r="AH2710" s="11"/>
      <c r="AI2710" s="11"/>
      <c r="AJ2710" s="11"/>
      <c r="AK2710" s="11"/>
      <c r="AL2710" s="11"/>
      <c r="AM2710" s="11"/>
      <c r="AN2710" s="11"/>
      <c r="AO2710" s="11"/>
      <c r="AP2710" s="11"/>
      <c r="AQ2710" s="11"/>
      <c r="AR2710" s="11"/>
      <c r="AS2710" s="11"/>
      <c r="AT2710" s="11"/>
      <c r="AU2710" s="11"/>
      <c r="AV2710" s="11"/>
      <c r="AW2710" s="11"/>
      <c r="AX2710" s="11"/>
      <c r="AY2710" s="11"/>
      <c r="AZ2710" s="11"/>
      <c r="BA2710" s="11"/>
      <c r="BB2710" s="11"/>
      <c r="BC2710" s="11"/>
      <c r="BD2710" s="11"/>
      <c r="BE2710" s="11"/>
      <c r="BF2710" s="11"/>
      <c r="BG2710" s="11"/>
      <c r="BH2710" s="11"/>
      <c r="BI2710" s="11"/>
      <c r="BJ2710" s="11"/>
      <c r="BK2710" s="11"/>
      <c r="BL2710" s="11"/>
      <c r="BM2710" s="11"/>
      <c r="BN2710" s="11"/>
      <c r="BO2710" s="11"/>
      <c r="BP2710" s="1" t="str">
        <v>0- Port Costs</v>
      </c>
      <c r="BT2710" s="1" t="str">
        <v>0- Port Value</v>
      </c>
      <c r="BU2710" s="11"/>
    </row>
    <row r="2711" spans="8:73" hidden="1" outlineLevel="1" x14ac:dyDescent="0.3">
      <c r="H2711" s="1" t="str">
        <v>0 - BM Costs</v>
      </c>
      <c r="L2711" s="1" t="str">
        <v>0 - BM Port</v>
      </c>
      <c r="N2711" s="1" t="str">
        <v>0 - Port Assets</v>
      </c>
      <c r="O2711" s="11"/>
      <c r="P2711" s="11"/>
      <c r="Q2711" s="11"/>
      <c r="R2711" s="11"/>
      <c r="S2711" s="11"/>
      <c r="T2711" s="11"/>
      <c r="U2711" s="11"/>
      <c r="V2711" s="11"/>
      <c r="W2711" s="11"/>
      <c r="X2711" s="11"/>
      <c r="Y2711" s="11"/>
      <c r="Z2711" s="11"/>
      <c r="AA2711" s="11"/>
      <c r="AB2711" s="11"/>
      <c r="AC2711" s="11"/>
      <c r="AD2711" s="11"/>
      <c r="AE2711" s="11"/>
      <c r="AF2711" s="11"/>
      <c r="AG2711" s="11"/>
      <c r="AH2711" s="11"/>
      <c r="AI2711" s="11"/>
      <c r="AJ2711" s="11"/>
      <c r="AK2711" s="11"/>
      <c r="AL2711" s="11"/>
      <c r="AM2711" s="11"/>
      <c r="AN2711" s="11"/>
      <c r="AO2711" s="11"/>
      <c r="AP2711" s="11"/>
      <c r="AQ2711" s="11"/>
      <c r="AR2711" s="11"/>
      <c r="AS2711" s="11"/>
      <c r="AT2711" s="11"/>
      <c r="AU2711" s="11"/>
      <c r="AV2711" s="11"/>
      <c r="AW2711" s="11"/>
      <c r="AX2711" s="11"/>
      <c r="AY2711" s="11"/>
      <c r="AZ2711" s="11"/>
      <c r="BA2711" s="11"/>
      <c r="BB2711" s="11"/>
      <c r="BC2711" s="11"/>
      <c r="BD2711" s="11"/>
      <c r="BE2711" s="11"/>
      <c r="BF2711" s="11"/>
      <c r="BG2711" s="11"/>
      <c r="BH2711" s="11"/>
      <c r="BI2711" s="11"/>
      <c r="BJ2711" s="11"/>
      <c r="BK2711" s="11"/>
      <c r="BL2711" s="11"/>
      <c r="BM2711" s="11"/>
      <c r="BN2711" s="11"/>
      <c r="BO2711" s="11"/>
      <c r="BP2711" s="1" t="str">
        <v>0- Port Costs</v>
      </c>
      <c r="BT2711" s="1" t="str">
        <v>0- Port Value</v>
      </c>
      <c r="BU2711" s="11"/>
    </row>
    <row r="2712" spans="8:73" hidden="1" outlineLevel="1" x14ac:dyDescent="0.3">
      <c r="H2712" s="1" t="str">
        <v>0 - BM Costs</v>
      </c>
      <c r="L2712" s="1" t="str">
        <v>0 - BM Port</v>
      </c>
      <c r="N2712" s="1" t="str">
        <v>0 - Port Assets</v>
      </c>
      <c r="O2712" s="11"/>
      <c r="P2712" s="11"/>
      <c r="Q2712" s="11"/>
      <c r="R2712" s="11"/>
      <c r="S2712" s="11"/>
      <c r="T2712" s="11"/>
      <c r="U2712" s="11"/>
      <c r="V2712" s="11"/>
      <c r="W2712" s="11"/>
      <c r="X2712" s="11"/>
      <c r="Y2712" s="11"/>
      <c r="Z2712" s="11"/>
      <c r="AA2712" s="11"/>
      <c r="AB2712" s="11"/>
      <c r="AC2712" s="11"/>
      <c r="AD2712" s="11"/>
      <c r="AE2712" s="11"/>
      <c r="AF2712" s="11"/>
      <c r="AG2712" s="11"/>
      <c r="AH2712" s="11"/>
      <c r="AI2712" s="11"/>
      <c r="AJ2712" s="11"/>
      <c r="AK2712" s="11"/>
      <c r="AL2712" s="11"/>
      <c r="AM2712" s="11"/>
      <c r="AN2712" s="11"/>
      <c r="AO2712" s="11"/>
      <c r="AP2712" s="11"/>
      <c r="AQ2712" s="11"/>
      <c r="AR2712" s="11"/>
      <c r="AS2712" s="11"/>
      <c r="AT2712" s="11"/>
      <c r="AU2712" s="11"/>
      <c r="AV2712" s="11"/>
      <c r="AW2712" s="11"/>
      <c r="AX2712" s="11"/>
      <c r="AY2712" s="11"/>
      <c r="AZ2712" s="11"/>
      <c r="BA2712" s="11"/>
      <c r="BB2712" s="11"/>
      <c r="BC2712" s="11"/>
      <c r="BD2712" s="11"/>
      <c r="BE2712" s="11"/>
      <c r="BF2712" s="11"/>
      <c r="BG2712" s="11"/>
      <c r="BH2712" s="11"/>
      <c r="BI2712" s="11"/>
      <c r="BJ2712" s="11"/>
      <c r="BK2712" s="11"/>
      <c r="BL2712" s="11"/>
      <c r="BM2712" s="11"/>
      <c r="BN2712" s="11"/>
      <c r="BO2712" s="11"/>
      <c r="BP2712" s="1" t="str">
        <v>0- Port Costs</v>
      </c>
      <c r="BT2712" s="1" t="str">
        <v>0- Port Value</v>
      </c>
      <c r="BU2712" s="11"/>
    </row>
    <row r="2713" spans="8:73" hidden="1" outlineLevel="1" x14ac:dyDescent="0.3">
      <c r="H2713" s="1" t="str">
        <v>0 - BM Costs</v>
      </c>
      <c r="L2713" s="1" t="str">
        <v>0 - BM Port</v>
      </c>
      <c r="N2713" s="1" t="str">
        <v>0 - Port Assets</v>
      </c>
      <c r="O2713" s="11"/>
      <c r="P2713" s="11"/>
      <c r="Q2713" s="11"/>
      <c r="R2713" s="11"/>
      <c r="S2713" s="11"/>
      <c r="T2713" s="11"/>
      <c r="U2713" s="11"/>
      <c r="V2713" s="11"/>
      <c r="W2713" s="11"/>
      <c r="X2713" s="11"/>
      <c r="Y2713" s="11"/>
      <c r="Z2713" s="11"/>
      <c r="AA2713" s="11"/>
      <c r="AB2713" s="11"/>
      <c r="AC2713" s="11"/>
      <c r="AD2713" s="11"/>
      <c r="AE2713" s="11"/>
      <c r="AF2713" s="11"/>
      <c r="AG2713" s="11"/>
      <c r="AH2713" s="11"/>
      <c r="AI2713" s="11"/>
      <c r="AJ2713" s="11"/>
      <c r="AK2713" s="11"/>
      <c r="AL2713" s="11"/>
      <c r="AM2713" s="11"/>
      <c r="AN2713" s="11"/>
      <c r="AO2713" s="11"/>
      <c r="AP2713" s="11"/>
      <c r="AQ2713" s="11"/>
      <c r="AR2713" s="11"/>
      <c r="AS2713" s="11"/>
      <c r="AT2713" s="11"/>
      <c r="AU2713" s="11"/>
      <c r="AV2713" s="11"/>
      <c r="AW2713" s="11"/>
      <c r="AX2713" s="11"/>
      <c r="AY2713" s="11"/>
      <c r="AZ2713" s="11"/>
      <c r="BA2713" s="11"/>
      <c r="BB2713" s="11"/>
      <c r="BC2713" s="11"/>
      <c r="BD2713" s="11"/>
      <c r="BE2713" s="11"/>
      <c r="BF2713" s="11"/>
      <c r="BG2713" s="11"/>
      <c r="BH2713" s="11"/>
      <c r="BI2713" s="11"/>
      <c r="BJ2713" s="11"/>
      <c r="BK2713" s="11"/>
      <c r="BL2713" s="11"/>
      <c r="BM2713" s="11"/>
      <c r="BN2713" s="11"/>
      <c r="BO2713" s="11"/>
      <c r="BP2713" s="1" t="str">
        <v>0- Port Costs</v>
      </c>
      <c r="BT2713" s="1" t="str">
        <v>0- Port Value</v>
      </c>
      <c r="BU2713" s="11"/>
    </row>
    <row r="2714" spans="8:73" hidden="1" outlineLevel="1" x14ac:dyDescent="0.3">
      <c r="H2714" s="1" t="str">
        <v>0 - BM Costs</v>
      </c>
      <c r="L2714" s="1" t="str">
        <v>0 - BM Port</v>
      </c>
      <c r="N2714" s="1" t="str">
        <v>0 - Port Assets</v>
      </c>
      <c r="O2714" s="11"/>
      <c r="P2714" s="11"/>
      <c r="Q2714" s="11"/>
      <c r="R2714" s="11"/>
      <c r="S2714" s="11"/>
      <c r="T2714" s="11"/>
      <c r="U2714" s="11"/>
      <c r="V2714" s="11"/>
      <c r="W2714" s="11"/>
      <c r="X2714" s="11"/>
      <c r="Y2714" s="11"/>
      <c r="Z2714" s="11"/>
      <c r="AA2714" s="11"/>
      <c r="AB2714" s="11"/>
      <c r="AC2714" s="11"/>
      <c r="AD2714" s="11"/>
      <c r="AE2714" s="11"/>
      <c r="AF2714" s="11"/>
      <c r="AG2714" s="11"/>
      <c r="AH2714" s="11"/>
      <c r="AI2714" s="11"/>
      <c r="AJ2714" s="11"/>
      <c r="AK2714" s="11"/>
      <c r="AL2714" s="11"/>
      <c r="AM2714" s="11"/>
      <c r="AN2714" s="11"/>
      <c r="AO2714" s="11"/>
      <c r="AP2714" s="11"/>
      <c r="AQ2714" s="11"/>
      <c r="AR2714" s="11"/>
      <c r="AS2714" s="11"/>
      <c r="AT2714" s="11"/>
      <c r="AU2714" s="11"/>
      <c r="AV2714" s="11"/>
      <c r="AW2714" s="11"/>
      <c r="AX2714" s="11"/>
      <c r="AY2714" s="11"/>
      <c r="AZ2714" s="11"/>
      <c r="BA2714" s="11"/>
      <c r="BB2714" s="11"/>
      <c r="BC2714" s="11"/>
      <c r="BD2714" s="11"/>
      <c r="BE2714" s="11"/>
      <c r="BF2714" s="11"/>
      <c r="BG2714" s="11"/>
      <c r="BH2714" s="11"/>
      <c r="BI2714" s="11"/>
      <c r="BJ2714" s="11"/>
      <c r="BK2714" s="11"/>
      <c r="BL2714" s="11"/>
      <c r="BM2714" s="11"/>
      <c r="BN2714" s="11"/>
      <c r="BO2714" s="11"/>
      <c r="BP2714" s="1" t="str">
        <v>0- Port Costs</v>
      </c>
      <c r="BT2714" s="1" t="str">
        <v>0- Port Value</v>
      </c>
      <c r="BU2714" s="11"/>
    </row>
    <row r="2715" spans="8:73" hidden="1" outlineLevel="1" x14ac:dyDescent="0.3">
      <c r="H2715" s="1" t="str">
        <v>0 - BM Costs</v>
      </c>
      <c r="L2715" s="1" t="str">
        <v>0 - BM Port</v>
      </c>
      <c r="N2715" s="1" t="str">
        <v>0 - Port Assets</v>
      </c>
      <c r="O2715" s="11"/>
      <c r="P2715" s="11"/>
      <c r="Q2715" s="11"/>
      <c r="R2715" s="11"/>
      <c r="S2715" s="11"/>
      <c r="T2715" s="11"/>
      <c r="U2715" s="11"/>
      <c r="V2715" s="11"/>
      <c r="W2715" s="11"/>
      <c r="X2715" s="11"/>
      <c r="Y2715" s="11"/>
      <c r="Z2715" s="11"/>
      <c r="AA2715" s="11"/>
      <c r="AB2715" s="11"/>
      <c r="AC2715" s="11"/>
      <c r="AD2715" s="11"/>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c r="BB2715" s="11"/>
      <c r="BC2715" s="11"/>
      <c r="BD2715" s="11"/>
      <c r="BE2715" s="11"/>
      <c r="BF2715" s="11"/>
      <c r="BG2715" s="11"/>
      <c r="BH2715" s="11"/>
      <c r="BI2715" s="11"/>
      <c r="BJ2715" s="11"/>
      <c r="BK2715" s="11"/>
      <c r="BL2715" s="11"/>
      <c r="BM2715" s="11"/>
      <c r="BN2715" s="11"/>
      <c r="BO2715" s="11"/>
      <c r="BP2715" s="1" t="str">
        <v>0- Port Costs</v>
      </c>
      <c r="BT2715" s="1" t="str">
        <v>0- Port Value</v>
      </c>
      <c r="BU2715" s="11"/>
    </row>
    <row r="2716" spans="8:73" hidden="1" outlineLevel="1" x14ac:dyDescent="0.3">
      <c r="H2716" s="1" t="str">
        <v>0 - BM Costs</v>
      </c>
      <c r="L2716" s="1" t="str">
        <v>0 - BM Port</v>
      </c>
      <c r="N2716" s="1" t="str">
        <v>0 - Port Assets</v>
      </c>
      <c r="O2716" s="11"/>
      <c r="P2716" s="11"/>
      <c r="Q2716" s="11"/>
      <c r="R2716" s="11"/>
      <c r="S2716" s="11"/>
      <c r="T2716" s="11"/>
      <c r="U2716" s="11"/>
      <c r="V2716" s="11"/>
      <c r="W2716" s="11"/>
      <c r="X2716" s="11"/>
      <c r="Y2716" s="11"/>
      <c r="Z2716" s="11"/>
      <c r="AA2716" s="11"/>
      <c r="AB2716" s="11"/>
      <c r="AC2716" s="11"/>
      <c r="AD2716" s="11"/>
      <c r="AE2716" s="11"/>
      <c r="AF2716" s="11"/>
      <c r="AG2716" s="11"/>
      <c r="AH2716" s="11"/>
      <c r="AI2716" s="11"/>
      <c r="AJ2716" s="11"/>
      <c r="AK2716" s="11"/>
      <c r="AL2716" s="11"/>
      <c r="AM2716" s="11"/>
      <c r="AN2716" s="11"/>
      <c r="AO2716" s="11"/>
      <c r="AP2716" s="11"/>
      <c r="AQ2716" s="11"/>
      <c r="AR2716" s="11"/>
      <c r="AS2716" s="11"/>
      <c r="AT2716" s="11"/>
      <c r="AU2716" s="11"/>
      <c r="AV2716" s="11"/>
      <c r="AW2716" s="11"/>
      <c r="AX2716" s="11"/>
      <c r="AY2716" s="11"/>
      <c r="AZ2716" s="11"/>
      <c r="BA2716" s="11"/>
      <c r="BB2716" s="11"/>
      <c r="BC2716" s="11"/>
      <c r="BD2716" s="11"/>
      <c r="BE2716" s="11"/>
      <c r="BF2716" s="11"/>
      <c r="BG2716" s="11"/>
      <c r="BH2716" s="11"/>
      <c r="BI2716" s="11"/>
      <c r="BJ2716" s="11"/>
      <c r="BK2716" s="11"/>
      <c r="BL2716" s="11"/>
      <c r="BM2716" s="11"/>
      <c r="BN2716" s="11"/>
      <c r="BO2716" s="11"/>
      <c r="BP2716" s="1" t="str">
        <v>0- Port Costs</v>
      </c>
      <c r="BT2716" s="1" t="str">
        <v>0- Port Value</v>
      </c>
      <c r="BU2716" s="11"/>
    </row>
    <row r="2717" spans="8:73" hidden="1" outlineLevel="1" x14ac:dyDescent="0.3">
      <c r="H2717" s="1" t="str">
        <v>0 - BM Costs</v>
      </c>
      <c r="L2717" s="1" t="str">
        <v>0 - BM Port</v>
      </c>
      <c r="N2717" s="1" t="str">
        <v>0 - Port Assets</v>
      </c>
      <c r="O2717" s="11"/>
      <c r="P2717" s="11"/>
      <c r="Q2717" s="11"/>
      <c r="R2717" s="11"/>
      <c r="S2717" s="11"/>
      <c r="T2717" s="11"/>
      <c r="U2717" s="11"/>
      <c r="V2717" s="11"/>
      <c r="W2717" s="11"/>
      <c r="X2717" s="11"/>
      <c r="Y2717" s="11"/>
      <c r="Z2717" s="11"/>
      <c r="AA2717" s="11"/>
      <c r="AB2717" s="11"/>
      <c r="AC2717" s="11"/>
      <c r="AD2717" s="11"/>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c r="BC2717" s="11"/>
      <c r="BD2717" s="11"/>
      <c r="BE2717" s="11"/>
      <c r="BF2717" s="11"/>
      <c r="BG2717" s="11"/>
      <c r="BH2717" s="11"/>
      <c r="BI2717" s="11"/>
      <c r="BJ2717" s="11"/>
      <c r="BK2717" s="11"/>
      <c r="BL2717" s="11"/>
      <c r="BM2717" s="11"/>
      <c r="BN2717" s="11"/>
      <c r="BO2717" s="11"/>
      <c r="BP2717" s="1" t="str">
        <v>0- Port Costs</v>
      </c>
      <c r="BT2717" s="1" t="str">
        <v>0- Port Value</v>
      </c>
      <c r="BU2717" s="11"/>
    </row>
    <row r="2718" spans="8:73" hidden="1" outlineLevel="1" x14ac:dyDescent="0.3">
      <c r="H2718" s="1" t="str">
        <v>0 - BM Costs</v>
      </c>
      <c r="L2718" s="1" t="str">
        <v>0 - BM Port</v>
      </c>
      <c r="N2718" s="1" t="str">
        <v>0 - Port Assets</v>
      </c>
      <c r="O2718" s="11"/>
      <c r="P2718" s="11"/>
      <c r="Q2718" s="11"/>
      <c r="R2718" s="11"/>
      <c r="S2718" s="11"/>
      <c r="T2718" s="11"/>
      <c r="U2718" s="11"/>
      <c r="V2718" s="11"/>
      <c r="W2718" s="11"/>
      <c r="X2718" s="11"/>
      <c r="Y2718" s="11"/>
      <c r="Z2718" s="11"/>
      <c r="AA2718" s="11"/>
      <c r="AB2718" s="11"/>
      <c r="AC2718" s="11"/>
      <c r="AD2718" s="11"/>
      <c r="AE2718" s="11"/>
      <c r="AF2718" s="11"/>
      <c r="AG2718" s="11"/>
      <c r="AH2718" s="11"/>
      <c r="AI2718" s="11"/>
      <c r="AJ2718" s="11"/>
      <c r="AK2718" s="11"/>
      <c r="AL2718" s="11"/>
      <c r="AM2718" s="11"/>
      <c r="AN2718" s="11"/>
      <c r="AO2718" s="11"/>
      <c r="AP2718" s="11"/>
      <c r="AQ2718" s="11"/>
      <c r="AR2718" s="11"/>
      <c r="AS2718" s="11"/>
      <c r="AT2718" s="11"/>
      <c r="AU2718" s="11"/>
      <c r="AV2718" s="11"/>
      <c r="AW2718" s="11"/>
      <c r="AX2718" s="11"/>
      <c r="AY2718" s="11"/>
      <c r="AZ2718" s="11"/>
      <c r="BA2718" s="11"/>
      <c r="BB2718" s="11"/>
      <c r="BC2718" s="11"/>
      <c r="BD2718" s="11"/>
      <c r="BE2718" s="11"/>
      <c r="BF2718" s="11"/>
      <c r="BG2718" s="11"/>
      <c r="BH2718" s="11"/>
      <c r="BI2718" s="11"/>
      <c r="BJ2718" s="11"/>
      <c r="BK2718" s="11"/>
      <c r="BL2718" s="11"/>
      <c r="BM2718" s="11"/>
      <c r="BN2718" s="11"/>
      <c r="BO2718" s="11"/>
      <c r="BP2718" s="1" t="str">
        <v>0- Port Costs</v>
      </c>
      <c r="BT2718" s="1" t="str">
        <v>0- Port Value</v>
      </c>
      <c r="BU2718" s="11"/>
    </row>
    <row r="2719" spans="8:73" hidden="1" outlineLevel="1" x14ac:dyDescent="0.3">
      <c r="H2719" s="1" t="str">
        <v>0 - BM Costs</v>
      </c>
      <c r="L2719" s="1" t="str">
        <v>0 - BM Port</v>
      </c>
      <c r="N2719" s="1" t="str">
        <v>0 - Port Assets</v>
      </c>
      <c r="O2719" s="11"/>
      <c r="P2719" s="11"/>
      <c r="Q2719" s="11"/>
      <c r="R2719" s="11"/>
      <c r="S2719" s="11"/>
      <c r="T2719" s="11"/>
      <c r="U2719" s="11"/>
      <c r="V2719" s="11"/>
      <c r="W2719" s="11"/>
      <c r="X2719" s="11"/>
      <c r="Y2719" s="11"/>
      <c r="Z2719" s="11"/>
      <c r="AA2719" s="11"/>
      <c r="AB2719" s="11"/>
      <c r="AC2719" s="11"/>
      <c r="AD2719" s="11"/>
      <c r="AE2719" s="11"/>
      <c r="AF2719" s="11"/>
      <c r="AG2719" s="11"/>
      <c r="AH2719" s="11"/>
      <c r="AI2719" s="11"/>
      <c r="AJ2719" s="11"/>
      <c r="AK2719" s="11"/>
      <c r="AL2719" s="11"/>
      <c r="AM2719" s="11"/>
      <c r="AN2719" s="11"/>
      <c r="AO2719" s="11"/>
      <c r="AP2719" s="11"/>
      <c r="AQ2719" s="11"/>
      <c r="AR2719" s="11"/>
      <c r="AS2719" s="11"/>
      <c r="AT2719" s="11"/>
      <c r="AU2719" s="11"/>
      <c r="AV2719" s="11"/>
      <c r="AW2719" s="11"/>
      <c r="AX2719" s="11"/>
      <c r="AY2719" s="11"/>
      <c r="AZ2719" s="11"/>
      <c r="BA2719" s="11"/>
      <c r="BB2719" s="11"/>
      <c r="BC2719" s="11"/>
      <c r="BD2719" s="11"/>
      <c r="BE2719" s="11"/>
      <c r="BF2719" s="11"/>
      <c r="BG2719" s="11"/>
      <c r="BH2719" s="11"/>
      <c r="BI2719" s="11"/>
      <c r="BJ2719" s="11"/>
      <c r="BK2719" s="11"/>
      <c r="BL2719" s="11"/>
      <c r="BM2719" s="11"/>
      <c r="BN2719" s="11"/>
      <c r="BO2719" s="11"/>
      <c r="BP2719" s="1" t="str">
        <v>0- Port Costs</v>
      </c>
      <c r="BT2719" s="1" t="str">
        <v>0- Port Value</v>
      </c>
      <c r="BU2719" s="11"/>
    </row>
    <row r="2720" spans="8:73" hidden="1" outlineLevel="1" x14ac:dyDescent="0.3">
      <c r="H2720" s="1" t="str">
        <v>0 - BM Costs</v>
      </c>
      <c r="L2720" s="1" t="str">
        <v>0 - BM Port</v>
      </c>
      <c r="N2720" s="1" t="str">
        <v>0 - Port Assets</v>
      </c>
      <c r="O2720" s="11"/>
      <c r="P2720" s="11"/>
      <c r="Q2720" s="11"/>
      <c r="R2720" s="11"/>
      <c r="S2720" s="11"/>
      <c r="T2720" s="11"/>
      <c r="U2720" s="11"/>
      <c r="V2720" s="11"/>
      <c r="W2720" s="11"/>
      <c r="X2720" s="11"/>
      <c r="Y2720" s="11"/>
      <c r="Z2720" s="11"/>
      <c r="AA2720" s="11"/>
      <c r="AB2720" s="11"/>
      <c r="AC2720" s="11"/>
      <c r="AD2720" s="11"/>
      <c r="AE2720" s="11"/>
      <c r="AF2720" s="11"/>
      <c r="AG2720" s="11"/>
      <c r="AH2720" s="11"/>
      <c r="AI2720" s="11"/>
      <c r="AJ2720" s="11"/>
      <c r="AK2720" s="11"/>
      <c r="AL2720" s="11"/>
      <c r="AM2720" s="11"/>
      <c r="AN2720" s="11"/>
      <c r="AO2720" s="11"/>
      <c r="AP2720" s="11"/>
      <c r="AQ2720" s="11"/>
      <c r="AR2720" s="11"/>
      <c r="AS2720" s="11"/>
      <c r="AT2720" s="11"/>
      <c r="AU2720" s="11"/>
      <c r="AV2720" s="11"/>
      <c r="AW2720" s="11"/>
      <c r="AX2720" s="11"/>
      <c r="AY2720" s="11"/>
      <c r="AZ2720" s="11"/>
      <c r="BA2720" s="11"/>
      <c r="BB2720" s="11"/>
      <c r="BC2720" s="11"/>
      <c r="BD2720" s="11"/>
      <c r="BE2720" s="11"/>
      <c r="BF2720" s="11"/>
      <c r="BG2720" s="11"/>
      <c r="BH2720" s="11"/>
      <c r="BI2720" s="11"/>
      <c r="BJ2720" s="11"/>
      <c r="BK2720" s="11"/>
      <c r="BL2720" s="11"/>
      <c r="BM2720" s="11"/>
      <c r="BN2720" s="11"/>
      <c r="BO2720" s="11"/>
      <c r="BP2720" s="1" t="str">
        <v>0- Port Costs</v>
      </c>
      <c r="BT2720" s="1" t="str">
        <v>0- Port Value</v>
      </c>
      <c r="BU2720" s="11"/>
    </row>
    <row r="2721" spans="8:73" hidden="1" outlineLevel="1" x14ac:dyDescent="0.3">
      <c r="H2721" s="1" t="str">
        <v>0 - BM Costs</v>
      </c>
      <c r="L2721" s="1" t="str">
        <v>0 - BM Port</v>
      </c>
      <c r="N2721" s="1" t="str">
        <v>0 - Port Assets</v>
      </c>
      <c r="O2721" s="11"/>
      <c r="P2721" s="11"/>
      <c r="Q2721" s="11"/>
      <c r="R2721" s="11"/>
      <c r="S2721" s="11"/>
      <c r="T2721" s="11"/>
      <c r="U2721" s="11"/>
      <c r="V2721" s="11"/>
      <c r="W2721" s="11"/>
      <c r="X2721" s="11"/>
      <c r="Y2721" s="11"/>
      <c r="Z2721" s="11"/>
      <c r="AA2721" s="11"/>
      <c r="AB2721" s="11"/>
      <c r="AC2721" s="11"/>
      <c r="AD2721" s="11"/>
      <c r="AE2721" s="11"/>
      <c r="AF2721" s="11"/>
      <c r="AG2721" s="11"/>
      <c r="AH2721" s="11"/>
      <c r="AI2721" s="11"/>
      <c r="AJ2721" s="11"/>
      <c r="AK2721" s="11"/>
      <c r="AL2721" s="11"/>
      <c r="AM2721" s="11"/>
      <c r="AN2721" s="11"/>
      <c r="AO2721" s="11"/>
      <c r="AP2721" s="11"/>
      <c r="AQ2721" s="11"/>
      <c r="AR2721" s="11"/>
      <c r="AS2721" s="11"/>
      <c r="AT2721" s="11"/>
      <c r="AU2721" s="11"/>
      <c r="AV2721" s="11"/>
      <c r="AW2721" s="11"/>
      <c r="AX2721" s="11"/>
      <c r="AY2721" s="11"/>
      <c r="AZ2721" s="11"/>
      <c r="BA2721" s="11"/>
      <c r="BB2721" s="11"/>
      <c r="BC2721" s="11"/>
      <c r="BD2721" s="11"/>
      <c r="BE2721" s="11"/>
      <c r="BF2721" s="11"/>
      <c r="BG2721" s="11"/>
      <c r="BH2721" s="11"/>
      <c r="BI2721" s="11"/>
      <c r="BJ2721" s="11"/>
      <c r="BK2721" s="11"/>
      <c r="BL2721" s="11"/>
      <c r="BM2721" s="11"/>
      <c r="BN2721" s="11"/>
      <c r="BO2721" s="11"/>
      <c r="BP2721" s="1" t="str">
        <v>0- Port Costs</v>
      </c>
      <c r="BT2721" s="1" t="str">
        <v>0- Port Value</v>
      </c>
      <c r="BU2721" s="11"/>
    </row>
    <row r="2722" spans="8:73" hidden="1" outlineLevel="1" x14ac:dyDescent="0.3">
      <c r="H2722" s="1" t="str">
        <v>0 - BM Costs</v>
      </c>
      <c r="L2722" s="1" t="str">
        <v>0 - BM Port</v>
      </c>
      <c r="N2722" s="1" t="str">
        <v>0 - Port Assets</v>
      </c>
      <c r="O2722" s="11"/>
      <c r="P2722" s="11"/>
      <c r="Q2722" s="11"/>
      <c r="R2722" s="11"/>
      <c r="S2722" s="11"/>
      <c r="T2722" s="11"/>
      <c r="U2722" s="11"/>
      <c r="V2722" s="11"/>
      <c r="W2722" s="11"/>
      <c r="X2722" s="11"/>
      <c r="Y2722" s="11"/>
      <c r="Z2722" s="11"/>
      <c r="AA2722" s="11"/>
      <c r="AB2722" s="11"/>
      <c r="AC2722" s="11"/>
      <c r="AD2722" s="11"/>
      <c r="AE2722" s="11"/>
      <c r="AF2722" s="11"/>
      <c r="AG2722" s="11"/>
      <c r="AH2722" s="11"/>
      <c r="AI2722" s="11"/>
      <c r="AJ2722" s="11"/>
      <c r="AK2722" s="11"/>
      <c r="AL2722" s="11"/>
      <c r="AM2722" s="11"/>
      <c r="AN2722" s="11"/>
      <c r="AO2722" s="11"/>
      <c r="AP2722" s="11"/>
      <c r="AQ2722" s="11"/>
      <c r="AR2722" s="11"/>
      <c r="AS2722" s="11"/>
      <c r="AT2722" s="11"/>
      <c r="AU2722" s="11"/>
      <c r="AV2722" s="11"/>
      <c r="AW2722" s="11"/>
      <c r="AX2722" s="11"/>
      <c r="AY2722" s="11"/>
      <c r="AZ2722" s="11"/>
      <c r="BA2722" s="11"/>
      <c r="BB2722" s="11"/>
      <c r="BC2722" s="11"/>
      <c r="BD2722" s="11"/>
      <c r="BE2722" s="11"/>
      <c r="BF2722" s="11"/>
      <c r="BG2722" s="11"/>
      <c r="BH2722" s="11"/>
      <c r="BI2722" s="11"/>
      <c r="BJ2722" s="11"/>
      <c r="BK2722" s="11"/>
      <c r="BL2722" s="11"/>
      <c r="BM2722" s="11"/>
      <c r="BN2722" s="11"/>
      <c r="BO2722" s="11"/>
      <c r="BP2722" s="1" t="str">
        <v>0- Port Costs</v>
      </c>
      <c r="BT2722" s="1" t="str">
        <v>0- Port Value</v>
      </c>
      <c r="BU2722" s="11"/>
    </row>
    <row r="2723" spans="8:73" hidden="1" outlineLevel="1" x14ac:dyDescent="0.3">
      <c r="H2723" s="1" t="str">
        <v>0 - BM Costs</v>
      </c>
      <c r="L2723" s="1" t="str">
        <v>0 - BM Port</v>
      </c>
      <c r="N2723" s="1" t="str">
        <v>0 - Port Assets</v>
      </c>
      <c r="O2723" s="11"/>
      <c r="P2723" s="11"/>
      <c r="Q2723" s="11"/>
      <c r="R2723" s="11"/>
      <c r="S2723" s="11"/>
      <c r="T2723" s="11"/>
      <c r="U2723" s="11"/>
      <c r="V2723" s="11"/>
      <c r="W2723" s="11"/>
      <c r="X2723" s="11"/>
      <c r="Y2723" s="11"/>
      <c r="Z2723" s="11"/>
      <c r="AA2723" s="11"/>
      <c r="AB2723" s="11"/>
      <c r="AC2723" s="11"/>
      <c r="AD2723" s="11"/>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c r="BB2723" s="11"/>
      <c r="BC2723" s="11"/>
      <c r="BD2723" s="11"/>
      <c r="BE2723" s="11"/>
      <c r="BF2723" s="11"/>
      <c r="BG2723" s="11"/>
      <c r="BH2723" s="11"/>
      <c r="BI2723" s="11"/>
      <c r="BJ2723" s="11"/>
      <c r="BK2723" s="11"/>
      <c r="BL2723" s="11"/>
      <c r="BM2723" s="11"/>
      <c r="BN2723" s="11"/>
      <c r="BO2723" s="11"/>
      <c r="BP2723" s="1" t="str">
        <v>0- Port Costs</v>
      </c>
      <c r="BT2723" s="1" t="str">
        <v>0- Port Value</v>
      </c>
      <c r="BU2723" s="11"/>
    </row>
    <row r="2724" spans="8:73" hidden="1" outlineLevel="1" x14ac:dyDescent="0.3">
      <c r="H2724" s="1" t="str">
        <v>0 - BM Costs</v>
      </c>
      <c r="L2724" s="1" t="str">
        <v>0 - BM Port</v>
      </c>
      <c r="N2724" s="1" t="str">
        <v>0 - Port Assets</v>
      </c>
      <c r="O2724" s="11"/>
      <c r="P2724" s="11"/>
      <c r="Q2724" s="11"/>
      <c r="R2724" s="11"/>
      <c r="S2724" s="11"/>
      <c r="T2724" s="11"/>
      <c r="U2724" s="11"/>
      <c r="V2724" s="11"/>
      <c r="W2724" s="11"/>
      <c r="X2724" s="11"/>
      <c r="Y2724" s="11"/>
      <c r="Z2724" s="11"/>
      <c r="AA2724" s="11"/>
      <c r="AB2724" s="11"/>
      <c r="AC2724" s="11"/>
      <c r="AD2724" s="11"/>
      <c r="AE2724" s="11"/>
      <c r="AF2724" s="11"/>
      <c r="AG2724" s="11"/>
      <c r="AH2724" s="11"/>
      <c r="AI2724" s="11"/>
      <c r="AJ2724" s="11"/>
      <c r="AK2724" s="11"/>
      <c r="AL2724" s="11"/>
      <c r="AM2724" s="11"/>
      <c r="AN2724" s="11"/>
      <c r="AO2724" s="11"/>
      <c r="AP2724" s="11"/>
      <c r="AQ2724" s="11"/>
      <c r="AR2724" s="11"/>
      <c r="AS2724" s="11"/>
      <c r="AT2724" s="11"/>
      <c r="AU2724" s="11"/>
      <c r="AV2724" s="11"/>
      <c r="AW2724" s="11"/>
      <c r="AX2724" s="11"/>
      <c r="AY2724" s="11"/>
      <c r="AZ2724" s="11"/>
      <c r="BA2724" s="11"/>
      <c r="BB2724" s="11"/>
      <c r="BC2724" s="11"/>
      <c r="BD2724" s="11"/>
      <c r="BE2724" s="11"/>
      <c r="BF2724" s="11"/>
      <c r="BG2724" s="11"/>
      <c r="BH2724" s="11"/>
      <c r="BI2724" s="11"/>
      <c r="BJ2724" s="11"/>
      <c r="BK2724" s="11"/>
      <c r="BL2724" s="11"/>
      <c r="BM2724" s="11"/>
      <c r="BN2724" s="11"/>
      <c r="BO2724" s="11"/>
      <c r="BP2724" s="1" t="str">
        <v>0- Port Costs</v>
      </c>
      <c r="BT2724" s="1" t="str">
        <v>0- Port Value</v>
      </c>
      <c r="BU2724" s="11"/>
    </row>
    <row r="2725" spans="8:73" hidden="1" outlineLevel="1" x14ac:dyDescent="0.3">
      <c r="H2725" s="1" t="str">
        <v>0 - BM Costs</v>
      </c>
      <c r="L2725" s="1" t="str">
        <v>0 - BM Port</v>
      </c>
      <c r="N2725" s="1" t="str">
        <v>0 - Port Assets</v>
      </c>
      <c r="O2725" s="11"/>
      <c r="P2725" s="11"/>
      <c r="Q2725" s="11"/>
      <c r="R2725" s="11"/>
      <c r="S2725" s="11"/>
      <c r="T2725" s="11"/>
      <c r="U2725" s="11"/>
      <c r="V2725" s="11"/>
      <c r="W2725" s="11"/>
      <c r="X2725" s="11"/>
      <c r="Y2725" s="11"/>
      <c r="Z2725" s="11"/>
      <c r="AA2725" s="11"/>
      <c r="AB2725" s="11"/>
      <c r="AC2725" s="11"/>
      <c r="AD2725" s="11"/>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c r="AY2725" s="11"/>
      <c r="AZ2725" s="11"/>
      <c r="BA2725" s="11"/>
      <c r="BB2725" s="11"/>
      <c r="BC2725" s="11"/>
      <c r="BD2725" s="11"/>
      <c r="BE2725" s="11"/>
      <c r="BF2725" s="11"/>
      <c r="BG2725" s="11"/>
      <c r="BH2725" s="11"/>
      <c r="BI2725" s="11"/>
      <c r="BJ2725" s="11"/>
      <c r="BK2725" s="11"/>
      <c r="BL2725" s="11"/>
      <c r="BM2725" s="11"/>
      <c r="BN2725" s="11"/>
      <c r="BO2725" s="11"/>
      <c r="BP2725" s="1" t="str">
        <v>0- Port Costs</v>
      </c>
      <c r="BT2725" s="1" t="str">
        <v>0- Port Value</v>
      </c>
      <c r="BU2725" s="11"/>
    </row>
    <row r="2726" spans="8:73" hidden="1" outlineLevel="1" x14ac:dyDescent="0.3">
      <c r="H2726" s="1" t="str">
        <v>0 - BM Costs</v>
      </c>
      <c r="L2726" s="1" t="str">
        <v>0 - BM Port</v>
      </c>
      <c r="N2726" s="1" t="str">
        <v>0 - Port Assets</v>
      </c>
      <c r="O2726" s="11"/>
      <c r="P2726" s="11"/>
      <c r="Q2726" s="11"/>
      <c r="R2726" s="11"/>
      <c r="S2726" s="11"/>
      <c r="T2726" s="11"/>
      <c r="U2726" s="11"/>
      <c r="V2726" s="11"/>
      <c r="W2726" s="11"/>
      <c r="X2726" s="11"/>
      <c r="Y2726" s="11"/>
      <c r="Z2726" s="11"/>
      <c r="AA2726" s="11"/>
      <c r="AB2726" s="11"/>
      <c r="AC2726" s="11"/>
      <c r="AD2726" s="11"/>
      <c r="AE2726" s="11"/>
      <c r="AF2726" s="11"/>
      <c r="AG2726" s="11"/>
      <c r="AH2726" s="11"/>
      <c r="AI2726" s="11"/>
      <c r="AJ2726" s="11"/>
      <c r="AK2726" s="11"/>
      <c r="AL2726" s="11"/>
      <c r="AM2726" s="11"/>
      <c r="AN2726" s="11"/>
      <c r="AO2726" s="11"/>
      <c r="AP2726" s="11"/>
      <c r="AQ2726" s="11"/>
      <c r="AR2726" s="11"/>
      <c r="AS2726" s="11"/>
      <c r="AT2726" s="11"/>
      <c r="AU2726" s="11"/>
      <c r="AV2726" s="11"/>
      <c r="AW2726" s="11"/>
      <c r="AX2726" s="11"/>
      <c r="AY2726" s="11"/>
      <c r="AZ2726" s="11"/>
      <c r="BA2726" s="11"/>
      <c r="BB2726" s="11"/>
      <c r="BC2726" s="11"/>
      <c r="BD2726" s="11"/>
      <c r="BE2726" s="11"/>
      <c r="BF2726" s="11"/>
      <c r="BG2726" s="11"/>
      <c r="BH2726" s="11"/>
      <c r="BI2726" s="11"/>
      <c r="BJ2726" s="11"/>
      <c r="BK2726" s="11"/>
      <c r="BL2726" s="11"/>
      <c r="BM2726" s="11"/>
      <c r="BN2726" s="11"/>
      <c r="BO2726" s="11"/>
      <c r="BP2726" s="1" t="str">
        <v>0- Port Costs</v>
      </c>
      <c r="BT2726" s="1" t="str">
        <v>0- Port Value</v>
      </c>
      <c r="BU2726" s="11"/>
    </row>
    <row r="2727" spans="8:73" hidden="1" outlineLevel="1" x14ac:dyDescent="0.3">
      <c r="H2727" s="1" t="str">
        <v>0 - BM Costs</v>
      </c>
      <c r="L2727" s="1" t="str">
        <v>0 - BM Port</v>
      </c>
      <c r="N2727" s="1" t="str">
        <v>0 - Port Assets</v>
      </c>
      <c r="O2727" s="11"/>
      <c r="P2727" s="11"/>
      <c r="Q2727" s="11"/>
      <c r="R2727" s="11"/>
      <c r="S2727" s="11"/>
      <c r="T2727" s="11"/>
      <c r="U2727" s="11"/>
      <c r="V2727" s="11"/>
      <c r="W2727" s="11"/>
      <c r="X2727" s="11"/>
      <c r="Y2727" s="11"/>
      <c r="Z2727" s="11"/>
      <c r="AA2727" s="11"/>
      <c r="AB2727" s="11"/>
      <c r="AC2727" s="11"/>
      <c r="AD2727" s="11"/>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c r="BB2727" s="11"/>
      <c r="BC2727" s="11"/>
      <c r="BD2727" s="11"/>
      <c r="BE2727" s="11"/>
      <c r="BF2727" s="11"/>
      <c r="BG2727" s="11"/>
      <c r="BH2727" s="11"/>
      <c r="BI2727" s="11"/>
      <c r="BJ2727" s="11"/>
      <c r="BK2727" s="11"/>
      <c r="BL2727" s="11"/>
      <c r="BM2727" s="11"/>
      <c r="BN2727" s="11"/>
      <c r="BO2727" s="11"/>
      <c r="BP2727" s="1" t="str">
        <v>0- Port Costs</v>
      </c>
      <c r="BT2727" s="1" t="str">
        <v>0- Port Value</v>
      </c>
      <c r="BU2727" s="11"/>
    </row>
    <row r="2728" spans="8:73" hidden="1" outlineLevel="1" x14ac:dyDescent="0.3">
      <c r="H2728" s="1" t="str">
        <v>0 - BM Costs</v>
      </c>
      <c r="L2728" s="1" t="str">
        <v>0 - BM Port</v>
      </c>
      <c r="N2728" s="1" t="str">
        <v>0 - Port Assets</v>
      </c>
      <c r="O2728" s="11"/>
      <c r="P2728" s="11"/>
      <c r="Q2728" s="11"/>
      <c r="R2728" s="11"/>
      <c r="S2728" s="11"/>
      <c r="T2728" s="11"/>
      <c r="U2728" s="11"/>
      <c r="V2728" s="11"/>
      <c r="W2728" s="11"/>
      <c r="X2728" s="11"/>
      <c r="Y2728" s="11"/>
      <c r="Z2728" s="11"/>
      <c r="AA2728" s="11"/>
      <c r="AB2728" s="11"/>
      <c r="AC2728" s="11"/>
      <c r="AD2728" s="11"/>
      <c r="AE2728" s="11"/>
      <c r="AF2728" s="11"/>
      <c r="AG2728" s="11"/>
      <c r="AH2728" s="11"/>
      <c r="AI2728" s="11"/>
      <c r="AJ2728" s="11"/>
      <c r="AK2728" s="11"/>
      <c r="AL2728" s="11"/>
      <c r="AM2728" s="11"/>
      <c r="AN2728" s="11"/>
      <c r="AO2728" s="11"/>
      <c r="AP2728" s="11"/>
      <c r="AQ2728" s="11"/>
      <c r="AR2728" s="11"/>
      <c r="AS2728" s="11"/>
      <c r="AT2728" s="11"/>
      <c r="AU2728" s="11"/>
      <c r="AV2728" s="11"/>
      <c r="AW2728" s="11"/>
      <c r="AX2728" s="11"/>
      <c r="AY2728" s="11"/>
      <c r="AZ2728" s="11"/>
      <c r="BA2728" s="11"/>
      <c r="BB2728" s="11"/>
      <c r="BC2728" s="11"/>
      <c r="BD2728" s="11"/>
      <c r="BE2728" s="11"/>
      <c r="BF2728" s="11"/>
      <c r="BG2728" s="11"/>
      <c r="BH2728" s="11"/>
      <c r="BI2728" s="11"/>
      <c r="BJ2728" s="11"/>
      <c r="BK2728" s="11"/>
      <c r="BL2728" s="11"/>
      <c r="BM2728" s="11"/>
      <c r="BN2728" s="11"/>
      <c r="BO2728" s="11"/>
      <c r="BP2728" s="1" t="str">
        <v>0- Port Costs</v>
      </c>
      <c r="BT2728" s="1" t="str">
        <v>0- Port Value</v>
      </c>
      <c r="BU2728" s="11"/>
    </row>
    <row r="2729" spans="8:73" hidden="1" outlineLevel="1" x14ac:dyDescent="0.3">
      <c r="H2729" s="1" t="str">
        <v>0 - BM Costs</v>
      </c>
      <c r="L2729" s="1" t="str">
        <v>0 - BM Port</v>
      </c>
      <c r="N2729" s="1" t="str">
        <v>0 - Port Assets</v>
      </c>
      <c r="O2729" s="11"/>
      <c r="P2729" s="11"/>
      <c r="Q2729" s="11"/>
      <c r="R2729" s="11"/>
      <c r="S2729" s="11"/>
      <c r="T2729" s="11"/>
      <c r="U2729" s="11"/>
      <c r="V2729" s="11"/>
      <c r="W2729" s="11"/>
      <c r="X2729" s="11"/>
      <c r="Y2729" s="11"/>
      <c r="Z2729" s="11"/>
      <c r="AA2729" s="11"/>
      <c r="AB2729" s="11"/>
      <c r="AC2729" s="11"/>
      <c r="AD2729" s="11"/>
      <c r="AE2729" s="11"/>
      <c r="AF2729" s="11"/>
      <c r="AG2729" s="11"/>
      <c r="AH2729" s="11"/>
      <c r="AI2729" s="11"/>
      <c r="AJ2729" s="11"/>
      <c r="AK2729" s="11"/>
      <c r="AL2729" s="11"/>
      <c r="AM2729" s="11"/>
      <c r="AN2729" s="11"/>
      <c r="AO2729" s="11"/>
      <c r="AP2729" s="11"/>
      <c r="AQ2729" s="11"/>
      <c r="AR2729" s="11"/>
      <c r="AS2729" s="11"/>
      <c r="AT2729" s="11"/>
      <c r="AU2729" s="11"/>
      <c r="AV2729" s="11"/>
      <c r="AW2729" s="11"/>
      <c r="AX2729" s="11"/>
      <c r="AY2729" s="11"/>
      <c r="AZ2729" s="11"/>
      <c r="BA2729" s="11"/>
      <c r="BB2729" s="11"/>
      <c r="BC2729" s="11"/>
      <c r="BD2729" s="11"/>
      <c r="BE2729" s="11"/>
      <c r="BF2729" s="11"/>
      <c r="BG2729" s="11"/>
      <c r="BH2729" s="11"/>
      <c r="BI2729" s="11"/>
      <c r="BJ2729" s="11"/>
      <c r="BK2729" s="11"/>
      <c r="BL2729" s="11"/>
      <c r="BM2729" s="11"/>
      <c r="BN2729" s="11"/>
      <c r="BO2729" s="11"/>
      <c r="BP2729" s="1" t="str">
        <v>0- Port Costs</v>
      </c>
      <c r="BT2729" s="1" t="str">
        <v>0- Port Value</v>
      </c>
      <c r="BU2729" s="11"/>
    </row>
    <row r="2730" spans="8:73" hidden="1" outlineLevel="1" x14ac:dyDescent="0.3">
      <c r="H2730" s="1" t="str">
        <v>0 - BM Costs</v>
      </c>
      <c r="L2730" s="1" t="str">
        <v>0 - BM Port</v>
      </c>
      <c r="N2730" s="1" t="str">
        <v>0 - Port Assets</v>
      </c>
      <c r="O2730" s="11"/>
      <c r="P2730" s="11"/>
      <c r="Q2730" s="11"/>
      <c r="R2730" s="11"/>
      <c r="S2730" s="11"/>
      <c r="T2730" s="11"/>
      <c r="U2730" s="11"/>
      <c r="V2730" s="11"/>
      <c r="W2730" s="11"/>
      <c r="X2730" s="11"/>
      <c r="Y2730" s="11"/>
      <c r="Z2730" s="11"/>
      <c r="AA2730" s="11"/>
      <c r="AB2730" s="11"/>
      <c r="AC2730" s="11"/>
      <c r="AD2730" s="11"/>
      <c r="AE2730" s="11"/>
      <c r="AF2730" s="11"/>
      <c r="AG2730" s="11"/>
      <c r="AH2730" s="11"/>
      <c r="AI2730" s="11"/>
      <c r="AJ2730" s="11"/>
      <c r="AK2730" s="11"/>
      <c r="AL2730" s="11"/>
      <c r="AM2730" s="11"/>
      <c r="AN2730" s="11"/>
      <c r="AO2730" s="11"/>
      <c r="AP2730" s="11"/>
      <c r="AQ2730" s="11"/>
      <c r="AR2730" s="11"/>
      <c r="AS2730" s="11"/>
      <c r="AT2730" s="11"/>
      <c r="AU2730" s="11"/>
      <c r="AV2730" s="11"/>
      <c r="AW2730" s="11"/>
      <c r="AX2730" s="11"/>
      <c r="AY2730" s="11"/>
      <c r="AZ2730" s="11"/>
      <c r="BA2730" s="11"/>
      <c r="BB2730" s="11"/>
      <c r="BC2730" s="11"/>
      <c r="BD2730" s="11"/>
      <c r="BE2730" s="11"/>
      <c r="BF2730" s="11"/>
      <c r="BG2730" s="11"/>
      <c r="BH2730" s="11"/>
      <c r="BI2730" s="11"/>
      <c r="BJ2730" s="11"/>
      <c r="BK2730" s="11"/>
      <c r="BL2730" s="11"/>
      <c r="BM2730" s="11"/>
      <c r="BN2730" s="11"/>
      <c r="BO2730" s="11"/>
      <c r="BP2730" s="1" t="str">
        <v>0- Port Costs</v>
      </c>
      <c r="BT2730" s="1" t="str">
        <v>0- Port Value</v>
      </c>
      <c r="BU2730" s="11"/>
    </row>
    <row r="2731" spans="8:73" hidden="1" outlineLevel="1" x14ac:dyDescent="0.3">
      <c r="H2731" s="1" t="str">
        <v>0 - BM Costs</v>
      </c>
      <c r="L2731" s="1" t="str">
        <v>0 - BM Port</v>
      </c>
      <c r="N2731" s="1" t="str">
        <v>0 - Port Assets</v>
      </c>
      <c r="O2731" s="11"/>
      <c r="P2731" s="11"/>
      <c r="Q2731" s="11"/>
      <c r="R2731" s="11"/>
      <c r="S2731" s="11"/>
      <c r="T2731" s="11"/>
      <c r="U2731" s="11"/>
      <c r="V2731" s="11"/>
      <c r="W2731" s="11"/>
      <c r="X2731" s="11"/>
      <c r="Y2731" s="11"/>
      <c r="Z2731" s="11"/>
      <c r="AA2731" s="11"/>
      <c r="AB2731" s="11"/>
      <c r="AC2731" s="11"/>
      <c r="AD2731" s="11"/>
      <c r="AE2731" s="11"/>
      <c r="AF2731" s="11"/>
      <c r="AG2731" s="11"/>
      <c r="AH2731" s="11"/>
      <c r="AI2731" s="11"/>
      <c r="AJ2731" s="11"/>
      <c r="AK2731" s="11"/>
      <c r="AL2731" s="11"/>
      <c r="AM2731" s="11"/>
      <c r="AN2731" s="11"/>
      <c r="AO2731" s="11"/>
      <c r="AP2731" s="11"/>
      <c r="AQ2731" s="11"/>
      <c r="AR2731" s="11"/>
      <c r="AS2731" s="11"/>
      <c r="AT2731" s="11"/>
      <c r="AU2731" s="11"/>
      <c r="AV2731" s="11"/>
      <c r="AW2731" s="11"/>
      <c r="AX2731" s="11"/>
      <c r="AY2731" s="11"/>
      <c r="AZ2731" s="11"/>
      <c r="BA2731" s="11"/>
      <c r="BB2731" s="11"/>
      <c r="BC2731" s="11"/>
      <c r="BD2731" s="11"/>
      <c r="BE2731" s="11"/>
      <c r="BF2731" s="11"/>
      <c r="BG2731" s="11"/>
      <c r="BH2731" s="11"/>
      <c r="BI2731" s="11"/>
      <c r="BJ2731" s="11"/>
      <c r="BK2731" s="11"/>
      <c r="BL2731" s="11"/>
      <c r="BM2731" s="11"/>
      <c r="BN2731" s="11"/>
      <c r="BO2731" s="11"/>
      <c r="BP2731" s="1" t="str">
        <v>0- Port Costs</v>
      </c>
      <c r="BT2731" s="1" t="str">
        <v>0- Port Value</v>
      </c>
      <c r="BU2731" s="11"/>
    </row>
    <row r="2732" spans="8:73" hidden="1" outlineLevel="1" x14ac:dyDescent="0.3">
      <c r="H2732" s="1" t="str">
        <v>0 - BM Costs</v>
      </c>
      <c r="L2732" s="1" t="str">
        <v>0 - BM Port</v>
      </c>
      <c r="N2732" s="1" t="str">
        <v>0 - Port Assets</v>
      </c>
      <c r="O2732" s="11"/>
      <c r="P2732" s="11"/>
      <c r="Q2732" s="11"/>
      <c r="R2732" s="11"/>
      <c r="S2732" s="11"/>
      <c r="T2732" s="11"/>
      <c r="U2732" s="11"/>
      <c r="V2732" s="11"/>
      <c r="W2732" s="11"/>
      <c r="X2732" s="11"/>
      <c r="Y2732" s="11"/>
      <c r="Z2732" s="11"/>
      <c r="AA2732" s="11"/>
      <c r="AB2732" s="11"/>
      <c r="AC2732" s="11"/>
      <c r="AD2732" s="11"/>
      <c r="AE2732" s="11"/>
      <c r="AF2732" s="11"/>
      <c r="AG2732" s="11"/>
      <c r="AH2732" s="11"/>
      <c r="AI2732" s="11"/>
      <c r="AJ2732" s="11"/>
      <c r="AK2732" s="11"/>
      <c r="AL2732" s="11"/>
      <c r="AM2732" s="11"/>
      <c r="AN2732" s="11"/>
      <c r="AO2732" s="11"/>
      <c r="AP2732" s="11"/>
      <c r="AQ2732" s="11"/>
      <c r="AR2732" s="11"/>
      <c r="AS2732" s="11"/>
      <c r="AT2732" s="11"/>
      <c r="AU2732" s="11"/>
      <c r="AV2732" s="11"/>
      <c r="AW2732" s="11"/>
      <c r="AX2732" s="11"/>
      <c r="AY2732" s="11"/>
      <c r="AZ2732" s="11"/>
      <c r="BA2732" s="11"/>
      <c r="BB2732" s="11"/>
      <c r="BC2732" s="11"/>
      <c r="BD2732" s="11"/>
      <c r="BE2732" s="11"/>
      <c r="BF2732" s="11"/>
      <c r="BG2732" s="11"/>
      <c r="BH2732" s="11"/>
      <c r="BI2732" s="11"/>
      <c r="BJ2732" s="11"/>
      <c r="BK2732" s="11"/>
      <c r="BL2732" s="11"/>
      <c r="BM2732" s="11"/>
      <c r="BN2732" s="11"/>
      <c r="BO2732" s="11"/>
      <c r="BP2732" s="1" t="str">
        <v>0- Port Costs</v>
      </c>
      <c r="BT2732" s="1" t="str">
        <v>0- Port Value</v>
      </c>
      <c r="BU2732" s="11"/>
    </row>
    <row r="2733" spans="8:73" hidden="1" outlineLevel="1" x14ac:dyDescent="0.3">
      <c r="H2733" s="1" t="str">
        <v>0 - BM Costs</v>
      </c>
      <c r="L2733" s="1" t="str">
        <v>0 - BM Port</v>
      </c>
      <c r="N2733" s="1" t="str">
        <v>0 - Port Assets</v>
      </c>
      <c r="O2733" s="11"/>
      <c r="P2733" s="11"/>
      <c r="Q2733" s="11"/>
      <c r="R2733" s="11"/>
      <c r="S2733" s="11"/>
      <c r="T2733" s="11"/>
      <c r="U2733" s="11"/>
      <c r="V2733" s="11"/>
      <c r="W2733" s="11"/>
      <c r="X2733" s="11"/>
      <c r="Y2733" s="11"/>
      <c r="Z2733" s="11"/>
      <c r="AA2733" s="11"/>
      <c r="AB2733" s="11"/>
      <c r="AC2733" s="11"/>
      <c r="AD2733" s="11"/>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c r="BC2733" s="11"/>
      <c r="BD2733" s="11"/>
      <c r="BE2733" s="11"/>
      <c r="BF2733" s="11"/>
      <c r="BG2733" s="11"/>
      <c r="BH2733" s="11"/>
      <c r="BI2733" s="11"/>
      <c r="BJ2733" s="11"/>
      <c r="BK2733" s="11"/>
      <c r="BL2733" s="11"/>
      <c r="BM2733" s="11"/>
      <c r="BN2733" s="11"/>
      <c r="BO2733" s="11"/>
      <c r="BP2733" s="1" t="str">
        <v>0- Port Costs</v>
      </c>
      <c r="BT2733" s="1" t="str">
        <v>0- Port Value</v>
      </c>
      <c r="BU2733" s="11"/>
    </row>
    <row r="2734" spans="8:73" hidden="1" outlineLevel="1" x14ac:dyDescent="0.3">
      <c r="H2734" s="1" t="str">
        <v>0 - BM Costs</v>
      </c>
      <c r="L2734" s="1" t="str">
        <v>0 - BM Port</v>
      </c>
      <c r="N2734" s="1" t="str">
        <v>0 - Port Assets</v>
      </c>
      <c r="O2734" s="11"/>
      <c r="P2734" s="11"/>
      <c r="Q2734" s="11"/>
      <c r="R2734" s="11"/>
      <c r="S2734" s="11"/>
      <c r="T2734" s="11"/>
      <c r="U2734" s="11"/>
      <c r="V2734" s="11"/>
      <c r="W2734" s="11"/>
      <c r="X2734" s="11"/>
      <c r="Y2734" s="11"/>
      <c r="Z2734" s="11"/>
      <c r="AA2734" s="11"/>
      <c r="AB2734" s="11"/>
      <c r="AC2734" s="11"/>
      <c r="AD2734" s="11"/>
      <c r="AE2734" s="11"/>
      <c r="AF2734" s="11"/>
      <c r="AG2734" s="11"/>
      <c r="AH2734" s="11"/>
      <c r="AI2734" s="11"/>
      <c r="AJ2734" s="11"/>
      <c r="AK2734" s="11"/>
      <c r="AL2734" s="11"/>
      <c r="AM2734" s="11"/>
      <c r="AN2734" s="11"/>
      <c r="AO2734" s="11"/>
      <c r="AP2734" s="11"/>
      <c r="AQ2734" s="11"/>
      <c r="AR2734" s="11"/>
      <c r="AS2734" s="11"/>
      <c r="AT2734" s="11"/>
      <c r="AU2734" s="11"/>
      <c r="AV2734" s="11"/>
      <c r="AW2734" s="11"/>
      <c r="AX2734" s="11"/>
      <c r="AY2734" s="11"/>
      <c r="AZ2734" s="11"/>
      <c r="BA2734" s="11"/>
      <c r="BB2734" s="11"/>
      <c r="BC2734" s="11"/>
      <c r="BD2734" s="11"/>
      <c r="BE2734" s="11"/>
      <c r="BF2734" s="11"/>
      <c r="BG2734" s="11"/>
      <c r="BH2734" s="11"/>
      <c r="BI2734" s="11"/>
      <c r="BJ2734" s="11"/>
      <c r="BK2734" s="11"/>
      <c r="BL2734" s="11"/>
      <c r="BM2734" s="11"/>
      <c r="BN2734" s="11"/>
      <c r="BO2734" s="11"/>
      <c r="BP2734" s="1" t="str">
        <v>0- Port Costs</v>
      </c>
      <c r="BT2734" s="1" t="str">
        <v>0- Port Value</v>
      </c>
      <c r="BU2734" s="11"/>
    </row>
    <row r="2735" spans="8:73" hidden="1" outlineLevel="1" x14ac:dyDescent="0.3">
      <c r="H2735" s="1" t="str">
        <v>0 - BM Costs</v>
      </c>
      <c r="L2735" s="1" t="str">
        <v>0 - BM Port</v>
      </c>
      <c r="N2735" s="1" t="str">
        <v>0 - Port Assets</v>
      </c>
      <c r="O2735" s="11"/>
      <c r="P2735" s="11"/>
      <c r="Q2735" s="11"/>
      <c r="R2735" s="11"/>
      <c r="S2735" s="11"/>
      <c r="T2735" s="11"/>
      <c r="U2735" s="11"/>
      <c r="V2735" s="11"/>
      <c r="W2735" s="11"/>
      <c r="X2735" s="11"/>
      <c r="Y2735" s="11"/>
      <c r="Z2735" s="11"/>
      <c r="AA2735" s="11"/>
      <c r="AB2735" s="11"/>
      <c r="AC2735" s="11"/>
      <c r="AD2735" s="11"/>
      <c r="AE2735" s="11"/>
      <c r="AF2735" s="11"/>
      <c r="AG2735" s="11"/>
      <c r="AH2735" s="11"/>
      <c r="AI2735" s="11"/>
      <c r="AJ2735" s="11"/>
      <c r="AK2735" s="11"/>
      <c r="AL2735" s="11"/>
      <c r="AM2735" s="11"/>
      <c r="AN2735" s="11"/>
      <c r="AO2735" s="11"/>
      <c r="AP2735" s="11"/>
      <c r="AQ2735" s="11"/>
      <c r="AR2735" s="11"/>
      <c r="AS2735" s="11"/>
      <c r="AT2735" s="11"/>
      <c r="AU2735" s="11"/>
      <c r="AV2735" s="11"/>
      <c r="AW2735" s="11"/>
      <c r="AX2735" s="11"/>
      <c r="AY2735" s="11"/>
      <c r="AZ2735" s="11"/>
      <c r="BA2735" s="11"/>
      <c r="BB2735" s="11"/>
      <c r="BC2735" s="11"/>
      <c r="BD2735" s="11"/>
      <c r="BE2735" s="11"/>
      <c r="BF2735" s="11"/>
      <c r="BG2735" s="11"/>
      <c r="BH2735" s="11"/>
      <c r="BI2735" s="11"/>
      <c r="BJ2735" s="11"/>
      <c r="BK2735" s="11"/>
      <c r="BL2735" s="11"/>
      <c r="BM2735" s="11"/>
      <c r="BN2735" s="11"/>
      <c r="BO2735" s="11"/>
      <c r="BP2735" s="1" t="str">
        <v>0- Port Costs</v>
      </c>
      <c r="BT2735" s="1" t="str">
        <v>0- Port Value</v>
      </c>
      <c r="BU2735" s="11"/>
    </row>
    <row r="2736" spans="8:73" hidden="1" outlineLevel="1" x14ac:dyDescent="0.3">
      <c r="H2736" s="1" t="str">
        <v>0 - BM Costs</v>
      </c>
      <c r="L2736" s="1" t="str">
        <v>0 - BM Port</v>
      </c>
      <c r="N2736" s="1" t="str">
        <v>0 - Port Assets</v>
      </c>
      <c r="O2736" s="11"/>
      <c r="P2736" s="11"/>
      <c r="Q2736" s="11"/>
      <c r="R2736" s="11"/>
      <c r="S2736" s="11"/>
      <c r="T2736" s="11"/>
      <c r="U2736" s="11"/>
      <c r="V2736" s="11"/>
      <c r="W2736" s="11"/>
      <c r="X2736" s="11"/>
      <c r="Y2736" s="11"/>
      <c r="Z2736" s="11"/>
      <c r="AA2736" s="11"/>
      <c r="AB2736" s="11"/>
      <c r="AC2736" s="11"/>
      <c r="AD2736" s="11"/>
      <c r="AE2736" s="11"/>
      <c r="AF2736" s="11"/>
      <c r="AG2736" s="11"/>
      <c r="AH2736" s="11"/>
      <c r="AI2736" s="11"/>
      <c r="AJ2736" s="11"/>
      <c r="AK2736" s="11"/>
      <c r="AL2736" s="11"/>
      <c r="AM2736" s="11"/>
      <c r="AN2736" s="11"/>
      <c r="AO2736" s="11"/>
      <c r="AP2736" s="11"/>
      <c r="AQ2736" s="11"/>
      <c r="AR2736" s="11"/>
      <c r="AS2736" s="11"/>
      <c r="AT2736" s="11"/>
      <c r="AU2736" s="11"/>
      <c r="AV2736" s="11"/>
      <c r="AW2736" s="11"/>
      <c r="AX2736" s="11"/>
      <c r="AY2736" s="11"/>
      <c r="AZ2736" s="11"/>
      <c r="BA2736" s="11"/>
      <c r="BB2736" s="11"/>
      <c r="BC2736" s="11"/>
      <c r="BD2736" s="11"/>
      <c r="BE2736" s="11"/>
      <c r="BF2736" s="11"/>
      <c r="BG2736" s="11"/>
      <c r="BH2736" s="11"/>
      <c r="BI2736" s="11"/>
      <c r="BJ2736" s="11"/>
      <c r="BK2736" s="11"/>
      <c r="BL2736" s="11"/>
      <c r="BM2736" s="11"/>
      <c r="BN2736" s="11"/>
      <c r="BO2736" s="11"/>
      <c r="BP2736" s="1" t="str">
        <v>0- Port Costs</v>
      </c>
      <c r="BT2736" s="1" t="str">
        <v>0- Port Value</v>
      </c>
      <c r="BU2736" s="11"/>
    </row>
    <row r="2737" spans="8:73" hidden="1" outlineLevel="1" x14ac:dyDescent="0.3">
      <c r="H2737" s="1" t="str">
        <v>0 - BM Costs</v>
      </c>
      <c r="L2737" s="1" t="str">
        <v>0 - BM Port</v>
      </c>
      <c r="N2737" s="1" t="str">
        <v>0 - Port Assets</v>
      </c>
      <c r="O2737" s="11"/>
      <c r="P2737" s="11"/>
      <c r="Q2737" s="11"/>
      <c r="R2737" s="11"/>
      <c r="S2737" s="11"/>
      <c r="T2737" s="11"/>
      <c r="U2737" s="11"/>
      <c r="V2737" s="11"/>
      <c r="W2737" s="11"/>
      <c r="X2737" s="11"/>
      <c r="Y2737" s="11"/>
      <c r="Z2737" s="11"/>
      <c r="AA2737" s="11"/>
      <c r="AB2737" s="11"/>
      <c r="AC2737" s="11"/>
      <c r="AD2737" s="11"/>
      <c r="AE2737" s="11"/>
      <c r="AF2737" s="11"/>
      <c r="AG2737" s="11"/>
      <c r="AH2737" s="11"/>
      <c r="AI2737" s="11"/>
      <c r="AJ2737" s="11"/>
      <c r="AK2737" s="11"/>
      <c r="AL2737" s="11"/>
      <c r="AM2737" s="11"/>
      <c r="AN2737" s="11"/>
      <c r="AO2737" s="11"/>
      <c r="AP2737" s="11"/>
      <c r="AQ2737" s="11"/>
      <c r="AR2737" s="11"/>
      <c r="AS2737" s="11"/>
      <c r="AT2737" s="11"/>
      <c r="AU2737" s="11"/>
      <c r="AV2737" s="11"/>
      <c r="AW2737" s="11"/>
      <c r="AX2737" s="11"/>
      <c r="AY2737" s="11"/>
      <c r="AZ2737" s="11"/>
      <c r="BA2737" s="11"/>
      <c r="BB2737" s="11"/>
      <c r="BC2737" s="11"/>
      <c r="BD2737" s="11"/>
      <c r="BE2737" s="11"/>
      <c r="BF2737" s="11"/>
      <c r="BG2737" s="11"/>
      <c r="BH2737" s="11"/>
      <c r="BI2737" s="11"/>
      <c r="BJ2737" s="11"/>
      <c r="BK2737" s="11"/>
      <c r="BL2737" s="11"/>
      <c r="BM2737" s="11"/>
      <c r="BN2737" s="11"/>
      <c r="BO2737" s="11"/>
      <c r="BP2737" s="1" t="str">
        <v>0- Port Costs</v>
      </c>
      <c r="BT2737" s="1" t="str">
        <v>0- Port Value</v>
      </c>
      <c r="BU2737" s="11"/>
    </row>
    <row r="2738" spans="8:73" hidden="1" outlineLevel="1" x14ac:dyDescent="0.3">
      <c r="H2738" s="1" t="str">
        <v>0 - BM Costs</v>
      </c>
      <c r="L2738" s="1" t="str">
        <v>0 - BM Port</v>
      </c>
      <c r="N2738" s="1" t="str">
        <v>0 - Port Assets</v>
      </c>
      <c r="O2738" s="11"/>
      <c r="P2738" s="11"/>
      <c r="Q2738" s="11"/>
      <c r="R2738" s="11"/>
      <c r="S2738" s="11"/>
      <c r="T2738" s="11"/>
      <c r="U2738" s="11"/>
      <c r="V2738" s="11"/>
      <c r="W2738" s="11"/>
      <c r="X2738" s="11"/>
      <c r="Y2738" s="11"/>
      <c r="Z2738" s="11"/>
      <c r="AA2738" s="11"/>
      <c r="AB2738" s="11"/>
      <c r="AC2738" s="11"/>
      <c r="AD2738" s="11"/>
      <c r="AE2738" s="11"/>
      <c r="AF2738" s="11"/>
      <c r="AG2738" s="11"/>
      <c r="AH2738" s="11"/>
      <c r="AI2738" s="11"/>
      <c r="AJ2738" s="11"/>
      <c r="AK2738" s="11"/>
      <c r="AL2738" s="11"/>
      <c r="AM2738" s="11"/>
      <c r="AN2738" s="11"/>
      <c r="AO2738" s="11"/>
      <c r="AP2738" s="11"/>
      <c r="AQ2738" s="11"/>
      <c r="AR2738" s="11"/>
      <c r="AS2738" s="11"/>
      <c r="AT2738" s="11"/>
      <c r="AU2738" s="11"/>
      <c r="AV2738" s="11"/>
      <c r="AW2738" s="11"/>
      <c r="AX2738" s="11"/>
      <c r="AY2738" s="11"/>
      <c r="AZ2738" s="11"/>
      <c r="BA2738" s="11"/>
      <c r="BB2738" s="11"/>
      <c r="BC2738" s="11"/>
      <c r="BD2738" s="11"/>
      <c r="BE2738" s="11"/>
      <c r="BF2738" s="11"/>
      <c r="BG2738" s="11"/>
      <c r="BH2738" s="11"/>
      <c r="BI2738" s="11"/>
      <c r="BJ2738" s="11"/>
      <c r="BK2738" s="11"/>
      <c r="BL2738" s="11"/>
      <c r="BM2738" s="11"/>
      <c r="BN2738" s="11"/>
      <c r="BO2738" s="11"/>
      <c r="BP2738" s="1" t="str">
        <v>0- Port Costs</v>
      </c>
      <c r="BT2738" s="1" t="str">
        <v>0- Port Value</v>
      </c>
      <c r="BU2738" s="11"/>
    </row>
    <row r="2739" spans="8:73" hidden="1" outlineLevel="1" x14ac:dyDescent="0.3">
      <c r="H2739" s="1" t="str">
        <v>0 - BM Costs</v>
      </c>
      <c r="L2739" s="1" t="str">
        <v>0 - BM Port</v>
      </c>
      <c r="N2739" s="1" t="str">
        <v>0 - Port Assets</v>
      </c>
      <c r="O2739" s="11"/>
      <c r="P2739" s="11"/>
      <c r="Q2739" s="11"/>
      <c r="R2739" s="11"/>
      <c r="S2739" s="11"/>
      <c r="T2739" s="11"/>
      <c r="U2739" s="11"/>
      <c r="V2739" s="11"/>
      <c r="W2739" s="11"/>
      <c r="X2739" s="11"/>
      <c r="Y2739" s="11"/>
      <c r="Z2739" s="11"/>
      <c r="AA2739" s="11"/>
      <c r="AB2739" s="11"/>
      <c r="AC2739" s="11"/>
      <c r="AD2739" s="11"/>
      <c r="AE2739" s="11"/>
      <c r="AF2739" s="11"/>
      <c r="AG2739" s="11"/>
      <c r="AH2739" s="11"/>
      <c r="AI2739" s="11"/>
      <c r="AJ2739" s="11"/>
      <c r="AK2739" s="11"/>
      <c r="AL2739" s="11"/>
      <c r="AM2739" s="11"/>
      <c r="AN2739" s="11"/>
      <c r="AO2739" s="11"/>
      <c r="AP2739" s="11"/>
      <c r="AQ2739" s="11"/>
      <c r="AR2739" s="11"/>
      <c r="AS2739" s="11"/>
      <c r="AT2739" s="11"/>
      <c r="AU2739" s="11"/>
      <c r="AV2739" s="11"/>
      <c r="AW2739" s="11"/>
      <c r="AX2739" s="11"/>
      <c r="AY2739" s="11"/>
      <c r="AZ2739" s="11"/>
      <c r="BA2739" s="11"/>
      <c r="BB2739" s="11"/>
      <c r="BC2739" s="11"/>
      <c r="BD2739" s="11"/>
      <c r="BE2739" s="11"/>
      <c r="BF2739" s="11"/>
      <c r="BG2739" s="11"/>
      <c r="BH2739" s="11"/>
      <c r="BI2739" s="11"/>
      <c r="BJ2739" s="11"/>
      <c r="BK2739" s="11"/>
      <c r="BL2739" s="11"/>
      <c r="BM2739" s="11"/>
      <c r="BN2739" s="11"/>
      <c r="BO2739" s="11"/>
      <c r="BP2739" s="1" t="str">
        <v>0- Port Costs</v>
      </c>
      <c r="BT2739" s="1" t="str">
        <v>0- Port Value</v>
      </c>
      <c r="BU2739" s="11"/>
    </row>
    <row r="2740" spans="8:73" hidden="1" outlineLevel="1" x14ac:dyDescent="0.3">
      <c r="H2740" s="1" t="str">
        <v>0 - BM Costs</v>
      </c>
      <c r="L2740" s="1" t="str">
        <v>0 - BM Port</v>
      </c>
      <c r="N2740" s="1" t="str">
        <v>0 - Port Assets</v>
      </c>
      <c r="O2740" s="11"/>
      <c r="P2740" s="11"/>
      <c r="Q2740" s="11"/>
      <c r="R2740" s="11"/>
      <c r="S2740" s="11"/>
      <c r="T2740" s="11"/>
      <c r="U2740" s="11"/>
      <c r="V2740" s="11"/>
      <c r="W2740" s="11"/>
      <c r="X2740" s="11"/>
      <c r="Y2740" s="11"/>
      <c r="Z2740" s="11"/>
      <c r="AA2740" s="11"/>
      <c r="AB2740" s="11"/>
      <c r="AC2740" s="11"/>
      <c r="AD2740" s="11"/>
      <c r="AE2740" s="11"/>
      <c r="AF2740" s="11"/>
      <c r="AG2740" s="11"/>
      <c r="AH2740" s="11"/>
      <c r="AI2740" s="11"/>
      <c r="AJ2740" s="11"/>
      <c r="AK2740" s="11"/>
      <c r="AL2740" s="11"/>
      <c r="AM2740" s="11"/>
      <c r="AN2740" s="11"/>
      <c r="AO2740" s="11"/>
      <c r="AP2740" s="11"/>
      <c r="AQ2740" s="11"/>
      <c r="AR2740" s="11"/>
      <c r="AS2740" s="11"/>
      <c r="AT2740" s="11"/>
      <c r="AU2740" s="11"/>
      <c r="AV2740" s="11"/>
      <c r="AW2740" s="11"/>
      <c r="AX2740" s="11"/>
      <c r="AY2740" s="11"/>
      <c r="AZ2740" s="11"/>
      <c r="BA2740" s="11"/>
      <c r="BB2740" s="11"/>
      <c r="BC2740" s="11"/>
      <c r="BD2740" s="11"/>
      <c r="BE2740" s="11"/>
      <c r="BF2740" s="11"/>
      <c r="BG2740" s="11"/>
      <c r="BH2740" s="11"/>
      <c r="BI2740" s="11"/>
      <c r="BJ2740" s="11"/>
      <c r="BK2740" s="11"/>
      <c r="BL2740" s="11"/>
      <c r="BM2740" s="11"/>
      <c r="BN2740" s="11"/>
      <c r="BO2740" s="11"/>
      <c r="BP2740" s="1" t="str">
        <v>0- Port Costs</v>
      </c>
      <c r="BT2740" s="1" t="str">
        <v>0- Port Value</v>
      </c>
      <c r="BU2740" s="11"/>
    </row>
    <row r="2741" spans="8:73" hidden="1" outlineLevel="1" x14ac:dyDescent="0.3">
      <c r="H2741" s="1" t="str">
        <v>0 - BM Costs</v>
      </c>
      <c r="L2741" s="1" t="str">
        <v>0 - BM Port</v>
      </c>
      <c r="N2741" s="1" t="str">
        <v>0 - Port Assets</v>
      </c>
      <c r="O2741" s="11"/>
      <c r="P2741" s="11"/>
      <c r="Q2741" s="11"/>
      <c r="R2741" s="11"/>
      <c r="S2741" s="11"/>
      <c r="T2741" s="11"/>
      <c r="U2741" s="11"/>
      <c r="V2741" s="11"/>
      <c r="W2741" s="11"/>
      <c r="X2741" s="11"/>
      <c r="Y2741" s="11"/>
      <c r="Z2741" s="11"/>
      <c r="AA2741" s="11"/>
      <c r="AB2741" s="11"/>
      <c r="AC2741" s="11"/>
      <c r="AD2741" s="11"/>
      <c r="AE2741" s="11"/>
      <c r="AF2741" s="11"/>
      <c r="AG2741" s="11"/>
      <c r="AH2741" s="11"/>
      <c r="AI2741" s="11"/>
      <c r="AJ2741" s="11"/>
      <c r="AK2741" s="11"/>
      <c r="AL2741" s="11"/>
      <c r="AM2741" s="11"/>
      <c r="AN2741" s="11"/>
      <c r="AO2741" s="11"/>
      <c r="AP2741" s="11"/>
      <c r="AQ2741" s="11"/>
      <c r="AR2741" s="11"/>
      <c r="AS2741" s="11"/>
      <c r="AT2741" s="11"/>
      <c r="AU2741" s="11"/>
      <c r="AV2741" s="11"/>
      <c r="AW2741" s="11"/>
      <c r="AX2741" s="11"/>
      <c r="AY2741" s="11"/>
      <c r="AZ2741" s="11"/>
      <c r="BA2741" s="11"/>
      <c r="BB2741" s="11"/>
      <c r="BC2741" s="11"/>
      <c r="BD2741" s="11"/>
      <c r="BE2741" s="11"/>
      <c r="BF2741" s="11"/>
      <c r="BG2741" s="11"/>
      <c r="BH2741" s="11"/>
      <c r="BI2741" s="11"/>
      <c r="BJ2741" s="11"/>
      <c r="BK2741" s="11"/>
      <c r="BL2741" s="11"/>
      <c r="BM2741" s="11"/>
      <c r="BN2741" s="11"/>
      <c r="BO2741" s="11"/>
      <c r="BP2741" s="1" t="str">
        <v>0- Port Costs</v>
      </c>
      <c r="BT2741" s="1" t="str">
        <v>0- Port Value</v>
      </c>
      <c r="BU2741" s="11"/>
    </row>
    <row r="2742" spans="8:73" hidden="1" outlineLevel="1" x14ac:dyDescent="0.3">
      <c r="H2742" s="1" t="str">
        <v>0 - BM Costs</v>
      </c>
      <c r="L2742" s="1" t="str">
        <v>0 - BM Port</v>
      </c>
      <c r="N2742" s="1" t="str">
        <v>0 - Port Assets</v>
      </c>
      <c r="O2742" s="11"/>
      <c r="P2742" s="11"/>
      <c r="Q2742" s="11"/>
      <c r="R2742" s="11"/>
      <c r="S2742" s="11"/>
      <c r="T2742" s="11"/>
      <c r="U2742" s="11"/>
      <c r="V2742" s="11"/>
      <c r="W2742" s="11"/>
      <c r="X2742" s="11"/>
      <c r="Y2742" s="11"/>
      <c r="Z2742" s="11"/>
      <c r="AA2742" s="11"/>
      <c r="AB2742" s="11"/>
      <c r="AC2742" s="11"/>
      <c r="AD2742" s="11"/>
      <c r="AE2742" s="11"/>
      <c r="AF2742" s="11"/>
      <c r="AG2742" s="11"/>
      <c r="AH2742" s="11"/>
      <c r="AI2742" s="11"/>
      <c r="AJ2742" s="11"/>
      <c r="AK2742" s="11"/>
      <c r="AL2742" s="11"/>
      <c r="AM2742" s="11"/>
      <c r="AN2742" s="11"/>
      <c r="AO2742" s="11"/>
      <c r="AP2742" s="11"/>
      <c r="AQ2742" s="11"/>
      <c r="AR2742" s="11"/>
      <c r="AS2742" s="11"/>
      <c r="AT2742" s="11"/>
      <c r="AU2742" s="11"/>
      <c r="AV2742" s="11"/>
      <c r="AW2742" s="11"/>
      <c r="AX2742" s="11"/>
      <c r="AY2742" s="11"/>
      <c r="AZ2742" s="11"/>
      <c r="BA2742" s="11"/>
      <c r="BB2742" s="11"/>
      <c r="BC2742" s="11"/>
      <c r="BD2742" s="11"/>
      <c r="BE2742" s="11"/>
      <c r="BF2742" s="11"/>
      <c r="BG2742" s="11"/>
      <c r="BH2742" s="11"/>
      <c r="BI2742" s="11"/>
      <c r="BJ2742" s="11"/>
      <c r="BK2742" s="11"/>
      <c r="BL2742" s="11"/>
      <c r="BM2742" s="11"/>
      <c r="BN2742" s="11"/>
      <c r="BO2742" s="11"/>
      <c r="BP2742" s="1" t="str">
        <v>0- Port Costs</v>
      </c>
      <c r="BT2742" s="1" t="str">
        <v>0- Port Value</v>
      </c>
      <c r="BU2742" s="11"/>
    </row>
    <row r="2743" spans="8:73" hidden="1" outlineLevel="1" x14ac:dyDescent="0.3">
      <c r="H2743" s="1" t="str">
        <v>0 - BM Costs</v>
      </c>
      <c r="L2743" s="1" t="str">
        <v>0 - BM Port</v>
      </c>
      <c r="N2743" s="1" t="str">
        <v>0 - Port Assets</v>
      </c>
      <c r="O2743" s="11"/>
      <c r="P2743" s="11"/>
      <c r="Q2743" s="11"/>
      <c r="R2743" s="11"/>
      <c r="S2743" s="11"/>
      <c r="T2743" s="11"/>
      <c r="U2743" s="11"/>
      <c r="V2743" s="11"/>
      <c r="W2743" s="11"/>
      <c r="X2743" s="11"/>
      <c r="Y2743" s="11"/>
      <c r="Z2743" s="11"/>
      <c r="AA2743" s="11"/>
      <c r="AB2743" s="11"/>
      <c r="AC2743" s="11"/>
      <c r="AD2743" s="11"/>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c r="BC2743" s="11"/>
      <c r="BD2743" s="11"/>
      <c r="BE2743" s="11"/>
      <c r="BF2743" s="11"/>
      <c r="BG2743" s="11"/>
      <c r="BH2743" s="11"/>
      <c r="BI2743" s="11"/>
      <c r="BJ2743" s="11"/>
      <c r="BK2743" s="11"/>
      <c r="BL2743" s="11"/>
      <c r="BM2743" s="11"/>
      <c r="BN2743" s="11"/>
      <c r="BO2743" s="11"/>
      <c r="BP2743" s="1" t="str">
        <v>0- Port Costs</v>
      </c>
      <c r="BT2743" s="1" t="str">
        <v>0- Port Value</v>
      </c>
      <c r="BU2743" s="11"/>
    </row>
    <row r="2744" spans="8:73" hidden="1" outlineLevel="1" x14ac:dyDescent="0.3">
      <c r="H2744" s="1" t="str">
        <v>0 - BM Costs</v>
      </c>
      <c r="L2744" s="1" t="str">
        <v>0 - BM Port</v>
      </c>
      <c r="N2744" s="1" t="str">
        <v>0 - Port Assets</v>
      </c>
      <c r="O2744" s="11"/>
      <c r="P2744" s="11"/>
      <c r="Q2744" s="11"/>
      <c r="R2744" s="11"/>
      <c r="S2744" s="11"/>
      <c r="T2744" s="11"/>
      <c r="U2744" s="11"/>
      <c r="V2744" s="11"/>
      <c r="W2744" s="11"/>
      <c r="X2744" s="11"/>
      <c r="Y2744" s="11"/>
      <c r="Z2744" s="11"/>
      <c r="AA2744" s="11"/>
      <c r="AB2744" s="11"/>
      <c r="AC2744" s="11"/>
      <c r="AD2744" s="11"/>
      <c r="AE2744" s="11"/>
      <c r="AF2744" s="11"/>
      <c r="AG2744" s="11"/>
      <c r="AH2744" s="11"/>
      <c r="AI2744" s="11"/>
      <c r="AJ2744" s="11"/>
      <c r="AK2744" s="11"/>
      <c r="AL2744" s="11"/>
      <c r="AM2744" s="11"/>
      <c r="AN2744" s="11"/>
      <c r="AO2744" s="11"/>
      <c r="AP2744" s="11"/>
      <c r="AQ2744" s="11"/>
      <c r="AR2744" s="11"/>
      <c r="AS2744" s="11"/>
      <c r="AT2744" s="11"/>
      <c r="AU2744" s="11"/>
      <c r="AV2744" s="11"/>
      <c r="AW2744" s="11"/>
      <c r="AX2744" s="11"/>
      <c r="AY2744" s="11"/>
      <c r="AZ2744" s="11"/>
      <c r="BA2744" s="11"/>
      <c r="BB2744" s="11"/>
      <c r="BC2744" s="11"/>
      <c r="BD2744" s="11"/>
      <c r="BE2744" s="11"/>
      <c r="BF2744" s="11"/>
      <c r="BG2744" s="11"/>
      <c r="BH2744" s="11"/>
      <c r="BI2744" s="11"/>
      <c r="BJ2744" s="11"/>
      <c r="BK2744" s="11"/>
      <c r="BL2744" s="11"/>
      <c r="BM2744" s="11"/>
      <c r="BN2744" s="11"/>
      <c r="BO2744" s="11"/>
      <c r="BP2744" s="1" t="str">
        <v>0- Port Costs</v>
      </c>
      <c r="BT2744" s="1" t="str">
        <v>0- Port Value</v>
      </c>
      <c r="BU2744" s="11"/>
    </row>
    <row r="2745" spans="8:73" hidden="1" outlineLevel="1" x14ac:dyDescent="0.3">
      <c r="H2745" s="1" t="str">
        <v>0 - BM Costs</v>
      </c>
      <c r="L2745" s="1" t="str">
        <v>0 - BM Port</v>
      </c>
      <c r="N2745" s="1" t="str">
        <v>0 - Port Assets</v>
      </c>
      <c r="O2745" s="11"/>
      <c r="P2745" s="11"/>
      <c r="Q2745" s="11"/>
      <c r="R2745" s="11"/>
      <c r="S2745" s="11"/>
      <c r="T2745" s="11"/>
      <c r="U2745" s="11"/>
      <c r="V2745" s="11"/>
      <c r="W2745" s="11"/>
      <c r="X2745" s="11"/>
      <c r="Y2745" s="11"/>
      <c r="Z2745" s="11"/>
      <c r="AA2745" s="11"/>
      <c r="AB2745" s="11"/>
      <c r="AC2745" s="11"/>
      <c r="AD2745" s="11"/>
      <c r="AE2745" s="11"/>
      <c r="AF2745" s="11"/>
      <c r="AG2745" s="11"/>
      <c r="AH2745" s="11"/>
      <c r="AI2745" s="11"/>
      <c r="AJ2745" s="11"/>
      <c r="AK2745" s="11"/>
      <c r="AL2745" s="11"/>
      <c r="AM2745" s="11"/>
      <c r="AN2745" s="11"/>
      <c r="AO2745" s="11"/>
      <c r="AP2745" s="11"/>
      <c r="AQ2745" s="11"/>
      <c r="AR2745" s="11"/>
      <c r="AS2745" s="11"/>
      <c r="AT2745" s="11"/>
      <c r="AU2745" s="11"/>
      <c r="AV2745" s="11"/>
      <c r="AW2745" s="11"/>
      <c r="AX2745" s="11"/>
      <c r="AY2745" s="11"/>
      <c r="AZ2745" s="11"/>
      <c r="BA2745" s="11"/>
      <c r="BB2745" s="11"/>
      <c r="BC2745" s="11"/>
      <c r="BD2745" s="11"/>
      <c r="BE2745" s="11"/>
      <c r="BF2745" s="11"/>
      <c r="BG2745" s="11"/>
      <c r="BH2745" s="11"/>
      <c r="BI2745" s="11"/>
      <c r="BJ2745" s="11"/>
      <c r="BK2745" s="11"/>
      <c r="BL2745" s="11"/>
      <c r="BM2745" s="11"/>
      <c r="BN2745" s="11"/>
      <c r="BO2745" s="11"/>
      <c r="BP2745" s="1" t="str">
        <v>0- Port Costs</v>
      </c>
      <c r="BT2745" s="1" t="str">
        <v>0- Port Value</v>
      </c>
      <c r="BU2745" s="11"/>
    </row>
    <row r="2746" spans="8:73" hidden="1" outlineLevel="1" x14ac:dyDescent="0.3">
      <c r="H2746" s="1" t="str">
        <v>0 - BM Costs</v>
      </c>
      <c r="L2746" s="1" t="str">
        <v>0 - BM Port</v>
      </c>
      <c r="N2746" s="1" t="str">
        <v>0 - Port Assets</v>
      </c>
      <c r="O2746" s="11"/>
      <c r="P2746" s="11"/>
      <c r="Q2746" s="11"/>
      <c r="R2746" s="11"/>
      <c r="S2746" s="11"/>
      <c r="T2746" s="11"/>
      <c r="U2746" s="11"/>
      <c r="V2746" s="11"/>
      <c r="W2746" s="11"/>
      <c r="X2746" s="11"/>
      <c r="Y2746" s="11"/>
      <c r="Z2746" s="11"/>
      <c r="AA2746" s="11"/>
      <c r="AB2746" s="11"/>
      <c r="AC2746" s="11"/>
      <c r="AD2746" s="11"/>
      <c r="AE2746" s="11"/>
      <c r="AF2746" s="11"/>
      <c r="AG2746" s="11"/>
      <c r="AH2746" s="11"/>
      <c r="AI2746" s="11"/>
      <c r="AJ2746" s="11"/>
      <c r="AK2746" s="11"/>
      <c r="AL2746" s="11"/>
      <c r="AM2746" s="11"/>
      <c r="AN2746" s="11"/>
      <c r="AO2746" s="11"/>
      <c r="AP2746" s="11"/>
      <c r="AQ2746" s="11"/>
      <c r="AR2746" s="11"/>
      <c r="AS2746" s="11"/>
      <c r="AT2746" s="11"/>
      <c r="AU2746" s="11"/>
      <c r="AV2746" s="11"/>
      <c r="AW2746" s="11"/>
      <c r="AX2746" s="11"/>
      <c r="AY2746" s="11"/>
      <c r="AZ2746" s="11"/>
      <c r="BA2746" s="11"/>
      <c r="BB2746" s="11"/>
      <c r="BC2746" s="11"/>
      <c r="BD2746" s="11"/>
      <c r="BE2746" s="11"/>
      <c r="BF2746" s="11"/>
      <c r="BG2746" s="11"/>
      <c r="BH2746" s="11"/>
      <c r="BI2746" s="11"/>
      <c r="BJ2746" s="11"/>
      <c r="BK2746" s="11"/>
      <c r="BL2746" s="11"/>
      <c r="BM2746" s="11"/>
      <c r="BN2746" s="11"/>
      <c r="BO2746" s="11"/>
      <c r="BP2746" s="1" t="str">
        <v>0- Port Costs</v>
      </c>
      <c r="BT2746" s="1" t="str">
        <v>0- Port Value</v>
      </c>
      <c r="BU2746" s="11"/>
    </row>
    <row r="2747" spans="8:73" hidden="1" outlineLevel="1" x14ac:dyDescent="0.3">
      <c r="H2747" s="1" t="str">
        <v>0 - BM Costs</v>
      </c>
      <c r="L2747" s="1" t="str">
        <v>0 - BM Port</v>
      </c>
      <c r="N2747" s="1" t="str">
        <v>0 - Port Assets</v>
      </c>
      <c r="O2747" s="11"/>
      <c r="P2747" s="11"/>
      <c r="Q2747" s="11"/>
      <c r="R2747" s="11"/>
      <c r="S2747" s="11"/>
      <c r="T2747" s="11"/>
      <c r="U2747" s="11"/>
      <c r="V2747" s="11"/>
      <c r="W2747" s="11"/>
      <c r="X2747" s="11"/>
      <c r="Y2747" s="11"/>
      <c r="Z2747" s="11"/>
      <c r="AA2747" s="11"/>
      <c r="AB2747" s="11"/>
      <c r="AC2747" s="11"/>
      <c r="AD2747" s="11"/>
      <c r="AE2747" s="11"/>
      <c r="AF2747" s="11"/>
      <c r="AG2747" s="11"/>
      <c r="AH2747" s="11"/>
      <c r="AI2747" s="11"/>
      <c r="AJ2747" s="11"/>
      <c r="AK2747" s="11"/>
      <c r="AL2747" s="11"/>
      <c r="AM2747" s="11"/>
      <c r="AN2747" s="11"/>
      <c r="AO2747" s="11"/>
      <c r="AP2747" s="11"/>
      <c r="AQ2747" s="11"/>
      <c r="AR2747" s="11"/>
      <c r="AS2747" s="11"/>
      <c r="AT2747" s="11"/>
      <c r="AU2747" s="11"/>
      <c r="AV2747" s="11"/>
      <c r="AW2747" s="11"/>
      <c r="AX2747" s="11"/>
      <c r="AY2747" s="11"/>
      <c r="AZ2747" s="11"/>
      <c r="BA2747" s="11"/>
      <c r="BB2747" s="11"/>
      <c r="BC2747" s="11"/>
      <c r="BD2747" s="11"/>
      <c r="BE2747" s="11"/>
      <c r="BF2747" s="11"/>
      <c r="BG2747" s="11"/>
      <c r="BH2747" s="11"/>
      <c r="BI2747" s="11"/>
      <c r="BJ2747" s="11"/>
      <c r="BK2747" s="11"/>
      <c r="BL2747" s="11"/>
      <c r="BM2747" s="11"/>
      <c r="BN2747" s="11"/>
      <c r="BO2747" s="11"/>
      <c r="BP2747" s="1" t="str">
        <v>0- Port Costs</v>
      </c>
      <c r="BT2747" s="1" t="str">
        <v>0- Port Value</v>
      </c>
      <c r="BU2747" s="11"/>
    </row>
    <row r="2748" spans="8:73" hidden="1" outlineLevel="1" x14ac:dyDescent="0.3">
      <c r="H2748" s="1" t="str">
        <v>0 - BM Costs</v>
      </c>
      <c r="L2748" s="1" t="str">
        <v>0 - BM Port</v>
      </c>
      <c r="N2748" s="1" t="str">
        <v>0 - Port Assets</v>
      </c>
      <c r="O2748" s="11"/>
      <c r="P2748" s="11"/>
      <c r="Q2748" s="11"/>
      <c r="R2748" s="11"/>
      <c r="S2748" s="11"/>
      <c r="T2748" s="11"/>
      <c r="U2748" s="11"/>
      <c r="V2748" s="11"/>
      <c r="W2748" s="11"/>
      <c r="X2748" s="11"/>
      <c r="Y2748" s="11"/>
      <c r="Z2748" s="11"/>
      <c r="AA2748" s="11"/>
      <c r="AB2748" s="11"/>
      <c r="AC2748" s="11"/>
      <c r="AD2748" s="11"/>
      <c r="AE2748" s="11"/>
      <c r="AF2748" s="11"/>
      <c r="AG2748" s="11"/>
      <c r="AH2748" s="11"/>
      <c r="AI2748" s="11"/>
      <c r="AJ2748" s="11"/>
      <c r="AK2748" s="11"/>
      <c r="AL2748" s="11"/>
      <c r="AM2748" s="11"/>
      <c r="AN2748" s="11"/>
      <c r="AO2748" s="11"/>
      <c r="AP2748" s="11"/>
      <c r="AQ2748" s="11"/>
      <c r="AR2748" s="11"/>
      <c r="AS2748" s="11"/>
      <c r="AT2748" s="11"/>
      <c r="AU2748" s="11"/>
      <c r="AV2748" s="11"/>
      <c r="AW2748" s="11"/>
      <c r="AX2748" s="11"/>
      <c r="AY2748" s="11"/>
      <c r="AZ2748" s="11"/>
      <c r="BA2748" s="11"/>
      <c r="BB2748" s="11"/>
      <c r="BC2748" s="11"/>
      <c r="BD2748" s="11"/>
      <c r="BE2748" s="11"/>
      <c r="BF2748" s="11"/>
      <c r="BG2748" s="11"/>
      <c r="BH2748" s="11"/>
      <c r="BI2748" s="11"/>
      <c r="BJ2748" s="11"/>
      <c r="BK2748" s="11"/>
      <c r="BL2748" s="11"/>
      <c r="BM2748" s="11"/>
      <c r="BN2748" s="11"/>
      <c r="BO2748" s="11"/>
      <c r="BP2748" s="1" t="str">
        <v>0- Port Costs</v>
      </c>
      <c r="BT2748" s="1" t="str">
        <v>0- Port Value</v>
      </c>
      <c r="BU2748" s="11"/>
    </row>
    <row r="2749" spans="8:73" hidden="1" outlineLevel="1" x14ac:dyDescent="0.3">
      <c r="H2749" s="1" t="str">
        <v>0 - BM Costs</v>
      </c>
      <c r="L2749" s="1" t="str">
        <v>0 - BM Port</v>
      </c>
      <c r="N2749" s="1" t="str">
        <v>0 - Port Assets</v>
      </c>
      <c r="O2749" s="11"/>
      <c r="P2749" s="11"/>
      <c r="Q2749" s="11"/>
      <c r="R2749" s="11"/>
      <c r="S2749" s="11"/>
      <c r="T2749" s="11"/>
      <c r="U2749" s="11"/>
      <c r="V2749" s="11"/>
      <c r="W2749" s="11"/>
      <c r="X2749" s="11"/>
      <c r="Y2749" s="11"/>
      <c r="Z2749" s="11"/>
      <c r="AA2749" s="11"/>
      <c r="AB2749" s="11"/>
      <c r="AC2749" s="11"/>
      <c r="AD2749" s="11"/>
      <c r="AE2749" s="11"/>
      <c r="AF2749" s="11"/>
      <c r="AG2749" s="11"/>
      <c r="AH2749" s="11"/>
      <c r="AI2749" s="11"/>
      <c r="AJ2749" s="11"/>
      <c r="AK2749" s="11"/>
      <c r="AL2749" s="11"/>
      <c r="AM2749" s="11"/>
      <c r="AN2749" s="11"/>
      <c r="AO2749" s="11"/>
      <c r="AP2749" s="11"/>
      <c r="AQ2749" s="11"/>
      <c r="AR2749" s="11"/>
      <c r="AS2749" s="11"/>
      <c r="AT2749" s="11"/>
      <c r="AU2749" s="11"/>
      <c r="AV2749" s="11"/>
      <c r="AW2749" s="11"/>
      <c r="AX2749" s="11"/>
      <c r="AY2749" s="11"/>
      <c r="AZ2749" s="11"/>
      <c r="BA2749" s="11"/>
      <c r="BB2749" s="11"/>
      <c r="BC2749" s="11"/>
      <c r="BD2749" s="11"/>
      <c r="BE2749" s="11"/>
      <c r="BF2749" s="11"/>
      <c r="BG2749" s="11"/>
      <c r="BH2749" s="11"/>
      <c r="BI2749" s="11"/>
      <c r="BJ2749" s="11"/>
      <c r="BK2749" s="11"/>
      <c r="BL2749" s="11"/>
      <c r="BM2749" s="11"/>
      <c r="BN2749" s="11"/>
      <c r="BO2749" s="11"/>
      <c r="BP2749" s="1" t="str">
        <v>0- Port Costs</v>
      </c>
      <c r="BT2749" s="1" t="str">
        <v>0- Port Value</v>
      </c>
      <c r="BU2749" s="11"/>
    </row>
    <row r="2750" spans="8:73" hidden="1" outlineLevel="1" x14ac:dyDescent="0.3">
      <c r="H2750" s="1" t="str">
        <v>0 - BM Costs</v>
      </c>
      <c r="L2750" s="1" t="str">
        <v>0 - BM Port</v>
      </c>
      <c r="N2750" s="1" t="str">
        <v>0 - Port Assets</v>
      </c>
      <c r="O2750" s="11"/>
      <c r="P2750" s="11"/>
      <c r="Q2750" s="11"/>
      <c r="R2750" s="11"/>
      <c r="S2750" s="11"/>
      <c r="T2750" s="11"/>
      <c r="U2750" s="11"/>
      <c r="V2750" s="11"/>
      <c r="W2750" s="11"/>
      <c r="X2750" s="11"/>
      <c r="Y2750" s="11"/>
      <c r="Z2750" s="11"/>
      <c r="AA2750" s="11"/>
      <c r="AB2750" s="11"/>
      <c r="AC2750" s="11"/>
      <c r="AD2750" s="11"/>
      <c r="AE2750" s="11"/>
      <c r="AF2750" s="11"/>
      <c r="AG2750" s="11"/>
      <c r="AH2750" s="11"/>
      <c r="AI2750" s="11"/>
      <c r="AJ2750" s="11"/>
      <c r="AK2750" s="11"/>
      <c r="AL2750" s="11"/>
      <c r="AM2750" s="11"/>
      <c r="AN2750" s="11"/>
      <c r="AO2750" s="11"/>
      <c r="AP2750" s="11"/>
      <c r="AQ2750" s="11"/>
      <c r="AR2750" s="11"/>
      <c r="AS2750" s="11"/>
      <c r="AT2750" s="11"/>
      <c r="AU2750" s="11"/>
      <c r="AV2750" s="11"/>
      <c r="AW2750" s="11"/>
      <c r="AX2750" s="11"/>
      <c r="AY2750" s="11"/>
      <c r="AZ2750" s="11"/>
      <c r="BA2750" s="11"/>
      <c r="BB2750" s="11"/>
      <c r="BC2750" s="11"/>
      <c r="BD2750" s="11"/>
      <c r="BE2750" s="11"/>
      <c r="BF2750" s="11"/>
      <c r="BG2750" s="11"/>
      <c r="BH2750" s="11"/>
      <c r="BI2750" s="11"/>
      <c r="BJ2750" s="11"/>
      <c r="BK2750" s="11"/>
      <c r="BL2750" s="11"/>
      <c r="BM2750" s="11"/>
      <c r="BN2750" s="11"/>
      <c r="BO2750" s="11"/>
      <c r="BP2750" s="1" t="str">
        <v>0- Port Costs</v>
      </c>
      <c r="BT2750" s="1" t="str">
        <v>0- Port Value</v>
      </c>
      <c r="BU2750" s="11"/>
    </row>
    <row r="2751" spans="8:73" hidden="1" outlineLevel="1" x14ac:dyDescent="0.3">
      <c r="H2751" s="1" t="str">
        <v>0 - BM Costs</v>
      </c>
      <c r="L2751" s="1" t="str">
        <v>0 - BM Port</v>
      </c>
      <c r="N2751" s="1" t="str">
        <v>0 - Port Assets</v>
      </c>
      <c r="O2751" s="11"/>
      <c r="P2751" s="11"/>
      <c r="Q2751" s="11"/>
      <c r="R2751" s="11"/>
      <c r="S2751" s="11"/>
      <c r="T2751" s="11"/>
      <c r="U2751" s="11"/>
      <c r="V2751" s="11"/>
      <c r="W2751" s="11"/>
      <c r="X2751" s="11"/>
      <c r="Y2751" s="11"/>
      <c r="Z2751" s="11"/>
      <c r="AA2751" s="11"/>
      <c r="AB2751" s="11"/>
      <c r="AC2751" s="11"/>
      <c r="AD2751" s="11"/>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c r="AY2751" s="11"/>
      <c r="AZ2751" s="11"/>
      <c r="BA2751" s="11"/>
      <c r="BB2751" s="11"/>
      <c r="BC2751" s="11"/>
      <c r="BD2751" s="11"/>
      <c r="BE2751" s="11"/>
      <c r="BF2751" s="11"/>
      <c r="BG2751" s="11"/>
      <c r="BH2751" s="11"/>
      <c r="BI2751" s="11"/>
      <c r="BJ2751" s="11"/>
      <c r="BK2751" s="11"/>
      <c r="BL2751" s="11"/>
      <c r="BM2751" s="11"/>
      <c r="BN2751" s="11"/>
      <c r="BO2751" s="11"/>
      <c r="BP2751" s="1" t="str">
        <v>0- Port Costs</v>
      </c>
      <c r="BT2751" s="1" t="str">
        <v>0- Port Value</v>
      </c>
      <c r="BU2751" s="11"/>
    </row>
    <row r="2752" spans="8:73" hidden="1" outlineLevel="1" x14ac:dyDescent="0.3">
      <c r="H2752" s="1" t="str">
        <v>0 - BM Costs</v>
      </c>
      <c r="L2752" s="1" t="str">
        <v>0 - BM Port</v>
      </c>
      <c r="N2752" s="1" t="str">
        <v>0 - Port Assets</v>
      </c>
      <c r="O2752" s="11"/>
      <c r="P2752" s="11"/>
      <c r="Q2752" s="11"/>
      <c r="R2752" s="11"/>
      <c r="S2752" s="11"/>
      <c r="T2752" s="11"/>
      <c r="U2752" s="11"/>
      <c r="V2752" s="11"/>
      <c r="W2752" s="11"/>
      <c r="X2752" s="11"/>
      <c r="Y2752" s="11"/>
      <c r="Z2752" s="11"/>
      <c r="AA2752" s="11"/>
      <c r="AB2752" s="11"/>
      <c r="AC2752" s="11"/>
      <c r="AD2752" s="11"/>
      <c r="AE2752" s="11"/>
      <c r="AF2752" s="11"/>
      <c r="AG2752" s="11"/>
      <c r="AH2752" s="11"/>
      <c r="AI2752" s="11"/>
      <c r="AJ2752" s="11"/>
      <c r="AK2752" s="11"/>
      <c r="AL2752" s="11"/>
      <c r="AM2752" s="11"/>
      <c r="AN2752" s="11"/>
      <c r="AO2752" s="11"/>
      <c r="AP2752" s="11"/>
      <c r="AQ2752" s="11"/>
      <c r="AR2752" s="11"/>
      <c r="AS2752" s="11"/>
      <c r="AT2752" s="11"/>
      <c r="AU2752" s="11"/>
      <c r="AV2752" s="11"/>
      <c r="AW2752" s="11"/>
      <c r="AX2752" s="11"/>
      <c r="AY2752" s="11"/>
      <c r="AZ2752" s="11"/>
      <c r="BA2752" s="11"/>
      <c r="BB2752" s="11"/>
      <c r="BC2752" s="11"/>
      <c r="BD2752" s="11"/>
      <c r="BE2752" s="11"/>
      <c r="BF2752" s="11"/>
      <c r="BG2752" s="11"/>
      <c r="BH2752" s="11"/>
      <c r="BI2752" s="11"/>
      <c r="BJ2752" s="11"/>
      <c r="BK2752" s="11"/>
      <c r="BL2752" s="11"/>
      <c r="BM2752" s="11"/>
      <c r="BN2752" s="11"/>
      <c r="BO2752" s="11"/>
      <c r="BP2752" s="1" t="str">
        <v>0- Port Costs</v>
      </c>
      <c r="BT2752" s="1" t="str">
        <v>0- Port Value</v>
      </c>
      <c r="BU2752" s="11"/>
    </row>
    <row r="2753" spans="8:73" hidden="1" outlineLevel="1" x14ac:dyDescent="0.3">
      <c r="H2753" s="1" t="str">
        <v>0 - BM Costs</v>
      </c>
      <c r="L2753" s="1" t="str">
        <v>0 - BM Port</v>
      </c>
      <c r="N2753" s="1" t="str">
        <v>0 - Port Assets</v>
      </c>
      <c r="O2753" s="11"/>
      <c r="P2753" s="11"/>
      <c r="Q2753" s="11"/>
      <c r="R2753" s="11"/>
      <c r="S2753" s="11"/>
      <c r="T2753" s="11"/>
      <c r="U2753" s="11"/>
      <c r="V2753" s="11"/>
      <c r="W2753" s="11"/>
      <c r="X2753" s="11"/>
      <c r="Y2753" s="11"/>
      <c r="Z2753" s="11"/>
      <c r="AA2753" s="11"/>
      <c r="AB2753" s="11"/>
      <c r="AC2753" s="11"/>
      <c r="AD2753" s="11"/>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c r="BC2753" s="11"/>
      <c r="BD2753" s="11"/>
      <c r="BE2753" s="11"/>
      <c r="BF2753" s="11"/>
      <c r="BG2753" s="11"/>
      <c r="BH2753" s="11"/>
      <c r="BI2753" s="11"/>
      <c r="BJ2753" s="11"/>
      <c r="BK2753" s="11"/>
      <c r="BL2753" s="11"/>
      <c r="BM2753" s="11"/>
      <c r="BN2753" s="11"/>
      <c r="BO2753" s="11"/>
      <c r="BP2753" s="1" t="str">
        <v>0- Port Costs</v>
      </c>
      <c r="BT2753" s="1" t="str">
        <v>0- Port Value</v>
      </c>
      <c r="BU2753" s="11"/>
    </row>
    <row r="2754" spans="8:73" hidden="1" outlineLevel="1" x14ac:dyDescent="0.3">
      <c r="H2754" s="1" t="str">
        <v>0 - BM Costs</v>
      </c>
      <c r="L2754" s="1" t="str">
        <v>0 - BM Port</v>
      </c>
      <c r="N2754" s="1" t="str">
        <v>0 - Port Assets</v>
      </c>
      <c r="O2754" s="11"/>
      <c r="P2754" s="11"/>
      <c r="Q2754" s="11"/>
      <c r="R2754" s="11"/>
      <c r="S2754" s="11"/>
      <c r="T2754" s="11"/>
      <c r="U2754" s="11"/>
      <c r="V2754" s="11"/>
      <c r="W2754" s="11"/>
      <c r="X2754" s="11"/>
      <c r="Y2754" s="11"/>
      <c r="Z2754" s="11"/>
      <c r="AA2754" s="11"/>
      <c r="AB2754" s="11"/>
      <c r="AC2754" s="11"/>
      <c r="AD2754" s="11"/>
      <c r="AE2754" s="11"/>
      <c r="AF2754" s="11"/>
      <c r="AG2754" s="11"/>
      <c r="AH2754" s="11"/>
      <c r="AI2754" s="11"/>
      <c r="AJ2754" s="11"/>
      <c r="AK2754" s="11"/>
      <c r="AL2754" s="11"/>
      <c r="AM2754" s="11"/>
      <c r="AN2754" s="11"/>
      <c r="AO2754" s="11"/>
      <c r="AP2754" s="11"/>
      <c r="AQ2754" s="11"/>
      <c r="AR2754" s="11"/>
      <c r="AS2754" s="11"/>
      <c r="AT2754" s="11"/>
      <c r="AU2754" s="11"/>
      <c r="AV2754" s="11"/>
      <c r="AW2754" s="11"/>
      <c r="AX2754" s="11"/>
      <c r="AY2754" s="11"/>
      <c r="AZ2754" s="11"/>
      <c r="BA2754" s="11"/>
      <c r="BB2754" s="11"/>
      <c r="BC2754" s="11"/>
      <c r="BD2754" s="11"/>
      <c r="BE2754" s="11"/>
      <c r="BF2754" s="11"/>
      <c r="BG2754" s="11"/>
      <c r="BH2754" s="11"/>
      <c r="BI2754" s="11"/>
      <c r="BJ2754" s="11"/>
      <c r="BK2754" s="11"/>
      <c r="BL2754" s="11"/>
      <c r="BM2754" s="11"/>
      <c r="BN2754" s="11"/>
      <c r="BO2754" s="11"/>
      <c r="BP2754" s="1" t="str">
        <v>0- Port Costs</v>
      </c>
      <c r="BT2754" s="1" t="str">
        <v>0- Port Value</v>
      </c>
      <c r="BU2754" s="11"/>
    </row>
    <row r="2755" spans="8:73" hidden="1" outlineLevel="1" x14ac:dyDescent="0.3">
      <c r="H2755" s="1" t="str">
        <v>0 - BM Costs</v>
      </c>
      <c r="L2755" s="1" t="str">
        <v>0 - BM Port</v>
      </c>
      <c r="N2755" s="1" t="str">
        <v>0 - Port Assets</v>
      </c>
      <c r="O2755" s="11"/>
      <c r="P2755" s="11"/>
      <c r="Q2755" s="11"/>
      <c r="R2755" s="11"/>
      <c r="S2755" s="11"/>
      <c r="T2755" s="11"/>
      <c r="U2755" s="11"/>
      <c r="V2755" s="11"/>
      <c r="W2755" s="11"/>
      <c r="X2755" s="11"/>
      <c r="Y2755" s="11"/>
      <c r="Z2755" s="11"/>
      <c r="AA2755" s="11"/>
      <c r="AB2755" s="11"/>
      <c r="AC2755" s="11"/>
      <c r="AD2755" s="11"/>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c r="BC2755" s="11"/>
      <c r="BD2755" s="11"/>
      <c r="BE2755" s="11"/>
      <c r="BF2755" s="11"/>
      <c r="BG2755" s="11"/>
      <c r="BH2755" s="11"/>
      <c r="BI2755" s="11"/>
      <c r="BJ2755" s="11"/>
      <c r="BK2755" s="11"/>
      <c r="BL2755" s="11"/>
      <c r="BM2755" s="11"/>
      <c r="BN2755" s="11"/>
      <c r="BO2755" s="11"/>
      <c r="BP2755" s="1" t="str">
        <v>0- Port Costs</v>
      </c>
      <c r="BT2755" s="1" t="str">
        <v>0- Port Value</v>
      </c>
      <c r="BU2755" s="11"/>
    </row>
    <row r="2756" spans="8:73" hidden="1" outlineLevel="1" x14ac:dyDescent="0.3">
      <c r="H2756" s="1" t="str">
        <v>0 - BM Costs</v>
      </c>
      <c r="L2756" s="1" t="str">
        <v>0 - BM Port</v>
      </c>
      <c r="N2756" s="1" t="str">
        <v>0 - Port Assets</v>
      </c>
      <c r="O2756" s="11"/>
      <c r="P2756" s="11"/>
      <c r="Q2756" s="11"/>
      <c r="R2756" s="11"/>
      <c r="S2756" s="11"/>
      <c r="T2756" s="11"/>
      <c r="U2756" s="11"/>
      <c r="V2756" s="11"/>
      <c r="W2756" s="11"/>
      <c r="X2756" s="11"/>
      <c r="Y2756" s="11"/>
      <c r="Z2756" s="11"/>
      <c r="AA2756" s="11"/>
      <c r="AB2756" s="11"/>
      <c r="AC2756" s="11"/>
      <c r="AD2756" s="11"/>
      <c r="AE2756" s="11"/>
      <c r="AF2756" s="11"/>
      <c r="AG2756" s="11"/>
      <c r="AH2756" s="11"/>
      <c r="AI2756" s="11"/>
      <c r="AJ2756" s="11"/>
      <c r="AK2756" s="11"/>
      <c r="AL2756" s="11"/>
      <c r="AM2756" s="11"/>
      <c r="AN2756" s="11"/>
      <c r="AO2756" s="11"/>
      <c r="AP2756" s="11"/>
      <c r="AQ2756" s="11"/>
      <c r="AR2756" s="11"/>
      <c r="AS2756" s="11"/>
      <c r="AT2756" s="11"/>
      <c r="AU2756" s="11"/>
      <c r="AV2756" s="11"/>
      <c r="AW2756" s="11"/>
      <c r="AX2756" s="11"/>
      <c r="AY2756" s="11"/>
      <c r="AZ2756" s="11"/>
      <c r="BA2756" s="11"/>
      <c r="BB2756" s="11"/>
      <c r="BC2756" s="11"/>
      <c r="BD2756" s="11"/>
      <c r="BE2756" s="11"/>
      <c r="BF2756" s="11"/>
      <c r="BG2756" s="11"/>
      <c r="BH2756" s="11"/>
      <c r="BI2756" s="11"/>
      <c r="BJ2756" s="11"/>
      <c r="BK2756" s="11"/>
      <c r="BL2756" s="11"/>
      <c r="BM2756" s="11"/>
      <c r="BN2756" s="11"/>
      <c r="BO2756" s="11"/>
      <c r="BP2756" s="1" t="str">
        <v>0- Port Costs</v>
      </c>
      <c r="BT2756" s="1" t="str">
        <v>0- Port Value</v>
      </c>
      <c r="BU2756" s="11"/>
    </row>
    <row r="2757" spans="8:73" hidden="1" outlineLevel="1" x14ac:dyDescent="0.3">
      <c r="H2757" s="1" t="str">
        <v>0 - BM Costs</v>
      </c>
      <c r="L2757" s="1" t="str">
        <v>0 - BM Port</v>
      </c>
      <c r="N2757" s="1" t="str">
        <v>0 - Port Assets</v>
      </c>
      <c r="O2757" s="11"/>
      <c r="P2757" s="11"/>
      <c r="Q2757" s="11"/>
      <c r="R2757" s="11"/>
      <c r="S2757" s="11"/>
      <c r="T2757" s="11"/>
      <c r="U2757" s="11"/>
      <c r="V2757" s="11"/>
      <c r="W2757" s="11"/>
      <c r="X2757" s="11"/>
      <c r="Y2757" s="11"/>
      <c r="Z2757" s="11"/>
      <c r="AA2757" s="11"/>
      <c r="AB2757" s="11"/>
      <c r="AC2757" s="11"/>
      <c r="AD2757" s="11"/>
      <c r="AE2757" s="11"/>
      <c r="AF2757" s="11"/>
      <c r="AG2757" s="11"/>
      <c r="AH2757" s="11"/>
      <c r="AI2757" s="11"/>
      <c r="AJ2757" s="11"/>
      <c r="AK2757" s="11"/>
      <c r="AL2757" s="11"/>
      <c r="AM2757" s="11"/>
      <c r="AN2757" s="11"/>
      <c r="AO2757" s="11"/>
      <c r="AP2757" s="11"/>
      <c r="AQ2757" s="11"/>
      <c r="AR2757" s="11"/>
      <c r="AS2757" s="11"/>
      <c r="AT2757" s="11"/>
      <c r="AU2757" s="11"/>
      <c r="AV2757" s="11"/>
      <c r="AW2757" s="11"/>
      <c r="AX2757" s="11"/>
      <c r="AY2757" s="11"/>
      <c r="AZ2757" s="11"/>
      <c r="BA2757" s="11"/>
      <c r="BB2757" s="11"/>
      <c r="BC2757" s="11"/>
      <c r="BD2757" s="11"/>
      <c r="BE2757" s="11"/>
      <c r="BF2757" s="11"/>
      <c r="BG2757" s="11"/>
      <c r="BH2757" s="11"/>
      <c r="BI2757" s="11"/>
      <c r="BJ2757" s="11"/>
      <c r="BK2757" s="11"/>
      <c r="BL2757" s="11"/>
      <c r="BM2757" s="11"/>
      <c r="BN2757" s="11"/>
      <c r="BO2757" s="11"/>
      <c r="BP2757" s="1" t="str">
        <v>0- Port Costs</v>
      </c>
      <c r="BT2757" s="1" t="str">
        <v>0- Port Value</v>
      </c>
      <c r="BU2757" s="11"/>
    </row>
    <row r="2758" spans="8:73" hidden="1" outlineLevel="1" x14ac:dyDescent="0.3">
      <c r="H2758" s="1" t="str">
        <v>0 - BM Costs</v>
      </c>
      <c r="L2758" s="1" t="str">
        <v>0 - BM Port</v>
      </c>
      <c r="N2758" s="1" t="str">
        <v>0 - Port Assets</v>
      </c>
      <c r="O2758" s="11"/>
      <c r="P2758" s="11"/>
      <c r="Q2758" s="11"/>
      <c r="R2758" s="11"/>
      <c r="S2758" s="11"/>
      <c r="T2758" s="11"/>
      <c r="U2758" s="11"/>
      <c r="V2758" s="11"/>
      <c r="W2758" s="11"/>
      <c r="X2758" s="11"/>
      <c r="Y2758" s="11"/>
      <c r="Z2758" s="11"/>
      <c r="AA2758" s="11"/>
      <c r="AB2758" s="11"/>
      <c r="AC2758" s="11"/>
      <c r="AD2758" s="11"/>
      <c r="AE2758" s="11"/>
      <c r="AF2758" s="11"/>
      <c r="AG2758" s="11"/>
      <c r="AH2758" s="11"/>
      <c r="AI2758" s="11"/>
      <c r="AJ2758" s="11"/>
      <c r="AK2758" s="11"/>
      <c r="AL2758" s="11"/>
      <c r="AM2758" s="11"/>
      <c r="AN2758" s="11"/>
      <c r="AO2758" s="11"/>
      <c r="AP2758" s="11"/>
      <c r="AQ2758" s="11"/>
      <c r="AR2758" s="11"/>
      <c r="AS2758" s="11"/>
      <c r="AT2758" s="11"/>
      <c r="AU2758" s="11"/>
      <c r="AV2758" s="11"/>
      <c r="AW2758" s="11"/>
      <c r="AX2758" s="11"/>
      <c r="AY2758" s="11"/>
      <c r="AZ2758" s="11"/>
      <c r="BA2758" s="11"/>
      <c r="BB2758" s="11"/>
      <c r="BC2758" s="11"/>
      <c r="BD2758" s="11"/>
      <c r="BE2758" s="11"/>
      <c r="BF2758" s="11"/>
      <c r="BG2758" s="11"/>
      <c r="BH2758" s="11"/>
      <c r="BI2758" s="11"/>
      <c r="BJ2758" s="11"/>
      <c r="BK2758" s="11"/>
      <c r="BL2758" s="11"/>
      <c r="BM2758" s="11"/>
      <c r="BN2758" s="11"/>
      <c r="BO2758" s="11"/>
      <c r="BP2758" s="1" t="str">
        <v>0- Port Costs</v>
      </c>
      <c r="BT2758" s="1" t="str">
        <v>0- Port Value</v>
      </c>
      <c r="BU2758" s="11"/>
    </row>
    <row r="2759" spans="8:73" hidden="1" outlineLevel="1" x14ac:dyDescent="0.3">
      <c r="H2759" s="1" t="str">
        <v>0 - BM Costs</v>
      </c>
      <c r="L2759" s="1" t="str">
        <v>0 - BM Port</v>
      </c>
      <c r="N2759" s="1" t="str">
        <v>0 - Port Assets</v>
      </c>
      <c r="O2759" s="11"/>
      <c r="P2759" s="11"/>
      <c r="Q2759" s="11"/>
      <c r="R2759" s="11"/>
      <c r="S2759" s="11"/>
      <c r="T2759" s="11"/>
      <c r="U2759" s="11"/>
      <c r="V2759" s="11"/>
      <c r="W2759" s="11"/>
      <c r="X2759" s="11"/>
      <c r="Y2759" s="11"/>
      <c r="Z2759" s="11"/>
      <c r="AA2759" s="11"/>
      <c r="AB2759" s="11"/>
      <c r="AC2759" s="11"/>
      <c r="AD2759" s="11"/>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c r="BC2759" s="11"/>
      <c r="BD2759" s="11"/>
      <c r="BE2759" s="11"/>
      <c r="BF2759" s="11"/>
      <c r="BG2759" s="11"/>
      <c r="BH2759" s="11"/>
      <c r="BI2759" s="11"/>
      <c r="BJ2759" s="11"/>
      <c r="BK2759" s="11"/>
      <c r="BL2759" s="11"/>
      <c r="BM2759" s="11"/>
      <c r="BN2759" s="11"/>
      <c r="BO2759" s="11"/>
      <c r="BP2759" s="1" t="str">
        <v>0- Port Costs</v>
      </c>
      <c r="BT2759" s="1" t="str">
        <v>0- Port Value</v>
      </c>
      <c r="BU2759" s="11"/>
    </row>
    <row r="2760" spans="8:73" hidden="1" outlineLevel="1" x14ac:dyDescent="0.3">
      <c r="H2760" s="1" t="str">
        <v>0 - BM Costs</v>
      </c>
      <c r="L2760" s="1" t="str">
        <v>0 - BM Port</v>
      </c>
      <c r="N2760" s="1" t="str">
        <v>0 - Port Assets</v>
      </c>
      <c r="O2760" s="11"/>
      <c r="P2760" s="11"/>
      <c r="Q2760" s="11"/>
      <c r="R2760" s="11"/>
      <c r="S2760" s="11"/>
      <c r="T2760" s="11"/>
      <c r="U2760" s="11"/>
      <c r="V2760" s="11"/>
      <c r="W2760" s="11"/>
      <c r="X2760" s="11"/>
      <c r="Y2760" s="11"/>
      <c r="Z2760" s="11"/>
      <c r="AA2760" s="11"/>
      <c r="AB2760" s="11"/>
      <c r="AC2760" s="11"/>
      <c r="AD2760" s="11"/>
      <c r="AE2760" s="11"/>
      <c r="AF2760" s="11"/>
      <c r="AG2760" s="11"/>
      <c r="AH2760" s="11"/>
      <c r="AI2760" s="11"/>
      <c r="AJ2760" s="11"/>
      <c r="AK2760" s="11"/>
      <c r="AL2760" s="11"/>
      <c r="AM2760" s="11"/>
      <c r="AN2760" s="11"/>
      <c r="AO2760" s="11"/>
      <c r="AP2760" s="11"/>
      <c r="AQ2760" s="11"/>
      <c r="AR2760" s="11"/>
      <c r="AS2760" s="11"/>
      <c r="AT2760" s="11"/>
      <c r="AU2760" s="11"/>
      <c r="AV2760" s="11"/>
      <c r="AW2760" s="11"/>
      <c r="AX2760" s="11"/>
      <c r="AY2760" s="11"/>
      <c r="AZ2760" s="11"/>
      <c r="BA2760" s="11"/>
      <c r="BB2760" s="11"/>
      <c r="BC2760" s="11"/>
      <c r="BD2760" s="11"/>
      <c r="BE2760" s="11"/>
      <c r="BF2760" s="11"/>
      <c r="BG2760" s="11"/>
      <c r="BH2760" s="11"/>
      <c r="BI2760" s="11"/>
      <c r="BJ2760" s="11"/>
      <c r="BK2760" s="11"/>
      <c r="BL2760" s="11"/>
      <c r="BM2760" s="11"/>
      <c r="BN2760" s="11"/>
      <c r="BO2760" s="11"/>
      <c r="BP2760" s="1" t="str">
        <v>0- Port Costs</v>
      </c>
      <c r="BT2760" s="1" t="str">
        <v>0- Port Value</v>
      </c>
      <c r="BU2760" s="11"/>
    </row>
    <row r="2761" spans="8:73" hidden="1" outlineLevel="1" x14ac:dyDescent="0.3">
      <c r="H2761" s="1" t="str">
        <v>0 - BM Costs</v>
      </c>
      <c r="L2761" s="1" t="str">
        <v>0 - BM Port</v>
      </c>
      <c r="N2761" s="1" t="str">
        <v>0 - Port Assets</v>
      </c>
      <c r="O2761" s="11"/>
      <c r="P2761" s="11"/>
      <c r="Q2761" s="11"/>
      <c r="R2761" s="11"/>
      <c r="S2761" s="11"/>
      <c r="T2761" s="11"/>
      <c r="U2761" s="11"/>
      <c r="V2761" s="11"/>
      <c r="W2761" s="11"/>
      <c r="X2761" s="11"/>
      <c r="Y2761" s="11"/>
      <c r="Z2761" s="11"/>
      <c r="AA2761" s="11"/>
      <c r="AB2761" s="11"/>
      <c r="AC2761" s="11"/>
      <c r="AD2761" s="11"/>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c r="BC2761" s="11"/>
      <c r="BD2761" s="11"/>
      <c r="BE2761" s="11"/>
      <c r="BF2761" s="11"/>
      <c r="BG2761" s="11"/>
      <c r="BH2761" s="11"/>
      <c r="BI2761" s="11"/>
      <c r="BJ2761" s="11"/>
      <c r="BK2761" s="11"/>
      <c r="BL2761" s="11"/>
      <c r="BM2761" s="11"/>
      <c r="BN2761" s="11"/>
      <c r="BO2761" s="11"/>
      <c r="BP2761" s="1" t="str">
        <v>0- Port Costs</v>
      </c>
      <c r="BT2761" s="1" t="str">
        <v>0- Port Value</v>
      </c>
      <c r="BU2761" s="11"/>
    </row>
    <row r="2762" spans="8:73" hidden="1" outlineLevel="1" x14ac:dyDescent="0.3">
      <c r="H2762" s="1" t="str">
        <v>0 - BM Costs</v>
      </c>
      <c r="L2762" s="1" t="str">
        <v>0 - BM Port</v>
      </c>
      <c r="N2762" s="1" t="str">
        <v>0 - Port Assets</v>
      </c>
      <c r="O2762" s="11"/>
      <c r="P2762" s="11"/>
      <c r="Q2762" s="11"/>
      <c r="R2762" s="11"/>
      <c r="S2762" s="11"/>
      <c r="T2762" s="11"/>
      <c r="U2762" s="11"/>
      <c r="V2762" s="11"/>
      <c r="W2762" s="11"/>
      <c r="X2762" s="11"/>
      <c r="Y2762" s="11"/>
      <c r="Z2762" s="11"/>
      <c r="AA2762" s="11"/>
      <c r="AB2762" s="11"/>
      <c r="AC2762" s="11"/>
      <c r="AD2762" s="11"/>
      <c r="AE2762" s="11"/>
      <c r="AF2762" s="11"/>
      <c r="AG2762" s="11"/>
      <c r="AH2762" s="11"/>
      <c r="AI2762" s="11"/>
      <c r="AJ2762" s="11"/>
      <c r="AK2762" s="11"/>
      <c r="AL2762" s="11"/>
      <c r="AM2762" s="11"/>
      <c r="AN2762" s="11"/>
      <c r="AO2762" s="11"/>
      <c r="AP2762" s="11"/>
      <c r="AQ2762" s="11"/>
      <c r="AR2762" s="11"/>
      <c r="AS2762" s="11"/>
      <c r="AT2762" s="11"/>
      <c r="AU2762" s="11"/>
      <c r="AV2762" s="11"/>
      <c r="AW2762" s="11"/>
      <c r="AX2762" s="11"/>
      <c r="AY2762" s="11"/>
      <c r="AZ2762" s="11"/>
      <c r="BA2762" s="11"/>
      <c r="BB2762" s="11"/>
      <c r="BC2762" s="11"/>
      <c r="BD2762" s="11"/>
      <c r="BE2762" s="11"/>
      <c r="BF2762" s="11"/>
      <c r="BG2762" s="11"/>
      <c r="BH2762" s="11"/>
      <c r="BI2762" s="11"/>
      <c r="BJ2762" s="11"/>
      <c r="BK2762" s="11"/>
      <c r="BL2762" s="11"/>
      <c r="BM2762" s="11"/>
      <c r="BN2762" s="11"/>
      <c r="BO2762" s="11"/>
      <c r="BP2762" s="1" t="str">
        <v>0- Port Costs</v>
      </c>
      <c r="BT2762" s="1" t="str">
        <v>0- Port Value</v>
      </c>
      <c r="BU2762" s="11"/>
    </row>
    <row r="2763" spans="8:73" hidden="1" outlineLevel="1" x14ac:dyDescent="0.3">
      <c r="H2763" s="1" t="str">
        <v>0 - BM Costs</v>
      </c>
      <c r="L2763" s="1" t="str">
        <v>0 - BM Port</v>
      </c>
      <c r="N2763" s="1" t="str">
        <v>0 - Port Assets</v>
      </c>
      <c r="O2763" s="11"/>
      <c r="P2763" s="11"/>
      <c r="Q2763" s="11"/>
      <c r="R2763" s="11"/>
      <c r="S2763" s="11"/>
      <c r="T2763" s="11"/>
      <c r="U2763" s="11"/>
      <c r="V2763" s="11"/>
      <c r="W2763" s="11"/>
      <c r="X2763" s="11"/>
      <c r="Y2763" s="11"/>
      <c r="Z2763" s="11"/>
      <c r="AA2763" s="11"/>
      <c r="AB2763" s="11"/>
      <c r="AC2763" s="11"/>
      <c r="AD2763" s="11"/>
      <c r="AE2763" s="11"/>
      <c r="AF2763" s="11"/>
      <c r="AG2763" s="11"/>
      <c r="AH2763" s="11"/>
      <c r="AI2763" s="11"/>
      <c r="AJ2763" s="11"/>
      <c r="AK2763" s="11"/>
      <c r="AL2763" s="11"/>
      <c r="AM2763" s="11"/>
      <c r="AN2763" s="11"/>
      <c r="AO2763" s="11"/>
      <c r="AP2763" s="11"/>
      <c r="AQ2763" s="11"/>
      <c r="AR2763" s="11"/>
      <c r="AS2763" s="11"/>
      <c r="AT2763" s="11"/>
      <c r="AU2763" s="11"/>
      <c r="AV2763" s="11"/>
      <c r="AW2763" s="11"/>
      <c r="AX2763" s="11"/>
      <c r="AY2763" s="11"/>
      <c r="AZ2763" s="11"/>
      <c r="BA2763" s="11"/>
      <c r="BB2763" s="11"/>
      <c r="BC2763" s="11"/>
      <c r="BD2763" s="11"/>
      <c r="BE2763" s="11"/>
      <c r="BF2763" s="11"/>
      <c r="BG2763" s="11"/>
      <c r="BH2763" s="11"/>
      <c r="BI2763" s="11"/>
      <c r="BJ2763" s="11"/>
      <c r="BK2763" s="11"/>
      <c r="BL2763" s="11"/>
      <c r="BM2763" s="11"/>
      <c r="BN2763" s="11"/>
      <c r="BO2763" s="11"/>
      <c r="BP2763" s="1" t="str">
        <v>0- Port Costs</v>
      </c>
      <c r="BT2763" s="1" t="str">
        <v>0- Port Value</v>
      </c>
      <c r="BU2763" s="11"/>
    </row>
    <row r="2764" spans="8:73" hidden="1" outlineLevel="1" x14ac:dyDescent="0.3">
      <c r="H2764" s="1" t="str">
        <v>0 - BM Costs</v>
      </c>
      <c r="L2764" s="1" t="str">
        <v>0 - BM Port</v>
      </c>
      <c r="N2764" s="1" t="str">
        <v>0 - Port Assets</v>
      </c>
      <c r="O2764" s="11"/>
      <c r="P2764" s="11"/>
      <c r="Q2764" s="11"/>
      <c r="R2764" s="11"/>
      <c r="S2764" s="11"/>
      <c r="T2764" s="11"/>
      <c r="U2764" s="11"/>
      <c r="V2764" s="11"/>
      <c r="W2764" s="11"/>
      <c r="X2764" s="11"/>
      <c r="Y2764" s="11"/>
      <c r="Z2764" s="11"/>
      <c r="AA2764" s="11"/>
      <c r="AB2764" s="11"/>
      <c r="AC2764" s="11"/>
      <c r="AD2764" s="11"/>
      <c r="AE2764" s="11"/>
      <c r="AF2764" s="11"/>
      <c r="AG2764" s="11"/>
      <c r="AH2764" s="11"/>
      <c r="AI2764" s="11"/>
      <c r="AJ2764" s="11"/>
      <c r="AK2764" s="11"/>
      <c r="AL2764" s="11"/>
      <c r="AM2764" s="11"/>
      <c r="AN2764" s="11"/>
      <c r="AO2764" s="11"/>
      <c r="AP2764" s="11"/>
      <c r="AQ2764" s="11"/>
      <c r="AR2764" s="11"/>
      <c r="AS2764" s="11"/>
      <c r="AT2764" s="11"/>
      <c r="AU2764" s="11"/>
      <c r="AV2764" s="11"/>
      <c r="AW2764" s="11"/>
      <c r="AX2764" s="11"/>
      <c r="AY2764" s="11"/>
      <c r="AZ2764" s="11"/>
      <c r="BA2764" s="11"/>
      <c r="BB2764" s="11"/>
      <c r="BC2764" s="11"/>
      <c r="BD2764" s="11"/>
      <c r="BE2764" s="11"/>
      <c r="BF2764" s="11"/>
      <c r="BG2764" s="11"/>
      <c r="BH2764" s="11"/>
      <c r="BI2764" s="11"/>
      <c r="BJ2764" s="11"/>
      <c r="BK2764" s="11"/>
      <c r="BL2764" s="11"/>
      <c r="BM2764" s="11"/>
      <c r="BN2764" s="11"/>
      <c r="BO2764" s="11"/>
      <c r="BP2764" s="1" t="str">
        <v>0- Port Costs</v>
      </c>
      <c r="BT2764" s="1" t="str">
        <v>0- Port Value</v>
      </c>
      <c r="BU2764" s="11"/>
    </row>
    <row r="2765" spans="8:73" hidden="1" outlineLevel="1" x14ac:dyDescent="0.3">
      <c r="H2765" s="1" t="str">
        <v>0 - BM Costs</v>
      </c>
      <c r="L2765" s="1" t="str">
        <v>0 - BM Port</v>
      </c>
      <c r="N2765" s="1" t="str">
        <v>0 - Port Assets</v>
      </c>
      <c r="O2765" s="11"/>
      <c r="P2765" s="11"/>
      <c r="Q2765" s="11"/>
      <c r="R2765" s="11"/>
      <c r="S2765" s="11"/>
      <c r="T2765" s="11"/>
      <c r="U2765" s="11"/>
      <c r="V2765" s="11"/>
      <c r="W2765" s="11"/>
      <c r="X2765" s="11"/>
      <c r="Y2765" s="11"/>
      <c r="Z2765" s="11"/>
      <c r="AA2765" s="11"/>
      <c r="AB2765" s="11"/>
      <c r="AC2765" s="11"/>
      <c r="AD2765" s="11"/>
      <c r="AE2765" s="11"/>
      <c r="AF2765" s="11"/>
      <c r="AG2765" s="11"/>
      <c r="AH2765" s="11"/>
      <c r="AI2765" s="11"/>
      <c r="AJ2765" s="11"/>
      <c r="AK2765" s="11"/>
      <c r="AL2765" s="11"/>
      <c r="AM2765" s="11"/>
      <c r="AN2765" s="11"/>
      <c r="AO2765" s="11"/>
      <c r="AP2765" s="11"/>
      <c r="AQ2765" s="11"/>
      <c r="AR2765" s="11"/>
      <c r="AS2765" s="11"/>
      <c r="AT2765" s="11"/>
      <c r="AU2765" s="11"/>
      <c r="AV2765" s="11"/>
      <c r="AW2765" s="11"/>
      <c r="AX2765" s="11"/>
      <c r="AY2765" s="11"/>
      <c r="AZ2765" s="11"/>
      <c r="BA2765" s="11"/>
      <c r="BB2765" s="11"/>
      <c r="BC2765" s="11"/>
      <c r="BD2765" s="11"/>
      <c r="BE2765" s="11"/>
      <c r="BF2765" s="11"/>
      <c r="BG2765" s="11"/>
      <c r="BH2765" s="11"/>
      <c r="BI2765" s="11"/>
      <c r="BJ2765" s="11"/>
      <c r="BK2765" s="11"/>
      <c r="BL2765" s="11"/>
      <c r="BM2765" s="11"/>
      <c r="BN2765" s="11"/>
      <c r="BO2765" s="11"/>
      <c r="BP2765" s="1" t="str">
        <v>0- Port Costs</v>
      </c>
      <c r="BT2765" s="1" t="str">
        <v>0- Port Value</v>
      </c>
      <c r="BU2765" s="11"/>
    </row>
    <row r="2766" spans="8:73" hidden="1" outlineLevel="1" x14ac:dyDescent="0.3">
      <c r="H2766" s="1" t="str">
        <v>0 - BM Costs</v>
      </c>
      <c r="L2766" s="1" t="str">
        <v>0 - BM Port</v>
      </c>
      <c r="N2766" s="1" t="str">
        <v>0 - Port Assets</v>
      </c>
      <c r="O2766" s="11"/>
      <c r="P2766" s="11"/>
      <c r="Q2766" s="11"/>
      <c r="R2766" s="11"/>
      <c r="S2766" s="11"/>
      <c r="T2766" s="11"/>
      <c r="U2766" s="11"/>
      <c r="V2766" s="11"/>
      <c r="W2766" s="11"/>
      <c r="X2766" s="11"/>
      <c r="Y2766" s="11"/>
      <c r="Z2766" s="11"/>
      <c r="AA2766" s="11"/>
      <c r="AB2766" s="11"/>
      <c r="AC2766" s="11"/>
      <c r="AD2766" s="11"/>
      <c r="AE2766" s="11"/>
      <c r="AF2766" s="11"/>
      <c r="AG2766" s="11"/>
      <c r="AH2766" s="11"/>
      <c r="AI2766" s="11"/>
      <c r="AJ2766" s="11"/>
      <c r="AK2766" s="11"/>
      <c r="AL2766" s="11"/>
      <c r="AM2766" s="11"/>
      <c r="AN2766" s="11"/>
      <c r="AO2766" s="11"/>
      <c r="AP2766" s="11"/>
      <c r="AQ2766" s="11"/>
      <c r="AR2766" s="11"/>
      <c r="AS2766" s="11"/>
      <c r="AT2766" s="11"/>
      <c r="AU2766" s="11"/>
      <c r="AV2766" s="11"/>
      <c r="AW2766" s="11"/>
      <c r="AX2766" s="11"/>
      <c r="AY2766" s="11"/>
      <c r="AZ2766" s="11"/>
      <c r="BA2766" s="11"/>
      <c r="BB2766" s="11"/>
      <c r="BC2766" s="11"/>
      <c r="BD2766" s="11"/>
      <c r="BE2766" s="11"/>
      <c r="BF2766" s="11"/>
      <c r="BG2766" s="11"/>
      <c r="BH2766" s="11"/>
      <c r="BI2766" s="11"/>
      <c r="BJ2766" s="11"/>
      <c r="BK2766" s="11"/>
      <c r="BL2766" s="11"/>
      <c r="BM2766" s="11"/>
      <c r="BN2766" s="11"/>
      <c r="BO2766" s="11"/>
      <c r="BP2766" s="1" t="str">
        <v>0- Port Costs</v>
      </c>
      <c r="BT2766" s="1" t="str">
        <v>0- Port Value</v>
      </c>
      <c r="BU2766" s="11"/>
    </row>
    <row r="2767" spans="8:73" hidden="1" outlineLevel="1" x14ac:dyDescent="0.3">
      <c r="H2767" s="1" t="str">
        <v>0 - BM Costs</v>
      </c>
      <c r="L2767" s="1" t="str">
        <v>0 - BM Port</v>
      </c>
      <c r="N2767" s="1" t="str">
        <v>0 - Port Assets</v>
      </c>
      <c r="O2767" s="11"/>
      <c r="P2767" s="11"/>
      <c r="Q2767" s="11"/>
      <c r="R2767" s="11"/>
      <c r="S2767" s="11"/>
      <c r="T2767" s="11"/>
      <c r="U2767" s="11"/>
      <c r="V2767" s="11"/>
      <c r="W2767" s="11"/>
      <c r="X2767" s="11"/>
      <c r="Y2767" s="11"/>
      <c r="Z2767" s="11"/>
      <c r="AA2767" s="11"/>
      <c r="AB2767" s="11"/>
      <c r="AC2767" s="11"/>
      <c r="AD2767" s="11"/>
      <c r="AE2767" s="11"/>
      <c r="AF2767" s="11"/>
      <c r="AG2767" s="11"/>
      <c r="AH2767" s="11"/>
      <c r="AI2767" s="11"/>
      <c r="AJ2767" s="11"/>
      <c r="AK2767" s="11"/>
      <c r="AL2767" s="11"/>
      <c r="AM2767" s="11"/>
      <c r="AN2767" s="11"/>
      <c r="AO2767" s="11"/>
      <c r="AP2767" s="11"/>
      <c r="AQ2767" s="11"/>
      <c r="AR2767" s="11"/>
      <c r="AS2767" s="11"/>
      <c r="AT2767" s="11"/>
      <c r="AU2767" s="11"/>
      <c r="AV2767" s="11"/>
      <c r="AW2767" s="11"/>
      <c r="AX2767" s="11"/>
      <c r="AY2767" s="11"/>
      <c r="AZ2767" s="11"/>
      <c r="BA2767" s="11"/>
      <c r="BB2767" s="11"/>
      <c r="BC2767" s="11"/>
      <c r="BD2767" s="11"/>
      <c r="BE2767" s="11"/>
      <c r="BF2767" s="11"/>
      <c r="BG2767" s="11"/>
      <c r="BH2767" s="11"/>
      <c r="BI2767" s="11"/>
      <c r="BJ2767" s="11"/>
      <c r="BK2767" s="11"/>
      <c r="BL2767" s="11"/>
      <c r="BM2767" s="11"/>
      <c r="BN2767" s="11"/>
      <c r="BO2767" s="11"/>
      <c r="BP2767" s="1" t="str">
        <v>0- Port Costs</v>
      </c>
      <c r="BT2767" s="1" t="str">
        <v>0- Port Value</v>
      </c>
      <c r="BU2767" s="11"/>
    </row>
    <row r="2768" spans="8:73" hidden="1" outlineLevel="1" x14ac:dyDescent="0.3">
      <c r="H2768" s="1" t="str">
        <v>0 - BM Costs</v>
      </c>
      <c r="L2768" s="1" t="str">
        <v>0 - BM Port</v>
      </c>
      <c r="N2768" s="1" t="str">
        <v>0 - Port Assets</v>
      </c>
      <c r="O2768" s="11"/>
      <c r="P2768" s="11"/>
      <c r="Q2768" s="11"/>
      <c r="R2768" s="11"/>
      <c r="S2768" s="11"/>
      <c r="T2768" s="11"/>
      <c r="U2768" s="11"/>
      <c r="V2768" s="11"/>
      <c r="W2768" s="11"/>
      <c r="X2768" s="11"/>
      <c r="Y2768" s="11"/>
      <c r="Z2768" s="11"/>
      <c r="AA2768" s="11"/>
      <c r="AB2768" s="11"/>
      <c r="AC2768" s="11"/>
      <c r="AD2768" s="11"/>
      <c r="AE2768" s="11"/>
      <c r="AF2768" s="11"/>
      <c r="AG2768" s="11"/>
      <c r="AH2768" s="11"/>
      <c r="AI2768" s="11"/>
      <c r="AJ2768" s="11"/>
      <c r="AK2768" s="11"/>
      <c r="AL2768" s="11"/>
      <c r="AM2768" s="11"/>
      <c r="AN2768" s="11"/>
      <c r="AO2768" s="11"/>
      <c r="AP2768" s="11"/>
      <c r="AQ2768" s="11"/>
      <c r="AR2768" s="11"/>
      <c r="AS2768" s="11"/>
      <c r="AT2768" s="11"/>
      <c r="AU2768" s="11"/>
      <c r="AV2768" s="11"/>
      <c r="AW2768" s="11"/>
      <c r="AX2768" s="11"/>
      <c r="AY2768" s="11"/>
      <c r="AZ2768" s="11"/>
      <c r="BA2768" s="11"/>
      <c r="BB2768" s="11"/>
      <c r="BC2768" s="11"/>
      <c r="BD2768" s="11"/>
      <c r="BE2768" s="11"/>
      <c r="BF2768" s="11"/>
      <c r="BG2768" s="11"/>
      <c r="BH2768" s="11"/>
      <c r="BI2768" s="11"/>
      <c r="BJ2768" s="11"/>
      <c r="BK2768" s="11"/>
      <c r="BL2768" s="11"/>
      <c r="BM2768" s="11"/>
      <c r="BN2768" s="11"/>
      <c r="BO2768" s="11"/>
      <c r="BP2768" s="1" t="str">
        <v>0- Port Costs</v>
      </c>
      <c r="BT2768" s="1" t="str">
        <v>0- Port Value</v>
      </c>
      <c r="BU2768" s="11"/>
    </row>
    <row r="2769" spans="8:73" hidden="1" outlineLevel="1" x14ac:dyDescent="0.3">
      <c r="H2769" s="1" t="str">
        <v>0 - BM Costs</v>
      </c>
      <c r="L2769" s="1" t="str">
        <v>0 - BM Port</v>
      </c>
      <c r="N2769" s="1" t="str">
        <v>0 - Port Assets</v>
      </c>
      <c r="O2769" s="11"/>
      <c r="P2769" s="11"/>
      <c r="Q2769" s="11"/>
      <c r="R2769" s="11"/>
      <c r="S2769" s="11"/>
      <c r="T2769" s="11"/>
      <c r="U2769" s="11"/>
      <c r="V2769" s="11"/>
      <c r="W2769" s="11"/>
      <c r="X2769" s="11"/>
      <c r="Y2769" s="11"/>
      <c r="Z2769" s="11"/>
      <c r="AA2769" s="11"/>
      <c r="AB2769" s="11"/>
      <c r="AC2769" s="11"/>
      <c r="AD2769" s="11"/>
      <c r="AE2769" s="11"/>
      <c r="AF2769" s="11"/>
      <c r="AG2769" s="11"/>
      <c r="AH2769" s="11"/>
      <c r="AI2769" s="11"/>
      <c r="AJ2769" s="11"/>
      <c r="AK2769" s="11"/>
      <c r="AL2769" s="11"/>
      <c r="AM2769" s="11"/>
      <c r="AN2769" s="11"/>
      <c r="AO2769" s="11"/>
      <c r="AP2769" s="11"/>
      <c r="AQ2769" s="11"/>
      <c r="AR2769" s="11"/>
      <c r="AS2769" s="11"/>
      <c r="AT2769" s="11"/>
      <c r="AU2769" s="11"/>
      <c r="AV2769" s="11"/>
      <c r="AW2769" s="11"/>
      <c r="AX2769" s="11"/>
      <c r="AY2769" s="11"/>
      <c r="AZ2769" s="11"/>
      <c r="BA2769" s="11"/>
      <c r="BB2769" s="11"/>
      <c r="BC2769" s="11"/>
      <c r="BD2769" s="11"/>
      <c r="BE2769" s="11"/>
      <c r="BF2769" s="11"/>
      <c r="BG2769" s="11"/>
      <c r="BH2769" s="11"/>
      <c r="BI2769" s="11"/>
      <c r="BJ2769" s="11"/>
      <c r="BK2769" s="11"/>
      <c r="BL2769" s="11"/>
      <c r="BM2769" s="11"/>
      <c r="BN2769" s="11"/>
      <c r="BO2769" s="11"/>
      <c r="BP2769" s="1" t="str">
        <v>0- Port Costs</v>
      </c>
      <c r="BT2769" s="1" t="str">
        <v>0- Port Value</v>
      </c>
      <c r="BU2769" s="11"/>
    </row>
    <row r="2770" spans="8:73" hidden="1" outlineLevel="1" x14ac:dyDescent="0.3">
      <c r="H2770" s="1" t="str">
        <v>0 - BM Costs</v>
      </c>
      <c r="L2770" s="1" t="str">
        <v>0 - BM Port</v>
      </c>
      <c r="N2770" s="1" t="str">
        <v>0 - Port Assets</v>
      </c>
      <c r="O2770" s="11"/>
      <c r="P2770" s="11"/>
      <c r="Q2770" s="11"/>
      <c r="R2770" s="11"/>
      <c r="S2770" s="11"/>
      <c r="T2770" s="11"/>
      <c r="U2770" s="11"/>
      <c r="V2770" s="11"/>
      <c r="W2770" s="11"/>
      <c r="X2770" s="11"/>
      <c r="Y2770" s="11"/>
      <c r="Z2770" s="11"/>
      <c r="AA2770" s="11"/>
      <c r="AB2770" s="11"/>
      <c r="AC2770" s="11"/>
      <c r="AD2770" s="11"/>
      <c r="AE2770" s="11"/>
      <c r="AF2770" s="11"/>
      <c r="AG2770" s="11"/>
      <c r="AH2770" s="11"/>
      <c r="AI2770" s="11"/>
      <c r="AJ2770" s="11"/>
      <c r="AK2770" s="11"/>
      <c r="AL2770" s="11"/>
      <c r="AM2770" s="11"/>
      <c r="AN2770" s="11"/>
      <c r="AO2770" s="11"/>
      <c r="AP2770" s="11"/>
      <c r="AQ2770" s="11"/>
      <c r="AR2770" s="11"/>
      <c r="AS2770" s="11"/>
      <c r="AT2770" s="11"/>
      <c r="AU2770" s="11"/>
      <c r="AV2770" s="11"/>
      <c r="AW2770" s="11"/>
      <c r="AX2770" s="11"/>
      <c r="AY2770" s="11"/>
      <c r="AZ2770" s="11"/>
      <c r="BA2770" s="11"/>
      <c r="BB2770" s="11"/>
      <c r="BC2770" s="11"/>
      <c r="BD2770" s="11"/>
      <c r="BE2770" s="11"/>
      <c r="BF2770" s="11"/>
      <c r="BG2770" s="11"/>
      <c r="BH2770" s="11"/>
      <c r="BI2770" s="11"/>
      <c r="BJ2770" s="11"/>
      <c r="BK2770" s="11"/>
      <c r="BL2770" s="11"/>
      <c r="BM2770" s="11"/>
      <c r="BN2770" s="11"/>
      <c r="BO2770" s="11"/>
      <c r="BP2770" s="1" t="str">
        <v>0- Port Costs</v>
      </c>
      <c r="BT2770" s="1" t="str">
        <v>0- Port Value</v>
      </c>
      <c r="BU2770" s="11"/>
    </row>
    <row r="2771" spans="8:73" hidden="1" outlineLevel="1" x14ac:dyDescent="0.3">
      <c r="H2771" s="1" t="str">
        <v>0 - BM Costs</v>
      </c>
      <c r="L2771" s="1" t="str">
        <v>0 - BM Port</v>
      </c>
      <c r="N2771" s="1" t="str">
        <v>0 - Port Assets</v>
      </c>
      <c r="O2771" s="11"/>
      <c r="P2771" s="11"/>
      <c r="Q2771" s="11"/>
      <c r="R2771" s="11"/>
      <c r="S2771" s="11"/>
      <c r="T2771" s="11"/>
      <c r="U2771" s="11"/>
      <c r="V2771" s="11"/>
      <c r="W2771" s="11"/>
      <c r="X2771" s="11"/>
      <c r="Y2771" s="11"/>
      <c r="Z2771" s="11"/>
      <c r="AA2771" s="11"/>
      <c r="AB2771" s="11"/>
      <c r="AC2771" s="11"/>
      <c r="AD2771" s="11"/>
      <c r="AE2771" s="11"/>
      <c r="AF2771" s="11"/>
      <c r="AG2771" s="11"/>
      <c r="AH2771" s="11"/>
      <c r="AI2771" s="11"/>
      <c r="AJ2771" s="11"/>
      <c r="AK2771" s="11"/>
      <c r="AL2771" s="11"/>
      <c r="AM2771" s="11"/>
      <c r="AN2771" s="11"/>
      <c r="AO2771" s="11"/>
      <c r="AP2771" s="11"/>
      <c r="AQ2771" s="11"/>
      <c r="AR2771" s="11"/>
      <c r="AS2771" s="11"/>
      <c r="AT2771" s="11"/>
      <c r="AU2771" s="11"/>
      <c r="AV2771" s="11"/>
      <c r="AW2771" s="11"/>
      <c r="AX2771" s="11"/>
      <c r="AY2771" s="11"/>
      <c r="AZ2771" s="11"/>
      <c r="BA2771" s="11"/>
      <c r="BB2771" s="11"/>
      <c r="BC2771" s="11"/>
      <c r="BD2771" s="11"/>
      <c r="BE2771" s="11"/>
      <c r="BF2771" s="11"/>
      <c r="BG2771" s="11"/>
      <c r="BH2771" s="11"/>
      <c r="BI2771" s="11"/>
      <c r="BJ2771" s="11"/>
      <c r="BK2771" s="11"/>
      <c r="BL2771" s="11"/>
      <c r="BM2771" s="11"/>
      <c r="BN2771" s="11"/>
      <c r="BO2771" s="11"/>
      <c r="BP2771" s="1" t="str">
        <v>0- Port Costs</v>
      </c>
      <c r="BT2771" s="1" t="str">
        <v>0- Port Value</v>
      </c>
      <c r="BU2771" s="11"/>
    </row>
    <row r="2772" spans="8:73" hidden="1" outlineLevel="1" x14ac:dyDescent="0.3">
      <c r="H2772" s="1" t="str">
        <v>0 - BM Costs</v>
      </c>
      <c r="L2772" s="1" t="str">
        <v>0 - BM Port</v>
      </c>
      <c r="N2772" s="1" t="str">
        <v>0 - Port Assets</v>
      </c>
      <c r="O2772" s="11"/>
      <c r="P2772" s="11"/>
      <c r="Q2772" s="11"/>
      <c r="R2772" s="11"/>
      <c r="S2772" s="11"/>
      <c r="T2772" s="11"/>
      <c r="U2772" s="11"/>
      <c r="V2772" s="11"/>
      <c r="W2772" s="11"/>
      <c r="X2772" s="11"/>
      <c r="Y2772" s="11"/>
      <c r="Z2772" s="11"/>
      <c r="AA2772" s="11"/>
      <c r="AB2772" s="11"/>
      <c r="AC2772" s="11"/>
      <c r="AD2772" s="11"/>
      <c r="AE2772" s="11"/>
      <c r="AF2772" s="11"/>
      <c r="AG2772" s="11"/>
      <c r="AH2772" s="11"/>
      <c r="AI2772" s="11"/>
      <c r="AJ2772" s="11"/>
      <c r="AK2772" s="11"/>
      <c r="AL2772" s="11"/>
      <c r="AM2772" s="11"/>
      <c r="AN2772" s="11"/>
      <c r="AO2772" s="11"/>
      <c r="AP2772" s="11"/>
      <c r="AQ2772" s="11"/>
      <c r="AR2772" s="11"/>
      <c r="AS2772" s="11"/>
      <c r="AT2772" s="11"/>
      <c r="AU2772" s="11"/>
      <c r="AV2772" s="11"/>
      <c r="AW2772" s="11"/>
      <c r="AX2772" s="11"/>
      <c r="AY2772" s="11"/>
      <c r="AZ2772" s="11"/>
      <c r="BA2772" s="11"/>
      <c r="BB2772" s="11"/>
      <c r="BC2772" s="11"/>
      <c r="BD2772" s="11"/>
      <c r="BE2772" s="11"/>
      <c r="BF2772" s="11"/>
      <c r="BG2772" s="11"/>
      <c r="BH2772" s="11"/>
      <c r="BI2772" s="11"/>
      <c r="BJ2772" s="11"/>
      <c r="BK2772" s="11"/>
      <c r="BL2772" s="11"/>
      <c r="BM2772" s="11"/>
      <c r="BN2772" s="11"/>
      <c r="BO2772" s="11"/>
      <c r="BP2772" s="1" t="str">
        <v>0- Port Costs</v>
      </c>
      <c r="BT2772" s="1" t="str">
        <v>0- Port Value</v>
      </c>
      <c r="BU2772" s="11"/>
    </row>
    <row r="2773" spans="8:73" hidden="1" outlineLevel="1" x14ac:dyDescent="0.3">
      <c r="H2773" s="1" t="str">
        <v>0 - BM Costs</v>
      </c>
      <c r="L2773" s="1" t="str">
        <v>0 - BM Port</v>
      </c>
      <c r="N2773" s="1" t="str">
        <v>0 - Port Assets</v>
      </c>
      <c r="O2773" s="11"/>
      <c r="P2773" s="11"/>
      <c r="Q2773" s="11"/>
      <c r="R2773" s="11"/>
      <c r="S2773" s="11"/>
      <c r="T2773" s="11"/>
      <c r="U2773" s="11"/>
      <c r="V2773" s="11"/>
      <c r="W2773" s="11"/>
      <c r="X2773" s="11"/>
      <c r="Y2773" s="11"/>
      <c r="Z2773" s="11"/>
      <c r="AA2773" s="11"/>
      <c r="AB2773" s="11"/>
      <c r="AC2773" s="11"/>
      <c r="AD2773" s="11"/>
      <c r="AE2773" s="11"/>
      <c r="AF2773" s="11"/>
      <c r="AG2773" s="11"/>
      <c r="AH2773" s="11"/>
      <c r="AI2773" s="11"/>
      <c r="AJ2773" s="11"/>
      <c r="AK2773" s="11"/>
      <c r="AL2773" s="11"/>
      <c r="AM2773" s="11"/>
      <c r="AN2773" s="11"/>
      <c r="AO2773" s="11"/>
      <c r="AP2773" s="11"/>
      <c r="AQ2773" s="11"/>
      <c r="AR2773" s="11"/>
      <c r="AS2773" s="11"/>
      <c r="AT2773" s="11"/>
      <c r="AU2773" s="11"/>
      <c r="AV2773" s="11"/>
      <c r="AW2773" s="11"/>
      <c r="AX2773" s="11"/>
      <c r="AY2773" s="11"/>
      <c r="AZ2773" s="11"/>
      <c r="BA2773" s="11"/>
      <c r="BB2773" s="11"/>
      <c r="BC2773" s="11"/>
      <c r="BD2773" s="11"/>
      <c r="BE2773" s="11"/>
      <c r="BF2773" s="11"/>
      <c r="BG2773" s="11"/>
      <c r="BH2773" s="11"/>
      <c r="BI2773" s="11"/>
      <c r="BJ2773" s="11"/>
      <c r="BK2773" s="11"/>
      <c r="BL2773" s="11"/>
      <c r="BM2773" s="11"/>
      <c r="BN2773" s="11"/>
      <c r="BO2773" s="11"/>
      <c r="BP2773" s="1" t="str">
        <v>0- Port Costs</v>
      </c>
      <c r="BT2773" s="1" t="str">
        <v>0- Port Value</v>
      </c>
      <c r="BU2773" s="11"/>
    </row>
    <row r="2774" spans="8:73" hidden="1" outlineLevel="1" x14ac:dyDescent="0.3">
      <c r="H2774" s="1" t="str">
        <v>0 - BM Costs</v>
      </c>
      <c r="L2774" s="1" t="str">
        <v>0 - BM Port</v>
      </c>
      <c r="N2774" s="1" t="str">
        <v>0 - Port Assets</v>
      </c>
      <c r="O2774" s="11"/>
      <c r="P2774" s="11"/>
      <c r="Q2774" s="11"/>
      <c r="R2774" s="11"/>
      <c r="S2774" s="11"/>
      <c r="T2774" s="11"/>
      <c r="U2774" s="11"/>
      <c r="V2774" s="11"/>
      <c r="W2774" s="11"/>
      <c r="X2774" s="11"/>
      <c r="Y2774" s="11"/>
      <c r="Z2774" s="11"/>
      <c r="AA2774" s="11"/>
      <c r="AB2774" s="11"/>
      <c r="AC2774" s="11"/>
      <c r="AD2774" s="11"/>
      <c r="AE2774" s="11"/>
      <c r="AF2774" s="11"/>
      <c r="AG2774" s="11"/>
      <c r="AH2774" s="11"/>
      <c r="AI2774" s="11"/>
      <c r="AJ2774" s="11"/>
      <c r="AK2774" s="11"/>
      <c r="AL2774" s="11"/>
      <c r="AM2774" s="11"/>
      <c r="AN2774" s="11"/>
      <c r="AO2774" s="11"/>
      <c r="AP2774" s="11"/>
      <c r="AQ2774" s="11"/>
      <c r="AR2774" s="11"/>
      <c r="AS2774" s="11"/>
      <c r="AT2774" s="11"/>
      <c r="AU2774" s="11"/>
      <c r="AV2774" s="11"/>
      <c r="AW2774" s="11"/>
      <c r="AX2774" s="11"/>
      <c r="AY2774" s="11"/>
      <c r="AZ2774" s="11"/>
      <c r="BA2774" s="11"/>
      <c r="BB2774" s="11"/>
      <c r="BC2774" s="11"/>
      <c r="BD2774" s="11"/>
      <c r="BE2774" s="11"/>
      <c r="BF2774" s="11"/>
      <c r="BG2774" s="11"/>
      <c r="BH2774" s="11"/>
      <c r="BI2774" s="11"/>
      <c r="BJ2774" s="11"/>
      <c r="BK2774" s="11"/>
      <c r="BL2774" s="11"/>
      <c r="BM2774" s="11"/>
      <c r="BN2774" s="11"/>
      <c r="BO2774" s="11"/>
      <c r="BP2774" s="1" t="str">
        <v>0- Port Costs</v>
      </c>
      <c r="BT2774" s="1" t="str">
        <v>0- Port Value</v>
      </c>
      <c r="BU2774" s="11"/>
    </row>
    <row r="2775" spans="8:73" hidden="1" outlineLevel="1" x14ac:dyDescent="0.3">
      <c r="H2775" s="1" t="str">
        <v>0 - BM Costs</v>
      </c>
      <c r="L2775" s="1" t="str">
        <v>0 - BM Port</v>
      </c>
      <c r="N2775" s="1" t="str">
        <v>0 - Port Assets</v>
      </c>
      <c r="O2775" s="11"/>
      <c r="P2775" s="11"/>
      <c r="Q2775" s="11"/>
      <c r="R2775" s="11"/>
      <c r="S2775" s="11"/>
      <c r="T2775" s="11"/>
      <c r="U2775" s="11"/>
      <c r="V2775" s="11"/>
      <c r="W2775" s="11"/>
      <c r="X2775" s="11"/>
      <c r="Y2775" s="11"/>
      <c r="Z2775" s="11"/>
      <c r="AA2775" s="11"/>
      <c r="AB2775" s="11"/>
      <c r="AC2775" s="11"/>
      <c r="AD2775" s="11"/>
      <c r="AE2775" s="11"/>
      <c r="AF2775" s="11"/>
      <c r="AG2775" s="11"/>
      <c r="AH2775" s="11"/>
      <c r="AI2775" s="11"/>
      <c r="AJ2775" s="11"/>
      <c r="AK2775" s="11"/>
      <c r="AL2775" s="11"/>
      <c r="AM2775" s="11"/>
      <c r="AN2775" s="11"/>
      <c r="AO2775" s="11"/>
      <c r="AP2775" s="11"/>
      <c r="AQ2775" s="11"/>
      <c r="AR2775" s="11"/>
      <c r="AS2775" s="11"/>
      <c r="AT2775" s="11"/>
      <c r="AU2775" s="11"/>
      <c r="AV2775" s="11"/>
      <c r="AW2775" s="11"/>
      <c r="AX2775" s="11"/>
      <c r="AY2775" s="11"/>
      <c r="AZ2775" s="11"/>
      <c r="BA2775" s="11"/>
      <c r="BB2775" s="11"/>
      <c r="BC2775" s="11"/>
      <c r="BD2775" s="11"/>
      <c r="BE2775" s="11"/>
      <c r="BF2775" s="11"/>
      <c r="BG2775" s="11"/>
      <c r="BH2775" s="11"/>
      <c r="BI2775" s="11"/>
      <c r="BJ2775" s="11"/>
      <c r="BK2775" s="11"/>
      <c r="BL2775" s="11"/>
      <c r="BM2775" s="11"/>
      <c r="BN2775" s="11"/>
      <c r="BO2775" s="11"/>
      <c r="BP2775" s="1" t="str">
        <v>0- Port Costs</v>
      </c>
      <c r="BT2775" s="1" t="str">
        <v>0- Port Value</v>
      </c>
      <c r="BU2775" s="11"/>
    </row>
    <row r="2776" spans="8:73" hidden="1" outlineLevel="1" x14ac:dyDescent="0.3">
      <c r="H2776" s="1" t="str">
        <v>0 - BM Costs</v>
      </c>
      <c r="L2776" s="1" t="str">
        <v>0 - BM Port</v>
      </c>
      <c r="N2776" s="1" t="str">
        <v>0 - Port Assets</v>
      </c>
      <c r="O2776" s="11"/>
      <c r="P2776" s="11"/>
      <c r="Q2776" s="11"/>
      <c r="R2776" s="11"/>
      <c r="S2776" s="11"/>
      <c r="T2776" s="11"/>
      <c r="U2776" s="11"/>
      <c r="V2776" s="11"/>
      <c r="W2776" s="11"/>
      <c r="X2776" s="11"/>
      <c r="Y2776" s="11"/>
      <c r="Z2776" s="11"/>
      <c r="AA2776" s="11"/>
      <c r="AB2776" s="11"/>
      <c r="AC2776" s="11"/>
      <c r="AD2776" s="11"/>
      <c r="AE2776" s="11"/>
      <c r="AF2776" s="11"/>
      <c r="AG2776" s="11"/>
      <c r="AH2776" s="11"/>
      <c r="AI2776" s="11"/>
      <c r="AJ2776" s="11"/>
      <c r="AK2776" s="11"/>
      <c r="AL2776" s="11"/>
      <c r="AM2776" s="11"/>
      <c r="AN2776" s="11"/>
      <c r="AO2776" s="11"/>
      <c r="AP2776" s="11"/>
      <c r="AQ2776" s="11"/>
      <c r="AR2776" s="11"/>
      <c r="AS2776" s="11"/>
      <c r="AT2776" s="11"/>
      <c r="AU2776" s="11"/>
      <c r="AV2776" s="11"/>
      <c r="AW2776" s="11"/>
      <c r="AX2776" s="11"/>
      <c r="AY2776" s="11"/>
      <c r="AZ2776" s="11"/>
      <c r="BA2776" s="11"/>
      <c r="BB2776" s="11"/>
      <c r="BC2776" s="11"/>
      <c r="BD2776" s="11"/>
      <c r="BE2776" s="11"/>
      <c r="BF2776" s="11"/>
      <c r="BG2776" s="11"/>
      <c r="BH2776" s="11"/>
      <c r="BI2776" s="11"/>
      <c r="BJ2776" s="11"/>
      <c r="BK2776" s="11"/>
      <c r="BL2776" s="11"/>
      <c r="BM2776" s="11"/>
      <c r="BN2776" s="11"/>
      <c r="BO2776" s="11"/>
      <c r="BP2776" s="1" t="str">
        <v>0- Port Costs</v>
      </c>
      <c r="BT2776" s="1" t="str">
        <v>0- Port Value</v>
      </c>
      <c r="BU2776" s="11"/>
    </row>
    <row r="2777" spans="8:73" hidden="1" outlineLevel="1" x14ac:dyDescent="0.3">
      <c r="H2777" s="1" t="str">
        <v>0 - BM Costs</v>
      </c>
      <c r="L2777" s="1" t="str">
        <v>0 - BM Port</v>
      </c>
      <c r="N2777" s="1" t="str">
        <v>0 - Port Assets</v>
      </c>
      <c r="O2777" s="11"/>
      <c r="P2777" s="11"/>
      <c r="Q2777" s="11"/>
      <c r="R2777" s="11"/>
      <c r="S2777" s="11"/>
      <c r="T2777" s="11"/>
      <c r="U2777" s="11"/>
      <c r="V2777" s="11"/>
      <c r="W2777" s="11"/>
      <c r="X2777" s="11"/>
      <c r="Y2777" s="11"/>
      <c r="Z2777" s="11"/>
      <c r="AA2777" s="11"/>
      <c r="AB2777" s="11"/>
      <c r="AC2777" s="11"/>
      <c r="AD2777" s="11"/>
      <c r="AE2777" s="11"/>
      <c r="AF2777" s="11"/>
      <c r="AG2777" s="11"/>
      <c r="AH2777" s="11"/>
      <c r="AI2777" s="11"/>
      <c r="AJ2777" s="11"/>
      <c r="AK2777" s="11"/>
      <c r="AL2777" s="11"/>
      <c r="AM2777" s="11"/>
      <c r="AN2777" s="11"/>
      <c r="AO2777" s="11"/>
      <c r="AP2777" s="11"/>
      <c r="AQ2777" s="11"/>
      <c r="AR2777" s="11"/>
      <c r="AS2777" s="11"/>
      <c r="AT2777" s="11"/>
      <c r="AU2777" s="11"/>
      <c r="AV2777" s="11"/>
      <c r="AW2777" s="11"/>
      <c r="AX2777" s="11"/>
      <c r="AY2777" s="11"/>
      <c r="AZ2777" s="11"/>
      <c r="BA2777" s="11"/>
      <c r="BB2777" s="11"/>
      <c r="BC2777" s="11"/>
      <c r="BD2777" s="11"/>
      <c r="BE2777" s="11"/>
      <c r="BF2777" s="11"/>
      <c r="BG2777" s="11"/>
      <c r="BH2777" s="11"/>
      <c r="BI2777" s="11"/>
      <c r="BJ2777" s="11"/>
      <c r="BK2777" s="11"/>
      <c r="BL2777" s="11"/>
      <c r="BM2777" s="11"/>
      <c r="BN2777" s="11"/>
      <c r="BO2777" s="11"/>
      <c r="BP2777" s="1" t="str">
        <v>0- Port Costs</v>
      </c>
      <c r="BT2777" s="1" t="str">
        <v>0- Port Value</v>
      </c>
      <c r="BU2777" s="11"/>
    </row>
    <row r="2778" spans="8:73" hidden="1" outlineLevel="1" x14ac:dyDescent="0.3">
      <c r="H2778" s="1" t="str">
        <v>0 - BM Costs</v>
      </c>
      <c r="L2778" s="1" t="str">
        <v>0 - BM Port</v>
      </c>
      <c r="N2778" s="1" t="str">
        <v>0 - Port Assets</v>
      </c>
      <c r="O2778" s="11"/>
      <c r="P2778" s="11"/>
      <c r="Q2778" s="11"/>
      <c r="R2778" s="11"/>
      <c r="S2778" s="11"/>
      <c r="T2778" s="11"/>
      <c r="U2778" s="11"/>
      <c r="V2778" s="11"/>
      <c r="W2778" s="11"/>
      <c r="X2778" s="11"/>
      <c r="Y2778" s="11"/>
      <c r="Z2778" s="11"/>
      <c r="AA2778" s="11"/>
      <c r="AB2778" s="11"/>
      <c r="AC2778" s="11"/>
      <c r="AD2778" s="11"/>
      <c r="AE2778" s="11"/>
      <c r="AF2778" s="11"/>
      <c r="AG2778" s="11"/>
      <c r="AH2778" s="11"/>
      <c r="AI2778" s="11"/>
      <c r="AJ2778" s="11"/>
      <c r="AK2778" s="11"/>
      <c r="AL2778" s="11"/>
      <c r="AM2778" s="11"/>
      <c r="AN2778" s="11"/>
      <c r="AO2778" s="11"/>
      <c r="AP2778" s="11"/>
      <c r="AQ2778" s="11"/>
      <c r="AR2778" s="11"/>
      <c r="AS2778" s="11"/>
      <c r="AT2778" s="11"/>
      <c r="AU2778" s="11"/>
      <c r="AV2778" s="11"/>
      <c r="AW2778" s="11"/>
      <c r="AX2778" s="11"/>
      <c r="AY2778" s="11"/>
      <c r="AZ2778" s="11"/>
      <c r="BA2778" s="11"/>
      <c r="BB2778" s="11"/>
      <c r="BC2778" s="11"/>
      <c r="BD2778" s="11"/>
      <c r="BE2778" s="11"/>
      <c r="BF2778" s="11"/>
      <c r="BG2778" s="11"/>
      <c r="BH2778" s="11"/>
      <c r="BI2778" s="11"/>
      <c r="BJ2778" s="11"/>
      <c r="BK2778" s="11"/>
      <c r="BL2778" s="11"/>
      <c r="BM2778" s="11"/>
      <c r="BN2778" s="11"/>
      <c r="BO2778" s="11"/>
      <c r="BP2778" s="1" t="str">
        <v>0- Port Costs</v>
      </c>
      <c r="BT2778" s="1" t="str">
        <v>0- Port Value</v>
      </c>
      <c r="BU2778" s="11"/>
    </row>
    <row r="2779" spans="8:73" hidden="1" outlineLevel="1" x14ac:dyDescent="0.3">
      <c r="H2779" s="1" t="str">
        <v>0 - BM Costs</v>
      </c>
      <c r="L2779" s="1" t="str">
        <v>0 - BM Port</v>
      </c>
      <c r="N2779" s="1" t="str">
        <v>0 - Port Assets</v>
      </c>
      <c r="O2779" s="11"/>
      <c r="P2779" s="11"/>
      <c r="Q2779" s="11"/>
      <c r="R2779" s="11"/>
      <c r="S2779" s="11"/>
      <c r="T2779" s="11"/>
      <c r="U2779" s="11"/>
      <c r="V2779" s="11"/>
      <c r="W2779" s="11"/>
      <c r="X2779" s="11"/>
      <c r="Y2779" s="11"/>
      <c r="Z2779" s="11"/>
      <c r="AA2779" s="11"/>
      <c r="AB2779" s="11"/>
      <c r="AC2779" s="11"/>
      <c r="AD2779" s="11"/>
      <c r="AE2779" s="11"/>
      <c r="AF2779" s="11"/>
      <c r="AG2779" s="11"/>
      <c r="AH2779" s="11"/>
      <c r="AI2779" s="11"/>
      <c r="AJ2779" s="11"/>
      <c r="AK2779" s="11"/>
      <c r="AL2779" s="11"/>
      <c r="AM2779" s="11"/>
      <c r="AN2779" s="11"/>
      <c r="AO2779" s="11"/>
      <c r="AP2779" s="11"/>
      <c r="AQ2779" s="11"/>
      <c r="AR2779" s="11"/>
      <c r="AS2779" s="11"/>
      <c r="AT2779" s="11"/>
      <c r="AU2779" s="11"/>
      <c r="AV2779" s="11"/>
      <c r="AW2779" s="11"/>
      <c r="AX2779" s="11"/>
      <c r="AY2779" s="11"/>
      <c r="AZ2779" s="11"/>
      <c r="BA2779" s="11"/>
      <c r="BB2779" s="11"/>
      <c r="BC2779" s="11"/>
      <c r="BD2779" s="11"/>
      <c r="BE2779" s="11"/>
      <c r="BF2779" s="11"/>
      <c r="BG2779" s="11"/>
      <c r="BH2779" s="11"/>
      <c r="BI2779" s="11"/>
      <c r="BJ2779" s="11"/>
      <c r="BK2779" s="11"/>
      <c r="BL2779" s="11"/>
      <c r="BM2779" s="11"/>
      <c r="BN2779" s="11"/>
      <c r="BO2779" s="11"/>
      <c r="BP2779" s="1" t="str">
        <v>0- Port Costs</v>
      </c>
      <c r="BT2779" s="1" t="str">
        <v>0- Port Value</v>
      </c>
      <c r="BU2779" s="11"/>
    </row>
    <row r="2780" spans="8:73" hidden="1" outlineLevel="1" x14ac:dyDescent="0.3">
      <c r="H2780" s="1" t="str">
        <v>0 - BM Costs</v>
      </c>
      <c r="L2780" s="1" t="str">
        <v>0 - BM Port</v>
      </c>
      <c r="N2780" s="1" t="str">
        <v>0 - Port Assets</v>
      </c>
      <c r="O2780" s="11"/>
      <c r="P2780" s="11"/>
      <c r="Q2780" s="11"/>
      <c r="R2780" s="11"/>
      <c r="S2780" s="11"/>
      <c r="T2780" s="11"/>
      <c r="U2780" s="11"/>
      <c r="V2780" s="11"/>
      <c r="W2780" s="11"/>
      <c r="X2780" s="11"/>
      <c r="Y2780" s="11"/>
      <c r="Z2780" s="11"/>
      <c r="AA2780" s="11"/>
      <c r="AB2780" s="11"/>
      <c r="AC2780" s="11"/>
      <c r="AD2780" s="11"/>
      <c r="AE2780" s="11"/>
      <c r="AF2780" s="11"/>
      <c r="AG2780" s="11"/>
      <c r="AH2780" s="11"/>
      <c r="AI2780" s="11"/>
      <c r="AJ2780" s="11"/>
      <c r="AK2780" s="11"/>
      <c r="AL2780" s="11"/>
      <c r="AM2780" s="11"/>
      <c r="AN2780" s="11"/>
      <c r="AO2780" s="11"/>
      <c r="AP2780" s="11"/>
      <c r="AQ2780" s="11"/>
      <c r="AR2780" s="11"/>
      <c r="AS2780" s="11"/>
      <c r="AT2780" s="11"/>
      <c r="AU2780" s="11"/>
      <c r="AV2780" s="11"/>
      <c r="AW2780" s="11"/>
      <c r="AX2780" s="11"/>
      <c r="AY2780" s="11"/>
      <c r="AZ2780" s="11"/>
      <c r="BA2780" s="11"/>
      <c r="BB2780" s="11"/>
      <c r="BC2780" s="11"/>
      <c r="BD2780" s="11"/>
      <c r="BE2780" s="11"/>
      <c r="BF2780" s="11"/>
      <c r="BG2780" s="11"/>
      <c r="BH2780" s="11"/>
      <c r="BI2780" s="11"/>
      <c r="BJ2780" s="11"/>
      <c r="BK2780" s="11"/>
      <c r="BL2780" s="11"/>
      <c r="BM2780" s="11"/>
      <c r="BN2780" s="11"/>
      <c r="BO2780" s="11"/>
      <c r="BP2780" s="1" t="str">
        <v>0- Port Costs</v>
      </c>
      <c r="BT2780" s="1" t="str">
        <v>0- Port Value</v>
      </c>
      <c r="BU2780" s="11"/>
    </row>
    <row r="2781" spans="8:73" hidden="1" outlineLevel="1" x14ac:dyDescent="0.3">
      <c r="H2781" s="1" t="str">
        <v>0 - BM Costs</v>
      </c>
      <c r="L2781" s="1" t="str">
        <v>0 - BM Port</v>
      </c>
      <c r="N2781" s="1" t="str">
        <v>0 - Port Assets</v>
      </c>
      <c r="O2781" s="11"/>
      <c r="P2781" s="11"/>
      <c r="Q2781" s="11"/>
      <c r="R2781" s="11"/>
      <c r="S2781" s="11"/>
      <c r="T2781" s="11"/>
      <c r="U2781" s="11"/>
      <c r="V2781" s="11"/>
      <c r="W2781" s="11"/>
      <c r="X2781" s="11"/>
      <c r="Y2781" s="11"/>
      <c r="Z2781" s="11"/>
      <c r="AA2781" s="11"/>
      <c r="AB2781" s="11"/>
      <c r="AC2781" s="11"/>
      <c r="AD2781" s="11"/>
      <c r="AE2781" s="11"/>
      <c r="AF2781" s="11"/>
      <c r="AG2781" s="11"/>
      <c r="AH2781" s="11"/>
      <c r="AI2781" s="11"/>
      <c r="AJ2781" s="11"/>
      <c r="AK2781" s="11"/>
      <c r="AL2781" s="11"/>
      <c r="AM2781" s="11"/>
      <c r="AN2781" s="11"/>
      <c r="AO2781" s="11"/>
      <c r="AP2781" s="11"/>
      <c r="AQ2781" s="11"/>
      <c r="AR2781" s="11"/>
      <c r="AS2781" s="11"/>
      <c r="AT2781" s="11"/>
      <c r="AU2781" s="11"/>
      <c r="AV2781" s="11"/>
      <c r="AW2781" s="11"/>
      <c r="AX2781" s="11"/>
      <c r="AY2781" s="11"/>
      <c r="AZ2781" s="11"/>
      <c r="BA2781" s="11"/>
      <c r="BB2781" s="11"/>
      <c r="BC2781" s="11"/>
      <c r="BD2781" s="11"/>
      <c r="BE2781" s="11"/>
      <c r="BF2781" s="11"/>
      <c r="BG2781" s="11"/>
      <c r="BH2781" s="11"/>
      <c r="BI2781" s="11"/>
      <c r="BJ2781" s="11"/>
      <c r="BK2781" s="11"/>
      <c r="BL2781" s="11"/>
      <c r="BM2781" s="11"/>
      <c r="BN2781" s="11"/>
      <c r="BO2781" s="11"/>
      <c r="BP2781" s="1" t="str">
        <v>0- Port Costs</v>
      </c>
      <c r="BT2781" s="1" t="str">
        <v>0- Port Value</v>
      </c>
      <c r="BU2781" s="11"/>
    </row>
    <row r="2782" spans="8:73" hidden="1" outlineLevel="1" x14ac:dyDescent="0.3">
      <c r="H2782" s="1" t="str">
        <v>0 - BM Costs</v>
      </c>
      <c r="L2782" s="1" t="str">
        <v>0 - BM Port</v>
      </c>
      <c r="N2782" s="1" t="str">
        <v>0 - Port Assets</v>
      </c>
      <c r="O2782" s="11"/>
      <c r="P2782" s="11"/>
      <c r="Q2782" s="11"/>
      <c r="R2782" s="11"/>
      <c r="S2782" s="11"/>
      <c r="T2782" s="11"/>
      <c r="U2782" s="11"/>
      <c r="V2782" s="11"/>
      <c r="W2782" s="11"/>
      <c r="X2782" s="11"/>
      <c r="Y2782" s="11"/>
      <c r="Z2782" s="11"/>
      <c r="AA2782" s="11"/>
      <c r="AB2782" s="11"/>
      <c r="AC2782" s="11"/>
      <c r="AD2782" s="11"/>
      <c r="AE2782" s="11"/>
      <c r="AF2782" s="11"/>
      <c r="AG2782" s="11"/>
      <c r="AH2782" s="11"/>
      <c r="AI2782" s="11"/>
      <c r="AJ2782" s="11"/>
      <c r="AK2782" s="11"/>
      <c r="AL2782" s="11"/>
      <c r="AM2782" s="11"/>
      <c r="AN2782" s="11"/>
      <c r="AO2782" s="11"/>
      <c r="AP2782" s="11"/>
      <c r="AQ2782" s="11"/>
      <c r="AR2782" s="11"/>
      <c r="AS2782" s="11"/>
      <c r="AT2782" s="11"/>
      <c r="AU2782" s="11"/>
      <c r="AV2782" s="11"/>
      <c r="AW2782" s="11"/>
      <c r="AX2782" s="11"/>
      <c r="AY2782" s="11"/>
      <c r="AZ2782" s="11"/>
      <c r="BA2782" s="11"/>
      <c r="BB2782" s="11"/>
      <c r="BC2782" s="11"/>
      <c r="BD2782" s="11"/>
      <c r="BE2782" s="11"/>
      <c r="BF2782" s="11"/>
      <c r="BG2782" s="11"/>
      <c r="BH2782" s="11"/>
      <c r="BI2782" s="11"/>
      <c r="BJ2782" s="11"/>
      <c r="BK2782" s="11"/>
      <c r="BL2782" s="11"/>
      <c r="BM2782" s="11"/>
      <c r="BN2782" s="11"/>
      <c r="BO2782" s="11"/>
      <c r="BP2782" s="1" t="str">
        <v>0- Port Costs</v>
      </c>
      <c r="BT2782" s="1" t="str">
        <v>0- Port Value</v>
      </c>
      <c r="BU2782" s="11"/>
    </row>
    <row r="2783" spans="8:73" hidden="1" outlineLevel="1" x14ac:dyDescent="0.3">
      <c r="H2783" s="1" t="str">
        <v>0 - BM Costs</v>
      </c>
      <c r="L2783" s="1" t="str">
        <v>0 - BM Port</v>
      </c>
      <c r="N2783" s="1" t="str">
        <v>0 - Port Assets</v>
      </c>
      <c r="O2783" s="11"/>
      <c r="P2783" s="11"/>
      <c r="Q2783" s="11"/>
      <c r="R2783" s="11"/>
      <c r="S2783" s="11"/>
      <c r="T2783" s="11"/>
      <c r="U2783" s="11"/>
      <c r="V2783" s="11"/>
      <c r="W2783" s="11"/>
      <c r="X2783" s="11"/>
      <c r="Y2783" s="11"/>
      <c r="Z2783" s="11"/>
      <c r="AA2783" s="11"/>
      <c r="AB2783" s="11"/>
      <c r="AC2783" s="11"/>
      <c r="AD2783" s="11"/>
      <c r="AE2783" s="11"/>
      <c r="AF2783" s="11"/>
      <c r="AG2783" s="11"/>
      <c r="AH2783" s="11"/>
      <c r="AI2783" s="11"/>
      <c r="AJ2783" s="11"/>
      <c r="AK2783" s="11"/>
      <c r="AL2783" s="11"/>
      <c r="AM2783" s="11"/>
      <c r="AN2783" s="11"/>
      <c r="AO2783" s="11"/>
      <c r="AP2783" s="11"/>
      <c r="AQ2783" s="11"/>
      <c r="AR2783" s="11"/>
      <c r="AS2783" s="11"/>
      <c r="AT2783" s="11"/>
      <c r="AU2783" s="11"/>
      <c r="AV2783" s="11"/>
      <c r="AW2783" s="11"/>
      <c r="AX2783" s="11"/>
      <c r="AY2783" s="11"/>
      <c r="AZ2783" s="11"/>
      <c r="BA2783" s="11"/>
      <c r="BB2783" s="11"/>
      <c r="BC2783" s="11"/>
      <c r="BD2783" s="11"/>
      <c r="BE2783" s="11"/>
      <c r="BF2783" s="11"/>
      <c r="BG2783" s="11"/>
      <c r="BH2783" s="11"/>
      <c r="BI2783" s="11"/>
      <c r="BJ2783" s="11"/>
      <c r="BK2783" s="11"/>
      <c r="BL2783" s="11"/>
      <c r="BM2783" s="11"/>
      <c r="BN2783" s="11"/>
      <c r="BO2783" s="11"/>
      <c r="BP2783" s="1" t="str">
        <v>0- Port Costs</v>
      </c>
      <c r="BT2783" s="1" t="str">
        <v>0- Port Value</v>
      </c>
      <c r="BU2783" s="11"/>
    </row>
    <row r="2784" spans="8:73" hidden="1" outlineLevel="1" x14ac:dyDescent="0.3">
      <c r="H2784" s="1" t="str">
        <v>0 - BM Costs</v>
      </c>
      <c r="L2784" s="1" t="str">
        <v>0 - BM Port</v>
      </c>
      <c r="N2784" s="1" t="str">
        <v>0 - Port Assets</v>
      </c>
      <c r="O2784" s="11"/>
      <c r="P2784" s="11"/>
      <c r="Q2784" s="11"/>
      <c r="R2784" s="11"/>
      <c r="S2784" s="11"/>
      <c r="T2784" s="11"/>
      <c r="U2784" s="11"/>
      <c r="V2784" s="11"/>
      <c r="W2784" s="11"/>
      <c r="X2784" s="11"/>
      <c r="Y2784" s="11"/>
      <c r="Z2784" s="11"/>
      <c r="AA2784" s="11"/>
      <c r="AB2784" s="11"/>
      <c r="AC2784" s="11"/>
      <c r="AD2784" s="11"/>
      <c r="AE2784" s="11"/>
      <c r="AF2784" s="11"/>
      <c r="AG2784" s="11"/>
      <c r="AH2784" s="11"/>
      <c r="AI2784" s="11"/>
      <c r="AJ2784" s="11"/>
      <c r="AK2784" s="11"/>
      <c r="AL2784" s="11"/>
      <c r="AM2784" s="11"/>
      <c r="AN2784" s="11"/>
      <c r="AO2784" s="11"/>
      <c r="AP2784" s="11"/>
      <c r="AQ2784" s="11"/>
      <c r="AR2784" s="11"/>
      <c r="AS2784" s="11"/>
      <c r="AT2784" s="11"/>
      <c r="AU2784" s="11"/>
      <c r="AV2784" s="11"/>
      <c r="AW2784" s="11"/>
      <c r="AX2784" s="11"/>
      <c r="AY2784" s="11"/>
      <c r="AZ2784" s="11"/>
      <c r="BA2784" s="11"/>
      <c r="BB2784" s="11"/>
      <c r="BC2784" s="11"/>
      <c r="BD2784" s="11"/>
      <c r="BE2784" s="11"/>
      <c r="BF2784" s="11"/>
      <c r="BG2784" s="11"/>
      <c r="BH2784" s="11"/>
      <c r="BI2784" s="11"/>
      <c r="BJ2784" s="11"/>
      <c r="BK2784" s="11"/>
      <c r="BL2784" s="11"/>
      <c r="BM2784" s="11"/>
      <c r="BN2784" s="11"/>
      <c r="BO2784" s="11"/>
      <c r="BP2784" s="1" t="str">
        <v>0- Port Costs</v>
      </c>
      <c r="BT2784" s="1" t="str">
        <v>0- Port Value</v>
      </c>
      <c r="BU2784" s="11"/>
    </row>
    <row r="2785" spans="8:73" hidden="1" outlineLevel="1" x14ac:dyDescent="0.3">
      <c r="H2785" s="1" t="str">
        <v>0 - BM Costs</v>
      </c>
      <c r="L2785" s="1" t="str">
        <v>0 - BM Port</v>
      </c>
      <c r="N2785" s="1" t="str">
        <v>0 - Port Assets</v>
      </c>
      <c r="O2785" s="11"/>
      <c r="P2785" s="11"/>
      <c r="Q2785" s="11"/>
      <c r="R2785" s="11"/>
      <c r="S2785" s="11"/>
      <c r="T2785" s="11"/>
      <c r="U2785" s="11"/>
      <c r="V2785" s="11"/>
      <c r="W2785" s="11"/>
      <c r="X2785" s="11"/>
      <c r="Y2785" s="11"/>
      <c r="Z2785" s="11"/>
      <c r="AA2785" s="11"/>
      <c r="AB2785" s="11"/>
      <c r="AC2785" s="11"/>
      <c r="AD2785" s="11"/>
      <c r="AE2785" s="11"/>
      <c r="AF2785" s="11"/>
      <c r="AG2785" s="11"/>
      <c r="AH2785" s="11"/>
      <c r="AI2785" s="11"/>
      <c r="AJ2785" s="11"/>
      <c r="AK2785" s="11"/>
      <c r="AL2785" s="11"/>
      <c r="AM2785" s="11"/>
      <c r="AN2785" s="11"/>
      <c r="AO2785" s="11"/>
      <c r="AP2785" s="11"/>
      <c r="AQ2785" s="11"/>
      <c r="AR2785" s="11"/>
      <c r="AS2785" s="11"/>
      <c r="AT2785" s="11"/>
      <c r="AU2785" s="11"/>
      <c r="AV2785" s="11"/>
      <c r="AW2785" s="11"/>
      <c r="AX2785" s="11"/>
      <c r="AY2785" s="11"/>
      <c r="AZ2785" s="11"/>
      <c r="BA2785" s="11"/>
      <c r="BB2785" s="11"/>
      <c r="BC2785" s="11"/>
      <c r="BD2785" s="11"/>
      <c r="BE2785" s="11"/>
      <c r="BF2785" s="11"/>
      <c r="BG2785" s="11"/>
      <c r="BH2785" s="11"/>
      <c r="BI2785" s="11"/>
      <c r="BJ2785" s="11"/>
      <c r="BK2785" s="11"/>
      <c r="BL2785" s="11"/>
      <c r="BM2785" s="11"/>
      <c r="BN2785" s="11"/>
      <c r="BO2785" s="11"/>
      <c r="BP2785" s="1" t="str">
        <v>0- Port Costs</v>
      </c>
      <c r="BT2785" s="1" t="str">
        <v>0- Port Value</v>
      </c>
      <c r="BU2785" s="11"/>
    </row>
    <row r="2786" spans="8:73" hidden="1" outlineLevel="1" x14ac:dyDescent="0.3">
      <c r="H2786" s="1" t="str">
        <v>0 - BM Costs</v>
      </c>
      <c r="L2786" s="1" t="str">
        <v>0 - BM Port</v>
      </c>
      <c r="N2786" s="1" t="str">
        <v>0 - Port Assets</v>
      </c>
      <c r="O2786" s="11"/>
      <c r="P2786" s="11"/>
      <c r="Q2786" s="11"/>
      <c r="R2786" s="11"/>
      <c r="S2786" s="11"/>
      <c r="T2786" s="11"/>
      <c r="U2786" s="11"/>
      <c r="V2786" s="11"/>
      <c r="W2786" s="11"/>
      <c r="X2786" s="11"/>
      <c r="Y2786" s="11"/>
      <c r="Z2786" s="11"/>
      <c r="AA2786" s="11"/>
      <c r="AB2786" s="11"/>
      <c r="AC2786" s="11"/>
      <c r="AD2786" s="11"/>
      <c r="AE2786" s="11"/>
      <c r="AF2786" s="11"/>
      <c r="AG2786" s="11"/>
      <c r="AH2786" s="11"/>
      <c r="AI2786" s="11"/>
      <c r="AJ2786" s="11"/>
      <c r="AK2786" s="11"/>
      <c r="AL2786" s="11"/>
      <c r="AM2786" s="11"/>
      <c r="AN2786" s="11"/>
      <c r="AO2786" s="11"/>
      <c r="AP2786" s="11"/>
      <c r="AQ2786" s="11"/>
      <c r="AR2786" s="11"/>
      <c r="AS2786" s="11"/>
      <c r="AT2786" s="11"/>
      <c r="AU2786" s="11"/>
      <c r="AV2786" s="11"/>
      <c r="AW2786" s="11"/>
      <c r="AX2786" s="11"/>
      <c r="AY2786" s="11"/>
      <c r="AZ2786" s="11"/>
      <c r="BA2786" s="11"/>
      <c r="BB2786" s="11"/>
      <c r="BC2786" s="11"/>
      <c r="BD2786" s="11"/>
      <c r="BE2786" s="11"/>
      <c r="BF2786" s="11"/>
      <c r="BG2786" s="11"/>
      <c r="BH2786" s="11"/>
      <c r="BI2786" s="11"/>
      <c r="BJ2786" s="11"/>
      <c r="BK2786" s="11"/>
      <c r="BL2786" s="11"/>
      <c r="BM2786" s="11"/>
      <c r="BN2786" s="11"/>
      <c r="BO2786" s="11"/>
      <c r="BP2786" s="1" t="str">
        <v>0- Port Costs</v>
      </c>
      <c r="BT2786" s="1" t="str">
        <v>0- Port Value</v>
      </c>
      <c r="BU2786" s="11"/>
    </row>
    <row r="2787" spans="8:73" hidden="1" outlineLevel="1" x14ac:dyDescent="0.3">
      <c r="H2787" s="1" t="str">
        <v>0 - BM Costs</v>
      </c>
      <c r="L2787" s="1" t="str">
        <v>0 - BM Port</v>
      </c>
      <c r="N2787" s="1" t="str">
        <v>0 - Port Assets</v>
      </c>
      <c r="O2787" s="11"/>
      <c r="P2787" s="11"/>
      <c r="Q2787" s="11"/>
      <c r="R2787" s="11"/>
      <c r="S2787" s="11"/>
      <c r="T2787" s="11"/>
      <c r="U2787" s="11"/>
      <c r="V2787" s="11"/>
      <c r="W2787" s="11"/>
      <c r="X2787" s="11"/>
      <c r="Y2787" s="11"/>
      <c r="Z2787" s="11"/>
      <c r="AA2787" s="11"/>
      <c r="AB2787" s="11"/>
      <c r="AC2787" s="11"/>
      <c r="AD2787" s="11"/>
      <c r="AE2787" s="11"/>
      <c r="AF2787" s="11"/>
      <c r="AG2787" s="11"/>
      <c r="AH2787" s="11"/>
      <c r="AI2787" s="11"/>
      <c r="AJ2787" s="11"/>
      <c r="AK2787" s="11"/>
      <c r="AL2787" s="11"/>
      <c r="AM2787" s="11"/>
      <c r="AN2787" s="11"/>
      <c r="AO2787" s="11"/>
      <c r="AP2787" s="11"/>
      <c r="AQ2787" s="11"/>
      <c r="AR2787" s="11"/>
      <c r="AS2787" s="11"/>
      <c r="AT2787" s="11"/>
      <c r="AU2787" s="11"/>
      <c r="AV2787" s="11"/>
      <c r="AW2787" s="11"/>
      <c r="AX2787" s="11"/>
      <c r="AY2787" s="11"/>
      <c r="AZ2787" s="11"/>
      <c r="BA2787" s="11"/>
      <c r="BB2787" s="11"/>
      <c r="BC2787" s="11"/>
      <c r="BD2787" s="11"/>
      <c r="BE2787" s="11"/>
      <c r="BF2787" s="11"/>
      <c r="BG2787" s="11"/>
      <c r="BH2787" s="11"/>
      <c r="BI2787" s="11"/>
      <c r="BJ2787" s="11"/>
      <c r="BK2787" s="11"/>
      <c r="BL2787" s="11"/>
      <c r="BM2787" s="11"/>
      <c r="BN2787" s="11"/>
      <c r="BO2787" s="11"/>
      <c r="BP2787" s="1" t="str">
        <v>0- Port Costs</v>
      </c>
      <c r="BT2787" s="1" t="str">
        <v>0- Port Value</v>
      </c>
      <c r="BU2787" s="11"/>
    </row>
    <row r="2788" spans="8:73" hidden="1" outlineLevel="1" x14ac:dyDescent="0.3">
      <c r="H2788" s="1" t="str">
        <v>0 - BM Costs</v>
      </c>
      <c r="L2788" s="1" t="str">
        <v>0 - BM Port</v>
      </c>
      <c r="N2788" s="1" t="str">
        <v>0 - Port Assets</v>
      </c>
      <c r="O2788" s="11"/>
      <c r="P2788" s="11"/>
      <c r="Q2788" s="11"/>
      <c r="R2788" s="11"/>
      <c r="S2788" s="11"/>
      <c r="T2788" s="11"/>
      <c r="U2788" s="11"/>
      <c r="V2788" s="11"/>
      <c r="W2788" s="11"/>
      <c r="X2788" s="11"/>
      <c r="Y2788" s="11"/>
      <c r="Z2788" s="11"/>
      <c r="AA2788" s="11"/>
      <c r="AB2788" s="11"/>
      <c r="AC2788" s="11"/>
      <c r="AD2788" s="11"/>
      <c r="AE2788" s="11"/>
      <c r="AF2788" s="11"/>
      <c r="AG2788" s="11"/>
      <c r="AH2788" s="11"/>
      <c r="AI2788" s="11"/>
      <c r="AJ2788" s="11"/>
      <c r="AK2788" s="11"/>
      <c r="AL2788" s="11"/>
      <c r="AM2788" s="11"/>
      <c r="AN2788" s="11"/>
      <c r="AO2788" s="11"/>
      <c r="AP2788" s="11"/>
      <c r="AQ2788" s="11"/>
      <c r="AR2788" s="11"/>
      <c r="AS2788" s="11"/>
      <c r="AT2788" s="11"/>
      <c r="AU2788" s="11"/>
      <c r="AV2788" s="11"/>
      <c r="AW2788" s="11"/>
      <c r="AX2788" s="11"/>
      <c r="AY2788" s="11"/>
      <c r="AZ2788" s="11"/>
      <c r="BA2788" s="11"/>
      <c r="BB2788" s="11"/>
      <c r="BC2788" s="11"/>
      <c r="BD2788" s="11"/>
      <c r="BE2788" s="11"/>
      <c r="BF2788" s="11"/>
      <c r="BG2788" s="11"/>
      <c r="BH2788" s="11"/>
      <c r="BI2788" s="11"/>
      <c r="BJ2788" s="11"/>
      <c r="BK2788" s="11"/>
      <c r="BL2788" s="11"/>
      <c r="BM2788" s="11"/>
      <c r="BN2788" s="11"/>
      <c r="BO2788" s="11"/>
      <c r="BP2788" s="1" t="str">
        <v>0- Port Costs</v>
      </c>
      <c r="BT2788" s="1" t="str">
        <v>0- Port Value</v>
      </c>
      <c r="BU2788" s="11"/>
    </row>
    <row r="2789" spans="8:73" hidden="1" outlineLevel="1" x14ac:dyDescent="0.3">
      <c r="H2789" s="1" t="str">
        <v>0 - BM Costs</v>
      </c>
      <c r="L2789" s="1" t="str">
        <v>0 - BM Port</v>
      </c>
      <c r="N2789" s="1" t="str">
        <v>0 - Port Assets</v>
      </c>
      <c r="O2789" s="11"/>
      <c r="P2789" s="11"/>
      <c r="Q2789" s="11"/>
      <c r="R2789" s="11"/>
      <c r="S2789" s="11"/>
      <c r="T2789" s="11"/>
      <c r="U2789" s="11"/>
      <c r="V2789" s="11"/>
      <c r="W2789" s="11"/>
      <c r="X2789" s="11"/>
      <c r="Y2789" s="11"/>
      <c r="Z2789" s="11"/>
      <c r="AA2789" s="11"/>
      <c r="AB2789" s="11"/>
      <c r="AC2789" s="11"/>
      <c r="AD2789" s="11"/>
      <c r="AE2789" s="11"/>
      <c r="AF2789" s="11"/>
      <c r="AG2789" s="11"/>
      <c r="AH2789" s="11"/>
      <c r="AI2789" s="11"/>
      <c r="AJ2789" s="11"/>
      <c r="AK2789" s="11"/>
      <c r="AL2789" s="11"/>
      <c r="AM2789" s="11"/>
      <c r="AN2789" s="11"/>
      <c r="AO2789" s="11"/>
      <c r="AP2789" s="11"/>
      <c r="AQ2789" s="11"/>
      <c r="AR2789" s="11"/>
      <c r="AS2789" s="11"/>
      <c r="AT2789" s="11"/>
      <c r="AU2789" s="11"/>
      <c r="AV2789" s="11"/>
      <c r="AW2789" s="11"/>
      <c r="AX2789" s="11"/>
      <c r="AY2789" s="11"/>
      <c r="AZ2789" s="11"/>
      <c r="BA2789" s="11"/>
      <c r="BB2789" s="11"/>
      <c r="BC2789" s="11"/>
      <c r="BD2789" s="11"/>
      <c r="BE2789" s="11"/>
      <c r="BF2789" s="11"/>
      <c r="BG2789" s="11"/>
      <c r="BH2789" s="11"/>
      <c r="BI2789" s="11"/>
      <c r="BJ2789" s="11"/>
      <c r="BK2789" s="11"/>
      <c r="BL2789" s="11"/>
      <c r="BM2789" s="11"/>
      <c r="BN2789" s="11"/>
      <c r="BO2789" s="11"/>
      <c r="BP2789" s="1" t="str">
        <v>0- Port Costs</v>
      </c>
      <c r="BT2789" s="1" t="str">
        <v>0- Port Value</v>
      </c>
      <c r="BU2789" s="11"/>
    </row>
    <row r="2790" spans="8:73" hidden="1" outlineLevel="1" x14ac:dyDescent="0.3">
      <c r="H2790" s="1" t="str">
        <v>0 - BM Costs</v>
      </c>
      <c r="L2790" s="1" t="str">
        <v>0 - BM Port</v>
      </c>
      <c r="N2790" s="1" t="str">
        <v>0 - Port Assets</v>
      </c>
      <c r="O2790" s="11"/>
      <c r="P2790" s="11"/>
      <c r="Q2790" s="11"/>
      <c r="R2790" s="11"/>
      <c r="S2790" s="11"/>
      <c r="T2790" s="11"/>
      <c r="U2790" s="11"/>
      <c r="V2790" s="11"/>
      <c r="W2790" s="11"/>
      <c r="X2790" s="11"/>
      <c r="Y2790" s="11"/>
      <c r="Z2790" s="11"/>
      <c r="AA2790" s="11"/>
      <c r="AB2790" s="11"/>
      <c r="AC2790" s="11"/>
      <c r="AD2790" s="11"/>
      <c r="AE2790" s="11"/>
      <c r="AF2790" s="11"/>
      <c r="AG2790" s="11"/>
      <c r="AH2790" s="11"/>
      <c r="AI2790" s="11"/>
      <c r="AJ2790" s="11"/>
      <c r="AK2790" s="11"/>
      <c r="AL2790" s="11"/>
      <c r="AM2790" s="11"/>
      <c r="AN2790" s="11"/>
      <c r="AO2790" s="11"/>
      <c r="AP2790" s="11"/>
      <c r="AQ2790" s="11"/>
      <c r="AR2790" s="11"/>
      <c r="AS2790" s="11"/>
      <c r="AT2790" s="11"/>
      <c r="AU2790" s="11"/>
      <c r="AV2790" s="11"/>
      <c r="AW2790" s="11"/>
      <c r="AX2790" s="11"/>
      <c r="AY2790" s="11"/>
      <c r="AZ2790" s="11"/>
      <c r="BA2790" s="11"/>
      <c r="BB2790" s="11"/>
      <c r="BC2790" s="11"/>
      <c r="BD2790" s="11"/>
      <c r="BE2790" s="11"/>
      <c r="BF2790" s="11"/>
      <c r="BG2790" s="11"/>
      <c r="BH2790" s="11"/>
      <c r="BI2790" s="11"/>
      <c r="BJ2790" s="11"/>
      <c r="BK2790" s="11"/>
      <c r="BL2790" s="11"/>
      <c r="BM2790" s="11"/>
      <c r="BN2790" s="11"/>
      <c r="BO2790" s="11"/>
      <c r="BP2790" s="1" t="str">
        <v>0- Port Costs</v>
      </c>
      <c r="BT2790" s="1" t="str">
        <v>0- Port Value</v>
      </c>
      <c r="BU2790" s="11"/>
    </row>
    <row r="2791" spans="8:73" hidden="1" outlineLevel="1" x14ac:dyDescent="0.3">
      <c r="H2791" s="1" t="str">
        <v>0 - BM Costs</v>
      </c>
      <c r="L2791" s="1" t="str">
        <v>0 - BM Port</v>
      </c>
      <c r="N2791" s="1" t="str">
        <v>0 - Port Assets</v>
      </c>
      <c r="O2791" s="11"/>
      <c r="P2791" s="11"/>
      <c r="Q2791" s="11"/>
      <c r="R2791" s="11"/>
      <c r="S2791" s="11"/>
      <c r="T2791" s="11"/>
      <c r="U2791" s="11"/>
      <c r="V2791" s="11"/>
      <c r="W2791" s="11"/>
      <c r="X2791" s="11"/>
      <c r="Y2791" s="11"/>
      <c r="Z2791" s="11"/>
      <c r="AA2791" s="11"/>
      <c r="AB2791" s="11"/>
      <c r="AC2791" s="11"/>
      <c r="AD2791" s="11"/>
      <c r="AE2791" s="11"/>
      <c r="AF2791" s="11"/>
      <c r="AG2791" s="11"/>
      <c r="AH2791" s="11"/>
      <c r="AI2791" s="11"/>
      <c r="AJ2791" s="11"/>
      <c r="AK2791" s="11"/>
      <c r="AL2791" s="11"/>
      <c r="AM2791" s="11"/>
      <c r="AN2791" s="11"/>
      <c r="AO2791" s="11"/>
      <c r="AP2791" s="11"/>
      <c r="AQ2791" s="11"/>
      <c r="AR2791" s="11"/>
      <c r="AS2791" s="11"/>
      <c r="AT2791" s="11"/>
      <c r="AU2791" s="11"/>
      <c r="AV2791" s="11"/>
      <c r="AW2791" s="11"/>
      <c r="AX2791" s="11"/>
      <c r="AY2791" s="11"/>
      <c r="AZ2791" s="11"/>
      <c r="BA2791" s="11"/>
      <c r="BB2791" s="11"/>
      <c r="BC2791" s="11"/>
      <c r="BD2791" s="11"/>
      <c r="BE2791" s="11"/>
      <c r="BF2791" s="11"/>
      <c r="BG2791" s="11"/>
      <c r="BH2791" s="11"/>
      <c r="BI2791" s="11"/>
      <c r="BJ2791" s="11"/>
      <c r="BK2791" s="11"/>
      <c r="BL2791" s="11"/>
      <c r="BM2791" s="11"/>
      <c r="BN2791" s="11"/>
      <c r="BO2791" s="11"/>
      <c r="BP2791" s="1" t="str">
        <v>0- Port Costs</v>
      </c>
      <c r="BT2791" s="1" t="str">
        <v>0- Port Value</v>
      </c>
      <c r="BU2791" s="11"/>
    </row>
    <row r="2792" spans="8:73" hidden="1" outlineLevel="1" x14ac:dyDescent="0.3">
      <c r="H2792" s="1" t="str">
        <v>0 - BM Costs</v>
      </c>
      <c r="L2792" s="1" t="str">
        <v>0 - BM Port</v>
      </c>
      <c r="N2792" s="1" t="str">
        <v>0 - Port Assets</v>
      </c>
      <c r="O2792" s="11"/>
      <c r="P2792" s="11"/>
      <c r="Q2792" s="11"/>
      <c r="R2792" s="11"/>
      <c r="S2792" s="11"/>
      <c r="T2792" s="11"/>
      <c r="U2792" s="11"/>
      <c r="V2792" s="11"/>
      <c r="W2792" s="11"/>
      <c r="X2792" s="11"/>
      <c r="Y2792" s="11"/>
      <c r="Z2792" s="11"/>
      <c r="AA2792" s="11"/>
      <c r="AB2792" s="11"/>
      <c r="AC2792" s="11"/>
      <c r="AD2792" s="11"/>
      <c r="AE2792" s="11"/>
      <c r="AF2792" s="11"/>
      <c r="AG2792" s="11"/>
      <c r="AH2792" s="11"/>
      <c r="AI2792" s="11"/>
      <c r="AJ2792" s="11"/>
      <c r="AK2792" s="11"/>
      <c r="AL2792" s="11"/>
      <c r="AM2792" s="11"/>
      <c r="AN2792" s="11"/>
      <c r="AO2792" s="11"/>
      <c r="AP2792" s="11"/>
      <c r="AQ2792" s="11"/>
      <c r="AR2792" s="11"/>
      <c r="AS2792" s="11"/>
      <c r="AT2792" s="11"/>
      <c r="AU2792" s="11"/>
      <c r="AV2792" s="11"/>
      <c r="AW2792" s="11"/>
      <c r="AX2792" s="11"/>
      <c r="AY2792" s="11"/>
      <c r="AZ2792" s="11"/>
      <c r="BA2792" s="11"/>
      <c r="BB2792" s="11"/>
      <c r="BC2792" s="11"/>
      <c r="BD2792" s="11"/>
      <c r="BE2792" s="11"/>
      <c r="BF2792" s="11"/>
      <c r="BG2792" s="11"/>
      <c r="BH2792" s="11"/>
      <c r="BI2792" s="11"/>
      <c r="BJ2792" s="11"/>
      <c r="BK2792" s="11"/>
      <c r="BL2792" s="11"/>
      <c r="BM2792" s="11"/>
      <c r="BN2792" s="11"/>
      <c r="BO2792" s="11"/>
      <c r="BP2792" s="1" t="str">
        <v>0- Port Costs</v>
      </c>
      <c r="BT2792" s="1" t="str">
        <v>0- Port Value</v>
      </c>
      <c r="BU2792" s="11"/>
    </row>
    <row r="2793" spans="8:73" hidden="1" outlineLevel="1" x14ac:dyDescent="0.3">
      <c r="H2793" s="1" t="str">
        <v>0 - BM Costs</v>
      </c>
      <c r="L2793" s="1" t="str">
        <v>0 - BM Port</v>
      </c>
      <c r="N2793" s="1" t="str">
        <v>0 - Port Assets</v>
      </c>
      <c r="O2793" s="11"/>
      <c r="P2793" s="11"/>
      <c r="Q2793" s="11"/>
      <c r="R2793" s="11"/>
      <c r="S2793" s="11"/>
      <c r="T2793" s="11"/>
      <c r="U2793" s="11"/>
      <c r="V2793" s="11"/>
      <c r="W2793" s="11"/>
      <c r="X2793" s="11"/>
      <c r="Y2793" s="11"/>
      <c r="Z2793" s="11"/>
      <c r="AA2793" s="11"/>
      <c r="AB2793" s="11"/>
      <c r="AC2793" s="11"/>
      <c r="AD2793" s="11"/>
      <c r="AE2793" s="11"/>
      <c r="AF2793" s="11"/>
      <c r="AG2793" s="11"/>
      <c r="AH2793" s="11"/>
      <c r="AI2793" s="11"/>
      <c r="AJ2793" s="11"/>
      <c r="AK2793" s="11"/>
      <c r="AL2793" s="11"/>
      <c r="AM2793" s="11"/>
      <c r="AN2793" s="11"/>
      <c r="AO2793" s="11"/>
      <c r="AP2793" s="11"/>
      <c r="AQ2793" s="11"/>
      <c r="AR2793" s="11"/>
      <c r="AS2793" s="11"/>
      <c r="AT2793" s="11"/>
      <c r="AU2793" s="11"/>
      <c r="AV2793" s="11"/>
      <c r="AW2793" s="11"/>
      <c r="AX2793" s="11"/>
      <c r="AY2793" s="11"/>
      <c r="AZ2793" s="11"/>
      <c r="BA2793" s="11"/>
      <c r="BB2793" s="11"/>
      <c r="BC2793" s="11"/>
      <c r="BD2793" s="11"/>
      <c r="BE2793" s="11"/>
      <c r="BF2793" s="11"/>
      <c r="BG2793" s="11"/>
      <c r="BH2793" s="11"/>
      <c r="BI2793" s="11"/>
      <c r="BJ2793" s="11"/>
      <c r="BK2793" s="11"/>
      <c r="BL2793" s="11"/>
      <c r="BM2793" s="11"/>
      <c r="BN2793" s="11"/>
      <c r="BO2793" s="11"/>
      <c r="BP2793" s="1" t="str">
        <v>0- Port Costs</v>
      </c>
      <c r="BT2793" s="1" t="str">
        <v>0- Port Value</v>
      </c>
      <c r="BU2793" s="11"/>
    </row>
    <row r="2794" spans="8:73" hidden="1" outlineLevel="1" x14ac:dyDescent="0.3">
      <c r="H2794" s="1" t="str">
        <v>0 - BM Costs</v>
      </c>
      <c r="L2794" s="1" t="str">
        <v>0 - BM Port</v>
      </c>
      <c r="N2794" s="1" t="str">
        <v>0 - Port Assets</v>
      </c>
      <c r="O2794" s="11"/>
      <c r="P2794" s="11"/>
      <c r="Q2794" s="11"/>
      <c r="R2794" s="11"/>
      <c r="S2794" s="11"/>
      <c r="T2794" s="11"/>
      <c r="U2794" s="11"/>
      <c r="V2794" s="11"/>
      <c r="W2794" s="11"/>
      <c r="X2794" s="11"/>
      <c r="Y2794" s="11"/>
      <c r="Z2794" s="11"/>
      <c r="AA2794" s="11"/>
      <c r="AB2794" s="11"/>
      <c r="AC2794" s="11"/>
      <c r="AD2794" s="11"/>
      <c r="AE2794" s="11"/>
      <c r="AF2794" s="11"/>
      <c r="AG2794" s="11"/>
      <c r="AH2794" s="11"/>
      <c r="AI2794" s="11"/>
      <c r="AJ2794" s="11"/>
      <c r="AK2794" s="11"/>
      <c r="AL2794" s="11"/>
      <c r="AM2794" s="11"/>
      <c r="AN2794" s="11"/>
      <c r="AO2794" s="11"/>
      <c r="AP2794" s="11"/>
      <c r="AQ2794" s="11"/>
      <c r="AR2794" s="11"/>
      <c r="AS2794" s="11"/>
      <c r="AT2794" s="11"/>
      <c r="AU2794" s="11"/>
      <c r="AV2794" s="11"/>
      <c r="AW2794" s="11"/>
      <c r="AX2794" s="11"/>
      <c r="AY2794" s="11"/>
      <c r="AZ2794" s="11"/>
      <c r="BA2794" s="11"/>
      <c r="BB2794" s="11"/>
      <c r="BC2794" s="11"/>
      <c r="BD2794" s="11"/>
      <c r="BE2794" s="11"/>
      <c r="BF2794" s="11"/>
      <c r="BG2794" s="11"/>
      <c r="BH2794" s="11"/>
      <c r="BI2794" s="11"/>
      <c r="BJ2794" s="11"/>
      <c r="BK2794" s="11"/>
      <c r="BL2794" s="11"/>
      <c r="BM2794" s="11"/>
      <c r="BN2794" s="11"/>
      <c r="BO2794" s="11"/>
      <c r="BP2794" s="1" t="str">
        <v>0- Port Costs</v>
      </c>
      <c r="BT2794" s="1" t="str">
        <v>0- Port Value</v>
      </c>
      <c r="BU2794" s="11"/>
    </row>
    <row r="2795" spans="8:73" hidden="1" outlineLevel="1" x14ac:dyDescent="0.3">
      <c r="H2795" s="1" t="str">
        <v>0 - BM Costs</v>
      </c>
      <c r="L2795" s="1" t="str">
        <v>0 - BM Port</v>
      </c>
      <c r="N2795" s="1" t="str">
        <v>0 - Port Assets</v>
      </c>
      <c r="O2795" s="11"/>
      <c r="P2795" s="11"/>
      <c r="Q2795" s="11"/>
      <c r="R2795" s="11"/>
      <c r="S2795" s="11"/>
      <c r="T2795" s="11"/>
      <c r="U2795" s="11"/>
      <c r="V2795" s="11"/>
      <c r="W2795" s="11"/>
      <c r="X2795" s="11"/>
      <c r="Y2795" s="11"/>
      <c r="Z2795" s="11"/>
      <c r="AA2795" s="11"/>
      <c r="AB2795" s="11"/>
      <c r="AC2795" s="11"/>
      <c r="AD2795" s="11"/>
      <c r="AE2795" s="11"/>
      <c r="AF2795" s="11"/>
      <c r="AG2795" s="11"/>
      <c r="AH2795" s="11"/>
      <c r="AI2795" s="11"/>
      <c r="AJ2795" s="11"/>
      <c r="AK2795" s="11"/>
      <c r="AL2795" s="11"/>
      <c r="AM2795" s="11"/>
      <c r="AN2795" s="11"/>
      <c r="AO2795" s="11"/>
      <c r="AP2795" s="11"/>
      <c r="AQ2795" s="11"/>
      <c r="AR2795" s="11"/>
      <c r="AS2795" s="11"/>
      <c r="AT2795" s="11"/>
      <c r="AU2795" s="11"/>
      <c r="AV2795" s="11"/>
      <c r="AW2795" s="11"/>
      <c r="AX2795" s="11"/>
      <c r="AY2795" s="11"/>
      <c r="AZ2795" s="11"/>
      <c r="BA2795" s="11"/>
      <c r="BB2795" s="11"/>
      <c r="BC2795" s="11"/>
      <c r="BD2795" s="11"/>
      <c r="BE2795" s="11"/>
      <c r="BF2795" s="11"/>
      <c r="BG2795" s="11"/>
      <c r="BH2795" s="11"/>
      <c r="BI2795" s="11"/>
      <c r="BJ2795" s="11"/>
      <c r="BK2795" s="11"/>
      <c r="BL2795" s="11"/>
      <c r="BM2795" s="11"/>
      <c r="BN2795" s="11"/>
      <c r="BO2795" s="11"/>
      <c r="BP2795" s="1" t="str">
        <v>0- Port Costs</v>
      </c>
      <c r="BT2795" s="1" t="str">
        <v>0- Port Value</v>
      </c>
      <c r="BU2795" s="11"/>
    </row>
    <row r="2796" spans="8:73" hidden="1" outlineLevel="1" x14ac:dyDescent="0.3">
      <c r="H2796" s="1" t="str">
        <v>0 - BM Costs</v>
      </c>
      <c r="L2796" s="1" t="str">
        <v>0 - BM Port</v>
      </c>
      <c r="N2796" s="1" t="str">
        <v>0 - Port Assets</v>
      </c>
      <c r="O2796" s="11"/>
      <c r="P2796" s="11"/>
      <c r="Q2796" s="11"/>
      <c r="R2796" s="11"/>
      <c r="S2796" s="11"/>
      <c r="T2796" s="11"/>
      <c r="U2796" s="11"/>
      <c r="V2796" s="11"/>
      <c r="W2796" s="11"/>
      <c r="X2796" s="11"/>
      <c r="Y2796" s="11"/>
      <c r="Z2796" s="11"/>
      <c r="AA2796" s="11"/>
      <c r="AB2796" s="11"/>
      <c r="AC2796" s="11"/>
      <c r="AD2796" s="11"/>
      <c r="AE2796" s="11"/>
      <c r="AF2796" s="11"/>
      <c r="AG2796" s="11"/>
      <c r="AH2796" s="11"/>
      <c r="AI2796" s="11"/>
      <c r="AJ2796" s="11"/>
      <c r="AK2796" s="11"/>
      <c r="AL2796" s="11"/>
      <c r="AM2796" s="11"/>
      <c r="AN2796" s="11"/>
      <c r="AO2796" s="11"/>
      <c r="AP2796" s="11"/>
      <c r="AQ2796" s="11"/>
      <c r="AR2796" s="11"/>
      <c r="AS2796" s="11"/>
      <c r="AT2796" s="11"/>
      <c r="AU2796" s="11"/>
      <c r="AV2796" s="11"/>
      <c r="AW2796" s="11"/>
      <c r="AX2796" s="11"/>
      <c r="AY2796" s="11"/>
      <c r="AZ2796" s="11"/>
      <c r="BA2796" s="11"/>
      <c r="BB2796" s="11"/>
      <c r="BC2796" s="11"/>
      <c r="BD2796" s="11"/>
      <c r="BE2796" s="11"/>
      <c r="BF2796" s="11"/>
      <c r="BG2796" s="11"/>
      <c r="BH2796" s="11"/>
      <c r="BI2796" s="11"/>
      <c r="BJ2796" s="11"/>
      <c r="BK2796" s="11"/>
      <c r="BL2796" s="11"/>
      <c r="BM2796" s="11"/>
      <c r="BN2796" s="11"/>
      <c r="BO2796" s="11"/>
      <c r="BP2796" s="1" t="str">
        <v>0- Port Costs</v>
      </c>
      <c r="BT2796" s="1" t="str">
        <v>0- Port Value</v>
      </c>
      <c r="BU2796" s="11"/>
    </row>
    <row r="2797" spans="8:73" hidden="1" outlineLevel="1" x14ac:dyDescent="0.3">
      <c r="H2797" s="1" t="str">
        <v>0 - BM Costs</v>
      </c>
      <c r="L2797" s="1" t="str">
        <v>0 - BM Port</v>
      </c>
      <c r="N2797" s="1" t="str">
        <v>0 - Port Assets</v>
      </c>
      <c r="O2797" s="11"/>
      <c r="P2797" s="11"/>
      <c r="Q2797" s="11"/>
      <c r="R2797" s="11"/>
      <c r="S2797" s="11"/>
      <c r="T2797" s="11"/>
      <c r="U2797" s="11"/>
      <c r="V2797" s="11"/>
      <c r="W2797" s="11"/>
      <c r="X2797" s="11"/>
      <c r="Y2797" s="11"/>
      <c r="Z2797" s="11"/>
      <c r="AA2797" s="11"/>
      <c r="AB2797" s="11"/>
      <c r="AC2797" s="11"/>
      <c r="AD2797" s="11"/>
      <c r="AE2797" s="11"/>
      <c r="AF2797" s="11"/>
      <c r="AG2797" s="11"/>
      <c r="AH2797" s="11"/>
      <c r="AI2797" s="11"/>
      <c r="AJ2797" s="11"/>
      <c r="AK2797" s="11"/>
      <c r="AL2797" s="11"/>
      <c r="AM2797" s="11"/>
      <c r="AN2797" s="11"/>
      <c r="AO2797" s="11"/>
      <c r="AP2797" s="11"/>
      <c r="AQ2797" s="11"/>
      <c r="AR2797" s="11"/>
      <c r="AS2797" s="11"/>
      <c r="AT2797" s="11"/>
      <c r="AU2797" s="11"/>
      <c r="AV2797" s="11"/>
      <c r="AW2797" s="11"/>
      <c r="AX2797" s="11"/>
      <c r="AY2797" s="11"/>
      <c r="AZ2797" s="11"/>
      <c r="BA2797" s="11"/>
      <c r="BB2797" s="11"/>
      <c r="BC2797" s="11"/>
      <c r="BD2797" s="11"/>
      <c r="BE2797" s="11"/>
      <c r="BF2797" s="11"/>
      <c r="BG2797" s="11"/>
      <c r="BH2797" s="11"/>
      <c r="BI2797" s="11"/>
      <c r="BJ2797" s="11"/>
      <c r="BK2797" s="11"/>
      <c r="BL2797" s="11"/>
      <c r="BM2797" s="11"/>
      <c r="BN2797" s="11"/>
      <c r="BO2797" s="11"/>
      <c r="BP2797" s="1" t="str">
        <v>0- Port Costs</v>
      </c>
      <c r="BT2797" s="1" t="str">
        <v>0- Port Value</v>
      </c>
      <c r="BU2797" s="11"/>
    </row>
    <row r="2798" spans="8:73" hidden="1" outlineLevel="1" x14ac:dyDescent="0.3">
      <c r="H2798" s="1" t="str">
        <v>0 - BM Costs</v>
      </c>
      <c r="L2798" s="1" t="str">
        <v>0 - BM Port</v>
      </c>
      <c r="N2798" s="1" t="str">
        <v>0 - Port Assets</v>
      </c>
      <c r="O2798" s="11"/>
      <c r="P2798" s="11"/>
      <c r="Q2798" s="11"/>
      <c r="R2798" s="11"/>
      <c r="S2798" s="11"/>
      <c r="T2798" s="11"/>
      <c r="U2798" s="11"/>
      <c r="V2798" s="11"/>
      <c r="W2798" s="11"/>
      <c r="X2798" s="11"/>
      <c r="Y2798" s="11"/>
      <c r="Z2798" s="11"/>
      <c r="AA2798" s="11"/>
      <c r="AB2798" s="11"/>
      <c r="AC2798" s="11"/>
      <c r="AD2798" s="11"/>
      <c r="AE2798" s="11"/>
      <c r="AF2798" s="11"/>
      <c r="AG2798" s="11"/>
      <c r="AH2798" s="11"/>
      <c r="AI2798" s="11"/>
      <c r="AJ2798" s="11"/>
      <c r="AK2798" s="11"/>
      <c r="AL2798" s="11"/>
      <c r="AM2798" s="11"/>
      <c r="AN2798" s="11"/>
      <c r="AO2798" s="11"/>
      <c r="AP2798" s="11"/>
      <c r="AQ2798" s="11"/>
      <c r="AR2798" s="11"/>
      <c r="AS2798" s="11"/>
      <c r="AT2798" s="11"/>
      <c r="AU2798" s="11"/>
      <c r="AV2798" s="11"/>
      <c r="AW2798" s="11"/>
      <c r="AX2798" s="11"/>
      <c r="AY2798" s="11"/>
      <c r="AZ2798" s="11"/>
      <c r="BA2798" s="11"/>
      <c r="BB2798" s="11"/>
      <c r="BC2798" s="11"/>
      <c r="BD2798" s="11"/>
      <c r="BE2798" s="11"/>
      <c r="BF2798" s="11"/>
      <c r="BG2798" s="11"/>
      <c r="BH2798" s="11"/>
      <c r="BI2798" s="11"/>
      <c r="BJ2798" s="11"/>
      <c r="BK2798" s="11"/>
      <c r="BL2798" s="11"/>
      <c r="BM2798" s="11"/>
      <c r="BN2798" s="11"/>
      <c r="BO2798" s="11"/>
      <c r="BP2798" s="1" t="str">
        <v>0- Port Costs</v>
      </c>
      <c r="BT2798" s="1" t="str">
        <v>0- Port Value</v>
      </c>
      <c r="BU2798" s="11"/>
    </row>
    <row r="2799" spans="8:73" hidden="1" outlineLevel="1" x14ac:dyDescent="0.3">
      <c r="H2799" s="1" t="str">
        <v>0 - BM Costs</v>
      </c>
      <c r="L2799" s="1" t="str">
        <v>0 - BM Port</v>
      </c>
      <c r="N2799" s="1" t="str">
        <v>0 - Port Assets</v>
      </c>
      <c r="O2799" s="11"/>
      <c r="P2799" s="11"/>
      <c r="Q2799" s="11"/>
      <c r="R2799" s="11"/>
      <c r="S2799" s="11"/>
      <c r="T2799" s="11"/>
      <c r="U2799" s="11"/>
      <c r="V2799" s="11"/>
      <c r="W2799" s="11"/>
      <c r="X2799" s="11"/>
      <c r="Y2799" s="11"/>
      <c r="Z2799" s="11"/>
      <c r="AA2799" s="11"/>
      <c r="AB2799" s="11"/>
      <c r="AC2799" s="11"/>
      <c r="AD2799" s="11"/>
      <c r="AE2799" s="11"/>
      <c r="AF2799" s="11"/>
      <c r="AG2799" s="11"/>
      <c r="AH2799" s="11"/>
      <c r="AI2799" s="11"/>
      <c r="AJ2799" s="11"/>
      <c r="AK2799" s="11"/>
      <c r="AL2799" s="11"/>
      <c r="AM2799" s="11"/>
      <c r="AN2799" s="11"/>
      <c r="AO2799" s="11"/>
      <c r="AP2799" s="11"/>
      <c r="AQ2799" s="11"/>
      <c r="AR2799" s="11"/>
      <c r="AS2799" s="11"/>
      <c r="AT2799" s="11"/>
      <c r="AU2799" s="11"/>
      <c r="AV2799" s="11"/>
      <c r="AW2799" s="11"/>
      <c r="AX2799" s="11"/>
      <c r="AY2799" s="11"/>
      <c r="AZ2799" s="11"/>
      <c r="BA2799" s="11"/>
      <c r="BB2799" s="11"/>
      <c r="BC2799" s="11"/>
      <c r="BD2799" s="11"/>
      <c r="BE2799" s="11"/>
      <c r="BF2799" s="11"/>
      <c r="BG2799" s="11"/>
      <c r="BH2799" s="11"/>
      <c r="BI2799" s="11"/>
      <c r="BJ2799" s="11"/>
      <c r="BK2799" s="11"/>
      <c r="BL2799" s="11"/>
      <c r="BM2799" s="11"/>
      <c r="BN2799" s="11"/>
      <c r="BO2799" s="11"/>
      <c r="BP2799" s="1" t="str">
        <v>0- Port Costs</v>
      </c>
      <c r="BT2799" s="1" t="str">
        <v>0- Port Value</v>
      </c>
      <c r="BU2799" s="11"/>
    </row>
    <row r="2800" spans="8:73" hidden="1" outlineLevel="1" x14ac:dyDescent="0.3">
      <c r="H2800" s="1" t="str">
        <v>0 - BM Costs</v>
      </c>
      <c r="L2800" s="1" t="str">
        <v>0 - BM Port</v>
      </c>
      <c r="N2800" s="1" t="str">
        <v>0 - Port Assets</v>
      </c>
      <c r="O2800" s="11"/>
      <c r="P2800" s="11"/>
      <c r="Q2800" s="11"/>
      <c r="R2800" s="11"/>
      <c r="S2800" s="11"/>
      <c r="T2800" s="11"/>
      <c r="U2800" s="11"/>
      <c r="V2800" s="11"/>
      <c r="W2800" s="11"/>
      <c r="X2800" s="11"/>
      <c r="Y2800" s="11"/>
      <c r="Z2800" s="11"/>
      <c r="AA2800" s="11"/>
      <c r="AB2800" s="11"/>
      <c r="AC2800" s="11"/>
      <c r="AD2800" s="11"/>
      <c r="AE2800" s="11"/>
      <c r="AF2800" s="11"/>
      <c r="AG2800" s="11"/>
      <c r="AH2800" s="11"/>
      <c r="AI2800" s="11"/>
      <c r="AJ2800" s="11"/>
      <c r="AK2800" s="11"/>
      <c r="AL2800" s="11"/>
      <c r="AM2800" s="11"/>
      <c r="AN2800" s="11"/>
      <c r="AO2800" s="11"/>
      <c r="AP2800" s="11"/>
      <c r="AQ2800" s="11"/>
      <c r="AR2800" s="11"/>
      <c r="AS2800" s="11"/>
      <c r="AT2800" s="11"/>
      <c r="AU2800" s="11"/>
      <c r="AV2800" s="11"/>
      <c r="AW2800" s="11"/>
      <c r="AX2800" s="11"/>
      <c r="AY2800" s="11"/>
      <c r="AZ2800" s="11"/>
      <c r="BA2800" s="11"/>
      <c r="BB2800" s="11"/>
      <c r="BC2800" s="11"/>
      <c r="BD2800" s="11"/>
      <c r="BE2800" s="11"/>
      <c r="BF2800" s="11"/>
      <c r="BG2800" s="11"/>
      <c r="BH2800" s="11"/>
      <c r="BI2800" s="11"/>
      <c r="BJ2800" s="11"/>
      <c r="BK2800" s="11"/>
      <c r="BL2800" s="11"/>
      <c r="BM2800" s="11"/>
      <c r="BN2800" s="11"/>
      <c r="BO2800" s="11"/>
      <c r="BP2800" s="1" t="str">
        <v>0- Port Costs</v>
      </c>
      <c r="BT2800" s="1" t="str">
        <v>0- Port Value</v>
      </c>
      <c r="BU2800" s="11"/>
    </row>
    <row r="2801" spans="8:73" hidden="1" outlineLevel="1" x14ac:dyDescent="0.3">
      <c r="H2801" s="1" t="str">
        <v>0 - BM Costs</v>
      </c>
      <c r="L2801" s="1" t="str">
        <v>0 - BM Port</v>
      </c>
      <c r="N2801" s="1" t="str">
        <v>0 - Port Assets</v>
      </c>
      <c r="O2801" s="11"/>
      <c r="P2801" s="11"/>
      <c r="Q2801" s="11"/>
      <c r="R2801" s="11"/>
      <c r="S2801" s="11"/>
      <c r="T2801" s="11"/>
      <c r="U2801" s="11"/>
      <c r="V2801" s="11"/>
      <c r="W2801" s="11"/>
      <c r="X2801" s="11"/>
      <c r="Y2801" s="11"/>
      <c r="Z2801" s="11"/>
      <c r="AA2801" s="11"/>
      <c r="AB2801" s="11"/>
      <c r="AC2801" s="11"/>
      <c r="AD2801" s="11"/>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c r="BC2801" s="11"/>
      <c r="BD2801" s="11"/>
      <c r="BE2801" s="11"/>
      <c r="BF2801" s="11"/>
      <c r="BG2801" s="11"/>
      <c r="BH2801" s="11"/>
      <c r="BI2801" s="11"/>
      <c r="BJ2801" s="11"/>
      <c r="BK2801" s="11"/>
      <c r="BL2801" s="11"/>
      <c r="BM2801" s="11"/>
      <c r="BN2801" s="11"/>
      <c r="BO2801" s="11"/>
      <c r="BP2801" s="1" t="str">
        <v>0- Port Costs</v>
      </c>
      <c r="BT2801" s="1" t="str">
        <v>0- Port Value</v>
      </c>
      <c r="BU2801" s="11"/>
    </row>
    <row r="2802" spans="8:73" hidden="1" outlineLevel="1" x14ac:dyDescent="0.3">
      <c r="H2802" s="1" t="str">
        <v>0 - BM Costs</v>
      </c>
      <c r="L2802" s="1" t="str">
        <v>0 - BM Port</v>
      </c>
      <c r="N2802" s="1" t="str">
        <v>0 - Port Assets</v>
      </c>
      <c r="O2802" s="11"/>
      <c r="P2802" s="11"/>
      <c r="Q2802" s="11"/>
      <c r="R2802" s="11"/>
      <c r="S2802" s="11"/>
      <c r="T2802" s="11"/>
      <c r="U2802" s="11"/>
      <c r="V2802" s="11"/>
      <c r="W2802" s="11"/>
      <c r="X2802" s="11"/>
      <c r="Y2802" s="11"/>
      <c r="Z2802" s="11"/>
      <c r="AA2802" s="11"/>
      <c r="AB2802" s="11"/>
      <c r="AC2802" s="11"/>
      <c r="AD2802" s="11"/>
      <c r="AE2802" s="11"/>
      <c r="AF2802" s="11"/>
      <c r="AG2802" s="11"/>
      <c r="AH2802" s="11"/>
      <c r="AI2802" s="11"/>
      <c r="AJ2802" s="11"/>
      <c r="AK2802" s="11"/>
      <c r="AL2802" s="11"/>
      <c r="AM2802" s="11"/>
      <c r="AN2802" s="11"/>
      <c r="AO2802" s="11"/>
      <c r="AP2802" s="11"/>
      <c r="AQ2802" s="11"/>
      <c r="AR2802" s="11"/>
      <c r="AS2802" s="11"/>
      <c r="AT2802" s="11"/>
      <c r="AU2802" s="11"/>
      <c r="AV2802" s="11"/>
      <c r="AW2802" s="11"/>
      <c r="AX2802" s="11"/>
      <c r="AY2802" s="11"/>
      <c r="AZ2802" s="11"/>
      <c r="BA2802" s="11"/>
      <c r="BB2802" s="11"/>
      <c r="BC2802" s="11"/>
      <c r="BD2802" s="11"/>
      <c r="BE2802" s="11"/>
      <c r="BF2802" s="11"/>
      <c r="BG2802" s="11"/>
      <c r="BH2802" s="11"/>
      <c r="BI2802" s="11"/>
      <c r="BJ2802" s="11"/>
      <c r="BK2802" s="11"/>
      <c r="BL2802" s="11"/>
      <c r="BM2802" s="11"/>
      <c r="BN2802" s="11"/>
      <c r="BO2802" s="11"/>
      <c r="BP2802" s="1" t="str">
        <v>0- Port Costs</v>
      </c>
      <c r="BT2802" s="1" t="str">
        <v>0- Port Value</v>
      </c>
      <c r="BU2802" s="11"/>
    </row>
    <row r="2803" spans="8:73" hidden="1" outlineLevel="1" x14ac:dyDescent="0.3">
      <c r="H2803" s="1" t="str">
        <v>0 - BM Costs</v>
      </c>
      <c r="L2803" s="1" t="str">
        <v>0 - BM Port</v>
      </c>
      <c r="N2803" s="1" t="str">
        <v>0 - Port Assets</v>
      </c>
      <c r="O2803" s="11"/>
      <c r="P2803" s="11"/>
      <c r="Q2803" s="11"/>
      <c r="R2803" s="11"/>
      <c r="S2803" s="11"/>
      <c r="T2803" s="11"/>
      <c r="U2803" s="11"/>
      <c r="V2803" s="11"/>
      <c r="W2803" s="11"/>
      <c r="X2803" s="11"/>
      <c r="Y2803" s="11"/>
      <c r="Z2803" s="11"/>
      <c r="AA2803" s="11"/>
      <c r="AB2803" s="11"/>
      <c r="AC2803" s="11"/>
      <c r="AD2803" s="11"/>
      <c r="AE2803" s="11"/>
      <c r="AF2803" s="11"/>
      <c r="AG2803" s="11"/>
      <c r="AH2803" s="11"/>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c r="BC2803" s="11"/>
      <c r="BD2803" s="11"/>
      <c r="BE2803" s="11"/>
      <c r="BF2803" s="11"/>
      <c r="BG2803" s="11"/>
      <c r="BH2803" s="11"/>
      <c r="BI2803" s="11"/>
      <c r="BJ2803" s="11"/>
      <c r="BK2803" s="11"/>
      <c r="BL2803" s="11"/>
      <c r="BM2803" s="11"/>
      <c r="BN2803" s="11"/>
      <c r="BO2803" s="11"/>
      <c r="BP2803" s="1" t="str">
        <v>0- Port Costs</v>
      </c>
      <c r="BT2803" s="1" t="str">
        <v>0- Port Value</v>
      </c>
      <c r="BU2803" s="11"/>
    </row>
    <row r="2804" spans="8:73" hidden="1" outlineLevel="1" x14ac:dyDescent="0.3">
      <c r="H2804" s="1" t="str">
        <v>0 - BM Costs</v>
      </c>
      <c r="L2804" s="1" t="str">
        <v>0 - BM Port</v>
      </c>
      <c r="N2804" s="1" t="str">
        <v>0 - Port Assets</v>
      </c>
      <c r="O2804" s="11"/>
      <c r="P2804" s="11"/>
      <c r="Q2804" s="11"/>
      <c r="R2804" s="11"/>
      <c r="S2804" s="11"/>
      <c r="T2804" s="11"/>
      <c r="U2804" s="11"/>
      <c r="V2804" s="11"/>
      <c r="W2804" s="11"/>
      <c r="X2804" s="11"/>
      <c r="Y2804" s="11"/>
      <c r="Z2804" s="11"/>
      <c r="AA2804" s="11"/>
      <c r="AB2804" s="11"/>
      <c r="AC2804" s="11"/>
      <c r="AD2804" s="11"/>
      <c r="AE2804" s="11"/>
      <c r="AF2804" s="11"/>
      <c r="AG2804" s="11"/>
      <c r="AH2804" s="11"/>
      <c r="AI2804" s="11"/>
      <c r="AJ2804" s="11"/>
      <c r="AK2804" s="11"/>
      <c r="AL2804" s="11"/>
      <c r="AM2804" s="11"/>
      <c r="AN2804" s="11"/>
      <c r="AO2804" s="11"/>
      <c r="AP2804" s="11"/>
      <c r="AQ2804" s="11"/>
      <c r="AR2804" s="11"/>
      <c r="AS2804" s="11"/>
      <c r="AT2804" s="11"/>
      <c r="AU2804" s="11"/>
      <c r="AV2804" s="11"/>
      <c r="AW2804" s="11"/>
      <c r="AX2804" s="11"/>
      <c r="AY2804" s="11"/>
      <c r="AZ2804" s="11"/>
      <c r="BA2804" s="11"/>
      <c r="BB2804" s="11"/>
      <c r="BC2804" s="11"/>
      <c r="BD2804" s="11"/>
      <c r="BE2804" s="11"/>
      <c r="BF2804" s="11"/>
      <c r="BG2804" s="11"/>
      <c r="BH2804" s="11"/>
      <c r="BI2804" s="11"/>
      <c r="BJ2804" s="11"/>
      <c r="BK2804" s="11"/>
      <c r="BL2804" s="11"/>
      <c r="BM2804" s="11"/>
      <c r="BN2804" s="11"/>
      <c r="BO2804" s="11"/>
      <c r="BP2804" s="1" t="str">
        <v>0- Port Costs</v>
      </c>
      <c r="BT2804" s="1" t="str">
        <v>0- Port Value</v>
      </c>
      <c r="BU2804" s="11"/>
    </row>
    <row r="2805" spans="8:73" hidden="1" outlineLevel="1" x14ac:dyDescent="0.3">
      <c r="H2805" s="1" t="str">
        <v>0 - BM Costs</v>
      </c>
      <c r="L2805" s="1" t="str">
        <v>0 - BM Port</v>
      </c>
      <c r="N2805" s="1" t="str">
        <v>0 - Port Assets</v>
      </c>
      <c r="O2805" s="11"/>
      <c r="P2805" s="11"/>
      <c r="Q2805" s="11"/>
      <c r="R2805" s="11"/>
      <c r="S2805" s="11"/>
      <c r="T2805" s="11"/>
      <c r="U2805" s="11"/>
      <c r="V2805" s="11"/>
      <c r="W2805" s="11"/>
      <c r="X2805" s="11"/>
      <c r="Y2805" s="11"/>
      <c r="Z2805" s="11"/>
      <c r="AA2805" s="11"/>
      <c r="AB2805" s="11"/>
      <c r="AC2805" s="11"/>
      <c r="AD2805" s="11"/>
      <c r="AE2805" s="11"/>
      <c r="AF2805" s="11"/>
      <c r="AG2805" s="11"/>
      <c r="AH2805" s="11"/>
      <c r="AI2805" s="11"/>
      <c r="AJ2805" s="11"/>
      <c r="AK2805" s="11"/>
      <c r="AL2805" s="11"/>
      <c r="AM2805" s="11"/>
      <c r="AN2805" s="11"/>
      <c r="AO2805" s="11"/>
      <c r="AP2805" s="11"/>
      <c r="AQ2805" s="11"/>
      <c r="AR2805" s="11"/>
      <c r="AS2805" s="11"/>
      <c r="AT2805" s="11"/>
      <c r="AU2805" s="11"/>
      <c r="AV2805" s="11"/>
      <c r="AW2805" s="11"/>
      <c r="AX2805" s="11"/>
      <c r="AY2805" s="11"/>
      <c r="AZ2805" s="11"/>
      <c r="BA2805" s="11"/>
      <c r="BB2805" s="11"/>
      <c r="BC2805" s="11"/>
      <c r="BD2805" s="11"/>
      <c r="BE2805" s="11"/>
      <c r="BF2805" s="11"/>
      <c r="BG2805" s="11"/>
      <c r="BH2805" s="11"/>
      <c r="BI2805" s="11"/>
      <c r="BJ2805" s="11"/>
      <c r="BK2805" s="11"/>
      <c r="BL2805" s="11"/>
      <c r="BM2805" s="11"/>
      <c r="BN2805" s="11"/>
      <c r="BO2805" s="11"/>
      <c r="BP2805" s="1" t="str">
        <v>0- Port Costs</v>
      </c>
      <c r="BT2805" s="1" t="str">
        <v>0- Port Value</v>
      </c>
      <c r="BU2805" s="11"/>
    </row>
    <row r="2806" spans="8:73" hidden="1" outlineLevel="1" x14ac:dyDescent="0.3">
      <c r="H2806" s="1" t="str">
        <v>0 - BM Costs</v>
      </c>
      <c r="L2806" s="1" t="str">
        <v>0 - BM Port</v>
      </c>
      <c r="N2806" s="1" t="str">
        <v>0 - Port Assets</v>
      </c>
      <c r="O2806" s="11"/>
      <c r="P2806" s="11"/>
      <c r="Q2806" s="11"/>
      <c r="R2806" s="11"/>
      <c r="S2806" s="11"/>
      <c r="T2806" s="11"/>
      <c r="U2806" s="11"/>
      <c r="V2806" s="11"/>
      <c r="W2806" s="11"/>
      <c r="X2806" s="11"/>
      <c r="Y2806" s="11"/>
      <c r="Z2806" s="11"/>
      <c r="AA2806" s="11"/>
      <c r="AB2806" s="11"/>
      <c r="AC2806" s="11"/>
      <c r="AD2806" s="11"/>
      <c r="AE2806" s="11"/>
      <c r="AF2806" s="11"/>
      <c r="AG2806" s="11"/>
      <c r="AH2806" s="11"/>
      <c r="AI2806" s="11"/>
      <c r="AJ2806" s="11"/>
      <c r="AK2806" s="11"/>
      <c r="AL2806" s="11"/>
      <c r="AM2806" s="11"/>
      <c r="AN2806" s="11"/>
      <c r="AO2806" s="11"/>
      <c r="AP2806" s="11"/>
      <c r="AQ2806" s="11"/>
      <c r="AR2806" s="11"/>
      <c r="AS2806" s="11"/>
      <c r="AT2806" s="11"/>
      <c r="AU2806" s="11"/>
      <c r="AV2806" s="11"/>
      <c r="AW2806" s="11"/>
      <c r="AX2806" s="11"/>
      <c r="AY2806" s="11"/>
      <c r="AZ2806" s="11"/>
      <c r="BA2806" s="11"/>
      <c r="BB2806" s="11"/>
      <c r="BC2806" s="11"/>
      <c r="BD2806" s="11"/>
      <c r="BE2806" s="11"/>
      <c r="BF2806" s="11"/>
      <c r="BG2806" s="11"/>
      <c r="BH2806" s="11"/>
      <c r="BI2806" s="11"/>
      <c r="BJ2806" s="11"/>
      <c r="BK2806" s="11"/>
      <c r="BL2806" s="11"/>
      <c r="BM2806" s="11"/>
      <c r="BN2806" s="11"/>
      <c r="BO2806" s="11"/>
      <c r="BP2806" s="1" t="str">
        <v>0- Port Costs</v>
      </c>
      <c r="BT2806" s="1" t="str">
        <v>0- Port Value</v>
      </c>
      <c r="BU2806" s="11"/>
    </row>
    <row r="2807" spans="8:73" hidden="1" outlineLevel="1" x14ac:dyDescent="0.3">
      <c r="H2807" s="1" t="str">
        <v>0 - BM Costs</v>
      </c>
      <c r="L2807" s="1" t="str">
        <v>0 - BM Port</v>
      </c>
      <c r="N2807" s="1" t="str">
        <v>0 - Port Assets</v>
      </c>
      <c r="O2807" s="11"/>
      <c r="P2807" s="11"/>
      <c r="Q2807" s="11"/>
      <c r="R2807" s="11"/>
      <c r="S2807" s="11"/>
      <c r="T2807" s="11"/>
      <c r="U2807" s="11"/>
      <c r="V2807" s="11"/>
      <c r="W2807" s="11"/>
      <c r="X2807" s="11"/>
      <c r="Y2807" s="11"/>
      <c r="Z2807" s="11"/>
      <c r="AA2807" s="11"/>
      <c r="AB2807" s="11"/>
      <c r="AC2807" s="11"/>
      <c r="AD2807" s="11"/>
      <c r="AE2807" s="11"/>
      <c r="AF2807" s="11"/>
      <c r="AG2807" s="11"/>
      <c r="AH2807" s="11"/>
      <c r="AI2807" s="11"/>
      <c r="AJ2807" s="11"/>
      <c r="AK2807" s="11"/>
      <c r="AL2807" s="11"/>
      <c r="AM2807" s="11"/>
      <c r="AN2807" s="11"/>
      <c r="AO2807" s="11"/>
      <c r="AP2807" s="11"/>
      <c r="AQ2807" s="11"/>
      <c r="AR2807" s="11"/>
      <c r="AS2807" s="11"/>
      <c r="AT2807" s="11"/>
      <c r="AU2807" s="11"/>
      <c r="AV2807" s="11"/>
      <c r="AW2807" s="11"/>
      <c r="AX2807" s="11"/>
      <c r="AY2807" s="11"/>
      <c r="AZ2807" s="11"/>
      <c r="BA2807" s="11"/>
      <c r="BB2807" s="11"/>
      <c r="BC2807" s="11"/>
      <c r="BD2807" s="11"/>
      <c r="BE2807" s="11"/>
      <c r="BF2807" s="11"/>
      <c r="BG2807" s="11"/>
      <c r="BH2807" s="11"/>
      <c r="BI2807" s="11"/>
      <c r="BJ2807" s="11"/>
      <c r="BK2807" s="11"/>
      <c r="BL2807" s="11"/>
      <c r="BM2807" s="11"/>
      <c r="BN2807" s="11"/>
      <c r="BO2807" s="11"/>
      <c r="BP2807" s="1" t="str">
        <v>0- Port Costs</v>
      </c>
      <c r="BT2807" s="1" t="str">
        <v>0- Port Value</v>
      </c>
      <c r="BU2807" s="11"/>
    </row>
    <row r="2808" spans="8:73" hidden="1" outlineLevel="1" x14ac:dyDescent="0.3">
      <c r="H2808" s="1" t="str">
        <v>0 - BM Costs</v>
      </c>
      <c r="L2808" s="1" t="str">
        <v>0 - BM Port</v>
      </c>
      <c r="N2808" s="1" t="str">
        <v>0 - Port Assets</v>
      </c>
      <c r="O2808" s="11"/>
      <c r="P2808" s="11"/>
      <c r="Q2808" s="11"/>
      <c r="R2808" s="11"/>
      <c r="S2808" s="11"/>
      <c r="T2808" s="11"/>
      <c r="U2808" s="11"/>
      <c r="V2808" s="11"/>
      <c r="W2808" s="11"/>
      <c r="X2808" s="11"/>
      <c r="Y2808" s="11"/>
      <c r="Z2808" s="11"/>
      <c r="AA2808" s="11"/>
      <c r="AB2808" s="11"/>
      <c r="AC2808" s="11"/>
      <c r="AD2808" s="11"/>
      <c r="AE2808" s="11"/>
      <c r="AF2808" s="11"/>
      <c r="AG2808" s="11"/>
      <c r="AH2808" s="11"/>
      <c r="AI2808" s="11"/>
      <c r="AJ2808" s="11"/>
      <c r="AK2808" s="11"/>
      <c r="AL2808" s="11"/>
      <c r="AM2808" s="11"/>
      <c r="AN2808" s="11"/>
      <c r="AO2808" s="11"/>
      <c r="AP2808" s="11"/>
      <c r="AQ2808" s="11"/>
      <c r="AR2808" s="11"/>
      <c r="AS2808" s="11"/>
      <c r="AT2808" s="11"/>
      <c r="AU2808" s="11"/>
      <c r="AV2808" s="11"/>
      <c r="AW2808" s="11"/>
      <c r="AX2808" s="11"/>
      <c r="AY2808" s="11"/>
      <c r="AZ2808" s="11"/>
      <c r="BA2808" s="11"/>
      <c r="BB2808" s="11"/>
      <c r="BC2808" s="11"/>
      <c r="BD2808" s="11"/>
      <c r="BE2808" s="11"/>
      <c r="BF2808" s="11"/>
      <c r="BG2808" s="11"/>
      <c r="BH2808" s="11"/>
      <c r="BI2808" s="11"/>
      <c r="BJ2808" s="11"/>
      <c r="BK2808" s="11"/>
      <c r="BL2808" s="11"/>
      <c r="BM2808" s="11"/>
      <c r="BN2808" s="11"/>
      <c r="BO2808" s="11"/>
      <c r="BP2808" s="1" t="str">
        <v>0- Port Costs</v>
      </c>
      <c r="BT2808" s="1" t="str">
        <v>0- Port Value</v>
      </c>
      <c r="BU2808" s="11"/>
    </row>
    <row r="2809" spans="8:73" hidden="1" outlineLevel="1" x14ac:dyDescent="0.3">
      <c r="H2809" s="1" t="str">
        <v>0 - BM Costs</v>
      </c>
      <c r="L2809" s="1" t="str">
        <v>0 - BM Port</v>
      </c>
      <c r="N2809" s="1" t="str">
        <v>0 - Port Assets</v>
      </c>
      <c r="O2809" s="11"/>
      <c r="P2809" s="11"/>
      <c r="Q2809" s="11"/>
      <c r="R2809" s="11"/>
      <c r="S2809" s="11"/>
      <c r="T2809" s="11"/>
      <c r="U2809" s="11"/>
      <c r="V2809" s="11"/>
      <c r="W2809" s="11"/>
      <c r="X2809" s="11"/>
      <c r="Y2809" s="11"/>
      <c r="Z2809" s="11"/>
      <c r="AA2809" s="11"/>
      <c r="AB2809" s="11"/>
      <c r="AC2809" s="11"/>
      <c r="AD2809" s="11"/>
      <c r="AE2809" s="11"/>
      <c r="AF2809" s="11"/>
      <c r="AG2809" s="11"/>
      <c r="AH2809" s="11"/>
      <c r="AI2809" s="11"/>
      <c r="AJ2809" s="11"/>
      <c r="AK2809" s="11"/>
      <c r="AL2809" s="11"/>
      <c r="AM2809" s="11"/>
      <c r="AN2809" s="11"/>
      <c r="AO2809" s="11"/>
      <c r="AP2809" s="11"/>
      <c r="AQ2809" s="11"/>
      <c r="AR2809" s="11"/>
      <c r="AS2809" s="11"/>
      <c r="AT2809" s="11"/>
      <c r="AU2809" s="11"/>
      <c r="AV2809" s="11"/>
      <c r="AW2809" s="11"/>
      <c r="AX2809" s="11"/>
      <c r="AY2809" s="11"/>
      <c r="AZ2809" s="11"/>
      <c r="BA2809" s="11"/>
      <c r="BB2809" s="11"/>
      <c r="BC2809" s="11"/>
      <c r="BD2809" s="11"/>
      <c r="BE2809" s="11"/>
      <c r="BF2809" s="11"/>
      <c r="BG2809" s="11"/>
      <c r="BH2809" s="11"/>
      <c r="BI2809" s="11"/>
      <c r="BJ2809" s="11"/>
      <c r="BK2809" s="11"/>
      <c r="BL2809" s="11"/>
      <c r="BM2809" s="11"/>
      <c r="BN2809" s="11"/>
      <c r="BO2809" s="11"/>
      <c r="BP2809" s="1" t="str">
        <v>0- Port Costs</v>
      </c>
      <c r="BT2809" s="1" t="str">
        <v>0- Port Value</v>
      </c>
      <c r="BU2809" s="11"/>
    </row>
    <row r="2810" spans="8:73" hidden="1" outlineLevel="1" x14ac:dyDescent="0.3">
      <c r="H2810" s="1" t="str">
        <v>0 - BM Costs</v>
      </c>
      <c r="L2810" s="1" t="str">
        <v>0 - BM Port</v>
      </c>
      <c r="N2810" s="1" t="str">
        <v>0 - Port Assets</v>
      </c>
      <c r="O2810" s="11"/>
      <c r="P2810" s="11"/>
      <c r="Q2810" s="11"/>
      <c r="R2810" s="11"/>
      <c r="S2810" s="11"/>
      <c r="T2810" s="11"/>
      <c r="U2810" s="11"/>
      <c r="V2810" s="11"/>
      <c r="W2810" s="11"/>
      <c r="X2810" s="11"/>
      <c r="Y2810" s="11"/>
      <c r="Z2810" s="11"/>
      <c r="AA2810" s="11"/>
      <c r="AB2810" s="11"/>
      <c r="AC2810" s="11"/>
      <c r="AD2810" s="11"/>
      <c r="AE2810" s="11"/>
      <c r="AF2810" s="11"/>
      <c r="AG2810" s="11"/>
      <c r="AH2810" s="11"/>
      <c r="AI2810" s="11"/>
      <c r="AJ2810" s="11"/>
      <c r="AK2810" s="11"/>
      <c r="AL2810" s="11"/>
      <c r="AM2810" s="11"/>
      <c r="AN2810" s="11"/>
      <c r="AO2810" s="11"/>
      <c r="AP2810" s="11"/>
      <c r="AQ2810" s="11"/>
      <c r="AR2810" s="11"/>
      <c r="AS2810" s="11"/>
      <c r="AT2810" s="11"/>
      <c r="AU2810" s="11"/>
      <c r="AV2810" s="11"/>
      <c r="AW2810" s="11"/>
      <c r="AX2810" s="11"/>
      <c r="AY2810" s="11"/>
      <c r="AZ2810" s="11"/>
      <c r="BA2810" s="11"/>
      <c r="BB2810" s="11"/>
      <c r="BC2810" s="11"/>
      <c r="BD2810" s="11"/>
      <c r="BE2810" s="11"/>
      <c r="BF2810" s="11"/>
      <c r="BG2810" s="11"/>
      <c r="BH2810" s="11"/>
      <c r="BI2810" s="11"/>
      <c r="BJ2810" s="11"/>
      <c r="BK2810" s="11"/>
      <c r="BL2810" s="11"/>
      <c r="BM2810" s="11"/>
      <c r="BN2810" s="11"/>
      <c r="BO2810" s="11"/>
      <c r="BP2810" s="1" t="str">
        <v>0- Port Costs</v>
      </c>
      <c r="BT2810" s="1" t="str">
        <v>0- Port Value</v>
      </c>
      <c r="BU2810" s="11"/>
    </row>
    <row r="2811" spans="8:73" hidden="1" outlineLevel="1" x14ac:dyDescent="0.3">
      <c r="H2811" s="1" t="str">
        <v>0 - BM Costs</v>
      </c>
      <c r="L2811" s="1" t="str">
        <v>0 - BM Port</v>
      </c>
      <c r="N2811" s="1" t="str">
        <v>0 - Port Assets</v>
      </c>
      <c r="O2811" s="11"/>
      <c r="P2811" s="11"/>
      <c r="Q2811" s="11"/>
      <c r="R2811" s="11"/>
      <c r="S2811" s="11"/>
      <c r="T2811" s="11"/>
      <c r="U2811" s="11"/>
      <c r="V2811" s="11"/>
      <c r="W2811" s="11"/>
      <c r="X2811" s="11"/>
      <c r="Y2811" s="11"/>
      <c r="Z2811" s="11"/>
      <c r="AA2811" s="11"/>
      <c r="AB2811" s="11"/>
      <c r="AC2811" s="11"/>
      <c r="AD2811" s="11"/>
      <c r="AE2811" s="11"/>
      <c r="AF2811" s="11"/>
      <c r="AG2811" s="11"/>
      <c r="AH2811" s="11"/>
      <c r="AI2811" s="11"/>
      <c r="AJ2811" s="11"/>
      <c r="AK2811" s="11"/>
      <c r="AL2811" s="11"/>
      <c r="AM2811" s="11"/>
      <c r="AN2811" s="11"/>
      <c r="AO2811" s="11"/>
      <c r="AP2811" s="11"/>
      <c r="AQ2811" s="11"/>
      <c r="AR2811" s="11"/>
      <c r="AS2811" s="11"/>
      <c r="AT2811" s="11"/>
      <c r="AU2811" s="11"/>
      <c r="AV2811" s="11"/>
      <c r="AW2811" s="11"/>
      <c r="AX2811" s="11"/>
      <c r="AY2811" s="11"/>
      <c r="AZ2811" s="11"/>
      <c r="BA2811" s="11"/>
      <c r="BB2811" s="11"/>
      <c r="BC2811" s="11"/>
      <c r="BD2811" s="11"/>
      <c r="BE2811" s="11"/>
      <c r="BF2811" s="11"/>
      <c r="BG2811" s="11"/>
      <c r="BH2811" s="11"/>
      <c r="BI2811" s="11"/>
      <c r="BJ2811" s="11"/>
      <c r="BK2811" s="11"/>
      <c r="BL2811" s="11"/>
      <c r="BM2811" s="11"/>
      <c r="BN2811" s="11"/>
      <c r="BO2811" s="11"/>
      <c r="BP2811" s="1" t="str">
        <v>0- Port Costs</v>
      </c>
      <c r="BT2811" s="1" t="str">
        <v>0- Port Value</v>
      </c>
      <c r="BU2811" s="11"/>
    </row>
    <row r="2812" spans="8:73" hidden="1" outlineLevel="1" x14ac:dyDescent="0.3">
      <c r="H2812" s="1" t="str">
        <v>0 - BM Costs</v>
      </c>
      <c r="L2812" s="1" t="str">
        <v>0 - BM Port</v>
      </c>
      <c r="N2812" s="1" t="str">
        <v>0 - Port Assets</v>
      </c>
      <c r="O2812" s="11"/>
      <c r="P2812" s="11"/>
      <c r="Q2812" s="11"/>
      <c r="R2812" s="11"/>
      <c r="S2812" s="11"/>
      <c r="T2812" s="11"/>
      <c r="U2812" s="11"/>
      <c r="V2812" s="11"/>
      <c r="W2812" s="11"/>
      <c r="X2812" s="11"/>
      <c r="Y2812" s="11"/>
      <c r="Z2812" s="11"/>
      <c r="AA2812" s="11"/>
      <c r="AB2812" s="11"/>
      <c r="AC2812" s="11"/>
      <c r="AD2812" s="11"/>
      <c r="AE2812" s="11"/>
      <c r="AF2812" s="11"/>
      <c r="AG2812" s="11"/>
      <c r="AH2812" s="11"/>
      <c r="AI2812" s="11"/>
      <c r="AJ2812" s="11"/>
      <c r="AK2812" s="11"/>
      <c r="AL2812" s="11"/>
      <c r="AM2812" s="11"/>
      <c r="AN2812" s="11"/>
      <c r="AO2812" s="11"/>
      <c r="AP2812" s="11"/>
      <c r="AQ2812" s="11"/>
      <c r="AR2812" s="11"/>
      <c r="AS2812" s="11"/>
      <c r="AT2812" s="11"/>
      <c r="AU2812" s="11"/>
      <c r="AV2812" s="11"/>
      <c r="AW2812" s="11"/>
      <c r="AX2812" s="11"/>
      <c r="AY2812" s="11"/>
      <c r="AZ2812" s="11"/>
      <c r="BA2812" s="11"/>
      <c r="BB2812" s="11"/>
      <c r="BC2812" s="11"/>
      <c r="BD2812" s="11"/>
      <c r="BE2812" s="11"/>
      <c r="BF2812" s="11"/>
      <c r="BG2812" s="11"/>
      <c r="BH2812" s="11"/>
      <c r="BI2812" s="11"/>
      <c r="BJ2812" s="11"/>
      <c r="BK2812" s="11"/>
      <c r="BL2812" s="11"/>
      <c r="BM2812" s="11"/>
      <c r="BN2812" s="11"/>
      <c r="BO2812" s="11"/>
      <c r="BP2812" s="1" t="str">
        <v>0- Port Costs</v>
      </c>
      <c r="BT2812" s="1" t="str">
        <v>0- Port Value</v>
      </c>
      <c r="BU2812" s="11"/>
    </row>
    <row r="2813" spans="8:73" hidden="1" outlineLevel="1" x14ac:dyDescent="0.3">
      <c r="H2813" s="1" t="str">
        <v>0 - BM Costs</v>
      </c>
      <c r="L2813" s="1" t="str">
        <v>0 - BM Port</v>
      </c>
      <c r="N2813" s="1" t="str">
        <v>0 - Port Assets</v>
      </c>
      <c r="O2813" s="11"/>
      <c r="P2813" s="11"/>
      <c r="Q2813" s="11"/>
      <c r="R2813" s="11"/>
      <c r="S2813" s="11"/>
      <c r="T2813" s="11"/>
      <c r="U2813" s="11"/>
      <c r="V2813" s="11"/>
      <c r="W2813" s="11"/>
      <c r="X2813" s="11"/>
      <c r="Y2813" s="11"/>
      <c r="Z2813" s="11"/>
      <c r="AA2813" s="11"/>
      <c r="AB2813" s="11"/>
      <c r="AC2813" s="11"/>
      <c r="AD2813" s="11"/>
      <c r="AE2813" s="11"/>
      <c r="AF2813" s="11"/>
      <c r="AG2813" s="11"/>
      <c r="AH2813" s="11"/>
      <c r="AI2813" s="11"/>
      <c r="AJ2813" s="11"/>
      <c r="AK2813" s="11"/>
      <c r="AL2813" s="11"/>
      <c r="AM2813" s="11"/>
      <c r="AN2813" s="11"/>
      <c r="AO2813" s="11"/>
      <c r="AP2813" s="11"/>
      <c r="AQ2813" s="11"/>
      <c r="AR2813" s="11"/>
      <c r="AS2813" s="11"/>
      <c r="AT2813" s="11"/>
      <c r="AU2813" s="11"/>
      <c r="AV2813" s="11"/>
      <c r="AW2813" s="11"/>
      <c r="AX2813" s="11"/>
      <c r="AY2813" s="11"/>
      <c r="AZ2813" s="11"/>
      <c r="BA2813" s="11"/>
      <c r="BB2813" s="11"/>
      <c r="BC2813" s="11"/>
      <c r="BD2813" s="11"/>
      <c r="BE2813" s="11"/>
      <c r="BF2813" s="11"/>
      <c r="BG2813" s="11"/>
      <c r="BH2813" s="11"/>
      <c r="BI2813" s="11"/>
      <c r="BJ2813" s="11"/>
      <c r="BK2813" s="11"/>
      <c r="BL2813" s="11"/>
      <c r="BM2813" s="11"/>
      <c r="BN2813" s="11"/>
      <c r="BO2813" s="11"/>
      <c r="BP2813" s="1" t="str">
        <v>0- Port Costs</v>
      </c>
      <c r="BT2813" s="1" t="str">
        <v>0- Port Value</v>
      </c>
      <c r="BU2813" s="11"/>
    </row>
    <row r="2814" spans="8:73" hidden="1" outlineLevel="1" x14ac:dyDescent="0.3">
      <c r="H2814" s="1" t="str">
        <v>0 - BM Costs</v>
      </c>
      <c r="L2814" s="1" t="str">
        <v>0 - BM Port</v>
      </c>
      <c r="N2814" s="1" t="str">
        <v>0 - Port Assets</v>
      </c>
      <c r="O2814" s="11"/>
      <c r="P2814" s="11"/>
      <c r="Q2814" s="11"/>
      <c r="R2814" s="11"/>
      <c r="S2814" s="11"/>
      <c r="T2814" s="11"/>
      <c r="U2814" s="11"/>
      <c r="V2814" s="11"/>
      <c r="W2814" s="11"/>
      <c r="X2814" s="11"/>
      <c r="Y2814" s="11"/>
      <c r="Z2814" s="11"/>
      <c r="AA2814" s="11"/>
      <c r="AB2814" s="11"/>
      <c r="AC2814" s="11"/>
      <c r="AD2814" s="11"/>
      <c r="AE2814" s="11"/>
      <c r="AF2814" s="11"/>
      <c r="AG2814" s="11"/>
      <c r="AH2814" s="11"/>
      <c r="AI2814" s="11"/>
      <c r="AJ2814" s="11"/>
      <c r="AK2814" s="11"/>
      <c r="AL2814" s="11"/>
      <c r="AM2814" s="11"/>
      <c r="AN2814" s="11"/>
      <c r="AO2814" s="11"/>
      <c r="AP2814" s="11"/>
      <c r="AQ2814" s="11"/>
      <c r="AR2814" s="11"/>
      <c r="AS2814" s="11"/>
      <c r="AT2814" s="11"/>
      <c r="AU2814" s="11"/>
      <c r="AV2814" s="11"/>
      <c r="AW2814" s="11"/>
      <c r="AX2814" s="11"/>
      <c r="AY2814" s="11"/>
      <c r="AZ2814" s="11"/>
      <c r="BA2814" s="11"/>
      <c r="BB2814" s="11"/>
      <c r="BC2814" s="11"/>
      <c r="BD2814" s="11"/>
      <c r="BE2814" s="11"/>
      <c r="BF2814" s="11"/>
      <c r="BG2814" s="11"/>
      <c r="BH2814" s="11"/>
      <c r="BI2814" s="11"/>
      <c r="BJ2814" s="11"/>
      <c r="BK2814" s="11"/>
      <c r="BL2814" s="11"/>
      <c r="BM2814" s="11"/>
      <c r="BN2814" s="11"/>
      <c r="BO2814" s="11"/>
      <c r="BP2814" s="1" t="str">
        <v>0- Port Costs</v>
      </c>
      <c r="BT2814" s="1" t="str">
        <v>0- Port Value</v>
      </c>
      <c r="BU2814" s="11"/>
    </row>
    <row r="2815" spans="8:73" hidden="1" outlineLevel="1" x14ac:dyDescent="0.3">
      <c r="H2815" s="1" t="str">
        <v>0 - BM Costs</v>
      </c>
      <c r="L2815" s="1" t="str">
        <v>0 - BM Port</v>
      </c>
      <c r="N2815" s="1" t="str">
        <v>0 - Port Assets</v>
      </c>
      <c r="O2815" s="11"/>
      <c r="P2815" s="11"/>
      <c r="Q2815" s="11"/>
      <c r="R2815" s="11"/>
      <c r="S2815" s="11"/>
      <c r="T2815" s="11"/>
      <c r="U2815" s="11"/>
      <c r="V2815" s="11"/>
      <c r="W2815" s="11"/>
      <c r="X2815" s="11"/>
      <c r="Y2815" s="11"/>
      <c r="Z2815" s="11"/>
      <c r="AA2815" s="11"/>
      <c r="AB2815" s="11"/>
      <c r="AC2815" s="11"/>
      <c r="AD2815" s="11"/>
      <c r="AE2815" s="11"/>
      <c r="AF2815" s="11"/>
      <c r="AG2815" s="11"/>
      <c r="AH2815" s="11"/>
      <c r="AI2815" s="11"/>
      <c r="AJ2815" s="11"/>
      <c r="AK2815" s="11"/>
      <c r="AL2815" s="11"/>
      <c r="AM2815" s="11"/>
      <c r="AN2815" s="11"/>
      <c r="AO2815" s="11"/>
      <c r="AP2815" s="11"/>
      <c r="AQ2815" s="11"/>
      <c r="AR2815" s="11"/>
      <c r="AS2815" s="11"/>
      <c r="AT2815" s="11"/>
      <c r="AU2815" s="11"/>
      <c r="AV2815" s="11"/>
      <c r="AW2815" s="11"/>
      <c r="AX2815" s="11"/>
      <c r="AY2815" s="11"/>
      <c r="AZ2815" s="11"/>
      <c r="BA2815" s="11"/>
      <c r="BB2815" s="11"/>
      <c r="BC2815" s="11"/>
      <c r="BD2815" s="11"/>
      <c r="BE2815" s="11"/>
      <c r="BF2815" s="11"/>
      <c r="BG2815" s="11"/>
      <c r="BH2815" s="11"/>
      <c r="BI2815" s="11"/>
      <c r="BJ2815" s="11"/>
      <c r="BK2815" s="11"/>
      <c r="BL2815" s="11"/>
      <c r="BM2815" s="11"/>
      <c r="BN2815" s="11"/>
      <c r="BO2815" s="11"/>
      <c r="BP2815" s="1" t="str">
        <v>0- Port Costs</v>
      </c>
      <c r="BT2815" s="1" t="str">
        <v>0- Port Value</v>
      </c>
      <c r="BU2815" s="11"/>
    </row>
    <row r="2816" spans="8:73" hidden="1" outlineLevel="1" x14ac:dyDescent="0.3">
      <c r="H2816" s="1" t="str">
        <v>0 - BM Costs</v>
      </c>
      <c r="L2816" s="1" t="str">
        <v>0 - BM Port</v>
      </c>
      <c r="N2816" s="1" t="str">
        <v>0 - Port Assets</v>
      </c>
      <c r="O2816" s="11"/>
      <c r="P2816" s="11"/>
      <c r="Q2816" s="11"/>
      <c r="R2816" s="11"/>
      <c r="S2816" s="11"/>
      <c r="T2816" s="11"/>
      <c r="U2816" s="11"/>
      <c r="V2816" s="11"/>
      <c r="W2816" s="11"/>
      <c r="X2816" s="11"/>
      <c r="Y2816" s="11"/>
      <c r="Z2816" s="11"/>
      <c r="AA2816" s="11"/>
      <c r="AB2816" s="11"/>
      <c r="AC2816" s="11"/>
      <c r="AD2816" s="11"/>
      <c r="AE2816" s="11"/>
      <c r="AF2816" s="11"/>
      <c r="AG2816" s="11"/>
      <c r="AH2816" s="11"/>
      <c r="AI2816" s="11"/>
      <c r="AJ2816" s="11"/>
      <c r="AK2816" s="11"/>
      <c r="AL2816" s="11"/>
      <c r="AM2816" s="11"/>
      <c r="AN2816" s="11"/>
      <c r="AO2816" s="11"/>
      <c r="AP2816" s="11"/>
      <c r="AQ2816" s="11"/>
      <c r="AR2816" s="11"/>
      <c r="AS2816" s="11"/>
      <c r="AT2816" s="11"/>
      <c r="AU2816" s="11"/>
      <c r="AV2816" s="11"/>
      <c r="AW2816" s="11"/>
      <c r="AX2816" s="11"/>
      <c r="AY2816" s="11"/>
      <c r="AZ2816" s="11"/>
      <c r="BA2816" s="11"/>
      <c r="BB2816" s="11"/>
      <c r="BC2816" s="11"/>
      <c r="BD2816" s="11"/>
      <c r="BE2816" s="11"/>
      <c r="BF2816" s="11"/>
      <c r="BG2816" s="11"/>
      <c r="BH2816" s="11"/>
      <c r="BI2816" s="11"/>
      <c r="BJ2816" s="11"/>
      <c r="BK2816" s="11"/>
      <c r="BL2816" s="11"/>
      <c r="BM2816" s="11"/>
      <c r="BN2816" s="11"/>
      <c r="BO2816" s="11"/>
      <c r="BP2816" s="1" t="str">
        <v>0- Port Costs</v>
      </c>
      <c r="BT2816" s="1" t="str">
        <v>0- Port Value</v>
      </c>
      <c r="BU2816" s="11"/>
    </row>
    <row r="2817" spans="8:73" hidden="1" outlineLevel="1" x14ac:dyDescent="0.3">
      <c r="H2817" s="1" t="str">
        <v>0 - BM Costs</v>
      </c>
      <c r="L2817" s="1" t="str">
        <v>0 - BM Port</v>
      </c>
      <c r="N2817" s="1" t="str">
        <v>0 - Port Assets</v>
      </c>
      <c r="O2817" s="11"/>
      <c r="P2817" s="11"/>
      <c r="Q2817" s="11"/>
      <c r="R2817" s="11"/>
      <c r="S2817" s="11"/>
      <c r="T2817" s="11"/>
      <c r="U2817" s="11"/>
      <c r="V2817" s="11"/>
      <c r="W2817" s="11"/>
      <c r="X2817" s="11"/>
      <c r="Y2817" s="11"/>
      <c r="Z2817" s="11"/>
      <c r="AA2817" s="11"/>
      <c r="AB2817" s="11"/>
      <c r="AC2817" s="11"/>
      <c r="AD2817" s="11"/>
      <c r="AE2817" s="11"/>
      <c r="AF2817" s="11"/>
      <c r="AG2817" s="11"/>
      <c r="AH2817" s="11"/>
      <c r="AI2817" s="11"/>
      <c r="AJ2817" s="11"/>
      <c r="AK2817" s="11"/>
      <c r="AL2817" s="11"/>
      <c r="AM2817" s="11"/>
      <c r="AN2817" s="11"/>
      <c r="AO2817" s="11"/>
      <c r="AP2817" s="11"/>
      <c r="AQ2817" s="11"/>
      <c r="AR2817" s="11"/>
      <c r="AS2817" s="11"/>
      <c r="AT2817" s="11"/>
      <c r="AU2817" s="11"/>
      <c r="AV2817" s="11"/>
      <c r="AW2817" s="11"/>
      <c r="AX2817" s="11"/>
      <c r="AY2817" s="11"/>
      <c r="AZ2817" s="11"/>
      <c r="BA2817" s="11"/>
      <c r="BB2817" s="11"/>
      <c r="BC2817" s="11"/>
      <c r="BD2817" s="11"/>
      <c r="BE2817" s="11"/>
      <c r="BF2817" s="11"/>
      <c r="BG2817" s="11"/>
      <c r="BH2817" s="11"/>
      <c r="BI2817" s="11"/>
      <c r="BJ2817" s="11"/>
      <c r="BK2817" s="11"/>
      <c r="BL2817" s="11"/>
      <c r="BM2817" s="11"/>
      <c r="BN2817" s="11"/>
      <c r="BO2817" s="11"/>
      <c r="BP2817" s="1" t="str">
        <v>0- Port Costs</v>
      </c>
      <c r="BT2817" s="1" t="str">
        <v>0- Port Value</v>
      </c>
      <c r="BU2817" s="11"/>
    </row>
    <row r="2818" spans="8:73" hidden="1" outlineLevel="1" x14ac:dyDescent="0.3">
      <c r="H2818" s="1" t="str">
        <v>0 - BM Costs</v>
      </c>
      <c r="L2818" s="1" t="str">
        <v>0 - BM Port</v>
      </c>
      <c r="N2818" s="1" t="str">
        <v>0 - Port Assets</v>
      </c>
      <c r="O2818" s="11"/>
      <c r="P2818" s="11"/>
      <c r="Q2818" s="11"/>
      <c r="R2818" s="11"/>
      <c r="S2818" s="11"/>
      <c r="T2818" s="11"/>
      <c r="U2818" s="11"/>
      <c r="V2818" s="11"/>
      <c r="W2818" s="11"/>
      <c r="X2818" s="11"/>
      <c r="Y2818" s="11"/>
      <c r="Z2818" s="11"/>
      <c r="AA2818" s="11"/>
      <c r="AB2818" s="11"/>
      <c r="AC2818" s="11"/>
      <c r="AD2818" s="11"/>
      <c r="AE2818" s="11"/>
      <c r="AF2818" s="11"/>
      <c r="AG2818" s="11"/>
      <c r="AH2818" s="11"/>
      <c r="AI2818" s="11"/>
      <c r="AJ2818" s="11"/>
      <c r="AK2818" s="11"/>
      <c r="AL2818" s="11"/>
      <c r="AM2818" s="11"/>
      <c r="AN2818" s="11"/>
      <c r="AO2818" s="11"/>
      <c r="AP2818" s="11"/>
      <c r="AQ2818" s="11"/>
      <c r="AR2818" s="11"/>
      <c r="AS2818" s="11"/>
      <c r="AT2818" s="11"/>
      <c r="AU2818" s="11"/>
      <c r="AV2818" s="11"/>
      <c r="AW2818" s="11"/>
      <c r="AX2818" s="11"/>
      <c r="AY2818" s="11"/>
      <c r="AZ2818" s="11"/>
      <c r="BA2818" s="11"/>
      <c r="BB2818" s="11"/>
      <c r="BC2818" s="11"/>
      <c r="BD2818" s="11"/>
      <c r="BE2818" s="11"/>
      <c r="BF2818" s="11"/>
      <c r="BG2818" s="11"/>
      <c r="BH2818" s="11"/>
      <c r="BI2818" s="11"/>
      <c r="BJ2818" s="11"/>
      <c r="BK2818" s="11"/>
      <c r="BL2818" s="11"/>
      <c r="BM2818" s="11"/>
      <c r="BN2818" s="11"/>
      <c r="BO2818" s="11"/>
      <c r="BP2818" s="1" t="str">
        <v>0- Port Costs</v>
      </c>
      <c r="BT2818" s="1" t="str">
        <v>0- Port Value</v>
      </c>
      <c r="BU2818" s="11"/>
    </row>
    <row r="2819" spans="8:73" hidden="1" outlineLevel="1" x14ac:dyDescent="0.3">
      <c r="H2819" s="1" t="str">
        <v>0 - BM Costs</v>
      </c>
      <c r="L2819" s="1" t="str">
        <v>0 - BM Port</v>
      </c>
      <c r="N2819" s="1" t="str">
        <v>0 - Port Assets</v>
      </c>
      <c r="O2819" s="11"/>
      <c r="P2819" s="11"/>
      <c r="Q2819" s="11"/>
      <c r="R2819" s="11"/>
      <c r="S2819" s="11"/>
      <c r="T2819" s="11"/>
      <c r="U2819" s="11"/>
      <c r="V2819" s="11"/>
      <c r="W2819" s="11"/>
      <c r="X2819" s="11"/>
      <c r="Y2819" s="11"/>
      <c r="Z2819" s="11"/>
      <c r="AA2819" s="11"/>
      <c r="AB2819" s="11"/>
      <c r="AC2819" s="11"/>
      <c r="AD2819" s="11"/>
      <c r="AE2819" s="11"/>
      <c r="AF2819" s="11"/>
      <c r="AG2819" s="11"/>
      <c r="AH2819" s="11"/>
      <c r="AI2819" s="11"/>
      <c r="AJ2819" s="11"/>
      <c r="AK2819" s="11"/>
      <c r="AL2819" s="11"/>
      <c r="AM2819" s="11"/>
      <c r="AN2819" s="11"/>
      <c r="AO2819" s="11"/>
      <c r="AP2819" s="11"/>
      <c r="AQ2819" s="11"/>
      <c r="AR2819" s="11"/>
      <c r="AS2819" s="11"/>
      <c r="AT2819" s="11"/>
      <c r="AU2819" s="11"/>
      <c r="AV2819" s="11"/>
      <c r="AW2819" s="11"/>
      <c r="AX2819" s="11"/>
      <c r="AY2819" s="11"/>
      <c r="AZ2819" s="11"/>
      <c r="BA2819" s="11"/>
      <c r="BB2819" s="11"/>
      <c r="BC2819" s="11"/>
      <c r="BD2819" s="11"/>
      <c r="BE2819" s="11"/>
      <c r="BF2819" s="11"/>
      <c r="BG2819" s="11"/>
      <c r="BH2819" s="11"/>
      <c r="BI2819" s="11"/>
      <c r="BJ2819" s="11"/>
      <c r="BK2819" s="11"/>
      <c r="BL2819" s="11"/>
      <c r="BM2819" s="11"/>
      <c r="BN2819" s="11"/>
      <c r="BO2819" s="11"/>
      <c r="BP2819" s="1" t="str">
        <v>0- Port Costs</v>
      </c>
      <c r="BT2819" s="1" t="str">
        <v>0- Port Value</v>
      </c>
      <c r="BU2819" s="11"/>
    </row>
    <row r="2820" spans="8:73" hidden="1" outlineLevel="1" x14ac:dyDescent="0.3">
      <c r="H2820" s="1" t="str">
        <v>0 - BM Costs</v>
      </c>
      <c r="L2820" s="1" t="str">
        <v>0 - BM Port</v>
      </c>
      <c r="N2820" s="1" t="str">
        <v>0 - Port Assets</v>
      </c>
      <c r="O2820" s="11"/>
      <c r="P2820" s="11"/>
      <c r="Q2820" s="11"/>
      <c r="R2820" s="11"/>
      <c r="S2820" s="11"/>
      <c r="T2820" s="11"/>
      <c r="U2820" s="11"/>
      <c r="V2820" s="11"/>
      <c r="W2820" s="11"/>
      <c r="X2820" s="11"/>
      <c r="Y2820" s="11"/>
      <c r="Z2820" s="11"/>
      <c r="AA2820" s="11"/>
      <c r="AB2820" s="11"/>
      <c r="AC2820" s="11"/>
      <c r="AD2820" s="11"/>
      <c r="AE2820" s="11"/>
      <c r="AF2820" s="11"/>
      <c r="AG2820" s="11"/>
      <c r="AH2820" s="11"/>
      <c r="AI2820" s="11"/>
      <c r="AJ2820" s="11"/>
      <c r="AK2820" s="11"/>
      <c r="AL2820" s="11"/>
      <c r="AM2820" s="11"/>
      <c r="AN2820" s="11"/>
      <c r="AO2820" s="11"/>
      <c r="AP2820" s="11"/>
      <c r="AQ2820" s="11"/>
      <c r="AR2820" s="11"/>
      <c r="AS2820" s="11"/>
      <c r="AT2820" s="11"/>
      <c r="AU2820" s="11"/>
      <c r="AV2820" s="11"/>
      <c r="AW2820" s="11"/>
      <c r="AX2820" s="11"/>
      <c r="AY2820" s="11"/>
      <c r="AZ2820" s="11"/>
      <c r="BA2820" s="11"/>
      <c r="BB2820" s="11"/>
      <c r="BC2820" s="11"/>
      <c r="BD2820" s="11"/>
      <c r="BE2820" s="11"/>
      <c r="BF2820" s="11"/>
      <c r="BG2820" s="11"/>
      <c r="BH2820" s="11"/>
      <c r="BI2820" s="11"/>
      <c r="BJ2820" s="11"/>
      <c r="BK2820" s="11"/>
      <c r="BL2820" s="11"/>
      <c r="BM2820" s="11"/>
      <c r="BN2820" s="11"/>
      <c r="BO2820" s="11"/>
      <c r="BP2820" s="1" t="str">
        <v>0- Port Costs</v>
      </c>
      <c r="BT2820" s="1" t="str">
        <v>0- Port Value</v>
      </c>
      <c r="BU2820" s="11"/>
    </row>
    <row r="2821" spans="8:73" hidden="1" outlineLevel="1" x14ac:dyDescent="0.3">
      <c r="H2821" s="1" t="str">
        <v>0 - BM Costs</v>
      </c>
      <c r="L2821" s="1" t="str">
        <v>0 - BM Port</v>
      </c>
      <c r="N2821" s="1" t="str">
        <v>0 - Port Assets</v>
      </c>
      <c r="O2821" s="11"/>
      <c r="P2821" s="11"/>
      <c r="Q2821" s="11"/>
      <c r="R2821" s="11"/>
      <c r="S2821" s="11"/>
      <c r="T2821" s="11"/>
      <c r="U2821" s="11"/>
      <c r="V2821" s="11"/>
      <c r="W2821" s="11"/>
      <c r="X2821" s="11"/>
      <c r="Y2821" s="11"/>
      <c r="Z2821" s="11"/>
      <c r="AA2821" s="11"/>
      <c r="AB2821" s="11"/>
      <c r="AC2821" s="11"/>
      <c r="AD2821" s="11"/>
      <c r="AE2821" s="11"/>
      <c r="AF2821" s="11"/>
      <c r="AG2821" s="11"/>
      <c r="AH2821" s="11"/>
      <c r="AI2821" s="11"/>
      <c r="AJ2821" s="11"/>
      <c r="AK2821" s="11"/>
      <c r="AL2821" s="11"/>
      <c r="AM2821" s="11"/>
      <c r="AN2821" s="11"/>
      <c r="AO2821" s="11"/>
      <c r="AP2821" s="11"/>
      <c r="AQ2821" s="11"/>
      <c r="AR2821" s="11"/>
      <c r="AS2821" s="11"/>
      <c r="AT2821" s="11"/>
      <c r="AU2821" s="11"/>
      <c r="AV2821" s="11"/>
      <c r="AW2821" s="11"/>
      <c r="AX2821" s="11"/>
      <c r="AY2821" s="11"/>
      <c r="AZ2821" s="11"/>
      <c r="BA2821" s="11"/>
      <c r="BB2821" s="11"/>
      <c r="BC2821" s="11"/>
      <c r="BD2821" s="11"/>
      <c r="BE2821" s="11"/>
      <c r="BF2821" s="11"/>
      <c r="BG2821" s="11"/>
      <c r="BH2821" s="11"/>
      <c r="BI2821" s="11"/>
      <c r="BJ2821" s="11"/>
      <c r="BK2821" s="11"/>
      <c r="BL2821" s="11"/>
      <c r="BM2821" s="11"/>
      <c r="BN2821" s="11"/>
      <c r="BO2821" s="11"/>
      <c r="BP2821" s="1" t="str">
        <v>0- Port Costs</v>
      </c>
      <c r="BT2821" s="1" t="str">
        <v>0- Port Value</v>
      </c>
      <c r="BU2821" s="11"/>
    </row>
    <row r="2822" spans="8:73" hidden="1" outlineLevel="1" x14ac:dyDescent="0.3">
      <c r="H2822" s="1" t="str">
        <v>0 - BM Costs</v>
      </c>
      <c r="L2822" s="1" t="str">
        <v>0 - BM Port</v>
      </c>
      <c r="N2822" s="1" t="str">
        <v>0 - Port Assets</v>
      </c>
      <c r="O2822" s="11"/>
      <c r="P2822" s="11"/>
      <c r="Q2822" s="11"/>
      <c r="R2822" s="11"/>
      <c r="S2822" s="11"/>
      <c r="T2822" s="11"/>
      <c r="U2822" s="11"/>
      <c r="V2822" s="11"/>
      <c r="W2822" s="11"/>
      <c r="X2822" s="11"/>
      <c r="Y2822" s="11"/>
      <c r="Z2822" s="11"/>
      <c r="AA2822" s="11"/>
      <c r="AB2822" s="11"/>
      <c r="AC2822" s="11"/>
      <c r="AD2822" s="11"/>
      <c r="AE2822" s="11"/>
      <c r="AF2822" s="11"/>
      <c r="AG2822" s="11"/>
      <c r="AH2822" s="11"/>
      <c r="AI2822" s="11"/>
      <c r="AJ2822" s="11"/>
      <c r="AK2822" s="11"/>
      <c r="AL2822" s="11"/>
      <c r="AM2822" s="11"/>
      <c r="AN2822" s="11"/>
      <c r="AO2822" s="11"/>
      <c r="AP2822" s="11"/>
      <c r="AQ2822" s="11"/>
      <c r="AR2822" s="11"/>
      <c r="AS2822" s="11"/>
      <c r="AT2822" s="11"/>
      <c r="AU2822" s="11"/>
      <c r="AV2822" s="11"/>
      <c r="AW2822" s="11"/>
      <c r="AX2822" s="11"/>
      <c r="AY2822" s="11"/>
      <c r="AZ2822" s="11"/>
      <c r="BA2822" s="11"/>
      <c r="BB2822" s="11"/>
      <c r="BC2822" s="11"/>
      <c r="BD2822" s="11"/>
      <c r="BE2822" s="11"/>
      <c r="BF2822" s="11"/>
      <c r="BG2822" s="11"/>
      <c r="BH2822" s="11"/>
      <c r="BI2822" s="11"/>
      <c r="BJ2822" s="11"/>
      <c r="BK2822" s="11"/>
      <c r="BL2822" s="11"/>
      <c r="BM2822" s="11"/>
      <c r="BN2822" s="11"/>
      <c r="BO2822" s="11"/>
      <c r="BP2822" s="1" t="str">
        <v>0- Port Costs</v>
      </c>
      <c r="BT2822" s="1" t="str">
        <v>0- Port Value</v>
      </c>
      <c r="BU2822" s="11"/>
    </row>
    <row r="2823" spans="8:73" hidden="1" outlineLevel="1" x14ac:dyDescent="0.3">
      <c r="H2823" s="1" t="str">
        <v>0 - BM Costs</v>
      </c>
      <c r="L2823" s="1" t="str">
        <v>0 - BM Port</v>
      </c>
      <c r="N2823" s="1" t="str">
        <v>0 - Port Assets</v>
      </c>
      <c r="O2823" s="11"/>
      <c r="P2823" s="11"/>
      <c r="Q2823" s="11"/>
      <c r="R2823" s="11"/>
      <c r="S2823" s="11"/>
      <c r="T2823" s="11"/>
      <c r="U2823" s="11"/>
      <c r="V2823" s="11"/>
      <c r="W2823" s="11"/>
      <c r="X2823" s="11"/>
      <c r="Y2823" s="11"/>
      <c r="Z2823" s="11"/>
      <c r="AA2823" s="11"/>
      <c r="AB2823" s="11"/>
      <c r="AC2823" s="11"/>
      <c r="AD2823" s="11"/>
      <c r="AE2823" s="11"/>
      <c r="AF2823" s="11"/>
      <c r="AG2823" s="11"/>
      <c r="AH2823" s="11"/>
      <c r="AI2823" s="11"/>
      <c r="AJ2823" s="11"/>
      <c r="AK2823" s="11"/>
      <c r="AL2823" s="11"/>
      <c r="AM2823" s="11"/>
      <c r="AN2823" s="11"/>
      <c r="AO2823" s="11"/>
      <c r="AP2823" s="11"/>
      <c r="AQ2823" s="11"/>
      <c r="AR2823" s="11"/>
      <c r="AS2823" s="11"/>
      <c r="AT2823" s="11"/>
      <c r="AU2823" s="11"/>
      <c r="AV2823" s="11"/>
      <c r="AW2823" s="11"/>
      <c r="AX2823" s="11"/>
      <c r="AY2823" s="11"/>
      <c r="AZ2823" s="11"/>
      <c r="BA2823" s="11"/>
      <c r="BB2823" s="11"/>
      <c r="BC2823" s="11"/>
      <c r="BD2823" s="11"/>
      <c r="BE2823" s="11"/>
      <c r="BF2823" s="11"/>
      <c r="BG2823" s="11"/>
      <c r="BH2823" s="11"/>
      <c r="BI2823" s="11"/>
      <c r="BJ2823" s="11"/>
      <c r="BK2823" s="11"/>
      <c r="BL2823" s="11"/>
      <c r="BM2823" s="11"/>
      <c r="BN2823" s="11"/>
      <c r="BO2823" s="11"/>
      <c r="BP2823" s="1" t="str">
        <v>0- Port Costs</v>
      </c>
      <c r="BT2823" s="1" t="str">
        <v>0- Port Value</v>
      </c>
      <c r="BU2823" s="11"/>
    </row>
    <row r="2824" spans="8:73" hidden="1" outlineLevel="1" x14ac:dyDescent="0.3">
      <c r="H2824" s="1" t="str">
        <v>0 - BM Costs</v>
      </c>
      <c r="L2824" s="1" t="str">
        <v>0 - BM Port</v>
      </c>
      <c r="N2824" s="1" t="str">
        <v>0 - Port Assets</v>
      </c>
      <c r="O2824" s="11"/>
      <c r="P2824" s="11"/>
      <c r="Q2824" s="11"/>
      <c r="R2824" s="11"/>
      <c r="S2824" s="11"/>
      <c r="T2824" s="11"/>
      <c r="U2824" s="11"/>
      <c r="V2824" s="11"/>
      <c r="W2824" s="11"/>
      <c r="X2824" s="11"/>
      <c r="Y2824" s="11"/>
      <c r="Z2824" s="11"/>
      <c r="AA2824" s="11"/>
      <c r="AB2824" s="11"/>
      <c r="AC2824" s="11"/>
      <c r="AD2824" s="11"/>
      <c r="AE2824" s="11"/>
      <c r="AF2824" s="11"/>
      <c r="AG2824" s="11"/>
      <c r="AH2824" s="11"/>
      <c r="AI2824" s="11"/>
      <c r="AJ2824" s="11"/>
      <c r="AK2824" s="11"/>
      <c r="AL2824" s="11"/>
      <c r="AM2824" s="11"/>
      <c r="AN2824" s="11"/>
      <c r="AO2824" s="11"/>
      <c r="AP2824" s="11"/>
      <c r="AQ2824" s="11"/>
      <c r="AR2824" s="11"/>
      <c r="AS2824" s="11"/>
      <c r="AT2824" s="11"/>
      <c r="AU2824" s="11"/>
      <c r="AV2824" s="11"/>
      <c r="AW2824" s="11"/>
      <c r="AX2824" s="11"/>
      <c r="AY2824" s="11"/>
      <c r="AZ2824" s="11"/>
      <c r="BA2824" s="11"/>
      <c r="BB2824" s="11"/>
      <c r="BC2824" s="11"/>
      <c r="BD2824" s="11"/>
      <c r="BE2824" s="11"/>
      <c r="BF2824" s="11"/>
      <c r="BG2824" s="11"/>
      <c r="BH2824" s="11"/>
      <c r="BI2824" s="11"/>
      <c r="BJ2824" s="11"/>
      <c r="BK2824" s="11"/>
      <c r="BL2824" s="11"/>
      <c r="BM2824" s="11"/>
      <c r="BN2824" s="11"/>
      <c r="BO2824" s="11"/>
      <c r="BP2824" s="1" t="str">
        <v>0- Port Costs</v>
      </c>
      <c r="BT2824" s="1" t="str">
        <v>0- Port Value</v>
      </c>
      <c r="BU2824" s="11"/>
    </row>
    <row r="2825" spans="8:73" hidden="1" outlineLevel="1" x14ac:dyDescent="0.3">
      <c r="H2825" s="1" t="str">
        <v>0 - BM Costs</v>
      </c>
      <c r="L2825" s="1" t="str">
        <v>0 - BM Port</v>
      </c>
      <c r="N2825" s="1" t="str">
        <v>0 - Port Assets</v>
      </c>
      <c r="O2825" s="11"/>
      <c r="P2825" s="11"/>
      <c r="Q2825" s="11"/>
      <c r="R2825" s="11"/>
      <c r="S2825" s="11"/>
      <c r="T2825" s="11"/>
      <c r="U2825" s="11"/>
      <c r="V2825" s="11"/>
      <c r="W2825" s="11"/>
      <c r="X2825" s="11"/>
      <c r="Y2825" s="11"/>
      <c r="Z2825" s="11"/>
      <c r="AA2825" s="11"/>
      <c r="AB2825" s="11"/>
      <c r="AC2825" s="11"/>
      <c r="AD2825" s="11"/>
      <c r="AE2825" s="11"/>
      <c r="AF2825" s="11"/>
      <c r="AG2825" s="11"/>
      <c r="AH2825" s="11"/>
      <c r="AI2825" s="11"/>
      <c r="AJ2825" s="11"/>
      <c r="AK2825" s="11"/>
      <c r="AL2825" s="11"/>
      <c r="AM2825" s="11"/>
      <c r="AN2825" s="11"/>
      <c r="AO2825" s="11"/>
      <c r="AP2825" s="11"/>
      <c r="AQ2825" s="11"/>
      <c r="AR2825" s="11"/>
      <c r="AS2825" s="11"/>
      <c r="AT2825" s="11"/>
      <c r="AU2825" s="11"/>
      <c r="AV2825" s="11"/>
      <c r="AW2825" s="11"/>
      <c r="AX2825" s="11"/>
      <c r="AY2825" s="11"/>
      <c r="AZ2825" s="11"/>
      <c r="BA2825" s="11"/>
      <c r="BB2825" s="11"/>
      <c r="BC2825" s="11"/>
      <c r="BD2825" s="11"/>
      <c r="BE2825" s="11"/>
      <c r="BF2825" s="11"/>
      <c r="BG2825" s="11"/>
      <c r="BH2825" s="11"/>
      <c r="BI2825" s="11"/>
      <c r="BJ2825" s="11"/>
      <c r="BK2825" s="11"/>
      <c r="BL2825" s="11"/>
      <c r="BM2825" s="11"/>
      <c r="BN2825" s="11"/>
      <c r="BO2825" s="11"/>
      <c r="BP2825" s="1" t="str">
        <v>0- Port Costs</v>
      </c>
      <c r="BT2825" s="1" t="str">
        <v>0- Port Value</v>
      </c>
      <c r="BU2825" s="11"/>
    </row>
    <row r="2826" spans="8:73" hidden="1" outlineLevel="1" x14ac:dyDescent="0.3">
      <c r="H2826" s="1" t="str">
        <v>0 - BM Costs</v>
      </c>
      <c r="L2826" s="1" t="str">
        <v>0 - BM Port</v>
      </c>
      <c r="N2826" s="1" t="str">
        <v>0 - Port Assets</v>
      </c>
      <c r="O2826" s="11"/>
      <c r="P2826" s="11"/>
      <c r="Q2826" s="11"/>
      <c r="R2826" s="11"/>
      <c r="S2826" s="11"/>
      <c r="T2826" s="11"/>
      <c r="U2826" s="11"/>
      <c r="V2826" s="11"/>
      <c r="W2826" s="11"/>
      <c r="X2826" s="11"/>
      <c r="Y2826" s="11"/>
      <c r="Z2826" s="11"/>
      <c r="AA2826" s="11"/>
      <c r="AB2826" s="11"/>
      <c r="AC2826" s="11"/>
      <c r="AD2826" s="11"/>
      <c r="AE2826" s="11"/>
      <c r="AF2826" s="11"/>
      <c r="AG2826" s="11"/>
      <c r="AH2826" s="11"/>
      <c r="AI2826" s="11"/>
      <c r="AJ2826" s="11"/>
      <c r="AK2826" s="11"/>
      <c r="AL2826" s="11"/>
      <c r="AM2826" s="11"/>
      <c r="AN2826" s="11"/>
      <c r="AO2826" s="11"/>
      <c r="AP2826" s="11"/>
      <c r="AQ2826" s="11"/>
      <c r="AR2826" s="11"/>
      <c r="AS2826" s="11"/>
      <c r="AT2826" s="11"/>
      <c r="AU2826" s="11"/>
      <c r="AV2826" s="11"/>
      <c r="AW2826" s="11"/>
      <c r="AX2826" s="11"/>
      <c r="AY2826" s="11"/>
      <c r="AZ2826" s="11"/>
      <c r="BA2826" s="11"/>
      <c r="BB2826" s="11"/>
      <c r="BC2826" s="11"/>
      <c r="BD2826" s="11"/>
      <c r="BE2826" s="11"/>
      <c r="BF2826" s="11"/>
      <c r="BG2826" s="11"/>
      <c r="BH2826" s="11"/>
      <c r="BI2826" s="11"/>
      <c r="BJ2826" s="11"/>
      <c r="BK2826" s="11"/>
      <c r="BL2826" s="11"/>
      <c r="BM2826" s="11"/>
      <c r="BN2826" s="11"/>
      <c r="BO2826" s="11"/>
      <c r="BP2826" s="1" t="str">
        <v>0- Port Costs</v>
      </c>
      <c r="BT2826" s="1" t="str">
        <v>0- Port Value</v>
      </c>
      <c r="BU2826" s="11"/>
    </row>
    <row r="2827" spans="8:73" hidden="1" outlineLevel="1" x14ac:dyDescent="0.3">
      <c r="H2827" s="1" t="str">
        <v>0 - BM Costs</v>
      </c>
      <c r="L2827" s="1" t="str">
        <v>0 - BM Port</v>
      </c>
      <c r="N2827" s="1" t="str">
        <v>0 - Port Assets</v>
      </c>
      <c r="O2827" s="11"/>
      <c r="P2827" s="11"/>
      <c r="Q2827" s="11"/>
      <c r="R2827" s="11"/>
      <c r="S2827" s="11"/>
      <c r="T2827" s="11"/>
      <c r="U2827" s="11"/>
      <c r="V2827" s="11"/>
      <c r="W2827" s="11"/>
      <c r="X2827" s="11"/>
      <c r="Y2827" s="11"/>
      <c r="Z2827" s="11"/>
      <c r="AA2827" s="11"/>
      <c r="AB2827" s="11"/>
      <c r="AC2827" s="11"/>
      <c r="AD2827" s="11"/>
      <c r="AE2827" s="11"/>
      <c r="AF2827" s="11"/>
      <c r="AG2827" s="11"/>
      <c r="AH2827" s="11"/>
      <c r="AI2827" s="11"/>
      <c r="AJ2827" s="11"/>
      <c r="AK2827" s="11"/>
      <c r="AL2827" s="11"/>
      <c r="AM2827" s="11"/>
      <c r="AN2827" s="11"/>
      <c r="AO2827" s="11"/>
      <c r="AP2827" s="11"/>
      <c r="AQ2827" s="11"/>
      <c r="AR2827" s="11"/>
      <c r="AS2827" s="11"/>
      <c r="AT2827" s="11"/>
      <c r="AU2827" s="11"/>
      <c r="AV2827" s="11"/>
      <c r="AW2827" s="11"/>
      <c r="AX2827" s="11"/>
      <c r="AY2827" s="11"/>
      <c r="AZ2827" s="11"/>
      <c r="BA2827" s="11"/>
      <c r="BB2827" s="11"/>
      <c r="BC2827" s="11"/>
      <c r="BD2827" s="11"/>
      <c r="BE2827" s="11"/>
      <c r="BF2827" s="11"/>
      <c r="BG2827" s="11"/>
      <c r="BH2827" s="11"/>
      <c r="BI2827" s="11"/>
      <c r="BJ2827" s="11"/>
      <c r="BK2827" s="11"/>
      <c r="BL2827" s="11"/>
      <c r="BM2827" s="11"/>
      <c r="BN2827" s="11"/>
      <c r="BO2827" s="11"/>
      <c r="BP2827" s="1" t="str">
        <v>0- Port Costs</v>
      </c>
      <c r="BT2827" s="1" t="str">
        <v>0- Port Value</v>
      </c>
      <c r="BU2827" s="11"/>
    </row>
    <row r="2828" spans="8:73" hidden="1" outlineLevel="1" x14ac:dyDescent="0.3">
      <c r="H2828" s="1" t="str">
        <v>0 - BM Costs</v>
      </c>
      <c r="L2828" s="1" t="str">
        <v>0 - BM Port</v>
      </c>
      <c r="N2828" s="1" t="str">
        <v>0 - Port Assets</v>
      </c>
      <c r="O2828" s="11"/>
      <c r="P2828" s="11"/>
      <c r="Q2828" s="11"/>
      <c r="R2828" s="11"/>
      <c r="S2828" s="11"/>
      <c r="T2828" s="11"/>
      <c r="U2828" s="11"/>
      <c r="V2828" s="11"/>
      <c r="W2828" s="11"/>
      <c r="X2828" s="11"/>
      <c r="Y2828" s="11"/>
      <c r="Z2828" s="11"/>
      <c r="AA2828" s="11"/>
      <c r="AB2828" s="11"/>
      <c r="AC2828" s="11"/>
      <c r="AD2828" s="11"/>
      <c r="AE2828" s="11"/>
      <c r="AF2828" s="11"/>
      <c r="AG2828" s="11"/>
      <c r="AH2828" s="11"/>
      <c r="AI2828" s="11"/>
      <c r="AJ2828" s="11"/>
      <c r="AK2828" s="11"/>
      <c r="AL2828" s="11"/>
      <c r="AM2828" s="11"/>
      <c r="AN2828" s="11"/>
      <c r="AO2828" s="11"/>
      <c r="AP2828" s="11"/>
      <c r="AQ2828" s="11"/>
      <c r="AR2828" s="11"/>
      <c r="AS2828" s="11"/>
      <c r="AT2828" s="11"/>
      <c r="AU2828" s="11"/>
      <c r="AV2828" s="11"/>
      <c r="AW2828" s="11"/>
      <c r="AX2828" s="11"/>
      <c r="AY2828" s="11"/>
      <c r="AZ2828" s="11"/>
      <c r="BA2828" s="11"/>
      <c r="BB2828" s="11"/>
      <c r="BC2828" s="11"/>
      <c r="BD2828" s="11"/>
      <c r="BE2828" s="11"/>
      <c r="BF2828" s="11"/>
      <c r="BG2828" s="11"/>
      <c r="BH2828" s="11"/>
      <c r="BI2828" s="11"/>
      <c r="BJ2828" s="11"/>
      <c r="BK2828" s="11"/>
      <c r="BL2828" s="11"/>
      <c r="BM2828" s="11"/>
      <c r="BN2828" s="11"/>
      <c r="BO2828" s="11"/>
      <c r="BP2828" s="1" t="str">
        <v>0- Port Costs</v>
      </c>
      <c r="BT2828" s="1" t="str">
        <v>0- Port Value</v>
      </c>
      <c r="BU2828" s="11"/>
    </row>
    <row r="2829" spans="8:73" hidden="1" outlineLevel="1" x14ac:dyDescent="0.3">
      <c r="H2829" s="1" t="str">
        <v>0 - BM Costs</v>
      </c>
      <c r="L2829" s="1" t="str">
        <v>0 - BM Port</v>
      </c>
      <c r="N2829" s="1" t="str">
        <v>0 - Port Assets</v>
      </c>
      <c r="O2829" s="11"/>
      <c r="P2829" s="11"/>
      <c r="Q2829" s="11"/>
      <c r="R2829" s="11"/>
      <c r="S2829" s="11"/>
      <c r="T2829" s="11"/>
      <c r="U2829" s="11"/>
      <c r="V2829" s="11"/>
      <c r="W2829" s="11"/>
      <c r="X2829" s="11"/>
      <c r="Y2829" s="11"/>
      <c r="Z2829" s="11"/>
      <c r="AA2829" s="11"/>
      <c r="AB2829" s="11"/>
      <c r="AC2829" s="11"/>
      <c r="AD2829" s="11"/>
      <c r="AE2829" s="11"/>
      <c r="AF2829" s="11"/>
      <c r="AG2829" s="11"/>
      <c r="AH2829" s="11"/>
      <c r="AI2829" s="11"/>
      <c r="AJ2829" s="11"/>
      <c r="AK2829" s="11"/>
      <c r="AL2829" s="11"/>
      <c r="AM2829" s="11"/>
      <c r="AN2829" s="11"/>
      <c r="AO2829" s="11"/>
      <c r="AP2829" s="11"/>
      <c r="AQ2829" s="11"/>
      <c r="AR2829" s="11"/>
      <c r="AS2829" s="11"/>
      <c r="AT2829" s="11"/>
      <c r="AU2829" s="11"/>
      <c r="AV2829" s="11"/>
      <c r="AW2829" s="11"/>
      <c r="AX2829" s="11"/>
      <c r="AY2829" s="11"/>
      <c r="AZ2829" s="11"/>
      <c r="BA2829" s="11"/>
      <c r="BB2829" s="11"/>
      <c r="BC2829" s="11"/>
      <c r="BD2829" s="11"/>
      <c r="BE2829" s="11"/>
      <c r="BF2829" s="11"/>
      <c r="BG2829" s="11"/>
      <c r="BH2829" s="11"/>
      <c r="BI2829" s="11"/>
      <c r="BJ2829" s="11"/>
      <c r="BK2829" s="11"/>
      <c r="BL2829" s="11"/>
      <c r="BM2829" s="11"/>
      <c r="BN2829" s="11"/>
      <c r="BO2829" s="11"/>
      <c r="BP2829" s="1" t="str">
        <v>0- Port Costs</v>
      </c>
      <c r="BT2829" s="1" t="str">
        <v>0- Port Value</v>
      </c>
      <c r="BU2829" s="11"/>
    </row>
    <row r="2830" spans="8:73" hidden="1" outlineLevel="1" x14ac:dyDescent="0.3">
      <c r="H2830" s="1" t="str">
        <v>0 - BM Costs</v>
      </c>
      <c r="L2830" s="1" t="str">
        <v>0 - BM Port</v>
      </c>
      <c r="N2830" s="1" t="str">
        <v>0 - Port Assets</v>
      </c>
      <c r="O2830" s="11"/>
      <c r="P2830" s="11"/>
      <c r="Q2830" s="11"/>
      <c r="R2830" s="11"/>
      <c r="S2830" s="11"/>
      <c r="T2830" s="11"/>
      <c r="U2830" s="11"/>
      <c r="V2830" s="11"/>
      <c r="W2830" s="11"/>
      <c r="X2830" s="11"/>
      <c r="Y2830" s="11"/>
      <c r="Z2830" s="11"/>
      <c r="AA2830" s="11"/>
      <c r="AB2830" s="11"/>
      <c r="AC2830" s="11"/>
      <c r="AD2830" s="11"/>
      <c r="AE2830" s="11"/>
      <c r="AF2830" s="11"/>
      <c r="AG2830" s="11"/>
      <c r="AH2830" s="11"/>
      <c r="AI2830" s="11"/>
      <c r="AJ2830" s="11"/>
      <c r="AK2830" s="11"/>
      <c r="AL2830" s="11"/>
      <c r="AM2830" s="11"/>
      <c r="AN2830" s="11"/>
      <c r="AO2830" s="11"/>
      <c r="AP2830" s="11"/>
      <c r="AQ2830" s="11"/>
      <c r="AR2830" s="11"/>
      <c r="AS2830" s="11"/>
      <c r="AT2830" s="11"/>
      <c r="AU2830" s="11"/>
      <c r="AV2830" s="11"/>
      <c r="AW2830" s="11"/>
      <c r="AX2830" s="11"/>
      <c r="AY2830" s="11"/>
      <c r="AZ2830" s="11"/>
      <c r="BA2830" s="11"/>
      <c r="BB2830" s="11"/>
      <c r="BC2830" s="11"/>
      <c r="BD2830" s="11"/>
      <c r="BE2830" s="11"/>
      <c r="BF2830" s="11"/>
      <c r="BG2830" s="11"/>
      <c r="BH2830" s="11"/>
      <c r="BI2830" s="11"/>
      <c r="BJ2830" s="11"/>
      <c r="BK2830" s="11"/>
      <c r="BL2830" s="11"/>
      <c r="BM2830" s="11"/>
      <c r="BN2830" s="11"/>
      <c r="BO2830" s="11"/>
      <c r="BP2830" s="1" t="str">
        <v>0- Port Costs</v>
      </c>
      <c r="BT2830" s="1" t="str">
        <v>0- Port Value</v>
      </c>
      <c r="BU2830" s="11"/>
    </row>
    <row r="2831" spans="8:73" hidden="1" outlineLevel="1" x14ac:dyDescent="0.3">
      <c r="H2831" s="1" t="str">
        <v>0 - BM Costs</v>
      </c>
      <c r="L2831" s="1" t="str">
        <v>0 - BM Port</v>
      </c>
      <c r="N2831" s="1" t="str">
        <v>0 - Port Assets</v>
      </c>
      <c r="O2831" s="11"/>
      <c r="P2831" s="11"/>
      <c r="Q2831" s="11"/>
      <c r="R2831" s="11"/>
      <c r="S2831" s="11"/>
      <c r="T2831" s="11"/>
      <c r="U2831" s="11"/>
      <c r="V2831" s="11"/>
      <c r="W2831" s="11"/>
      <c r="X2831" s="11"/>
      <c r="Y2831" s="11"/>
      <c r="Z2831" s="11"/>
      <c r="AA2831" s="11"/>
      <c r="AB2831" s="11"/>
      <c r="AC2831" s="11"/>
      <c r="AD2831" s="11"/>
      <c r="AE2831" s="11"/>
      <c r="AF2831" s="11"/>
      <c r="AG2831" s="11"/>
      <c r="AH2831" s="11"/>
      <c r="AI2831" s="11"/>
      <c r="AJ2831" s="11"/>
      <c r="AK2831" s="11"/>
      <c r="AL2831" s="11"/>
      <c r="AM2831" s="11"/>
      <c r="AN2831" s="11"/>
      <c r="AO2831" s="11"/>
      <c r="AP2831" s="11"/>
      <c r="AQ2831" s="11"/>
      <c r="AR2831" s="11"/>
      <c r="AS2831" s="11"/>
      <c r="AT2831" s="11"/>
      <c r="AU2831" s="11"/>
      <c r="AV2831" s="11"/>
      <c r="AW2831" s="11"/>
      <c r="AX2831" s="11"/>
      <c r="AY2831" s="11"/>
      <c r="AZ2831" s="11"/>
      <c r="BA2831" s="11"/>
      <c r="BB2831" s="11"/>
      <c r="BC2831" s="11"/>
      <c r="BD2831" s="11"/>
      <c r="BE2831" s="11"/>
      <c r="BF2831" s="11"/>
      <c r="BG2831" s="11"/>
      <c r="BH2831" s="11"/>
      <c r="BI2831" s="11"/>
      <c r="BJ2831" s="11"/>
      <c r="BK2831" s="11"/>
      <c r="BL2831" s="11"/>
      <c r="BM2831" s="11"/>
      <c r="BN2831" s="11"/>
      <c r="BO2831" s="11"/>
      <c r="BP2831" s="1" t="str">
        <v>0- Port Costs</v>
      </c>
      <c r="BT2831" s="1" t="str">
        <v>0- Port Value</v>
      </c>
      <c r="BU2831" s="11"/>
    </row>
    <row r="2832" spans="8:73" hidden="1" outlineLevel="1" x14ac:dyDescent="0.3">
      <c r="H2832" s="1" t="str">
        <v>0 - BM Costs</v>
      </c>
      <c r="L2832" s="1" t="str">
        <v>0 - BM Port</v>
      </c>
      <c r="N2832" s="1" t="str">
        <v>0 - Port Assets</v>
      </c>
      <c r="O2832" s="11"/>
      <c r="P2832" s="11"/>
      <c r="Q2832" s="11"/>
      <c r="R2832" s="11"/>
      <c r="S2832" s="11"/>
      <c r="T2832" s="11"/>
      <c r="U2832" s="11"/>
      <c r="V2832" s="11"/>
      <c r="W2832" s="11"/>
      <c r="X2832" s="11"/>
      <c r="Y2832" s="11"/>
      <c r="Z2832" s="11"/>
      <c r="AA2832" s="11"/>
      <c r="AB2832" s="11"/>
      <c r="AC2832" s="11"/>
      <c r="AD2832" s="11"/>
      <c r="AE2832" s="11"/>
      <c r="AF2832" s="11"/>
      <c r="AG2832" s="11"/>
      <c r="AH2832" s="11"/>
      <c r="AI2832" s="11"/>
      <c r="AJ2832" s="11"/>
      <c r="AK2832" s="11"/>
      <c r="AL2832" s="11"/>
      <c r="AM2832" s="11"/>
      <c r="AN2832" s="11"/>
      <c r="AO2832" s="11"/>
      <c r="AP2832" s="11"/>
      <c r="AQ2832" s="11"/>
      <c r="AR2832" s="11"/>
      <c r="AS2832" s="11"/>
      <c r="AT2832" s="11"/>
      <c r="AU2832" s="11"/>
      <c r="AV2832" s="11"/>
      <c r="AW2832" s="11"/>
      <c r="AX2832" s="11"/>
      <c r="AY2832" s="11"/>
      <c r="AZ2832" s="11"/>
      <c r="BA2832" s="11"/>
      <c r="BB2832" s="11"/>
      <c r="BC2832" s="11"/>
      <c r="BD2832" s="11"/>
      <c r="BE2832" s="11"/>
      <c r="BF2832" s="11"/>
      <c r="BG2832" s="11"/>
      <c r="BH2832" s="11"/>
      <c r="BI2832" s="11"/>
      <c r="BJ2832" s="11"/>
      <c r="BK2832" s="11"/>
      <c r="BL2832" s="11"/>
      <c r="BM2832" s="11"/>
      <c r="BN2832" s="11"/>
      <c r="BO2832" s="11"/>
      <c r="BP2832" s="1" t="str">
        <v>0- Port Costs</v>
      </c>
      <c r="BT2832" s="1" t="str">
        <v>0- Port Value</v>
      </c>
      <c r="BU2832" s="11"/>
    </row>
    <row r="2833" spans="8:73" hidden="1" outlineLevel="1" x14ac:dyDescent="0.3">
      <c r="H2833" s="1" t="str">
        <v>0 - BM Costs</v>
      </c>
      <c r="L2833" s="1" t="str">
        <v>0 - BM Port</v>
      </c>
      <c r="N2833" s="1" t="str">
        <v>0 - Port Assets</v>
      </c>
      <c r="O2833" s="11"/>
      <c r="P2833" s="11"/>
      <c r="Q2833" s="11"/>
      <c r="R2833" s="11"/>
      <c r="S2833" s="11"/>
      <c r="T2833" s="11"/>
      <c r="U2833" s="11"/>
      <c r="V2833" s="11"/>
      <c r="W2833" s="11"/>
      <c r="X2833" s="11"/>
      <c r="Y2833" s="11"/>
      <c r="Z2833" s="11"/>
      <c r="AA2833" s="11"/>
      <c r="AB2833" s="11"/>
      <c r="AC2833" s="11"/>
      <c r="AD2833" s="11"/>
      <c r="AE2833" s="11"/>
      <c r="AF2833" s="11"/>
      <c r="AG2833" s="11"/>
      <c r="AH2833" s="11"/>
      <c r="AI2833" s="11"/>
      <c r="AJ2833" s="11"/>
      <c r="AK2833" s="11"/>
      <c r="AL2833" s="11"/>
      <c r="AM2833" s="11"/>
      <c r="AN2833" s="11"/>
      <c r="AO2833" s="11"/>
      <c r="AP2833" s="11"/>
      <c r="AQ2833" s="11"/>
      <c r="AR2833" s="11"/>
      <c r="AS2833" s="11"/>
      <c r="AT2833" s="11"/>
      <c r="AU2833" s="11"/>
      <c r="AV2833" s="11"/>
      <c r="AW2833" s="11"/>
      <c r="AX2833" s="11"/>
      <c r="AY2833" s="11"/>
      <c r="AZ2833" s="11"/>
      <c r="BA2833" s="11"/>
      <c r="BB2833" s="11"/>
      <c r="BC2833" s="11"/>
      <c r="BD2833" s="11"/>
      <c r="BE2833" s="11"/>
      <c r="BF2833" s="11"/>
      <c r="BG2833" s="11"/>
      <c r="BH2833" s="11"/>
      <c r="BI2833" s="11"/>
      <c r="BJ2833" s="11"/>
      <c r="BK2833" s="11"/>
      <c r="BL2833" s="11"/>
      <c r="BM2833" s="11"/>
      <c r="BN2833" s="11"/>
      <c r="BO2833" s="11"/>
      <c r="BP2833" s="1" t="str">
        <v>0- Port Costs</v>
      </c>
      <c r="BT2833" s="1" t="str">
        <v>0- Port Value</v>
      </c>
      <c r="BU2833" s="11"/>
    </row>
    <row r="2834" spans="8:73" hidden="1" outlineLevel="1" x14ac:dyDescent="0.3">
      <c r="H2834" s="1" t="str">
        <v>0 - BM Costs</v>
      </c>
      <c r="L2834" s="1" t="str">
        <v>0 - BM Port</v>
      </c>
      <c r="N2834" s="1" t="str">
        <v>0 - Port Assets</v>
      </c>
      <c r="O2834" s="11"/>
      <c r="P2834" s="11"/>
      <c r="Q2834" s="11"/>
      <c r="R2834" s="11"/>
      <c r="S2834" s="11"/>
      <c r="T2834" s="11"/>
      <c r="U2834" s="11"/>
      <c r="V2834" s="11"/>
      <c r="W2834" s="11"/>
      <c r="X2834" s="11"/>
      <c r="Y2834" s="11"/>
      <c r="Z2834" s="11"/>
      <c r="AA2834" s="11"/>
      <c r="AB2834" s="11"/>
      <c r="AC2834" s="11"/>
      <c r="AD2834" s="11"/>
      <c r="AE2834" s="11"/>
      <c r="AF2834" s="11"/>
      <c r="AG2834" s="11"/>
      <c r="AH2834" s="11"/>
      <c r="AI2834" s="11"/>
      <c r="AJ2834" s="11"/>
      <c r="AK2834" s="11"/>
      <c r="AL2834" s="11"/>
      <c r="AM2834" s="11"/>
      <c r="AN2834" s="11"/>
      <c r="AO2834" s="11"/>
      <c r="AP2834" s="11"/>
      <c r="AQ2834" s="11"/>
      <c r="AR2834" s="11"/>
      <c r="AS2834" s="11"/>
      <c r="AT2834" s="11"/>
      <c r="AU2834" s="11"/>
      <c r="AV2834" s="11"/>
      <c r="AW2834" s="11"/>
      <c r="AX2834" s="11"/>
      <c r="AY2834" s="11"/>
      <c r="AZ2834" s="11"/>
      <c r="BA2834" s="11"/>
      <c r="BB2834" s="11"/>
      <c r="BC2834" s="11"/>
      <c r="BD2834" s="11"/>
      <c r="BE2834" s="11"/>
      <c r="BF2834" s="11"/>
      <c r="BG2834" s="11"/>
      <c r="BH2834" s="11"/>
      <c r="BI2834" s="11"/>
      <c r="BJ2834" s="11"/>
      <c r="BK2834" s="11"/>
      <c r="BL2834" s="11"/>
      <c r="BM2834" s="11"/>
      <c r="BN2834" s="11"/>
      <c r="BO2834" s="11"/>
      <c r="BP2834" s="1" t="str">
        <v>0- Port Costs</v>
      </c>
      <c r="BT2834" s="1" t="str">
        <v>0- Port Value</v>
      </c>
      <c r="BU2834" s="11"/>
    </row>
    <row r="2835" spans="8:73" hidden="1" outlineLevel="1" x14ac:dyDescent="0.3">
      <c r="H2835" s="1" t="str">
        <v>0 - BM Costs</v>
      </c>
      <c r="L2835" s="1" t="str">
        <v>0 - BM Port</v>
      </c>
      <c r="N2835" s="1" t="str">
        <v>0 - Port Assets</v>
      </c>
      <c r="O2835" s="11"/>
      <c r="P2835" s="11"/>
      <c r="Q2835" s="11"/>
      <c r="R2835" s="11"/>
      <c r="S2835" s="11"/>
      <c r="T2835" s="11"/>
      <c r="U2835" s="11"/>
      <c r="V2835" s="11"/>
      <c r="W2835" s="11"/>
      <c r="X2835" s="11"/>
      <c r="Y2835" s="11"/>
      <c r="Z2835" s="11"/>
      <c r="AA2835" s="11"/>
      <c r="AB2835" s="11"/>
      <c r="AC2835" s="11"/>
      <c r="AD2835" s="11"/>
      <c r="AE2835" s="11"/>
      <c r="AF2835" s="11"/>
      <c r="AG2835" s="11"/>
      <c r="AH2835" s="11"/>
      <c r="AI2835" s="11"/>
      <c r="AJ2835" s="11"/>
      <c r="AK2835" s="11"/>
      <c r="AL2835" s="11"/>
      <c r="AM2835" s="11"/>
      <c r="AN2835" s="11"/>
      <c r="AO2835" s="11"/>
      <c r="AP2835" s="11"/>
      <c r="AQ2835" s="11"/>
      <c r="AR2835" s="11"/>
      <c r="AS2835" s="11"/>
      <c r="AT2835" s="11"/>
      <c r="AU2835" s="11"/>
      <c r="AV2835" s="11"/>
      <c r="AW2835" s="11"/>
      <c r="AX2835" s="11"/>
      <c r="AY2835" s="11"/>
      <c r="AZ2835" s="11"/>
      <c r="BA2835" s="11"/>
      <c r="BB2835" s="11"/>
      <c r="BC2835" s="11"/>
      <c r="BD2835" s="11"/>
      <c r="BE2835" s="11"/>
      <c r="BF2835" s="11"/>
      <c r="BG2835" s="11"/>
      <c r="BH2835" s="11"/>
      <c r="BI2835" s="11"/>
      <c r="BJ2835" s="11"/>
      <c r="BK2835" s="11"/>
      <c r="BL2835" s="11"/>
      <c r="BM2835" s="11"/>
      <c r="BN2835" s="11"/>
      <c r="BO2835" s="11"/>
      <c r="BP2835" s="1" t="str">
        <v>0- Port Costs</v>
      </c>
      <c r="BT2835" s="1" t="str">
        <v>0- Port Value</v>
      </c>
      <c r="BU2835" s="11"/>
    </row>
    <row r="2836" spans="8:73" hidden="1" outlineLevel="1" x14ac:dyDescent="0.3">
      <c r="H2836" s="1" t="str">
        <v>0 - BM Costs</v>
      </c>
      <c r="L2836" s="1" t="str">
        <v>0 - BM Port</v>
      </c>
      <c r="N2836" s="1" t="str">
        <v>0 - Port Assets</v>
      </c>
      <c r="O2836" s="11"/>
      <c r="P2836" s="11"/>
      <c r="Q2836" s="11"/>
      <c r="R2836" s="11"/>
      <c r="S2836" s="11"/>
      <c r="T2836" s="11"/>
      <c r="U2836" s="11"/>
      <c r="V2836" s="11"/>
      <c r="W2836" s="11"/>
      <c r="X2836" s="11"/>
      <c r="Y2836" s="11"/>
      <c r="Z2836" s="11"/>
      <c r="AA2836" s="11"/>
      <c r="AB2836" s="11"/>
      <c r="AC2836" s="11"/>
      <c r="AD2836" s="11"/>
      <c r="AE2836" s="11"/>
      <c r="AF2836" s="11"/>
      <c r="AG2836" s="11"/>
      <c r="AH2836" s="11"/>
      <c r="AI2836" s="11"/>
      <c r="AJ2836" s="11"/>
      <c r="AK2836" s="11"/>
      <c r="AL2836" s="11"/>
      <c r="AM2836" s="11"/>
      <c r="AN2836" s="11"/>
      <c r="AO2836" s="11"/>
      <c r="AP2836" s="11"/>
      <c r="AQ2836" s="11"/>
      <c r="AR2836" s="11"/>
      <c r="AS2836" s="11"/>
      <c r="AT2836" s="11"/>
      <c r="AU2836" s="11"/>
      <c r="AV2836" s="11"/>
      <c r="AW2836" s="11"/>
      <c r="AX2836" s="11"/>
      <c r="AY2836" s="11"/>
      <c r="AZ2836" s="11"/>
      <c r="BA2836" s="11"/>
      <c r="BB2836" s="11"/>
      <c r="BC2836" s="11"/>
      <c r="BD2836" s="11"/>
      <c r="BE2836" s="11"/>
      <c r="BF2836" s="11"/>
      <c r="BG2836" s="11"/>
      <c r="BH2836" s="11"/>
      <c r="BI2836" s="11"/>
      <c r="BJ2836" s="11"/>
      <c r="BK2836" s="11"/>
      <c r="BL2836" s="11"/>
      <c r="BM2836" s="11"/>
      <c r="BN2836" s="11"/>
      <c r="BO2836" s="11"/>
      <c r="BP2836" s="1" t="str">
        <v>0- Port Costs</v>
      </c>
      <c r="BT2836" s="1" t="str">
        <v>0- Port Value</v>
      </c>
      <c r="BU2836" s="11"/>
    </row>
    <row r="2837" spans="8:73" hidden="1" outlineLevel="1" x14ac:dyDescent="0.3">
      <c r="H2837" s="1" t="str">
        <v>0 - BM Costs</v>
      </c>
      <c r="L2837" s="1" t="str">
        <v>0 - BM Port</v>
      </c>
      <c r="N2837" s="1" t="str">
        <v>0 - Port Assets</v>
      </c>
      <c r="O2837" s="11"/>
      <c r="P2837" s="11"/>
      <c r="Q2837" s="11"/>
      <c r="R2837" s="11"/>
      <c r="S2837" s="11"/>
      <c r="T2837" s="11"/>
      <c r="U2837" s="11"/>
      <c r="V2837" s="11"/>
      <c r="W2837" s="11"/>
      <c r="X2837" s="11"/>
      <c r="Y2837" s="11"/>
      <c r="Z2837" s="11"/>
      <c r="AA2837" s="11"/>
      <c r="AB2837" s="11"/>
      <c r="AC2837" s="11"/>
      <c r="AD2837" s="11"/>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c r="BB2837" s="11"/>
      <c r="BC2837" s="11"/>
      <c r="BD2837" s="11"/>
      <c r="BE2837" s="11"/>
      <c r="BF2837" s="11"/>
      <c r="BG2837" s="11"/>
      <c r="BH2837" s="11"/>
      <c r="BI2837" s="11"/>
      <c r="BJ2837" s="11"/>
      <c r="BK2837" s="11"/>
      <c r="BL2837" s="11"/>
      <c r="BM2837" s="11"/>
      <c r="BN2837" s="11"/>
      <c r="BO2837" s="11"/>
      <c r="BP2837" s="1" t="str">
        <v>0- Port Costs</v>
      </c>
      <c r="BT2837" s="1" t="str">
        <v>0- Port Value</v>
      </c>
      <c r="BU2837" s="11"/>
    </row>
    <row r="2838" spans="8:73" hidden="1" outlineLevel="1" x14ac:dyDescent="0.3">
      <c r="H2838" s="1" t="str">
        <v>0 - BM Costs</v>
      </c>
      <c r="L2838" s="1" t="str">
        <v>0 - BM Port</v>
      </c>
      <c r="N2838" s="1" t="str">
        <v>0 - Port Assets</v>
      </c>
      <c r="O2838" s="11"/>
      <c r="P2838" s="11"/>
      <c r="Q2838" s="11"/>
      <c r="R2838" s="11"/>
      <c r="S2838" s="11"/>
      <c r="T2838" s="11"/>
      <c r="U2838" s="11"/>
      <c r="V2838" s="11"/>
      <c r="W2838" s="11"/>
      <c r="X2838" s="11"/>
      <c r="Y2838" s="11"/>
      <c r="Z2838" s="11"/>
      <c r="AA2838" s="11"/>
      <c r="AB2838" s="11"/>
      <c r="AC2838" s="11"/>
      <c r="AD2838" s="11"/>
      <c r="AE2838" s="11"/>
      <c r="AF2838" s="11"/>
      <c r="AG2838" s="11"/>
      <c r="AH2838" s="11"/>
      <c r="AI2838" s="11"/>
      <c r="AJ2838" s="11"/>
      <c r="AK2838" s="11"/>
      <c r="AL2838" s="11"/>
      <c r="AM2838" s="11"/>
      <c r="AN2838" s="11"/>
      <c r="AO2838" s="11"/>
      <c r="AP2838" s="11"/>
      <c r="AQ2838" s="11"/>
      <c r="AR2838" s="11"/>
      <c r="AS2838" s="11"/>
      <c r="AT2838" s="11"/>
      <c r="AU2838" s="11"/>
      <c r="AV2838" s="11"/>
      <c r="AW2838" s="11"/>
      <c r="AX2838" s="11"/>
      <c r="AY2838" s="11"/>
      <c r="AZ2838" s="11"/>
      <c r="BA2838" s="11"/>
      <c r="BB2838" s="11"/>
      <c r="BC2838" s="11"/>
      <c r="BD2838" s="11"/>
      <c r="BE2838" s="11"/>
      <c r="BF2838" s="11"/>
      <c r="BG2838" s="11"/>
      <c r="BH2838" s="11"/>
      <c r="BI2838" s="11"/>
      <c r="BJ2838" s="11"/>
      <c r="BK2838" s="11"/>
      <c r="BL2838" s="11"/>
      <c r="BM2838" s="11"/>
      <c r="BN2838" s="11"/>
      <c r="BO2838" s="11"/>
      <c r="BP2838" s="1" t="str">
        <v>0- Port Costs</v>
      </c>
      <c r="BT2838" s="1" t="str">
        <v>0- Port Value</v>
      </c>
      <c r="BU2838" s="11"/>
    </row>
    <row r="2839" spans="8:73" hidden="1" outlineLevel="1" x14ac:dyDescent="0.3">
      <c r="H2839" s="1" t="str">
        <v>0 - BM Costs</v>
      </c>
      <c r="L2839" s="1" t="str">
        <v>0 - BM Port</v>
      </c>
      <c r="N2839" s="1" t="str">
        <v>0 - Port Assets</v>
      </c>
      <c r="O2839" s="11"/>
      <c r="P2839" s="11"/>
      <c r="Q2839" s="11"/>
      <c r="R2839" s="11"/>
      <c r="S2839" s="11"/>
      <c r="T2839" s="11"/>
      <c r="U2839" s="11"/>
      <c r="V2839" s="11"/>
      <c r="W2839" s="11"/>
      <c r="X2839" s="11"/>
      <c r="Y2839" s="11"/>
      <c r="Z2839" s="11"/>
      <c r="AA2839" s="11"/>
      <c r="AB2839" s="11"/>
      <c r="AC2839" s="11"/>
      <c r="AD2839" s="11"/>
      <c r="AE2839" s="11"/>
      <c r="AF2839" s="11"/>
      <c r="AG2839" s="11"/>
      <c r="AH2839" s="11"/>
      <c r="AI2839" s="11"/>
      <c r="AJ2839" s="11"/>
      <c r="AK2839" s="11"/>
      <c r="AL2839" s="11"/>
      <c r="AM2839" s="11"/>
      <c r="AN2839" s="11"/>
      <c r="AO2839" s="11"/>
      <c r="AP2839" s="11"/>
      <c r="AQ2839" s="11"/>
      <c r="AR2839" s="11"/>
      <c r="AS2839" s="11"/>
      <c r="AT2839" s="11"/>
      <c r="AU2839" s="11"/>
      <c r="AV2839" s="11"/>
      <c r="AW2839" s="11"/>
      <c r="AX2839" s="11"/>
      <c r="AY2839" s="11"/>
      <c r="AZ2839" s="11"/>
      <c r="BA2839" s="11"/>
      <c r="BB2839" s="11"/>
      <c r="BC2839" s="11"/>
      <c r="BD2839" s="11"/>
      <c r="BE2839" s="11"/>
      <c r="BF2839" s="11"/>
      <c r="BG2839" s="11"/>
      <c r="BH2839" s="11"/>
      <c r="BI2839" s="11"/>
      <c r="BJ2839" s="11"/>
      <c r="BK2839" s="11"/>
      <c r="BL2839" s="11"/>
      <c r="BM2839" s="11"/>
      <c r="BN2839" s="11"/>
      <c r="BO2839" s="11"/>
      <c r="BP2839" s="1" t="str">
        <v>0- Port Costs</v>
      </c>
      <c r="BT2839" s="1" t="str">
        <v>0- Port Value</v>
      </c>
      <c r="BU2839" s="11"/>
    </row>
    <row r="2840" spans="8:73" hidden="1" outlineLevel="1" x14ac:dyDescent="0.3">
      <c r="H2840" s="1" t="str">
        <v>0 - BM Costs</v>
      </c>
      <c r="L2840" s="1" t="str">
        <v>0 - BM Port</v>
      </c>
      <c r="N2840" s="1" t="str">
        <v>0 - Port Assets</v>
      </c>
      <c r="O2840" s="11"/>
      <c r="P2840" s="11"/>
      <c r="Q2840" s="11"/>
      <c r="R2840" s="11"/>
      <c r="S2840" s="11"/>
      <c r="T2840" s="11"/>
      <c r="U2840" s="11"/>
      <c r="V2840" s="11"/>
      <c r="W2840" s="11"/>
      <c r="X2840" s="11"/>
      <c r="Y2840" s="11"/>
      <c r="Z2840" s="11"/>
      <c r="AA2840" s="11"/>
      <c r="AB2840" s="11"/>
      <c r="AC2840" s="11"/>
      <c r="AD2840" s="11"/>
      <c r="AE2840" s="11"/>
      <c r="AF2840" s="11"/>
      <c r="AG2840" s="11"/>
      <c r="AH2840" s="11"/>
      <c r="AI2840" s="11"/>
      <c r="AJ2840" s="11"/>
      <c r="AK2840" s="11"/>
      <c r="AL2840" s="11"/>
      <c r="AM2840" s="11"/>
      <c r="AN2840" s="11"/>
      <c r="AO2840" s="11"/>
      <c r="AP2840" s="11"/>
      <c r="AQ2840" s="11"/>
      <c r="AR2840" s="11"/>
      <c r="AS2840" s="11"/>
      <c r="AT2840" s="11"/>
      <c r="AU2840" s="11"/>
      <c r="AV2840" s="11"/>
      <c r="AW2840" s="11"/>
      <c r="AX2840" s="11"/>
      <c r="AY2840" s="11"/>
      <c r="AZ2840" s="11"/>
      <c r="BA2840" s="11"/>
      <c r="BB2840" s="11"/>
      <c r="BC2840" s="11"/>
      <c r="BD2840" s="11"/>
      <c r="BE2840" s="11"/>
      <c r="BF2840" s="11"/>
      <c r="BG2840" s="11"/>
      <c r="BH2840" s="11"/>
      <c r="BI2840" s="11"/>
      <c r="BJ2840" s="11"/>
      <c r="BK2840" s="11"/>
      <c r="BL2840" s="11"/>
      <c r="BM2840" s="11"/>
      <c r="BN2840" s="11"/>
      <c r="BO2840" s="11"/>
      <c r="BP2840" s="1" t="str">
        <v>0- Port Costs</v>
      </c>
      <c r="BT2840" s="1" t="str">
        <v>0- Port Value</v>
      </c>
      <c r="BU2840" s="11"/>
    </row>
    <row r="2841" spans="8:73" hidden="1" outlineLevel="1" x14ac:dyDescent="0.3">
      <c r="H2841" s="1" t="str">
        <v>0 - BM Costs</v>
      </c>
      <c r="L2841" s="1" t="str">
        <v>0 - BM Port</v>
      </c>
      <c r="N2841" s="1" t="str">
        <v>0 - Port Assets</v>
      </c>
      <c r="O2841" s="11"/>
      <c r="P2841" s="11"/>
      <c r="Q2841" s="11"/>
      <c r="R2841" s="11"/>
      <c r="S2841" s="11"/>
      <c r="T2841" s="11"/>
      <c r="U2841" s="11"/>
      <c r="V2841" s="11"/>
      <c r="W2841" s="11"/>
      <c r="X2841" s="11"/>
      <c r="Y2841" s="11"/>
      <c r="Z2841" s="11"/>
      <c r="AA2841" s="11"/>
      <c r="AB2841" s="11"/>
      <c r="AC2841" s="11"/>
      <c r="AD2841" s="11"/>
      <c r="AE2841" s="11"/>
      <c r="AF2841" s="11"/>
      <c r="AG2841" s="11"/>
      <c r="AH2841" s="11"/>
      <c r="AI2841" s="11"/>
      <c r="AJ2841" s="11"/>
      <c r="AK2841" s="11"/>
      <c r="AL2841" s="11"/>
      <c r="AM2841" s="11"/>
      <c r="AN2841" s="11"/>
      <c r="AO2841" s="11"/>
      <c r="AP2841" s="11"/>
      <c r="AQ2841" s="11"/>
      <c r="AR2841" s="11"/>
      <c r="AS2841" s="11"/>
      <c r="AT2841" s="11"/>
      <c r="AU2841" s="11"/>
      <c r="AV2841" s="11"/>
      <c r="AW2841" s="11"/>
      <c r="AX2841" s="11"/>
      <c r="AY2841" s="11"/>
      <c r="AZ2841" s="11"/>
      <c r="BA2841" s="11"/>
      <c r="BB2841" s="11"/>
      <c r="BC2841" s="11"/>
      <c r="BD2841" s="11"/>
      <c r="BE2841" s="11"/>
      <c r="BF2841" s="11"/>
      <c r="BG2841" s="11"/>
      <c r="BH2841" s="11"/>
      <c r="BI2841" s="11"/>
      <c r="BJ2841" s="11"/>
      <c r="BK2841" s="11"/>
      <c r="BL2841" s="11"/>
      <c r="BM2841" s="11"/>
      <c r="BN2841" s="11"/>
      <c r="BO2841" s="11"/>
      <c r="BP2841" s="1" t="str">
        <v>0- Port Costs</v>
      </c>
      <c r="BT2841" s="1" t="str">
        <v>0- Port Value</v>
      </c>
      <c r="BU2841" s="11"/>
    </row>
    <row r="2842" spans="8:73" hidden="1" outlineLevel="1" x14ac:dyDescent="0.3">
      <c r="H2842" s="1" t="str">
        <v>0 - BM Costs</v>
      </c>
      <c r="L2842" s="1" t="str">
        <v>0 - BM Port</v>
      </c>
      <c r="N2842" s="1" t="str">
        <v>0 - Port Assets</v>
      </c>
      <c r="O2842" s="11"/>
      <c r="P2842" s="11"/>
      <c r="Q2842" s="11"/>
      <c r="R2842" s="11"/>
      <c r="S2842" s="11"/>
      <c r="T2842" s="11"/>
      <c r="U2842" s="11"/>
      <c r="V2842" s="11"/>
      <c r="W2842" s="11"/>
      <c r="X2842" s="11"/>
      <c r="Y2842" s="11"/>
      <c r="Z2842" s="11"/>
      <c r="AA2842" s="11"/>
      <c r="AB2842" s="11"/>
      <c r="AC2842" s="11"/>
      <c r="AD2842" s="11"/>
      <c r="AE2842" s="11"/>
      <c r="AF2842" s="11"/>
      <c r="AG2842" s="11"/>
      <c r="AH2842" s="11"/>
      <c r="AI2842" s="11"/>
      <c r="AJ2842" s="11"/>
      <c r="AK2842" s="11"/>
      <c r="AL2842" s="11"/>
      <c r="AM2842" s="11"/>
      <c r="AN2842" s="11"/>
      <c r="AO2842" s="11"/>
      <c r="AP2842" s="11"/>
      <c r="AQ2842" s="11"/>
      <c r="AR2842" s="11"/>
      <c r="AS2842" s="11"/>
      <c r="AT2842" s="11"/>
      <c r="AU2842" s="11"/>
      <c r="AV2842" s="11"/>
      <c r="AW2842" s="11"/>
      <c r="AX2842" s="11"/>
      <c r="AY2842" s="11"/>
      <c r="AZ2842" s="11"/>
      <c r="BA2842" s="11"/>
      <c r="BB2842" s="11"/>
      <c r="BC2842" s="11"/>
      <c r="BD2842" s="11"/>
      <c r="BE2842" s="11"/>
      <c r="BF2842" s="11"/>
      <c r="BG2842" s="11"/>
      <c r="BH2842" s="11"/>
      <c r="BI2842" s="11"/>
      <c r="BJ2842" s="11"/>
      <c r="BK2842" s="11"/>
      <c r="BL2842" s="11"/>
      <c r="BM2842" s="11"/>
      <c r="BN2842" s="11"/>
      <c r="BO2842" s="11"/>
      <c r="BP2842" s="1" t="str">
        <v>0- Port Costs</v>
      </c>
      <c r="BT2842" s="1" t="str">
        <v>0- Port Value</v>
      </c>
      <c r="BU2842" s="11"/>
    </row>
    <row r="2843" spans="8:73" hidden="1" outlineLevel="1" x14ac:dyDescent="0.3">
      <c r="H2843" s="1" t="str">
        <v>0 - BM Costs</v>
      </c>
      <c r="L2843" s="1" t="str">
        <v>0 - BM Port</v>
      </c>
      <c r="N2843" s="1" t="str">
        <v>0 - Port Assets</v>
      </c>
      <c r="O2843" s="11"/>
      <c r="P2843" s="11"/>
      <c r="Q2843" s="11"/>
      <c r="R2843" s="11"/>
      <c r="S2843" s="11"/>
      <c r="T2843" s="11"/>
      <c r="U2843" s="11"/>
      <c r="V2843" s="11"/>
      <c r="W2843" s="11"/>
      <c r="X2843" s="11"/>
      <c r="Y2843" s="11"/>
      <c r="Z2843" s="11"/>
      <c r="AA2843" s="11"/>
      <c r="AB2843" s="11"/>
      <c r="AC2843" s="11"/>
      <c r="AD2843" s="11"/>
      <c r="AE2843" s="11"/>
      <c r="AF2843" s="11"/>
      <c r="AG2843" s="11"/>
      <c r="AH2843" s="11"/>
      <c r="AI2843" s="11"/>
      <c r="AJ2843" s="11"/>
      <c r="AK2843" s="11"/>
      <c r="AL2843" s="11"/>
      <c r="AM2843" s="11"/>
      <c r="AN2843" s="11"/>
      <c r="AO2843" s="11"/>
      <c r="AP2843" s="11"/>
      <c r="AQ2843" s="11"/>
      <c r="AR2843" s="11"/>
      <c r="AS2843" s="11"/>
      <c r="AT2843" s="11"/>
      <c r="AU2843" s="11"/>
      <c r="AV2843" s="11"/>
      <c r="AW2843" s="11"/>
      <c r="AX2843" s="11"/>
      <c r="AY2843" s="11"/>
      <c r="AZ2843" s="11"/>
      <c r="BA2843" s="11"/>
      <c r="BB2843" s="11"/>
      <c r="BC2843" s="11"/>
      <c r="BD2843" s="11"/>
      <c r="BE2843" s="11"/>
      <c r="BF2843" s="11"/>
      <c r="BG2843" s="11"/>
      <c r="BH2843" s="11"/>
      <c r="BI2843" s="11"/>
      <c r="BJ2843" s="11"/>
      <c r="BK2843" s="11"/>
      <c r="BL2843" s="11"/>
      <c r="BM2843" s="11"/>
      <c r="BN2843" s="11"/>
      <c r="BO2843" s="11"/>
      <c r="BP2843" s="1" t="str">
        <v>0- Port Costs</v>
      </c>
      <c r="BT2843" s="1" t="str">
        <v>0- Port Value</v>
      </c>
      <c r="BU2843" s="11"/>
    </row>
    <row r="2844" spans="8:73" hidden="1" outlineLevel="1" x14ac:dyDescent="0.3">
      <c r="H2844" s="1" t="str">
        <v>0 - BM Costs</v>
      </c>
      <c r="L2844" s="1" t="str">
        <v>0 - BM Port</v>
      </c>
      <c r="N2844" s="1" t="str">
        <v>0 - Port Assets</v>
      </c>
      <c r="O2844" s="11"/>
      <c r="P2844" s="11"/>
      <c r="Q2844" s="11"/>
      <c r="R2844" s="11"/>
      <c r="S2844" s="11"/>
      <c r="T2844" s="11"/>
      <c r="U2844" s="11"/>
      <c r="V2844" s="11"/>
      <c r="W2844" s="11"/>
      <c r="X2844" s="11"/>
      <c r="Y2844" s="11"/>
      <c r="Z2844" s="11"/>
      <c r="AA2844" s="11"/>
      <c r="AB2844" s="11"/>
      <c r="AC2844" s="11"/>
      <c r="AD2844" s="11"/>
      <c r="AE2844" s="11"/>
      <c r="AF2844" s="11"/>
      <c r="AG2844" s="11"/>
      <c r="AH2844" s="11"/>
      <c r="AI2844" s="11"/>
      <c r="AJ2844" s="11"/>
      <c r="AK2844" s="11"/>
      <c r="AL2844" s="11"/>
      <c r="AM2844" s="11"/>
      <c r="AN2844" s="11"/>
      <c r="AO2844" s="11"/>
      <c r="AP2844" s="11"/>
      <c r="AQ2844" s="11"/>
      <c r="AR2844" s="11"/>
      <c r="AS2844" s="11"/>
      <c r="AT2844" s="11"/>
      <c r="AU2844" s="11"/>
      <c r="AV2844" s="11"/>
      <c r="AW2844" s="11"/>
      <c r="AX2844" s="11"/>
      <c r="AY2844" s="11"/>
      <c r="AZ2844" s="11"/>
      <c r="BA2844" s="11"/>
      <c r="BB2844" s="11"/>
      <c r="BC2844" s="11"/>
      <c r="BD2844" s="11"/>
      <c r="BE2844" s="11"/>
      <c r="BF2844" s="11"/>
      <c r="BG2844" s="11"/>
      <c r="BH2844" s="11"/>
      <c r="BI2844" s="11"/>
      <c r="BJ2844" s="11"/>
      <c r="BK2844" s="11"/>
      <c r="BL2844" s="11"/>
      <c r="BM2844" s="11"/>
      <c r="BN2844" s="11"/>
      <c r="BO2844" s="11"/>
      <c r="BP2844" s="1" t="str">
        <v>0- Port Costs</v>
      </c>
      <c r="BT2844" s="1" t="str">
        <v>0- Port Value</v>
      </c>
      <c r="BU2844" s="11"/>
    </row>
    <row r="2845" spans="8:73" hidden="1" outlineLevel="1" x14ac:dyDescent="0.3">
      <c r="H2845" s="1" t="str">
        <v>0 - BM Costs</v>
      </c>
      <c r="L2845" s="1" t="str">
        <v>0 - BM Port</v>
      </c>
      <c r="N2845" s="1" t="str">
        <v>0 - Port Assets</v>
      </c>
      <c r="O2845" s="11"/>
      <c r="P2845" s="11"/>
      <c r="Q2845" s="11"/>
      <c r="R2845" s="11"/>
      <c r="S2845" s="11"/>
      <c r="T2845" s="11"/>
      <c r="U2845" s="11"/>
      <c r="V2845" s="11"/>
      <c r="W2845" s="11"/>
      <c r="X2845" s="11"/>
      <c r="Y2845" s="11"/>
      <c r="Z2845" s="11"/>
      <c r="AA2845" s="11"/>
      <c r="AB2845" s="11"/>
      <c r="AC2845" s="11"/>
      <c r="AD2845" s="11"/>
      <c r="AE2845" s="11"/>
      <c r="AF2845" s="11"/>
      <c r="AG2845" s="11"/>
      <c r="AH2845" s="11"/>
      <c r="AI2845" s="11"/>
      <c r="AJ2845" s="11"/>
      <c r="AK2845" s="11"/>
      <c r="AL2845" s="11"/>
      <c r="AM2845" s="11"/>
      <c r="AN2845" s="11"/>
      <c r="AO2845" s="11"/>
      <c r="AP2845" s="11"/>
      <c r="AQ2845" s="11"/>
      <c r="AR2845" s="11"/>
      <c r="AS2845" s="11"/>
      <c r="AT2845" s="11"/>
      <c r="AU2845" s="11"/>
      <c r="AV2845" s="11"/>
      <c r="AW2845" s="11"/>
      <c r="AX2845" s="11"/>
      <c r="AY2845" s="11"/>
      <c r="AZ2845" s="11"/>
      <c r="BA2845" s="11"/>
      <c r="BB2845" s="11"/>
      <c r="BC2845" s="11"/>
      <c r="BD2845" s="11"/>
      <c r="BE2845" s="11"/>
      <c r="BF2845" s="11"/>
      <c r="BG2845" s="11"/>
      <c r="BH2845" s="11"/>
      <c r="BI2845" s="11"/>
      <c r="BJ2845" s="11"/>
      <c r="BK2845" s="11"/>
      <c r="BL2845" s="11"/>
      <c r="BM2845" s="11"/>
      <c r="BN2845" s="11"/>
      <c r="BO2845" s="11"/>
      <c r="BP2845" s="1" t="str">
        <v>0- Port Costs</v>
      </c>
      <c r="BT2845" s="1" t="str">
        <v>0- Port Value</v>
      </c>
      <c r="BU2845" s="11"/>
    </row>
    <row r="2846" spans="8:73" hidden="1" outlineLevel="1" x14ac:dyDescent="0.3">
      <c r="H2846" s="1" t="str">
        <v>0 - BM Costs</v>
      </c>
      <c r="L2846" s="1" t="str">
        <v>0 - BM Port</v>
      </c>
      <c r="N2846" s="1" t="str">
        <v>0 - Port Assets</v>
      </c>
      <c r="O2846" s="11"/>
      <c r="P2846" s="11"/>
      <c r="Q2846" s="11"/>
      <c r="R2846" s="11"/>
      <c r="S2846" s="11"/>
      <c r="T2846" s="11"/>
      <c r="U2846" s="11"/>
      <c r="V2846" s="11"/>
      <c r="W2846" s="11"/>
      <c r="X2846" s="11"/>
      <c r="Y2846" s="11"/>
      <c r="Z2846" s="11"/>
      <c r="AA2846" s="11"/>
      <c r="AB2846" s="11"/>
      <c r="AC2846" s="11"/>
      <c r="AD2846" s="11"/>
      <c r="AE2846" s="11"/>
      <c r="AF2846" s="11"/>
      <c r="AG2846" s="11"/>
      <c r="AH2846" s="11"/>
      <c r="AI2846" s="11"/>
      <c r="AJ2846" s="11"/>
      <c r="AK2846" s="11"/>
      <c r="AL2846" s="11"/>
      <c r="AM2846" s="11"/>
      <c r="AN2846" s="11"/>
      <c r="AO2846" s="11"/>
      <c r="AP2846" s="11"/>
      <c r="AQ2846" s="11"/>
      <c r="AR2846" s="11"/>
      <c r="AS2846" s="11"/>
      <c r="AT2846" s="11"/>
      <c r="AU2846" s="11"/>
      <c r="AV2846" s="11"/>
      <c r="AW2846" s="11"/>
      <c r="AX2846" s="11"/>
      <c r="AY2846" s="11"/>
      <c r="AZ2846" s="11"/>
      <c r="BA2846" s="11"/>
      <c r="BB2846" s="11"/>
      <c r="BC2846" s="11"/>
      <c r="BD2846" s="11"/>
      <c r="BE2846" s="11"/>
      <c r="BF2846" s="11"/>
      <c r="BG2846" s="11"/>
      <c r="BH2846" s="11"/>
      <c r="BI2846" s="11"/>
      <c r="BJ2846" s="11"/>
      <c r="BK2846" s="11"/>
      <c r="BL2846" s="11"/>
      <c r="BM2846" s="11"/>
      <c r="BN2846" s="11"/>
      <c r="BO2846" s="11"/>
      <c r="BP2846" s="1" t="str">
        <v>0- Port Costs</v>
      </c>
      <c r="BT2846" s="1" t="str">
        <v>0- Port Value</v>
      </c>
      <c r="BU2846" s="11"/>
    </row>
    <row r="2847" spans="8:73" hidden="1" outlineLevel="1" x14ac:dyDescent="0.3">
      <c r="H2847" s="1" t="str">
        <v>0 - BM Costs</v>
      </c>
      <c r="L2847" s="1" t="str">
        <v>0 - BM Port</v>
      </c>
      <c r="N2847" s="1" t="str">
        <v>0 - Port Assets</v>
      </c>
      <c r="O2847" s="11"/>
      <c r="P2847" s="11"/>
      <c r="Q2847" s="11"/>
      <c r="R2847" s="11"/>
      <c r="S2847" s="11"/>
      <c r="T2847" s="11"/>
      <c r="U2847" s="11"/>
      <c r="V2847" s="11"/>
      <c r="W2847" s="11"/>
      <c r="X2847" s="11"/>
      <c r="Y2847" s="11"/>
      <c r="Z2847" s="11"/>
      <c r="AA2847" s="11"/>
      <c r="AB2847" s="11"/>
      <c r="AC2847" s="11"/>
      <c r="AD2847" s="11"/>
      <c r="AE2847" s="11"/>
      <c r="AF2847" s="11"/>
      <c r="AG2847" s="11"/>
      <c r="AH2847" s="11"/>
      <c r="AI2847" s="11"/>
      <c r="AJ2847" s="11"/>
      <c r="AK2847" s="11"/>
      <c r="AL2847" s="11"/>
      <c r="AM2847" s="11"/>
      <c r="AN2847" s="11"/>
      <c r="AO2847" s="11"/>
      <c r="AP2847" s="11"/>
      <c r="AQ2847" s="11"/>
      <c r="AR2847" s="11"/>
      <c r="AS2847" s="11"/>
      <c r="AT2847" s="11"/>
      <c r="AU2847" s="11"/>
      <c r="AV2847" s="11"/>
      <c r="AW2847" s="11"/>
      <c r="AX2847" s="11"/>
      <c r="AY2847" s="11"/>
      <c r="AZ2847" s="11"/>
      <c r="BA2847" s="11"/>
      <c r="BB2847" s="11"/>
      <c r="BC2847" s="11"/>
      <c r="BD2847" s="11"/>
      <c r="BE2847" s="11"/>
      <c r="BF2847" s="11"/>
      <c r="BG2847" s="11"/>
      <c r="BH2847" s="11"/>
      <c r="BI2847" s="11"/>
      <c r="BJ2847" s="11"/>
      <c r="BK2847" s="11"/>
      <c r="BL2847" s="11"/>
      <c r="BM2847" s="11"/>
      <c r="BN2847" s="11"/>
      <c r="BO2847" s="11"/>
      <c r="BP2847" s="1" t="str">
        <v>0- Port Costs</v>
      </c>
      <c r="BT2847" s="1" t="str">
        <v>0- Port Value</v>
      </c>
      <c r="BU2847" s="11"/>
    </row>
    <row r="2848" spans="8:73" hidden="1" outlineLevel="1" x14ac:dyDescent="0.3">
      <c r="H2848" s="1" t="str">
        <v>0 - BM Costs</v>
      </c>
      <c r="L2848" s="1" t="str">
        <v>0 - BM Port</v>
      </c>
      <c r="N2848" s="1" t="str">
        <v>0 - Port Assets</v>
      </c>
      <c r="O2848" s="11"/>
      <c r="P2848" s="11"/>
      <c r="Q2848" s="11"/>
      <c r="R2848" s="11"/>
      <c r="S2848" s="11"/>
      <c r="T2848" s="11"/>
      <c r="U2848" s="11"/>
      <c r="V2848" s="11"/>
      <c r="W2848" s="11"/>
      <c r="X2848" s="11"/>
      <c r="Y2848" s="11"/>
      <c r="Z2848" s="11"/>
      <c r="AA2848" s="11"/>
      <c r="AB2848" s="11"/>
      <c r="AC2848" s="11"/>
      <c r="AD2848" s="11"/>
      <c r="AE2848" s="11"/>
      <c r="AF2848" s="11"/>
      <c r="AG2848" s="11"/>
      <c r="AH2848" s="11"/>
      <c r="AI2848" s="11"/>
      <c r="AJ2848" s="11"/>
      <c r="AK2848" s="11"/>
      <c r="AL2848" s="11"/>
      <c r="AM2848" s="11"/>
      <c r="AN2848" s="11"/>
      <c r="AO2848" s="11"/>
      <c r="AP2848" s="11"/>
      <c r="AQ2848" s="11"/>
      <c r="AR2848" s="11"/>
      <c r="AS2848" s="11"/>
      <c r="AT2848" s="11"/>
      <c r="AU2848" s="11"/>
      <c r="AV2848" s="11"/>
      <c r="AW2848" s="11"/>
      <c r="AX2848" s="11"/>
      <c r="AY2848" s="11"/>
      <c r="AZ2848" s="11"/>
      <c r="BA2848" s="11"/>
      <c r="BB2848" s="11"/>
      <c r="BC2848" s="11"/>
      <c r="BD2848" s="11"/>
      <c r="BE2848" s="11"/>
      <c r="BF2848" s="11"/>
      <c r="BG2848" s="11"/>
      <c r="BH2848" s="11"/>
      <c r="BI2848" s="11"/>
      <c r="BJ2848" s="11"/>
      <c r="BK2848" s="11"/>
      <c r="BL2848" s="11"/>
      <c r="BM2848" s="11"/>
      <c r="BN2848" s="11"/>
      <c r="BO2848" s="11"/>
      <c r="BP2848" s="1" t="str">
        <v>0- Port Costs</v>
      </c>
      <c r="BT2848" s="1" t="str">
        <v>0- Port Value</v>
      </c>
      <c r="BU2848" s="11"/>
    </row>
    <row r="2849" spans="8:73" hidden="1" outlineLevel="1" x14ac:dyDescent="0.3">
      <c r="H2849" s="1" t="str">
        <v>0 - BM Costs</v>
      </c>
      <c r="L2849" s="1" t="str">
        <v>0 - BM Port</v>
      </c>
      <c r="N2849" s="1" t="str">
        <v>0 - Port Assets</v>
      </c>
      <c r="O2849" s="11"/>
      <c r="P2849" s="11"/>
      <c r="Q2849" s="11"/>
      <c r="R2849" s="11"/>
      <c r="S2849" s="11"/>
      <c r="T2849" s="11"/>
      <c r="U2849" s="11"/>
      <c r="V2849" s="11"/>
      <c r="W2849" s="11"/>
      <c r="X2849" s="11"/>
      <c r="Y2849" s="11"/>
      <c r="Z2849" s="11"/>
      <c r="AA2849" s="11"/>
      <c r="AB2849" s="11"/>
      <c r="AC2849" s="11"/>
      <c r="AD2849" s="11"/>
      <c r="AE2849" s="11"/>
      <c r="AF2849" s="11"/>
      <c r="AG2849" s="11"/>
      <c r="AH2849" s="11"/>
      <c r="AI2849" s="11"/>
      <c r="AJ2849" s="11"/>
      <c r="AK2849" s="11"/>
      <c r="AL2849" s="11"/>
      <c r="AM2849" s="11"/>
      <c r="AN2849" s="11"/>
      <c r="AO2849" s="11"/>
      <c r="AP2849" s="11"/>
      <c r="AQ2849" s="11"/>
      <c r="AR2849" s="11"/>
      <c r="AS2849" s="11"/>
      <c r="AT2849" s="11"/>
      <c r="AU2849" s="11"/>
      <c r="AV2849" s="11"/>
      <c r="AW2849" s="11"/>
      <c r="AX2849" s="11"/>
      <c r="AY2849" s="11"/>
      <c r="AZ2849" s="11"/>
      <c r="BA2849" s="11"/>
      <c r="BB2849" s="11"/>
      <c r="BC2849" s="11"/>
      <c r="BD2849" s="11"/>
      <c r="BE2849" s="11"/>
      <c r="BF2849" s="11"/>
      <c r="BG2849" s="11"/>
      <c r="BH2849" s="11"/>
      <c r="BI2849" s="11"/>
      <c r="BJ2849" s="11"/>
      <c r="BK2849" s="11"/>
      <c r="BL2849" s="11"/>
      <c r="BM2849" s="11"/>
      <c r="BN2849" s="11"/>
      <c r="BO2849" s="11"/>
      <c r="BP2849" s="1" t="str">
        <v>0- Port Costs</v>
      </c>
      <c r="BT2849" s="1" t="str">
        <v>0- Port Value</v>
      </c>
      <c r="BU2849" s="11"/>
    </row>
    <row r="2850" spans="8:73" hidden="1" outlineLevel="1" x14ac:dyDescent="0.3">
      <c r="H2850" s="1" t="str">
        <v>0 - BM Costs</v>
      </c>
      <c r="L2850" s="1" t="str">
        <v>0 - BM Port</v>
      </c>
      <c r="N2850" s="1" t="str">
        <v>0 - Port Assets</v>
      </c>
      <c r="O2850" s="11"/>
      <c r="P2850" s="11"/>
      <c r="Q2850" s="11"/>
      <c r="R2850" s="11"/>
      <c r="S2850" s="11"/>
      <c r="T2850" s="11"/>
      <c r="U2850" s="11"/>
      <c r="V2850" s="11"/>
      <c r="W2850" s="11"/>
      <c r="X2850" s="11"/>
      <c r="Y2850" s="11"/>
      <c r="Z2850" s="11"/>
      <c r="AA2850" s="11"/>
      <c r="AB2850" s="11"/>
      <c r="AC2850" s="11"/>
      <c r="AD2850" s="11"/>
      <c r="AE2850" s="11"/>
      <c r="AF2850" s="11"/>
      <c r="AG2850" s="11"/>
      <c r="AH2850" s="11"/>
      <c r="AI2850" s="11"/>
      <c r="AJ2850" s="11"/>
      <c r="AK2850" s="11"/>
      <c r="AL2850" s="11"/>
      <c r="AM2850" s="11"/>
      <c r="AN2850" s="11"/>
      <c r="AO2850" s="11"/>
      <c r="AP2850" s="11"/>
      <c r="AQ2850" s="11"/>
      <c r="AR2850" s="11"/>
      <c r="AS2850" s="11"/>
      <c r="AT2850" s="11"/>
      <c r="AU2850" s="11"/>
      <c r="AV2850" s="11"/>
      <c r="AW2850" s="11"/>
      <c r="AX2850" s="11"/>
      <c r="AY2850" s="11"/>
      <c r="AZ2850" s="11"/>
      <c r="BA2850" s="11"/>
      <c r="BB2850" s="11"/>
      <c r="BC2850" s="11"/>
      <c r="BD2850" s="11"/>
      <c r="BE2850" s="11"/>
      <c r="BF2850" s="11"/>
      <c r="BG2850" s="11"/>
      <c r="BH2850" s="11"/>
      <c r="BI2850" s="11"/>
      <c r="BJ2850" s="11"/>
      <c r="BK2850" s="11"/>
      <c r="BL2850" s="11"/>
      <c r="BM2850" s="11"/>
      <c r="BN2850" s="11"/>
      <c r="BO2850" s="11"/>
      <c r="BP2850" s="1" t="str">
        <v>0- Port Costs</v>
      </c>
      <c r="BT2850" s="1" t="str">
        <v>0- Port Value</v>
      </c>
      <c r="BU2850" s="11"/>
    </row>
    <row r="2851" spans="8:73" hidden="1" outlineLevel="1" x14ac:dyDescent="0.3">
      <c r="H2851" s="1" t="str">
        <v>0 - BM Costs</v>
      </c>
      <c r="L2851" s="1" t="str">
        <v>0 - BM Port</v>
      </c>
      <c r="N2851" s="1" t="str">
        <v>0 - Port Assets</v>
      </c>
      <c r="O2851" s="11"/>
      <c r="P2851" s="11"/>
      <c r="Q2851" s="11"/>
      <c r="R2851" s="11"/>
      <c r="S2851" s="11"/>
      <c r="T2851" s="11"/>
      <c r="U2851" s="11"/>
      <c r="V2851" s="11"/>
      <c r="W2851" s="11"/>
      <c r="X2851" s="11"/>
      <c r="Y2851" s="11"/>
      <c r="Z2851" s="11"/>
      <c r="AA2851" s="11"/>
      <c r="AB2851" s="11"/>
      <c r="AC2851" s="11"/>
      <c r="AD2851" s="11"/>
      <c r="AE2851" s="11"/>
      <c r="AF2851" s="11"/>
      <c r="AG2851" s="11"/>
      <c r="AH2851" s="11"/>
      <c r="AI2851" s="11"/>
      <c r="AJ2851" s="11"/>
      <c r="AK2851" s="11"/>
      <c r="AL2851" s="11"/>
      <c r="AM2851" s="11"/>
      <c r="AN2851" s="11"/>
      <c r="AO2851" s="11"/>
      <c r="AP2851" s="11"/>
      <c r="AQ2851" s="11"/>
      <c r="AR2851" s="11"/>
      <c r="AS2851" s="11"/>
      <c r="AT2851" s="11"/>
      <c r="AU2851" s="11"/>
      <c r="AV2851" s="11"/>
      <c r="AW2851" s="11"/>
      <c r="AX2851" s="11"/>
      <c r="AY2851" s="11"/>
      <c r="AZ2851" s="11"/>
      <c r="BA2851" s="11"/>
      <c r="BB2851" s="11"/>
      <c r="BC2851" s="11"/>
      <c r="BD2851" s="11"/>
      <c r="BE2851" s="11"/>
      <c r="BF2851" s="11"/>
      <c r="BG2851" s="11"/>
      <c r="BH2851" s="11"/>
      <c r="BI2851" s="11"/>
      <c r="BJ2851" s="11"/>
      <c r="BK2851" s="11"/>
      <c r="BL2851" s="11"/>
      <c r="BM2851" s="11"/>
      <c r="BN2851" s="11"/>
      <c r="BO2851" s="11"/>
      <c r="BP2851" s="1" t="str">
        <v>0- Port Costs</v>
      </c>
      <c r="BT2851" s="1" t="str">
        <v>0- Port Value</v>
      </c>
      <c r="BU2851" s="11"/>
    </row>
    <row r="2852" spans="8:73" hidden="1" outlineLevel="1" x14ac:dyDescent="0.3">
      <c r="H2852" s="1" t="str">
        <v>0 - BM Costs</v>
      </c>
      <c r="L2852" s="1" t="str">
        <v>0 - BM Port</v>
      </c>
      <c r="N2852" s="1" t="str">
        <v>0 - Port Assets</v>
      </c>
      <c r="O2852" s="11"/>
      <c r="P2852" s="11"/>
      <c r="Q2852" s="11"/>
      <c r="R2852" s="11"/>
      <c r="S2852" s="11"/>
      <c r="T2852" s="11"/>
      <c r="U2852" s="11"/>
      <c r="V2852" s="11"/>
      <c r="W2852" s="11"/>
      <c r="X2852" s="11"/>
      <c r="Y2852" s="11"/>
      <c r="Z2852" s="11"/>
      <c r="AA2852" s="11"/>
      <c r="AB2852" s="11"/>
      <c r="AC2852" s="11"/>
      <c r="AD2852" s="11"/>
      <c r="AE2852" s="11"/>
      <c r="AF2852" s="11"/>
      <c r="AG2852" s="11"/>
      <c r="AH2852" s="11"/>
      <c r="AI2852" s="11"/>
      <c r="AJ2852" s="11"/>
      <c r="AK2852" s="11"/>
      <c r="AL2852" s="11"/>
      <c r="AM2852" s="11"/>
      <c r="AN2852" s="11"/>
      <c r="AO2852" s="11"/>
      <c r="AP2852" s="11"/>
      <c r="AQ2852" s="11"/>
      <c r="AR2852" s="11"/>
      <c r="AS2852" s="11"/>
      <c r="AT2852" s="11"/>
      <c r="AU2852" s="11"/>
      <c r="AV2852" s="11"/>
      <c r="AW2852" s="11"/>
      <c r="AX2852" s="11"/>
      <c r="AY2852" s="11"/>
      <c r="AZ2852" s="11"/>
      <c r="BA2852" s="11"/>
      <c r="BB2852" s="11"/>
      <c r="BC2852" s="11"/>
      <c r="BD2852" s="11"/>
      <c r="BE2852" s="11"/>
      <c r="BF2852" s="11"/>
      <c r="BG2852" s="11"/>
      <c r="BH2852" s="11"/>
      <c r="BI2852" s="11"/>
      <c r="BJ2852" s="11"/>
      <c r="BK2852" s="11"/>
      <c r="BL2852" s="11"/>
      <c r="BM2852" s="11"/>
      <c r="BN2852" s="11"/>
      <c r="BO2852" s="11"/>
      <c r="BP2852" s="1" t="str">
        <v>0- Port Costs</v>
      </c>
      <c r="BT2852" s="1" t="str">
        <v>0- Port Value</v>
      </c>
      <c r="BU2852" s="11"/>
    </row>
    <row r="2853" spans="8:73" hidden="1" outlineLevel="1" x14ac:dyDescent="0.3">
      <c r="H2853" s="1" t="str">
        <v>0 - BM Costs</v>
      </c>
      <c r="L2853" s="1" t="str">
        <v>0 - BM Port</v>
      </c>
      <c r="N2853" s="1" t="str">
        <v>0 - Port Assets</v>
      </c>
      <c r="O2853" s="11"/>
      <c r="P2853" s="11"/>
      <c r="Q2853" s="11"/>
      <c r="R2853" s="11"/>
      <c r="S2853" s="11"/>
      <c r="T2853" s="11"/>
      <c r="U2853" s="11"/>
      <c r="V2853" s="11"/>
      <c r="W2853" s="11"/>
      <c r="X2853" s="11"/>
      <c r="Y2853" s="11"/>
      <c r="Z2853" s="11"/>
      <c r="AA2853" s="11"/>
      <c r="AB2853" s="11"/>
      <c r="AC2853" s="11"/>
      <c r="AD2853" s="11"/>
      <c r="AE2853" s="11"/>
      <c r="AF2853" s="11"/>
      <c r="AG2853" s="11"/>
      <c r="AH2853" s="11"/>
      <c r="AI2853" s="11"/>
      <c r="AJ2853" s="11"/>
      <c r="AK2853" s="11"/>
      <c r="AL2853" s="11"/>
      <c r="AM2853" s="11"/>
      <c r="AN2853" s="11"/>
      <c r="AO2853" s="11"/>
      <c r="AP2853" s="11"/>
      <c r="AQ2853" s="11"/>
      <c r="AR2853" s="11"/>
      <c r="AS2853" s="11"/>
      <c r="AT2853" s="11"/>
      <c r="AU2853" s="11"/>
      <c r="AV2853" s="11"/>
      <c r="AW2853" s="11"/>
      <c r="AX2853" s="11"/>
      <c r="AY2853" s="11"/>
      <c r="AZ2853" s="11"/>
      <c r="BA2853" s="11"/>
      <c r="BB2853" s="11"/>
      <c r="BC2853" s="11"/>
      <c r="BD2853" s="11"/>
      <c r="BE2853" s="11"/>
      <c r="BF2853" s="11"/>
      <c r="BG2853" s="11"/>
      <c r="BH2853" s="11"/>
      <c r="BI2853" s="11"/>
      <c r="BJ2853" s="11"/>
      <c r="BK2853" s="11"/>
      <c r="BL2853" s="11"/>
      <c r="BM2853" s="11"/>
      <c r="BN2853" s="11"/>
      <c r="BO2853" s="11"/>
      <c r="BP2853" s="1" t="str">
        <v>0- Port Costs</v>
      </c>
      <c r="BT2853" s="1" t="str">
        <v>0- Port Value</v>
      </c>
      <c r="BU2853" s="11"/>
    </row>
    <row r="2854" spans="8:73" hidden="1" outlineLevel="1" x14ac:dyDescent="0.3">
      <c r="H2854" s="1" t="str">
        <v>0 - BM Costs</v>
      </c>
      <c r="L2854" s="1" t="str">
        <v>0 - BM Port</v>
      </c>
      <c r="N2854" s="1" t="str">
        <v>0 - Port Assets</v>
      </c>
      <c r="O2854" s="11"/>
      <c r="P2854" s="11"/>
      <c r="Q2854" s="11"/>
      <c r="R2854" s="11"/>
      <c r="S2854" s="11"/>
      <c r="T2854" s="11"/>
      <c r="U2854" s="11"/>
      <c r="V2854" s="11"/>
      <c r="W2854" s="11"/>
      <c r="X2854" s="11"/>
      <c r="Y2854" s="11"/>
      <c r="Z2854" s="11"/>
      <c r="AA2854" s="11"/>
      <c r="AB2854" s="11"/>
      <c r="AC2854" s="11"/>
      <c r="AD2854" s="11"/>
      <c r="AE2854" s="11"/>
      <c r="AF2854" s="11"/>
      <c r="AG2854" s="11"/>
      <c r="AH2854" s="11"/>
      <c r="AI2854" s="11"/>
      <c r="AJ2854" s="11"/>
      <c r="AK2854" s="11"/>
      <c r="AL2854" s="11"/>
      <c r="AM2854" s="11"/>
      <c r="AN2854" s="11"/>
      <c r="AO2854" s="11"/>
      <c r="AP2854" s="11"/>
      <c r="AQ2854" s="11"/>
      <c r="AR2854" s="11"/>
      <c r="AS2854" s="11"/>
      <c r="AT2854" s="11"/>
      <c r="AU2854" s="11"/>
      <c r="AV2854" s="11"/>
      <c r="AW2854" s="11"/>
      <c r="AX2854" s="11"/>
      <c r="AY2854" s="11"/>
      <c r="AZ2854" s="11"/>
      <c r="BA2854" s="11"/>
      <c r="BB2854" s="11"/>
      <c r="BC2854" s="11"/>
      <c r="BD2854" s="11"/>
      <c r="BE2854" s="11"/>
      <c r="BF2854" s="11"/>
      <c r="BG2854" s="11"/>
      <c r="BH2854" s="11"/>
      <c r="BI2854" s="11"/>
      <c r="BJ2854" s="11"/>
      <c r="BK2854" s="11"/>
      <c r="BL2854" s="11"/>
      <c r="BM2854" s="11"/>
      <c r="BN2854" s="11"/>
      <c r="BO2854" s="11"/>
      <c r="BP2854" s="1" t="str">
        <v>0- Port Costs</v>
      </c>
      <c r="BT2854" s="1" t="str">
        <v>0- Port Value</v>
      </c>
      <c r="BU2854" s="11"/>
    </row>
    <row r="2855" spans="8:73" hidden="1" outlineLevel="1" x14ac:dyDescent="0.3">
      <c r="H2855" s="1" t="str">
        <v>0 - BM Costs</v>
      </c>
      <c r="L2855" s="1" t="str">
        <v>0 - BM Port</v>
      </c>
      <c r="N2855" s="1" t="str">
        <v>0 - Port Assets</v>
      </c>
      <c r="O2855" s="11"/>
      <c r="P2855" s="11"/>
      <c r="Q2855" s="11"/>
      <c r="R2855" s="11"/>
      <c r="S2855" s="11"/>
      <c r="T2855" s="11"/>
      <c r="U2855" s="11"/>
      <c r="V2855" s="11"/>
      <c r="W2855" s="11"/>
      <c r="X2855" s="11"/>
      <c r="Y2855" s="11"/>
      <c r="Z2855" s="11"/>
      <c r="AA2855" s="11"/>
      <c r="AB2855" s="11"/>
      <c r="AC2855" s="11"/>
      <c r="AD2855" s="11"/>
      <c r="AE2855" s="11"/>
      <c r="AF2855" s="11"/>
      <c r="AG2855" s="11"/>
      <c r="AH2855" s="11"/>
      <c r="AI2855" s="11"/>
      <c r="AJ2855" s="11"/>
      <c r="AK2855" s="11"/>
      <c r="AL2855" s="11"/>
      <c r="AM2855" s="11"/>
      <c r="AN2855" s="11"/>
      <c r="AO2855" s="11"/>
      <c r="AP2855" s="11"/>
      <c r="AQ2855" s="11"/>
      <c r="AR2855" s="11"/>
      <c r="AS2855" s="11"/>
      <c r="AT2855" s="11"/>
      <c r="AU2855" s="11"/>
      <c r="AV2855" s="11"/>
      <c r="AW2855" s="11"/>
      <c r="AX2855" s="11"/>
      <c r="AY2855" s="11"/>
      <c r="AZ2855" s="11"/>
      <c r="BA2855" s="11"/>
      <c r="BB2855" s="11"/>
      <c r="BC2855" s="11"/>
      <c r="BD2855" s="11"/>
      <c r="BE2855" s="11"/>
      <c r="BF2855" s="11"/>
      <c r="BG2855" s="11"/>
      <c r="BH2855" s="11"/>
      <c r="BI2855" s="11"/>
      <c r="BJ2855" s="11"/>
      <c r="BK2855" s="11"/>
      <c r="BL2855" s="11"/>
      <c r="BM2855" s="11"/>
      <c r="BN2855" s="11"/>
      <c r="BO2855" s="11"/>
      <c r="BP2855" s="1" t="str">
        <v>0- Port Costs</v>
      </c>
      <c r="BT2855" s="1" t="str">
        <v>0- Port Value</v>
      </c>
      <c r="BU2855" s="11"/>
    </row>
    <row r="2856" spans="8:73" hidden="1" outlineLevel="1" x14ac:dyDescent="0.3">
      <c r="H2856" s="1" t="str">
        <v>0 - BM Costs</v>
      </c>
      <c r="L2856" s="1" t="str">
        <v>0 - BM Port</v>
      </c>
      <c r="N2856" s="1" t="str">
        <v>0 - Port Assets</v>
      </c>
      <c r="O2856" s="11"/>
      <c r="P2856" s="11"/>
      <c r="Q2856" s="11"/>
      <c r="R2856" s="11"/>
      <c r="S2856" s="11"/>
      <c r="T2856" s="11"/>
      <c r="U2856" s="11"/>
      <c r="V2856" s="11"/>
      <c r="W2856" s="11"/>
      <c r="X2856" s="11"/>
      <c r="Y2856" s="11"/>
      <c r="Z2856" s="11"/>
      <c r="AA2856" s="11"/>
      <c r="AB2856" s="11"/>
      <c r="AC2856" s="11"/>
      <c r="AD2856" s="11"/>
      <c r="AE2856" s="11"/>
      <c r="AF2856" s="11"/>
      <c r="AG2856" s="11"/>
      <c r="AH2856" s="11"/>
      <c r="AI2856" s="11"/>
      <c r="AJ2856" s="11"/>
      <c r="AK2856" s="11"/>
      <c r="AL2856" s="11"/>
      <c r="AM2856" s="11"/>
      <c r="AN2856" s="11"/>
      <c r="AO2856" s="11"/>
      <c r="AP2856" s="11"/>
      <c r="AQ2856" s="11"/>
      <c r="AR2856" s="11"/>
      <c r="AS2856" s="11"/>
      <c r="AT2856" s="11"/>
      <c r="AU2856" s="11"/>
      <c r="AV2856" s="11"/>
      <c r="AW2856" s="11"/>
      <c r="AX2856" s="11"/>
      <c r="AY2856" s="11"/>
      <c r="AZ2856" s="11"/>
      <c r="BA2856" s="11"/>
      <c r="BB2856" s="11"/>
      <c r="BC2856" s="11"/>
      <c r="BD2856" s="11"/>
      <c r="BE2856" s="11"/>
      <c r="BF2856" s="11"/>
      <c r="BG2856" s="11"/>
      <c r="BH2856" s="11"/>
      <c r="BI2856" s="11"/>
      <c r="BJ2856" s="11"/>
      <c r="BK2856" s="11"/>
      <c r="BL2856" s="11"/>
      <c r="BM2856" s="11"/>
      <c r="BN2856" s="11"/>
      <c r="BO2856" s="11"/>
      <c r="BP2856" s="1" t="str">
        <v>0- Port Costs</v>
      </c>
      <c r="BT2856" s="1" t="str">
        <v>0- Port Value</v>
      </c>
      <c r="BU2856" s="11"/>
    </row>
    <row r="2857" spans="8:73" hidden="1" outlineLevel="1" x14ac:dyDescent="0.3">
      <c r="H2857" s="1" t="str">
        <v>0 - BM Costs</v>
      </c>
      <c r="L2857" s="1" t="str">
        <v>0 - BM Port</v>
      </c>
      <c r="N2857" s="1" t="str">
        <v>0 - Port Assets</v>
      </c>
      <c r="O2857" s="11"/>
      <c r="P2857" s="11"/>
      <c r="Q2857" s="11"/>
      <c r="R2857" s="11"/>
      <c r="S2857" s="11"/>
      <c r="T2857" s="11"/>
      <c r="U2857" s="11"/>
      <c r="V2857" s="11"/>
      <c r="W2857" s="11"/>
      <c r="X2857" s="11"/>
      <c r="Y2857" s="11"/>
      <c r="Z2857" s="11"/>
      <c r="AA2857" s="11"/>
      <c r="AB2857" s="11"/>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c r="BC2857" s="11"/>
      <c r="BD2857" s="11"/>
      <c r="BE2857" s="11"/>
      <c r="BF2857" s="11"/>
      <c r="BG2857" s="11"/>
      <c r="BH2857" s="11"/>
      <c r="BI2857" s="11"/>
      <c r="BJ2857" s="11"/>
      <c r="BK2857" s="11"/>
      <c r="BL2857" s="11"/>
      <c r="BM2857" s="11"/>
      <c r="BN2857" s="11"/>
      <c r="BO2857" s="11"/>
      <c r="BP2857" s="1" t="str">
        <v>0- Port Costs</v>
      </c>
      <c r="BT2857" s="1" t="str">
        <v>0- Port Value</v>
      </c>
      <c r="BU2857" s="11"/>
    </row>
    <row r="2858" spans="8:73" hidden="1" outlineLevel="1" x14ac:dyDescent="0.3">
      <c r="H2858" s="1" t="str">
        <v>0 - BM Costs</v>
      </c>
      <c r="L2858" s="1" t="str">
        <v>0 - BM Port</v>
      </c>
      <c r="N2858" s="1" t="str">
        <v>0 - Port Assets</v>
      </c>
      <c r="O2858" s="11"/>
      <c r="P2858" s="11"/>
      <c r="Q2858" s="11"/>
      <c r="R2858" s="11"/>
      <c r="S2858" s="11"/>
      <c r="T2858" s="11"/>
      <c r="U2858" s="11"/>
      <c r="V2858" s="11"/>
      <c r="W2858" s="11"/>
      <c r="X2858" s="11"/>
      <c r="Y2858" s="11"/>
      <c r="Z2858" s="11"/>
      <c r="AA2858" s="11"/>
      <c r="AB2858" s="11"/>
      <c r="AC2858" s="11"/>
      <c r="AD2858" s="11"/>
      <c r="AE2858" s="11"/>
      <c r="AF2858" s="11"/>
      <c r="AG2858" s="11"/>
      <c r="AH2858" s="11"/>
      <c r="AI2858" s="11"/>
      <c r="AJ2858" s="11"/>
      <c r="AK2858" s="11"/>
      <c r="AL2858" s="11"/>
      <c r="AM2858" s="11"/>
      <c r="AN2858" s="11"/>
      <c r="AO2858" s="11"/>
      <c r="AP2858" s="11"/>
      <c r="AQ2858" s="11"/>
      <c r="AR2858" s="11"/>
      <c r="AS2858" s="11"/>
      <c r="AT2858" s="11"/>
      <c r="AU2858" s="11"/>
      <c r="AV2858" s="11"/>
      <c r="AW2858" s="11"/>
      <c r="AX2858" s="11"/>
      <c r="AY2858" s="11"/>
      <c r="AZ2858" s="11"/>
      <c r="BA2858" s="11"/>
      <c r="BB2858" s="11"/>
      <c r="BC2858" s="11"/>
      <c r="BD2858" s="11"/>
      <c r="BE2858" s="11"/>
      <c r="BF2858" s="11"/>
      <c r="BG2858" s="11"/>
      <c r="BH2858" s="11"/>
      <c r="BI2858" s="11"/>
      <c r="BJ2858" s="11"/>
      <c r="BK2858" s="11"/>
      <c r="BL2858" s="11"/>
      <c r="BM2858" s="11"/>
      <c r="BN2858" s="11"/>
      <c r="BO2858" s="11"/>
      <c r="BP2858" s="1" t="str">
        <v>0- Port Costs</v>
      </c>
      <c r="BT2858" s="1" t="str">
        <v>0- Port Value</v>
      </c>
      <c r="BU2858" s="11"/>
    </row>
    <row r="2859" spans="8:73" hidden="1" outlineLevel="1" x14ac:dyDescent="0.3">
      <c r="H2859" s="1" t="str">
        <v>0 - BM Costs</v>
      </c>
      <c r="L2859" s="1" t="str">
        <v>0 - BM Port</v>
      </c>
      <c r="N2859" s="1" t="str">
        <v>0 - Port Assets</v>
      </c>
      <c r="O2859" s="11"/>
      <c r="P2859" s="11"/>
      <c r="Q2859" s="11"/>
      <c r="R2859" s="11"/>
      <c r="S2859" s="11"/>
      <c r="T2859" s="11"/>
      <c r="U2859" s="11"/>
      <c r="V2859" s="11"/>
      <c r="W2859" s="11"/>
      <c r="X2859" s="11"/>
      <c r="Y2859" s="11"/>
      <c r="Z2859" s="11"/>
      <c r="AA2859" s="11"/>
      <c r="AB2859" s="11"/>
      <c r="AC2859" s="11"/>
      <c r="AD2859" s="11"/>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c r="BC2859" s="11"/>
      <c r="BD2859" s="11"/>
      <c r="BE2859" s="11"/>
      <c r="BF2859" s="11"/>
      <c r="BG2859" s="11"/>
      <c r="BH2859" s="11"/>
      <c r="BI2859" s="11"/>
      <c r="BJ2859" s="11"/>
      <c r="BK2859" s="11"/>
      <c r="BL2859" s="11"/>
      <c r="BM2859" s="11"/>
      <c r="BN2859" s="11"/>
      <c r="BO2859" s="11"/>
      <c r="BP2859" s="1" t="str">
        <v>0- Port Costs</v>
      </c>
      <c r="BT2859" s="1" t="str">
        <v>0- Port Value</v>
      </c>
      <c r="BU2859" s="11"/>
    </row>
    <row r="2860" spans="8:73" hidden="1" outlineLevel="1" x14ac:dyDescent="0.3">
      <c r="H2860" s="1" t="str">
        <v>0 - BM Costs</v>
      </c>
      <c r="L2860" s="1" t="str">
        <v>0 - BM Port</v>
      </c>
      <c r="N2860" s="1" t="str">
        <v>0 - Port Assets</v>
      </c>
      <c r="O2860" s="11"/>
      <c r="P2860" s="11"/>
      <c r="Q2860" s="11"/>
      <c r="R2860" s="11"/>
      <c r="S2860" s="11"/>
      <c r="T2860" s="11"/>
      <c r="U2860" s="11"/>
      <c r="V2860" s="11"/>
      <c r="W2860" s="11"/>
      <c r="X2860" s="11"/>
      <c r="Y2860" s="11"/>
      <c r="Z2860" s="11"/>
      <c r="AA2860" s="11"/>
      <c r="AB2860" s="11"/>
      <c r="AC2860" s="11"/>
      <c r="AD2860" s="11"/>
      <c r="AE2860" s="11"/>
      <c r="AF2860" s="11"/>
      <c r="AG2860" s="11"/>
      <c r="AH2860" s="11"/>
      <c r="AI2860" s="11"/>
      <c r="AJ2860" s="11"/>
      <c r="AK2860" s="11"/>
      <c r="AL2860" s="11"/>
      <c r="AM2860" s="11"/>
      <c r="AN2860" s="11"/>
      <c r="AO2860" s="11"/>
      <c r="AP2860" s="11"/>
      <c r="AQ2860" s="11"/>
      <c r="AR2860" s="11"/>
      <c r="AS2860" s="11"/>
      <c r="AT2860" s="11"/>
      <c r="AU2860" s="11"/>
      <c r="AV2860" s="11"/>
      <c r="AW2860" s="11"/>
      <c r="AX2860" s="11"/>
      <c r="AY2860" s="11"/>
      <c r="AZ2860" s="11"/>
      <c r="BA2860" s="11"/>
      <c r="BB2860" s="11"/>
      <c r="BC2860" s="11"/>
      <c r="BD2860" s="11"/>
      <c r="BE2860" s="11"/>
      <c r="BF2860" s="11"/>
      <c r="BG2860" s="11"/>
      <c r="BH2860" s="11"/>
      <c r="BI2860" s="11"/>
      <c r="BJ2860" s="11"/>
      <c r="BK2860" s="11"/>
      <c r="BL2860" s="11"/>
      <c r="BM2860" s="11"/>
      <c r="BN2860" s="11"/>
      <c r="BO2860" s="11"/>
      <c r="BP2860" s="1" t="str">
        <v>0- Port Costs</v>
      </c>
      <c r="BT2860" s="1" t="str">
        <v>0- Port Value</v>
      </c>
      <c r="BU2860" s="11"/>
    </row>
    <row r="2861" spans="8:73" hidden="1" outlineLevel="1" x14ac:dyDescent="0.3">
      <c r="H2861" s="1" t="str">
        <v>0 - BM Costs</v>
      </c>
      <c r="L2861" s="1" t="str">
        <v>0 - BM Port</v>
      </c>
      <c r="N2861" s="1" t="str">
        <v>0 - Port Assets</v>
      </c>
      <c r="O2861" s="11"/>
      <c r="P2861" s="11"/>
      <c r="Q2861" s="11"/>
      <c r="R2861" s="11"/>
      <c r="S2861" s="11"/>
      <c r="T2861" s="11"/>
      <c r="U2861" s="11"/>
      <c r="V2861" s="11"/>
      <c r="W2861" s="11"/>
      <c r="X2861" s="11"/>
      <c r="Y2861" s="11"/>
      <c r="Z2861" s="11"/>
      <c r="AA2861" s="11"/>
      <c r="AB2861" s="11"/>
      <c r="AC2861" s="11"/>
      <c r="AD2861" s="11"/>
      <c r="AE2861" s="11"/>
      <c r="AF2861" s="11"/>
      <c r="AG2861" s="11"/>
      <c r="AH2861" s="11"/>
      <c r="AI2861" s="11"/>
      <c r="AJ2861" s="11"/>
      <c r="AK2861" s="11"/>
      <c r="AL2861" s="11"/>
      <c r="AM2861" s="11"/>
      <c r="AN2861" s="11"/>
      <c r="AO2861" s="11"/>
      <c r="AP2861" s="11"/>
      <c r="AQ2861" s="11"/>
      <c r="AR2861" s="11"/>
      <c r="AS2861" s="11"/>
      <c r="AT2861" s="11"/>
      <c r="AU2861" s="11"/>
      <c r="AV2861" s="11"/>
      <c r="AW2861" s="11"/>
      <c r="AX2861" s="11"/>
      <c r="AY2861" s="11"/>
      <c r="AZ2861" s="11"/>
      <c r="BA2861" s="11"/>
      <c r="BB2861" s="11"/>
      <c r="BC2861" s="11"/>
      <c r="BD2861" s="11"/>
      <c r="BE2861" s="11"/>
      <c r="BF2861" s="11"/>
      <c r="BG2861" s="11"/>
      <c r="BH2861" s="11"/>
      <c r="BI2861" s="11"/>
      <c r="BJ2861" s="11"/>
      <c r="BK2861" s="11"/>
      <c r="BL2861" s="11"/>
      <c r="BM2861" s="11"/>
      <c r="BN2861" s="11"/>
      <c r="BO2861" s="11"/>
      <c r="BP2861" s="1" t="str">
        <v>0- Port Costs</v>
      </c>
      <c r="BT2861" s="1" t="str">
        <v>0- Port Value</v>
      </c>
      <c r="BU2861" s="11"/>
    </row>
    <row r="2862" spans="8:73" hidden="1" outlineLevel="1" x14ac:dyDescent="0.3">
      <c r="H2862" s="1" t="str">
        <v>0 - BM Costs</v>
      </c>
      <c r="L2862" s="1" t="str">
        <v>0 - BM Port</v>
      </c>
      <c r="N2862" s="1" t="str">
        <v>0 - Port Assets</v>
      </c>
      <c r="O2862" s="11"/>
      <c r="P2862" s="11"/>
      <c r="Q2862" s="11"/>
      <c r="R2862" s="11"/>
      <c r="S2862" s="11"/>
      <c r="T2862" s="11"/>
      <c r="U2862" s="11"/>
      <c r="V2862" s="11"/>
      <c r="W2862" s="11"/>
      <c r="X2862" s="11"/>
      <c r="Y2862" s="11"/>
      <c r="Z2862" s="11"/>
      <c r="AA2862" s="11"/>
      <c r="AB2862" s="11"/>
      <c r="AC2862" s="11"/>
      <c r="AD2862" s="11"/>
      <c r="AE2862" s="11"/>
      <c r="AF2862" s="11"/>
      <c r="AG2862" s="11"/>
      <c r="AH2862" s="11"/>
      <c r="AI2862" s="11"/>
      <c r="AJ2862" s="11"/>
      <c r="AK2862" s="11"/>
      <c r="AL2862" s="11"/>
      <c r="AM2862" s="11"/>
      <c r="AN2862" s="11"/>
      <c r="AO2862" s="11"/>
      <c r="AP2862" s="11"/>
      <c r="AQ2862" s="11"/>
      <c r="AR2862" s="11"/>
      <c r="AS2862" s="11"/>
      <c r="AT2862" s="11"/>
      <c r="AU2862" s="11"/>
      <c r="AV2862" s="11"/>
      <c r="AW2862" s="11"/>
      <c r="AX2862" s="11"/>
      <c r="AY2862" s="11"/>
      <c r="AZ2862" s="11"/>
      <c r="BA2862" s="11"/>
      <c r="BB2862" s="11"/>
      <c r="BC2862" s="11"/>
      <c r="BD2862" s="11"/>
      <c r="BE2862" s="11"/>
      <c r="BF2862" s="11"/>
      <c r="BG2862" s="11"/>
      <c r="BH2862" s="11"/>
      <c r="BI2862" s="11"/>
      <c r="BJ2862" s="11"/>
      <c r="BK2862" s="11"/>
      <c r="BL2862" s="11"/>
      <c r="BM2862" s="11"/>
      <c r="BN2862" s="11"/>
      <c r="BO2862" s="11"/>
      <c r="BP2862" s="1" t="str">
        <v>0- Port Costs</v>
      </c>
      <c r="BT2862" s="1" t="str">
        <v>0- Port Value</v>
      </c>
      <c r="BU2862" s="11"/>
    </row>
    <row r="2863" spans="8:73" hidden="1" outlineLevel="1" x14ac:dyDescent="0.3">
      <c r="H2863" s="1" t="str">
        <v>0 - BM Costs</v>
      </c>
      <c r="L2863" s="1" t="str">
        <v>0 - BM Port</v>
      </c>
      <c r="N2863" s="1" t="str">
        <v>0 - Port Assets</v>
      </c>
      <c r="O2863" s="11"/>
      <c r="P2863" s="11"/>
      <c r="Q2863" s="11"/>
      <c r="R2863" s="11"/>
      <c r="S2863" s="11"/>
      <c r="T2863" s="11"/>
      <c r="U2863" s="11"/>
      <c r="V2863" s="11"/>
      <c r="W2863" s="11"/>
      <c r="X2863" s="11"/>
      <c r="Y2863" s="11"/>
      <c r="Z2863" s="11"/>
      <c r="AA2863" s="11"/>
      <c r="AB2863" s="11"/>
      <c r="AC2863" s="11"/>
      <c r="AD2863" s="11"/>
      <c r="AE2863" s="11"/>
      <c r="AF2863" s="11"/>
      <c r="AG2863" s="11"/>
      <c r="AH2863" s="11"/>
      <c r="AI2863" s="11"/>
      <c r="AJ2863" s="11"/>
      <c r="AK2863" s="11"/>
      <c r="AL2863" s="11"/>
      <c r="AM2863" s="11"/>
      <c r="AN2863" s="11"/>
      <c r="AO2863" s="11"/>
      <c r="AP2863" s="11"/>
      <c r="AQ2863" s="11"/>
      <c r="AR2863" s="11"/>
      <c r="AS2863" s="11"/>
      <c r="AT2863" s="11"/>
      <c r="AU2863" s="11"/>
      <c r="AV2863" s="11"/>
      <c r="AW2863" s="11"/>
      <c r="AX2863" s="11"/>
      <c r="AY2863" s="11"/>
      <c r="AZ2863" s="11"/>
      <c r="BA2863" s="11"/>
      <c r="BB2863" s="11"/>
      <c r="BC2863" s="11"/>
      <c r="BD2863" s="11"/>
      <c r="BE2863" s="11"/>
      <c r="BF2863" s="11"/>
      <c r="BG2863" s="11"/>
      <c r="BH2863" s="11"/>
      <c r="BI2863" s="11"/>
      <c r="BJ2863" s="11"/>
      <c r="BK2863" s="11"/>
      <c r="BL2863" s="11"/>
      <c r="BM2863" s="11"/>
      <c r="BN2863" s="11"/>
      <c r="BO2863" s="11"/>
      <c r="BP2863" s="1" t="str">
        <v>0- Port Costs</v>
      </c>
      <c r="BT2863" s="1" t="str">
        <v>0- Port Value</v>
      </c>
      <c r="BU2863" s="11"/>
    </row>
    <row r="2864" spans="8:73" hidden="1" outlineLevel="1" x14ac:dyDescent="0.3">
      <c r="H2864" s="1" t="str">
        <v>0 - BM Costs</v>
      </c>
      <c r="L2864" s="1" t="str">
        <v>0 - BM Port</v>
      </c>
      <c r="N2864" s="1" t="str">
        <v>0 - Port Assets</v>
      </c>
      <c r="O2864" s="11"/>
      <c r="P2864" s="11"/>
      <c r="Q2864" s="11"/>
      <c r="R2864" s="11"/>
      <c r="S2864" s="11"/>
      <c r="T2864" s="11"/>
      <c r="U2864" s="11"/>
      <c r="V2864" s="11"/>
      <c r="W2864" s="11"/>
      <c r="X2864" s="11"/>
      <c r="Y2864" s="11"/>
      <c r="Z2864" s="11"/>
      <c r="AA2864" s="11"/>
      <c r="AB2864" s="11"/>
      <c r="AC2864" s="11"/>
      <c r="AD2864" s="11"/>
      <c r="AE2864" s="11"/>
      <c r="AF2864" s="11"/>
      <c r="AG2864" s="11"/>
      <c r="AH2864" s="11"/>
      <c r="AI2864" s="11"/>
      <c r="AJ2864" s="11"/>
      <c r="AK2864" s="11"/>
      <c r="AL2864" s="11"/>
      <c r="AM2864" s="11"/>
      <c r="AN2864" s="11"/>
      <c r="AO2864" s="11"/>
      <c r="AP2864" s="11"/>
      <c r="AQ2864" s="11"/>
      <c r="AR2864" s="11"/>
      <c r="AS2864" s="11"/>
      <c r="AT2864" s="11"/>
      <c r="AU2864" s="11"/>
      <c r="AV2864" s="11"/>
      <c r="AW2864" s="11"/>
      <c r="AX2864" s="11"/>
      <c r="AY2864" s="11"/>
      <c r="AZ2864" s="11"/>
      <c r="BA2864" s="11"/>
      <c r="BB2864" s="11"/>
      <c r="BC2864" s="11"/>
      <c r="BD2864" s="11"/>
      <c r="BE2864" s="11"/>
      <c r="BF2864" s="11"/>
      <c r="BG2864" s="11"/>
      <c r="BH2864" s="11"/>
      <c r="BI2864" s="11"/>
      <c r="BJ2864" s="11"/>
      <c r="BK2864" s="11"/>
      <c r="BL2864" s="11"/>
      <c r="BM2864" s="11"/>
      <c r="BN2864" s="11"/>
      <c r="BO2864" s="11"/>
      <c r="BP2864" s="1" t="str">
        <v>0- Port Costs</v>
      </c>
      <c r="BT2864" s="1" t="str">
        <v>0- Port Value</v>
      </c>
      <c r="BU2864" s="11"/>
    </row>
    <row r="2865" spans="8:73" hidden="1" outlineLevel="1" x14ac:dyDescent="0.3">
      <c r="H2865" s="1" t="str">
        <v>0 - BM Costs</v>
      </c>
      <c r="L2865" s="1" t="str">
        <v>0 - BM Port</v>
      </c>
      <c r="N2865" s="1" t="str">
        <v>0 - Port Assets</v>
      </c>
      <c r="O2865" s="11"/>
      <c r="P2865" s="11"/>
      <c r="Q2865" s="11"/>
      <c r="R2865" s="11"/>
      <c r="S2865" s="11"/>
      <c r="T2865" s="11"/>
      <c r="U2865" s="11"/>
      <c r="V2865" s="11"/>
      <c r="W2865" s="11"/>
      <c r="X2865" s="11"/>
      <c r="Y2865" s="11"/>
      <c r="Z2865" s="11"/>
      <c r="AA2865" s="11"/>
      <c r="AB2865" s="11"/>
      <c r="AC2865" s="11"/>
      <c r="AD2865" s="11"/>
      <c r="AE2865" s="11"/>
      <c r="AF2865" s="11"/>
      <c r="AG2865" s="11"/>
      <c r="AH2865" s="11"/>
      <c r="AI2865" s="11"/>
      <c r="AJ2865" s="11"/>
      <c r="AK2865" s="11"/>
      <c r="AL2865" s="11"/>
      <c r="AM2865" s="11"/>
      <c r="AN2865" s="11"/>
      <c r="AO2865" s="11"/>
      <c r="AP2865" s="11"/>
      <c r="AQ2865" s="11"/>
      <c r="AR2865" s="11"/>
      <c r="AS2865" s="11"/>
      <c r="AT2865" s="11"/>
      <c r="AU2865" s="11"/>
      <c r="AV2865" s="11"/>
      <c r="AW2865" s="11"/>
      <c r="AX2865" s="11"/>
      <c r="AY2865" s="11"/>
      <c r="AZ2865" s="11"/>
      <c r="BA2865" s="11"/>
      <c r="BB2865" s="11"/>
      <c r="BC2865" s="11"/>
      <c r="BD2865" s="11"/>
      <c r="BE2865" s="11"/>
      <c r="BF2865" s="11"/>
      <c r="BG2865" s="11"/>
      <c r="BH2865" s="11"/>
      <c r="BI2865" s="11"/>
      <c r="BJ2865" s="11"/>
      <c r="BK2865" s="11"/>
      <c r="BL2865" s="11"/>
      <c r="BM2865" s="11"/>
      <c r="BN2865" s="11"/>
      <c r="BO2865" s="11"/>
      <c r="BP2865" s="1" t="str">
        <v>0- Port Costs</v>
      </c>
      <c r="BT2865" s="1" t="str">
        <v>0- Port Value</v>
      </c>
      <c r="BU2865" s="11"/>
    </row>
    <row r="2866" spans="8:73" hidden="1" outlineLevel="1" x14ac:dyDescent="0.3">
      <c r="H2866" s="1" t="str">
        <v>0 - BM Costs</v>
      </c>
      <c r="L2866" s="1" t="str">
        <v>0 - BM Port</v>
      </c>
      <c r="N2866" s="1" t="str">
        <v>0 - Port Assets</v>
      </c>
      <c r="O2866" s="11"/>
      <c r="P2866" s="11"/>
      <c r="Q2866" s="11"/>
      <c r="R2866" s="11"/>
      <c r="S2866" s="11"/>
      <c r="T2866" s="11"/>
      <c r="U2866" s="11"/>
      <c r="V2866" s="11"/>
      <c r="W2866" s="11"/>
      <c r="X2866" s="11"/>
      <c r="Y2866" s="11"/>
      <c r="Z2866" s="11"/>
      <c r="AA2866" s="11"/>
      <c r="AB2866" s="11"/>
      <c r="AC2866" s="11"/>
      <c r="AD2866" s="11"/>
      <c r="AE2866" s="11"/>
      <c r="AF2866" s="11"/>
      <c r="AG2866" s="11"/>
      <c r="AH2866" s="11"/>
      <c r="AI2866" s="11"/>
      <c r="AJ2866" s="11"/>
      <c r="AK2866" s="11"/>
      <c r="AL2866" s="11"/>
      <c r="AM2866" s="11"/>
      <c r="AN2866" s="11"/>
      <c r="AO2866" s="11"/>
      <c r="AP2866" s="11"/>
      <c r="AQ2866" s="11"/>
      <c r="AR2866" s="11"/>
      <c r="AS2866" s="11"/>
      <c r="AT2866" s="11"/>
      <c r="AU2866" s="11"/>
      <c r="AV2866" s="11"/>
      <c r="AW2866" s="11"/>
      <c r="AX2866" s="11"/>
      <c r="AY2866" s="11"/>
      <c r="AZ2866" s="11"/>
      <c r="BA2866" s="11"/>
      <c r="BB2866" s="11"/>
      <c r="BC2866" s="11"/>
      <c r="BD2866" s="11"/>
      <c r="BE2866" s="11"/>
      <c r="BF2866" s="11"/>
      <c r="BG2866" s="11"/>
      <c r="BH2866" s="11"/>
      <c r="BI2866" s="11"/>
      <c r="BJ2866" s="11"/>
      <c r="BK2866" s="11"/>
      <c r="BL2866" s="11"/>
      <c r="BM2866" s="11"/>
      <c r="BN2866" s="11"/>
      <c r="BO2866" s="11"/>
      <c r="BP2866" s="1" t="str">
        <v>0- Port Costs</v>
      </c>
      <c r="BT2866" s="1" t="str">
        <v>0- Port Value</v>
      </c>
      <c r="BU2866" s="11"/>
    </row>
    <row r="2867" spans="8:73" hidden="1" outlineLevel="1" x14ac:dyDescent="0.3">
      <c r="H2867" s="1" t="str">
        <v>0 - BM Costs</v>
      </c>
      <c r="L2867" s="1" t="str">
        <v>0 - BM Port</v>
      </c>
      <c r="N2867" s="1" t="str">
        <v>0 - Port Assets</v>
      </c>
      <c r="O2867" s="11"/>
      <c r="P2867" s="11"/>
      <c r="Q2867" s="11"/>
      <c r="R2867" s="11"/>
      <c r="S2867" s="11"/>
      <c r="T2867" s="11"/>
      <c r="U2867" s="11"/>
      <c r="V2867" s="11"/>
      <c r="W2867" s="11"/>
      <c r="X2867" s="11"/>
      <c r="Y2867" s="11"/>
      <c r="Z2867" s="11"/>
      <c r="AA2867" s="11"/>
      <c r="AB2867" s="11"/>
      <c r="AC2867" s="11"/>
      <c r="AD2867" s="11"/>
      <c r="AE2867" s="11"/>
      <c r="AF2867" s="11"/>
      <c r="AG2867" s="11"/>
      <c r="AH2867" s="11"/>
      <c r="AI2867" s="11"/>
      <c r="AJ2867" s="11"/>
      <c r="AK2867" s="11"/>
      <c r="AL2867" s="11"/>
      <c r="AM2867" s="11"/>
      <c r="AN2867" s="11"/>
      <c r="AO2867" s="11"/>
      <c r="AP2867" s="11"/>
      <c r="AQ2867" s="11"/>
      <c r="AR2867" s="11"/>
      <c r="AS2867" s="11"/>
      <c r="AT2867" s="11"/>
      <c r="AU2867" s="11"/>
      <c r="AV2867" s="11"/>
      <c r="AW2867" s="11"/>
      <c r="AX2867" s="11"/>
      <c r="AY2867" s="11"/>
      <c r="AZ2867" s="11"/>
      <c r="BA2867" s="11"/>
      <c r="BB2867" s="11"/>
      <c r="BC2867" s="11"/>
      <c r="BD2867" s="11"/>
      <c r="BE2867" s="11"/>
      <c r="BF2867" s="11"/>
      <c r="BG2867" s="11"/>
      <c r="BH2867" s="11"/>
      <c r="BI2867" s="11"/>
      <c r="BJ2867" s="11"/>
      <c r="BK2867" s="11"/>
      <c r="BL2867" s="11"/>
      <c r="BM2867" s="11"/>
      <c r="BN2867" s="11"/>
      <c r="BO2867" s="11"/>
      <c r="BP2867" s="1" t="str">
        <v>0- Port Costs</v>
      </c>
      <c r="BT2867" s="1" t="str">
        <v>0- Port Value</v>
      </c>
      <c r="BU2867" s="11"/>
    </row>
    <row r="2868" spans="8:73" hidden="1" outlineLevel="1" x14ac:dyDescent="0.3">
      <c r="H2868" s="1" t="str">
        <v>0 - BM Costs</v>
      </c>
      <c r="L2868" s="1" t="str">
        <v>0 - BM Port</v>
      </c>
      <c r="N2868" s="1" t="str">
        <v>0 - Port Assets</v>
      </c>
      <c r="O2868" s="11"/>
      <c r="P2868" s="11"/>
      <c r="Q2868" s="11"/>
      <c r="R2868" s="11"/>
      <c r="S2868" s="11"/>
      <c r="T2868" s="11"/>
      <c r="U2868" s="11"/>
      <c r="V2868" s="11"/>
      <c r="W2868" s="11"/>
      <c r="X2868" s="11"/>
      <c r="Y2868" s="11"/>
      <c r="Z2868" s="11"/>
      <c r="AA2868" s="11"/>
      <c r="AB2868" s="11"/>
      <c r="AC2868" s="11"/>
      <c r="AD2868" s="11"/>
      <c r="AE2868" s="11"/>
      <c r="AF2868" s="11"/>
      <c r="AG2868" s="11"/>
      <c r="AH2868" s="11"/>
      <c r="AI2868" s="11"/>
      <c r="AJ2868" s="11"/>
      <c r="AK2868" s="11"/>
      <c r="AL2868" s="11"/>
      <c r="AM2868" s="11"/>
      <c r="AN2868" s="11"/>
      <c r="AO2868" s="11"/>
      <c r="AP2868" s="11"/>
      <c r="AQ2868" s="11"/>
      <c r="AR2868" s="11"/>
      <c r="AS2868" s="11"/>
      <c r="AT2868" s="11"/>
      <c r="AU2868" s="11"/>
      <c r="AV2868" s="11"/>
      <c r="AW2868" s="11"/>
      <c r="AX2868" s="11"/>
      <c r="AY2868" s="11"/>
      <c r="AZ2868" s="11"/>
      <c r="BA2868" s="11"/>
      <c r="BB2868" s="11"/>
      <c r="BC2868" s="11"/>
      <c r="BD2868" s="11"/>
      <c r="BE2868" s="11"/>
      <c r="BF2868" s="11"/>
      <c r="BG2868" s="11"/>
      <c r="BH2868" s="11"/>
      <c r="BI2868" s="11"/>
      <c r="BJ2868" s="11"/>
      <c r="BK2868" s="11"/>
      <c r="BL2868" s="11"/>
      <c r="BM2868" s="11"/>
      <c r="BN2868" s="11"/>
      <c r="BO2868" s="11"/>
      <c r="BP2868" s="1" t="str">
        <v>0- Port Costs</v>
      </c>
      <c r="BT2868" s="1" t="str">
        <v>0- Port Value</v>
      </c>
      <c r="BU2868" s="11"/>
    </row>
    <row r="2869" spans="8:73" hidden="1" outlineLevel="1" x14ac:dyDescent="0.3">
      <c r="H2869" s="1" t="str">
        <v>0 - BM Costs</v>
      </c>
      <c r="L2869" s="1" t="str">
        <v>0 - BM Port</v>
      </c>
      <c r="N2869" s="1" t="str">
        <v>0 - Port Assets</v>
      </c>
      <c r="O2869" s="11"/>
      <c r="P2869" s="11"/>
      <c r="Q2869" s="11"/>
      <c r="R2869" s="11"/>
      <c r="S2869" s="11"/>
      <c r="T2869" s="11"/>
      <c r="U2869" s="11"/>
      <c r="V2869" s="11"/>
      <c r="W2869" s="11"/>
      <c r="X2869" s="11"/>
      <c r="Y2869" s="11"/>
      <c r="Z2869" s="11"/>
      <c r="AA2869" s="11"/>
      <c r="AB2869" s="11"/>
      <c r="AC2869" s="11"/>
      <c r="AD2869" s="11"/>
      <c r="AE2869" s="11"/>
      <c r="AF2869" s="11"/>
      <c r="AG2869" s="11"/>
      <c r="AH2869" s="11"/>
      <c r="AI2869" s="11"/>
      <c r="AJ2869" s="11"/>
      <c r="AK2869" s="11"/>
      <c r="AL2869" s="11"/>
      <c r="AM2869" s="11"/>
      <c r="AN2869" s="11"/>
      <c r="AO2869" s="11"/>
      <c r="AP2869" s="11"/>
      <c r="AQ2869" s="11"/>
      <c r="AR2869" s="11"/>
      <c r="AS2869" s="11"/>
      <c r="AT2869" s="11"/>
      <c r="AU2869" s="11"/>
      <c r="AV2869" s="11"/>
      <c r="AW2869" s="11"/>
      <c r="AX2869" s="11"/>
      <c r="AY2869" s="11"/>
      <c r="AZ2869" s="11"/>
      <c r="BA2869" s="11"/>
      <c r="BB2869" s="11"/>
      <c r="BC2869" s="11"/>
      <c r="BD2869" s="11"/>
      <c r="BE2869" s="11"/>
      <c r="BF2869" s="11"/>
      <c r="BG2869" s="11"/>
      <c r="BH2869" s="11"/>
      <c r="BI2869" s="11"/>
      <c r="BJ2869" s="11"/>
      <c r="BK2869" s="11"/>
      <c r="BL2869" s="11"/>
      <c r="BM2869" s="11"/>
      <c r="BN2869" s="11"/>
      <c r="BO2869" s="11"/>
      <c r="BP2869" s="1" t="str">
        <v>0- Port Costs</v>
      </c>
      <c r="BT2869" s="1" t="str">
        <v>0- Port Value</v>
      </c>
      <c r="BU2869" s="11"/>
    </row>
    <row r="2870" spans="8:73" hidden="1" outlineLevel="1" x14ac:dyDescent="0.3">
      <c r="H2870" s="1" t="str">
        <v>0 - BM Costs</v>
      </c>
      <c r="L2870" s="1" t="str">
        <v>0 - BM Port</v>
      </c>
      <c r="N2870" s="1" t="str">
        <v>0 - Port Assets</v>
      </c>
      <c r="O2870" s="11"/>
      <c r="P2870" s="11"/>
      <c r="Q2870" s="11"/>
      <c r="R2870" s="11"/>
      <c r="S2870" s="11"/>
      <c r="T2870" s="11"/>
      <c r="U2870" s="11"/>
      <c r="V2870" s="11"/>
      <c r="W2870" s="11"/>
      <c r="X2870" s="11"/>
      <c r="Y2870" s="11"/>
      <c r="Z2870" s="11"/>
      <c r="AA2870" s="11"/>
      <c r="AB2870" s="11"/>
      <c r="AC2870" s="11"/>
      <c r="AD2870" s="11"/>
      <c r="AE2870" s="11"/>
      <c r="AF2870" s="11"/>
      <c r="AG2870" s="11"/>
      <c r="AH2870" s="11"/>
      <c r="AI2870" s="11"/>
      <c r="AJ2870" s="11"/>
      <c r="AK2870" s="11"/>
      <c r="AL2870" s="11"/>
      <c r="AM2870" s="11"/>
      <c r="AN2870" s="11"/>
      <c r="AO2870" s="11"/>
      <c r="AP2870" s="11"/>
      <c r="AQ2870" s="11"/>
      <c r="AR2870" s="11"/>
      <c r="AS2870" s="11"/>
      <c r="AT2870" s="11"/>
      <c r="AU2870" s="11"/>
      <c r="AV2870" s="11"/>
      <c r="AW2870" s="11"/>
      <c r="AX2870" s="11"/>
      <c r="AY2870" s="11"/>
      <c r="AZ2870" s="11"/>
      <c r="BA2870" s="11"/>
      <c r="BB2870" s="11"/>
      <c r="BC2870" s="11"/>
      <c r="BD2870" s="11"/>
      <c r="BE2870" s="11"/>
      <c r="BF2870" s="11"/>
      <c r="BG2870" s="11"/>
      <c r="BH2870" s="11"/>
      <c r="BI2870" s="11"/>
      <c r="BJ2870" s="11"/>
      <c r="BK2870" s="11"/>
      <c r="BL2870" s="11"/>
      <c r="BM2870" s="11"/>
      <c r="BN2870" s="11"/>
      <c r="BO2870" s="11"/>
      <c r="BP2870" s="1" t="str">
        <v>0- Port Costs</v>
      </c>
      <c r="BT2870" s="1" t="str">
        <v>0- Port Value</v>
      </c>
      <c r="BU2870" s="11"/>
    </row>
    <row r="2871" spans="8:73" hidden="1" outlineLevel="1" x14ac:dyDescent="0.3">
      <c r="H2871" s="1" t="str">
        <v>0 - BM Costs</v>
      </c>
      <c r="L2871" s="1" t="str">
        <v>0 - BM Port</v>
      </c>
      <c r="N2871" s="1" t="str">
        <v>0 - Port Assets</v>
      </c>
      <c r="O2871" s="11"/>
      <c r="P2871" s="11"/>
      <c r="Q2871" s="11"/>
      <c r="R2871" s="11"/>
      <c r="S2871" s="11"/>
      <c r="T2871" s="11"/>
      <c r="U2871" s="11"/>
      <c r="V2871" s="11"/>
      <c r="W2871" s="11"/>
      <c r="X2871" s="11"/>
      <c r="Y2871" s="11"/>
      <c r="Z2871" s="11"/>
      <c r="AA2871" s="11"/>
      <c r="AB2871" s="11"/>
      <c r="AC2871" s="11"/>
      <c r="AD2871" s="11"/>
      <c r="AE2871" s="11"/>
      <c r="AF2871" s="11"/>
      <c r="AG2871" s="11"/>
      <c r="AH2871" s="11"/>
      <c r="AI2871" s="11"/>
      <c r="AJ2871" s="11"/>
      <c r="AK2871" s="11"/>
      <c r="AL2871" s="11"/>
      <c r="AM2871" s="11"/>
      <c r="AN2871" s="11"/>
      <c r="AO2871" s="11"/>
      <c r="AP2871" s="11"/>
      <c r="AQ2871" s="11"/>
      <c r="AR2871" s="11"/>
      <c r="AS2871" s="11"/>
      <c r="AT2871" s="11"/>
      <c r="AU2871" s="11"/>
      <c r="AV2871" s="11"/>
      <c r="AW2871" s="11"/>
      <c r="AX2871" s="11"/>
      <c r="AY2871" s="11"/>
      <c r="AZ2871" s="11"/>
      <c r="BA2871" s="11"/>
      <c r="BB2871" s="11"/>
      <c r="BC2871" s="11"/>
      <c r="BD2871" s="11"/>
      <c r="BE2871" s="11"/>
      <c r="BF2871" s="11"/>
      <c r="BG2871" s="11"/>
      <c r="BH2871" s="11"/>
      <c r="BI2871" s="11"/>
      <c r="BJ2871" s="11"/>
      <c r="BK2871" s="11"/>
      <c r="BL2871" s="11"/>
      <c r="BM2871" s="11"/>
      <c r="BN2871" s="11"/>
      <c r="BO2871" s="11"/>
      <c r="BP2871" s="1" t="str">
        <v>0- Port Costs</v>
      </c>
      <c r="BT2871" s="1" t="str">
        <v>0- Port Value</v>
      </c>
      <c r="BU2871" s="11"/>
    </row>
    <row r="2872" spans="8:73" hidden="1" outlineLevel="1" x14ac:dyDescent="0.3">
      <c r="H2872" s="1" t="str">
        <v>0 - BM Costs</v>
      </c>
      <c r="L2872" s="1" t="str">
        <v>0 - BM Port</v>
      </c>
      <c r="N2872" s="1" t="str">
        <v>0 - Port Assets</v>
      </c>
      <c r="O2872" s="11"/>
      <c r="P2872" s="11"/>
      <c r="Q2872" s="11"/>
      <c r="R2872" s="11"/>
      <c r="S2872" s="11"/>
      <c r="T2872" s="11"/>
      <c r="U2872" s="11"/>
      <c r="V2872" s="11"/>
      <c r="W2872" s="11"/>
      <c r="X2872" s="11"/>
      <c r="Y2872" s="11"/>
      <c r="Z2872" s="11"/>
      <c r="AA2872" s="11"/>
      <c r="AB2872" s="11"/>
      <c r="AC2872" s="11"/>
      <c r="AD2872" s="11"/>
      <c r="AE2872" s="11"/>
      <c r="AF2872" s="11"/>
      <c r="AG2872" s="11"/>
      <c r="AH2872" s="11"/>
      <c r="AI2872" s="11"/>
      <c r="AJ2872" s="11"/>
      <c r="AK2872" s="11"/>
      <c r="AL2872" s="11"/>
      <c r="AM2872" s="11"/>
      <c r="AN2872" s="11"/>
      <c r="AO2872" s="11"/>
      <c r="AP2872" s="11"/>
      <c r="AQ2872" s="11"/>
      <c r="AR2872" s="11"/>
      <c r="AS2872" s="11"/>
      <c r="AT2872" s="11"/>
      <c r="AU2872" s="11"/>
      <c r="AV2872" s="11"/>
      <c r="AW2872" s="11"/>
      <c r="AX2872" s="11"/>
      <c r="AY2872" s="11"/>
      <c r="AZ2872" s="11"/>
      <c r="BA2872" s="11"/>
      <c r="BB2872" s="11"/>
      <c r="BC2872" s="11"/>
      <c r="BD2872" s="11"/>
      <c r="BE2872" s="11"/>
      <c r="BF2872" s="11"/>
      <c r="BG2872" s="11"/>
      <c r="BH2872" s="11"/>
      <c r="BI2872" s="11"/>
      <c r="BJ2872" s="11"/>
      <c r="BK2872" s="11"/>
      <c r="BL2872" s="11"/>
      <c r="BM2872" s="11"/>
      <c r="BN2872" s="11"/>
      <c r="BO2872" s="11"/>
      <c r="BP2872" s="1" t="str">
        <v>0- Port Costs</v>
      </c>
      <c r="BT2872" s="1" t="str">
        <v>0- Port Value</v>
      </c>
      <c r="BU2872" s="11"/>
    </row>
    <row r="2873" spans="8:73" hidden="1" outlineLevel="1" x14ac:dyDescent="0.3">
      <c r="H2873" s="1" t="str">
        <v>0 - BM Costs</v>
      </c>
      <c r="L2873" s="1" t="str">
        <v>0 - BM Port</v>
      </c>
      <c r="N2873" s="1" t="str">
        <v>0 - Port Assets</v>
      </c>
      <c r="O2873" s="11"/>
      <c r="P2873" s="11"/>
      <c r="Q2873" s="11"/>
      <c r="R2873" s="11"/>
      <c r="S2873" s="11"/>
      <c r="T2873" s="11"/>
      <c r="U2873" s="11"/>
      <c r="V2873" s="11"/>
      <c r="W2873" s="11"/>
      <c r="X2873" s="11"/>
      <c r="Y2873" s="11"/>
      <c r="Z2873" s="11"/>
      <c r="AA2873" s="11"/>
      <c r="AB2873" s="11"/>
      <c r="AC2873" s="11"/>
      <c r="AD2873" s="11"/>
      <c r="AE2873" s="11"/>
      <c r="AF2873" s="11"/>
      <c r="AG2873" s="11"/>
      <c r="AH2873" s="11"/>
      <c r="AI2873" s="11"/>
      <c r="AJ2873" s="11"/>
      <c r="AK2873" s="11"/>
      <c r="AL2873" s="11"/>
      <c r="AM2873" s="11"/>
      <c r="AN2873" s="11"/>
      <c r="AO2873" s="11"/>
      <c r="AP2873" s="11"/>
      <c r="AQ2873" s="11"/>
      <c r="AR2873" s="11"/>
      <c r="AS2873" s="11"/>
      <c r="AT2873" s="11"/>
      <c r="AU2873" s="11"/>
      <c r="AV2873" s="11"/>
      <c r="AW2873" s="11"/>
      <c r="AX2873" s="11"/>
      <c r="AY2873" s="11"/>
      <c r="AZ2873" s="11"/>
      <c r="BA2873" s="11"/>
      <c r="BB2873" s="11"/>
      <c r="BC2873" s="11"/>
      <c r="BD2873" s="11"/>
      <c r="BE2873" s="11"/>
      <c r="BF2873" s="11"/>
      <c r="BG2873" s="11"/>
      <c r="BH2873" s="11"/>
      <c r="BI2873" s="11"/>
      <c r="BJ2873" s="11"/>
      <c r="BK2873" s="11"/>
      <c r="BL2873" s="11"/>
      <c r="BM2873" s="11"/>
      <c r="BN2873" s="11"/>
      <c r="BO2873" s="11"/>
      <c r="BP2873" s="1" t="str">
        <v>0- Port Costs</v>
      </c>
      <c r="BT2873" s="1" t="str">
        <v>0- Port Value</v>
      </c>
      <c r="BU2873" s="11"/>
    </row>
    <row r="2874" spans="8:73" hidden="1" outlineLevel="1" x14ac:dyDescent="0.3">
      <c r="H2874" s="1" t="str">
        <v>0 - BM Costs</v>
      </c>
      <c r="L2874" s="1" t="str">
        <v>0 - BM Port</v>
      </c>
      <c r="N2874" s="1" t="str">
        <v>0 - Port Assets</v>
      </c>
      <c r="O2874" s="11"/>
      <c r="P2874" s="11"/>
      <c r="Q2874" s="11"/>
      <c r="R2874" s="11"/>
      <c r="S2874" s="11"/>
      <c r="T2874" s="11"/>
      <c r="U2874" s="11"/>
      <c r="V2874" s="11"/>
      <c r="W2874" s="11"/>
      <c r="X2874" s="11"/>
      <c r="Y2874" s="11"/>
      <c r="Z2874" s="11"/>
      <c r="AA2874" s="11"/>
      <c r="AB2874" s="11"/>
      <c r="AC2874" s="11"/>
      <c r="AD2874" s="11"/>
      <c r="AE2874" s="11"/>
      <c r="AF2874" s="11"/>
      <c r="AG2874" s="11"/>
      <c r="AH2874" s="11"/>
      <c r="AI2874" s="11"/>
      <c r="AJ2874" s="11"/>
      <c r="AK2874" s="11"/>
      <c r="AL2874" s="11"/>
      <c r="AM2874" s="11"/>
      <c r="AN2874" s="11"/>
      <c r="AO2874" s="11"/>
      <c r="AP2874" s="11"/>
      <c r="AQ2874" s="11"/>
      <c r="AR2874" s="11"/>
      <c r="AS2874" s="11"/>
      <c r="AT2874" s="11"/>
      <c r="AU2874" s="11"/>
      <c r="AV2874" s="11"/>
      <c r="AW2874" s="11"/>
      <c r="AX2874" s="11"/>
      <c r="AY2874" s="11"/>
      <c r="AZ2874" s="11"/>
      <c r="BA2874" s="11"/>
      <c r="BB2874" s="11"/>
      <c r="BC2874" s="11"/>
      <c r="BD2874" s="11"/>
      <c r="BE2874" s="11"/>
      <c r="BF2874" s="11"/>
      <c r="BG2874" s="11"/>
      <c r="BH2874" s="11"/>
      <c r="BI2874" s="11"/>
      <c r="BJ2874" s="11"/>
      <c r="BK2874" s="11"/>
      <c r="BL2874" s="11"/>
      <c r="BM2874" s="11"/>
      <c r="BN2874" s="11"/>
      <c r="BO2874" s="11"/>
      <c r="BP2874" s="1" t="str">
        <v>0- Port Costs</v>
      </c>
      <c r="BT2874" s="1" t="str">
        <v>0- Port Value</v>
      </c>
      <c r="BU2874" s="11"/>
    </row>
    <row r="2875" spans="8:73" hidden="1" outlineLevel="1" x14ac:dyDescent="0.3">
      <c r="H2875" s="1" t="str">
        <v>0 - BM Costs</v>
      </c>
      <c r="L2875" s="1" t="str">
        <v>0 - BM Port</v>
      </c>
      <c r="N2875" s="1" t="str">
        <v>0 - Port Assets</v>
      </c>
      <c r="O2875" s="11"/>
      <c r="P2875" s="11"/>
      <c r="Q2875" s="11"/>
      <c r="R2875" s="11"/>
      <c r="S2875" s="11"/>
      <c r="T2875" s="11"/>
      <c r="U2875" s="11"/>
      <c r="V2875" s="11"/>
      <c r="W2875" s="11"/>
      <c r="X2875" s="11"/>
      <c r="Y2875" s="11"/>
      <c r="Z2875" s="11"/>
      <c r="AA2875" s="11"/>
      <c r="AB2875" s="11"/>
      <c r="AC2875" s="11"/>
      <c r="AD2875" s="11"/>
      <c r="AE2875" s="11"/>
      <c r="AF2875" s="11"/>
      <c r="AG2875" s="11"/>
      <c r="AH2875" s="11"/>
      <c r="AI2875" s="11"/>
      <c r="AJ2875" s="11"/>
      <c r="AK2875" s="11"/>
      <c r="AL2875" s="11"/>
      <c r="AM2875" s="11"/>
      <c r="AN2875" s="11"/>
      <c r="AO2875" s="11"/>
      <c r="AP2875" s="11"/>
      <c r="AQ2875" s="11"/>
      <c r="AR2875" s="11"/>
      <c r="AS2875" s="11"/>
      <c r="AT2875" s="11"/>
      <c r="AU2875" s="11"/>
      <c r="AV2875" s="11"/>
      <c r="AW2875" s="11"/>
      <c r="AX2875" s="11"/>
      <c r="AY2875" s="11"/>
      <c r="AZ2875" s="11"/>
      <c r="BA2875" s="11"/>
      <c r="BB2875" s="11"/>
      <c r="BC2875" s="11"/>
      <c r="BD2875" s="11"/>
      <c r="BE2875" s="11"/>
      <c r="BF2875" s="11"/>
      <c r="BG2875" s="11"/>
      <c r="BH2875" s="11"/>
      <c r="BI2875" s="11"/>
      <c r="BJ2875" s="11"/>
      <c r="BK2875" s="11"/>
      <c r="BL2875" s="11"/>
      <c r="BM2875" s="11"/>
      <c r="BN2875" s="11"/>
      <c r="BO2875" s="11"/>
      <c r="BP2875" s="1" t="str">
        <v>0- Port Costs</v>
      </c>
      <c r="BT2875" s="1" t="str">
        <v>0- Port Value</v>
      </c>
      <c r="BU2875" s="11"/>
    </row>
    <row r="2876" spans="8:73" hidden="1" outlineLevel="1" x14ac:dyDescent="0.3">
      <c r="H2876" s="1" t="str">
        <v>0 - BM Costs</v>
      </c>
      <c r="L2876" s="1" t="str">
        <v>0 - BM Port</v>
      </c>
      <c r="N2876" s="1" t="str">
        <v>0 - Port Assets</v>
      </c>
      <c r="O2876" s="11"/>
      <c r="P2876" s="11"/>
      <c r="Q2876" s="11"/>
      <c r="R2876" s="11"/>
      <c r="S2876" s="11"/>
      <c r="T2876" s="11"/>
      <c r="U2876" s="11"/>
      <c r="V2876" s="11"/>
      <c r="W2876" s="11"/>
      <c r="X2876" s="11"/>
      <c r="Y2876" s="11"/>
      <c r="Z2876" s="11"/>
      <c r="AA2876" s="11"/>
      <c r="AB2876" s="11"/>
      <c r="AC2876" s="11"/>
      <c r="AD2876" s="11"/>
      <c r="AE2876" s="11"/>
      <c r="AF2876" s="11"/>
      <c r="AG2876" s="11"/>
      <c r="AH2876" s="11"/>
      <c r="AI2876" s="11"/>
      <c r="AJ2876" s="11"/>
      <c r="AK2876" s="11"/>
      <c r="AL2876" s="11"/>
      <c r="AM2876" s="11"/>
      <c r="AN2876" s="11"/>
      <c r="AO2876" s="11"/>
      <c r="AP2876" s="11"/>
      <c r="AQ2876" s="11"/>
      <c r="AR2876" s="11"/>
      <c r="AS2876" s="11"/>
      <c r="AT2876" s="11"/>
      <c r="AU2876" s="11"/>
      <c r="AV2876" s="11"/>
      <c r="AW2876" s="11"/>
      <c r="AX2876" s="11"/>
      <c r="AY2876" s="11"/>
      <c r="AZ2876" s="11"/>
      <c r="BA2876" s="11"/>
      <c r="BB2876" s="11"/>
      <c r="BC2876" s="11"/>
      <c r="BD2876" s="11"/>
      <c r="BE2876" s="11"/>
      <c r="BF2876" s="11"/>
      <c r="BG2876" s="11"/>
      <c r="BH2876" s="11"/>
      <c r="BI2876" s="11"/>
      <c r="BJ2876" s="11"/>
      <c r="BK2876" s="11"/>
      <c r="BL2876" s="11"/>
      <c r="BM2876" s="11"/>
      <c r="BN2876" s="11"/>
      <c r="BO2876" s="11"/>
      <c r="BP2876" s="1" t="str">
        <v>0- Port Costs</v>
      </c>
      <c r="BT2876" s="1" t="str">
        <v>0- Port Value</v>
      </c>
      <c r="BU2876" s="11"/>
    </row>
    <row r="2877" spans="8:73" hidden="1" outlineLevel="1" x14ac:dyDescent="0.3">
      <c r="H2877" s="1" t="str">
        <v>0 - BM Costs</v>
      </c>
      <c r="L2877" s="1" t="str">
        <v>0 - BM Port</v>
      </c>
      <c r="N2877" s="1" t="str">
        <v>0 - Port Assets</v>
      </c>
      <c r="O2877" s="11"/>
      <c r="P2877" s="11"/>
      <c r="Q2877" s="11"/>
      <c r="R2877" s="11"/>
      <c r="S2877" s="11"/>
      <c r="T2877" s="11"/>
      <c r="U2877" s="11"/>
      <c r="V2877" s="11"/>
      <c r="W2877" s="11"/>
      <c r="X2877" s="11"/>
      <c r="Y2877" s="11"/>
      <c r="Z2877" s="11"/>
      <c r="AA2877" s="11"/>
      <c r="AB2877" s="11"/>
      <c r="AC2877" s="11"/>
      <c r="AD2877" s="11"/>
      <c r="AE2877" s="11"/>
      <c r="AF2877" s="11"/>
      <c r="AG2877" s="11"/>
      <c r="AH2877" s="11"/>
      <c r="AI2877" s="11"/>
      <c r="AJ2877" s="11"/>
      <c r="AK2877" s="11"/>
      <c r="AL2877" s="11"/>
      <c r="AM2877" s="11"/>
      <c r="AN2877" s="11"/>
      <c r="AO2877" s="11"/>
      <c r="AP2877" s="11"/>
      <c r="AQ2877" s="11"/>
      <c r="AR2877" s="11"/>
      <c r="AS2877" s="11"/>
      <c r="AT2877" s="11"/>
      <c r="AU2877" s="11"/>
      <c r="AV2877" s="11"/>
      <c r="AW2877" s="11"/>
      <c r="AX2877" s="11"/>
      <c r="AY2877" s="11"/>
      <c r="AZ2877" s="11"/>
      <c r="BA2877" s="11"/>
      <c r="BB2877" s="11"/>
      <c r="BC2877" s="11"/>
      <c r="BD2877" s="11"/>
      <c r="BE2877" s="11"/>
      <c r="BF2877" s="11"/>
      <c r="BG2877" s="11"/>
      <c r="BH2877" s="11"/>
      <c r="BI2877" s="11"/>
      <c r="BJ2877" s="11"/>
      <c r="BK2877" s="11"/>
      <c r="BL2877" s="11"/>
      <c r="BM2877" s="11"/>
      <c r="BN2877" s="11"/>
      <c r="BO2877" s="11"/>
      <c r="BP2877" s="1" t="str">
        <v>0- Port Costs</v>
      </c>
      <c r="BT2877" s="1" t="str">
        <v>0- Port Value</v>
      </c>
      <c r="BU2877" s="11"/>
    </row>
    <row r="2878" spans="8:73" hidden="1" outlineLevel="1" x14ac:dyDescent="0.3">
      <c r="H2878" s="1" t="str">
        <v>0 - BM Costs</v>
      </c>
      <c r="L2878" s="1" t="str">
        <v>0 - BM Port</v>
      </c>
      <c r="N2878" s="1" t="str">
        <v>0 - Port Assets</v>
      </c>
      <c r="O2878" s="11"/>
      <c r="P2878" s="11"/>
      <c r="Q2878" s="11"/>
      <c r="R2878" s="11"/>
      <c r="S2878" s="11"/>
      <c r="T2878" s="11"/>
      <c r="U2878" s="11"/>
      <c r="V2878" s="11"/>
      <c r="W2878" s="11"/>
      <c r="X2878" s="11"/>
      <c r="Y2878" s="11"/>
      <c r="Z2878" s="11"/>
      <c r="AA2878" s="11"/>
      <c r="AB2878" s="11"/>
      <c r="AC2878" s="11"/>
      <c r="AD2878" s="11"/>
      <c r="AE2878" s="11"/>
      <c r="AF2878" s="11"/>
      <c r="AG2878" s="11"/>
      <c r="AH2878" s="11"/>
      <c r="AI2878" s="11"/>
      <c r="AJ2878" s="11"/>
      <c r="AK2878" s="11"/>
      <c r="AL2878" s="11"/>
      <c r="AM2878" s="11"/>
      <c r="AN2878" s="11"/>
      <c r="AO2878" s="11"/>
      <c r="AP2878" s="11"/>
      <c r="AQ2878" s="11"/>
      <c r="AR2878" s="11"/>
      <c r="AS2878" s="11"/>
      <c r="AT2878" s="11"/>
      <c r="AU2878" s="11"/>
      <c r="AV2878" s="11"/>
      <c r="AW2878" s="11"/>
      <c r="AX2878" s="11"/>
      <c r="AY2878" s="11"/>
      <c r="AZ2878" s="11"/>
      <c r="BA2878" s="11"/>
      <c r="BB2878" s="11"/>
      <c r="BC2878" s="11"/>
      <c r="BD2878" s="11"/>
      <c r="BE2878" s="11"/>
      <c r="BF2878" s="11"/>
      <c r="BG2878" s="11"/>
      <c r="BH2878" s="11"/>
      <c r="BI2878" s="11"/>
      <c r="BJ2878" s="11"/>
      <c r="BK2878" s="11"/>
      <c r="BL2878" s="11"/>
      <c r="BM2878" s="11"/>
      <c r="BN2878" s="11"/>
      <c r="BO2878" s="11"/>
      <c r="BP2878" s="1" t="str">
        <v>0- Port Costs</v>
      </c>
      <c r="BT2878" s="1" t="str">
        <v>0- Port Value</v>
      </c>
      <c r="BU2878" s="11"/>
    </row>
    <row r="2879" spans="8:73" hidden="1" outlineLevel="1" x14ac:dyDescent="0.3">
      <c r="H2879" s="1" t="str">
        <v>0 - BM Costs</v>
      </c>
      <c r="L2879" s="1" t="str">
        <v>0 - BM Port</v>
      </c>
      <c r="N2879" s="1" t="str">
        <v>0 - Port Assets</v>
      </c>
      <c r="O2879" s="11"/>
      <c r="P2879" s="11"/>
      <c r="Q2879" s="11"/>
      <c r="R2879" s="11"/>
      <c r="S2879" s="11"/>
      <c r="T2879" s="11"/>
      <c r="U2879" s="11"/>
      <c r="V2879" s="11"/>
      <c r="W2879" s="11"/>
      <c r="X2879" s="11"/>
      <c r="Y2879" s="11"/>
      <c r="Z2879" s="11"/>
      <c r="AA2879" s="11"/>
      <c r="AB2879" s="11"/>
      <c r="AC2879" s="11"/>
      <c r="AD2879" s="11"/>
      <c r="AE2879" s="11"/>
      <c r="AF2879" s="11"/>
      <c r="AG2879" s="11"/>
      <c r="AH2879" s="11"/>
      <c r="AI2879" s="11"/>
      <c r="AJ2879" s="11"/>
      <c r="AK2879" s="11"/>
      <c r="AL2879" s="11"/>
      <c r="AM2879" s="11"/>
      <c r="AN2879" s="11"/>
      <c r="AO2879" s="11"/>
      <c r="AP2879" s="11"/>
      <c r="AQ2879" s="11"/>
      <c r="AR2879" s="11"/>
      <c r="AS2879" s="11"/>
      <c r="AT2879" s="11"/>
      <c r="AU2879" s="11"/>
      <c r="AV2879" s="11"/>
      <c r="AW2879" s="11"/>
      <c r="AX2879" s="11"/>
      <c r="AY2879" s="11"/>
      <c r="AZ2879" s="11"/>
      <c r="BA2879" s="11"/>
      <c r="BB2879" s="11"/>
      <c r="BC2879" s="11"/>
      <c r="BD2879" s="11"/>
      <c r="BE2879" s="11"/>
      <c r="BF2879" s="11"/>
      <c r="BG2879" s="11"/>
      <c r="BH2879" s="11"/>
      <c r="BI2879" s="11"/>
      <c r="BJ2879" s="11"/>
      <c r="BK2879" s="11"/>
      <c r="BL2879" s="11"/>
      <c r="BM2879" s="11"/>
      <c r="BN2879" s="11"/>
      <c r="BO2879" s="11"/>
      <c r="BP2879" s="1" t="str">
        <v>0- Port Costs</v>
      </c>
      <c r="BT2879" s="1" t="str">
        <v>0- Port Value</v>
      </c>
      <c r="BU2879" s="11"/>
    </row>
    <row r="2880" spans="8:73" hidden="1" outlineLevel="1" x14ac:dyDescent="0.3">
      <c r="H2880" s="1" t="str">
        <v>0 - BM Costs</v>
      </c>
      <c r="L2880" s="1" t="str">
        <v>0 - BM Port</v>
      </c>
      <c r="N2880" s="1" t="str">
        <v>0 - Port Assets</v>
      </c>
      <c r="O2880" s="11"/>
      <c r="P2880" s="11"/>
      <c r="Q2880" s="11"/>
      <c r="R2880" s="11"/>
      <c r="S2880" s="11"/>
      <c r="T2880" s="11"/>
      <c r="U2880" s="11"/>
      <c r="V2880" s="11"/>
      <c r="W2880" s="11"/>
      <c r="X2880" s="11"/>
      <c r="Y2880" s="11"/>
      <c r="Z2880" s="11"/>
      <c r="AA2880" s="11"/>
      <c r="AB2880" s="11"/>
      <c r="AC2880" s="11"/>
      <c r="AD2880" s="11"/>
      <c r="AE2880" s="11"/>
      <c r="AF2880" s="11"/>
      <c r="AG2880" s="11"/>
      <c r="AH2880" s="11"/>
      <c r="AI2880" s="11"/>
      <c r="AJ2880" s="11"/>
      <c r="AK2880" s="11"/>
      <c r="AL2880" s="11"/>
      <c r="AM2880" s="11"/>
      <c r="AN2880" s="11"/>
      <c r="AO2880" s="11"/>
      <c r="AP2880" s="11"/>
      <c r="AQ2880" s="11"/>
      <c r="AR2880" s="11"/>
      <c r="AS2880" s="11"/>
      <c r="AT2880" s="11"/>
      <c r="AU2880" s="11"/>
      <c r="AV2880" s="11"/>
      <c r="AW2880" s="11"/>
      <c r="AX2880" s="11"/>
      <c r="AY2880" s="11"/>
      <c r="AZ2880" s="11"/>
      <c r="BA2880" s="11"/>
      <c r="BB2880" s="11"/>
      <c r="BC2880" s="11"/>
      <c r="BD2880" s="11"/>
      <c r="BE2880" s="11"/>
      <c r="BF2880" s="11"/>
      <c r="BG2880" s="11"/>
      <c r="BH2880" s="11"/>
      <c r="BI2880" s="11"/>
      <c r="BJ2880" s="11"/>
      <c r="BK2880" s="11"/>
      <c r="BL2880" s="11"/>
      <c r="BM2880" s="11"/>
      <c r="BN2880" s="11"/>
      <c r="BO2880" s="11"/>
      <c r="BP2880" s="1" t="str">
        <v>0- Port Costs</v>
      </c>
      <c r="BT2880" s="1" t="str">
        <v>0- Port Value</v>
      </c>
      <c r="BU2880" s="11"/>
    </row>
    <row r="2881" spans="8:73" hidden="1" outlineLevel="1" x14ac:dyDescent="0.3">
      <c r="H2881" s="1" t="str">
        <v>0 - BM Costs</v>
      </c>
      <c r="L2881" s="1" t="str">
        <v>0 - BM Port</v>
      </c>
      <c r="N2881" s="1" t="str">
        <v>0 - Port Assets</v>
      </c>
      <c r="O2881" s="11"/>
      <c r="P2881" s="11"/>
      <c r="Q2881" s="11"/>
      <c r="R2881" s="11"/>
      <c r="S2881" s="11"/>
      <c r="T2881" s="11"/>
      <c r="U2881" s="11"/>
      <c r="V2881" s="11"/>
      <c r="W2881" s="11"/>
      <c r="X2881" s="11"/>
      <c r="Y2881" s="11"/>
      <c r="Z2881" s="11"/>
      <c r="AA2881" s="11"/>
      <c r="AB2881" s="11"/>
      <c r="AC2881" s="11"/>
      <c r="AD2881" s="11"/>
      <c r="AE2881" s="11"/>
      <c r="AF2881" s="11"/>
      <c r="AG2881" s="11"/>
      <c r="AH2881" s="11"/>
      <c r="AI2881" s="11"/>
      <c r="AJ2881" s="11"/>
      <c r="AK2881" s="11"/>
      <c r="AL2881" s="11"/>
      <c r="AM2881" s="11"/>
      <c r="AN2881" s="11"/>
      <c r="AO2881" s="11"/>
      <c r="AP2881" s="11"/>
      <c r="AQ2881" s="11"/>
      <c r="AR2881" s="11"/>
      <c r="AS2881" s="11"/>
      <c r="AT2881" s="11"/>
      <c r="AU2881" s="11"/>
      <c r="AV2881" s="11"/>
      <c r="AW2881" s="11"/>
      <c r="AX2881" s="11"/>
      <c r="AY2881" s="11"/>
      <c r="AZ2881" s="11"/>
      <c r="BA2881" s="11"/>
      <c r="BB2881" s="11"/>
      <c r="BC2881" s="11"/>
      <c r="BD2881" s="11"/>
      <c r="BE2881" s="11"/>
      <c r="BF2881" s="11"/>
      <c r="BG2881" s="11"/>
      <c r="BH2881" s="11"/>
      <c r="BI2881" s="11"/>
      <c r="BJ2881" s="11"/>
      <c r="BK2881" s="11"/>
      <c r="BL2881" s="11"/>
      <c r="BM2881" s="11"/>
      <c r="BN2881" s="11"/>
      <c r="BO2881" s="11"/>
      <c r="BP2881" s="1" t="str">
        <v>0- Port Costs</v>
      </c>
      <c r="BT2881" s="1" t="str">
        <v>0- Port Value</v>
      </c>
      <c r="BU2881" s="11"/>
    </row>
    <row r="2882" spans="8:73" hidden="1" outlineLevel="1" x14ac:dyDescent="0.3">
      <c r="H2882" s="1" t="str">
        <v>0 - BM Costs</v>
      </c>
      <c r="L2882" s="1" t="str">
        <v>0 - BM Port</v>
      </c>
      <c r="N2882" s="1" t="str">
        <v>0 - Port Assets</v>
      </c>
      <c r="O2882" s="11"/>
      <c r="P2882" s="11"/>
      <c r="Q2882" s="11"/>
      <c r="R2882" s="11"/>
      <c r="S2882" s="11"/>
      <c r="T2882" s="11"/>
      <c r="U2882" s="11"/>
      <c r="V2882" s="11"/>
      <c r="W2882" s="11"/>
      <c r="X2882" s="11"/>
      <c r="Y2882" s="11"/>
      <c r="Z2882" s="11"/>
      <c r="AA2882" s="11"/>
      <c r="AB2882" s="11"/>
      <c r="AC2882" s="11"/>
      <c r="AD2882" s="11"/>
      <c r="AE2882" s="11"/>
      <c r="AF2882" s="11"/>
      <c r="AG2882" s="11"/>
      <c r="AH2882" s="11"/>
      <c r="AI2882" s="11"/>
      <c r="AJ2882" s="11"/>
      <c r="AK2882" s="11"/>
      <c r="AL2882" s="11"/>
      <c r="AM2882" s="11"/>
      <c r="AN2882" s="11"/>
      <c r="AO2882" s="11"/>
      <c r="AP2882" s="11"/>
      <c r="AQ2882" s="11"/>
      <c r="AR2882" s="11"/>
      <c r="AS2882" s="11"/>
      <c r="AT2882" s="11"/>
      <c r="AU2882" s="11"/>
      <c r="AV2882" s="11"/>
      <c r="AW2882" s="11"/>
      <c r="AX2882" s="11"/>
      <c r="AY2882" s="11"/>
      <c r="AZ2882" s="11"/>
      <c r="BA2882" s="11"/>
      <c r="BB2882" s="11"/>
      <c r="BC2882" s="11"/>
      <c r="BD2882" s="11"/>
      <c r="BE2882" s="11"/>
      <c r="BF2882" s="11"/>
      <c r="BG2882" s="11"/>
      <c r="BH2882" s="11"/>
      <c r="BI2882" s="11"/>
      <c r="BJ2882" s="11"/>
      <c r="BK2882" s="11"/>
      <c r="BL2882" s="11"/>
      <c r="BM2882" s="11"/>
      <c r="BN2882" s="11"/>
      <c r="BO2882" s="11"/>
      <c r="BP2882" s="1" t="str">
        <v>0- Port Costs</v>
      </c>
      <c r="BT2882" s="1" t="str">
        <v>0- Port Value</v>
      </c>
      <c r="BU2882" s="11"/>
    </row>
    <row r="2883" spans="8:73" hidden="1" outlineLevel="1" x14ac:dyDescent="0.3">
      <c r="H2883" s="1" t="str">
        <v>0 - BM Costs</v>
      </c>
      <c r="L2883" s="1" t="str">
        <v>0 - BM Port</v>
      </c>
      <c r="N2883" s="1" t="str">
        <v>0 - Port Assets</v>
      </c>
      <c r="O2883" s="11"/>
      <c r="P2883" s="11"/>
      <c r="Q2883" s="11"/>
      <c r="R2883" s="11"/>
      <c r="S2883" s="11"/>
      <c r="T2883" s="11"/>
      <c r="U2883" s="11"/>
      <c r="V2883" s="11"/>
      <c r="W2883" s="11"/>
      <c r="X2883" s="11"/>
      <c r="Y2883" s="11"/>
      <c r="Z2883" s="11"/>
      <c r="AA2883" s="11"/>
      <c r="AB2883" s="11"/>
      <c r="AC2883" s="11"/>
      <c r="AD2883" s="11"/>
      <c r="AE2883" s="11"/>
      <c r="AF2883" s="11"/>
      <c r="AG2883" s="11"/>
      <c r="AH2883" s="11"/>
      <c r="AI2883" s="11"/>
      <c r="AJ2883" s="11"/>
      <c r="AK2883" s="11"/>
      <c r="AL2883" s="11"/>
      <c r="AM2883" s="11"/>
      <c r="AN2883" s="11"/>
      <c r="AO2883" s="11"/>
      <c r="AP2883" s="11"/>
      <c r="AQ2883" s="11"/>
      <c r="AR2883" s="11"/>
      <c r="AS2883" s="11"/>
      <c r="AT2883" s="11"/>
      <c r="AU2883" s="11"/>
      <c r="AV2883" s="11"/>
      <c r="AW2883" s="11"/>
      <c r="AX2883" s="11"/>
      <c r="AY2883" s="11"/>
      <c r="AZ2883" s="11"/>
      <c r="BA2883" s="11"/>
      <c r="BB2883" s="11"/>
      <c r="BC2883" s="11"/>
      <c r="BD2883" s="11"/>
      <c r="BE2883" s="11"/>
      <c r="BF2883" s="11"/>
      <c r="BG2883" s="11"/>
      <c r="BH2883" s="11"/>
      <c r="BI2883" s="11"/>
      <c r="BJ2883" s="11"/>
      <c r="BK2883" s="11"/>
      <c r="BL2883" s="11"/>
      <c r="BM2883" s="11"/>
      <c r="BN2883" s="11"/>
      <c r="BO2883" s="11"/>
      <c r="BP2883" s="1" t="str">
        <v>0- Port Costs</v>
      </c>
      <c r="BT2883" s="1" t="str">
        <v>0- Port Value</v>
      </c>
      <c r="BU2883" s="11"/>
    </row>
    <row r="2884" spans="8:73" hidden="1" outlineLevel="1" x14ac:dyDescent="0.3">
      <c r="H2884" s="1" t="str">
        <v>0 - BM Costs</v>
      </c>
      <c r="L2884" s="1" t="str">
        <v>0 - BM Port</v>
      </c>
      <c r="N2884" s="1" t="str">
        <v>0 - Port Assets</v>
      </c>
      <c r="O2884" s="11"/>
      <c r="P2884" s="11"/>
      <c r="Q2884" s="11"/>
      <c r="R2884" s="11"/>
      <c r="S2884" s="11"/>
      <c r="T2884" s="11"/>
      <c r="U2884" s="11"/>
      <c r="V2884" s="11"/>
      <c r="W2884" s="11"/>
      <c r="X2884" s="11"/>
      <c r="Y2884" s="11"/>
      <c r="Z2884" s="11"/>
      <c r="AA2884" s="11"/>
      <c r="AB2884" s="11"/>
      <c r="AC2884" s="11"/>
      <c r="AD2884" s="11"/>
      <c r="AE2884" s="11"/>
      <c r="AF2884" s="11"/>
      <c r="AG2884" s="11"/>
      <c r="AH2884" s="11"/>
      <c r="AI2884" s="11"/>
      <c r="AJ2884" s="11"/>
      <c r="AK2884" s="11"/>
      <c r="AL2884" s="11"/>
      <c r="AM2884" s="11"/>
      <c r="AN2884" s="11"/>
      <c r="AO2884" s="11"/>
      <c r="AP2884" s="11"/>
      <c r="AQ2884" s="11"/>
      <c r="AR2884" s="11"/>
      <c r="AS2884" s="11"/>
      <c r="AT2884" s="11"/>
      <c r="AU2884" s="11"/>
      <c r="AV2884" s="11"/>
      <c r="AW2884" s="11"/>
      <c r="AX2884" s="11"/>
      <c r="AY2884" s="11"/>
      <c r="AZ2884" s="11"/>
      <c r="BA2884" s="11"/>
      <c r="BB2884" s="11"/>
      <c r="BC2884" s="11"/>
      <c r="BD2884" s="11"/>
      <c r="BE2884" s="11"/>
      <c r="BF2884" s="11"/>
      <c r="BG2884" s="11"/>
      <c r="BH2884" s="11"/>
      <c r="BI2884" s="11"/>
      <c r="BJ2884" s="11"/>
      <c r="BK2884" s="11"/>
      <c r="BL2884" s="11"/>
      <c r="BM2884" s="11"/>
      <c r="BN2884" s="11"/>
      <c r="BO2884" s="11"/>
      <c r="BP2884" s="1" t="str">
        <v>0- Port Costs</v>
      </c>
      <c r="BT2884" s="1" t="str">
        <v>0- Port Value</v>
      </c>
      <c r="BU2884" s="11"/>
    </row>
    <row r="2885" spans="8:73" hidden="1" outlineLevel="1" x14ac:dyDescent="0.3">
      <c r="H2885" s="1" t="str">
        <v>0 - BM Costs</v>
      </c>
      <c r="L2885" s="1" t="str">
        <v>0 - BM Port</v>
      </c>
      <c r="N2885" s="1" t="str">
        <v>0 - Port Assets</v>
      </c>
      <c r="O2885" s="11"/>
      <c r="P2885" s="11"/>
      <c r="Q2885" s="11"/>
      <c r="R2885" s="11"/>
      <c r="S2885" s="11"/>
      <c r="T2885" s="11"/>
      <c r="U2885" s="11"/>
      <c r="V2885" s="11"/>
      <c r="W2885" s="11"/>
      <c r="X2885" s="11"/>
      <c r="Y2885" s="11"/>
      <c r="Z2885" s="11"/>
      <c r="AA2885" s="11"/>
      <c r="AB2885" s="11"/>
      <c r="AC2885" s="11"/>
      <c r="AD2885" s="11"/>
      <c r="AE2885" s="11"/>
      <c r="AF2885" s="11"/>
      <c r="AG2885" s="11"/>
      <c r="AH2885" s="11"/>
      <c r="AI2885" s="11"/>
      <c r="AJ2885" s="11"/>
      <c r="AK2885" s="11"/>
      <c r="AL2885" s="11"/>
      <c r="AM2885" s="11"/>
      <c r="AN2885" s="11"/>
      <c r="AO2885" s="11"/>
      <c r="AP2885" s="11"/>
      <c r="AQ2885" s="11"/>
      <c r="AR2885" s="11"/>
      <c r="AS2885" s="11"/>
      <c r="AT2885" s="11"/>
      <c r="AU2885" s="11"/>
      <c r="AV2885" s="11"/>
      <c r="AW2885" s="11"/>
      <c r="AX2885" s="11"/>
      <c r="AY2885" s="11"/>
      <c r="AZ2885" s="11"/>
      <c r="BA2885" s="11"/>
      <c r="BB2885" s="11"/>
      <c r="BC2885" s="11"/>
      <c r="BD2885" s="11"/>
      <c r="BE2885" s="11"/>
      <c r="BF2885" s="11"/>
      <c r="BG2885" s="11"/>
      <c r="BH2885" s="11"/>
      <c r="BI2885" s="11"/>
      <c r="BJ2885" s="11"/>
      <c r="BK2885" s="11"/>
      <c r="BL2885" s="11"/>
      <c r="BM2885" s="11"/>
      <c r="BN2885" s="11"/>
      <c r="BO2885" s="11"/>
      <c r="BP2885" s="1" t="str">
        <v>0- Port Costs</v>
      </c>
      <c r="BT2885" s="1" t="str">
        <v>0- Port Value</v>
      </c>
      <c r="BU2885" s="11"/>
    </row>
    <row r="2886" spans="8:73" hidden="1" outlineLevel="1" x14ac:dyDescent="0.3">
      <c r="H2886" s="1" t="str">
        <v>0 - BM Costs</v>
      </c>
      <c r="L2886" s="1" t="str">
        <v>0 - BM Port</v>
      </c>
      <c r="N2886" s="1" t="str">
        <v>0 - Port Assets</v>
      </c>
      <c r="O2886" s="11"/>
      <c r="P2886" s="11"/>
      <c r="Q2886" s="11"/>
      <c r="R2886" s="11"/>
      <c r="S2886" s="11"/>
      <c r="T2886" s="11"/>
      <c r="U2886" s="11"/>
      <c r="V2886" s="11"/>
      <c r="W2886" s="11"/>
      <c r="X2886" s="11"/>
      <c r="Y2886" s="11"/>
      <c r="Z2886" s="11"/>
      <c r="AA2886" s="11"/>
      <c r="AB2886" s="11"/>
      <c r="AC2886" s="11"/>
      <c r="AD2886" s="11"/>
      <c r="AE2886" s="11"/>
      <c r="AF2886" s="11"/>
      <c r="AG2886" s="11"/>
      <c r="AH2886" s="11"/>
      <c r="AI2886" s="11"/>
      <c r="AJ2886" s="11"/>
      <c r="AK2886" s="11"/>
      <c r="AL2886" s="11"/>
      <c r="AM2886" s="11"/>
      <c r="AN2886" s="11"/>
      <c r="AO2886" s="11"/>
      <c r="AP2886" s="11"/>
      <c r="AQ2886" s="11"/>
      <c r="AR2886" s="11"/>
      <c r="AS2886" s="11"/>
      <c r="AT2886" s="11"/>
      <c r="AU2886" s="11"/>
      <c r="AV2886" s="11"/>
      <c r="AW2886" s="11"/>
      <c r="AX2886" s="11"/>
      <c r="AY2886" s="11"/>
      <c r="AZ2886" s="11"/>
      <c r="BA2886" s="11"/>
      <c r="BB2886" s="11"/>
      <c r="BC2886" s="11"/>
      <c r="BD2886" s="11"/>
      <c r="BE2886" s="11"/>
      <c r="BF2886" s="11"/>
      <c r="BG2886" s="11"/>
      <c r="BH2886" s="11"/>
      <c r="BI2886" s="11"/>
      <c r="BJ2886" s="11"/>
      <c r="BK2886" s="11"/>
      <c r="BL2886" s="11"/>
      <c r="BM2886" s="11"/>
      <c r="BN2886" s="11"/>
      <c r="BO2886" s="11"/>
      <c r="BP2886" s="1" t="str">
        <v>0- Port Costs</v>
      </c>
      <c r="BT2886" s="1" t="str">
        <v>0- Port Value</v>
      </c>
      <c r="BU2886" s="11"/>
    </row>
    <row r="2887" spans="8:73" hidden="1" outlineLevel="1" x14ac:dyDescent="0.3">
      <c r="H2887" s="1" t="str">
        <v>0 - BM Costs</v>
      </c>
      <c r="L2887" s="1" t="str">
        <v>0 - BM Port</v>
      </c>
      <c r="N2887" s="1" t="str">
        <v>0 - Port Assets</v>
      </c>
      <c r="O2887" s="11"/>
      <c r="P2887" s="11"/>
      <c r="Q2887" s="11"/>
      <c r="R2887" s="11"/>
      <c r="S2887" s="11"/>
      <c r="T2887" s="11"/>
      <c r="U2887" s="11"/>
      <c r="V2887" s="11"/>
      <c r="W2887" s="11"/>
      <c r="X2887" s="11"/>
      <c r="Y2887" s="11"/>
      <c r="Z2887" s="11"/>
      <c r="AA2887" s="11"/>
      <c r="AB2887" s="11"/>
      <c r="AC2887" s="11"/>
      <c r="AD2887" s="11"/>
      <c r="AE2887" s="11"/>
      <c r="AF2887" s="11"/>
      <c r="AG2887" s="11"/>
      <c r="AH2887" s="11"/>
      <c r="AI2887" s="11"/>
      <c r="AJ2887" s="11"/>
      <c r="AK2887" s="11"/>
      <c r="AL2887" s="11"/>
      <c r="AM2887" s="11"/>
      <c r="AN2887" s="11"/>
      <c r="AO2887" s="11"/>
      <c r="AP2887" s="11"/>
      <c r="AQ2887" s="11"/>
      <c r="AR2887" s="11"/>
      <c r="AS2887" s="11"/>
      <c r="AT2887" s="11"/>
      <c r="AU2887" s="11"/>
      <c r="AV2887" s="11"/>
      <c r="AW2887" s="11"/>
      <c r="AX2887" s="11"/>
      <c r="AY2887" s="11"/>
      <c r="AZ2887" s="11"/>
      <c r="BA2887" s="11"/>
      <c r="BB2887" s="11"/>
      <c r="BC2887" s="11"/>
      <c r="BD2887" s="11"/>
      <c r="BE2887" s="11"/>
      <c r="BF2887" s="11"/>
      <c r="BG2887" s="11"/>
      <c r="BH2887" s="11"/>
      <c r="BI2887" s="11"/>
      <c r="BJ2887" s="11"/>
      <c r="BK2887" s="11"/>
      <c r="BL2887" s="11"/>
      <c r="BM2887" s="11"/>
      <c r="BN2887" s="11"/>
      <c r="BO2887" s="11"/>
      <c r="BP2887" s="1" t="str">
        <v>0- Port Costs</v>
      </c>
      <c r="BT2887" s="1" t="str">
        <v>0- Port Value</v>
      </c>
      <c r="BU2887" s="11"/>
    </row>
    <row r="2888" spans="8:73" hidden="1" outlineLevel="1" x14ac:dyDescent="0.3">
      <c r="H2888" s="1" t="str">
        <v>0 - BM Costs</v>
      </c>
      <c r="L2888" s="1" t="str">
        <v>0 - BM Port</v>
      </c>
      <c r="N2888" s="1" t="str">
        <v>0 - Port Assets</v>
      </c>
      <c r="O2888" s="11"/>
      <c r="P2888" s="11"/>
      <c r="Q2888" s="11"/>
      <c r="R2888" s="11"/>
      <c r="S2888" s="11"/>
      <c r="T2888" s="11"/>
      <c r="U2888" s="11"/>
      <c r="V2888" s="11"/>
      <c r="W2888" s="11"/>
      <c r="X2888" s="11"/>
      <c r="Y2888" s="11"/>
      <c r="Z2888" s="11"/>
      <c r="AA2888" s="11"/>
      <c r="AB2888" s="11"/>
      <c r="AC2888" s="11"/>
      <c r="AD2888" s="11"/>
      <c r="AE2888" s="11"/>
      <c r="AF2888" s="11"/>
      <c r="AG2888" s="11"/>
      <c r="AH2888" s="11"/>
      <c r="AI2888" s="11"/>
      <c r="AJ2888" s="11"/>
      <c r="AK2888" s="11"/>
      <c r="AL2888" s="11"/>
      <c r="AM2888" s="11"/>
      <c r="AN2888" s="11"/>
      <c r="AO2888" s="11"/>
      <c r="AP2888" s="11"/>
      <c r="AQ2888" s="11"/>
      <c r="AR2888" s="11"/>
      <c r="AS2888" s="11"/>
      <c r="AT2888" s="11"/>
      <c r="AU2888" s="11"/>
      <c r="AV2888" s="11"/>
      <c r="AW2888" s="11"/>
      <c r="AX2888" s="11"/>
      <c r="AY2888" s="11"/>
      <c r="AZ2888" s="11"/>
      <c r="BA2888" s="11"/>
      <c r="BB2888" s="11"/>
      <c r="BC2888" s="11"/>
      <c r="BD2888" s="11"/>
      <c r="BE2888" s="11"/>
      <c r="BF2888" s="11"/>
      <c r="BG2888" s="11"/>
      <c r="BH2888" s="11"/>
      <c r="BI2888" s="11"/>
      <c r="BJ2888" s="11"/>
      <c r="BK2888" s="11"/>
      <c r="BL2888" s="11"/>
      <c r="BM2888" s="11"/>
      <c r="BN2888" s="11"/>
      <c r="BO2888" s="11"/>
      <c r="BP2888" s="1" t="str">
        <v>0- Port Costs</v>
      </c>
      <c r="BT2888" s="1" t="str">
        <v>0- Port Value</v>
      </c>
      <c r="BU2888" s="11"/>
    </row>
    <row r="2889" spans="8:73" hidden="1" outlineLevel="1" x14ac:dyDescent="0.3">
      <c r="H2889" s="1" t="str">
        <v>0 - BM Costs</v>
      </c>
      <c r="L2889" s="1" t="str">
        <v>0 - BM Port</v>
      </c>
      <c r="N2889" s="1" t="str">
        <v>0 - Port Assets</v>
      </c>
      <c r="O2889" s="11"/>
      <c r="P2889" s="11"/>
      <c r="Q2889" s="11"/>
      <c r="R2889" s="11"/>
      <c r="S2889" s="11"/>
      <c r="T2889" s="11"/>
      <c r="U2889" s="11"/>
      <c r="V2889" s="11"/>
      <c r="W2889" s="11"/>
      <c r="X2889" s="11"/>
      <c r="Y2889" s="11"/>
      <c r="Z2889" s="11"/>
      <c r="AA2889" s="11"/>
      <c r="AB2889" s="11"/>
      <c r="AC2889" s="11"/>
      <c r="AD2889" s="11"/>
      <c r="AE2889" s="11"/>
      <c r="AF2889" s="11"/>
      <c r="AG2889" s="11"/>
      <c r="AH2889" s="11"/>
      <c r="AI2889" s="11"/>
      <c r="AJ2889" s="11"/>
      <c r="AK2889" s="11"/>
      <c r="AL2889" s="11"/>
      <c r="AM2889" s="11"/>
      <c r="AN2889" s="11"/>
      <c r="AO2889" s="11"/>
      <c r="AP2889" s="11"/>
      <c r="AQ2889" s="11"/>
      <c r="AR2889" s="11"/>
      <c r="AS2889" s="11"/>
      <c r="AT2889" s="11"/>
      <c r="AU2889" s="11"/>
      <c r="AV2889" s="11"/>
      <c r="AW2889" s="11"/>
      <c r="AX2889" s="11"/>
      <c r="AY2889" s="11"/>
      <c r="AZ2889" s="11"/>
      <c r="BA2889" s="11"/>
      <c r="BB2889" s="11"/>
      <c r="BC2889" s="11"/>
      <c r="BD2889" s="11"/>
      <c r="BE2889" s="11"/>
      <c r="BF2889" s="11"/>
      <c r="BG2889" s="11"/>
      <c r="BH2889" s="11"/>
      <c r="BI2889" s="11"/>
      <c r="BJ2889" s="11"/>
      <c r="BK2889" s="11"/>
      <c r="BL2889" s="11"/>
      <c r="BM2889" s="11"/>
      <c r="BN2889" s="11"/>
      <c r="BO2889" s="11"/>
      <c r="BP2889" s="1" t="str">
        <v>0- Port Costs</v>
      </c>
      <c r="BT2889" s="1" t="str">
        <v>0- Port Value</v>
      </c>
      <c r="BU2889" s="11"/>
    </row>
    <row r="2890" spans="8:73" hidden="1" outlineLevel="1" x14ac:dyDescent="0.3">
      <c r="H2890" s="1" t="str">
        <v>0 - BM Costs</v>
      </c>
      <c r="L2890" s="1" t="str">
        <v>0 - BM Port</v>
      </c>
      <c r="N2890" s="1" t="str">
        <v>0 - Port Assets</v>
      </c>
      <c r="O2890" s="11"/>
      <c r="P2890" s="11"/>
      <c r="Q2890" s="11"/>
      <c r="R2890" s="11"/>
      <c r="S2890" s="11"/>
      <c r="T2890" s="11"/>
      <c r="U2890" s="11"/>
      <c r="V2890" s="11"/>
      <c r="W2890" s="11"/>
      <c r="X2890" s="11"/>
      <c r="Y2890" s="11"/>
      <c r="Z2890" s="11"/>
      <c r="AA2890" s="11"/>
      <c r="AB2890" s="11"/>
      <c r="AC2890" s="11"/>
      <c r="AD2890" s="11"/>
      <c r="AE2890" s="11"/>
      <c r="AF2890" s="11"/>
      <c r="AG2890" s="11"/>
      <c r="AH2890" s="11"/>
      <c r="AI2890" s="11"/>
      <c r="AJ2890" s="11"/>
      <c r="AK2890" s="11"/>
      <c r="AL2890" s="11"/>
      <c r="AM2890" s="11"/>
      <c r="AN2890" s="11"/>
      <c r="AO2890" s="11"/>
      <c r="AP2890" s="11"/>
      <c r="AQ2890" s="11"/>
      <c r="AR2890" s="11"/>
      <c r="AS2890" s="11"/>
      <c r="AT2890" s="11"/>
      <c r="AU2890" s="11"/>
      <c r="AV2890" s="11"/>
      <c r="AW2890" s="11"/>
      <c r="AX2890" s="11"/>
      <c r="AY2890" s="11"/>
      <c r="AZ2890" s="11"/>
      <c r="BA2890" s="11"/>
      <c r="BB2890" s="11"/>
      <c r="BC2890" s="11"/>
      <c r="BD2890" s="11"/>
      <c r="BE2890" s="11"/>
      <c r="BF2890" s="11"/>
      <c r="BG2890" s="11"/>
      <c r="BH2890" s="11"/>
      <c r="BI2890" s="11"/>
      <c r="BJ2890" s="11"/>
      <c r="BK2890" s="11"/>
      <c r="BL2890" s="11"/>
      <c r="BM2890" s="11"/>
      <c r="BN2890" s="11"/>
      <c r="BO2890" s="11"/>
      <c r="BP2890" s="1" t="str">
        <v>0- Port Costs</v>
      </c>
      <c r="BT2890" s="1" t="str">
        <v>0- Port Value</v>
      </c>
      <c r="BU2890" s="11"/>
    </row>
    <row r="2891" spans="8:73" hidden="1" outlineLevel="1" x14ac:dyDescent="0.3">
      <c r="H2891" s="1" t="str">
        <v>0 - BM Costs</v>
      </c>
      <c r="L2891" s="1" t="str">
        <v>0 - BM Port</v>
      </c>
      <c r="N2891" s="1" t="str">
        <v>0 - Port Assets</v>
      </c>
      <c r="O2891" s="11"/>
      <c r="P2891" s="11"/>
      <c r="Q2891" s="11"/>
      <c r="R2891" s="11"/>
      <c r="S2891" s="11"/>
      <c r="T2891" s="11"/>
      <c r="U2891" s="11"/>
      <c r="V2891" s="11"/>
      <c r="W2891" s="11"/>
      <c r="X2891" s="11"/>
      <c r="Y2891" s="11"/>
      <c r="Z2891" s="11"/>
      <c r="AA2891" s="11"/>
      <c r="AB2891" s="11"/>
      <c r="AC2891" s="11"/>
      <c r="AD2891" s="11"/>
      <c r="AE2891" s="11"/>
      <c r="AF2891" s="11"/>
      <c r="AG2891" s="11"/>
      <c r="AH2891" s="11"/>
      <c r="AI2891" s="11"/>
      <c r="AJ2891" s="11"/>
      <c r="AK2891" s="11"/>
      <c r="AL2891" s="11"/>
      <c r="AM2891" s="11"/>
      <c r="AN2891" s="11"/>
      <c r="AO2891" s="11"/>
      <c r="AP2891" s="11"/>
      <c r="AQ2891" s="11"/>
      <c r="AR2891" s="11"/>
      <c r="AS2891" s="11"/>
      <c r="AT2891" s="11"/>
      <c r="AU2891" s="11"/>
      <c r="AV2891" s="11"/>
      <c r="AW2891" s="11"/>
      <c r="AX2891" s="11"/>
      <c r="AY2891" s="11"/>
      <c r="AZ2891" s="11"/>
      <c r="BA2891" s="11"/>
      <c r="BB2891" s="11"/>
      <c r="BC2891" s="11"/>
      <c r="BD2891" s="11"/>
      <c r="BE2891" s="11"/>
      <c r="BF2891" s="11"/>
      <c r="BG2891" s="11"/>
      <c r="BH2891" s="11"/>
      <c r="BI2891" s="11"/>
      <c r="BJ2891" s="11"/>
      <c r="BK2891" s="11"/>
      <c r="BL2891" s="11"/>
      <c r="BM2891" s="11"/>
      <c r="BN2891" s="11"/>
      <c r="BO2891" s="11"/>
      <c r="BP2891" s="1" t="str">
        <v>0- Port Costs</v>
      </c>
      <c r="BT2891" s="1" t="str">
        <v>0- Port Value</v>
      </c>
      <c r="BU2891" s="11"/>
    </row>
    <row r="2892" spans="8:73" hidden="1" outlineLevel="1" x14ac:dyDescent="0.3">
      <c r="H2892" s="1" t="str">
        <v>0 - BM Costs</v>
      </c>
      <c r="L2892" s="1" t="str">
        <v>0 - BM Port</v>
      </c>
      <c r="N2892" s="1" t="str">
        <v>0 - Port Assets</v>
      </c>
      <c r="O2892" s="11"/>
      <c r="P2892" s="11"/>
      <c r="Q2892" s="11"/>
      <c r="R2892" s="11"/>
      <c r="S2892" s="11"/>
      <c r="T2892" s="11"/>
      <c r="U2892" s="11"/>
      <c r="V2892" s="11"/>
      <c r="W2892" s="11"/>
      <c r="X2892" s="11"/>
      <c r="Y2892" s="11"/>
      <c r="Z2892" s="11"/>
      <c r="AA2892" s="11"/>
      <c r="AB2892" s="11"/>
      <c r="AC2892" s="11"/>
      <c r="AD2892" s="11"/>
      <c r="AE2892" s="11"/>
      <c r="AF2892" s="11"/>
      <c r="AG2892" s="11"/>
      <c r="AH2892" s="11"/>
      <c r="AI2892" s="11"/>
      <c r="AJ2892" s="11"/>
      <c r="AK2892" s="11"/>
      <c r="AL2892" s="11"/>
      <c r="AM2892" s="11"/>
      <c r="AN2892" s="11"/>
      <c r="AO2892" s="11"/>
      <c r="AP2892" s="11"/>
      <c r="AQ2892" s="11"/>
      <c r="AR2892" s="11"/>
      <c r="AS2892" s="11"/>
      <c r="AT2892" s="11"/>
      <c r="AU2892" s="11"/>
      <c r="AV2892" s="11"/>
      <c r="AW2892" s="11"/>
      <c r="AX2892" s="11"/>
      <c r="AY2892" s="11"/>
      <c r="AZ2892" s="11"/>
      <c r="BA2892" s="11"/>
      <c r="BB2892" s="11"/>
      <c r="BC2892" s="11"/>
      <c r="BD2892" s="11"/>
      <c r="BE2892" s="11"/>
      <c r="BF2892" s="11"/>
      <c r="BG2892" s="11"/>
      <c r="BH2892" s="11"/>
      <c r="BI2892" s="11"/>
      <c r="BJ2892" s="11"/>
      <c r="BK2892" s="11"/>
      <c r="BL2892" s="11"/>
      <c r="BM2892" s="11"/>
      <c r="BN2892" s="11"/>
      <c r="BO2892" s="11"/>
      <c r="BP2892" s="1" t="str">
        <v>0- Port Costs</v>
      </c>
      <c r="BT2892" s="1" t="str">
        <v>0- Port Value</v>
      </c>
      <c r="BU2892" s="11"/>
    </row>
    <row r="2893" spans="8:73" hidden="1" outlineLevel="1" x14ac:dyDescent="0.3">
      <c r="H2893" s="1" t="str">
        <v>0 - BM Costs</v>
      </c>
      <c r="L2893" s="1" t="str">
        <v>0 - BM Port</v>
      </c>
      <c r="N2893" s="1" t="str">
        <v>0 - Port Assets</v>
      </c>
      <c r="O2893" s="11"/>
      <c r="P2893" s="11"/>
      <c r="Q2893" s="11"/>
      <c r="R2893" s="11"/>
      <c r="S2893" s="11"/>
      <c r="T2893" s="11"/>
      <c r="U2893" s="11"/>
      <c r="V2893" s="11"/>
      <c r="W2893" s="11"/>
      <c r="X2893" s="11"/>
      <c r="Y2893" s="11"/>
      <c r="Z2893" s="11"/>
      <c r="AA2893" s="11"/>
      <c r="AB2893" s="11"/>
      <c r="AC2893" s="11"/>
      <c r="AD2893" s="11"/>
      <c r="AE2893" s="11"/>
      <c r="AF2893" s="11"/>
      <c r="AG2893" s="11"/>
      <c r="AH2893" s="11"/>
      <c r="AI2893" s="11"/>
      <c r="AJ2893" s="11"/>
      <c r="AK2893" s="11"/>
      <c r="AL2893" s="11"/>
      <c r="AM2893" s="11"/>
      <c r="AN2893" s="11"/>
      <c r="AO2893" s="11"/>
      <c r="AP2893" s="11"/>
      <c r="AQ2893" s="11"/>
      <c r="AR2893" s="11"/>
      <c r="AS2893" s="11"/>
      <c r="AT2893" s="11"/>
      <c r="AU2893" s="11"/>
      <c r="AV2893" s="11"/>
      <c r="AW2893" s="11"/>
      <c r="AX2893" s="11"/>
      <c r="AY2893" s="11"/>
      <c r="AZ2893" s="11"/>
      <c r="BA2893" s="11"/>
      <c r="BB2893" s="11"/>
      <c r="BC2893" s="11"/>
      <c r="BD2893" s="11"/>
      <c r="BE2893" s="11"/>
      <c r="BF2893" s="11"/>
      <c r="BG2893" s="11"/>
      <c r="BH2893" s="11"/>
      <c r="BI2893" s="11"/>
      <c r="BJ2893" s="11"/>
      <c r="BK2893" s="11"/>
      <c r="BL2893" s="11"/>
      <c r="BM2893" s="11"/>
      <c r="BN2893" s="11"/>
      <c r="BO2893" s="11"/>
      <c r="BP2893" s="1" t="str">
        <v>0- Port Costs</v>
      </c>
      <c r="BT2893" s="1" t="str">
        <v>0- Port Value</v>
      </c>
      <c r="BU2893" s="11"/>
    </row>
    <row r="2894" spans="8:73" hidden="1" outlineLevel="1" x14ac:dyDescent="0.3">
      <c r="H2894" s="1" t="str">
        <v>0 - BM Costs</v>
      </c>
      <c r="L2894" s="1" t="str">
        <v>0 - BM Port</v>
      </c>
      <c r="N2894" s="1" t="str">
        <v>0 - Port Assets</v>
      </c>
      <c r="O2894" s="11"/>
      <c r="P2894" s="11"/>
      <c r="Q2894" s="11"/>
      <c r="R2894" s="11"/>
      <c r="S2894" s="11"/>
      <c r="T2894" s="11"/>
      <c r="U2894" s="11"/>
      <c r="V2894" s="11"/>
      <c r="W2894" s="11"/>
      <c r="X2894" s="11"/>
      <c r="Y2894" s="11"/>
      <c r="Z2894" s="11"/>
      <c r="AA2894" s="11"/>
      <c r="AB2894" s="11"/>
      <c r="AC2894" s="11"/>
      <c r="AD2894" s="11"/>
      <c r="AE2894" s="11"/>
      <c r="AF2894" s="11"/>
      <c r="AG2894" s="11"/>
      <c r="AH2894" s="11"/>
      <c r="AI2894" s="11"/>
      <c r="AJ2894" s="11"/>
      <c r="AK2894" s="11"/>
      <c r="AL2894" s="11"/>
      <c r="AM2894" s="11"/>
      <c r="AN2894" s="11"/>
      <c r="AO2894" s="11"/>
      <c r="AP2894" s="11"/>
      <c r="AQ2894" s="11"/>
      <c r="AR2894" s="11"/>
      <c r="AS2894" s="11"/>
      <c r="AT2894" s="11"/>
      <c r="AU2894" s="11"/>
      <c r="AV2894" s="11"/>
      <c r="AW2894" s="11"/>
      <c r="AX2894" s="11"/>
      <c r="AY2894" s="11"/>
      <c r="AZ2894" s="11"/>
      <c r="BA2894" s="11"/>
      <c r="BB2894" s="11"/>
      <c r="BC2894" s="11"/>
      <c r="BD2894" s="11"/>
      <c r="BE2894" s="11"/>
      <c r="BF2894" s="11"/>
      <c r="BG2894" s="11"/>
      <c r="BH2894" s="11"/>
      <c r="BI2894" s="11"/>
      <c r="BJ2894" s="11"/>
      <c r="BK2894" s="11"/>
      <c r="BL2894" s="11"/>
      <c r="BM2894" s="11"/>
      <c r="BN2894" s="11"/>
      <c r="BO2894" s="11"/>
      <c r="BP2894" s="1" t="str">
        <v>0- Port Costs</v>
      </c>
      <c r="BT2894" s="1" t="str">
        <v>0- Port Value</v>
      </c>
      <c r="BU2894" s="11"/>
    </row>
    <row r="2895" spans="8:73" hidden="1" outlineLevel="1" x14ac:dyDescent="0.3">
      <c r="H2895" s="1" t="str">
        <v>0 - BM Costs</v>
      </c>
      <c r="L2895" s="1" t="str">
        <v>0 - BM Port</v>
      </c>
      <c r="N2895" s="1" t="str">
        <v>0 - Port Assets</v>
      </c>
      <c r="O2895" s="11"/>
      <c r="P2895" s="11"/>
      <c r="Q2895" s="11"/>
      <c r="R2895" s="11"/>
      <c r="S2895" s="11"/>
      <c r="T2895" s="11"/>
      <c r="U2895" s="11"/>
      <c r="V2895" s="11"/>
      <c r="W2895" s="11"/>
      <c r="X2895" s="11"/>
      <c r="Y2895" s="11"/>
      <c r="Z2895" s="11"/>
      <c r="AA2895" s="11"/>
      <c r="AB2895" s="11"/>
      <c r="AC2895" s="11"/>
      <c r="AD2895" s="11"/>
      <c r="AE2895" s="11"/>
      <c r="AF2895" s="11"/>
      <c r="AG2895" s="11"/>
      <c r="AH2895" s="11"/>
      <c r="AI2895" s="11"/>
      <c r="AJ2895" s="11"/>
      <c r="AK2895" s="11"/>
      <c r="AL2895" s="11"/>
      <c r="AM2895" s="11"/>
      <c r="AN2895" s="11"/>
      <c r="AO2895" s="11"/>
      <c r="AP2895" s="11"/>
      <c r="AQ2895" s="11"/>
      <c r="AR2895" s="11"/>
      <c r="AS2895" s="11"/>
      <c r="AT2895" s="11"/>
      <c r="AU2895" s="11"/>
      <c r="AV2895" s="11"/>
      <c r="AW2895" s="11"/>
      <c r="AX2895" s="11"/>
      <c r="AY2895" s="11"/>
      <c r="AZ2895" s="11"/>
      <c r="BA2895" s="11"/>
      <c r="BB2895" s="11"/>
      <c r="BC2895" s="11"/>
      <c r="BD2895" s="11"/>
      <c r="BE2895" s="11"/>
      <c r="BF2895" s="11"/>
      <c r="BG2895" s="11"/>
      <c r="BH2895" s="11"/>
      <c r="BI2895" s="11"/>
      <c r="BJ2895" s="11"/>
      <c r="BK2895" s="11"/>
      <c r="BL2895" s="11"/>
      <c r="BM2895" s="11"/>
      <c r="BN2895" s="11"/>
      <c r="BO2895" s="11"/>
      <c r="BP2895" s="1" t="str">
        <v>0- Port Costs</v>
      </c>
      <c r="BT2895" s="1" t="str">
        <v>0- Port Value</v>
      </c>
      <c r="BU2895" s="11"/>
    </row>
    <row r="2896" spans="8:73" hidden="1" outlineLevel="1" x14ac:dyDescent="0.3">
      <c r="H2896" s="1" t="str">
        <v>0 - BM Costs</v>
      </c>
      <c r="L2896" s="1" t="str">
        <v>0 - BM Port</v>
      </c>
      <c r="N2896" s="1" t="str">
        <v>0 - Port Assets</v>
      </c>
      <c r="O2896" s="11"/>
      <c r="P2896" s="11"/>
      <c r="Q2896" s="11"/>
      <c r="R2896" s="11"/>
      <c r="S2896" s="11"/>
      <c r="T2896" s="11"/>
      <c r="U2896" s="11"/>
      <c r="V2896" s="11"/>
      <c r="W2896" s="11"/>
      <c r="X2896" s="11"/>
      <c r="Y2896" s="11"/>
      <c r="Z2896" s="11"/>
      <c r="AA2896" s="11"/>
      <c r="AB2896" s="11"/>
      <c r="AC2896" s="11"/>
      <c r="AD2896" s="11"/>
      <c r="AE2896" s="11"/>
      <c r="AF2896" s="11"/>
      <c r="AG2896" s="11"/>
      <c r="AH2896" s="11"/>
      <c r="AI2896" s="11"/>
      <c r="AJ2896" s="11"/>
      <c r="AK2896" s="11"/>
      <c r="AL2896" s="11"/>
      <c r="AM2896" s="11"/>
      <c r="AN2896" s="11"/>
      <c r="AO2896" s="11"/>
      <c r="AP2896" s="11"/>
      <c r="AQ2896" s="11"/>
      <c r="AR2896" s="11"/>
      <c r="AS2896" s="11"/>
      <c r="AT2896" s="11"/>
      <c r="AU2896" s="11"/>
      <c r="AV2896" s="11"/>
      <c r="AW2896" s="11"/>
      <c r="AX2896" s="11"/>
      <c r="AY2896" s="11"/>
      <c r="AZ2896" s="11"/>
      <c r="BA2896" s="11"/>
      <c r="BB2896" s="11"/>
      <c r="BC2896" s="11"/>
      <c r="BD2896" s="11"/>
      <c r="BE2896" s="11"/>
      <c r="BF2896" s="11"/>
      <c r="BG2896" s="11"/>
      <c r="BH2896" s="11"/>
      <c r="BI2896" s="11"/>
      <c r="BJ2896" s="11"/>
      <c r="BK2896" s="11"/>
      <c r="BL2896" s="11"/>
      <c r="BM2896" s="11"/>
      <c r="BN2896" s="11"/>
      <c r="BO2896" s="11"/>
      <c r="BP2896" s="1" t="str">
        <v>0- Port Costs</v>
      </c>
      <c r="BT2896" s="1" t="str">
        <v>0- Port Value</v>
      </c>
      <c r="BU2896" s="11"/>
    </row>
    <row r="2897" spans="8:73" hidden="1" outlineLevel="1" x14ac:dyDescent="0.3">
      <c r="H2897" s="1" t="str">
        <v>0 - BM Costs</v>
      </c>
      <c r="L2897" s="1" t="str">
        <v>0 - BM Port</v>
      </c>
      <c r="N2897" s="1" t="str">
        <v>0 - Port Assets</v>
      </c>
      <c r="O2897" s="11"/>
      <c r="P2897" s="11"/>
      <c r="Q2897" s="11"/>
      <c r="R2897" s="11"/>
      <c r="S2897" s="11"/>
      <c r="T2897" s="11"/>
      <c r="U2897" s="11"/>
      <c r="V2897" s="11"/>
      <c r="W2897" s="11"/>
      <c r="X2897" s="11"/>
      <c r="Y2897" s="11"/>
      <c r="Z2897" s="11"/>
      <c r="AA2897" s="11"/>
      <c r="AB2897" s="11"/>
      <c r="AC2897" s="11"/>
      <c r="AD2897" s="11"/>
      <c r="AE2897" s="11"/>
      <c r="AF2897" s="11"/>
      <c r="AG2897" s="11"/>
      <c r="AH2897" s="11"/>
      <c r="AI2897" s="11"/>
      <c r="AJ2897" s="11"/>
      <c r="AK2897" s="11"/>
      <c r="AL2897" s="11"/>
      <c r="AM2897" s="11"/>
      <c r="AN2897" s="11"/>
      <c r="AO2897" s="11"/>
      <c r="AP2897" s="11"/>
      <c r="AQ2897" s="11"/>
      <c r="AR2897" s="11"/>
      <c r="AS2897" s="11"/>
      <c r="AT2897" s="11"/>
      <c r="AU2897" s="11"/>
      <c r="AV2897" s="11"/>
      <c r="AW2897" s="11"/>
      <c r="AX2897" s="11"/>
      <c r="AY2897" s="11"/>
      <c r="AZ2897" s="11"/>
      <c r="BA2897" s="11"/>
      <c r="BB2897" s="11"/>
      <c r="BC2897" s="11"/>
      <c r="BD2897" s="11"/>
      <c r="BE2897" s="11"/>
      <c r="BF2897" s="11"/>
      <c r="BG2897" s="11"/>
      <c r="BH2897" s="11"/>
      <c r="BI2897" s="11"/>
      <c r="BJ2897" s="11"/>
      <c r="BK2897" s="11"/>
      <c r="BL2897" s="11"/>
      <c r="BM2897" s="11"/>
      <c r="BN2897" s="11"/>
      <c r="BO2897" s="11"/>
      <c r="BP2897" s="1" t="str">
        <v>0- Port Costs</v>
      </c>
      <c r="BT2897" s="1" t="str">
        <v>0- Port Value</v>
      </c>
      <c r="BU2897" s="11"/>
    </row>
    <row r="2898" spans="8:73" hidden="1" outlineLevel="1" x14ac:dyDescent="0.3">
      <c r="H2898" s="1" t="str">
        <v>0 - BM Costs</v>
      </c>
      <c r="L2898" s="1" t="str">
        <v>0 - BM Port</v>
      </c>
      <c r="N2898" s="1" t="str">
        <v>0 - Port Assets</v>
      </c>
      <c r="O2898" s="11"/>
      <c r="P2898" s="11"/>
      <c r="Q2898" s="11"/>
      <c r="R2898" s="11"/>
      <c r="S2898" s="11"/>
      <c r="T2898" s="11"/>
      <c r="U2898" s="11"/>
      <c r="V2898" s="11"/>
      <c r="W2898" s="11"/>
      <c r="X2898" s="11"/>
      <c r="Y2898" s="11"/>
      <c r="Z2898" s="11"/>
      <c r="AA2898" s="11"/>
      <c r="AB2898" s="11"/>
      <c r="AC2898" s="11"/>
      <c r="AD2898" s="11"/>
      <c r="AE2898" s="11"/>
      <c r="AF2898" s="11"/>
      <c r="AG2898" s="11"/>
      <c r="AH2898" s="11"/>
      <c r="AI2898" s="11"/>
      <c r="AJ2898" s="11"/>
      <c r="AK2898" s="11"/>
      <c r="AL2898" s="11"/>
      <c r="AM2898" s="11"/>
      <c r="AN2898" s="11"/>
      <c r="AO2898" s="11"/>
      <c r="AP2898" s="11"/>
      <c r="AQ2898" s="11"/>
      <c r="AR2898" s="11"/>
      <c r="AS2898" s="11"/>
      <c r="AT2898" s="11"/>
      <c r="AU2898" s="11"/>
      <c r="AV2898" s="11"/>
      <c r="AW2898" s="11"/>
      <c r="AX2898" s="11"/>
      <c r="AY2898" s="11"/>
      <c r="AZ2898" s="11"/>
      <c r="BA2898" s="11"/>
      <c r="BB2898" s="11"/>
      <c r="BC2898" s="11"/>
      <c r="BD2898" s="11"/>
      <c r="BE2898" s="11"/>
      <c r="BF2898" s="11"/>
      <c r="BG2898" s="11"/>
      <c r="BH2898" s="11"/>
      <c r="BI2898" s="11"/>
      <c r="BJ2898" s="11"/>
      <c r="BK2898" s="11"/>
      <c r="BL2898" s="11"/>
      <c r="BM2898" s="11"/>
      <c r="BN2898" s="11"/>
      <c r="BO2898" s="11"/>
      <c r="BP2898" s="1" t="str">
        <v>0- Port Costs</v>
      </c>
      <c r="BT2898" s="1" t="str">
        <v>0- Port Value</v>
      </c>
      <c r="BU2898" s="11"/>
    </row>
    <row r="2899" spans="8:73" hidden="1" outlineLevel="1" x14ac:dyDescent="0.3">
      <c r="H2899" s="1" t="str">
        <v>0 - BM Costs</v>
      </c>
      <c r="L2899" s="1" t="str">
        <v>0 - BM Port</v>
      </c>
      <c r="N2899" s="1" t="str">
        <v>0 - Port Assets</v>
      </c>
      <c r="O2899" s="11"/>
      <c r="P2899" s="11"/>
      <c r="Q2899" s="11"/>
      <c r="R2899" s="11"/>
      <c r="S2899" s="11"/>
      <c r="T2899" s="11"/>
      <c r="U2899" s="11"/>
      <c r="V2899" s="11"/>
      <c r="W2899" s="11"/>
      <c r="X2899" s="11"/>
      <c r="Y2899" s="11"/>
      <c r="Z2899" s="11"/>
      <c r="AA2899" s="11"/>
      <c r="AB2899" s="11"/>
      <c r="AC2899" s="11"/>
      <c r="AD2899" s="11"/>
      <c r="AE2899" s="11"/>
      <c r="AF2899" s="11"/>
      <c r="AG2899" s="11"/>
      <c r="AH2899" s="11"/>
      <c r="AI2899" s="11"/>
      <c r="AJ2899" s="11"/>
      <c r="AK2899" s="11"/>
      <c r="AL2899" s="11"/>
      <c r="AM2899" s="11"/>
      <c r="AN2899" s="11"/>
      <c r="AO2899" s="11"/>
      <c r="AP2899" s="11"/>
      <c r="AQ2899" s="11"/>
      <c r="AR2899" s="11"/>
      <c r="AS2899" s="11"/>
      <c r="AT2899" s="11"/>
      <c r="AU2899" s="11"/>
      <c r="AV2899" s="11"/>
      <c r="AW2899" s="11"/>
      <c r="AX2899" s="11"/>
      <c r="AY2899" s="11"/>
      <c r="AZ2899" s="11"/>
      <c r="BA2899" s="11"/>
      <c r="BB2899" s="11"/>
      <c r="BC2899" s="11"/>
      <c r="BD2899" s="11"/>
      <c r="BE2899" s="11"/>
      <c r="BF2899" s="11"/>
      <c r="BG2899" s="11"/>
      <c r="BH2899" s="11"/>
      <c r="BI2899" s="11"/>
      <c r="BJ2899" s="11"/>
      <c r="BK2899" s="11"/>
      <c r="BL2899" s="11"/>
      <c r="BM2899" s="11"/>
      <c r="BN2899" s="11"/>
      <c r="BO2899" s="11"/>
      <c r="BP2899" s="1" t="str">
        <v>0- Port Costs</v>
      </c>
      <c r="BT2899" s="1" t="str">
        <v>0- Port Value</v>
      </c>
      <c r="BU2899" s="11"/>
    </row>
    <row r="2900" spans="8:73" hidden="1" outlineLevel="1" x14ac:dyDescent="0.3">
      <c r="H2900" s="1" t="str">
        <v>0 - BM Costs</v>
      </c>
      <c r="L2900" s="1" t="str">
        <v>0 - BM Port</v>
      </c>
      <c r="N2900" s="1" t="str">
        <v>0 - Port Assets</v>
      </c>
      <c r="O2900" s="11"/>
      <c r="P2900" s="11"/>
      <c r="Q2900" s="11"/>
      <c r="R2900" s="11"/>
      <c r="S2900" s="11"/>
      <c r="T2900" s="11"/>
      <c r="U2900" s="11"/>
      <c r="V2900" s="11"/>
      <c r="W2900" s="11"/>
      <c r="X2900" s="11"/>
      <c r="Y2900" s="11"/>
      <c r="Z2900" s="11"/>
      <c r="AA2900" s="11"/>
      <c r="AB2900" s="11"/>
      <c r="AC2900" s="11"/>
      <c r="AD2900" s="11"/>
      <c r="AE2900" s="11"/>
      <c r="AF2900" s="11"/>
      <c r="AG2900" s="11"/>
      <c r="AH2900" s="11"/>
      <c r="AI2900" s="11"/>
      <c r="AJ2900" s="11"/>
      <c r="AK2900" s="11"/>
      <c r="AL2900" s="11"/>
      <c r="AM2900" s="11"/>
      <c r="AN2900" s="11"/>
      <c r="AO2900" s="11"/>
      <c r="AP2900" s="11"/>
      <c r="AQ2900" s="11"/>
      <c r="AR2900" s="11"/>
      <c r="AS2900" s="11"/>
      <c r="AT2900" s="11"/>
      <c r="AU2900" s="11"/>
      <c r="AV2900" s="11"/>
      <c r="AW2900" s="11"/>
      <c r="AX2900" s="11"/>
      <c r="AY2900" s="11"/>
      <c r="AZ2900" s="11"/>
      <c r="BA2900" s="11"/>
      <c r="BB2900" s="11"/>
      <c r="BC2900" s="11"/>
      <c r="BD2900" s="11"/>
      <c r="BE2900" s="11"/>
      <c r="BF2900" s="11"/>
      <c r="BG2900" s="11"/>
      <c r="BH2900" s="11"/>
      <c r="BI2900" s="11"/>
      <c r="BJ2900" s="11"/>
      <c r="BK2900" s="11"/>
      <c r="BL2900" s="11"/>
      <c r="BM2900" s="11"/>
      <c r="BN2900" s="11"/>
      <c r="BO2900" s="11"/>
      <c r="BP2900" s="1" t="str">
        <v>0- Port Costs</v>
      </c>
      <c r="BT2900" s="1" t="str">
        <v>0- Port Value</v>
      </c>
      <c r="BU2900" s="11"/>
    </row>
    <row r="2901" spans="8:73" hidden="1" outlineLevel="1" x14ac:dyDescent="0.3">
      <c r="H2901" s="1" t="str">
        <v>0 - BM Costs</v>
      </c>
      <c r="L2901" s="1" t="str">
        <v>0 - BM Port</v>
      </c>
      <c r="N2901" s="1" t="str">
        <v>0 - Port Assets</v>
      </c>
      <c r="O2901" s="11"/>
      <c r="P2901" s="11"/>
      <c r="Q2901" s="11"/>
      <c r="R2901" s="11"/>
      <c r="S2901" s="11"/>
      <c r="T2901" s="11"/>
      <c r="U2901" s="11"/>
      <c r="V2901" s="11"/>
      <c r="W2901" s="11"/>
      <c r="X2901" s="11"/>
      <c r="Y2901" s="11"/>
      <c r="Z2901" s="11"/>
      <c r="AA2901" s="11"/>
      <c r="AB2901" s="11"/>
      <c r="AC2901" s="11"/>
      <c r="AD2901" s="11"/>
      <c r="AE2901" s="11"/>
      <c r="AF2901" s="11"/>
      <c r="AG2901" s="11"/>
      <c r="AH2901" s="11"/>
      <c r="AI2901" s="11"/>
      <c r="AJ2901" s="11"/>
      <c r="AK2901" s="11"/>
      <c r="AL2901" s="11"/>
      <c r="AM2901" s="11"/>
      <c r="AN2901" s="11"/>
      <c r="AO2901" s="11"/>
      <c r="AP2901" s="11"/>
      <c r="AQ2901" s="11"/>
      <c r="AR2901" s="11"/>
      <c r="AS2901" s="11"/>
      <c r="AT2901" s="11"/>
      <c r="AU2901" s="11"/>
      <c r="AV2901" s="11"/>
      <c r="AW2901" s="11"/>
      <c r="AX2901" s="11"/>
      <c r="AY2901" s="11"/>
      <c r="AZ2901" s="11"/>
      <c r="BA2901" s="11"/>
      <c r="BB2901" s="11"/>
      <c r="BC2901" s="11"/>
      <c r="BD2901" s="11"/>
      <c r="BE2901" s="11"/>
      <c r="BF2901" s="11"/>
      <c r="BG2901" s="11"/>
      <c r="BH2901" s="11"/>
      <c r="BI2901" s="11"/>
      <c r="BJ2901" s="11"/>
      <c r="BK2901" s="11"/>
      <c r="BL2901" s="11"/>
      <c r="BM2901" s="11"/>
      <c r="BN2901" s="11"/>
      <c r="BO2901" s="11"/>
      <c r="BP2901" s="1" t="str">
        <v>0- Port Costs</v>
      </c>
      <c r="BT2901" s="1" t="str">
        <v>0- Port Value</v>
      </c>
      <c r="BU2901" s="11"/>
    </row>
    <row r="2902" spans="8:73" hidden="1" outlineLevel="1" x14ac:dyDescent="0.3">
      <c r="H2902" s="1" t="str">
        <v>0 - BM Costs</v>
      </c>
      <c r="L2902" s="1" t="str">
        <v>0 - BM Port</v>
      </c>
      <c r="N2902" s="1" t="str">
        <v>0 - Port Assets</v>
      </c>
      <c r="O2902" s="11"/>
      <c r="P2902" s="11"/>
      <c r="Q2902" s="11"/>
      <c r="R2902" s="11"/>
      <c r="S2902" s="11"/>
      <c r="T2902" s="11"/>
      <c r="U2902" s="11"/>
      <c r="V2902" s="11"/>
      <c r="W2902" s="11"/>
      <c r="X2902" s="11"/>
      <c r="Y2902" s="11"/>
      <c r="Z2902" s="11"/>
      <c r="AA2902" s="11"/>
      <c r="AB2902" s="11"/>
      <c r="AC2902" s="11"/>
      <c r="AD2902" s="11"/>
      <c r="AE2902" s="11"/>
      <c r="AF2902" s="11"/>
      <c r="AG2902" s="11"/>
      <c r="AH2902" s="11"/>
      <c r="AI2902" s="11"/>
      <c r="AJ2902" s="11"/>
      <c r="AK2902" s="11"/>
      <c r="AL2902" s="11"/>
      <c r="AM2902" s="11"/>
      <c r="AN2902" s="11"/>
      <c r="AO2902" s="11"/>
      <c r="AP2902" s="11"/>
      <c r="AQ2902" s="11"/>
      <c r="AR2902" s="11"/>
      <c r="AS2902" s="11"/>
      <c r="AT2902" s="11"/>
      <c r="AU2902" s="11"/>
      <c r="AV2902" s="11"/>
      <c r="AW2902" s="11"/>
      <c r="AX2902" s="11"/>
      <c r="AY2902" s="11"/>
      <c r="AZ2902" s="11"/>
      <c r="BA2902" s="11"/>
      <c r="BB2902" s="11"/>
      <c r="BC2902" s="11"/>
      <c r="BD2902" s="11"/>
      <c r="BE2902" s="11"/>
      <c r="BF2902" s="11"/>
      <c r="BG2902" s="11"/>
      <c r="BH2902" s="11"/>
      <c r="BI2902" s="11"/>
      <c r="BJ2902" s="11"/>
      <c r="BK2902" s="11"/>
      <c r="BL2902" s="11"/>
      <c r="BM2902" s="11"/>
      <c r="BN2902" s="11"/>
      <c r="BO2902" s="11"/>
      <c r="BP2902" s="1" t="str">
        <v>0- Port Costs</v>
      </c>
      <c r="BT2902" s="1" t="str">
        <v>0- Port Value</v>
      </c>
      <c r="BU2902" s="11"/>
    </row>
    <row r="2903" spans="8:73" hidden="1" outlineLevel="1" x14ac:dyDescent="0.3">
      <c r="H2903" s="1" t="str">
        <v>0 - BM Costs</v>
      </c>
      <c r="L2903" s="1" t="str">
        <v>0 - BM Port</v>
      </c>
      <c r="N2903" s="1" t="str">
        <v>0 - Port Assets</v>
      </c>
      <c r="O2903" s="11"/>
      <c r="P2903" s="11"/>
      <c r="Q2903" s="11"/>
      <c r="R2903" s="11"/>
      <c r="S2903" s="11"/>
      <c r="T2903" s="11"/>
      <c r="U2903" s="11"/>
      <c r="V2903" s="11"/>
      <c r="W2903" s="11"/>
      <c r="X2903" s="11"/>
      <c r="Y2903" s="11"/>
      <c r="Z2903" s="11"/>
      <c r="AA2903" s="11"/>
      <c r="AB2903" s="11"/>
      <c r="AC2903" s="11"/>
      <c r="AD2903" s="11"/>
      <c r="AE2903" s="11"/>
      <c r="AF2903" s="11"/>
      <c r="AG2903" s="11"/>
      <c r="AH2903" s="11"/>
      <c r="AI2903" s="11"/>
      <c r="AJ2903" s="11"/>
      <c r="AK2903" s="11"/>
      <c r="AL2903" s="11"/>
      <c r="AM2903" s="11"/>
      <c r="AN2903" s="11"/>
      <c r="AO2903" s="11"/>
      <c r="AP2903" s="11"/>
      <c r="AQ2903" s="11"/>
      <c r="AR2903" s="11"/>
      <c r="AS2903" s="11"/>
      <c r="AT2903" s="11"/>
      <c r="AU2903" s="11"/>
      <c r="AV2903" s="11"/>
      <c r="AW2903" s="11"/>
      <c r="AX2903" s="11"/>
      <c r="AY2903" s="11"/>
      <c r="AZ2903" s="11"/>
      <c r="BA2903" s="11"/>
      <c r="BB2903" s="11"/>
      <c r="BC2903" s="11"/>
      <c r="BD2903" s="11"/>
      <c r="BE2903" s="11"/>
      <c r="BF2903" s="11"/>
      <c r="BG2903" s="11"/>
      <c r="BH2903" s="11"/>
      <c r="BI2903" s="11"/>
      <c r="BJ2903" s="11"/>
      <c r="BK2903" s="11"/>
      <c r="BL2903" s="11"/>
      <c r="BM2903" s="11"/>
      <c r="BN2903" s="11"/>
      <c r="BO2903" s="11"/>
      <c r="BP2903" s="1" t="str">
        <v>0- Port Costs</v>
      </c>
      <c r="BT2903" s="1" t="str">
        <v>0- Port Value</v>
      </c>
      <c r="BU2903" s="11"/>
    </row>
    <row r="2904" spans="8:73" hidden="1" outlineLevel="1" x14ac:dyDescent="0.3">
      <c r="H2904" s="1" t="str">
        <v>0 - BM Costs</v>
      </c>
      <c r="L2904" s="1" t="str">
        <v>0 - BM Port</v>
      </c>
      <c r="N2904" s="1" t="str">
        <v>0 - Port Assets</v>
      </c>
      <c r="O2904" s="11"/>
      <c r="P2904" s="11"/>
      <c r="Q2904" s="11"/>
      <c r="R2904" s="11"/>
      <c r="S2904" s="11"/>
      <c r="T2904" s="11"/>
      <c r="U2904" s="11"/>
      <c r="V2904" s="11"/>
      <c r="W2904" s="11"/>
      <c r="X2904" s="11"/>
      <c r="Y2904" s="11"/>
      <c r="Z2904" s="11"/>
      <c r="AA2904" s="11"/>
      <c r="AB2904" s="11"/>
      <c r="AC2904" s="11"/>
      <c r="AD2904" s="11"/>
      <c r="AE2904" s="11"/>
      <c r="AF2904" s="11"/>
      <c r="AG2904" s="11"/>
      <c r="AH2904" s="11"/>
      <c r="AI2904" s="11"/>
      <c r="AJ2904" s="11"/>
      <c r="AK2904" s="11"/>
      <c r="AL2904" s="11"/>
      <c r="AM2904" s="11"/>
      <c r="AN2904" s="11"/>
      <c r="AO2904" s="11"/>
      <c r="AP2904" s="11"/>
      <c r="AQ2904" s="11"/>
      <c r="AR2904" s="11"/>
      <c r="AS2904" s="11"/>
      <c r="AT2904" s="11"/>
      <c r="AU2904" s="11"/>
      <c r="AV2904" s="11"/>
      <c r="AW2904" s="11"/>
      <c r="AX2904" s="11"/>
      <c r="AY2904" s="11"/>
      <c r="AZ2904" s="11"/>
      <c r="BA2904" s="11"/>
      <c r="BB2904" s="11"/>
      <c r="BC2904" s="11"/>
      <c r="BD2904" s="11"/>
      <c r="BE2904" s="11"/>
      <c r="BF2904" s="11"/>
      <c r="BG2904" s="11"/>
      <c r="BH2904" s="11"/>
      <c r="BI2904" s="11"/>
      <c r="BJ2904" s="11"/>
      <c r="BK2904" s="11"/>
      <c r="BL2904" s="11"/>
      <c r="BM2904" s="11"/>
      <c r="BN2904" s="11"/>
      <c r="BO2904" s="11"/>
      <c r="BP2904" s="1" t="str">
        <v>0- Port Costs</v>
      </c>
      <c r="BT2904" s="1" t="str">
        <v>0- Port Value</v>
      </c>
      <c r="BU2904" s="11"/>
    </row>
    <row r="2905" spans="8:73" hidden="1" outlineLevel="1" x14ac:dyDescent="0.3">
      <c r="H2905" s="1" t="str">
        <v>0 - BM Costs</v>
      </c>
      <c r="L2905" s="1" t="str">
        <v>0 - BM Port</v>
      </c>
      <c r="N2905" s="1" t="str">
        <v>0 - Port Assets</v>
      </c>
      <c r="O2905" s="11"/>
      <c r="P2905" s="11"/>
      <c r="Q2905" s="11"/>
      <c r="R2905" s="11"/>
      <c r="S2905" s="11"/>
      <c r="T2905" s="11"/>
      <c r="U2905" s="11"/>
      <c r="V2905" s="11"/>
      <c r="W2905" s="11"/>
      <c r="X2905" s="11"/>
      <c r="Y2905" s="11"/>
      <c r="Z2905" s="11"/>
      <c r="AA2905" s="11"/>
      <c r="AB2905" s="11"/>
      <c r="AC2905" s="11"/>
      <c r="AD2905" s="11"/>
      <c r="AE2905" s="11"/>
      <c r="AF2905" s="11"/>
      <c r="AG2905" s="11"/>
      <c r="AH2905" s="11"/>
      <c r="AI2905" s="11"/>
      <c r="AJ2905" s="11"/>
      <c r="AK2905" s="11"/>
      <c r="AL2905" s="11"/>
      <c r="AM2905" s="11"/>
      <c r="AN2905" s="11"/>
      <c r="AO2905" s="11"/>
      <c r="AP2905" s="11"/>
      <c r="AQ2905" s="11"/>
      <c r="AR2905" s="11"/>
      <c r="AS2905" s="11"/>
      <c r="AT2905" s="11"/>
      <c r="AU2905" s="11"/>
      <c r="AV2905" s="11"/>
      <c r="AW2905" s="11"/>
      <c r="AX2905" s="11"/>
      <c r="AY2905" s="11"/>
      <c r="AZ2905" s="11"/>
      <c r="BA2905" s="11"/>
      <c r="BB2905" s="11"/>
      <c r="BC2905" s="11"/>
      <c r="BD2905" s="11"/>
      <c r="BE2905" s="11"/>
      <c r="BF2905" s="11"/>
      <c r="BG2905" s="11"/>
      <c r="BH2905" s="11"/>
      <c r="BI2905" s="11"/>
      <c r="BJ2905" s="11"/>
      <c r="BK2905" s="11"/>
      <c r="BL2905" s="11"/>
      <c r="BM2905" s="11"/>
      <c r="BN2905" s="11"/>
      <c r="BO2905" s="11"/>
      <c r="BP2905" s="1" t="str">
        <v>0- Port Costs</v>
      </c>
      <c r="BT2905" s="1" t="str">
        <v>0- Port Value</v>
      </c>
      <c r="BU2905" s="11"/>
    </row>
    <row r="2906" spans="8:73" hidden="1" outlineLevel="1" x14ac:dyDescent="0.3">
      <c r="H2906" s="1" t="str">
        <v>0 - BM Costs</v>
      </c>
      <c r="L2906" s="1" t="str">
        <v>0 - BM Port</v>
      </c>
      <c r="N2906" s="1" t="str">
        <v>0 - Port Assets</v>
      </c>
      <c r="O2906" s="11"/>
      <c r="P2906" s="11"/>
      <c r="Q2906" s="11"/>
      <c r="R2906" s="11"/>
      <c r="S2906" s="11"/>
      <c r="T2906" s="11"/>
      <c r="U2906" s="11"/>
      <c r="V2906" s="11"/>
      <c r="W2906" s="11"/>
      <c r="X2906" s="11"/>
      <c r="Y2906" s="11"/>
      <c r="Z2906" s="11"/>
      <c r="AA2906" s="11"/>
      <c r="AB2906" s="11"/>
      <c r="AC2906" s="11"/>
      <c r="AD2906" s="11"/>
      <c r="AE2906" s="11"/>
      <c r="AF2906" s="11"/>
      <c r="AG2906" s="11"/>
      <c r="AH2906" s="11"/>
      <c r="AI2906" s="11"/>
      <c r="AJ2906" s="11"/>
      <c r="AK2906" s="11"/>
      <c r="AL2906" s="11"/>
      <c r="AM2906" s="11"/>
      <c r="AN2906" s="11"/>
      <c r="AO2906" s="11"/>
      <c r="AP2906" s="11"/>
      <c r="AQ2906" s="11"/>
      <c r="AR2906" s="11"/>
      <c r="AS2906" s="11"/>
      <c r="AT2906" s="11"/>
      <c r="AU2906" s="11"/>
      <c r="AV2906" s="11"/>
      <c r="AW2906" s="11"/>
      <c r="AX2906" s="11"/>
      <c r="AY2906" s="11"/>
      <c r="AZ2906" s="11"/>
      <c r="BA2906" s="11"/>
      <c r="BB2906" s="11"/>
      <c r="BC2906" s="11"/>
      <c r="BD2906" s="11"/>
      <c r="BE2906" s="11"/>
      <c r="BF2906" s="11"/>
      <c r="BG2906" s="11"/>
      <c r="BH2906" s="11"/>
      <c r="BI2906" s="11"/>
      <c r="BJ2906" s="11"/>
      <c r="BK2906" s="11"/>
      <c r="BL2906" s="11"/>
      <c r="BM2906" s="11"/>
      <c r="BN2906" s="11"/>
      <c r="BO2906" s="11"/>
      <c r="BP2906" s="1" t="str">
        <v>0- Port Costs</v>
      </c>
      <c r="BT2906" s="1" t="str">
        <v>0- Port Value</v>
      </c>
      <c r="BU2906" s="11"/>
    </row>
    <row r="2907" spans="8:73" hidden="1" outlineLevel="1" x14ac:dyDescent="0.3">
      <c r="H2907" s="1" t="str">
        <v>0 - BM Costs</v>
      </c>
      <c r="L2907" s="1" t="str">
        <v>0 - BM Port</v>
      </c>
      <c r="N2907" s="1" t="str">
        <v>0 - Port Assets</v>
      </c>
      <c r="O2907" s="11"/>
      <c r="P2907" s="11"/>
      <c r="Q2907" s="11"/>
      <c r="R2907" s="11"/>
      <c r="S2907" s="11"/>
      <c r="T2907" s="11"/>
      <c r="U2907" s="11"/>
      <c r="V2907" s="11"/>
      <c r="W2907" s="11"/>
      <c r="X2907" s="11"/>
      <c r="Y2907" s="11"/>
      <c r="Z2907" s="11"/>
      <c r="AA2907" s="11"/>
      <c r="AB2907" s="11"/>
      <c r="AC2907" s="11"/>
      <c r="AD2907" s="11"/>
      <c r="AE2907" s="11"/>
      <c r="AF2907" s="11"/>
      <c r="AG2907" s="11"/>
      <c r="AH2907" s="11"/>
      <c r="AI2907" s="11"/>
      <c r="AJ2907" s="11"/>
      <c r="AK2907" s="11"/>
      <c r="AL2907" s="11"/>
      <c r="AM2907" s="11"/>
      <c r="AN2907" s="11"/>
      <c r="AO2907" s="11"/>
      <c r="AP2907" s="11"/>
      <c r="AQ2907" s="11"/>
      <c r="AR2907" s="11"/>
      <c r="AS2907" s="11"/>
      <c r="AT2907" s="11"/>
      <c r="AU2907" s="11"/>
      <c r="AV2907" s="11"/>
      <c r="AW2907" s="11"/>
      <c r="AX2907" s="11"/>
      <c r="AY2907" s="11"/>
      <c r="AZ2907" s="11"/>
      <c r="BA2907" s="11"/>
      <c r="BB2907" s="11"/>
      <c r="BC2907" s="11"/>
      <c r="BD2907" s="11"/>
      <c r="BE2907" s="11"/>
      <c r="BF2907" s="11"/>
      <c r="BG2907" s="11"/>
      <c r="BH2907" s="11"/>
      <c r="BI2907" s="11"/>
      <c r="BJ2907" s="11"/>
      <c r="BK2907" s="11"/>
      <c r="BL2907" s="11"/>
      <c r="BM2907" s="11"/>
      <c r="BN2907" s="11"/>
      <c r="BO2907" s="11"/>
      <c r="BP2907" s="1" t="str">
        <v>0- Port Costs</v>
      </c>
      <c r="BT2907" s="1" t="str">
        <v>0- Port Value</v>
      </c>
      <c r="BU2907" s="11"/>
    </row>
    <row r="2908" spans="8:73" hidden="1" outlineLevel="1" x14ac:dyDescent="0.3">
      <c r="H2908" s="1" t="str">
        <v>0 - BM Costs</v>
      </c>
      <c r="L2908" s="1" t="str">
        <v>0 - BM Port</v>
      </c>
      <c r="N2908" s="1" t="str">
        <v>0 - Port Assets</v>
      </c>
      <c r="O2908" s="11"/>
      <c r="P2908" s="11"/>
      <c r="Q2908" s="11"/>
      <c r="R2908" s="11"/>
      <c r="S2908" s="11"/>
      <c r="T2908" s="11"/>
      <c r="U2908" s="11"/>
      <c r="V2908" s="11"/>
      <c r="W2908" s="11"/>
      <c r="X2908" s="11"/>
      <c r="Y2908" s="11"/>
      <c r="Z2908" s="11"/>
      <c r="AA2908" s="11"/>
      <c r="AB2908" s="11"/>
      <c r="AC2908" s="11"/>
      <c r="AD2908" s="11"/>
      <c r="AE2908" s="11"/>
      <c r="AF2908" s="11"/>
      <c r="AG2908" s="11"/>
      <c r="AH2908" s="11"/>
      <c r="AI2908" s="11"/>
      <c r="AJ2908" s="11"/>
      <c r="AK2908" s="11"/>
      <c r="AL2908" s="11"/>
      <c r="AM2908" s="11"/>
      <c r="AN2908" s="11"/>
      <c r="AO2908" s="11"/>
      <c r="AP2908" s="11"/>
      <c r="AQ2908" s="11"/>
      <c r="AR2908" s="11"/>
      <c r="AS2908" s="11"/>
      <c r="AT2908" s="11"/>
      <c r="AU2908" s="11"/>
      <c r="AV2908" s="11"/>
      <c r="AW2908" s="11"/>
      <c r="AX2908" s="11"/>
      <c r="AY2908" s="11"/>
      <c r="AZ2908" s="11"/>
      <c r="BA2908" s="11"/>
      <c r="BB2908" s="11"/>
      <c r="BC2908" s="11"/>
      <c r="BD2908" s="11"/>
      <c r="BE2908" s="11"/>
      <c r="BF2908" s="11"/>
      <c r="BG2908" s="11"/>
      <c r="BH2908" s="11"/>
      <c r="BI2908" s="11"/>
      <c r="BJ2908" s="11"/>
      <c r="BK2908" s="11"/>
      <c r="BL2908" s="11"/>
      <c r="BM2908" s="11"/>
      <c r="BN2908" s="11"/>
      <c r="BO2908" s="11"/>
      <c r="BP2908" s="1" t="str">
        <v>0- Port Costs</v>
      </c>
      <c r="BT2908" s="1" t="str">
        <v>0- Port Value</v>
      </c>
      <c r="BU2908" s="11"/>
    </row>
    <row r="2909" spans="8:73" hidden="1" outlineLevel="1" x14ac:dyDescent="0.3">
      <c r="H2909" s="1" t="str">
        <v>0 - BM Costs</v>
      </c>
      <c r="L2909" s="1" t="str">
        <v>0 - BM Port</v>
      </c>
      <c r="N2909" s="1" t="str">
        <v>0 - Port Assets</v>
      </c>
      <c r="O2909" s="11"/>
      <c r="P2909" s="11"/>
      <c r="Q2909" s="11"/>
      <c r="R2909" s="11"/>
      <c r="S2909" s="11"/>
      <c r="T2909" s="11"/>
      <c r="U2909" s="11"/>
      <c r="V2909" s="11"/>
      <c r="W2909" s="11"/>
      <c r="X2909" s="11"/>
      <c r="Y2909" s="11"/>
      <c r="Z2909" s="11"/>
      <c r="AA2909" s="11"/>
      <c r="AB2909" s="11"/>
      <c r="AC2909" s="11"/>
      <c r="AD2909" s="11"/>
      <c r="AE2909" s="11"/>
      <c r="AF2909" s="11"/>
      <c r="AG2909" s="11"/>
      <c r="AH2909" s="11"/>
      <c r="AI2909" s="11"/>
      <c r="AJ2909" s="11"/>
      <c r="AK2909" s="11"/>
      <c r="AL2909" s="11"/>
      <c r="AM2909" s="11"/>
      <c r="AN2909" s="11"/>
      <c r="AO2909" s="11"/>
      <c r="AP2909" s="11"/>
      <c r="AQ2909" s="11"/>
      <c r="AR2909" s="11"/>
      <c r="AS2909" s="11"/>
      <c r="AT2909" s="11"/>
      <c r="AU2909" s="11"/>
      <c r="AV2909" s="11"/>
      <c r="AW2909" s="11"/>
      <c r="AX2909" s="11"/>
      <c r="AY2909" s="11"/>
      <c r="AZ2909" s="11"/>
      <c r="BA2909" s="11"/>
      <c r="BB2909" s="11"/>
      <c r="BC2909" s="11"/>
      <c r="BD2909" s="11"/>
      <c r="BE2909" s="11"/>
      <c r="BF2909" s="11"/>
      <c r="BG2909" s="11"/>
      <c r="BH2909" s="11"/>
      <c r="BI2909" s="11"/>
      <c r="BJ2909" s="11"/>
      <c r="BK2909" s="11"/>
      <c r="BL2909" s="11"/>
      <c r="BM2909" s="11"/>
      <c r="BN2909" s="11"/>
      <c r="BO2909" s="11"/>
      <c r="BP2909" s="1" t="str">
        <v>0- Port Costs</v>
      </c>
      <c r="BT2909" s="1" t="str">
        <v>0- Port Value</v>
      </c>
      <c r="BU2909" s="11"/>
    </row>
    <row r="2910" spans="8:73" hidden="1" outlineLevel="1" x14ac:dyDescent="0.3">
      <c r="H2910" s="1" t="str">
        <v>0 - BM Costs</v>
      </c>
      <c r="L2910" s="1" t="str">
        <v>0 - BM Port</v>
      </c>
      <c r="N2910" s="1" t="str">
        <v>0 - Port Assets</v>
      </c>
      <c r="O2910" s="11"/>
      <c r="P2910" s="11"/>
      <c r="Q2910" s="11"/>
      <c r="R2910" s="11"/>
      <c r="S2910" s="11"/>
      <c r="T2910" s="11"/>
      <c r="U2910" s="11"/>
      <c r="V2910" s="11"/>
      <c r="W2910" s="11"/>
      <c r="X2910" s="11"/>
      <c r="Y2910" s="11"/>
      <c r="Z2910" s="11"/>
      <c r="AA2910" s="11"/>
      <c r="AB2910" s="11"/>
      <c r="AC2910" s="11"/>
      <c r="AD2910" s="11"/>
      <c r="AE2910" s="11"/>
      <c r="AF2910" s="11"/>
      <c r="AG2910" s="11"/>
      <c r="AH2910" s="11"/>
      <c r="AI2910" s="11"/>
      <c r="AJ2910" s="11"/>
      <c r="AK2910" s="11"/>
      <c r="AL2910" s="11"/>
      <c r="AM2910" s="11"/>
      <c r="AN2910" s="11"/>
      <c r="AO2910" s="11"/>
      <c r="AP2910" s="11"/>
      <c r="AQ2910" s="11"/>
      <c r="AR2910" s="11"/>
      <c r="AS2910" s="11"/>
      <c r="AT2910" s="11"/>
      <c r="AU2910" s="11"/>
      <c r="AV2910" s="11"/>
      <c r="AW2910" s="11"/>
      <c r="AX2910" s="11"/>
      <c r="AY2910" s="11"/>
      <c r="AZ2910" s="11"/>
      <c r="BA2910" s="11"/>
      <c r="BB2910" s="11"/>
      <c r="BC2910" s="11"/>
      <c r="BD2910" s="11"/>
      <c r="BE2910" s="11"/>
      <c r="BF2910" s="11"/>
      <c r="BG2910" s="11"/>
      <c r="BH2910" s="11"/>
      <c r="BI2910" s="11"/>
      <c r="BJ2910" s="11"/>
      <c r="BK2910" s="11"/>
      <c r="BL2910" s="11"/>
      <c r="BM2910" s="11"/>
      <c r="BN2910" s="11"/>
      <c r="BO2910" s="11"/>
      <c r="BP2910" s="1" t="str">
        <v>0- Port Costs</v>
      </c>
      <c r="BT2910" s="1" t="str">
        <v>0- Port Value</v>
      </c>
      <c r="BU2910" s="11"/>
    </row>
    <row r="2911" spans="8:73" hidden="1" outlineLevel="1" x14ac:dyDescent="0.3">
      <c r="H2911" s="1" t="str">
        <v>0 - BM Costs</v>
      </c>
      <c r="L2911" s="1" t="str">
        <v>0 - BM Port</v>
      </c>
      <c r="N2911" s="1" t="str">
        <v>0 - Port Assets</v>
      </c>
      <c r="O2911" s="11"/>
      <c r="P2911" s="11"/>
      <c r="Q2911" s="11"/>
      <c r="R2911" s="11"/>
      <c r="S2911" s="11"/>
      <c r="T2911" s="11"/>
      <c r="U2911" s="11"/>
      <c r="V2911" s="11"/>
      <c r="W2911" s="11"/>
      <c r="X2911" s="11"/>
      <c r="Y2911" s="11"/>
      <c r="Z2911" s="11"/>
      <c r="AA2911" s="11"/>
      <c r="AB2911" s="11"/>
      <c r="AC2911" s="11"/>
      <c r="AD2911" s="11"/>
      <c r="AE2911" s="11"/>
      <c r="AF2911" s="11"/>
      <c r="AG2911" s="11"/>
      <c r="AH2911" s="11"/>
      <c r="AI2911" s="11"/>
      <c r="AJ2911" s="11"/>
      <c r="AK2911" s="11"/>
      <c r="AL2911" s="11"/>
      <c r="AM2911" s="11"/>
      <c r="AN2911" s="11"/>
      <c r="AO2911" s="11"/>
      <c r="AP2911" s="11"/>
      <c r="AQ2911" s="11"/>
      <c r="AR2911" s="11"/>
      <c r="AS2911" s="11"/>
      <c r="AT2911" s="11"/>
      <c r="AU2911" s="11"/>
      <c r="AV2911" s="11"/>
      <c r="AW2911" s="11"/>
      <c r="AX2911" s="11"/>
      <c r="AY2911" s="11"/>
      <c r="AZ2911" s="11"/>
      <c r="BA2911" s="11"/>
      <c r="BB2911" s="11"/>
      <c r="BC2911" s="11"/>
      <c r="BD2911" s="11"/>
      <c r="BE2911" s="11"/>
      <c r="BF2911" s="11"/>
      <c r="BG2911" s="11"/>
      <c r="BH2911" s="11"/>
      <c r="BI2911" s="11"/>
      <c r="BJ2911" s="11"/>
      <c r="BK2911" s="11"/>
      <c r="BL2911" s="11"/>
      <c r="BM2911" s="11"/>
      <c r="BN2911" s="11"/>
      <c r="BO2911" s="11"/>
      <c r="BP2911" s="1" t="str">
        <v>0- Port Costs</v>
      </c>
      <c r="BT2911" s="1" t="str">
        <v>0- Port Value</v>
      </c>
      <c r="BU2911" s="11"/>
    </row>
    <row r="2912" spans="8:73" hidden="1" outlineLevel="1" x14ac:dyDescent="0.3">
      <c r="H2912" s="1" t="str">
        <v>0 - BM Costs</v>
      </c>
      <c r="L2912" s="1" t="str">
        <v>0 - BM Port</v>
      </c>
      <c r="N2912" s="1" t="str">
        <v>0 - Port Assets</v>
      </c>
      <c r="O2912" s="11"/>
      <c r="P2912" s="11"/>
      <c r="Q2912" s="11"/>
      <c r="R2912" s="11"/>
      <c r="S2912" s="11"/>
      <c r="T2912" s="11"/>
      <c r="U2912" s="11"/>
      <c r="V2912" s="11"/>
      <c r="W2912" s="11"/>
      <c r="X2912" s="11"/>
      <c r="Y2912" s="11"/>
      <c r="Z2912" s="11"/>
      <c r="AA2912" s="11"/>
      <c r="AB2912" s="11"/>
      <c r="AC2912" s="11"/>
      <c r="AD2912" s="11"/>
      <c r="AE2912" s="11"/>
      <c r="AF2912" s="11"/>
      <c r="AG2912" s="11"/>
      <c r="AH2912" s="11"/>
      <c r="AI2912" s="11"/>
      <c r="AJ2912" s="11"/>
      <c r="AK2912" s="11"/>
      <c r="AL2912" s="11"/>
      <c r="AM2912" s="11"/>
      <c r="AN2912" s="11"/>
      <c r="AO2912" s="11"/>
      <c r="AP2912" s="11"/>
      <c r="AQ2912" s="11"/>
      <c r="AR2912" s="11"/>
      <c r="AS2912" s="11"/>
      <c r="AT2912" s="11"/>
      <c r="AU2912" s="11"/>
      <c r="AV2912" s="11"/>
      <c r="AW2912" s="11"/>
      <c r="AX2912" s="11"/>
      <c r="AY2912" s="11"/>
      <c r="AZ2912" s="11"/>
      <c r="BA2912" s="11"/>
      <c r="BB2912" s="11"/>
      <c r="BC2912" s="11"/>
      <c r="BD2912" s="11"/>
      <c r="BE2912" s="11"/>
      <c r="BF2912" s="11"/>
      <c r="BG2912" s="11"/>
      <c r="BH2912" s="11"/>
      <c r="BI2912" s="11"/>
      <c r="BJ2912" s="11"/>
      <c r="BK2912" s="11"/>
      <c r="BL2912" s="11"/>
      <c r="BM2912" s="11"/>
      <c r="BN2912" s="11"/>
      <c r="BO2912" s="11"/>
      <c r="BP2912" s="1" t="str">
        <v>0- Port Costs</v>
      </c>
      <c r="BT2912" s="1" t="str">
        <v>0- Port Value</v>
      </c>
      <c r="BU2912" s="11"/>
    </row>
    <row r="2913" spans="8:73" hidden="1" outlineLevel="1" x14ac:dyDescent="0.3">
      <c r="H2913" s="1" t="str">
        <v>0 - BM Costs</v>
      </c>
      <c r="L2913" s="1" t="str">
        <v>0 - BM Port</v>
      </c>
      <c r="N2913" s="1" t="str">
        <v>0 - Port Assets</v>
      </c>
      <c r="O2913" s="11"/>
      <c r="P2913" s="11"/>
      <c r="Q2913" s="11"/>
      <c r="R2913" s="11"/>
      <c r="S2913" s="11"/>
      <c r="T2913" s="11"/>
      <c r="U2913" s="11"/>
      <c r="V2913" s="11"/>
      <c r="W2913" s="11"/>
      <c r="X2913" s="11"/>
      <c r="Y2913" s="11"/>
      <c r="Z2913" s="11"/>
      <c r="AA2913" s="11"/>
      <c r="AB2913" s="11"/>
      <c r="AC2913" s="11"/>
      <c r="AD2913" s="11"/>
      <c r="AE2913" s="11"/>
      <c r="AF2913" s="11"/>
      <c r="AG2913" s="11"/>
      <c r="AH2913" s="11"/>
      <c r="AI2913" s="11"/>
      <c r="AJ2913" s="11"/>
      <c r="AK2913" s="11"/>
      <c r="AL2913" s="11"/>
      <c r="AM2913" s="11"/>
      <c r="AN2913" s="11"/>
      <c r="AO2913" s="11"/>
      <c r="AP2913" s="11"/>
      <c r="AQ2913" s="11"/>
      <c r="AR2913" s="11"/>
      <c r="AS2913" s="11"/>
      <c r="AT2913" s="11"/>
      <c r="AU2913" s="11"/>
      <c r="AV2913" s="11"/>
      <c r="AW2913" s="11"/>
      <c r="AX2913" s="11"/>
      <c r="AY2913" s="11"/>
      <c r="AZ2913" s="11"/>
      <c r="BA2913" s="11"/>
      <c r="BB2913" s="11"/>
      <c r="BC2913" s="11"/>
      <c r="BD2913" s="11"/>
      <c r="BE2913" s="11"/>
      <c r="BF2913" s="11"/>
      <c r="BG2913" s="11"/>
      <c r="BH2913" s="11"/>
      <c r="BI2913" s="11"/>
      <c r="BJ2913" s="11"/>
      <c r="BK2913" s="11"/>
      <c r="BL2913" s="11"/>
      <c r="BM2913" s="11"/>
      <c r="BN2913" s="11"/>
      <c r="BO2913" s="11"/>
      <c r="BP2913" s="1" t="str">
        <v>0- Port Costs</v>
      </c>
      <c r="BT2913" s="1" t="str">
        <v>0- Port Value</v>
      </c>
      <c r="BU2913" s="11"/>
    </row>
    <row r="2914" spans="8:73" hidden="1" outlineLevel="1" x14ac:dyDescent="0.3">
      <c r="H2914" s="1" t="str">
        <v>0 - BM Costs</v>
      </c>
      <c r="L2914" s="1" t="str">
        <v>0 - BM Port</v>
      </c>
      <c r="N2914" s="1" t="str">
        <v>0 - Port Assets</v>
      </c>
      <c r="O2914" s="11"/>
      <c r="P2914" s="11"/>
      <c r="Q2914" s="11"/>
      <c r="R2914" s="11"/>
      <c r="S2914" s="11"/>
      <c r="T2914" s="11"/>
      <c r="U2914" s="11"/>
      <c r="V2914" s="11"/>
      <c r="W2914" s="11"/>
      <c r="X2914" s="11"/>
      <c r="Y2914" s="11"/>
      <c r="Z2914" s="11"/>
      <c r="AA2914" s="11"/>
      <c r="AB2914" s="11"/>
      <c r="AC2914" s="11"/>
      <c r="AD2914" s="11"/>
      <c r="AE2914" s="11"/>
      <c r="AF2914" s="11"/>
      <c r="AG2914" s="11"/>
      <c r="AH2914" s="11"/>
      <c r="AI2914" s="11"/>
      <c r="AJ2914" s="11"/>
      <c r="AK2914" s="11"/>
      <c r="AL2914" s="11"/>
      <c r="AM2914" s="11"/>
      <c r="AN2914" s="11"/>
      <c r="AO2914" s="11"/>
      <c r="AP2914" s="11"/>
      <c r="AQ2914" s="11"/>
      <c r="AR2914" s="11"/>
      <c r="AS2914" s="11"/>
      <c r="AT2914" s="11"/>
      <c r="AU2914" s="11"/>
      <c r="AV2914" s="11"/>
      <c r="AW2914" s="11"/>
      <c r="AX2914" s="11"/>
      <c r="AY2914" s="11"/>
      <c r="AZ2914" s="11"/>
      <c r="BA2914" s="11"/>
      <c r="BB2914" s="11"/>
      <c r="BC2914" s="11"/>
      <c r="BD2914" s="11"/>
      <c r="BE2914" s="11"/>
      <c r="BF2914" s="11"/>
      <c r="BG2914" s="11"/>
      <c r="BH2914" s="11"/>
      <c r="BI2914" s="11"/>
      <c r="BJ2914" s="11"/>
      <c r="BK2914" s="11"/>
      <c r="BL2914" s="11"/>
      <c r="BM2914" s="11"/>
      <c r="BN2914" s="11"/>
      <c r="BO2914" s="11"/>
      <c r="BP2914" s="1" t="str">
        <v>0- Port Costs</v>
      </c>
      <c r="BT2914" s="1" t="str">
        <v>0- Port Value</v>
      </c>
      <c r="BU2914" s="11"/>
    </row>
    <row r="2915" spans="8:73" hidden="1" outlineLevel="1" x14ac:dyDescent="0.3">
      <c r="H2915" s="1" t="str">
        <v>0 - BM Costs</v>
      </c>
      <c r="L2915" s="1" t="str">
        <v>0 - BM Port</v>
      </c>
      <c r="N2915" s="1" t="str">
        <v>0 - Port Assets</v>
      </c>
      <c r="O2915" s="11"/>
      <c r="P2915" s="11"/>
      <c r="Q2915" s="11"/>
      <c r="R2915" s="11"/>
      <c r="S2915" s="11"/>
      <c r="T2915" s="11"/>
      <c r="U2915" s="11"/>
      <c r="V2915" s="11"/>
      <c r="W2915" s="11"/>
      <c r="X2915" s="11"/>
      <c r="Y2915" s="11"/>
      <c r="Z2915" s="11"/>
      <c r="AA2915" s="11"/>
      <c r="AB2915" s="11"/>
      <c r="AC2915" s="11"/>
      <c r="AD2915" s="11"/>
      <c r="AE2915" s="11"/>
      <c r="AF2915" s="11"/>
      <c r="AG2915" s="11"/>
      <c r="AH2915" s="11"/>
      <c r="AI2915" s="11"/>
      <c r="AJ2915" s="11"/>
      <c r="AK2915" s="11"/>
      <c r="AL2915" s="11"/>
      <c r="AM2915" s="11"/>
      <c r="AN2915" s="11"/>
      <c r="AO2915" s="11"/>
      <c r="AP2915" s="11"/>
      <c r="AQ2915" s="11"/>
      <c r="AR2915" s="11"/>
      <c r="AS2915" s="11"/>
      <c r="AT2915" s="11"/>
      <c r="AU2915" s="11"/>
      <c r="AV2915" s="11"/>
      <c r="AW2915" s="11"/>
      <c r="AX2915" s="11"/>
      <c r="AY2915" s="11"/>
      <c r="AZ2915" s="11"/>
      <c r="BA2915" s="11"/>
      <c r="BB2915" s="11"/>
      <c r="BC2915" s="11"/>
      <c r="BD2915" s="11"/>
      <c r="BE2915" s="11"/>
      <c r="BF2915" s="11"/>
      <c r="BG2915" s="11"/>
      <c r="BH2915" s="11"/>
      <c r="BI2915" s="11"/>
      <c r="BJ2915" s="11"/>
      <c r="BK2915" s="11"/>
      <c r="BL2915" s="11"/>
      <c r="BM2915" s="11"/>
      <c r="BN2915" s="11"/>
      <c r="BO2915" s="11"/>
      <c r="BP2915" s="1" t="str">
        <v>0- Port Costs</v>
      </c>
      <c r="BT2915" s="1" t="str">
        <v>0- Port Value</v>
      </c>
      <c r="BU2915" s="11"/>
    </row>
    <row r="2916" spans="8:73" hidden="1" outlineLevel="1" x14ac:dyDescent="0.3">
      <c r="H2916" s="1" t="str">
        <v>0 - BM Costs</v>
      </c>
      <c r="L2916" s="1" t="str">
        <v>0 - BM Port</v>
      </c>
      <c r="N2916" s="1" t="str">
        <v>0 - Port Assets</v>
      </c>
      <c r="O2916" s="11"/>
      <c r="P2916" s="11"/>
      <c r="Q2916" s="11"/>
      <c r="R2916" s="11"/>
      <c r="S2916" s="11"/>
      <c r="T2916" s="11"/>
      <c r="U2916" s="11"/>
      <c r="V2916" s="11"/>
      <c r="W2916" s="11"/>
      <c r="X2916" s="11"/>
      <c r="Y2916" s="11"/>
      <c r="Z2916" s="11"/>
      <c r="AA2916" s="11"/>
      <c r="AB2916" s="11"/>
      <c r="AC2916" s="11"/>
      <c r="AD2916" s="11"/>
      <c r="AE2916" s="11"/>
      <c r="AF2916" s="11"/>
      <c r="AG2916" s="11"/>
      <c r="AH2916" s="11"/>
      <c r="AI2916" s="11"/>
      <c r="AJ2916" s="11"/>
      <c r="AK2916" s="11"/>
      <c r="AL2916" s="11"/>
      <c r="AM2916" s="11"/>
      <c r="AN2916" s="11"/>
      <c r="AO2916" s="11"/>
      <c r="AP2916" s="11"/>
      <c r="AQ2916" s="11"/>
      <c r="AR2916" s="11"/>
      <c r="AS2916" s="11"/>
      <c r="AT2916" s="11"/>
      <c r="AU2916" s="11"/>
      <c r="AV2916" s="11"/>
      <c r="AW2916" s="11"/>
      <c r="AX2916" s="11"/>
      <c r="AY2916" s="11"/>
      <c r="AZ2916" s="11"/>
      <c r="BA2916" s="11"/>
      <c r="BB2916" s="11"/>
      <c r="BC2916" s="11"/>
      <c r="BD2916" s="11"/>
      <c r="BE2916" s="11"/>
      <c r="BF2916" s="11"/>
      <c r="BG2916" s="11"/>
      <c r="BH2916" s="11"/>
      <c r="BI2916" s="11"/>
      <c r="BJ2916" s="11"/>
      <c r="BK2916" s="11"/>
      <c r="BL2916" s="11"/>
      <c r="BM2916" s="11"/>
      <c r="BN2916" s="11"/>
      <c r="BO2916" s="11"/>
      <c r="BP2916" s="1" t="str">
        <v>0- Port Costs</v>
      </c>
      <c r="BT2916" s="1" t="str">
        <v>0- Port Value</v>
      </c>
      <c r="BU2916" s="11"/>
    </row>
    <row r="2917" spans="8:73" hidden="1" outlineLevel="1" x14ac:dyDescent="0.3">
      <c r="H2917" s="1" t="str">
        <v>0 - BM Costs</v>
      </c>
      <c r="L2917" s="1" t="str">
        <v>0 - BM Port</v>
      </c>
      <c r="N2917" s="1" t="str">
        <v>0 - Port Assets</v>
      </c>
      <c r="O2917" s="11"/>
      <c r="P2917" s="11"/>
      <c r="Q2917" s="11"/>
      <c r="R2917" s="11"/>
      <c r="S2917" s="11"/>
      <c r="T2917" s="11"/>
      <c r="U2917" s="11"/>
      <c r="V2917" s="11"/>
      <c r="W2917" s="11"/>
      <c r="X2917" s="11"/>
      <c r="Y2917" s="11"/>
      <c r="Z2917" s="11"/>
      <c r="AA2917" s="11"/>
      <c r="AB2917" s="11"/>
      <c r="AC2917" s="11"/>
      <c r="AD2917" s="11"/>
      <c r="AE2917" s="11"/>
      <c r="AF2917" s="11"/>
      <c r="AG2917" s="11"/>
      <c r="AH2917" s="11"/>
      <c r="AI2917" s="11"/>
      <c r="AJ2917" s="11"/>
      <c r="AK2917" s="11"/>
      <c r="AL2917" s="11"/>
      <c r="AM2917" s="11"/>
      <c r="AN2917" s="11"/>
      <c r="AO2917" s="11"/>
      <c r="AP2917" s="11"/>
      <c r="AQ2917" s="11"/>
      <c r="AR2917" s="11"/>
      <c r="AS2917" s="11"/>
      <c r="AT2917" s="11"/>
      <c r="AU2917" s="11"/>
      <c r="AV2917" s="11"/>
      <c r="AW2917" s="11"/>
      <c r="AX2917" s="11"/>
      <c r="AY2917" s="11"/>
      <c r="AZ2917" s="11"/>
      <c r="BA2917" s="11"/>
      <c r="BB2917" s="11"/>
      <c r="BC2917" s="11"/>
      <c r="BD2917" s="11"/>
      <c r="BE2917" s="11"/>
      <c r="BF2917" s="11"/>
      <c r="BG2917" s="11"/>
      <c r="BH2917" s="11"/>
      <c r="BI2917" s="11"/>
      <c r="BJ2917" s="11"/>
      <c r="BK2917" s="11"/>
      <c r="BL2917" s="11"/>
      <c r="BM2917" s="11"/>
      <c r="BN2917" s="11"/>
      <c r="BO2917" s="11"/>
      <c r="BP2917" s="1" t="str">
        <v>0- Port Costs</v>
      </c>
      <c r="BT2917" s="1" t="str">
        <v>0- Port Value</v>
      </c>
      <c r="BU2917" s="11"/>
    </row>
    <row r="2918" spans="8:73" hidden="1" outlineLevel="1" x14ac:dyDescent="0.3">
      <c r="H2918" s="1" t="str">
        <v>0 - BM Costs</v>
      </c>
      <c r="L2918" s="1" t="str">
        <v>0 - BM Port</v>
      </c>
      <c r="N2918" s="1" t="str">
        <v>0 - Port Assets</v>
      </c>
      <c r="O2918" s="11"/>
      <c r="P2918" s="11"/>
      <c r="Q2918" s="11"/>
      <c r="R2918" s="11"/>
      <c r="S2918" s="11"/>
      <c r="T2918" s="11"/>
      <c r="U2918" s="11"/>
      <c r="V2918" s="11"/>
      <c r="W2918" s="11"/>
      <c r="X2918" s="11"/>
      <c r="Y2918" s="11"/>
      <c r="Z2918" s="11"/>
      <c r="AA2918" s="11"/>
      <c r="AB2918" s="11"/>
      <c r="AC2918" s="11"/>
      <c r="AD2918" s="11"/>
      <c r="AE2918" s="11"/>
      <c r="AF2918" s="11"/>
      <c r="AG2918" s="11"/>
      <c r="AH2918" s="11"/>
      <c r="AI2918" s="11"/>
      <c r="AJ2918" s="11"/>
      <c r="AK2918" s="11"/>
      <c r="AL2918" s="11"/>
      <c r="AM2918" s="11"/>
      <c r="AN2918" s="11"/>
      <c r="AO2918" s="11"/>
      <c r="AP2918" s="11"/>
      <c r="AQ2918" s="11"/>
      <c r="AR2918" s="11"/>
      <c r="AS2918" s="11"/>
      <c r="AT2918" s="11"/>
      <c r="AU2918" s="11"/>
      <c r="AV2918" s="11"/>
      <c r="AW2918" s="11"/>
      <c r="AX2918" s="11"/>
      <c r="AY2918" s="11"/>
      <c r="AZ2918" s="11"/>
      <c r="BA2918" s="11"/>
      <c r="BB2918" s="11"/>
      <c r="BC2918" s="11"/>
      <c r="BD2918" s="11"/>
      <c r="BE2918" s="11"/>
      <c r="BF2918" s="11"/>
      <c r="BG2918" s="11"/>
      <c r="BH2918" s="11"/>
      <c r="BI2918" s="11"/>
      <c r="BJ2918" s="11"/>
      <c r="BK2918" s="11"/>
      <c r="BL2918" s="11"/>
      <c r="BM2918" s="11"/>
      <c r="BN2918" s="11"/>
      <c r="BO2918" s="11"/>
      <c r="BP2918" s="1" t="str">
        <v>0- Port Costs</v>
      </c>
      <c r="BT2918" s="1" t="str">
        <v>0- Port Value</v>
      </c>
      <c r="BU2918" s="11"/>
    </row>
    <row r="2919" spans="8:73" hidden="1" outlineLevel="1" x14ac:dyDescent="0.3">
      <c r="H2919" s="1" t="str">
        <v>0 - BM Costs</v>
      </c>
      <c r="L2919" s="1" t="str">
        <v>0 - BM Port</v>
      </c>
      <c r="N2919" s="1" t="str">
        <v>0 - Port Assets</v>
      </c>
      <c r="O2919" s="11"/>
      <c r="P2919" s="11"/>
      <c r="Q2919" s="11"/>
      <c r="R2919" s="11"/>
      <c r="S2919" s="11"/>
      <c r="T2919" s="11"/>
      <c r="U2919" s="11"/>
      <c r="V2919" s="11"/>
      <c r="W2919" s="11"/>
      <c r="X2919" s="11"/>
      <c r="Y2919" s="11"/>
      <c r="Z2919" s="11"/>
      <c r="AA2919" s="11"/>
      <c r="AB2919" s="11"/>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c r="BB2919" s="11"/>
      <c r="BC2919" s="11"/>
      <c r="BD2919" s="11"/>
      <c r="BE2919" s="11"/>
      <c r="BF2919" s="11"/>
      <c r="BG2919" s="11"/>
      <c r="BH2919" s="11"/>
      <c r="BI2919" s="11"/>
      <c r="BJ2919" s="11"/>
      <c r="BK2919" s="11"/>
      <c r="BL2919" s="11"/>
      <c r="BM2919" s="11"/>
      <c r="BN2919" s="11"/>
      <c r="BO2919" s="11"/>
      <c r="BP2919" s="1" t="str">
        <v>0- Port Costs</v>
      </c>
      <c r="BT2919" s="1" t="str">
        <v>0- Port Value</v>
      </c>
      <c r="BU2919" s="11"/>
    </row>
    <row r="2920" spans="8:73" hidden="1" outlineLevel="1" x14ac:dyDescent="0.3">
      <c r="H2920" s="1" t="str">
        <v>0 - BM Costs</v>
      </c>
      <c r="L2920" s="1" t="str">
        <v>0 - BM Port</v>
      </c>
      <c r="N2920" s="1" t="str">
        <v>0 - Port Assets</v>
      </c>
      <c r="O2920" s="11"/>
      <c r="P2920" s="11"/>
      <c r="Q2920" s="11"/>
      <c r="R2920" s="11"/>
      <c r="S2920" s="11"/>
      <c r="T2920" s="11"/>
      <c r="U2920" s="11"/>
      <c r="V2920" s="11"/>
      <c r="W2920" s="11"/>
      <c r="X2920" s="11"/>
      <c r="Y2920" s="11"/>
      <c r="Z2920" s="11"/>
      <c r="AA2920" s="11"/>
      <c r="AB2920" s="11"/>
      <c r="AC2920" s="11"/>
      <c r="AD2920" s="11"/>
      <c r="AE2920" s="11"/>
      <c r="AF2920" s="11"/>
      <c r="AG2920" s="11"/>
      <c r="AH2920" s="11"/>
      <c r="AI2920" s="11"/>
      <c r="AJ2920" s="11"/>
      <c r="AK2920" s="11"/>
      <c r="AL2920" s="11"/>
      <c r="AM2920" s="11"/>
      <c r="AN2920" s="11"/>
      <c r="AO2920" s="11"/>
      <c r="AP2920" s="11"/>
      <c r="AQ2920" s="11"/>
      <c r="AR2920" s="11"/>
      <c r="AS2920" s="11"/>
      <c r="AT2920" s="11"/>
      <c r="AU2920" s="11"/>
      <c r="AV2920" s="11"/>
      <c r="AW2920" s="11"/>
      <c r="AX2920" s="11"/>
      <c r="AY2920" s="11"/>
      <c r="AZ2920" s="11"/>
      <c r="BA2920" s="11"/>
      <c r="BB2920" s="11"/>
      <c r="BC2920" s="11"/>
      <c r="BD2920" s="11"/>
      <c r="BE2920" s="11"/>
      <c r="BF2920" s="11"/>
      <c r="BG2920" s="11"/>
      <c r="BH2920" s="11"/>
      <c r="BI2920" s="11"/>
      <c r="BJ2920" s="11"/>
      <c r="BK2920" s="11"/>
      <c r="BL2920" s="11"/>
      <c r="BM2920" s="11"/>
      <c r="BN2920" s="11"/>
      <c r="BO2920" s="11"/>
      <c r="BP2920" s="1" t="str">
        <v>0- Port Costs</v>
      </c>
      <c r="BT2920" s="1" t="str">
        <v>0- Port Value</v>
      </c>
      <c r="BU2920" s="11"/>
    </row>
    <row r="2921" spans="8:73" hidden="1" outlineLevel="1" x14ac:dyDescent="0.3">
      <c r="H2921" s="1" t="str">
        <v>0 - BM Costs</v>
      </c>
      <c r="L2921" s="1" t="str">
        <v>0 - BM Port</v>
      </c>
      <c r="N2921" s="1" t="str">
        <v>0 - Port Assets</v>
      </c>
      <c r="O2921" s="11"/>
      <c r="P2921" s="11"/>
      <c r="Q2921" s="11"/>
      <c r="R2921" s="11"/>
      <c r="S2921" s="11"/>
      <c r="T2921" s="11"/>
      <c r="U2921" s="11"/>
      <c r="V2921" s="11"/>
      <c r="W2921" s="11"/>
      <c r="X2921" s="11"/>
      <c r="Y2921" s="11"/>
      <c r="Z2921" s="11"/>
      <c r="AA2921" s="11"/>
      <c r="AB2921" s="11"/>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c r="BC2921" s="11"/>
      <c r="BD2921" s="11"/>
      <c r="BE2921" s="11"/>
      <c r="BF2921" s="11"/>
      <c r="BG2921" s="11"/>
      <c r="BH2921" s="11"/>
      <c r="BI2921" s="11"/>
      <c r="BJ2921" s="11"/>
      <c r="BK2921" s="11"/>
      <c r="BL2921" s="11"/>
      <c r="BM2921" s="11"/>
      <c r="BN2921" s="11"/>
      <c r="BO2921" s="11"/>
      <c r="BP2921" s="1" t="str">
        <v>0- Port Costs</v>
      </c>
      <c r="BT2921" s="1" t="str">
        <v>0- Port Value</v>
      </c>
      <c r="BU2921" s="11"/>
    </row>
    <row r="2922" spans="8:73" hidden="1" outlineLevel="1" x14ac:dyDescent="0.3">
      <c r="H2922" s="1" t="str">
        <v>0 - BM Costs</v>
      </c>
      <c r="L2922" s="1" t="str">
        <v>0 - BM Port</v>
      </c>
      <c r="N2922" s="1" t="str">
        <v>0 - Port Assets</v>
      </c>
      <c r="O2922" s="11"/>
      <c r="P2922" s="11"/>
      <c r="Q2922" s="11"/>
      <c r="R2922" s="11"/>
      <c r="S2922" s="11"/>
      <c r="T2922" s="11"/>
      <c r="U2922" s="11"/>
      <c r="V2922" s="11"/>
      <c r="W2922" s="11"/>
      <c r="X2922" s="11"/>
      <c r="Y2922" s="11"/>
      <c r="Z2922" s="11"/>
      <c r="AA2922" s="11"/>
      <c r="AB2922" s="11"/>
      <c r="AC2922" s="11"/>
      <c r="AD2922" s="11"/>
      <c r="AE2922" s="11"/>
      <c r="AF2922" s="11"/>
      <c r="AG2922" s="11"/>
      <c r="AH2922" s="11"/>
      <c r="AI2922" s="11"/>
      <c r="AJ2922" s="11"/>
      <c r="AK2922" s="11"/>
      <c r="AL2922" s="11"/>
      <c r="AM2922" s="11"/>
      <c r="AN2922" s="11"/>
      <c r="AO2922" s="11"/>
      <c r="AP2922" s="11"/>
      <c r="AQ2922" s="11"/>
      <c r="AR2922" s="11"/>
      <c r="AS2922" s="11"/>
      <c r="AT2922" s="11"/>
      <c r="AU2922" s="11"/>
      <c r="AV2922" s="11"/>
      <c r="AW2922" s="11"/>
      <c r="AX2922" s="11"/>
      <c r="AY2922" s="11"/>
      <c r="AZ2922" s="11"/>
      <c r="BA2922" s="11"/>
      <c r="BB2922" s="11"/>
      <c r="BC2922" s="11"/>
      <c r="BD2922" s="11"/>
      <c r="BE2922" s="11"/>
      <c r="BF2922" s="11"/>
      <c r="BG2922" s="11"/>
      <c r="BH2922" s="11"/>
      <c r="BI2922" s="11"/>
      <c r="BJ2922" s="11"/>
      <c r="BK2922" s="11"/>
      <c r="BL2922" s="11"/>
      <c r="BM2922" s="11"/>
      <c r="BN2922" s="11"/>
      <c r="BO2922" s="11"/>
      <c r="BP2922" s="1" t="str">
        <v>0- Port Costs</v>
      </c>
      <c r="BT2922" s="1" t="str">
        <v>0- Port Value</v>
      </c>
      <c r="BU2922" s="11"/>
    </row>
    <row r="2923" spans="8:73" hidden="1" outlineLevel="1" x14ac:dyDescent="0.3">
      <c r="H2923" s="1" t="str">
        <v>0 - BM Costs</v>
      </c>
      <c r="L2923" s="1" t="str">
        <v>0 - BM Port</v>
      </c>
      <c r="N2923" s="1" t="str">
        <v>0 - Port Assets</v>
      </c>
      <c r="O2923" s="11"/>
      <c r="P2923" s="11"/>
      <c r="Q2923" s="11"/>
      <c r="R2923" s="11"/>
      <c r="S2923" s="11"/>
      <c r="T2923" s="11"/>
      <c r="U2923" s="11"/>
      <c r="V2923" s="11"/>
      <c r="W2923" s="11"/>
      <c r="X2923" s="11"/>
      <c r="Y2923" s="11"/>
      <c r="Z2923" s="11"/>
      <c r="AA2923" s="11"/>
      <c r="AB2923" s="11"/>
      <c r="AC2923" s="11"/>
      <c r="AD2923" s="11"/>
      <c r="AE2923" s="11"/>
      <c r="AF2923" s="11"/>
      <c r="AG2923" s="11"/>
      <c r="AH2923" s="11"/>
      <c r="AI2923" s="11"/>
      <c r="AJ2923" s="11"/>
      <c r="AK2923" s="11"/>
      <c r="AL2923" s="11"/>
      <c r="AM2923" s="11"/>
      <c r="AN2923" s="11"/>
      <c r="AO2923" s="11"/>
      <c r="AP2923" s="11"/>
      <c r="AQ2923" s="11"/>
      <c r="AR2923" s="11"/>
      <c r="AS2923" s="11"/>
      <c r="AT2923" s="11"/>
      <c r="AU2923" s="11"/>
      <c r="AV2923" s="11"/>
      <c r="AW2923" s="11"/>
      <c r="AX2923" s="11"/>
      <c r="AY2923" s="11"/>
      <c r="AZ2923" s="11"/>
      <c r="BA2923" s="11"/>
      <c r="BB2923" s="11"/>
      <c r="BC2923" s="11"/>
      <c r="BD2923" s="11"/>
      <c r="BE2923" s="11"/>
      <c r="BF2923" s="11"/>
      <c r="BG2923" s="11"/>
      <c r="BH2923" s="11"/>
      <c r="BI2923" s="11"/>
      <c r="BJ2923" s="11"/>
      <c r="BK2923" s="11"/>
      <c r="BL2923" s="11"/>
      <c r="BM2923" s="11"/>
      <c r="BN2923" s="11"/>
      <c r="BO2923" s="11"/>
      <c r="BP2923" s="1" t="str">
        <v>0- Port Costs</v>
      </c>
      <c r="BT2923" s="1" t="str">
        <v>0- Port Value</v>
      </c>
      <c r="BU2923" s="11"/>
    </row>
    <row r="2924" spans="8:73" hidden="1" outlineLevel="1" x14ac:dyDescent="0.3">
      <c r="H2924" s="1" t="str">
        <v>0 - BM Costs</v>
      </c>
      <c r="L2924" s="1" t="str">
        <v>0 - BM Port</v>
      </c>
      <c r="N2924" s="1" t="str">
        <v>0 - Port Assets</v>
      </c>
      <c r="O2924" s="11"/>
      <c r="P2924" s="11"/>
      <c r="Q2924" s="11"/>
      <c r="R2924" s="11"/>
      <c r="S2924" s="11"/>
      <c r="T2924" s="11"/>
      <c r="U2924" s="11"/>
      <c r="V2924" s="11"/>
      <c r="W2924" s="11"/>
      <c r="X2924" s="11"/>
      <c r="Y2924" s="11"/>
      <c r="Z2924" s="11"/>
      <c r="AA2924" s="11"/>
      <c r="AB2924" s="11"/>
      <c r="AC2924" s="11"/>
      <c r="AD2924" s="11"/>
      <c r="AE2924" s="11"/>
      <c r="AF2924" s="11"/>
      <c r="AG2924" s="11"/>
      <c r="AH2924" s="11"/>
      <c r="AI2924" s="11"/>
      <c r="AJ2924" s="11"/>
      <c r="AK2924" s="11"/>
      <c r="AL2924" s="11"/>
      <c r="AM2924" s="11"/>
      <c r="AN2924" s="11"/>
      <c r="AO2924" s="11"/>
      <c r="AP2924" s="11"/>
      <c r="AQ2924" s="11"/>
      <c r="AR2924" s="11"/>
      <c r="AS2924" s="11"/>
      <c r="AT2924" s="11"/>
      <c r="AU2924" s="11"/>
      <c r="AV2924" s="11"/>
      <c r="AW2924" s="11"/>
      <c r="AX2924" s="11"/>
      <c r="AY2924" s="11"/>
      <c r="AZ2924" s="11"/>
      <c r="BA2924" s="11"/>
      <c r="BB2924" s="11"/>
      <c r="BC2924" s="11"/>
      <c r="BD2924" s="11"/>
      <c r="BE2924" s="11"/>
      <c r="BF2924" s="11"/>
      <c r="BG2924" s="11"/>
      <c r="BH2924" s="11"/>
      <c r="BI2924" s="11"/>
      <c r="BJ2924" s="11"/>
      <c r="BK2924" s="11"/>
      <c r="BL2924" s="11"/>
      <c r="BM2924" s="11"/>
      <c r="BN2924" s="11"/>
      <c r="BO2924" s="11"/>
      <c r="BP2924" s="1" t="str">
        <v>0- Port Costs</v>
      </c>
      <c r="BT2924" s="1" t="str">
        <v>0- Port Value</v>
      </c>
      <c r="BU2924" s="11"/>
    </row>
    <row r="2925" spans="8:73" hidden="1" outlineLevel="1" x14ac:dyDescent="0.3">
      <c r="H2925" s="1" t="str">
        <v>0 - BM Costs</v>
      </c>
      <c r="L2925" s="1" t="str">
        <v>0 - BM Port</v>
      </c>
      <c r="N2925" s="1" t="str">
        <v>0 - Port Assets</v>
      </c>
      <c r="O2925" s="11"/>
      <c r="P2925" s="11"/>
      <c r="Q2925" s="11"/>
      <c r="R2925" s="11"/>
      <c r="S2925" s="11"/>
      <c r="T2925" s="11"/>
      <c r="U2925" s="11"/>
      <c r="V2925" s="11"/>
      <c r="W2925" s="11"/>
      <c r="X2925" s="11"/>
      <c r="Y2925" s="11"/>
      <c r="Z2925" s="11"/>
      <c r="AA2925" s="11"/>
      <c r="AB2925" s="11"/>
      <c r="AC2925" s="11"/>
      <c r="AD2925" s="11"/>
      <c r="AE2925" s="11"/>
      <c r="AF2925" s="11"/>
      <c r="AG2925" s="11"/>
      <c r="AH2925" s="11"/>
      <c r="AI2925" s="11"/>
      <c r="AJ2925" s="11"/>
      <c r="AK2925" s="11"/>
      <c r="AL2925" s="11"/>
      <c r="AM2925" s="11"/>
      <c r="AN2925" s="11"/>
      <c r="AO2925" s="11"/>
      <c r="AP2925" s="11"/>
      <c r="AQ2925" s="11"/>
      <c r="AR2925" s="11"/>
      <c r="AS2925" s="11"/>
      <c r="AT2925" s="11"/>
      <c r="AU2925" s="11"/>
      <c r="AV2925" s="11"/>
      <c r="AW2925" s="11"/>
      <c r="AX2925" s="11"/>
      <c r="AY2925" s="11"/>
      <c r="AZ2925" s="11"/>
      <c r="BA2925" s="11"/>
      <c r="BB2925" s="11"/>
      <c r="BC2925" s="11"/>
      <c r="BD2925" s="11"/>
      <c r="BE2925" s="11"/>
      <c r="BF2925" s="11"/>
      <c r="BG2925" s="11"/>
      <c r="BH2925" s="11"/>
      <c r="BI2925" s="11"/>
      <c r="BJ2925" s="11"/>
      <c r="BK2925" s="11"/>
      <c r="BL2925" s="11"/>
      <c r="BM2925" s="11"/>
      <c r="BN2925" s="11"/>
      <c r="BO2925" s="11"/>
      <c r="BP2925" s="1" t="str">
        <v>0- Port Costs</v>
      </c>
      <c r="BT2925" s="1" t="str">
        <v>0- Port Value</v>
      </c>
      <c r="BU2925" s="11"/>
    </row>
    <row r="2926" spans="8:73" hidden="1" outlineLevel="1" x14ac:dyDescent="0.3">
      <c r="H2926" s="1" t="str">
        <v>0 - BM Costs</v>
      </c>
      <c r="L2926" s="1" t="str">
        <v>0 - BM Port</v>
      </c>
      <c r="N2926" s="1" t="str">
        <v>0 - Port Assets</v>
      </c>
      <c r="O2926" s="11"/>
      <c r="P2926" s="11"/>
      <c r="Q2926" s="11"/>
      <c r="R2926" s="11"/>
      <c r="S2926" s="11"/>
      <c r="T2926" s="11"/>
      <c r="U2926" s="11"/>
      <c r="V2926" s="11"/>
      <c r="W2926" s="11"/>
      <c r="X2926" s="11"/>
      <c r="Y2926" s="11"/>
      <c r="Z2926" s="11"/>
      <c r="AA2926" s="11"/>
      <c r="AB2926" s="11"/>
      <c r="AC2926" s="11"/>
      <c r="AD2926" s="11"/>
      <c r="AE2926" s="11"/>
      <c r="AF2926" s="11"/>
      <c r="AG2926" s="11"/>
      <c r="AH2926" s="11"/>
      <c r="AI2926" s="11"/>
      <c r="AJ2926" s="11"/>
      <c r="AK2926" s="11"/>
      <c r="AL2926" s="11"/>
      <c r="AM2926" s="11"/>
      <c r="AN2926" s="11"/>
      <c r="AO2926" s="11"/>
      <c r="AP2926" s="11"/>
      <c r="AQ2926" s="11"/>
      <c r="AR2926" s="11"/>
      <c r="AS2926" s="11"/>
      <c r="AT2926" s="11"/>
      <c r="AU2926" s="11"/>
      <c r="AV2926" s="11"/>
      <c r="AW2926" s="11"/>
      <c r="AX2926" s="11"/>
      <c r="AY2926" s="11"/>
      <c r="AZ2926" s="11"/>
      <c r="BA2926" s="11"/>
      <c r="BB2926" s="11"/>
      <c r="BC2926" s="11"/>
      <c r="BD2926" s="11"/>
      <c r="BE2926" s="11"/>
      <c r="BF2926" s="11"/>
      <c r="BG2926" s="11"/>
      <c r="BH2926" s="11"/>
      <c r="BI2926" s="11"/>
      <c r="BJ2926" s="11"/>
      <c r="BK2926" s="11"/>
      <c r="BL2926" s="11"/>
      <c r="BM2926" s="11"/>
      <c r="BN2926" s="11"/>
      <c r="BO2926" s="11"/>
      <c r="BP2926" s="1" t="str">
        <v>0- Port Costs</v>
      </c>
      <c r="BT2926" s="1" t="str">
        <v>0- Port Value</v>
      </c>
      <c r="BU2926" s="11"/>
    </row>
    <row r="2927" spans="8:73" hidden="1" outlineLevel="1" x14ac:dyDescent="0.3">
      <c r="H2927" s="1" t="str">
        <v>0 - BM Costs</v>
      </c>
      <c r="L2927" s="1" t="str">
        <v>0 - BM Port</v>
      </c>
      <c r="N2927" s="1" t="str">
        <v>0 - Port Assets</v>
      </c>
      <c r="O2927" s="11"/>
      <c r="P2927" s="11"/>
      <c r="Q2927" s="11"/>
      <c r="R2927" s="11"/>
      <c r="S2927" s="11"/>
      <c r="T2927" s="11"/>
      <c r="U2927" s="11"/>
      <c r="V2927" s="11"/>
      <c r="W2927" s="11"/>
      <c r="X2927" s="11"/>
      <c r="Y2927" s="11"/>
      <c r="Z2927" s="11"/>
      <c r="AA2927" s="11"/>
      <c r="AB2927" s="11"/>
      <c r="AC2927" s="11"/>
      <c r="AD2927" s="11"/>
      <c r="AE2927" s="11"/>
      <c r="AF2927" s="11"/>
      <c r="AG2927" s="11"/>
      <c r="AH2927" s="11"/>
      <c r="AI2927" s="11"/>
      <c r="AJ2927" s="11"/>
      <c r="AK2927" s="11"/>
      <c r="AL2927" s="11"/>
      <c r="AM2927" s="11"/>
      <c r="AN2927" s="11"/>
      <c r="AO2927" s="11"/>
      <c r="AP2927" s="11"/>
      <c r="AQ2927" s="11"/>
      <c r="AR2927" s="11"/>
      <c r="AS2927" s="11"/>
      <c r="AT2927" s="11"/>
      <c r="AU2927" s="11"/>
      <c r="AV2927" s="11"/>
      <c r="AW2927" s="11"/>
      <c r="AX2927" s="11"/>
      <c r="AY2927" s="11"/>
      <c r="AZ2927" s="11"/>
      <c r="BA2927" s="11"/>
      <c r="BB2927" s="11"/>
      <c r="BC2927" s="11"/>
      <c r="BD2927" s="11"/>
      <c r="BE2927" s="11"/>
      <c r="BF2927" s="11"/>
      <c r="BG2927" s="11"/>
      <c r="BH2927" s="11"/>
      <c r="BI2927" s="11"/>
      <c r="BJ2927" s="11"/>
      <c r="BK2927" s="11"/>
      <c r="BL2927" s="11"/>
      <c r="BM2927" s="11"/>
      <c r="BN2927" s="11"/>
      <c r="BO2927" s="11"/>
      <c r="BP2927" s="1" t="str">
        <v>0- Port Costs</v>
      </c>
      <c r="BT2927" s="1" t="str">
        <v>0- Port Value</v>
      </c>
      <c r="BU2927" s="11"/>
    </row>
    <row r="2928" spans="8:73" hidden="1" outlineLevel="1" x14ac:dyDescent="0.3">
      <c r="H2928" s="1" t="str">
        <v>0 - BM Costs</v>
      </c>
      <c r="L2928" s="1" t="str">
        <v>0 - BM Port</v>
      </c>
      <c r="N2928" s="1" t="str">
        <v>0 - Port Assets</v>
      </c>
      <c r="O2928" s="11"/>
      <c r="P2928" s="11"/>
      <c r="Q2928" s="11"/>
      <c r="R2928" s="11"/>
      <c r="S2928" s="11"/>
      <c r="T2928" s="11"/>
      <c r="U2928" s="11"/>
      <c r="V2928" s="11"/>
      <c r="W2928" s="11"/>
      <c r="X2928" s="11"/>
      <c r="Y2928" s="11"/>
      <c r="Z2928" s="11"/>
      <c r="AA2928" s="11"/>
      <c r="AB2928" s="11"/>
      <c r="AC2928" s="11"/>
      <c r="AD2928" s="11"/>
      <c r="AE2928" s="11"/>
      <c r="AF2928" s="11"/>
      <c r="AG2928" s="11"/>
      <c r="AH2928" s="11"/>
      <c r="AI2928" s="11"/>
      <c r="AJ2928" s="11"/>
      <c r="AK2928" s="11"/>
      <c r="AL2928" s="11"/>
      <c r="AM2928" s="11"/>
      <c r="AN2928" s="11"/>
      <c r="AO2928" s="11"/>
      <c r="AP2928" s="11"/>
      <c r="AQ2928" s="11"/>
      <c r="AR2928" s="11"/>
      <c r="AS2928" s="11"/>
      <c r="AT2928" s="11"/>
      <c r="AU2928" s="11"/>
      <c r="AV2928" s="11"/>
      <c r="AW2928" s="11"/>
      <c r="AX2928" s="11"/>
      <c r="AY2928" s="11"/>
      <c r="AZ2928" s="11"/>
      <c r="BA2928" s="11"/>
      <c r="BB2928" s="11"/>
      <c r="BC2928" s="11"/>
      <c r="BD2928" s="11"/>
      <c r="BE2928" s="11"/>
      <c r="BF2928" s="11"/>
      <c r="BG2928" s="11"/>
      <c r="BH2928" s="11"/>
      <c r="BI2928" s="11"/>
      <c r="BJ2928" s="11"/>
      <c r="BK2928" s="11"/>
      <c r="BL2928" s="11"/>
      <c r="BM2928" s="11"/>
      <c r="BN2928" s="11"/>
      <c r="BO2928" s="11"/>
      <c r="BP2928" s="1" t="str">
        <v>0- Port Costs</v>
      </c>
      <c r="BT2928" s="1" t="str">
        <v>0- Port Value</v>
      </c>
      <c r="BU2928" s="11"/>
    </row>
    <row r="2929" spans="8:73" hidden="1" outlineLevel="1" x14ac:dyDescent="0.3">
      <c r="H2929" s="1" t="str">
        <v>0 - BM Costs</v>
      </c>
      <c r="L2929" s="1" t="str">
        <v>0 - BM Port</v>
      </c>
      <c r="N2929" s="1" t="str">
        <v>0 - Port Assets</v>
      </c>
      <c r="O2929" s="11"/>
      <c r="P2929" s="11"/>
      <c r="Q2929" s="11"/>
      <c r="R2929" s="11"/>
      <c r="S2929" s="11"/>
      <c r="T2929" s="11"/>
      <c r="U2929" s="11"/>
      <c r="V2929" s="11"/>
      <c r="W2929" s="11"/>
      <c r="X2929" s="11"/>
      <c r="Y2929" s="11"/>
      <c r="Z2929" s="11"/>
      <c r="AA2929" s="11"/>
      <c r="AB2929" s="11"/>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c r="BC2929" s="11"/>
      <c r="BD2929" s="11"/>
      <c r="BE2929" s="11"/>
      <c r="BF2929" s="11"/>
      <c r="BG2929" s="11"/>
      <c r="BH2929" s="11"/>
      <c r="BI2929" s="11"/>
      <c r="BJ2929" s="11"/>
      <c r="BK2929" s="11"/>
      <c r="BL2929" s="11"/>
      <c r="BM2929" s="11"/>
      <c r="BN2929" s="11"/>
      <c r="BO2929" s="11"/>
      <c r="BP2929" s="1" t="str">
        <v>0- Port Costs</v>
      </c>
      <c r="BT2929" s="1" t="str">
        <v>0- Port Value</v>
      </c>
      <c r="BU2929" s="11"/>
    </row>
    <row r="2930" spans="8:73" hidden="1" outlineLevel="1" x14ac:dyDescent="0.3">
      <c r="H2930" s="1" t="str">
        <v>0 - BM Costs</v>
      </c>
      <c r="L2930" s="1" t="str">
        <v>0 - BM Port</v>
      </c>
      <c r="N2930" s="1" t="str">
        <v>0 - Port Assets</v>
      </c>
      <c r="O2930" s="11"/>
      <c r="P2930" s="11"/>
      <c r="Q2930" s="11"/>
      <c r="R2930" s="11"/>
      <c r="S2930" s="11"/>
      <c r="T2930" s="11"/>
      <c r="U2930" s="11"/>
      <c r="V2930" s="11"/>
      <c r="W2930" s="11"/>
      <c r="X2930" s="11"/>
      <c r="Y2930" s="11"/>
      <c r="Z2930" s="11"/>
      <c r="AA2930" s="11"/>
      <c r="AB2930" s="11"/>
      <c r="AC2930" s="11"/>
      <c r="AD2930" s="11"/>
      <c r="AE2930" s="11"/>
      <c r="AF2930" s="11"/>
      <c r="AG2930" s="11"/>
      <c r="AH2930" s="11"/>
      <c r="AI2930" s="11"/>
      <c r="AJ2930" s="11"/>
      <c r="AK2930" s="11"/>
      <c r="AL2930" s="11"/>
      <c r="AM2930" s="11"/>
      <c r="AN2930" s="11"/>
      <c r="AO2930" s="11"/>
      <c r="AP2930" s="11"/>
      <c r="AQ2930" s="11"/>
      <c r="AR2930" s="11"/>
      <c r="AS2930" s="11"/>
      <c r="AT2930" s="11"/>
      <c r="AU2930" s="11"/>
      <c r="AV2930" s="11"/>
      <c r="AW2930" s="11"/>
      <c r="AX2930" s="11"/>
      <c r="AY2930" s="11"/>
      <c r="AZ2930" s="11"/>
      <c r="BA2930" s="11"/>
      <c r="BB2930" s="11"/>
      <c r="BC2930" s="11"/>
      <c r="BD2930" s="11"/>
      <c r="BE2930" s="11"/>
      <c r="BF2930" s="11"/>
      <c r="BG2930" s="11"/>
      <c r="BH2930" s="11"/>
      <c r="BI2930" s="11"/>
      <c r="BJ2930" s="11"/>
      <c r="BK2930" s="11"/>
      <c r="BL2930" s="11"/>
      <c r="BM2930" s="11"/>
      <c r="BN2930" s="11"/>
      <c r="BO2930" s="11"/>
      <c r="BP2930" s="1" t="str">
        <v>0- Port Costs</v>
      </c>
      <c r="BT2930" s="1" t="str">
        <v>0- Port Value</v>
      </c>
      <c r="BU2930" s="11"/>
    </row>
    <row r="2931" spans="8:73" hidden="1" outlineLevel="1" x14ac:dyDescent="0.3">
      <c r="H2931" s="1" t="str">
        <v>0 - BM Costs</v>
      </c>
      <c r="L2931" s="1" t="str">
        <v>0 - BM Port</v>
      </c>
      <c r="N2931" s="1" t="str">
        <v>0 - Port Assets</v>
      </c>
      <c r="O2931" s="11"/>
      <c r="P2931" s="11"/>
      <c r="Q2931" s="11"/>
      <c r="R2931" s="11"/>
      <c r="S2931" s="11"/>
      <c r="T2931" s="11"/>
      <c r="U2931" s="11"/>
      <c r="V2931" s="11"/>
      <c r="W2931" s="11"/>
      <c r="X2931" s="11"/>
      <c r="Y2931" s="11"/>
      <c r="Z2931" s="11"/>
      <c r="AA2931" s="11"/>
      <c r="AB2931" s="11"/>
      <c r="AC2931" s="11"/>
      <c r="AD2931" s="11"/>
      <c r="AE2931" s="11"/>
      <c r="AF2931" s="11"/>
      <c r="AG2931" s="11"/>
      <c r="AH2931" s="11"/>
      <c r="AI2931" s="11"/>
      <c r="AJ2931" s="11"/>
      <c r="AK2931" s="11"/>
      <c r="AL2931" s="11"/>
      <c r="AM2931" s="11"/>
      <c r="AN2931" s="11"/>
      <c r="AO2931" s="11"/>
      <c r="AP2931" s="11"/>
      <c r="AQ2931" s="11"/>
      <c r="AR2931" s="11"/>
      <c r="AS2931" s="11"/>
      <c r="AT2931" s="11"/>
      <c r="AU2931" s="11"/>
      <c r="AV2931" s="11"/>
      <c r="AW2931" s="11"/>
      <c r="AX2931" s="11"/>
      <c r="AY2931" s="11"/>
      <c r="AZ2931" s="11"/>
      <c r="BA2931" s="11"/>
      <c r="BB2931" s="11"/>
      <c r="BC2931" s="11"/>
      <c r="BD2931" s="11"/>
      <c r="BE2931" s="11"/>
      <c r="BF2931" s="11"/>
      <c r="BG2931" s="11"/>
      <c r="BH2931" s="11"/>
      <c r="BI2931" s="11"/>
      <c r="BJ2931" s="11"/>
      <c r="BK2931" s="11"/>
      <c r="BL2931" s="11"/>
      <c r="BM2931" s="11"/>
      <c r="BN2931" s="11"/>
      <c r="BO2931" s="11"/>
      <c r="BP2931" s="1" t="str">
        <v>0- Port Costs</v>
      </c>
      <c r="BT2931" s="1" t="str">
        <v>0- Port Value</v>
      </c>
      <c r="BU2931" s="11"/>
    </row>
    <row r="2932" spans="8:73" hidden="1" outlineLevel="1" x14ac:dyDescent="0.3">
      <c r="H2932" s="1" t="str">
        <v>0 - BM Costs</v>
      </c>
      <c r="L2932" s="1" t="str">
        <v>0 - BM Port</v>
      </c>
      <c r="N2932" s="1" t="str">
        <v>0 - Port Assets</v>
      </c>
      <c r="O2932" s="11"/>
      <c r="P2932" s="11"/>
      <c r="Q2932" s="11"/>
      <c r="R2932" s="11"/>
      <c r="S2932" s="11"/>
      <c r="T2932" s="11"/>
      <c r="U2932" s="11"/>
      <c r="V2932" s="11"/>
      <c r="W2932" s="11"/>
      <c r="X2932" s="11"/>
      <c r="Y2932" s="11"/>
      <c r="Z2932" s="11"/>
      <c r="AA2932" s="11"/>
      <c r="AB2932" s="11"/>
      <c r="AC2932" s="11"/>
      <c r="AD2932" s="11"/>
      <c r="AE2932" s="11"/>
      <c r="AF2932" s="11"/>
      <c r="AG2932" s="11"/>
      <c r="AH2932" s="11"/>
      <c r="AI2932" s="11"/>
      <c r="AJ2932" s="11"/>
      <c r="AK2932" s="11"/>
      <c r="AL2932" s="11"/>
      <c r="AM2932" s="11"/>
      <c r="AN2932" s="11"/>
      <c r="AO2932" s="11"/>
      <c r="AP2932" s="11"/>
      <c r="AQ2932" s="11"/>
      <c r="AR2932" s="11"/>
      <c r="AS2932" s="11"/>
      <c r="AT2932" s="11"/>
      <c r="AU2932" s="11"/>
      <c r="AV2932" s="11"/>
      <c r="AW2932" s="11"/>
      <c r="AX2932" s="11"/>
      <c r="AY2932" s="11"/>
      <c r="AZ2932" s="11"/>
      <c r="BA2932" s="11"/>
      <c r="BB2932" s="11"/>
      <c r="BC2932" s="11"/>
      <c r="BD2932" s="11"/>
      <c r="BE2932" s="11"/>
      <c r="BF2932" s="11"/>
      <c r="BG2932" s="11"/>
      <c r="BH2932" s="11"/>
      <c r="BI2932" s="11"/>
      <c r="BJ2932" s="11"/>
      <c r="BK2932" s="11"/>
      <c r="BL2932" s="11"/>
      <c r="BM2932" s="11"/>
      <c r="BN2932" s="11"/>
      <c r="BO2932" s="11"/>
      <c r="BP2932" s="1" t="str">
        <v>0- Port Costs</v>
      </c>
      <c r="BT2932" s="1" t="str">
        <v>0- Port Value</v>
      </c>
      <c r="BU2932" s="11"/>
    </row>
    <row r="2933" spans="8:73" hidden="1" outlineLevel="1" x14ac:dyDescent="0.3">
      <c r="H2933" s="1" t="str">
        <v>0 - BM Costs</v>
      </c>
      <c r="L2933" s="1" t="str">
        <v>0 - BM Port</v>
      </c>
      <c r="N2933" s="1" t="str">
        <v>0 - Port Assets</v>
      </c>
      <c r="O2933" s="11"/>
      <c r="P2933" s="11"/>
      <c r="Q2933" s="11"/>
      <c r="R2933" s="11"/>
      <c r="S2933" s="11"/>
      <c r="T2933" s="11"/>
      <c r="U2933" s="11"/>
      <c r="V2933" s="11"/>
      <c r="W2933" s="11"/>
      <c r="X2933" s="11"/>
      <c r="Y2933" s="11"/>
      <c r="Z2933" s="11"/>
      <c r="AA2933" s="11"/>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c r="BC2933" s="11"/>
      <c r="BD2933" s="11"/>
      <c r="BE2933" s="11"/>
      <c r="BF2933" s="11"/>
      <c r="BG2933" s="11"/>
      <c r="BH2933" s="11"/>
      <c r="BI2933" s="11"/>
      <c r="BJ2933" s="11"/>
      <c r="BK2933" s="11"/>
      <c r="BL2933" s="11"/>
      <c r="BM2933" s="11"/>
      <c r="BN2933" s="11"/>
      <c r="BO2933" s="11"/>
      <c r="BP2933" s="1" t="str">
        <v>0- Port Costs</v>
      </c>
      <c r="BT2933" s="1" t="str">
        <v>0- Port Value</v>
      </c>
      <c r="BU2933" s="11"/>
    </row>
    <row r="2934" spans="8:73" hidden="1" outlineLevel="1" x14ac:dyDescent="0.3">
      <c r="H2934" s="1" t="str">
        <v>0 - BM Costs</v>
      </c>
      <c r="L2934" s="1" t="str">
        <v>0 - BM Port</v>
      </c>
      <c r="N2934" s="1" t="str">
        <v>0 - Port Assets</v>
      </c>
      <c r="O2934" s="11"/>
      <c r="P2934" s="11"/>
      <c r="Q2934" s="11"/>
      <c r="R2934" s="11"/>
      <c r="S2934" s="11"/>
      <c r="T2934" s="11"/>
      <c r="U2934" s="11"/>
      <c r="V2934" s="11"/>
      <c r="W2934" s="11"/>
      <c r="X2934" s="11"/>
      <c r="Y2934" s="11"/>
      <c r="Z2934" s="11"/>
      <c r="AA2934" s="11"/>
      <c r="AB2934" s="11"/>
      <c r="AC2934" s="11"/>
      <c r="AD2934" s="11"/>
      <c r="AE2934" s="11"/>
      <c r="AF2934" s="11"/>
      <c r="AG2934" s="11"/>
      <c r="AH2934" s="11"/>
      <c r="AI2934" s="11"/>
      <c r="AJ2934" s="11"/>
      <c r="AK2934" s="11"/>
      <c r="AL2934" s="11"/>
      <c r="AM2934" s="11"/>
      <c r="AN2934" s="11"/>
      <c r="AO2934" s="11"/>
      <c r="AP2934" s="11"/>
      <c r="AQ2934" s="11"/>
      <c r="AR2934" s="11"/>
      <c r="AS2934" s="11"/>
      <c r="AT2934" s="11"/>
      <c r="AU2934" s="11"/>
      <c r="AV2934" s="11"/>
      <c r="AW2934" s="11"/>
      <c r="AX2934" s="11"/>
      <c r="AY2934" s="11"/>
      <c r="AZ2934" s="11"/>
      <c r="BA2934" s="11"/>
      <c r="BB2934" s="11"/>
      <c r="BC2934" s="11"/>
      <c r="BD2934" s="11"/>
      <c r="BE2934" s="11"/>
      <c r="BF2934" s="11"/>
      <c r="BG2934" s="11"/>
      <c r="BH2934" s="11"/>
      <c r="BI2934" s="11"/>
      <c r="BJ2934" s="11"/>
      <c r="BK2934" s="11"/>
      <c r="BL2934" s="11"/>
      <c r="BM2934" s="11"/>
      <c r="BN2934" s="11"/>
      <c r="BO2934" s="11"/>
      <c r="BP2934" s="1" t="str">
        <v>0- Port Costs</v>
      </c>
      <c r="BT2934" s="1" t="str">
        <v>0- Port Value</v>
      </c>
      <c r="BU2934" s="11"/>
    </row>
    <row r="2935" spans="8:73" hidden="1" outlineLevel="1" x14ac:dyDescent="0.3">
      <c r="H2935" s="1" t="str">
        <v>0 - BM Costs</v>
      </c>
      <c r="L2935" s="1" t="str">
        <v>0 - BM Port</v>
      </c>
      <c r="N2935" s="1" t="str">
        <v>0 - Port Assets</v>
      </c>
      <c r="O2935" s="11"/>
      <c r="P2935" s="11"/>
      <c r="Q2935" s="11"/>
      <c r="R2935" s="11"/>
      <c r="S2935" s="11"/>
      <c r="T2935" s="11"/>
      <c r="U2935" s="11"/>
      <c r="V2935" s="11"/>
      <c r="W2935" s="11"/>
      <c r="X2935" s="11"/>
      <c r="Y2935" s="11"/>
      <c r="Z2935" s="11"/>
      <c r="AA2935" s="11"/>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c r="BC2935" s="11"/>
      <c r="BD2935" s="11"/>
      <c r="BE2935" s="11"/>
      <c r="BF2935" s="11"/>
      <c r="BG2935" s="11"/>
      <c r="BH2935" s="11"/>
      <c r="BI2935" s="11"/>
      <c r="BJ2935" s="11"/>
      <c r="BK2935" s="11"/>
      <c r="BL2935" s="11"/>
      <c r="BM2935" s="11"/>
      <c r="BN2935" s="11"/>
      <c r="BO2935" s="11"/>
      <c r="BP2935" s="1" t="str">
        <v>0- Port Costs</v>
      </c>
      <c r="BT2935" s="1" t="str">
        <v>0- Port Value</v>
      </c>
      <c r="BU2935" s="11"/>
    </row>
    <row r="2936" spans="8:73" hidden="1" outlineLevel="1" x14ac:dyDescent="0.3">
      <c r="H2936" s="1" t="str">
        <v>0 - BM Costs</v>
      </c>
      <c r="L2936" s="1" t="str">
        <v>0 - BM Port</v>
      </c>
      <c r="N2936" s="1" t="str">
        <v>0 - Port Assets</v>
      </c>
      <c r="O2936" s="11"/>
      <c r="P2936" s="11"/>
      <c r="Q2936" s="11"/>
      <c r="R2936" s="11"/>
      <c r="S2936" s="11"/>
      <c r="T2936" s="11"/>
      <c r="U2936" s="11"/>
      <c r="V2936" s="11"/>
      <c r="W2936" s="11"/>
      <c r="X2936" s="11"/>
      <c r="Y2936" s="11"/>
      <c r="Z2936" s="11"/>
      <c r="AA2936" s="11"/>
      <c r="AB2936" s="11"/>
      <c r="AC2936" s="11"/>
      <c r="AD2936" s="11"/>
      <c r="AE2936" s="11"/>
      <c r="AF2936" s="11"/>
      <c r="AG2936" s="11"/>
      <c r="AH2936" s="11"/>
      <c r="AI2936" s="11"/>
      <c r="AJ2936" s="11"/>
      <c r="AK2936" s="11"/>
      <c r="AL2936" s="11"/>
      <c r="AM2936" s="11"/>
      <c r="AN2936" s="11"/>
      <c r="AO2936" s="11"/>
      <c r="AP2936" s="11"/>
      <c r="AQ2936" s="11"/>
      <c r="AR2936" s="11"/>
      <c r="AS2936" s="11"/>
      <c r="AT2936" s="11"/>
      <c r="AU2936" s="11"/>
      <c r="AV2936" s="11"/>
      <c r="AW2936" s="11"/>
      <c r="AX2936" s="11"/>
      <c r="AY2936" s="11"/>
      <c r="AZ2936" s="11"/>
      <c r="BA2936" s="11"/>
      <c r="BB2936" s="11"/>
      <c r="BC2936" s="11"/>
      <c r="BD2936" s="11"/>
      <c r="BE2936" s="11"/>
      <c r="BF2936" s="11"/>
      <c r="BG2936" s="11"/>
      <c r="BH2936" s="11"/>
      <c r="BI2936" s="11"/>
      <c r="BJ2936" s="11"/>
      <c r="BK2936" s="11"/>
      <c r="BL2936" s="11"/>
      <c r="BM2936" s="11"/>
      <c r="BN2936" s="11"/>
      <c r="BO2936" s="11"/>
      <c r="BP2936" s="1" t="str">
        <v>0- Port Costs</v>
      </c>
      <c r="BT2936" s="1" t="str">
        <v>0- Port Value</v>
      </c>
      <c r="BU2936" s="11"/>
    </row>
    <row r="2937" spans="8:73" hidden="1" outlineLevel="1" x14ac:dyDescent="0.3">
      <c r="H2937" s="1" t="str">
        <v>0 - BM Costs</v>
      </c>
      <c r="L2937" s="1" t="str">
        <v>0 - BM Port</v>
      </c>
      <c r="N2937" s="1" t="str">
        <v>0 - Port Assets</v>
      </c>
      <c r="O2937" s="11"/>
      <c r="P2937" s="11"/>
      <c r="Q2937" s="11"/>
      <c r="R2937" s="11"/>
      <c r="S2937" s="11"/>
      <c r="T2937" s="11"/>
      <c r="U2937" s="11"/>
      <c r="V2937" s="11"/>
      <c r="W2937" s="11"/>
      <c r="X2937" s="11"/>
      <c r="Y2937" s="11"/>
      <c r="Z2937" s="11"/>
      <c r="AA2937" s="11"/>
      <c r="AB2937" s="11"/>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c r="BC2937" s="11"/>
      <c r="BD2937" s="11"/>
      <c r="BE2937" s="11"/>
      <c r="BF2937" s="11"/>
      <c r="BG2937" s="11"/>
      <c r="BH2937" s="11"/>
      <c r="BI2937" s="11"/>
      <c r="BJ2937" s="11"/>
      <c r="BK2937" s="11"/>
      <c r="BL2937" s="11"/>
      <c r="BM2937" s="11"/>
      <c r="BN2937" s="11"/>
      <c r="BO2937" s="11"/>
      <c r="BP2937" s="1" t="str">
        <v>0- Port Costs</v>
      </c>
      <c r="BT2937" s="1" t="str">
        <v>0- Port Value</v>
      </c>
      <c r="BU2937" s="11"/>
    </row>
    <row r="2938" spans="8:73" hidden="1" outlineLevel="1" x14ac:dyDescent="0.3">
      <c r="H2938" s="1" t="str">
        <v>0 - BM Costs</v>
      </c>
      <c r="L2938" s="1" t="str">
        <v>0 - BM Port</v>
      </c>
      <c r="N2938" s="1" t="str">
        <v>0 - Port Assets</v>
      </c>
      <c r="O2938" s="11"/>
      <c r="P2938" s="11"/>
      <c r="Q2938" s="11"/>
      <c r="R2938" s="11"/>
      <c r="S2938" s="11"/>
      <c r="T2938" s="11"/>
      <c r="U2938" s="11"/>
      <c r="V2938" s="11"/>
      <c r="W2938" s="11"/>
      <c r="X2938" s="11"/>
      <c r="Y2938" s="11"/>
      <c r="Z2938" s="11"/>
      <c r="AA2938" s="11"/>
      <c r="AB2938" s="11"/>
      <c r="AC2938" s="11"/>
      <c r="AD2938" s="11"/>
      <c r="AE2938" s="11"/>
      <c r="AF2938" s="11"/>
      <c r="AG2938" s="11"/>
      <c r="AH2938" s="11"/>
      <c r="AI2938" s="11"/>
      <c r="AJ2938" s="11"/>
      <c r="AK2938" s="11"/>
      <c r="AL2938" s="11"/>
      <c r="AM2938" s="11"/>
      <c r="AN2938" s="11"/>
      <c r="AO2938" s="11"/>
      <c r="AP2938" s="11"/>
      <c r="AQ2938" s="11"/>
      <c r="AR2938" s="11"/>
      <c r="AS2938" s="11"/>
      <c r="AT2938" s="11"/>
      <c r="AU2938" s="11"/>
      <c r="AV2938" s="11"/>
      <c r="AW2938" s="11"/>
      <c r="AX2938" s="11"/>
      <c r="AY2938" s="11"/>
      <c r="AZ2938" s="11"/>
      <c r="BA2938" s="11"/>
      <c r="BB2938" s="11"/>
      <c r="BC2938" s="11"/>
      <c r="BD2938" s="11"/>
      <c r="BE2938" s="11"/>
      <c r="BF2938" s="11"/>
      <c r="BG2938" s="11"/>
      <c r="BH2938" s="11"/>
      <c r="BI2938" s="11"/>
      <c r="BJ2938" s="11"/>
      <c r="BK2938" s="11"/>
      <c r="BL2938" s="11"/>
      <c r="BM2938" s="11"/>
      <c r="BN2938" s="11"/>
      <c r="BO2938" s="11"/>
      <c r="BP2938" s="1" t="str">
        <v>0- Port Costs</v>
      </c>
      <c r="BT2938" s="1" t="str">
        <v>0- Port Value</v>
      </c>
      <c r="BU2938" s="11"/>
    </row>
    <row r="2939" spans="8:73" hidden="1" outlineLevel="1" x14ac:dyDescent="0.3">
      <c r="H2939" s="1" t="str">
        <v>0 - BM Costs</v>
      </c>
      <c r="L2939" s="1" t="str">
        <v>0 - BM Port</v>
      </c>
      <c r="N2939" s="1" t="str">
        <v>0 - Port Assets</v>
      </c>
      <c r="O2939" s="11"/>
      <c r="P2939" s="11"/>
      <c r="Q2939" s="11"/>
      <c r="R2939" s="11"/>
      <c r="S2939" s="11"/>
      <c r="T2939" s="11"/>
      <c r="U2939" s="11"/>
      <c r="V2939" s="11"/>
      <c r="W2939" s="11"/>
      <c r="X2939" s="11"/>
      <c r="Y2939" s="11"/>
      <c r="Z2939" s="11"/>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c r="BC2939" s="11"/>
      <c r="BD2939" s="11"/>
      <c r="BE2939" s="11"/>
      <c r="BF2939" s="11"/>
      <c r="BG2939" s="11"/>
      <c r="BH2939" s="11"/>
      <c r="BI2939" s="11"/>
      <c r="BJ2939" s="11"/>
      <c r="BK2939" s="11"/>
      <c r="BL2939" s="11"/>
      <c r="BM2939" s="11"/>
      <c r="BN2939" s="11"/>
      <c r="BO2939" s="11"/>
      <c r="BP2939" s="1" t="str">
        <v>0- Port Costs</v>
      </c>
      <c r="BT2939" s="1" t="str">
        <v>0- Port Value</v>
      </c>
      <c r="BU2939" s="11"/>
    </row>
    <row r="2940" spans="8:73" hidden="1" outlineLevel="1" x14ac:dyDescent="0.3">
      <c r="H2940" s="1" t="str">
        <v>0 - BM Costs</v>
      </c>
      <c r="L2940" s="1" t="str">
        <v>0 - BM Port</v>
      </c>
      <c r="N2940" s="1" t="str">
        <v>0 - Port Assets</v>
      </c>
      <c r="O2940" s="11"/>
      <c r="P2940" s="11"/>
      <c r="Q2940" s="11"/>
      <c r="R2940" s="11"/>
      <c r="S2940" s="11"/>
      <c r="T2940" s="11"/>
      <c r="U2940" s="11"/>
      <c r="V2940" s="11"/>
      <c r="W2940" s="11"/>
      <c r="X2940" s="11"/>
      <c r="Y2940" s="11"/>
      <c r="Z2940" s="11"/>
      <c r="AA2940" s="11"/>
      <c r="AB2940" s="11"/>
      <c r="AC2940" s="11"/>
      <c r="AD2940" s="11"/>
      <c r="AE2940" s="11"/>
      <c r="AF2940" s="11"/>
      <c r="AG2940" s="11"/>
      <c r="AH2940" s="11"/>
      <c r="AI2940" s="11"/>
      <c r="AJ2940" s="11"/>
      <c r="AK2940" s="11"/>
      <c r="AL2940" s="11"/>
      <c r="AM2940" s="11"/>
      <c r="AN2940" s="11"/>
      <c r="AO2940" s="11"/>
      <c r="AP2940" s="11"/>
      <c r="AQ2940" s="11"/>
      <c r="AR2940" s="11"/>
      <c r="AS2940" s="11"/>
      <c r="AT2940" s="11"/>
      <c r="AU2940" s="11"/>
      <c r="AV2940" s="11"/>
      <c r="AW2940" s="11"/>
      <c r="AX2940" s="11"/>
      <c r="AY2940" s="11"/>
      <c r="AZ2940" s="11"/>
      <c r="BA2940" s="11"/>
      <c r="BB2940" s="11"/>
      <c r="BC2940" s="11"/>
      <c r="BD2940" s="11"/>
      <c r="BE2940" s="11"/>
      <c r="BF2940" s="11"/>
      <c r="BG2940" s="11"/>
      <c r="BH2940" s="11"/>
      <c r="BI2940" s="11"/>
      <c r="BJ2940" s="11"/>
      <c r="BK2940" s="11"/>
      <c r="BL2940" s="11"/>
      <c r="BM2940" s="11"/>
      <c r="BN2940" s="11"/>
      <c r="BO2940" s="11"/>
      <c r="BP2940" s="1" t="str">
        <v>0- Port Costs</v>
      </c>
      <c r="BT2940" s="1" t="str">
        <v>0- Port Value</v>
      </c>
      <c r="BU2940" s="11"/>
    </row>
    <row r="2941" spans="8:73" hidden="1" outlineLevel="1" x14ac:dyDescent="0.3">
      <c r="H2941" s="1" t="str">
        <v>0 - BM Costs</v>
      </c>
      <c r="L2941" s="1" t="str">
        <v>0 - BM Port</v>
      </c>
      <c r="N2941" s="1" t="str">
        <v>0 - Port Assets</v>
      </c>
      <c r="O2941" s="11"/>
      <c r="P2941" s="11"/>
      <c r="Q2941" s="11"/>
      <c r="R2941" s="11"/>
      <c r="S2941" s="11"/>
      <c r="T2941" s="11"/>
      <c r="U2941" s="11"/>
      <c r="V2941" s="11"/>
      <c r="W2941" s="11"/>
      <c r="X2941" s="11"/>
      <c r="Y2941" s="11"/>
      <c r="Z2941" s="11"/>
      <c r="AA2941" s="11"/>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c r="BC2941" s="11"/>
      <c r="BD2941" s="11"/>
      <c r="BE2941" s="11"/>
      <c r="BF2941" s="11"/>
      <c r="BG2941" s="11"/>
      <c r="BH2941" s="11"/>
      <c r="BI2941" s="11"/>
      <c r="BJ2941" s="11"/>
      <c r="BK2941" s="11"/>
      <c r="BL2941" s="11"/>
      <c r="BM2941" s="11"/>
      <c r="BN2941" s="11"/>
      <c r="BO2941" s="11"/>
      <c r="BP2941" s="1" t="str">
        <v>0- Port Costs</v>
      </c>
      <c r="BT2941" s="1" t="str">
        <v>0- Port Value</v>
      </c>
      <c r="BU2941" s="11"/>
    </row>
    <row r="2942" spans="8:73" hidden="1" outlineLevel="1" x14ac:dyDescent="0.3">
      <c r="H2942" s="1" t="str">
        <v>0 - BM Costs</v>
      </c>
      <c r="L2942" s="1" t="str">
        <v>0 - BM Port</v>
      </c>
      <c r="N2942" s="1" t="str">
        <v>0 - Port Assets</v>
      </c>
      <c r="O2942" s="11"/>
      <c r="P2942" s="11"/>
      <c r="Q2942" s="11"/>
      <c r="R2942" s="11"/>
      <c r="S2942" s="11"/>
      <c r="T2942" s="11"/>
      <c r="U2942" s="11"/>
      <c r="V2942" s="11"/>
      <c r="W2942" s="11"/>
      <c r="X2942" s="11"/>
      <c r="Y2942" s="11"/>
      <c r="Z2942" s="11"/>
      <c r="AA2942" s="11"/>
      <c r="AB2942" s="11"/>
      <c r="AC2942" s="11"/>
      <c r="AD2942" s="11"/>
      <c r="AE2942" s="11"/>
      <c r="AF2942" s="11"/>
      <c r="AG2942" s="11"/>
      <c r="AH2942" s="11"/>
      <c r="AI2942" s="11"/>
      <c r="AJ2942" s="11"/>
      <c r="AK2942" s="11"/>
      <c r="AL2942" s="11"/>
      <c r="AM2942" s="11"/>
      <c r="AN2942" s="11"/>
      <c r="AO2942" s="11"/>
      <c r="AP2942" s="11"/>
      <c r="AQ2942" s="11"/>
      <c r="AR2942" s="11"/>
      <c r="AS2942" s="11"/>
      <c r="AT2942" s="11"/>
      <c r="AU2942" s="11"/>
      <c r="AV2942" s="11"/>
      <c r="AW2942" s="11"/>
      <c r="AX2942" s="11"/>
      <c r="AY2942" s="11"/>
      <c r="AZ2942" s="11"/>
      <c r="BA2942" s="11"/>
      <c r="BB2942" s="11"/>
      <c r="BC2942" s="11"/>
      <c r="BD2942" s="11"/>
      <c r="BE2942" s="11"/>
      <c r="BF2942" s="11"/>
      <c r="BG2942" s="11"/>
      <c r="BH2942" s="11"/>
      <c r="BI2942" s="11"/>
      <c r="BJ2942" s="11"/>
      <c r="BK2942" s="11"/>
      <c r="BL2942" s="11"/>
      <c r="BM2942" s="11"/>
      <c r="BN2942" s="11"/>
      <c r="BO2942" s="11"/>
      <c r="BP2942" s="1" t="str">
        <v>0- Port Costs</v>
      </c>
      <c r="BT2942" s="1" t="str">
        <v>0- Port Value</v>
      </c>
      <c r="BU2942" s="11"/>
    </row>
    <row r="2943" spans="8:73" hidden="1" outlineLevel="1" x14ac:dyDescent="0.3">
      <c r="H2943" s="1" t="str">
        <v>0 - BM Costs</v>
      </c>
      <c r="L2943" s="1" t="str">
        <v>0 - BM Port</v>
      </c>
      <c r="N2943" s="1" t="str">
        <v>0 - Port Assets</v>
      </c>
      <c r="O2943" s="11"/>
      <c r="P2943" s="11"/>
      <c r="Q2943" s="11"/>
      <c r="R2943" s="11"/>
      <c r="S2943" s="11"/>
      <c r="T2943" s="11"/>
      <c r="U2943" s="11"/>
      <c r="V2943" s="11"/>
      <c r="W2943" s="11"/>
      <c r="X2943" s="11"/>
      <c r="Y2943" s="11"/>
      <c r="Z2943" s="11"/>
      <c r="AA2943" s="11"/>
      <c r="AB2943" s="11"/>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c r="BC2943" s="11"/>
      <c r="BD2943" s="11"/>
      <c r="BE2943" s="11"/>
      <c r="BF2943" s="11"/>
      <c r="BG2943" s="11"/>
      <c r="BH2943" s="11"/>
      <c r="BI2943" s="11"/>
      <c r="BJ2943" s="11"/>
      <c r="BK2943" s="11"/>
      <c r="BL2943" s="11"/>
      <c r="BM2943" s="11"/>
      <c r="BN2943" s="11"/>
      <c r="BO2943" s="11"/>
      <c r="BP2943" s="1" t="str">
        <v>0- Port Costs</v>
      </c>
      <c r="BT2943" s="1" t="str">
        <v>0- Port Value</v>
      </c>
      <c r="BU2943" s="11"/>
    </row>
    <row r="2944" spans="8:73" hidden="1" outlineLevel="1" x14ac:dyDescent="0.3">
      <c r="H2944" s="1" t="str">
        <v>0 - BM Costs</v>
      </c>
      <c r="L2944" s="1" t="str">
        <v>0 - BM Port</v>
      </c>
      <c r="N2944" s="1" t="str">
        <v>0 - Port Assets</v>
      </c>
      <c r="O2944" s="11"/>
      <c r="P2944" s="11"/>
      <c r="Q2944" s="11"/>
      <c r="R2944" s="11"/>
      <c r="S2944" s="11"/>
      <c r="T2944" s="11"/>
      <c r="U2944" s="11"/>
      <c r="V2944" s="11"/>
      <c r="W2944" s="11"/>
      <c r="X2944" s="11"/>
      <c r="Y2944" s="11"/>
      <c r="Z2944" s="11"/>
      <c r="AA2944" s="11"/>
      <c r="AB2944" s="11"/>
      <c r="AC2944" s="11"/>
      <c r="AD2944" s="11"/>
      <c r="AE2944" s="11"/>
      <c r="AF2944" s="11"/>
      <c r="AG2944" s="11"/>
      <c r="AH2944" s="11"/>
      <c r="AI2944" s="11"/>
      <c r="AJ2944" s="11"/>
      <c r="AK2944" s="11"/>
      <c r="AL2944" s="11"/>
      <c r="AM2944" s="11"/>
      <c r="AN2944" s="11"/>
      <c r="AO2944" s="11"/>
      <c r="AP2944" s="11"/>
      <c r="AQ2944" s="11"/>
      <c r="AR2944" s="11"/>
      <c r="AS2944" s="11"/>
      <c r="AT2944" s="11"/>
      <c r="AU2944" s="11"/>
      <c r="AV2944" s="11"/>
      <c r="AW2944" s="11"/>
      <c r="AX2944" s="11"/>
      <c r="AY2944" s="11"/>
      <c r="AZ2944" s="11"/>
      <c r="BA2944" s="11"/>
      <c r="BB2944" s="11"/>
      <c r="BC2944" s="11"/>
      <c r="BD2944" s="11"/>
      <c r="BE2944" s="11"/>
      <c r="BF2944" s="11"/>
      <c r="BG2944" s="11"/>
      <c r="BH2944" s="11"/>
      <c r="BI2944" s="11"/>
      <c r="BJ2944" s="11"/>
      <c r="BK2944" s="11"/>
      <c r="BL2944" s="11"/>
      <c r="BM2944" s="11"/>
      <c r="BN2944" s="11"/>
      <c r="BO2944" s="11"/>
      <c r="BP2944" s="1" t="str">
        <v>0- Port Costs</v>
      </c>
      <c r="BT2944" s="1" t="str">
        <v>0- Port Value</v>
      </c>
      <c r="BU2944" s="11"/>
    </row>
    <row r="2945" spans="8:73" hidden="1" outlineLevel="1" x14ac:dyDescent="0.3">
      <c r="H2945" s="1" t="str">
        <v>0 - BM Costs</v>
      </c>
      <c r="L2945" s="1" t="str">
        <v>0 - BM Port</v>
      </c>
      <c r="N2945" s="1" t="str">
        <v>0 - Port Assets</v>
      </c>
      <c r="O2945" s="11"/>
      <c r="P2945" s="11"/>
      <c r="Q2945" s="11"/>
      <c r="R2945" s="11"/>
      <c r="S2945" s="11"/>
      <c r="T2945" s="11"/>
      <c r="U2945" s="11"/>
      <c r="V2945" s="11"/>
      <c r="W2945" s="11"/>
      <c r="X2945" s="11"/>
      <c r="Y2945" s="11"/>
      <c r="Z2945" s="11"/>
      <c r="AA2945" s="11"/>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c r="BC2945" s="11"/>
      <c r="BD2945" s="11"/>
      <c r="BE2945" s="11"/>
      <c r="BF2945" s="11"/>
      <c r="BG2945" s="11"/>
      <c r="BH2945" s="11"/>
      <c r="BI2945" s="11"/>
      <c r="BJ2945" s="11"/>
      <c r="BK2945" s="11"/>
      <c r="BL2945" s="11"/>
      <c r="BM2945" s="11"/>
      <c r="BN2945" s="11"/>
      <c r="BO2945" s="11"/>
      <c r="BP2945" s="1" t="str">
        <v>0- Port Costs</v>
      </c>
      <c r="BT2945" s="1" t="str">
        <v>0- Port Value</v>
      </c>
      <c r="BU2945" s="11"/>
    </row>
    <row r="2946" spans="8:73" hidden="1" outlineLevel="1" x14ac:dyDescent="0.3">
      <c r="H2946" s="1" t="str">
        <v>0 - BM Costs</v>
      </c>
      <c r="L2946" s="1" t="str">
        <v>0 - BM Port</v>
      </c>
      <c r="N2946" s="1" t="str">
        <v>0 - Port Assets</v>
      </c>
      <c r="O2946" s="11"/>
      <c r="P2946" s="11"/>
      <c r="Q2946" s="11"/>
      <c r="R2946" s="11"/>
      <c r="S2946" s="11"/>
      <c r="T2946" s="11"/>
      <c r="U2946" s="11"/>
      <c r="V2946" s="11"/>
      <c r="W2946" s="11"/>
      <c r="X2946" s="11"/>
      <c r="Y2946" s="11"/>
      <c r="Z2946" s="11"/>
      <c r="AA2946" s="11"/>
      <c r="AB2946" s="11"/>
      <c r="AC2946" s="11"/>
      <c r="AD2946" s="11"/>
      <c r="AE2946" s="11"/>
      <c r="AF2946" s="11"/>
      <c r="AG2946" s="11"/>
      <c r="AH2946" s="11"/>
      <c r="AI2946" s="11"/>
      <c r="AJ2946" s="11"/>
      <c r="AK2946" s="11"/>
      <c r="AL2946" s="11"/>
      <c r="AM2946" s="11"/>
      <c r="AN2946" s="11"/>
      <c r="AO2946" s="11"/>
      <c r="AP2946" s="11"/>
      <c r="AQ2946" s="11"/>
      <c r="AR2946" s="11"/>
      <c r="AS2946" s="11"/>
      <c r="AT2946" s="11"/>
      <c r="AU2946" s="11"/>
      <c r="AV2946" s="11"/>
      <c r="AW2946" s="11"/>
      <c r="AX2946" s="11"/>
      <c r="AY2946" s="11"/>
      <c r="AZ2946" s="11"/>
      <c r="BA2946" s="11"/>
      <c r="BB2946" s="11"/>
      <c r="BC2946" s="11"/>
      <c r="BD2946" s="11"/>
      <c r="BE2946" s="11"/>
      <c r="BF2946" s="11"/>
      <c r="BG2946" s="11"/>
      <c r="BH2946" s="11"/>
      <c r="BI2946" s="11"/>
      <c r="BJ2946" s="11"/>
      <c r="BK2946" s="11"/>
      <c r="BL2946" s="11"/>
      <c r="BM2946" s="11"/>
      <c r="BN2946" s="11"/>
      <c r="BO2946" s="11"/>
      <c r="BP2946" s="1" t="str">
        <v>0- Port Costs</v>
      </c>
      <c r="BT2946" s="1" t="str">
        <v>0- Port Value</v>
      </c>
      <c r="BU2946" s="11"/>
    </row>
    <row r="2947" spans="8:73" hidden="1" outlineLevel="1" x14ac:dyDescent="0.3">
      <c r="H2947" s="1" t="str">
        <v>0 - BM Costs</v>
      </c>
      <c r="L2947" s="1" t="str">
        <v>0 - BM Port</v>
      </c>
      <c r="N2947" s="1" t="str">
        <v>0 - Port Assets</v>
      </c>
      <c r="O2947" s="11"/>
      <c r="P2947" s="11"/>
      <c r="Q2947" s="11"/>
      <c r="R2947" s="11"/>
      <c r="S2947" s="11"/>
      <c r="T2947" s="11"/>
      <c r="U2947" s="11"/>
      <c r="V2947" s="11"/>
      <c r="W2947" s="11"/>
      <c r="X2947" s="11"/>
      <c r="Y2947" s="11"/>
      <c r="Z2947" s="11"/>
      <c r="AA2947" s="11"/>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c r="BC2947" s="11"/>
      <c r="BD2947" s="11"/>
      <c r="BE2947" s="11"/>
      <c r="BF2947" s="11"/>
      <c r="BG2947" s="11"/>
      <c r="BH2947" s="11"/>
      <c r="BI2947" s="11"/>
      <c r="BJ2947" s="11"/>
      <c r="BK2947" s="11"/>
      <c r="BL2947" s="11"/>
      <c r="BM2947" s="11"/>
      <c r="BN2947" s="11"/>
      <c r="BO2947" s="11"/>
      <c r="BP2947" s="1" t="str">
        <v>0- Port Costs</v>
      </c>
      <c r="BT2947" s="1" t="str">
        <v>0- Port Value</v>
      </c>
      <c r="BU2947" s="11"/>
    </row>
    <row r="2948" spans="8:73" hidden="1" outlineLevel="1" x14ac:dyDescent="0.3">
      <c r="H2948" s="1" t="str">
        <v>0 - BM Costs</v>
      </c>
      <c r="L2948" s="1" t="str">
        <v>0 - BM Port</v>
      </c>
      <c r="N2948" s="1" t="str">
        <v>0 - Port Assets</v>
      </c>
      <c r="O2948" s="11"/>
      <c r="P2948" s="11"/>
      <c r="Q2948" s="11"/>
      <c r="R2948" s="11"/>
      <c r="S2948" s="11"/>
      <c r="T2948" s="11"/>
      <c r="U2948" s="11"/>
      <c r="V2948" s="11"/>
      <c r="W2948" s="11"/>
      <c r="X2948" s="11"/>
      <c r="Y2948" s="11"/>
      <c r="Z2948" s="11"/>
      <c r="AA2948" s="11"/>
      <c r="AB2948" s="11"/>
      <c r="AC2948" s="11"/>
      <c r="AD2948" s="11"/>
      <c r="AE2948" s="11"/>
      <c r="AF2948" s="11"/>
      <c r="AG2948" s="11"/>
      <c r="AH2948" s="11"/>
      <c r="AI2948" s="11"/>
      <c r="AJ2948" s="11"/>
      <c r="AK2948" s="11"/>
      <c r="AL2948" s="11"/>
      <c r="AM2948" s="11"/>
      <c r="AN2948" s="11"/>
      <c r="AO2948" s="11"/>
      <c r="AP2948" s="11"/>
      <c r="AQ2948" s="11"/>
      <c r="AR2948" s="11"/>
      <c r="AS2948" s="11"/>
      <c r="AT2948" s="11"/>
      <c r="AU2948" s="11"/>
      <c r="AV2948" s="11"/>
      <c r="AW2948" s="11"/>
      <c r="AX2948" s="11"/>
      <c r="AY2948" s="11"/>
      <c r="AZ2948" s="11"/>
      <c r="BA2948" s="11"/>
      <c r="BB2948" s="11"/>
      <c r="BC2948" s="11"/>
      <c r="BD2948" s="11"/>
      <c r="BE2948" s="11"/>
      <c r="BF2948" s="11"/>
      <c r="BG2948" s="11"/>
      <c r="BH2948" s="11"/>
      <c r="BI2948" s="11"/>
      <c r="BJ2948" s="11"/>
      <c r="BK2948" s="11"/>
      <c r="BL2948" s="11"/>
      <c r="BM2948" s="11"/>
      <c r="BN2948" s="11"/>
      <c r="BO2948" s="11"/>
      <c r="BP2948" s="1" t="str">
        <v>0- Port Costs</v>
      </c>
      <c r="BT2948" s="1" t="str">
        <v>0- Port Value</v>
      </c>
      <c r="BU2948" s="11"/>
    </row>
    <row r="2949" spans="8:73" hidden="1" outlineLevel="1" x14ac:dyDescent="0.3">
      <c r="H2949" s="1" t="str">
        <v>0 - BM Costs</v>
      </c>
      <c r="L2949" s="1" t="str">
        <v>0 - BM Port</v>
      </c>
      <c r="N2949" s="1" t="str">
        <v>0 - Port Assets</v>
      </c>
      <c r="O2949" s="11"/>
      <c r="P2949" s="11"/>
      <c r="Q2949" s="11"/>
      <c r="R2949" s="11"/>
      <c r="S2949" s="11"/>
      <c r="T2949" s="11"/>
      <c r="U2949" s="11"/>
      <c r="V2949" s="11"/>
      <c r="W2949" s="11"/>
      <c r="X2949" s="11"/>
      <c r="Y2949" s="11"/>
      <c r="Z2949" s="11"/>
      <c r="AA2949" s="11"/>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c r="BC2949" s="11"/>
      <c r="BD2949" s="11"/>
      <c r="BE2949" s="11"/>
      <c r="BF2949" s="11"/>
      <c r="BG2949" s="11"/>
      <c r="BH2949" s="11"/>
      <c r="BI2949" s="11"/>
      <c r="BJ2949" s="11"/>
      <c r="BK2949" s="11"/>
      <c r="BL2949" s="11"/>
      <c r="BM2949" s="11"/>
      <c r="BN2949" s="11"/>
      <c r="BO2949" s="11"/>
      <c r="BP2949" s="1" t="str">
        <v>0- Port Costs</v>
      </c>
      <c r="BT2949" s="1" t="str">
        <v>0- Port Value</v>
      </c>
      <c r="BU2949" s="11"/>
    </row>
    <row r="2950" spans="8:73" hidden="1" outlineLevel="1" x14ac:dyDescent="0.3">
      <c r="H2950" s="1" t="str">
        <v>0 - BM Costs</v>
      </c>
      <c r="L2950" s="1" t="str">
        <v>0 - BM Port</v>
      </c>
      <c r="N2950" s="1" t="str">
        <v>0 - Port Assets</v>
      </c>
      <c r="O2950" s="11"/>
      <c r="P2950" s="11"/>
      <c r="Q2950" s="11"/>
      <c r="R2950" s="11"/>
      <c r="S2950" s="11"/>
      <c r="T2950" s="11"/>
      <c r="U2950" s="11"/>
      <c r="V2950" s="11"/>
      <c r="W2950" s="11"/>
      <c r="X2950" s="11"/>
      <c r="Y2950" s="11"/>
      <c r="Z2950" s="11"/>
      <c r="AA2950" s="11"/>
      <c r="AB2950" s="11"/>
      <c r="AC2950" s="11"/>
      <c r="AD2950" s="11"/>
      <c r="AE2950" s="11"/>
      <c r="AF2950" s="11"/>
      <c r="AG2950" s="11"/>
      <c r="AH2950" s="11"/>
      <c r="AI2950" s="11"/>
      <c r="AJ2950" s="11"/>
      <c r="AK2950" s="11"/>
      <c r="AL2950" s="11"/>
      <c r="AM2950" s="11"/>
      <c r="AN2950" s="11"/>
      <c r="AO2950" s="11"/>
      <c r="AP2950" s="11"/>
      <c r="AQ2950" s="11"/>
      <c r="AR2950" s="11"/>
      <c r="AS2950" s="11"/>
      <c r="AT2950" s="11"/>
      <c r="AU2950" s="11"/>
      <c r="AV2950" s="11"/>
      <c r="AW2950" s="11"/>
      <c r="AX2950" s="11"/>
      <c r="AY2950" s="11"/>
      <c r="AZ2950" s="11"/>
      <c r="BA2950" s="11"/>
      <c r="BB2950" s="11"/>
      <c r="BC2950" s="11"/>
      <c r="BD2950" s="11"/>
      <c r="BE2950" s="11"/>
      <c r="BF2950" s="11"/>
      <c r="BG2950" s="11"/>
      <c r="BH2950" s="11"/>
      <c r="BI2950" s="11"/>
      <c r="BJ2950" s="11"/>
      <c r="BK2950" s="11"/>
      <c r="BL2950" s="11"/>
      <c r="BM2950" s="11"/>
      <c r="BN2950" s="11"/>
      <c r="BO2950" s="11"/>
      <c r="BP2950" s="1" t="str">
        <v>0- Port Costs</v>
      </c>
      <c r="BT2950" s="1" t="str">
        <v>0- Port Value</v>
      </c>
      <c r="BU2950" s="11"/>
    </row>
    <row r="2951" spans="8:73" hidden="1" outlineLevel="1" x14ac:dyDescent="0.3">
      <c r="H2951" s="1" t="str">
        <v>0 - BM Costs</v>
      </c>
      <c r="L2951" s="1" t="str">
        <v>0 - BM Port</v>
      </c>
      <c r="N2951" s="1" t="str">
        <v>0 - Port Assets</v>
      </c>
      <c r="O2951" s="11"/>
      <c r="P2951" s="11"/>
      <c r="Q2951" s="11"/>
      <c r="R2951" s="11"/>
      <c r="S2951" s="11"/>
      <c r="T2951" s="11"/>
      <c r="U2951" s="11"/>
      <c r="V2951" s="11"/>
      <c r="W2951" s="11"/>
      <c r="X2951" s="11"/>
      <c r="Y2951" s="11"/>
      <c r="Z2951" s="11"/>
      <c r="AA2951" s="11"/>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c r="BC2951" s="11"/>
      <c r="BD2951" s="11"/>
      <c r="BE2951" s="11"/>
      <c r="BF2951" s="11"/>
      <c r="BG2951" s="11"/>
      <c r="BH2951" s="11"/>
      <c r="BI2951" s="11"/>
      <c r="BJ2951" s="11"/>
      <c r="BK2951" s="11"/>
      <c r="BL2951" s="11"/>
      <c r="BM2951" s="11"/>
      <c r="BN2951" s="11"/>
      <c r="BO2951" s="11"/>
      <c r="BP2951" s="1" t="str">
        <v>0- Port Costs</v>
      </c>
      <c r="BT2951" s="1" t="str">
        <v>0- Port Value</v>
      </c>
      <c r="BU2951" s="11"/>
    </row>
    <row r="2952" spans="8:73" hidden="1" outlineLevel="1" x14ac:dyDescent="0.3">
      <c r="H2952" s="1" t="str">
        <v>0 - BM Costs</v>
      </c>
      <c r="L2952" s="1" t="str">
        <v>0 - BM Port</v>
      </c>
      <c r="N2952" s="1" t="str">
        <v>0 - Port Assets</v>
      </c>
      <c r="O2952" s="11"/>
      <c r="P2952" s="11"/>
      <c r="Q2952" s="11"/>
      <c r="R2952" s="11"/>
      <c r="S2952" s="11"/>
      <c r="T2952" s="11"/>
      <c r="U2952" s="11"/>
      <c r="V2952" s="11"/>
      <c r="W2952" s="11"/>
      <c r="X2952" s="11"/>
      <c r="Y2952" s="11"/>
      <c r="Z2952" s="11"/>
      <c r="AA2952" s="11"/>
      <c r="AB2952" s="11"/>
      <c r="AC2952" s="11"/>
      <c r="AD2952" s="11"/>
      <c r="AE2952" s="11"/>
      <c r="AF2952" s="11"/>
      <c r="AG2952" s="11"/>
      <c r="AH2952" s="11"/>
      <c r="AI2952" s="11"/>
      <c r="AJ2952" s="11"/>
      <c r="AK2952" s="11"/>
      <c r="AL2952" s="11"/>
      <c r="AM2952" s="11"/>
      <c r="AN2952" s="11"/>
      <c r="AO2952" s="11"/>
      <c r="AP2952" s="11"/>
      <c r="AQ2952" s="11"/>
      <c r="AR2952" s="11"/>
      <c r="AS2952" s="11"/>
      <c r="AT2952" s="11"/>
      <c r="AU2952" s="11"/>
      <c r="AV2952" s="11"/>
      <c r="AW2952" s="11"/>
      <c r="AX2952" s="11"/>
      <c r="AY2952" s="11"/>
      <c r="AZ2952" s="11"/>
      <c r="BA2952" s="11"/>
      <c r="BB2952" s="11"/>
      <c r="BC2952" s="11"/>
      <c r="BD2952" s="11"/>
      <c r="BE2952" s="11"/>
      <c r="BF2952" s="11"/>
      <c r="BG2952" s="11"/>
      <c r="BH2952" s="11"/>
      <c r="BI2952" s="11"/>
      <c r="BJ2952" s="11"/>
      <c r="BK2952" s="11"/>
      <c r="BL2952" s="11"/>
      <c r="BM2952" s="11"/>
      <c r="BN2952" s="11"/>
      <c r="BO2952" s="11"/>
      <c r="BP2952" s="1" t="str">
        <v>0- Port Costs</v>
      </c>
      <c r="BT2952" s="1" t="str">
        <v>0- Port Value</v>
      </c>
      <c r="BU2952" s="11"/>
    </row>
    <row r="2953" spans="8:73" hidden="1" outlineLevel="1" x14ac:dyDescent="0.3">
      <c r="H2953" s="1" t="str">
        <v>0 - BM Costs</v>
      </c>
      <c r="L2953" s="1" t="str">
        <v>0 - BM Port</v>
      </c>
      <c r="N2953" s="1" t="str">
        <v>0 - Port Assets</v>
      </c>
      <c r="O2953" s="11"/>
      <c r="P2953" s="11"/>
      <c r="Q2953" s="11"/>
      <c r="R2953" s="11"/>
      <c r="S2953" s="11"/>
      <c r="T2953" s="11"/>
      <c r="U2953" s="11"/>
      <c r="V2953" s="11"/>
      <c r="W2953" s="11"/>
      <c r="X2953" s="11"/>
      <c r="Y2953" s="11"/>
      <c r="Z2953" s="11"/>
      <c r="AA2953" s="11"/>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c r="AY2953" s="11"/>
      <c r="AZ2953" s="11"/>
      <c r="BA2953" s="11"/>
      <c r="BB2953" s="11"/>
      <c r="BC2953" s="11"/>
      <c r="BD2953" s="11"/>
      <c r="BE2953" s="11"/>
      <c r="BF2953" s="11"/>
      <c r="BG2953" s="11"/>
      <c r="BH2953" s="11"/>
      <c r="BI2953" s="11"/>
      <c r="BJ2953" s="11"/>
      <c r="BK2953" s="11"/>
      <c r="BL2953" s="11"/>
      <c r="BM2953" s="11"/>
      <c r="BN2953" s="11"/>
      <c r="BO2953" s="11"/>
      <c r="BP2953" s="1" t="str">
        <v>0- Port Costs</v>
      </c>
      <c r="BT2953" s="1" t="str">
        <v>0- Port Value</v>
      </c>
      <c r="BU2953" s="11"/>
    </row>
    <row r="2954" spans="8:73" hidden="1" outlineLevel="1" x14ac:dyDescent="0.3">
      <c r="H2954" s="1" t="str">
        <v>0 - BM Costs</v>
      </c>
      <c r="L2954" s="1" t="str">
        <v>0 - BM Port</v>
      </c>
      <c r="N2954" s="1" t="str">
        <v>0 - Port Assets</v>
      </c>
      <c r="O2954" s="11"/>
      <c r="P2954" s="11"/>
      <c r="Q2954" s="11"/>
      <c r="R2954" s="11"/>
      <c r="S2954" s="11"/>
      <c r="T2954" s="11"/>
      <c r="U2954" s="11"/>
      <c r="V2954" s="11"/>
      <c r="W2954" s="11"/>
      <c r="X2954" s="11"/>
      <c r="Y2954" s="11"/>
      <c r="Z2954" s="11"/>
      <c r="AA2954" s="11"/>
      <c r="AB2954" s="11"/>
      <c r="AC2954" s="11"/>
      <c r="AD2954" s="11"/>
      <c r="AE2954" s="11"/>
      <c r="AF2954" s="11"/>
      <c r="AG2954" s="11"/>
      <c r="AH2954" s="11"/>
      <c r="AI2954" s="11"/>
      <c r="AJ2954" s="11"/>
      <c r="AK2954" s="11"/>
      <c r="AL2954" s="11"/>
      <c r="AM2954" s="11"/>
      <c r="AN2954" s="11"/>
      <c r="AO2954" s="11"/>
      <c r="AP2954" s="11"/>
      <c r="AQ2954" s="11"/>
      <c r="AR2954" s="11"/>
      <c r="AS2954" s="11"/>
      <c r="AT2954" s="11"/>
      <c r="AU2954" s="11"/>
      <c r="AV2954" s="11"/>
      <c r="AW2954" s="11"/>
      <c r="AX2954" s="11"/>
      <c r="AY2954" s="11"/>
      <c r="AZ2954" s="11"/>
      <c r="BA2954" s="11"/>
      <c r="BB2954" s="11"/>
      <c r="BC2954" s="11"/>
      <c r="BD2954" s="11"/>
      <c r="BE2954" s="11"/>
      <c r="BF2954" s="11"/>
      <c r="BG2954" s="11"/>
      <c r="BH2954" s="11"/>
      <c r="BI2954" s="11"/>
      <c r="BJ2954" s="11"/>
      <c r="BK2954" s="11"/>
      <c r="BL2954" s="11"/>
      <c r="BM2954" s="11"/>
      <c r="BN2954" s="11"/>
      <c r="BO2954" s="11"/>
      <c r="BP2954" s="1" t="str">
        <v>0- Port Costs</v>
      </c>
      <c r="BT2954" s="1" t="str">
        <v>0- Port Value</v>
      </c>
      <c r="BU2954" s="11"/>
    </row>
    <row r="2955" spans="8:73" hidden="1" outlineLevel="1" x14ac:dyDescent="0.3">
      <c r="H2955" s="1" t="str">
        <v>0 - BM Costs</v>
      </c>
      <c r="L2955" s="1" t="str">
        <v>0 - BM Port</v>
      </c>
      <c r="N2955" s="1" t="str">
        <v>0 - Port Assets</v>
      </c>
      <c r="O2955" s="11"/>
      <c r="P2955" s="11"/>
      <c r="Q2955" s="11"/>
      <c r="R2955" s="11"/>
      <c r="S2955" s="11"/>
      <c r="T2955" s="11"/>
      <c r="U2955" s="11"/>
      <c r="V2955" s="11"/>
      <c r="W2955" s="11"/>
      <c r="X2955" s="11"/>
      <c r="Y2955" s="11"/>
      <c r="Z2955" s="11"/>
      <c r="AA2955" s="11"/>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c r="BC2955" s="11"/>
      <c r="BD2955" s="11"/>
      <c r="BE2955" s="11"/>
      <c r="BF2955" s="11"/>
      <c r="BG2955" s="11"/>
      <c r="BH2955" s="11"/>
      <c r="BI2955" s="11"/>
      <c r="BJ2955" s="11"/>
      <c r="BK2955" s="11"/>
      <c r="BL2955" s="11"/>
      <c r="BM2955" s="11"/>
      <c r="BN2955" s="11"/>
      <c r="BO2955" s="11"/>
      <c r="BP2955" s="1" t="str">
        <v>0- Port Costs</v>
      </c>
      <c r="BT2955" s="1" t="str">
        <v>0- Port Value</v>
      </c>
      <c r="BU2955" s="11"/>
    </row>
    <row r="2956" spans="8:73" hidden="1" outlineLevel="1" x14ac:dyDescent="0.3">
      <c r="H2956" s="1" t="str">
        <v>0 - BM Costs</v>
      </c>
      <c r="L2956" s="1" t="str">
        <v>0 - BM Port</v>
      </c>
      <c r="N2956" s="1" t="str">
        <v>0 - Port Assets</v>
      </c>
      <c r="O2956" s="11"/>
      <c r="P2956" s="11"/>
      <c r="Q2956" s="11"/>
      <c r="R2956" s="11"/>
      <c r="S2956" s="11"/>
      <c r="T2956" s="11"/>
      <c r="U2956" s="11"/>
      <c r="V2956" s="11"/>
      <c r="W2956" s="11"/>
      <c r="X2956" s="11"/>
      <c r="Y2956" s="11"/>
      <c r="Z2956" s="11"/>
      <c r="AA2956" s="11"/>
      <c r="AB2956" s="11"/>
      <c r="AC2956" s="11"/>
      <c r="AD2956" s="11"/>
      <c r="AE2956" s="11"/>
      <c r="AF2956" s="11"/>
      <c r="AG2956" s="11"/>
      <c r="AH2956" s="11"/>
      <c r="AI2956" s="11"/>
      <c r="AJ2956" s="11"/>
      <c r="AK2956" s="11"/>
      <c r="AL2956" s="11"/>
      <c r="AM2956" s="11"/>
      <c r="AN2956" s="11"/>
      <c r="AO2956" s="11"/>
      <c r="AP2956" s="11"/>
      <c r="AQ2956" s="11"/>
      <c r="AR2956" s="11"/>
      <c r="AS2956" s="11"/>
      <c r="AT2956" s="11"/>
      <c r="AU2956" s="11"/>
      <c r="AV2956" s="11"/>
      <c r="AW2956" s="11"/>
      <c r="AX2956" s="11"/>
      <c r="AY2956" s="11"/>
      <c r="AZ2956" s="11"/>
      <c r="BA2956" s="11"/>
      <c r="BB2956" s="11"/>
      <c r="BC2956" s="11"/>
      <c r="BD2956" s="11"/>
      <c r="BE2956" s="11"/>
      <c r="BF2956" s="11"/>
      <c r="BG2956" s="11"/>
      <c r="BH2956" s="11"/>
      <c r="BI2956" s="11"/>
      <c r="BJ2956" s="11"/>
      <c r="BK2956" s="11"/>
      <c r="BL2956" s="11"/>
      <c r="BM2956" s="11"/>
      <c r="BN2956" s="11"/>
      <c r="BO2956" s="11"/>
      <c r="BP2956" s="1" t="str">
        <v>0- Port Costs</v>
      </c>
      <c r="BT2956" s="1" t="str">
        <v>0- Port Value</v>
      </c>
      <c r="BU2956" s="11"/>
    </row>
    <row r="2957" spans="8:73" hidden="1" outlineLevel="1" x14ac:dyDescent="0.3">
      <c r="H2957" s="1" t="str">
        <v>0 - BM Costs</v>
      </c>
      <c r="L2957" s="1" t="str">
        <v>0 - BM Port</v>
      </c>
      <c r="N2957" s="1" t="str">
        <v>0 - Port Assets</v>
      </c>
      <c r="O2957" s="11"/>
      <c r="P2957" s="11"/>
      <c r="Q2957" s="11"/>
      <c r="R2957" s="11"/>
      <c r="S2957" s="11"/>
      <c r="T2957" s="11"/>
      <c r="U2957" s="11"/>
      <c r="V2957" s="11"/>
      <c r="W2957" s="11"/>
      <c r="X2957" s="11"/>
      <c r="Y2957" s="11"/>
      <c r="Z2957" s="11"/>
      <c r="AA2957" s="11"/>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c r="BC2957" s="11"/>
      <c r="BD2957" s="11"/>
      <c r="BE2957" s="11"/>
      <c r="BF2957" s="11"/>
      <c r="BG2957" s="11"/>
      <c r="BH2957" s="11"/>
      <c r="BI2957" s="11"/>
      <c r="BJ2957" s="11"/>
      <c r="BK2957" s="11"/>
      <c r="BL2957" s="11"/>
      <c r="BM2957" s="11"/>
      <c r="BN2957" s="11"/>
      <c r="BO2957" s="11"/>
      <c r="BP2957" s="1" t="str">
        <v>0- Port Costs</v>
      </c>
      <c r="BT2957" s="1" t="str">
        <v>0- Port Value</v>
      </c>
      <c r="BU2957" s="11"/>
    </row>
    <row r="2958" spans="8:73" hidden="1" outlineLevel="1" x14ac:dyDescent="0.3">
      <c r="H2958" s="1" t="str">
        <v>0 - BM Costs</v>
      </c>
      <c r="L2958" s="1" t="str">
        <v>0 - BM Port</v>
      </c>
      <c r="N2958" s="1" t="str">
        <v>0 - Port Assets</v>
      </c>
      <c r="O2958" s="11"/>
      <c r="P2958" s="11"/>
      <c r="Q2958" s="11"/>
      <c r="R2958" s="11"/>
      <c r="S2958" s="11"/>
      <c r="T2958" s="11"/>
      <c r="U2958" s="11"/>
      <c r="V2958" s="11"/>
      <c r="W2958" s="11"/>
      <c r="X2958" s="11"/>
      <c r="Y2958" s="11"/>
      <c r="Z2958" s="11"/>
      <c r="AA2958" s="11"/>
      <c r="AB2958" s="11"/>
      <c r="AC2958" s="11"/>
      <c r="AD2958" s="11"/>
      <c r="AE2958" s="11"/>
      <c r="AF2958" s="11"/>
      <c r="AG2958" s="11"/>
      <c r="AH2958" s="11"/>
      <c r="AI2958" s="11"/>
      <c r="AJ2958" s="11"/>
      <c r="AK2958" s="11"/>
      <c r="AL2958" s="11"/>
      <c r="AM2958" s="11"/>
      <c r="AN2958" s="11"/>
      <c r="AO2958" s="11"/>
      <c r="AP2958" s="11"/>
      <c r="AQ2958" s="11"/>
      <c r="AR2958" s="11"/>
      <c r="AS2958" s="11"/>
      <c r="AT2958" s="11"/>
      <c r="AU2958" s="11"/>
      <c r="AV2958" s="11"/>
      <c r="AW2958" s="11"/>
      <c r="AX2958" s="11"/>
      <c r="AY2958" s="11"/>
      <c r="AZ2958" s="11"/>
      <c r="BA2958" s="11"/>
      <c r="BB2958" s="11"/>
      <c r="BC2958" s="11"/>
      <c r="BD2958" s="11"/>
      <c r="BE2958" s="11"/>
      <c r="BF2958" s="11"/>
      <c r="BG2958" s="11"/>
      <c r="BH2958" s="11"/>
      <c r="BI2958" s="11"/>
      <c r="BJ2958" s="11"/>
      <c r="BK2958" s="11"/>
      <c r="BL2958" s="11"/>
      <c r="BM2958" s="11"/>
      <c r="BN2958" s="11"/>
      <c r="BO2958" s="11"/>
      <c r="BP2958" s="1" t="str">
        <v>0- Port Costs</v>
      </c>
      <c r="BT2958" s="1" t="str">
        <v>0- Port Value</v>
      </c>
      <c r="BU2958" s="11"/>
    </row>
    <row r="2959" spans="8:73" hidden="1" outlineLevel="1" x14ac:dyDescent="0.3">
      <c r="H2959" s="1" t="str">
        <v>0 - BM Costs</v>
      </c>
      <c r="L2959" s="1" t="str">
        <v>0 - BM Port</v>
      </c>
      <c r="N2959" s="1" t="str">
        <v>0 - Port Assets</v>
      </c>
      <c r="O2959" s="11"/>
      <c r="P2959" s="11"/>
      <c r="Q2959" s="11"/>
      <c r="R2959" s="11"/>
      <c r="S2959" s="11"/>
      <c r="T2959" s="11"/>
      <c r="U2959" s="11"/>
      <c r="V2959" s="11"/>
      <c r="W2959" s="11"/>
      <c r="X2959" s="11"/>
      <c r="Y2959" s="11"/>
      <c r="Z2959" s="11"/>
      <c r="AA2959" s="11"/>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c r="BC2959" s="11"/>
      <c r="BD2959" s="11"/>
      <c r="BE2959" s="11"/>
      <c r="BF2959" s="11"/>
      <c r="BG2959" s="11"/>
      <c r="BH2959" s="11"/>
      <c r="BI2959" s="11"/>
      <c r="BJ2959" s="11"/>
      <c r="BK2959" s="11"/>
      <c r="BL2959" s="11"/>
      <c r="BM2959" s="11"/>
      <c r="BN2959" s="11"/>
      <c r="BO2959" s="11"/>
      <c r="BP2959" s="1" t="str">
        <v>0- Port Costs</v>
      </c>
      <c r="BT2959" s="1" t="str">
        <v>0- Port Value</v>
      </c>
      <c r="BU2959" s="11"/>
    </row>
    <row r="2960" spans="8:73" hidden="1" outlineLevel="1" x14ac:dyDescent="0.3">
      <c r="H2960" s="1" t="str">
        <v>0 - BM Costs</v>
      </c>
      <c r="L2960" s="1" t="str">
        <v>0 - BM Port</v>
      </c>
      <c r="N2960" s="1" t="str">
        <v>0 - Port Assets</v>
      </c>
      <c r="O2960" s="11"/>
      <c r="P2960" s="11"/>
      <c r="Q2960" s="11"/>
      <c r="R2960" s="11"/>
      <c r="S2960" s="11"/>
      <c r="T2960" s="11"/>
      <c r="U2960" s="11"/>
      <c r="V2960" s="11"/>
      <c r="W2960" s="11"/>
      <c r="X2960" s="11"/>
      <c r="Y2960" s="11"/>
      <c r="Z2960" s="11"/>
      <c r="AA2960" s="11"/>
      <c r="AB2960" s="11"/>
      <c r="AC2960" s="11"/>
      <c r="AD2960" s="11"/>
      <c r="AE2960" s="11"/>
      <c r="AF2960" s="11"/>
      <c r="AG2960" s="11"/>
      <c r="AH2960" s="11"/>
      <c r="AI2960" s="11"/>
      <c r="AJ2960" s="11"/>
      <c r="AK2960" s="11"/>
      <c r="AL2960" s="11"/>
      <c r="AM2960" s="11"/>
      <c r="AN2960" s="11"/>
      <c r="AO2960" s="11"/>
      <c r="AP2960" s="11"/>
      <c r="AQ2960" s="11"/>
      <c r="AR2960" s="11"/>
      <c r="AS2960" s="11"/>
      <c r="AT2960" s="11"/>
      <c r="AU2960" s="11"/>
      <c r="AV2960" s="11"/>
      <c r="AW2960" s="11"/>
      <c r="AX2960" s="11"/>
      <c r="AY2960" s="11"/>
      <c r="AZ2960" s="11"/>
      <c r="BA2960" s="11"/>
      <c r="BB2960" s="11"/>
      <c r="BC2960" s="11"/>
      <c r="BD2960" s="11"/>
      <c r="BE2960" s="11"/>
      <c r="BF2960" s="11"/>
      <c r="BG2960" s="11"/>
      <c r="BH2960" s="11"/>
      <c r="BI2960" s="11"/>
      <c r="BJ2960" s="11"/>
      <c r="BK2960" s="11"/>
      <c r="BL2960" s="11"/>
      <c r="BM2960" s="11"/>
      <c r="BN2960" s="11"/>
      <c r="BO2960" s="11"/>
      <c r="BP2960" s="1" t="str">
        <v>0- Port Costs</v>
      </c>
      <c r="BT2960" s="1" t="str">
        <v>0- Port Value</v>
      </c>
      <c r="BU2960" s="11"/>
    </row>
    <row r="2961" spans="8:73" hidden="1" outlineLevel="1" x14ac:dyDescent="0.3">
      <c r="H2961" s="1" t="str">
        <v>0 - BM Costs</v>
      </c>
      <c r="L2961" s="1" t="str">
        <v>0 - BM Port</v>
      </c>
      <c r="N2961" s="1" t="str">
        <v>0 - Port Assets</v>
      </c>
      <c r="O2961" s="11"/>
      <c r="P2961" s="11"/>
      <c r="Q2961" s="11"/>
      <c r="R2961" s="11"/>
      <c r="S2961" s="11"/>
      <c r="T2961" s="11"/>
      <c r="U2961" s="11"/>
      <c r="V2961" s="11"/>
      <c r="W2961" s="11"/>
      <c r="X2961" s="11"/>
      <c r="Y2961" s="11"/>
      <c r="Z2961" s="11"/>
      <c r="AA2961" s="11"/>
      <c r="AB2961" s="11"/>
      <c r="AC2961" s="11"/>
      <c r="AD2961" s="11"/>
      <c r="AE2961" s="11"/>
      <c r="AF2961" s="11"/>
      <c r="AG2961" s="11"/>
      <c r="AH2961" s="11"/>
      <c r="AI2961" s="11"/>
      <c r="AJ2961" s="11"/>
      <c r="AK2961" s="11"/>
      <c r="AL2961" s="11"/>
      <c r="AM2961" s="11"/>
      <c r="AN2961" s="11"/>
      <c r="AO2961" s="11"/>
      <c r="AP2961" s="11"/>
      <c r="AQ2961" s="11"/>
      <c r="AR2961" s="11"/>
      <c r="AS2961" s="11"/>
      <c r="AT2961" s="11"/>
      <c r="AU2961" s="11"/>
      <c r="AV2961" s="11"/>
      <c r="AW2961" s="11"/>
      <c r="AX2961" s="11"/>
      <c r="AY2961" s="11"/>
      <c r="AZ2961" s="11"/>
      <c r="BA2961" s="11"/>
      <c r="BB2961" s="11"/>
      <c r="BC2961" s="11"/>
      <c r="BD2961" s="11"/>
      <c r="BE2961" s="11"/>
      <c r="BF2961" s="11"/>
      <c r="BG2961" s="11"/>
      <c r="BH2961" s="11"/>
      <c r="BI2961" s="11"/>
      <c r="BJ2961" s="11"/>
      <c r="BK2961" s="11"/>
      <c r="BL2961" s="11"/>
      <c r="BM2961" s="11"/>
      <c r="BN2961" s="11"/>
      <c r="BO2961" s="11"/>
      <c r="BP2961" s="1" t="str">
        <v>0- Port Costs</v>
      </c>
      <c r="BT2961" s="1" t="str">
        <v>0- Port Value</v>
      </c>
      <c r="BU2961" s="11"/>
    </row>
    <row r="2962" spans="8:73" hidden="1" outlineLevel="1" x14ac:dyDescent="0.3">
      <c r="H2962" s="1" t="str">
        <v>0 - BM Costs</v>
      </c>
      <c r="L2962" s="1" t="str">
        <v>0 - BM Port</v>
      </c>
      <c r="N2962" s="1" t="str">
        <v>0 - Port Assets</v>
      </c>
      <c r="O2962" s="11"/>
      <c r="P2962" s="11"/>
      <c r="Q2962" s="11"/>
      <c r="R2962" s="11"/>
      <c r="S2962" s="11"/>
      <c r="T2962" s="11"/>
      <c r="U2962" s="11"/>
      <c r="V2962" s="11"/>
      <c r="W2962" s="11"/>
      <c r="X2962" s="11"/>
      <c r="Y2962" s="11"/>
      <c r="Z2962" s="11"/>
      <c r="AA2962" s="11"/>
      <c r="AB2962" s="11"/>
      <c r="AC2962" s="11"/>
      <c r="AD2962" s="11"/>
      <c r="AE2962" s="11"/>
      <c r="AF2962" s="11"/>
      <c r="AG2962" s="11"/>
      <c r="AH2962" s="11"/>
      <c r="AI2962" s="11"/>
      <c r="AJ2962" s="11"/>
      <c r="AK2962" s="11"/>
      <c r="AL2962" s="11"/>
      <c r="AM2962" s="11"/>
      <c r="AN2962" s="11"/>
      <c r="AO2962" s="11"/>
      <c r="AP2962" s="11"/>
      <c r="AQ2962" s="11"/>
      <c r="AR2962" s="11"/>
      <c r="AS2962" s="11"/>
      <c r="AT2962" s="11"/>
      <c r="AU2962" s="11"/>
      <c r="AV2962" s="11"/>
      <c r="AW2962" s="11"/>
      <c r="AX2962" s="11"/>
      <c r="AY2962" s="11"/>
      <c r="AZ2962" s="11"/>
      <c r="BA2962" s="11"/>
      <c r="BB2962" s="11"/>
      <c r="BC2962" s="11"/>
      <c r="BD2962" s="11"/>
      <c r="BE2962" s="11"/>
      <c r="BF2962" s="11"/>
      <c r="BG2962" s="11"/>
      <c r="BH2962" s="11"/>
      <c r="BI2962" s="11"/>
      <c r="BJ2962" s="11"/>
      <c r="BK2962" s="11"/>
      <c r="BL2962" s="11"/>
      <c r="BM2962" s="11"/>
      <c r="BN2962" s="11"/>
      <c r="BO2962" s="11"/>
      <c r="BP2962" s="1" t="str">
        <v>0- Port Costs</v>
      </c>
      <c r="BT2962" s="1" t="str">
        <v>0- Port Value</v>
      </c>
      <c r="BU2962" s="11"/>
    </row>
    <row r="2963" spans="8:73" hidden="1" outlineLevel="1" x14ac:dyDescent="0.3">
      <c r="H2963" s="1" t="str">
        <v>0 - BM Costs</v>
      </c>
      <c r="L2963" s="1" t="str">
        <v>0 - BM Port</v>
      </c>
      <c r="N2963" s="1" t="str">
        <v>0 - Port Assets</v>
      </c>
      <c r="O2963" s="11"/>
      <c r="P2963" s="11"/>
      <c r="Q2963" s="11"/>
      <c r="R2963" s="11"/>
      <c r="S2963" s="11"/>
      <c r="T2963" s="11"/>
      <c r="U2963" s="11"/>
      <c r="V2963" s="11"/>
      <c r="W2963" s="11"/>
      <c r="X2963" s="11"/>
      <c r="Y2963" s="11"/>
      <c r="Z2963" s="11"/>
      <c r="AA2963" s="11"/>
      <c r="AB2963" s="11"/>
      <c r="AC2963" s="11"/>
      <c r="AD2963" s="11"/>
      <c r="AE2963" s="11"/>
      <c r="AF2963" s="11"/>
      <c r="AG2963" s="11"/>
      <c r="AH2963" s="11"/>
      <c r="AI2963" s="11"/>
      <c r="AJ2963" s="11"/>
      <c r="AK2963" s="11"/>
      <c r="AL2963" s="11"/>
      <c r="AM2963" s="11"/>
      <c r="AN2963" s="11"/>
      <c r="AO2963" s="11"/>
      <c r="AP2963" s="11"/>
      <c r="AQ2963" s="11"/>
      <c r="AR2963" s="11"/>
      <c r="AS2963" s="11"/>
      <c r="AT2963" s="11"/>
      <c r="AU2963" s="11"/>
      <c r="AV2963" s="11"/>
      <c r="AW2963" s="11"/>
      <c r="AX2963" s="11"/>
      <c r="AY2963" s="11"/>
      <c r="AZ2963" s="11"/>
      <c r="BA2963" s="11"/>
      <c r="BB2963" s="11"/>
      <c r="BC2963" s="11"/>
      <c r="BD2963" s="11"/>
      <c r="BE2963" s="11"/>
      <c r="BF2963" s="11"/>
      <c r="BG2963" s="11"/>
      <c r="BH2963" s="11"/>
      <c r="BI2963" s="11"/>
      <c r="BJ2963" s="11"/>
      <c r="BK2963" s="11"/>
      <c r="BL2963" s="11"/>
      <c r="BM2963" s="11"/>
      <c r="BN2963" s="11"/>
      <c r="BO2963" s="11"/>
      <c r="BP2963" s="1" t="str">
        <v>0- Port Costs</v>
      </c>
      <c r="BT2963" s="1" t="str">
        <v>0- Port Value</v>
      </c>
      <c r="BU2963" s="11"/>
    </row>
    <row r="2964" spans="8:73" hidden="1" outlineLevel="1" x14ac:dyDescent="0.3">
      <c r="H2964" s="1" t="str">
        <v>0 - BM Costs</v>
      </c>
      <c r="L2964" s="1" t="str">
        <v>0 - BM Port</v>
      </c>
      <c r="N2964" s="1" t="str">
        <v>0 - Port Assets</v>
      </c>
      <c r="O2964" s="11"/>
      <c r="P2964" s="11"/>
      <c r="Q2964" s="11"/>
      <c r="R2964" s="11"/>
      <c r="S2964" s="11"/>
      <c r="T2964" s="11"/>
      <c r="U2964" s="11"/>
      <c r="V2964" s="11"/>
      <c r="W2964" s="11"/>
      <c r="X2964" s="11"/>
      <c r="Y2964" s="11"/>
      <c r="Z2964" s="11"/>
      <c r="AA2964" s="11"/>
      <c r="AB2964" s="11"/>
      <c r="AC2964" s="11"/>
      <c r="AD2964" s="11"/>
      <c r="AE2964" s="11"/>
      <c r="AF2964" s="11"/>
      <c r="AG2964" s="11"/>
      <c r="AH2964" s="11"/>
      <c r="AI2964" s="11"/>
      <c r="AJ2964" s="11"/>
      <c r="AK2964" s="11"/>
      <c r="AL2964" s="11"/>
      <c r="AM2964" s="11"/>
      <c r="AN2964" s="11"/>
      <c r="AO2964" s="11"/>
      <c r="AP2964" s="11"/>
      <c r="AQ2964" s="11"/>
      <c r="AR2964" s="11"/>
      <c r="AS2964" s="11"/>
      <c r="AT2964" s="11"/>
      <c r="AU2964" s="11"/>
      <c r="AV2964" s="11"/>
      <c r="AW2964" s="11"/>
      <c r="AX2964" s="11"/>
      <c r="AY2964" s="11"/>
      <c r="AZ2964" s="11"/>
      <c r="BA2964" s="11"/>
      <c r="BB2964" s="11"/>
      <c r="BC2964" s="11"/>
      <c r="BD2964" s="11"/>
      <c r="BE2964" s="11"/>
      <c r="BF2964" s="11"/>
      <c r="BG2964" s="11"/>
      <c r="BH2964" s="11"/>
      <c r="BI2964" s="11"/>
      <c r="BJ2964" s="11"/>
      <c r="BK2964" s="11"/>
      <c r="BL2964" s="11"/>
      <c r="BM2964" s="11"/>
      <c r="BN2964" s="11"/>
      <c r="BO2964" s="11"/>
      <c r="BP2964" s="1" t="str">
        <v>0- Port Costs</v>
      </c>
      <c r="BT2964" s="1" t="str">
        <v>0- Port Value</v>
      </c>
      <c r="BU2964" s="11"/>
    </row>
    <row r="2965" spans="8:73" hidden="1" outlineLevel="1" x14ac:dyDescent="0.3">
      <c r="H2965" s="1" t="str">
        <v>0 - BM Costs</v>
      </c>
      <c r="L2965" s="1" t="str">
        <v>0 - BM Port</v>
      </c>
      <c r="N2965" s="1" t="str">
        <v>0 - Port Assets</v>
      </c>
      <c r="O2965" s="11"/>
      <c r="P2965" s="11"/>
      <c r="Q2965" s="11"/>
      <c r="R2965" s="11"/>
      <c r="S2965" s="11"/>
      <c r="T2965" s="11"/>
      <c r="U2965" s="11"/>
      <c r="V2965" s="11"/>
      <c r="W2965" s="11"/>
      <c r="X2965" s="11"/>
      <c r="Y2965" s="11"/>
      <c r="Z2965" s="11"/>
      <c r="AA2965" s="11"/>
      <c r="AB2965" s="11"/>
      <c r="AC2965" s="11"/>
      <c r="AD2965" s="11"/>
      <c r="AE2965" s="11"/>
      <c r="AF2965" s="11"/>
      <c r="AG2965" s="11"/>
      <c r="AH2965" s="11"/>
      <c r="AI2965" s="11"/>
      <c r="AJ2965" s="11"/>
      <c r="AK2965" s="11"/>
      <c r="AL2965" s="11"/>
      <c r="AM2965" s="11"/>
      <c r="AN2965" s="11"/>
      <c r="AO2965" s="11"/>
      <c r="AP2965" s="11"/>
      <c r="AQ2965" s="11"/>
      <c r="AR2965" s="11"/>
      <c r="AS2965" s="11"/>
      <c r="AT2965" s="11"/>
      <c r="AU2965" s="11"/>
      <c r="AV2965" s="11"/>
      <c r="AW2965" s="11"/>
      <c r="AX2965" s="11"/>
      <c r="AY2965" s="11"/>
      <c r="AZ2965" s="11"/>
      <c r="BA2965" s="11"/>
      <c r="BB2965" s="11"/>
      <c r="BC2965" s="11"/>
      <c r="BD2965" s="11"/>
      <c r="BE2965" s="11"/>
      <c r="BF2965" s="11"/>
      <c r="BG2965" s="11"/>
      <c r="BH2965" s="11"/>
      <c r="BI2965" s="11"/>
      <c r="BJ2965" s="11"/>
      <c r="BK2965" s="11"/>
      <c r="BL2965" s="11"/>
      <c r="BM2965" s="11"/>
      <c r="BN2965" s="11"/>
      <c r="BO2965" s="11"/>
      <c r="BP2965" s="1" t="str">
        <v>0- Port Costs</v>
      </c>
      <c r="BT2965" s="1" t="str">
        <v>0- Port Value</v>
      </c>
      <c r="BU2965" s="11"/>
    </row>
    <row r="2966" spans="8:73" hidden="1" outlineLevel="1" x14ac:dyDescent="0.3">
      <c r="H2966" s="1" t="str">
        <v>0 - BM Costs</v>
      </c>
      <c r="L2966" s="1" t="str">
        <v>0 - BM Port</v>
      </c>
      <c r="N2966" s="1" t="str">
        <v>0 - Port Assets</v>
      </c>
      <c r="O2966" s="11"/>
      <c r="P2966" s="11"/>
      <c r="Q2966" s="11"/>
      <c r="R2966" s="11"/>
      <c r="S2966" s="11"/>
      <c r="T2966" s="11"/>
      <c r="U2966" s="11"/>
      <c r="V2966" s="11"/>
      <c r="W2966" s="11"/>
      <c r="X2966" s="11"/>
      <c r="Y2966" s="11"/>
      <c r="Z2966" s="11"/>
      <c r="AA2966" s="11"/>
      <c r="AB2966" s="11"/>
      <c r="AC2966" s="11"/>
      <c r="AD2966" s="11"/>
      <c r="AE2966" s="11"/>
      <c r="AF2966" s="11"/>
      <c r="AG2966" s="11"/>
      <c r="AH2966" s="11"/>
      <c r="AI2966" s="11"/>
      <c r="AJ2966" s="11"/>
      <c r="AK2966" s="11"/>
      <c r="AL2966" s="11"/>
      <c r="AM2966" s="11"/>
      <c r="AN2966" s="11"/>
      <c r="AO2966" s="11"/>
      <c r="AP2966" s="11"/>
      <c r="AQ2966" s="11"/>
      <c r="AR2966" s="11"/>
      <c r="AS2966" s="11"/>
      <c r="AT2966" s="11"/>
      <c r="AU2966" s="11"/>
      <c r="AV2966" s="11"/>
      <c r="AW2966" s="11"/>
      <c r="AX2966" s="11"/>
      <c r="AY2966" s="11"/>
      <c r="AZ2966" s="11"/>
      <c r="BA2966" s="11"/>
      <c r="BB2966" s="11"/>
      <c r="BC2966" s="11"/>
      <c r="BD2966" s="11"/>
      <c r="BE2966" s="11"/>
      <c r="BF2966" s="11"/>
      <c r="BG2966" s="11"/>
      <c r="BH2966" s="11"/>
      <c r="BI2966" s="11"/>
      <c r="BJ2966" s="11"/>
      <c r="BK2966" s="11"/>
      <c r="BL2966" s="11"/>
      <c r="BM2966" s="11"/>
      <c r="BN2966" s="11"/>
      <c r="BO2966" s="11"/>
      <c r="BP2966" s="1" t="str">
        <v>0- Port Costs</v>
      </c>
      <c r="BT2966" s="1" t="str">
        <v>0- Port Value</v>
      </c>
      <c r="BU2966" s="11"/>
    </row>
    <row r="2967" spans="8:73" hidden="1" outlineLevel="1" x14ac:dyDescent="0.3">
      <c r="H2967" s="1" t="str">
        <v>0 - BM Costs</v>
      </c>
      <c r="L2967" s="1" t="str">
        <v>0 - BM Port</v>
      </c>
      <c r="N2967" s="1" t="str">
        <v>0 - Port Assets</v>
      </c>
      <c r="O2967" s="11"/>
      <c r="P2967" s="11"/>
      <c r="Q2967" s="11"/>
      <c r="R2967" s="11"/>
      <c r="S2967" s="11"/>
      <c r="T2967" s="11"/>
      <c r="U2967" s="11"/>
      <c r="V2967" s="11"/>
      <c r="W2967" s="11"/>
      <c r="X2967" s="11"/>
      <c r="Y2967" s="11"/>
      <c r="Z2967" s="11"/>
      <c r="AA2967" s="11"/>
      <c r="AB2967" s="11"/>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11"/>
      <c r="AX2967" s="11"/>
      <c r="AY2967" s="11"/>
      <c r="AZ2967" s="11"/>
      <c r="BA2967" s="11"/>
      <c r="BB2967" s="11"/>
      <c r="BC2967" s="11"/>
      <c r="BD2967" s="11"/>
      <c r="BE2967" s="11"/>
      <c r="BF2967" s="11"/>
      <c r="BG2967" s="11"/>
      <c r="BH2967" s="11"/>
      <c r="BI2967" s="11"/>
      <c r="BJ2967" s="11"/>
      <c r="BK2967" s="11"/>
      <c r="BL2967" s="11"/>
      <c r="BM2967" s="11"/>
      <c r="BN2967" s="11"/>
      <c r="BO2967" s="11"/>
      <c r="BP2967" s="1" t="str">
        <v>0- Port Costs</v>
      </c>
      <c r="BT2967" s="1" t="str">
        <v>0- Port Value</v>
      </c>
      <c r="BU2967" s="11"/>
    </row>
    <row r="2968" spans="8:73" hidden="1" outlineLevel="1" x14ac:dyDescent="0.3">
      <c r="H2968" s="1" t="str">
        <v>0 - BM Costs</v>
      </c>
      <c r="L2968" s="1" t="str">
        <v>0 - BM Port</v>
      </c>
      <c r="N2968" s="1" t="str">
        <v>0 - Port Assets</v>
      </c>
      <c r="O2968" s="11"/>
      <c r="P2968" s="11"/>
      <c r="Q2968" s="11"/>
      <c r="R2968" s="11"/>
      <c r="S2968" s="11"/>
      <c r="T2968" s="11"/>
      <c r="U2968" s="11"/>
      <c r="V2968" s="11"/>
      <c r="W2968" s="11"/>
      <c r="X2968" s="11"/>
      <c r="Y2968" s="11"/>
      <c r="Z2968" s="11"/>
      <c r="AA2968" s="11"/>
      <c r="AB2968" s="11"/>
      <c r="AC2968" s="11"/>
      <c r="AD2968" s="11"/>
      <c r="AE2968" s="11"/>
      <c r="AF2968" s="11"/>
      <c r="AG2968" s="11"/>
      <c r="AH2968" s="11"/>
      <c r="AI2968" s="11"/>
      <c r="AJ2968" s="11"/>
      <c r="AK2968" s="11"/>
      <c r="AL2968" s="11"/>
      <c r="AM2968" s="11"/>
      <c r="AN2968" s="11"/>
      <c r="AO2968" s="11"/>
      <c r="AP2968" s="11"/>
      <c r="AQ2968" s="11"/>
      <c r="AR2968" s="11"/>
      <c r="AS2968" s="11"/>
      <c r="AT2968" s="11"/>
      <c r="AU2968" s="11"/>
      <c r="AV2968" s="11"/>
      <c r="AW2968" s="11"/>
      <c r="AX2968" s="11"/>
      <c r="AY2968" s="11"/>
      <c r="AZ2968" s="11"/>
      <c r="BA2968" s="11"/>
      <c r="BB2968" s="11"/>
      <c r="BC2968" s="11"/>
      <c r="BD2968" s="11"/>
      <c r="BE2968" s="11"/>
      <c r="BF2968" s="11"/>
      <c r="BG2968" s="11"/>
      <c r="BH2968" s="11"/>
      <c r="BI2968" s="11"/>
      <c r="BJ2968" s="11"/>
      <c r="BK2968" s="11"/>
      <c r="BL2968" s="11"/>
      <c r="BM2968" s="11"/>
      <c r="BN2968" s="11"/>
      <c r="BO2968" s="11"/>
      <c r="BP2968" s="1" t="str">
        <v>0- Port Costs</v>
      </c>
      <c r="BT2968" s="1" t="str">
        <v>0- Port Value</v>
      </c>
      <c r="BU2968" s="11"/>
    </row>
    <row r="2969" spans="8:73" hidden="1" outlineLevel="1" x14ac:dyDescent="0.3">
      <c r="H2969" s="1" t="str">
        <v>0 - BM Costs</v>
      </c>
      <c r="L2969" s="1" t="str">
        <v>0 - BM Port</v>
      </c>
      <c r="N2969" s="1" t="str">
        <v>0 - Port Assets</v>
      </c>
      <c r="O2969" s="11"/>
      <c r="P2969" s="11"/>
      <c r="Q2969" s="11"/>
      <c r="R2969" s="11"/>
      <c r="S2969" s="11"/>
      <c r="T2969" s="11"/>
      <c r="U2969" s="11"/>
      <c r="V2969" s="11"/>
      <c r="W2969" s="11"/>
      <c r="X2969" s="11"/>
      <c r="Y2969" s="11"/>
      <c r="Z2969" s="11"/>
      <c r="AA2969" s="11"/>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c r="BC2969" s="11"/>
      <c r="BD2969" s="11"/>
      <c r="BE2969" s="11"/>
      <c r="BF2969" s="11"/>
      <c r="BG2969" s="11"/>
      <c r="BH2969" s="11"/>
      <c r="BI2969" s="11"/>
      <c r="BJ2969" s="11"/>
      <c r="BK2969" s="11"/>
      <c r="BL2969" s="11"/>
      <c r="BM2969" s="11"/>
      <c r="BN2969" s="11"/>
      <c r="BO2969" s="11"/>
      <c r="BP2969" s="1" t="str">
        <v>0- Port Costs</v>
      </c>
      <c r="BT2969" s="1" t="str">
        <v>0- Port Value</v>
      </c>
      <c r="BU2969" s="11"/>
    </row>
    <row r="2970" spans="8:73" hidden="1" outlineLevel="1" x14ac:dyDescent="0.3">
      <c r="H2970" s="1" t="str">
        <v>0 - BM Costs</v>
      </c>
      <c r="L2970" s="1" t="str">
        <v>0 - BM Port</v>
      </c>
      <c r="N2970" s="1" t="str">
        <v>0 - Port Assets</v>
      </c>
      <c r="O2970" s="11"/>
      <c r="P2970" s="11"/>
      <c r="Q2970" s="11"/>
      <c r="R2970" s="11"/>
      <c r="S2970" s="11"/>
      <c r="T2970" s="11"/>
      <c r="U2970" s="11"/>
      <c r="V2970" s="11"/>
      <c r="W2970" s="11"/>
      <c r="X2970" s="11"/>
      <c r="Y2970" s="11"/>
      <c r="Z2970" s="11"/>
      <c r="AA2970" s="11"/>
      <c r="AB2970" s="11"/>
      <c r="AC2970" s="11"/>
      <c r="AD2970" s="11"/>
      <c r="AE2970" s="11"/>
      <c r="AF2970" s="11"/>
      <c r="AG2970" s="11"/>
      <c r="AH2970" s="11"/>
      <c r="AI2970" s="11"/>
      <c r="AJ2970" s="11"/>
      <c r="AK2970" s="11"/>
      <c r="AL2970" s="11"/>
      <c r="AM2970" s="11"/>
      <c r="AN2970" s="11"/>
      <c r="AO2970" s="11"/>
      <c r="AP2970" s="11"/>
      <c r="AQ2970" s="11"/>
      <c r="AR2970" s="11"/>
      <c r="AS2970" s="11"/>
      <c r="AT2970" s="11"/>
      <c r="AU2970" s="11"/>
      <c r="AV2970" s="11"/>
      <c r="AW2970" s="11"/>
      <c r="AX2970" s="11"/>
      <c r="AY2970" s="11"/>
      <c r="AZ2970" s="11"/>
      <c r="BA2970" s="11"/>
      <c r="BB2970" s="11"/>
      <c r="BC2970" s="11"/>
      <c r="BD2970" s="11"/>
      <c r="BE2970" s="11"/>
      <c r="BF2970" s="11"/>
      <c r="BG2970" s="11"/>
      <c r="BH2970" s="11"/>
      <c r="BI2970" s="11"/>
      <c r="BJ2970" s="11"/>
      <c r="BK2970" s="11"/>
      <c r="BL2970" s="11"/>
      <c r="BM2970" s="11"/>
      <c r="BN2970" s="11"/>
      <c r="BO2970" s="11"/>
      <c r="BP2970" s="1" t="str">
        <v>0- Port Costs</v>
      </c>
      <c r="BT2970" s="1" t="str">
        <v>0- Port Value</v>
      </c>
      <c r="BU2970" s="11"/>
    </row>
    <row r="2971" spans="8:73" hidden="1" outlineLevel="1" x14ac:dyDescent="0.3">
      <c r="H2971" s="1" t="str">
        <v>0 - BM Costs</v>
      </c>
      <c r="L2971" s="1" t="str">
        <v>0 - BM Port</v>
      </c>
      <c r="N2971" s="1" t="str">
        <v>0 - Port Assets</v>
      </c>
      <c r="O2971" s="11"/>
      <c r="P2971" s="11"/>
      <c r="Q2971" s="11"/>
      <c r="R2971" s="11"/>
      <c r="S2971" s="11"/>
      <c r="T2971" s="11"/>
      <c r="U2971" s="11"/>
      <c r="V2971" s="11"/>
      <c r="W2971" s="11"/>
      <c r="X2971" s="11"/>
      <c r="Y2971" s="11"/>
      <c r="Z2971" s="11"/>
      <c r="AA2971" s="11"/>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c r="BC2971" s="11"/>
      <c r="BD2971" s="11"/>
      <c r="BE2971" s="11"/>
      <c r="BF2971" s="11"/>
      <c r="BG2971" s="11"/>
      <c r="BH2971" s="11"/>
      <c r="BI2971" s="11"/>
      <c r="BJ2971" s="11"/>
      <c r="BK2971" s="11"/>
      <c r="BL2971" s="11"/>
      <c r="BM2971" s="11"/>
      <c r="BN2971" s="11"/>
      <c r="BO2971" s="11"/>
      <c r="BP2971" s="1" t="str">
        <v>0- Port Costs</v>
      </c>
      <c r="BT2971" s="1" t="str">
        <v>0- Port Value</v>
      </c>
      <c r="BU2971" s="11"/>
    </row>
    <row r="2972" spans="8:73" hidden="1" outlineLevel="1" x14ac:dyDescent="0.3">
      <c r="H2972" s="1" t="str">
        <v>0 - BM Costs</v>
      </c>
      <c r="L2972" s="1" t="str">
        <v>0 - BM Port</v>
      </c>
      <c r="N2972" s="1" t="str">
        <v>0 - Port Assets</v>
      </c>
      <c r="O2972" s="11"/>
      <c r="P2972" s="11"/>
      <c r="Q2972" s="11"/>
      <c r="R2972" s="11"/>
      <c r="S2972" s="11"/>
      <c r="T2972" s="11"/>
      <c r="U2972" s="11"/>
      <c r="V2972" s="11"/>
      <c r="W2972" s="11"/>
      <c r="X2972" s="11"/>
      <c r="Y2972" s="11"/>
      <c r="Z2972" s="11"/>
      <c r="AA2972" s="11"/>
      <c r="AB2972" s="11"/>
      <c r="AC2972" s="11"/>
      <c r="AD2972" s="11"/>
      <c r="AE2972" s="11"/>
      <c r="AF2972" s="11"/>
      <c r="AG2972" s="11"/>
      <c r="AH2972" s="11"/>
      <c r="AI2972" s="11"/>
      <c r="AJ2972" s="11"/>
      <c r="AK2972" s="11"/>
      <c r="AL2972" s="11"/>
      <c r="AM2972" s="11"/>
      <c r="AN2972" s="11"/>
      <c r="AO2972" s="11"/>
      <c r="AP2972" s="11"/>
      <c r="AQ2972" s="11"/>
      <c r="AR2972" s="11"/>
      <c r="AS2972" s="11"/>
      <c r="AT2972" s="11"/>
      <c r="AU2972" s="11"/>
      <c r="AV2972" s="11"/>
      <c r="AW2972" s="11"/>
      <c r="AX2972" s="11"/>
      <c r="AY2972" s="11"/>
      <c r="AZ2972" s="11"/>
      <c r="BA2972" s="11"/>
      <c r="BB2972" s="11"/>
      <c r="BC2972" s="11"/>
      <c r="BD2972" s="11"/>
      <c r="BE2972" s="11"/>
      <c r="BF2972" s="11"/>
      <c r="BG2972" s="11"/>
      <c r="BH2972" s="11"/>
      <c r="BI2972" s="11"/>
      <c r="BJ2972" s="11"/>
      <c r="BK2972" s="11"/>
      <c r="BL2972" s="11"/>
      <c r="BM2972" s="11"/>
      <c r="BN2972" s="11"/>
      <c r="BO2972" s="11"/>
      <c r="BP2972" s="1" t="str">
        <v>0- Port Costs</v>
      </c>
      <c r="BT2972" s="1" t="str">
        <v>0- Port Value</v>
      </c>
      <c r="BU2972" s="11"/>
    </row>
    <row r="2973" spans="8:73" hidden="1" outlineLevel="1" x14ac:dyDescent="0.3">
      <c r="H2973" s="1" t="str">
        <v>0 - BM Costs</v>
      </c>
      <c r="L2973" s="1" t="str">
        <v>0 - BM Port</v>
      </c>
      <c r="N2973" s="1" t="str">
        <v>0 - Port Assets</v>
      </c>
      <c r="O2973" s="11"/>
      <c r="P2973" s="11"/>
      <c r="Q2973" s="11"/>
      <c r="R2973" s="11"/>
      <c r="S2973" s="11"/>
      <c r="T2973" s="11"/>
      <c r="U2973" s="11"/>
      <c r="V2973" s="11"/>
      <c r="W2973" s="11"/>
      <c r="X2973" s="11"/>
      <c r="Y2973" s="11"/>
      <c r="Z2973" s="11"/>
      <c r="AA2973" s="11"/>
      <c r="AB2973" s="11"/>
      <c r="AC2973" s="11"/>
      <c r="AD2973" s="11"/>
      <c r="AE2973" s="11"/>
      <c r="AF2973" s="11"/>
      <c r="AG2973" s="11"/>
      <c r="AH2973" s="11"/>
      <c r="AI2973" s="11"/>
      <c r="AJ2973" s="11"/>
      <c r="AK2973" s="11"/>
      <c r="AL2973" s="11"/>
      <c r="AM2973" s="11"/>
      <c r="AN2973" s="11"/>
      <c r="AO2973" s="11"/>
      <c r="AP2973" s="11"/>
      <c r="AQ2973" s="11"/>
      <c r="AR2973" s="11"/>
      <c r="AS2973" s="11"/>
      <c r="AT2973" s="11"/>
      <c r="AU2973" s="11"/>
      <c r="AV2973" s="11"/>
      <c r="AW2973" s="11"/>
      <c r="AX2973" s="11"/>
      <c r="AY2973" s="11"/>
      <c r="AZ2973" s="11"/>
      <c r="BA2973" s="11"/>
      <c r="BB2973" s="11"/>
      <c r="BC2973" s="11"/>
      <c r="BD2973" s="11"/>
      <c r="BE2973" s="11"/>
      <c r="BF2973" s="11"/>
      <c r="BG2973" s="11"/>
      <c r="BH2973" s="11"/>
      <c r="BI2973" s="11"/>
      <c r="BJ2973" s="11"/>
      <c r="BK2973" s="11"/>
      <c r="BL2973" s="11"/>
      <c r="BM2973" s="11"/>
      <c r="BN2973" s="11"/>
      <c r="BO2973" s="11"/>
      <c r="BP2973" s="1" t="str">
        <v>0- Port Costs</v>
      </c>
      <c r="BT2973" s="1" t="str">
        <v>0- Port Value</v>
      </c>
      <c r="BU2973" s="11"/>
    </row>
    <row r="2974" spans="8:73" hidden="1" outlineLevel="1" x14ac:dyDescent="0.3">
      <c r="H2974" s="1" t="str">
        <v>0 - BM Costs</v>
      </c>
      <c r="L2974" s="1" t="str">
        <v>0 - BM Port</v>
      </c>
      <c r="N2974" s="1" t="str">
        <v>0 - Port Assets</v>
      </c>
      <c r="O2974" s="11"/>
      <c r="P2974" s="11"/>
      <c r="Q2974" s="11"/>
      <c r="R2974" s="11"/>
      <c r="S2974" s="11"/>
      <c r="T2974" s="11"/>
      <c r="U2974" s="11"/>
      <c r="V2974" s="11"/>
      <c r="W2974" s="11"/>
      <c r="X2974" s="11"/>
      <c r="Y2974" s="11"/>
      <c r="Z2974" s="11"/>
      <c r="AA2974" s="11"/>
      <c r="AB2974" s="11"/>
      <c r="AC2974" s="11"/>
      <c r="AD2974" s="11"/>
      <c r="AE2974" s="11"/>
      <c r="AF2974" s="11"/>
      <c r="AG2974" s="11"/>
      <c r="AH2974" s="11"/>
      <c r="AI2974" s="11"/>
      <c r="AJ2974" s="11"/>
      <c r="AK2974" s="11"/>
      <c r="AL2974" s="11"/>
      <c r="AM2974" s="11"/>
      <c r="AN2974" s="11"/>
      <c r="AO2974" s="11"/>
      <c r="AP2974" s="11"/>
      <c r="AQ2974" s="11"/>
      <c r="AR2974" s="11"/>
      <c r="AS2974" s="11"/>
      <c r="AT2974" s="11"/>
      <c r="AU2974" s="11"/>
      <c r="AV2974" s="11"/>
      <c r="AW2974" s="11"/>
      <c r="AX2974" s="11"/>
      <c r="AY2974" s="11"/>
      <c r="AZ2974" s="11"/>
      <c r="BA2974" s="11"/>
      <c r="BB2974" s="11"/>
      <c r="BC2974" s="11"/>
      <c r="BD2974" s="11"/>
      <c r="BE2974" s="11"/>
      <c r="BF2974" s="11"/>
      <c r="BG2974" s="11"/>
      <c r="BH2974" s="11"/>
      <c r="BI2974" s="11"/>
      <c r="BJ2974" s="11"/>
      <c r="BK2974" s="11"/>
      <c r="BL2974" s="11"/>
      <c r="BM2974" s="11"/>
      <c r="BN2974" s="11"/>
      <c r="BO2974" s="11"/>
      <c r="BP2974" s="1" t="str">
        <v>0- Port Costs</v>
      </c>
      <c r="BT2974" s="1" t="str">
        <v>0- Port Value</v>
      </c>
      <c r="BU2974" s="11"/>
    </row>
    <row r="2975" spans="8:73" hidden="1" outlineLevel="1" x14ac:dyDescent="0.3">
      <c r="H2975" s="1" t="str">
        <v>0 - BM Costs</v>
      </c>
      <c r="L2975" s="1" t="str">
        <v>0 - BM Port</v>
      </c>
      <c r="N2975" s="1" t="str">
        <v>0 - Port Assets</v>
      </c>
      <c r="O2975" s="11"/>
      <c r="P2975" s="11"/>
      <c r="Q2975" s="11"/>
      <c r="R2975" s="11"/>
      <c r="S2975" s="11"/>
      <c r="T2975" s="11"/>
      <c r="U2975" s="11"/>
      <c r="V2975" s="11"/>
      <c r="W2975" s="11"/>
      <c r="X2975" s="11"/>
      <c r="Y2975" s="11"/>
      <c r="Z2975" s="11"/>
      <c r="AA2975" s="11"/>
      <c r="AB2975" s="11"/>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c r="BC2975" s="11"/>
      <c r="BD2975" s="11"/>
      <c r="BE2975" s="11"/>
      <c r="BF2975" s="11"/>
      <c r="BG2975" s="11"/>
      <c r="BH2975" s="11"/>
      <c r="BI2975" s="11"/>
      <c r="BJ2975" s="11"/>
      <c r="BK2975" s="11"/>
      <c r="BL2975" s="11"/>
      <c r="BM2975" s="11"/>
      <c r="BN2975" s="11"/>
      <c r="BO2975" s="11"/>
      <c r="BP2975" s="1" t="str">
        <v>0- Port Costs</v>
      </c>
      <c r="BT2975" s="1" t="str">
        <v>0- Port Value</v>
      </c>
      <c r="BU2975" s="11"/>
    </row>
    <row r="2976" spans="8:73" hidden="1" outlineLevel="1" x14ac:dyDescent="0.3">
      <c r="H2976" s="1" t="str">
        <v>0 - BM Costs</v>
      </c>
      <c r="L2976" s="1" t="str">
        <v>0 - BM Port</v>
      </c>
      <c r="N2976" s="1" t="str">
        <v>0 - Port Assets</v>
      </c>
      <c r="O2976" s="11"/>
      <c r="P2976" s="11"/>
      <c r="Q2976" s="11"/>
      <c r="R2976" s="11"/>
      <c r="S2976" s="11"/>
      <c r="T2976" s="11"/>
      <c r="U2976" s="11"/>
      <c r="V2976" s="11"/>
      <c r="W2976" s="11"/>
      <c r="X2976" s="11"/>
      <c r="Y2976" s="11"/>
      <c r="Z2976" s="11"/>
      <c r="AA2976" s="11"/>
      <c r="AB2976" s="11"/>
      <c r="AC2976" s="11"/>
      <c r="AD2976" s="11"/>
      <c r="AE2976" s="11"/>
      <c r="AF2976" s="11"/>
      <c r="AG2976" s="11"/>
      <c r="AH2976" s="11"/>
      <c r="AI2976" s="11"/>
      <c r="AJ2976" s="11"/>
      <c r="AK2976" s="11"/>
      <c r="AL2976" s="11"/>
      <c r="AM2976" s="11"/>
      <c r="AN2976" s="11"/>
      <c r="AO2976" s="11"/>
      <c r="AP2976" s="11"/>
      <c r="AQ2976" s="11"/>
      <c r="AR2976" s="11"/>
      <c r="AS2976" s="11"/>
      <c r="AT2976" s="11"/>
      <c r="AU2976" s="11"/>
      <c r="AV2976" s="11"/>
      <c r="AW2976" s="11"/>
      <c r="AX2976" s="11"/>
      <c r="AY2976" s="11"/>
      <c r="AZ2976" s="11"/>
      <c r="BA2976" s="11"/>
      <c r="BB2976" s="11"/>
      <c r="BC2976" s="11"/>
      <c r="BD2976" s="11"/>
      <c r="BE2976" s="11"/>
      <c r="BF2976" s="11"/>
      <c r="BG2976" s="11"/>
      <c r="BH2976" s="11"/>
      <c r="BI2976" s="11"/>
      <c r="BJ2976" s="11"/>
      <c r="BK2976" s="11"/>
      <c r="BL2976" s="11"/>
      <c r="BM2976" s="11"/>
      <c r="BN2976" s="11"/>
      <c r="BO2976" s="11"/>
      <c r="BP2976" s="1" t="str">
        <v>0- Port Costs</v>
      </c>
      <c r="BT2976" s="1" t="str">
        <v>0- Port Value</v>
      </c>
      <c r="BU2976" s="11"/>
    </row>
    <row r="2977" spans="8:73" hidden="1" outlineLevel="1" x14ac:dyDescent="0.3">
      <c r="H2977" s="1" t="str">
        <v>0 - BM Costs</v>
      </c>
      <c r="L2977" s="1" t="str">
        <v>0 - BM Port</v>
      </c>
      <c r="N2977" s="1" t="str">
        <v>0 - Port Assets</v>
      </c>
      <c r="O2977" s="11"/>
      <c r="P2977" s="11"/>
      <c r="Q2977" s="11"/>
      <c r="R2977" s="11"/>
      <c r="S2977" s="11"/>
      <c r="T2977" s="11"/>
      <c r="U2977" s="11"/>
      <c r="V2977" s="11"/>
      <c r="W2977" s="11"/>
      <c r="X2977" s="11"/>
      <c r="Y2977" s="11"/>
      <c r="Z2977" s="11"/>
      <c r="AA2977" s="11"/>
      <c r="AB2977" s="11"/>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c r="BC2977" s="11"/>
      <c r="BD2977" s="11"/>
      <c r="BE2977" s="11"/>
      <c r="BF2977" s="11"/>
      <c r="BG2977" s="11"/>
      <c r="BH2977" s="11"/>
      <c r="BI2977" s="11"/>
      <c r="BJ2977" s="11"/>
      <c r="BK2977" s="11"/>
      <c r="BL2977" s="11"/>
      <c r="BM2977" s="11"/>
      <c r="BN2977" s="11"/>
      <c r="BO2977" s="11"/>
      <c r="BP2977" s="1" t="str">
        <v>0- Port Costs</v>
      </c>
      <c r="BT2977" s="1" t="str">
        <v>0- Port Value</v>
      </c>
      <c r="BU2977" s="11"/>
    </row>
    <row r="2978" spans="8:73" hidden="1" outlineLevel="1" x14ac:dyDescent="0.3">
      <c r="H2978" s="1" t="str">
        <v>0 - BM Costs</v>
      </c>
      <c r="L2978" s="1" t="str">
        <v>0 - BM Port</v>
      </c>
      <c r="N2978" s="1" t="str">
        <v>0 - Port Assets</v>
      </c>
      <c r="O2978" s="11"/>
      <c r="P2978" s="11"/>
      <c r="Q2978" s="11"/>
      <c r="R2978" s="11"/>
      <c r="S2978" s="11"/>
      <c r="T2978" s="11"/>
      <c r="U2978" s="11"/>
      <c r="V2978" s="11"/>
      <c r="W2978" s="11"/>
      <c r="X2978" s="11"/>
      <c r="Y2978" s="11"/>
      <c r="Z2978" s="11"/>
      <c r="AA2978" s="11"/>
      <c r="AB2978" s="11"/>
      <c r="AC2978" s="11"/>
      <c r="AD2978" s="11"/>
      <c r="AE2978" s="11"/>
      <c r="AF2978" s="11"/>
      <c r="AG2978" s="11"/>
      <c r="AH2978" s="11"/>
      <c r="AI2978" s="11"/>
      <c r="AJ2978" s="11"/>
      <c r="AK2978" s="11"/>
      <c r="AL2978" s="11"/>
      <c r="AM2978" s="11"/>
      <c r="AN2978" s="11"/>
      <c r="AO2978" s="11"/>
      <c r="AP2978" s="11"/>
      <c r="AQ2978" s="11"/>
      <c r="AR2978" s="11"/>
      <c r="AS2978" s="11"/>
      <c r="AT2978" s="11"/>
      <c r="AU2978" s="11"/>
      <c r="AV2978" s="11"/>
      <c r="AW2978" s="11"/>
      <c r="AX2978" s="11"/>
      <c r="AY2978" s="11"/>
      <c r="AZ2978" s="11"/>
      <c r="BA2978" s="11"/>
      <c r="BB2978" s="11"/>
      <c r="BC2978" s="11"/>
      <c r="BD2978" s="11"/>
      <c r="BE2978" s="11"/>
      <c r="BF2978" s="11"/>
      <c r="BG2978" s="11"/>
      <c r="BH2978" s="11"/>
      <c r="BI2978" s="11"/>
      <c r="BJ2978" s="11"/>
      <c r="BK2978" s="11"/>
      <c r="BL2978" s="11"/>
      <c r="BM2978" s="11"/>
      <c r="BN2978" s="11"/>
      <c r="BO2978" s="11"/>
      <c r="BP2978" s="1" t="str">
        <v>0- Port Costs</v>
      </c>
      <c r="BT2978" s="1" t="str">
        <v>0- Port Value</v>
      </c>
      <c r="BU2978" s="11"/>
    </row>
    <row r="2979" spans="8:73" hidden="1" outlineLevel="1" x14ac:dyDescent="0.3">
      <c r="H2979" s="1" t="str">
        <v>0 - BM Costs</v>
      </c>
      <c r="L2979" s="1" t="str">
        <v>0 - BM Port</v>
      </c>
      <c r="N2979" s="1" t="str">
        <v>0 - Port Assets</v>
      </c>
      <c r="O2979" s="11"/>
      <c r="P2979" s="11"/>
      <c r="Q2979" s="11"/>
      <c r="R2979" s="11"/>
      <c r="S2979" s="11"/>
      <c r="T2979" s="11"/>
      <c r="U2979" s="11"/>
      <c r="V2979" s="11"/>
      <c r="W2979" s="11"/>
      <c r="X2979" s="11"/>
      <c r="Y2979" s="11"/>
      <c r="Z2979" s="11"/>
      <c r="AA2979" s="11"/>
      <c r="AB2979" s="11"/>
      <c r="AC2979" s="11"/>
      <c r="AD2979" s="11"/>
      <c r="AE2979" s="11"/>
      <c r="AF2979" s="11"/>
      <c r="AG2979" s="11"/>
      <c r="AH2979" s="11"/>
      <c r="AI2979" s="11"/>
      <c r="AJ2979" s="11"/>
      <c r="AK2979" s="11"/>
      <c r="AL2979" s="11"/>
      <c r="AM2979" s="11"/>
      <c r="AN2979" s="11"/>
      <c r="AO2979" s="11"/>
      <c r="AP2979" s="11"/>
      <c r="AQ2979" s="11"/>
      <c r="AR2979" s="11"/>
      <c r="AS2979" s="11"/>
      <c r="AT2979" s="11"/>
      <c r="AU2979" s="11"/>
      <c r="AV2979" s="11"/>
      <c r="AW2979" s="11"/>
      <c r="AX2979" s="11"/>
      <c r="AY2979" s="11"/>
      <c r="AZ2979" s="11"/>
      <c r="BA2979" s="11"/>
      <c r="BB2979" s="11"/>
      <c r="BC2979" s="11"/>
      <c r="BD2979" s="11"/>
      <c r="BE2979" s="11"/>
      <c r="BF2979" s="11"/>
      <c r="BG2979" s="11"/>
      <c r="BH2979" s="11"/>
      <c r="BI2979" s="11"/>
      <c r="BJ2979" s="11"/>
      <c r="BK2979" s="11"/>
      <c r="BL2979" s="11"/>
      <c r="BM2979" s="11"/>
      <c r="BN2979" s="11"/>
      <c r="BO2979" s="11"/>
      <c r="BP2979" s="1" t="str">
        <v>0- Port Costs</v>
      </c>
      <c r="BT2979" s="1" t="str">
        <v>0- Port Value</v>
      </c>
      <c r="BU2979" s="11"/>
    </row>
    <row r="2980" spans="8:73" hidden="1" outlineLevel="1" x14ac:dyDescent="0.3">
      <c r="H2980" s="1" t="str">
        <v>0 - BM Costs</v>
      </c>
      <c r="L2980" s="1" t="str">
        <v>0 - BM Port</v>
      </c>
      <c r="N2980" s="1" t="str">
        <v>0 - Port Assets</v>
      </c>
      <c r="O2980" s="11"/>
      <c r="P2980" s="11"/>
      <c r="Q2980" s="11"/>
      <c r="R2980" s="11"/>
      <c r="S2980" s="11"/>
      <c r="T2980" s="11"/>
      <c r="U2980" s="11"/>
      <c r="V2980" s="11"/>
      <c r="W2980" s="11"/>
      <c r="X2980" s="11"/>
      <c r="Y2980" s="11"/>
      <c r="Z2980" s="11"/>
      <c r="AA2980" s="11"/>
      <c r="AB2980" s="11"/>
      <c r="AC2980" s="11"/>
      <c r="AD2980" s="11"/>
      <c r="AE2980" s="11"/>
      <c r="AF2980" s="11"/>
      <c r="AG2980" s="11"/>
      <c r="AH2980" s="11"/>
      <c r="AI2980" s="11"/>
      <c r="AJ2980" s="11"/>
      <c r="AK2980" s="11"/>
      <c r="AL2980" s="11"/>
      <c r="AM2980" s="11"/>
      <c r="AN2980" s="11"/>
      <c r="AO2980" s="11"/>
      <c r="AP2980" s="11"/>
      <c r="AQ2980" s="11"/>
      <c r="AR2980" s="11"/>
      <c r="AS2980" s="11"/>
      <c r="AT2980" s="11"/>
      <c r="AU2980" s="11"/>
      <c r="AV2980" s="11"/>
      <c r="AW2980" s="11"/>
      <c r="AX2980" s="11"/>
      <c r="AY2980" s="11"/>
      <c r="AZ2980" s="11"/>
      <c r="BA2980" s="11"/>
      <c r="BB2980" s="11"/>
      <c r="BC2980" s="11"/>
      <c r="BD2980" s="11"/>
      <c r="BE2980" s="11"/>
      <c r="BF2980" s="11"/>
      <c r="BG2980" s="11"/>
      <c r="BH2980" s="11"/>
      <c r="BI2980" s="11"/>
      <c r="BJ2980" s="11"/>
      <c r="BK2980" s="11"/>
      <c r="BL2980" s="11"/>
      <c r="BM2980" s="11"/>
      <c r="BN2980" s="11"/>
      <c r="BO2980" s="11"/>
      <c r="BP2980" s="1" t="str">
        <v>0- Port Costs</v>
      </c>
      <c r="BT2980" s="1" t="str">
        <v>0- Port Value</v>
      </c>
      <c r="BU2980" s="11"/>
    </row>
    <row r="2981" spans="8:73" hidden="1" outlineLevel="1" x14ac:dyDescent="0.3">
      <c r="H2981" s="1" t="str">
        <v>0 - BM Costs</v>
      </c>
      <c r="L2981" s="1" t="str">
        <v>0 - BM Port</v>
      </c>
      <c r="N2981" s="1" t="str">
        <v>0 - Port Assets</v>
      </c>
      <c r="O2981" s="11"/>
      <c r="P2981" s="11"/>
      <c r="Q2981" s="11"/>
      <c r="R2981" s="11"/>
      <c r="S2981" s="11"/>
      <c r="T2981" s="11"/>
      <c r="U2981" s="11"/>
      <c r="V2981" s="11"/>
      <c r="W2981" s="11"/>
      <c r="X2981" s="11"/>
      <c r="Y2981" s="11"/>
      <c r="Z2981" s="11"/>
      <c r="AA2981" s="11"/>
      <c r="AB2981" s="11"/>
      <c r="AC2981" s="11"/>
      <c r="AD2981" s="11"/>
      <c r="AE2981" s="11"/>
      <c r="AF2981" s="11"/>
      <c r="AG2981" s="11"/>
      <c r="AH2981" s="11"/>
      <c r="AI2981" s="11"/>
      <c r="AJ2981" s="11"/>
      <c r="AK2981" s="11"/>
      <c r="AL2981" s="11"/>
      <c r="AM2981" s="11"/>
      <c r="AN2981" s="11"/>
      <c r="AO2981" s="11"/>
      <c r="AP2981" s="11"/>
      <c r="AQ2981" s="11"/>
      <c r="AR2981" s="11"/>
      <c r="AS2981" s="11"/>
      <c r="AT2981" s="11"/>
      <c r="AU2981" s="11"/>
      <c r="AV2981" s="11"/>
      <c r="AW2981" s="11"/>
      <c r="AX2981" s="11"/>
      <c r="AY2981" s="11"/>
      <c r="AZ2981" s="11"/>
      <c r="BA2981" s="11"/>
      <c r="BB2981" s="11"/>
      <c r="BC2981" s="11"/>
      <c r="BD2981" s="11"/>
      <c r="BE2981" s="11"/>
      <c r="BF2981" s="11"/>
      <c r="BG2981" s="11"/>
      <c r="BH2981" s="11"/>
      <c r="BI2981" s="11"/>
      <c r="BJ2981" s="11"/>
      <c r="BK2981" s="11"/>
      <c r="BL2981" s="11"/>
      <c r="BM2981" s="11"/>
      <c r="BN2981" s="11"/>
      <c r="BO2981" s="11"/>
      <c r="BP2981" s="1" t="str">
        <v>0- Port Costs</v>
      </c>
      <c r="BT2981" s="1" t="str">
        <v>0- Port Value</v>
      </c>
      <c r="BU2981" s="11"/>
    </row>
    <row r="2982" spans="8:73" hidden="1" outlineLevel="1" x14ac:dyDescent="0.3">
      <c r="H2982" s="1" t="str">
        <v>0 - BM Costs</v>
      </c>
      <c r="L2982" s="1" t="str">
        <v>0 - BM Port</v>
      </c>
      <c r="N2982" s="1" t="str">
        <v>0 - Port Assets</v>
      </c>
      <c r="O2982" s="11"/>
      <c r="P2982" s="11"/>
      <c r="Q2982" s="11"/>
      <c r="R2982" s="11"/>
      <c r="S2982" s="11"/>
      <c r="T2982" s="11"/>
      <c r="U2982" s="11"/>
      <c r="V2982" s="11"/>
      <c r="W2982" s="11"/>
      <c r="X2982" s="11"/>
      <c r="Y2982" s="11"/>
      <c r="Z2982" s="11"/>
      <c r="AA2982" s="11"/>
      <c r="AB2982" s="11"/>
      <c r="AC2982" s="11"/>
      <c r="AD2982" s="11"/>
      <c r="AE2982" s="11"/>
      <c r="AF2982" s="11"/>
      <c r="AG2982" s="11"/>
      <c r="AH2982" s="11"/>
      <c r="AI2982" s="11"/>
      <c r="AJ2982" s="11"/>
      <c r="AK2982" s="11"/>
      <c r="AL2982" s="11"/>
      <c r="AM2982" s="11"/>
      <c r="AN2982" s="11"/>
      <c r="AO2982" s="11"/>
      <c r="AP2982" s="11"/>
      <c r="AQ2982" s="11"/>
      <c r="AR2982" s="11"/>
      <c r="AS2982" s="11"/>
      <c r="AT2982" s="11"/>
      <c r="AU2982" s="11"/>
      <c r="AV2982" s="11"/>
      <c r="AW2982" s="11"/>
      <c r="AX2982" s="11"/>
      <c r="AY2982" s="11"/>
      <c r="AZ2982" s="11"/>
      <c r="BA2982" s="11"/>
      <c r="BB2982" s="11"/>
      <c r="BC2982" s="11"/>
      <c r="BD2982" s="11"/>
      <c r="BE2982" s="11"/>
      <c r="BF2982" s="11"/>
      <c r="BG2982" s="11"/>
      <c r="BH2982" s="11"/>
      <c r="BI2982" s="11"/>
      <c r="BJ2982" s="11"/>
      <c r="BK2982" s="11"/>
      <c r="BL2982" s="11"/>
      <c r="BM2982" s="11"/>
      <c r="BN2982" s="11"/>
      <c r="BO2982" s="11"/>
      <c r="BP2982" s="1" t="str">
        <v>0- Port Costs</v>
      </c>
      <c r="BT2982" s="1" t="str">
        <v>0- Port Value</v>
      </c>
      <c r="BU2982" s="11"/>
    </row>
    <row r="2983" spans="8:73" hidden="1" outlineLevel="1" x14ac:dyDescent="0.3">
      <c r="H2983" s="1" t="str">
        <v>0 - BM Costs</v>
      </c>
      <c r="L2983" s="1" t="str">
        <v>0 - BM Port</v>
      </c>
      <c r="N2983" s="1" t="str">
        <v>0 - Port Assets</v>
      </c>
      <c r="O2983" s="11"/>
      <c r="P2983" s="11"/>
      <c r="Q2983" s="11"/>
      <c r="R2983" s="11"/>
      <c r="S2983" s="11"/>
      <c r="T2983" s="11"/>
      <c r="U2983" s="11"/>
      <c r="V2983" s="11"/>
      <c r="W2983" s="11"/>
      <c r="X2983" s="11"/>
      <c r="Y2983" s="11"/>
      <c r="Z2983" s="11"/>
      <c r="AA2983" s="11"/>
      <c r="AB2983" s="11"/>
      <c r="AC2983" s="11"/>
      <c r="AD2983" s="11"/>
      <c r="AE2983" s="11"/>
      <c r="AF2983" s="11"/>
      <c r="AG2983" s="11"/>
      <c r="AH2983" s="11"/>
      <c r="AI2983" s="11"/>
      <c r="AJ2983" s="11"/>
      <c r="AK2983" s="11"/>
      <c r="AL2983" s="11"/>
      <c r="AM2983" s="11"/>
      <c r="AN2983" s="11"/>
      <c r="AO2983" s="11"/>
      <c r="AP2983" s="11"/>
      <c r="AQ2983" s="11"/>
      <c r="AR2983" s="11"/>
      <c r="AS2983" s="11"/>
      <c r="AT2983" s="11"/>
      <c r="AU2983" s="11"/>
      <c r="AV2983" s="11"/>
      <c r="AW2983" s="11"/>
      <c r="AX2983" s="11"/>
      <c r="AY2983" s="11"/>
      <c r="AZ2983" s="11"/>
      <c r="BA2983" s="11"/>
      <c r="BB2983" s="11"/>
      <c r="BC2983" s="11"/>
      <c r="BD2983" s="11"/>
      <c r="BE2983" s="11"/>
      <c r="BF2983" s="11"/>
      <c r="BG2983" s="11"/>
      <c r="BH2983" s="11"/>
      <c r="BI2983" s="11"/>
      <c r="BJ2983" s="11"/>
      <c r="BK2983" s="11"/>
      <c r="BL2983" s="11"/>
      <c r="BM2983" s="11"/>
      <c r="BN2983" s="11"/>
      <c r="BO2983" s="11"/>
      <c r="BP2983" s="1" t="str">
        <v>0- Port Costs</v>
      </c>
      <c r="BT2983" s="1" t="str">
        <v>0- Port Value</v>
      </c>
      <c r="BU2983" s="11"/>
    </row>
    <row r="2984" spans="8:73" hidden="1" outlineLevel="1" x14ac:dyDescent="0.3">
      <c r="H2984" s="1" t="str">
        <v>0 - BM Costs</v>
      </c>
      <c r="L2984" s="1" t="str">
        <v>0 - BM Port</v>
      </c>
      <c r="N2984" s="1" t="str">
        <v>0 - Port Assets</v>
      </c>
      <c r="O2984" s="11"/>
      <c r="P2984" s="11"/>
      <c r="Q2984" s="11"/>
      <c r="R2984" s="11"/>
      <c r="S2984" s="11"/>
      <c r="T2984" s="11"/>
      <c r="U2984" s="11"/>
      <c r="V2984" s="11"/>
      <c r="W2984" s="11"/>
      <c r="X2984" s="11"/>
      <c r="Y2984" s="11"/>
      <c r="Z2984" s="11"/>
      <c r="AA2984" s="11"/>
      <c r="AB2984" s="11"/>
      <c r="AC2984" s="11"/>
      <c r="AD2984" s="11"/>
      <c r="AE2984" s="11"/>
      <c r="AF2984" s="11"/>
      <c r="AG2984" s="11"/>
      <c r="AH2984" s="11"/>
      <c r="AI2984" s="11"/>
      <c r="AJ2984" s="11"/>
      <c r="AK2984" s="11"/>
      <c r="AL2984" s="11"/>
      <c r="AM2984" s="11"/>
      <c r="AN2984" s="11"/>
      <c r="AO2984" s="11"/>
      <c r="AP2984" s="11"/>
      <c r="AQ2984" s="11"/>
      <c r="AR2984" s="11"/>
      <c r="AS2984" s="11"/>
      <c r="AT2984" s="11"/>
      <c r="AU2984" s="11"/>
      <c r="AV2984" s="11"/>
      <c r="AW2984" s="11"/>
      <c r="AX2984" s="11"/>
      <c r="AY2984" s="11"/>
      <c r="AZ2984" s="11"/>
      <c r="BA2984" s="11"/>
      <c r="BB2984" s="11"/>
      <c r="BC2984" s="11"/>
      <c r="BD2984" s="11"/>
      <c r="BE2984" s="11"/>
      <c r="BF2984" s="11"/>
      <c r="BG2984" s="11"/>
      <c r="BH2984" s="11"/>
      <c r="BI2984" s="11"/>
      <c r="BJ2984" s="11"/>
      <c r="BK2984" s="11"/>
      <c r="BL2984" s="11"/>
      <c r="BM2984" s="11"/>
      <c r="BN2984" s="11"/>
      <c r="BO2984" s="11"/>
      <c r="BP2984" s="1" t="str">
        <v>0- Port Costs</v>
      </c>
      <c r="BT2984" s="1" t="str">
        <v>0- Port Value</v>
      </c>
      <c r="BU2984" s="11"/>
    </row>
    <row r="2985" spans="8:73" hidden="1" outlineLevel="1" x14ac:dyDescent="0.3">
      <c r="H2985" s="1" t="str">
        <v>0 - BM Costs</v>
      </c>
      <c r="L2985" s="1" t="str">
        <v>0 - BM Port</v>
      </c>
      <c r="N2985" s="1" t="str">
        <v>0 - Port Assets</v>
      </c>
      <c r="O2985" s="11"/>
      <c r="P2985" s="11"/>
      <c r="Q2985" s="11"/>
      <c r="R2985" s="11"/>
      <c r="S2985" s="11"/>
      <c r="T2985" s="11"/>
      <c r="U2985" s="11"/>
      <c r="V2985" s="11"/>
      <c r="W2985" s="11"/>
      <c r="X2985" s="11"/>
      <c r="Y2985" s="11"/>
      <c r="Z2985" s="11"/>
      <c r="AA2985" s="11"/>
      <c r="AB2985" s="11"/>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c r="BC2985" s="11"/>
      <c r="BD2985" s="11"/>
      <c r="BE2985" s="11"/>
      <c r="BF2985" s="11"/>
      <c r="BG2985" s="11"/>
      <c r="BH2985" s="11"/>
      <c r="BI2985" s="11"/>
      <c r="BJ2985" s="11"/>
      <c r="BK2985" s="11"/>
      <c r="BL2985" s="11"/>
      <c r="BM2985" s="11"/>
      <c r="BN2985" s="11"/>
      <c r="BO2985" s="11"/>
      <c r="BP2985" s="1" t="str">
        <v>0- Port Costs</v>
      </c>
      <c r="BT2985" s="1" t="str">
        <v>0- Port Value</v>
      </c>
      <c r="BU2985" s="11"/>
    </row>
    <row r="2986" spans="8:73" hidden="1" outlineLevel="1" x14ac:dyDescent="0.3">
      <c r="H2986" s="1" t="str">
        <v>0 - BM Costs</v>
      </c>
      <c r="L2986" s="1" t="str">
        <v>0 - BM Port</v>
      </c>
      <c r="N2986" s="1" t="str">
        <v>0 - Port Assets</v>
      </c>
      <c r="O2986" s="11"/>
      <c r="P2986" s="11"/>
      <c r="Q2986" s="11"/>
      <c r="R2986" s="11"/>
      <c r="S2986" s="11"/>
      <c r="T2986" s="11"/>
      <c r="U2986" s="11"/>
      <c r="V2986" s="11"/>
      <c r="W2986" s="11"/>
      <c r="X2986" s="11"/>
      <c r="Y2986" s="11"/>
      <c r="Z2986" s="11"/>
      <c r="AA2986" s="11"/>
      <c r="AB2986" s="11"/>
      <c r="AC2986" s="11"/>
      <c r="AD2986" s="11"/>
      <c r="AE2986" s="11"/>
      <c r="AF2986" s="11"/>
      <c r="AG2986" s="11"/>
      <c r="AH2986" s="11"/>
      <c r="AI2986" s="11"/>
      <c r="AJ2986" s="11"/>
      <c r="AK2986" s="11"/>
      <c r="AL2986" s="11"/>
      <c r="AM2986" s="11"/>
      <c r="AN2986" s="11"/>
      <c r="AO2986" s="11"/>
      <c r="AP2986" s="11"/>
      <c r="AQ2986" s="11"/>
      <c r="AR2986" s="11"/>
      <c r="AS2986" s="11"/>
      <c r="AT2986" s="11"/>
      <c r="AU2986" s="11"/>
      <c r="AV2986" s="11"/>
      <c r="AW2986" s="11"/>
      <c r="AX2986" s="11"/>
      <c r="AY2986" s="11"/>
      <c r="AZ2986" s="11"/>
      <c r="BA2986" s="11"/>
      <c r="BB2986" s="11"/>
      <c r="BC2986" s="11"/>
      <c r="BD2986" s="11"/>
      <c r="BE2986" s="11"/>
      <c r="BF2986" s="11"/>
      <c r="BG2986" s="11"/>
      <c r="BH2986" s="11"/>
      <c r="BI2986" s="11"/>
      <c r="BJ2986" s="11"/>
      <c r="BK2986" s="11"/>
      <c r="BL2986" s="11"/>
      <c r="BM2986" s="11"/>
      <c r="BN2986" s="11"/>
      <c r="BO2986" s="11"/>
      <c r="BP2986" s="1" t="str">
        <v>0- Port Costs</v>
      </c>
      <c r="BT2986" s="1" t="str">
        <v>0- Port Value</v>
      </c>
      <c r="BU2986" s="11"/>
    </row>
    <row r="2987" spans="8:73" hidden="1" outlineLevel="1" x14ac:dyDescent="0.3">
      <c r="H2987" s="1" t="str">
        <v>0 - BM Costs</v>
      </c>
      <c r="L2987" s="1" t="str">
        <v>0 - BM Port</v>
      </c>
      <c r="N2987" s="1" t="str">
        <v>0 - Port Assets</v>
      </c>
      <c r="O2987" s="11"/>
      <c r="P2987" s="11"/>
      <c r="Q2987" s="11"/>
      <c r="R2987" s="11"/>
      <c r="S2987" s="11"/>
      <c r="T2987" s="11"/>
      <c r="U2987" s="11"/>
      <c r="V2987" s="11"/>
      <c r="W2987" s="11"/>
      <c r="X2987" s="11"/>
      <c r="Y2987" s="11"/>
      <c r="Z2987" s="11"/>
      <c r="AA2987" s="11"/>
      <c r="AB2987" s="11"/>
      <c r="AC2987" s="11"/>
      <c r="AD2987" s="11"/>
      <c r="AE2987" s="11"/>
      <c r="AF2987" s="11"/>
      <c r="AG2987" s="11"/>
      <c r="AH2987" s="11"/>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c r="BC2987" s="11"/>
      <c r="BD2987" s="11"/>
      <c r="BE2987" s="11"/>
      <c r="BF2987" s="11"/>
      <c r="BG2987" s="11"/>
      <c r="BH2987" s="11"/>
      <c r="BI2987" s="11"/>
      <c r="BJ2987" s="11"/>
      <c r="BK2987" s="11"/>
      <c r="BL2987" s="11"/>
      <c r="BM2987" s="11"/>
      <c r="BN2987" s="11"/>
      <c r="BO2987" s="11"/>
      <c r="BP2987" s="1" t="str">
        <v>0- Port Costs</v>
      </c>
      <c r="BT2987" s="1" t="str">
        <v>0- Port Value</v>
      </c>
      <c r="BU2987" s="11"/>
    </row>
    <row r="2988" spans="8:73" hidden="1" outlineLevel="1" x14ac:dyDescent="0.3">
      <c r="H2988" s="1" t="str">
        <v>0 - BM Costs</v>
      </c>
      <c r="L2988" s="1" t="str">
        <v>0 - BM Port</v>
      </c>
      <c r="N2988" s="1" t="str">
        <v>0 - Port Assets</v>
      </c>
      <c r="O2988" s="11"/>
      <c r="P2988" s="11"/>
      <c r="Q2988" s="11"/>
      <c r="R2988" s="11"/>
      <c r="S2988" s="11"/>
      <c r="T2988" s="11"/>
      <c r="U2988" s="11"/>
      <c r="V2988" s="11"/>
      <c r="W2988" s="11"/>
      <c r="X2988" s="11"/>
      <c r="Y2988" s="11"/>
      <c r="Z2988" s="11"/>
      <c r="AA2988" s="11"/>
      <c r="AB2988" s="11"/>
      <c r="AC2988" s="11"/>
      <c r="AD2988" s="11"/>
      <c r="AE2988" s="11"/>
      <c r="AF2988" s="11"/>
      <c r="AG2988" s="11"/>
      <c r="AH2988" s="11"/>
      <c r="AI2988" s="11"/>
      <c r="AJ2988" s="11"/>
      <c r="AK2988" s="11"/>
      <c r="AL2988" s="11"/>
      <c r="AM2988" s="11"/>
      <c r="AN2988" s="11"/>
      <c r="AO2988" s="11"/>
      <c r="AP2988" s="11"/>
      <c r="AQ2988" s="11"/>
      <c r="AR2988" s="11"/>
      <c r="AS2988" s="11"/>
      <c r="AT2988" s="11"/>
      <c r="AU2988" s="11"/>
      <c r="AV2988" s="11"/>
      <c r="AW2988" s="11"/>
      <c r="AX2988" s="11"/>
      <c r="AY2988" s="11"/>
      <c r="AZ2988" s="11"/>
      <c r="BA2988" s="11"/>
      <c r="BB2988" s="11"/>
      <c r="BC2988" s="11"/>
      <c r="BD2988" s="11"/>
      <c r="BE2988" s="11"/>
      <c r="BF2988" s="11"/>
      <c r="BG2988" s="11"/>
      <c r="BH2988" s="11"/>
      <c r="BI2988" s="11"/>
      <c r="BJ2988" s="11"/>
      <c r="BK2988" s="11"/>
      <c r="BL2988" s="11"/>
      <c r="BM2988" s="11"/>
      <c r="BN2988" s="11"/>
      <c r="BO2988" s="11"/>
      <c r="BP2988" s="1" t="str">
        <v>0- Port Costs</v>
      </c>
      <c r="BT2988" s="1" t="str">
        <v>0- Port Value</v>
      </c>
      <c r="BU2988" s="11"/>
    </row>
    <row r="2989" spans="8:73" hidden="1" outlineLevel="1" x14ac:dyDescent="0.3">
      <c r="H2989" s="1" t="str">
        <v>0 - BM Costs</v>
      </c>
      <c r="L2989" s="1" t="str">
        <v>0 - BM Port</v>
      </c>
      <c r="N2989" s="1" t="str">
        <v>0 - Port Assets</v>
      </c>
      <c r="O2989" s="11"/>
      <c r="P2989" s="11"/>
      <c r="Q2989" s="11"/>
      <c r="R2989" s="11"/>
      <c r="S2989" s="11"/>
      <c r="T2989" s="11"/>
      <c r="U2989" s="11"/>
      <c r="V2989" s="11"/>
      <c r="W2989" s="11"/>
      <c r="X2989" s="11"/>
      <c r="Y2989" s="11"/>
      <c r="Z2989" s="11"/>
      <c r="AA2989" s="11"/>
      <c r="AB2989" s="11"/>
      <c r="AC2989" s="11"/>
      <c r="AD2989" s="11"/>
      <c r="AE2989" s="11"/>
      <c r="AF2989" s="11"/>
      <c r="AG2989" s="11"/>
      <c r="AH2989" s="11"/>
      <c r="AI2989" s="11"/>
      <c r="AJ2989" s="11"/>
      <c r="AK2989" s="11"/>
      <c r="AL2989" s="11"/>
      <c r="AM2989" s="11"/>
      <c r="AN2989" s="11"/>
      <c r="AO2989" s="11"/>
      <c r="AP2989" s="11"/>
      <c r="AQ2989" s="11"/>
      <c r="AR2989" s="11"/>
      <c r="AS2989" s="11"/>
      <c r="AT2989" s="11"/>
      <c r="AU2989" s="11"/>
      <c r="AV2989" s="11"/>
      <c r="AW2989" s="11"/>
      <c r="AX2989" s="11"/>
      <c r="AY2989" s="11"/>
      <c r="AZ2989" s="11"/>
      <c r="BA2989" s="11"/>
      <c r="BB2989" s="11"/>
      <c r="BC2989" s="11"/>
      <c r="BD2989" s="11"/>
      <c r="BE2989" s="11"/>
      <c r="BF2989" s="11"/>
      <c r="BG2989" s="11"/>
      <c r="BH2989" s="11"/>
      <c r="BI2989" s="11"/>
      <c r="BJ2989" s="11"/>
      <c r="BK2989" s="11"/>
      <c r="BL2989" s="11"/>
      <c r="BM2989" s="11"/>
      <c r="BN2989" s="11"/>
      <c r="BO2989" s="11"/>
      <c r="BP2989" s="1" t="str">
        <v>0- Port Costs</v>
      </c>
      <c r="BT2989" s="1" t="str">
        <v>0- Port Value</v>
      </c>
      <c r="BU2989" s="11"/>
    </row>
    <row r="2990" spans="8:73" hidden="1" outlineLevel="1" x14ac:dyDescent="0.3">
      <c r="H2990" s="1" t="str">
        <v>0 - BM Costs</v>
      </c>
      <c r="L2990" s="1" t="str">
        <v>0 - BM Port</v>
      </c>
      <c r="N2990" s="1" t="str">
        <v>0 - Port Assets</v>
      </c>
      <c r="O2990" s="11"/>
      <c r="P2990" s="11"/>
      <c r="Q2990" s="11"/>
      <c r="R2990" s="11"/>
      <c r="S2990" s="11"/>
      <c r="T2990" s="11"/>
      <c r="U2990" s="11"/>
      <c r="V2990" s="11"/>
      <c r="W2990" s="11"/>
      <c r="X2990" s="11"/>
      <c r="Y2990" s="11"/>
      <c r="Z2990" s="11"/>
      <c r="AA2990" s="11"/>
      <c r="AB2990" s="11"/>
      <c r="AC2990" s="11"/>
      <c r="AD2990" s="11"/>
      <c r="AE2990" s="11"/>
      <c r="AF2990" s="11"/>
      <c r="AG2990" s="11"/>
      <c r="AH2990" s="11"/>
      <c r="AI2990" s="11"/>
      <c r="AJ2990" s="11"/>
      <c r="AK2990" s="11"/>
      <c r="AL2990" s="11"/>
      <c r="AM2990" s="11"/>
      <c r="AN2990" s="11"/>
      <c r="AO2990" s="11"/>
      <c r="AP2990" s="11"/>
      <c r="AQ2990" s="11"/>
      <c r="AR2990" s="11"/>
      <c r="AS2990" s="11"/>
      <c r="AT2990" s="11"/>
      <c r="AU2990" s="11"/>
      <c r="AV2990" s="11"/>
      <c r="AW2990" s="11"/>
      <c r="AX2990" s="11"/>
      <c r="AY2990" s="11"/>
      <c r="AZ2990" s="11"/>
      <c r="BA2990" s="11"/>
      <c r="BB2990" s="11"/>
      <c r="BC2990" s="11"/>
      <c r="BD2990" s="11"/>
      <c r="BE2990" s="11"/>
      <c r="BF2990" s="11"/>
      <c r="BG2990" s="11"/>
      <c r="BH2990" s="11"/>
      <c r="BI2990" s="11"/>
      <c r="BJ2990" s="11"/>
      <c r="BK2990" s="11"/>
      <c r="BL2990" s="11"/>
      <c r="BM2990" s="11"/>
      <c r="BN2990" s="11"/>
      <c r="BO2990" s="11"/>
      <c r="BP2990" s="1" t="str">
        <v>0- Port Costs</v>
      </c>
      <c r="BT2990" s="1" t="str">
        <v>0- Port Value</v>
      </c>
      <c r="BU2990" s="11"/>
    </row>
    <row r="2991" spans="8:73" hidden="1" outlineLevel="1" x14ac:dyDescent="0.3">
      <c r="H2991" s="1" t="str">
        <v>0 - BM Costs</v>
      </c>
      <c r="L2991" s="1" t="str">
        <v>0 - BM Port</v>
      </c>
      <c r="N2991" s="1" t="str">
        <v>0 - Port Assets</v>
      </c>
      <c r="O2991" s="11"/>
      <c r="P2991" s="11"/>
      <c r="Q2991" s="11"/>
      <c r="R2991" s="11"/>
      <c r="S2991" s="11"/>
      <c r="T2991" s="11"/>
      <c r="U2991" s="11"/>
      <c r="V2991" s="11"/>
      <c r="W2991" s="11"/>
      <c r="X2991" s="11"/>
      <c r="Y2991" s="11"/>
      <c r="Z2991" s="11"/>
      <c r="AA2991" s="11"/>
      <c r="AB2991" s="11"/>
      <c r="AC2991" s="11"/>
      <c r="AD2991" s="11"/>
      <c r="AE2991" s="11"/>
      <c r="AF2991" s="11"/>
      <c r="AG2991" s="11"/>
      <c r="AH2991" s="11"/>
      <c r="AI2991" s="11"/>
      <c r="AJ2991" s="11"/>
      <c r="AK2991" s="11"/>
      <c r="AL2991" s="11"/>
      <c r="AM2991" s="11"/>
      <c r="AN2991" s="11"/>
      <c r="AO2991" s="11"/>
      <c r="AP2991" s="11"/>
      <c r="AQ2991" s="11"/>
      <c r="AR2991" s="11"/>
      <c r="AS2991" s="11"/>
      <c r="AT2991" s="11"/>
      <c r="AU2991" s="11"/>
      <c r="AV2991" s="11"/>
      <c r="AW2991" s="11"/>
      <c r="AX2991" s="11"/>
      <c r="AY2991" s="11"/>
      <c r="AZ2991" s="11"/>
      <c r="BA2991" s="11"/>
      <c r="BB2991" s="11"/>
      <c r="BC2991" s="11"/>
      <c r="BD2991" s="11"/>
      <c r="BE2991" s="11"/>
      <c r="BF2991" s="11"/>
      <c r="BG2991" s="11"/>
      <c r="BH2991" s="11"/>
      <c r="BI2991" s="11"/>
      <c r="BJ2991" s="11"/>
      <c r="BK2991" s="11"/>
      <c r="BL2991" s="11"/>
      <c r="BM2991" s="11"/>
      <c r="BN2991" s="11"/>
      <c r="BO2991" s="11"/>
      <c r="BP2991" s="1" t="str">
        <v>0- Port Costs</v>
      </c>
      <c r="BT2991" s="1" t="str">
        <v>0- Port Value</v>
      </c>
      <c r="BU2991" s="11"/>
    </row>
    <row r="2992" spans="8:73" hidden="1" outlineLevel="1" x14ac:dyDescent="0.3">
      <c r="H2992" s="1" t="str">
        <v>0 - BM Costs</v>
      </c>
      <c r="L2992" s="1" t="str">
        <v>0 - BM Port</v>
      </c>
      <c r="N2992" s="1" t="str">
        <v>0 - Port Assets</v>
      </c>
      <c r="O2992" s="11"/>
      <c r="P2992" s="11"/>
      <c r="Q2992" s="11"/>
      <c r="R2992" s="11"/>
      <c r="S2992" s="11"/>
      <c r="T2992" s="11"/>
      <c r="U2992" s="11"/>
      <c r="V2992" s="11"/>
      <c r="W2992" s="11"/>
      <c r="X2992" s="11"/>
      <c r="Y2992" s="11"/>
      <c r="Z2992" s="11"/>
      <c r="AA2992" s="11"/>
      <c r="AB2992" s="11"/>
      <c r="AC2992" s="11"/>
      <c r="AD2992" s="11"/>
      <c r="AE2992" s="11"/>
      <c r="AF2992" s="11"/>
      <c r="AG2992" s="11"/>
      <c r="AH2992" s="11"/>
      <c r="AI2992" s="11"/>
      <c r="AJ2992" s="11"/>
      <c r="AK2992" s="11"/>
      <c r="AL2992" s="11"/>
      <c r="AM2992" s="11"/>
      <c r="AN2992" s="11"/>
      <c r="AO2992" s="11"/>
      <c r="AP2992" s="11"/>
      <c r="AQ2992" s="11"/>
      <c r="AR2992" s="11"/>
      <c r="AS2992" s="11"/>
      <c r="AT2992" s="11"/>
      <c r="AU2992" s="11"/>
      <c r="AV2992" s="11"/>
      <c r="AW2992" s="11"/>
      <c r="AX2992" s="11"/>
      <c r="AY2992" s="11"/>
      <c r="AZ2992" s="11"/>
      <c r="BA2992" s="11"/>
      <c r="BB2992" s="11"/>
      <c r="BC2992" s="11"/>
      <c r="BD2992" s="11"/>
      <c r="BE2992" s="11"/>
      <c r="BF2992" s="11"/>
      <c r="BG2992" s="11"/>
      <c r="BH2992" s="11"/>
      <c r="BI2992" s="11"/>
      <c r="BJ2992" s="11"/>
      <c r="BK2992" s="11"/>
      <c r="BL2992" s="11"/>
      <c r="BM2992" s="11"/>
      <c r="BN2992" s="11"/>
      <c r="BO2992" s="11"/>
      <c r="BP2992" s="1" t="str">
        <v>0- Port Costs</v>
      </c>
      <c r="BT2992" s="1" t="str">
        <v>0- Port Value</v>
      </c>
      <c r="BU2992" s="11"/>
    </row>
    <row r="2993" spans="1:73" hidden="1" outlineLevel="1" x14ac:dyDescent="0.3">
      <c r="H2993" s="1" t="str">
        <v>0 - BM Costs</v>
      </c>
      <c r="L2993" s="1" t="str">
        <v>0 - BM Port</v>
      </c>
      <c r="N2993" s="1" t="str">
        <v>0 - Port Assets</v>
      </c>
      <c r="O2993" s="11"/>
      <c r="P2993" s="11"/>
      <c r="Q2993" s="11"/>
      <c r="R2993" s="11"/>
      <c r="S2993" s="11"/>
      <c r="T2993" s="11"/>
      <c r="U2993" s="11"/>
      <c r="V2993" s="11"/>
      <c r="W2993" s="11"/>
      <c r="X2993" s="11"/>
      <c r="Y2993" s="11"/>
      <c r="Z2993" s="11"/>
      <c r="AA2993" s="11"/>
      <c r="AB2993" s="11"/>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c r="BB2993" s="11"/>
      <c r="BC2993" s="11"/>
      <c r="BD2993" s="11"/>
      <c r="BE2993" s="11"/>
      <c r="BF2993" s="11"/>
      <c r="BG2993" s="11"/>
      <c r="BH2993" s="11"/>
      <c r="BI2993" s="11"/>
      <c r="BJ2993" s="11"/>
      <c r="BK2993" s="11"/>
      <c r="BL2993" s="11"/>
      <c r="BM2993" s="11"/>
      <c r="BN2993" s="11"/>
      <c r="BO2993" s="11"/>
      <c r="BP2993" s="1" t="str">
        <v>0- Port Costs</v>
      </c>
      <c r="BT2993" s="1" t="str">
        <v>0- Port Value</v>
      </c>
      <c r="BU2993" s="11"/>
    </row>
    <row r="2994" spans="1:73" hidden="1" outlineLevel="1" x14ac:dyDescent="0.3">
      <c r="H2994" s="1" t="str">
        <v>0 - BM Costs</v>
      </c>
      <c r="L2994" s="1" t="str">
        <v>0 - BM Port</v>
      </c>
      <c r="N2994" s="1" t="str">
        <v>0 - Port Assets</v>
      </c>
      <c r="O2994" s="11"/>
      <c r="P2994" s="11"/>
      <c r="Q2994" s="11"/>
      <c r="R2994" s="11"/>
      <c r="S2994" s="11"/>
      <c r="T2994" s="11"/>
      <c r="U2994" s="11"/>
      <c r="V2994" s="11"/>
      <c r="W2994" s="11"/>
      <c r="X2994" s="11"/>
      <c r="Y2994" s="11"/>
      <c r="Z2994" s="11"/>
      <c r="AA2994" s="11"/>
      <c r="AB2994" s="11"/>
      <c r="AC2994" s="11"/>
      <c r="AD2994" s="11"/>
      <c r="AE2994" s="11"/>
      <c r="AF2994" s="11"/>
      <c r="AG2994" s="11"/>
      <c r="AH2994" s="11"/>
      <c r="AI2994" s="11"/>
      <c r="AJ2994" s="11"/>
      <c r="AK2994" s="11"/>
      <c r="AL2994" s="11"/>
      <c r="AM2994" s="11"/>
      <c r="AN2994" s="11"/>
      <c r="AO2994" s="11"/>
      <c r="AP2994" s="11"/>
      <c r="AQ2994" s="11"/>
      <c r="AR2994" s="11"/>
      <c r="AS2994" s="11"/>
      <c r="AT2994" s="11"/>
      <c r="AU2994" s="11"/>
      <c r="AV2994" s="11"/>
      <c r="AW2994" s="11"/>
      <c r="AX2994" s="11"/>
      <c r="AY2994" s="11"/>
      <c r="AZ2994" s="11"/>
      <c r="BA2994" s="11"/>
      <c r="BB2994" s="11"/>
      <c r="BC2994" s="11"/>
      <c r="BD2994" s="11"/>
      <c r="BE2994" s="11"/>
      <c r="BF2994" s="11"/>
      <c r="BG2994" s="11"/>
      <c r="BH2994" s="11"/>
      <c r="BI2994" s="11"/>
      <c r="BJ2994" s="11"/>
      <c r="BK2994" s="11"/>
      <c r="BL2994" s="11"/>
      <c r="BM2994" s="11"/>
      <c r="BN2994" s="11"/>
      <c r="BO2994" s="11"/>
      <c r="BP2994" s="1" t="str">
        <v>0- Port Costs</v>
      </c>
      <c r="BT2994" s="1" t="str">
        <v>0- Port Value</v>
      </c>
      <c r="BU2994" s="11"/>
    </row>
    <row r="2995" spans="1:73" hidden="1" outlineLevel="1" x14ac:dyDescent="0.3">
      <c r="H2995" s="1" t="str">
        <v>0 - BM Costs</v>
      </c>
      <c r="L2995" s="1" t="str">
        <v>0 - BM Port</v>
      </c>
      <c r="N2995" s="1" t="str">
        <v>0 - Port Assets</v>
      </c>
      <c r="O2995" s="11"/>
      <c r="P2995" s="11"/>
      <c r="Q2995" s="11"/>
      <c r="R2995" s="11"/>
      <c r="S2995" s="11"/>
      <c r="T2995" s="11"/>
      <c r="U2995" s="11"/>
      <c r="V2995" s="11"/>
      <c r="W2995" s="11"/>
      <c r="X2995" s="11"/>
      <c r="Y2995" s="11"/>
      <c r="Z2995" s="11"/>
      <c r="AA2995" s="11"/>
      <c r="AB2995" s="11"/>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c r="BC2995" s="11"/>
      <c r="BD2995" s="11"/>
      <c r="BE2995" s="11"/>
      <c r="BF2995" s="11"/>
      <c r="BG2995" s="11"/>
      <c r="BH2995" s="11"/>
      <c r="BI2995" s="11"/>
      <c r="BJ2995" s="11"/>
      <c r="BK2995" s="11"/>
      <c r="BL2995" s="11"/>
      <c r="BM2995" s="11"/>
      <c r="BN2995" s="11"/>
      <c r="BO2995" s="11"/>
      <c r="BP2995" s="1" t="str">
        <v>0- Port Costs</v>
      </c>
      <c r="BT2995" s="1" t="str">
        <v>0- Port Value</v>
      </c>
      <c r="BU2995" s="11"/>
    </row>
    <row r="2996" spans="1:73" hidden="1" outlineLevel="1" x14ac:dyDescent="0.3">
      <c r="H2996" s="1" t="str">
        <v>0 - BM Costs</v>
      </c>
      <c r="L2996" s="1" t="str">
        <v>0 - BM Port</v>
      </c>
      <c r="N2996" s="1" t="str">
        <v>0 - Port Assets</v>
      </c>
      <c r="O2996" s="11"/>
      <c r="P2996" s="11"/>
      <c r="Q2996" s="11"/>
      <c r="R2996" s="11"/>
      <c r="S2996" s="11"/>
      <c r="T2996" s="11"/>
      <c r="U2996" s="11"/>
      <c r="V2996" s="11"/>
      <c r="W2996" s="11"/>
      <c r="X2996" s="11"/>
      <c r="Y2996" s="11"/>
      <c r="Z2996" s="11"/>
      <c r="AA2996" s="11"/>
      <c r="AB2996" s="11"/>
      <c r="AC2996" s="11"/>
      <c r="AD2996" s="11"/>
      <c r="AE2996" s="11"/>
      <c r="AF2996" s="11"/>
      <c r="AG2996" s="11"/>
      <c r="AH2996" s="11"/>
      <c r="AI2996" s="11"/>
      <c r="AJ2996" s="11"/>
      <c r="AK2996" s="11"/>
      <c r="AL2996" s="11"/>
      <c r="AM2996" s="11"/>
      <c r="AN2996" s="11"/>
      <c r="AO2996" s="11"/>
      <c r="AP2996" s="11"/>
      <c r="AQ2996" s="11"/>
      <c r="AR2996" s="11"/>
      <c r="AS2996" s="11"/>
      <c r="AT2996" s="11"/>
      <c r="AU2996" s="11"/>
      <c r="AV2996" s="11"/>
      <c r="AW2996" s="11"/>
      <c r="AX2996" s="11"/>
      <c r="AY2996" s="11"/>
      <c r="AZ2996" s="11"/>
      <c r="BA2996" s="11"/>
      <c r="BB2996" s="11"/>
      <c r="BC2996" s="11"/>
      <c r="BD2996" s="11"/>
      <c r="BE2996" s="11"/>
      <c r="BF2996" s="11"/>
      <c r="BG2996" s="11"/>
      <c r="BH2996" s="11"/>
      <c r="BI2996" s="11"/>
      <c r="BJ2996" s="11"/>
      <c r="BK2996" s="11"/>
      <c r="BL2996" s="11"/>
      <c r="BM2996" s="11"/>
      <c r="BN2996" s="11"/>
      <c r="BO2996" s="11"/>
      <c r="BP2996" s="1" t="str">
        <v>0- Port Costs</v>
      </c>
      <c r="BT2996" s="1" t="str">
        <v>0- Port Value</v>
      </c>
      <c r="BU2996" s="11"/>
    </row>
    <row r="2997" spans="1:73" hidden="1" outlineLevel="1" x14ac:dyDescent="0.3">
      <c r="H2997" s="1" t="str">
        <v>0 - BM Costs</v>
      </c>
      <c r="L2997" s="1" t="str">
        <v>0 - BM Port</v>
      </c>
      <c r="N2997" s="1" t="str">
        <v>0 - Port Assets</v>
      </c>
      <c r="O2997" s="11"/>
      <c r="P2997" s="11"/>
      <c r="Q2997" s="11"/>
      <c r="R2997" s="11"/>
      <c r="S2997" s="11"/>
      <c r="T2997" s="11"/>
      <c r="U2997" s="11"/>
      <c r="V2997" s="11"/>
      <c r="W2997" s="11"/>
      <c r="X2997" s="11"/>
      <c r="Y2997" s="11"/>
      <c r="Z2997" s="11"/>
      <c r="AA2997" s="11"/>
      <c r="AB2997" s="11"/>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c r="BC2997" s="11"/>
      <c r="BD2997" s="11"/>
      <c r="BE2997" s="11"/>
      <c r="BF2997" s="11"/>
      <c r="BG2997" s="11"/>
      <c r="BH2997" s="11"/>
      <c r="BI2997" s="11"/>
      <c r="BJ2997" s="11"/>
      <c r="BK2997" s="11"/>
      <c r="BL2997" s="11"/>
      <c r="BM2997" s="11"/>
      <c r="BN2997" s="11"/>
      <c r="BO2997" s="11"/>
      <c r="BP2997" s="1" t="str">
        <v>0- Port Costs</v>
      </c>
      <c r="BT2997" s="1" t="str">
        <v>0- Port Value</v>
      </c>
      <c r="BU2997" s="11"/>
    </row>
    <row r="2998" spans="1:73" hidden="1" outlineLevel="1" x14ac:dyDescent="0.3">
      <c r="H2998" s="1" t="str">
        <v>0 - BM Costs</v>
      </c>
      <c r="L2998" s="1" t="str">
        <v>0 - BM Port</v>
      </c>
      <c r="N2998" s="1" t="str">
        <v>0 - Port Assets</v>
      </c>
      <c r="O2998" s="11"/>
      <c r="P2998" s="11"/>
      <c r="Q2998" s="11"/>
      <c r="R2998" s="11"/>
      <c r="S2998" s="11"/>
      <c r="T2998" s="11"/>
      <c r="U2998" s="11"/>
      <c r="V2998" s="11"/>
      <c r="W2998" s="11"/>
      <c r="X2998" s="11"/>
      <c r="Y2998" s="11"/>
      <c r="Z2998" s="11"/>
      <c r="AA2998" s="11"/>
      <c r="AB2998" s="11"/>
      <c r="AC2998" s="11"/>
      <c r="AD2998" s="11"/>
      <c r="AE2998" s="11"/>
      <c r="AF2998" s="11"/>
      <c r="AG2998" s="11"/>
      <c r="AH2998" s="11"/>
      <c r="AI2998" s="11"/>
      <c r="AJ2998" s="11"/>
      <c r="AK2998" s="11"/>
      <c r="AL2998" s="11"/>
      <c r="AM2998" s="11"/>
      <c r="AN2998" s="11"/>
      <c r="AO2998" s="11"/>
      <c r="AP2998" s="11"/>
      <c r="AQ2998" s="11"/>
      <c r="AR2998" s="11"/>
      <c r="AS2998" s="11"/>
      <c r="AT2998" s="11"/>
      <c r="AU2998" s="11"/>
      <c r="AV2998" s="11"/>
      <c r="AW2998" s="11"/>
      <c r="AX2998" s="11"/>
      <c r="AY2998" s="11"/>
      <c r="AZ2998" s="11"/>
      <c r="BA2998" s="11"/>
      <c r="BB2998" s="11"/>
      <c r="BC2998" s="11"/>
      <c r="BD2998" s="11"/>
      <c r="BE2998" s="11"/>
      <c r="BF2998" s="11"/>
      <c r="BG2998" s="11"/>
      <c r="BH2998" s="11"/>
      <c r="BI2998" s="11"/>
      <c r="BJ2998" s="11"/>
      <c r="BK2998" s="11"/>
      <c r="BL2998" s="11"/>
      <c r="BM2998" s="11"/>
      <c r="BN2998" s="11"/>
      <c r="BO2998" s="11"/>
      <c r="BP2998" s="1" t="str">
        <v>0- Port Costs</v>
      </c>
      <c r="BT2998" s="1" t="str">
        <v>0- Port Value</v>
      </c>
      <c r="BU2998" s="11"/>
    </row>
    <row r="2999" spans="1:73" collapsed="1" x14ac:dyDescent="0.3">
      <c r="H2999" s="1" t="str">
        <v>0 - BM Costs</v>
      </c>
      <c r="L2999" s="1" t="str">
        <v>0 - BM Port</v>
      </c>
      <c r="N2999" s="1" t="str">
        <v>0 - Port Assets</v>
      </c>
      <c r="O2999" s="11"/>
      <c r="P2999" s="11"/>
      <c r="Q2999" s="11"/>
      <c r="R2999" s="11"/>
      <c r="S2999" s="11"/>
      <c r="T2999" s="11"/>
      <c r="U2999" s="11"/>
      <c r="V2999" s="11"/>
      <c r="W2999" s="11"/>
      <c r="X2999" s="11"/>
      <c r="Y2999" s="11"/>
      <c r="Z2999" s="11"/>
      <c r="AA2999" s="11"/>
      <c r="AB2999" s="11"/>
      <c r="AC2999" s="11"/>
      <c r="AD2999" s="11"/>
      <c r="AE2999" s="11"/>
      <c r="AF2999" s="11"/>
      <c r="AG2999" s="11"/>
      <c r="AH2999" s="11"/>
      <c r="AI2999" s="11"/>
      <c r="AJ2999" s="11"/>
      <c r="AK2999" s="11"/>
      <c r="AL2999" s="11"/>
      <c r="AM2999" s="11"/>
      <c r="AN2999" s="11"/>
      <c r="AO2999" s="11"/>
      <c r="AP2999" s="11"/>
      <c r="AQ2999" s="11"/>
      <c r="AR2999" s="11"/>
      <c r="AS2999" s="11"/>
      <c r="AT2999" s="11"/>
      <c r="AU2999" s="11"/>
      <c r="AV2999" s="11"/>
      <c r="AW2999" s="11"/>
      <c r="AX2999" s="11"/>
      <c r="AY2999" s="11"/>
      <c r="AZ2999" s="11"/>
      <c r="BA2999" s="11"/>
      <c r="BB2999" s="11"/>
      <c r="BC2999" s="11"/>
      <c r="BD2999" s="11"/>
      <c r="BE2999" s="11"/>
      <c r="BF2999" s="11"/>
      <c r="BG2999" s="11"/>
      <c r="BH2999" s="11"/>
      <c r="BI2999" s="11"/>
      <c r="BJ2999" s="11"/>
      <c r="BK2999" s="11"/>
      <c r="BL2999" s="11"/>
      <c r="BM2999" s="11"/>
      <c r="BN2999" s="11"/>
      <c r="BO2999" s="11"/>
      <c r="BP2999" s="1" t="str">
        <v>0- Port Costs</v>
      </c>
      <c r="BT2999" s="1" t="str">
        <v>0- Port Value</v>
      </c>
      <c r="BU2999" s="11"/>
    </row>
    <row r="3000" spans="1:73" s="16" customFormat="1" x14ac:dyDescent="0.3">
      <c r="A3000" s="16" t="s">
        <v>25</v>
      </c>
      <c r="H3000" s="16" t="str">
        <v>0 - BM Costs</v>
      </c>
      <c r="L3000" s="16" t="str">
        <v>0 - BM Port</v>
      </c>
      <c r="N3000" s="16" t="str">
        <v>0 - Port Assets</v>
      </c>
      <c r="BP3000" s="16" t="str">
        <v>0- Port Costs</v>
      </c>
      <c r="BT3000" s="16" t="str">
        <v>0- Port Value</v>
      </c>
    </row>
    <row r="3001" spans="1:73" x14ac:dyDescent="0.3">
      <c r="C3001" s="15" cm="1">
        <f t="array" aca="1" ref="C3001" ca="1">_xlfn.LET(
_xlpm.MktDynamicArray,_xlfn.ANCHORARRAY($M$1006),
_xlpm.SecurityDynamicArray,_xlfn.ANCHORARRAY( C$1006),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0.9536487313549834</v>
      </c>
      <c r="D3001" s="15" cm="1">
        <f t="array" aca="1" ref="D3001" ca="1">_xlfn.LET(
_xlpm.MktDynamicArray,_xlfn.ANCHORARRAY($M$1006),
_xlpm.SecurityDynamicArray,_xlfn.ANCHORARRAY( D$1006),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0.9923237403008287</v>
      </c>
      <c r="E3001" s="15" cm="1">
        <f t="array" aca="1" ref="E3001" ca="1">_xlfn.LET(
_xlpm.MktDynamicArray,_xlfn.ANCHORARRAY($M$1006),
_xlpm.SecurityDynamicArray,_xlfn.ANCHORARRAY( E$1006),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0.99631825799680174</v>
      </c>
      <c r="F3001" s="15" cm="1">
        <f t="array" aca="1" ref="F3001" ca="1">_xlfn.LET(
_xlpm.MktDynamicArray,_xlfn.ANCHORARRAY($M$1006),
_xlpm.SecurityDynamicArray,_xlfn.ANCHORARRAY( F$1006),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0.9981875938216771</v>
      </c>
      <c r="G3001" s="15" cm="1">
        <f t="array" aca="1" ref="G3001" ca="1">_xlfn.LET(
_xlpm.MktDynamicArray,_xlfn.ANCHORARRAY($M$1006),
_xlpm.SecurityDynamicArray,_xlfn.ANCHORARRAY( G$1006),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0.99199892603294371</v>
      </c>
      <c r="H3001" s="1" t="str">
        <v>0 - BM Costs</v>
      </c>
      <c r="L3001" s="1" t="str">
        <v>0 - BM Port</v>
      </c>
      <c r="M3001" s="15" cm="1">
        <f t="array" aca="1" ref="M3001" ca="1">_xlfn.LET(
_xlpm.MktDynamicArray,_xlfn.ANCHORARRAY($M$1006),
_xlpm.SecurityDynamicArray,_xlfn.ANCHORARRAY( M$1006),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1.0000000000000002</v>
      </c>
      <c r="N3001" s="1" t="str">
        <v>0 - Port Assets</v>
      </c>
      <c r="O3001" s="15" cm="1">
        <f t="array" aca="1" ref="O3001" ca="1">_xlfn.LET(
_xlpm.MktDynamicArray,_xlfn.ANCHORARRAY($M$1006),
_xlpm.SecurityDynamicArray,_xlfn.ANCHORARRAY( O$1006),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-0.61073033333403504</v>
      </c>
      <c r="P3001" s="15" cm="1">
        <f t="array" aca="1" ref="P3001" ca="1">_xlfn.LET(
_xlpm.MktDynamicArray,_xlfn.ANCHORARRAY($M$1006),
_xlpm.SecurityDynamicArray,_xlfn.ANCHORARRAY( P$1006),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-0.54877382968025845</v>
      </c>
      <c r="Q3001" s="15" cm="1">
        <f t="array" aca="1" ref="Q3001" ca="1">_xlfn.LET(
_xlpm.MktDynamicArray,_xlfn.ANCHORARRAY($M$1006),
_xlpm.SecurityDynamicArray,_xlfn.ANCHORARRAY( Q$1006),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-0.35839003581689344</v>
      </c>
      <c r="R3001" s="15" cm="1">
        <f t="array" aca="1" ref="R3001" ca="1">_xlfn.LET(
_xlpm.MktDynamicArray,_xlfn.ANCHORARRAY($M$1006),
_xlpm.SecurityDynamicArray,_xlfn.ANCHORARRAY( R$1006),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S3001" s="15" cm="1">
        <f t="array" aca="1" ref="S3001" ca="1">_xlfn.LET(
_xlpm.MktDynamicArray,_xlfn.ANCHORARRAY($M$1006),
_xlpm.SecurityDynamicArray,_xlfn.ANCHORARRAY( S$1006),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T3001" s="15" cm="1">
        <f t="array" aca="1" ref="T3001" ca="1">_xlfn.LET(
_xlpm.MktDynamicArray,_xlfn.ANCHORARRAY($M$1006),
_xlpm.SecurityDynamicArray,_xlfn.ANCHORARRAY( T$1006),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U3001" s="15" cm="1">
        <f t="array" aca="1" ref="U3001" ca="1">_xlfn.LET(
_xlpm.MktDynamicArray,_xlfn.ANCHORARRAY($M$1006),
_xlpm.SecurityDynamicArray,_xlfn.ANCHORARRAY( U$1006),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V3001" s="15" cm="1">
        <f t="array" aca="1" ref="V3001" ca="1">_xlfn.LET(
_xlpm.MktDynamicArray,_xlfn.ANCHORARRAY($M$1006),
_xlpm.SecurityDynamicArray,_xlfn.ANCHORARRAY( V$1006),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W3001" s="15" cm="1">
        <f t="array" aca="1" ref="W3001" ca="1">_xlfn.LET(
_xlpm.MktDynamicArray,_xlfn.ANCHORARRAY($M$1006),
_xlpm.SecurityDynamicArray,_xlfn.ANCHORARRAY( W$1006),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X3001" s="15" cm="1">
        <f t="array" aca="1" ref="X3001" ca="1">_xlfn.LET(
_xlpm.MktDynamicArray,_xlfn.ANCHORARRAY($M$1006),
_xlpm.SecurityDynamicArray,_xlfn.ANCHORARRAY( X$1006),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Y3001" s="15" cm="1">
        <f t="array" aca="1" ref="Y3001" ca="1">_xlfn.LET(
_xlpm.MktDynamicArray,_xlfn.ANCHORARRAY($M$1006),
_xlpm.SecurityDynamicArray,_xlfn.ANCHORARRAY( Y$1006),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Z3001" s="15" cm="1">
        <f t="array" aca="1" ref="Z3001" ca="1">_xlfn.LET(
_xlpm.MktDynamicArray,_xlfn.ANCHORARRAY($M$1006),
_xlpm.SecurityDynamicArray,_xlfn.ANCHORARRAY( Z$1006),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A3001" s="15" cm="1">
        <f t="array" aca="1" ref="AA3001" ca="1">_xlfn.LET(
_xlpm.MktDynamicArray,_xlfn.ANCHORARRAY($M$1006),
_xlpm.SecurityDynamicArray,_xlfn.ANCHORARRAY( AA$1006),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B3001" s="15" cm="1">
        <f t="array" aca="1" ref="AB3001" ca="1">_xlfn.LET(
_xlpm.MktDynamicArray,_xlfn.ANCHORARRAY($M$1006),
_xlpm.SecurityDynamicArray,_xlfn.ANCHORARRAY( AB$1006),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C3001" s="15" cm="1">
        <f t="array" aca="1" ref="AC3001" ca="1">_xlfn.LET(
_xlpm.MktDynamicArray,_xlfn.ANCHORARRAY($M$1006),
_xlpm.SecurityDynamicArray,_xlfn.ANCHORARRAY( AC$1006),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D3001" s="15" cm="1">
        <f t="array" aca="1" ref="AD3001" ca="1">_xlfn.LET(
_xlpm.MktDynamicArray,_xlfn.ANCHORARRAY($M$1006),
_xlpm.SecurityDynamicArray,_xlfn.ANCHORARRAY( AD$1006),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E3001" s="15" cm="1">
        <f t="array" aca="1" ref="AE3001" ca="1">_xlfn.LET(
_xlpm.MktDynamicArray,_xlfn.ANCHORARRAY($M$1006),
_xlpm.SecurityDynamicArray,_xlfn.ANCHORARRAY( AE$1006),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F3001" s="15" cm="1">
        <f t="array" aca="1" ref="AF3001" ca="1">_xlfn.LET(
_xlpm.MktDynamicArray,_xlfn.ANCHORARRAY($M$1006),
_xlpm.SecurityDynamicArray,_xlfn.ANCHORARRAY( AF$1006),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G3001" s="15" cm="1">
        <f t="array" aca="1" ref="AG3001" ca="1">_xlfn.LET(
_xlpm.MktDynamicArray,_xlfn.ANCHORARRAY($M$1006),
_xlpm.SecurityDynamicArray,_xlfn.ANCHORARRAY( AG$1006),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H3001" s="15" cm="1">
        <f t="array" aca="1" ref="AH3001" ca="1">_xlfn.LET(
_xlpm.MktDynamicArray,_xlfn.ANCHORARRAY($M$1006),
_xlpm.SecurityDynamicArray,_xlfn.ANCHORARRAY( AH$1006),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I3001" s="15" cm="1">
        <f t="array" aca="1" ref="AI3001" ca="1">_xlfn.LET(
_xlpm.MktDynamicArray,_xlfn.ANCHORARRAY($M$1006),
_xlpm.SecurityDynamicArray,_xlfn.ANCHORARRAY( AI$1006),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J3001" s="15" cm="1">
        <f t="array" aca="1" ref="AJ3001" ca="1">_xlfn.LET(
_xlpm.MktDynamicArray,_xlfn.ANCHORARRAY($M$1006),
_xlpm.SecurityDynamicArray,_xlfn.ANCHORARRAY( AJ$1006),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K3001" s="15" cm="1">
        <f t="array" aca="1" ref="AK3001" ca="1">_xlfn.LET(
_xlpm.MktDynamicArray,_xlfn.ANCHORARRAY($M$1006),
_xlpm.SecurityDynamicArray,_xlfn.ANCHORARRAY( AK$1006),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L3001" s="15" cm="1">
        <f t="array" aca="1" ref="AL3001" ca="1">_xlfn.LET(
_xlpm.MktDynamicArray,_xlfn.ANCHORARRAY($M$1006),
_xlpm.SecurityDynamicArray,_xlfn.ANCHORARRAY( AL$1006),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M3001" s="15" cm="1">
        <f t="array" aca="1" ref="AM3001" ca="1">_xlfn.LET(
_xlpm.MktDynamicArray,_xlfn.ANCHORARRAY($M$1006),
_xlpm.SecurityDynamicArray,_xlfn.ANCHORARRAY( AM$1006),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N3001" s="15" cm="1">
        <f t="array" aca="1" ref="AN3001" ca="1">_xlfn.LET(
_xlpm.MktDynamicArray,_xlfn.ANCHORARRAY($M$1006),
_xlpm.SecurityDynamicArray,_xlfn.ANCHORARRAY( AN$1006),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O3001" s="15" cm="1">
        <f t="array" aca="1" ref="AO3001" ca="1">_xlfn.LET(
_xlpm.MktDynamicArray,_xlfn.ANCHORARRAY($M$1006),
_xlpm.SecurityDynamicArray,_xlfn.ANCHORARRAY( AO$1006),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P3001" s="15" cm="1">
        <f t="array" aca="1" ref="AP3001" ca="1">_xlfn.LET(
_xlpm.MktDynamicArray,_xlfn.ANCHORARRAY($M$1006),
_xlpm.SecurityDynamicArray,_xlfn.ANCHORARRAY( AP$1006),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Q3001" s="15" cm="1">
        <f t="array" aca="1" ref="AQ3001" ca="1">_xlfn.LET(
_xlpm.MktDynamicArray,_xlfn.ANCHORARRAY($M$1006),
_xlpm.SecurityDynamicArray,_xlfn.ANCHORARRAY( AQ$1006),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R3001" s="15" cm="1">
        <f t="array" aca="1" ref="AR3001" ca="1">_xlfn.LET(
_xlpm.MktDynamicArray,_xlfn.ANCHORARRAY($M$1006),
_xlpm.SecurityDynamicArray,_xlfn.ANCHORARRAY( AR$1006),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S3001" s="15" cm="1">
        <f t="array" aca="1" ref="AS3001" ca="1">_xlfn.LET(
_xlpm.MktDynamicArray,_xlfn.ANCHORARRAY($M$1006),
_xlpm.SecurityDynamicArray,_xlfn.ANCHORARRAY( AS$1006),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T3001" s="15" cm="1">
        <f t="array" aca="1" ref="AT3001" ca="1">_xlfn.LET(
_xlpm.MktDynamicArray,_xlfn.ANCHORARRAY($M$1006),
_xlpm.SecurityDynamicArray,_xlfn.ANCHORARRAY( AT$1006),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U3001" s="15" cm="1">
        <f t="array" aca="1" ref="AU3001" ca="1">_xlfn.LET(
_xlpm.MktDynamicArray,_xlfn.ANCHORARRAY($M$1006),
_xlpm.SecurityDynamicArray,_xlfn.ANCHORARRAY( AU$1006),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V3001" s="15" cm="1">
        <f t="array" aca="1" ref="AV3001" ca="1">_xlfn.LET(
_xlpm.MktDynamicArray,_xlfn.ANCHORARRAY($M$1006),
_xlpm.SecurityDynamicArray,_xlfn.ANCHORARRAY( AV$1006),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W3001" s="15" cm="1">
        <f t="array" aca="1" ref="AW3001" ca="1">_xlfn.LET(
_xlpm.MktDynamicArray,_xlfn.ANCHORARRAY($M$1006),
_xlpm.SecurityDynamicArray,_xlfn.ANCHORARRAY( AW$1006),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X3001" s="15" cm="1">
        <f t="array" aca="1" ref="AX3001" ca="1">_xlfn.LET(
_xlpm.MktDynamicArray,_xlfn.ANCHORARRAY($M$1006),
_xlpm.SecurityDynamicArray,_xlfn.ANCHORARRAY( AX$1006),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Y3001" s="15" cm="1">
        <f t="array" aca="1" ref="AY3001" ca="1">_xlfn.LET(
_xlpm.MktDynamicArray,_xlfn.ANCHORARRAY($M$1006),
_xlpm.SecurityDynamicArray,_xlfn.ANCHORARRAY( AY$1006),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AZ3001" s="15" cm="1">
        <f t="array" aca="1" ref="AZ3001" ca="1">_xlfn.LET(
_xlpm.MktDynamicArray,_xlfn.ANCHORARRAY($M$1006),
_xlpm.SecurityDynamicArray,_xlfn.ANCHORARRAY( AZ$1006),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A3001" s="15" cm="1">
        <f t="array" aca="1" ref="BA3001" ca="1">_xlfn.LET(
_xlpm.MktDynamicArray,_xlfn.ANCHORARRAY($M$1006),
_xlpm.SecurityDynamicArray,_xlfn.ANCHORARRAY( BA$1006),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B3001" s="15" cm="1">
        <f t="array" aca="1" ref="BB3001" ca="1">_xlfn.LET(
_xlpm.MktDynamicArray,_xlfn.ANCHORARRAY($M$1006),
_xlpm.SecurityDynamicArray,_xlfn.ANCHORARRAY( BB$1006),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C3001" s="15" cm="1">
        <f t="array" aca="1" ref="BC3001" ca="1">_xlfn.LET(
_xlpm.MktDynamicArray,_xlfn.ANCHORARRAY($M$1006),
_xlpm.SecurityDynamicArray,_xlfn.ANCHORARRAY( BC$1006),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D3001" s="15" cm="1">
        <f t="array" aca="1" ref="BD3001" ca="1">_xlfn.LET(
_xlpm.MktDynamicArray,_xlfn.ANCHORARRAY($M$1006),
_xlpm.SecurityDynamicArray,_xlfn.ANCHORARRAY( BD$1006),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E3001" s="15" cm="1">
        <f t="array" aca="1" ref="BE3001" ca="1">_xlfn.LET(
_xlpm.MktDynamicArray,_xlfn.ANCHORARRAY($M$1006),
_xlpm.SecurityDynamicArray,_xlfn.ANCHORARRAY( BE$1006),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F3001" s="15" cm="1">
        <f t="array" aca="1" ref="BF3001" ca="1">_xlfn.LET(
_xlpm.MktDynamicArray,_xlfn.ANCHORARRAY($M$1006),
_xlpm.SecurityDynamicArray,_xlfn.ANCHORARRAY( BF$1006),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G3001" s="15" cm="1">
        <f t="array" aca="1" ref="BG3001" ca="1">_xlfn.LET(
_xlpm.MktDynamicArray,_xlfn.ANCHORARRAY($M$1006),
_xlpm.SecurityDynamicArray,_xlfn.ANCHORARRAY( BG$1006),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H3001" s="15" cm="1">
        <f t="array" aca="1" ref="BH3001" ca="1">_xlfn.LET(
_xlpm.MktDynamicArray,_xlfn.ANCHORARRAY($M$1006),
_xlpm.SecurityDynamicArray,_xlfn.ANCHORARRAY( BH$1006),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I3001" s="15" cm="1">
        <f t="array" aca="1" ref="BI3001" ca="1">_xlfn.LET(
_xlpm.MktDynamicArray,_xlfn.ANCHORARRAY($M$1006),
_xlpm.SecurityDynamicArray,_xlfn.ANCHORARRAY( BI$1006),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J3001" s="15" cm="1">
        <f t="array" aca="1" ref="BJ3001" ca="1">_xlfn.LET(
_xlpm.MktDynamicArray,_xlfn.ANCHORARRAY($M$1006),
_xlpm.SecurityDynamicArray,_xlfn.ANCHORARRAY( BJ$1006),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K3001" s="15" cm="1">
        <f t="array" aca="1" ref="BK3001" ca="1">_xlfn.LET(
_xlpm.MktDynamicArray,_xlfn.ANCHORARRAY($M$1006),
_xlpm.SecurityDynamicArray,_xlfn.ANCHORARRAY( BK$1006),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L3001" s="15" cm="1">
        <f t="array" aca="1" ref="BL3001" ca="1">_xlfn.LET(
_xlpm.MktDynamicArray,_xlfn.ANCHORARRAY($M$1006),
_xlpm.SecurityDynamicArray,_xlfn.ANCHORARRAY( BL$1006),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M3001" s="15" cm="1">
        <f t="array" aca="1" ref="BM3001" ca="1">_xlfn.LET(
_xlpm.MktDynamicArray,_xlfn.ANCHORARRAY($M$1006),
_xlpm.SecurityDynamicArray,_xlfn.ANCHORARRAY( BM$1006),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N3001" s="15" cm="1">
        <f t="array" aca="1" ref="BN3001" ca="1">_xlfn.LET(
_xlpm.MktDynamicArray,_xlfn.ANCHORARRAY($M$1006),
_xlpm.SecurityDynamicArray,_xlfn.ANCHORARRAY( BN$1006),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O3001" s="15" cm="1">
        <f t="array" aca="1" ref="BO3001" ca="1">_xlfn.LET(
_xlpm.MktDynamicArray,_xlfn.ANCHORARRAY($M$1006),
_xlpm.SecurityDynamicArray,_xlfn.ANCHORARRAY( BO$1006),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P3001" s="1" t="str">
        <v>0- Port Costs</v>
      </c>
      <c r="BT3001" s="1" t="str">
        <v>0- Port Value</v>
      </c>
      <c r="BU3001" s="15" cm="1">
        <f t="array" aca="1" ref="BU3001" ca="1">_xlfn.LET(
_xlpm.MktDynamicArray,_xlfn.ANCHORARRAY($M$1006),
_xlpm.SecurityDynamicArray,_xlfn.ANCHORARRAY( BU$1006),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-0.5710312840863917</v>
      </c>
    </row>
    <row r="3005" spans="1:73" s="16" customFormat="1" x14ac:dyDescent="0.3">
      <c r="A3005" s="16" t="s">
        <v>79</v>
      </c>
      <c r="K3005" s="21"/>
      <c r="L3005" s="21"/>
      <c r="M3005" s="21"/>
    </row>
    <row r="3006" spans="1:73" x14ac:dyDescent="0.3">
      <c r="B3006" s="1" t="s">
        <v>70</v>
      </c>
      <c r="C3006" s="1" t="s">
        <v>71</v>
      </c>
      <c r="D3006" s="1" t="s">
        <v>72</v>
      </c>
      <c r="E3006" s="1" t="str">
        <f>"-1.0 Daily Correl"</f>
        <v>-1.0 Daily Correl</v>
      </c>
      <c r="I3006" s="1" t="s">
        <v>71</v>
      </c>
      <c r="J3006" s="1" t="s">
        <v>72</v>
      </c>
      <c r="K3006" s="20">
        <v>-1</v>
      </c>
      <c r="L3006" s="1" t="s">
        <v>75</v>
      </c>
      <c r="M3006" s="1" t="s">
        <v>76</v>
      </c>
      <c r="N3006" s="1" t="s">
        <v>77</v>
      </c>
    </row>
    <row r="3007" spans="1:73" x14ac:dyDescent="0.3">
      <c r="A3007" s="1" cm="1">
        <f t="array" aca="1" ref="A3007:A3020" ca="1">_xlfn.ANCHORARRAY(A1006)</f>
        <v>1</v>
      </c>
      <c r="B3007" s="1" cm="1" vm="59">
        <f t="array" aca="1" ref="B3007:B3020" ca="1">_xlfn.ANCHORARRAY(B1006)</f>
        <v>44886</v>
      </c>
      <c r="C3007" s="8" cm="1">
        <f t="array" aca="1" ref="C3007:C3020" ca="1">_xlfn.ANCHORARRAY(M1006)</f>
        <v>917711.90999999992</v>
      </c>
      <c r="D3007" s="8" cm="1">
        <f t="array" aca="1" ref="D3007:D3020" ca="1">_xlfn.ANCHORARRAY(BU1006)</f>
        <v>1066933.2399999998</v>
      </c>
      <c r="E3007" s="1" cm="1">
        <f t="array" aca="1" ref="E3007:E3020" ca="1">_xlfn.XLOOKUP(_xlfn.ANCHORARRAY(A3007),_xlfn.ANCHORARRAY(G3007), N3007:N3028)</f>
        <v>1081427.6659038351</v>
      </c>
      <c r="G3007" s="1" cm="1">
        <f t="array" ref="G3007:G3028">_xlfn.SEQUENCE(22)</f>
        <v>1</v>
      </c>
      <c r="H3007" s="1" cm="1">
        <f t="array" aca="1" ref="H3007:H3019" ca="1">_xlfn.SEQUENCE(ROWS(_xlfn.ANCHORARRAY(I3007)))</f>
        <v>1</v>
      </c>
      <c r="I3007" s="12" cm="1">
        <f t="array" aca="1" ref="I3007:I3019" ca="1">_xlfn.ANCHORARRAY(M2001)</f>
        <v>-1.1535726532653223E-3</v>
      </c>
      <c r="J3007" s="12" cm="1">
        <f t="array" aca="1" ref="J3007:J3019" ca="1">_xlfn.ANCHORARRAY(BU2001)</f>
        <v>3.110382065497852E-3</v>
      </c>
      <c r="K3007" s="12" cm="1">
        <f t="array" aca="1" ref="K3007:K3019" ca="1">_xlfn.ANCHORARRAY(I3007)*K3006</f>
        <v>1.1535726532653223E-3</v>
      </c>
      <c r="L3007" s="12" cm="1">
        <f t="array" aca="1" ref="L3007:L3019" ca="1">1+_xlfn.ANCHORARRAY(K3007)</f>
        <v>1.0011535726532652</v>
      </c>
      <c r="M3007" s="12" cm="1">
        <f t="array" aca="1" ref="M3007:M3028" ca="1">IFERROR(_xlfn.ANCHORARRAY(G3007)-_xlfn.ANCHORARRAY(H3007)+_xlfn.ANCHORARRAY(L3007), 1)</f>
        <v>1.0011535726532652</v>
      </c>
      <c r="N3007" s="5">
        <f t="shared" ref="N3007:N3026" ca="1" si="9">N3008*M3007</f>
        <v>1081427.6659038351</v>
      </c>
    </row>
    <row r="3008" spans="1:73" x14ac:dyDescent="0.3">
      <c r="A3008" s="1">
        <f ca="1"/>
        <v>2</v>
      </c>
      <c r="B3008" s="1" vm="118">
        <f ca="1"/>
        <v>44883</v>
      </c>
      <c r="C3008" s="8">
        <f ca="1"/>
        <v>918771.7799999998</v>
      </c>
      <c r="D3008" s="8">
        <f ca="1"/>
        <v>1063624.96</v>
      </c>
      <c r="E3008" s="1">
        <f ca="1"/>
        <v>1080181.5979518774</v>
      </c>
      <c r="G3008" s="1">
        <v>2</v>
      </c>
      <c r="H3008" s="1">
        <f ca="1"/>
        <v>2</v>
      </c>
      <c r="I3008" s="12">
        <f ca="1"/>
        <v>-1.8332393608105124E-2</v>
      </c>
      <c r="J3008" s="12">
        <f ca="1"/>
        <v>1.1275254820694469E-2</v>
      </c>
      <c r="K3008" s="12">
        <f ca="1"/>
        <v>1.8332393608105124E-2</v>
      </c>
      <c r="L3008" s="12">
        <f ca="1"/>
        <v>1.0183323936081052</v>
      </c>
      <c r="M3008" s="12">
        <f ca="1"/>
        <v>1.0183323936081052</v>
      </c>
      <c r="N3008" s="5">
        <f t="shared" ca="1" si="9"/>
        <v>1080181.5979518774</v>
      </c>
    </row>
    <row r="3009" spans="1:14" x14ac:dyDescent="0.3">
      <c r="A3009" s="1">
        <f ca="1"/>
        <v>3</v>
      </c>
      <c r="B3009" s="1" vm="175">
        <f ca="1"/>
        <v>44882</v>
      </c>
      <c r="C3009" s="8">
        <f ca="1"/>
        <v>935929.6100000001</v>
      </c>
      <c r="D3009" s="8">
        <f ca="1"/>
        <v>1051766.0299999998</v>
      </c>
      <c r="E3009" s="1">
        <f ca="1"/>
        <v>1060735.7722605986</v>
      </c>
      <c r="G3009" s="1">
        <v>3</v>
      </c>
      <c r="H3009" s="1">
        <f ca="1"/>
        <v>3</v>
      </c>
      <c r="I3009" s="12">
        <f ca="1"/>
        <v>-2.7226506379509297E-2</v>
      </c>
      <c r="J3009" s="12">
        <f ca="1"/>
        <v>-2.0887361525733228E-3</v>
      </c>
      <c r="K3009" s="12">
        <f ca="1"/>
        <v>2.7226506379509297E-2</v>
      </c>
      <c r="L3009" s="12">
        <f ca="1"/>
        <v>1.0272265063795092</v>
      </c>
      <c r="M3009" s="12">
        <f ca="1"/>
        <v>1.0272265063795092</v>
      </c>
      <c r="N3009" s="5">
        <f t="shared" ca="1" si="9"/>
        <v>1060735.7722605986</v>
      </c>
    </row>
    <row r="3010" spans="1:14" x14ac:dyDescent="0.3">
      <c r="A3010" s="1">
        <f ca="1"/>
        <v>4</v>
      </c>
      <c r="B3010" s="1" vm="229">
        <f ca="1"/>
        <v>44881</v>
      </c>
      <c r="C3010" s="8">
        <f ca="1"/>
        <v>962124.90999999992</v>
      </c>
      <c r="D3010" s="8">
        <f ca="1"/>
        <v>1053967.4899999998</v>
      </c>
      <c r="E3010" s="1">
        <f ca="1"/>
        <v>1032621.1071005107</v>
      </c>
      <c r="G3010" s="1">
        <v>4</v>
      </c>
      <c r="H3010" s="1">
        <f ca="1"/>
        <v>4</v>
      </c>
      <c r="I3010" s="12">
        <f ca="1"/>
        <v>-1.4142846500963646E-2</v>
      </c>
      <c r="J3010" s="12">
        <f ca="1"/>
        <v>-1.8419863533055802E-2</v>
      </c>
      <c r="K3010" s="12">
        <f ca="1"/>
        <v>1.4142846500963646E-2</v>
      </c>
      <c r="L3010" s="12">
        <f ca="1"/>
        <v>1.0141428465009636</v>
      </c>
      <c r="M3010" s="12">
        <f ca="1"/>
        <v>1.0141428465009636</v>
      </c>
      <c r="N3010" s="5">
        <f t="shared" ca="1" si="9"/>
        <v>1032621.1071005107</v>
      </c>
    </row>
    <row r="3011" spans="1:14" x14ac:dyDescent="0.3">
      <c r="A3011" s="1">
        <f ca="1"/>
        <v>5</v>
      </c>
      <c r="B3011" s="1" vm="285">
        <f ca="1"/>
        <v>44880</v>
      </c>
      <c r="C3011" s="8">
        <f ca="1"/>
        <v>975927.29999999981</v>
      </c>
      <c r="D3011" s="8">
        <f ca="1"/>
        <v>1073745.7399999998</v>
      </c>
      <c r="E3011" s="1">
        <f ca="1"/>
        <v>1018220.5698766219</v>
      </c>
      <c r="G3011" s="1">
        <v>5</v>
      </c>
      <c r="H3011" s="1">
        <f ca="1"/>
        <v>5</v>
      </c>
      <c r="I3011" s="12">
        <f ca="1"/>
        <v>1.4256130452865445E-2</v>
      </c>
      <c r="J3011" s="12">
        <f ca="1"/>
        <v>1.8189280464519397E-2</v>
      </c>
      <c r="K3011" s="12">
        <f ca="1"/>
        <v>-1.4256130452865445E-2</v>
      </c>
      <c r="L3011" s="12">
        <f ca="1"/>
        <v>0.98574386954713455</v>
      </c>
      <c r="M3011" s="12">
        <f ca="1"/>
        <v>0.98574386954713455</v>
      </c>
      <c r="N3011" s="5">
        <f t="shared" ca="1" si="9"/>
        <v>1018220.5698766219</v>
      </c>
    </row>
    <row r="3012" spans="1:14" hidden="1" outlineLevel="1" x14ac:dyDescent="0.3">
      <c r="A3012" s="1">
        <f ca="1"/>
        <v>6</v>
      </c>
      <c r="B3012" s="1" vm="333">
        <f ca="1"/>
        <v>44879</v>
      </c>
      <c r="C3012" s="8">
        <f ca="1"/>
        <v>962209.90999999992</v>
      </c>
      <c r="D3012" s="8">
        <f ca="1"/>
        <v>1054563.98</v>
      </c>
      <c r="E3012" s="1">
        <f ca="1"/>
        <v>1032946.3883396076</v>
      </c>
      <c r="G3012" s="1">
        <v>6</v>
      </c>
      <c r="H3012" s="1">
        <f ca="1"/>
        <v>6</v>
      </c>
      <c r="I3012" s="12">
        <f ca="1"/>
        <v>-3.7058784293731772E-2</v>
      </c>
      <c r="J3012" s="12">
        <f ca="1"/>
        <v>-1.0594970224421352E-2</v>
      </c>
      <c r="K3012" s="12">
        <f ca="1"/>
        <v>3.7058784293731772E-2</v>
      </c>
      <c r="L3012" s="12">
        <f ca="1"/>
        <v>1.0370587842937318</v>
      </c>
      <c r="M3012" s="12">
        <f ca="1"/>
        <v>1.0370587842937318</v>
      </c>
      <c r="N3012" s="5">
        <f t="shared" ca="1" si="9"/>
        <v>1032946.3883396076</v>
      </c>
    </row>
    <row r="3013" spans="1:14" hidden="1" outlineLevel="1" x14ac:dyDescent="0.3">
      <c r="A3013" s="1">
        <f ca="1"/>
        <v>7</v>
      </c>
      <c r="B3013" s="1" vm="384">
        <f ca="1"/>
        <v>44876</v>
      </c>
      <c r="C3013" s="8">
        <f ca="1"/>
        <v>999240.54999999981</v>
      </c>
      <c r="D3013" s="8">
        <f ca="1"/>
        <v>1065856.7</v>
      </c>
      <c r="E3013" s="1">
        <f ca="1"/>
        <v>996034.55848751636</v>
      </c>
      <c r="G3013" s="1">
        <v>7</v>
      </c>
      <c r="H3013" s="1">
        <f ca="1"/>
        <v>7</v>
      </c>
      <c r="I3013" s="12">
        <f ca="1"/>
        <v>2.8553290217920413E-2</v>
      </c>
      <c r="J3013" s="12">
        <f ca="1"/>
        <v>5.2413597296665504E-3</v>
      </c>
      <c r="K3013" s="12">
        <f ca="1"/>
        <v>-2.8553290217920413E-2</v>
      </c>
      <c r="L3013" s="12">
        <f ca="1"/>
        <v>0.97144670978207959</v>
      </c>
      <c r="M3013" s="12">
        <f ca="1"/>
        <v>0.97144670978207959</v>
      </c>
      <c r="N3013" s="5">
        <f t="shared" ca="1" si="9"/>
        <v>996034.55848751636</v>
      </c>
    </row>
    <row r="3014" spans="1:14" hidden="1" outlineLevel="1" x14ac:dyDescent="0.3">
      <c r="A3014" s="1">
        <f ca="1"/>
        <v>8</v>
      </c>
      <c r="B3014" s="1" vm="429">
        <f ca="1"/>
        <v>44875</v>
      </c>
      <c r="C3014" s="8">
        <f ca="1"/>
        <v>971501</v>
      </c>
      <c r="D3014" s="8">
        <f ca="1"/>
        <v>1060299.2899999998</v>
      </c>
      <c r="E3014" s="1">
        <f ca="1"/>
        <v>1025310.5481318192</v>
      </c>
      <c r="G3014" s="1">
        <v>8</v>
      </c>
      <c r="H3014" s="1">
        <f ca="1"/>
        <v>8</v>
      </c>
      <c r="I3014" s="12">
        <f ca="1"/>
        <v>8.0790578883640496E-3</v>
      </c>
      <c r="J3014" s="12">
        <f ca="1"/>
        <v>4.2466093578339414E-2</v>
      </c>
      <c r="K3014" s="12">
        <f ca="1"/>
        <v>-8.0790578883640496E-3</v>
      </c>
      <c r="L3014" s="12">
        <f ca="1"/>
        <v>0.99192094211163595</v>
      </c>
      <c r="M3014" s="12">
        <f ca="1"/>
        <v>0.99192094211163595</v>
      </c>
      <c r="N3014" s="5">
        <f t="shared" ca="1" si="9"/>
        <v>1025310.5481318192</v>
      </c>
    </row>
    <row r="3015" spans="1:14" hidden="1" outlineLevel="1" x14ac:dyDescent="0.3">
      <c r="A3015" s="1">
        <f ca="1"/>
        <v>9</v>
      </c>
      <c r="B3015" s="1" vm="474">
        <f ca="1"/>
        <v>44874</v>
      </c>
      <c r="C3015" s="8">
        <f ca="1"/>
        <v>963715.09</v>
      </c>
      <c r="D3015" s="8">
        <f ca="1"/>
        <v>1017106.74</v>
      </c>
      <c r="E3015" s="1">
        <f ca="1"/>
        <v>1033661.5597096905</v>
      </c>
      <c r="G3015" s="1">
        <v>9</v>
      </c>
      <c r="H3015" s="1">
        <f ca="1"/>
        <v>9</v>
      </c>
      <c r="I3015" s="12">
        <f ca="1"/>
        <v>-3.5779716424623409E-2</v>
      </c>
      <c r="J3015" s="12">
        <f ca="1"/>
        <v>-1.2008519264598783E-2</v>
      </c>
      <c r="K3015" s="12">
        <f ca="1"/>
        <v>3.5779716424623409E-2</v>
      </c>
      <c r="L3015" s="12">
        <f ca="1"/>
        <v>1.0357797164246234</v>
      </c>
      <c r="M3015" s="12">
        <f ca="1"/>
        <v>1.0357797164246234</v>
      </c>
      <c r="N3015" s="5">
        <f t="shared" ca="1" si="9"/>
        <v>1033661.5597096905</v>
      </c>
    </row>
    <row r="3016" spans="1:14" hidden="1" outlineLevel="1" x14ac:dyDescent="0.3">
      <c r="A3016" s="1">
        <f ca="1"/>
        <v>10</v>
      </c>
      <c r="B3016" s="1" vm="520">
        <f ca="1"/>
        <v>44873</v>
      </c>
      <c r="C3016" s="8">
        <f ca="1"/>
        <v>999476.05999999982</v>
      </c>
      <c r="D3016" s="8">
        <f ca="1"/>
        <v>1029469.1399999999</v>
      </c>
      <c r="E3016" s="1">
        <f ca="1"/>
        <v>997955.0123628173</v>
      </c>
      <c r="G3016" s="1">
        <v>10</v>
      </c>
      <c r="H3016" s="1">
        <f ca="1"/>
        <v>10</v>
      </c>
      <c r="I3016" s="12">
        <f ca="1"/>
        <v>-2.4222749420326317E-2</v>
      </c>
      <c r="J3016" s="12">
        <f ca="1"/>
        <v>8.000418569578116E-4</v>
      </c>
      <c r="K3016" s="12">
        <f ca="1"/>
        <v>2.4222749420326317E-2</v>
      </c>
      <c r="L3016" s="12">
        <f ca="1"/>
        <v>1.0242227494203262</v>
      </c>
      <c r="M3016" s="12">
        <f ca="1"/>
        <v>1.0242227494203262</v>
      </c>
      <c r="N3016" s="5">
        <f t="shared" ca="1" si="9"/>
        <v>997955.0123628173</v>
      </c>
    </row>
    <row r="3017" spans="1:14" hidden="1" outlineLevel="1" x14ac:dyDescent="0.3">
      <c r="A3017" s="1">
        <f ca="1"/>
        <v>11</v>
      </c>
      <c r="B3017" s="1" vm="565">
        <f ca="1"/>
        <v>44872</v>
      </c>
      <c r="C3017" s="8">
        <f ca="1"/>
        <v>1024287.11</v>
      </c>
      <c r="D3017" s="8">
        <f ca="1"/>
        <v>1028646.18</v>
      </c>
      <c r="E3017" s="1">
        <f ca="1"/>
        <v>974353.49188213644</v>
      </c>
      <c r="G3017" s="1">
        <v>11</v>
      </c>
      <c r="H3017" s="1">
        <f ca="1"/>
        <v>11</v>
      </c>
      <c r="I3017" s="12">
        <f ca="1"/>
        <v>-8.6937193487079956E-3</v>
      </c>
      <c r="J3017" s="12">
        <f ca="1"/>
        <v>1.0355730419333353E-2</v>
      </c>
      <c r="K3017" s="12">
        <f ca="1"/>
        <v>8.6937193487079956E-3</v>
      </c>
      <c r="L3017" s="12">
        <f ca="1"/>
        <v>1.008693719348708</v>
      </c>
      <c r="M3017" s="12">
        <f ca="1"/>
        <v>1.008693719348708</v>
      </c>
      <c r="N3017" s="5">
        <f t="shared" ca="1" si="9"/>
        <v>974353.49188213644</v>
      </c>
    </row>
    <row r="3018" spans="1:14" hidden="1" outlineLevel="1" x14ac:dyDescent="0.3">
      <c r="A3018" s="1">
        <f ca="1"/>
        <v>12</v>
      </c>
      <c r="B3018" s="1" vm="613">
        <f ca="1"/>
        <v>44869</v>
      </c>
      <c r="C3018" s="8">
        <f ca="1"/>
        <v>1033270.0699999998</v>
      </c>
      <c r="D3018" s="8">
        <f ca="1"/>
        <v>1018102.9800000001</v>
      </c>
      <c r="E3018" s="1">
        <f ca="1"/>
        <v>965955.74374276435</v>
      </c>
      <c r="G3018" s="1">
        <v>12</v>
      </c>
      <c r="H3018" s="1">
        <f ca="1"/>
        <v>12</v>
      </c>
      <c r="I3018" s="12">
        <f ca="1"/>
        <v>4.174104764573805E-2</v>
      </c>
      <c r="J3018" s="12">
        <f ca="1"/>
        <v>1.1957262350022146E-2</v>
      </c>
      <c r="K3018" s="12">
        <f ca="1"/>
        <v>-4.174104764573805E-2</v>
      </c>
      <c r="L3018" s="12">
        <f ca="1"/>
        <v>0.95825895235426195</v>
      </c>
      <c r="M3018" s="12">
        <f ca="1"/>
        <v>0.95825895235426195</v>
      </c>
      <c r="N3018" s="5">
        <f t="shared" ca="1" si="9"/>
        <v>965955.74374276435</v>
      </c>
    </row>
    <row r="3019" spans="1:14" hidden="1" outlineLevel="1" x14ac:dyDescent="0.3">
      <c r="A3019" s="1">
        <f ca="1"/>
        <v>13</v>
      </c>
      <c r="B3019" s="1" vm="655">
        <f ca="1"/>
        <v>44868</v>
      </c>
      <c r="C3019" s="8">
        <f ca="1"/>
        <v>991868.44209999987</v>
      </c>
      <c r="D3019" s="8">
        <f ca="1"/>
        <v>1006073.1</v>
      </c>
      <c r="E3019" s="1">
        <f ca="1"/>
        <v>1008032.0578999997</v>
      </c>
      <c r="G3019" s="1">
        <v>13</v>
      </c>
      <c r="H3019" s="1">
        <f ca="1"/>
        <v>13</v>
      </c>
      <c r="I3019" s="12">
        <f ca="1"/>
        <v>-8.0822099899469091E-3</v>
      </c>
      <c r="J3019" s="12">
        <f ca="1"/>
        <v>6.6039325838458396E-3</v>
      </c>
      <c r="K3019" s="12">
        <f ca="1"/>
        <v>8.0822099899469091E-3</v>
      </c>
      <c r="L3019" s="12">
        <f ca="1"/>
        <v>1.0080822099899469</v>
      </c>
      <c r="M3019" s="12">
        <f ca="1"/>
        <v>1.0080822099899469</v>
      </c>
      <c r="N3019" s="5">
        <f t="shared" ca="1" si="9"/>
        <v>1008032.0578999997</v>
      </c>
    </row>
    <row r="3020" spans="1:14" hidden="1" outlineLevel="1" x14ac:dyDescent="0.3">
      <c r="A3020" s="1">
        <f ca="1"/>
        <v>14</v>
      </c>
      <c r="B3020" s="1" vm="697">
        <f ca="1"/>
        <v>44867</v>
      </c>
      <c r="C3020" s="8">
        <f ca="1"/>
        <v>999950.24999999977</v>
      </c>
      <c r="D3020" s="8">
        <f ca="1"/>
        <v>999472.65000000224</v>
      </c>
      <c r="E3020" s="1">
        <f ca="1"/>
        <v>999950.24999999977</v>
      </c>
      <c r="G3020" s="1">
        <v>14</v>
      </c>
      <c r="I3020" s="12"/>
      <c r="J3020" s="12"/>
      <c r="K3020" s="12"/>
      <c r="L3020" s="12"/>
      <c r="M3020" s="12">
        <f ca="1"/>
        <v>1</v>
      </c>
      <c r="N3020" s="5">
        <f t="shared" ca="1" si="9"/>
        <v>999950.24999999977</v>
      </c>
    </row>
    <row r="3021" spans="1:14" hidden="1" outlineLevel="1" x14ac:dyDescent="0.3">
      <c r="C3021" s="8"/>
      <c r="D3021" s="8"/>
      <c r="G3021" s="1">
        <v>15</v>
      </c>
      <c r="I3021" s="12"/>
      <c r="J3021" s="12"/>
      <c r="K3021" s="12"/>
      <c r="L3021" s="12"/>
      <c r="M3021" s="12">
        <f ca="1"/>
        <v>1</v>
      </c>
      <c r="N3021" s="5">
        <f t="shared" ca="1" si="9"/>
        <v>999950.24999999977</v>
      </c>
    </row>
    <row r="3022" spans="1:14" hidden="1" outlineLevel="1" x14ac:dyDescent="0.3">
      <c r="C3022" s="8"/>
      <c r="D3022" s="8"/>
      <c r="G3022" s="1">
        <v>16</v>
      </c>
      <c r="I3022" s="12"/>
      <c r="J3022" s="12"/>
      <c r="K3022" s="12"/>
      <c r="L3022" s="12"/>
      <c r="M3022" s="12">
        <f ca="1"/>
        <v>1</v>
      </c>
      <c r="N3022" s="5">
        <f t="shared" ca="1" si="9"/>
        <v>999950.24999999977</v>
      </c>
    </row>
    <row r="3023" spans="1:14" hidden="1" outlineLevel="1" x14ac:dyDescent="0.3">
      <c r="C3023" s="8"/>
      <c r="D3023" s="8"/>
      <c r="G3023" s="1">
        <v>17</v>
      </c>
      <c r="I3023" s="12"/>
      <c r="J3023" s="12"/>
      <c r="K3023" s="12"/>
      <c r="L3023" s="12"/>
      <c r="M3023" s="12">
        <f ca="1"/>
        <v>1</v>
      </c>
      <c r="N3023" s="5">
        <f t="shared" ca="1" si="9"/>
        <v>999950.24999999977</v>
      </c>
    </row>
    <row r="3024" spans="1:14" hidden="1" outlineLevel="1" x14ac:dyDescent="0.3">
      <c r="C3024" s="8"/>
      <c r="D3024" s="8"/>
      <c r="G3024" s="1">
        <v>18</v>
      </c>
      <c r="I3024" s="12"/>
      <c r="J3024" s="12"/>
      <c r="K3024" s="12"/>
      <c r="L3024" s="12"/>
      <c r="M3024" s="12">
        <f ca="1"/>
        <v>1</v>
      </c>
      <c r="N3024" s="5">
        <f t="shared" ca="1" si="9"/>
        <v>999950.24999999977</v>
      </c>
    </row>
    <row r="3025" spans="3:14" hidden="1" outlineLevel="1" x14ac:dyDescent="0.3">
      <c r="C3025" s="8"/>
      <c r="D3025" s="8"/>
      <c r="G3025" s="1">
        <v>19</v>
      </c>
      <c r="I3025" s="12"/>
      <c r="J3025" s="12"/>
      <c r="K3025" s="12"/>
      <c r="L3025" s="12"/>
      <c r="M3025" s="12">
        <f ca="1"/>
        <v>1</v>
      </c>
      <c r="N3025" s="5">
        <f t="shared" ca="1" si="9"/>
        <v>999950.24999999977</v>
      </c>
    </row>
    <row r="3026" spans="3:14" hidden="1" outlineLevel="1" x14ac:dyDescent="0.3">
      <c r="C3026" s="8"/>
      <c r="D3026" s="8"/>
      <c r="G3026" s="1">
        <v>20</v>
      </c>
      <c r="I3026" s="12"/>
      <c r="J3026" s="12"/>
      <c r="K3026" s="12"/>
      <c r="L3026" s="12"/>
      <c r="M3026" s="12">
        <f ca="1"/>
        <v>1</v>
      </c>
      <c r="N3026" s="5">
        <f t="shared" ca="1" si="9"/>
        <v>999950.24999999977</v>
      </c>
    </row>
    <row r="3027" spans="3:14" hidden="1" outlineLevel="1" x14ac:dyDescent="0.3">
      <c r="C3027" s="8"/>
      <c r="D3027" s="8"/>
      <c r="G3027" s="1">
        <v>21</v>
      </c>
      <c r="I3027" s="12"/>
      <c r="J3027" s="12"/>
      <c r="K3027" s="12"/>
      <c r="L3027" s="12"/>
      <c r="M3027" s="12">
        <f ca="1"/>
        <v>1</v>
      </c>
      <c r="N3027" s="5">
        <f ca="1">N3028*M3027</f>
        <v>999950.24999999977</v>
      </c>
    </row>
    <row r="3028" spans="3:14" hidden="1" outlineLevel="1" x14ac:dyDescent="0.3">
      <c r="C3028" s="8"/>
      <c r="D3028" s="8"/>
      <c r="G3028" s="1">
        <v>22</v>
      </c>
      <c r="I3028" s="12"/>
      <c r="J3028" s="12"/>
      <c r="K3028" s="12"/>
      <c r="L3028" s="12"/>
      <c r="M3028" s="12">
        <f ca="1"/>
        <v>1</v>
      </c>
      <c r="N3028" s="1" cm="1">
        <f t="array" aca="1" ref="N3028" ca="1">_xlfn.XLOOKUP(MAX(_xlfn.ANCHORARRAY(A3007)),_xlfn.ANCHORARRAY( A3007),_xlfn.ANCHORARRAY( C3007))</f>
        <v>999950.24999999977</v>
      </c>
    </row>
    <row r="3029" spans="3:14" hidden="1" outlineLevel="1" x14ac:dyDescent="0.3">
      <c r="C3029" s="8"/>
      <c r="D3029" s="8"/>
    </row>
    <row r="3030" spans="3:14" hidden="1" outlineLevel="1" x14ac:dyDescent="0.3">
      <c r="C3030" s="8"/>
      <c r="D3030" s="8"/>
    </row>
    <row r="3031" spans="3:14" hidden="1" outlineLevel="1" x14ac:dyDescent="0.3">
      <c r="C3031" s="8"/>
      <c r="D3031" s="8"/>
    </row>
    <row r="3032" spans="3:14" hidden="1" outlineLevel="1" x14ac:dyDescent="0.3">
      <c r="C3032" s="8"/>
      <c r="D3032" s="8"/>
    </row>
    <row r="3033" spans="3:14" hidden="1" outlineLevel="1" x14ac:dyDescent="0.3">
      <c r="C3033" s="8"/>
      <c r="D3033" s="8"/>
    </row>
    <row r="3034" spans="3:14" hidden="1" outlineLevel="1" x14ac:dyDescent="0.3">
      <c r="C3034" s="8"/>
      <c r="D3034" s="8"/>
    </row>
    <row r="3035" spans="3:14" hidden="1" outlineLevel="1" x14ac:dyDescent="0.3">
      <c r="C3035" s="8"/>
      <c r="D3035" s="8"/>
    </row>
    <row r="3036" spans="3:14" hidden="1" outlineLevel="1" x14ac:dyDescent="0.3">
      <c r="C3036" s="8"/>
      <c r="D3036" s="8"/>
    </row>
    <row r="3037" spans="3:14" hidden="1" outlineLevel="1" x14ac:dyDescent="0.3">
      <c r="C3037" s="8"/>
      <c r="D3037" s="8"/>
    </row>
    <row r="3038" spans="3:14" hidden="1" outlineLevel="1" x14ac:dyDescent="0.3">
      <c r="C3038" s="8"/>
      <c r="D3038" s="8"/>
    </row>
    <row r="3039" spans="3:14" hidden="1" outlineLevel="1" x14ac:dyDescent="0.3">
      <c r="C3039" s="8"/>
      <c r="D3039" s="8"/>
    </row>
    <row r="3040" spans="3:14" hidden="1" outlineLevel="1" x14ac:dyDescent="0.3">
      <c r="C3040" s="8"/>
      <c r="D3040" s="8"/>
    </row>
    <row r="3041" spans="1:5" hidden="1" outlineLevel="1" x14ac:dyDescent="0.3">
      <c r="C3041" s="8"/>
      <c r="D3041" s="8"/>
    </row>
    <row r="3042" spans="1:5" hidden="1" outlineLevel="1" x14ac:dyDescent="0.3">
      <c r="C3042" s="8"/>
      <c r="D3042" s="8"/>
    </row>
    <row r="3043" spans="1:5" hidden="1" outlineLevel="1" x14ac:dyDescent="0.3">
      <c r="C3043" s="8"/>
      <c r="D3043" s="8"/>
    </row>
    <row r="3044" spans="1:5" hidden="1" outlineLevel="1" x14ac:dyDescent="0.3">
      <c r="C3044" s="8"/>
      <c r="D3044" s="8"/>
    </row>
    <row r="3045" spans="1:5" hidden="1" outlineLevel="1" x14ac:dyDescent="0.3">
      <c r="C3045" s="8"/>
      <c r="D3045" s="8"/>
    </row>
    <row r="3046" spans="1:5" hidden="1" outlineLevel="1" x14ac:dyDescent="0.3">
      <c r="C3046" s="8"/>
      <c r="D3046" s="8"/>
    </row>
    <row r="3047" spans="1:5" hidden="1" outlineLevel="1" x14ac:dyDescent="0.3">
      <c r="C3047" s="8"/>
      <c r="D3047" s="8"/>
    </row>
    <row r="3048" spans="1:5" hidden="1" outlineLevel="1" x14ac:dyDescent="0.3">
      <c r="C3048" s="8"/>
      <c r="D3048" s="8"/>
    </row>
    <row r="3049" spans="1:5" collapsed="1" x14ac:dyDescent="0.3">
      <c r="C3049" s="8"/>
      <c r="D3049" s="8"/>
    </row>
    <row r="3050" spans="1:5" s="16" customFormat="1" x14ac:dyDescent="0.3">
      <c r="A3050" s="16" t="s">
        <v>78</v>
      </c>
      <c r="C3050" s="22"/>
      <c r="D3050" s="22"/>
    </row>
    <row r="3051" spans="1:5" x14ac:dyDescent="0.3">
      <c r="B3051" s="1" t="s">
        <v>70</v>
      </c>
      <c r="C3051" s="8" t="s">
        <v>73</v>
      </c>
      <c r="D3051" s="8" t="s">
        <v>74</v>
      </c>
      <c r="E3051" s="1" t="str">
        <f>"-1 Correlation"</f>
        <v>-1 Correlation</v>
      </c>
    </row>
    <row r="3052" spans="1:5" x14ac:dyDescent="0.3">
      <c r="A3052" s="1" cm="1">
        <f t="array" ref="A3052:A3073">_xlfn.SEQUENCE(ROWS(_xlfn.ANCHORARRAY(B3052)))</f>
        <v>1</v>
      </c>
      <c r="B3052" s="2" cm="1">
        <f t="array" ref="B3052:B3073">_xlfn.VSTACK(
WORKDAY(DATE(2022, 11, 2)-1,_xlfn.SEQUENCE(NETWORKDAYS(DATE(2022, 11, 2),DATE(2022,11,23)))),
WORKDAY(DATE(2022, 11, 25)-1,_xlfn.SEQUENCE(NETWORKDAYS(DATE(2022, 11, 25),DATE(2022,12,2)))))</f>
        <v>44867</v>
      </c>
      <c r="C3052" s="8" cm="1">
        <f t="array" aca="1" ref="C3052:C3073" ca="1">_xlfn.XLOOKUP(_xlfn.ANCHORARRAY(B3052),_xlfn.ANCHORARRAY(B3007),_xlfn.ANCHORARRAY(C3007),,-1,1)</f>
        <v>999950.24999999977</v>
      </c>
      <c r="D3052" s="8" cm="1">
        <f t="array" aca="1" ref="D3052:D3073" ca="1">_xlfn.XLOOKUP(_xlfn.ANCHORARRAY(B3052),_xlfn.ANCHORARRAY(B3007),_xlfn.ANCHORARRAY(D3007),,-1,1)</f>
        <v>999472.65000000224</v>
      </c>
      <c r="E3052" s="8" cm="1">
        <f t="array" aca="1" ref="E3052:E3073" ca="1">_xlfn.XLOOKUP(_xlfn.ANCHORARRAY(B3052),_xlfn.ANCHORARRAY(B3007),_xlfn.ANCHORARRAY(E3007),,-1,1)</f>
        <v>999950.24999999977</v>
      </c>
    </row>
    <row r="3053" spans="1:5" x14ac:dyDescent="0.3">
      <c r="A3053" s="1">
        <v>2</v>
      </c>
      <c r="B3053" s="2">
        <v>44868</v>
      </c>
      <c r="C3053" s="8">
        <f ca="1"/>
        <v>991868.44209999987</v>
      </c>
      <c r="D3053" s="8">
        <f ca="1"/>
        <v>1006073.1</v>
      </c>
      <c r="E3053" s="8">
        <f ca="1"/>
        <v>1008032.0578999997</v>
      </c>
    </row>
    <row r="3054" spans="1:5" x14ac:dyDescent="0.3">
      <c r="A3054" s="1">
        <v>3</v>
      </c>
      <c r="B3054" s="2">
        <v>44869</v>
      </c>
      <c r="C3054" s="8">
        <f ca="1"/>
        <v>1033270.0699999998</v>
      </c>
      <c r="D3054" s="8">
        <f ca="1"/>
        <v>1018102.9800000001</v>
      </c>
      <c r="E3054" s="8">
        <f ca="1"/>
        <v>965955.74374276435</v>
      </c>
    </row>
    <row r="3055" spans="1:5" x14ac:dyDescent="0.3">
      <c r="A3055" s="1">
        <v>4</v>
      </c>
      <c r="B3055" s="2">
        <v>44872</v>
      </c>
      <c r="C3055" s="8">
        <f ca="1"/>
        <v>1024287.11</v>
      </c>
      <c r="D3055" s="8">
        <f ca="1"/>
        <v>1028646.18</v>
      </c>
      <c r="E3055" s="8">
        <f ca="1"/>
        <v>974353.49188213644</v>
      </c>
    </row>
    <row r="3056" spans="1:5" x14ac:dyDescent="0.3">
      <c r="A3056" s="1">
        <v>5</v>
      </c>
      <c r="B3056" s="2">
        <v>44873</v>
      </c>
      <c r="C3056" s="8">
        <f ca="1"/>
        <v>999476.05999999982</v>
      </c>
      <c r="D3056" s="8">
        <f ca="1"/>
        <v>1029469.1399999999</v>
      </c>
      <c r="E3056" s="8">
        <f ca="1"/>
        <v>997955.0123628173</v>
      </c>
    </row>
    <row r="3057" spans="1:5" x14ac:dyDescent="0.3">
      <c r="A3057" s="1">
        <v>6</v>
      </c>
      <c r="B3057" s="2">
        <v>44874</v>
      </c>
      <c r="C3057" s="8">
        <f ca="1"/>
        <v>963715.09</v>
      </c>
      <c r="D3057" s="8">
        <f ca="1"/>
        <v>1017106.74</v>
      </c>
      <c r="E3057" s="8">
        <f ca="1"/>
        <v>1033661.5597096905</v>
      </c>
    </row>
    <row r="3058" spans="1:5" x14ac:dyDescent="0.3">
      <c r="A3058" s="1">
        <v>7</v>
      </c>
      <c r="B3058" s="2">
        <v>44875</v>
      </c>
      <c r="C3058" s="8">
        <f ca="1"/>
        <v>971501</v>
      </c>
      <c r="D3058" s="8">
        <f ca="1"/>
        <v>1060299.2899999998</v>
      </c>
      <c r="E3058" s="8">
        <f ca="1"/>
        <v>1025310.5481318192</v>
      </c>
    </row>
    <row r="3059" spans="1:5" x14ac:dyDescent="0.3">
      <c r="A3059" s="1">
        <v>8</v>
      </c>
      <c r="B3059" s="2">
        <v>44876</v>
      </c>
      <c r="C3059" s="8">
        <f ca="1"/>
        <v>999240.54999999981</v>
      </c>
      <c r="D3059" s="8">
        <f ca="1"/>
        <v>1065856.7</v>
      </c>
      <c r="E3059" s="8">
        <f ca="1"/>
        <v>996034.55848751636</v>
      </c>
    </row>
    <row r="3060" spans="1:5" x14ac:dyDescent="0.3">
      <c r="A3060" s="1">
        <v>9</v>
      </c>
      <c r="B3060" s="2">
        <v>44879</v>
      </c>
      <c r="C3060" s="8">
        <f ca="1"/>
        <v>962209.90999999992</v>
      </c>
      <c r="D3060" s="8">
        <f ca="1"/>
        <v>1054563.98</v>
      </c>
      <c r="E3060" s="8">
        <f ca="1"/>
        <v>1032946.3883396076</v>
      </c>
    </row>
    <row r="3061" spans="1:5" x14ac:dyDescent="0.3">
      <c r="A3061" s="1">
        <v>10</v>
      </c>
      <c r="B3061" s="2">
        <v>44880</v>
      </c>
      <c r="C3061" s="8">
        <f ca="1"/>
        <v>975927.29999999981</v>
      </c>
      <c r="D3061" s="8">
        <f ca="1"/>
        <v>1073745.7399999998</v>
      </c>
      <c r="E3061" s="8">
        <f ca="1"/>
        <v>1018220.5698766219</v>
      </c>
    </row>
    <row r="3062" spans="1:5" x14ac:dyDescent="0.3">
      <c r="A3062" s="1">
        <v>11</v>
      </c>
      <c r="B3062" s="2">
        <v>44881</v>
      </c>
      <c r="C3062" s="8">
        <f ca="1"/>
        <v>962124.90999999992</v>
      </c>
      <c r="D3062" s="8">
        <f ca="1"/>
        <v>1053967.4899999998</v>
      </c>
      <c r="E3062" s="8">
        <f ca="1"/>
        <v>1032621.1071005107</v>
      </c>
    </row>
    <row r="3063" spans="1:5" x14ac:dyDescent="0.3">
      <c r="A3063" s="1">
        <v>12</v>
      </c>
      <c r="B3063" s="2">
        <v>44882</v>
      </c>
      <c r="C3063" s="8">
        <f ca="1"/>
        <v>935929.6100000001</v>
      </c>
      <c r="D3063" s="8">
        <f ca="1"/>
        <v>1051766.0299999998</v>
      </c>
      <c r="E3063" s="8">
        <f ca="1"/>
        <v>1060735.7722605986</v>
      </c>
    </row>
    <row r="3064" spans="1:5" x14ac:dyDescent="0.3">
      <c r="A3064" s="1">
        <v>13</v>
      </c>
      <c r="B3064" s="2">
        <v>44883</v>
      </c>
      <c r="C3064" s="8">
        <f ca="1"/>
        <v>918771.7799999998</v>
      </c>
      <c r="D3064" s="8">
        <f ca="1"/>
        <v>1063624.96</v>
      </c>
      <c r="E3064" s="8">
        <f ca="1"/>
        <v>1080181.5979518774</v>
      </c>
    </row>
    <row r="3065" spans="1:5" x14ac:dyDescent="0.3">
      <c r="A3065" s="1">
        <v>14</v>
      </c>
      <c r="B3065" s="2">
        <v>44886</v>
      </c>
      <c r="C3065" s="8">
        <f ca="1"/>
        <v>917711.90999999992</v>
      </c>
      <c r="D3065" s="8">
        <f ca="1"/>
        <v>1066933.2399999998</v>
      </c>
      <c r="E3065" s="8">
        <f ca="1"/>
        <v>1081427.6659038351</v>
      </c>
    </row>
    <row r="3066" spans="1:5" x14ac:dyDescent="0.3">
      <c r="A3066" s="1">
        <v>15</v>
      </c>
      <c r="B3066" s="2">
        <v>44887</v>
      </c>
      <c r="C3066" s="8">
        <f ca="1"/>
        <v>917711.90999999992</v>
      </c>
      <c r="D3066" s="8">
        <f ca="1"/>
        <v>1066933.2399999998</v>
      </c>
      <c r="E3066" s="8">
        <f ca="1"/>
        <v>1081427.6659038351</v>
      </c>
    </row>
    <row r="3067" spans="1:5" x14ac:dyDescent="0.3">
      <c r="A3067" s="1">
        <v>16</v>
      </c>
      <c r="B3067" s="2">
        <v>44888</v>
      </c>
      <c r="C3067" s="8">
        <f ca="1"/>
        <v>917711.90999999992</v>
      </c>
      <c r="D3067" s="8">
        <f ca="1"/>
        <v>1066933.2399999998</v>
      </c>
      <c r="E3067" s="8">
        <f ca="1"/>
        <v>1081427.6659038351</v>
      </c>
    </row>
    <row r="3068" spans="1:5" x14ac:dyDescent="0.3">
      <c r="A3068" s="1">
        <v>17</v>
      </c>
      <c r="B3068" s="2">
        <v>44890</v>
      </c>
      <c r="C3068" s="8">
        <f ca="1"/>
        <v>917711.90999999992</v>
      </c>
      <c r="D3068" s="8">
        <f ca="1"/>
        <v>1066933.2399999998</v>
      </c>
      <c r="E3068" s="8">
        <f ca="1"/>
        <v>1081427.6659038351</v>
      </c>
    </row>
    <row r="3069" spans="1:5" x14ac:dyDescent="0.3">
      <c r="A3069" s="1">
        <v>18</v>
      </c>
      <c r="B3069" s="2">
        <v>44893</v>
      </c>
      <c r="C3069" s="8">
        <f ca="1"/>
        <v>917711.90999999992</v>
      </c>
      <c r="D3069" s="8">
        <f ca="1"/>
        <v>1066933.2399999998</v>
      </c>
      <c r="E3069" s="8">
        <f ca="1"/>
        <v>1081427.6659038351</v>
      </c>
    </row>
    <row r="3070" spans="1:5" x14ac:dyDescent="0.3">
      <c r="A3070" s="1">
        <v>19</v>
      </c>
      <c r="B3070" s="2">
        <v>44894</v>
      </c>
      <c r="C3070" s="8">
        <f ca="1"/>
        <v>917711.90999999992</v>
      </c>
      <c r="D3070" s="8">
        <f ca="1"/>
        <v>1066933.2399999998</v>
      </c>
      <c r="E3070" s="8">
        <f ca="1"/>
        <v>1081427.6659038351</v>
      </c>
    </row>
    <row r="3071" spans="1:5" x14ac:dyDescent="0.3">
      <c r="A3071" s="1">
        <v>20</v>
      </c>
      <c r="B3071" s="2">
        <v>44895</v>
      </c>
      <c r="C3071" s="8">
        <f ca="1"/>
        <v>917711.90999999992</v>
      </c>
      <c r="D3071" s="8">
        <f ca="1"/>
        <v>1066933.2399999998</v>
      </c>
      <c r="E3071" s="8">
        <f ca="1"/>
        <v>1081427.6659038351</v>
      </c>
    </row>
    <row r="3072" spans="1:5" x14ac:dyDescent="0.3">
      <c r="A3072" s="1">
        <v>21</v>
      </c>
      <c r="B3072" s="2">
        <v>44896</v>
      </c>
      <c r="C3072" s="8">
        <f ca="1"/>
        <v>917711.90999999992</v>
      </c>
      <c r="D3072" s="8">
        <f ca="1"/>
        <v>1066933.2399999998</v>
      </c>
      <c r="E3072" s="8">
        <f ca="1"/>
        <v>1081427.6659038351</v>
      </c>
    </row>
    <row r="3073" spans="1:9" x14ac:dyDescent="0.3">
      <c r="A3073" s="1">
        <v>22</v>
      </c>
      <c r="B3073" s="2">
        <v>44897</v>
      </c>
      <c r="C3073" s="8">
        <f ca="1"/>
        <v>917711.90999999992</v>
      </c>
      <c r="D3073" s="8">
        <f ca="1"/>
        <v>1066933.2399999998</v>
      </c>
      <c r="E3073" s="8">
        <f ca="1"/>
        <v>1081427.6659038351</v>
      </c>
    </row>
    <row r="3076" spans="1:9" s="16" customFormat="1" x14ac:dyDescent="0.3">
      <c r="A3076" s="16" t="s">
        <v>80</v>
      </c>
    </row>
    <row r="3077" spans="1:9" x14ac:dyDescent="0.3">
      <c r="C3077" s="1" t="s">
        <v>74</v>
      </c>
      <c r="D3077" s="1" t="s">
        <v>83</v>
      </c>
      <c r="E3077" s="1" t="s">
        <v>84</v>
      </c>
      <c r="F3077" s="1" t="s">
        <v>85</v>
      </c>
    </row>
    <row r="3078" spans="1:9" x14ac:dyDescent="0.3">
      <c r="B3078" s="1" t="s">
        <v>81</v>
      </c>
      <c r="C3078" s="20">
        <f ca="1">CORREL(_xlfn.ANCHORARRAY(I3007),_xlfn.ANCHORARRAY(J3007))</f>
        <v>0.54763833637557446</v>
      </c>
      <c r="D3078" s="12"/>
      <c r="E3078" s="11"/>
      <c r="F3078" s="11"/>
      <c r="G3078" s="11"/>
      <c r="H3078" s="11"/>
      <c r="I3078" s="11"/>
    </row>
    <row r="3079" spans="1:9" x14ac:dyDescent="0.3">
      <c r="B3079" s="1" t="s">
        <v>82</v>
      </c>
      <c r="C3079" s="20" cm="1">
        <f t="array" aca="1" ref="C3079" ca="1">MIN(ABS(PRODUCT(_xlfn.ANCHORARRAY(I3007)+1)-1),ABS(PRODUCT(_xlfn.ANCHORARRAY(J3007)+1)-1))/MAX(ABS(PRODUCT(_xlfn.ANCHORARRAY(I3007)+1)-1),ABS(PRODUCT(_xlfn.ANCHORARRAY(J3007)+1)-1))*IF(SIGN(PRODUCT(_xlfn.ANCHORARRAY(I3007)+1)-1)+SIGN(PRODUCT(_xlfn.ANCHORARRAY(J3007)+1)-1)=0, -1, 1)</f>
        <v>-0.82069781780042494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5CC68-09BB-4CA7-B76C-EB6F7566DA8E}">
  <dimension ref="A1:BU3079"/>
  <sheetViews>
    <sheetView topLeftCell="F1" workbookViewId="0">
      <selection activeCell="O14" sqref="O14"/>
    </sheetView>
  </sheetViews>
  <sheetFormatPr defaultColWidth="8.77734375" defaultRowHeight="14.4" outlineLevelRow="1" x14ac:dyDescent="0.3"/>
  <cols>
    <col min="1" max="1" width="10.77734375" style="1" bestFit="1" customWidth="1"/>
    <col min="2" max="2" width="14.77734375" style="1" bestFit="1" customWidth="1"/>
    <col min="3" max="4" width="13.77734375" style="1" bestFit="1" customWidth="1"/>
    <col min="5" max="5" width="13.44140625" style="1" bestFit="1" customWidth="1"/>
    <col min="6" max="7" width="14.109375" style="1" bestFit="1" customWidth="1"/>
    <col min="8" max="8" width="11.109375" style="1" bestFit="1" customWidth="1"/>
    <col min="9" max="10" width="7.77734375" style="1" bestFit="1" customWidth="1"/>
    <col min="11" max="11" width="8.77734375" style="1" bestFit="1" customWidth="1"/>
    <col min="12" max="12" width="10.109375" style="1" bestFit="1" customWidth="1"/>
    <col min="13" max="13" width="13.77734375" style="1" bestFit="1" customWidth="1"/>
    <col min="14" max="14" width="12.44140625" style="1" bestFit="1" customWidth="1"/>
    <col min="15" max="18" width="12.33203125" style="1" bestFit="1" customWidth="1"/>
    <col min="19" max="30" width="11.33203125" style="1" bestFit="1" customWidth="1"/>
    <col min="31" max="38" width="10.33203125" style="1" bestFit="1" customWidth="1"/>
    <col min="39" max="58" width="8.77734375" style="1"/>
    <col min="59" max="59" width="10.33203125" style="1" bestFit="1" customWidth="1"/>
    <col min="60" max="67" width="8.77734375" style="1"/>
    <col min="68" max="68" width="11.44140625" style="1" bestFit="1" customWidth="1"/>
    <col min="69" max="70" width="7.77734375" style="1" bestFit="1" customWidth="1"/>
    <col min="71" max="71" width="8.77734375" style="1"/>
    <col min="72" max="72" width="11.44140625" style="1" bestFit="1" customWidth="1"/>
    <col min="73" max="73" width="13.77734375" style="1" bestFit="1" customWidth="1"/>
    <col min="74" max="16384" width="8.77734375" style="1"/>
  </cols>
  <sheetData>
    <row r="1" spans="1:72" x14ac:dyDescent="0.3">
      <c r="B1" s="1" t="s">
        <v>0</v>
      </c>
      <c r="C1" s="4" cm="1">
        <f t="array" ref="C1:C6">'Portfolio (without Rebalance)'!C1:C6</f>
        <v>44867</v>
      </c>
      <c r="H1" s="1" t="str" cm="1">
        <f t="array" ref="H1:H3001">_xlfn.SEQUENCE(C4,,0,0)&amp;" - BM Costs"</f>
        <v>0 - BM Costs</v>
      </c>
      <c r="L1" s="1" t="str" cm="1">
        <f t="array" ref="L1:L3001">""&amp;_xlfn.SEQUENCE(C4,,0,0)&amp;" - BM Port"</f>
        <v>0 - BM Port</v>
      </c>
      <c r="N1" s="1" t="str" cm="1">
        <f t="array" ref="N1:N3001">""&amp;_xlfn.SEQUENCE(C4,,0,0)&amp;" - Port Assets"</f>
        <v>0 - Port Assets</v>
      </c>
      <c r="BP1" s="1" t="str" cm="1">
        <f t="array" ref="BP1:BP3001">""&amp;_xlfn.SEQUENCE(C4,,0,0)&amp;"- Port Costs"</f>
        <v>0- Port Costs</v>
      </c>
      <c r="BT1" s="1" t="str" cm="1">
        <f t="array" ref="BT1:BT3001">""&amp;_xlfn.SEQUENCE(C4,,0,0)&amp;"- Port Value"</f>
        <v>0- Port Value</v>
      </c>
    </row>
    <row r="2" spans="1:72" x14ac:dyDescent="0.3">
      <c r="B2" s="1" t="s">
        <v>1</v>
      </c>
      <c r="C2" s="4">
        <v>44897</v>
      </c>
      <c r="H2" s="1" t="str">
        <v>0 - BM Costs</v>
      </c>
      <c r="L2" s="1" t="str">
        <v>0 - BM Port</v>
      </c>
      <c r="N2" s="1" t="str">
        <v>0 - Port Assets</v>
      </c>
      <c r="BP2" s="1" t="str">
        <v>0- Port Costs</v>
      </c>
      <c r="BT2" s="1" t="str">
        <v>0- Port Value</v>
      </c>
    </row>
    <row r="3" spans="1:72" x14ac:dyDescent="0.3">
      <c r="B3" s="1" t="s">
        <v>2</v>
      </c>
      <c r="C3" s="5">
        <v>0</v>
      </c>
      <c r="H3" s="1" t="str">
        <v>0 - BM Costs</v>
      </c>
      <c r="L3" s="1" t="str">
        <v>0 - BM Port</v>
      </c>
      <c r="N3" s="1" t="str">
        <v>0 - Port Assets</v>
      </c>
      <c r="BP3" s="1" t="str">
        <v>0- Port Costs</v>
      </c>
      <c r="BT3" s="1" t="str">
        <v>0- Port Value</v>
      </c>
    </row>
    <row r="4" spans="1:72" x14ac:dyDescent="0.3">
      <c r="B4" s="1" t="s">
        <v>3</v>
      </c>
      <c r="C4" s="5">
        <v>3001</v>
      </c>
      <c r="H4" s="1" t="str">
        <v>0 - BM Costs</v>
      </c>
      <c r="L4" s="1" t="str">
        <v>0 - BM Port</v>
      </c>
      <c r="N4" s="1" t="str">
        <v>0 - Port Assets</v>
      </c>
      <c r="BP4" s="1" t="str">
        <v>0- Port Costs</v>
      </c>
      <c r="BT4" s="1" t="str">
        <v>0- Port Value</v>
      </c>
    </row>
    <row r="5" spans="1:72" x14ac:dyDescent="0.3">
      <c r="B5" s="1" t="s">
        <v>28</v>
      </c>
      <c r="C5" s="9">
        <v>1000000</v>
      </c>
      <c r="H5" s="1" t="str">
        <v>0 - BM Costs</v>
      </c>
      <c r="L5" s="1" t="str">
        <v>0 - BM Port</v>
      </c>
      <c r="N5" s="1" t="str">
        <v>0 - Port Assets</v>
      </c>
      <c r="BP5" s="1" t="str">
        <v>0- Port Costs</v>
      </c>
      <c r="BT5" s="1" t="str">
        <v>0- Port Value</v>
      </c>
    </row>
    <row r="6" spans="1:72" x14ac:dyDescent="0.3">
      <c r="B6" s="1" t="s">
        <v>30</v>
      </c>
      <c r="C6" s="8">
        <v>9.9499999999999993</v>
      </c>
      <c r="H6" s="1" t="str">
        <v>0 - BM Costs</v>
      </c>
      <c r="L6" s="1" t="str">
        <v>0 - BM Port</v>
      </c>
      <c r="N6" s="1" t="str">
        <v>0 - Port Assets</v>
      </c>
      <c r="BP6" s="1" t="str">
        <v>0- Port Costs</v>
      </c>
      <c r="BT6" s="1" t="str">
        <v>0- Port Value</v>
      </c>
    </row>
    <row r="7" spans="1:72" x14ac:dyDescent="0.3">
      <c r="H7" s="1" t="str">
        <v>0 - BM Costs</v>
      </c>
      <c r="L7" s="1" t="str">
        <v>0 - BM Port</v>
      </c>
      <c r="N7" s="1" t="str">
        <v>0 - Port Assets</v>
      </c>
      <c r="BP7" s="1" t="str">
        <v>0- Port Costs</v>
      </c>
      <c r="BT7" s="1" t="str">
        <v>0- Port Value</v>
      </c>
    </row>
    <row r="8" spans="1:72" x14ac:dyDescent="0.3">
      <c r="H8" s="1" t="str">
        <v>0 - BM Costs</v>
      </c>
      <c r="L8" s="1" t="str">
        <v>0 - BM Port</v>
      </c>
      <c r="N8" s="1" t="str">
        <v>0 - Port Assets</v>
      </c>
      <c r="BP8" s="1" t="str">
        <v>0- Port Costs</v>
      </c>
      <c r="BT8" s="1" t="str">
        <v>0- Port Value</v>
      </c>
    </row>
    <row r="9" spans="1:72" x14ac:dyDescent="0.3">
      <c r="H9" s="1" t="str">
        <v>0 - BM Costs</v>
      </c>
      <c r="L9" s="1" t="str">
        <v>0 - BM Port</v>
      </c>
      <c r="N9" s="1" t="str">
        <v>0 - Port Assets</v>
      </c>
      <c r="BP9" s="1" t="str">
        <v>0- Port Costs</v>
      </c>
      <c r="BT9" s="1" t="str">
        <v>0- Port Value</v>
      </c>
    </row>
    <row r="10" spans="1:72" x14ac:dyDescent="0.3">
      <c r="C10" s="1" t="str" cm="1">
        <f t="array" ref="C10:G10">"OIL ETF - "&amp;_xlfn.SEQUENCE(1, 5)</f>
        <v>OIL ETF - 1</v>
      </c>
      <c r="D10" s="1" t="str">
        <v>OIL ETF - 2</v>
      </c>
      <c r="E10" s="1" t="str">
        <v>OIL ETF - 3</v>
      </c>
      <c r="F10" s="1" t="str">
        <v>OIL ETF - 4</v>
      </c>
      <c r="G10" s="1" t="str">
        <v>OIL ETF - 5</v>
      </c>
      <c r="H10" s="1" t="str">
        <v>0 - BM Costs</v>
      </c>
      <c r="I10" s="1" t="s">
        <v>34</v>
      </c>
      <c r="J10" s="1" t="s">
        <v>33</v>
      </c>
      <c r="K10" s="1" t="s">
        <v>32</v>
      </c>
      <c r="L10" s="1" t="str">
        <v>0 - BM Port</v>
      </c>
      <c r="N10" s="1" t="str">
        <v>0 - Port Assets</v>
      </c>
      <c r="BP10" s="1" t="str">
        <v>0- Port Costs</v>
      </c>
      <c r="BQ10" s="1" t="s">
        <v>34</v>
      </c>
      <c r="BR10" s="1" t="s">
        <v>33</v>
      </c>
      <c r="BS10" s="1" t="s">
        <v>32</v>
      </c>
      <c r="BT10" s="1" t="str">
        <v>0- Port Value</v>
      </c>
    </row>
    <row r="11" spans="1:72" x14ac:dyDescent="0.3">
      <c r="A11" s="1" t="s">
        <v>4</v>
      </c>
      <c r="C11" s="6">
        <v>0.2</v>
      </c>
      <c r="D11" s="6">
        <v>0.2</v>
      </c>
      <c r="E11" s="6">
        <v>0.2</v>
      </c>
      <c r="F11" s="6">
        <v>0.2</v>
      </c>
      <c r="G11" s="3">
        <f>1-SUM(C11:F11)</f>
        <v>0.19999999999999996</v>
      </c>
      <c r="H11" s="1" t="str">
        <v>0 - BM Costs</v>
      </c>
      <c r="I11" s="10"/>
      <c r="J11" s="10">
        <f>COUNTA(C11:G11)</f>
        <v>5</v>
      </c>
      <c r="K11" s="3"/>
      <c r="L11" s="1" t="str">
        <v>0 - BM Port</v>
      </c>
      <c r="N11" s="1" t="str">
        <v>0 - Port Assets</v>
      </c>
      <c r="O11" s="12" cm="1">
        <f t="array" ref="O11:BO11">_xlfn.XLOOKUP(_xlfn.ANCHORARRAY(O14),_xlfn.ANCHORARRAY(Weights!C4),_xlfn.ANCHORARRAY( Weights!O4))</f>
        <v>0.19836031638386759</v>
      </c>
      <c r="P11" s="12">
        <v>0.12599586980542082</v>
      </c>
      <c r="Q11" s="12">
        <v>0.10581384130485968</v>
      </c>
      <c r="R11" s="12">
        <v>9.3987768319295839E-2</v>
      </c>
      <c r="S11" s="12">
        <v>6.8467962339065769E-2</v>
      </c>
      <c r="T11" s="12">
        <v>6.411372241054987E-2</v>
      </c>
      <c r="U11" s="12">
        <v>5.4837729275333716E-2</v>
      </c>
      <c r="V11" s="12">
        <v>3.3952120412322935E-2</v>
      </c>
      <c r="W11" s="12">
        <v>3.3250807777843269E-2</v>
      </c>
      <c r="X11" s="12">
        <v>3.2707504762472521E-2</v>
      </c>
      <c r="Y11" s="12">
        <v>3.2498367033805556E-2</v>
      </c>
      <c r="Z11" s="12">
        <v>2.2941447211126311E-2</v>
      </c>
      <c r="AA11" s="12">
        <v>2.1454675232791147E-2</v>
      </c>
      <c r="AB11" s="12">
        <v>1.8001448865286516E-2</v>
      </c>
      <c r="AC11" s="12">
        <v>1.579099622332026E-2</v>
      </c>
      <c r="AD11" s="12">
        <v>1.1107641395247324E-2</v>
      </c>
      <c r="AE11" s="12">
        <v>7.364968786813926E-3</v>
      </c>
      <c r="AF11" s="12">
        <v>6.6221966868219703E-3</v>
      </c>
      <c r="AG11" s="12">
        <v>6.5715343544759108E-3</v>
      </c>
      <c r="AH11" s="12">
        <v>5.3584496294670639E-3</v>
      </c>
      <c r="AI11" s="12">
        <v>4.2162631022635436E-3</v>
      </c>
      <c r="AJ11" s="12">
        <v>1.2615300099807815E-3</v>
      </c>
      <c r="AK11" s="12">
        <v>1.2615299527702795E-3</v>
      </c>
      <c r="AL11" s="12">
        <v>1.2615299527702791E-3</v>
      </c>
      <c r="AM11" s="12">
        <v>1.2615299527702791E-3</v>
      </c>
      <c r="AN11" s="12">
        <v>1.2615299527702786E-3</v>
      </c>
      <c r="AO11" s="12">
        <v>1.2615299527702786E-3</v>
      </c>
      <c r="AP11" s="12">
        <v>1.2615299527702786E-3</v>
      </c>
      <c r="AQ11" s="12">
        <v>1.2615299527702786E-3</v>
      </c>
      <c r="AR11" s="12">
        <v>1.2615299527702786E-3</v>
      </c>
      <c r="AS11" s="12">
        <v>1.2615299527702786E-3</v>
      </c>
      <c r="AT11" s="12">
        <v>1.2615299527702786E-3</v>
      </c>
      <c r="AU11" s="12">
        <v>1.2615299527702786E-3</v>
      </c>
      <c r="AV11" s="12">
        <v>1.2615299527702786E-3</v>
      </c>
      <c r="AW11" s="12">
        <v>1.2615299527702786E-3</v>
      </c>
      <c r="AX11" s="12">
        <v>1.2615299527702786E-3</v>
      </c>
      <c r="AY11" s="12">
        <v>1.2615299527702786E-3</v>
      </c>
      <c r="AZ11" s="12">
        <v>1.2615299527702786E-3</v>
      </c>
      <c r="BA11" s="12">
        <v>1.2615299527702786E-3</v>
      </c>
      <c r="BB11" s="12">
        <v>1.2615299527702786E-3</v>
      </c>
      <c r="BC11" s="12">
        <v>1.2615299527702786E-3</v>
      </c>
      <c r="BD11" s="12">
        <v>1.2615299527702786E-3</v>
      </c>
      <c r="BE11" s="12">
        <v>1.2615299527702786E-3</v>
      </c>
      <c r="BF11" s="12">
        <v>1.2615299527702786E-3</v>
      </c>
      <c r="BG11" s="12">
        <v>1.2615299527702786E-3</v>
      </c>
      <c r="BH11" s="12">
        <v>1.2615299527702784E-3</v>
      </c>
      <c r="BI11" s="12">
        <v>1.2615299527702784E-3</v>
      </c>
      <c r="BJ11" s="12">
        <v>1.2615299527702784E-3</v>
      </c>
      <c r="BK11" s="12">
        <v>1.2615299527702784E-3</v>
      </c>
      <c r="BL11" s="12">
        <v>1.261529952770278E-3</v>
      </c>
      <c r="BM11" s="12">
        <v>0</v>
      </c>
      <c r="BN11" s="12">
        <v>0</v>
      </c>
      <c r="BO11" s="12">
        <v>0</v>
      </c>
      <c r="BP11" s="1" t="str">
        <v>0- Port Costs</v>
      </c>
      <c r="BQ11" s="10"/>
      <c r="BR11" s="10">
        <f>COUNTIF(_xlfn.ANCHORARRAY(O11), "&gt;0")</f>
        <v>50</v>
      </c>
      <c r="BS11" s="3"/>
      <c r="BT11" s="1" t="str">
        <v>0- Port Value</v>
      </c>
    </row>
    <row r="12" spans="1:72" x14ac:dyDescent="0.3">
      <c r="A12" s="1" t="s">
        <v>5</v>
      </c>
      <c r="C12" s="1" t="s">
        <v>10</v>
      </c>
      <c r="D12" s="1" t="s">
        <v>10</v>
      </c>
      <c r="E12" s="1" t="s">
        <v>10</v>
      </c>
      <c r="F12" s="1" t="s">
        <v>10</v>
      </c>
      <c r="G12" s="1" t="s">
        <v>10</v>
      </c>
      <c r="H12" s="1" t="str">
        <v>0 - BM Costs</v>
      </c>
      <c r="L12" s="1" t="str">
        <v>0 - BM Port</v>
      </c>
      <c r="N12" s="1" t="str">
        <v>0 - Port Assets</v>
      </c>
      <c r="O12" s="1" t="str" cm="1">
        <f t="array" ref="O12:BO12">_xlfn.XLOOKUP(_xlfn.ANCHORARRAY(O14),_xlfn.ANCHORARRAY(Weights!C4),_xlfn.ANCHORARRAY( Weights!E4))</f>
        <v>Health Care</v>
      </c>
      <c r="P12" s="1" t="str">
        <v>Information Technology</v>
      </c>
      <c r="Q12" s="1" t="str">
        <v>Health Care</v>
      </c>
      <c r="R12" s="1" t="str">
        <v>Health Care</v>
      </c>
      <c r="S12" s="1" t="str">
        <v>Health Care</v>
      </c>
      <c r="T12" s="1" t="str">
        <v>Health Care</v>
      </c>
      <c r="U12" s="1" t="str">
        <v>Health Care</v>
      </c>
      <c r="V12" s="1" t="str">
        <v>Health Care</v>
      </c>
      <c r="W12" s="1" t="str">
        <v>Financials</v>
      </c>
      <c r="X12" s="1" t="str">
        <v>Information Technology</v>
      </c>
      <c r="Y12" s="1" t="str">
        <v>Health Care</v>
      </c>
      <c r="Z12" s="1" t="str">
        <v>Health Care</v>
      </c>
      <c r="AA12" s="1" t="str">
        <v>Consumer Discretionary</v>
      </c>
      <c r="AB12" s="1" t="str">
        <v>Health Care</v>
      </c>
      <c r="AC12" s="1" t="str">
        <v>Information Technology</v>
      </c>
      <c r="AD12" s="1" t="str">
        <v>Consumer Discretionary</v>
      </c>
      <c r="AE12" s="1" t="str">
        <v>Health Care</v>
      </c>
      <c r="AF12" s="1" t="str">
        <v>Information Technology</v>
      </c>
      <c r="AG12" s="1" t="str">
        <v>Real Estate</v>
      </c>
      <c r="AH12" s="1" t="str">
        <v>Health Care</v>
      </c>
      <c r="AI12" s="1" t="str">
        <v>Financials</v>
      </c>
      <c r="AJ12" s="1" t="str">
        <v>Health Care</v>
      </c>
      <c r="AK12" s="1" t="str">
        <v>Communication Services</v>
      </c>
      <c r="AL12" s="1" t="str">
        <v>Health Care</v>
      </c>
      <c r="AM12" s="1" t="str">
        <v>Health Care</v>
      </c>
      <c r="AN12" s="1" t="str">
        <v>Health Care</v>
      </c>
      <c r="AO12" s="1" t="str">
        <v>Health Care</v>
      </c>
      <c r="AP12" s="1" t="str">
        <v>Information Technology</v>
      </c>
      <c r="AQ12" s="1" t="str">
        <v>Health Care</v>
      </c>
      <c r="AR12" s="1" t="str">
        <v>Industrials</v>
      </c>
      <c r="AS12" s="1" t="str">
        <v>Consumer Discretionary</v>
      </c>
      <c r="AT12" s="1" t="str">
        <v>Health Care</v>
      </c>
      <c r="AU12" s="1" t="str">
        <v>Consumer Discretionary</v>
      </c>
      <c r="AV12" s="1" t="str">
        <v>Health Care</v>
      </c>
      <c r="AW12" s="1" t="str">
        <v>Information Technology</v>
      </c>
      <c r="AX12" s="1" t="str">
        <v>Information Technology</v>
      </c>
      <c r="AY12" s="1" t="str">
        <v>Health Care</v>
      </c>
      <c r="AZ12" s="1" t="str">
        <v>Industrials</v>
      </c>
      <c r="BA12" s="1" t="str">
        <v>Financials</v>
      </c>
      <c r="BB12" s="1" t="str">
        <v>Health Care</v>
      </c>
      <c r="BC12" s="1" t="str">
        <v>Health Care</v>
      </c>
      <c r="BD12" s="1" t="str">
        <v>Consumer Discretionary</v>
      </c>
      <c r="BE12" s="1" t="str">
        <v>Health Care</v>
      </c>
      <c r="BF12" s="1" t="str">
        <v>Health Care</v>
      </c>
      <c r="BG12" s="1" t="str">
        <v>Consumer Discretionary</v>
      </c>
      <c r="BH12" s="1" t="str">
        <v>Information Technology</v>
      </c>
      <c r="BI12" s="1" t="str">
        <v>Health Care</v>
      </c>
      <c r="BJ12" s="1" t="str">
        <v>Health Care</v>
      </c>
      <c r="BK12" s="1" t="str">
        <v>Information Technology</v>
      </c>
      <c r="BL12" s="1" t="str">
        <v>Health Care</v>
      </c>
      <c r="BM12" s="1" t="str">
        <v>Industrials</v>
      </c>
      <c r="BN12" s="1" t="str">
        <v>Real Estate</v>
      </c>
      <c r="BO12" s="1" t="str">
        <v>Industrials</v>
      </c>
      <c r="BP12" s="1" t="str">
        <v>0- Port Costs</v>
      </c>
      <c r="BT12" s="1" t="str">
        <v>0- Port Value</v>
      </c>
    </row>
    <row r="13" spans="1:72" x14ac:dyDescent="0.3">
      <c r="A13" s="1" t="s">
        <v>6</v>
      </c>
      <c r="C13" s="1" t="s">
        <v>11</v>
      </c>
      <c r="D13" s="1" t="s">
        <v>12</v>
      </c>
      <c r="E13" s="1" t="s">
        <v>13</v>
      </c>
      <c r="F13" s="1" t="s">
        <v>14</v>
      </c>
      <c r="G13" s="1" t="s">
        <v>12</v>
      </c>
      <c r="H13" s="1" t="str">
        <v>0 - BM Costs</v>
      </c>
      <c r="L13" s="1" t="str">
        <v>0 - BM Port</v>
      </c>
      <c r="N13" s="1" t="str">
        <v>0 - Port Assets</v>
      </c>
      <c r="O13" s="1" t="str" cm="1">
        <f t="array" ref="O13:BO13">_xlfn.XLOOKUP(_xlfn.ANCHORARRAY(O14),_xlfn.ANCHORARRAY(Weights!C4),_xlfn.ANCHORARRAY( Weights!D4))</f>
        <v>Biotechnology &amp; Medical Research</v>
      </c>
      <c r="P13" s="1" t="str">
        <v>Banking Services</v>
      </c>
      <c r="Q13" s="1" t="str">
        <v>Electronic Equipment &amp; Parts</v>
      </c>
      <c r="R13" s="1" t="str">
        <v>Specialty Retailers</v>
      </c>
      <c r="S13" s="1" t="str">
        <v>Biotechnology &amp; Medical Research</v>
      </c>
      <c r="T13" s="1" t="str">
        <v>Biotechnology &amp; Medical Research</v>
      </c>
      <c r="U13" s="1" t="str">
        <v>Biotechnology &amp; Medical Research</v>
      </c>
      <c r="V13" s="1" t="str">
        <v>Biotechnology &amp; Medical Research</v>
      </c>
      <c r="W13" s="1" t="str">
        <v>Software &amp; IT Services</v>
      </c>
      <c r="X13" s="1" t="str">
        <v>Software &amp; IT Services</v>
      </c>
      <c r="Y13" s="1" t="str">
        <v>Biotechnology &amp; Medical Research</v>
      </c>
      <c r="Z13" s="1" t="str">
        <v>Biotechnology &amp; Medical Research</v>
      </c>
      <c r="AA13" s="1" t="str">
        <v>Software &amp; IT Services</v>
      </c>
      <c r="AB13" s="1" t="str">
        <v>Electronic Equipment &amp; Parts</v>
      </c>
      <c r="AC13" s="1" t="str">
        <v>Biotechnology &amp; Medical Research</v>
      </c>
      <c r="AD13" s="1" t="str">
        <v>Biotechnology &amp; Medical Research</v>
      </c>
      <c r="AE13" s="1" t="str">
        <v>Biotechnology &amp; Medical Research</v>
      </c>
      <c r="AF13" s="1" t="str">
        <v>Biotechnology &amp; Medical Research</v>
      </c>
      <c r="AG13" s="1" t="str">
        <v>Financial Technology (Fintech) &amp; Infrastructure</v>
      </c>
      <c r="AH13" s="1" t="str">
        <v>Healthcare Equipment &amp; Supplies</v>
      </c>
      <c r="AI13" s="1" t="str">
        <v>Financial Technology (Fintech) &amp; Infrastructure</v>
      </c>
      <c r="AJ13" s="1" t="str">
        <v>Biotechnology &amp; Medical Research</v>
      </c>
      <c r="AK13" s="1" t="str">
        <v>Software &amp; IT Services</v>
      </c>
      <c r="AL13" s="1" t="str">
        <v>Specialty Retailers</v>
      </c>
      <c r="AM13" s="1" t="str">
        <v>Biotechnology &amp; Medical Research</v>
      </c>
      <c r="AN13" s="1" t="str">
        <v>Biotechnology &amp; Medical Research</v>
      </c>
      <c r="AO13" s="1" t="str">
        <v>Electrical Utilities &amp; IPPs</v>
      </c>
      <c r="AP13" s="1" t="str">
        <v>Software &amp; IT Services</v>
      </c>
      <c r="AQ13" s="1" t="str">
        <v>Biotechnology &amp; Medical Research</v>
      </c>
      <c r="AR13" s="1" t="str">
        <v>Biotechnology &amp; Medical Research</v>
      </c>
      <c r="AS13" s="1" t="str">
        <v>Software &amp; IT Services</v>
      </c>
      <c r="AT13" s="1" t="str">
        <v>Healthcare Equipment &amp; Supplies</v>
      </c>
      <c r="AU13" s="1" t="str">
        <v>Software &amp; IT Services</v>
      </c>
      <c r="AV13" s="1" t="str">
        <v>Biotechnology &amp; Medical Research</v>
      </c>
      <c r="AW13" s="1" t="str">
        <v>Software &amp; IT Services</v>
      </c>
      <c r="AX13" s="1" t="str">
        <v>Software &amp; IT Services</v>
      </c>
      <c r="AY13" s="1" t="str">
        <v>Biotechnology &amp; Medical Research</v>
      </c>
      <c r="AZ13" s="1" t="str">
        <v>Biotechnology &amp; Medical Research</v>
      </c>
      <c r="BA13" s="1" t="str">
        <v>Investment Banking &amp; Investment Services</v>
      </c>
      <c r="BB13" s="1" t="str">
        <v>Biotechnology &amp; Medical Research</v>
      </c>
      <c r="BC13" s="1" t="str">
        <v>Biotechnology &amp; Medical Research</v>
      </c>
      <c r="BD13" s="1" t="str">
        <v>Biotechnology &amp; Medical Research</v>
      </c>
      <c r="BE13" s="1" t="str">
        <v>Biotechnology &amp; Medical Research</v>
      </c>
      <c r="BF13" s="1" t="str">
        <v>Biotechnology &amp; Medical Research</v>
      </c>
      <c r="BG13" s="1" t="str">
        <v>Household Goods</v>
      </c>
      <c r="BH13" s="1" t="str">
        <v>Healthcare Equipment &amp; Supplies</v>
      </c>
      <c r="BI13" s="1" t="str">
        <v>Biotechnology &amp; Medical Research</v>
      </c>
      <c r="BJ13" s="1" t="str">
        <v>Hotels &amp; Entertainment Services</v>
      </c>
      <c r="BK13" s="1" t="str">
        <v>Specialty Retailers</v>
      </c>
      <c r="BL13" s="1" t="str">
        <v>Software &amp; IT Services</v>
      </c>
      <c r="BM13" s="1" t="str">
        <v>Freight &amp; Logistics Services</v>
      </c>
      <c r="BN13" s="1" t="str">
        <v>Residential &amp; Commercial REIT</v>
      </c>
      <c r="BO13" s="1" t="str">
        <v>Passenger Transportation Services</v>
      </c>
      <c r="BP13" s="1" t="str">
        <v>0- Port Costs</v>
      </c>
      <c r="BT13" s="1" t="str">
        <v>0- Port Value</v>
      </c>
    </row>
    <row r="14" spans="1:72" x14ac:dyDescent="0.3">
      <c r="A14" s="1" t="s">
        <v>7</v>
      </c>
      <c r="C14" s="5" t="e" vm="1">
        <v>#VALUE!</v>
      </c>
      <c r="D14" s="5" t="e" vm="2">
        <v>#VALUE!</v>
      </c>
      <c r="E14" s="5" t="e" vm="3">
        <v>#VALUE!</v>
      </c>
      <c r="F14" s="5" t="e" vm="4">
        <v>#VALUE!</v>
      </c>
      <c r="G14" s="5" t="e" vm="5">
        <v>#VALUE!</v>
      </c>
      <c r="H14" s="1" t="str">
        <v>0 - BM Costs</v>
      </c>
      <c r="I14" s="5"/>
      <c r="J14" s="5"/>
      <c r="K14" s="5"/>
      <c r="L14" s="1" t="str">
        <v>0 - BM Port</v>
      </c>
      <c r="M14" s="5" t="s">
        <v>69</v>
      </c>
      <c r="N14" s="1" t="str">
        <v>0 - Port Assets</v>
      </c>
      <c r="O14" s="1" t="e" cm="1" vm="23">
        <f t="array" ref="O14:BO14">TRANSPOSE(_xlfn.SORTBY(_xlfn.ANCHORARRAY(Weights!C4),_xlfn.ANCHORARRAY(Weights!O4),-1))</f>
        <v>#VALUE!</v>
      </c>
      <c r="P14" s="1" t="e" vm="14">
        <v>#VALUE!</v>
      </c>
      <c r="Q14" s="1" t="e" vm="36">
        <v>#VALUE!</v>
      </c>
      <c r="R14" s="1" t="e" vm="26">
        <v>#VALUE!</v>
      </c>
      <c r="S14" s="1" t="e" vm="20">
        <v>#VALUE!</v>
      </c>
      <c r="T14" s="1" t="e" vm="27">
        <v>#VALUE!</v>
      </c>
      <c r="U14" s="1" t="e" vm="57">
        <v>#VALUE!</v>
      </c>
      <c r="V14" s="1" t="e" vm="25">
        <v>#VALUE!</v>
      </c>
      <c r="W14" s="1" t="e" vm="51">
        <v>#VALUE!</v>
      </c>
      <c r="X14" s="1" t="e" vm="43">
        <v>#VALUE!</v>
      </c>
      <c r="Y14" s="1" t="e" vm="32">
        <v>#VALUE!</v>
      </c>
      <c r="Z14" s="1" t="e" vm="34">
        <v>#VALUE!</v>
      </c>
      <c r="AA14" s="1" t="e" vm="9">
        <v>#VALUE!</v>
      </c>
      <c r="AB14" s="1" t="e" vm="17">
        <v>#VALUE!</v>
      </c>
      <c r="AC14" s="1" t="e" vm="30">
        <v>#VALUE!</v>
      </c>
      <c r="AD14" s="1" t="e" vm="35">
        <v>#VALUE!</v>
      </c>
      <c r="AE14" s="1" t="e" vm="44">
        <v>#VALUE!</v>
      </c>
      <c r="AF14" s="1" t="e" vm="24">
        <v>#VALUE!</v>
      </c>
      <c r="AG14" s="1" t="e" vm="37">
        <v>#VALUE!</v>
      </c>
      <c r="AH14" s="1" t="e" vm="56">
        <v>#VALUE!</v>
      </c>
      <c r="AI14" s="1" t="e" vm="39">
        <v>#VALUE!</v>
      </c>
      <c r="AJ14" s="1" t="e" vm="21">
        <v>#VALUE!</v>
      </c>
      <c r="AK14" s="1" t="e" vm="29">
        <v>#VALUE!</v>
      </c>
      <c r="AL14" s="1" t="e" vm="11">
        <v>#VALUE!</v>
      </c>
      <c r="AM14" s="1" t="e" vm="45">
        <v>#VALUE!</v>
      </c>
      <c r="AN14" s="1" t="e" vm="10">
        <v>#VALUE!</v>
      </c>
      <c r="AO14" s="1" t="e" vm="12">
        <v>#VALUE!</v>
      </c>
      <c r="AP14" s="1" t="e" vm="13">
        <v>#VALUE!</v>
      </c>
      <c r="AQ14" s="1" t="e" vm="15">
        <v>#VALUE!</v>
      </c>
      <c r="AR14" s="1" t="e" vm="16">
        <v>#VALUE!</v>
      </c>
      <c r="AS14" s="1" t="e" vm="18">
        <v>#VALUE!</v>
      </c>
      <c r="AT14" s="1" t="e" vm="19">
        <v>#VALUE!</v>
      </c>
      <c r="AU14" s="1" t="e" vm="22">
        <v>#VALUE!</v>
      </c>
      <c r="AV14" s="1" t="e" vm="28">
        <v>#VALUE!</v>
      </c>
      <c r="AW14" s="1" t="e" vm="31">
        <v>#VALUE!</v>
      </c>
      <c r="AX14" s="1" t="e" vm="38">
        <v>#VALUE!</v>
      </c>
      <c r="AY14" s="1" t="e" vm="40">
        <v>#VALUE!</v>
      </c>
      <c r="AZ14" s="1" t="e" vm="42">
        <v>#VALUE!</v>
      </c>
      <c r="BA14" s="1" t="e" vm="46">
        <v>#VALUE!</v>
      </c>
      <c r="BB14" s="1" t="e" vm="47">
        <v>#VALUE!</v>
      </c>
      <c r="BC14" s="1" t="e" vm="50">
        <v>#VALUE!</v>
      </c>
      <c r="BD14" s="1" t="e" vm="52">
        <v>#VALUE!</v>
      </c>
      <c r="BE14" s="1" t="e" vm="54">
        <v>#VALUE!</v>
      </c>
      <c r="BF14" s="1" t="e" vm="55">
        <v>#VALUE!</v>
      </c>
      <c r="BG14" s="1" t="e" vm="58">
        <v>#VALUE!</v>
      </c>
      <c r="BH14" s="1" t="e" vm="41">
        <v>#VALUE!</v>
      </c>
      <c r="BI14" s="1" t="e" vm="48">
        <v>#VALUE!</v>
      </c>
      <c r="BJ14" s="1" t="e" vm="49">
        <v>#VALUE!</v>
      </c>
      <c r="BK14" s="1" t="e" vm="53">
        <v>#VALUE!</v>
      </c>
      <c r="BL14" s="1" t="e" vm="33">
        <v>#VALUE!</v>
      </c>
      <c r="BM14" s="1" t="e" vm="6">
        <v>#VALUE!</v>
      </c>
      <c r="BN14" s="1" t="e" vm="7">
        <v>#VALUE!</v>
      </c>
      <c r="BO14" s="1" t="e" vm="8">
        <v>#VALUE!</v>
      </c>
      <c r="BP14" s="1" t="str">
        <v>0- Port Costs</v>
      </c>
      <c r="BQ14" s="5"/>
      <c r="BR14" s="5"/>
      <c r="BS14" s="5"/>
      <c r="BT14" s="1" t="str">
        <v>0- Port Value</v>
      </c>
    </row>
    <row r="15" spans="1:72" x14ac:dyDescent="0.3">
      <c r="A15" s="1" t="s">
        <v>8</v>
      </c>
      <c r="C15" s="1" t="str" cm="1">
        <f t="array" ref="C15">_FV(C14,"Currency")</f>
        <v>USD</v>
      </c>
      <c r="D15" s="1" t="str" cm="1">
        <f t="array" ref="D15">_FV(D14,"Currency")</f>
        <v>USD</v>
      </c>
      <c r="E15" s="1" t="str" cm="1">
        <f t="array" ref="E15">_FV(E14,"Currency")</f>
        <v>USD</v>
      </c>
      <c r="F15" s="1" t="str" cm="1">
        <f t="array" ref="F15">_FV(F14,"Currency")</f>
        <v>USD</v>
      </c>
      <c r="G15" s="1" t="str" cm="1">
        <f t="array" ref="G15">_FV(G14,"Currency")</f>
        <v>USD</v>
      </c>
      <c r="H15" s="1" t="str">
        <v>0 - BM Costs</v>
      </c>
      <c r="L15" s="1" t="str">
        <v>0 - BM Port</v>
      </c>
      <c r="M15" s="5"/>
      <c r="N15" s="1" t="str">
        <v>0 - Port Assets</v>
      </c>
      <c r="O15" s="1" t="str" cm="1">
        <f t="array" ref="O15">_FV(O14,"Currency")</f>
        <v>USD</v>
      </c>
      <c r="P15" s="1" t="str" cm="1">
        <f t="array" ref="P15">_FV(P14,"Currency")</f>
        <v>USD</v>
      </c>
      <c r="Q15" s="1" t="str" cm="1">
        <f t="array" ref="Q15">_FV(Q14,"Currency")</f>
        <v>USD</v>
      </c>
      <c r="R15" s="1" t="str" cm="1">
        <f t="array" ref="R15">_FV(R14,"Currency")</f>
        <v>USD</v>
      </c>
      <c r="S15" s="1" t="str" cm="1">
        <f t="array" ref="S15">_FV(S14,"Currency")</f>
        <v>USD</v>
      </c>
      <c r="T15" s="1" t="str" cm="1">
        <f t="array" ref="T15">_FV(T14,"Currency")</f>
        <v>USD</v>
      </c>
      <c r="U15" s="1" t="str" cm="1">
        <f t="array" ref="U15">_FV(U14,"Currency")</f>
        <v>USD</v>
      </c>
      <c r="V15" s="1" t="str" cm="1">
        <f t="array" ref="V15">_FV(V14,"Currency")</f>
        <v>USD</v>
      </c>
      <c r="W15" s="1" t="str" cm="1">
        <f t="array" ref="W15">_FV(W14,"Currency")</f>
        <v>USD</v>
      </c>
      <c r="X15" s="1" t="str" cm="1">
        <f t="array" ref="X15">_FV(X14,"Currency")</f>
        <v>USD</v>
      </c>
      <c r="Y15" s="1" t="str" cm="1">
        <f t="array" ref="Y15">_FV(Y14,"Currency")</f>
        <v>USD</v>
      </c>
      <c r="Z15" s="1" t="str" cm="1">
        <f t="array" ref="Z15">_FV(Z14,"Currency")</f>
        <v>USD</v>
      </c>
      <c r="AA15" s="1" t="str" cm="1">
        <f t="array" ref="AA15">_FV(AA14,"Currency")</f>
        <v>USD</v>
      </c>
      <c r="AB15" s="1" t="str" cm="1">
        <f t="array" ref="AB15">_FV(AB14,"Currency")</f>
        <v>USD</v>
      </c>
      <c r="AC15" s="1" t="str" cm="1">
        <f t="array" ref="AC15">_FV(AC14,"Currency")</f>
        <v>USD</v>
      </c>
      <c r="AD15" s="1" t="str" cm="1">
        <f t="array" ref="AD15">_FV(AD14,"Currency")</f>
        <v>USD</v>
      </c>
      <c r="AE15" s="1" t="str" cm="1">
        <f t="array" ref="AE15">_FV(AE14,"Currency")</f>
        <v>USD</v>
      </c>
      <c r="AF15" s="1" t="str" cm="1">
        <f t="array" ref="AF15">_FV(AF14,"Currency")</f>
        <v>USD</v>
      </c>
      <c r="AG15" s="1" t="str" cm="1">
        <f t="array" ref="AG15">_FV(AG14,"Currency")</f>
        <v>USD</v>
      </c>
      <c r="AH15" s="1" t="str" cm="1">
        <f t="array" ref="AH15">_FV(AH14,"Currency")</f>
        <v>USD</v>
      </c>
      <c r="AI15" s="1" t="str" cm="1">
        <f t="array" ref="AI15">_FV(AI14,"Currency")</f>
        <v>USD</v>
      </c>
      <c r="AJ15" s="1" t="str" cm="1">
        <f t="array" ref="AJ15">_FV(AJ14,"Currency")</f>
        <v>USD</v>
      </c>
      <c r="AK15" s="1" t="str" cm="1">
        <f t="array" ref="AK15">_FV(AK14,"Currency")</f>
        <v>USD</v>
      </c>
      <c r="AL15" s="1" t="str" cm="1">
        <f t="array" ref="AL15">_FV(AL14,"Currency")</f>
        <v>USD</v>
      </c>
      <c r="AM15" s="1" t="str" cm="1">
        <f t="array" ref="AM15">_FV(AM14,"Currency")</f>
        <v>USD</v>
      </c>
      <c r="AN15" s="1" t="str" cm="1">
        <f t="array" ref="AN15">_FV(AN14,"Currency")</f>
        <v>USD</v>
      </c>
      <c r="AO15" s="1" t="str" cm="1">
        <f t="array" ref="AO15">_FV(AO14,"Currency")</f>
        <v>USD</v>
      </c>
      <c r="AP15" s="1" t="str" cm="1">
        <f t="array" ref="AP15">_FV(AP14,"Currency")</f>
        <v>USD</v>
      </c>
      <c r="AQ15" s="1" t="str" cm="1">
        <f t="array" ref="AQ15">_FV(AQ14,"Currency")</f>
        <v>USD</v>
      </c>
      <c r="AR15" s="1" t="str" cm="1">
        <f t="array" ref="AR15">_FV(AR14,"Currency")</f>
        <v>USD</v>
      </c>
      <c r="AS15" s="1" t="str" cm="1">
        <f t="array" ref="AS15">_FV(AS14,"Currency")</f>
        <v>USD</v>
      </c>
      <c r="AT15" s="1" t="str" cm="1">
        <f t="array" ref="AT15">_FV(AT14,"Currency")</f>
        <v>USD</v>
      </c>
      <c r="AU15" s="1" t="str" cm="1">
        <f t="array" ref="AU15">_FV(AU14,"Currency")</f>
        <v>USD</v>
      </c>
      <c r="AV15" s="1" t="str" cm="1">
        <f t="array" ref="AV15">_FV(AV14,"Currency")</f>
        <v>USD</v>
      </c>
      <c r="AW15" s="1" t="str" cm="1">
        <f t="array" ref="AW15">_FV(AW14,"Currency")</f>
        <v>USD</v>
      </c>
      <c r="AX15" s="1" t="str" cm="1">
        <f t="array" ref="AX15">_FV(AX14,"Currency")</f>
        <v>USD</v>
      </c>
      <c r="AY15" s="1" t="str" cm="1">
        <f t="array" ref="AY15">_FV(AY14,"Currency")</f>
        <v>USD</v>
      </c>
      <c r="AZ15" s="1" t="str" cm="1">
        <f t="array" ref="AZ15">_FV(AZ14,"Currency")</f>
        <v>USD</v>
      </c>
      <c r="BA15" s="1" t="str" cm="1">
        <f t="array" ref="BA15">_FV(BA14,"Currency")</f>
        <v>USD</v>
      </c>
      <c r="BB15" s="1" t="str" cm="1">
        <f t="array" ref="BB15">_FV(BB14,"Currency")</f>
        <v>USD</v>
      </c>
      <c r="BC15" s="1" t="str" cm="1">
        <f t="array" ref="BC15">_FV(BC14,"Currency")</f>
        <v>USD</v>
      </c>
      <c r="BD15" s="1" t="str" cm="1">
        <f t="array" ref="BD15">_FV(BD14,"Currency")</f>
        <v>USD</v>
      </c>
      <c r="BE15" s="1" t="str" cm="1">
        <f t="array" ref="BE15">_FV(BE14,"Currency")</f>
        <v>USD</v>
      </c>
      <c r="BF15" s="1" t="str" cm="1">
        <f t="array" ref="BF15">_FV(BF14,"Currency")</f>
        <v>USD</v>
      </c>
      <c r="BG15" s="1" t="str" cm="1">
        <f t="array" ref="BG15">_FV(BG14,"Currency")</f>
        <v>USD</v>
      </c>
      <c r="BH15" s="1" t="str" cm="1">
        <f t="array" ref="BH15">_FV(BH14,"Currency")</f>
        <v>USD</v>
      </c>
      <c r="BI15" s="1" t="str" cm="1">
        <f t="array" ref="BI15">_FV(BI14,"Currency")</f>
        <v>USD</v>
      </c>
      <c r="BJ15" s="1" t="str" cm="1">
        <f t="array" ref="BJ15">_FV(BJ14,"Currency")</f>
        <v>USD</v>
      </c>
      <c r="BK15" s="1" t="str" cm="1">
        <f t="array" ref="BK15">_FV(BK14,"Currency")</f>
        <v>USD</v>
      </c>
      <c r="BL15" s="1" t="str" cm="1">
        <f t="array" ref="BL15">_FV(BL14,"Currency")</f>
        <v>USD</v>
      </c>
      <c r="BM15" s="1" t="str" cm="1">
        <f t="array" ref="BM15">_FV(BM14,"Currency")</f>
        <v>USD</v>
      </c>
      <c r="BN15" s="1" t="str" cm="1">
        <f t="array" ref="BN15">_FV(BN14,"Currency")</f>
        <v>USD</v>
      </c>
      <c r="BO15" s="1" t="str" cm="1">
        <f t="array" ref="BO15">_FV(BO14,"Currency")</f>
        <v>USD</v>
      </c>
      <c r="BP15" s="1" t="str">
        <v>0- Port Costs</v>
      </c>
      <c r="BT15" s="1" t="str">
        <v>0- Port Value</v>
      </c>
    </row>
    <row r="16" spans="1:72" x14ac:dyDescent="0.3">
      <c r="A16" s="1" t="s">
        <v>9</v>
      </c>
      <c r="C16" s="7" t="str" cm="1">
        <f t="array" ref="C16">_FV(C14,"Ticker symbol",TRUE)</f>
        <v>UGA</v>
      </c>
      <c r="D16" s="7" t="str" cm="1">
        <f t="array" ref="D16">_FV(D14,"Ticker symbol",TRUE)</f>
        <v>USO</v>
      </c>
      <c r="E16" s="7" t="str" cm="1">
        <f t="array" ref="E16">_FV(E14,"Ticker symbol",TRUE)</f>
        <v>BNO</v>
      </c>
      <c r="F16" s="7" t="str" cm="1">
        <f t="array" ref="F16">_FV(F14,"Ticker symbol",TRUE)</f>
        <v>DBO</v>
      </c>
      <c r="G16" s="7" t="str" cm="1">
        <f t="array" ref="G16">_FV(G14,"Ticker symbol",TRUE)</f>
        <v>OIL</v>
      </c>
      <c r="H16" s="1" t="str">
        <v>0 - BM Costs</v>
      </c>
      <c r="I16" s="7"/>
      <c r="J16" s="7"/>
      <c r="K16" s="7"/>
      <c r="L16" s="1" t="str">
        <v>0 - BM Port</v>
      </c>
      <c r="M16" s="5" t="s">
        <v>15</v>
      </c>
      <c r="N16" s="1" t="str">
        <v>0 - Port Assets</v>
      </c>
      <c r="O16" s="7" t="str" cm="1">
        <f t="array" ref="O16">_FV(O14,"Ticker symbol",TRUE)</f>
        <v>DYN</v>
      </c>
      <c r="P16" s="7" t="str" cm="1">
        <f t="array" ref="P16">_FV(P14,"Ticker symbol",TRUE)</f>
        <v>BLFY</v>
      </c>
      <c r="Q16" s="7" t="str" cm="1">
        <f t="array" ref="Q16">_FV(Q14,"Ticker symbol",TRUE)</f>
        <v>MKFG</v>
      </c>
      <c r="R16" s="7" t="str" cm="1">
        <f t="array" ref="R16">_FV(R14,"Ticker symbol",TRUE)</f>
        <v>FIGS</v>
      </c>
      <c r="S16" s="7" t="str" cm="1">
        <f t="array" ref="S16">_FV(S14,"Ticker symbol",TRUE)</f>
        <v>DAWN</v>
      </c>
      <c r="T16" s="7" t="str" cm="1">
        <f t="array" ref="T16">_FV(T14,"Ticker symbol",TRUE)</f>
        <v>GRNA</v>
      </c>
      <c r="U16" s="7" t="str" cm="1">
        <f t="array" ref="U16">_FV(U14,"Ticker symbol",TRUE)</f>
        <v>VIR</v>
      </c>
      <c r="V16" s="7" t="str" cm="1">
        <f t="array" ref="V16">_FV(V14,"Ticker symbol",TRUE)</f>
        <v>EQRX</v>
      </c>
      <c r="W16" s="7" t="str" cm="1">
        <f t="array" ref="W16">_FV(W14,"Ticker symbol",TRUE)</f>
        <v>SQSP</v>
      </c>
      <c r="X16" s="7" t="str" cm="1">
        <f t="array" ref="X16">_FV(X14,"Ticker symbol",TRUE)</f>
        <v>OLO</v>
      </c>
      <c r="Y16" s="7" t="str" cm="1">
        <f t="array" ref="Y16">_FV(Y14,"Ticker symbol",TRUE)</f>
        <v>IVVD</v>
      </c>
      <c r="Z16" s="7" t="str" cm="1">
        <f t="array" ref="Z16">_FV(Z14,"Ticker symbol",TRUE)</f>
        <v>KNTE</v>
      </c>
      <c r="AA16" s="7" t="str" cm="1">
        <f t="array" ref="AA16">_FV(AA14,"Ticker symbol",TRUE)</f>
        <v>DIBS</v>
      </c>
      <c r="AB16" s="7" t="str" cm="1">
        <f t="array" ref="AB16">_FV(AB14,"Ticker symbol",TRUE)</f>
        <v>CPTN</v>
      </c>
      <c r="AC16" s="7" t="str" cm="1">
        <f t="array" ref="AC16">_FV(AC14,"Ticker symbol",TRUE)</f>
        <v>TIL</v>
      </c>
      <c r="AD16" s="7" t="str" cm="1">
        <f t="array" ref="AD16">_FV(AD14,"Ticker symbol",TRUE)</f>
        <v>KRON</v>
      </c>
      <c r="AE16" s="7" t="str" cm="1">
        <f t="array" ref="AE16">_FV(AE14,"Ticker symbol",TRUE)</f>
        <v>PRDS</v>
      </c>
      <c r="AF16" s="7" t="str" cm="1">
        <f t="array" ref="AF16">_FV(AF14,"Ticker symbol",TRUE)</f>
        <v>EWTX</v>
      </c>
      <c r="AG16" s="7" t="str" cm="1">
        <f t="array" ref="AG16">_FV(AG14,"Ticker symbol",TRUE)</f>
        <v>MQ</v>
      </c>
      <c r="AH16" s="7" t="str" cm="1">
        <f t="array" ref="AH16">_FV(AH14,"Ticker symbol",TRUE)</f>
        <v>RBOT</v>
      </c>
      <c r="AI16" s="7" t="str" cm="1">
        <f t="array" ref="AI16">_FV(AI14,"Ticker symbol",TRUE)</f>
        <v>ML</v>
      </c>
      <c r="AJ16" s="7" t="str" cm="1">
        <f t="array" ref="AJ16">_FV(AJ14,"Ticker symbol",TRUE)</f>
        <v>DICE</v>
      </c>
      <c r="AK16" s="7" t="str" cm="1">
        <f t="array" ref="AK16">_FV(AK14,"Ticker symbol",TRUE)</f>
        <v>CTV</v>
      </c>
      <c r="AL16" s="7" t="str" cm="1">
        <f t="array" ref="AL16">_FV(AL14,"Ticker symbol",TRUE)</f>
        <v>AKA</v>
      </c>
      <c r="AM16" s="7" t="str" cm="1">
        <f t="array" ref="AM16">_FV(AM14,"Ticker symbol",TRUE)</f>
        <v>PEAR</v>
      </c>
      <c r="AN16" s="7" t="str" cm="1">
        <f t="array" ref="AN16">_FV(AN14,"Ticker symbol",TRUE)</f>
        <v>FDMT</v>
      </c>
      <c r="AO16" s="7" t="str" cm="1">
        <f t="array" ref="AO16">_FV(AO14,"Ticker symbol",TRUE)</f>
        <v>AMPS</v>
      </c>
      <c r="AP16" s="7" t="str" cm="1">
        <f t="array" ref="AP16">_FV(AP14,"Ticker symbol",TRUE)</f>
        <v>AIP</v>
      </c>
      <c r="AQ16" s="7" t="str" cm="1">
        <f t="array" ref="AQ16">_FV(AQ14,"Ticker symbol",TRUE)</f>
        <v>CRBU</v>
      </c>
      <c r="AR16" s="7" t="str" cm="1">
        <f t="array" ref="AR16">_FV(AR14,"Ticker symbol",TRUE)</f>
        <v>IPSC</v>
      </c>
      <c r="AS16" s="7" t="str" cm="1">
        <f t="array" ref="AS16">_FV(AS14,"Ticker symbol",TRUE)</f>
        <v>COUR</v>
      </c>
      <c r="AT16" s="7" t="str" cm="1">
        <f t="array" ref="AT16">_FV(AT14,"Ticker symbol",TRUE)</f>
        <v>CTKB</v>
      </c>
      <c r="AU16" s="7" t="str" cm="1">
        <f t="array" ref="AU16">_FV(AU14,"Ticker symbol",TRUE)</f>
        <v>DUOL</v>
      </c>
      <c r="AV16" s="7" t="str" cm="1">
        <f t="array" ref="AV16">_FV(AV14,"Ticker symbol",TRUE)</f>
        <v>ICVX</v>
      </c>
      <c r="AW16" s="7" t="str" cm="1">
        <f t="array" ref="AW16">_FV(AW14,"Ticker symbol",TRUE)</f>
        <v>INTA</v>
      </c>
      <c r="AX16" s="7" t="str" cm="1">
        <f t="array" ref="AX16">_FV(AX14,"Ticker symbol",TRUE)</f>
        <v>MTTR</v>
      </c>
      <c r="AY16" s="7" t="str" cm="1">
        <f t="array" ref="AY16">_FV(AY14,"Ticker symbol",TRUE)</f>
        <v>GLUE</v>
      </c>
      <c r="AZ16" s="7" t="str" cm="1">
        <f t="array" ref="AZ16">_FV(AZ14,"Ticker symbol",TRUE)</f>
        <v>NUVL</v>
      </c>
      <c r="BA16" s="7" t="str" cm="1">
        <f t="array" ref="BA16">_FV(BA14,"Ticker symbol",TRUE)</f>
        <v>PWP</v>
      </c>
      <c r="BB16" s="7" t="str" cm="1">
        <f t="array" ref="BB16">_FV(BB14,"Ticker symbol",TRUE)</f>
        <v>PMVP</v>
      </c>
      <c r="BC16" s="7" t="str" cm="1">
        <f t="array" ref="BC16">_FV(BC14,"Ticker symbol",TRUE)</f>
        <v>SANA</v>
      </c>
      <c r="BD16" s="7" t="str" cm="1">
        <f t="array" ref="BD16">_FV(BD14,"Ticker symbol",TRUE)</f>
        <v>THRX</v>
      </c>
      <c r="BE16" s="7" t="str" cm="1">
        <f t="array" ref="BE16">_FV(BE14,"Ticker symbol",TRUE)</f>
        <v>VXRT</v>
      </c>
      <c r="BF16" s="7" t="str" cm="1">
        <f t="array" ref="BF16">_FV(BF14,"Ticker symbol",TRUE)</f>
        <v>VERA</v>
      </c>
      <c r="BG16" s="7" t="str" cm="1">
        <f t="array" ref="BG16">_FV(BG14,"Ticker symbol",TRUE)</f>
        <v>WEBR</v>
      </c>
      <c r="BH16" s="7" t="str" cm="1">
        <f t="array" ref="BH16">_FV(BH14,"Ticker symbol",TRUE)</f>
        <v>NNOX</v>
      </c>
      <c r="BI16" s="7" t="str" cm="1">
        <f t="array" ref="BI16">_FV(BI14,"Ticker symbol",TRUE)</f>
        <v>PNT</v>
      </c>
      <c r="BJ16" s="7" t="str" cm="1">
        <f t="array" ref="BJ16">_FV(BJ14,"Ticker symbol",TRUE)</f>
        <v>PTLO</v>
      </c>
      <c r="BK16" s="7" t="str" cm="1">
        <f t="array" ref="BK16">_FV(BK14,"Ticker symbol",TRUE)</f>
        <v>CURV</v>
      </c>
      <c r="BL16" s="7" t="str" cm="1">
        <f t="array" ref="BL16">_FV(BL14,"Ticker symbol",TRUE)</f>
        <v>IONQ</v>
      </c>
      <c r="BM16" s="7" t="str" cm="1">
        <f t="array" ref="BM16">_FV(BM14,"Ticker symbol",TRUE)</f>
        <v>UPS</v>
      </c>
      <c r="BN16" s="7" t="str" cm="1">
        <f t="array" ref="BN16">_FV(BN14,"Ticker symbol",TRUE)</f>
        <v>O</v>
      </c>
      <c r="BO16" s="7" t="str" cm="1">
        <f t="array" ref="BO16">_FV(BO14,"Ticker symbol",TRUE)</f>
        <v>LUV</v>
      </c>
      <c r="BP16" s="1" t="str">
        <v>0- Port Costs</v>
      </c>
      <c r="BQ16" s="7"/>
      <c r="BR16" s="7"/>
      <c r="BS16" s="7"/>
      <c r="BT16" s="1" t="str">
        <v>0- Port Value</v>
      </c>
    </row>
    <row r="17" spans="1:72" x14ac:dyDescent="0.3">
      <c r="H17" s="1" t="str">
        <v>0 - BM Costs</v>
      </c>
      <c r="L17" s="1" t="str">
        <v>0 - BM Port</v>
      </c>
      <c r="N17" s="1" t="str">
        <v>0 - Port Assets</v>
      </c>
      <c r="BP17" s="1" t="str">
        <v>0- Port Costs</v>
      </c>
      <c r="BT17" s="1" t="str">
        <v>0- Port Value</v>
      </c>
    </row>
    <row r="18" spans="1:72" s="16" customFormat="1" x14ac:dyDescent="0.3">
      <c r="A18" s="16" t="s">
        <v>16</v>
      </c>
      <c r="H18" s="16" t="str">
        <v>0 - BM Costs</v>
      </c>
      <c r="L18" s="16" t="str">
        <v>0 - BM Port</v>
      </c>
      <c r="N18" s="16" t="str">
        <v>0 - Port Assets</v>
      </c>
      <c r="BP18" s="16" t="str">
        <v>0- Port Costs</v>
      </c>
      <c r="BT18" s="16" t="str">
        <v>0- Port Value</v>
      </c>
    </row>
    <row r="19" spans="1:72" hidden="1" outlineLevel="1" x14ac:dyDescent="0.3">
      <c r="A19" s="1" t="s">
        <v>17</v>
      </c>
      <c r="C19" s="14">
        <f ca="1">AVERAGE(_xlfn.ANCHORARRAY(C2001))</f>
        <v>-7.9657196738028933E-3</v>
      </c>
      <c r="D19" s="14">
        <f t="shared" ref="D19:G19" ca="1" si="0">AVERAGE(_xlfn.ANCHORARRAY(D2001))</f>
        <v>-5.1113735731844918E-3</v>
      </c>
      <c r="E19" s="14">
        <f t="shared" ca="1" si="0"/>
        <v>-6.2161181521861626E-3</v>
      </c>
      <c r="F19" s="14">
        <f t="shared" ca="1" si="0"/>
        <v>-6.8768983117142388E-3</v>
      </c>
      <c r="G19" s="14">
        <f t="shared" ca="1" si="0"/>
        <v>-5.3155770353411173E-3</v>
      </c>
      <c r="H19" s="1" t="str">
        <v>0 - BM Costs</v>
      </c>
      <c r="L19" s="1" t="str">
        <v>0 - BM Port</v>
      </c>
      <c r="N19" s="1" t="str">
        <v>0 - Port Assets</v>
      </c>
      <c r="BP19" s="1" t="str">
        <v>0- Port Costs</v>
      </c>
      <c r="BT19" s="1" t="str">
        <v>0- Port Value</v>
      </c>
    </row>
    <row r="20" spans="1:72" hidden="1" outlineLevel="1" x14ac:dyDescent="0.3">
      <c r="A20" s="1" t="s">
        <v>18</v>
      </c>
      <c r="C20" s="13">
        <f ca="1">_xlfn.STDEV.S(_xlfn.ANCHORARRAY(C2001))</f>
        <v>1.9053510322335047E-2</v>
      </c>
      <c r="D20" s="13">
        <f t="shared" ref="D20:G20" ca="1" si="1">_xlfn.STDEV.S(_xlfn.ANCHORARRAY(D2001))</f>
        <v>2.5614087495379526E-2</v>
      </c>
      <c r="E20" s="13">
        <f t="shared" ca="1" si="1"/>
        <v>2.4061046461716577E-2</v>
      </c>
      <c r="F20" s="13">
        <f t="shared" ca="1" si="1"/>
        <v>2.8060391327723786E-2</v>
      </c>
      <c r="G20" s="13">
        <f t="shared" ca="1" si="1"/>
        <v>2.6833410546440582E-2</v>
      </c>
      <c r="H20" s="1" t="str">
        <v>0 - BM Costs</v>
      </c>
      <c r="L20" s="1" t="str">
        <v>0 - BM Port</v>
      </c>
      <c r="N20" s="1" t="str">
        <v>0 - Port Assets</v>
      </c>
      <c r="BP20" s="1" t="str">
        <v>0- Port Costs</v>
      </c>
      <c r="BT20" s="1" t="str">
        <v>0- Port Value</v>
      </c>
    </row>
    <row r="21" spans="1:72" hidden="1" outlineLevel="1" x14ac:dyDescent="0.3">
      <c r="A21" s="1" t="s">
        <v>19</v>
      </c>
      <c r="C21" s="14">
        <f ca="1">MIN(_xlfn.ANCHORARRAY(C2001))</f>
        <v>-3.6096470212426124E-2</v>
      </c>
      <c r="D21" s="14">
        <f t="shared" ref="D21:G21" ca="1" si="2">MIN(_xlfn.ANCHORARRAY(D2001))</f>
        <v>-3.759903316771851E-2</v>
      </c>
      <c r="E21" s="14">
        <f t="shared" ca="1" si="2"/>
        <v>-3.5440613026819778E-2</v>
      </c>
      <c r="F21" s="14">
        <f t="shared" ca="1" si="2"/>
        <v>-4.065040650406504E-2</v>
      </c>
      <c r="G21" s="14">
        <f t="shared" ca="1" si="2"/>
        <v>-4.0196379257441017E-2</v>
      </c>
      <c r="H21" s="1" t="str">
        <v>0 - BM Costs</v>
      </c>
      <c r="L21" s="1" t="str">
        <v>0 - BM Port</v>
      </c>
      <c r="N21" s="1" t="str">
        <v>0 - Port Assets</v>
      </c>
      <c r="BP21" s="1" t="str">
        <v>0- Port Costs</v>
      </c>
      <c r="BT21" s="1" t="str">
        <v>0- Port Value</v>
      </c>
    </row>
    <row r="22" spans="1:72" hidden="1" outlineLevel="1" x14ac:dyDescent="0.3">
      <c r="A22" s="1" t="s">
        <v>20</v>
      </c>
      <c r="C22" s="14">
        <f ca="1">MAX(_xlfn.ANCHORARRAY(C2001))</f>
        <v>2.3075655183780963E-2</v>
      </c>
      <c r="D22" s="14">
        <f t="shared" ref="D22:G22" ca="1" si="3">MAX(_xlfn.ANCHORARRAY(D2001))</f>
        <v>4.8164824669122419E-2</v>
      </c>
      <c r="E22" s="14">
        <f t="shared" ca="1" si="3"/>
        <v>4.3745949449125243E-2</v>
      </c>
      <c r="F22" s="14">
        <f t="shared" ca="1" si="3"/>
        <v>5.1206592113007821E-2</v>
      </c>
      <c r="G22" s="14">
        <f t="shared" ca="1" si="3"/>
        <v>4.9502528902866771E-2</v>
      </c>
      <c r="H22" s="1" t="str">
        <v>0 - BM Costs</v>
      </c>
      <c r="L22" s="1" t="str">
        <v>0 - BM Port</v>
      </c>
      <c r="N22" s="1" t="str">
        <v>0 - Port Assets</v>
      </c>
      <c r="BP22" s="1" t="str">
        <v>0- Port Costs</v>
      </c>
      <c r="BT22" s="1" t="str">
        <v>0- Port Value</v>
      </c>
    </row>
    <row r="23" spans="1:72" hidden="1" outlineLevel="1" x14ac:dyDescent="0.3">
      <c r="A23" s="1" t="s">
        <v>21</v>
      </c>
      <c r="C23" s="13">
        <f ca="1">C19/C20</f>
        <v>-0.41807097689842793</v>
      </c>
      <c r="D23" s="13">
        <f t="shared" ref="D23:G23" ca="1" si="4">D19/D20</f>
        <v>-0.19955321750605101</v>
      </c>
      <c r="E23" s="13">
        <f t="shared" ca="1" si="4"/>
        <v>-0.25834778890754401</v>
      </c>
      <c r="F23" s="13">
        <f t="shared" ca="1" si="4"/>
        <v>-0.24507492541345402</v>
      </c>
      <c r="G23" s="13">
        <f t="shared" ca="1" si="4"/>
        <v>-0.19809546856302326</v>
      </c>
      <c r="H23" s="1" t="str">
        <v>0 - BM Costs</v>
      </c>
      <c r="L23" s="1" t="str">
        <v>0 - BM Port</v>
      </c>
      <c r="N23" s="1" t="str">
        <v>0 - Port Assets</v>
      </c>
      <c r="BP23" s="1" t="str">
        <v>0- Port Costs</v>
      </c>
      <c r="BT23" s="1" t="str">
        <v>0- Port Value</v>
      </c>
    </row>
    <row r="24" spans="1:72" collapsed="1" x14ac:dyDescent="0.3">
      <c r="H24" s="1" t="str">
        <v>0 - BM Costs</v>
      </c>
      <c r="L24" s="1" t="str">
        <v>0 - BM Port</v>
      </c>
      <c r="N24" s="1" t="str">
        <v>0 - Port Assets</v>
      </c>
      <c r="BP24" s="1" t="str">
        <v>0- Port Costs</v>
      </c>
      <c r="BT24" s="1" t="str">
        <v>0- Port Value</v>
      </c>
    </row>
    <row r="25" spans="1:72" s="16" customFormat="1" x14ac:dyDescent="0.3">
      <c r="A25" s="16" t="s">
        <v>22</v>
      </c>
      <c r="H25" s="16" t="str">
        <v>0 - BM Costs</v>
      </c>
      <c r="L25" s="16" t="str">
        <v>0 - BM Port</v>
      </c>
      <c r="N25" s="16" t="str">
        <v>0 - Port Assets</v>
      </c>
      <c r="BP25" s="16" t="str">
        <v>0- Port Costs</v>
      </c>
      <c r="BT25" s="16" t="str">
        <v>0- Port Value</v>
      </c>
    </row>
    <row r="26" spans="1:72" x14ac:dyDescent="0.3">
      <c r="A26" s="1" cm="1">
        <f t="array" aca="1" ref="A26:A39" ca="1">_xlfn.SEQUENCE(ROWS(_xlfn.ANCHORARRAY(C26)))</f>
        <v>1</v>
      </c>
      <c r="B26" s="1" cm="1" vm="59">
        <f t="array" aca="1" ref="B26:B39" ca="1">INDEX(_xlfn._xlws.SORT(_xlfn.STOCKHISTORY(C14,$C$1,$C$2,$C$3,0,0,1),1,-1),,1)</f>
        <v>44886</v>
      </c>
      <c r="C26" s="1" cm="1" vm="60">
        <f t="array" aca="1" ref="C26:C39" ca="1">INDEX(_xlfn._xlws.SORT(_xlfn.STOCKHISTORY(C14,$C$1,$C$2,$C$3,0,0,1),1,-1),,2)</f>
        <v>57.19</v>
      </c>
      <c r="D26" s="1" cm="1" vm="61">
        <f t="array" aca="1" ref="D26:D39" ca="1">INDEX(_xlfn._xlws.SORT(_xlfn.STOCKHISTORY(D14,$C$1,$C$2,$C$3,0,0,1),1,-1),,2)</f>
        <v>69.03</v>
      </c>
      <c r="E26" s="1" cm="1" vm="62">
        <f t="array" aca="1" ref="E26:E39" ca="1">INDEX(_xlfn._xlws.SORT(_xlfn.STOCKHISTORY(E14,$C$1,$C$2,$C$3,0,0,1),1,-1),,2)</f>
        <v>28.66</v>
      </c>
      <c r="F26" s="1" cm="1" vm="63">
        <f t="array" aca="1" ref="F26:F39" ca="1">INDEX(_xlfn._xlws.SORT(_xlfn.STOCKHISTORY(F14,$C$1,$C$2,$C$3,0,0,1),1,-1),,2)</f>
        <v>15.64</v>
      </c>
      <c r="G26" s="1" cm="1" vm="64">
        <f t="array" aca="1" ref="G26:G39" ca="1">INDEX(_xlfn._xlws.SORT(_xlfn.STOCKHISTORY(G14,$C$1,$C$2,$C$3,0,0,1),1,-1),,2)</f>
        <v>29.96</v>
      </c>
      <c r="H26" s="1" t="str">
        <v>0 - BM Costs</v>
      </c>
      <c r="L26" s="1" t="str">
        <v>0 - BM Port</v>
      </c>
      <c r="N26" s="1" t="str">
        <v>0 - Port Assets</v>
      </c>
      <c r="O26" s="1" cm="1" vm="82">
        <f t="array" aca="1" ref="O26:O39" ca="1">INDEX(_xlfn._xlws.SORT(_xlfn.STOCKHISTORY(O14,$C$1,$C$2,$C$3,0,0,1),1,-1),,2)</f>
        <v>9.3699999999999992</v>
      </c>
      <c r="P26" s="1" cm="1" vm="73">
        <f t="array" aca="1" ref="P26:P39" ca="1">INDEX(_xlfn._xlws.SORT(_xlfn.STOCKHISTORY(P14,$C$1,$C$2,$C$3,0,0,1),1,-1),,2)</f>
        <v>13.11</v>
      </c>
      <c r="Q26" s="1" cm="1" vm="95">
        <f t="array" aca="1" ref="Q26:Q39" ca="1">INDEX(_xlfn._xlws.SORT(_xlfn.STOCKHISTORY(Q14,$C$1,$C$2,$C$3,0,0,1),1,-1),,2)</f>
        <v>1.37</v>
      </c>
      <c r="R26" s="1" cm="1" vm="85">
        <f t="array" aca="1" ref="R26:R39" ca="1">INDEX(_xlfn._xlws.SORT(_xlfn.STOCKHISTORY(R14,$C$1,$C$2,$C$3,0,0,1),1,-1),,2)</f>
        <v>5.83</v>
      </c>
      <c r="S26" s="1" cm="1" vm="79">
        <f t="array" aca="1" ref="S26:S39" ca="1">INDEX(_xlfn._xlws.SORT(_xlfn.STOCKHISTORY(S14,$C$1,$C$2,$C$3,0,0,1),1,-1),,2)</f>
        <v>20.41</v>
      </c>
      <c r="T26" s="1" cm="1" vm="86">
        <f t="array" aca="1" ref="T26:T39" ca="1">INDEX(_xlfn._xlws.SORT(_xlfn.STOCKHISTORY(T14,$C$1,$C$2,$C$3,0,0,1),1,-1),,2)</f>
        <v>1.18</v>
      </c>
      <c r="U26" s="1" cm="1" vm="116">
        <f t="array" aca="1" ref="U26:U39" ca="1">INDEX(_xlfn._xlws.SORT(_xlfn.STOCKHISTORY(U14,$C$1,$C$2,$C$3,0,0,1),1,-1),,2)</f>
        <v>26.7</v>
      </c>
      <c r="V26" s="1" cm="1" vm="84">
        <f t="array" aca="1" ref="V26:V39" ca="1">INDEX(_xlfn._xlws.SORT(_xlfn.STOCKHISTORY(V14,$C$1,$C$2,$C$3,0,0,1),1,-1),,2)</f>
        <v>3.31</v>
      </c>
      <c r="W26" s="1" cm="1" vm="110">
        <f t="array" aca="1" ref="W26:W39" ca="1">INDEX(_xlfn._xlws.SORT(_xlfn.STOCKHISTORY(W14,$C$1,$C$2,$C$3,0,0,1),1,-1),,2)</f>
        <v>20.83</v>
      </c>
      <c r="X26" s="1" cm="1" vm="102">
        <f t="array" aca="1" ref="X26:X39" ca="1">INDEX(_xlfn._xlws.SORT(_xlfn.STOCKHISTORY(X14,$C$1,$C$2,$C$3,0,0,1),1,-1),,2)</f>
        <v>7.29</v>
      </c>
      <c r="Y26" s="1" cm="1" vm="91">
        <f t="array" aca="1" ref="Y26:Y39" ca="1">INDEX(_xlfn._xlws.SORT(_xlfn.STOCKHISTORY(Y14,$C$1,$C$2,$C$3,0,0,1),1,-1),,2)</f>
        <v>2.2599999999999998</v>
      </c>
      <c r="Z26" s="1" cm="1" vm="93">
        <f t="array" aca="1" ref="Z26:Z39" ca="1">INDEX(_xlfn._xlws.SORT(_xlfn.STOCKHISTORY(Z14,$C$1,$C$2,$C$3,0,0,1),1,-1),,2)</f>
        <v>8.09</v>
      </c>
      <c r="AA26" s="1" cm="1" vm="68">
        <f t="array" aca="1" ref="AA26:AA39" ca="1">INDEX(_xlfn._xlws.SORT(_xlfn.STOCKHISTORY(AA14,$C$1,$C$2,$C$3,0,0,1),1,-1),,2)</f>
        <v>6.15</v>
      </c>
      <c r="AB26" s="1" cm="1" vm="76">
        <f t="array" aca="1" ref="AB26:AB39" ca="1">INDEX(_xlfn._xlws.SORT(_xlfn.STOCKHISTORY(AB14,$C$1,$C$2,$C$3,0,0,1),1,-1),,2)</f>
        <v>1.36</v>
      </c>
      <c r="AC26" s="1" cm="1" vm="89">
        <f t="array" aca="1" ref="AC26:AC39" ca="1">INDEX(_xlfn._xlws.SORT(_xlfn.STOCKHISTORY(AC14,$C$1,$C$2,$C$3,0,0,1),1,-1),,2)</f>
        <v>1.59</v>
      </c>
      <c r="AD26" s="1" cm="1" vm="94">
        <f t="array" aca="1" ref="AD26:AD39" ca="1">INDEX(_xlfn._xlws.SORT(_xlfn.STOCKHISTORY(AD14,$C$1,$C$2,$C$3,0,0,1),1,-1),,2)</f>
        <v>1.99</v>
      </c>
      <c r="AE26" s="1" cm="1" vm="103">
        <f t="array" aca="1" ref="AE26:AE39" ca="1">INDEX(_xlfn._xlws.SORT(_xlfn.STOCKHISTORY(AE14,$C$1,$C$2,$C$3,0,0,1),1,-1),,2)</f>
        <v>1.01</v>
      </c>
      <c r="AF26" s="1" cm="1" vm="83">
        <f t="array" aca="1" ref="AF26:AF39" ca="1">INDEX(_xlfn._xlws.SORT(_xlfn.STOCKHISTORY(AF14,$C$1,$C$2,$C$3,0,0,1),1,-1),,2)</f>
        <v>9.99</v>
      </c>
      <c r="AG26" s="1" cm="1" vm="96">
        <f t="array" aca="1" ref="AG26:AG39" ca="1">INDEX(_xlfn._xlws.SORT(_xlfn.STOCKHISTORY(AG14,$C$1,$C$2,$C$3,0,0,1),1,-1),,2)</f>
        <v>6.39</v>
      </c>
      <c r="AH26" s="1" cm="1" vm="115">
        <f t="array" aca="1" ref="AH26:AH39" ca="1">INDEX(_xlfn._xlws.SORT(_xlfn.STOCKHISTORY(AH14,$C$1,$C$2,$C$3,0,0,1),1,-1),,2)</f>
        <v>3.38</v>
      </c>
      <c r="AI26" s="1" cm="1" vm="98">
        <f t="array" aca="1" ref="AI26:AI39" ca="1">INDEX(_xlfn._xlws.SORT(_xlfn.STOCKHISTORY(AI14,$C$1,$C$2,$C$3,0,0,1),1,-1),,2)</f>
        <v>0.69</v>
      </c>
      <c r="AJ26" s="1" cm="1" vm="80">
        <f t="array" aca="1" ref="AJ26:AJ39" ca="1">INDEX(_xlfn._xlws.SORT(_xlfn.STOCKHISTORY(AJ14,$C$1,$C$2,$C$3,0,0,1),1,-1),,2)</f>
        <v>33</v>
      </c>
      <c r="AK26" s="1" cm="1" vm="88">
        <f t="array" aca="1" ref="AK26:AK39" ca="1">INDEX(_xlfn._xlws.SORT(_xlfn.STOCKHISTORY(AK14,$C$1,$C$2,$C$3,0,0,1),1,-1),,2)</f>
        <v>2.94</v>
      </c>
      <c r="AL26" s="1" cm="1" vm="70">
        <f t="array" aca="1" ref="AL26:AL39" ca="1">INDEX(_xlfn._xlws.SORT(_xlfn.STOCKHISTORY(AL14,$C$1,$C$2,$C$3,0,0,1),1,-1),,2)</f>
        <v>1.64</v>
      </c>
      <c r="AM26" s="1" cm="1" vm="104">
        <f t="array" aca="1" ref="AM26:AM39" ca="1">INDEX(_xlfn._xlws.SORT(_xlfn.STOCKHISTORY(AM14,$C$1,$C$2,$C$3,0,0,1),1,-1),,2)</f>
        <v>1.8</v>
      </c>
      <c r="AN26" s="1" cm="1" vm="69">
        <f t="array" aca="1" ref="AN26:AN39" ca="1">INDEX(_xlfn._xlws.SORT(_xlfn.STOCKHISTORY(AN14,$C$1,$C$2,$C$3,0,0,1),1,-1),,2)</f>
        <v>20.88</v>
      </c>
      <c r="AO26" s="1" cm="1" vm="71">
        <f t="array" aca="1" ref="AO26:AO39" ca="1">INDEX(_xlfn._xlws.SORT(_xlfn.STOCKHISTORY(AO14,$C$1,$C$2,$C$3,0,0,1),1,-1),,2)</f>
        <v>6.82</v>
      </c>
      <c r="AP26" s="1" cm="1" vm="72">
        <f t="array" aca="1" ref="AP26:AP39" ca="1">INDEX(_xlfn._xlws.SORT(_xlfn.STOCKHISTORY(AP14,$C$1,$C$2,$C$3,0,0,1),1,-1),,2)</f>
        <v>5.42</v>
      </c>
      <c r="AQ26" s="1" cm="1" vm="74">
        <f t="array" aca="1" ref="AQ26:AQ39" ca="1">INDEX(_xlfn._xlws.SORT(_xlfn.STOCKHISTORY(AQ14,$C$1,$C$2,$C$3,0,0,1),1,-1),,2)</f>
        <v>8.91</v>
      </c>
      <c r="AR26" s="1" cm="1" vm="75">
        <f t="array" aca="1" ref="AR26:AR39" ca="1">INDEX(_xlfn._xlws.SORT(_xlfn.STOCKHISTORY(AR14,$C$1,$C$2,$C$3,0,0,1),1,-1),,2)</f>
        <v>10.31</v>
      </c>
      <c r="AS26" s="1" cm="1" vm="77">
        <f t="array" aca="1" ref="AS26:AS39" ca="1">INDEX(_xlfn._xlws.SORT(_xlfn.STOCKHISTORY(AS14,$C$1,$C$2,$C$3,0,0,1),1,-1),,2)</f>
        <v>13.79</v>
      </c>
      <c r="AT26" s="1" cm="1" vm="78">
        <f t="array" aca="1" ref="AT26:AT39" ca="1">INDEX(_xlfn._xlws.SORT(_xlfn.STOCKHISTORY(AT14,$C$1,$C$2,$C$3,0,0,1),1,-1),,2)</f>
        <v>14.76</v>
      </c>
      <c r="AU26" s="1" cm="1" vm="81">
        <f t="array" aca="1" ref="AU26:AU39" ca="1">INDEX(_xlfn._xlws.SORT(_xlfn.STOCKHISTORY(AU14,$C$1,$C$2,$C$3,0,0,1),1,-1),,2)</f>
        <v>69.44</v>
      </c>
      <c r="AV26" s="1" cm="1" vm="87">
        <f t="array" aca="1" ref="AV26:AV39" ca="1">INDEX(_xlfn._xlws.SORT(_xlfn.STOCKHISTORY(AV14,$C$1,$C$2,$C$3,0,0,1),1,-1),,2)</f>
        <v>2.7650000000000001</v>
      </c>
      <c r="AW26" s="1" cm="1" vm="90">
        <f t="array" aca="1" ref="AW26:AW39" ca="1">INDEX(_xlfn._xlws.SORT(_xlfn.STOCKHISTORY(AW14,$C$1,$C$2,$C$3,0,0,1),1,-1),,2)</f>
        <v>21.83</v>
      </c>
      <c r="AX26" s="1" cm="1" vm="97">
        <f t="array" aca="1" ref="AX26:AX39" ca="1">INDEX(_xlfn._xlws.SORT(_xlfn.STOCKHISTORY(AX14,$C$1,$C$2,$C$3,0,0,1),1,-1),,2)</f>
        <v>3.16</v>
      </c>
      <c r="AY26" s="1" cm="1" vm="99">
        <f t="array" aca="1" ref="AY26:AY39" ca="1">INDEX(_xlfn._xlws.SORT(_xlfn.STOCKHISTORY(AY14,$C$1,$C$2,$C$3,0,0,1),1,-1),,2)</f>
        <v>8.15</v>
      </c>
      <c r="AZ26" s="1" cm="1" vm="101">
        <f t="array" aca="1" ref="AZ26:AZ39" ca="1">INDEX(_xlfn._xlws.SORT(_xlfn.STOCKHISTORY(AZ14,$C$1,$C$2,$C$3,0,0,1),1,-1),,2)</f>
        <v>32</v>
      </c>
      <c r="BA26" s="1" cm="1" vm="105">
        <f t="array" aca="1" ref="BA26:BA39" ca="1">INDEX(_xlfn._xlws.SORT(_xlfn.STOCKHISTORY(BA14,$C$1,$C$2,$C$3,0,0,1),1,-1),,2)</f>
        <v>9.52</v>
      </c>
      <c r="BB26" s="1" cm="1" vm="106">
        <f t="array" aca="1" ref="BB26:BB39" ca="1">INDEX(_xlfn._xlws.SORT(_xlfn.STOCKHISTORY(BB14,$C$1,$C$2,$C$3,0,0,1),1,-1),,2)</f>
        <v>9.76</v>
      </c>
      <c r="BC26" s="1" cm="1" vm="109">
        <f t="array" aca="1" ref="BC26:BC39" ca="1">INDEX(_xlfn._xlws.SORT(_xlfn.STOCKHISTORY(BC14,$C$1,$C$2,$C$3,0,0,1),1,-1),,2)</f>
        <v>4.66</v>
      </c>
      <c r="BD26" s="1" cm="1" vm="111">
        <f t="array" aca="1" ref="BD26:BD39" ca="1">INDEX(_xlfn._xlws.SORT(_xlfn.STOCKHISTORY(BD14,$C$1,$C$2,$C$3,0,0,1),1,-1),,2)</f>
        <v>6.56</v>
      </c>
      <c r="BE26" s="1" cm="1" vm="113">
        <f t="array" aca="1" ref="BE26:BE39" ca="1">INDEX(_xlfn._xlws.SORT(_xlfn.STOCKHISTORY(BE14,$C$1,$C$2,$C$3,0,0,1),1,-1),,2)</f>
        <v>1.34</v>
      </c>
      <c r="BF26" s="1" cm="1" vm="114">
        <f t="array" aca="1" ref="BF26:BF39" ca="1">INDEX(_xlfn._xlws.SORT(_xlfn.STOCKHISTORY(BF14,$C$1,$C$2,$C$3,0,0,1),1,-1),,2)</f>
        <v>15.93</v>
      </c>
      <c r="BG26" s="1" cm="1" vm="117">
        <f t="array" aca="1" ref="BG26:BG39" ca="1">INDEX(_xlfn._xlws.SORT(_xlfn.STOCKHISTORY(BG14,$C$1,$C$2,$C$3,0,0,1),1,-1),,2)</f>
        <v>6.76</v>
      </c>
      <c r="BH26" s="1" cm="1" vm="100">
        <f t="array" aca="1" ref="BH26:BH39" ca="1">INDEX(_xlfn._xlws.SORT(_xlfn.STOCKHISTORY(BH14,$C$1,$C$2,$C$3,0,0,1),1,-1),,2)</f>
        <v>10.84</v>
      </c>
      <c r="BI26" s="1" cm="1" vm="107">
        <f t="array" aca="1" ref="BI26:BI39" ca="1">INDEX(_xlfn._xlws.SORT(_xlfn.STOCKHISTORY(BI14,$C$1,$C$2,$C$3,0,0,1),1,-1),,2)</f>
        <v>6.52</v>
      </c>
      <c r="BJ26" s="1" cm="1" vm="108">
        <f t="array" aca="1" ref="BJ26:BJ39" ca="1">INDEX(_xlfn._xlws.SORT(_xlfn.STOCKHISTORY(BJ14,$C$1,$C$2,$C$3,0,0,1),1,-1),,2)</f>
        <v>20.46</v>
      </c>
      <c r="BK26" s="1" cm="1" vm="112">
        <f t="array" aca="1" ref="BK26:BK39" ca="1">INDEX(_xlfn._xlws.SORT(_xlfn.STOCKHISTORY(BK14,$C$1,$C$2,$C$3,0,0,1),1,-1),,2)</f>
        <v>3.89</v>
      </c>
      <c r="BL26" s="1" cm="1" vm="92">
        <f t="array" aca="1" ref="BL26:BL39" ca="1">INDEX(_xlfn._xlws.SORT(_xlfn.STOCKHISTORY(BL14,$C$1,$C$2,$C$3,0,0,1),1,-1),,2)</f>
        <v>4.8</v>
      </c>
      <c r="BM26" s="1" cm="1" vm="65">
        <f t="array" aca="1" ref="BM26:BM39" ca="1">INDEX(_xlfn._xlws.SORT(_xlfn.STOCKHISTORY(BM14,$C$1,$C$2,$C$3,0,0,1),1,-1),,2)</f>
        <v>180.61</v>
      </c>
      <c r="BN26" s="1" cm="1" vm="66">
        <f t="array" aca="1" ref="BN26:BN39" ca="1">INDEX(_xlfn._xlws.SORT(_xlfn.STOCKHISTORY(BN14,$C$1,$C$2,$C$3,0,0,1),1,-1),,2)</f>
        <v>65.3</v>
      </c>
      <c r="BO26" s="1" cm="1" vm="67">
        <f t="array" aca="1" ref="BO26:BO39" ca="1">INDEX(_xlfn._xlws.SORT(_xlfn.STOCKHISTORY(BO14,$C$1,$C$2,$C$3,0,0,1),1,-1),,2)</f>
        <v>37.75</v>
      </c>
      <c r="BP26" s="1" t="str">
        <v>0- Port Costs</v>
      </c>
      <c r="BT26" s="1" t="str">
        <v>0- Port Value</v>
      </c>
    </row>
    <row r="27" spans="1:72" x14ac:dyDescent="0.3">
      <c r="A27" s="1">
        <f ca="1"/>
        <v>2</v>
      </c>
      <c r="B27" s="1" vm="118">
        <f ca="1"/>
        <v>44883</v>
      </c>
      <c r="C27" s="1" vm="119">
        <f ca="1"/>
        <v>56.94</v>
      </c>
      <c r="D27" s="1" vm="61">
        <f ca="1"/>
        <v>69.03</v>
      </c>
      <c r="E27" s="1" vm="120">
        <f ca="1"/>
        <v>28.81</v>
      </c>
      <c r="F27" s="1" vm="121">
        <f ca="1"/>
        <v>15.7</v>
      </c>
      <c r="G27" s="1" vm="122">
        <f ca="1"/>
        <v>29.99</v>
      </c>
      <c r="H27" s="1" t="str">
        <v>0 - BM Costs</v>
      </c>
      <c r="L27" s="1" t="str">
        <v>0 - BM Port</v>
      </c>
      <c r="N27" s="1" t="str">
        <v>0 - Port Assets</v>
      </c>
      <c r="O27" s="1" vm="140">
        <f ca="1"/>
        <v>9.4499999999999993</v>
      </c>
      <c r="P27" s="1" vm="131">
        <f ca="1"/>
        <v>12.89</v>
      </c>
      <c r="Q27" s="1" vm="153">
        <f ca="1"/>
        <v>1.39</v>
      </c>
      <c r="R27" s="1" vm="143">
        <f ca="1"/>
        <v>5.94</v>
      </c>
      <c r="S27" s="1" vm="137">
        <f ca="1"/>
        <v>21.34</v>
      </c>
      <c r="T27" s="1" vm="144">
        <f ca="1"/>
        <v>1.32</v>
      </c>
      <c r="U27" s="1" vm="173">
        <f ca="1"/>
        <v>27.02</v>
      </c>
      <c r="V27" s="1" vm="142">
        <f ca="1"/>
        <v>3.32</v>
      </c>
      <c r="W27" s="1" vm="168">
        <f ca="1"/>
        <v>20.13</v>
      </c>
      <c r="X27" s="1" vm="160">
        <f ca="1"/>
        <v>7.52</v>
      </c>
      <c r="Y27" s="1" vm="149">
        <f ca="1"/>
        <v>2.75</v>
      </c>
      <c r="Z27" s="1" vm="151">
        <f ca="1"/>
        <v>8.8699999999999992</v>
      </c>
      <c r="AA27" s="1" vm="126">
        <f ca="1"/>
        <v>6.13</v>
      </c>
      <c r="AB27" s="1" vm="134">
        <f ca="1"/>
        <v>1.41</v>
      </c>
      <c r="AC27" s="1" vm="147">
        <f ca="1"/>
        <v>1.67</v>
      </c>
      <c r="AD27" s="1" vm="152">
        <f ca="1"/>
        <v>2.13</v>
      </c>
      <c r="AE27" s="1" vm="161">
        <f ca="1"/>
        <v>1.06</v>
      </c>
      <c r="AF27" s="1" vm="141">
        <f ca="1"/>
        <v>10</v>
      </c>
      <c r="AG27" s="1" vm="154">
        <f ca="1"/>
        <v>6.65</v>
      </c>
      <c r="AH27" s="1" vm="172">
        <f ca="1"/>
        <v>3.27</v>
      </c>
      <c r="AI27" s="1" vm="156">
        <f ca="1"/>
        <v>0.67710000000000004</v>
      </c>
      <c r="AJ27" s="1" vm="138">
        <f ca="1"/>
        <v>32.94</v>
      </c>
      <c r="AK27" s="1" vm="146">
        <f ca="1"/>
        <v>3.01</v>
      </c>
      <c r="AL27" s="1" vm="128">
        <f ca="1"/>
        <v>1.82</v>
      </c>
      <c r="AM27" s="1" vm="162">
        <f ca="1"/>
        <v>1.88</v>
      </c>
      <c r="AN27" s="1" vm="127">
        <f ca="1"/>
        <v>21.99</v>
      </c>
      <c r="AO27" s="1" vm="129">
        <f ca="1"/>
        <v>7.06</v>
      </c>
      <c r="AP27" s="1" vm="130">
        <f ca="1"/>
        <v>5.52</v>
      </c>
      <c r="AQ27" s="1" vm="132">
        <f ca="1"/>
        <v>9.08</v>
      </c>
      <c r="AR27" s="1" vm="133">
        <f ca="1"/>
        <v>10.94</v>
      </c>
      <c r="AS27" s="1" vm="135">
        <f ca="1"/>
        <v>14.04</v>
      </c>
      <c r="AT27" s="1" vm="136">
        <f ca="1"/>
        <v>14.75</v>
      </c>
      <c r="AU27" s="1" vm="139">
        <f ca="1"/>
        <v>67.7</v>
      </c>
      <c r="AV27" s="1" vm="145">
        <f ca="1"/>
        <v>2.78</v>
      </c>
      <c r="AW27" s="1" vm="148">
        <f ca="1"/>
        <v>21.96</v>
      </c>
      <c r="AX27" s="1" vm="155">
        <f ca="1"/>
        <v>3.23</v>
      </c>
      <c r="AY27" s="1" vm="157">
        <f ca="1"/>
        <v>9.19</v>
      </c>
      <c r="AZ27" s="1" vm="159">
        <f ca="1"/>
        <v>30.85</v>
      </c>
      <c r="BA27" s="1" vm="163">
        <f ca="1"/>
        <v>9.26</v>
      </c>
      <c r="BB27" s="1" vm="164">
        <f ca="1"/>
        <v>9.7899999999999991</v>
      </c>
      <c r="BC27" s="1" vm="167">
        <f ca="1"/>
        <v>4.76</v>
      </c>
      <c r="BD27" s="1" vm="169">
        <f ca="1"/>
        <v>6.53</v>
      </c>
      <c r="BE27" s="1" vm="76">
        <f ca="1"/>
        <v>1.36</v>
      </c>
      <c r="BF27" s="1" vm="171">
        <f ca="1"/>
        <v>16.23</v>
      </c>
      <c r="BG27" s="1" vm="174">
        <f ca="1"/>
        <v>7.43</v>
      </c>
      <c r="BH27" s="1" vm="158">
        <f ca="1"/>
        <v>11.3</v>
      </c>
      <c r="BI27" s="1" vm="165">
        <f ca="1"/>
        <v>6.49</v>
      </c>
      <c r="BJ27" s="1" vm="166">
        <f ca="1"/>
        <v>20.7</v>
      </c>
      <c r="BK27" s="1" vm="170">
        <f ca="1"/>
        <v>4.16</v>
      </c>
      <c r="BL27" s="1" vm="150">
        <f ca="1"/>
        <v>4.92</v>
      </c>
      <c r="BM27" s="1" vm="123">
        <f ca="1"/>
        <v>178.97</v>
      </c>
      <c r="BN27" s="1" vm="124">
        <f ca="1"/>
        <v>64.7</v>
      </c>
      <c r="BO27" s="1" vm="125">
        <f ca="1"/>
        <v>38.11</v>
      </c>
      <c r="BP27" s="1" t="str">
        <v>0- Port Costs</v>
      </c>
      <c r="BT27" s="1" t="str">
        <v>0- Port Value</v>
      </c>
    </row>
    <row r="28" spans="1:72" x14ac:dyDescent="0.3">
      <c r="A28" s="1">
        <f ca="1"/>
        <v>3</v>
      </c>
      <c r="B28" s="1" vm="175">
        <f ca="1"/>
        <v>44882</v>
      </c>
      <c r="C28" s="1" vm="176">
        <f ca="1"/>
        <v>58.14</v>
      </c>
      <c r="D28" s="1" vm="177">
        <f ca="1"/>
        <v>70.14</v>
      </c>
      <c r="E28" s="1" vm="178">
        <f ca="1"/>
        <v>29.4</v>
      </c>
      <c r="F28" s="1" vm="179">
        <f ca="1"/>
        <v>15.98</v>
      </c>
      <c r="G28" s="1" vm="180">
        <f ca="1"/>
        <v>30.53</v>
      </c>
      <c r="H28" s="1" t="str">
        <v>0 - BM Costs</v>
      </c>
      <c r="L28" s="1" t="str">
        <v>0 - BM Port</v>
      </c>
      <c r="N28" s="1" t="str">
        <v>0 - Port Assets</v>
      </c>
      <c r="O28" s="1" vm="197">
        <f ca="1"/>
        <v>9.5299999999999994</v>
      </c>
      <c r="P28" s="1" vm="189">
        <f ca="1"/>
        <v>12.7</v>
      </c>
      <c r="Q28" s="1" vm="208">
        <f ca="1"/>
        <v>1.51</v>
      </c>
      <c r="R28" s="1" vm="200">
        <f ca="1"/>
        <v>6.17</v>
      </c>
      <c r="S28" s="1" vm="194">
        <f ca="1"/>
        <v>21.09</v>
      </c>
      <c r="T28" s="1" vm="201">
        <f ca="1"/>
        <v>1.54</v>
      </c>
      <c r="U28" s="1" vm="227">
        <f ca="1"/>
        <v>27.25</v>
      </c>
      <c r="V28" s="1" vm="199">
        <f ca="1"/>
        <v>3.34</v>
      </c>
      <c r="W28" s="1" vm="221">
        <f ca="1"/>
        <v>20.52</v>
      </c>
      <c r="X28" s="1" vm="214">
        <f ca="1"/>
        <v>7.71</v>
      </c>
      <c r="Y28" s="1" vm="199">
        <f ca="1"/>
        <v>3.34</v>
      </c>
      <c r="Z28" s="1" vm="206">
        <f ca="1"/>
        <v>8.61</v>
      </c>
      <c r="AA28" s="1" vm="184">
        <f ca="1"/>
        <v>6.04</v>
      </c>
      <c r="AB28" s="1" vm="191">
        <f ca="1"/>
        <v>1.52</v>
      </c>
      <c r="AC28" s="1" vm="104">
        <f ca="1"/>
        <v>1.8</v>
      </c>
      <c r="AD28" s="1" vm="207">
        <f ca="1"/>
        <v>2.17</v>
      </c>
      <c r="AE28" s="1" vm="215">
        <f ca="1"/>
        <v>1.02</v>
      </c>
      <c r="AF28" s="1" vm="198">
        <f ca="1"/>
        <v>9.86</v>
      </c>
      <c r="AG28" s="1" vm="209">
        <f ca="1"/>
        <v>6.5</v>
      </c>
      <c r="AH28" s="1" vm="226">
        <f ca="1"/>
        <v>3.45</v>
      </c>
      <c r="AI28" s="1" vm="210">
        <f ca="1"/>
        <v>0.73860000000000003</v>
      </c>
      <c r="AJ28" s="1" vm="195">
        <f ca="1"/>
        <v>32.369999999999997</v>
      </c>
      <c r="AK28" s="1" vm="203">
        <f ca="1"/>
        <v>2.99</v>
      </c>
      <c r="AL28" s="1" vm="186">
        <f ca="1"/>
        <v>1.86</v>
      </c>
      <c r="AM28" s="1" vm="216">
        <f ca="1"/>
        <v>1.91</v>
      </c>
      <c r="AN28" s="1" vm="185">
        <f ca="1"/>
        <v>22.4</v>
      </c>
      <c r="AO28" s="1" vm="187">
        <f ca="1"/>
        <v>7.12</v>
      </c>
      <c r="AP28" s="1" vm="188">
        <f ca="1"/>
        <v>5.34</v>
      </c>
      <c r="AQ28" s="1" vm="132">
        <f ca="1"/>
        <v>9.08</v>
      </c>
      <c r="AR28" s="1" vm="190">
        <f ca="1"/>
        <v>10.67</v>
      </c>
      <c r="AS28" s="1" vm="192">
        <f ca="1"/>
        <v>13.88</v>
      </c>
      <c r="AT28" s="1" vm="193">
        <f ca="1"/>
        <v>14.27</v>
      </c>
      <c r="AU28" s="1" vm="196">
        <f ca="1"/>
        <v>69.27</v>
      </c>
      <c r="AV28" s="1" vm="202">
        <f ca="1"/>
        <v>2.46</v>
      </c>
      <c r="AW28" s="1" vm="204">
        <f ca="1"/>
        <v>21.67</v>
      </c>
      <c r="AX28" s="1" vm="115">
        <f ca="1"/>
        <v>3.38</v>
      </c>
      <c r="AY28" s="1" vm="211">
        <f ca="1"/>
        <v>9.27</v>
      </c>
      <c r="AZ28" s="1" vm="213">
        <f ca="1"/>
        <v>31.12</v>
      </c>
      <c r="BA28" s="1" vm="217">
        <f ca="1"/>
        <v>9.16</v>
      </c>
      <c r="BB28" s="1" vm="218">
        <f ca="1"/>
        <v>10.07</v>
      </c>
      <c r="BC28" s="1" vm="220">
        <f ca="1"/>
        <v>4.68</v>
      </c>
      <c r="BD28" s="1" vm="222">
        <f ca="1"/>
        <v>6.36</v>
      </c>
      <c r="BE28" s="1" vm="224">
        <f ca="1"/>
        <v>1.4</v>
      </c>
      <c r="BF28" s="1" vm="225">
        <f ca="1"/>
        <v>16</v>
      </c>
      <c r="BG28" s="1" vm="228">
        <f ca="1"/>
        <v>7.3</v>
      </c>
      <c r="BH28" s="1" vm="212">
        <f ca="1"/>
        <v>11.71</v>
      </c>
      <c r="BI28" s="1" vm="200">
        <f ca="1"/>
        <v>6.17</v>
      </c>
      <c r="BJ28" s="1" vm="219">
        <f ca="1"/>
        <v>20.48</v>
      </c>
      <c r="BK28" s="1" vm="223">
        <f ca="1"/>
        <v>4.28</v>
      </c>
      <c r="BL28" s="1" vm="205">
        <f ca="1"/>
        <v>4.91</v>
      </c>
      <c r="BM28" s="1" vm="181">
        <f ca="1"/>
        <v>176.06</v>
      </c>
      <c r="BN28" s="1" vm="182">
        <f ca="1"/>
        <v>64.41</v>
      </c>
      <c r="BO28" s="1" vm="183">
        <f ca="1"/>
        <v>37.630000000000003</v>
      </c>
      <c r="BP28" s="1" t="str">
        <v>0- Port Costs</v>
      </c>
      <c r="BT28" s="1" t="str">
        <v>0- Port Value</v>
      </c>
    </row>
    <row r="29" spans="1:72" x14ac:dyDescent="0.3">
      <c r="A29" s="1">
        <f ca="1"/>
        <v>4</v>
      </c>
      <c r="B29" s="1" vm="229">
        <f ca="1"/>
        <v>44881</v>
      </c>
      <c r="C29" s="1" vm="230">
        <f ca="1"/>
        <v>59.48</v>
      </c>
      <c r="D29" s="1" vm="231">
        <f ca="1"/>
        <v>72.040000000000006</v>
      </c>
      <c r="E29" s="1" vm="232">
        <f ca="1"/>
        <v>30.24</v>
      </c>
      <c r="F29" s="1" vm="233">
        <f ca="1"/>
        <v>16.55</v>
      </c>
      <c r="G29" s="1" vm="234">
        <f ca="1"/>
        <v>31.31</v>
      </c>
      <c r="H29" s="1" t="str">
        <v>0 - BM Costs</v>
      </c>
      <c r="L29" s="1" t="str">
        <v>0 - BM Port</v>
      </c>
      <c r="N29" s="1" t="str">
        <v>0 - Port Assets</v>
      </c>
      <c r="O29" s="1" vm="251">
        <f ca="1"/>
        <v>9.7799999999999994</v>
      </c>
      <c r="P29" s="1" vm="242">
        <f ca="1"/>
        <v>12.73</v>
      </c>
      <c r="Q29" s="1" vm="264">
        <f ca="1"/>
        <v>1.6</v>
      </c>
      <c r="R29" s="1" vm="254">
        <f ca="1"/>
        <v>6.09</v>
      </c>
      <c r="S29" s="1" vm="248">
        <f ca="1"/>
        <v>21.21</v>
      </c>
      <c r="T29" s="1" vm="255">
        <f ca="1"/>
        <v>1.66</v>
      </c>
      <c r="U29" s="1" vm="283">
        <f ca="1"/>
        <v>27.31</v>
      </c>
      <c r="V29" s="1" vm="253">
        <f ca="1"/>
        <v>3.44</v>
      </c>
      <c r="W29" s="1" vm="277">
        <f ca="1"/>
        <v>20.81</v>
      </c>
      <c r="X29" s="1" vm="270">
        <f ca="1"/>
        <v>7.85</v>
      </c>
      <c r="Y29" s="1" vm="260">
        <f ca="1"/>
        <v>3.33</v>
      </c>
      <c r="Z29" s="1" vm="262">
        <f ca="1"/>
        <v>9.67</v>
      </c>
      <c r="AA29" s="1" vm="238">
        <f ca="1"/>
        <v>5.97</v>
      </c>
      <c r="AB29" s="1" vm="245">
        <f ca="1"/>
        <v>1.55</v>
      </c>
      <c r="AC29" s="1" vm="258">
        <f ca="1"/>
        <v>1.97</v>
      </c>
      <c r="AD29" s="1" vm="263">
        <f ca="1"/>
        <v>2.23</v>
      </c>
      <c r="AE29" s="1" vm="271">
        <f ca="1"/>
        <v>1.1200000000000001</v>
      </c>
      <c r="AF29" s="1" vm="252">
        <f ca="1"/>
        <v>9.98</v>
      </c>
      <c r="AG29" s="1" vm="265">
        <f ca="1"/>
        <v>6.71</v>
      </c>
      <c r="AH29" s="1" vm="282">
        <f ca="1"/>
        <v>3.42</v>
      </c>
      <c r="AI29" s="1" vm="267">
        <f ca="1"/>
        <v>0.75229999999999997</v>
      </c>
      <c r="AJ29" s="1" vm="249">
        <f ca="1"/>
        <v>32.07</v>
      </c>
      <c r="AK29" s="1" vm="257">
        <f ca="1"/>
        <v>2.77</v>
      </c>
      <c r="AL29" s="1" vm="186">
        <f ca="1"/>
        <v>1.86</v>
      </c>
      <c r="AM29" s="1" vm="272">
        <f ca="1"/>
        <v>1.92</v>
      </c>
      <c r="AN29" s="1" vm="239">
        <f ca="1"/>
        <v>21.01</v>
      </c>
      <c r="AO29" s="1" vm="240">
        <f ca="1"/>
        <v>7.63</v>
      </c>
      <c r="AP29" s="1" vm="241">
        <f ca="1"/>
        <v>5.31</v>
      </c>
      <c r="AQ29" s="1" vm="243">
        <f ca="1"/>
        <v>9.18</v>
      </c>
      <c r="AR29" s="1" vm="244">
        <f ca="1"/>
        <v>10.19</v>
      </c>
      <c r="AS29" s="1" vm="246">
        <f ca="1"/>
        <v>14.16</v>
      </c>
      <c r="AT29" s="1" vm="247">
        <f ca="1"/>
        <v>14.58</v>
      </c>
      <c r="AU29" s="1" vm="250">
        <f ca="1"/>
        <v>70.66</v>
      </c>
      <c r="AV29" s="1" vm="256">
        <f ca="1"/>
        <v>2.44</v>
      </c>
      <c r="AW29" s="1" vm="259">
        <f ca="1"/>
        <v>22.04</v>
      </c>
      <c r="AX29" s="1" vm="266">
        <f ca="1"/>
        <v>3.53</v>
      </c>
      <c r="AY29" s="1" vm="163">
        <f ca="1"/>
        <v>9.26</v>
      </c>
      <c r="AZ29" s="1" vm="269">
        <f ca="1"/>
        <v>32.4</v>
      </c>
      <c r="BA29" s="1" vm="273">
        <f ca="1"/>
        <v>9.2799999999999994</v>
      </c>
      <c r="BB29" s="1" vm="274">
        <f ca="1"/>
        <v>10.29</v>
      </c>
      <c r="BC29" s="1" vm="276">
        <f ca="1"/>
        <v>4.9000000000000004</v>
      </c>
      <c r="BD29" s="1" vm="278">
        <f ca="1"/>
        <v>6.47</v>
      </c>
      <c r="BE29" s="1" vm="280">
        <f ca="1"/>
        <v>1.43</v>
      </c>
      <c r="BF29" s="1" vm="281">
        <f ca="1"/>
        <v>16.25</v>
      </c>
      <c r="BG29" s="1" vm="284">
        <f ca="1"/>
        <v>7.15</v>
      </c>
      <c r="BH29" s="1" vm="268">
        <f ca="1"/>
        <v>12.27</v>
      </c>
      <c r="BI29" s="1" vm="184">
        <f ca="1"/>
        <v>6.04</v>
      </c>
      <c r="BJ29" s="1" vm="275">
        <f ca="1"/>
        <v>21.28</v>
      </c>
      <c r="BK29" s="1" vm="279">
        <f ca="1"/>
        <v>4.38</v>
      </c>
      <c r="BL29" s="1" vm="261">
        <f ca="1"/>
        <v>5.25</v>
      </c>
      <c r="BM29" s="1" vm="235">
        <f ca="1"/>
        <v>177.06</v>
      </c>
      <c r="BN29" s="1" vm="236">
        <f ca="1"/>
        <v>63.84</v>
      </c>
      <c r="BO29" s="1" vm="237">
        <f ca="1"/>
        <v>37.99</v>
      </c>
      <c r="BP29" s="1" t="str">
        <v>0- Port Costs</v>
      </c>
      <c r="BT29" s="1" t="str">
        <v>0- Port Value</v>
      </c>
    </row>
    <row r="30" spans="1:72" x14ac:dyDescent="0.3">
      <c r="A30" s="1">
        <f ca="1"/>
        <v>5</v>
      </c>
      <c r="B30" s="1" vm="285">
        <f ca="1"/>
        <v>44880</v>
      </c>
      <c r="C30" s="1" vm="286">
        <f ca="1"/>
        <v>59.74</v>
      </c>
      <c r="D30" s="1" vm="287">
        <f ca="1"/>
        <v>73.25</v>
      </c>
      <c r="E30" s="1" vm="288">
        <f ca="1"/>
        <v>30.63</v>
      </c>
      <c r="F30" s="1" vm="289">
        <f ca="1"/>
        <v>16.84</v>
      </c>
      <c r="G30" s="1" vm="290">
        <f ca="1"/>
        <v>31.93</v>
      </c>
      <c r="H30" s="1" t="str">
        <v>0 - BM Costs</v>
      </c>
      <c r="L30" s="1" t="str">
        <v>0 - BM Port</v>
      </c>
      <c r="N30" s="1" t="str">
        <v>0 - Port Assets</v>
      </c>
      <c r="O30" s="1" vm="83">
        <f ca="1"/>
        <v>9.99</v>
      </c>
      <c r="P30" s="1" vm="296">
        <f ca="1"/>
        <v>12.65</v>
      </c>
      <c r="Q30" s="1" vm="298">
        <f ca="1"/>
        <v>1.71</v>
      </c>
      <c r="R30" s="1" vm="305">
        <f ca="1"/>
        <v>6.62</v>
      </c>
      <c r="S30" s="1" vm="300">
        <f ca="1"/>
        <v>21.89</v>
      </c>
      <c r="T30" s="1" vm="306">
        <f ca="1"/>
        <v>1.85</v>
      </c>
      <c r="U30" s="1" vm="331">
        <f ca="1"/>
        <v>27.35</v>
      </c>
      <c r="V30" s="1" vm="304">
        <f ca="1"/>
        <v>3.65</v>
      </c>
      <c r="W30" s="1" vm="326">
        <f ca="1"/>
        <v>21.24</v>
      </c>
      <c r="X30" s="1" vm="319">
        <f ca="1"/>
        <v>8.3000000000000007</v>
      </c>
      <c r="Y30" s="1" vm="310">
        <f ca="1"/>
        <v>3.52</v>
      </c>
      <c r="Z30" s="1" vm="312">
        <f ca="1"/>
        <v>10.11</v>
      </c>
      <c r="AA30" s="1" vm="68">
        <f ca="1"/>
        <v>6.15</v>
      </c>
      <c r="AB30" s="1" vm="298">
        <f ca="1"/>
        <v>1.71</v>
      </c>
      <c r="AC30" s="1" vm="309">
        <f ca="1"/>
        <v>2.11</v>
      </c>
      <c r="AD30" s="1" vm="313">
        <f ca="1"/>
        <v>2.39</v>
      </c>
      <c r="AE30" s="1" vm="320">
        <f ca="1"/>
        <v>1.1499999999999999</v>
      </c>
      <c r="AF30" s="1" vm="303">
        <f ca="1"/>
        <v>10.5</v>
      </c>
      <c r="AG30" s="1" vm="174">
        <f ca="1"/>
        <v>7.43</v>
      </c>
      <c r="AH30" s="1" vm="330">
        <f ca="1"/>
        <v>3.58</v>
      </c>
      <c r="AI30" s="1" vm="315">
        <f ca="1"/>
        <v>0.80059999999999998</v>
      </c>
      <c r="AJ30" s="1" vm="301">
        <f ca="1"/>
        <v>33.630000000000003</v>
      </c>
      <c r="AK30" s="1" vm="308">
        <f ca="1"/>
        <v>2.83</v>
      </c>
      <c r="AL30" s="1" vm="94">
        <f ca="1"/>
        <v>1.99</v>
      </c>
      <c r="AM30" s="1" vm="321">
        <f ca="1"/>
        <v>2.4900000000000002</v>
      </c>
      <c r="AN30" s="1" vm="294">
        <f ca="1"/>
        <v>18.690000000000001</v>
      </c>
      <c r="AO30" s="1" vm="295">
        <f ca="1"/>
        <v>7.6</v>
      </c>
      <c r="AP30" s="1" vm="72">
        <f ca="1"/>
        <v>5.42</v>
      </c>
      <c r="AQ30" s="1" vm="297">
        <f ca="1"/>
        <v>10.1</v>
      </c>
      <c r="AR30" s="1" vm="297">
        <f ca="1"/>
        <v>10.1</v>
      </c>
      <c r="AS30" s="1" vm="299">
        <f ca="1"/>
        <v>14.01</v>
      </c>
      <c r="AT30" s="1" vm="136">
        <f ca="1"/>
        <v>14.75</v>
      </c>
      <c r="AU30" s="1" vm="302">
        <f ca="1"/>
        <v>73.819999999999993</v>
      </c>
      <c r="AV30" s="1" vm="307">
        <f ca="1"/>
        <v>2.4700000000000002</v>
      </c>
      <c r="AW30" s="1" vm="300">
        <f ca="1"/>
        <v>21.89</v>
      </c>
      <c r="AX30" s="1" vm="314">
        <f ca="1"/>
        <v>3.61</v>
      </c>
      <c r="AY30" s="1" vm="316">
        <f ca="1"/>
        <v>9.42</v>
      </c>
      <c r="AZ30" s="1" vm="318">
        <f ca="1"/>
        <v>32.61</v>
      </c>
      <c r="BA30" s="1" vm="197">
        <f ca="1"/>
        <v>9.5299999999999994</v>
      </c>
      <c r="BB30" s="1" vm="322">
        <f ca="1"/>
        <v>11.33</v>
      </c>
      <c r="BC30" s="1" vm="325">
        <f ca="1"/>
        <v>5.55</v>
      </c>
      <c r="BD30" s="1" vm="327">
        <f ca="1"/>
        <v>6.72</v>
      </c>
      <c r="BE30" s="1" vm="89">
        <f ca="1"/>
        <v>1.59</v>
      </c>
      <c r="BF30" s="1" vm="329">
        <f ca="1"/>
        <v>16.850000000000001</v>
      </c>
      <c r="BG30" s="1" vm="332">
        <f ca="1"/>
        <v>7.22</v>
      </c>
      <c r="BH30" s="1" vm="317">
        <f ca="1"/>
        <v>14.34</v>
      </c>
      <c r="BI30" s="1" vm="323">
        <f ca="1"/>
        <v>6.11</v>
      </c>
      <c r="BJ30" s="1" vm="324">
        <f ca="1"/>
        <v>22.54</v>
      </c>
      <c r="BK30" s="1" vm="328">
        <f ca="1"/>
        <v>4.5999999999999996</v>
      </c>
      <c r="BL30" s="1" vm="311">
        <f ca="1"/>
        <v>5.65</v>
      </c>
      <c r="BM30" s="1" vm="291">
        <f ca="1"/>
        <v>181.47</v>
      </c>
      <c r="BN30" s="1" vm="292">
        <f ca="1"/>
        <v>64.739999999999995</v>
      </c>
      <c r="BO30" s="1" vm="293">
        <f ca="1"/>
        <v>38.64</v>
      </c>
      <c r="BP30" s="1" t="str">
        <v>0- Port Costs</v>
      </c>
      <c r="BT30" s="1" t="str">
        <v>0- Port Value</v>
      </c>
    </row>
    <row r="31" spans="1:72" hidden="1" outlineLevel="1" x14ac:dyDescent="0.3">
      <c r="A31" s="1">
        <f ca="1"/>
        <v>6</v>
      </c>
      <c r="B31" s="1" vm="333">
        <f ca="1"/>
        <v>44879</v>
      </c>
      <c r="C31" s="1" vm="334">
        <f ca="1"/>
        <v>59.85</v>
      </c>
      <c r="D31" s="1" vm="335">
        <f ca="1"/>
        <v>71.91</v>
      </c>
      <c r="E31" s="1" vm="336">
        <f ca="1"/>
        <v>30.21</v>
      </c>
      <c r="F31" s="1" vm="337">
        <f ca="1"/>
        <v>16.52</v>
      </c>
      <c r="G31" s="1" vm="338">
        <f ca="1"/>
        <v>31.28</v>
      </c>
      <c r="H31" s="1" t="str">
        <v>0 - BM Costs</v>
      </c>
      <c r="L31" s="1" t="str">
        <v>0 - BM Port</v>
      </c>
      <c r="N31" s="1" t="str">
        <v>0 - Port Assets</v>
      </c>
      <c r="O31" s="1" vm="354">
        <f ca="1"/>
        <v>10.14</v>
      </c>
      <c r="P31" s="1" vm="345">
        <f ca="1"/>
        <v>12.63</v>
      </c>
      <c r="Q31" s="1" vm="348">
        <f ca="1"/>
        <v>1.68</v>
      </c>
      <c r="R31" s="1" vm="357">
        <f ca="1"/>
        <v>6.38</v>
      </c>
      <c r="S31" s="1" vm="351">
        <f ca="1"/>
        <v>22</v>
      </c>
      <c r="T31" s="1" vm="358">
        <f ca="1"/>
        <v>1.83</v>
      </c>
      <c r="U31" s="1" vm="382">
        <f ca="1"/>
        <v>26.85</v>
      </c>
      <c r="V31" s="1" vm="356">
        <f ca="1"/>
        <v>3.7</v>
      </c>
      <c r="W31" s="1" vm="378">
        <f ca="1"/>
        <v>20.64</v>
      </c>
      <c r="X31" s="1" vm="371">
        <f ca="1"/>
        <v>8.3699999999999992</v>
      </c>
      <c r="Y31" s="1" vm="362">
        <f ca="1"/>
        <v>3.48</v>
      </c>
      <c r="Z31" s="1" vm="364">
        <f ca="1"/>
        <v>9.9600000000000009</v>
      </c>
      <c r="AA31" s="1" vm="341">
        <f ca="1"/>
        <v>5.95</v>
      </c>
      <c r="AB31" s="1" vm="348">
        <f ca="1"/>
        <v>1.68</v>
      </c>
      <c r="AC31" s="1" vm="360">
        <f ca="1"/>
        <v>2.085</v>
      </c>
      <c r="AD31" s="1" vm="365">
        <f ca="1"/>
        <v>2.33</v>
      </c>
      <c r="AE31" s="1" vm="372">
        <f ca="1"/>
        <v>1.0900000000000001</v>
      </c>
      <c r="AF31" s="1" vm="355">
        <f ca="1"/>
        <v>10.37</v>
      </c>
      <c r="AG31" s="1" vm="366">
        <f ca="1"/>
        <v>7.2</v>
      </c>
      <c r="AH31" s="1" vm="362">
        <f ca="1"/>
        <v>3.48</v>
      </c>
      <c r="AI31" s="1" vm="368">
        <f ca="1"/>
        <v>0.8</v>
      </c>
      <c r="AJ31" s="1" vm="352">
        <f ca="1"/>
        <v>33.229999999999997</v>
      </c>
      <c r="AK31" s="1" vm="203">
        <f ca="1"/>
        <v>2.99</v>
      </c>
      <c r="AL31" s="1" vm="343">
        <f ca="1"/>
        <v>1.98</v>
      </c>
      <c r="AM31" s="1" vm="373">
        <f ca="1"/>
        <v>2.52</v>
      </c>
      <c r="AN31" s="1" vm="342">
        <f ca="1"/>
        <v>13.49</v>
      </c>
      <c r="AO31" s="1" vm="187">
        <f ca="1"/>
        <v>7.12</v>
      </c>
      <c r="AP31" s="1" vm="344">
        <f ca="1"/>
        <v>5.21</v>
      </c>
      <c r="AQ31" s="1" vm="346">
        <f ca="1"/>
        <v>10.27</v>
      </c>
      <c r="AR31" s="1" vm="347">
        <f ca="1"/>
        <v>10.75</v>
      </c>
      <c r="AS31" s="1" vm="349">
        <f ca="1"/>
        <v>13.23</v>
      </c>
      <c r="AT31" s="1" vm="350">
        <f ca="1"/>
        <v>14.6</v>
      </c>
      <c r="AU31" s="1" vm="353">
        <f ca="1"/>
        <v>73.45</v>
      </c>
      <c r="AV31" s="1" vm="359">
        <f ca="1"/>
        <v>2.3199999999999998</v>
      </c>
      <c r="AW31" s="1" vm="361">
        <f ca="1"/>
        <v>21.27</v>
      </c>
      <c r="AX31" s="1" vm="367">
        <f ca="1"/>
        <v>3.5</v>
      </c>
      <c r="AY31" s="1" vm="316">
        <f ca="1"/>
        <v>9.42</v>
      </c>
      <c r="AZ31" s="1" vm="370">
        <f ca="1"/>
        <v>30.76</v>
      </c>
      <c r="BA31" s="1" vm="374">
        <f ca="1"/>
        <v>9.36</v>
      </c>
      <c r="BB31" s="1" vm="375">
        <f ca="1"/>
        <v>11.47</v>
      </c>
      <c r="BC31" s="1" vm="238">
        <f ca="1"/>
        <v>5.97</v>
      </c>
      <c r="BD31" s="1" vm="379">
        <f ca="1"/>
        <v>6.28</v>
      </c>
      <c r="BE31" s="1" vm="89">
        <f ca="1"/>
        <v>1.59</v>
      </c>
      <c r="BF31" s="1" vm="381">
        <f ca="1"/>
        <v>16.18</v>
      </c>
      <c r="BG31" s="1" vm="383">
        <f ca="1"/>
        <v>6.98</v>
      </c>
      <c r="BH31" s="1" vm="369">
        <f ca="1"/>
        <v>13.68</v>
      </c>
      <c r="BI31" s="1" vm="376">
        <f ca="1"/>
        <v>5.72</v>
      </c>
      <c r="BJ31" s="1" vm="377">
        <f ca="1"/>
        <v>24.87</v>
      </c>
      <c r="BK31" s="1" vm="380">
        <f ca="1"/>
        <v>4.6100000000000003</v>
      </c>
      <c r="BL31" s="1" vm="363">
        <f ca="1"/>
        <v>5.99</v>
      </c>
      <c r="BM31" s="1" vm="339">
        <f ca="1"/>
        <v>177.79</v>
      </c>
      <c r="BN31" s="1" vm="340">
        <f ca="1"/>
        <v>64.08</v>
      </c>
      <c r="BO31" s="1" vm="67">
        <f ca="1"/>
        <v>37.75</v>
      </c>
      <c r="BP31" s="1" t="str">
        <v>0- Port Costs</v>
      </c>
      <c r="BT31" s="1" t="str">
        <v>0- Port Value</v>
      </c>
    </row>
    <row r="32" spans="1:72" hidden="1" outlineLevel="1" x14ac:dyDescent="0.3">
      <c r="A32" s="1">
        <f ca="1"/>
        <v>7</v>
      </c>
      <c r="B32" s="1" vm="384">
        <f ca="1"/>
        <v>44876</v>
      </c>
      <c r="C32" s="1" vm="385">
        <f ca="1"/>
        <v>62.07</v>
      </c>
      <c r="D32" s="1" vm="386">
        <f ca="1"/>
        <v>74.38</v>
      </c>
      <c r="E32" s="1" vm="387">
        <f ca="1"/>
        <v>31.32</v>
      </c>
      <c r="F32" s="1" vm="388">
        <f ca="1"/>
        <v>17.22</v>
      </c>
      <c r="G32" s="1" vm="389">
        <f ca="1"/>
        <v>32.590000000000003</v>
      </c>
      <c r="H32" s="1" t="str">
        <v>0 - BM Costs</v>
      </c>
      <c r="L32" s="1" t="str">
        <v>0 - BM Port</v>
      </c>
      <c r="N32" s="1" t="str">
        <v>0 - Port Assets</v>
      </c>
      <c r="O32" s="1" vm="406">
        <f ca="1"/>
        <v>10.17</v>
      </c>
      <c r="P32" s="1" vm="397">
        <f ca="1"/>
        <v>12.67</v>
      </c>
      <c r="Q32" s="1" vm="415">
        <f ca="1"/>
        <v>1.84</v>
      </c>
      <c r="R32" s="1" vm="409">
        <f ca="1"/>
        <v>6.91</v>
      </c>
      <c r="S32" s="1" vm="403">
        <f ca="1"/>
        <v>21.29</v>
      </c>
      <c r="T32" s="1" vm="216">
        <f ca="1"/>
        <v>1.91</v>
      </c>
      <c r="U32" s="1" vm="331">
        <f ca="1"/>
        <v>27.35</v>
      </c>
      <c r="V32" s="1" vm="408">
        <f ca="1"/>
        <v>3.67</v>
      </c>
      <c r="W32" s="1" vm="425">
        <f ca="1"/>
        <v>20.49</v>
      </c>
      <c r="X32" s="1" vm="420">
        <f ca="1"/>
        <v>8.82</v>
      </c>
      <c r="Y32" s="1" vm="412">
        <f ca="1"/>
        <v>3.6</v>
      </c>
      <c r="Z32" s="1" vm="413">
        <f ca="1"/>
        <v>9.56</v>
      </c>
      <c r="AA32" s="1" vm="393">
        <f ca="1"/>
        <v>6.41</v>
      </c>
      <c r="AB32" s="1" vm="400">
        <f ca="1"/>
        <v>1.78</v>
      </c>
      <c r="AC32" s="1" vm="91">
        <f ca="1"/>
        <v>2.2599999999999998</v>
      </c>
      <c r="AD32" s="1" vm="414">
        <f ca="1"/>
        <v>2.5499999999999998</v>
      </c>
      <c r="AE32" s="1" vm="271">
        <f ca="1"/>
        <v>1.1200000000000001</v>
      </c>
      <c r="AF32" s="1" vm="407">
        <f ca="1"/>
        <v>10.72</v>
      </c>
      <c r="AG32" s="1" vm="416">
        <f ca="1"/>
        <v>7.53</v>
      </c>
      <c r="AH32" s="1" vm="417">
        <f ca="1"/>
        <v>3.77</v>
      </c>
      <c r="AI32" s="1" vm="418">
        <f ca="1"/>
        <v>0.872</v>
      </c>
      <c r="AJ32" s="1" vm="404">
        <f ca="1"/>
        <v>33.64</v>
      </c>
      <c r="AK32" s="1" vm="410">
        <f ca="1"/>
        <v>2.96</v>
      </c>
      <c r="AL32" s="1" vm="358">
        <f ca="1"/>
        <v>1.83</v>
      </c>
      <c r="AM32" s="1" vm="421">
        <f ca="1"/>
        <v>2.91</v>
      </c>
      <c r="AN32" s="1" vm="394">
        <f ca="1"/>
        <v>12.51</v>
      </c>
      <c r="AO32" s="1" vm="395">
        <f ca="1"/>
        <v>8.5399999999999991</v>
      </c>
      <c r="AP32" s="1" vm="396">
        <f ca="1"/>
        <v>5.44</v>
      </c>
      <c r="AQ32" s="1" vm="398">
        <f ca="1"/>
        <v>10.38</v>
      </c>
      <c r="AR32" s="1" vm="399">
        <f ca="1"/>
        <v>11</v>
      </c>
      <c r="AS32" s="1" vm="401">
        <f ca="1"/>
        <v>13.85</v>
      </c>
      <c r="AT32" s="1" vm="402">
        <f ca="1"/>
        <v>14.65</v>
      </c>
      <c r="AU32" s="1" vm="405">
        <f ca="1"/>
        <v>73.430000000000007</v>
      </c>
      <c r="AV32" s="1" vm="321">
        <f ca="1"/>
        <v>2.4900000000000002</v>
      </c>
      <c r="AW32" s="1" vm="411">
        <f ca="1"/>
        <v>22.16</v>
      </c>
      <c r="AX32" s="1" vm="417">
        <f ca="1"/>
        <v>3.77</v>
      </c>
      <c r="AY32" s="1" vm="419">
        <f ca="1"/>
        <v>9.07</v>
      </c>
      <c r="AZ32" s="1" vm="101">
        <f ca="1"/>
        <v>32</v>
      </c>
      <c r="BA32" s="1" vm="316">
        <f ca="1"/>
        <v>9.42</v>
      </c>
      <c r="BB32" s="1" vm="158">
        <f ca="1"/>
        <v>11.3</v>
      </c>
      <c r="BC32" s="1" vm="424">
        <f ca="1"/>
        <v>6.02</v>
      </c>
      <c r="BD32" s="1" vm="357">
        <f ca="1"/>
        <v>6.38</v>
      </c>
      <c r="BE32" s="1" vm="255">
        <f ca="1"/>
        <v>1.66</v>
      </c>
      <c r="BF32" s="1" vm="427">
        <f ca="1"/>
        <v>16.38</v>
      </c>
      <c r="BG32" s="1" vm="428">
        <f ca="1"/>
        <v>7.02</v>
      </c>
      <c r="BH32" s="1" vm="77">
        <f ca="1"/>
        <v>13.79</v>
      </c>
      <c r="BI32" s="1" vm="422">
        <f ca="1"/>
        <v>9.14</v>
      </c>
      <c r="BJ32" s="1" vm="423">
        <f ca="1"/>
        <v>25.41</v>
      </c>
      <c r="BK32" s="1" vm="426">
        <f ca="1"/>
        <v>4.67</v>
      </c>
      <c r="BL32" s="1" vm="85">
        <f ca="1"/>
        <v>5.83</v>
      </c>
      <c r="BM32" s="1" vm="390">
        <f ca="1"/>
        <v>178.19</v>
      </c>
      <c r="BN32" s="1" vm="391">
        <f ca="1"/>
        <v>64.98</v>
      </c>
      <c r="BO32" s="1" vm="392">
        <f ca="1"/>
        <v>38.36</v>
      </c>
      <c r="BP32" s="1" t="str">
        <v>0- Port Costs</v>
      </c>
      <c r="BT32" s="1" t="str">
        <v>0- Port Value</v>
      </c>
    </row>
    <row r="33" spans="1:72" hidden="1" outlineLevel="1" x14ac:dyDescent="0.3">
      <c r="A33" s="1">
        <f ca="1"/>
        <v>8</v>
      </c>
      <c r="B33" s="1" vm="429">
        <f ca="1"/>
        <v>44875</v>
      </c>
      <c r="C33" s="1" vm="430">
        <f ca="1"/>
        <v>60.67</v>
      </c>
      <c r="D33" s="1" vm="431">
        <f ca="1"/>
        <v>72.239999999999995</v>
      </c>
      <c r="E33" s="1" vm="432">
        <f ca="1"/>
        <v>30.54</v>
      </c>
      <c r="F33" s="1" vm="433">
        <f ca="1"/>
        <v>16.7</v>
      </c>
      <c r="G33" s="1" vm="434">
        <f ca="1"/>
        <v>31.54</v>
      </c>
      <c r="H33" s="1" t="str">
        <v>0 - BM Costs</v>
      </c>
      <c r="L33" s="1" t="str">
        <v>0 - BM Port</v>
      </c>
      <c r="N33" s="1" t="str">
        <v>0 - Port Assets</v>
      </c>
      <c r="O33" s="1" vm="448">
        <f ca="1"/>
        <v>10.49</v>
      </c>
      <c r="P33" s="1" vm="296">
        <f ca="1"/>
        <v>12.65</v>
      </c>
      <c r="Q33" s="1" vm="147">
        <f ca="1"/>
        <v>1.67</v>
      </c>
      <c r="R33" s="1" vm="449">
        <f ca="1"/>
        <v>6.57</v>
      </c>
      <c r="S33" s="1" vm="445">
        <f ca="1"/>
        <v>20.9</v>
      </c>
      <c r="T33" s="1" vm="216">
        <f ca="1"/>
        <v>1.91</v>
      </c>
      <c r="U33" s="1" vm="473">
        <f ca="1"/>
        <v>27.43</v>
      </c>
      <c r="V33" s="1" vm="112">
        <f ca="1"/>
        <v>3.89</v>
      </c>
      <c r="W33" s="1" vm="469">
        <f ca="1"/>
        <v>21.87</v>
      </c>
      <c r="X33" s="1" vm="440">
        <f ca="1"/>
        <v>8.68</v>
      </c>
      <c r="Y33" s="1" vm="453">
        <f ca="1"/>
        <v>3.56</v>
      </c>
      <c r="Z33" s="1" vm="455">
        <f ca="1"/>
        <v>8.81</v>
      </c>
      <c r="AA33" s="1" vm="438">
        <f ca="1"/>
        <v>5.79</v>
      </c>
      <c r="AB33" s="1" vm="442">
        <f ca="1"/>
        <v>1.87</v>
      </c>
      <c r="AC33" s="1" vm="451">
        <f ca="1"/>
        <v>2.42</v>
      </c>
      <c r="AD33" s="1" vm="456">
        <f ca="1"/>
        <v>2.56</v>
      </c>
      <c r="AE33" s="1" vm="463">
        <f ca="1"/>
        <v>1.19</v>
      </c>
      <c r="AF33" s="1" vm="448">
        <f ca="1"/>
        <v>10.49</v>
      </c>
      <c r="AG33" s="1" vm="457">
        <f ca="1"/>
        <v>7.17</v>
      </c>
      <c r="AH33" s="1" vm="356">
        <f ca="1"/>
        <v>3.7</v>
      </c>
      <c r="AI33" s="1" vm="459">
        <f ca="1"/>
        <v>0.86</v>
      </c>
      <c r="AJ33" s="1" vm="446">
        <f ca="1"/>
        <v>33.369999999999997</v>
      </c>
      <c r="AK33" s="1" vm="450">
        <f ca="1"/>
        <v>3.36</v>
      </c>
      <c r="AL33" s="1" vm="208">
        <f ca="1"/>
        <v>1.51</v>
      </c>
      <c r="AM33" s="1" vm="421">
        <f ca="1"/>
        <v>2.91</v>
      </c>
      <c r="AN33" s="1" vm="439">
        <f ca="1"/>
        <v>9.73</v>
      </c>
      <c r="AO33" s="1" vm="440">
        <f ca="1"/>
        <v>8.68</v>
      </c>
      <c r="AP33" s="1" vm="241">
        <f ca="1"/>
        <v>5.31</v>
      </c>
      <c r="AQ33" s="1" vm="218">
        <f ca="1"/>
        <v>10.07</v>
      </c>
      <c r="AR33" s="1" vm="441">
        <f ca="1"/>
        <v>11.58</v>
      </c>
      <c r="AS33" s="1" vm="443">
        <f ca="1"/>
        <v>13.58</v>
      </c>
      <c r="AT33" s="1" vm="444">
        <f ca="1"/>
        <v>14.43</v>
      </c>
      <c r="AU33" s="1" vm="447">
        <f ca="1"/>
        <v>84.75</v>
      </c>
      <c r="AV33" s="1" vm="307">
        <f ca="1"/>
        <v>2.4700000000000002</v>
      </c>
      <c r="AW33" s="1" vm="452">
        <f ca="1"/>
        <v>21.82</v>
      </c>
      <c r="AX33" s="1" vm="458">
        <f ca="1"/>
        <v>3.03</v>
      </c>
      <c r="AY33" s="1" vm="460">
        <f ca="1"/>
        <v>8</v>
      </c>
      <c r="AZ33" s="1" vm="462">
        <f ca="1"/>
        <v>30.81</v>
      </c>
      <c r="BA33" s="1" vm="464">
        <f ca="1"/>
        <v>8.9700000000000006</v>
      </c>
      <c r="BB33" s="1" vm="465">
        <f ca="1"/>
        <v>10.57</v>
      </c>
      <c r="BC33" s="1" vm="468">
        <f ca="1"/>
        <v>5.28</v>
      </c>
      <c r="BD33" s="1" vm="470">
        <f ca="1"/>
        <v>8.36</v>
      </c>
      <c r="BE33" s="1" vm="245">
        <f ca="1"/>
        <v>1.55</v>
      </c>
      <c r="BF33" s="1" vm="472">
        <f ca="1"/>
        <v>16.29</v>
      </c>
      <c r="BG33" s="1" vm="154">
        <f ca="1"/>
        <v>6.65</v>
      </c>
      <c r="BH33" s="1" vm="461">
        <f ca="1"/>
        <v>12.66</v>
      </c>
      <c r="BI33" s="1" vm="466">
        <f ca="1"/>
        <v>9.09</v>
      </c>
      <c r="BJ33" s="1" vm="467">
        <f ca="1"/>
        <v>23.94</v>
      </c>
      <c r="BK33" s="1" vm="471">
        <f ca="1"/>
        <v>4.42</v>
      </c>
      <c r="BL33" s="1" vm="454">
        <f ca="1"/>
        <v>5.56</v>
      </c>
      <c r="BM33" s="1" vm="435">
        <f ca="1"/>
        <v>172.32</v>
      </c>
      <c r="BN33" s="1" vm="436">
        <f ca="1"/>
        <v>65.37</v>
      </c>
      <c r="BO33" s="1" vm="437">
        <f ca="1"/>
        <v>38.82</v>
      </c>
      <c r="BP33" s="1" t="str">
        <v>0- Port Costs</v>
      </c>
      <c r="BT33" s="1" t="str">
        <v>0- Port Value</v>
      </c>
    </row>
    <row r="34" spans="1:72" hidden="1" outlineLevel="1" x14ac:dyDescent="0.3">
      <c r="A34" s="1">
        <f ca="1"/>
        <v>9</v>
      </c>
      <c r="B34" s="1" vm="474">
        <f ca="1"/>
        <v>44874</v>
      </c>
      <c r="C34" s="1" vm="475">
        <f ca="1"/>
        <v>60.35</v>
      </c>
      <c r="D34" s="1" vm="476">
        <f ca="1"/>
        <v>71.67</v>
      </c>
      <c r="E34" s="1" vm="477">
        <f ca="1"/>
        <v>30.17</v>
      </c>
      <c r="F34" s="1" vm="478">
        <f ca="1"/>
        <v>16.559999999999999</v>
      </c>
      <c r="G34" s="1" vm="479">
        <f ca="1"/>
        <v>31.34</v>
      </c>
      <c r="H34" s="1" t="str">
        <v>0 - BM Costs</v>
      </c>
      <c r="L34" s="1" t="str">
        <v>0 - BM Port</v>
      </c>
      <c r="N34" s="1" t="str">
        <v>0 - Port Assets</v>
      </c>
      <c r="O34" s="1" vm="494">
        <f ca="1"/>
        <v>10.3</v>
      </c>
      <c r="P34" s="1" vm="487">
        <f ca="1"/>
        <v>12.4</v>
      </c>
      <c r="Q34" s="1" vm="502">
        <f ca="1"/>
        <v>1.74</v>
      </c>
      <c r="R34" s="1" vm="497">
        <f ca="1"/>
        <v>5.98</v>
      </c>
      <c r="S34" s="1" vm="492">
        <f ca="1"/>
        <v>18.77</v>
      </c>
      <c r="T34" s="1" vm="498">
        <f ca="1"/>
        <v>2</v>
      </c>
      <c r="U34" s="1" vm="518">
        <f ca="1"/>
        <v>25.96</v>
      </c>
      <c r="V34" s="1" vm="496">
        <f ca="1"/>
        <v>5.45</v>
      </c>
      <c r="W34" s="1" vm="512">
        <f ca="1"/>
        <v>20.29</v>
      </c>
      <c r="X34" s="1" vm="508">
        <f ca="1"/>
        <v>7.46</v>
      </c>
      <c r="Y34" s="1" vm="84">
        <f ca="1"/>
        <v>3.31</v>
      </c>
      <c r="Z34" s="1" vm="501">
        <f ca="1"/>
        <v>8.43</v>
      </c>
      <c r="AA34" s="1" vm="241">
        <f ca="1"/>
        <v>5.31</v>
      </c>
      <c r="AB34" s="1" vm="490">
        <f ca="1"/>
        <v>1.79</v>
      </c>
      <c r="AC34" s="1" vm="359">
        <f ca="1"/>
        <v>2.3199999999999998</v>
      </c>
      <c r="AD34" s="1" vm="359">
        <f ca="1"/>
        <v>2.3199999999999998</v>
      </c>
      <c r="AE34" s="1" vm="463">
        <f ca="1"/>
        <v>1.19</v>
      </c>
      <c r="AF34" s="1" vm="495">
        <f ca="1"/>
        <v>9.4</v>
      </c>
      <c r="AG34" s="1" vm="503">
        <f ca="1"/>
        <v>6.24</v>
      </c>
      <c r="AH34" s="1" vm="517">
        <f ca="1"/>
        <v>3.35</v>
      </c>
      <c r="AI34" s="1" vm="505">
        <f ca="1"/>
        <v>0.95050000000000001</v>
      </c>
      <c r="AJ34" s="1" vm="370">
        <f ca="1"/>
        <v>30.76</v>
      </c>
      <c r="AK34" s="1" vm="499">
        <f ca="1"/>
        <v>3.21</v>
      </c>
      <c r="AL34" s="1" vm="484">
        <f ca="1"/>
        <v>1.56</v>
      </c>
      <c r="AM34" s="1" vm="451">
        <f ca="1"/>
        <v>2.42</v>
      </c>
      <c r="AN34" s="1" vm="483">
        <f ca="1"/>
        <v>8.6300000000000008</v>
      </c>
      <c r="AO34" s="1" vm="485">
        <f ca="1"/>
        <v>8.06</v>
      </c>
      <c r="AP34" s="1" vm="486">
        <f ca="1"/>
        <v>4.62</v>
      </c>
      <c r="AQ34" s="1" vm="488">
        <f ca="1"/>
        <v>9.3800000000000008</v>
      </c>
      <c r="AR34" s="1" vm="489">
        <f ca="1"/>
        <v>10.06</v>
      </c>
      <c r="AS34" s="1" vm="296">
        <f ca="1"/>
        <v>12.65</v>
      </c>
      <c r="AT34" s="1" vm="491">
        <f ca="1"/>
        <v>13.7</v>
      </c>
      <c r="AU34" s="1" vm="493">
        <f ca="1"/>
        <v>77</v>
      </c>
      <c r="AV34" s="1" vm="373">
        <f ca="1"/>
        <v>2.52</v>
      </c>
      <c r="AW34" s="1" vm="500">
        <f ca="1"/>
        <v>22.06</v>
      </c>
      <c r="AX34" s="1" vm="504">
        <f ca="1"/>
        <v>2.625</v>
      </c>
      <c r="AY34" s="1" vm="295">
        <f ca="1"/>
        <v>7.6</v>
      </c>
      <c r="AZ34" s="1" vm="507">
        <f ca="1"/>
        <v>31.68</v>
      </c>
      <c r="BA34" s="1" vm="509">
        <f ca="1"/>
        <v>8.1999999999999993</v>
      </c>
      <c r="BB34" s="1" vm="251">
        <f ca="1"/>
        <v>9.7799999999999994</v>
      </c>
      <c r="BC34" s="1" vm="511">
        <f ca="1"/>
        <v>4.63</v>
      </c>
      <c r="BD34" s="1" vm="513">
        <f ca="1"/>
        <v>6.45</v>
      </c>
      <c r="BE34" s="1" vm="515">
        <f ca="1"/>
        <v>1.26</v>
      </c>
      <c r="BF34" s="1" vm="516">
        <f ca="1"/>
        <v>15.81</v>
      </c>
      <c r="BG34" s="1" vm="519">
        <f ca="1"/>
        <v>6.4</v>
      </c>
      <c r="BH34" s="1" vm="506">
        <f ca="1"/>
        <v>11.72</v>
      </c>
      <c r="BI34" s="1" vm="395">
        <f ca="1"/>
        <v>8.5399999999999991</v>
      </c>
      <c r="BJ34" s="1" vm="510">
        <f ca="1"/>
        <v>21.9</v>
      </c>
      <c r="BK34" s="1" vm="514">
        <f ca="1"/>
        <v>4.2300000000000004</v>
      </c>
      <c r="BL34" s="1" vm="380">
        <f ca="1"/>
        <v>4.6100000000000003</v>
      </c>
      <c r="BM34" s="1" vm="480">
        <f ca="1"/>
        <v>164.01</v>
      </c>
      <c r="BN34" s="1" vm="481">
        <f ca="1"/>
        <v>63.25</v>
      </c>
      <c r="BO34" s="1" vm="482">
        <f ca="1"/>
        <v>37.200000000000003</v>
      </c>
      <c r="BP34" s="1" t="str">
        <v>0- Port Costs</v>
      </c>
      <c r="BT34" s="1" t="str">
        <v>0- Port Value</v>
      </c>
    </row>
    <row r="35" spans="1:72" hidden="1" outlineLevel="1" x14ac:dyDescent="0.3">
      <c r="A35" s="1">
        <f ca="1"/>
        <v>10</v>
      </c>
      <c r="B35" s="1" vm="520">
        <f ca="1"/>
        <v>44873</v>
      </c>
      <c r="C35" s="1" vm="521">
        <f ca="1"/>
        <v>62.61</v>
      </c>
      <c r="D35" s="1" vm="522">
        <f ca="1"/>
        <v>74.47</v>
      </c>
      <c r="E35" s="1" vm="523">
        <f ca="1"/>
        <v>31.21</v>
      </c>
      <c r="F35" s="1" vm="524">
        <f ca="1"/>
        <v>17.23</v>
      </c>
      <c r="G35" s="1" vm="525">
        <f ca="1"/>
        <v>32.409999999999997</v>
      </c>
      <c r="H35" s="1" t="str">
        <v>0 - BM Costs</v>
      </c>
      <c r="L35" s="1" t="str">
        <v>0 - BM Port</v>
      </c>
      <c r="N35" s="1" t="str">
        <v>0 - Port Assets</v>
      </c>
      <c r="O35" s="1" vm="251">
        <f ca="1"/>
        <v>9.7799999999999994</v>
      </c>
      <c r="P35" s="1" vm="534">
        <f ca="1"/>
        <v>12.58</v>
      </c>
      <c r="Q35" s="1" vm="216">
        <f ca="1"/>
        <v>1.91</v>
      </c>
      <c r="R35" s="1" vm="543">
        <f ca="1"/>
        <v>6.1</v>
      </c>
      <c r="S35" s="1" vm="539">
        <f ca="1"/>
        <v>19.77</v>
      </c>
      <c r="T35" s="1" vm="498">
        <f ca="1"/>
        <v>2</v>
      </c>
      <c r="U35" s="1" vm="563">
        <f ca="1"/>
        <v>26.84</v>
      </c>
      <c r="V35" s="1" vm="454">
        <f ca="1"/>
        <v>5.56</v>
      </c>
      <c r="W35" s="1" vm="560">
        <f ca="1"/>
        <v>19.55</v>
      </c>
      <c r="X35" s="1" vm="555">
        <f ca="1"/>
        <v>8.1199999999999992</v>
      </c>
      <c r="Y35" s="1" vm="548">
        <f ca="1"/>
        <v>3.64</v>
      </c>
      <c r="Z35" s="1" vm="550">
        <f ca="1"/>
        <v>8.5500000000000007</v>
      </c>
      <c r="AA35" s="1" vm="529">
        <f ca="1"/>
        <v>5.76</v>
      </c>
      <c r="AB35" s="1" vm="536">
        <f ca="1"/>
        <v>1.94</v>
      </c>
      <c r="AC35" s="1" vm="546">
        <f ca="1"/>
        <v>2.4500000000000002</v>
      </c>
      <c r="AD35" s="1" vm="456">
        <f ca="1"/>
        <v>2.56</v>
      </c>
      <c r="AE35" s="1" vm="161">
        <f ca="1"/>
        <v>1.06</v>
      </c>
      <c r="AF35" s="1" vm="542">
        <f ca="1"/>
        <v>9.6</v>
      </c>
      <c r="AG35" s="1" vm="71">
        <f ca="1"/>
        <v>6.82</v>
      </c>
      <c r="AH35" s="1" vm="362">
        <f ca="1"/>
        <v>3.48</v>
      </c>
      <c r="AI35" s="1" vm="551">
        <f ca="1"/>
        <v>0.96309999999999996</v>
      </c>
      <c r="AJ35" s="1" vm="540">
        <f ca="1"/>
        <v>32.39</v>
      </c>
      <c r="AK35" s="1" vm="545">
        <f ca="1"/>
        <v>3.46</v>
      </c>
      <c r="AL35" s="1" vm="531">
        <f ca="1"/>
        <v>1.58</v>
      </c>
      <c r="AM35" s="1" vm="556">
        <f ca="1"/>
        <v>2.64</v>
      </c>
      <c r="AN35" s="1" vm="530">
        <f ca="1"/>
        <v>8.11</v>
      </c>
      <c r="AO35" s="1" vm="532">
        <f ca="1"/>
        <v>8.02</v>
      </c>
      <c r="AP35" s="1" vm="533">
        <f ca="1"/>
        <v>5</v>
      </c>
      <c r="AQ35" s="1" vm="535">
        <f ca="1"/>
        <v>9.31</v>
      </c>
      <c r="AR35" s="1" vm="494">
        <f ca="1"/>
        <v>10.3</v>
      </c>
      <c r="AS35" s="1" vm="537">
        <f ca="1"/>
        <v>12.93</v>
      </c>
      <c r="AT35" s="1" vm="538">
        <f ca="1"/>
        <v>14.52</v>
      </c>
      <c r="AU35" s="1" vm="541">
        <f ca="1"/>
        <v>78.510000000000005</v>
      </c>
      <c r="AV35" s="1" vm="544">
        <f ca="1"/>
        <v>2.87</v>
      </c>
      <c r="AW35" s="1" vm="547">
        <f ca="1"/>
        <v>22.21</v>
      </c>
      <c r="AX35" s="1" vm="88">
        <f ca="1"/>
        <v>2.94</v>
      </c>
      <c r="AY35" s="1" vm="552">
        <f ca="1"/>
        <v>7.95</v>
      </c>
      <c r="AZ35" s="1" vm="554">
        <f ca="1"/>
        <v>32.36</v>
      </c>
      <c r="BA35" s="1" vm="557">
        <f ca="1"/>
        <v>8.4</v>
      </c>
      <c r="BB35" s="1" vm="346">
        <f ca="1"/>
        <v>10.27</v>
      </c>
      <c r="BC35" s="1" vm="380">
        <f ca="1"/>
        <v>4.6100000000000003</v>
      </c>
      <c r="BD35" s="1" vm="111">
        <f ca="1"/>
        <v>6.56</v>
      </c>
      <c r="BE35" s="1" vm="153">
        <f ca="1"/>
        <v>1.39</v>
      </c>
      <c r="BF35" s="1" vm="562">
        <f ca="1"/>
        <v>16.82</v>
      </c>
      <c r="BG35" s="1" vm="564">
        <f ca="1"/>
        <v>6.88</v>
      </c>
      <c r="BH35" s="1" vm="553">
        <f ca="1"/>
        <v>12.92</v>
      </c>
      <c r="BI35" s="1" vm="558">
        <f ca="1"/>
        <v>8.94</v>
      </c>
      <c r="BJ35" s="1" vm="559">
        <f ca="1"/>
        <v>22.77</v>
      </c>
      <c r="BK35" s="1" vm="561">
        <f ca="1"/>
        <v>4.54</v>
      </c>
      <c r="BL35" s="1" vm="549">
        <f ca="1"/>
        <v>4.96</v>
      </c>
      <c r="BM35" s="1" vm="526">
        <f ca="1"/>
        <v>168.79</v>
      </c>
      <c r="BN35" s="1" vm="527">
        <f ca="1"/>
        <v>63.34</v>
      </c>
      <c r="BO35" s="1" vm="528">
        <f ca="1"/>
        <v>37.44</v>
      </c>
      <c r="BP35" s="1" t="str">
        <v>0- Port Costs</v>
      </c>
      <c r="BT35" s="1" t="str">
        <v>0- Port Value</v>
      </c>
    </row>
    <row r="36" spans="1:72" hidden="1" outlineLevel="1" x14ac:dyDescent="0.3">
      <c r="A36" s="1">
        <f ca="1"/>
        <v>11</v>
      </c>
      <c r="B36" s="1" vm="565">
        <f ca="1"/>
        <v>44872</v>
      </c>
      <c r="C36" s="1" vm="566">
        <f ca="1"/>
        <v>63.16</v>
      </c>
      <c r="D36" s="1" vm="567">
        <f ca="1"/>
        <v>76.56</v>
      </c>
      <c r="E36" s="1" vm="568">
        <f ca="1"/>
        <v>32.04</v>
      </c>
      <c r="F36" s="1" vm="569">
        <f ca="1"/>
        <v>17.760000000000002</v>
      </c>
      <c r="G36" s="1" vm="446">
        <f ca="1"/>
        <v>33.369999999999997</v>
      </c>
      <c r="H36" s="1" t="str">
        <v>0 - BM Costs</v>
      </c>
      <c r="L36" s="1" t="str">
        <v>0 - BM Port</v>
      </c>
      <c r="N36" s="1" t="str">
        <v>0 - Port Assets</v>
      </c>
      <c r="O36" s="1" vm="585">
        <f ca="1"/>
        <v>9.89</v>
      </c>
      <c r="P36" s="1" vm="578">
        <f ca="1"/>
        <v>12.56</v>
      </c>
      <c r="Q36" s="1" vm="258">
        <f ca="1"/>
        <v>1.97</v>
      </c>
      <c r="R36" s="1" vm="588">
        <f ca="1"/>
        <v>6.61</v>
      </c>
      <c r="S36" s="1" vm="582">
        <f ca="1"/>
        <v>19.48</v>
      </c>
      <c r="T36" s="1" vm="498">
        <f ca="1"/>
        <v>2</v>
      </c>
      <c r="U36" s="1" vm="612">
        <f ca="1"/>
        <v>27.24</v>
      </c>
      <c r="V36" s="1" vm="587">
        <f ca="1"/>
        <v>5.43</v>
      </c>
      <c r="W36" s="1" vm="607">
        <f ca="1"/>
        <v>19.670000000000002</v>
      </c>
      <c r="X36" s="1" vm="601">
        <f ca="1"/>
        <v>8.18</v>
      </c>
      <c r="Y36" s="1" vm="412">
        <f ca="1"/>
        <v>3.6</v>
      </c>
      <c r="Z36" s="1" vm="594">
        <f ca="1"/>
        <v>8.3800000000000008</v>
      </c>
      <c r="AA36" s="1" vm="573">
        <f ca="1"/>
        <v>6.01</v>
      </c>
      <c r="AB36" s="1" vm="536">
        <f ca="1"/>
        <v>1.94</v>
      </c>
      <c r="AC36" s="1" vm="591">
        <f ca="1"/>
        <v>2.5299999999999998</v>
      </c>
      <c r="AD36" s="1" vm="595">
        <f ca="1"/>
        <v>2.5</v>
      </c>
      <c r="AE36" s="1" vm="602">
        <f ca="1"/>
        <v>1.1399999999999999</v>
      </c>
      <c r="AF36" s="1" vm="586">
        <f ca="1"/>
        <v>9.59</v>
      </c>
      <c r="AG36" s="1" vm="596">
        <f ca="1"/>
        <v>6.84</v>
      </c>
      <c r="AH36" s="1" vm="611">
        <f ca="1"/>
        <v>3.71</v>
      </c>
      <c r="AI36" s="1" vm="597">
        <f ca="1"/>
        <v>1.03</v>
      </c>
      <c r="AJ36" s="1" vm="583">
        <f ca="1"/>
        <v>31.04</v>
      </c>
      <c r="AK36" s="1" vm="590">
        <f ca="1"/>
        <v>3.47</v>
      </c>
      <c r="AL36" s="1" vm="575">
        <f ca="1"/>
        <v>1.69</v>
      </c>
      <c r="AM36" s="1" vm="556">
        <f ca="1"/>
        <v>2.64</v>
      </c>
      <c r="AN36" s="1" vm="574">
        <f ca="1"/>
        <v>8.32</v>
      </c>
      <c r="AO36" s="1" vm="576">
        <f ca="1"/>
        <v>7.68</v>
      </c>
      <c r="AP36" s="1" vm="577">
        <f ca="1"/>
        <v>4.99</v>
      </c>
      <c r="AQ36" s="1" vm="579">
        <f ca="1"/>
        <v>9.0299999999999994</v>
      </c>
      <c r="AR36" s="1" vm="274">
        <f ca="1"/>
        <v>10.29</v>
      </c>
      <c r="AS36" s="1" vm="580">
        <f ca="1"/>
        <v>12.82</v>
      </c>
      <c r="AT36" s="1" vm="581">
        <f ca="1"/>
        <v>14.7</v>
      </c>
      <c r="AU36" s="1" vm="584">
        <f ca="1"/>
        <v>77.89</v>
      </c>
      <c r="AV36" s="1" vm="589">
        <f ca="1"/>
        <v>2.9</v>
      </c>
      <c r="AW36" s="1" vm="592">
        <f ca="1"/>
        <v>20.61</v>
      </c>
      <c r="AX36" s="1" vm="589">
        <f ca="1"/>
        <v>2.9</v>
      </c>
      <c r="AY36" s="1" vm="598">
        <f ca="1"/>
        <v>8.26</v>
      </c>
      <c r="AZ36" s="1" vm="600">
        <f ca="1"/>
        <v>31.06</v>
      </c>
      <c r="BA36" s="1" vm="594">
        <f ca="1"/>
        <v>8.3800000000000008</v>
      </c>
      <c r="BB36" s="1" vm="603">
        <f ca="1"/>
        <v>10.16</v>
      </c>
      <c r="BC36" s="1" vm="606">
        <f ca="1"/>
        <v>4.5599999999999996</v>
      </c>
      <c r="BD36" s="1" vm="608">
        <f ca="1"/>
        <v>5.82</v>
      </c>
      <c r="BE36" s="1" vm="280">
        <f ca="1"/>
        <v>1.43</v>
      </c>
      <c r="BF36" s="1" vm="610">
        <f ca="1"/>
        <v>17.3</v>
      </c>
      <c r="BG36" s="1" vm="596">
        <f ca="1"/>
        <v>6.84</v>
      </c>
      <c r="BH36" s="1" vm="599">
        <f ca="1"/>
        <v>13.51</v>
      </c>
      <c r="BI36" s="1" vm="604">
        <f ca="1"/>
        <v>8.4700000000000006</v>
      </c>
      <c r="BJ36" s="1" vm="605">
        <f ca="1"/>
        <v>21.58</v>
      </c>
      <c r="BK36" s="1" vm="609">
        <f ca="1"/>
        <v>4.5199999999999996</v>
      </c>
      <c r="BL36" s="1" vm="593">
        <f ca="1"/>
        <v>5.27</v>
      </c>
      <c r="BM36" s="1" vm="570">
        <f ca="1"/>
        <v>169.13</v>
      </c>
      <c r="BN36" s="1" vm="571">
        <f ca="1"/>
        <v>63.13</v>
      </c>
      <c r="BO36" s="1" vm="572">
        <f ca="1"/>
        <v>37.4</v>
      </c>
      <c r="BP36" s="1" t="str">
        <v>0- Port Costs</v>
      </c>
      <c r="BT36" s="1" t="str">
        <v>0- Port Value</v>
      </c>
    </row>
    <row r="37" spans="1:72" hidden="1" outlineLevel="1" x14ac:dyDescent="0.3">
      <c r="A37" s="1">
        <f ca="1"/>
        <v>12</v>
      </c>
      <c r="B37" s="1" vm="613">
        <f ca="1"/>
        <v>44869</v>
      </c>
      <c r="C37" s="1" vm="614">
        <f ca="1"/>
        <v>64.88</v>
      </c>
      <c r="D37" s="1" vm="615">
        <f ca="1"/>
        <v>76.819999999999993</v>
      </c>
      <c r="E37" s="1" vm="616">
        <f ca="1"/>
        <v>32.21</v>
      </c>
      <c r="F37" s="1" vm="617">
        <f ca="1"/>
        <v>17.86</v>
      </c>
      <c r="G37" s="1" vm="618">
        <f ca="1"/>
        <v>33.47</v>
      </c>
      <c r="H37" s="1" t="str">
        <v>0 - BM Costs</v>
      </c>
      <c r="L37" s="1" t="str">
        <v>0 - BM Port</v>
      </c>
      <c r="N37" s="1" t="str">
        <v>0 - Port Assets</v>
      </c>
      <c r="O37" s="1" vm="630">
        <f ca="1"/>
        <v>10.44</v>
      </c>
      <c r="P37" s="1" vm="623">
        <f ca="1"/>
        <v>12.57</v>
      </c>
      <c r="Q37" s="1" vm="498">
        <f ca="1"/>
        <v>2</v>
      </c>
      <c r="R37" s="1" vm="633">
        <f ca="1"/>
        <v>6.81</v>
      </c>
      <c r="S37" s="1" vm="627">
        <f ca="1"/>
        <v>19.25</v>
      </c>
      <c r="T37" s="1" vm="634">
        <f ca="1"/>
        <v>1.96</v>
      </c>
      <c r="U37" s="1" vm="653">
        <f ca="1"/>
        <v>25.66</v>
      </c>
      <c r="V37" s="1" vm="632">
        <f ca="1"/>
        <v>5.49</v>
      </c>
      <c r="W37" s="1" vm="649">
        <f ca="1"/>
        <v>19.690000000000001</v>
      </c>
      <c r="X37" s="1" vm="532">
        <f ca="1"/>
        <v>8.02</v>
      </c>
      <c r="Y37" s="1" vm="637">
        <f ca="1"/>
        <v>3.54</v>
      </c>
      <c r="Z37" s="1" vm="639">
        <f ca="1"/>
        <v>8.23</v>
      </c>
      <c r="AA37" s="1" vm="169">
        <f ca="1"/>
        <v>6.53</v>
      </c>
      <c r="AB37" s="1" vm="263">
        <f ca="1"/>
        <v>2.23</v>
      </c>
      <c r="AC37" s="1" vm="591">
        <f ca="1"/>
        <v>2.5299999999999998</v>
      </c>
      <c r="AD37" s="1" vm="640">
        <f ca="1"/>
        <v>2.58</v>
      </c>
      <c r="AE37" s="1" vm="602">
        <f ca="1"/>
        <v>1.1399999999999999</v>
      </c>
      <c r="AF37" s="1" vm="631">
        <f ca="1"/>
        <v>9.57</v>
      </c>
      <c r="AG37" s="1" vm="641">
        <f ca="1"/>
        <v>6.97</v>
      </c>
      <c r="AH37" s="1" vm="652">
        <f ca="1"/>
        <v>3.76</v>
      </c>
      <c r="AI37" s="1" vm="642">
        <f ca="1"/>
        <v>1.04</v>
      </c>
      <c r="AJ37" s="1" vm="628">
        <f ca="1"/>
        <v>33.479999999999997</v>
      </c>
      <c r="AK37" s="1" vm="84">
        <f ca="1"/>
        <v>3.31</v>
      </c>
      <c r="AL37" s="1" vm="162">
        <f ca="1"/>
        <v>1.88</v>
      </c>
      <c r="AM37" s="1" vm="644">
        <f ca="1"/>
        <v>2.59</v>
      </c>
      <c r="AN37" s="1" vm="319">
        <f ca="1"/>
        <v>8.3000000000000007</v>
      </c>
      <c r="AO37" s="1" vm="622">
        <f ca="1"/>
        <v>7.9</v>
      </c>
      <c r="AP37" s="1" vm="150">
        <f ca="1"/>
        <v>4.92</v>
      </c>
      <c r="AQ37" s="1" vm="624">
        <f ca="1"/>
        <v>9.34</v>
      </c>
      <c r="AR37" s="1" vm="625">
        <f ca="1"/>
        <v>10.35</v>
      </c>
      <c r="AS37" s="1" vm="189">
        <f ca="1"/>
        <v>12.7</v>
      </c>
      <c r="AT37" s="1" vm="626">
        <f ca="1"/>
        <v>14.83</v>
      </c>
      <c r="AU37" s="1" vm="629">
        <f ca="1"/>
        <v>79.84</v>
      </c>
      <c r="AV37" s="1" vm="635">
        <f ca="1"/>
        <v>2.98</v>
      </c>
      <c r="AW37" s="1" vm="636">
        <f ca="1"/>
        <v>20.59</v>
      </c>
      <c r="AX37" s="1" vm="88">
        <f ca="1"/>
        <v>2.94</v>
      </c>
      <c r="AY37" s="1" vm="639">
        <f ca="1"/>
        <v>8.23</v>
      </c>
      <c r="AZ37" s="1" vm="370">
        <f ca="1"/>
        <v>30.76</v>
      </c>
      <c r="BA37" s="1" vm="594">
        <f ca="1"/>
        <v>8.3800000000000008</v>
      </c>
      <c r="BB37" s="1" vm="645">
        <f ca="1"/>
        <v>11.28</v>
      </c>
      <c r="BC37" s="1" vm="648">
        <f ca="1"/>
        <v>5.15</v>
      </c>
      <c r="BD37" s="1" vm="150">
        <f ca="1"/>
        <v>4.92</v>
      </c>
      <c r="BE37" s="1" vm="650">
        <f ca="1"/>
        <v>1.47</v>
      </c>
      <c r="BF37" s="1" vm="651">
        <f ca="1"/>
        <v>16.95</v>
      </c>
      <c r="BG37" s="1" vm="654">
        <f ca="1"/>
        <v>6.95</v>
      </c>
      <c r="BH37" s="1" vm="643">
        <f ca="1"/>
        <v>13.25</v>
      </c>
      <c r="BI37" s="1" vm="646">
        <f ca="1"/>
        <v>8.52</v>
      </c>
      <c r="BJ37" s="1" vm="647">
        <f ca="1"/>
        <v>22.15</v>
      </c>
      <c r="BK37" s="1" vm="279">
        <f ca="1"/>
        <v>4.38</v>
      </c>
      <c r="BL37" s="1" vm="638">
        <f ca="1"/>
        <v>5.16</v>
      </c>
      <c r="BM37" s="1" vm="619">
        <f ca="1"/>
        <v>165.69</v>
      </c>
      <c r="BN37" s="1" vm="620">
        <f ca="1"/>
        <v>63.01</v>
      </c>
      <c r="BO37" s="1" vm="621">
        <f ca="1"/>
        <v>37.08</v>
      </c>
      <c r="BP37" s="1" t="str">
        <v>0- Port Costs</v>
      </c>
      <c r="BT37" s="1" t="str">
        <v>0- Port Value</v>
      </c>
    </row>
    <row r="38" spans="1:72" hidden="1" outlineLevel="1" x14ac:dyDescent="0.3">
      <c r="A38" s="1">
        <f ca="1"/>
        <v>13</v>
      </c>
      <c r="B38" s="1" vm="655">
        <f ca="1"/>
        <v>44868</v>
      </c>
      <c r="C38" s="1" vm="656">
        <f ca="1"/>
        <v>63.828200000000002</v>
      </c>
      <c r="D38" s="1" vm="657">
        <f ca="1"/>
        <v>73.290000000000006</v>
      </c>
      <c r="E38" s="1" vm="658">
        <f ca="1"/>
        <v>30.86</v>
      </c>
      <c r="F38" s="1" vm="659">
        <f ca="1"/>
        <v>16.989999999999998</v>
      </c>
      <c r="G38" s="1" vm="660">
        <f ca="1"/>
        <v>31.891300000000001</v>
      </c>
      <c r="H38" s="1" t="str">
        <v>0 - BM Costs</v>
      </c>
      <c r="L38" s="1" t="str">
        <v>0 - BM Port</v>
      </c>
      <c r="N38" s="1" t="str">
        <v>0 - Port Assets</v>
      </c>
      <c r="O38" s="1" vm="672">
        <f ca="1"/>
        <v>11.27</v>
      </c>
      <c r="P38" s="1" vm="487">
        <f ca="1"/>
        <v>12.4</v>
      </c>
      <c r="Q38" s="1" vm="498">
        <f ca="1"/>
        <v>2</v>
      </c>
      <c r="R38" s="1" vm="675">
        <f ca="1"/>
        <v>6.6</v>
      </c>
      <c r="S38" s="1" vm="669">
        <f ca="1"/>
        <v>19.37</v>
      </c>
      <c r="T38" s="1" vm="498">
        <f ca="1"/>
        <v>2</v>
      </c>
      <c r="U38" s="1" vm="695">
        <f ca="1"/>
        <v>21.8</v>
      </c>
      <c r="V38" s="1" vm="674">
        <f ca="1"/>
        <v>5.33</v>
      </c>
      <c r="W38" s="1" vm="689">
        <f ca="1"/>
        <v>20.79</v>
      </c>
      <c r="X38" s="1" vm="682">
        <f ca="1"/>
        <v>8.27</v>
      </c>
      <c r="Y38" s="1" vm="678">
        <f ca="1"/>
        <v>3.57</v>
      </c>
      <c r="Z38" s="1" vm="679">
        <f ca="1"/>
        <v>8.39</v>
      </c>
      <c r="AA38" s="1" vm="663">
        <f ca="1"/>
        <v>6.58</v>
      </c>
      <c r="AB38" s="1" vm="668">
        <f ca="1"/>
        <v>2.2200000000000002</v>
      </c>
      <c r="AC38" s="1" vm="676">
        <f ca="1"/>
        <v>2.61</v>
      </c>
      <c r="AD38" s="1" vm="644">
        <f ca="1"/>
        <v>2.59</v>
      </c>
      <c r="AE38" s="1" vm="683">
        <f ca="1"/>
        <v>1.25</v>
      </c>
      <c r="AF38" s="1" vm="673">
        <f ca="1"/>
        <v>10.039999999999999</v>
      </c>
      <c r="AG38" s="1" vm="409">
        <f ca="1"/>
        <v>6.91</v>
      </c>
      <c r="AH38" s="1" vm="694">
        <f ca="1"/>
        <v>3.75</v>
      </c>
      <c r="AI38" s="1" vm="86">
        <f ca="1"/>
        <v>1.18</v>
      </c>
      <c r="AJ38" s="1" vm="670">
        <f ca="1"/>
        <v>34.200000000000003</v>
      </c>
      <c r="AK38" s="1" vm="97">
        <f ca="1"/>
        <v>3.16</v>
      </c>
      <c r="AL38" s="1" vm="272">
        <f ca="1"/>
        <v>1.92</v>
      </c>
      <c r="AM38" s="1" vm="684">
        <f ca="1"/>
        <v>2.4300000000000002</v>
      </c>
      <c r="AN38" s="1" vm="664">
        <f ca="1"/>
        <v>8.89</v>
      </c>
      <c r="AO38" s="1" vm="665">
        <f ca="1"/>
        <v>8.76</v>
      </c>
      <c r="AP38" s="1" vm="666">
        <f ca="1"/>
        <v>4.8899999999999997</v>
      </c>
      <c r="AQ38" s="1" vm="667">
        <f ca="1"/>
        <v>9.43</v>
      </c>
      <c r="AR38" s="1" vm="274">
        <f ca="1"/>
        <v>10.29</v>
      </c>
      <c r="AS38" s="1" vm="345">
        <f ca="1"/>
        <v>12.63</v>
      </c>
      <c r="AT38" s="1" vm="78">
        <f ca="1"/>
        <v>14.76</v>
      </c>
      <c r="AU38" s="1" vm="671">
        <f ca="1"/>
        <v>82.35</v>
      </c>
      <c r="AV38" s="1" vm="589">
        <f ca="1"/>
        <v>2.9</v>
      </c>
      <c r="AW38" s="1" vm="677">
        <f ca="1"/>
        <v>21.53</v>
      </c>
      <c r="AX38" s="1" vm="635">
        <f ca="1"/>
        <v>2.98</v>
      </c>
      <c r="AY38" s="1" vm="598">
        <f ca="1"/>
        <v>8.26</v>
      </c>
      <c r="AZ38" s="1" vm="681">
        <f ca="1"/>
        <v>29.26</v>
      </c>
      <c r="BA38" s="1" vm="685">
        <f ca="1"/>
        <v>8.25</v>
      </c>
      <c r="BB38" s="1" vm="686">
        <f ca="1"/>
        <v>11.43</v>
      </c>
      <c r="BC38" s="1" vm="533">
        <f ca="1"/>
        <v>5</v>
      </c>
      <c r="BD38" s="1" vm="690">
        <f ca="1"/>
        <v>5.23</v>
      </c>
      <c r="BE38" s="1" vm="692">
        <f ca="1"/>
        <v>1.48</v>
      </c>
      <c r="BF38" s="1" vm="693">
        <f ca="1"/>
        <v>17.260000000000002</v>
      </c>
      <c r="BG38" s="1" vm="696">
        <f ca="1"/>
        <v>6.87</v>
      </c>
      <c r="BH38" s="1" vm="680">
        <f ca="1"/>
        <v>13.75</v>
      </c>
      <c r="BI38" s="1" vm="687">
        <f ca="1"/>
        <v>8.4600000000000009</v>
      </c>
      <c r="BJ38" s="1" vm="688">
        <f ca="1"/>
        <v>22.48</v>
      </c>
      <c r="BK38" s="1" vm="691">
        <f ca="1"/>
        <v>4.49</v>
      </c>
      <c r="BL38" s="1" vm="638">
        <f ca="1"/>
        <v>5.16</v>
      </c>
      <c r="BM38" s="1" vm="480">
        <f ca="1"/>
        <v>164.01</v>
      </c>
      <c r="BN38" s="1" vm="661">
        <f ca="1"/>
        <v>61.63</v>
      </c>
      <c r="BO38" s="1" vm="662">
        <f ca="1"/>
        <v>36.96</v>
      </c>
      <c r="BP38" s="1" t="str">
        <v>0- Port Costs</v>
      </c>
      <c r="BT38" s="1" t="str">
        <v>0- Port Value</v>
      </c>
    </row>
    <row r="39" spans="1:72" hidden="1" outlineLevel="1" x14ac:dyDescent="0.3">
      <c r="A39" s="1">
        <f ca="1"/>
        <v>14</v>
      </c>
      <c r="B39" s="1" vm="697">
        <f ca="1"/>
        <v>44867</v>
      </c>
      <c r="C39" s="1" vm="698">
        <f ca="1"/>
        <v>63.6</v>
      </c>
      <c r="D39" s="1" vm="699">
        <f ca="1"/>
        <v>74.08</v>
      </c>
      <c r="E39" s="1" vm="700">
        <f ca="1"/>
        <v>31.19</v>
      </c>
      <c r="F39" s="1" vm="701">
        <f ca="1"/>
        <v>17.190000000000001</v>
      </c>
      <c r="G39" s="1" vm="702">
        <f ca="1"/>
        <v>32.25</v>
      </c>
      <c r="H39" s="1" t="str">
        <v>0 - BM Costs</v>
      </c>
      <c r="L39" s="1" t="str">
        <v>0 - BM Port</v>
      </c>
      <c r="N39" s="1" t="str">
        <v>0 - Port Assets</v>
      </c>
      <c r="O39" s="1" vm="715">
        <f ca="1"/>
        <v>10.28</v>
      </c>
      <c r="P39" s="1" vm="708">
        <f ca="1"/>
        <v>12.44</v>
      </c>
      <c r="Q39" s="1" vm="719">
        <f ca="1"/>
        <v>2.02</v>
      </c>
      <c r="R39" s="1" vm="305">
        <f ca="1"/>
        <v>6.62</v>
      </c>
      <c r="S39" s="1" vm="712">
        <f ca="1"/>
        <v>19.5</v>
      </c>
      <c r="T39" s="1" vm="216">
        <f ca="1"/>
        <v>1.91</v>
      </c>
      <c r="U39" s="1" vm="734">
        <f ca="1"/>
        <v>22.32</v>
      </c>
      <c r="V39" s="1" vm="241">
        <f ca="1"/>
        <v>5.31</v>
      </c>
      <c r="W39" s="1" vm="730">
        <f ca="1"/>
        <v>20.92</v>
      </c>
      <c r="X39" s="1" vm="723">
        <f ca="1"/>
        <v>8.35</v>
      </c>
      <c r="Y39" s="1" vm="304">
        <f ca="1"/>
        <v>3.65</v>
      </c>
      <c r="Z39" s="1" vm="718">
        <f ca="1"/>
        <v>8.49</v>
      </c>
      <c r="AA39" s="1" vm="706">
        <f ca="1"/>
        <v>6.67</v>
      </c>
      <c r="AB39" s="1" vm="710">
        <f ca="1"/>
        <v>2.19</v>
      </c>
      <c r="AC39" s="1" vm="716">
        <f ca="1"/>
        <v>2.65</v>
      </c>
      <c r="AD39" s="1" vm="308">
        <f ca="1"/>
        <v>2.83</v>
      </c>
      <c r="AE39" s="1" vm="724">
        <f ca="1"/>
        <v>1.17</v>
      </c>
      <c r="AF39" s="1" vm="495">
        <f ca="1"/>
        <v>9.4</v>
      </c>
      <c r="AG39" s="1" vm="366">
        <f ca="1"/>
        <v>7.2</v>
      </c>
      <c r="AH39" s="1" vm="733">
        <f ca="1"/>
        <v>3.74</v>
      </c>
      <c r="AI39" s="1" vm="602">
        <f ca="1"/>
        <v>1.1399999999999999</v>
      </c>
      <c r="AJ39" s="1" vm="713">
        <f ca="1"/>
        <v>34.5</v>
      </c>
      <c r="AK39" s="1" vm="590">
        <f ca="1"/>
        <v>3.47</v>
      </c>
      <c r="AL39" s="1" vm="272">
        <f ca="1"/>
        <v>1.92</v>
      </c>
      <c r="AM39" s="1" vm="307">
        <f ca="1"/>
        <v>2.4700000000000002</v>
      </c>
      <c r="AN39" s="1" vm="685">
        <f ca="1"/>
        <v>8.25</v>
      </c>
      <c r="AO39" s="1" vm="558">
        <f ca="1"/>
        <v>8.94</v>
      </c>
      <c r="AP39" s="1" vm="707">
        <f ca="1"/>
        <v>5.19</v>
      </c>
      <c r="AQ39" s="1" vm="140">
        <f ca="1"/>
        <v>9.4499999999999993</v>
      </c>
      <c r="AR39" s="1" vm="709">
        <f ca="1"/>
        <v>10.33</v>
      </c>
      <c r="AS39" s="1" vm="711">
        <f ca="1"/>
        <v>12.53</v>
      </c>
      <c r="AT39" s="1" vm="581">
        <f ca="1"/>
        <v>14.7</v>
      </c>
      <c r="AU39" s="1" vm="714">
        <f ca="1"/>
        <v>79.89</v>
      </c>
      <c r="AV39" s="1" vm="499">
        <f ca="1"/>
        <v>3.21</v>
      </c>
      <c r="AW39" s="1" vm="717">
        <f ca="1"/>
        <v>21.26</v>
      </c>
      <c r="AX39" s="1" vm="720">
        <f ca="1"/>
        <v>3.11</v>
      </c>
      <c r="AY39" s="1" vm="485">
        <f ca="1"/>
        <v>8.06</v>
      </c>
      <c r="AZ39" s="1" vm="722">
        <f ca="1"/>
        <v>31.14</v>
      </c>
      <c r="BA39" s="1" vm="725">
        <f ca="1"/>
        <v>7.91</v>
      </c>
      <c r="BB39" s="1" vm="726">
        <f ca="1"/>
        <v>12.21</v>
      </c>
      <c r="BC39" s="1" vm="729">
        <f ca="1"/>
        <v>5.81</v>
      </c>
      <c r="BD39" s="1" vm="261">
        <f ca="1"/>
        <v>5.25</v>
      </c>
      <c r="BE39" s="1" vm="201">
        <f ca="1"/>
        <v>1.54</v>
      </c>
      <c r="BF39" s="1" vm="732">
        <f ca="1"/>
        <v>17.48</v>
      </c>
      <c r="BG39" s="1" vm="706">
        <f ca="1"/>
        <v>6.67</v>
      </c>
      <c r="BH39" s="1" vm="721">
        <f ca="1"/>
        <v>13.4</v>
      </c>
      <c r="BI39" s="1" vm="727">
        <f ca="1"/>
        <v>8.4499999999999993</v>
      </c>
      <c r="BJ39" s="1" vm="728">
        <f ca="1"/>
        <v>21.1</v>
      </c>
      <c r="BK39" s="1" vm="731">
        <f ca="1"/>
        <v>4.5</v>
      </c>
      <c r="BL39" s="1" vm="674">
        <f ca="1"/>
        <v>5.33</v>
      </c>
      <c r="BM39" s="1" vm="703">
        <f ca="1"/>
        <v>164.58</v>
      </c>
      <c r="BN39" s="1" vm="704">
        <f ca="1"/>
        <v>61.07</v>
      </c>
      <c r="BO39" s="1" vm="705">
        <f ca="1"/>
        <v>36.5</v>
      </c>
      <c r="BP39" s="1" t="str">
        <v>0- Port Costs</v>
      </c>
      <c r="BT39" s="1" t="str">
        <v>0- Port Value</v>
      </c>
    </row>
    <row r="40" spans="1:72" hidden="1" outlineLevel="1" x14ac:dyDescent="0.3">
      <c r="H40" s="1" t="str">
        <v>0 - BM Costs</v>
      </c>
      <c r="L40" s="1" t="str">
        <v>0 - BM Port</v>
      </c>
      <c r="N40" s="1" t="str">
        <v>0 - Port Assets</v>
      </c>
      <c r="BP40" s="1" t="str">
        <v>0- Port Costs</v>
      </c>
      <c r="BT40" s="1" t="str">
        <v>0- Port Value</v>
      </c>
    </row>
    <row r="41" spans="1:72" hidden="1" outlineLevel="1" x14ac:dyDescent="0.3">
      <c r="H41" s="1" t="str">
        <v>0 - BM Costs</v>
      </c>
      <c r="L41" s="1" t="str">
        <v>0 - BM Port</v>
      </c>
      <c r="N41" s="1" t="str">
        <v>0 - Port Assets</v>
      </c>
      <c r="BP41" s="1" t="str">
        <v>0- Port Costs</v>
      </c>
      <c r="BT41" s="1" t="str">
        <v>0- Port Value</v>
      </c>
    </row>
    <row r="42" spans="1:72" hidden="1" outlineLevel="1" x14ac:dyDescent="0.3">
      <c r="H42" s="1" t="str">
        <v>0 - BM Costs</v>
      </c>
      <c r="L42" s="1" t="str">
        <v>0 - BM Port</v>
      </c>
      <c r="N42" s="1" t="str">
        <v>0 - Port Assets</v>
      </c>
      <c r="BP42" s="1" t="str">
        <v>0- Port Costs</v>
      </c>
      <c r="BT42" s="1" t="str">
        <v>0- Port Value</v>
      </c>
    </row>
    <row r="43" spans="1:72" hidden="1" outlineLevel="1" x14ac:dyDescent="0.3">
      <c r="H43" s="1" t="str">
        <v>0 - BM Costs</v>
      </c>
      <c r="L43" s="1" t="str">
        <v>0 - BM Port</v>
      </c>
      <c r="N43" s="1" t="str">
        <v>0 - Port Assets</v>
      </c>
      <c r="BP43" s="1" t="str">
        <v>0- Port Costs</v>
      </c>
      <c r="BT43" s="1" t="str">
        <v>0- Port Value</v>
      </c>
    </row>
    <row r="44" spans="1:72" hidden="1" outlineLevel="1" x14ac:dyDescent="0.3">
      <c r="H44" s="1" t="str">
        <v>0 - BM Costs</v>
      </c>
      <c r="L44" s="1" t="str">
        <v>0 - BM Port</v>
      </c>
      <c r="N44" s="1" t="str">
        <v>0 - Port Assets</v>
      </c>
      <c r="BP44" s="1" t="str">
        <v>0- Port Costs</v>
      </c>
      <c r="BT44" s="1" t="str">
        <v>0- Port Value</v>
      </c>
    </row>
    <row r="45" spans="1:72" hidden="1" outlineLevel="1" x14ac:dyDescent="0.3">
      <c r="H45" s="1" t="str">
        <v>0 - BM Costs</v>
      </c>
      <c r="L45" s="1" t="str">
        <v>0 - BM Port</v>
      </c>
      <c r="N45" s="1" t="str">
        <v>0 - Port Assets</v>
      </c>
      <c r="BP45" s="1" t="str">
        <v>0- Port Costs</v>
      </c>
      <c r="BT45" s="1" t="str">
        <v>0- Port Value</v>
      </c>
    </row>
    <row r="46" spans="1:72" hidden="1" outlineLevel="1" x14ac:dyDescent="0.3">
      <c r="H46" s="1" t="str">
        <v>0 - BM Costs</v>
      </c>
      <c r="L46" s="1" t="str">
        <v>0 - BM Port</v>
      </c>
      <c r="N46" s="1" t="str">
        <v>0 - Port Assets</v>
      </c>
      <c r="BP46" s="1" t="str">
        <v>0- Port Costs</v>
      </c>
      <c r="BT46" s="1" t="str">
        <v>0- Port Value</v>
      </c>
    </row>
    <row r="47" spans="1:72" hidden="1" outlineLevel="1" x14ac:dyDescent="0.3">
      <c r="H47" s="1" t="str">
        <v>0 - BM Costs</v>
      </c>
      <c r="L47" s="1" t="str">
        <v>0 - BM Port</v>
      </c>
      <c r="N47" s="1" t="str">
        <v>0 - Port Assets</v>
      </c>
      <c r="BP47" s="1" t="str">
        <v>0- Port Costs</v>
      </c>
      <c r="BT47" s="1" t="str">
        <v>0- Port Value</v>
      </c>
    </row>
    <row r="48" spans="1:72" hidden="1" outlineLevel="1" x14ac:dyDescent="0.3">
      <c r="H48" s="1" t="str">
        <v>0 - BM Costs</v>
      </c>
      <c r="L48" s="1" t="str">
        <v>0 - BM Port</v>
      </c>
      <c r="N48" s="1" t="str">
        <v>0 - Port Assets</v>
      </c>
      <c r="BP48" s="1" t="str">
        <v>0- Port Costs</v>
      </c>
      <c r="BT48" s="1" t="str">
        <v>0- Port Value</v>
      </c>
    </row>
    <row r="49" spans="8:72" hidden="1" outlineLevel="1" x14ac:dyDescent="0.3">
      <c r="H49" s="1" t="str">
        <v>0 - BM Costs</v>
      </c>
      <c r="L49" s="1" t="str">
        <v>0 - BM Port</v>
      </c>
      <c r="N49" s="1" t="str">
        <v>0 - Port Assets</v>
      </c>
      <c r="BP49" s="1" t="str">
        <v>0- Port Costs</v>
      </c>
      <c r="BT49" s="1" t="str">
        <v>0- Port Value</v>
      </c>
    </row>
    <row r="50" spans="8:72" hidden="1" outlineLevel="1" x14ac:dyDescent="0.3">
      <c r="H50" s="1" t="str">
        <v>0 - BM Costs</v>
      </c>
      <c r="L50" s="1" t="str">
        <v>0 - BM Port</v>
      </c>
      <c r="N50" s="1" t="str">
        <v>0 - Port Assets</v>
      </c>
      <c r="BP50" s="1" t="str">
        <v>0- Port Costs</v>
      </c>
      <c r="BT50" s="1" t="str">
        <v>0- Port Value</v>
      </c>
    </row>
    <row r="51" spans="8:72" hidden="1" outlineLevel="1" x14ac:dyDescent="0.3">
      <c r="H51" s="1" t="str">
        <v>0 - BM Costs</v>
      </c>
      <c r="L51" s="1" t="str">
        <v>0 - BM Port</v>
      </c>
      <c r="N51" s="1" t="str">
        <v>0 - Port Assets</v>
      </c>
      <c r="BP51" s="1" t="str">
        <v>0- Port Costs</v>
      </c>
      <c r="BT51" s="1" t="str">
        <v>0- Port Value</v>
      </c>
    </row>
    <row r="52" spans="8:72" hidden="1" outlineLevel="1" x14ac:dyDescent="0.3">
      <c r="H52" s="1" t="str">
        <v>0 - BM Costs</v>
      </c>
      <c r="L52" s="1" t="str">
        <v>0 - BM Port</v>
      </c>
      <c r="N52" s="1" t="str">
        <v>0 - Port Assets</v>
      </c>
      <c r="BP52" s="1" t="str">
        <v>0- Port Costs</v>
      </c>
      <c r="BT52" s="1" t="str">
        <v>0- Port Value</v>
      </c>
    </row>
    <row r="53" spans="8:72" hidden="1" outlineLevel="1" x14ac:dyDescent="0.3">
      <c r="H53" s="1" t="str">
        <v>0 - BM Costs</v>
      </c>
      <c r="L53" s="1" t="str">
        <v>0 - BM Port</v>
      </c>
      <c r="N53" s="1" t="str">
        <v>0 - Port Assets</v>
      </c>
      <c r="BP53" s="1" t="str">
        <v>0- Port Costs</v>
      </c>
      <c r="BT53" s="1" t="str">
        <v>0- Port Value</v>
      </c>
    </row>
    <row r="54" spans="8:72" hidden="1" outlineLevel="1" x14ac:dyDescent="0.3">
      <c r="H54" s="1" t="str">
        <v>0 - BM Costs</v>
      </c>
      <c r="L54" s="1" t="str">
        <v>0 - BM Port</v>
      </c>
      <c r="N54" s="1" t="str">
        <v>0 - Port Assets</v>
      </c>
      <c r="BP54" s="1" t="str">
        <v>0- Port Costs</v>
      </c>
      <c r="BT54" s="1" t="str">
        <v>0- Port Value</v>
      </c>
    </row>
    <row r="55" spans="8:72" hidden="1" outlineLevel="1" x14ac:dyDescent="0.3">
      <c r="H55" s="1" t="str">
        <v>0 - BM Costs</v>
      </c>
      <c r="L55" s="1" t="str">
        <v>0 - BM Port</v>
      </c>
      <c r="N55" s="1" t="str">
        <v>0 - Port Assets</v>
      </c>
      <c r="BP55" s="1" t="str">
        <v>0- Port Costs</v>
      </c>
      <c r="BT55" s="1" t="str">
        <v>0- Port Value</v>
      </c>
    </row>
    <row r="56" spans="8:72" hidden="1" outlineLevel="1" x14ac:dyDescent="0.3">
      <c r="H56" s="1" t="str">
        <v>0 - BM Costs</v>
      </c>
      <c r="L56" s="1" t="str">
        <v>0 - BM Port</v>
      </c>
      <c r="N56" s="1" t="str">
        <v>0 - Port Assets</v>
      </c>
      <c r="BP56" s="1" t="str">
        <v>0- Port Costs</v>
      </c>
      <c r="BT56" s="1" t="str">
        <v>0- Port Value</v>
      </c>
    </row>
    <row r="57" spans="8:72" hidden="1" outlineLevel="1" x14ac:dyDescent="0.3">
      <c r="H57" s="1" t="str">
        <v>0 - BM Costs</v>
      </c>
      <c r="L57" s="1" t="str">
        <v>0 - BM Port</v>
      </c>
      <c r="N57" s="1" t="str">
        <v>0 - Port Assets</v>
      </c>
      <c r="BP57" s="1" t="str">
        <v>0- Port Costs</v>
      </c>
      <c r="BT57" s="1" t="str">
        <v>0- Port Value</v>
      </c>
    </row>
    <row r="58" spans="8:72" hidden="1" outlineLevel="1" x14ac:dyDescent="0.3">
      <c r="H58" s="1" t="str">
        <v>0 - BM Costs</v>
      </c>
      <c r="L58" s="1" t="str">
        <v>0 - BM Port</v>
      </c>
      <c r="N58" s="1" t="str">
        <v>0 - Port Assets</v>
      </c>
      <c r="BP58" s="1" t="str">
        <v>0- Port Costs</v>
      </c>
      <c r="BT58" s="1" t="str">
        <v>0- Port Value</v>
      </c>
    </row>
    <row r="59" spans="8:72" hidden="1" outlineLevel="1" x14ac:dyDescent="0.3">
      <c r="H59" s="1" t="str">
        <v>0 - BM Costs</v>
      </c>
      <c r="L59" s="1" t="str">
        <v>0 - BM Port</v>
      </c>
      <c r="N59" s="1" t="str">
        <v>0 - Port Assets</v>
      </c>
      <c r="BP59" s="1" t="str">
        <v>0- Port Costs</v>
      </c>
      <c r="BT59" s="1" t="str">
        <v>0- Port Value</v>
      </c>
    </row>
    <row r="60" spans="8:72" hidden="1" outlineLevel="1" x14ac:dyDescent="0.3">
      <c r="H60" s="1" t="str">
        <v>0 - BM Costs</v>
      </c>
      <c r="L60" s="1" t="str">
        <v>0 - BM Port</v>
      </c>
      <c r="N60" s="1" t="str">
        <v>0 - Port Assets</v>
      </c>
      <c r="BP60" s="1" t="str">
        <v>0- Port Costs</v>
      </c>
      <c r="BT60" s="1" t="str">
        <v>0- Port Value</v>
      </c>
    </row>
    <row r="61" spans="8:72" hidden="1" outlineLevel="1" x14ac:dyDescent="0.3">
      <c r="H61" s="1" t="str">
        <v>0 - BM Costs</v>
      </c>
      <c r="L61" s="1" t="str">
        <v>0 - BM Port</v>
      </c>
      <c r="N61" s="1" t="str">
        <v>0 - Port Assets</v>
      </c>
      <c r="BP61" s="1" t="str">
        <v>0- Port Costs</v>
      </c>
      <c r="BT61" s="1" t="str">
        <v>0- Port Value</v>
      </c>
    </row>
    <row r="62" spans="8:72" hidden="1" outlineLevel="1" x14ac:dyDescent="0.3">
      <c r="H62" s="1" t="str">
        <v>0 - BM Costs</v>
      </c>
      <c r="L62" s="1" t="str">
        <v>0 - BM Port</v>
      </c>
      <c r="N62" s="1" t="str">
        <v>0 - Port Assets</v>
      </c>
      <c r="BP62" s="1" t="str">
        <v>0- Port Costs</v>
      </c>
      <c r="BT62" s="1" t="str">
        <v>0- Port Value</v>
      </c>
    </row>
    <row r="63" spans="8:72" hidden="1" outlineLevel="1" x14ac:dyDescent="0.3">
      <c r="H63" s="1" t="str">
        <v>0 - BM Costs</v>
      </c>
      <c r="L63" s="1" t="str">
        <v>0 - BM Port</v>
      </c>
      <c r="N63" s="1" t="str">
        <v>0 - Port Assets</v>
      </c>
      <c r="BP63" s="1" t="str">
        <v>0- Port Costs</v>
      </c>
      <c r="BT63" s="1" t="str">
        <v>0- Port Value</v>
      </c>
    </row>
    <row r="64" spans="8:72" hidden="1" outlineLevel="1" x14ac:dyDescent="0.3">
      <c r="H64" s="1" t="str">
        <v>0 - BM Costs</v>
      </c>
      <c r="L64" s="1" t="str">
        <v>0 - BM Port</v>
      </c>
      <c r="N64" s="1" t="str">
        <v>0 - Port Assets</v>
      </c>
      <c r="BP64" s="1" t="str">
        <v>0- Port Costs</v>
      </c>
      <c r="BT64" s="1" t="str">
        <v>0- Port Value</v>
      </c>
    </row>
    <row r="65" spans="8:72" hidden="1" outlineLevel="1" x14ac:dyDescent="0.3">
      <c r="H65" s="1" t="str">
        <v>0 - BM Costs</v>
      </c>
      <c r="L65" s="1" t="str">
        <v>0 - BM Port</v>
      </c>
      <c r="N65" s="1" t="str">
        <v>0 - Port Assets</v>
      </c>
      <c r="BP65" s="1" t="str">
        <v>0- Port Costs</v>
      </c>
      <c r="BT65" s="1" t="str">
        <v>0- Port Value</v>
      </c>
    </row>
    <row r="66" spans="8:72" hidden="1" outlineLevel="1" x14ac:dyDescent="0.3">
      <c r="H66" s="1" t="str">
        <v>0 - BM Costs</v>
      </c>
      <c r="L66" s="1" t="str">
        <v>0 - BM Port</v>
      </c>
      <c r="N66" s="1" t="str">
        <v>0 - Port Assets</v>
      </c>
      <c r="BP66" s="1" t="str">
        <v>0- Port Costs</v>
      </c>
      <c r="BT66" s="1" t="str">
        <v>0- Port Value</v>
      </c>
    </row>
    <row r="67" spans="8:72" hidden="1" outlineLevel="1" x14ac:dyDescent="0.3">
      <c r="H67" s="1" t="str">
        <v>0 - BM Costs</v>
      </c>
      <c r="L67" s="1" t="str">
        <v>0 - BM Port</v>
      </c>
      <c r="N67" s="1" t="str">
        <v>0 - Port Assets</v>
      </c>
      <c r="BP67" s="1" t="str">
        <v>0- Port Costs</v>
      </c>
      <c r="BT67" s="1" t="str">
        <v>0- Port Value</v>
      </c>
    </row>
    <row r="68" spans="8:72" hidden="1" outlineLevel="1" x14ac:dyDescent="0.3">
      <c r="H68" s="1" t="str">
        <v>0 - BM Costs</v>
      </c>
      <c r="L68" s="1" t="str">
        <v>0 - BM Port</v>
      </c>
      <c r="N68" s="1" t="str">
        <v>0 - Port Assets</v>
      </c>
      <c r="BP68" s="1" t="str">
        <v>0- Port Costs</v>
      </c>
      <c r="BT68" s="1" t="str">
        <v>0- Port Value</v>
      </c>
    </row>
    <row r="69" spans="8:72" hidden="1" outlineLevel="1" x14ac:dyDescent="0.3">
      <c r="H69" s="1" t="str">
        <v>0 - BM Costs</v>
      </c>
      <c r="L69" s="1" t="str">
        <v>0 - BM Port</v>
      </c>
      <c r="N69" s="1" t="str">
        <v>0 - Port Assets</v>
      </c>
      <c r="BP69" s="1" t="str">
        <v>0- Port Costs</v>
      </c>
      <c r="BT69" s="1" t="str">
        <v>0- Port Value</v>
      </c>
    </row>
    <row r="70" spans="8:72" hidden="1" outlineLevel="1" x14ac:dyDescent="0.3">
      <c r="H70" s="1" t="str">
        <v>0 - BM Costs</v>
      </c>
      <c r="L70" s="1" t="str">
        <v>0 - BM Port</v>
      </c>
      <c r="N70" s="1" t="str">
        <v>0 - Port Assets</v>
      </c>
      <c r="BP70" s="1" t="str">
        <v>0- Port Costs</v>
      </c>
      <c r="BT70" s="1" t="str">
        <v>0- Port Value</v>
      </c>
    </row>
    <row r="71" spans="8:72" hidden="1" outlineLevel="1" x14ac:dyDescent="0.3">
      <c r="H71" s="1" t="str">
        <v>0 - BM Costs</v>
      </c>
      <c r="L71" s="1" t="str">
        <v>0 - BM Port</v>
      </c>
      <c r="N71" s="1" t="str">
        <v>0 - Port Assets</v>
      </c>
      <c r="BP71" s="1" t="str">
        <v>0- Port Costs</v>
      </c>
      <c r="BT71" s="1" t="str">
        <v>0- Port Value</v>
      </c>
    </row>
    <row r="72" spans="8:72" hidden="1" outlineLevel="1" x14ac:dyDescent="0.3">
      <c r="H72" s="1" t="str">
        <v>0 - BM Costs</v>
      </c>
      <c r="L72" s="1" t="str">
        <v>0 - BM Port</v>
      </c>
      <c r="N72" s="1" t="str">
        <v>0 - Port Assets</v>
      </c>
      <c r="BP72" s="1" t="str">
        <v>0- Port Costs</v>
      </c>
      <c r="BT72" s="1" t="str">
        <v>0- Port Value</v>
      </c>
    </row>
    <row r="73" spans="8:72" hidden="1" outlineLevel="1" x14ac:dyDescent="0.3">
      <c r="H73" s="1" t="str">
        <v>0 - BM Costs</v>
      </c>
      <c r="L73" s="1" t="str">
        <v>0 - BM Port</v>
      </c>
      <c r="N73" s="1" t="str">
        <v>0 - Port Assets</v>
      </c>
      <c r="BP73" s="1" t="str">
        <v>0- Port Costs</v>
      </c>
      <c r="BT73" s="1" t="str">
        <v>0- Port Value</v>
      </c>
    </row>
    <row r="74" spans="8:72" hidden="1" outlineLevel="1" x14ac:dyDescent="0.3">
      <c r="H74" s="1" t="str">
        <v>0 - BM Costs</v>
      </c>
      <c r="L74" s="1" t="str">
        <v>0 - BM Port</v>
      </c>
      <c r="N74" s="1" t="str">
        <v>0 - Port Assets</v>
      </c>
      <c r="BP74" s="1" t="str">
        <v>0- Port Costs</v>
      </c>
      <c r="BT74" s="1" t="str">
        <v>0- Port Value</v>
      </c>
    </row>
    <row r="75" spans="8:72" hidden="1" outlineLevel="1" x14ac:dyDescent="0.3">
      <c r="H75" s="1" t="str">
        <v>0 - BM Costs</v>
      </c>
      <c r="L75" s="1" t="str">
        <v>0 - BM Port</v>
      </c>
      <c r="N75" s="1" t="str">
        <v>0 - Port Assets</v>
      </c>
      <c r="BP75" s="1" t="str">
        <v>0- Port Costs</v>
      </c>
      <c r="BT75" s="1" t="str">
        <v>0- Port Value</v>
      </c>
    </row>
    <row r="76" spans="8:72" hidden="1" outlineLevel="1" x14ac:dyDescent="0.3">
      <c r="H76" s="1" t="str">
        <v>0 - BM Costs</v>
      </c>
      <c r="L76" s="1" t="str">
        <v>0 - BM Port</v>
      </c>
      <c r="N76" s="1" t="str">
        <v>0 - Port Assets</v>
      </c>
      <c r="BP76" s="1" t="str">
        <v>0- Port Costs</v>
      </c>
      <c r="BT76" s="1" t="str">
        <v>0- Port Value</v>
      </c>
    </row>
    <row r="77" spans="8:72" hidden="1" outlineLevel="1" x14ac:dyDescent="0.3">
      <c r="H77" s="1" t="str">
        <v>0 - BM Costs</v>
      </c>
      <c r="L77" s="1" t="str">
        <v>0 - BM Port</v>
      </c>
      <c r="N77" s="1" t="str">
        <v>0 - Port Assets</v>
      </c>
      <c r="BP77" s="1" t="str">
        <v>0- Port Costs</v>
      </c>
      <c r="BT77" s="1" t="str">
        <v>0- Port Value</v>
      </c>
    </row>
    <row r="78" spans="8:72" hidden="1" outlineLevel="1" x14ac:dyDescent="0.3">
      <c r="H78" s="1" t="str">
        <v>0 - BM Costs</v>
      </c>
      <c r="L78" s="1" t="str">
        <v>0 - BM Port</v>
      </c>
      <c r="N78" s="1" t="str">
        <v>0 - Port Assets</v>
      </c>
      <c r="BP78" s="1" t="str">
        <v>0- Port Costs</v>
      </c>
      <c r="BT78" s="1" t="str">
        <v>0- Port Value</v>
      </c>
    </row>
    <row r="79" spans="8:72" hidden="1" outlineLevel="1" x14ac:dyDescent="0.3">
      <c r="H79" s="1" t="str">
        <v>0 - BM Costs</v>
      </c>
      <c r="L79" s="1" t="str">
        <v>0 - BM Port</v>
      </c>
      <c r="N79" s="1" t="str">
        <v>0 - Port Assets</v>
      </c>
      <c r="BP79" s="1" t="str">
        <v>0- Port Costs</v>
      </c>
      <c r="BT79" s="1" t="str">
        <v>0- Port Value</v>
      </c>
    </row>
    <row r="80" spans="8:72" hidden="1" outlineLevel="1" x14ac:dyDescent="0.3">
      <c r="H80" s="1" t="str">
        <v>0 - BM Costs</v>
      </c>
      <c r="L80" s="1" t="str">
        <v>0 - BM Port</v>
      </c>
      <c r="N80" s="1" t="str">
        <v>0 - Port Assets</v>
      </c>
      <c r="BP80" s="1" t="str">
        <v>0- Port Costs</v>
      </c>
      <c r="BT80" s="1" t="str">
        <v>0- Port Value</v>
      </c>
    </row>
    <row r="81" spans="8:72" hidden="1" outlineLevel="1" x14ac:dyDescent="0.3">
      <c r="H81" s="1" t="str">
        <v>0 - BM Costs</v>
      </c>
      <c r="L81" s="1" t="str">
        <v>0 - BM Port</v>
      </c>
      <c r="N81" s="1" t="str">
        <v>0 - Port Assets</v>
      </c>
      <c r="BP81" s="1" t="str">
        <v>0- Port Costs</v>
      </c>
      <c r="BT81" s="1" t="str">
        <v>0- Port Value</v>
      </c>
    </row>
    <row r="82" spans="8:72" hidden="1" outlineLevel="1" x14ac:dyDescent="0.3">
      <c r="H82" s="1" t="str">
        <v>0 - BM Costs</v>
      </c>
      <c r="L82" s="1" t="str">
        <v>0 - BM Port</v>
      </c>
      <c r="N82" s="1" t="str">
        <v>0 - Port Assets</v>
      </c>
      <c r="BP82" s="1" t="str">
        <v>0- Port Costs</v>
      </c>
      <c r="BT82" s="1" t="str">
        <v>0- Port Value</v>
      </c>
    </row>
    <row r="83" spans="8:72" hidden="1" outlineLevel="1" x14ac:dyDescent="0.3">
      <c r="H83" s="1" t="str">
        <v>0 - BM Costs</v>
      </c>
      <c r="L83" s="1" t="str">
        <v>0 - BM Port</v>
      </c>
      <c r="N83" s="1" t="str">
        <v>0 - Port Assets</v>
      </c>
      <c r="BP83" s="1" t="str">
        <v>0- Port Costs</v>
      </c>
      <c r="BT83" s="1" t="str">
        <v>0- Port Value</v>
      </c>
    </row>
    <row r="84" spans="8:72" hidden="1" outlineLevel="1" x14ac:dyDescent="0.3">
      <c r="H84" s="1" t="str">
        <v>0 - BM Costs</v>
      </c>
      <c r="L84" s="1" t="str">
        <v>0 - BM Port</v>
      </c>
      <c r="N84" s="1" t="str">
        <v>0 - Port Assets</v>
      </c>
      <c r="BP84" s="1" t="str">
        <v>0- Port Costs</v>
      </c>
      <c r="BT84" s="1" t="str">
        <v>0- Port Value</v>
      </c>
    </row>
    <row r="85" spans="8:72" hidden="1" outlineLevel="1" x14ac:dyDescent="0.3">
      <c r="H85" s="1" t="str">
        <v>0 - BM Costs</v>
      </c>
      <c r="L85" s="1" t="str">
        <v>0 - BM Port</v>
      </c>
      <c r="N85" s="1" t="str">
        <v>0 - Port Assets</v>
      </c>
      <c r="BP85" s="1" t="str">
        <v>0- Port Costs</v>
      </c>
      <c r="BT85" s="1" t="str">
        <v>0- Port Value</v>
      </c>
    </row>
    <row r="86" spans="8:72" hidden="1" outlineLevel="1" x14ac:dyDescent="0.3">
      <c r="H86" s="1" t="str">
        <v>0 - BM Costs</v>
      </c>
      <c r="L86" s="1" t="str">
        <v>0 - BM Port</v>
      </c>
      <c r="N86" s="1" t="str">
        <v>0 - Port Assets</v>
      </c>
      <c r="BP86" s="1" t="str">
        <v>0- Port Costs</v>
      </c>
      <c r="BT86" s="1" t="str">
        <v>0- Port Value</v>
      </c>
    </row>
    <row r="87" spans="8:72" hidden="1" outlineLevel="1" x14ac:dyDescent="0.3">
      <c r="H87" s="1" t="str">
        <v>0 - BM Costs</v>
      </c>
      <c r="L87" s="1" t="str">
        <v>0 - BM Port</v>
      </c>
      <c r="N87" s="1" t="str">
        <v>0 - Port Assets</v>
      </c>
      <c r="BP87" s="1" t="str">
        <v>0- Port Costs</v>
      </c>
      <c r="BT87" s="1" t="str">
        <v>0- Port Value</v>
      </c>
    </row>
    <row r="88" spans="8:72" hidden="1" outlineLevel="1" x14ac:dyDescent="0.3">
      <c r="H88" s="1" t="str">
        <v>0 - BM Costs</v>
      </c>
      <c r="L88" s="1" t="str">
        <v>0 - BM Port</v>
      </c>
      <c r="N88" s="1" t="str">
        <v>0 - Port Assets</v>
      </c>
      <c r="BP88" s="1" t="str">
        <v>0- Port Costs</v>
      </c>
      <c r="BT88" s="1" t="str">
        <v>0- Port Value</v>
      </c>
    </row>
    <row r="89" spans="8:72" hidden="1" outlineLevel="1" x14ac:dyDescent="0.3">
      <c r="H89" s="1" t="str">
        <v>0 - BM Costs</v>
      </c>
      <c r="L89" s="1" t="str">
        <v>0 - BM Port</v>
      </c>
      <c r="N89" s="1" t="str">
        <v>0 - Port Assets</v>
      </c>
      <c r="BP89" s="1" t="str">
        <v>0- Port Costs</v>
      </c>
      <c r="BT89" s="1" t="str">
        <v>0- Port Value</v>
      </c>
    </row>
    <row r="90" spans="8:72" hidden="1" outlineLevel="1" x14ac:dyDescent="0.3">
      <c r="H90" s="1" t="str">
        <v>0 - BM Costs</v>
      </c>
      <c r="L90" s="1" t="str">
        <v>0 - BM Port</v>
      </c>
      <c r="N90" s="1" t="str">
        <v>0 - Port Assets</v>
      </c>
      <c r="BP90" s="1" t="str">
        <v>0- Port Costs</v>
      </c>
      <c r="BT90" s="1" t="str">
        <v>0- Port Value</v>
      </c>
    </row>
    <row r="91" spans="8:72" hidden="1" outlineLevel="1" x14ac:dyDescent="0.3">
      <c r="H91" s="1" t="str">
        <v>0 - BM Costs</v>
      </c>
      <c r="L91" s="1" t="str">
        <v>0 - BM Port</v>
      </c>
      <c r="N91" s="1" t="str">
        <v>0 - Port Assets</v>
      </c>
      <c r="BP91" s="1" t="str">
        <v>0- Port Costs</v>
      </c>
      <c r="BT91" s="1" t="str">
        <v>0- Port Value</v>
      </c>
    </row>
    <row r="92" spans="8:72" hidden="1" outlineLevel="1" x14ac:dyDescent="0.3">
      <c r="H92" s="1" t="str">
        <v>0 - BM Costs</v>
      </c>
      <c r="L92" s="1" t="str">
        <v>0 - BM Port</v>
      </c>
      <c r="N92" s="1" t="str">
        <v>0 - Port Assets</v>
      </c>
      <c r="BP92" s="1" t="str">
        <v>0- Port Costs</v>
      </c>
      <c r="BT92" s="1" t="str">
        <v>0- Port Value</v>
      </c>
    </row>
    <row r="93" spans="8:72" hidden="1" outlineLevel="1" x14ac:dyDescent="0.3">
      <c r="H93" s="1" t="str">
        <v>0 - BM Costs</v>
      </c>
      <c r="L93" s="1" t="str">
        <v>0 - BM Port</v>
      </c>
      <c r="N93" s="1" t="str">
        <v>0 - Port Assets</v>
      </c>
      <c r="BP93" s="1" t="str">
        <v>0- Port Costs</v>
      </c>
      <c r="BT93" s="1" t="str">
        <v>0- Port Value</v>
      </c>
    </row>
    <row r="94" spans="8:72" hidden="1" outlineLevel="1" x14ac:dyDescent="0.3">
      <c r="H94" s="1" t="str">
        <v>0 - BM Costs</v>
      </c>
      <c r="L94" s="1" t="str">
        <v>0 - BM Port</v>
      </c>
      <c r="N94" s="1" t="str">
        <v>0 - Port Assets</v>
      </c>
      <c r="BP94" s="1" t="str">
        <v>0- Port Costs</v>
      </c>
      <c r="BT94" s="1" t="str">
        <v>0- Port Value</v>
      </c>
    </row>
    <row r="95" spans="8:72" hidden="1" outlineLevel="1" x14ac:dyDescent="0.3">
      <c r="H95" s="1" t="str">
        <v>0 - BM Costs</v>
      </c>
      <c r="L95" s="1" t="str">
        <v>0 - BM Port</v>
      </c>
      <c r="N95" s="1" t="str">
        <v>0 - Port Assets</v>
      </c>
      <c r="BP95" s="1" t="str">
        <v>0- Port Costs</v>
      </c>
      <c r="BT95" s="1" t="str">
        <v>0- Port Value</v>
      </c>
    </row>
    <row r="96" spans="8:72" hidden="1" outlineLevel="1" x14ac:dyDescent="0.3">
      <c r="H96" s="1" t="str">
        <v>0 - BM Costs</v>
      </c>
      <c r="L96" s="1" t="str">
        <v>0 - BM Port</v>
      </c>
      <c r="N96" s="1" t="str">
        <v>0 - Port Assets</v>
      </c>
      <c r="BP96" s="1" t="str">
        <v>0- Port Costs</v>
      </c>
      <c r="BT96" s="1" t="str">
        <v>0- Port Value</v>
      </c>
    </row>
    <row r="97" spans="8:72" hidden="1" outlineLevel="1" x14ac:dyDescent="0.3">
      <c r="H97" s="1" t="str">
        <v>0 - BM Costs</v>
      </c>
      <c r="L97" s="1" t="str">
        <v>0 - BM Port</v>
      </c>
      <c r="N97" s="1" t="str">
        <v>0 - Port Assets</v>
      </c>
      <c r="BP97" s="1" t="str">
        <v>0- Port Costs</v>
      </c>
      <c r="BT97" s="1" t="str">
        <v>0- Port Value</v>
      </c>
    </row>
    <row r="98" spans="8:72" hidden="1" outlineLevel="1" x14ac:dyDescent="0.3">
      <c r="H98" s="1" t="str">
        <v>0 - BM Costs</v>
      </c>
      <c r="L98" s="1" t="str">
        <v>0 - BM Port</v>
      </c>
      <c r="N98" s="1" t="str">
        <v>0 - Port Assets</v>
      </c>
      <c r="BP98" s="1" t="str">
        <v>0- Port Costs</v>
      </c>
      <c r="BT98" s="1" t="str">
        <v>0- Port Value</v>
      </c>
    </row>
    <row r="99" spans="8:72" hidden="1" outlineLevel="1" x14ac:dyDescent="0.3">
      <c r="H99" s="1" t="str">
        <v>0 - BM Costs</v>
      </c>
      <c r="L99" s="1" t="str">
        <v>0 - BM Port</v>
      </c>
      <c r="N99" s="1" t="str">
        <v>0 - Port Assets</v>
      </c>
      <c r="BP99" s="1" t="str">
        <v>0- Port Costs</v>
      </c>
      <c r="BT99" s="1" t="str">
        <v>0- Port Value</v>
      </c>
    </row>
    <row r="100" spans="8:72" hidden="1" outlineLevel="1" x14ac:dyDescent="0.3">
      <c r="H100" s="1" t="str">
        <v>0 - BM Costs</v>
      </c>
      <c r="L100" s="1" t="str">
        <v>0 - BM Port</v>
      </c>
      <c r="N100" s="1" t="str">
        <v>0 - Port Assets</v>
      </c>
      <c r="BP100" s="1" t="str">
        <v>0- Port Costs</v>
      </c>
      <c r="BT100" s="1" t="str">
        <v>0- Port Value</v>
      </c>
    </row>
    <row r="101" spans="8:72" hidden="1" outlineLevel="1" x14ac:dyDescent="0.3">
      <c r="H101" s="1" t="str">
        <v>0 - BM Costs</v>
      </c>
      <c r="L101" s="1" t="str">
        <v>0 - BM Port</v>
      </c>
      <c r="N101" s="1" t="str">
        <v>0 - Port Assets</v>
      </c>
      <c r="BP101" s="1" t="str">
        <v>0- Port Costs</v>
      </c>
      <c r="BT101" s="1" t="str">
        <v>0- Port Value</v>
      </c>
    </row>
    <row r="102" spans="8:72" hidden="1" outlineLevel="1" x14ac:dyDescent="0.3">
      <c r="H102" s="1" t="str">
        <v>0 - BM Costs</v>
      </c>
      <c r="L102" s="1" t="str">
        <v>0 - BM Port</v>
      </c>
      <c r="N102" s="1" t="str">
        <v>0 - Port Assets</v>
      </c>
      <c r="BP102" s="1" t="str">
        <v>0- Port Costs</v>
      </c>
      <c r="BT102" s="1" t="str">
        <v>0- Port Value</v>
      </c>
    </row>
    <row r="103" spans="8:72" hidden="1" outlineLevel="1" x14ac:dyDescent="0.3">
      <c r="H103" s="1" t="str">
        <v>0 - BM Costs</v>
      </c>
      <c r="L103" s="1" t="str">
        <v>0 - BM Port</v>
      </c>
      <c r="N103" s="1" t="str">
        <v>0 - Port Assets</v>
      </c>
      <c r="BP103" s="1" t="str">
        <v>0- Port Costs</v>
      </c>
      <c r="BT103" s="1" t="str">
        <v>0- Port Value</v>
      </c>
    </row>
    <row r="104" spans="8:72" hidden="1" outlineLevel="1" x14ac:dyDescent="0.3">
      <c r="H104" s="1" t="str">
        <v>0 - BM Costs</v>
      </c>
      <c r="L104" s="1" t="str">
        <v>0 - BM Port</v>
      </c>
      <c r="N104" s="1" t="str">
        <v>0 - Port Assets</v>
      </c>
      <c r="BP104" s="1" t="str">
        <v>0- Port Costs</v>
      </c>
      <c r="BT104" s="1" t="str">
        <v>0- Port Value</v>
      </c>
    </row>
    <row r="105" spans="8:72" hidden="1" outlineLevel="1" x14ac:dyDescent="0.3">
      <c r="H105" s="1" t="str">
        <v>0 - BM Costs</v>
      </c>
      <c r="L105" s="1" t="str">
        <v>0 - BM Port</v>
      </c>
      <c r="N105" s="1" t="str">
        <v>0 - Port Assets</v>
      </c>
      <c r="BP105" s="1" t="str">
        <v>0- Port Costs</v>
      </c>
      <c r="BT105" s="1" t="str">
        <v>0- Port Value</v>
      </c>
    </row>
    <row r="106" spans="8:72" hidden="1" outlineLevel="1" x14ac:dyDescent="0.3">
      <c r="H106" s="1" t="str">
        <v>0 - BM Costs</v>
      </c>
      <c r="L106" s="1" t="str">
        <v>0 - BM Port</v>
      </c>
      <c r="N106" s="1" t="str">
        <v>0 - Port Assets</v>
      </c>
      <c r="BP106" s="1" t="str">
        <v>0- Port Costs</v>
      </c>
      <c r="BT106" s="1" t="str">
        <v>0- Port Value</v>
      </c>
    </row>
    <row r="107" spans="8:72" hidden="1" outlineLevel="1" x14ac:dyDescent="0.3">
      <c r="H107" s="1" t="str">
        <v>0 - BM Costs</v>
      </c>
      <c r="L107" s="1" t="str">
        <v>0 - BM Port</v>
      </c>
      <c r="N107" s="1" t="str">
        <v>0 - Port Assets</v>
      </c>
      <c r="BP107" s="1" t="str">
        <v>0- Port Costs</v>
      </c>
      <c r="BT107" s="1" t="str">
        <v>0- Port Value</v>
      </c>
    </row>
    <row r="108" spans="8:72" hidden="1" outlineLevel="1" x14ac:dyDescent="0.3">
      <c r="H108" s="1" t="str">
        <v>0 - BM Costs</v>
      </c>
      <c r="L108" s="1" t="str">
        <v>0 - BM Port</v>
      </c>
      <c r="N108" s="1" t="str">
        <v>0 - Port Assets</v>
      </c>
      <c r="BP108" s="1" t="str">
        <v>0- Port Costs</v>
      </c>
      <c r="BT108" s="1" t="str">
        <v>0- Port Value</v>
      </c>
    </row>
    <row r="109" spans="8:72" hidden="1" outlineLevel="1" x14ac:dyDescent="0.3">
      <c r="H109" s="1" t="str">
        <v>0 - BM Costs</v>
      </c>
      <c r="L109" s="1" t="str">
        <v>0 - BM Port</v>
      </c>
      <c r="N109" s="1" t="str">
        <v>0 - Port Assets</v>
      </c>
      <c r="BP109" s="1" t="str">
        <v>0- Port Costs</v>
      </c>
      <c r="BT109" s="1" t="str">
        <v>0- Port Value</v>
      </c>
    </row>
    <row r="110" spans="8:72" hidden="1" outlineLevel="1" x14ac:dyDescent="0.3">
      <c r="H110" s="1" t="str">
        <v>0 - BM Costs</v>
      </c>
      <c r="L110" s="1" t="str">
        <v>0 - BM Port</v>
      </c>
      <c r="N110" s="1" t="str">
        <v>0 - Port Assets</v>
      </c>
      <c r="BP110" s="1" t="str">
        <v>0- Port Costs</v>
      </c>
      <c r="BT110" s="1" t="str">
        <v>0- Port Value</v>
      </c>
    </row>
    <row r="111" spans="8:72" hidden="1" outlineLevel="1" x14ac:dyDescent="0.3">
      <c r="H111" s="1" t="str">
        <v>0 - BM Costs</v>
      </c>
      <c r="L111" s="1" t="str">
        <v>0 - BM Port</v>
      </c>
      <c r="N111" s="1" t="str">
        <v>0 - Port Assets</v>
      </c>
      <c r="BP111" s="1" t="str">
        <v>0- Port Costs</v>
      </c>
      <c r="BT111" s="1" t="str">
        <v>0- Port Value</v>
      </c>
    </row>
    <row r="112" spans="8:72" hidden="1" outlineLevel="1" x14ac:dyDescent="0.3">
      <c r="H112" s="1" t="str">
        <v>0 - BM Costs</v>
      </c>
      <c r="L112" s="1" t="str">
        <v>0 - BM Port</v>
      </c>
      <c r="N112" s="1" t="str">
        <v>0 - Port Assets</v>
      </c>
      <c r="BP112" s="1" t="str">
        <v>0- Port Costs</v>
      </c>
      <c r="BT112" s="1" t="str">
        <v>0- Port Value</v>
      </c>
    </row>
    <row r="113" spans="8:72" hidden="1" outlineLevel="1" x14ac:dyDescent="0.3">
      <c r="H113" s="1" t="str">
        <v>0 - BM Costs</v>
      </c>
      <c r="L113" s="1" t="str">
        <v>0 - BM Port</v>
      </c>
      <c r="N113" s="1" t="str">
        <v>0 - Port Assets</v>
      </c>
      <c r="BP113" s="1" t="str">
        <v>0- Port Costs</v>
      </c>
      <c r="BT113" s="1" t="str">
        <v>0- Port Value</v>
      </c>
    </row>
    <row r="114" spans="8:72" hidden="1" outlineLevel="1" x14ac:dyDescent="0.3">
      <c r="H114" s="1" t="str">
        <v>0 - BM Costs</v>
      </c>
      <c r="L114" s="1" t="str">
        <v>0 - BM Port</v>
      </c>
      <c r="N114" s="1" t="str">
        <v>0 - Port Assets</v>
      </c>
      <c r="BP114" s="1" t="str">
        <v>0- Port Costs</v>
      </c>
      <c r="BT114" s="1" t="str">
        <v>0- Port Value</v>
      </c>
    </row>
    <row r="115" spans="8:72" hidden="1" outlineLevel="1" x14ac:dyDescent="0.3">
      <c r="H115" s="1" t="str">
        <v>0 - BM Costs</v>
      </c>
      <c r="L115" s="1" t="str">
        <v>0 - BM Port</v>
      </c>
      <c r="N115" s="1" t="str">
        <v>0 - Port Assets</v>
      </c>
      <c r="BP115" s="1" t="str">
        <v>0- Port Costs</v>
      </c>
      <c r="BT115" s="1" t="str">
        <v>0- Port Value</v>
      </c>
    </row>
    <row r="116" spans="8:72" hidden="1" outlineLevel="1" x14ac:dyDescent="0.3">
      <c r="H116" s="1" t="str">
        <v>0 - BM Costs</v>
      </c>
      <c r="L116" s="1" t="str">
        <v>0 - BM Port</v>
      </c>
      <c r="N116" s="1" t="str">
        <v>0 - Port Assets</v>
      </c>
      <c r="BP116" s="1" t="str">
        <v>0- Port Costs</v>
      </c>
      <c r="BT116" s="1" t="str">
        <v>0- Port Value</v>
      </c>
    </row>
    <row r="117" spans="8:72" hidden="1" outlineLevel="1" x14ac:dyDescent="0.3">
      <c r="H117" s="1" t="str">
        <v>0 - BM Costs</v>
      </c>
      <c r="L117" s="1" t="str">
        <v>0 - BM Port</v>
      </c>
      <c r="N117" s="1" t="str">
        <v>0 - Port Assets</v>
      </c>
      <c r="BP117" s="1" t="str">
        <v>0- Port Costs</v>
      </c>
      <c r="BT117" s="1" t="str">
        <v>0- Port Value</v>
      </c>
    </row>
    <row r="118" spans="8:72" hidden="1" outlineLevel="1" x14ac:dyDescent="0.3">
      <c r="H118" s="1" t="str">
        <v>0 - BM Costs</v>
      </c>
      <c r="L118" s="1" t="str">
        <v>0 - BM Port</v>
      </c>
      <c r="N118" s="1" t="str">
        <v>0 - Port Assets</v>
      </c>
      <c r="BP118" s="1" t="str">
        <v>0- Port Costs</v>
      </c>
      <c r="BT118" s="1" t="str">
        <v>0- Port Value</v>
      </c>
    </row>
    <row r="119" spans="8:72" hidden="1" outlineLevel="1" x14ac:dyDescent="0.3">
      <c r="H119" s="1" t="str">
        <v>0 - BM Costs</v>
      </c>
      <c r="L119" s="1" t="str">
        <v>0 - BM Port</v>
      </c>
      <c r="N119" s="1" t="str">
        <v>0 - Port Assets</v>
      </c>
      <c r="BP119" s="1" t="str">
        <v>0- Port Costs</v>
      </c>
      <c r="BT119" s="1" t="str">
        <v>0- Port Value</v>
      </c>
    </row>
    <row r="120" spans="8:72" hidden="1" outlineLevel="1" x14ac:dyDescent="0.3">
      <c r="H120" s="1" t="str">
        <v>0 - BM Costs</v>
      </c>
      <c r="L120" s="1" t="str">
        <v>0 - BM Port</v>
      </c>
      <c r="N120" s="1" t="str">
        <v>0 - Port Assets</v>
      </c>
      <c r="BP120" s="1" t="str">
        <v>0- Port Costs</v>
      </c>
      <c r="BT120" s="1" t="str">
        <v>0- Port Value</v>
      </c>
    </row>
    <row r="121" spans="8:72" hidden="1" outlineLevel="1" x14ac:dyDescent="0.3">
      <c r="H121" s="1" t="str">
        <v>0 - BM Costs</v>
      </c>
      <c r="L121" s="1" t="str">
        <v>0 - BM Port</v>
      </c>
      <c r="N121" s="1" t="str">
        <v>0 - Port Assets</v>
      </c>
      <c r="BP121" s="1" t="str">
        <v>0- Port Costs</v>
      </c>
      <c r="BT121" s="1" t="str">
        <v>0- Port Value</v>
      </c>
    </row>
    <row r="122" spans="8:72" hidden="1" outlineLevel="1" x14ac:dyDescent="0.3">
      <c r="H122" s="1" t="str">
        <v>0 - BM Costs</v>
      </c>
      <c r="L122" s="1" t="str">
        <v>0 - BM Port</v>
      </c>
      <c r="N122" s="1" t="str">
        <v>0 - Port Assets</v>
      </c>
      <c r="BP122" s="1" t="str">
        <v>0- Port Costs</v>
      </c>
      <c r="BT122" s="1" t="str">
        <v>0- Port Value</v>
      </c>
    </row>
    <row r="123" spans="8:72" hidden="1" outlineLevel="1" x14ac:dyDescent="0.3">
      <c r="H123" s="1" t="str">
        <v>0 - BM Costs</v>
      </c>
      <c r="L123" s="1" t="str">
        <v>0 - BM Port</v>
      </c>
      <c r="N123" s="1" t="str">
        <v>0 - Port Assets</v>
      </c>
      <c r="BP123" s="1" t="str">
        <v>0- Port Costs</v>
      </c>
      <c r="BT123" s="1" t="str">
        <v>0- Port Value</v>
      </c>
    </row>
    <row r="124" spans="8:72" hidden="1" outlineLevel="1" x14ac:dyDescent="0.3">
      <c r="H124" s="1" t="str">
        <v>0 - BM Costs</v>
      </c>
      <c r="L124" s="1" t="str">
        <v>0 - BM Port</v>
      </c>
      <c r="N124" s="1" t="str">
        <v>0 - Port Assets</v>
      </c>
      <c r="BP124" s="1" t="str">
        <v>0- Port Costs</v>
      </c>
      <c r="BT124" s="1" t="str">
        <v>0- Port Value</v>
      </c>
    </row>
    <row r="125" spans="8:72" hidden="1" outlineLevel="1" x14ac:dyDescent="0.3">
      <c r="H125" s="1" t="str">
        <v>0 - BM Costs</v>
      </c>
      <c r="L125" s="1" t="str">
        <v>0 - BM Port</v>
      </c>
      <c r="N125" s="1" t="str">
        <v>0 - Port Assets</v>
      </c>
      <c r="BP125" s="1" t="str">
        <v>0- Port Costs</v>
      </c>
      <c r="BT125" s="1" t="str">
        <v>0- Port Value</v>
      </c>
    </row>
    <row r="126" spans="8:72" hidden="1" outlineLevel="1" x14ac:dyDescent="0.3">
      <c r="H126" s="1" t="str">
        <v>0 - BM Costs</v>
      </c>
      <c r="L126" s="1" t="str">
        <v>0 - BM Port</v>
      </c>
      <c r="N126" s="1" t="str">
        <v>0 - Port Assets</v>
      </c>
      <c r="BP126" s="1" t="str">
        <v>0- Port Costs</v>
      </c>
      <c r="BT126" s="1" t="str">
        <v>0- Port Value</v>
      </c>
    </row>
    <row r="127" spans="8:72" hidden="1" outlineLevel="1" x14ac:dyDescent="0.3">
      <c r="H127" s="1" t="str">
        <v>0 - BM Costs</v>
      </c>
      <c r="L127" s="1" t="str">
        <v>0 - BM Port</v>
      </c>
      <c r="N127" s="1" t="str">
        <v>0 - Port Assets</v>
      </c>
      <c r="BP127" s="1" t="str">
        <v>0- Port Costs</v>
      </c>
      <c r="BT127" s="1" t="str">
        <v>0- Port Value</v>
      </c>
    </row>
    <row r="128" spans="8:72" hidden="1" outlineLevel="1" x14ac:dyDescent="0.3">
      <c r="H128" s="1" t="str">
        <v>0 - BM Costs</v>
      </c>
      <c r="L128" s="1" t="str">
        <v>0 - BM Port</v>
      </c>
      <c r="N128" s="1" t="str">
        <v>0 - Port Assets</v>
      </c>
      <c r="BP128" s="1" t="str">
        <v>0- Port Costs</v>
      </c>
      <c r="BT128" s="1" t="str">
        <v>0- Port Value</v>
      </c>
    </row>
    <row r="129" spans="8:72" hidden="1" outlineLevel="1" x14ac:dyDescent="0.3">
      <c r="H129" s="1" t="str">
        <v>0 - BM Costs</v>
      </c>
      <c r="L129" s="1" t="str">
        <v>0 - BM Port</v>
      </c>
      <c r="N129" s="1" t="str">
        <v>0 - Port Assets</v>
      </c>
      <c r="BP129" s="1" t="str">
        <v>0- Port Costs</v>
      </c>
      <c r="BT129" s="1" t="str">
        <v>0- Port Value</v>
      </c>
    </row>
    <row r="130" spans="8:72" hidden="1" outlineLevel="1" x14ac:dyDescent="0.3">
      <c r="H130" s="1" t="str">
        <v>0 - BM Costs</v>
      </c>
      <c r="L130" s="1" t="str">
        <v>0 - BM Port</v>
      </c>
      <c r="N130" s="1" t="str">
        <v>0 - Port Assets</v>
      </c>
      <c r="BP130" s="1" t="str">
        <v>0- Port Costs</v>
      </c>
      <c r="BT130" s="1" t="str">
        <v>0- Port Value</v>
      </c>
    </row>
    <row r="131" spans="8:72" hidden="1" outlineLevel="1" x14ac:dyDescent="0.3">
      <c r="H131" s="1" t="str">
        <v>0 - BM Costs</v>
      </c>
      <c r="L131" s="1" t="str">
        <v>0 - BM Port</v>
      </c>
      <c r="N131" s="1" t="str">
        <v>0 - Port Assets</v>
      </c>
      <c r="BP131" s="1" t="str">
        <v>0- Port Costs</v>
      </c>
      <c r="BT131" s="1" t="str">
        <v>0- Port Value</v>
      </c>
    </row>
    <row r="132" spans="8:72" hidden="1" outlineLevel="1" x14ac:dyDescent="0.3">
      <c r="H132" s="1" t="str">
        <v>0 - BM Costs</v>
      </c>
      <c r="L132" s="1" t="str">
        <v>0 - BM Port</v>
      </c>
      <c r="N132" s="1" t="str">
        <v>0 - Port Assets</v>
      </c>
      <c r="BP132" s="1" t="str">
        <v>0- Port Costs</v>
      </c>
      <c r="BT132" s="1" t="str">
        <v>0- Port Value</v>
      </c>
    </row>
    <row r="133" spans="8:72" hidden="1" outlineLevel="1" x14ac:dyDescent="0.3">
      <c r="H133" s="1" t="str">
        <v>0 - BM Costs</v>
      </c>
      <c r="L133" s="1" t="str">
        <v>0 - BM Port</v>
      </c>
      <c r="N133" s="1" t="str">
        <v>0 - Port Assets</v>
      </c>
      <c r="BP133" s="1" t="str">
        <v>0- Port Costs</v>
      </c>
      <c r="BT133" s="1" t="str">
        <v>0- Port Value</v>
      </c>
    </row>
    <row r="134" spans="8:72" hidden="1" outlineLevel="1" x14ac:dyDescent="0.3">
      <c r="H134" s="1" t="str">
        <v>0 - BM Costs</v>
      </c>
      <c r="L134" s="1" t="str">
        <v>0 - BM Port</v>
      </c>
      <c r="N134" s="1" t="str">
        <v>0 - Port Assets</v>
      </c>
      <c r="BP134" s="1" t="str">
        <v>0- Port Costs</v>
      </c>
      <c r="BT134" s="1" t="str">
        <v>0- Port Value</v>
      </c>
    </row>
    <row r="135" spans="8:72" hidden="1" outlineLevel="1" x14ac:dyDescent="0.3">
      <c r="H135" s="1" t="str">
        <v>0 - BM Costs</v>
      </c>
      <c r="L135" s="1" t="str">
        <v>0 - BM Port</v>
      </c>
      <c r="N135" s="1" t="str">
        <v>0 - Port Assets</v>
      </c>
      <c r="BP135" s="1" t="str">
        <v>0- Port Costs</v>
      </c>
      <c r="BT135" s="1" t="str">
        <v>0- Port Value</v>
      </c>
    </row>
    <row r="136" spans="8:72" hidden="1" outlineLevel="1" x14ac:dyDescent="0.3">
      <c r="H136" s="1" t="str">
        <v>0 - BM Costs</v>
      </c>
      <c r="L136" s="1" t="str">
        <v>0 - BM Port</v>
      </c>
      <c r="N136" s="1" t="str">
        <v>0 - Port Assets</v>
      </c>
      <c r="BP136" s="1" t="str">
        <v>0- Port Costs</v>
      </c>
      <c r="BT136" s="1" t="str">
        <v>0- Port Value</v>
      </c>
    </row>
    <row r="137" spans="8:72" hidden="1" outlineLevel="1" x14ac:dyDescent="0.3">
      <c r="H137" s="1" t="str">
        <v>0 - BM Costs</v>
      </c>
      <c r="L137" s="1" t="str">
        <v>0 - BM Port</v>
      </c>
      <c r="N137" s="1" t="str">
        <v>0 - Port Assets</v>
      </c>
      <c r="BP137" s="1" t="str">
        <v>0- Port Costs</v>
      </c>
      <c r="BT137" s="1" t="str">
        <v>0- Port Value</v>
      </c>
    </row>
    <row r="138" spans="8:72" hidden="1" outlineLevel="1" x14ac:dyDescent="0.3">
      <c r="H138" s="1" t="str">
        <v>0 - BM Costs</v>
      </c>
      <c r="L138" s="1" t="str">
        <v>0 - BM Port</v>
      </c>
      <c r="N138" s="1" t="str">
        <v>0 - Port Assets</v>
      </c>
      <c r="BP138" s="1" t="str">
        <v>0- Port Costs</v>
      </c>
      <c r="BT138" s="1" t="str">
        <v>0- Port Value</v>
      </c>
    </row>
    <row r="139" spans="8:72" hidden="1" outlineLevel="1" x14ac:dyDescent="0.3">
      <c r="H139" s="1" t="str">
        <v>0 - BM Costs</v>
      </c>
      <c r="L139" s="1" t="str">
        <v>0 - BM Port</v>
      </c>
      <c r="N139" s="1" t="str">
        <v>0 - Port Assets</v>
      </c>
      <c r="BP139" s="1" t="str">
        <v>0- Port Costs</v>
      </c>
      <c r="BT139" s="1" t="str">
        <v>0- Port Value</v>
      </c>
    </row>
    <row r="140" spans="8:72" hidden="1" outlineLevel="1" x14ac:dyDescent="0.3">
      <c r="H140" s="1" t="str">
        <v>0 - BM Costs</v>
      </c>
      <c r="L140" s="1" t="str">
        <v>0 - BM Port</v>
      </c>
      <c r="N140" s="1" t="str">
        <v>0 - Port Assets</v>
      </c>
      <c r="BP140" s="1" t="str">
        <v>0- Port Costs</v>
      </c>
      <c r="BT140" s="1" t="str">
        <v>0- Port Value</v>
      </c>
    </row>
    <row r="141" spans="8:72" hidden="1" outlineLevel="1" x14ac:dyDescent="0.3">
      <c r="H141" s="1" t="str">
        <v>0 - BM Costs</v>
      </c>
      <c r="L141" s="1" t="str">
        <v>0 - BM Port</v>
      </c>
      <c r="N141" s="1" t="str">
        <v>0 - Port Assets</v>
      </c>
      <c r="BP141" s="1" t="str">
        <v>0- Port Costs</v>
      </c>
      <c r="BT141" s="1" t="str">
        <v>0- Port Value</v>
      </c>
    </row>
    <row r="142" spans="8:72" hidden="1" outlineLevel="1" x14ac:dyDescent="0.3">
      <c r="H142" s="1" t="str">
        <v>0 - BM Costs</v>
      </c>
      <c r="L142" s="1" t="str">
        <v>0 - BM Port</v>
      </c>
      <c r="N142" s="1" t="str">
        <v>0 - Port Assets</v>
      </c>
      <c r="BP142" s="1" t="str">
        <v>0- Port Costs</v>
      </c>
      <c r="BT142" s="1" t="str">
        <v>0- Port Value</v>
      </c>
    </row>
    <row r="143" spans="8:72" hidden="1" outlineLevel="1" x14ac:dyDescent="0.3">
      <c r="H143" s="1" t="str">
        <v>0 - BM Costs</v>
      </c>
      <c r="L143" s="1" t="str">
        <v>0 - BM Port</v>
      </c>
      <c r="N143" s="1" t="str">
        <v>0 - Port Assets</v>
      </c>
      <c r="BP143" s="1" t="str">
        <v>0- Port Costs</v>
      </c>
      <c r="BT143" s="1" t="str">
        <v>0- Port Value</v>
      </c>
    </row>
    <row r="144" spans="8:72" hidden="1" outlineLevel="1" x14ac:dyDescent="0.3">
      <c r="H144" s="1" t="str">
        <v>0 - BM Costs</v>
      </c>
      <c r="L144" s="1" t="str">
        <v>0 - BM Port</v>
      </c>
      <c r="N144" s="1" t="str">
        <v>0 - Port Assets</v>
      </c>
      <c r="BP144" s="1" t="str">
        <v>0- Port Costs</v>
      </c>
      <c r="BT144" s="1" t="str">
        <v>0- Port Value</v>
      </c>
    </row>
    <row r="145" spans="8:72" hidden="1" outlineLevel="1" x14ac:dyDescent="0.3">
      <c r="H145" s="1" t="str">
        <v>0 - BM Costs</v>
      </c>
      <c r="L145" s="1" t="str">
        <v>0 - BM Port</v>
      </c>
      <c r="N145" s="1" t="str">
        <v>0 - Port Assets</v>
      </c>
      <c r="BP145" s="1" t="str">
        <v>0- Port Costs</v>
      </c>
      <c r="BT145" s="1" t="str">
        <v>0- Port Value</v>
      </c>
    </row>
    <row r="146" spans="8:72" hidden="1" outlineLevel="1" x14ac:dyDescent="0.3">
      <c r="H146" s="1" t="str">
        <v>0 - BM Costs</v>
      </c>
      <c r="L146" s="1" t="str">
        <v>0 - BM Port</v>
      </c>
      <c r="N146" s="1" t="str">
        <v>0 - Port Assets</v>
      </c>
      <c r="BP146" s="1" t="str">
        <v>0- Port Costs</v>
      </c>
      <c r="BT146" s="1" t="str">
        <v>0- Port Value</v>
      </c>
    </row>
    <row r="147" spans="8:72" hidden="1" outlineLevel="1" x14ac:dyDescent="0.3">
      <c r="H147" s="1" t="str">
        <v>0 - BM Costs</v>
      </c>
      <c r="L147" s="1" t="str">
        <v>0 - BM Port</v>
      </c>
      <c r="N147" s="1" t="str">
        <v>0 - Port Assets</v>
      </c>
      <c r="BP147" s="1" t="str">
        <v>0- Port Costs</v>
      </c>
      <c r="BT147" s="1" t="str">
        <v>0- Port Value</v>
      </c>
    </row>
    <row r="148" spans="8:72" hidden="1" outlineLevel="1" x14ac:dyDescent="0.3">
      <c r="H148" s="1" t="str">
        <v>0 - BM Costs</v>
      </c>
      <c r="L148" s="1" t="str">
        <v>0 - BM Port</v>
      </c>
      <c r="N148" s="1" t="str">
        <v>0 - Port Assets</v>
      </c>
      <c r="BP148" s="1" t="str">
        <v>0- Port Costs</v>
      </c>
      <c r="BT148" s="1" t="str">
        <v>0- Port Value</v>
      </c>
    </row>
    <row r="149" spans="8:72" hidden="1" outlineLevel="1" x14ac:dyDescent="0.3">
      <c r="H149" s="1" t="str">
        <v>0 - BM Costs</v>
      </c>
      <c r="L149" s="1" t="str">
        <v>0 - BM Port</v>
      </c>
      <c r="N149" s="1" t="str">
        <v>0 - Port Assets</v>
      </c>
      <c r="BP149" s="1" t="str">
        <v>0- Port Costs</v>
      </c>
      <c r="BT149" s="1" t="str">
        <v>0- Port Value</v>
      </c>
    </row>
    <row r="150" spans="8:72" hidden="1" outlineLevel="1" x14ac:dyDescent="0.3">
      <c r="H150" s="1" t="str">
        <v>0 - BM Costs</v>
      </c>
      <c r="L150" s="1" t="str">
        <v>0 - BM Port</v>
      </c>
      <c r="N150" s="1" t="str">
        <v>0 - Port Assets</v>
      </c>
      <c r="BP150" s="1" t="str">
        <v>0- Port Costs</v>
      </c>
      <c r="BT150" s="1" t="str">
        <v>0- Port Value</v>
      </c>
    </row>
    <row r="151" spans="8:72" hidden="1" outlineLevel="1" x14ac:dyDescent="0.3">
      <c r="H151" s="1" t="str">
        <v>0 - BM Costs</v>
      </c>
      <c r="L151" s="1" t="str">
        <v>0 - BM Port</v>
      </c>
      <c r="N151" s="1" t="str">
        <v>0 - Port Assets</v>
      </c>
      <c r="BP151" s="1" t="str">
        <v>0- Port Costs</v>
      </c>
      <c r="BT151" s="1" t="str">
        <v>0- Port Value</v>
      </c>
    </row>
    <row r="152" spans="8:72" hidden="1" outlineLevel="1" x14ac:dyDescent="0.3">
      <c r="H152" s="1" t="str">
        <v>0 - BM Costs</v>
      </c>
      <c r="L152" s="1" t="str">
        <v>0 - BM Port</v>
      </c>
      <c r="N152" s="1" t="str">
        <v>0 - Port Assets</v>
      </c>
      <c r="BP152" s="1" t="str">
        <v>0- Port Costs</v>
      </c>
      <c r="BT152" s="1" t="str">
        <v>0- Port Value</v>
      </c>
    </row>
    <row r="153" spans="8:72" hidden="1" outlineLevel="1" x14ac:dyDescent="0.3">
      <c r="H153" s="1" t="str">
        <v>0 - BM Costs</v>
      </c>
      <c r="L153" s="1" t="str">
        <v>0 - BM Port</v>
      </c>
      <c r="N153" s="1" t="str">
        <v>0 - Port Assets</v>
      </c>
      <c r="BP153" s="1" t="str">
        <v>0- Port Costs</v>
      </c>
      <c r="BT153" s="1" t="str">
        <v>0- Port Value</v>
      </c>
    </row>
    <row r="154" spans="8:72" hidden="1" outlineLevel="1" x14ac:dyDescent="0.3">
      <c r="H154" s="1" t="str">
        <v>0 - BM Costs</v>
      </c>
      <c r="L154" s="1" t="str">
        <v>0 - BM Port</v>
      </c>
      <c r="N154" s="1" t="str">
        <v>0 - Port Assets</v>
      </c>
      <c r="BP154" s="1" t="str">
        <v>0- Port Costs</v>
      </c>
      <c r="BT154" s="1" t="str">
        <v>0- Port Value</v>
      </c>
    </row>
    <row r="155" spans="8:72" hidden="1" outlineLevel="1" x14ac:dyDescent="0.3">
      <c r="H155" s="1" t="str">
        <v>0 - BM Costs</v>
      </c>
      <c r="L155" s="1" t="str">
        <v>0 - BM Port</v>
      </c>
      <c r="N155" s="1" t="str">
        <v>0 - Port Assets</v>
      </c>
      <c r="BP155" s="1" t="str">
        <v>0- Port Costs</v>
      </c>
      <c r="BT155" s="1" t="str">
        <v>0- Port Value</v>
      </c>
    </row>
    <row r="156" spans="8:72" hidden="1" outlineLevel="1" x14ac:dyDescent="0.3">
      <c r="H156" s="1" t="str">
        <v>0 - BM Costs</v>
      </c>
      <c r="L156" s="1" t="str">
        <v>0 - BM Port</v>
      </c>
      <c r="N156" s="1" t="str">
        <v>0 - Port Assets</v>
      </c>
      <c r="BP156" s="1" t="str">
        <v>0- Port Costs</v>
      </c>
      <c r="BT156" s="1" t="str">
        <v>0- Port Value</v>
      </c>
    </row>
    <row r="157" spans="8:72" hidden="1" outlineLevel="1" x14ac:dyDescent="0.3">
      <c r="H157" s="1" t="str">
        <v>0 - BM Costs</v>
      </c>
      <c r="L157" s="1" t="str">
        <v>0 - BM Port</v>
      </c>
      <c r="N157" s="1" t="str">
        <v>0 - Port Assets</v>
      </c>
      <c r="BP157" s="1" t="str">
        <v>0- Port Costs</v>
      </c>
      <c r="BT157" s="1" t="str">
        <v>0- Port Value</v>
      </c>
    </row>
    <row r="158" spans="8:72" hidden="1" outlineLevel="1" x14ac:dyDescent="0.3">
      <c r="H158" s="1" t="str">
        <v>0 - BM Costs</v>
      </c>
      <c r="L158" s="1" t="str">
        <v>0 - BM Port</v>
      </c>
      <c r="N158" s="1" t="str">
        <v>0 - Port Assets</v>
      </c>
      <c r="BP158" s="1" t="str">
        <v>0- Port Costs</v>
      </c>
      <c r="BT158" s="1" t="str">
        <v>0- Port Value</v>
      </c>
    </row>
    <row r="159" spans="8:72" hidden="1" outlineLevel="1" x14ac:dyDescent="0.3">
      <c r="H159" s="1" t="str">
        <v>0 - BM Costs</v>
      </c>
      <c r="L159" s="1" t="str">
        <v>0 - BM Port</v>
      </c>
      <c r="N159" s="1" t="str">
        <v>0 - Port Assets</v>
      </c>
      <c r="BP159" s="1" t="str">
        <v>0- Port Costs</v>
      </c>
      <c r="BT159" s="1" t="str">
        <v>0- Port Value</v>
      </c>
    </row>
    <row r="160" spans="8:72" hidden="1" outlineLevel="1" x14ac:dyDescent="0.3">
      <c r="H160" s="1" t="str">
        <v>0 - BM Costs</v>
      </c>
      <c r="L160" s="1" t="str">
        <v>0 - BM Port</v>
      </c>
      <c r="N160" s="1" t="str">
        <v>0 - Port Assets</v>
      </c>
      <c r="BP160" s="1" t="str">
        <v>0- Port Costs</v>
      </c>
      <c r="BT160" s="1" t="str">
        <v>0- Port Value</v>
      </c>
    </row>
    <row r="161" spans="8:72" hidden="1" outlineLevel="1" x14ac:dyDescent="0.3">
      <c r="H161" s="1" t="str">
        <v>0 - BM Costs</v>
      </c>
      <c r="L161" s="1" t="str">
        <v>0 - BM Port</v>
      </c>
      <c r="N161" s="1" t="str">
        <v>0 - Port Assets</v>
      </c>
      <c r="BP161" s="1" t="str">
        <v>0- Port Costs</v>
      </c>
      <c r="BT161" s="1" t="str">
        <v>0- Port Value</v>
      </c>
    </row>
    <row r="162" spans="8:72" hidden="1" outlineLevel="1" x14ac:dyDescent="0.3">
      <c r="H162" s="1" t="str">
        <v>0 - BM Costs</v>
      </c>
      <c r="L162" s="1" t="str">
        <v>0 - BM Port</v>
      </c>
      <c r="N162" s="1" t="str">
        <v>0 - Port Assets</v>
      </c>
      <c r="BP162" s="1" t="str">
        <v>0- Port Costs</v>
      </c>
      <c r="BT162" s="1" t="str">
        <v>0- Port Value</v>
      </c>
    </row>
    <row r="163" spans="8:72" hidden="1" outlineLevel="1" x14ac:dyDescent="0.3">
      <c r="H163" s="1" t="str">
        <v>0 - BM Costs</v>
      </c>
      <c r="L163" s="1" t="str">
        <v>0 - BM Port</v>
      </c>
      <c r="N163" s="1" t="str">
        <v>0 - Port Assets</v>
      </c>
      <c r="BP163" s="1" t="str">
        <v>0- Port Costs</v>
      </c>
      <c r="BT163" s="1" t="str">
        <v>0- Port Value</v>
      </c>
    </row>
    <row r="164" spans="8:72" hidden="1" outlineLevel="1" x14ac:dyDescent="0.3">
      <c r="H164" s="1" t="str">
        <v>0 - BM Costs</v>
      </c>
      <c r="L164" s="1" t="str">
        <v>0 - BM Port</v>
      </c>
      <c r="N164" s="1" t="str">
        <v>0 - Port Assets</v>
      </c>
      <c r="BP164" s="1" t="str">
        <v>0- Port Costs</v>
      </c>
      <c r="BT164" s="1" t="str">
        <v>0- Port Value</v>
      </c>
    </row>
    <row r="165" spans="8:72" hidden="1" outlineLevel="1" x14ac:dyDescent="0.3">
      <c r="H165" s="1" t="str">
        <v>0 - BM Costs</v>
      </c>
      <c r="L165" s="1" t="str">
        <v>0 - BM Port</v>
      </c>
      <c r="N165" s="1" t="str">
        <v>0 - Port Assets</v>
      </c>
      <c r="BP165" s="1" t="str">
        <v>0- Port Costs</v>
      </c>
      <c r="BT165" s="1" t="str">
        <v>0- Port Value</v>
      </c>
    </row>
    <row r="166" spans="8:72" hidden="1" outlineLevel="1" x14ac:dyDescent="0.3">
      <c r="H166" s="1" t="str">
        <v>0 - BM Costs</v>
      </c>
      <c r="L166" s="1" t="str">
        <v>0 - BM Port</v>
      </c>
      <c r="N166" s="1" t="str">
        <v>0 - Port Assets</v>
      </c>
      <c r="BP166" s="1" t="str">
        <v>0- Port Costs</v>
      </c>
      <c r="BT166" s="1" t="str">
        <v>0- Port Value</v>
      </c>
    </row>
    <row r="167" spans="8:72" hidden="1" outlineLevel="1" x14ac:dyDescent="0.3">
      <c r="H167" s="1" t="str">
        <v>0 - BM Costs</v>
      </c>
      <c r="L167" s="1" t="str">
        <v>0 - BM Port</v>
      </c>
      <c r="N167" s="1" t="str">
        <v>0 - Port Assets</v>
      </c>
      <c r="BP167" s="1" t="str">
        <v>0- Port Costs</v>
      </c>
      <c r="BT167" s="1" t="str">
        <v>0- Port Value</v>
      </c>
    </row>
    <row r="168" spans="8:72" hidden="1" outlineLevel="1" x14ac:dyDescent="0.3">
      <c r="H168" s="1" t="str">
        <v>0 - BM Costs</v>
      </c>
      <c r="L168" s="1" t="str">
        <v>0 - BM Port</v>
      </c>
      <c r="N168" s="1" t="str">
        <v>0 - Port Assets</v>
      </c>
      <c r="BP168" s="1" t="str">
        <v>0- Port Costs</v>
      </c>
      <c r="BT168" s="1" t="str">
        <v>0- Port Value</v>
      </c>
    </row>
    <row r="169" spans="8:72" hidden="1" outlineLevel="1" x14ac:dyDescent="0.3">
      <c r="H169" s="1" t="str">
        <v>0 - BM Costs</v>
      </c>
      <c r="L169" s="1" t="str">
        <v>0 - BM Port</v>
      </c>
      <c r="N169" s="1" t="str">
        <v>0 - Port Assets</v>
      </c>
      <c r="BP169" s="1" t="str">
        <v>0- Port Costs</v>
      </c>
      <c r="BT169" s="1" t="str">
        <v>0- Port Value</v>
      </c>
    </row>
    <row r="170" spans="8:72" hidden="1" outlineLevel="1" x14ac:dyDescent="0.3">
      <c r="H170" s="1" t="str">
        <v>0 - BM Costs</v>
      </c>
      <c r="L170" s="1" t="str">
        <v>0 - BM Port</v>
      </c>
      <c r="N170" s="1" t="str">
        <v>0 - Port Assets</v>
      </c>
      <c r="BP170" s="1" t="str">
        <v>0- Port Costs</v>
      </c>
      <c r="BT170" s="1" t="str">
        <v>0- Port Value</v>
      </c>
    </row>
    <row r="171" spans="8:72" hidden="1" outlineLevel="1" x14ac:dyDescent="0.3">
      <c r="H171" s="1" t="str">
        <v>0 - BM Costs</v>
      </c>
      <c r="L171" s="1" t="str">
        <v>0 - BM Port</v>
      </c>
      <c r="N171" s="1" t="str">
        <v>0 - Port Assets</v>
      </c>
      <c r="BP171" s="1" t="str">
        <v>0- Port Costs</v>
      </c>
      <c r="BT171" s="1" t="str">
        <v>0- Port Value</v>
      </c>
    </row>
    <row r="172" spans="8:72" hidden="1" outlineLevel="1" x14ac:dyDescent="0.3">
      <c r="H172" s="1" t="str">
        <v>0 - BM Costs</v>
      </c>
      <c r="L172" s="1" t="str">
        <v>0 - BM Port</v>
      </c>
      <c r="N172" s="1" t="str">
        <v>0 - Port Assets</v>
      </c>
      <c r="BP172" s="1" t="str">
        <v>0- Port Costs</v>
      </c>
      <c r="BT172" s="1" t="str">
        <v>0- Port Value</v>
      </c>
    </row>
    <row r="173" spans="8:72" hidden="1" outlineLevel="1" x14ac:dyDescent="0.3">
      <c r="H173" s="1" t="str">
        <v>0 - BM Costs</v>
      </c>
      <c r="L173" s="1" t="str">
        <v>0 - BM Port</v>
      </c>
      <c r="N173" s="1" t="str">
        <v>0 - Port Assets</v>
      </c>
      <c r="BP173" s="1" t="str">
        <v>0- Port Costs</v>
      </c>
      <c r="BT173" s="1" t="str">
        <v>0- Port Value</v>
      </c>
    </row>
    <row r="174" spans="8:72" hidden="1" outlineLevel="1" x14ac:dyDescent="0.3">
      <c r="H174" s="1" t="str">
        <v>0 - BM Costs</v>
      </c>
      <c r="L174" s="1" t="str">
        <v>0 - BM Port</v>
      </c>
      <c r="N174" s="1" t="str">
        <v>0 - Port Assets</v>
      </c>
      <c r="BP174" s="1" t="str">
        <v>0- Port Costs</v>
      </c>
      <c r="BT174" s="1" t="str">
        <v>0- Port Value</v>
      </c>
    </row>
    <row r="175" spans="8:72" hidden="1" outlineLevel="1" x14ac:dyDescent="0.3">
      <c r="H175" s="1" t="str">
        <v>0 - BM Costs</v>
      </c>
      <c r="L175" s="1" t="str">
        <v>0 - BM Port</v>
      </c>
      <c r="N175" s="1" t="str">
        <v>0 - Port Assets</v>
      </c>
      <c r="BP175" s="1" t="str">
        <v>0- Port Costs</v>
      </c>
      <c r="BT175" s="1" t="str">
        <v>0- Port Value</v>
      </c>
    </row>
    <row r="176" spans="8:72" hidden="1" outlineLevel="1" x14ac:dyDescent="0.3">
      <c r="H176" s="1" t="str">
        <v>0 - BM Costs</v>
      </c>
      <c r="L176" s="1" t="str">
        <v>0 - BM Port</v>
      </c>
      <c r="N176" s="1" t="str">
        <v>0 - Port Assets</v>
      </c>
      <c r="BP176" s="1" t="str">
        <v>0- Port Costs</v>
      </c>
      <c r="BT176" s="1" t="str">
        <v>0- Port Value</v>
      </c>
    </row>
    <row r="177" spans="8:72" hidden="1" outlineLevel="1" x14ac:dyDescent="0.3">
      <c r="H177" s="1" t="str">
        <v>0 - BM Costs</v>
      </c>
      <c r="L177" s="1" t="str">
        <v>0 - BM Port</v>
      </c>
      <c r="N177" s="1" t="str">
        <v>0 - Port Assets</v>
      </c>
      <c r="BP177" s="1" t="str">
        <v>0- Port Costs</v>
      </c>
      <c r="BT177" s="1" t="str">
        <v>0- Port Value</v>
      </c>
    </row>
    <row r="178" spans="8:72" hidden="1" outlineLevel="1" x14ac:dyDescent="0.3">
      <c r="H178" s="1" t="str">
        <v>0 - BM Costs</v>
      </c>
      <c r="L178" s="1" t="str">
        <v>0 - BM Port</v>
      </c>
      <c r="N178" s="1" t="str">
        <v>0 - Port Assets</v>
      </c>
      <c r="BP178" s="1" t="str">
        <v>0- Port Costs</v>
      </c>
      <c r="BT178" s="1" t="str">
        <v>0- Port Value</v>
      </c>
    </row>
    <row r="179" spans="8:72" hidden="1" outlineLevel="1" x14ac:dyDescent="0.3">
      <c r="H179" s="1" t="str">
        <v>0 - BM Costs</v>
      </c>
      <c r="L179" s="1" t="str">
        <v>0 - BM Port</v>
      </c>
      <c r="N179" s="1" t="str">
        <v>0 - Port Assets</v>
      </c>
      <c r="BP179" s="1" t="str">
        <v>0- Port Costs</v>
      </c>
      <c r="BT179" s="1" t="str">
        <v>0- Port Value</v>
      </c>
    </row>
    <row r="180" spans="8:72" hidden="1" outlineLevel="1" x14ac:dyDescent="0.3">
      <c r="H180" s="1" t="str">
        <v>0 - BM Costs</v>
      </c>
      <c r="L180" s="1" t="str">
        <v>0 - BM Port</v>
      </c>
      <c r="N180" s="1" t="str">
        <v>0 - Port Assets</v>
      </c>
      <c r="BP180" s="1" t="str">
        <v>0- Port Costs</v>
      </c>
      <c r="BT180" s="1" t="str">
        <v>0- Port Value</v>
      </c>
    </row>
    <row r="181" spans="8:72" hidden="1" outlineLevel="1" x14ac:dyDescent="0.3">
      <c r="H181" s="1" t="str">
        <v>0 - BM Costs</v>
      </c>
      <c r="L181" s="1" t="str">
        <v>0 - BM Port</v>
      </c>
      <c r="N181" s="1" t="str">
        <v>0 - Port Assets</v>
      </c>
      <c r="BP181" s="1" t="str">
        <v>0- Port Costs</v>
      </c>
      <c r="BT181" s="1" t="str">
        <v>0- Port Value</v>
      </c>
    </row>
    <row r="182" spans="8:72" hidden="1" outlineLevel="1" x14ac:dyDescent="0.3">
      <c r="H182" s="1" t="str">
        <v>0 - BM Costs</v>
      </c>
      <c r="L182" s="1" t="str">
        <v>0 - BM Port</v>
      </c>
      <c r="N182" s="1" t="str">
        <v>0 - Port Assets</v>
      </c>
      <c r="BP182" s="1" t="str">
        <v>0- Port Costs</v>
      </c>
      <c r="BT182" s="1" t="str">
        <v>0- Port Value</v>
      </c>
    </row>
    <row r="183" spans="8:72" hidden="1" outlineLevel="1" x14ac:dyDescent="0.3">
      <c r="H183" s="1" t="str">
        <v>0 - BM Costs</v>
      </c>
      <c r="L183" s="1" t="str">
        <v>0 - BM Port</v>
      </c>
      <c r="N183" s="1" t="str">
        <v>0 - Port Assets</v>
      </c>
      <c r="BP183" s="1" t="str">
        <v>0- Port Costs</v>
      </c>
      <c r="BT183" s="1" t="str">
        <v>0- Port Value</v>
      </c>
    </row>
    <row r="184" spans="8:72" hidden="1" outlineLevel="1" x14ac:dyDescent="0.3">
      <c r="H184" s="1" t="str">
        <v>0 - BM Costs</v>
      </c>
      <c r="L184" s="1" t="str">
        <v>0 - BM Port</v>
      </c>
      <c r="N184" s="1" t="str">
        <v>0 - Port Assets</v>
      </c>
      <c r="BP184" s="1" t="str">
        <v>0- Port Costs</v>
      </c>
      <c r="BT184" s="1" t="str">
        <v>0- Port Value</v>
      </c>
    </row>
    <row r="185" spans="8:72" hidden="1" outlineLevel="1" x14ac:dyDescent="0.3">
      <c r="H185" s="1" t="str">
        <v>0 - BM Costs</v>
      </c>
      <c r="L185" s="1" t="str">
        <v>0 - BM Port</v>
      </c>
      <c r="N185" s="1" t="str">
        <v>0 - Port Assets</v>
      </c>
      <c r="BP185" s="1" t="str">
        <v>0- Port Costs</v>
      </c>
      <c r="BT185" s="1" t="str">
        <v>0- Port Value</v>
      </c>
    </row>
    <row r="186" spans="8:72" hidden="1" outlineLevel="1" x14ac:dyDescent="0.3">
      <c r="H186" s="1" t="str">
        <v>0 - BM Costs</v>
      </c>
      <c r="L186" s="1" t="str">
        <v>0 - BM Port</v>
      </c>
      <c r="N186" s="1" t="str">
        <v>0 - Port Assets</v>
      </c>
      <c r="BP186" s="1" t="str">
        <v>0- Port Costs</v>
      </c>
      <c r="BT186" s="1" t="str">
        <v>0- Port Value</v>
      </c>
    </row>
    <row r="187" spans="8:72" hidden="1" outlineLevel="1" x14ac:dyDescent="0.3">
      <c r="H187" s="1" t="str">
        <v>0 - BM Costs</v>
      </c>
      <c r="L187" s="1" t="str">
        <v>0 - BM Port</v>
      </c>
      <c r="N187" s="1" t="str">
        <v>0 - Port Assets</v>
      </c>
      <c r="BP187" s="1" t="str">
        <v>0- Port Costs</v>
      </c>
      <c r="BT187" s="1" t="str">
        <v>0- Port Value</v>
      </c>
    </row>
    <row r="188" spans="8:72" hidden="1" outlineLevel="1" x14ac:dyDescent="0.3">
      <c r="H188" s="1" t="str">
        <v>0 - BM Costs</v>
      </c>
      <c r="L188" s="1" t="str">
        <v>0 - BM Port</v>
      </c>
      <c r="N188" s="1" t="str">
        <v>0 - Port Assets</v>
      </c>
      <c r="BP188" s="1" t="str">
        <v>0- Port Costs</v>
      </c>
      <c r="BT188" s="1" t="str">
        <v>0- Port Value</v>
      </c>
    </row>
    <row r="189" spans="8:72" hidden="1" outlineLevel="1" x14ac:dyDescent="0.3">
      <c r="H189" s="1" t="str">
        <v>0 - BM Costs</v>
      </c>
      <c r="L189" s="1" t="str">
        <v>0 - BM Port</v>
      </c>
      <c r="N189" s="1" t="str">
        <v>0 - Port Assets</v>
      </c>
      <c r="BP189" s="1" t="str">
        <v>0- Port Costs</v>
      </c>
      <c r="BT189" s="1" t="str">
        <v>0- Port Value</v>
      </c>
    </row>
    <row r="190" spans="8:72" hidden="1" outlineLevel="1" x14ac:dyDescent="0.3">
      <c r="H190" s="1" t="str">
        <v>0 - BM Costs</v>
      </c>
      <c r="L190" s="1" t="str">
        <v>0 - BM Port</v>
      </c>
      <c r="N190" s="1" t="str">
        <v>0 - Port Assets</v>
      </c>
      <c r="BP190" s="1" t="str">
        <v>0- Port Costs</v>
      </c>
      <c r="BT190" s="1" t="str">
        <v>0- Port Value</v>
      </c>
    </row>
    <row r="191" spans="8:72" hidden="1" outlineLevel="1" x14ac:dyDescent="0.3">
      <c r="H191" s="1" t="str">
        <v>0 - BM Costs</v>
      </c>
      <c r="L191" s="1" t="str">
        <v>0 - BM Port</v>
      </c>
      <c r="N191" s="1" t="str">
        <v>0 - Port Assets</v>
      </c>
      <c r="BP191" s="1" t="str">
        <v>0- Port Costs</v>
      </c>
      <c r="BT191" s="1" t="str">
        <v>0- Port Value</v>
      </c>
    </row>
    <row r="192" spans="8:72" hidden="1" outlineLevel="1" x14ac:dyDescent="0.3">
      <c r="H192" s="1" t="str">
        <v>0 - BM Costs</v>
      </c>
      <c r="L192" s="1" t="str">
        <v>0 - BM Port</v>
      </c>
      <c r="N192" s="1" t="str">
        <v>0 - Port Assets</v>
      </c>
      <c r="BP192" s="1" t="str">
        <v>0- Port Costs</v>
      </c>
      <c r="BT192" s="1" t="str">
        <v>0- Port Value</v>
      </c>
    </row>
    <row r="193" spans="8:72" hidden="1" outlineLevel="1" x14ac:dyDescent="0.3">
      <c r="H193" s="1" t="str">
        <v>0 - BM Costs</v>
      </c>
      <c r="L193" s="1" t="str">
        <v>0 - BM Port</v>
      </c>
      <c r="N193" s="1" t="str">
        <v>0 - Port Assets</v>
      </c>
      <c r="BP193" s="1" t="str">
        <v>0- Port Costs</v>
      </c>
      <c r="BT193" s="1" t="str">
        <v>0- Port Value</v>
      </c>
    </row>
    <row r="194" spans="8:72" hidden="1" outlineLevel="1" x14ac:dyDescent="0.3">
      <c r="H194" s="1" t="str">
        <v>0 - BM Costs</v>
      </c>
      <c r="L194" s="1" t="str">
        <v>0 - BM Port</v>
      </c>
      <c r="N194" s="1" t="str">
        <v>0 - Port Assets</v>
      </c>
      <c r="BP194" s="1" t="str">
        <v>0- Port Costs</v>
      </c>
      <c r="BT194" s="1" t="str">
        <v>0- Port Value</v>
      </c>
    </row>
    <row r="195" spans="8:72" hidden="1" outlineLevel="1" x14ac:dyDescent="0.3">
      <c r="H195" s="1" t="str">
        <v>0 - BM Costs</v>
      </c>
      <c r="L195" s="1" t="str">
        <v>0 - BM Port</v>
      </c>
      <c r="N195" s="1" t="str">
        <v>0 - Port Assets</v>
      </c>
      <c r="BP195" s="1" t="str">
        <v>0- Port Costs</v>
      </c>
      <c r="BT195" s="1" t="str">
        <v>0- Port Value</v>
      </c>
    </row>
    <row r="196" spans="8:72" hidden="1" outlineLevel="1" x14ac:dyDescent="0.3">
      <c r="H196" s="1" t="str">
        <v>0 - BM Costs</v>
      </c>
      <c r="L196" s="1" t="str">
        <v>0 - BM Port</v>
      </c>
      <c r="N196" s="1" t="str">
        <v>0 - Port Assets</v>
      </c>
      <c r="BP196" s="1" t="str">
        <v>0- Port Costs</v>
      </c>
      <c r="BT196" s="1" t="str">
        <v>0- Port Value</v>
      </c>
    </row>
    <row r="197" spans="8:72" hidden="1" outlineLevel="1" x14ac:dyDescent="0.3">
      <c r="H197" s="1" t="str">
        <v>0 - BM Costs</v>
      </c>
      <c r="L197" s="1" t="str">
        <v>0 - BM Port</v>
      </c>
      <c r="N197" s="1" t="str">
        <v>0 - Port Assets</v>
      </c>
      <c r="BP197" s="1" t="str">
        <v>0- Port Costs</v>
      </c>
      <c r="BT197" s="1" t="str">
        <v>0- Port Value</v>
      </c>
    </row>
    <row r="198" spans="8:72" hidden="1" outlineLevel="1" x14ac:dyDescent="0.3">
      <c r="H198" s="1" t="str">
        <v>0 - BM Costs</v>
      </c>
      <c r="L198" s="1" t="str">
        <v>0 - BM Port</v>
      </c>
      <c r="N198" s="1" t="str">
        <v>0 - Port Assets</v>
      </c>
      <c r="BP198" s="1" t="str">
        <v>0- Port Costs</v>
      </c>
      <c r="BT198" s="1" t="str">
        <v>0- Port Value</v>
      </c>
    </row>
    <row r="199" spans="8:72" hidden="1" outlineLevel="1" x14ac:dyDescent="0.3">
      <c r="H199" s="1" t="str">
        <v>0 - BM Costs</v>
      </c>
      <c r="L199" s="1" t="str">
        <v>0 - BM Port</v>
      </c>
      <c r="N199" s="1" t="str">
        <v>0 - Port Assets</v>
      </c>
      <c r="BP199" s="1" t="str">
        <v>0- Port Costs</v>
      </c>
      <c r="BT199" s="1" t="str">
        <v>0- Port Value</v>
      </c>
    </row>
    <row r="200" spans="8:72" hidden="1" outlineLevel="1" x14ac:dyDescent="0.3">
      <c r="H200" s="1" t="str">
        <v>0 - BM Costs</v>
      </c>
      <c r="L200" s="1" t="str">
        <v>0 - BM Port</v>
      </c>
      <c r="N200" s="1" t="str">
        <v>0 - Port Assets</v>
      </c>
      <c r="BP200" s="1" t="str">
        <v>0- Port Costs</v>
      </c>
      <c r="BT200" s="1" t="str">
        <v>0- Port Value</v>
      </c>
    </row>
    <row r="201" spans="8:72" hidden="1" outlineLevel="1" x14ac:dyDescent="0.3">
      <c r="H201" s="1" t="str">
        <v>0 - BM Costs</v>
      </c>
      <c r="L201" s="1" t="str">
        <v>0 - BM Port</v>
      </c>
      <c r="N201" s="1" t="str">
        <v>0 - Port Assets</v>
      </c>
      <c r="BP201" s="1" t="str">
        <v>0- Port Costs</v>
      </c>
      <c r="BT201" s="1" t="str">
        <v>0- Port Value</v>
      </c>
    </row>
    <row r="202" spans="8:72" hidden="1" outlineLevel="1" x14ac:dyDescent="0.3">
      <c r="H202" s="1" t="str">
        <v>0 - BM Costs</v>
      </c>
      <c r="L202" s="1" t="str">
        <v>0 - BM Port</v>
      </c>
      <c r="N202" s="1" t="str">
        <v>0 - Port Assets</v>
      </c>
      <c r="BP202" s="1" t="str">
        <v>0- Port Costs</v>
      </c>
      <c r="BT202" s="1" t="str">
        <v>0- Port Value</v>
      </c>
    </row>
    <row r="203" spans="8:72" hidden="1" outlineLevel="1" x14ac:dyDescent="0.3">
      <c r="H203" s="1" t="str">
        <v>0 - BM Costs</v>
      </c>
      <c r="L203" s="1" t="str">
        <v>0 - BM Port</v>
      </c>
      <c r="N203" s="1" t="str">
        <v>0 - Port Assets</v>
      </c>
      <c r="BP203" s="1" t="str">
        <v>0- Port Costs</v>
      </c>
      <c r="BT203" s="1" t="str">
        <v>0- Port Value</v>
      </c>
    </row>
    <row r="204" spans="8:72" hidden="1" outlineLevel="1" x14ac:dyDescent="0.3">
      <c r="H204" s="1" t="str">
        <v>0 - BM Costs</v>
      </c>
      <c r="L204" s="1" t="str">
        <v>0 - BM Port</v>
      </c>
      <c r="N204" s="1" t="str">
        <v>0 - Port Assets</v>
      </c>
      <c r="BP204" s="1" t="str">
        <v>0- Port Costs</v>
      </c>
      <c r="BT204" s="1" t="str">
        <v>0- Port Value</v>
      </c>
    </row>
    <row r="205" spans="8:72" hidden="1" outlineLevel="1" x14ac:dyDescent="0.3">
      <c r="H205" s="1" t="str">
        <v>0 - BM Costs</v>
      </c>
      <c r="L205" s="1" t="str">
        <v>0 - BM Port</v>
      </c>
      <c r="N205" s="1" t="str">
        <v>0 - Port Assets</v>
      </c>
      <c r="BP205" s="1" t="str">
        <v>0- Port Costs</v>
      </c>
      <c r="BT205" s="1" t="str">
        <v>0- Port Value</v>
      </c>
    </row>
    <row r="206" spans="8:72" hidden="1" outlineLevel="1" x14ac:dyDescent="0.3">
      <c r="H206" s="1" t="str">
        <v>0 - BM Costs</v>
      </c>
      <c r="L206" s="1" t="str">
        <v>0 - BM Port</v>
      </c>
      <c r="N206" s="1" t="str">
        <v>0 - Port Assets</v>
      </c>
      <c r="BP206" s="1" t="str">
        <v>0- Port Costs</v>
      </c>
      <c r="BT206" s="1" t="str">
        <v>0- Port Value</v>
      </c>
    </row>
    <row r="207" spans="8:72" hidden="1" outlineLevel="1" x14ac:dyDescent="0.3">
      <c r="H207" s="1" t="str">
        <v>0 - BM Costs</v>
      </c>
      <c r="L207" s="1" t="str">
        <v>0 - BM Port</v>
      </c>
      <c r="N207" s="1" t="str">
        <v>0 - Port Assets</v>
      </c>
      <c r="BP207" s="1" t="str">
        <v>0- Port Costs</v>
      </c>
      <c r="BT207" s="1" t="str">
        <v>0- Port Value</v>
      </c>
    </row>
    <row r="208" spans="8:72" hidden="1" outlineLevel="1" x14ac:dyDescent="0.3">
      <c r="H208" s="1" t="str">
        <v>0 - BM Costs</v>
      </c>
      <c r="L208" s="1" t="str">
        <v>0 - BM Port</v>
      </c>
      <c r="N208" s="1" t="str">
        <v>0 - Port Assets</v>
      </c>
      <c r="BP208" s="1" t="str">
        <v>0- Port Costs</v>
      </c>
      <c r="BT208" s="1" t="str">
        <v>0- Port Value</v>
      </c>
    </row>
    <row r="209" spans="8:72" hidden="1" outlineLevel="1" x14ac:dyDescent="0.3">
      <c r="H209" s="1" t="str">
        <v>0 - BM Costs</v>
      </c>
      <c r="L209" s="1" t="str">
        <v>0 - BM Port</v>
      </c>
      <c r="N209" s="1" t="str">
        <v>0 - Port Assets</v>
      </c>
      <c r="BP209" s="1" t="str">
        <v>0- Port Costs</v>
      </c>
      <c r="BT209" s="1" t="str">
        <v>0- Port Value</v>
      </c>
    </row>
    <row r="210" spans="8:72" hidden="1" outlineLevel="1" x14ac:dyDescent="0.3">
      <c r="H210" s="1" t="str">
        <v>0 - BM Costs</v>
      </c>
      <c r="L210" s="1" t="str">
        <v>0 - BM Port</v>
      </c>
      <c r="N210" s="1" t="str">
        <v>0 - Port Assets</v>
      </c>
      <c r="BP210" s="1" t="str">
        <v>0- Port Costs</v>
      </c>
      <c r="BT210" s="1" t="str">
        <v>0- Port Value</v>
      </c>
    </row>
    <row r="211" spans="8:72" hidden="1" outlineLevel="1" x14ac:dyDescent="0.3">
      <c r="H211" s="1" t="str">
        <v>0 - BM Costs</v>
      </c>
      <c r="L211" s="1" t="str">
        <v>0 - BM Port</v>
      </c>
      <c r="N211" s="1" t="str">
        <v>0 - Port Assets</v>
      </c>
      <c r="BP211" s="1" t="str">
        <v>0- Port Costs</v>
      </c>
      <c r="BT211" s="1" t="str">
        <v>0- Port Value</v>
      </c>
    </row>
    <row r="212" spans="8:72" hidden="1" outlineLevel="1" x14ac:dyDescent="0.3">
      <c r="H212" s="1" t="str">
        <v>0 - BM Costs</v>
      </c>
      <c r="L212" s="1" t="str">
        <v>0 - BM Port</v>
      </c>
      <c r="N212" s="1" t="str">
        <v>0 - Port Assets</v>
      </c>
      <c r="BP212" s="1" t="str">
        <v>0- Port Costs</v>
      </c>
      <c r="BT212" s="1" t="str">
        <v>0- Port Value</v>
      </c>
    </row>
    <row r="213" spans="8:72" hidden="1" outlineLevel="1" x14ac:dyDescent="0.3">
      <c r="H213" s="1" t="str">
        <v>0 - BM Costs</v>
      </c>
      <c r="L213" s="1" t="str">
        <v>0 - BM Port</v>
      </c>
      <c r="N213" s="1" t="str">
        <v>0 - Port Assets</v>
      </c>
      <c r="BP213" s="1" t="str">
        <v>0- Port Costs</v>
      </c>
      <c r="BT213" s="1" t="str">
        <v>0- Port Value</v>
      </c>
    </row>
    <row r="214" spans="8:72" hidden="1" outlineLevel="1" x14ac:dyDescent="0.3">
      <c r="H214" s="1" t="str">
        <v>0 - BM Costs</v>
      </c>
      <c r="L214" s="1" t="str">
        <v>0 - BM Port</v>
      </c>
      <c r="N214" s="1" t="str">
        <v>0 - Port Assets</v>
      </c>
      <c r="BP214" s="1" t="str">
        <v>0- Port Costs</v>
      </c>
      <c r="BT214" s="1" t="str">
        <v>0- Port Value</v>
      </c>
    </row>
    <row r="215" spans="8:72" hidden="1" outlineLevel="1" x14ac:dyDescent="0.3">
      <c r="H215" s="1" t="str">
        <v>0 - BM Costs</v>
      </c>
      <c r="L215" s="1" t="str">
        <v>0 - BM Port</v>
      </c>
      <c r="N215" s="1" t="str">
        <v>0 - Port Assets</v>
      </c>
      <c r="BP215" s="1" t="str">
        <v>0- Port Costs</v>
      </c>
      <c r="BT215" s="1" t="str">
        <v>0- Port Value</v>
      </c>
    </row>
    <row r="216" spans="8:72" hidden="1" outlineLevel="1" x14ac:dyDescent="0.3">
      <c r="H216" s="1" t="str">
        <v>0 - BM Costs</v>
      </c>
      <c r="L216" s="1" t="str">
        <v>0 - BM Port</v>
      </c>
      <c r="N216" s="1" t="str">
        <v>0 - Port Assets</v>
      </c>
      <c r="BP216" s="1" t="str">
        <v>0- Port Costs</v>
      </c>
      <c r="BT216" s="1" t="str">
        <v>0- Port Value</v>
      </c>
    </row>
    <row r="217" spans="8:72" hidden="1" outlineLevel="1" x14ac:dyDescent="0.3">
      <c r="H217" s="1" t="str">
        <v>0 - BM Costs</v>
      </c>
      <c r="L217" s="1" t="str">
        <v>0 - BM Port</v>
      </c>
      <c r="N217" s="1" t="str">
        <v>0 - Port Assets</v>
      </c>
      <c r="BP217" s="1" t="str">
        <v>0- Port Costs</v>
      </c>
      <c r="BT217" s="1" t="str">
        <v>0- Port Value</v>
      </c>
    </row>
    <row r="218" spans="8:72" hidden="1" outlineLevel="1" x14ac:dyDescent="0.3">
      <c r="H218" s="1" t="str">
        <v>0 - BM Costs</v>
      </c>
      <c r="L218" s="1" t="str">
        <v>0 - BM Port</v>
      </c>
      <c r="N218" s="1" t="str">
        <v>0 - Port Assets</v>
      </c>
      <c r="BP218" s="1" t="str">
        <v>0- Port Costs</v>
      </c>
      <c r="BT218" s="1" t="str">
        <v>0- Port Value</v>
      </c>
    </row>
    <row r="219" spans="8:72" hidden="1" outlineLevel="1" x14ac:dyDescent="0.3">
      <c r="H219" s="1" t="str">
        <v>0 - BM Costs</v>
      </c>
      <c r="L219" s="1" t="str">
        <v>0 - BM Port</v>
      </c>
      <c r="N219" s="1" t="str">
        <v>0 - Port Assets</v>
      </c>
      <c r="BP219" s="1" t="str">
        <v>0- Port Costs</v>
      </c>
      <c r="BT219" s="1" t="str">
        <v>0- Port Value</v>
      </c>
    </row>
    <row r="220" spans="8:72" hidden="1" outlineLevel="1" x14ac:dyDescent="0.3">
      <c r="H220" s="1" t="str">
        <v>0 - BM Costs</v>
      </c>
      <c r="L220" s="1" t="str">
        <v>0 - BM Port</v>
      </c>
      <c r="N220" s="1" t="str">
        <v>0 - Port Assets</v>
      </c>
      <c r="BP220" s="1" t="str">
        <v>0- Port Costs</v>
      </c>
      <c r="BT220" s="1" t="str">
        <v>0- Port Value</v>
      </c>
    </row>
    <row r="221" spans="8:72" hidden="1" outlineLevel="1" x14ac:dyDescent="0.3">
      <c r="H221" s="1" t="str">
        <v>0 - BM Costs</v>
      </c>
      <c r="L221" s="1" t="str">
        <v>0 - BM Port</v>
      </c>
      <c r="N221" s="1" t="str">
        <v>0 - Port Assets</v>
      </c>
      <c r="BP221" s="1" t="str">
        <v>0- Port Costs</v>
      </c>
      <c r="BT221" s="1" t="str">
        <v>0- Port Value</v>
      </c>
    </row>
    <row r="222" spans="8:72" hidden="1" outlineLevel="1" x14ac:dyDescent="0.3">
      <c r="H222" s="1" t="str">
        <v>0 - BM Costs</v>
      </c>
      <c r="L222" s="1" t="str">
        <v>0 - BM Port</v>
      </c>
      <c r="N222" s="1" t="str">
        <v>0 - Port Assets</v>
      </c>
      <c r="BP222" s="1" t="str">
        <v>0- Port Costs</v>
      </c>
      <c r="BT222" s="1" t="str">
        <v>0- Port Value</v>
      </c>
    </row>
    <row r="223" spans="8:72" hidden="1" outlineLevel="1" x14ac:dyDescent="0.3">
      <c r="H223" s="1" t="str">
        <v>0 - BM Costs</v>
      </c>
      <c r="L223" s="1" t="str">
        <v>0 - BM Port</v>
      </c>
      <c r="N223" s="1" t="str">
        <v>0 - Port Assets</v>
      </c>
      <c r="BP223" s="1" t="str">
        <v>0- Port Costs</v>
      </c>
      <c r="BT223" s="1" t="str">
        <v>0- Port Value</v>
      </c>
    </row>
    <row r="224" spans="8:72" hidden="1" outlineLevel="1" x14ac:dyDescent="0.3">
      <c r="H224" s="1" t="str">
        <v>0 - BM Costs</v>
      </c>
      <c r="L224" s="1" t="str">
        <v>0 - BM Port</v>
      </c>
      <c r="N224" s="1" t="str">
        <v>0 - Port Assets</v>
      </c>
      <c r="BP224" s="1" t="str">
        <v>0- Port Costs</v>
      </c>
      <c r="BT224" s="1" t="str">
        <v>0- Port Value</v>
      </c>
    </row>
    <row r="225" spans="8:72" hidden="1" outlineLevel="1" x14ac:dyDescent="0.3">
      <c r="H225" s="1" t="str">
        <v>0 - BM Costs</v>
      </c>
      <c r="L225" s="1" t="str">
        <v>0 - BM Port</v>
      </c>
      <c r="N225" s="1" t="str">
        <v>0 - Port Assets</v>
      </c>
      <c r="BP225" s="1" t="str">
        <v>0- Port Costs</v>
      </c>
      <c r="BT225" s="1" t="str">
        <v>0- Port Value</v>
      </c>
    </row>
    <row r="226" spans="8:72" hidden="1" outlineLevel="1" x14ac:dyDescent="0.3">
      <c r="H226" s="1" t="str">
        <v>0 - BM Costs</v>
      </c>
      <c r="L226" s="1" t="str">
        <v>0 - BM Port</v>
      </c>
      <c r="N226" s="1" t="str">
        <v>0 - Port Assets</v>
      </c>
      <c r="BP226" s="1" t="str">
        <v>0- Port Costs</v>
      </c>
      <c r="BT226" s="1" t="str">
        <v>0- Port Value</v>
      </c>
    </row>
    <row r="227" spans="8:72" hidden="1" outlineLevel="1" x14ac:dyDescent="0.3">
      <c r="H227" s="1" t="str">
        <v>0 - BM Costs</v>
      </c>
      <c r="L227" s="1" t="str">
        <v>0 - BM Port</v>
      </c>
      <c r="N227" s="1" t="str">
        <v>0 - Port Assets</v>
      </c>
      <c r="BP227" s="1" t="str">
        <v>0- Port Costs</v>
      </c>
      <c r="BT227" s="1" t="str">
        <v>0- Port Value</v>
      </c>
    </row>
    <row r="228" spans="8:72" hidden="1" outlineLevel="1" x14ac:dyDescent="0.3">
      <c r="H228" s="1" t="str">
        <v>0 - BM Costs</v>
      </c>
      <c r="L228" s="1" t="str">
        <v>0 - BM Port</v>
      </c>
      <c r="N228" s="1" t="str">
        <v>0 - Port Assets</v>
      </c>
      <c r="BP228" s="1" t="str">
        <v>0- Port Costs</v>
      </c>
      <c r="BT228" s="1" t="str">
        <v>0- Port Value</v>
      </c>
    </row>
    <row r="229" spans="8:72" hidden="1" outlineLevel="1" x14ac:dyDescent="0.3">
      <c r="H229" s="1" t="str">
        <v>0 - BM Costs</v>
      </c>
      <c r="L229" s="1" t="str">
        <v>0 - BM Port</v>
      </c>
      <c r="N229" s="1" t="str">
        <v>0 - Port Assets</v>
      </c>
      <c r="BP229" s="1" t="str">
        <v>0- Port Costs</v>
      </c>
      <c r="BT229" s="1" t="str">
        <v>0- Port Value</v>
      </c>
    </row>
    <row r="230" spans="8:72" hidden="1" outlineLevel="1" x14ac:dyDescent="0.3">
      <c r="H230" s="1" t="str">
        <v>0 - BM Costs</v>
      </c>
      <c r="L230" s="1" t="str">
        <v>0 - BM Port</v>
      </c>
      <c r="N230" s="1" t="str">
        <v>0 - Port Assets</v>
      </c>
      <c r="BP230" s="1" t="str">
        <v>0- Port Costs</v>
      </c>
      <c r="BT230" s="1" t="str">
        <v>0- Port Value</v>
      </c>
    </row>
    <row r="231" spans="8:72" hidden="1" outlineLevel="1" x14ac:dyDescent="0.3">
      <c r="H231" s="1" t="str">
        <v>0 - BM Costs</v>
      </c>
      <c r="L231" s="1" t="str">
        <v>0 - BM Port</v>
      </c>
      <c r="N231" s="1" t="str">
        <v>0 - Port Assets</v>
      </c>
      <c r="BP231" s="1" t="str">
        <v>0- Port Costs</v>
      </c>
      <c r="BT231" s="1" t="str">
        <v>0- Port Value</v>
      </c>
    </row>
    <row r="232" spans="8:72" hidden="1" outlineLevel="1" x14ac:dyDescent="0.3">
      <c r="H232" s="1" t="str">
        <v>0 - BM Costs</v>
      </c>
      <c r="L232" s="1" t="str">
        <v>0 - BM Port</v>
      </c>
      <c r="N232" s="1" t="str">
        <v>0 - Port Assets</v>
      </c>
      <c r="BP232" s="1" t="str">
        <v>0- Port Costs</v>
      </c>
      <c r="BT232" s="1" t="str">
        <v>0- Port Value</v>
      </c>
    </row>
    <row r="233" spans="8:72" hidden="1" outlineLevel="1" x14ac:dyDescent="0.3">
      <c r="H233" s="1" t="str">
        <v>0 - BM Costs</v>
      </c>
      <c r="L233" s="1" t="str">
        <v>0 - BM Port</v>
      </c>
      <c r="N233" s="1" t="str">
        <v>0 - Port Assets</v>
      </c>
      <c r="BP233" s="1" t="str">
        <v>0- Port Costs</v>
      </c>
      <c r="BT233" s="1" t="str">
        <v>0- Port Value</v>
      </c>
    </row>
    <row r="234" spans="8:72" hidden="1" outlineLevel="1" x14ac:dyDescent="0.3">
      <c r="H234" s="1" t="str">
        <v>0 - BM Costs</v>
      </c>
      <c r="L234" s="1" t="str">
        <v>0 - BM Port</v>
      </c>
      <c r="N234" s="1" t="str">
        <v>0 - Port Assets</v>
      </c>
      <c r="BP234" s="1" t="str">
        <v>0- Port Costs</v>
      </c>
      <c r="BT234" s="1" t="str">
        <v>0- Port Value</v>
      </c>
    </row>
    <row r="235" spans="8:72" hidden="1" outlineLevel="1" x14ac:dyDescent="0.3">
      <c r="H235" s="1" t="str">
        <v>0 - BM Costs</v>
      </c>
      <c r="L235" s="1" t="str">
        <v>0 - BM Port</v>
      </c>
      <c r="N235" s="1" t="str">
        <v>0 - Port Assets</v>
      </c>
      <c r="BP235" s="1" t="str">
        <v>0- Port Costs</v>
      </c>
      <c r="BT235" s="1" t="str">
        <v>0- Port Value</v>
      </c>
    </row>
    <row r="236" spans="8:72" hidden="1" outlineLevel="1" x14ac:dyDescent="0.3">
      <c r="H236" s="1" t="str">
        <v>0 - BM Costs</v>
      </c>
      <c r="L236" s="1" t="str">
        <v>0 - BM Port</v>
      </c>
      <c r="N236" s="1" t="str">
        <v>0 - Port Assets</v>
      </c>
      <c r="BP236" s="1" t="str">
        <v>0- Port Costs</v>
      </c>
      <c r="BT236" s="1" t="str">
        <v>0- Port Value</v>
      </c>
    </row>
    <row r="237" spans="8:72" hidden="1" outlineLevel="1" x14ac:dyDescent="0.3">
      <c r="H237" s="1" t="str">
        <v>0 - BM Costs</v>
      </c>
      <c r="L237" s="1" t="str">
        <v>0 - BM Port</v>
      </c>
      <c r="N237" s="1" t="str">
        <v>0 - Port Assets</v>
      </c>
      <c r="BP237" s="1" t="str">
        <v>0- Port Costs</v>
      </c>
      <c r="BT237" s="1" t="str">
        <v>0- Port Value</v>
      </c>
    </row>
    <row r="238" spans="8:72" hidden="1" outlineLevel="1" x14ac:dyDescent="0.3">
      <c r="H238" s="1" t="str">
        <v>0 - BM Costs</v>
      </c>
      <c r="L238" s="1" t="str">
        <v>0 - BM Port</v>
      </c>
      <c r="N238" s="1" t="str">
        <v>0 - Port Assets</v>
      </c>
      <c r="BP238" s="1" t="str">
        <v>0- Port Costs</v>
      </c>
      <c r="BT238" s="1" t="str">
        <v>0- Port Value</v>
      </c>
    </row>
    <row r="239" spans="8:72" hidden="1" outlineLevel="1" x14ac:dyDescent="0.3">
      <c r="H239" s="1" t="str">
        <v>0 - BM Costs</v>
      </c>
      <c r="L239" s="1" t="str">
        <v>0 - BM Port</v>
      </c>
      <c r="N239" s="1" t="str">
        <v>0 - Port Assets</v>
      </c>
      <c r="BP239" s="1" t="str">
        <v>0- Port Costs</v>
      </c>
      <c r="BT239" s="1" t="str">
        <v>0- Port Value</v>
      </c>
    </row>
    <row r="240" spans="8:72" hidden="1" outlineLevel="1" x14ac:dyDescent="0.3">
      <c r="H240" s="1" t="str">
        <v>0 - BM Costs</v>
      </c>
      <c r="L240" s="1" t="str">
        <v>0 - BM Port</v>
      </c>
      <c r="N240" s="1" t="str">
        <v>0 - Port Assets</v>
      </c>
      <c r="BP240" s="1" t="str">
        <v>0- Port Costs</v>
      </c>
      <c r="BT240" s="1" t="str">
        <v>0- Port Value</v>
      </c>
    </row>
    <row r="241" spans="8:72" hidden="1" outlineLevel="1" x14ac:dyDescent="0.3">
      <c r="H241" s="1" t="str">
        <v>0 - BM Costs</v>
      </c>
      <c r="L241" s="1" t="str">
        <v>0 - BM Port</v>
      </c>
      <c r="N241" s="1" t="str">
        <v>0 - Port Assets</v>
      </c>
      <c r="BP241" s="1" t="str">
        <v>0- Port Costs</v>
      </c>
      <c r="BT241" s="1" t="str">
        <v>0- Port Value</v>
      </c>
    </row>
    <row r="242" spans="8:72" hidden="1" outlineLevel="1" x14ac:dyDescent="0.3">
      <c r="H242" s="1" t="str">
        <v>0 - BM Costs</v>
      </c>
      <c r="L242" s="1" t="str">
        <v>0 - BM Port</v>
      </c>
      <c r="N242" s="1" t="str">
        <v>0 - Port Assets</v>
      </c>
      <c r="BP242" s="1" t="str">
        <v>0- Port Costs</v>
      </c>
      <c r="BT242" s="1" t="str">
        <v>0- Port Value</v>
      </c>
    </row>
    <row r="243" spans="8:72" hidden="1" outlineLevel="1" x14ac:dyDescent="0.3">
      <c r="H243" s="1" t="str">
        <v>0 - BM Costs</v>
      </c>
      <c r="L243" s="1" t="str">
        <v>0 - BM Port</v>
      </c>
      <c r="N243" s="1" t="str">
        <v>0 - Port Assets</v>
      </c>
      <c r="BP243" s="1" t="str">
        <v>0- Port Costs</v>
      </c>
      <c r="BT243" s="1" t="str">
        <v>0- Port Value</v>
      </c>
    </row>
    <row r="244" spans="8:72" hidden="1" outlineLevel="1" x14ac:dyDescent="0.3">
      <c r="H244" s="1" t="str">
        <v>0 - BM Costs</v>
      </c>
      <c r="L244" s="1" t="str">
        <v>0 - BM Port</v>
      </c>
      <c r="N244" s="1" t="str">
        <v>0 - Port Assets</v>
      </c>
      <c r="BP244" s="1" t="str">
        <v>0- Port Costs</v>
      </c>
      <c r="BT244" s="1" t="str">
        <v>0- Port Value</v>
      </c>
    </row>
    <row r="245" spans="8:72" hidden="1" outlineLevel="1" x14ac:dyDescent="0.3">
      <c r="H245" s="1" t="str">
        <v>0 - BM Costs</v>
      </c>
      <c r="L245" s="1" t="str">
        <v>0 - BM Port</v>
      </c>
      <c r="N245" s="1" t="str">
        <v>0 - Port Assets</v>
      </c>
      <c r="BP245" s="1" t="str">
        <v>0- Port Costs</v>
      </c>
      <c r="BT245" s="1" t="str">
        <v>0- Port Value</v>
      </c>
    </row>
    <row r="246" spans="8:72" hidden="1" outlineLevel="1" x14ac:dyDescent="0.3">
      <c r="H246" s="1" t="str">
        <v>0 - BM Costs</v>
      </c>
      <c r="L246" s="1" t="str">
        <v>0 - BM Port</v>
      </c>
      <c r="N246" s="1" t="str">
        <v>0 - Port Assets</v>
      </c>
      <c r="BP246" s="1" t="str">
        <v>0- Port Costs</v>
      </c>
      <c r="BT246" s="1" t="str">
        <v>0- Port Value</v>
      </c>
    </row>
    <row r="247" spans="8:72" hidden="1" outlineLevel="1" x14ac:dyDescent="0.3">
      <c r="H247" s="1" t="str">
        <v>0 - BM Costs</v>
      </c>
      <c r="L247" s="1" t="str">
        <v>0 - BM Port</v>
      </c>
      <c r="N247" s="1" t="str">
        <v>0 - Port Assets</v>
      </c>
      <c r="BP247" s="1" t="str">
        <v>0- Port Costs</v>
      </c>
      <c r="BT247" s="1" t="str">
        <v>0- Port Value</v>
      </c>
    </row>
    <row r="248" spans="8:72" hidden="1" outlineLevel="1" x14ac:dyDescent="0.3">
      <c r="H248" s="1" t="str">
        <v>0 - BM Costs</v>
      </c>
      <c r="L248" s="1" t="str">
        <v>0 - BM Port</v>
      </c>
      <c r="N248" s="1" t="str">
        <v>0 - Port Assets</v>
      </c>
      <c r="BP248" s="1" t="str">
        <v>0- Port Costs</v>
      </c>
      <c r="BT248" s="1" t="str">
        <v>0- Port Value</v>
      </c>
    </row>
    <row r="249" spans="8:72" hidden="1" outlineLevel="1" x14ac:dyDescent="0.3">
      <c r="H249" s="1" t="str">
        <v>0 - BM Costs</v>
      </c>
      <c r="L249" s="1" t="str">
        <v>0 - BM Port</v>
      </c>
      <c r="N249" s="1" t="str">
        <v>0 - Port Assets</v>
      </c>
      <c r="BP249" s="1" t="str">
        <v>0- Port Costs</v>
      </c>
      <c r="BT249" s="1" t="str">
        <v>0- Port Value</v>
      </c>
    </row>
    <row r="250" spans="8:72" hidden="1" outlineLevel="1" x14ac:dyDescent="0.3">
      <c r="H250" s="1" t="str">
        <v>0 - BM Costs</v>
      </c>
      <c r="L250" s="1" t="str">
        <v>0 - BM Port</v>
      </c>
      <c r="N250" s="1" t="str">
        <v>0 - Port Assets</v>
      </c>
      <c r="BP250" s="1" t="str">
        <v>0- Port Costs</v>
      </c>
      <c r="BT250" s="1" t="str">
        <v>0- Port Value</v>
      </c>
    </row>
    <row r="251" spans="8:72" hidden="1" outlineLevel="1" x14ac:dyDescent="0.3">
      <c r="H251" s="1" t="str">
        <v>0 - BM Costs</v>
      </c>
      <c r="L251" s="1" t="str">
        <v>0 - BM Port</v>
      </c>
      <c r="N251" s="1" t="str">
        <v>0 - Port Assets</v>
      </c>
      <c r="BP251" s="1" t="str">
        <v>0- Port Costs</v>
      </c>
      <c r="BT251" s="1" t="str">
        <v>0- Port Value</v>
      </c>
    </row>
    <row r="252" spans="8:72" hidden="1" outlineLevel="1" x14ac:dyDescent="0.3">
      <c r="H252" s="1" t="str">
        <v>0 - BM Costs</v>
      </c>
      <c r="L252" s="1" t="str">
        <v>0 - BM Port</v>
      </c>
      <c r="N252" s="1" t="str">
        <v>0 - Port Assets</v>
      </c>
      <c r="BP252" s="1" t="str">
        <v>0- Port Costs</v>
      </c>
      <c r="BT252" s="1" t="str">
        <v>0- Port Value</v>
      </c>
    </row>
    <row r="253" spans="8:72" hidden="1" outlineLevel="1" x14ac:dyDescent="0.3">
      <c r="H253" s="1" t="str">
        <v>0 - BM Costs</v>
      </c>
      <c r="L253" s="1" t="str">
        <v>0 - BM Port</v>
      </c>
      <c r="N253" s="1" t="str">
        <v>0 - Port Assets</v>
      </c>
      <c r="BP253" s="1" t="str">
        <v>0- Port Costs</v>
      </c>
      <c r="BT253" s="1" t="str">
        <v>0- Port Value</v>
      </c>
    </row>
    <row r="254" spans="8:72" hidden="1" outlineLevel="1" x14ac:dyDescent="0.3">
      <c r="H254" s="1" t="str">
        <v>0 - BM Costs</v>
      </c>
      <c r="L254" s="1" t="str">
        <v>0 - BM Port</v>
      </c>
      <c r="N254" s="1" t="str">
        <v>0 - Port Assets</v>
      </c>
      <c r="BP254" s="1" t="str">
        <v>0- Port Costs</v>
      </c>
      <c r="BT254" s="1" t="str">
        <v>0- Port Value</v>
      </c>
    </row>
    <row r="255" spans="8:72" hidden="1" outlineLevel="1" x14ac:dyDescent="0.3">
      <c r="H255" s="1" t="str">
        <v>0 - BM Costs</v>
      </c>
      <c r="L255" s="1" t="str">
        <v>0 - BM Port</v>
      </c>
      <c r="N255" s="1" t="str">
        <v>0 - Port Assets</v>
      </c>
      <c r="BP255" s="1" t="str">
        <v>0- Port Costs</v>
      </c>
      <c r="BT255" s="1" t="str">
        <v>0- Port Value</v>
      </c>
    </row>
    <row r="256" spans="8:72" hidden="1" outlineLevel="1" x14ac:dyDescent="0.3">
      <c r="H256" s="1" t="str">
        <v>0 - BM Costs</v>
      </c>
      <c r="L256" s="1" t="str">
        <v>0 - BM Port</v>
      </c>
      <c r="N256" s="1" t="str">
        <v>0 - Port Assets</v>
      </c>
      <c r="BP256" s="1" t="str">
        <v>0- Port Costs</v>
      </c>
      <c r="BT256" s="1" t="str">
        <v>0- Port Value</v>
      </c>
    </row>
    <row r="257" spans="8:72" hidden="1" outlineLevel="1" x14ac:dyDescent="0.3">
      <c r="H257" s="1" t="str">
        <v>0 - BM Costs</v>
      </c>
      <c r="L257" s="1" t="str">
        <v>0 - BM Port</v>
      </c>
      <c r="N257" s="1" t="str">
        <v>0 - Port Assets</v>
      </c>
      <c r="BP257" s="1" t="str">
        <v>0- Port Costs</v>
      </c>
      <c r="BT257" s="1" t="str">
        <v>0- Port Value</v>
      </c>
    </row>
    <row r="258" spans="8:72" hidden="1" outlineLevel="1" x14ac:dyDescent="0.3">
      <c r="H258" s="1" t="str">
        <v>0 - BM Costs</v>
      </c>
      <c r="L258" s="1" t="str">
        <v>0 - BM Port</v>
      </c>
      <c r="N258" s="1" t="str">
        <v>0 - Port Assets</v>
      </c>
      <c r="BP258" s="1" t="str">
        <v>0- Port Costs</v>
      </c>
      <c r="BT258" s="1" t="str">
        <v>0- Port Value</v>
      </c>
    </row>
    <row r="259" spans="8:72" hidden="1" outlineLevel="1" x14ac:dyDescent="0.3">
      <c r="H259" s="1" t="str">
        <v>0 - BM Costs</v>
      </c>
      <c r="L259" s="1" t="str">
        <v>0 - BM Port</v>
      </c>
      <c r="N259" s="1" t="str">
        <v>0 - Port Assets</v>
      </c>
      <c r="BP259" s="1" t="str">
        <v>0- Port Costs</v>
      </c>
      <c r="BT259" s="1" t="str">
        <v>0- Port Value</v>
      </c>
    </row>
    <row r="260" spans="8:72" hidden="1" outlineLevel="1" x14ac:dyDescent="0.3">
      <c r="H260" s="1" t="str">
        <v>0 - BM Costs</v>
      </c>
      <c r="L260" s="1" t="str">
        <v>0 - BM Port</v>
      </c>
      <c r="N260" s="1" t="str">
        <v>0 - Port Assets</v>
      </c>
      <c r="BP260" s="1" t="str">
        <v>0- Port Costs</v>
      </c>
      <c r="BT260" s="1" t="str">
        <v>0- Port Value</v>
      </c>
    </row>
    <row r="261" spans="8:72" hidden="1" outlineLevel="1" x14ac:dyDescent="0.3">
      <c r="H261" s="1" t="str">
        <v>0 - BM Costs</v>
      </c>
      <c r="L261" s="1" t="str">
        <v>0 - BM Port</v>
      </c>
      <c r="N261" s="1" t="str">
        <v>0 - Port Assets</v>
      </c>
      <c r="BP261" s="1" t="str">
        <v>0- Port Costs</v>
      </c>
      <c r="BT261" s="1" t="str">
        <v>0- Port Value</v>
      </c>
    </row>
    <row r="262" spans="8:72" hidden="1" outlineLevel="1" x14ac:dyDescent="0.3">
      <c r="H262" s="1" t="str">
        <v>0 - BM Costs</v>
      </c>
      <c r="L262" s="1" t="str">
        <v>0 - BM Port</v>
      </c>
      <c r="N262" s="1" t="str">
        <v>0 - Port Assets</v>
      </c>
      <c r="BP262" s="1" t="str">
        <v>0- Port Costs</v>
      </c>
      <c r="BT262" s="1" t="str">
        <v>0- Port Value</v>
      </c>
    </row>
    <row r="263" spans="8:72" hidden="1" outlineLevel="1" x14ac:dyDescent="0.3">
      <c r="H263" s="1" t="str">
        <v>0 - BM Costs</v>
      </c>
      <c r="L263" s="1" t="str">
        <v>0 - BM Port</v>
      </c>
      <c r="N263" s="1" t="str">
        <v>0 - Port Assets</v>
      </c>
      <c r="BP263" s="1" t="str">
        <v>0- Port Costs</v>
      </c>
      <c r="BT263" s="1" t="str">
        <v>0- Port Value</v>
      </c>
    </row>
    <row r="264" spans="8:72" hidden="1" outlineLevel="1" x14ac:dyDescent="0.3">
      <c r="H264" s="1" t="str">
        <v>0 - BM Costs</v>
      </c>
      <c r="L264" s="1" t="str">
        <v>0 - BM Port</v>
      </c>
      <c r="N264" s="1" t="str">
        <v>0 - Port Assets</v>
      </c>
      <c r="BP264" s="1" t="str">
        <v>0- Port Costs</v>
      </c>
      <c r="BT264" s="1" t="str">
        <v>0- Port Value</v>
      </c>
    </row>
    <row r="265" spans="8:72" hidden="1" outlineLevel="1" x14ac:dyDescent="0.3">
      <c r="H265" s="1" t="str">
        <v>0 - BM Costs</v>
      </c>
      <c r="L265" s="1" t="str">
        <v>0 - BM Port</v>
      </c>
      <c r="N265" s="1" t="str">
        <v>0 - Port Assets</v>
      </c>
      <c r="BP265" s="1" t="str">
        <v>0- Port Costs</v>
      </c>
      <c r="BT265" s="1" t="str">
        <v>0- Port Value</v>
      </c>
    </row>
    <row r="266" spans="8:72" hidden="1" outlineLevel="1" x14ac:dyDescent="0.3">
      <c r="H266" s="1" t="str">
        <v>0 - BM Costs</v>
      </c>
      <c r="L266" s="1" t="str">
        <v>0 - BM Port</v>
      </c>
      <c r="N266" s="1" t="str">
        <v>0 - Port Assets</v>
      </c>
      <c r="BP266" s="1" t="str">
        <v>0- Port Costs</v>
      </c>
      <c r="BT266" s="1" t="str">
        <v>0- Port Value</v>
      </c>
    </row>
    <row r="267" spans="8:72" hidden="1" outlineLevel="1" x14ac:dyDescent="0.3">
      <c r="H267" s="1" t="str">
        <v>0 - BM Costs</v>
      </c>
      <c r="L267" s="1" t="str">
        <v>0 - BM Port</v>
      </c>
      <c r="N267" s="1" t="str">
        <v>0 - Port Assets</v>
      </c>
      <c r="BP267" s="1" t="str">
        <v>0- Port Costs</v>
      </c>
      <c r="BT267" s="1" t="str">
        <v>0- Port Value</v>
      </c>
    </row>
    <row r="268" spans="8:72" hidden="1" outlineLevel="1" x14ac:dyDescent="0.3">
      <c r="H268" s="1" t="str">
        <v>0 - BM Costs</v>
      </c>
      <c r="L268" s="1" t="str">
        <v>0 - BM Port</v>
      </c>
      <c r="N268" s="1" t="str">
        <v>0 - Port Assets</v>
      </c>
      <c r="BP268" s="1" t="str">
        <v>0- Port Costs</v>
      </c>
      <c r="BT268" s="1" t="str">
        <v>0- Port Value</v>
      </c>
    </row>
    <row r="269" spans="8:72" hidden="1" outlineLevel="1" x14ac:dyDescent="0.3">
      <c r="H269" s="1" t="str">
        <v>0 - BM Costs</v>
      </c>
      <c r="L269" s="1" t="str">
        <v>0 - BM Port</v>
      </c>
      <c r="N269" s="1" t="str">
        <v>0 - Port Assets</v>
      </c>
      <c r="BP269" s="1" t="str">
        <v>0- Port Costs</v>
      </c>
      <c r="BT269" s="1" t="str">
        <v>0- Port Value</v>
      </c>
    </row>
    <row r="270" spans="8:72" hidden="1" outlineLevel="1" x14ac:dyDescent="0.3">
      <c r="H270" s="1" t="str">
        <v>0 - BM Costs</v>
      </c>
      <c r="L270" s="1" t="str">
        <v>0 - BM Port</v>
      </c>
      <c r="N270" s="1" t="str">
        <v>0 - Port Assets</v>
      </c>
      <c r="BP270" s="1" t="str">
        <v>0- Port Costs</v>
      </c>
      <c r="BT270" s="1" t="str">
        <v>0- Port Value</v>
      </c>
    </row>
    <row r="271" spans="8:72" hidden="1" outlineLevel="1" x14ac:dyDescent="0.3">
      <c r="H271" s="1" t="str">
        <v>0 - BM Costs</v>
      </c>
      <c r="L271" s="1" t="str">
        <v>0 - BM Port</v>
      </c>
      <c r="N271" s="1" t="str">
        <v>0 - Port Assets</v>
      </c>
      <c r="BP271" s="1" t="str">
        <v>0- Port Costs</v>
      </c>
      <c r="BT271" s="1" t="str">
        <v>0- Port Value</v>
      </c>
    </row>
    <row r="272" spans="8:72" hidden="1" outlineLevel="1" x14ac:dyDescent="0.3">
      <c r="H272" s="1" t="str">
        <v>0 - BM Costs</v>
      </c>
      <c r="L272" s="1" t="str">
        <v>0 - BM Port</v>
      </c>
      <c r="N272" s="1" t="str">
        <v>0 - Port Assets</v>
      </c>
      <c r="BP272" s="1" t="str">
        <v>0- Port Costs</v>
      </c>
      <c r="BT272" s="1" t="str">
        <v>0- Port Value</v>
      </c>
    </row>
    <row r="273" spans="8:72" hidden="1" outlineLevel="1" x14ac:dyDescent="0.3">
      <c r="H273" s="1" t="str">
        <v>0 - BM Costs</v>
      </c>
      <c r="L273" s="1" t="str">
        <v>0 - BM Port</v>
      </c>
      <c r="N273" s="1" t="str">
        <v>0 - Port Assets</v>
      </c>
      <c r="BP273" s="1" t="str">
        <v>0- Port Costs</v>
      </c>
      <c r="BT273" s="1" t="str">
        <v>0- Port Value</v>
      </c>
    </row>
    <row r="274" spans="8:72" hidden="1" outlineLevel="1" x14ac:dyDescent="0.3">
      <c r="H274" s="1" t="str">
        <v>0 - BM Costs</v>
      </c>
      <c r="L274" s="1" t="str">
        <v>0 - BM Port</v>
      </c>
      <c r="N274" s="1" t="str">
        <v>0 - Port Assets</v>
      </c>
      <c r="BP274" s="1" t="str">
        <v>0- Port Costs</v>
      </c>
      <c r="BT274" s="1" t="str">
        <v>0- Port Value</v>
      </c>
    </row>
    <row r="275" spans="8:72" hidden="1" outlineLevel="1" x14ac:dyDescent="0.3">
      <c r="H275" s="1" t="str">
        <v>0 - BM Costs</v>
      </c>
      <c r="L275" s="1" t="str">
        <v>0 - BM Port</v>
      </c>
      <c r="N275" s="1" t="str">
        <v>0 - Port Assets</v>
      </c>
      <c r="BP275" s="1" t="str">
        <v>0- Port Costs</v>
      </c>
      <c r="BT275" s="1" t="str">
        <v>0- Port Value</v>
      </c>
    </row>
    <row r="276" spans="8:72" hidden="1" outlineLevel="1" x14ac:dyDescent="0.3">
      <c r="H276" s="1" t="str">
        <v>0 - BM Costs</v>
      </c>
      <c r="L276" s="1" t="str">
        <v>0 - BM Port</v>
      </c>
      <c r="N276" s="1" t="str">
        <v>0 - Port Assets</v>
      </c>
      <c r="BP276" s="1" t="str">
        <v>0- Port Costs</v>
      </c>
      <c r="BT276" s="1" t="str">
        <v>0- Port Value</v>
      </c>
    </row>
    <row r="277" spans="8:72" hidden="1" outlineLevel="1" x14ac:dyDescent="0.3">
      <c r="H277" s="1" t="str">
        <v>0 - BM Costs</v>
      </c>
      <c r="L277" s="1" t="str">
        <v>0 - BM Port</v>
      </c>
      <c r="N277" s="1" t="str">
        <v>0 - Port Assets</v>
      </c>
      <c r="BP277" s="1" t="str">
        <v>0- Port Costs</v>
      </c>
      <c r="BT277" s="1" t="str">
        <v>0- Port Value</v>
      </c>
    </row>
    <row r="278" spans="8:72" hidden="1" outlineLevel="1" x14ac:dyDescent="0.3">
      <c r="H278" s="1" t="str">
        <v>0 - BM Costs</v>
      </c>
      <c r="L278" s="1" t="str">
        <v>0 - BM Port</v>
      </c>
      <c r="N278" s="1" t="str">
        <v>0 - Port Assets</v>
      </c>
      <c r="BP278" s="1" t="str">
        <v>0- Port Costs</v>
      </c>
      <c r="BT278" s="1" t="str">
        <v>0- Port Value</v>
      </c>
    </row>
    <row r="279" spans="8:72" hidden="1" outlineLevel="1" x14ac:dyDescent="0.3">
      <c r="H279" s="1" t="str">
        <v>0 - BM Costs</v>
      </c>
      <c r="L279" s="1" t="str">
        <v>0 - BM Port</v>
      </c>
      <c r="N279" s="1" t="str">
        <v>0 - Port Assets</v>
      </c>
      <c r="BP279" s="1" t="str">
        <v>0- Port Costs</v>
      </c>
      <c r="BT279" s="1" t="str">
        <v>0- Port Value</v>
      </c>
    </row>
    <row r="280" spans="8:72" hidden="1" outlineLevel="1" x14ac:dyDescent="0.3">
      <c r="H280" s="1" t="str">
        <v>0 - BM Costs</v>
      </c>
      <c r="L280" s="1" t="str">
        <v>0 - BM Port</v>
      </c>
      <c r="N280" s="1" t="str">
        <v>0 - Port Assets</v>
      </c>
      <c r="BP280" s="1" t="str">
        <v>0- Port Costs</v>
      </c>
      <c r="BT280" s="1" t="str">
        <v>0- Port Value</v>
      </c>
    </row>
    <row r="281" spans="8:72" hidden="1" outlineLevel="1" x14ac:dyDescent="0.3">
      <c r="H281" s="1" t="str">
        <v>0 - BM Costs</v>
      </c>
      <c r="L281" s="1" t="str">
        <v>0 - BM Port</v>
      </c>
      <c r="N281" s="1" t="str">
        <v>0 - Port Assets</v>
      </c>
      <c r="BP281" s="1" t="str">
        <v>0- Port Costs</v>
      </c>
      <c r="BT281" s="1" t="str">
        <v>0- Port Value</v>
      </c>
    </row>
    <row r="282" spans="8:72" hidden="1" outlineLevel="1" x14ac:dyDescent="0.3">
      <c r="H282" s="1" t="str">
        <v>0 - BM Costs</v>
      </c>
      <c r="L282" s="1" t="str">
        <v>0 - BM Port</v>
      </c>
      <c r="N282" s="1" t="str">
        <v>0 - Port Assets</v>
      </c>
      <c r="BP282" s="1" t="str">
        <v>0- Port Costs</v>
      </c>
      <c r="BT282" s="1" t="str">
        <v>0- Port Value</v>
      </c>
    </row>
    <row r="283" spans="8:72" hidden="1" outlineLevel="1" x14ac:dyDescent="0.3">
      <c r="H283" s="1" t="str">
        <v>0 - BM Costs</v>
      </c>
      <c r="L283" s="1" t="str">
        <v>0 - BM Port</v>
      </c>
      <c r="N283" s="1" t="str">
        <v>0 - Port Assets</v>
      </c>
      <c r="BP283" s="1" t="str">
        <v>0- Port Costs</v>
      </c>
      <c r="BT283" s="1" t="str">
        <v>0- Port Value</v>
      </c>
    </row>
    <row r="284" spans="8:72" hidden="1" outlineLevel="1" x14ac:dyDescent="0.3">
      <c r="H284" s="1" t="str">
        <v>0 - BM Costs</v>
      </c>
      <c r="L284" s="1" t="str">
        <v>0 - BM Port</v>
      </c>
      <c r="N284" s="1" t="str">
        <v>0 - Port Assets</v>
      </c>
      <c r="BP284" s="1" t="str">
        <v>0- Port Costs</v>
      </c>
      <c r="BT284" s="1" t="str">
        <v>0- Port Value</v>
      </c>
    </row>
    <row r="285" spans="8:72" hidden="1" outlineLevel="1" x14ac:dyDescent="0.3">
      <c r="H285" s="1" t="str">
        <v>0 - BM Costs</v>
      </c>
      <c r="L285" s="1" t="str">
        <v>0 - BM Port</v>
      </c>
      <c r="N285" s="1" t="str">
        <v>0 - Port Assets</v>
      </c>
      <c r="BP285" s="1" t="str">
        <v>0- Port Costs</v>
      </c>
      <c r="BT285" s="1" t="str">
        <v>0- Port Value</v>
      </c>
    </row>
    <row r="286" spans="8:72" hidden="1" outlineLevel="1" x14ac:dyDescent="0.3">
      <c r="H286" s="1" t="str">
        <v>0 - BM Costs</v>
      </c>
      <c r="L286" s="1" t="str">
        <v>0 - BM Port</v>
      </c>
      <c r="N286" s="1" t="str">
        <v>0 - Port Assets</v>
      </c>
      <c r="BP286" s="1" t="str">
        <v>0- Port Costs</v>
      </c>
      <c r="BT286" s="1" t="str">
        <v>0- Port Value</v>
      </c>
    </row>
    <row r="287" spans="8:72" hidden="1" outlineLevel="1" x14ac:dyDescent="0.3">
      <c r="H287" s="1" t="str">
        <v>0 - BM Costs</v>
      </c>
      <c r="L287" s="1" t="str">
        <v>0 - BM Port</v>
      </c>
      <c r="N287" s="1" t="str">
        <v>0 - Port Assets</v>
      </c>
      <c r="BP287" s="1" t="str">
        <v>0- Port Costs</v>
      </c>
      <c r="BT287" s="1" t="str">
        <v>0- Port Value</v>
      </c>
    </row>
    <row r="288" spans="8:72" hidden="1" outlineLevel="1" x14ac:dyDescent="0.3">
      <c r="H288" s="1" t="str">
        <v>0 - BM Costs</v>
      </c>
      <c r="L288" s="1" t="str">
        <v>0 - BM Port</v>
      </c>
      <c r="N288" s="1" t="str">
        <v>0 - Port Assets</v>
      </c>
      <c r="BP288" s="1" t="str">
        <v>0- Port Costs</v>
      </c>
      <c r="BT288" s="1" t="str">
        <v>0- Port Value</v>
      </c>
    </row>
    <row r="289" spans="8:72" hidden="1" outlineLevel="1" x14ac:dyDescent="0.3">
      <c r="H289" s="1" t="str">
        <v>0 - BM Costs</v>
      </c>
      <c r="L289" s="1" t="str">
        <v>0 - BM Port</v>
      </c>
      <c r="N289" s="1" t="str">
        <v>0 - Port Assets</v>
      </c>
      <c r="BP289" s="1" t="str">
        <v>0- Port Costs</v>
      </c>
      <c r="BT289" s="1" t="str">
        <v>0- Port Value</v>
      </c>
    </row>
    <row r="290" spans="8:72" hidden="1" outlineLevel="1" x14ac:dyDescent="0.3">
      <c r="H290" s="1" t="str">
        <v>0 - BM Costs</v>
      </c>
      <c r="L290" s="1" t="str">
        <v>0 - BM Port</v>
      </c>
      <c r="N290" s="1" t="str">
        <v>0 - Port Assets</v>
      </c>
      <c r="BP290" s="1" t="str">
        <v>0- Port Costs</v>
      </c>
      <c r="BT290" s="1" t="str">
        <v>0- Port Value</v>
      </c>
    </row>
    <row r="291" spans="8:72" hidden="1" outlineLevel="1" x14ac:dyDescent="0.3">
      <c r="H291" s="1" t="str">
        <v>0 - BM Costs</v>
      </c>
      <c r="L291" s="1" t="str">
        <v>0 - BM Port</v>
      </c>
      <c r="N291" s="1" t="str">
        <v>0 - Port Assets</v>
      </c>
      <c r="BP291" s="1" t="str">
        <v>0- Port Costs</v>
      </c>
      <c r="BT291" s="1" t="str">
        <v>0- Port Value</v>
      </c>
    </row>
    <row r="292" spans="8:72" hidden="1" outlineLevel="1" x14ac:dyDescent="0.3">
      <c r="H292" s="1" t="str">
        <v>0 - BM Costs</v>
      </c>
      <c r="L292" s="1" t="str">
        <v>0 - BM Port</v>
      </c>
      <c r="N292" s="1" t="str">
        <v>0 - Port Assets</v>
      </c>
      <c r="BP292" s="1" t="str">
        <v>0- Port Costs</v>
      </c>
      <c r="BT292" s="1" t="str">
        <v>0- Port Value</v>
      </c>
    </row>
    <row r="293" spans="8:72" hidden="1" outlineLevel="1" x14ac:dyDescent="0.3">
      <c r="H293" s="1" t="str">
        <v>0 - BM Costs</v>
      </c>
      <c r="L293" s="1" t="str">
        <v>0 - BM Port</v>
      </c>
      <c r="N293" s="1" t="str">
        <v>0 - Port Assets</v>
      </c>
      <c r="BP293" s="1" t="str">
        <v>0- Port Costs</v>
      </c>
      <c r="BT293" s="1" t="str">
        <v>0- Port Value</v>
      </c>
    </row>
    <row r="294" spans="8:72" hidden="1" outlineLevel="1" x14ac:dyDescent="0.3">
      <c r="H294" s="1" t="str">
        <v>0 - BM Costs</v>
      </c>
      <c r="L294" s="1" t="str">
        <v>0 - BM Port</v>
      </c>
      <c r="N294" s="1" t="str">
        <v>0 - Port Assets</v>
      </c>
      <c r="BP294" s="1" t="str">
        <v>0- Port Costs</v>
      </c>
      <c r="BT294" s="1" t="str">
        <v>0- Port Value</v>
      </c>
    </row>
    <row r="295" spans="8:72" hidden="1" outlineLevel="1" x14ac:dyDescent="0.3">
      <c r="H295" s="1" t="str">
        <v>0 - BM Costs</v>
      </c>
      <c r="L295" s="1" t="str">
        <v>0 - BM Port</v>
      </c>
      <c r="N295" s="1" t="str">
        <v>0 - Port Assets</v>
      </c>
      <c r="BP295" s="1" t="str">
        <v>0- Port Costs</v>
      </c>
      <c r="BT295" s="1" t="str">
        <v>0- Port Value</v>
      </c>
    </row>
    <row r="296" spans="8:72" hidden="1" outlineLevel="1" x14ac:dyDescent="0.3">
      <c r="H296" s="1" t="str">
        <v>0 - BM Costs</v>
      </c>
      <c r="L296" s="1" t="str">
        <v>0 - BM Port</v>
      </c>
      <c r="N296" s="1" t="str">
        <v>0 - Port Assets</v>
      </c>
      <c r="BP296" s="1" t="str">
        <v>0- Port Costs</v>
      </c>
      <c r="BT296" s="1" t="str">
        <v>0- Port Value</v>
      </c>
    </row>
    <row r="297" spans="8:72" hidden="1" outlineLevel="1" x14ac:dyDescent="0.3">
      <c r="H297" s="1" t="str">
        <v>0 - BM Costs</v>
      </c>
      <c r="L297" s="1" t="str">
        <v>0 - BM Port</v>
      </c>
      <c r="N297" s="1" t="str">
        <v>0 - Port Assets</v>
      </c>
      <c r="BP297" s="1" t="str">
        <v>0- Port Costs</v>
      </c>
      <c r="BT297" s="1" t="str">
        <v>0- Port Value</v>
      </c>
    </row>
    <row r="298" spans="8:72" hidden="1" outlineLevel="1" x14ac:dyDescent="0.3">
      <c r="H298" s="1" t="str">
        <v>0 - BM Costs</v>
      </c>
      <c r="L298" s="1" t="str">
        <v>0 - BM Port</v>
      </c>
      <c r="N298" s="1" t="str">
        <v>0 - Port Assets</v>
      </c>
      <c r="BP298" s="1" t="str">
        <v>0- Port Costs</v>
      </c>
      <c r="BT298" s="1" t="str">
        <v>0- Port Value</v>
      </c>
    </row>
    <row r="299" spans="8:72" hidden="1" outlineLevel="1" x14ac:dyDescent="0.3">
      <c r="H299" s="1" t="str">
        <v>0 - BM Costs</v>
      </c>
      <c r="L299" s="1" t="str">
        <v>0 - BM Port</v>
      </c>
      <c r="N299" s="1" t="str">
        <v>0 - Port Assets</v>
      </c>
      <c r="BP299" s="1" t="str">
        <v>0- Port Costs</v>
      </c>
      <c r="BT299" s="1" t="str">
        <v>0- Port Value</v>
      </c>
    </row>
    <row r="300" spans="8:72" hidden="1" outlineLevel="1" x14ac:dyDescent="0.3">
      <c r="H300" s="1" t="str">
        <v>0 - BM Costs</v>
      </c>
      <c r="L300" s="1" t="str">
        <v>0 - BM Port</v>
      </c>
      <c r="N300" s="1" t="str">
        <v>0 - Port Assets</v>
      </c>
      <c r="BP300" s="1" t="str">
        <v>0- Port Costs</v>
      </c>
      <c r="BT300" s="1" t="str">
        <v>0- Port Value</v>
      </c>
    </row>
    <row r="301" spans="8:72" hidden="1" outlineLevel="1" x14ac:dyDescent="0.3">
      <c r="H301" s="1" t="str">
        <v>0 - BM Costs</v>
      </c>
      <c r="L301" s="1" t="str">
        <v>0 - BM Port</v>
      </c>
      <c r="N301" s="1" t="str">
        <v>0 - Port Assets</v>
      </c>
      <c r="BP301" s="1" t="str">
        <v>0- Port Costs</v>
      </c>
      <c r="BT301" s="1" t="str">
        <v>0- Port Value</v>
      </c>
    </row>
    <row r="302" spans="8:72" hidden="1" outlineLevel="1" x14ac:dyDescent="0.3">
      <c r="H302" s="1" t="str">
        <v>0 - BM Costs</v>
      </c>
      <c r="L302" s="1" t="str">
        <v>0 - BM Port</v>
      </c>
      <c r="N302" s="1" t="str">
        <v>0 - Port Assets</v>
      </c>
      <c r="BP302" s="1" t="str">
        <v>0- Port Costs</v>
      </c>
      <c r="BT302" s="1" t="str">
        <v>0- Port Value</v>
      </c>
    </row>
    <row r="303" spans="8:72" hidden="1" outlineLevel="1" x14ac:dyDescent="0.3">
      <c r="H303" s="1" t="str">
        <v>0 - BM Costs</v>
      </c>
      <c r="L303" s="1" t="str">
        <v>0 - BM Port</v>
      </c>
      <c r="N303" s="1" t="str">
        <v>0 - Port Assets</v>
      </c>
      <c r="BP303" s="1" t="str">
        <v>0- Port Costs</v>
      </c>
      <c r="BT303" s="1" t="str">
        <v>0- Port Value</v>
      </c>
    </row>
    <row r="304" spans="8:72" hidden="1" outlineLevel="1" x14ac:dyDescent="0.3">
      <c r="H304" s="1" t="str">
        <v>0 - BM Costs</v>
      </c>
      <c r="L304" s="1" t="str">
        <v>0 - BM Port</v>
      </c>
      <c r="N304" s="1" t="str">
        <v>0 - Port Assets</v>
      </c>
      <c r="BP304" s="1" t="str">
        <v>0- Port Costs</v>
      </c>
      <c r="BT304" s="1" t="str">
        <v>0- Port Value</v>
      </c>
    </row>
    <row r="305" spans="8:72" hidden="1" outlineLevel="1" x14ac:dyDescent="0.3">
      <c r="H305" s="1" t="str">
        <v>0 - BM Costs</v>
      </c>
      <c r="L305" s="1" t="str">
        <v>0 - BM Port</v>
      </c>
      <c r="N305" s="1" t="str">
        <v>0 - Port Assets</v>
      </c>
      <c r="BP305" s="1" t="str">
        <v>0- Port Costs</v>
      </c>
      <c r="BT305" s="1" t="str">
        <v>0- Port Value</v>
      </c>
    </row>
    <row r="306" spans="8:72" hidden="1" outlineLevel="1" x14ac:dyDescent="0.3">
      <c r="H306" s="1" t="str">
        <v>0 - BM Costs</v>
      </c>
      <c r="L306" s="1" t="str">
        <v>0 - BM Port</v>
      </c>
      <c r="N306" s="1" t="str">
        <v>0 - Port Assets</v>
      </c>
      <c r="BP306" s="1" t="str">
        <v>0- Port Costs</v>
      </c>
      <c r="BT306" s="1" t="str">
        <v>0- Port Value</v>
      </c>
    </row>
    <row r="307" spans="8:72" hidden="1" outlineLevel="1" x14ac:dyDescent="0.3">
      <c r="H307" s="1" t="str">
        <v>0 - BM Costs</v>
      </c>
      <c r="L307" s="1" t="str">
        <v>0 - BM Port</v>
      </c>
      <c r="N307" s="1" t="str">
        <v>0 - Port Assets</v>
      </c>
      <c r="BP307" s="1" t="str">
        <v>0- Port Costs</v>
      </c>
      <c r="BT307" s="1" t="str">
        <v>0- Port Value</v>
      </c>
    </row>
    <row r="308" spans="8:72" hidden="1" outlineLevel="1" x14ac:dyDescent="0.3">
      <c r="H308" s="1" t="str">
        <v>0 - BM Costs</v>
      </c>
      <c r="L308" s="1" t="str">
        <v>0 - BM Port</v>
      </c>
      <c r="N308" s="1" t="str">
        <v>0 - Port Assets</v>
      </c>
      <c r="BP308" s="1" t="str">
        <v>0- Port Costs</v>
      </c>
      <c r="BT308" s="1" t="str">
        <v>0- Port Value</v>
      </c>
    </row>
    <row r="309" spans="8:72" hidden="1" outlineLevel="1" x14ac:dyDescent="0.3">
      <c r="H309" s="1" t="str">
        <v>0 - BM Costs</v>
      </c>
      <c r="L309" s="1" t="str">
        <v>0 - BM Port</v>
      </c>
      <c r="N309" s="1" t="str">
        <v>0 - Port Assets</v>
      </c>
      <c r="BP309" s="1" t="str">
        <v>0- Port Costs</v>
      </c>
      <c r="BT309" s="1" t="str">
        <v>0- Port Value</v>
      </c>
    </row>
    <row r="310" spans="8:72" hidden="1" outlineLevel="1" x14ac:dyDescent="0.3">
      <c r="H310" s="1" t="str">
        <v>0 - BM Costs</v>
      </c>
      <c r="L310" s="1" t="str">
        <v>0 - BM Port</v>
      </c>
      <c r="N310" s="1" t="str">
        <v>0 - Port Assets</v>
      </c>
      <c r="BP310" s="1" t="str">
        <v>0- Port Costs</v>
      </c>
      <c r="BT310" s="1" t="str">
        <v>0- Port Value</v>
      </c>
    </row>
    <row r="311" spans="8:72" hidden="1" outlineLevel="1" x14ac:dyDescent="0.3">
      <c r="H311" s="1" t="str">
        <v>0 - BM Costs</v>
      </c>
      <c r="L311" s="1" t="str">
        <v>0 - BM Port</v>
      </c>
      <c r="N311" s="1" t="str">
        <v>0 - Port Assets</v>
      </c>
      <c r="BP311" s="1" t="str">
        <v>0- Port Costs</v>
      </c>
      <c r="BT311" s="1" t="str">
        <v>0- Port Value</v>
      </c>
    </row>
    <row r="312" spans="8:72" hidden="1" outlineLevel="1" x14ac:dyDescent="0.3">
      <c r="H312" s="1" t="str">
        <v>0 - BM Costs</v>
      </c>
      <c r="L312" s="1" t="str">
        <v>0 - BM Port</v>
      </c>
      <c r="N312" s="1" t="str">
        <v>0 - Port Assets</v>
      </c>
      <c r="BP312" s="1" t="str">
        <v>0- Port Costs</v>
      </c>
      <c r="BT312" s="1" t="str">
        <v>0- Port Value</v>
      </c>
    </row>
    <row r="313" spans="8:72" hidden="1" outlineLevel="1" x14ac:dyDescent="0.3">
      <c r="H313" s="1" t="str">
        <v>0 - BM Costs</v>
      </c>
      <c r="L313" s="1" t="str">
        <v>0 - BM Port</v>
      </c>
      <c r="N313" s="1" t="str">
        <v>0 - Port Assets</v>
      </c>
      <c r="BP313" s="1" t="str">
        <v>0- Port Costs</v>
      </c>
      <c r="BT313" s="1" t="str">
        <v>0- Port Value</v>
      </c>
    </row>
    <row r="314" spans="8:72" hidden="1" outlineLevel="1" x14ac:dyDescent="0.3">
      <c r="H314" s="1" t="str">
        <v>0 - BM Costs</v>
      </c>
      <c r="L314" s="1" t="str">
        <v>0 - BM Port</v>
      </c>
      <c r="N314" s="1" t="str">
        <v>0 - Port Assets</v>
      </c>
      <c r="BP314" s="1" t="str">
        <v>0- Port Costs</v>
      </c>
      <c r="BT314" s="1" t="str">
        <v>0- Port Value</v>
      </c>
    </row>
    <row r="315" spans="8:72" hidden="1" outlineLevel="1" x14ac:dyDescent="0.3">
      <c r="H315" s="1" t="str">
        <v>0 - BM Costs</v>
      </c>
      <c r="L315" s="1" t="str">
        <v>0 - BM Port</v>
      </c>
      <c r="N315" s="1" t="str">
        <v>0 - Port Assets</v>
      </c>
      <c r="BP315" s="1" t="str">
        <v>0- Port Costs</v>
      </c>
      <c r="BT315" s="1" t="str">
        <v>0- Port Value</v>
      </c>
    </row>
    <row r="316" spans="8:72" hidden="1" outlineLevel="1" x14ac:dyDescent="0.3">
      <c r="H316" s="1" t="str">
        <v>0 - BM Costs</v>
      </c>
      <c r="L316" s="1" t="str">
        <v>0 - BM Port</v>
      </c>
      <c r="N316" s="1" t="str">
        <v>0 - Port Assets</v>
      </c>
      <c r="BP316" s="1" t="str">
        <v>0- Port Costs</v>
      </c>
      <c r="BT316" s="1" t="str">
        <v>0- Port Value</v>
      </c>
    </row>
    <row r="317" spans="8:72" hidden="1" outlineLevel="1" x14ac:dyDescent="0.3">
      <c r="H317" s="1" t="str">
        <v>0 - BM Costs</v>
      </c>
      <c r="L317" s="1" t="str">
        <v>0 - BM Port</v>
      </c>
      <c r="N317" s="1" t="str">
        <v>0 - Port Assets</v>
      </c>
      <c r="BP317" s="1" t="str">
        <v>0- Port Costs</v>
      </c>
      <c r="BT317" s="1" t="str">
        <v>0- Port Value</v>
      </c>
    </row>
    <row r="318" spans="8:72" hidden="1" outlineLevel="1" x14ac:dyDescent="0.3">
      <c r="H318" s="1" t="str">
        <v>0 - BM Costs</v>
      </c>
      <c r="L318" s="1" t="str">
        <v>0 - BM Port</v>
      </c>
      <c r="N318" s="1" t="str">
        <v>0 - Port Assets</v>
      </c>
      <c r="BP318" s="1" t="str">
        <v>0- Port Costs</v>
      </c>
      <c r="BT318" s="1" t="str">
        <v>0- Port Value</v>
      </c>
    </row>
    <row r="319" spans="8:72" hidden="1" outlineLevel="1" x14ac:dyDescent="0.3">
      <c r="H319" s="1" t="str">
        <v>0 - BM Costs</v>
      </c>
      <c r="L319" s="1" t="str">
        <v>0 - BM Port</v>
      </c>
      <c r="N319" s="1" t="str">
        <v>0 - Port Assets</v>
      </c>
      <c r="BP319" s="1" t="str">
        <v>0- Port Costs</v>
      </c>
      <c r="BT319" s="1" t="str">
        <v>0- Port Value</v>
      </c>
    </row>
    <row r="320" spans="8:72" hidden="1" outlineLevel="1" x14ac:dyDescent="0.3">
      <c r="H320" s="1" t="str">
        <v>0 - BM Costs</v>
      </c>
      <c r="L320" s="1" t="str">
        <v>0 - BM Port</v>
      </c>
      <c r="N320" s="1" t="str">
        <v>0 - Port Assets</v>
      </c>
      <c r="BP320" s="1" t="str">
        <v>0- Port Costs</v>
      </c>
      <c r="BT320" s="1" t="str">
        <v>0- Port Value</v>
      </c>
    </row>
    <row r="321" spans="8:72" hidden="1" outlineLevel="1" x14ac:dyDescent="0.3">
      <c r="H321" s="1" t="str">
        <v>0 - BM Costs</v>
      </c>
      <c r="L321" s="1" t="str">
        <v>0 - BM Port</v>
      </c>
      <c r="N321" s="1" t="str">
        <v>0 - Port Assets</v>
      </c>
      <c r="BP321" s="1" t="str">
        <v>0- Port Costs</v>
      </c>
      <c r="BT321" s="1" t="str">
        <v>0- Port Value</v>
      </c>
    </row>
    <row r="322" spans="8:72" hidden="1" outlineLevel="1" x14ac:dyDescent="0.3">
      <c r="H322" s="1" t="str">
        <v>0 - BM Costs</v>
      </c>
      <c r="L322" s="1" t="str">
        <v>0 - BM Port</v>
      </c>
      <c r="N322" s="1" t="str">
        <v>0 - Port Assets</v>
      </c>
      <c r="BP322" s="1" t="str">
        <v>0- Port Costs</v>
      </c>
      <c r="BT322" s="1" t="str">
        <v>0- Port Value</v>
      </c>
    </row>
    <row r="323" spans="8:72" hidden="1" outlineLevel="1" x14ac:dyDescent="0.3">
      <c r="H323" s="1" t="str">
        <v>0 - BM Costs</v>
      </c>
      <c r="L323" s="1" t="str">
        <v>0 - BM Port</v>
      </c>
      <c r="N323" s="1" t="str">
        <v>0 - Port Assets</v>
      </c>
      <c r="BP323" s="1" t="str">
        <v>0- Port Costs</v>
      </c>
      <c r="BT323" s="1" t="str">
        <v>0- Port Value</v>
      </c>
    </row>
    <row r="324" spans="8:72" hidden="1" outlineLevel="1" x14ac:dyDescent="0.3">
      <c r="H324" s="1" t="str">
        <v>0 - BM Costs</v>
      </c>
      <c r="L324" s="1" t="str">
        <v>0 - BM Port</v>
      </c>
      <c r="N324" s="1" t="str">
        <v>0 - Port Assets</v>
      </c>
      <c r="BP324" s="1" t="str">
        <v>0- Port Costs</v>
      </c>
      <c r="BT324" s="1" t="str">
        <v>0- Port Value</v>
      </c>
    </row>
    <row r="325" spans="8:72" hidden="1" outlineLevel="1" x14ac:dyDescent="0.3">
      <c r="H325" s="1" t="str">
        <v>0 - BM Costs</v>
      </c>
      <c r="L325" s="1" t="str">
        <v>0 - BM Port</v>
      </c>
      <c r="N325" s="1" t="str">
        <v>0 - Port Assets</v>
      </c>
      <c r="BP325" s="1" t="str">
        <v>0- Port Costs</v>
      </c>
      <c r="BT325" s="1" t="str">
        <v>0- Port Value</v>
      </c>
    </row>
    <row r="326" spans="8:72" hidden="1" outlineLevel="1" x14ac:dyDescent="0.3">
      <c r="H326" s="1" t="str">
        <v>0 - BM Costs</v>
      </c>
      <c r="L326" s="1" t="str">
        <v>0 - BM Port</v>
      </c>
      <c r="N326" s="1" t="str">
        <v>0 - Port Assets</v>
      </c>
      <c r="BP326" s="1" t="str">
        <v>0- Port Costs</v>
      </c>
      <c r="BT326" s="1" t="str">
        <v>0- Port Value</v>
      </c>
    </row>
    <row r="327" spans="8:72" hidden="1" outlineLevel="1" x14ac:dyDescent="0.3">
      <c r="H327" s="1" t="str">
        <v>0 - BM Costs</v>
      </c>
      <c r="L327" s="1" t="str">
        <v>0 - BM Port</v>
      </c>
      <c r="N327" s="1" t="str">
        <v>0 - Port Assets</v>
      </c>
      <c r="BP327" s="1" t="str">
        <v>0- Port Costs</v>
      </c>
      <c r="BT327" s="1" t="str">
        <v>0- Port Value</v>
      </c>
    </row>
    <row r="328" spans="8:72" hidden="1" outlineLevel="1" x14ac:dyDescent="0.3">
      <c r="H328" s="1" t="str">
        <v>0 - BM Costs</v>
      </c>
      <c r="L328" s="1" t="str">
        <v>0 - BM Port</v>
      </c>
      <c r="N328" s="1" t="str">
        <v>0 - Port Assets</v>
      </c>
      <c r="BP328" s="1" t="str">
        <v>0- Port Costs</v>
      </c>
      <c r="BT328" s="1" t="str">
        <v>0- Port Value</v>
      </c>
    </row>
    <row r="329" spans="8:72" hidden="1" outlineLevel="1" x14ac:dyDescent="0.3">
      <c r="H329" s="1" t="str">
        <v>0 - BM Costs</v>
      </c>
      <c r="L329" s="1" t="str">
        <v>0 - BM Port</v>
      </c>
      <c r="N329" s="1" t="str">
        <v>0 - Port Assets</v>
      </c>
      <c r="BP329" s="1" t="str">
        <v>0- Port Costs</v>
      </c>
      <c r="BT329" s="1" t="str">
        <v>0- Port Value</v>
      </c>
    </row>
    <row r="330" spans="8:72" hidden="1" outlineLevel="1" x14ac:dyDescent="0.3">
      <c r="H330" s="1" t="str">
        <v>0 - BM Costs</v>
      </c>
      <c r="L330" s="1" t="str">
        <v>0 - BM Port</v>
      </c>
      <c r="N330" s="1" t="str">
        <v>0 - Port Assets</v>
      </c>
      <c r="BP330" s="1" t="str">
        <v>0- Port Costs</v>
      </c>
      <c r="BT330" s="1" t="str">
        <v>0- Port Value</v>
      </c>
    </row>
    <row r="331" spans="8:72" hidden="1" outlineLevel="1" x14ac:dyDescent="0.3">
      <c r="H331" s="1" t="str">
        <v>0 - BM Costs</v>
      </c>
      <c r="L331" s="1" t="str">
        <v>0 - BM Port</v>
      </c>
      <c r="N331" s="1" t="str">
        <v>0 - Port Assets</v>
      </c>
      <c r="BP331" s="1" t="str">
        <v>0- Port Costs</v>
      </c>
      <c r="BT331" s="1" t="str">
        <v>0- Port Value</v>
      </c>
    </row>
    <row r="332" spans="8:72" hidden="1" outlineLevel="1" x14ac:dyDescent="0.3">
      <c r="H332" s="1" t="str">
        <v>0 - BM Costs</v>
      </c>
      <c r="L332" s="1" t="str">
        <v>0 - BM Port</v>
      </c>
      <c r="N332" s="1" t="str">
        <v>0 - Port Assets</v>
      </c>
      <c r="BP332" s="1" t="str">
        <v>0- Port Costs</v>
      </c>
      <c r="BT332" s="1" t="str">
        <v>0- Port Value</v>
      </c>
    </row>
    <row r="333" spans="8:72" hidden="1" outlineLevel="1" x14ac:dyDescent="0.3">
      <c r="H333" s="1" t="str">
        <v>0 - BM Costs</v>
      </c>
      <c r="L333" s="1" t="str">
        <v>0 - BM Port</v>
      </c>
      <c r="N333" s="1" t="str">
        <v>0 - Port Assets</v>
      </c>
      <c r="BP333" s="1" t="str">
        <v>0- Port Costs</v>
      </c>
      <c r="BT333" s="1" t="str">
        <v>0- Port Value</v>
      </c>
    </row>
    <row r="334" spans="8:72" hidden="1" outlineLevel="1" x14ac:dyDescent="0.3">
      <c r="H334" s="1" t="str">
        <v>0 - BM Costs</v>
      </c>
      <c r="L334" s="1" t="str">
        <v>0 - BM Port</v>
      </c>
      <c r="N334" s="1" t="str">
        <v>0 - Port Assets</v>
      </c>
      <c r="BP334" s="1" t="str">
        <v>0- Port Costs</v>
      </c>
      <c r="BT334" s="1" t="str">
        <v>0- Port Value</v>
      </c>
    </row>
    <row r="335" spans="8:72" hidden="1" outlineLevel="1" x14ac:dyDescent="0.3">
      <c r="H335" s="1" t="str">
        <v>0 - BM Costs</v>
      </c>
      <c r="L335" s="1" t="str">
        <v>0 - BM Port</v>
      </c>
      <c r="N335" s="1" t="str">
        <v>0 - Port Assets</v>
      </c>
      <c r="BP335" s="1" t="str">
        <v>0- Port Costs</v>
      </c>
      <c r="BT335" s="1" t="str">
        <v>0- Port Value</v>
      </c>
    </row>
    <row r="336" spans="8:72" hidden="1" outlineLevel="1" x14ac:dyDescent="0.3">
      <c r="H336" s="1" t="str">
        <v>0 - BM Costs</v>
      </c>
      <c r="L336" s="1" t="str">
        <v>0 - BM Port</v>
      </c>
      <c r="N336" s="1" t="str">
        <v>0 - Port Assets</v>
      </c>
      <c r="BP336" s="1" t="str">
        <v>0- Port Costs</v>
      </c>
      <c r="BT336" s="1" t="str">
        <v>0- Port Value</v>
      </c>
    </row>
    <row r="337" spans="8:72" hidden="1" outlineLevel="1" x14ac:dyDescent="0.3">
      <c r="H337" s="1" t="str">
        <v>0 - BM Costs</v>
      </c>
      <c r="L337" s="1" t="str">
        <v>0 - BM Port</v>
      </c>
      <c r="N337" s="1" t="str">
        <v>0 - Port Assets</v>
      </c>
      <c r="BP337" s="1" t="str">
        <v>0- Port Costs</v>
      </c>
      <c r="BT337" s="1" t="str">
        <v>0- Port Value</v>
      </c>
    </row>
    <row r="338" spans="8:72" hidden="1" outlineLevel="1" x14ac:dyDescent="0.3">
      <c r="H338" s="1" t="str">
        <v>0 - BM Costs</v>
      </c>
      <c r="L338" s="1" t="str">
        <v>0 - BM Port</v>
      </c>
      <c r="N338" s="1" t="str">
        <v>0 - Port Assets</v>
      </c>
      <c r="BP338" s="1" t="str">
        <v>0- Port Costs</v>
      </c>
      <c r="BT338" s="1" t="str">
        <v>0- Port Value</v>
      </c>
    </row>
    <row r="339" spans="8:72" hidden="1" outlineLevel="1" x14ac:dyDescent="0.3">
      <c r="H339" s="1" t="str">
        <v>0 - BM Costs</v>
      </c>
      <c r="L339" s="1" t="str">
        <v>0 - BM Port</v>
      </c>
      <c r="N339" s="1" t="str">
        <v>0 - Port Assets</v>
      </c>
      <c r="BP339" s="1" t="str">
        <v>0- Port Costs</v>
      </c>
      <c r="BT339" s="1" t="str">
        <v>0- Port Value</v>
      </c>
    </row>
    <row r="340" spans="8:72" hidden="1" outlineLevel="1" x14ac:dyDescent="0.3">
      <c r="H340" s="1" t="str">
        <v>0 - BM Costs</v>
      </c>
      <c r="L340" s="1" t="str">
        <v>0 - BM Port</v>
      </c>
      <c r="N340" s="1" t="str">
        <v>0 - Port Assets</v>
      </c>
      <c r="BP340" s="1" t="str">
        <v>0- Port Costs</v>
      </c>
      <c r="BT340" s="1" t="str">
        <v>0- Port Value</v>
      </c>
    </row>
    <row r="341" spans="8:72" hidden="1" outlineLevel="1" x14ac:dyDescent="0.3">
      <c r="H341" s="1" t="str">
        <v>0 - BM Costs</v>
      </c>
      <c r="L341" s="1" t="str">
        <v>0 - BM Port</v>
      </c>
      <c r="N341" s="1" t="str">
        <v>0 - Port Assets</v>
      </c>
      <c r="BP341" s="1" t="str">
        <v>0- Port Costs</v>
      </c>
      <c r="BT341" s="1" t="str">
        <v>0- Port Value</v>
      </c>
    </row>
    <row r="342" spans="8:72" hidden="1" outlineLevel="1" x14ac:dyDescent="0.3">
      <c r="H342" s="1" t="str">
        <v>0 - BM Costs</v>
      </c>
      <c r="L342" s="1" t="str">
        <v>0 - BM Port</v>
      </c>
      <c r="N342" s="1" t="str">
        <v>0 - Port Assets</v>
      </c>
      <c r="BP342" s="1" t="str">
        <v>0- Port Costs</v>
      </c>
      <c r="BT342" s="1" t="str">
        <v>0- Port Value</v>
      </c>
    </row>
    <row r="343" spans="8:72" hidden="1" outlineLevel="1" x14ac:dyDescent="0.3">
      <c r="H343" s="1" t="str">
        <v>0 - BM Costs</v>
      </c>
      <c r="L343" s="1" t="str">
        <v>0 - BM Port</v>
      </c>
      <c r="N343" s="1" t="str">
        <v>0 - Port Assets</v>
      </c>
      <c r="BP343" s="1" t="str">
        <v>0- Port Costs</v>
      </c>
      <c r="BT343" s="1" t="str">
        <v>0- Port Value</v>
      </c>
    </row>
    <row r="344" spans="8:72" hidden="1" outlineLevel="1" x14ac:dyDescent="0.3">
      <c r="H344" s="1" t="str">
        <v>0 - BM Costs</v>
      </c>
      <c r="L344" s="1" t="str">
        <v>0 - BM Port</v>
      </c>
      <c r="N344" s="1" t="str">
        <v>0 - Port Assets</v>
      </c>
      <c r="BP344" s="1" t="str">
        <v>0- Port Costs</v>
      </c>
      <c r="BT344" s="1" t="str">
        <v>0- Port Value</v>
      </c>
    </row>
    <row r="345" spans="8:72" hidden="1" outlineLevel="1" x14ac:dyDescent="0.3">
      <c r="H345" s="1" t="str">
        <v>0 - BM Costs</v>
      </c>
      <c r="L345" s="1" t="str">
        <v>0 - BM Port</v>
      </c>
      <c r="N345" s="1" t="str">
        <v>0 - Port Assets</v>
      </c>
      <c r="BP345" s="1" t="str">
        <v>0- Port Costs</v>
      </c>
      <c r="BT345" s="1" t="str">
        <v>0- Port Value</v>
      </c>
    </row>
    <row r="346" spans="8:72" hidden="1" outlineLevel="1" x14ac:dyDescent="0.3">
      <c r="H346" s="1" t="str">
        <v>0 - BM Costs</v>
      </c>
      <c r="L346" s="1" t="str">
        <v>0 - BM Port</v>
      </c>
      <c r="N346" s="1" t="str">
        <v>0 - Port Assets</v>
      </c>
      <c r="BP346" s="1" t="str">
        <v>0- Port Costs</v>
      </c>
      <c r="BT346" s="1" t="str">
        <v>0- Port Value</v>
      </c>
    </row>
    <row r="347" spans="8:72" hidden="1" outlineLevel="1" x14ac:dyDescent="0.3">
      <c r="H347" s="1" t="str">
        <v>0 - BM Costs</v>
      </c>
      <c r="L347" s="1" t="str">
        <v>0 - BM Port</v>
      </c>
      <c r="N347" s="1" t="str">
        <v>0 - Port Assets</v>
      </c>
      <c r="BP347" s="1" t="str">
        <v>0- Port Costs</v>
      </c>
      <c r="BT347" s="1" t="str">
        <v>0- Port Value</v>
      </c>
    </row>
    <row r="348" spans="8:72" hidden="1" outlineLevel="1" x14ac:dyDescent="0.3">
      <c r="H348" s="1" t="str">
        <v>0 - BM Costs</v>
      </c>
      <c r="L348" s="1" t="str">
        <v>0 - BM Port</v>
      </c>
      <c r="N348" s="1" t="str">
        <v>0 - Port Assets</v>
      </c>
      <c r="BP348" s="1" t="str">
        <v>0- Port Costs</v>
      </c>
      <c r="BT348" s="1" t="str">
        <v>0- Port Value</v>
      </c>
    </row>
    <row r="349" spans="8:72" hidden="1" outlineLevel="1" x14ac:dyDescent="0.3">
      <c r="H349" s="1" t="str">
        <v>0 - BM Costs</v>
      </c>
      <c r="L349" s="1" t="str">
        <v>0 - BM Port</v>
      </c>
      <c r="N349" s="1" t="str">
        <v>0 - Port Assets</v>
      </c>
      <c r="BP349" s="1" t="str">
        <v>0- Port Costs</v>
      </c>
      <c r="BT349" s="1" t="str">
        <v>0- Port Value</v>
      </c>
    </row>
    <row r="350" spans="8:72" hidden="1" outlineLevel="1" x14ac:dyDescent="0.3">
      <c r="H350" s="1" t="str">
        <v>0 - BM Costs</v>
      </c>
      <c r="L350" s="1" t="str">
        <v>0 - BM Port</v>
      </c>
      <c r="N350" s="1" t="str">
        <v>0 - Port Assets</v>
      </c>
      <c r="BP350" s="1" t="str">
        <v>0- Port Costs</v>
      </c>
      <c r="BT350" s="1" t="str">
        <v>0- Port Value</v>
      </c>
    </row>
    <row r="351" spans="8:72" hidden="1" outlineLevel="1" x14ac:dyDescent="0.3">
      <c r="H351" s="1" t="str">
        <v>0 - BM Costs</v>
      </c>
      <c r="L351" s="1" t="str">
        <v>0 - BM Port</v>
      </c>
      <c r="N351" s="1" t="str">
        <v>0 - Port Assets</v>
      </c>
      <c r="BP351" s="1" t="str">
        <v>0- Port Costs</v>
      </c>
      <c r="BT351" s="1" t="str">
        <v>0- Port Value</v>
      </c>
    </row>
    <row r="352" spans="8:72" hidden="1" outlineLevel="1" x14ac:dyDescent="0.3">
      <c r="H352" s="1" t="str">
        <v>0 - BM Costs</v>
      </c>
      <c r="L352" s="1" t="str">
        <v>0 - BM Port</v>
      </c>
      <c r="N352" s="1" t="str">
        <v>0 - Port Assets</v>
      </c>
      <c r="BP352" s="1" t="str">
        <v>0- Port Costs</v>
      </c>
      <c r="BT352" s="1" t="str">
        <v>0- Port Value</v>
      </c>
    </row>
    <row r="353" spans="8:72" hidden="1" outlineLevel="1" x14ac:dyDescent="0.3">
      <c r="H353" s="1" t="str">
        <v>0 - BM Costs</v>
      </c>
      <c r="L353" s="1" t="str">
        <v>0 - BM Port</v>
      </c>
      <c r="N353" s="1" t="str">
        <v>0 - Port Assets</v>
      </c>
      <c r="BP353" s="1" t="str">
        <v>0- Port Costs</v>
      </c>
      <c r="BT353" s="1" t="str">
        <v>0- Port Value</v>
      </c>
    </row>
    <row r="354" spans="8:72" hidden="1" outlineLevel="1" x14ac:dyDescent="0.3">
      <c r="H354" s="1" t="str">
        <v>0 - BM Costs</v>
      </c>
      <c r="L354" s="1" t="str">
        <v>0 - BM Port</v>
      </c>
      <c r="N354" s="1" t="str">
        <v>0 - Port Assets</v>
      </c>
      <c r="BP354" s="1" t="str">
        <v>0- Port Costs</v>
      </c>
      <c r="BT354" s="1" t="str">
        <v>0- Port Value</v>
      </c>
    </row>
    <row r="355" spans="8:72" hidden="1" outlineLevel="1" x14ac:dyDescent="0.3">
      <c r="H355" s="1" t="str">
        <v>0 - BM Costs</v>
      </c>
      <c r="L355" s="1" t="str">
        <v>0 - BM Port</v>
      </c>
      <c r="N355" s="1" t="str">
        <v>0 - Port Assets</v>
      </c>
      <c r="BP355" s="1" t="str">
        <v>0- Port Costs</v>
      </c>
      <c r="BT355" s="1" t="str">
        <v>0- Port Value</v>
      </c>
    </row>
    <row r="356" spans="8:72" hidden="1" outlineLevel="1" x14ac:dyDescent="0.3">
      <c r="H356" s="1" t="str">
        <v>0 - BM Costs</v>
      </c>
      <c r="L356" s="1" t="str">
        <v>0 - BM Port</v>
      </c>
      <c r="N356" s="1" t="str">
        <v>0 - Port Assets</v>
      </c>
      <c r="BP356" s="1" t="str">
        <v>0- Port Costs</v>
      </c>
      <c r="BT356" s="1" t="str">
        <v>0- Port Value</v>
      </c>
    </row>
    <row r="357" spans="8:72" hidden="1" outlineLevel="1" x14ac:dyDescent="0.3">
      <c r="H357" s="1" t="str">
        <v>0 - BM Costs</v>
      </c>
      <c r="L357" s="1" t="str">
        <v>0 - BM Port</v>
      </c>
      <c r="N357" s="1" t="str">
        <v>0 - Port Assets</v>
      </c>
      <c r="BP357" s="1" t="str">
        <v>0- Port Costs</v>
      </c>
      <c r="BT357" s="1" t="str">
        <v>0- Port Value</v>
      </c>
    </row>
    <row r="358" spans="8:72" hidden="1" outlineLevel="1" x14ac:dyDescent="0.3">
      <c r="H358" s="1" t="str">
        <v>0 - BM Costs</v>
      </c>
      <c r="L358" s="1" t="str">
        <v>0 - BM Port</v>
      </c>
      <c r="N358" s="1" t="str">
        <v>0 - Port Assets</v>
      </c>
      <c r="BP358" s="1" t="str">
        <v>0- Port Costs</v>
      </c>
      <c r="BT358" s="1" t="str">
        <v>0- Port Value</v>
      </c>
    </row>
    <row r="359" spans="8:72" hidden="1" outlineLevel="1" x14ac:dyDescent="0.3">
      <c r="H359" s="1" t="str">
        <v>0 - BM Costs</v>
      </c>
      <c r="L359" s="1" t="str">
        <v>0 - BM Port</v>
      </c>
      <c r="N359" s="1" t="str">
        <v>0 - Port Assets</v>
      </c>
      <c r="BP359" s="1" t="str">
        <v>0- Port Costs</v>
      </c>
      <c r="BT359" s="1" t="str">
        <v>0- Port Value</v>
      </c>
    </row>
    <row r="360" spans="8:72" hidden="1" outlineLevel="1" x14ac:dyDescent="0.3">
      <c r="H360" s="1" t="str">
        <v>0 - BM Costs</v>
      </c>
      <c r="L360" s="1" t="str">
        <v>0 - BM Port</v>
      </c>
      <c r="N360" s="1" t="str">
        <v>0 - Port Assets</v>
      </c>
      <c r="BP360" s="1" t="str">
        <v>0- Port Costs</v>
      </c>
      <c r="BT360" s="1" t="str">
        <v>0- Port Value</v>
      </c>
    </row>
    <row r="361" spans="8:72" hidden="1" outlineLevel="1" x14ac:dyDescent="0.3">
      <c r="H361" s="1" t="str">
        <v>0 - BM Costs</v>
      </c>
      <c r="L361" s="1" t="str">
        <v>0 - BM Port</v>
      </c>
      <c r="N361" s="1" t="str">
        <v>0 - Port Assets</v>
      </c>
      <c r="BP361" s="1" t="str">
        <v>0- Port Costs</v>
      </c>
      <c r="BT361" s="1" t="str">
        <v>0- Port Value</v>
      </c>
    </row>
    <row r="362" spans="8:72" hidden="1" outlineLevel="1" x14ac:dyDescent="0.3">
      <c r="H362" s="1" t="str">
        <v>0 - BM Costs</v>
      </c>
      <c r="L362" s="1" t="str">
        <v>0 - BM Port</v>
      </c>
      <c r="N362" s="1" t="str">
        <v>0 - Port Assets</v>
      </c>
      <c r="BP362" s="1" t="str">
        <v>0- Port Costs</v>
      </c>
      <c r="BT362" s="1" t="str">
        <v>0- Port Value</v>
      </c>
    </row>
    <row r="363" spans="8:72" hidden="1" outlineLevel="1" x14ac:dyDescent="0.3">
      <c r="H363" s="1" t="str">
        <v>0 - BM Costs</v>
      </c>
      <c r="L363" s="1" t="str">
        <v>0 - BM Port</v>
      </c>
      <c r="N363" s="1" t="str">
        <v>0 - Port Assets</v>
      </c>
      <c r="BP363" s="1" t="str">
        <v>0- Port Costs</v>
      </c>
      <c r="BT363" s="1" t="str">
        <v>0- Port Value</v>
      </c>
    </row>
    <row r="364" spans="8:72" hidden="1" outlineLevel="1" x14ac:dyDescent="0.3">
      <c r="H364" s="1" t="str">
        <v>0 - BM Costs</v>
      </c>
      <c r="L364" s="1" t="str">
        <v>0 - BM Port</v>
      </c>
      <c r="N364" s="1" t="str">
        <v>0 - Port Assets</v>
      </c>
      <c r="BP364" s="1" t="str">
        <v>0- Port Costs</v>
      </c>
      <c r="BT364" s="1" t="str">
        <v>0- Port Value</v>
      </c>
    </row>
    <row r="365" spans="8:72" hidden="1" outlineLevel="1" x14ac:dyDescent="0.3">
      <c r="H365" s="1" t="str">
        <v>0 - BM Costs</v>
      </c>
      <c r="L365" s="1" t="str">
        <v>0 - BM Port</v>
      </c>
      <c r="N365" s="1" t="str">
        <v>0 - Port Assets</v>
      </c>
      <c r="BP365" s="1" t="str">
        <v>0- Port Costs</v>
      </c>
      <c r="BT365" s="1" t="str">
        <v>0- Port Value</v>
      </c>
    </row>
    <row r="366" spans="8:72" hidden="1" outlineLevel="1" x14ac:dyDescent="0.3">
      <c r="H366" s="1" t="str">
        <v>0 - BM Costs</v>
      </c>
      <c r="L366" s="1" t="str">
        <v>0 - BM Port</v>
      </c>
      <c r="N366" s="1" t="str">
        <v>0 - Port Assets</v>
      </c>
      <c r="BP366" s="1" t="str">
        <v>0- Port Costs</v>
      </c>
      <c r="BT366" s="1" t="str">
        <v>0- Port Value</v>
      </c>
    </row>
    <row r="367" spans="8:72" hidden="1" outlineLevel="1" x14ac:dyDescent="0.3">
      <c r="H367" s="1" t="str">
        <v>0 - BM Costs</v>
      </c>
      <c r="L367" s="1" t="str">
        <v>0 - BM Port</v>
      </c>
      <c r="N367" s="1" t="str">
        <v>0 - Port Assets</v>
      </c>
      <c r="BP367" s="1" t="str">
        <v>0- Port Costs</v>
      </c>
      <c r="BT367" s="1" t="str">
        <v>0- Port Value</v>
      </c>
    </row>
    <row r="368" spans="8:72" hidden="1" outlineLevel="1" x14ac:dyDescent="0.3">
      <c r="H368" s="1" t="str">
        <v>0 - BM Costs</v>
      </c>
      <c r="L368" s="1" t="str">
        <v>0 - BM Port</v>
      </c>
      <c r="N368" s="1" t="str">
        <v>0 - Port Assets</v>
      </c>
      <c r="BP368" s="1" t="str">
        <v>0- Port Costs</v>
      </c>
      <c r="BT368" s="1" t="str">
        <v>0- Port Value</v>
      </c>
    </row>
    <row r="369" spans="8:72" hidden="1" outlineLevel="1" x14ac:dyDescent="0.3">
      <c r="H369" s="1" t="str">
        <v>0 - BM Costs</v>
      </c>
      <c r="L369" s="1" t="str">
        <v>0 - BM Port</v>
      </c>
      <c r="N369" s="1" t="str">
        <v>0 - Port Assets</v>
      </c>
      <c r="BP369" s="1" t="str">
        <v>0- Port Costs</v>
      </c>
      <c r="BT369" s="1" t="str">
        <v>0- Port Value</v>
      </c>
    </row>
    <row r="370" spans="8:72" hidden="1" outlineLevel="1" x14ac:dyDescent="0.3">
      <c r="H370" s="1" t="str">
        <v>0 - BM Costs</v>
      </c>
      <c r="L370" s="1" t="str">
        <v>0 - BM Port</v>
      </c>
      <c r="N370" s="1" t="str">
        <v>0 - Port Assets</v>
      </c>
      <c r="BP370" s="1" t="str">
        <v>0- Port Costs</v>
      </c>
      <c r="BT370" s="1" t="str">
        <v>0- Port Value</v>
      </c>
    </row>
    <row r="371" spans="8:72" hidden="1" outlineLevel="1" x14ac:dyDescent="0.3">
      <c r="H371" s="1" t="str">
        <v>0 - BM Costs</v>
      </c>
      <c r="L371" s="1" t="str">
        <v>0 - BM Port</v>
      </c>
      <c r="N371" s="1" t="str">
        <v>0 - Port Assets</v>
      </c>
      <c r="BP371" s="1" t="str">
        <v>0- Port Costs</v>
      </c>
      <c r="BT371" s="1" t="str">
        <v>0- Port Value</v>
      </c>
    </row>
    <row r="372" spans="8:72" hidden="1" outlineLevel="1" x14ac:dyDescent="0.3">
      <c r="H372" s="1" t="str">
        <v>0 - BM Costs</v>
      </c>
      <c r="L372" s="1" t="str">
        <v>0 - BM Port</v>
      </c>
      <c r="N372" s="1" t="str">
        <v>0 - Port Assets</v>
      </c>
      <c r="BP372" s="1" t="str">
        <v>0- Port Costs</v>
      </c>
      <c r="BT372" s="1" t="str">
        <v>0- Port Value</v>
      </c>
    </row>
    <row r="373" spans="8:72" hidden="1" outlineLevel="1" x14ac:dyDescent="0.3">
      <c r="H373" s="1" t="str">
        <v>0 - BM Costs</v>
      </c>
      <c r="L373" s="1" t="str">
        <v>0 - BM Port</v>
      </c>
      <c r="N373" s="1" t="str">
        <v>0 - Port Assets</v>
      </c>
      <c r="BP373" s="1" t="str">
        <v>0- Port Costs</v>
      </c>
      <c r="BT373" s="1" t="str">
        <v>0- Port Value</v>
      </c>
    </row>
    <row r="374" spans="8:72" hidden="1" outlineLevel="1" x14ac:dyDescent="0.3">
      <c r="H374" s="1" t="str">
        <v>0 - BM Costs</v>
      </c>
      <c r="L374" s="1" t="str">
        <v>0 - BM Port</v>
      </c>
      <c r="N374" s="1" t="str">
        <v>0 - Port Assets</v>
      </c>
      <c r="BP374" s="1" t="str">
        <v>0- Port Costs</v>
      </c>
      <c r="BT374" s="1" t="str">
        <v>0- Port Value</v>
      </c>
    </row>
    <row r="375" spans="8:72" hidden="1" outlineLevel="1" x14ac:dyDescent="0.3">
      <c r="H375" s="1" t="str">
        <v>0 - BM Costs</v>
      </c>
      <c r="L375" s="1" t="str">
        <v>0 - BM Port</v>
      </c>
      <c r="N375" s="1" t="str">
        <v>0 - Port Assets</v>
      </c>
      <c r="BP375" s="1" t="str">
        <v>0- Port Costs</v>
      </c>
      <c r="BT375" s="1" t="str">
        <v>0- Port Value</v>
      </c>
    </row>
    <row r="376" spans="8:72" hidden="1" outlineLevel="1" x14ac:dyDescent="0.3">
      <c r="H376" s="1" t="str">
        <v>0 - BM Costs</v>
      </c>
      <c r="L376" s="1" t="str">
        <v>0 - BM Port</v>
      </c>
      <c r="N376" s="1" t="str">
        <v>0 - Port Assets</v>
      </c>
      <c r="BP376" s="1" t="str">
        <v>0- Port Costs</v>
      </c>
      <c r="BT376" s="1" t="str">
        <v>0- Port Value</v>
      </c>
    </row>
    <row r="377" spans="8:72" hidden="1" outlineLevel="1" x14ac:dyDescent="0.3">
      <c r="H377" s="1" t="str">
        <v>0 - BM Costs</v>
      </c>
      <c r="L377" s="1" t="str">
        <v>0 - BM Port</v>
      </c>
      <c r="N377" s="1" t="str">
        <v>0 - Port Assets</v>
      </c>
      <c r="BP377" s="1" t="str">
        <v>0- Port Costs</v>
      </c>
      <c r="BT377" s="1" t="str">
        <v>0- Port Value</v>
      </c>
    </row>
    <row r="378" spans="8:72" hidden="1" outlineLevel="1" x14ac:dyDescent="0.3">
      <c r="H378" s="1" t="str">
        <v>0 - BM Costs</v>
      </c>
      <c r="L378" s="1" t="str">
        <v>0 - BM Port</v>
      </c>
      <c r="N378" s="1" t="str">
        <v>0 - Port Assets</v>
      </c>
      <c r="BP378" s="1" t="str">
        <v>0- Port Costs</v>
      </c>
      <c r="BT378" s="1" t="str">
        <v>0- Port Value</v>
      </c>
    </row>
    <row r="379" spans="8:72" hidden="1" outlineLevel="1" x14ac:dyDescent="0.3">
      <c r="H379" s="1" t="str">
        <v>0 - BM Costs</v>
      </c>
      <c r="L379" s="1" t="str">
        <v>0 - BM Port</v>
      </c>
      <c r="N379" s="1" t="str">
        <v>0 - Port Assets</v>
      </c>
      <c r="BP379" s="1" t="str">
        <v>0- Port Costs</v>
      </c>
      <c r="BT379" s="1" t="str">
        <v>0- Port Value</v>
      </c>
    </row>
    <row r="380" spans="8:72" hidden="1" outlineLevel="1" x14ac:dyDescent="0.3">
      <c r="H380" s="1" t="str">
        <v>0 - BM Costs</v>
      </c>
      <c r="L380" s="1" t="str">
        <v>0 - BM Port</v>
      </c>
      <c r="N380" s="1" t="str">
        <v>0 - Port Assets</v>
      </c>
      <c r="BP380" s="1" t="str">
        <v>0- Port Costs</v>
      </c>
      <c r="BT380" s="1" t="str">
        <v>0- Port Value</v>
      </c>
    </row>
    <row r="381" spans="8:72" hidden="1" outlineLevel="1" x14ac:dyDescent="0.3">
      <c r="H381" s="1" t="str">
        <v>0 - BM Costs</v>
      </c>
      <c r="L381" s="1" t="str">
        <v>0 - BM Port</v>
      </c>
      <c r="N381" s="1" t="str">
        <v>0 - Port Assets</v>
      </c>
      <c r="BP381" s="1" t="str">
        <v>0- Port Costs</v>
      </c>
      <c r="BT381" s="1" t="str">
        <v>0- Port Value</v>
      </c>
    </row>
    <row r="382" spans="8:72" hidden="1" outlineLevel="1" x14ac:dyDescent="0.3">
      <c r="H382" s="1" t="str">
        <v>0 - BM Costs</v>
      </c>
      <c r="L382" s="1" t="str">
        <v>0 - BM Port</v>
      </c>
      <c r="N382" s="1" t="str">
        <v>0 - Port Assets</v>
      </c>
      <c r="BP382" s="1" t="str">
        <v>0- Port Costs</v>
      </c>
      <c r="BT382" s="1" t="str">
        <v>0- Port Value</v>
      </c>
    </row>
    <row r="383" spans="8:72" hidden="1" outlineLevel="1" x14ac:dyDescent="0.3">
      <c r="H383" s="1" t="str">
        <v>0 - BM Costs</v>
      </c>
      <c r="L383" s="1" t="str">
        <v>0 - BM Port</v>
      </c>
      <c r="N383" s="1" t="str">
        <v>0 - Port Assets</v>
      </c>
      <c r="BP383" s="1" t="str">
        <v>0- Port Costs</v>
      </c>
      <c r="BT383" s="1" t="str">
        <v>0- Port Value</v>
      </c>
    </row>
    <row r="384" spans="8:72" hidden="1" outlineLevel="1" x14ac:dyDescent="0.3">
      <c r="H384" s="1" t="str">
        <v>0 - BM Costs</v>
      </c>
      <c r="L384" s="1" t="str">
        <v>0 - BM Port</v>
      </c>
      <c r="N384" s="1" t="str">
        <v>0 - Port Assets</v>
      </c>
      <c r="BP384" s="1" t="str">
        <v>0- Port Costs</v>
      </c>
      <c r="BT384" s="1" t="str">
        <v>0- Port Value</v>
      </c>
    </row>
    <row r="385" spans="8:72" hidden="1" outlineLevel="1" x14ac:dyDescent="0.3">
      <c r="H385" s="1" t="str">
        <v>0 - BM Costs</v>
      </c>
      <c r="L385" s="1" t="str">
        <v>0 - BM Port</v>
      </c>
      <c r="N385" s="1" t="str">
        <v>0 - Port Assets</v>
      </c>
      <c r="BP385" s="1" t="str">
        <v>0- Port Costs</v>
      </c>
      <c r="BT385" s="1" t="str">
        <v>0- Port Value</v>
      </c>
    </row>
    <row r="386" spans="8:72" hidden="1" outlineLevel="1" x14ac:dyDescent="0.3">
      <c r="H386" s="1" t="str">
        <v>0 - BM Costs</v>
      </c>
      <c r="L386" s="1" t="str">
        <v>0 - BM Port</v>
      </c>
      <c r="N386" s="1" t="str">
        <v>0 - Port Assets</v>
      </c>
      <c r="BP386" s="1" t="str">
        <v>0- Port Costs</v>
      </c>
      <c r="BT386" s="1" t="str">
        <v>0- Port Value</v>
      </c>
    </row>
    <row r="387" spans="8:72" hidden="1" outlineLevel="1" x14ac:dyDescent="0.3">
      <c r="H387" s="1" t="str">
        <v>0 - BM Costs</v>
      </c>
      <c r="L387" s="1" t="str">
        <v>0 - BM Port</v>
      </c>
      <c r="N387" s="1" t="str">
        <v>0 - Port Assets</v>
      </c>
      <c r="BP387" s="1" t="str">
        <v>0- Port Costs</v>
      </c>
      <c r="BT387" s="1" t="str">
        <v>0- Port Value</v>
      </c>
    </row>
    <row r="388" spans="8:72" hidden="1" outlineLevel="1" x14ac:dyDescent="0.3">
      <c r="H388" s="1" t="str">
        <v>0 - BM Costs</v>
      </c>
      <c r="L388" s="1" t="str">
        <v>0 - BM Port</v>
      </c>
      <c r="N388" s="1" t="str">
        <v>0 - Port Assets</v>
      </c>
      <c r="BP388" s="1" t="str">
        <v>0- Port Costs</v>
      </c>
      <c r="BT388" s="1" t="str">
        <v>0- Port Value</v>
      </c>
    </row>
    <row r="389" spans="8:72" hidden="1" outlineLevel="1" x14ac:dyDescent="0.3">
      <c r="H389" s="1" t="str">
        <v>0 - BM Costs</v>
      </c>
      <c r="L389" s="1" t="str">
        <v>0 - BM Port</v>
      </c>
      <c r="N389" s="1" t="str">
        <v>0 - Port Assets</v>
      </c>
      <c r="BP389" s="1" t="str">
        <v>0- Port Costs</v>
      </c>
      <c r="BT389" s="1" t="str">
        <v>0- Port Value</v>
      </c>
    </row>
    <row r="390" spans="8:72" hidden="1" outlineLevel="1" x14ac:dyDescent="0.3">
      <c r="H390" s="1" t="str">
        <v>0 - BM Costs</v>
      </c>
      <c r="L390" s="1" t="str">
        <v>0 - BM Port</v>
      </c>
      <c r="N390" s="1" t="str">
        <v>0 - Port Assets</v>
      </c>
      <c r="BP390" s="1" t="str">
        <v>0- Port Costs</v>
      </c>
      <c r="BT390" s="1" t="str">
        <v>0- Port Value</v>
      </c>
    </row>
    <row r="391" spans="8:72" hidden="1" outlineLevel="1" x14ac:dyDescent="0.3">
      <c r="H391" s="1" t="str">
        <v>0 - BM Costs</v>
      </c>
      <c r="L391" s="1" t="str">
        <v>0 - BM Port</v>
      </c>
      <c r="N391" s="1" t="str">
        <v>0 - Port Assets</v>
      </c>
      <c r="BP391" s="1" t="str">
        <v>0- Port Costs</v>
      </c>
      <c r="BT391" s="1" t="str">
        <v>0- Port Value</v>
      </c>
    </row>
    <row r="392" spans="8:72" hidden="1" outlineLevel="1" x14ac:dyDescent="0.3">
      <c r="H392" s="1" t="str">
        <v>0 - BM Costs</v>
      </c>
      <c r="L392" s="1" t="str">
        <v>0 - BM Port</v>
      </c>
      <c r="N392" s="1" t="str">
        <v>0 - Port Assets</v>
      </c>
      <c r="BP392" s="1" t="str">
        <v>0- Port Costs</v>
      </c>
      <c r="BT392" s="1" t="str">
        <v>0- Port Value</v>
      </c>
    </row>
    <row r="393" spans="8:72" hidden="1" outlineLevel="1" x14ac:dyDescent="0.3">
      <c r="H393" s="1" t="str">
        <v>0 - BM Costs</v>
      </c>
      <c r="L393" s="1" t="str">
        <v>0 - BM Port</v>
      </c>
      <c r="N393" s="1" t="str">
        <v>0 - Port Assets</v>
      </c>
      <c r="BP393" s="1" t="str">
        <v>0- Port Costs</v>
      </c>
      <c r="BT393" s="1" t="str">
        <v>0- Port Value</v>
      </c>
    </row>
    <row r="394" spans="8:72" hidden="1" outlineLevel="1" x14ac:dyDescent="0.3">
      <c r="H394" s="1" t="str">
        <v>0 - BM Costs</v>
      </c>
      <c r="L394" s="1" t="str">
        <v>0 - BM Port</v>
      </c>
      <c r="N394" s="1" t="str">
        <v>0 - Port Assets</v>
      </c>
      <c r="BP394" s="1" t="str">
        <v>0- Port Costs</v>
      </c>
      <c r="BT394" s="1" t="str">
        <v>0- Port Value</v>
      </c>
    </row>
    <row r="395" spans="8:72" hidden="1" outlineLevel="1" x14ac:dyDescent="0.3">
      <c r="H395" s="1" t="str">
        <v>0 - BM Costs</v>
      </c>
      <c r="L395" s="1" t="str">
        <v>0 - BM Port</v>
      </c>
      <c r="N395" s="1" t="str">
        <v>0 - Port Assets</v>
      </c>
      <c r="BP395" s="1" t="str">
        <v>0- Port Costs</v>
      </c>
      <c r="BT395" s="1" t="str">
        <v>0- Port Value</v>
      </c>
    </row>
    <row r="396" spans="8:72" hidden="1" outlineLevel="1" x14ac:dyDescent="0.3">
      <c r="H396" s="1" t="str">
        <v>0 - BM Costs</v>
      </c>
      <c r="L396" s="1" t="str">
        <v>0 - BM Port</v>
      </c>
      <c r="N396" s="1" t="str">
        <v>0 - Port Assets</v>
      </c>
      <c r="BP396" s="1" t="str">
        <v>0- Port Costs</v>
      </c>
      <c r="BT396" s="1" t="str">
        <v>0- Port Value</v>
      </c>
    </row>
    <row r="397" spans="8:72" hidden="1" outlineLevel="1" x14ac:dyDescent="0.3">
      <c r="H397" s="1" t="str">
        <v>0 - BM Costs</v>
      </c>
      <c r="L397" s="1" t="str">
        <v>0 - BM Port</v>
      </c>
      <c r="N397" s="1" t="str">
        <v>0 - Port Assets</v>
      </c>
      <c r="BP397" s="1" t="str">
        <v>0- Port Costs</v>
      </c>
      <c r="BT397" s="1" t="str">
        <v>0- Port Value</v>
      </c>
    </row>
    <row r="398" spans="8:72" hidden="1" outlineLevel="1" x14ac:dyDescent="0.3">
      <c r="H398" s="1" t="str">
        <v>0 - BM Costs</v>
      </c>
      <c r="L398" s="1" t="str">
        <v>0 - BM Port</v>
      </c>
      <c r="N398" s="1" t="str">
        <v>0 - Port Assets</v>
      </c>
      <c r="BP398" s="1" t="str">
        <v>0- Port Costs</v>
      </c>
      <c r="BT398" s="1" t="str">
        <v>0- Port Value</v>
      </c>
    </row>
    <row r="399" spans="8:72" hidden="1" outlineLevel="1" x14ac:dyDescent="0.3">
      <c r="H399" s="1" t="str">
        <v>0 - BM Costs</v>
      </c>
      <c r="L399" s="1" t="str">
        <v>0 - BM Port</v>
      </c>
      <c r="N399" s="1" t="str">
        <v>0 - Port Assets</v>
      </c>
      <c r="BP399" s="1" t="str">
        <v>0- Port Costs</v>
      </c>
      <c r="BT399" s="1" t="str">
        <v>0- Port Value</v>
      </c>
    </row>
    <row r="400" spans="8:72" hidden="1" outlineLevel="1" x14ac:dyDescent="0.3">
      <c r="H400" s="1" t="str">
        <v>0 - BM Costs</v>
      </c>
      <c r="L400" s="1" t="str">
        <v>0 - BM Port</v>
      </c>
      <c r="N400" s="1" t="str">
        <v>0 - Port Assets</v>
      </c>
      <c r="BP400" s="1" t="str">
        <v>0- Port Costs</v>
      </c>
      <c r="BT400" s="1" t="str">
        <v>0- Port Value</v>
      </c>
    </row>
    <row r="401" spans="8:72" hidden="1" outlineLevel="1" x14ac:dyDescent="0.3">
      <c r="H401" s="1" t="str">
        <v>0 - BM Costs</v>
      </c>
      <c r="L401" s="1" t="str">
        <v>0 - BM Port</v>
      </c>
      <c r="N401" s="1" t="str">
        <v>0 - Port Assets</v>
      </c>
      <c r="BP401" s="1" t="str">
        <v>0- Port Costs</v>
      </c>
      <c r="BT401" s="1" t="str">
        <v>0- Port Value</v>
      </c>
    </row>
    <row r="402" spans="8:72" hidden="1" outlineLevel="1" x14ac:dyDescent="0.3">
      <c r="H402" s="1" t="str">
        <v>0 - BM Costs</v>
      </c>
      <c r="L402" s="1" t="str">
        <v>0 - BM Port</v>
      </c>
      <c r="N402" s="1" t="str">
        <v>0 - Port Assets</v>
      </c>
      <c r="BP402" s="1" t="str">
        <v>0- Port Costs</v>
      </c>
      <c r="BT402" s="1" t="str">
        <v>0- Port Value</v>
      </c>
    </row>
    <row r="403" spans="8:72" hidden="1" outlineLevel="1" x14ac:dyDescent="0.3">
      <c r="H403" s="1" t="str">
        <v>0 - BM Costs</v>
      </c>
      <c r="L403" s="1" t="str">
        <v>0 - BM Port</v>
      </c>
      <c r="N403" s="1" t="str">
        <v>0 - Port Assets</v>
      </c>
      <c r="BP403" s="1" t="str">
        <v>0- Port Costs</v>
      </c>
      <c r="BT403" s="1" t="str">
        <v>0- Port Value</v>
      </c>
    </row>
    <row r="404" spans="8:72" hidden="1" outlineLevel="1" x14ac:dyDescent="0.3">
      <c r="H404" s="1" t="str">
        <v>0 - BM Costs</v>
      </c>
      <c r="L404" s="1" t="str">
        <v>0 - BM Port</v>
      </c>
      <c r="N404" s="1" t="str">
        <v>0 - Port Assets</v>
      </c>
      <c r="BP404" s="1" t="str">
        <v>0- Port Costs</v>
      </c>
      <c r="BT404" s="1" t="str">
        <v>0- Port Value</v>
      </c>
    </row>
    <row r="405" spans="8:72" hidden="1" outlineLevel="1" x14ac:dyDescent="0.3">
      <c r="H405" s="1" t="str">
        <v>0 - BM Costs</v>
      </c>
      <c r="L405" s="1" t="str">
        <v>0 - BM Port</v>
      </c>
      <c r="N405" s="1" t="str">
        <v>0 - Port Assets</v>
      </c>
      <c r="BP405" s="1" t="str">
        <v>0- Port Costs</v>
      </c>
      <c r="BT405" s="1" t="str">
        <v>0- Port Value</v>
      </c>
    </row>
    <row r="406" spans="8:72" hidden="1" outlineLevel="1" x14ac:dyDescent="0.3">
      <c r="H406" s="1" t="str">
        <v>0 - BM Costs</v>
      </c>
      <c r="L406" s="1" t="str">
        <v>0 - BM Port</v>
      </c>
      <c r="N406" s="1" t="str">
        <v>0 - Port Assets</v>
      </c>
      <c r="BP406" s="1" t="str">
        <v>0- Port Costs</v>
      </c>
      <c r="BT406" s="1" t="str">
        <v>0- Port Value</v>
      </c>
    </row>
    <row r="407" spans="8:72" hidden="1" outlineLevel="1" x14ac:dyDescent="0.3">
      <c r="H407" s="1" t="str">
        <v>0 - BM Costs</v>
      </c>
      <c r="L407" s="1" t="str">
        <v>0 - BM Port</v>
      </c>
      <c r="N407" s="1" t="str">
        <v>0 - Port Assets</v>
      </c>
      <c r="BP407" s="1" t="str">
        <v>0- Port Costs</v>
      </c>
      <c r="BT407" s="1" t="str">
        <v>0- Port Value</v>
      </c>
    </row>
    <row r="408" spans="8:72" hidden="1" outlineLevel="1" x14ac:dyDescent="0.3">
      <c r="H408" s="1" t="str">
        <v>0 - BM Costs</v>
      </c>
      <c r="L408" s="1" t="str">
        <v>0 - BM Port</v>
      </c>
      <c r="N408" s="1" t="str">
        <v>0 - Port Assets</v>
      </c>
      <c r="BP408" s="1" t="str">
        <v>0- Port Costs</v>
      </c>
      <c r="BT408" s="1" t="str">
        <v>0- Port Value</v>
      </c>
    </row>
    <row r="409" spans="8:72" hidden="1" outlineLevel="1" x14ac:dyDescent="0.3">
      <c r="H409" s="1" t="str">
        <v>0 - BM Costs</v>
      </c>
      <c r="L409" s="1" t="str">
        <v>0 - BM Port</v>
      </c>
      <c r="N409" s="1" t="str">
        <v>0 - Port Assets</v>
      </c>
      <c r="BP409" s="1" t="str">
        <v>0- Port Costs</v>
      </c>
      <c r="BT409" s="1" t="str">
        <v>0- Port Value</v>
      </c>
    </row>
    <row r="410" spans="8:72" hidden="1" outlineLevel="1" x14ac:dyDescent="0.3">
      <c r="H410" s="1" t="str">
        <v>0 - BM Costs</v>
      </c>
      <c r="L410" s="1" t="str">
        <v>0 - BM Port</v>
      </c>
      <c r="N410" s="1" t="str">
        <v>0 - Port Assets</v>
      </c>
      <c r="BP410" s="1" t="str">
        <v>0- Port Costs</v>
      </c>
      <c r="BT410" s="1" t="str">
        <v>0- Port Value</v>
      </c>
    </row>
    <row r="411" spans="8:72" hidden="1" outlineLevel="1" x14ac:dyDescent="0.3">
      <c r="H411" s="1" t="str">
        <v>0 - BM Costs</v>
      </c>
      <c r="L411" s="1" t="str">
        <v>0 - BM Port</v>
      </c>
      <c r="N411" s="1" t="str">
        <v>0 - Port Assets</v>
      </c>
      <c r="BP411" s="1" t="str">
        <v>0- Port Costs</v>
      </c>
      <c r="BT411" s="1" t="str">
        <v>0- Port Value</v>
      </c>
    </row>
    <row r="412" spans="8:72" hidden="1" outlineLevel="1" x14ac:dyDescent="0.3">
      <c r="H412" s="1" t="str">
        <v>0 - BM Costs</v>
      </c>
      <c r="L412" s="1" t="str">
        <v>0 - BM Port</v>
      </c>
      <c r="N412" s="1" t="str">
        <v>0 - Port Assets</v>
      </c>
      <c r="BP412" s="1" t="str">
        <v>0- Port Costs</v>
      </c>
      <c r="BT412" s="1" t="str">
        <v>0- Port Value</v>
      </c>
    </row>
    <row r="413" spans="8:72" hidden="1" outlineLevel="1" x14ac:dyDescent="0.3">
      <c r="H413" s="1" t="str">
        <v>0 - BM Costs</v>
      </c>
      <c r="L413" s="1" t="str">
        <v>0 - BM Port</v>
      </c>
      <c r="N413" s="1" t="str">
        <v>0 - Port Assets</v>
      </c>
      <c r="BP413" s="1" t="str">
        <v>0- Port Costs</v>
      </c>
      <c r="BT413" s="1" t="str">
        <v>0- Port Value</v>
      </c>
    </row>
    <row r="414" spans="8:72" hidden="1" outlineLevel="1" x14ac:dyDescent="0.3">
      <c r="H414" s="1" t="str">
        <v>0 - BM Costs</v>
      </c>
      <c r="L414" s="1" t="str">
        <v>0 - BM Port</v>
      </c>
      <c r="N414" s="1" t="str">
        <v>0 - Port Assets</v>
      </c>
      <c r="BP414" s="1" t="str">
        <v>0- Port Costs</v>
      </c>
      <c r="BT414" s="1" t="str">
        <v>0- Port Value</v>
      </c>
    </row>
    <row r="415" spans="8:72" hidden="1" outlineLevel="1" x14ac:dyDescent="0.3">
      <c r="H415" s="1" t="str">
        <v>0 - BM Costs</v>
      </c>
      <c r="L415" s="1" t="str">
        <v>0 - BM Port</v>
      </c>
      <c r="N415" s="1" t="str">
        <v>0 - Port Assets</v>
      </c>
      <c r="BP415" s="1" t="str">
        <v>0- Port Costs</v>
      </c>
      <c r="BT415" s="1" t="str">
        <v>0- Port Value</v>
      </c>
    </row>
    <row r="416" spans="8:72" hidden="1" outlineLevel="1" x14ac:dyDescent="0.3">
      <c r="H416" s="1" t="str">
        <v>0 - BM Costs</v>
      </c>
      <c r="L416" s="1" t="str">
        <v>0 - BM Port</v>
      </c>
      <c r="N416" s="1" t="str">
        <v>0 - Port Assets</v>
      </c>
      <c r="BP416" s="1" t="str">
        <v>0- Port Costs</v>
      </c>
      <c r="BT416" s="1" t="str">
        <v>0- Port Value</v>
      </c>
    </row>
    <row r="417" spans="8:72" hidden="1" outlineLevel="1" x14ac:dyDescent="0.3">
      <c r="H417" s="1" t="str">
        <v>0 - BM Costs</v>
      </c>
      <c r="L417" s="1" t="str">
        <v>0 - BM Port</v>
      </c>
      <c r="N417" s="1" t="str">
        <v>0 - Port Assets</v>
      </c>
      <c r="BP417" s="1" t="str">
        <v>0- Port Costs</v>
      </c>
      <c r="BT417" s="1" t="str">
        <v>0- Port Value</v>
      </c>
    </row>
    <row r="418" spans="8:72" hidden="1" outlineLevel="1" x14ac:dyDescent="0.3">
      <c r="H418" s="1" t="str">
        <v>0 - BM Costs</v>
      </c>
      <c r="L418" s="1" t="str">
        <v>0 - BM Port</v>
      </c>
      <c r="N418" s="1" t="str">
        <v>0 - Port Assets</v>
      </c>
      <c r="BP418" s="1" t="str">
        <v>0- Port Costs</v>
      </c>
      <c r="BT418" s="1" t="str">
        <v>0- Port Value</v>
      </c>
    </row>
    <row r="419" spans="8:72" hidden="1" outlineLevel="1" x14ac:dyDescent="0.3">
      <c r="H419" s="1" t="str">
        <v>0 - BM Costs</v>
      </c>
      <c r="L419" s="1" t="str">
        <v>0 - BM Port</v>
      </c>
      <c r="N419" s="1" t="str">
        <v>0 - Port Assets</v>
      </c>
      <c r="BP419" s="1" t="str">
        <v>0- Port Costs</v>
      </c>
      <c r="BT419" s="1" t="str">
        <v>0- Port Value</v>
      </c>
    </row>
    <row r="420" spans="8:72" hidden="1" outlineLevel="1" x14ac:dyDescent="0.3">
      <c r="H420" s="1" t="str">
        <v>0 - BM Costs</v>
      </c>
      <c r="L420" s="1" t="str">
        <v>0 - BM Port</v>
      </c>
      <c r="N420" s="1" t="str">
        <v>0 - Port Assets</v>
      </c>
      <c r="BP420" s="1" t="str">
        <v>0- Port Costs</v>
      </c>
      <c r="BT420" s="1" t="str">
        <v>0- Port Value</v>
      </c>
    </row>
    <row r="421" spans="8:72" hidden="1" outlineLevel="1" x14ac:dyDescent="0.3">
      <c r="H421" s="1" t="str">
        <v>0 - BM Costs</v>
      </c>
      <c r="L421" s="1" t="str">
        <v>0 - BM Port</v>
      </c>
      <c r="N421" s="1" t="str">
        <v>0 - Port Assets</v>
      </c>
      <c r="BP421" s="1" t="str">
        <v>0- Port Costs</v>
      </c>
      <c r="BT421" s="1" t="str">
        <v>0- Port Value</v>
      </c>
    </row>
    <row r="422" spans="8:72" hidden="1" outlineLevel="1" x14ac:dyDescent="0.3">
      <c r="H422" s="1" t="str">
        <v>0 - BM Costs</v>
      </c>
      <c r="L422" s="1" t="str">
        <v>0 - BM Port</v>
      </c>
      <c r="N422" s="1" t="str">
        <v>0 - Port Assets</v>
      </c>
      <c r="BP422" s="1" t="str">
        <v>0- Port Costs</v>
      </c>
      <c r="BT422" s="1" t="str">
        <v>0- Port Value</v>
      </c>
    </row>
    <row r="423" spans="8:72" hidden="1" outlineLevel="1" x14ac:dyDescent="0.3">
      <c r="H423" s="1" t="str">
        <v>0 - BM Costs</v>
      </c>
      <c r="L423" s="1" t="str">
        <v>0 - BM Port</v>
      </c>
      <c r="N423" s="1" t="str">
        <v>0 - Port Assets</v>
      </c>
      <c r="BP423" s="1" t="str">
        <v>0- Port Costs</v>
      </c>
      <c r="BT423" s="1" t="str">
        <v>0- Port Value</v>
      </c>
    </row>
    <row r="424" spans="8:72" hidden="1" outlineLevel="1" x14ac:dyDescent="0.3">
      <c r="H424" s="1" t="str">
        <v>0 - BM Costs</v>
      </c>
      <c r="L424" s="1" t="str">
        <v>0 - BM Port</v>
      </c>
      <c r="N424" s="1" t="str">
        <v>0 - Port Assets</v>
      </c>
      <c r="BP424" s="1" t="str">
        <v>0- Port Costs</v>
      </c>
      <c r="BT424" s="1" t="str">
        <v>0- Port Value</v>
      </c>
    </row>
    <row r="425" spans="8:72" hidden="1" outlineLevel="1" x14ac:dyDescent="0.3">
      <c r="H425" s="1" t="str">
        <v>0 - BM Costs</v>
      </c>
      <c r="L425" s="1" t="str">
        <v>0 - BM Port</v>
      </c>
      <c r="N425" s="1" t="str">
        <v>0 - Port Assets</v>
      </c>
      <c r="BP425" s="1" t="str">
        <v>0- Port Costs</v>
      </c>
      <c r="BT425" s="1" t="str">
        <v>0- Port Value</v>
      </c>
    </row>
    <row r="426" spans="8:72" hidden="1" outlineLevel="1" x14ac:dyDescent="0.3">
      <c r="H426" s="1" t="str">
        <v>0 - BM Costs</v>
      </c>
      <c r="L426" s="1" t="str">
        <v>0 - BM Port</v>
      </c>
      <c r="N426" s="1" t="str">
        <v>0 - Port Assets</v>
      </c>
      <c r="BP426" s="1" t="str">
        <v>0- Port Costs</v>
      </c>
      <c r="BT426" s="1" t="str">
        <v>0- Port Value</v>
      </c>
    </row>
    <row r="427" spans="8:72" hidden="1" outlineLevel="1" x14ac:dyDescent="0.3">
      <c r="H427" s="1" t="str">
        <v>0 - BM Costs</v>
      </c>
      <c r="L427" s="1" t="str">
        <v>0 - BM Port</v>
      </c>
      <c r="N427" s="1" t="str">
        <v>0 - Port Assets</v>
      </c>
      <c r="BP427" s="1" t="str">
        <v>0- Port Costs</v>
      </c>
      <c r="BT427" s="1" t="str">
        <v>0- Port Value</v>
      </c>
    </row>
    <row r="428" spans="8:72" hidden="1" outlineLevel="1" x14ac:dyDescent="0.3">
      <c r="H428" s="1" t="str">
        <v>0 - BM Costs</v>
      </c>
      <c r="L428" s="1" t="str">
        <v>0 - BM Port</v>
      </c>
      <c r="N428" s="1" t="str">
        <v>0 - Port Assets</v>
      </c>
      <c r="BP428" s="1" t="str">
        <v>0- Port Costs</v>
      </c>
      <c r="BT428" s="1" t="str">
        <v>0- Port Value</v>
      </c>
    </row>
    <row r="429" spans="8:72" hidden="1" outlineLevel="1" x14ac:dyDescent="0.3">
      <c r="H429" s="1" t="str">
        <v>0 - BM Costs</v>
      </c>
      <c r="L429" s="1" t="str">
        <v>0 - BM Port</v>
      </c>
      <c r="N429" s="1" t="str">
        <v>0 - Port Assets</v>
      </c>
      <c r="BP429" s="1" t="str">
        <v>0- Port Costs</v>
      </c>
      <c r="BT429" s="1" t="str">
        <v>0- Port Value</v>
      </c>
    </row>
    <row r="430" spans="8:72" hidden="1" outlineLevel="1" x14ac:dyDescent="0.3">
      <c r="H430" s="1" t="str">
        <v>0 - BM Costs</v>
      </c>
      <c r="L430" s="1" t="str">
        <v>0 - BM Port</v>
      </c>
      <c r="N430" s="1" t="str">
        <v>0 - Port Assets</v>
      </c>
      <c r="BP430" s="1" t="str">
        <v>0- Port Costs</v>
      </c>
      <c r="BT430" s="1" t="str">
        <v>0- Port Value</v>
      </c>
    </row>
    <row r="431" spans="8:72" hidden="1" outlineLevel="1" x14ac:dyDescent="0.3">
      <c r="H431" s="1" t="str">
        <v>0 - BM Costs</v>
      </c>
      <c r="L431" s="1" t="str">
        <v>0 - BM Port</v>
      </c>
      <c r="N431" s="1" t="str">
        <v>0 - Port Assets</v>
      </c>
      <c r="BP431" s="1" t="str">
        <v>0- Port Costs</v>
      </c>
      <c r="BT431" s="1" t="str">
        <v>0- Port Value</v>
      </c>
    </row>
    <row r="432" spans="8:72" hidden="1" outlineLevel="1" x14ac:dyDescent="0.3">
      <c r="H432" s="1" t="str">
        <v>0 - BM Costs</v>
      </c>
      <c r="L432" s="1" t="str">
        <v>0 - BM Port</v>
      </c>
      <c r="N432" s="1" t="str">
        <v>0 - Port Assets</v>
      </c>
      <c r="BP432" s="1" t="str">
        <v>0- Port Costs</v>
      </c>
      <c r="BT432" s="1" t="str">
        <v>0- Port Value</v>
      </c>
    </row>
    <row r="433" spans="8:72" hidden="1" outlineLevel="1" x14ac:dyDescent="0.3">
      <c r="H433" s="1" t="str">
        <v>0 - BM Costs</v>
      </c>
      <c r="L433" s="1" t="str">
        <v>0 - BM Port</v>
      </c>
      <c r="N433" s="1" t="str">
        <v>0 - Port Assets</v>
      </c>
      <c r="BP433" s="1" t="str">
        <v>0- Port Costs</v>
      </c>
      <c r="BT433" s="1" t="str">
        <v>0- Port Value</v>
      </c>
    </row>
    <row r="434" spans="8:72" hidden="1" outlineLevel="1" x14ac:dyDescent="0.3">
      <c r="H434" s="1" t="str">
        <v>0 - BM Costs</v>
      </c>
      <c r="L434" s="1" t="str">
        <v>0 - BM Port</v>
      </c>
      <c r="N434" s="1" t="str">
        <v>0 - Port Assets</v>
      </c>
      <c r="BP434" s="1" t="str">
        <v>0- Port Costs</v>
      </c>
      <c r="BT434" s="1" t="str">
        <v>0- Port Value</v>
      </c>
    </row>
    <row r="435" spans="8:72" hidden="1" outlineLevel="1" x14ac:dyDescent="0.3">
      <c r="H435" s="1" t="str">
        <v>0 - BM Costs</v>
      </c>
      <c r="L435" s="1" t="str">
        <v>0 - BM Port</v>
      </c>
      <c r="N435" s="1" t="str">
        <v>0 - Port Assets</v>
      </c>
      <c r="BP435" s="1" t="str">
        <v>0- Port Costs</v>
      </c>
      <c r="BT435" s="1" t="str">
        <v>0- Port Value</v>
      </c>
    </row>
    <row r="436" spans="8:72" hidden="1" outlineLevel="1" x14ac:dyDescent="0.3">
      <c r="H436" s="1" t="str">
        <v>0 - BM Costs</v>
      </c>
      <c r="L436" s="1" t="str">
        <v>0 - BM Port</v>
      </c>
      <c r="N436" s="1" t="str">
        <v>0 - Port Assets</v>
      </c>
      <c r="BP436" s="1" t="str">
        <v>0- Port Costs</v>
      </c>
      <c r="BT436" s="1" t="str">
        <v>0- Port Value</v>
      </c>
    </row>
    <row r="437" spans="8:72" hidden="1" outlineLevel="1" x14ac:dyDescent="0.3">
      <c r="H437" s="1" t="str">
        <v>0 - BM Costs</v>
      </c>
      <c r="L437" s="1" t="str">
        <v>0 - BM Port</v>
      </c>
      <c r="N437" s="1" t="str">
        <v>0 - Port Assets</v>
      </c>
      <c r="BP437" s="1" t="str">
        <v>0- Port Costs</v>
      </c>
      <c r="BT437" s="1" t="str">
        <v>0- Port Value</v>
      </c>
    </row>
    <row r="438" spans="8:72" hidden="1" outlineLevel="1" x14ac:dyDescent="0.3">
      <c r="H438" s="1" t="str">
        <v>0 - BM Costs</v>
      </c>
      <c r="L438" s="1" t="str">
        <v>0 - BM Port</v>
      </c>
      <c r="N438" s="1" t="str">
        <v>0 - Port Assets</v>
      </c>
      <c r="BP438" s="1" t="str">
        <v>0- Port Costs</v>
      </c>
      <c r="BT438" s="1" t="str">
        <v>0- Port Value</v>
      </c>
    </row>
    <row r="439" spans="8:72" hidden="1" outlineLevel="1" x14ac:dyDescent="0.3">
      <c r="H439" s="1" t="str">
        <v>0 - BM Costs</v>
      </c>
      <c r="L439" s="1" t="str">
        <v>0 - BM Port</v>
      </c>
      <c r="N439" s="1" t="str">
        <v>0 - Port Assets</v>
      </c>
      <c r="BP439" s="1" t="str">
        <v>0- Port Costs</v>
      </c>
      <c r="BT439" s="1" t="str">
        <v>0- Port Value</v>
      </c>
    </row>
    <row r="440" spans="8:72" hidden="1" outlineLevel="1" x14ac:dyDescent="0.3">
      <c r="H440" s="1" t="str">
        <v>0 - BM Costs</v>
      </c>
      <c r="L440" s="1" t="str">
        <v>0 - BM Port</v>
      </c>
      <c r="N440" s="1" t="str">
        <v>0 - Port Assets</v>
      </c>
      <c r="BP440" s="1" t="str">
        <v>0- Port Costs</v>
      </c>
      <c r="BT440" s="1" t="str">
        <v>0- Port Value</v>
      </c>
    </row>
    <row r="441" spans="8:72" hidden="1" outlineLevel="1" x14ac:dyDescent="0.3">
      <c r="H441" s="1" t="str">
        <v>0 - BM Costs</v>
      </c>
      <c r="L441" s="1" t="str">
        <v>0 - BM Port</v>
      </c>
      <c r="N441" s="1" t="str">
        <v>0 - Port Assets</v>
      </c>
      <c r="BP441" s="1" t="str">
        <v>0- Port Costs</v>
      </c>
      <c r="BT441" s="1" t="str">
        <v>0- Port Value</v>
      </c>
    </row>
    <row r="442" spans="8:72" hidden="1" outlineLevel="1" x14ac:dyDescent="0.3">
      <c r="H442" s="1" t="str">
        <v>0 - BM Costs</v>
      </c>
      <c r="L442" s="1" t="str">
        <v>0 - BM Port</v>
      </c>
      <c r="N442" s="1" t="str">
        <v>0 - Port Assets</v>
      </c>
      <c r="BP442" s="1" t="str">
        <v>0- Port Costs</v>
      </c>
      <c r="BT442" s="1" t="str">
        <v>0- Port Value</v>
      </c>
    </row>
    <row r="443" spans="8:72" hidden="1" outlineLevel="1" x14ac:dyDescent="0.3">
      <c r="H443" s="1" t="str">
        <v>0 - BM Costs</v>
      </c>
      <c r="L443" s="1" t="str">
        <v>0 - BM Port</v>
      </c>
      <c r="N443" s="1" t="str">
        <v>0 - Port Assets</v>
      </c>
      <c r="BP443" s="1" t="str">
        <v>0- Port Costs</v>
      </c>
      <c r="BT443" s="1" t="str">
        <v>0- Port Value</v>
      </c>
    </row>
    <row r="444" spans="8:72" hidden="1" outlineLevel="1" x14ac:dyDescent="0.3">
      <c r="H444" s="1" t="str">
        <v>0 - BM Costs</v>
      </c>
      <c r="L444" s="1" t="str">
        <v>0 - BM Port</v>
      </c>
      <c r="N444" s="1" t="str">
        <v>0 - Port Assets</v>
      </c>
      <c r="BP444" s="1" t="str">
        <v>0- Port Costs</v>
      </c>
      <c r="BT444" s="1" t="str">
        <v>0- Port Value</v>
      </c>
    </row>
    <row r="445" spans="8:72" hidden="1" outlineLevel="1" x14ac:dyDescent="0.3">
      <c r="H445" s="1" t="str">
        <v>0 - BM Costs</v>
      </c>
      <c r="L445" s="1" t="str">
        <v>0 - BM Port</v>
      </c>
      <c r="N445" s="1" t="str">
        <v>0 - Port Assets</v>
      </c>
      <c r="BP445" s="1" t="str">
        <v>0- Port Costs</v>
      </c>
      <c r="BT445" s="1" t="str">
        <v>0- Port Value</v>
      </c>
    </row>
    <row r="446" spans="8:72" hidden="1" outlineLevel="1" x14ac:dyDescent="0.3">
      <c r="H446" s="1" t="str">
        <v>0 - BM Costs</v>
      </c>
      <c r="L446" s="1" t="str">
        <v>0 - BM Port</v>
      </c>
      <c r="N446" s="1" t="str">
        <v>0 - Port Assets</v>
      </c>
      <c r="BP446" s="1" t="str">
        <v>0- Port Costs</v>
      </c>
      <c r="BT446" s="1" t="str">
        <v>0- Port Value</v>
      </c>
    </row>
    <row r="447" spans="8:72" hidden="1" outlineLevel="1" x14ac:dyDescent="0.3">
      <c r="H447" s="1" t="str">
        <v>0 - BM Costs</v>
      </c>
      <c r="L447" s="1" t="str">
        <v>0 - BM Port</v>
      </c>
      <c r="N447" s="1" t="str">
        <v>0 - Port Assets</v>
      </c>
      <c r="BP447" s="1" t="str">
        <v>0- Port Costs</v>
      </c>
      <c r="BT447" s="1" t="str">
        <v>0- Port Value</v>
      </c>
    </row>
    <row r="448" spans="8:72" hidden="1" outlineLevel="1" x14ac:dyDescent="0.3">
      <c r="H448" s="1" t="str">
        <v>0 - BM Costs</v>
      </c>
      <c r="L448" s="1" t="str">
        <v>0 - BM Port</v>
      </c>
      <c r="N448" s="1" t="str">
        <v>0 - Port Assets</v>
      </c>
      <c r="BP448" s="1" t="str">
        <v>0- Port Costs</v>
      </c>
      <c r="BT448" s="1" t="str">
        <v>0- Port Value</v>
      </c>
    </row>
    <row r="449" spans="8:72" hidden="1" outlineLevel="1" x14ac:dyDescent="0.3">
      <c r="H449" s="1" t="str">
        <v>0 - BM Costs</v>
      </c>
      <c r="L449" s="1" t="str">
        <v>0 - BM Port</v>
      </c>
      <c r="N449" s="1" t="str">
        <v>0 - Port Assets</v>
      </c>
      <c r="BP449" s="1" t="str">
        <v>0- Port Costs</v>
      </c>
      <c r="BT449" s="1" t="str">
        <v>0- Port Value</v>
      </c>
    </row>
    <row r="450" spans="8:72" hidden="1" outlineLevel="1" x14ac:dyDescent="0.3">
      <c r="H450" s="1" t="str">
        <v>0 - BM Costs</v>
      </c>
      <c r="L450" s="1" t="str">
        <v>0 - BM Port</v>
      </c>
      <c r="N450" s="1" t="str">
        <v>0 - Port Assets</v>
      </c>
      <c r="BP450" s="1" t="str">
        <v>0- Port Costs</v>
      </c>
      <c r="BT450" s="1" t="str">
        <v>0- Port Value</v>
      </c>
    </row>
    <row r="451" spans="8:72" hidden="1" outlineLevel="1" x14ac:dyDescent="0.3">
      <c r="H451" s="1" t="str">
        <v>0 - BM Costs</v>
      </c>
      <c r="L451" s="1" t="str">
        <v>0 - BM Port</v>
      </c>
      <c r="N451" s="1" t="str">
        <v>0 - Port Assets</v>
      </c>
      <c r="BP451" s="1" t="str">
        <v>0- Port Costs</v>
      </c>
      <c r="BT451" s="1" t="str">
        <v>0- Port Value</v>
      </c>
    </row>
    <row r="452" spans="8:72" hidden="1" outlineLevel="1" x14ac:dyDescent="0.3">
      <c r="H452" s="1" t="str">
        <v>0 - BM Costs</v>
      </c>
      <c r="L452" s="1" t="str">
        <v>0 - BM Port</v>
      </c>
      <c r="N452" s="1" t="str">
        <v>0 - Port Assets</v>
      </c>
      <c r="BP452" s="1" t="str">
        <v>0- Port Costs</v>
      </c>
      <c r="BT452" s="1" t="str">
        <v>0- Port Value</v>
      </c>
    </row>
    <row r="453" spans="8:72" hidden="1" outlineLevel="1" x14ac:dyDescent="0.3">
      <c r="H453" s="1" t="str">
        <v>0 - BM Costs</v>
      </c>
      <c r="L453" s="1" t="str">
        <v>0 - BM Port</v>
      </c>
      <c r="N453" s="1" t="str">
        <v>0 - Port Assets</v>
      </c>
      <c r="BP453" s="1" t="str">
        <v>0- Port Costs</v>
      </c>
      <c r="BT453" s="1" t="str">
        <v>0- Port Value</v>
      </c>
    </row>
    <row r="454" spans="8:72" hidden="1" outlineLevel="1" x14ac:dyDescent="0.3">
      <c r="H454" s="1" t="str">
        <v>0 - BM Costs</v>
      </c>
      <c r="L454" s="1" t="str">
        <v>0 - BM Port</v>
      </c>
      <c r="N454" s="1" t="str">
        <v>0 - Port Assets</v>
      </c>
      <c r="BP454" s="1" t="str">
        <v>0- Port Costs</v>
      </c>
      <c r="BT454" s="1" t="str">
        <v>0- Port Value</v>
      </c>
    </row>
    <row r="455" spans="8:72" hidden="1" outlineLevel="1" x14ac:dyDescent="0.3">
      <c r="H455" s="1" t="str">
        <v>0 - BM Costs</v>
      </c>
      <c r="L455" s="1" t="str">
        <v>0 - BM Port</v>
      </c>
      <c r="N455" s="1" t="str">
        <v>0 - Port Assets</v>
      </c>
      <c r="BP455" s="1" t="str">
        <v>0- Port Costs</v>
      </c>
      <c r="BT455" s="1" t="str">
        <v>0- Port Value</v>
      </c>
    </row>
    <row r="456" spans="8:72" hidden="1" outlineLevel="1" x14ac:dyDescent="0.3">
      <c r="H456" s="1" t="str">
        <v>0 - BM Costs</v>
      </c>
      <c r="L456" s="1" t="str">
        <v>0 - BM Port</v>
      </c>
      <c r="N456" s="1" t="str">
        <v>0 - Port Assets</v>
      </c>
      <c r="BP456" s="1" t="str">
        <v>0- Port Costs</v>
      </c>
      <c r="BT456" s="1" t="str">
        <v>0- Port Value</v>
      </c>
    </row>
    <row r="457" spans="8:72" hidden="1" outlineLevel="1" x14ac:dyDescent="0.3">
      <c r="H457" s="1" t="str">
        <v>0 - BM Costs</v>
      </c>
      <c r="L457" s="1" t="str">
        <v>0 - BM Port</v>
      </c>
      <c r="N457" s="1" t="str">
        <v>0 - Port Assets</v>
      </c>
      <c r="BP457" s="1" t="str">
        <v>0- Port Costs</v>
      </c>
      <c r="BT457" s="1" t="str">
        <v>0- Port Value</v>
      </c>
    </row>
    <row r="458" spans="8:72" hidden="1" outlineLevel="1" x14ac:dyDescent="0.3">
      <c r="H458" s="1" t="str">
        <v>0 - BM Costs</v>
      </c>
      <c r="L458" s="1" t="str">
        <v>0 - BM Port</v>
      </c>
      <c r="N458" s="1" t="str">
        <v>0 - Port Assets</v>
      </c>
      <c r="BP458" s="1" t="str">
        <v>0- Port Costs</v>
      </c>
      <c r="BT458" s="1" t="str">
        <v>0- Port Value</v>
      </c>
    </row>
    <row r="459" spans="8:72" hidden="1" outlineLevel="1" x14ac:dyDescent="0.3">
      <c r="H459" s="1" t="str">
        <v>0 - BM Costs</v>
      </c>
      <c r="L459" s="1" t="str">
        <v>0 - BM Port</v>
      </c>
      <c r="N459" s="1" t="str">
        <v>0 - Port Assets</v>
      </c>
      <c r="BP459" s="1" t="str">
        <v>0- Port Costs</v>
      </c>
      <c r="BT459" s="1" t="str">
        <v>0- Port Value</v>
      </c>
    </row>
    <row r="460" spans="8:72" hidden="1" outlineLevel="1" x14ac:dyDescent="0.3">
      <c r="H460" s="1" t="str">
        <v>0 - BM Costs</v>
      </c>
      <c r="L460" s="1" t="str">
        <v>0 - BM Port</v>
      </c>
      <c r="N460" s="1" t="str">
        <v>0 - Port Assets</v>
      </c>
      <c r="BP460" s="1" t="str">
        <v>0- Port Costs</v>
      </c>
      <c r="BT460" s="1" t="str">
        <v>0- Port Value</v>
      </c>
    </row>
    <row r="461" spans="8:72" hidden="1" outlineLevel="1" x14ac:dyDescent="0.3">
      <c r="H461" s="1" t="str">
        <v>0 - BM Costs</v>
      </c>
      <c r="L461" s="1" t="str">
        <v>0 - BM Port</v>
      </c>
      <c r="N461" s="1" t="str">
        <v>0 - Port Assets</v>
      </c>
      <c r="BP461" s="1" t="str">
        <v>0- Port Costs</v>
      </c>
      <c r="BT461" s="1" t="str">
        <v>0- Port Value</v>
      </c>
    </row>
    <row r="462" spans="8:72" hidden="1" outlineLevel="1" x14ac:dyDescent="0.3">
      <c r="H462" s="1" t="str">
        <v>0 - BM Costs</v>
      </c>
      <c r="L462" s="1" t="str">
        <v>0 - BM Port</v>
      </c>
      <c r="N462" s="1" t="str">
        <v>0 - Port Assets</v>
      </c>
      <c r="BP462" s="1" t="str">
        <v>0- Port Costs</v>
      </c>
      <c r="BT462" s="1" t="str">
        <v>0- Port Value</v>
      </c>
    </row>
    <row r="463" spans="8:72" hidden="1" outlineLevel="1" x14ac:dyDescent="0.3">
      <c r="H463" s="1" t="str">
        <v>0 - BM Costs</v>
      </c>
      <c r="L463" s="1" t="str">
        <v>0 - BM Port</v>
      </c>
      <c r="N463" s="1" t="str">
        <v>0 - Port Assets</v>
      </c>
      <c r="BP463" s="1" t="str">
        <v>0- Port Costs</v>
      </c>
      <c r="BT463" s="1" t="str">
        <v>0- Port Value</v>
      </c>
    </row>
    <row r="464" spans="8:72" hidden="1" outlineLevel="1" x14ac:dyDescent="0.3">
      <c r="H464" s="1" t="str">
        <v>0 - BM Costs</v>
      </c>
      <c r="L464" s="1" t="str">
        <v>0 - BM Port</v>
      </c>
      <c r="N464" s="1" t="str">
        <v>0 - Port Assets</v>
      </c>
      <c r="BP464" s="1" t="str">
        <v>0- Port Costs</v>
      </c>
      <c r="BT464" s="1" t="str">
        <v>0- Port Value</v>
      </c>
    </row>
    <row r="465" spans="8:72" hidden="1" outlineLevel="1" x14ac:dyDescent="0.3">
      <c r="H465" s="1" t="str">
        <v>0 - BM Costs</v>
      </c>
      <c r="L465" s="1" t="str">
        <v>0 - BM Port</v>
      </c>
      <c r="N465" s="1" t="str">
        <v>0 - Port Assets</v>
      </c>
      <c r="BP465" s="1" t="str">
        <v>0- Port Costs</v>
      </c>
      <c r="BT465" s="1" t="str">
        <v>0- Port Value</v>
      </c>
    </row>
    <row r="466" spans="8:72" hidden="1" outlineLevel="1" x14ac:dyDescent="0.3">
      <c r="H466" s="1" t="str">
        <v>0 - BM Costs</v>
      </c>
      <c r="L466" s="1" t="str">
        <v>0 - BM Port</v>
      </c>
      <c r="N466" s="1" t="str">
        <v>0 - Port Assets</v>
      </c>
      <c r="BP466" s="1" t="str">
        <v>0- Port Costs</v>
      </c>
      <c r="BT466" s="1" t="str">
        <v>0- Port Value</v>
      </c>
    </row>
    <row r="467" spans="8:72" hidden="1" outlineLevel="1" x14ac:dyDescent="0.3">
      <c r="H467" s="1" t="str">
        <v>0 - BM Costs</v>
      </c>
      <c r="L467" s="1" t="str">
        <v>0 - BM Port</v>
      </c>
      <c r="N467" s="1" t="str">
        <v>0 - Port Assets</v>
      </c>
      <c r="BP467" s="1" t="str">
        <v>0- Port Costs</v>
      </c>
      <c r="BT467" s="1" t="str">
        <v>0- Port Value</v>
      </c>
    </row>
    <row r="468" spans="8:72" hidden="1" outlineLevel="1" x14ac:dyDescent="0.3">
      <c r="H468" s="1" t="str">
        <v>0 - BM Costs</v>
      </c>
      <c r="L468" s="1" t="str">
        <v>0 - BM Port</v>
      </c>
      <c r="N468" s="1" t="str">
        <v>0 - Port Assets</v>
      </c>
      <c r="BP468" s="1" t="str">
        <v>0- Port Costs</v>
      </c>
      <c r="BT468" s="1" t="str">
        <v>0- Port Value</v>
      </c>
    </row>
    <row r="469" spans="8:72" hidden="1" outlineLevel="1" x14ac:dyDescent="0.3">
      <c r="H469" s="1" t="str">
        <v>0 - BM Costs</v>
      </c>
      <c r="L469" s="1" t="str">
        <v>0 - BM Port</v>
      </c>
      <c r="N469" s="1" t="str">
        <v>0 - Port Assets</v>
      </c>
      <c r="BP469" s="1" t="str">
        <v>0- Port Costs</v>
      </c>
      <c r="BT469" s="1" t="str">
        <v>0- Port Value</v>
      </c>
    </row>
    <row r="470" spans="8:72" hidden="1" outlineLevel="1" x14ac:dyDescent="0.3">
      <c r="H470" s="1" t="str">
        <v>0 - BM Costs</v>
      </c>
      <c r="L470" s="1" t="str">
        <v>0 - BM Port</v>
      </c>
      <c r="N470" s="1" t="str">
        <v>0 - Port Assets</v>
      </c>
      <c r="BP470" s="1" t="str">
        <v>0- Port Costs</v>
      </c>
      <c r="BT470" s="1" t="str">
        <v>0- Port Value</v>
      </c>
    </row>
    <row r="471" spans="8:72" hidden="1" outlineLevel="1" x14ac:dyDescent="0.3">
      <c r="H471" s="1" t="str">
        <v>0 - BM Costs</v>
      </c>
      <c r="L471" s="1" t="str">
        <v>0 - BM Port</v>
      </c>
      <c r="N471" s="1" t="str">
        <v>0 - Port Assets</v>
      </c>
      <c r="BP471" s="1" t="str">
        <v>0- Port Costs</v>
      </c>
      <c r="BT471" s="1" t="str">
        <v>0- Port Value</v>
      </c>
    </row>
    <row r="472" spans="8:72" hidden="1" outlineLevel="1" x14ac:dyDescent="0.3">
      <c r="H472" s="1" t="str">
        <v>0 - BM Costs</v>
      </c>
      <c r="L472" s="1" t="str">
        <v>0 - BM Port</v>
      </c>
      <c r="N472" s="1" t="str">
        <v>0 - Port Assets</v>
      </c>
      <c r="BP472" s="1" t="str">
        <v>0- Port Costs</v>
      </c>
      <c r="BT472" s="1" t="str">
        <v>0- Port Value</v>
      </c>
    </row>
    <row r="473" spans="8:72" hidden="1" outlineLevel="1" x14ac:dyDescent="0.3">
      <c r="H473" s="1" t="str">
        <v>0 - BM Costs</v>
      </c>
      <c r="L473" s="1" t="str">
        <v>0 - BM Port</v>
      </c>
      <c r="N473" s="1" t="str">
        <v>0 - Port Assets</v>
      </c>
      <c r="BP473" s="1" t="str">
        <v>0- Port Costs</v>
      </c>
      <c r="BT473" s="1" t="str">
        <v>0- Port Value</v>
      </c>
    </row>
    <row r="474" spans="8:72" hidden="1" outlineLevel="1" x14ac:dyDescent="0.3">
      <c r="H474" s="1" t="str">
        <v>0 - BM Costs</v>
      </c>
      <c r="L474" s="1" t="str">
        <v>0 - BM Port</v>
      </c>
      <c r="N474" s="1" t="str">
        <v>0 - Port Assets</v>
      </c>
      <c r="BP474" s="1" t="str">
        <v>0- Port Costs</v>
      </c>
      <c r="BT474" s="1" t="str">
        <v>0- Port Value</v>
      </c>
    </row>
    <row r="475" spans="8:72" hidden="1" outlineLevel="1" x14ac:dyDescent="0.3">
      <c r="H475" s="1" t="str">
        <v>0 - BM Costs</v>
      </c>
      <c r="L475" s="1" t="str">
        <v>0 - BM Port</v>
      </c>
      <c r="N475" s="1" t="str">
        <v>0 - Port Assets</v>
      </c>
      <c r="BP475" s="1" t="str">
        <v>0- Port Costs</v>
      </c>
      <c r="BT475" s="1" t="str">
        <v>0- Port Value</v>
      </c>
    </row>
    <row r="476" spans="8:72" hidden="1" outlineLevel="1" x14ac:dyDescent="0.3">
      <c r="H476" s="1" t="str">
        <v>0 - BM Costs</v>
      </c>
      <c r="L476" s="1" t="str">
        <v>0 - BM Port</v>
      </c>
      <c r="N476" s="1" t="str">
        <v>0 - Port Assets</v>
      </c>
      <c r="BP476" s="1" t="str">
        <v>0- Port Costs</v>
      </c>
      <c r="BT476" s="1" t="str">
        <v>0- Port Value</v>
      </c>
    </row>
    <row r="477" spans="8:72" hidden="1" outlineLevel="1" x14ac:dyDescent="0.3">
      <c r="H477" s="1" t="str">
        <v>0 - BM Costs</v>
      </c>
      <c r="L477" s="1" t="str">
        <v>0 - BM Port</v>
      </c>
      <c r="N477" s="1" t="str">
        <v>0 - Port Assets</v>
      </c>
      <c r="BP477" s="1" t="str">
        <v>0- Port Costs</v>
      </c>
      <c r="BT477" s="1" t="str">
        <v>0- Port Value</v>
      </c>
    </row>
    <row r="478" spans="8:72" hidden="1" outlineLevel="1" x14ac:dyDescent="0.3">
      <c r="H478" s="1" t="str">
        <v>0 - BM Costs</v>
      </c>
      <c r="L478" s="1" t="str">
        <v>0 - BM Port</v>
      </c>
      <c r="N478" s="1" t="str">
        <v>0 - Port Assets</v>
      </c>
      <c r="BP478" s="1" t="str">
        <v>0- Port Costs</v>
      </c>
      <c r="BT478" s="1" t="str">
        <v>0- Port Value</v>
      </c>
    </row>
    <row r="479" spans="8:72" hidden="1" outlineLevel="1" x14ac:dyDescent="0.3">
      <c r="H479" s="1" t="str">
        <v>0 - BM Costs</v>
      </c>
      <c r="L479" s="1" t="str">
        <v>0 - BM Port</v>
      </c>
      <c r="N479" s="1" t="str">
        <v>0 - Port Assets</v>
      </c>
      <c r="BP479" s="1" t="str">
        <v>0- Port Costs</v>
      </c>
      <c r="BT479" s="1" t="str">
        <v>0- Port Value</v>
      </c>
    </row>
    <row r="480" spans="8:72" hidden="1" outlineLevel="1" x14ac:dyDescent="0.3">
      <c r="H480" s="1" t="str">
        <v>0 - BM Costs</v>
      </c>
      <c r="L480" s="1" t="str">
        <v>0 - BM Port</v>
      </c>
      <c r="N480" s="1" t="str">
        <v>0 - Port Assets</v>
      </c>
      <c r="BP480" s="1" t="str">
        <v>0- Port Costs</v>
      </c>
      <c r="BT480" s="1" t="str">
        <v>0- Port Value</v>
      </c>
    </row>
    <row r="481" spans="8:72" hidden="1" outlineLevel="1" x14ac:dyDescent="0.3">
      <c r="H481" s="1" t="str">
        <v>0 - BM Costs</v>
      </c>
      <c r="L481" s="1" t="str">
        <v>0 - BM Port</v>
      </c>
      <c r="N481" s="1" t="str">
        <v>0 - Port Assets</v>
      </c>
      <c r="BP481" s="1" t="str">
        <v>0- Port Costs</v>
      </c>
      <c r="BT481" s="1" t="str">
        <v>0- Port Value</v>
      </c>
    </row>
    <row r="482" spans="8:72" hidden="1" outlineLevel="1" x14ac:dyDescent="0.3">
      <c r="H482" s="1" t="str">
        <v>0 - BM Costs</v>
      </c>
      <c r="L482" s="1" t="str">
        <v>0 - BM Port</v>
      </c>
      <c r="N482" s="1" t="str">
        <v>0 - Port Assets</v>
      </c>
      <c r="BP482" s="1" t="str">
        <v>0- Port Costs</v>
      </c>
      <c r="BT482" s="1" t="str">
        <v>0- Port Value</v>
      </c>
    </row>
    <row r="483" spans="8:72" hidden="1" outlineLevel="1" x14ac:dyDescent="0.3">
      <c r="H483" s="1" t="str">
        <v>0 - BM Costs</v>
      </c>
      <c r="L483" s="1" t="str">
        <v>0 - BM Port</v>
      </c>
      <c r="N483" s="1" t="str">
        <v>0 - Port Assets</v>
      </c>
      <c r="BP483" s="1" t="str">
        <v>0- Port Costs</v>
      </c>
      <c r="BT483" s="1" t="str">
        <v>0- Port Value</v>
      </c>
    </row>
    <row r="484" spans="8:72" hidden="1" outlineLevel="1" x14ac:dyDescent="0.3">
      <c r="H484" s="1" t="str">
        <v>0 - BM Costs</v>
      </c>
      <c r="L484" s="1" t="str">
        <v>0 - BM Port</v>
      </c>
      <c r="N484" s="1" t="str">
        <v>0 - Port Assets</v>
      </c>
      <c r="BP484" s="1" t="str">
        <v>0- Port Costs</v>
      </c>
      <c r="BT484" s="1" t="str">
        <v>0- Port Value</v>
      </c>
    </row>
    <row r="485" spans="8:72" hidden="1" outlineLevel="1" x14ac:dyDescent="0.3">
      <c r="H485" s="1" t="str">
        <v>0 - BM Costs</v>
      </c>
      <c r="L485" s="1" t="str">
        <v>0 - BM Port</v>
      </c>
      <c r="N485" s="1" t="str">
        <v>0 - Port Assets</v>
      </c>
      <c r="BP485" s="1" t="str">
        <v>0- Port Costs</v>
      </c>
      <c r="BT485" s="1" t="str">
        <v>0- Port Value</v>
      </c>
    </row>
    <row r="486" spans="8:72" hidden="1" outlineLevel="1" x14ac:dyDescent="0.3">
      <c r="H486" s="1" t="str">
        <v>0 - BM Costs</v>
      </c>
      <c r="L486" s="1" t="str">
        <v>0 - BM Port</v>
      </c>
      <c r="N486" s="1" t="str">
        <v>0 - Port Assets</v>
      </c>
      <c r="BP486" s="1" t="str">
        <v>0- Port Costs</v>
      </c>
      <c r="BT486" s="1" t="str">
        <v>0- Port Value</v>
      </c>
    </row>
    <row r="487" spans="8:72" hidden="1" outlineLevel="1" x14ac:dyDescent="0.3">
      <c r="H487" s="1" t="str">
        <v>0 - BM Costs</v>
      </c>
      <c r="L487" s="1" t="str">
        <v>0 - BM Port</v>
      </c>
      <c r="N487" s="1" t="str">
        <v>0 - Port Assets</v>
      </c>
      <c r="BP487" s="1" t="str">
        <v>0- Port Costs</v>
      </c>
      <c r="BT487" s="1" t="str">
        <v>0- Port Value</v>
      </c>
    </row>
    <row r="488" spans="8:72" hidden="1" outlineLevel="1" x14ac:dyDescent="0.3">
      <c r="H488" s="1" t="str">
        <v>0 - BM Costs</v>
      </c>
      <c r="L488" s="1" t="str">
        <v>0 - BM Port</v>
      </c>
      <c r="N488" s="1" t="str">
        <v>0 - Port Assets</v>
      </c>
      <c r="BP488" s="1" t="str">
        <v>0- Port Costs</v>
      </c>
      <c r="BT488" s="1" t="str">
        <v>0- Port Value</v>
      </c>
    </row>
    <row r="489" spans="8:72" hidden="1" outlineLevel="1" x14ac:dyDescent="0.3">
      <c r="H489" s="1" t="str">
        <v>0 - BM Costs</v>
      </c>
      <c r="L489" s="1" t="str">
        <v>0 - BM Port</v>
      </c>
      <c r="N489" s="1" t="str">
        <v>0 - Port Assets</v>
      </c>
      <c r="BP489" s="1" t="str">
        <v>0- Port Costs</v>
      </c>
      <c r="BT489" s="1" t="str">
        <v>0- Port Value</v>
      </c>
    </row>
    <row r="490" spans="8:72" hidden="1" outlineLevel="1" x14ac:dyDescent="0.3">
      <c r="H490" s="1" t="str">
        <v>0 - BM Costs</v>
      </c>
      <c r="L490" s="1" t="str">
        <v>0 - BM Port</v>
      </c>
      <c r="N490" s="1" t="str">
        <v>0 - Port Assets</v>
      </c>
      <c r="BP490" s="1" t="str">
        <v>0- Port Costs</v>
      </c>
      <c r="BT490" s="1" t="str">
        <v>0- Port Value</v>
      </c>
    </row>
    <row r="491" spans="8:72" hidden="1" outlineLevel="1" x14ac:dyDescent="0.3">
      <c r="H491" s="1" t="str">
        <v>0 - BM Costs</v>
      </c>
      <c r="L491" s="1" t="str">
        <v>0 - BM Port</v>
      </c>
      <c r="N491" s="1" t="str">
        <v>0 - Port Assets</v>
      </c>
      <c r="BP491" s="1" t="str">
        <v>0- Port Costs</v>
      </c>
      <c r="BT491" s="1" t="str">
        <v>0- Port Value</v>
      </c>
    </row>
    <row r="492" spans="8:72" hidden="1" outlineLevel="1" x14ac:dyDescent="0.3">
      <c r="H492" s="1" t="str">
        <v>0 - BM Costs</v>
      </c>
      <c r="L492" s="1" t="str">
        <v>0 - BM Port</v>
      </c>
      <c r="N492" s="1" t="str">
        <v>0 - Port Assets</v>
      </c>
      <c r="BP492" s="1" t="str">
        <v>0- Port Costs</v>
      </c>
      <c r="BT492" s="1" t="str">
        <v>0- Port Value</v>
      </c>
    </row>
    <row r="493" spans="8:72" hidden="1" outlineLevel="1" x14ac:dyDescent="0.3">
      <c r="H493" s="1" t="str">
        <v>0 - BM Costs</v>
      </c>
      <c r="L493" s="1" t="str">
        <v>0 - BM Port</v>
      </c>
      <c r="N493" s="1" t="str">
        <v>0 - Port Assets</v>
      </c>
      <c r="BP493" s="1" t="str">
        <v>0- Port Costs</v>
      </c>
      <c r="BT493" s="1" t="str">
        <v>0- Port Value</v>
      </c>
    </row>
    <row r="494" spans="8:72" hidden="1" outlineLevel="1" x14ac:dyDescent="0.3">
      <c r="H494" s="1" t="str">
        <v>0 - BM Costs</v>
      </c>
      <c r="L494" s="1" t="str">
        <v>0 - BM Port</v>
      </c>
      <c r="N494" s="1" t="str">
        <v>0 - Port Assets</v>
      </c>
      <c r="BP494" s="1" t="str">
        <v>0- Port Costs</v>
      </c>
      <c r="BT494" s="1" t="str">
        <v>0- Port Value</v>
      </c>
    </row>
    <row r="495" spans="8:72" hidden="1" outlineLevel="1" x14ac:dyDescent="0.3">
      <c r="H495" s="1" t="str">
        <v>0 - BM Costs</v>
      </c>
      <c r="L495" s="1" t="str">
        <v>0 - BM Port</v>
      </c>
      <c r="N495" s="1" t="str">
        <v>0 - Port Assets</v>
      </c>
      <c r="BP495" s="1" t="str">
        <v>0- Port Costs</v>
      </c>
      <c r="BT495" s="1" t="str">
        <v>0- Port Value</v>
      </c>
    </row>
    <row r="496" spans="8:72" hidden="1" outlineLevel="1" x14ac:dyDescent="0.3">
      <c r="H496" s="1" t="str">
        <v>0 - BM Costs</v>
      </c>
      <c r="L496" s="1" t="str">
        <v>0 - BM Port</v>
      </c>
      <c r="N496" s="1" t="str">
        <v>0 - Port Assets</v>
      </c>
      <c r="BP496" s="1" t="str">
        <v>0- Port Costs</v>
      </c>
      <c r="BT496" s="1" t="str">
        <v>0- Port Value</v>
      </c>
    </row>
    <row r="497" spans="8:72" hidden="1" outlineLevel="1" x14ac:dyDescent="0.3">
      <c r="H497" s="1" t="str">
        <v>0 - BM Costs</v>
      </c>
      <c r="L497" s="1" t="str">
        <v>0 - BM Port</v>
      </c>
      <c r="N497" s="1" t="str">
        <v>0 - Port Assets</v>
      </c>
      <c r="BP497" s="1" t="str">
        <v>0- Port Costs</v>
      </c>
      <c r="BT497" s="1" t="str">
        <v>0- Port Value</v>
      </c>
    </row>
    <row r="498" spans="8:72" hidden="1" outlineLevel="1" x14ac:dyDescent="0.3">
      <c r="H498" s="1" t="str">
        <v>0 - BM Costs</v>
      </c>
      <c r="L498" s="1" t="str">
        <v>0 - BM Port</v>
      </c>
      <c r="N498" s="1" t="str">
        <v>0 - Port Assets</v>
      </c>
      <c r="BP498" s="1" t="str">
        <v>0- Port Costs</v>
      </c>
      <c r="BT498" s="1" t="str">
        <v>0- Port Value</v>
      </c>
    </row>
    <row r="499" spans="8:72" hidden="1" outlineLevel="1" x14ac:dyDescent="0.3">
      <c r="H499" s="1" t="str">
        <v>0 - BM Costs</v>
      </c>
      <c r="L499" s="1" t="str">
        <v>0 - BM Port</v>
      </c>
      <c r="N499" s="1" t="str">
        <v>0 - Port Assets</v>
      </c>
      <c r="BP499" s="1" t="str">
        <v>0- Port Costs</v>
      </c>
      <c r="BT499" s="1" t="str">
        <v>0- Port Value</v>
      </c>
    </row>
    <row r="500" spans="8:72" hidden="1" outlineLevel="1" x14ac:dyDescent="0.3">
      <c r="H500" s="1" t="str">
        <v>0 - BM Costs</v>
      </c>
      <c r="L500" s="1" t="str">
        <v>0 - BM Port</v>
      </c>
      <c r="N500" s="1" t="str">
        <v>0 - Port Assets</v>
      </c>
      <c r="BP500" s="1" t="str">
        <v>0- Port Costs</v>
      </c>
      <c r="BT500" s="1" t="str">
        <v>0- Port Value</v>
      </c>
    </row>
    <row r="501" spans="8:72" hidden="1" outlineLevel="1" x14ac:dyDescent="0.3">
      <c r="H501" s="1" t="str">
        <v>0 - BM Costs</v>
      </c>
      <c r="L501" s="1" t="str">
        <v>0 - BM Port</v>
      </c>
      <c r="N501" s="1" t="str">
        <v>0 - Port Assets</v>
      </c>
      <c r="BP501" s="1" t="str">
        <v>0- Port Costs</v>
      </c>
      <c r="BT501" s="1" t="str">
        <v>0- Port Value</v>
      </c>
    </row>
    <row r="502" spans="8:72" hidden="1" outlineLevel="1" x14ac:dyDescent="0.3">
      <c r="H502" s="1" t="str">
        <v>0 - BM Costs</v>
      </c>
      <c r="L502" s="1" t="str">
        <v>0 - BM Port</v>
      </c>
      <c r="N502" s="1" t="str">
        <v>0 - Port Assets</v>
      </c>
      <c r="BP502" s="1" t="str">
        <v>0- Port Costs</v>
      </c>
      <c r="BT502" s="1" t="str">
        <v>0- Port Value</v>
      </c>
    </row>
    <row r="503" spans="8:72" hidden="1" outlineLevel="1" x14ac:dyDescent="0.3">
      <c r="H503" s="1" t="str">
        <v>0 - BM Costs</v>
      </c>
      <c r="L503" s="1" t="str">
        <v>0 - BM Port</v>
      </c>
      <c r="N503" s="1" t="str">
        <v>0 - Port Assets</v>
      </c>
      <c r="BP503" s="1" t="str">
        <v>0- Port Costs</v>
      </c>
      <c r="BT503" s="1" t="str">
        <v>0- Port Value</v>
      </c>
    </row>
    <row r="504" spans="8:72" hidden="1" outlineLevel="1" x14ac:dyDescent="0.3">
      <c r="H504" s="1" t="str">
        <v>0 - BM Costs</v>
      </c>
      <c r="L504" s="1" t="str">
        <v>0 - BM Port</v>
      </c>
      <c r="N504" s="1" t="str">
        <v>0 - Port Assets</v>
      </c>
      <c r="BP504" s="1" t="str">
        <v>0- Port Costs</v>
      </c>
      <c r="BT504" s="1" t="str">
        <v>0- Port Value</v>
      </c>
    </row>
    <row r="505" spans="8:72" hidden="1" outlineLevel="1" x14ac:dyDescent="0.3">
      <c r="H505" s="1" t="str">
        <v>0 - BM Costs</v>
      </c>
      <c r="L505" s="1" t="str">
        <v>0 - BM Port</v>
      </c>
      <c r="N505" s="1" t="str">
        <v>0 - Port Assets</v>
      </c>
      <c r="BP505" s="1" t="str">
        <v>0- Port Costs</v>
      </c>
      <c r="BT505" s="1" t="str">
        <v>0- Port Value</v>
      </c>
    </row>
    <row r="506" spans="8:72" hidden="1" outlineLevel="1" x14ac:dyDescent="0.3">
      <c r="H506" s="1" t="str">
        <v>0 - BM Costs</v>
      </c>
      <c r="L506" s="1" t="str">
        <v>0 - BM Port</v>
      </c>
      <c r="N506" s="1" t="str">
        <v>0 - Port Assets</v>
      </c>
      <c r="BP506" s="1" t="str">
        <v>0- Port Costs</v>
      </c>
      <c r="BT506" s="1" t="str">
        <v>0- Port Value</v>
      </c>
    </row>
    <row r="507" spans="8:72" hidden="1" outlineLevel="1" x14ac:dyDescent="0.3">
      <c r="H507" s="1" t="str">
        <v>0 - BM Costs</v>
      </c>
      <c r="L507" s="1" t="str">
        <v>0 - BM Port</v>
      </c>
      <c r="N507" s="1" t="str">
        <v>0 - Port Assets</v>
      </c>
      <c r="BP507" s="1" t="str">
        <v>0- Port Costs</v>
      </c>
      <c r="BT507" s="1" t="str">
        <v>0- Port Value</v>
      </c>
    </row>
    <row r="508" spans="8:72" hidden="1" outlineLevel="1" x14ac:dyDescent="0.3">
      <c r="H508" s="1" t="str">
        <v>0 - BM Costs</v>
      </c>
      <c r="L508" s="1" t="str">
        <v>0 - BM Port</v>
      </c>
      <c r="N508" s="1" t="str">
        <v>0 - Port Assets</v>
      </c>
      <c r="BP508" s="1" t="str">
        <v>0- Port Costs</v>
      </c>
      <c r="BT508" s="1" t="str">
        <v>0- Port Value</v>
      </c>
    </row>
    <row r="509" spans="8:72" hidden="1" outlineLevel="1" x14ac:dyDescent="0.3">
      <c r="H509" s="1" t="str">
        <v>0 - BM Costs</v>
      </c>
      <c r="L509" s="1" t="str">
        <v>0 - BM Port</v>
      </c>
      <c r="N509" s="1" t="str">
        <v>0 - Port Assets</v>
      </c>
      <c r="BP509" s="1" t="str">
        <v>0- Port Costs</v>
      </c>
      <c r="BT509" s="1" t="str">
        <v>0- Port Value</v>
      </c>
    </row>
    <row r="510" spans="8:72" hidden="1" outlineLevel="1" x14ac:dyDescent="0.3">
      <c r="H510" s="1" t="str">
        <v>0 - BM Costs</v>
      </c>
      <c r="L510" s="1" t="str">
        <v>0 - BM Port</v>
      </c>
      <c r="N510" s="1" t="str">
        <v>0 - Port Assets</v>
      </c>
      <c r="BP510" s="1" t="str">
        <v>0- Port Costs</v>
      </c>
      <c r="BT510" s="1" t="str">
        <v>0- Port Value</v>
      </c>
    </row>
    <row r="511" spans="8:72" hidden="1" outlineLevel="1" x14ac:dyDescent="0.3">
      <c r="H511" s="1" t="str">
        <v>0 - BM Costs</v>
      </c>
      <c r="L511" s="1" t="str">
        <v>0 - BM Port</v>
      </c>
      <c r="N511" s="1" t="str">
        <v>0 - Port Assets</v>
      </c>
      <c r="BP511" s="1" t="str">
        <v>0- Port Costs</v>
      </c>
      <c r="BT511" s="1" t="str">
        <v>0- Port Value</v>
      </c>
    </row>
    <row r="512" spans="8:72" hidden="1" outlineLevel="1" x14ac:dyDescent="0.3">
      <c r="H512" s="1" t="str">
        <v>0 - BM Costs</v>
      </c>
      <c r="L512" s="1" t="str">
        <v>0 - BM Port</v>
      </c>
      <c r="N512" s="1" t="str">
        <v>0 - Port Assets</v>
      </c>
      <c r="BP512" s="1" t="str">
        <v>0- Port Costs</v>
      </c>
      <c r="BT512" s="1" t="str">
        <v>0- Port Value</v>
      </c>
    </row>
    <row r="513" spans="8:72" hidden="1" outlineLevel="1" x14ac:dyDescent="0.3">
      <c r="H513" s="1" t="str">
        <v>0 - BM Costs</v>
      </c>
      <c r="L513" s="1" t="str">
        <v>0 - BM Port</v>
      </c>
      <c r="N513" s="1" t="str">
        <v>0 - Port Assets</v>
      </c>
      <c r="BP513" s="1" t="str">
        <v>0- Port Costs</v>
      </c>
      <c r="BT513" s="1" t="str">
        <v>0- Port Value</v>
      </c>
    </row>
    <row r="514" spans="8:72" hidden="1" outlineLevel="1" x14ac:dyDescent="0.3">
      <c r="H514" s="1" t="str">
        <v>0 - BM Costs</v>
      </c>
      <c r="L514" s="1" t="str">
        <v>0 - BM Port</v>
      </c>
      <c r="N514" s="1" t="str">
        <v>0 - Port Assets</v>
      </c>
      <c r="BP514" s="1" t="str">
        <v>0- Port Costs</v>
      </c>
      <c r="BT514" s="1" t="str">
        <v>0- Port Value</v>
      </c>
    </row>
    <row r="515" spans="8:72" hidden="1" outlineLevel="1" x14ac:dyDescent="0.3">
      <c r="H515" s="1" t="str">
        <v>0 - BM Costs</v>
      </c>
      <c r="L515" s="1" t="str">
        <v>0 - BM Port</v>
      </c>
      <c r="N515" s="1" t="str">
        <v>0 - Port Assets</v>
      </c>
      <c r="BP515" s="1" t="str">
        <v>0- Port Costs</v>
      </c>
      <c r="BT515" s="1" t="str">
        <v>0- Port Value</v>
      </c>
    </row>
    <row r="516" spans="8:72" hidden="1" outlineLevel="1" x14ac:dyDescent="0.3">
      <c r="H516" s="1" t="str">
        <v>0 - BM Costs</v>
      </c>
      <c r="L516" s="1" t="str">
        <v>0 - BM Port</v>
      </c>
      <c r="N516" s="1" t="str">
        <v>0 - Port Assets</v>
      </c>
      <c r="BP516" s="1" t="str">
        <v>0- Port Costs</v>
      </c>
      <c r="BT516" s="1" t="str">
        <v>0- Port Value</v>
      </c>
    </row>
    <row r="517" spans="8:72" hidden="1" outlineLevel="1" x14ac:dyDescent="0.3">
      <c r="H517" s="1" t="str">
        <v>0 - BM Costs</v>
      </c>
      <c r="L517" s="1" t="str">
        <v>0 - BM Port</v>
      </c>
      <c r="N517" s="1" t="str">
        <v>0 - Port Assets</v>
      </c>
      <c r="BP517" s="1" t="str">
        <v>0- Port Costs</v>
      </c>
      <c r="BT517" s="1" t="str">
        <v>0- Port Value</v>
      </c>
    </row>
    <row r="518" spans="8:72" hidden="1" outlineLevel="1" x14ac:dyDescent="0.3">
      <c r="H518" s="1" t="str">
        <v>0 - BM Costs</v>
      </c>
      <c r="L518" s="1" t="str">
        <v>0 - BM Port</v>
      </c>
      <c r="N518" s="1" t="str">
        <v>0 - Port Assets</v>
      </c>
      <c r="BP518" s="1" t="str">
        <v>0- Port Costs</v>
      </c>
      <c r="BT518" s="1" t="str">
        <v>0- Port Value</v>
      </c>
    </row>
    <row r="519" spans="8:72" hidden="1" outlineLevel="1" x14ac:dyDescent="0.3">
      <c r="H519" s="1" t="str">
        <v>0 - BM Costs</v>
      </c>
      <c r="L519" s="1" t="str">
        <v>0 - BM Port</v>
      </c>
      <c r="N519" s="1" t="str">
        <v>0 - Port Assets</v>
      </c>
      <c r="BP519" s="1" t="str">
        <v>0- Port Costs</v>
      </c>
      <c r="BT519" s="1" t="str">
        <v>0- Port Value</v>
      </c>
    </row>
    <row r="520" spans="8:72" hidden="1" outlineLevel="1" x14ac:dyDescent="0.3">
      <c r="H520" s="1" t="str">
        <v>0 - BM Costs</v>
      </c>
      <c r="L520" s="1" t="str">
        <v>0 - BM Port</v>
      </c>
      <c r="N520" s="1" t="str">
        <v>0 - Port Assets</v>
      </c>
      <c r="BP520" s="1" t="str">
        <v>0- Port Costs</v>
      </c>
      <c r="BT520" s="1" t="str">
        <v>0- Port Value</v>
      </c>
    </row>
    <row r="521" spans="8:72" hidden="1" outlineLevel="1" x14ac:dyDescent="0.3">
      <c r="H521" s="1" t="str">
        <v>0 - BM Costs</v>
      </c>
      <c r="L521" s="1" t="str">
        <v>0 - BM Port</v>
      </c>
      <c r="N521" s="1" t="str">
        <v>0 - Port Assets</v>
      </c>
      <c r="BP521" s="1" t="str">
        <v>0- Port Costs</v>
      </c>
      <c r="BT521" s="1" t="str">
        <v>0- Port Value</v>
      </c>
    </row>
    <row r="522" spans="8:72" hidden="1" outlineLevel="1" x14ac:dyDescent="0.3">
      <c r="H522" s="1" t="str">
        <v>0 - BM Costs</v>
      </c>
      <c r="L522" s="1" t="str">
        <v>0 - BM Port</v>
      </c>
      <c r="N522" s="1" t="str">
        <v>0 - Port Assets</v>
      </c>
      <c r="BP522" s="1" t="str">
        <v>0- Port Costs</v>
      </c>
      <c r="BT522" s="1" t="str">
        <v>0- Port Value</v>
      </c>
    </row>
    <row r="523" spans="8:72" hidden="1" outlineLevel="1" x14ac:dyDescent="0.3">
      <c r="H523" s="1" t="str">
        <v>0 - BM Costs</v>
      </c>
      <c r="L523" s="1" t="str">
        <v>0 - BM Port</v>
      </c>
      <c r="N523" s="1" t="str">
        <v>0 - Port Assets</v>
      </c>
      <c r="BP523" s="1" t="str">
        <v>0- Port Costs</v>
      </c>
      <c r="BT523" s="1" t="str">
        <v>0- Port Value</v>
      </c>
    </row>
    <row r="524" spans="8:72" hidden="1" outlineLevel="1" x14ac:dyDescent="0.3">
      <c r="H524" s="1" t="str">
        <v>0 - BM Costs</v>
      </c>
      <c r="L524" s="1" t="str">
        <v>0 - BM Port</v>
      </c>
      <c r="N524" s="1" t="str">
        <v>0 - Port Assets</v>
      </c>
      <c r="BP524" s="1" t="str">
        <v>0- Port Costs</v>
      </c>
      <c r="BT524" s="1" t="str">
        <v>0- Port Value</v>
      </c>
    </row>
    <row r="525" spans="8:72" hidden="1" outlineLevel="1" x14ac:dyDescent="0.3">
      <c r="H525" s="1" t="str">
        <v>0 - BM Costs</v>
      </c>
      <c r="L525" s="1" t="str">
        <v>0 - BM Port</v>
      </c>
      <c r="N525" s="1" t="str">
        <v>0 - Port Assets</v>
      </c>
      <c r="BP525" s="1" t="str">
        <v>0- Port Costs</v>
      </c>
      <c r="BT525" s="1" t="str">
        <v>0- Port Value</v>
      </c>
    </row>
    <row r="526" spans="8:72" hidden="1" outlineLevel="1" x14ac:dyDescent="0.3">
      <c r="H526" s="1" t="str">
        <v>0 - BM Costs</v>
      </c>
      <c r="L526" s="1" t="str">
        <v>0 - BM Port</v>
      </c>
      <c r="N526" s="1" t="str">
        <v>0 - Port Assets</v>
      </c>
      <c r="BP526" s="1" t="str">
        <v>0- Port Costs</v>
      </c>
      <c r="BT526" s="1" t="str">
        <v>0- Port Value</v>
      </c>
    </row>
    <row r="527" spans="8:72" hidden="1" outlineLevel="1" x14ac:dyDescent="0.3">
      <c r="H527" s="1" t="str">
        <v>0 - BM Costs</v>
      </c>
      <c r="L527" s="1" t="str">
        <v>0 - BM Port</v>
      </c>
      <c r="N527" s="1" t="str">
        <v>0 - Port Assets</v>
      </c>
      <c r="BP527" s="1" t="str">
        <v>0- Port Costs</v>
      </c>
      <c r="BT527" s="1" t="str">
        <v>0- Port Value</v>
      </c>
    </row>
    <row r="528" spans="8:72" hidden="1" outlineLevel="1" x14ac:dyDescent="0.3">
      <c r="H528" s="1" t="str">
        <v>0 - BM Costs</v>
      </c>
      <c r="L528" s="1" t="str">
        <v>0 - BM Port</v>
      </c>
      <c r="N528" s="1" t="str">
        <v>0 - Port Assets</v>
      </c>
      <c r="BP528" s="1" t="str">
        <v>0- Port Costs</v>
      </c>
      <c r="BT528" s="1" t="str">
        <v>0- Port Value</v>
      </c>
    </row>
    <row r="529" spans="8:72" hidden="1" outlineLevel="1" x14ac:dyDescent="0.3">
      <c r="H529" s="1" t="str">
        <v>0 - BM Costs</v>
      </c>
      <c r="L529" s="1" t="str">
        <v>0 - BM Port</v>
      </c>
      <c r="N529" s="1" t="str">
        <v>0 - Port Assets</v>
      </c>
      <c r="BP529" s="1" t="str">
        <v>0- Port Costs</v>
      </c>
      <c r="BT529" s="1" t="str">
        <v>0- Port Value</v>
      </c>
    </row>
    <row r="530" spans="8:72" hidden="1" outlineLevel="1" x14ac:dyDescent="0.3">
      <c r="H530" s="1" t="str">
        <v>0 - BM Costs</v>
      </c>
      <c r="L530" s="1" t="str">
        <v>0 - BM Port</v>
      </c>
      <c r="N530" s="1" t="str">
        <v>0 - Port Assets</v>
      </c>
      <c r="BP530" s="1" t="str">
        <v>0- Port Costs</v>
      </c>
      <c r="BT530" s="1" t="str">
        <v>0- Port Value</v>
      </c>
    </row>
    <row r="531" spans="8:72" hidden="1" outlineLevel="1" x14ac:dyDescent="0.3">
      <c r="H531" s="1" t="str">
        <v>0 - BM Costs</v>
      </c>
      <c r="L531" s="1" t="str">
        <v>0 - BM Port</v>
      </c>
      <c r="N531" s="1" t="str">
        <v>0 - Port Assets</v>
      </c>
      <c r="BP531" s="1" t="str">
        <v>0- Port Costs</v>
      </c>
      <c r="BT531" s="1" t="str">
        <v>0- Port Value</v>
      </c>
    </row>
    <row r="532" spans="8:72" hidden="1" outlineLevel="1" x14ac:dyDescent="0.3">
      <c r="H532" s="1" t="str">
        <v>0 - BM Costs</v>
      </c>
      <c r="L532" s="1" t="str">
        <v>0 - BM Port</v>
      </c>
      <c r="N532" s="1" t="str">
        <v>0 - Port Assets</v>
      </c>
      <c r="BP532" s="1" t="str">
        <v>0- Port Costs</v>
      </c>
      <c r="BT532" s="1" t="str">
        <v>0- Port Value</v>
      </c>
    </row>
    <row r="533" spans="8:72" hidden="1" outlineLevel="1" x14ac:dyDescent="0.3">
      <c r="H533" s="1" t="str">
        <v>0 - BM Costs</v>
      </c>
      <c r="L533" s="1" t="str">
        <v>0 - BM Port</v>
      </c>
      <c r="N533" s="1" t="str">
        <v>0 - Port Assets</v>
      </c>
      <c r="BP533" s="1" t="str">
        <v>0- Port Costs</v>
      </c>
      <c r="BT533" s="1" t="str">
        <v>0- Port Value</v>
      </c>
    </row>
    <row r="534" spans="8:72" hidden="1" outlineLevel="1" x14ac:dyDescent="0.3">
      <c r="H534" s="1" t="str">
        <v>0 - BM Costs</v>
      </c>
      <c r="L534" s="1" t="str">
        <v>0 - BM Port</v>
      </c>
      <c r="N534" s="1" t="str">
        <v>0 - Port Assets</v>
      </c>
      <c r="BP534" s="1" t="str">
        <v>0- Port Costs</v>
      </c>
      <c r="BT534" s="1" t="str">
        <v>0- Port Value</v>
      </c>
    </row>
    <row r="535" spans="8:72" hidden="1" outlineLevel="1" x14ac:dyDescent="0.3">
      <c r="H535" s="1" t="str">
        <v>0 - BM Costs</v>
      </c>
      <c r="L535" s="1" t="str">
        <v>0 - BM Port</v>
      </c>
      <c r="N535" s="1" t="str">
        <v>0 - Port Assets</v>
      </c>
      <c r="BP535" s="1" t="str">
        <v>0- Port Costs</v>
      </c>
      <c r="BT535" s="1" t="str">
        <v>0- Port Value</v>
      </c>
    </row>
    <row r="536" spans="8:72" hidden="1" outlineLevel="1" x14ac:dyDescent="0.3">
      <c r="H536" s="1" t="str">
        <v>0 - BM Costs</v>
      </c>
      <c r="L536" s="1" t="str">
        <v>0 - BM Port</v>
      </c>
      <c r="N536" s="1" t="str">
        <v>0 - Port Assets</v>
      </c>
      <c r="BP536" s="1" t="str">
        <v>0- Port Costs</v>
      </c>
      <c r="BT536" s="1" t="str">
        <v>0- Port Value</v>
      </c>
    </row>
    <row r="537" spans="8:72" hidden="1" outlineLevel="1" x14ac:dyDescent="0.3">
      <c r="H537" s="1" t="str">
        <v>0 - BM Costs</v>
      </c>
      <c r="L537" s="1" t="str">
        <v>0 - BM Port</v>
      </c>
      <c r="N537" s="1" t="str">
        <v>0 - Port Assets</v>
      </c>
      <c r="BP537" s="1" t="str">
        <v>0- Port Costs</v>
      </c>
      <c r="BT537" s="1" t="str">
        <v>0- Port Value</v>
      </c>
    </row>
    <row r="538" spans="8:72" hidden="1" outlineLevel="1" x14ac:dyDescent="0.3">
      <c r="H538" s="1" t="str">
        <v>0 - BM Costs</v>
      </c>
      <c r="L538" s="1" t="str">
        <v>0 - BM Port</v>
      </c>
      <c r="N538" s="1" t="str">
        <v>0 - Port Assets</v>
      </c>
      <c r="BP538" s="1" t="str">
        <v>0- Port Costs</v>
      </c>
      <c r="BT538" s="1" t="str">
        <v>0- Port Value</v>
      </c>
    </row>
    <row r="539" spans="8:72" hidden="1" outlineLevel="1" x14ac:dyDescent="0.3">
      <c r="H539" s="1" t="str">
        <v>0 - BM Costs</v>
      </c>
      <c r="L539" s="1" t="str">
        <v>0 - BM Port</v>
      </c>
      <c r="N539" s="1" t="str">
        <v>0 - Port Assets</v>
      </c>
      <c r="BP539" s="1" t="str">
        <v>0- Port Costs</v>
      </c>
      <c r="BT539" s="1" t="str">
        <v>0- Port Value</v>
      </c>
    </row>
    <row r="540" spans="8:72" hidden="1" outlineLevel="1" x14ac:dyDescent="0.3">
      <c r="H540" s="1" t="str">
        <v>0 - BM Costs</v>
      </c>
      <c r="L540" s="1" t="str">
        <v>0 - BM Port</v>
      </c>
      <c r="N540" s="1" t="str">
        <v>0 - Port Assets</v>
      </c>
      <c r="BP540" s="1" t="str">
        <v>0- Port Costs</v>
      </c>
      <c r="BT540" s="1" t="str">
        <v>0- Port Value</v>
      </c>
    </row>
    <row r="541" spans="8:72" hidden="1" outlineLevel="1" x14ac:dyDescent="0.3">
      <c r="H541" s="1" t="str">
        <v>0 - BM Costs</v>
      </c>
      <c r="L541" s="1" t="str">
        <v>0 - BM Port</v>
      </c>
      <c r="N541" s="1" t="str">
        <v>0 - Port Assets</v>
      </c>
      <c r="BP541" s="1" t="str">
        <v>0- Port Costs</v>
      </c>
      <c r="BT541" s="1" t="str">
        <v>0- Port Value</v>
      </c>
    </row>
    <row r="542" spans="8:72" hidden="1" outlineLevel="1" x14ac:dyDescent="0.3">
      <c r="H542" s="1" t="str">
        <v>0 - BM Costs</v>
      </c>
      <c r="L542" s="1" t="str">
        <v>0 - BM Port</v>
      </c>
      <c r="N542" s="1" t="str">
        <v>0 - Port Assets</v>
      </c>
      <c r="BP542" s="1" t="str">
        <v>0- Port Costs</v>
      </c>
      <c r="BT542" s="1" t="str">
        <v>0- Port Value</v>
      </c>
    </row>
    <row r="543" spans="8:72" hidden="1" outlineLevel="1" x14ac:dyDescent="0.3">
      <c r="H543" s="1" t="str">
        <v>0 - BM Costs</v>
      </c>
      <c r="L543" s="1" t="str">
        <v>0 - BM Port</v>
      </c>
      <c r="N543" s="1" t="str">
        <v>0 - Port Assets</v>
      </c>
      <c r="BP543" s="1" t="str">
        <v>0- Port Costs</v>
      </c>
      <c r="BT543" s="1" t="str">
        <v>0- Port Value</v>
      </c>
    </row>
    <row r="544" spans="8:72" hidden="1" outlineLevel="1" x14ac:dyDescent="0.3">
      <c r="H544" s="1" t="str">
        <v>0 - BM Costs</v>
      </c>
      <c r="L544" s="1" t="str">
        <v>0 - BM Port</v>
      </c>
      <c r="N544" s="1" t="str">
        <v>0 - Port Assets</v>
      </c>
      <c r="BP544" s="1" t="str">
        <v>0- Port Costs</v>
      </c>
      <c r="BT544" s="1" t="str">
        <v>0- Port Value</v>
      </c>
    </row>
    <row r="545" spans="8:72" hidden="1" outlineLevel="1" x14ac:dyDescent="0.3">
      <c r="H545" s="1" t="str">
        <v>0 - BM Costs</v>
      </c>
      <c r="L545" s="1" t="str">
        <v>0 - BM Port</v>
      </c>
      <c r="N545" s="1" t="str">
        <v>0 - Port Assets</v>
      </c>
      <c r="BP545" s="1" t="str">
        <v>0- Port Costs</v>
      </c>
      <c r="BT545" s="1" t="str">
        <v>0- Port Value</v>
      </c>
    </row>
    <row r="546" spans="8:72" hidden="1" outlineLevel="1" x14ac:dyDescent="0.3">
      <c r="H546" s="1" t="str">
        <v>0 - BM Costs</v>
      </c>
      <c r="L546" s="1" t="str">
        <v>0 - BM Port</v>
      </c>
      <c r="N546" s="1" t="str">
        <v>0 - Port Assets</v>
      </c>
      <c r="BP546" s="1" t="str">
        <v>0- Port Costs</v>
      </c>
      <c r="BT546" s="1" t="str">
        <v>0- Port Value</v>
      </c>
    </row>
    <row r="547" spans="8:72" hidden="1" outlineLevel="1" x14ac:dyDescent="0.3">
      <c r="H547" s="1" t="str">
        <v>0 - BM Costs</v>
      </c>
      <c r="L547" s="1" t="str">
        <v>0 - BM Port</v>
      </c>
      <c r="N547" s="1" t="str">
        <v>0 - Port Assets</v>
      </c>
      <c r="BP547" s="1" t="str">
        <v>0- Port Costs</v>
      </c>
      <c r="BT547" s="1" t="str">
        <v>0- Port Value</v>
      </c>
    </row>
    <row r="548" spans="8:72" hidden="1" outlineLevel="1" x14ac:dyDescent="0.3">
      <c r="H548" s="1" t="str">
        <v>0 - BM Costs</v>
      </c>
      <c r="L548" s="1" t="str">
        <v>0 - BM Port</v>
      </c>
      <c r="N548" s="1" t="str">
        <v>0 - Port Assets</v>
      </c>
      <c r="BP548" s="1" t="str">
        <v>0- Port Costs</v>
      </c>
      <c r="BT548" s="1" t="str">
        <v>0- Port Value</v>
      </c>
    </row>
    <row r="549" spans="8:72" hidden="1" outlineLevel="1" x14ac:dyDescent="0.3">
      <c r="H549" s="1" t="str">
        <v>0 - BM Costs</v>
      </c>
      <c r="L549" s="1" t="str">
        <v>0 - BM Port</v>
      </c>
      <c r="N549" s="1" t="str">
        <v>0 - Port Assets</v>
      </c>
      <c r="BP549" s="1" t="str">
        <v>0- Port Costs</v>
      </c>
      <c r="BT549" s="1" t="str">
        <v>0- Port Value</v>
      </c>
    </row>
    <row r="550" spans="8:72" hidden="1" outlineLevel="1" x14ac:dyDescent="0.3">
      <c r="H550" s="1" t="str">
        <v>0 - BM Costs</v>
      </c>
      <c r="L550" s="1" t="str">
        <v>0 - BM Port</v>
      </c>
      <c r="N550" s="1" t="str">
        <v>0 - Port Assets</v>
      </c>
      <c r="BP550" s="1" t="str">
        <v>0- Port Costs</v>
      </c>
      <c r="BT550" s="1" t="str">
        <v>0- Port Value</v>
      </c>
    </row>
    <row r="551" spans="8:72" hidden="1" outlineLevel="1" x14ac:dyDescent="0.3">
      <c r="H551" s="1" t="str">
        <v>0 - BM Costs</v>
      </c>
      <c r="L551" s="1" t="str">
        <v>0 - BM Port</v>
      </c>
      <c r="N551" s="1" t="str">
        <v>0 - Port Assets</v>
      </c>
      <c r="BP551" s="1" t="str">
        <v>0- Port Costs</v>
      </c>
      <c r="BT551" s="1" t="str">
        <v>0- Port Value</v>
      </c>
    </row>
    <row r="552" spans="8:72" hidden="1" outlineLevel="1" x14ac:dyDescent="0.3">
      <c r="H552" s="1" t="str">
        <v>0 - BM Costs</v>
      </c>
      <c r="L552" s="1" t="str">
        <v>0 - BM Port</v>
      </c>
      <c r="N552" s="1" t="str">
        <v>0 - Port Assets</v>
      </c>
      <c r="BP552" s="1" t="str">
        <v>0- Port Costs</v>
      </c>
      <c r="BT552" s="1" t="str">
        <v>0- Port Value</v>
      </c>
    </row>
    <row r="553" spans="8:72" hidden="1" outlineLevel="1" x14ac:dyDescent="0.3">
      <c r="H553" s="1" t="str">
        <v>0 - BM Costs</v>
      </c>
      <c r="L553" s="1" t="str">
        <v>0 - BM Port</v>
      </c>
      <c r="N553" s="1" t="str">
        <v>0 - Port Assets</v>
      </c>
      <c r="BP553" s="1" t="str">
        <v>0- Port Costs</v>
      </c>
      <c r="BT553" s="1" t="str">
        <v>0- Port Value</v>
      </c>
    </row>
    <row r="554" spans="8:72" hidden="1" outlineLevel="1" x14ac:dyDescent="0.3">
      <c r="H554" s="1" t="str">
        <v>0 - BM Costs</v>
      </c>
      <c r="L554" s="1" t="str">
        <v>0 - BM Port</v>
      </c>
      <c r="N554" s="1" t="str">
        <v>0 - Port Assets</v>
      </c>
      <c r="BP554" s="1" t="str">
        <v>0- Port Costs</v>
      </c>
      <c r="BT554" s="1" t="str">
        <v>0- Port Value</v>
      </c>
    </row>
    <row r="555" spans="8:72" hidden="1" outlineLevel="1" x14ac:dyDescent="0.3">
      <c r="H555" s="1" t="str">
        <v>0 - BM Costs</v>
      </c>
      <c r="L555" s="1" t="str">
        <v>0 - BM Port</v>
      </c>
      <c r="N555" s="1" t="str">
        <v>0 - Port Assets</v>
      </c>
      <c r="BP555" s="1" t="str">
        <v>0- Port Costs</v>
      </c>
      <c r="BT555" s="1" t="str">
        <v>0- Port Value</v>
      </c>
    </row>
    <row r="556" spans="8:72" hidden="1" outlineLevel="1" x14ac:dyDescent="0.3">
      <c r="H556" s="1" t="str">
        <v>0 - BM Costs</v>
      </c>
      <c r="L556" s="1" t="str">
        <v>0 - BM Port</v>
      </c>
      <c r="N556" s="1" t="str">
        <v>0 - Port Assets</v>
      </c>
      <c r="BP556" s="1" t="str">
        <v>0- Port Costs</v>
      </c>
      <c r="BT556" s="1" t="str">
        <v>0- Port Value</v>
      </c>
    </row>
    <row r="557" spans="8:72" hidden="1" outlineLevel="1" x14ac:dyDescent="0.3">
      <c r="H557" s="1" t="str">
        <v>0 - BM Costs</v>
      </c>
      <c r="L557" s="1" t="str">
        <v>0 - BM Port</v>
      </c>
      <c r="N557" s="1" t="str">
        <v>0 - Port Assets</v>
      </c>
      <c r="BP557" s="1" t="str">
        <v>0- Port Costs</v>
      </c>
      <c r="BT557" s="1" t="str">
        <v>0- Port Value</v>
      </c>
    </row>
    <row r="558" spans="8:72" hidden="1" outlineLevel="1" x14ac:dyDescent="0.3">
      <c r="H558" s="1" t="str">
        <v>0 - BM Costs</v>
      </c>
      <c r="L558" s="1" t="str">
        <v>0 - BM Port</v>
      </c>
      <c r="N558" s="1" t="str">
        <v>0 - Port Assets</v>
      </c>
      <c r="BP558" s="1" t="str">
        <v>0- Port Costs</v>
      </c>
      <c r="BT558" s="1" t="str">
        <v>0- Port Value</v>
      </c>
    </row>
    <row r="559" spans="8:72" hidden="1" outlineLevel="1" x14ac:dyDescent="0.3">
      <c r="H559" s="1" t="str">
        <v>0 - BM Costs</v>
      </c>
      <c r="L559" s="1" t="str">
        <v>0 - BM Port</v>
      </c>
      <c r="N559" s="1" t="str">
        <v>0 - Port Assets</v>
      </c>
      <c r="BP559" s="1" t="str">
        <v>0- Port Costs</v>
      </c>
      <c r="BT559" s="1" t="str">
        <v>0- Port Value</v>
      </c>
    </row>
    <row r="560" spans="8:72" hidden="1" outlineLevel="1" x14ac:dyDescent="0.3">
      <c r="H560" s="1" t="str">
        <v>0 - BM Costs</v>
      </c>
      <c r="L560" s="1" t="str">
        <v>0 - BM Port</v>
      </c>
      <c r="N560" s="1" t="str">
        <v>0 - Port Assets</v>
      </c>
      <c r="BP560" s="1" t="str">
        <v>0- Port Costs</v>
      </c>
      <c r="BT560" s="1" t="str">
        <v>0- Port Value</v>
      </c>
    </row>
    <row r="561" spans="8:72" hidden="1" outlineLevel="1" x14ac:dyDescent="0.3">
      <c r="H561" s="1" t="str">
        <v>0 - BM Costs</v>
      </c>
      <c r="L561" s="1" t="str">
        <v>0 - BM Port</v>
      </c>
      <c r="N561" s="1" t="str">
        <v>0 - Port Assets</v>
      </c>
      <c r="BP561" s="1" t="str">
        <v>0- Port Costs</v>
      </c>
      <c r="BT561" s="1" t="str">
        <v>0- Port Value</v>
      </c>
    </row>
    <row r="562" spans="8:72" hidden="1" outlineLevel="1" x14ac:dyDescent="0.3">
      <c r="H562" s="1" t="str">
        <v>0 - BM Costs</v>
      </c>
      <c r="L562" s="1" t="str">
        <v>0 - BM Port</v>
      </c>
      <c r="N562" s="1" t="str">
        <v>0 - Port Assets</v>
      </c>
      <c r="BP562" s="1" t="str">
        <v>0- Port Costs</v>
      </c>
      <c r="BT562" s="1" t="str">
        <v>0- Port Value</v>
      </c>
    </row>
    <row r="563" spans="8:72" hidden="1" outlineLevel="1" x14ac:dyDescent="0.3">
      <c r="H563" s="1" t="str">
        <v>0 - BM Costs</v>
      </c>
      <c r="L563" s="1" t="str">
        <v>0 - BM Port</v>
      </c>
      <c r="N563" s="1" t="str">
        <v>0 - Port Assets</v>
      </c>
      <c r="BP563" s="1" t="str">
        <v>0- Port Costs</v>
      </c>
      <c r="BT563" s="1" t="str">
        <v>0- Port Value</v>
      </c>
    </row>
    <row r="564" spans="8:72" hidden="1" outlineLevel="1" x14ac:dyDescent="0.3">
      <c r="H564" s="1" t="str">
        <v>0 - BM Costs</v>
      </c>
      <c r="L564" s="1" t="str">
        <v>0 - BM Port</v>
      </c>
      <c r="N564" s="1" t="str">
        <v>0 - Port Assets</v>
      </c>
      <c r="BP564" s="1" t="str">
        <v>0- Port Costs</v>
      </c>
      <c r="BT564" s="1" t="str">
        <v>0- Port Value</v>
      </c>
    </row>
    <row r="565" spans="8:72" hidden="1" outlineLevel="1" x14ac:dyDescent="0.3">
      <c r="H565" s="1" t="str">
        <v>0 - BM Costs</v>
      </c>
      <c r="L565" s="1" t="str">
        <v>0 - BM Port</v>
      </c>
      <c r="N565" s="1" t="str">
        <v>0 - Port Assets</v>
      </c>
      <c r="BP565" s="1" t="str">
        <v>0- Port Costs</v>
      </c>
      <c r="BT565" s="1" t="str">
        <v>0- Port Value</v>
      </c>
    </row>
    <row r="566" spans="8:72" hidden="1" outlineLevel="1" x14ac:dyDescent="0.3">
      <c r="H566" s="1" t="str">
        <v>0 - BM Costs</v>
      </c>
      <c r="L566" s="1" t="str">
        <v>0 - BM Port</v>
      </c>
      <c r="N566" s="1" t="str">
        <v>0 - Port Assets</v>
      </c>
      <c r="BP566" s="1" t="str">
        <v>0- Port Costs</v>
      </c>
      <c r="BT566" s="1" t="str">
        <v>0- Port Value</v>
      </c>
    </row>
    <row r="567" spans="8:72" hidden="1" outlineLevel="1" x14ac:dyDescent="0.3">
      <c r="H567" s="1" t="str">
        <v>0 - BM Costs</v>
      </c>
      <c r="L567" s="1" t="str">
        <v>0 - BM Port</v>
      </c>
      <c r="N567" s="1" t="str">
        <v>0 - Port Assets</v>
      </c>
      <c r="BP567" s="1" t="str">
        <v>0- Port Costs</v>
      </c>
      <c r="BT567" s="1" t="str">
        <v>0- Port Value</v>
      </c>
    </row>
    <row r="568" spans="8:72" hidden="1" outlineLevel="1" x14ac:dyDescent="0.3">
      <c r="H568" s="1" t="str">
        <v>0 - BM Costs</v>
      </c>
      <c r="L568" s="1" t="str">
        <v>0 - BM Port</v>
      </c>
      <c r="N568" s="1" t="str">
        <v>0 - Port Assets</v>
      </c>
      <c r="BP568" s="1" t="str">
        <v>0- Port Costs</v>
      </c>
      <c r="BT568" s="1" t="str">
        <v>0- Port Value</v>
      </c>
    </row>
    <row r="569" spans="8:72" hidden="1" outlineLevel="1" x14ac:dyDescent="0.3">
      <c r="H569" s="1" t="str">
        <v>0 - BM Costs</v>
      </c>
      <c r="L569" s="1" t="str">
        <v>0 - BM Port</v>
      </c>
      <c r="N569" s="1" t="str">
        <v>0 - Port Assets</v>
      </c>
      <c r="BP569" s="1" t="str">
        <v>0- Port Costs</v>
      </c>
      <c r="BT569" s="1" t="str">
        <v>0- Port Value</v>
      </c>
    </row>
    <row r="570" spans="8:72" hidden="1" outlineLevel="1" x14ac:dyDescent="0.3">
      <c r="H570" s="1" t="str">
        <v>0 - BM Costs</v>
      </c>
      <c r="L570" s="1" t="str">
        <v>0 - BM Port</v>
      </c>
      <c r="N570" s="1" t="str">
        <v>0 - Port Assets</v>
      </c>
      <c r="BP570" s="1" t="str">
        <v>0- Port Costs</v>
      </c>
      <c r="BT570" s="1" t="str">
        <v>0- Port Value</v>
      </c>
    </row>
    <row r="571" spans="8:72" hidden="1" outlineLevel="1" x14ac:dyDescent="0.3">
      <c r="H571" s="1" t="str">
        <v>0 - BM Costs</v>
      </c>
      <c r="L571" s="1" t="str">
        <v>0 - BM Port</v>
      </c>
      <c r="N571" s="1" t="str">
        <v>0 - Port Assets</v>
      </c>
      <c r="BP571" s="1" t="str">
        <v>0- Port Costs</v>
      </c>
      <c r="BT571" s="1" t="str">
        <v>0- Port Value</v>
      </c>
    </row>
    <row r="572" spans="8:72" hidden="1" outlineLevel="1" x14ac:dyDescent="0.3">
      <c r="H572" s="1" t="str">
        <v>0 - BM Costs</v>
      </c>
      <c r="L572" s="1" t="str">
        <v>0 - BM Port</v>
      </c>
      <c r="N572" s="1" t="str">
        <v>0 - Port Assets</v>
      </c>
      <c r="BP572" s="1" t="str">
        <v>0- Port Costs</v>
      </c>
      <c r="BT572" s="1" t="str">
        <v>0- Port Value</v>
      </c>
    </row>
    <row r="573" spans="8:72" hidden="1" outlineLevel="1" x14ac:dyDescent="0.3">
      <c r="H573" s="1" t="str">
        <v>0 - BM Costs</v>
      </c>
      <c r="L573" s="1" t="str">
        <v>0 - BM Port</v>
      </c>
      <c r="N573" s="1" t="str">
        <v>0 - Port Assets</v>
      </c>
      <c r="BP573" s="1" t="str">
        <v>0- Port Costs</v>
      </c>
      <c r="BT573" s="1" t="str">
        <v>0- Port Value</v>
      </c>
    </row>
    <row r="574" spans="8:72" hidden="1" outlineLevel="1" x14ac:dyDescent="0.3">
      <c r="H574" s="1" t="str">
        <v>0 - BM Costs</v>
      </c>
      <c r="L574" s="1" t="str">
        <v>0 - BM Port</v>
      </c>
      <c r="N574" s="1" t="str">
        <v>0 - Port Assets</v>
      </c>
      <c r="BP574" s="1" t="str">
        <v>0- Port Costs</v>
      </c>
      <c r="BT574" s="1" t="str">
        <v>0- Port Value</v>
      </c>
    </row>
    <row r="575" spans="8:72" hidden="1" outlineLevel="1" x14ac:dyDescent="0.3">
      <c r="H575" s="1" t="str">
        <v>0 - BM Costs</v>
      </c>
      <c r="L575" s="1" t="str">
        <v>0 - BM Port</v>
      </c>
      <c r="N575" s="1" t="str">
        <v>0 - Port Assets</v>
      </c>
      <c r="BP575" s="1" t="str">
        <v>0- Port Costs</v>
      </c>
      <c r="BT575" s="1" t="str">
        <v>0- Port Value</v>
      </c>
    </row>
    <row r="576" spans="8:72" hidden="1" outlineLevel="1" x14ac:dyDescent="0.3">
      <c r="H576" s="1" t="str">
        <v>0 - BM Costs</v>
      </c>
      <c r="L576" s="1" t="str">
        <v>0 - BM Port</v>
      </c>
      <c r="N576" s="1" t="str">
        <v>0 - Port Assets</v>
      </c>
      <c r="BP576" s="1" t="str">
        <v>0- Port Costs</v>
      </c>
      <c r="BT576" s="1" t="str">
        <v>0- Port Value</v>
      </c>
    </row>
    <row r="577" spans="8:72" hidden="1" outlineLevel="1" x14ac:dyDescent="0.3">
      <c r="H577" s="1" t="str">
        <v>0 - BM Costs</v>
      </c>
      <c r="L577" s="1" t="str">
        <v>0 - BM Port</v>
      </c>
      <c r="N577" s="1" t="str">
        <v>0 - Port Assets</v>
      </c>
      <c r="BP577" s="1" t="str">
        <v>0- Port Costs</v>
      </c>
      <c r="BT577" s="1" t="str">
        <v>0- Port Value</v>
      </c>
    </row>
    <row r="578" spans="8:72" hidden="1" outlineLevel="1" x14ac:dyDescent="0.3">
      <c r="H578" s="1" t="str">
        <v>0 - BM Costs</v>
      </c>
      <c r="L578" s="1" t="str">
        <v>0 - BM Port</v>
      </c>
      <c r="N578" s="1" t="str">
        <v>0 - Port Assets</v>
      </c>
      <c r="BP578" s="1" t="str">
        <v>0- Port Costs</v>
      </c>
      <c r="BT578" s="1" t="str">
        <v>0- Port Value</v>
      </c>
    </row>
    <row r="579" spans="8:72" hidden="1" outlineLevel="1" x14ac:dyDescent="0.3">
      <c r="H579" s="1" t="str">
        <v>0 - BM Costs</v>
      </c>
      <c r="L579" s="1" t="str">
        <v>0 - BM Port</v>
      </c>
      <c r="N579" s="1" t="str">
        <v>0 - Port Assets</v>
      </c>
      <c r="BP579" s="1" t="str">
        <v>0- Port Costs</v>
      </c>
      <c r="BT579" s="1" t="str">
        <v>0- Port Value</v>
      </c>
    </row>
    <row r="580" spans="8:72" hidden="1" outlineLevel="1" x14ac:dyDescent="0.3">
      <c r="H580" s="1" t="str">
        <v>0 - BM Costs</v>
      </c>
      <c r="L580" s="1" t="str">
        <v>0 - BM Port</v>
      </c>
      <c r="N580" s="1" t="str">
        <v>0 - Port Assets</v>
      </c>
      <c r="BP580" s="1" t="str">
        <v>0- Port Costs</v>
      </c>
      <c r="BT580" s="1" t="str">
        <v>0- Port Value</v>
      </c>
    </row>
    <row r="581" spans="8:72" hidden="1" outlineLevel="1" x14ac:dyDescent="0.3">
      <c r="H581" s="1" t="str">
        <v>0 - BM Costs</v>
      </c>
      <c r="L581" s="1" t="str">
        <v>0 - BM Port</v>
      </c>
      <c r="N581" s="1" t="str">
        <v>0 - Port Assets</v>
      </c>
      <c r="BP581" s="1" t="str">
        <v>0- Port Costs</v>
      </c>
      <c r="BT581" s="1" t="str">
        <v>0- Port Value</v>
      </c>
    </row>
    <row r="582" spans="8:72" hidden="1" outlineLevel="1" x14ac:dyDescent="0.3">
      <c r="H582" s="1" t="str">
        <v>0 - BM Costs</v>
      </c>
      <c r="L582" s="1" t="str">
        <v>0 - BM Port</v>
      </c>
      <c r="N582" s="1" t="str">
        <v>0 - Port Assets</v>
      </c>
      <c r="BP582" s="1" t="str">
        <v>0- Port Costs</v>
      </c>
      <c r="BT582" s="1" t="str">
        <v>0- Port Value</v>
      </c>
    </row>
    <row r="583" spans="8:72" hidden="1" outlineLevel="1" x14ac:dyDescent="0.3">
      <c r="H583" s="1" t="str">
        <v>0 - BM Costs</v>
      </c>
      <c r="L583" s="1" t="str">
        <v>0 - BM Port</v>
      </c>
      <c r="N583" s="1" t="str">
        <v>0 - Port Assets</v>
      </c>
      <c r="BP583" s="1" t="str">
        <v>0- Port Costs</v>
      </c>
      <c r="BT583" s="1" t="str">
        <v>0- Port Value</v>
      </c>
    </row>
    <row r="584" spans="8:72" hidden="1" outlineLevel="1" x14ac:dyDescent="0.3">
      <c r="H584" s="1" t="str">
        <v>0 - BM Costs</v>
      </c>
      <c r="L584" s="1" t="str">
        <v>0 - BM Port</v>
      </c>
      <c r="N584" s="1" t="str">
        <v>0 - Port Assets</v>
      </c>
      <c r="BP584" s="1" t="str">
        <v>0- Port Costs</v>
      </c>
      <c r="BT584" s="1" t="str">
        <v>0- Port Value</v>
      </c>
    </row>
    <row r="585" spans="8:72" hidden="1" outlineLevel="1" x14ac:dyDescent="0.3">
      <c r="H585" s="1" t="str">
        <v>0 - BM Costs</v>
      </c>
      <c r="L585" s="1" t="str">
        <v>0 - BM Port</v>
      </c>
      <c r="N585" s="1" t="str">
        <v>0 - Port Assets</v>
      </c>
      <c r="BP585" s="1" t="str">
        <v>0- Port Costs</v>
      </c>
      <c r="BT585" s="1" t="str">
        <v>0- Port Value</v>
      </c>
    </row>
    <row r="586" spans="8:72" hidden="1" outlineLevel="1" x14ac:dyDescent="0.3">
      <c r="H586" s="1" t="str">
        <v>0 - BM Costs</v>
      </c>
      <c r="L586" s="1" t="str">
        <v>0 - BM Port</v>
      </c>
      <c r="N586" s="1" t="str">
        <v>0 - Port Assets</v>
      </c>
      <c r="BP586" s="1" t="str">
        <v>0- Port Costs</v>
      </c>
      <c r="BT586" s="1" t="str">
        <v>0- Port Value</v>
      </c>
    </row>
    <row r="587" spans="8:72" hidden="1" outlineLevel="1" x14ac:dyDescent="0.3">
      <c r="H587" s="1" t="str">
        <v>0 - BM Costs</v>
      </c>
      <c r="L587" s="1" t="str">
        <v>0 - BM Port</v>
      </c>
      <c r="N587" s="1" t="str">
        <v>0 - Port Assets</v>
      </c>
      <c r="BP587" s="1" t="str">
        <v>0- Port Costs</v>
      </c>
      <c r="BT587" s="1" t="str">
        <v>0- Port Value</v>
      </c>
    </row>
    <row r="588" spans="8:72" hidden="1" outlineLevel="1" x14ac:dyDescent="0.3">
      <c r="H588" s="1" t="str">
        <v>0 - BM Costs</v>
      </c>
      <c r="L588" s="1" t="str">
        <v>0 - BM Port</v>
      </c>
      <c r="N588" s="1" t="str">
        <v>0 - Port Assets</v>
      </c>
      <c r="BP588" s="1" t="str">
        <v>0- Port Costs</v>
      </c>
      <c r="BT588" s="1" t="str">
        <v>0- Port Value</v>
      </c>
    </row>
    <row r="589" spans="8:72" hidden="1" outlineLevel="1" x14ac:dyDescent="0.3">
      <c r="H589" s="1" t="str">
        <v>0 - BM Costs</v>
      </c>
      <c r="L589" s="1" t="str">
        <v>0 - BM Port</v>
      </c>
      <c r="N589" s="1" t="str">
        <v>0 - Port Assets</v>
      </c>
      <c r="BP589" s="1" t="str">
        <v>0- Port Costs</v>
      </c>
      <c r="BT589" s="1" t="str">
        <v>0- Port Value</v>
      </c>
    </row>
    <row r="590" spans="8:72" hidden="1" outlineLevel="1" x14ac:dyDescent="0.3">
      <c r="H590" s="1" t="str">
        <v>0 - BM Costs</v>
      </c>
      <c r="L590" s="1" t="str">
        <v>0 - BM Port</v>
      </c>
      <c r="N590" s="1" t="str">
        <v>0 - Port Assets</v>
      </c>
      <c r="BP590" s="1" t="str">
        <v>0- Port Costs</v>
      </c>
      <c r="BT590" s="1" t="str">
        <v>0- Port Value</v>
      </c>
    </row>
    <row r="591" spans="8:72" hidden="1" outlineLevel="1" x14ac:dyDescent="0.3">
      <c r="H591" s="1" t="str">
        <v>0 - BM Costs</v>
      </c>
      <c r="L591" s="1" t="str">
        <v>0 - BM Port</v>
      </c>
      <c r="N591" s="1" t="str">
        <v>0 - Port Assets</v>
      </c>
      <c r="BP591" s="1" t="str">
        <v>0- Port Costs</v>
      </c>
      <c r="BT591" s="1" t="str">
        <v>0- Port Value</v>
      </c>
    </row>
    <row r="592" spans="8:72" hidden="1" outlineLevel="1" x14ac:dyDescent="0.3">
      <c r="H592" s="1" t="str">
        <v>0 - BM Costs</v>
      </c>
      <c r="L592" s="1" t="str">
        <v>0 - BM Port</v>
      </c>
      <c r="N592" s="1" t="str">
        <v>0 - Port Assets</v>
      </c>
      <c r="BP592" s="1" t="str">
        <v>0- Port Costs</v>
      </c>
      <c r="BT592" s="1" t="str">
        <v>0- Port Value</v>
      </c>
    </row>
    <row r="593" spans="8:72" hidden="1" outlineLevel="1" x14ac:dyDescent="0.3">
      <c r="H593" s="1" t="str">
        <v>0 - BM Costs</v>
      </c>
      <c r="L593" s="1" t="str">
        <v>0 - BM Port</v>
      </c>
      <c r="N593" s="1" t="str">
        <v>0 - Port Assets</v>
      </c>
      <c r="BP593" s="1" t="str">
        <v>0- Port Costs</v>
      </c>
      <c r="BT593" s="1" t="str">
        <v>0- Port Value</v>
      </c>
    </row>
    <row r="594" spans="8:72" hidden="1" outlineLevel="1" x14ac:dyDescent="0.3">
      <c r="H594" s="1" t="str">
        <v>0 - BM Costs</v>
      </c>
      <c r="L594" s="1" t="str">
        <v>0 - BM Port</v>
      </c>
      <c r="N594" s="1" t="str">
        <v>0 - Port Assets</v>
      </c>
      <c r="BP594" s="1" t="str">
        <v>0- Port Costs</v>
      </c>
      <c r="BT594" s="1" t="str">
        <v>0- Port Value</v>
      </c>
    </row>
    <row r="595" spans="8:72" hidden="1" outlineLevel="1" x14ac:dyDescent="0.3">
      <c r="H595" s="1" t="str">
        <v>0 - BM Costs</v>
      </c>
      <c r="L595" s="1" t="str">
        <v>0 - BM Port</v>
      </c>
      <c r="N595" s="1" t="str">
        <v>0 - Port Assets</v>
      </c>
      <c r="BP595" s="1" t="str">
        <v>0- Port Costs</v>
      </c>
      <c r="BT595" s="1" t="str">
        <v>0- Port Value</v>
      </c>
    </row>
    <row r="596" spans="8:72" hidden="1" outlineLevel="1" x14ac:dyDescent="0.3">
      <c r="H596" s="1" t="str">
        <v>0 - BM Costs</v>
      </c>
      <c r="L596" s="1" t="str">
        <v>0 - BM Port</v>
      </c>
      <c r="N596" s="1" t="str">
        <v>0 - Port Assets</v>
      </c>
      <c r="BP596" s="1" t="str">
        <v>0- Port Costs</v>
      </c>
      <c r="BT596" s="1" t="str">
        <v>0- Port Value</v>
      </c>
    </row>
    <row r="597" spans="8:72" hidden="1" outlineLevel="1" x14ac:dyDescent="0.3">
      <c r="H597" s="1" t="str">
        <v>0 - BM Costs</v>
      </c>
      <c r="L597" s="1" t="str">
        <v>0 - BM Port</v>
      </c>
      <c r="N597" s="1" t="str">
        <v>0 - Port Assets</v>
      </c>
      <c r="BP597" s="1" t="str">
        <v>0- Port Costs</v>
      </c>
      <c r="BT597" s="1" t="str">
        <v>0- Port Value</v>
      </c>
    </row>
    <row r="598" spans="8:72" hidden="1" outlineLevel="1" x14ac:dyDescent="0.3">
      <c r="H598" s="1" t="str">
        <v>0 - BM Costs</v>
      </c>
      <c r="L598" s="1" t="str">
        <v>0 - BM Port</v>
      </c>
      <c r="N598" s="1" t="str">
        <v>0 - Port Assets</v>
      </c>
      <c r="BP598" s="1" t="str">
        <v>0- Port Costs</v>
      </c>
      <c r="BT598" s="1" t="str">
        <v>0- Port Value</v>
      </c>
    </row>
    <row r="599" spans="8:72" hidden="1" outlineLevel="1" x14ac:dyDescent="0.3">
      <c r="H599" s="1" t="str">
        <v>0 - BM Costs</v>
      </c>
      <c r="L599" s="1" t="str">
        <v>0 - BM Port</v>
      </c>
      <c r="N599" s="1" t="str">
        <v>0 - Port Assets</v>
      </c>
      <c r="BP599" s="1" t="str">
        <v>0- Port Costs</v>
      </c>
      <c r="BT599" s="1" t="str">
        <v>0- Port Value</v>
      </c>
    </row>
    <row r="600" spans="8:72" hidden="1" outlineLevel="1" x14ac:dyDescent="0.3">
      <c r="H600" s="1" t="str">
        <v>0 - BM Costs</v>
      </c>
      <c r="L600" s="1" t="str">
        <v>0 - BM Port</v>
      </c>
      <c r="N600" s="1" t="str">
        <v>0 - Port Assets</v>
      </c>
      <c r="BP600" s="1" t="str">
        <v>0- Port Costs</v>
      </c>
      <c r="BT600" s="1" t="str">
        <v>0- Port Value</v>
      </c>
    </row>
    <row r="601" spans="8:72" hidden="1" outlineLevel="1" x14ac:dyDescent="0.3">
      <c r="H601" s="1" t="str">
        <v>0 - BM Costs</v>
      </c>
      <c r="L601" s="1" t="str">
        <v>0 - BM Port</v>
      </c>
      <c r="N601" s="1" t="str">
        <v>0 - Port Assets</v>
      </c>
      <c r="BP601" s="1" t="str">
        <v>0- Port Costs</v>
      </c>
      <c r="BT601" s="1" t="str">
        <v>0- Port Value</v>
      </c>
    </row>
    <row r="602" spans="8:72" hidden="1" outlineLevel="1" x14ac:dyDescent="0.3">
      <c r="H602" s="1" t="str">
        <v>0 - BM Costs</v>
      </c>
      <c r="L602" s="1" t="str">
        <v>0 - BM Port</v>
      </c>
      <c r="N602" s="1" t="str">
        <v>0 - Port Assets</v>
      </c>
      <c r="BP602" s="1" t="str">
        <v>0- Port Costs</v>
      </c>
      <c r="BT602" s="1" t="str">
        <v>0- Port Value</v>
      </c>
    </row>
    <row r="603" spans="8:72" hidden="1" outlineLevel="1" x14ac:dyDescent="0.3">
      <c r="H603" s="1" t="str">
        <v>0 - BM Costs</v>
      </c>
      <c r="L603" s="1" t="str">
        <v>0 - BM Port</v>
      </c>
      <c r="N603" s="1" t="str">
        <v>0 - Port Assets</v>
      </c>
      <c r="BP603" s="1" t="str">
        <v>0- Port Costs</v>
      </c>
      <c r="BT603" s="1" t="str">
        <v>0- Port Value</v>
      </c>
    </row>
    <row r="604" spans="8:72" hidden="1" outlineLevel="1" x14ac:dyDescent="0.3">
      <c r="H604" s="1" t="str">
        <v>0 - BM Costs</v>
      </c>
      <c r="L604" s="1" t="str">
        <v>0 - BM Port</v>
      </c>
      <c r="N604" s="1" t="str">
        <v>0 - Port Assets</v>
      </c>
      <c r="BP604" s="1" t="str">
        <v>0- Port Costs</v>
      </c>
      <c r="BT604" s="1" t="str">
        <v>0- Port Value</v>
      </c>
    </row>
    <row r="605" spans="8:72" hidden="1" outlineLevel="1" x14ac:dyDescent="0.3">
      <c r="H605" s="1" t="str">
        <v>0 - BM Costs</v>
      </c>
      <c r="L605" s="1" t="str">
        <v>0 - BM Port</v>
      </c>
      <c r="N605" s="1" t="str">
        <v>0 - Port Assets</v>
      </c>
      <c r="BP605" s="1" t="str">
        <v>0- Port Costs</v>
      </c>
      <c r="BT605" s="1" t="str">
        <v>0- Port Value</v>
      </c>
    </row>
    <row r="606" spans="8:72" hidden="1" outlineLevel="1" x14ac:dyDescent="0.3">
      <c r="H606" s="1" t="str">
        <v>0 - BM Costs</v>
      </c>
      <c r="L606" s="1" t="str">
        <v>0 - BM Port</v>
      </c>
      <c r="N606" s="1" t="str">
        <v>0 - Port Assets</v>
      </c>
      <c r="BP606" s="1" t="str">
        <v>0- Port Costs</v>
      </c>
      <c r="BT606" s="1" t="str">
        <v>0- Port Value</v>
      </c>
    </row>
    <row r="607" spans="8:72" hidden="1" outlineLevel="1" x14ac:dyDescent="0.3">
      <c r="H607" s="1" t="str">
        <v>0 - BM Costs</v>
      </c>
      <c r="L607" s="1" t="str">
        <v>0 - BM Port</v>
      </c>
      <c r="N607" s="1" t="str">
        <v>0 - Port Assets</v>
      </c>
      <c r="BP607" s="1" t="str">
        <v>0- Port Costs</v>
      </c>
      <c r="BT607" s="1" t="str">
        <v>0- Port Value</v>
      </c>
    </row>
    <row r="608" spans="8:72" hidden="1" outlineLevel="1" x14ac:dyDescent="0.3">
      <c r="H608" s="1" t="str">
        <v>0 - BM Costs</v>
      </c>
      <c r="L608" s="1" t="str">
        <v>0 - BM Port</v>
      </c>
      <c r="N608" s="1" t="str">
        <v>0 - Port Assets</v>
      </c>
      <c r="BP608" s="1" t="str">
        <v>0- Port Costs</v>
      </c>
      <c r="BT608" s="1" t="str">
        <v>0- Port Value</v>
      </c>
    </row>
    <row r="609" spans="8:72" hidden="1" outlineLevel="1" x14ac:dyDescent="0.3">
      <c r="H609" s="1" t="str">
        <v>0 - BM Costs</v>
      </c>
      <c r="L609" s="1" t="str">
        <v>0 - BM Port</v>
      </c>
      <c r="N609" s="1" t="str">
        <v>0 - Port Assets</v>
      </c>
      <c r="BP609" s="1" t="str">
        <v>0- Port Costs</v>
      </c>
      <c r="BT609" s="1" t="str">
        <v>0- Port Value</v>
      </c>
    </row>
    <row r="610" spans="8:72" hidden="1" outlineLevel="1" x14ac:dyDescent="0.3">
      <c r="H610" s="1" t="str">
        <v>0 - BM Costs</v>
      </c>
      <c r="L610" s="1" t="str">
        <v>0 - BM Port</v>
      </c>
      <c r="N610" s="1" t="str">
        <v>0 - Port Assets</v>
      </c>
      <c r="BP610" s="1" t="str">
        <v>0- Port Costs</v>
      </c>
      <c r="BT610" s="1" t="str">
        <v>0- Port Value</v>
      </c>
    </row>
    <row r="611" spans="8:72" hidden="1" outlineLevel="1" x14ac:dyDescent="0.3">
      <c r="H611" s="1" t="str">
        <v>0 - BM Costs</v>
      </c>
      <c r="L611" s="1" t="str">
        <v>0 - BM Port</v>
      </c>
      <c r="N611" s="1" t="str">
        <v>0 - Port Assets</v>
      </c>
      <c r="BP611" s="1" t="str">
        <v>0- Port Costs</v>
      </c>
      <c r="BT611" s="1" t="str">
        <v>0- Port Value</v>
      </c>
    </row>
    <row r="612" spans="8:72" hidden="1" outlineLevel="1" x14ac:dyDescent="0.3">
      <c r="H612" s="1" t="str">
        <v>0 - BM Costs</v>
      </c>
      <c r="L612" s="1" t="str">
        <v>0 - BM Port</v>
      </c>
      <c r="N612" s="1" t="str">
        <v>0 - Port Assets</v>
      </c>
      <c r="BP612" s="1" t="str">
        <v>0- Port Costs</v>
      </c>
      <c r="BT612" s="1" t="str">
        <v>0- Port Value</v>
      </c>
    </row>
    <row r="613" spans="8:72" hidden="1" outlineLevel="1" x14ac:dyDescent="0.3">
      <c r="H613" s="1" t="str">
        <v>0 - BM Costs</v>
      </c>
      <c r="L613" s="1" t="str">
        <v>0 - BM Port</v>
      </c>
      <c r="N613" s="1" t="str">
        <v>0 - Port Assets</v>
      </c>
      <c r="BP613" s="1" t="str">
        <v>0- Port Costs</v>
      </c>
      <c r="BT613" s="1" t="str">
        <v>0- Port Value</v>
      </c>
    </row>
    <row r="614" spans="8:72" hidden="1" outlineLevel="1" x14ac:dyDescent="0.3">
      <c r="H614" s="1" t="str">
        <v>0 - BM Costs</v>
      </c>
      <c r="L614" s="1" t="str">
        <v>0 - BM Port</v>
      </c>
      <c r="N614" s="1" t="str">
        <v>0 - Port Assets</v>
      </c>
      <c r="BP614" s="1" t="str">
        <v>0- Port Costs</v>
      </c>
      <c r="BT614" s="1" t="str">
        <v>0- Port Value</v>
      </c>
    </row>
    <row r="615" spans="8:72" hidden="1" outlineLevel="1" x14ac:dyDescent="0.3">
      <c r="H615" s="1" t="str">
        <v>0 - BM Costs</v>
      </c>
      <c r="L615" s="1" t="str">
        <v>0 - BM Port</v>
      </c>
      <c r="N615" s="1" t="str">
        <v>0 - Port Assets</v>
      </c>
      <c r="BP615" s="1" t="str">
        <v>0- Port Costs</v>
      </c>
      <c r="BT615" s="1" t="str">
        <v>0- Port Value</v>
      </c>
    </row>
    <row r="616" spans="8:72" hidden="1" outlineLevel="1" x14ac:dyDescent="0.3">
      <c r="H616" s="1" t="str">
        <v>0 - BM Costs</v>
      </c>
      <c r="L616" s="1" t="str">
        <v>0 - BM Port</v>
      </c>
      <c r="N616" s="1" t="str">
        <v>0 - Port Assets</v>
      </c>
      <c r="BP616" s="1" t="str">
        <v>0- Port Costs</v>
      </c>
      <c r="BT616" s="1" t="str">
        <v>0- Port Value</v>
      </c>
    </row>
    <row r="617" spans="8:72" hidden="1" outlineLevel="1" x14ac:dyDescent="0.3">
      <c r="H617" s="1" t="str">
        <v>0 - BM Costs</v>
      </c>
      <c r="L617" s="1" t="str">
        <v>0 - BM Port</v>
      </c>
      <c r="N617" s="1" t="str">
        <v>0 - Port Assets</v>
      </c>
      <c r="BP617" s="1" t="str">
        <v>0- Port Costs</v>
      </c>
      <c r="BT617" s="1" t="str">
        <v>0- Port Value</v>
      </c>
    </row>
    <row r="618" spans="8:72" hidden="1" outlineLevel="1" x14ac:dyDescent="0.3">
      <c r="H618" s="1" t="str">
        <v>0 - BM Costs</v>
      </c>
      <c r="L618" s="1" t="str">
        <v>0 - BM Port</v>
      </c>
      <c r="N618" s="1" t="str">
        <v>0 - Port Assets</v>
      </c>
      <c r="BP618" s="1" t="str">
        <v>0- Port Costs</v>
      </c>
      <c r="BT618" s="1" t="str">
        <v>0- Port Value</v>
      </c>
    </row>
    <row r="619" spans="8:72" hidden="1" outlineLevel="1" x14ac:dyDescent="0.3">
      <c r="H619" s="1" t="str">
        <v>0 - BM Costs</v>
      </c>
      <c r="L619" s="1" t="str">
        <v>0 - BM Port</v>
      </c>
      <c r="N619" s="1" t="str">
        <v>0 - Port Assets</v>
      </c>
      <c r="BP619" s="1" t="str">
        <v>0- Port Costs</v>
      </c>
      <c r="BT619" s="1" t="str">
        <v>0- Port Value</v>
      </c>
    </row>
    <row r="620" spans="8:72" hidden="1" outlineLevel="1" x14ac:dyDescent="0.3">
      <c r="H620" s="1" t="str">
        <v>0 - BM Costs</v>
      </c>
      <c r="L620" s="1" t="str">
        <v>0 - BM Port</v>
      </c>
      <c r="N620" s="1" t="str">
        <v>0 - Port Assets</v>
      </c>
      <c r="BP620" s="1" t="str">
        <v>0- Port Costs</v>
      </c>
      <c r="BT620" s="1" t="str">
        <v>0- Port Value</v>
      </c>
    </row>
    <row r="621" spans="8:72" hidden="1" outlineLevel="1" x14ac:dyDescent="0.3">
      <c r="H621" s="1" t="str">
        <v>0 - BM Costs</v>
      </c>
      <c r="L621" s="1" t="str">
        <v>0 - BM Port</v>
      </c>
      <c r="N621" s="1" t="str">
        <v>0 - Port Assets</v>
      </c>
      <c r="BP621" s="1" t="str">
        <v>0- Port Costs</v>
      </c>
      <c r="BT621" s="1" t="str">
        <v>0- Port Value</v>
      </c>
    </row>
    <row r="622" spans="8:72" hidden="1" outlineLevel="1" x14ac:dyDescent="0.3">
      <c r="H622" s="1" t="str">
        <v>0 - BM Costs</v>
      </c>
      <c r="L622" s="1" t="str">
        <v>0 - BM Port</v>
      </c>
      <c r="N622" s="1" t="str">
        <v>0 - Port Assets</v>
      </c>
      <c r="BP622" s="1" t="str">
        <v>0- Port Costs</v>
      </c>
      <c r="BT622" s="1" t="str">
        <v>0- Port Value</v>
      </c>
    </row>
    <row r="623" spans="8:72" hidden="1" outlineLevel="1" x14ac:dyDescent="0.3">
      <c r="H623" s="1" t="str">
        <v>0 - BM Costs</v>
      </c>
      <c r="L623" s="1" t="str">
        <v>0 - BM Port</v>
      </c>
      <c r="N623" s="1" t="str">
        <v>0 - Port Assets</v>
      </c>
      <c r="BP623" s="1" t="str">
        <v>0- Port Costs</v>
      </c>
      <c r="BT623" s="1" t="str">
        <v>0- Port Value</v>
      </c>
    </row>
    <row r="624" spans="8:72" hidden="1" outlineLevel="1" x14ac:dyDescent="0.3">
      <c r="H624" s="1" t="str">
        <v>0 - BM Costs</v>
      </c>
      <c r="L624" s="1" t="str">
        <v>0 - BM Port</v>
      </c>
      <c r="N624" s="1" t="str">
        <v>0 - Port Assets</v>
      </c>
      <c r="BP624" s="1" t="str">
        <v>0- Port Costs</v>
      </c>
      <c r="BT624" s="1" t="str">
        <v>0- Port Value</v>
      </c>
    </row>
    <row r="625" spans="8:72" hidden="1" outlineLevel="1" x14ac:dyDescent="0.3">
      <c r="H625" s="1" t="str">
        <v>0 - BM Costs</v>
      </c>
      <c r="L625" s="1" t="str">
        <v>0 - BM Port</v>
      </c>
      <c r="N625" s="1" t="str">
        <v>0 - Port Assets</v>
      </c>
      <c r="BP625" s="1" t="str">
        <v>0- Port Costs</v>
      </c>
      <c r="BT625" s="1" t="str">
        <v>0- Port Value</v>
      </c>
    </row>
    <row r="626" spans="8:72" hidden="1" outlineLevel="1" x14ac:dyDescent="0.3">
      <c r="H626" s="1" t="str">
        <v>0 - BM Costs</v>
      </c>
      <c r="L626" s="1" t="str">
        <v>0 - BM Port</v>
      </c>
      <c r="N626" s="1" t="str">
        <v>0 - Port Assets</v>
      </c>
      <c r="BP626" s="1" t="str">
        <v>0- Port Costs</v>
      </c>
      <c r="BT626" s="1" t="str">
        <v>0- Port Value</v>
      </c>
    </row>
    <row r="627" spans="8:72" hidden="1" outlineLevel="1" x14ac:dyDescent="0.3">
      <c r="H627" s="1" t="str">
        <v>0 - BM Costs</v>
      </c>
      <c r="L627" s="1" t="str">
        <v>0 - BM Port</v>
      </c>
      <c r="N627" s="1" t="str">
        <v>0 - Port Assets</v>
      </c>
      <c r="BP627" s="1" t="str">
        <v>0- Port Costs</v>
      </c>
      <c r="BT627" s="1" t="str">
        <v>0- Port Value</v>
      </c>
    </row>
    <row r="628" spans="8:72" hidden="1" outlineLevel="1" x14ac:dyDescent="0.3">
      <c r="H628" s="1" t="str">
        <v>0 - BM Costs</v>
      </c>
      <c r="L628" s="1" t="str">
        <v>0 - BM Port</v>
      </c>
      <c r="N628" s="1" t="str">
        <v>0 - Port Assets</v>
      </c>
      <c r="BP628" s="1" t="str">
        <v>0- Port Costs</v>
      </c>
      <c r="BT628" s="1" t="str">
        <v>0- Port Value</v>
      </c>
    </row>
    <row r="629" spans="8:72" hidden="1" outlineLevel="1" x14ac:dyDescent="0.3">
      <c r="H629" s="1" t="str">
        <v>0 - BM Costs</v>
      </c>
      <c r="L629" s="1" t="str">
        <v>0 - BM Port</v>
      </c>
      <c r="N629" s="1" t="str">
        <v>0 - Port Assets</v>
      </c>
      <c r="BP629" s="1" t="str">
        <v>0- Port Costs</v>
      </c>
      <c r="BT629" s="1" t="str">
        <v>0- Port Value</v>
      </c>
    </row>
    <row r="630" spans="8:72" hidden="1" outlineLevel="1" x14ac:dyDescent="0.3">
      <c r="H630" s="1" t="str">
        <v>0 - BM Costs</v>
      </c>
      <c r="L630" s="1" t="str">
        <v>0 - BM Port</v>
      </c>
      <c r="N630" s="1" t="str">
        <v>0 - Port Assets</v>
      </c>
      <c r="BP630" s="1" t="str">
        <v>0- Port Costs</v>
      </c>
      <c r="BT630" s="1" t="str">
        <v>0- Port Value</v>
      </c>
    </row>
    <row r="631" spans="8:72" hidden="1" outlineLevel="1" x14ac:dyDescent="0.3">
      <c r="H631" s="1" t="str">
        <v>0 - BM Costs</v>
      </c>
      <c r="L631" s="1" t="str">
        <v>0 - BM Port</v>
      </c>
      <c r="N631" s="1" t="str">
        <v>0 - Port Assets</v>
      </c>
      <c r="BP631" s="1" t="str">
        <v>0- Port Costs</v>
      </c>
      <c r="BT631" s="1" t="str">
        <v>0- Port Value</v>
      </c>
    </row>
    <row r="632" spans="8:72" hidden="1" outlineLevel="1" x14ac:dyDescent="0.3">
      <c r="H632" s="1" t="str">
        <v>0 - BM Costs</v>
      </c>
      <c r="L632" s="1" t="str">
        <v>0 - BM Port</v>
      </c>
      <c r="N632" s="1" t="str">
        <v>0 - Port Assets</v>
      </c>
      <c r="BP632" s="1" t="str">
        <v>0- Port Costs</v>
      </c>
      <c r="BT632" s="1" t="str">
        <v>0- Port Value</v>
      </c>
    </row>
    <row r="633" spans="8:72" hidden="1" outlineLevel="1" x14ac:dyDescent="0.3">
      <c r="H633" s="1" t="str">
        <v>0 - BM Costs</v>
      </c>
      <c r="L633" s="1" t="str">
        <v>0 - BM Port</v>
      </c>
      <c r="N633" s="1" t="str">
        <v>0 - Port Assets</v>
      </c>
      <c r="BP633" s="1" t="str">
        <v>0- Port Costs</v>
      </c>
      <c r="BT633" s="1" t="str">
        <v>0- Port Value</v>
      </c>
    </row>
    <row r="634" spans="8:72" hidden="1" outlineLevel="1" x14ac:dyDescent="0.3">
      <c r="H634" s="1" t="str">
        <v>0 - BM Costs</v>
      </c>
      <c r="L634" s="1" t="str">
        <v>0 - BM Port</v>
      </c>
      <c r="N634" s="1" t="str">
        <v>0 - Port Assets</v>
      </c>
      <c r="BP634" s="1" t="str">
        <v>0- Port Costs</v>
      </c>
      <c r="BT634" s="1" t="str">
        <v>0- Port Value</v>
      </c>
    </row>
    <row r="635" spans="8:72" hidden="1" outlineLevel="1" x14ac:dyDescent="0.3">
      <c r="H635" s="1" t="str">
        <v>0 - BM Costs</v>
      </c>
      <c r="L635" s="1" t="str">
        <v>0 - BM Port</v>
      </c>
      <c r="N635" s="1" t="str">
        <v>0 - Port Assets</v>
      </c>
      <c r="BP635" s="1" t="str">
        <v>0- Port Costs</v>
      </c>
      <c r="BT635" s="1" t="str">
        <v>0- Port Value</v>
      </c>
    </row>
    <row r="636" spans="8:72" hidden="1" outlineLevel="1" x14ac:dyDescent="0.3">
      <c r="H636" s="1" t="str">
        <v>0 - BM Costs</v>
      </c>
      <c r="L636" s="1" t="str">
        <v>0 - BM Port</v>
      </c>
      <c r="N636" s="1" t="str">
        <v>0 - Port Assets</v>
      </c>
      <c r="BP636" s="1" t="str">
        <v>0- Port Costs</v>
      </c>
      <c r="BT636" s="1" t="str">
        <v>0- Port Value</v>
      </c>
    </row>
    <row r="637" spans="8:72" hidden="1" outlineLevel="1" x14ac:dyDescent="0.3">
      <c r="H637" s="1" t="str">
        <v>0 - BM Costs</v>
      </c>
      <c r="L637" s="1" t="str">
        <v>0 - BM Port</v>
      </c>
      <c r="N637" s="1" t="str">
        <v>0 - Port Assets</v>
      </c>
      <c r="BP637" s="1" t="str">
        <v>0- Port Costs</v>
      </c>
      <c r="BT637" s="1" t="str">
        <v>0- Port Value</v>
      </c>
    </row>
    <row r="638" spans="8:72" hidden="1" outlineLevel="1" x14ac:dyDescent="0.3">
      <c r="H638" s="1" t="str">
        <v>0 - BM Costs</v>
      </c>
      <c r="L638" s="1" t="str">
        <v>0 - BM Port</v>
      </c>
      <c r="N638" s="1" t="str">
        <v>0 - Port Assets</v>
      </c>
      <c r="BP638" s="1" t="str">
        <v>0- Port Costs</v>
      </c>
      <c r="BT638" s="1" t="str">
        <v>0- Port Value</v>
      </c>
    </row>
    <row r="639" spans="8:72" hidden="1" outlineLevel="1" x14ac:dyDescent="0.3">
      <c r="H639" s="1" t="str">
        <v>0 - BM Costs</v>
      </c>
      <c r="L639" s="1" t="str">
        <v>0 - BM Port</v>
      </c>
      <c r="N639" s="1" t="str">
        <v>0 - Port Assets</v>
      </c>
      <c r="BP639" s="1" t="str">
        <v>0- Port Costs</v>
      </c>
      <c r="BT639" s="1" t="str">
        <v>0- Port Value</v>
      </c>
    </row>
    <row r="640" spans="8:72" hidden="1" outlineLevel="1" x14ac:dyDescent="0.3">
      <c r="H640" s="1" t="str">
        <v>0 - BM Costs</v>
      </c>
      <c r="L640" s="1" t="str">
        <v>0 - BM Port</v>
      </c>
      <c r="N640" s="1" t="str">
        <v>0 - Port Assets</v>
      </c>
      <c r="BP640" s="1" t="str">
        <v>0- Port Costs</v>
      </c>
      <c r="BT640" s="1" t="str">
        <v>0- Port Value</v>
      </c>
    </row>
    <row r="641" spans="8:72" hidden="1" outlineLevel="1" x14ac:dyDescent="0.3">
      <c r="H641" s="1" t="str">
        <v>0 - BM Costs</v>
      </c>
      <c r="L641" s="1" t="str">
        <v>0 - BM Port</v>
      </c>
      <c r="N641" s="1" t="str">
        <v>0 - Port Assets</v>
      </c>
      <c r="BP641" s="1" t="str">
        <v>0- Port Costs</v>
      </c>
      <c r="BT641" s="1" t="str">
        <v>0- Port Value</v>
      </c>
    </row>
    <row r="642" spans="8:72" hidden="1" outlineLevel="1" x14ac:dyDescent="0.3">
      <c r="H642" s="1" t="str">
        <v>0 - BM Costs</v>
      </c>
      <c r="L642" s="1" t="str">
        <v>0 - BM Port</v>
      </c>
      <c r="N642" s="1" t="str">
        <v>0 - Port Assets</v>
      </c>
      <c r="BP642" s="1" t="str">
        <v>0- Port Costs</v>
      </c>
      <c r="BT642" s="1" t="str">
        <v>0- Port Value</v>
      </c>
    </row>
    <row r="643" spans="8:72" hidden="1" outlineLevel="1" x14ac:dyDescent="0.3">
      <c r="H643" s="1" t="str">
        <v>0 - BM Costs</v>
      </c>
      <c r="L643" s="1" t="str">
        <v>0 - BM Port</v>
      </c>
      <c r="N643" s="1" t="str">
        <v>0 - Port Assets</v>
      </c>
      <c r="BP643" s="1" t="str">
        <v>0- Port Costs</v>
      </c>
      <c r="BT643" s="1" t="str">
        <v>0- Port Value</v>
      </c>
    </row>
    <row r="644" spans="8:72" hidden="1" outlineLevel="1" x14ac:dyDescent="0.3">
      <c r="H644" s="1" t="str">
        <v>0 - BM Costs</v>
      </c>
      <c r="L644" s="1" t="str">
        <v>0 - BM Port</v>
      </c>
      <c r="N644" s="1" t="str">
        <v>0 - Port Assets</v>
      </c>
      <c r="BP644" s="1" t="str">
        <v>0- Port Costs</v>
      </c>
      <c r="BT644" s="1" t="str">
        <v>0- Port Value</v>
      </c>
    </row>
    <row r="645" spans="8:72" hidden="1" outlineLevel="1" x14ac:dyDescent="0.3">
      <c r="H645" s="1" t="str">
        <v>0 - BM Costs</v>
      </c>
      <c r="L645" s="1" t="str">
        <v>0 - BM Port</v>
      </c>
      <c r="N645" s="1" t="str">
        <v>0 - Port Assets</v>
      </c>
      <c r="BP645" s="1" t="str">
        <v>0- Port Costs</v>
      </c>
      <c r="BT645" s="1" t="str">
        <v>0- Port Value</v>
      </c>
    </row>
    <row r="646" spans="8:72" hidden="1" outlineLevel="1" x14ac:dyDescent="0.3">
      <c r="H646" s="1" t="str">
        <v>0 - BM Costs</v>
      </c>
      <c r="L646" s="1" t="str">
        <v>0 - BM Port</v>
      </c>
      <c r="N646" s="1" t="str">
        <v>0 - Port Assets</v>
      </c>
      <c r="BP646" s="1" t="str">
        <v>0- Port Costs</v>
      </c>
      <c r="BT646" s="1" t="str">
        <v>0- Port Value</v>
      </c>
    </row>
    <row r="647" spans="8:72" hidden="1" outlineLevel="1" x14ac:dyDescent="0.3">
      <c r="H647" s="1" t="str">
        <v>0 - BM Costs</v>
      </c>
      <c r="L647" s="1" t="str">
        <v>0 - BM Port</v>
      </c>
      <c r="N647" s="1" t="str">
        <v>0 - Port Assets</v>
      </c>
      <c r="BP647" s="1" t="str">
        <v>0- Port Costs</v>
      </c>
      <c r="BT647" s="1" t="str">
        <v>0- Port Value</v>
      </c>
    </row>
    <row r="648" spans="8:72" hidden="1" outlineLevel="1" x14ac:dyDescent="0.3">
      <c r="H648" s="1" t="str">
        <v>0 - BM Costs</v>
      </c>
      <c r="L648" s="1" t="str">
        <v>0 - BM Port</v>
      </c>
      <c r="N648" s="1" t="str">
        <v>0 - Port Assets</v>
      </c>
      <c r="BP648" s="1" t="str">
        <v>0- Port Costs</v>
      </c>
      <c r="BT648" s="1" t="str">
        <v>0- Port Value</v>
      </c>
    </row>
    <row r="649" spans="8:72" hidden="1" outlineLevel="1" x14ac:dyDescent="0.3">
      <c r="H649" s="1" t="str">
        <v>0 - BM Costs</v>
      </c>
      <c r="L649" s="1" t="str">
        <v>0 - BM Port</v>
      </c>
      <c r="N649" s="1" t="str">
        <v>0 - Port Assets</v>
      </c>
      <c r="BP649" s="1" t="str">
        <v>0- Port Costs</v>
      </c>
      <c r="BT649" s="1" t="str">
        <v>0- Port Value</v>
      </c>
    </row>
    <row r="650" spans="8:72" hidden="1" outlineLevel="1" x14ac:dyDescent="0.3">
      <c r="H650" s="1" t="str">
        <v>0 - BM Costs</v>
      </c>
      <c r="L650" s="1" t="str">
        <v>0 - BM Port</v>
      </c>
      <c r="N650" s="1" t="str">
        <v>0 - Port Assets</v>
      </c>
      <c r="BP650" s="1" t="str">
        <v>0- Port Costs</v>
      </c>
      <c r="BT650" s="1" t="str">
        <v>0- Port Value</v>
      </c>
    </row>
    <row r="651" spans="8:72" hidden="1" outlineLevel="1" x14ac:dyDescent="0.3">
      <c r="H651" s="1" t="str">
        <v>0 - BM Costs</v>
      </c>
      <c r="L651" s="1" t="str">
        <v>0 - BM Port</v>
      </c>
      <c r="N651" s="1" t="str">
        <v>0 - Port Assets</v>
      </c>
      <c r="BP651" s="1" t="str">
        <v>0- Port Costs</v>
      </c>
      <c r="BT651" s="1" t="str">
        <v>0- Port Value</v>
      </c>
    </row>
    <row r="652" spans="8:72" hidden="1" outlineLevel="1" x14ac:dyDescent="0.3">
      <c r="H652" s="1" t="str">
        <v>0 - BM Costs</v>
      </c>
      <c r="L652" s="1" t="str">
        <v>0 - BM Port</v>
      </c>
      <c r="N652" s="1" t="str">
        <v>0 - Port Assets</v>
      </c>
      <c r="BP652" s="1" t="str">
        <v>0- Port Costs</v>
      </c>
      <c r="BT652" s="1" t="str">
        <v>0- Port Value</v>
      </c>
    </row>
    <row r="653" spans="8:72" hidden="1" outlineLevel="1" x14ac:dyDescent="0.3">
      <c r="H653" s="1" t="str">
        <v>0 - BM Costs</v>
      </c>
      <c r="L653" s="1" t="str">
        <v>0 - BM Port</v>
      </c>
      <c r="N653" s="1" t="str">
        <v>0 - Port Assets</v>
      </c>
      <c r="BP653" s="1" t="str">
        <v>0- Port Costs</v>
      </c>
      <c r="BT653" s="1" t="str">
        <v>0- Port Value</v>
      </c>
    </row>
    <row r="654" spans="8:72" hidden="1" outlineLevel="1" x14ac:dyDescent="0.3">
      <c r="H654" s="1" t="str">
        <v>0 - BM Costs</v>
      </c>
      <c r="L654" s="1" t="str">
        <v>0 - BM Port</v>
      </c>
      <c r="N654" s="1" t="str">
        <v>0 - Port Assets</v>
      </c>
      <c r="BP654" s="1" t="str">
        <v>0- Port Costs</v>
      </c>
      <c r="BT654" s="1" t="str">
        <v>0- Port Value</v>
      </c>
    </row>
    <row r="655" spans="8:72" hidden="1" outlineLevel="1" x14ac:dyDescent="0.3">
      <c r="H655" s="1" t="str">
        <v>0 - BM Costs</v>
      </c>
      <c r="L655" s="1" t="str">
        <v>0 - BM Port</v>
      </c>
      <c r="N655" s="1" t="str">
        <v>0 - Port Assets</v>
      </c>
      <c r="BP655" s="1" t="str">
        <v>0- Port Costs</v>
      </c>
      <c r="BT655" s="1" t="str">
        <v>0- Port Value</v>
      </c>
    </row>
    <row r="656" spans="8:72" hidden="1" outlineLevel="1" x14ac:dyDescent="0.3">
      <c r="H656" s="1" t="str">
        <v>0 - BM Costs</v>
      </c>
      <c r="L656" s="1" t="str">
        <v>0 - BM Port</v>
      </c>
      <c r="N656" s="1" t="str">
        <v>0 - Port Assets</v>
      </c>
      <c r="BP656" s="1" t="str">
        <v>0- Port Costs</v>
      </c>
      <c r="BT656" s="1" t="str">
        <v>0- Port Value</v>
      </c>
    </row>
    <row r="657" spans="8:72" hidden="1" outlineLevel="1" x14ac:dyDescent="0.3">
      <c r="H657" s="1" t="str">
        <v>0 - BM Costs</v>
      </c>
      <c r="L657" s="1" t="str">
        <v>0 - BM Port</v>
      </c>
      <c r="N657" s="1" t="str">
        <v>0 - Port Assets</v>
      </c>
      <c r="BP657" s="1" t="str">
        <v>0- Port Costs</v>
      </c>
      <c r="BT657" s="1" t="str">
        <v>0- Port Value</v>
      </c>
    </row>
    <row r="658" spans="8:72" hidden="1" outlineLevel="1" x14ac:dyDescent="0.3">
      <c r="H658" s="1" t="str">
        <v>0 - BM Costs</v>
      </c>
      <c r="L658" s="1" t="str">
        <v>0 - BM Port</v>
      </c>
      <c r="N658" s="1" t="str">
        <v>0 - Port Assets</v>
      </c>
      <c r="BP658" s="1" t="str">
        <v>0- Port Costs</v>
      </c>
      <c r="BT658" s="1" t="str">
        <v>0- Port Value</v>
      </c>
    </row>
    <row r="659" spans="8:72" hidden="1" outlineLevel="1" x14ac:dyDescent="0.3">
      <c r="H659" s="1" t="str">
        <v>0 - BM Costs</v>
      </c>
      <c r="L659" s="1" t="str">
        <v>0 - BM Port</v>
      </c>
      <c r="N659" s="1" t="str">
        <v>0 - Port Assets</v>
      </c>
      <c r="BP659" s="1" t="str">
        <v>0- Port Costs</v>
      </c>
      <c r="BT659" s="1" t="str">
        <v>0- Port Value</v>
      </c>
    </row>
    <row r="660" spans="8:72" hidden="1" outlineLevel="1" x14ac:dyDescent="0.3">
      <c r="H660" s="1" t="str">
        <v>0 - BM Costs</v>
      </c>
      <c r="L660" s="1" t="str">
        <v>0 - BM Port</v>
      </c>
      <c r="N660" s="1" t="str">
        <v>0 - Port Assets</v>
      </c>
      <c r="BP660" s="1" t="str">
        <v>0- Port Costs</v>
      </c>
      <c r="BT660" s="1" t="str">
        <v>0- Port Value</v>
      </c>
    </row>
    <row r="661" spans="8:72" hidden="1" outlineLevel="1" x14ac:dyDescent="0.3">
      <c r="H661" s="1" t="str">
        <v>0 - BM Costs</v>
      </c>
      <c r="L661" s="1" t="str">
        <v>0 - BM Port</v>
      </c>
      <c r="N661" s="1" t="str">
        <v>0 - Port Assets</v>
      </c>
      <c r="BP661" s="1" t="str">
        <v>0- Port Costs</v>
      </c>
      <c r="BT661" s="1" t="str">
        <v>0- Port Value</v>
      </c>
    </row>
    <row r="662" spans="8:72" hidden="1" outlineLevel="1" x14ac:dyDescent="0.3">
      <c r="H662" s="1" t="str">
        <v>0 - BM Costs</v>
      </c>
      <c r="L662" s="1" t="str">
        <v>0 - BM Port</v>
      </c>
      <c r="N662" s="1" t="str">
        <v>0 - Port Assets</v>
      </c>
      <c r="BP662" s="1" t="str">
        <v>0- Port Costs</v>
      </c>
      <c r="BT662" s="1" t="str">
        <v>0- Port Value</v>
      </c>
    </row>
    <row r="663" spans="8:72" hidden="1" outlineLevel="1" x14ac:dyDescent="0.3">
      <c r="H663" s="1" t="str">
        <v>0 - BM Costs</v>
      </c>
      <c r="L663" s="1" t="str">
        <v>0 - BM Port</v>
      </c>
      <c r="N663" s="1" t="str">
        <v>0 - Port Assets</v>
      </c>
      <c r="BP663" s="1" t="str">
        <v>0- Port Costs</v>
      </c>
      <c r="BT663" s="1" t="str">
        <v>0- Port Value</v>
      </c>
    </row>
    <row r="664" spans="8:72" hidden="1" outlineLevel="1" x14ac:dyDescent="0.3">
      <c r="H664" s="1" t="str">
        <v>0 - BM Costs</v>
      </c>
      <c r="L664" s="1" t="str">
        <v>0 - BM Port</v>
      </c>
      <c r="N664" s="1" t="str">
        <v>0 - Port Assets</v>
      </c>
      <c r="BP664" s="1" t="str">
        <v>0- Port Costs</v>
      </c>
      <c r="BT664" s="1" t="str">
        <v>0- Port Value</v>
      </c>
    </row>
    <row r="665" spans="8:72" hidden="1" outlineLevel="1" x14ac:dyDescent="0.3">
      <c r="H665" s="1" t="str">
        <v>0 - BM Costs</v>
      </c>
      <c r="L665" s="1" t="str">
        <v>0 - BM Port</v>
      </c>
      <c r="N665" s="1" t="str">
        <v>0 - Port Assets</v>
      </c>
      <c r="BP665" s="1" t="str">
        <v>0- Port Costs</v>
      </c>
      <c r="BT665" s="1" t="str">
        <v>0- Port Value</v>
      </c>
    </row>
    <row r="666" spans="8:72" hidden="1" outlineLevel="1" x14ac:dyDescent="0.3">
      <c r="H666" s="1" t="str">
        <v>0 - BM Costs</v>
      </c>
      <c r="L666" s="1" t="str">
        <v>0 - BM Port</v>
      </c>
      <c r="N666" s="1" t="str">
        <v>0 - Port Assets</v>
      </c>
      <c r="BP666" s="1" t="str">
        <v>0- Port Costs</v>
      </c>
      <c r="BT666" s="1" t="str">
        <v>0- Port Value</v>
      </c>
    </row>
    <row r="667" spans="8:72" hidden="1" outlineLevel="1" x14ac:dyDescent="0.3">
      <c r="H667" s="1" t="str">
        <v>0 - BM Costs</v>
      </c>
      <c r="L667" s="1" t="str">
        <v>0 - BM Port</v>
      </c>
      <c r="N667" s="1" t="str">
        <v>0 - Port Assets</v>
      </c>
      <c r="BP667" s="1" t="str">
        <v>0- Port Costs</v>
      </c>
      <c r="BT667" s="1" t="str">
        <v>0- Port Value</v>
      </c>
    </row>
    <row r="668" spans="8:72" hidden="1" outlineLevel="1" x14ac:dyDescent="0.3">
      <c r="H668" s="1" t="str">
        <v>0 - BM Costs</v>
      </c>
      <c r="L668" s="1" t="str">
        <v>0 - BM Port</v>
      </c>
      <c r="N668" s="1" t="str">
        <v>0 - Port Assets</v>
      </c>
      <c r="BP668" s="1" t="str">
        <v>0- Port Costs</v>
      </c>
      <c r="BT668" s="1" t="str">
        <v>0- Port Value</v>
      </c>
    </row>
    <row r="669" spans="8:72" hidden="1" outlineLevel="1" x14ac:dyDescent="0.3">
      <c r="H669" s="1" t="str">
        <v>0 - BM Costs</v>
      </c>
      <c r="L669" s="1" t="str">
        <v>0 - BM Port</v>
      </c>
      <c r="N669" s="1" t="str">
        <v>0 - Port Assets</v>
      </c>
      <c r="BP669" s="1" t="str">
        <v>0- Port Costs</v>
      </c>
      <c r="BT669" s="1" t="str">
        <v>0- Port Value</v>
      </c>
    </row>
    <row r="670" spans="8:72" hidden="1" outlineLevel="1" x14ac:dyDescent="0.3">
      <c r="H670" s="1" t="str">
        <v>0 - BM Costs</v>
      </c>
      <c r="L670" s="1" t="str">
        <v>0 - BM Port</v>
      </c>
      <c r="N670" s="1" t="str">
        <v>0 - Port Assets</v>
      </c>
      <c r="BP670" s="1" t="str">
        <v>0- Port Costs</v>
      </c>
      <c r="BT670" s="1" t="str">
        <v>0- Port Value</v>
      </c>
    </row>
    <row r="671" spans="8:72" hidden="1" outlineLevel="1" x14ac:dyDescent="0.3">
      <c r="H671" s="1" t="str">
        <v>0 - BM Costs</v>
      </c>
      <c r="L671" s="1" t="str">
        <v>0 - BM Port</v>
      </c>
      <c r="N671" s="1" t="str">
        <v>0 - Port Assets</v>
      </c>
      <c r="BP671" s="1" t="str">
        <v>0- Port Costs</v>
      </c>
      <c r="BT671" s="1" t="str">
        <v>0- Port Value</v>
      </c>
    </row>
    <row r="672" spans="8:72" hidden="1" outlineLevel="1" x14ac:dyDescent="0.3">
      <c r="H672" s="1" t="str">
        <v>0 - BM Costs</v>
      </c>
      <c r="L672" s="1" t="str">
        <v>0 - BM Port</v>
      </c>
      <c r="N672" s="1" t="str">
        <v>0 - Port Assets</v>
      </c>
      <c r="BP672" s="1" t="str">
        <v>0- Port Costs</v>
      </c>
      <c r="BT672" s="1" t="str">
        <v>0- Port Value</v>
      </c>
    </row>
    <row r="673" spans="8:72" hidden="1" outlineLevel="1" x14ac:dyDescent="0.3">
      <c r="H673" s="1" t="str">
        <v>0 - BM Costs</v>
      </c>
      <c r="L673" s="1" t="str">
        <v>0 - BM Port</v>
      </c>
      <c r="N673" s="1" t="str">
        <v>0 - Port Assets</v>
      </c>
      <c r="BP673" s="1" t="str">
        <v>0- Port Costs</v>
      </c>
      <c r="BT673" s="1" t="str">
        <v>0- Port Value</v>
      </c>
    </row>
    <row r="674" spans="8:72" hidden="1" outlineLevel="1" x14ac:dyDescent="0.3">
      <c r="H674" s="1" t="str">
        <v>0 - BM Costs</v>
      </c>
      <c r="L674" s="1" t="str">
        <v>0 - BM Port</v>
      </c>
      <c r="N674" s="1" t="str">
        <v>0 - Port Assets</v>
      </c>
      <c r="BP674" s="1" t="str">
        <v>0- Port Costs</v>
      </c>
      <c r="BT674" s="1" t="str">
        <v>0- Port Value</v>
      </c>
    </row>
    <row r="675" spans="8:72" hidden="1" outlineLevel="1" x14ac:dyDescent="0.3">
      <c r="H675" s="1" t="str">
        <v>0 - BM Costs</v>
      </c>
      <c r="L675" s="1" t="str">
        <v>0 - BM Port</v>
      </c>
      <c r="N675" s="1" t="str">
        <v>0 - Port Assets</v>
      </c>
      <c r="BP675" s="1" t="str">
        <v>0- Port Costs</v>
      </c>
      <c r="BT675" s="1" t="str">
        <v>0- Port Value</v>
      </c>
    </row>
    <row r="676" spans="8:72" hidden="1" outlineLevel="1" x14ac:dyDescent="0.3">
      <c r="H676" s="1" t="str">
        <v>0 - BM Costs</v>
      </c>
      <c r="L676" s="1" t="str">
        <v>0 - BM Port</v>
      </c>
      <c r="N676" s="1" t="str">
        <v>0 - Port Assets</v>
      </c>
      <c r="BP676" s="1" t="str">
        <v>0- Port Costs</v>
      </c>
      <c r="BT676" s="1" t="str">
        <v>0- Port Value</v>
      </c>
    </row>
    <row r="677" spans="8:72" hidden="1" outlineLevel="1" x14ac:dyDescent="0.3">
      <c r="H677" s="1" t="str">
        <v>0 - BM Costs</v>
      </c>
      <c r="L677" s="1" t="str">
        <v>0 - BM Port</v>
      </c>
      <c r="N677" s="1" t="str">
        <v>0 - Port Assets</v>
      </c>
      <c r="BP677" s="1" t="str">
        <v>0- Port Costs</v>
      </c>
      <c r="BT677" s="1" t="str">
        <v>0- Port Value</v>
      </c>
    </row>
    <row r="678" spans="8:72" hidden="1" outlineLevel="1" x14ac:dyDescent="0.3">
      <c r="H678" s="1" t="str">
        <v>0 - BM Costs</v>
      </c>
      <c r="L678" s="1" t="str">
        <v>0 - BM Port</v>
      </c>
      <c r="N678" s="1" t="str">
        <v>0 - Port Assets</v>
      </c>
      <c r="BP678" s="1" t="str">
        <v>0- Port Costs</v>
      </c>
      <c r="BT678" s="1" t="str">
        <v>0- Port Value</v>
      </c>
    </row>
    <row r="679" spans="8:72" hidden="1" outlineLevel="1" x14ac:dyDescent="0.3">
      <c r="H679" s="1" t="str">
        <v>0 - BM Costs</v>
      </c>
      <c r="L679" s="1" t="str">
        <v>0 - BM Port</v>
      </c>
      <c r="N679" s="1" t="str">
        <v>0 - Port Assets</v>
      </c>
      <c r="BP679" s="1" t="str">
        <v>0- Port Costs</v>
      </c>
      <c r="BT679" s="1" t="str">
        <v>0- Port Value</v>
      </c>
    </row>
    <row r="680" spans="8:72" hidden="1" outlineLevel="1" x14ac:dyDescent="0.3">
      <c r="H680" s="1" t="str">
        <v>0 - BM Costs</v>
      </c>
      <c r="L680" s="1" t="str">
        <v>0 - BM Port</v>
      </c>
      <c r="N680" s="1" t="str">
        <v>0 - Port Assets</v>
      </c>
      <c r="BP680" s="1" t="str">
        <v>0- Port Costs</v>
      </c>
      <c r="BT680" s="1" t="str">
        <v>0- Port Value</v>
      </c>
    </row>
    <row r="681" spans="8:72" hidden="1" outlineLevel="1" x14ac:dyDescent="0.3">
      <c r="H681" s="1" t="str">
        <v>0 - BM Costs</v>
      </c>
      <c r="L681" s="1" t="str">
        <v>0 - BM Port</v>
      </c>
      <c r="N681" s="1" t="str">
        <v>0 - Port Assets</v>
      </c>
      <c r="BP681" s="1" t="str">
        <v>0- Port Costs</v>
      </c>
      <c r="BT681" s="1" t="str">
        <v>0- Port Value</v>
      </c>
    </row>
    <row r="682" spans="8:72" hidden="1" outlineLevel="1" x14ac:dyDescent="0.3">
      <c r="H682" s="1" t="str">
        <v>0 - BM Costs</v>
      </c>
      <c r="L682" s="1" t="str">
        <v>0 - BM Port</v>
      </c>
      <c r="N682" s="1" t="str">
        <v>0 - Port Assets</v>
      </c>
      <c r="BP682" s="1" t="str">
        <v>0- Port Costs</v>
      </c>
      <c r="BT682" s="1" t="str">
        <v>0- Port Value</v>
      </c>
    </row>
    <row r="683" spans="8:72" hidden="1" outlineLevel="1" x14ac:dyDescent="0.3">
      <c r="H683" s="1" t="str">
        <v>0 - BM Costs</v>
      </c>
      <c r="L683" s="1" t="str">
        <v>0 - BM Port</v>
      </c>
      <c r="N683" s="1" t="str">
        <v>0 - Port Assets</v>
      </c>
      <c r="BP683" s="1" t="str">
        <v>0- Port Costs</v>
      </c>
      <c r="BT683" s="1" t="str">
        <v>0- Port Value</v>
      </c>
    </row>
    <row r="684" spans="8:72" hidden="1" outlineLevel="1" x14ac:dyDescent="0.3">
      <c r="H684" s="1" t="str">
        <v>0 - BM Costs</v>
      </c>
      <c r="L684" s="1" t="str">
        <v>0 - BM Port</v>
      </c>
      <c r="N684" s="1" t="str">
        <v>0 - Port Assets</v>
      </c>
      <c r="BP684" s="1" t="str">
        <v>0- Port Costs</v>
      </c>
      <c r="BT684" s="1" t="str">
        <v>0- Port Value</v>
      </c>
    </row>
    <row r="685" spans="8:72" hidden="1" outlineLevel="1" x14ac:dyDescent="0.3">
      <c r="H685" s="1" t="str">
        <v>0 - BM Costs</v>
      </c>
      <c r="L685" s="1" t="str">
        <v>0 - BM Port</v>
      </c>
      <c r="N685" s="1" t="str">
        <v>0 - Port Assets</v>
      </c>
      <c r="BP685" s="1" t="str">
        <v>0- Port Costs</v>
      </c>
      <c r="BT685" s="1" t="str">
        <v>0- Port Value</v>
      </c>
    </row>
    <row r="686" spans="8:72" hidden="1" outlineLevel="1" x14ac:dyDescent="0.3">
      <c r="H686" s="1" t="str">
        <v>0 - BM Costs</v>
      </c>
      <c r="L686" s="1" t="str">
        <v>0 - BM Port</v>
      </c>
      <c r="N686" s="1" t="str">
        <v>0 - Port Assets</v>
      </c>
      <c r="BP686" s="1" t="str">
        <v>0- Port Costs</v>
      </c>
      <c r="BT686" s="1" t="str">
        <v>0- Port Value</v>
      </c>
    </row>
    <row r="687" spans="8:72" hidden="1" outlineLevel="1" x14ac:dyDescent="0.3">
      <c r="H687" s="1" t="str">
        <v>0 - BM Costs</v>
      </c>
      <c r="L687" s="1" t="str">
        <v>0 - BM Port</v>
      </c>
      <c r="N687" s="1" t="str">
        <v>0 - Port Assets</v>
      </c>
      <c r="BP687" s="1" t="str">
        <v>0- Port Costs</v>
      </c>
      <c r="BT687" s="1" t="str">
        <v>0- Port Value</v>
      </c>
    </row>
    <row r="688" spans="8:72" hidden="1" outlineLevel="1" x14ac:dyDescent="0.3">
      <c r="H688" s="1" t="str">
        <v>0 - BM Costs</v>
      </c>
      <c r="L688" s="1" t="str">
        <v>0 - BM Port</v>
      </c>
      <c r="N688" s="1" t="str">
        <v>0 - Port Assets</v>
      </c>
      <c r="BP688" s="1" t="str">
        <v>0- Port Costs</v>
      </c>
      <c r="BT688" s="1" t="str">
        <v>0- Port Value</v>
      </c>
    </row>
    <row r="689" spans="8:72" hidden="1" outlineLevel="1" x14ac:dyDescent="0.3">
      <c r="H689" s="1" t="str">
        <v>0 - BM Costs</v>
      </c>
      <c r="L689" s="1" t="str">
        <v>0 - BM Port</v>
      </c>
      <c r="N689" s="1" t="str">
        <v>0 - Port Assets</v>
      </c>
      <c r="BP689" s="1" t="str">
        <v>0- Port Costs</v>
      </c>
      <c r="BT689" s="1" t="str">
        <v>0- Port Value</v>
      </c>
    </row>
    <row r="690" spans="8:72" hidden="1" outlineLevel="1" x14ac:dyDescent="0.3">
      <c r="H690" s="1" t="str">
        <v>0 - BM Costs</v>
      </c>
      <c r="L690" s="1" t="str">
        <v>0 - BM Port</v>
      </c>
      <c r="N690" s="1" t="str">
        <v>0 - Port Assets</v>
      </c>
      <c r="BP690" s="1" t="str">
        <v>0- Port Costs</v>
      </c>
      <c r="BT690" s="1" t="str">
        <v>0- Port Value</v>
      </c>
    </row>
    <row r="691" spans="8:72" hidden="1" outlineLevel="1" x14ac:dyDescent="0.3">
      <c r="H691" s="1" t="str">
        <v>0 - BM Costs</v>
      </c>
      <c r="L691" s="1" t="str">
        <v>0 - BM Port</v>
      </c>
      <c r="N691" s="1" t="str">
        <v>0 - Port Assets</v>
      </c>
      <c r="BP691" s="1" t="str">
        <v>0- Port Costs</v>
      </c>
      <c r="BT691" s="1" t="str">
        <v>0- Port Value</v>
      </c>
    </row>
    <row r="692" spans="8:72" hidden="1" outlineLevel="1" x14ac:dyDescent="0.3">
      <c r="H692" s="1" t="str">
        <v>0 - BM Costs</v>
      </c>
      <c r="L692" s="1" t="str">
        <v>0 - BM Port</v>
      </c>
      <c r="N692" s="1" t="str">
        <v>0 - Port Assets</v>
      </c>
      <c r="BP692" s="1" t="str">
        <v>0- Port Costs</v>
      </c>
      <c r="BT692" s="1" t="str">
        <v>0- Port Value</v>
      </c>
    </row>
    <row r="693" spans="8:72" hidden="1" outlineLevel="1" x14ac:dyDescent="0.3">
      <c r="H693" s="1" t="str">
        <v>0 - BM Costs</v>
      </c>
      <c r="L693" s="1" t="str">
        <v>0 - BM Port</v>
      </c>
      <c r="N693" s="1" t="str">
        <v>0 - Port Assets</v>
      </c>
      <c r="BP693" s="1" t="str">
        <v>0- Port Costs</v>
      </c>
      <c r="BT693" s="1" t="str">
        <v>0- Port Value</v>
      </c>
    </row>
    <row r="694" spans="8:72" hidden="1" outlineLevel="1" x14ac:dyDescent="0.3">
      <c r="H694" s="1" t="str">
        <v>0 - BM Costs</v>
      </c>
      <c r="L694" s="1" t="str">
        <v>0 - BM Port</v>
      </c>
      <c r="N694" s="1" t="str">
        <v>0 - Port Assets</v>
      </c>
      <c r="BP694" s="1" t="str">
        <v>0- Port Costs</v>
      </c>
      <c r="BT694" s="1" t="str">
        <v>0- Port Value</v>
      </c>
    </row>
    <row r="695" spans="8:72" hidden="1" outlineLevel="1" x14ac:dyDescent="0.3">
      <c r="H695" s="1" t="str">
        <v>0 - BM Costs</v>
      </c>
      <c r="L695" s="1" t="str">
        <v>0 - BM Port</v>
      </c>
      <c r="N695" s="1" t="str">
        <v>0 - Port Assets</v>
      </c>
      <c r="BP695" s="1" t="str">
        <v>0- Port Costs</v>
      </c>
      <c r="BT695" s="1" t="str">
        <v>0- Port Value</v>
      </c>
    </row>
    <row r="696" spans="8:72" hidden="1" outlineLevel="1" x14ac:dyDescent="0.3">
      <c r="H696" s="1" t="str">
        <v>0 - BM Costs</v>
      </c>
      <c r="L696" s="1" t="str">
        <v>0 - BM Port</v>
      </c>
      <c r="N696" s="1" t="str">
        <v>0 - Port Assets</v>
      </c>
      <c r="BP696" s="1" t="str">
        <v>0- Port Costs</v>
      </c>
      <c r="BT696" s="1" t="str">
        <v>0- Port Value</v>
      </c>
    </row>
    <row r="697" spans="8:72" hidden="1" outlineLevel="1" x14ac:dyDescent="0.3">
      <c r="H697" s="1" t="str">
        <v>0 - BM Costs</v>
      </c>
      <c r="L697" s="1" t="str">
        <v>0 - BM Port</v>
      </c>
      <c r="N697" s="1" t="str">
        <v>0 - Port Assets</v>
      </c>
      <c r="BP697" s="1" t="str">
        <v>0- Port Costs</v>
      </c>
      <c r="BT697" s="1" t="str">
        <v>0- Port Value</v>
      </c>
    </row>
    <row r="698" spans="8:72" hidden="1" outlineLevel="1" x14ac:dyDescent="0.3">
      <c r="H698" s="1" t="str">
        <v>0 - BM Costs</v>
      </c>
      <c r="L698" s="1" t="str">
        <v>0 - BM Port</v>
      </c>
      <c r="N698" s="1" t="str">
        <v>0 - Port Assets</v>
      </c>
      <c r="BP698" s="1" t="str">
        <v>0- Port Costs</v>
      </c>
      <c r="BT698" s="1" t="str">
        <v>0- Port Value</v>
      </c>
    </row>
    <row r="699" spans="8:72" hidden="1" outlineLevel="1" x14ac:dyDescent="0.3">
      <c r="H699" s="1" t="str">
        <v>0 - BM Costs</v>
      </c>
      <c r="L699" s="1" t="str">
        <v>0 - BM Port</v>
      </c>
      <c r="N699" s="1" t="str">
        <v>0 - Port Assets</v>
      </c>
      <c r="BP699" s="1" t="str">
        <v>0- Port Costs</v>
      </c>
      <c r="BT699" s="1" t="str">
        <v>0- Port Value</v>
      </c>
    </row>
    <row r="700" spans="8:72" hidden="1" outlineLevel="1" x14ac:dyDescent="0.3">
      <c r="H700" s="1" t="str">
        <v>0 - BM Costs</v>
      </c>
      <c r="L700" s="1" t="str">
        <v>0 - BM Port</v>
      </c>
      <c r="N700" s="1" t="str">
        <v>0 - Port Assets</v>
      </c>
      <c r="BP700" s="1" t="str">
        <v>0- Port Costs</v>
      </c>
      <c r="BT700" s="1" t="str">
        <v>0- Port Value</v>
      </c>
    </row>
    <row r="701" spans="8:72" hidden="1" outlineLevel="1" x14ac:dyDescent="0.3">
      <c r="H701" s="1" t="str">
        <v>0 - BM Costs</v>
      </c>
      <c r="L701" s="1" t="str">
        <v>0 - BM Port</v>
      </c>
      <c r="N701" s="1" t="str">
        <v>0 - Port Assets</v>
      </c>
      <c r="BP701" s="1" t="str">
        <v>0- Port Costs</v>
      </c>
      <c r="BT701" s="1" t="str">
        <v>0- Port Value</v>
      </c>
    </row>
    <row r="702" spans="8:72" hidden="1" outlineLevel="1" x14ac:dyDescent="0.3">
      <c r="H702" s="1" t="str">
        <v>0 - BM Costs</v>
      </c>
      <c r="L702" s="1" t="str">
        <v>0 - BM Port</v>
      </c>
      <c r="N702" s="1" t="str">
        <v>0 - Port Assets</v>
      </c>
      <c r="BP702" s="1" t="str">
        <v>0- Port Costs</v>
      </c>
      <c r="BT702" s="1" t="str">
        <v>0- Port Value</v>
      </c>
    </row>
    <row r="703" spans="8:72" hidden="1" outlineLevel="1" x14ac:dyDescent="0.3">
      <c r="H703" s="1" t="str">
        <v>0 - BM Costs</v>
      </c>
      <c r="L703" s="1" t="str">
        <v>0 - BM Port</v>
      </c>
      <c r="N703" s="1" t="str">
        <v>0 - Port Assets</v>
      </c>
      <c r="BP703" s="1" t="str">
        <v>0- Port Costs</v>
      </c>
      <c r="BT703" s="1" t="str">
        <v>0- Port Value</v>
      </c>
    </row>
    <row r="704" spans="8:72" hidden="1" outlineLevel="1" x14ac:dyDescent="0.3">
      <c r="H704" s="1" t="str">
        <v>0 - BM Costs</v>
      </c>
      <c r="L704" s="1" t="str">
        <v>0 - BM Port</v>
      </c>
      <c r="N704" s="1" t="str">
        <v>0 - Port Assets</v>
      </c>
      <c r="BP704" s="1" t="str">
        <v>0- Port Costs</v>
      </c>
      <c r="BT704" s="1" t="str">
        <v>0- Port Value</v>
      </c>
    </row>
    <row r="705" spans="8:72" hidden="1" outlineLevel="1" x14ac:dyDescent="0.3">
      <c r="H705" s="1" t="str">
        <v>0 - BM Costs</v>
      </c>
      <c r="L705" s="1" t="str">
        <v>0 - BM Port</v>
      </c>
      <c r="N705" s="1" t="str">
        <v>0 - Port Assets</v>
      </c>
      <c r="BP705" s="1" t="str">
        <v>0- Port Costs</v>
      </c>
      <c r="BT705" s="1" t="str">
        <v>0- Port Value</v>
      </c>
    </row>
    <row r="706" spans="8:72" hidden="1" outlineLevel="1" x14ac:dyDescent="0.3">
      <c r="H706" s="1" t="str">
        <v>0 - BM Costs</v>
      </c>
      <c r="L706" s="1" t="str">
        <v>0 - BM Port</v>
      </c>
      <c r="N706" s="1" t="str">
        <v>0 - Port Assets</v>
      </c>
      <c r="BP706" s="1" t="str">
        <v>0- Port Costs</v>
      </c>
      <c r="BT706" s="1" t="str">
        <v>0- Port Value</v>
      </c>
    </row>
    <row r="707" spans="8:72" hidden="1" outlineLevel="1" x14ac:dyDescent="0.3">
      <c r="H707" s="1" t="str">
        <v>0 - BM Costs</v>
      </c>
      <c r="L707" s="1" t="str">
        <v>0 - BM Port</v>
      </c>
      <c r="N707" s="1" t="str">
        <v>0 - Port Assets</v>
      </c>
      <c r="BP707" s="1" t="str">
        <v>0- Port Costs</v>
      </c>
      <c r="BT707" s="1" t="str">
        <v>0- Port Value</v>
      </c>
    </row>
    <row r="708" spans="8:72" hidden="1" outlineLevel="1" x14ac:dyDescent="0.3">
      <c r="H708" s="1" t="str">
        <v>0 - BM Costs</v>
      </c>
      <c r="L708" s="1" t="str">
        <v>0 - BM Port</v>
      </c>
      <c r="N708" s="1" t="str">
        <v>0 - Port Assets</v>
      </c>
      <c r="BP708" s="1" t="str">
        <v>0- Port Costs</v>
      </c>
      <c r="BT708" s="1" t="str">
        <v>0- Port Value</v>
      </c>
    </row>
    <row r="709" spans="8:72" hidden="1" outlineLevel="1" x14ac:dyDescent="0.3">
      <c r="H709" s="1" t="str">
        <v>0 - BM Costs</v>
      </c>
      <c r="L709" s="1" t="str">
        <v>0 - BM Port</v>
      </c>
      <c r="N709" s="1" t="str">
        <v>0 - Port Assets</v>
      </c>
      <c r="BP709" s="1" t="str">
        <v>0- Port Costs</v>
      </c>
      <c r="BT709" s="1" t="str">
        <v>0- Port Value</v>
      </c>
    </row>
    <row r="710" spans="8:72" hidden="1" outlineLevel="1" x14ac:dyDescent="0.3">
      <c r="H710" s="1" t="str">
        <v>0 - BM Costs</v>
      </c>
      <c r="L710" s="1" t="str">
        <v>0 - BM Port</v>
      </c>
      <c r="N710" s="1" t="str">
        <v>0 - Port Assets</v>
      </c>
      <c r="BP710" s="1" t="str">
        <v>0- Port Costs</v>
      </c>
      <c r="BT710" s="1" t="str">
        <v>0- Port Value</v>
      </c>
    </row>
    <row r="711" spans="8:72" hidden="1" outlineLevel="1" x14ac:dyDescent="0.3">
      <c r="H711" s="1" t="str">
        <v>0 - BM Costs</v>
      </c>
      <c r="L711" s="1" t="str">
        <v>0 - BM Port</v>
      </c>
      <c r="N711" s="1" t="str">
        <v>0 - Port Assets</v>
      </c>
      <c r="BP711" s="1" t="str">
        <v>0- Port Costs</v>
      </c>
      <c r="BT711" s="1" t="str">
        <v>0- Port Value</v>
      </c>
    </row>
    <row r="712" spans="8:72" hidden="1" outlineLevel="1" x14ac:dyDescent="0.3">
      <c r="H712" s="1" t="str">
        <v>0 - BM Costs</v>
      </c>
      <c r="L712" s="1" t="str">
        <v>0 - BM Port</v>
      </c>
      <c r="N712" s="1" t="str">
        <v>0 - Port Assets</v>
      </c>
      <c r="BP712" s="1" t="str">
        <v>0- Port Costs</v>
      </c>
      <c r="BT712" s="1" t="str">
        <v>0- Port Value</v>
      </c>
    </row>
    <row r="713" spans="8:72" hidden="1" outlineLevel="1" x14ac:dyDescent="0.3">
      <c r="H713" s="1" t="str">
        <v>0 - BM Costs</v>
      </c>
      <c r="L713" s="1" t="str">
        <v>0 - BM Port</v>
      </c>
      <c r="N713" s="1" t="str">
        <v>0 - Port Assets</v>
      </c>
      <c r="BP713" s="1" t="str">
        <v>0- Port Costs</v>
      </c>
      <c r="BT713" s="1" t="str">
        <v>0- Port Value</v>
      </c>
    </row>
    <row r="714" spans="8:72" hidden="1" outlineLevel="1" x14ac:dyDescent="0.3">
      <c r="H714" s="1" t="str">
        <v>0 - BM Costs</v>
      </c>
      <c r="L714" s="1" t="str">
        <v>0 - BM Port</v>
      </c>
      <c r="N714" s="1" t="str">
        <v>0 - Port Assets</v>
      </c>
      <c r="BP714" s="1" t="str">
        <v>0- Port Costs</v>
      </c>
      <c r="BT714" s="1" t="str">
        <v>0- Port Value</v>
      </c>
    </row>
    <row r="715" spans="8:72" hidden="1" outlineLevel="1" x14ac:dyDescent="0.3">
      <c r="H715" s="1" t="str">
        <v>0 - BM Costs</v>
      </c>
      <c r="L715" s="1" t="str">
        <v>0 - BM Port</v>
      </c>
      <c r="N715" s="1" t="str">
        <v>0 - Port Assets</v>
      </c>
      <c r="BP715" s="1" t="str">
        <v>0- Port Costs</v>
      </c>
      <c r="BT715" s="1" t="str">
        <v>0- Port Value</v>
      </c>
    </row>
    <row r="716" spans="8:72" hidden="1" outlineLevel="1" x14ac:dyDescent="0.3">
      <c r="H716" s="1" t="str">
        <v>0 - BM Costs</v>
      </c>
      <c r="L716" s="1" t="str">
        <v>0 - BM Port</v>
      </c>
      <c r="N716" s="1" t="str">
        <v>0 - Port Assets</v>
      </c>
      <c r="BP716" s="1" t="str">
        <v>0- Port Costs</v>
      </c>
      <c r="BT716" s="1" t="str">
        <v>0- Port Value</v>
      </c>
    </row>
    <row r="717" spans="8:72" hidden="1" outlineLevel="1" x14ac:dyDescent="0.3">
      <c r="H717" s="1" t="str">
        <v>0 - BM Costs</v>
      </c>
      <c r="L717" s="1" t="str">
        <v>0 - BM Port</v>
      </c>
      <c r="N717" s="1" t="str">
        <v>0 - Port Assets</v>
      </c>
      <c r="BP717" s="1" t="str">
        <v>0- Port Costs</v>
      </c>
      <c r="BT717" s="1" t="str">
        <v>0- Port Value</v>
      </c>
    </row>
    <row r="718" spans="8:72" hidden="1" outlineLevel="1" x14ac:dyDescent="0.3">
      <c r="H718" s="1" t="str">
        <v>0 - BM Costs</v>
      </c>
      <c r="L718" s="1" t="str">
        <v>0 - BM Port</v>
      </c>
      <c r="N718" s="1" t="str">
        <v>0 - Port Assets</v>
      </c>
      <c r="BP718" s="1" t="str">
        <v>0- Port Costs</v>
      </c>
      <c r="BT718" s="1" t="str">
        <v>0- Port Value</v>
      </c>
    </row>
    <row r="719" spans="8:72" hidden="1" outlineLevel="1" x14ac:dyDescent="0.3">
      <c r="H719" s="1" t="str">
        <v>0 - BM Costs</v>
      </c>
      <c r="L719" s="1" t="str">
        <v>0 - BM Port</v>
      </c>
      <c r="N719" s="1" t="str">
        <v>0 - Port Assets</v>
      </c>
      <c r="BP719" s="1" t="str">
        <v>0- Port Costs</v>
      </c>
      <c r="BT719" s="1" t="str">
        <v>0- Port Value</v>
      </c>
    </row>
    <row r="720" spans="8:72" hidden="1" outlineLevel="1" x14ac:dyDescent="0.3">
      <c r="H720" s="1" t="str">
        <v>0 - BM Costs</v>
      </c>
      <c r="L720" s="1" t="str">
        <v>0 - BM Port</v>
      </c>
      <c r="N720" s="1" t="str">
        <v>0 - Port Assets</v>
      </c>
      <c r="BP720" s="1" t="str">
        <v>0- Port Costs</v>
      </c>
      <c r="BT720" s="1" t="str">
        <v>0- Port Value</v>
      </c>
    </row>
    <row r="721" spans="8:72" hidden="1" outlineLevel="1" x14ac:dyDescent="0.3">
      <c r="H721" s="1" t="str">
        <v>0 - BM Costs</v>
      </c>
      <c r="L721" s="1" t="str">
        <v>0 - BM Port</v>
      </c>
      <c r="N721" s="1" t="str">
        <v>0 - Port Assets</v>
      </c>
      <c r="BP721" s="1" t="str">
        <v>0- Port Costs</v>
      </c>
      <c r="BT721" s="1" t="str">
        <v>0- Port Value</v>
      </c>
    </row>
    <row r="722" spans="8:72" hidden="1" outlineLevel="1" x14ac:dyDescent="0.3">
      <c r="H722" s="1" t="str">
        <v>0 - BM Costs</v>
      </c>
      <c r="L722" s="1" t="str">
        <v>0 - BM Port</v>
      </c>
      <c r="N722" s="1" t="str">
        <v>0 - Port Assets</v>
      </c>
      <c r="BP722" s="1" t="str">
        <v>0- Port Costs</v>
      </c>
      <c r="BT722" s="1" t="str">
        <v>0- Port Value</v>
      </c>
    </row>
    <row r="723" spans="8:72" hidden="1" outlineLevel="1" x14ac:dyDescent="0.3">
      <c r="H723" s="1" t="str">
        <v>0 - BM Costs</v>
      </c>
      <c r="L723" s="1" t="str">
        <v>0 - BM Port</v>
      </c>
      <c r="N723" s="1" t="str">
        <v>0 - Port Assets</v>
      </c>
      <c r="BP723" s="1" t="str">
        <v>0- Port Costs</v>
      </c>
      <c r="BT723" s="1" t="str">
        <v>0- Port Value</v>
      </c>
    </row>
    <row r="724" spans="8:72" hidden="1" outlineLevel="1" x14ac:dyDescent="0.3">
      <c r="H724" s="1" t="str">
        <v>0 - BM Costs</v>
      </c>
      <c r="L724" s="1" t="str">
        <v>0 - BM Port</v>
      </c>
      <c r="N724" s="1" t="str">
        <v>0 - Port Assets</v>
      </c>
      <c r="BP724" s="1" t="str">
        <v>0- Port Costs</v>
      </c>
      <c r="BT724" s="1" t="str">
        <v>0- Port Value</v>
      </c>
    </row>
    <row r="725" spans="8:72" hidden="1" outlineLevel="1" x14ac:dyDescent="0.3">
      <c r="H725" s="1" t="str">
        <v>0 - BM Costs</v>
      </c>
      <c r="L725" s="1" t="str">
        <v>0 - BM Port</v>
      </c>
      <c r="N725" s="1" t="str">
        <v>0 - Port Assets</v>
      </c>
      <c r="BP725" s="1" t="str">
        <v>0- Port Costs</v>
      </c>
      <c r="BT725" s="1" t="str">
        <v>0- Port Value</v>
      </c>
    </row>
    <row r="726" spans="8:72" hidden="1" outlineLevel="1" x14ac:dyDescent="0.3">
      <c r="H726" s="1" t="str">
        <v>0 - BM Costs</v>
      </c>
      <c r="L726" s="1" t="str">
        <v>0 - BM Port</v>
      </c>
      <c r="N726" s="1" t="str">
        <v>0 - Port Assets</v>
      </c>
      <c r="BP726" s="1" t="str">
        <v>0- Port Costs</v>
      </c>
      <c r="BT726" s="1" t="str">
        <v>0- Port Value</v>
      </c>
    </row>
    <row r="727" spans="8:72" hidden="1" outlineLevel="1" x14ac:dyDescent="0.3">
      <c r="H727" s="1" t="str">
        <v>0 - BM Costs</v>
      </c>
      <c r="L727" s="1" t="str">
        <v>0 - BM Port</v>
      </c>
      <c r="N727" s="1" t="str">
        <v>0 - Port Assets</v>
      </c>
      <c r="BP727" s="1" t="str">
        <v>0- Port Costs</v>
      </c>
      <c r="BT727" s="1" t="str">
        <v>0- Port Value</v>
      </c>
    </row>
    <row r="728" spans="8:72" hidden="1" outlineLevel="1" x14ac:dyDescent="0.3">
      <c r="H728" s="1" t="str">
        <v>0 - BM Costs</v>
      </c>
      <c r="L728" s="1" t="str">
        <v>0 - BM Port</v>
      </c>
      <c r="N728" s="1" t="str">
        <v>0 - Port Assets</v>
      </c>
      <c r="BP728" s="1" t="str">
        <v>0- Port Costs</v>
      </c>
      <c r="BT728" s="1" t="str">
        <v>0- Port Value</v>
      </c>
    </row>
    <row r="729" spans="8:72" hidden="1" outlineLevel="1" x14ac:dyDescent="0.3">
      <c r="H729" s="1" t="str">
        <v>0 - BM Costs</v>
      </c>
      <c r="L729" s="1" t="str">
        <v>0 - BM Port</v>
      </c>
      <c r="N729" s="1" t="str">
        <v>0 - Port Assets</v>
      </c>
      <c r="BP729" s="1" t="str">
        <v>0- Port Costs</v>
      </c>
      <c r="BT729" s="1" t="str">
        <v>0- Port Value</v>
      </c>
    </row>
    <row r="730" spans="8:72" hidden="1" outlineLevel="1" x14ac:dyDescent="0.3">
      <c r="H730" s="1" t="str">
        <v>0 - BM Costs</v>
      </c>
      <c r="L730" s="1" t="str">
        <v>0 - BM Port</v>
      </c>
      <c r="N730" s="1" t="str">
        <v>0 - Port Assets</v>
      </c>
      <c r="BP730" s="1" t="str">
        <v>0- Port Costs</v>
      </c>
      <c r="BT730" s="1" t="str">
        <v>0- Port Value</v>
      </c>
    </row>
    <row r="731" spans="8:72" hidden="1" outlineLevel="1" x14ac:dyDescent="0.3">
      <c r="H731" s="1" t="str">
        <v>0 - BM Costs</v>
      </c>
      <c r="L731" s="1" t="str">
        <v>0 - BM Port</v>
      </c>
      <c r="N731" s="1" t="str">
        <v>0 - Port Assets</v>
      </c>
      <c r="BP731" s="1" t="str">
        <v>0- Port Costs</v>
      </c>
      <c r="BT731" s="1" t="str">
        <v>0- Port Value</v>
      </c>
    </row>
    <row r="732" spans="8:72" hidden="1" outlineLevel="1" x14ac:dyDescent="0.3">
      <c r="H732" s="1" t="str">
        <v>0 - BM Costs</v>
      </c>
      <c r="L732" s="1" t="str">
        <v>0 - BM Port</v>
      </c>
      <c r="N732" s="1" t="str">
        <v>0 - Port Assets</v>
      </c>
      <c r="BP732" s="1" t="str">
        <v>0- Port Costs</v>
      </c>
      <c r="BT732" s="1" t="str">
        <v>0- Port Value</v>
      </c>
    </row>
    <row r="733" spans="8:72" hidden="1" outlineLevel="1" x14ac:dyDescent="0.3">
      <c r="H733" s="1" t="str">
        <v>0 - BM Costs</v>
      </c>
      <c r="L733" s="1" t="str">
        <v>0 - BM Port</v>
      </c>
      <c r="N733" s="1" t="str">
        <v>0 - Port Assets</v>
      </c>
      <c r="BP733" s="1" t="str">
        <v>0- Port Costs</v>
      </c>
      <c r="BT733" s="1" t="str">
        <v>0- Port Value</v>
      </c>
    </row>
    <row r="734" spans="8:72" hidden="1" outlineLevel="1" x14ac:dyDescent="0.3">
      <c r="H734" s="1" t="str">
        <v>0 - BM Costs</v>
      </c>
      <c r="L734" s="1" t="str">
        <v>0 - BM Port</v>
      </c>
      <c r="N734" s="1" t="str">
        <v>0 - Port Assets</v>
      </c>
      <c r="BP734" s="1" t="str">
        <v>0- Port Costs</v>
      </c>
      <c r="BT734" s="1" t="str">
        <v>0- Port Value</v>
      </c>
    </row>
    <row r="735" spans="8:72" hidden="1" outlineLevel="1" x14ac:dyDescent="0.3">
      <c r="H735" s="1" t="str">
        <v>0 - BM Costs</v>
      </c>
      <c r="L735" s="1" t="str">
        <v>0 - BM Port</v>
      </c>
      <c r="N735" s="1" t="str">
        <v>0 - Port Assets</v>
      </c>
      <c r="BP735" s="1" t="str">
        <v>0- Port Costs</v>
      </c>
      <c r="BT735" s="1" t="str">
        <v>0- Port Value</v>
      </c>
    </row>
    <row r="736" spans="8:72" hidden="1" outlineLevel="1" x14ac:dyDescent="0.3">
      <c r="H736" s="1" t="str">
        <v>0 - BM Costs</v>
      </c>
      <c r="L736" s="1" t="str">
        <v>0 - BM Port</v>
      </c>
      <c r="N736" s="1" t="str">
        <v>0 - Port Assets</v>
      </c>
      <c r="BP736" s="1" t="str">
        <v>0- Port Costs</v>
      </c>
      <c r="BT736" s="1" t="str">
        <v>0- Port Value</v>
      </c>
    </row>
    <row r="737" spans="8:72" hidden="1" outlineLevel="1" x14ac:dyDescent="0.3">
      <c r="H737" s="1" t="str">
        <v>0 - BM Costs</v>
      </c>
      <c r="L737" s="1" t="str">
        <v>0 - BM Port</v>
      </c>
      <c r="N737" s="1" t="str">
        <v>0 - Port Assets</v>
      </c>
      <c r="BP737" s="1" t="str">
        <v>0- Port Costs</v>
      </c>
      <c r="BT737" s="1" t="str">
        <v>0- Port Value</v>
      </c>
    </row>
    <row r="738" spans="8:72" hidden="1" outlineLevel="1" x14ac:dyDescent="0.3">
      <c r="H738" s="1" t="str">
        <v>0 - BM Costs</v>
      </c>
      <c r="L738" s="1" t="str">
        <v>0 - BM Port</v>
      </c>
      <c r="N738" s="1" t="str">
        <v>0 - Port Assets</v>
      </c>
      <c r="BP738" s="1" t="str">
        <v>0- Port Costs</v>
      </c>
      <c r="BT738" s="1" t="str">
        <v>0- Port Value</v>
      </c>
    </row>
    <row r="739" spans="8:72" hidden="1" outlineLevel="1" x14ac:dyDescent="0.3">
      <c r="H739" s="1" t="str">
        <v>0 - BM Costs</v>
      </c>
      <c r="L739" s="1" t="str">
        <v>0 - BM Port</v>
      </c>
      <c r="N739" s="1" t="str">
        <v>0 - Port Assets</v>
      </c>
      <c r="BP739" s="1" t="str">
        <v>0- Port Costs</v>
      </c>
      <c r="BT739" s="1" t="str">
        <v>0- Port Value</v>
      </c>
    </row>
    <row r="740" spans="8:72" hidden="1" outlineLevel="1" x14ac:dyDescent="0.3">
      <c r="H740" s="1" t="str">
        <v>0 - BM Costs</v>
      </c>
      <c r="L740" s="1" t="str">
        <v>0 - BM Port</v>
      </c>
      <c r="N740" s="1" t="str">
        <v>0 - Port Assets</v>
      </c>
      <c r="BP740" s="1" t="str">
        <v>0- Port Costs</v>
      </c>
      <c r="BT740" s="1" t="str">
        <v>0- Port Value</v>
      </c>
    </row>
    <row r="741" spans="8:72" hidden="1" outlineLevel="1" x14ac:dyDescent="0.3">
      <c r="H741" s="1" t="str">
        <v>0 - BM Costs</v>
      </c>
      <c r="L741" s="1" t="str">
        <v>0 - BM Port</v>
      </c>
      <c r="N741" s="1" t="str">
        <v>0 - Port Assets</v>
      </c>
      <c r="BP741" s="1" t="str">
        <v>0- Port Costs</v>
      </c>
      <c r="BT741" s="1" t="str">
        <v>0- Port Value</v>
      </c>
    </row>
    <row r="742" spans="8:72" hidden="1" outlineLevel="1" x14ac:dyDescent="0.3">
      <c r="H742" s="1" t="str">
        <v>0 - BM Costs</v>
      </c>
      <c r="L742" s="1" t="str">
        <v>0 - BM Port</v>
      </c>
      <c r="N742" s="1" t="str">
        <v>0 - Port Assets</v>
      </c>
      <c r="BP742" s="1" t="str">
        <v>0- Port Costs</v>
      </c>
      <c r="BT742" s="1" t="str">
        <v>0- Port Value</v>
      </c>
    </row>
    <row r="743" spans="8:72" hidden="1" outlineLevel="1" x14ac:dyDescent="0.3">
      <c r="H743" s="1" t="str">
        <v>0 - BM Costs</v>
      </c>
      <c r="L743" s="1" t="str">
        <v>0 - BM Port</v>
      </c>
      <c r="N743" s="1" t="str">
        <v>0 - Port Assets</v>
      </c>
      <c r="BP743" s="1" t="str">
        <v>0- Port Costs</v>
      </c>
      <c r="BT743" s="1" t="str">
        <v>0- Port Value</v>
      </c>
    </row>
    <row r="744" spans="8:72" hidden="1" outlineLevel="1" x14ac:dyDescent="0.3">
      <c r="H744" s="1" t="str">
        <v>0 - BM Costs</v>
      </c>
      <c r="L744" s="1" t="str">
        <v>0 - BM Port</v>
      </c>
      <c r="N744" s="1" t="str">
        <v>0 - Port Assets</v>
      </c>
      <c r="BP744" s="1" t="str">
        <v>0- Port Costs</v>
      </c>
      <c r="BT744" s="1" t="str">
        <v>0- Port Value</v>
      </c>
    </row>
    <row r="745" spans="8:72" hidden="1" outlineLevel="1" x14ac:dyDescent="0.3">
      <c r="H745" s="1" t="str">
        <v>0 - BM Costs</v>
      </c>
      <c r="L745" s="1" t="str">
        <v>0 - BM Port</v>
      </c>
      <c r="N745" s="1" t="str">
        <v>0 - Port Assets</v>
      </c>
      <c r="BP745" s="1" t="str">
        <v>0- Port Costs</v>
      </c>
      <c r="BT745" s="1" t="str">
        <v>0- Port Value</v>
      </c>
    </row>
    <row r="746" spans="8:72" hidden="1" outlineLevel="1" x14ac:dyDescent="0.3">
      <c r="H746" s="1" t="str">
        <v>0 - BM Costs</v>
      </c>
      <c r="L746" s="1" t="str">
        <v>0 - BM Port</v>
      </c>
      <c r="N746" s="1" t="str">
        <v>0 - Port Assets</v>
      </c>
      <c r="BP746" s="1" t="str">
        <v>0- Port Costs</v>
      </c>
      <c r="BT746" s="1" t="str">
        <v>0- Port Value</v>
      </c>
    </row>
    <row r="747" spans="8:72" hidden="1" outlineLevel="1" x14ac:dyDescent="0.3">
      <c r="H747" s="1" t="str">
        <v>0 - BM Costs</v>
      </c>
      <c r="L747" s="1" t="str">
        <v>0 - BM Port</v>
      </c>
      <c r="N747" s="1" t="str">
        <v>0 - Port Assets</v>
      </c>
      <c r="BP747" s="1" t="str">
        <v>0- Port Costs</v>
      </c>
      <c r="BT747" s="1" t="str">
        <v>0- Port Value</v>
      </c>
    </row>
    <row r="748" spans="8:72" hidden="1" outlineLevel="1" x14ac:dyDescent="0.3">
      <c r="H748" s="1" t="str">
        <v>0 - BM Costs</v>
      </c>
      <c r="L748" s="1" t="str">
        <v>0 - BM Port</v>
      </c>
      <c r="N748" s="1" t="str">
        <v>0 - Port Assets</v>
      </c>
      <c r="BP748" s="1" t="str">
        <v>0- Port Costs</v>
      </c>
      <c r="BT748" s="1" t="str">
        <v>0- Port Value</v>
      </c>
    </row>
    <row r="749" spans="8:72" hidden="1" outlineLevel="1" x14ac:dyDescent="0.3">
      <c r="H749" s="1" t="str">
        <v>0 - BM Costs</v>
      </c>
      <c r="L749" s="1" t="str">
        <v>0 - BM Port</v>
      </c>
      <c r="N749" s="1" t="str">
        <v>0 - Port Assets</v>
      </c>
      <c r="BP749" s="1" t="str">
        <v>0- Port Costs</v>
      </c>
      <c r="BT749" s="1" t="str">
        <v>0- Port Value</v>
      </c>
    </row>
    <row r="750" spans="8:72" hidden="1" outlineLevel="1" x14ac:dyDescent="0.3">
      <c r="H750" s="1" t="str">
        <v>0 - BM Costs</v>
      </c>
      <c r="L750" s="1" t="str">
        <v>0 - BM Port</v>
      </c>
      <c r="N750" s="1" t="str">
        <v>0 - Port Assets</v>
      </c>
      <c r="BP750" s="1" t="str">
        <v>0- Port Costs</v>
      </c>
      <c r="BT750" s="1" t="str">
        <v>0- Port Value</v>
      </c>
    </row>
    <row r="751" spans="8:72" hidden="1" outlineLevel="1" x14ac:dyDescent="0.3">
      <c r="H751" s="1" t="str">
        <v>0 - BM Costs</v>
      </c>
      <c r="L751" s="1" t="str">
        <v>0 - BM Port</v>
      </c>
      <c r="N751" s="1" t="str">
        <v>0 - Port Assets</v>
      </c>
      <c r="BP751" s="1" t="str">
        <v>0- Port Costs</v>
      </c>
      <c r="BT751" s="1" t="str">
        <v>0- Port Value</v>
      </c>
    </row>
    <row r="752" spans="8:72" hidden="1" outlineLevel="1" x14ac:dyDescent="0.3">
      <c r="H752" s="1" t="str">
        <v>0 - BM Costs</v>
      </c>
      <c r="L752" s="1" t="str">
        <v>0 - BM Port</v>
      </c>
      <c r="N752" s="1" t="str">
        <v>0 - Port Assets</v>
      </c>
      <c r="BP752" s="1" t="str">
        <v>0- Port Costs</v>
      </c>
      <c r="BT752" s="1" t="str">
        <v>0- Port Value</v>
      </c>
    </row>
    <row r="753" spans="8:72" hidden="1" outlineLevel="1" x14ac:dyDescent="0.3">
      <c r="H753" s="1" t="str">
        <v>0 - BM Costs</v>
      </c>
      <c r="L753" s="1" t="str">
        <v>0 - BM Port</v>
      </c>
      <c r="N753" s="1" t="str">
        <v>0 - Port Assets</v>
      </c>
      <c r="BP753" s="1" t="str">
        <v>0- Port Costs</v>
      </c>
      <c r="BT753" s="1" t="str">
        <v>0- Port Value</v>
      </c>
    </row>
    <row r="754" spans="8:72" hidden="1" outlineLevel="1" x14ac:dyDescent="0.3">
      <c r="H754" s="1" t="str">
        <v>0 - BM Costs</v>
      </c>
      <c r="L754" s="1" t="str">
        <v>0 - BM Port</v>
      </c>
      <c r="N754" s="1" t="str">
        <v>0 - Port Assets</v>
      </c>
      <c r="BP754" s="1" t="str">
        <v>0- Port Costs</v>
      </c>
      <c r="BT754" s="1" t="str">
        <v>0- Port Value</v>
      </c>
    </row>
    <row r="755" spans="8:72" hidden="1" outlineLevel="1" x14ac:dyDescent="0.3">
      <c r="H755" s="1" t="str">
        <v>0 - BM Costs</v>
      </c>
      <c r="L755" s="1" t="str">
        <v>0 - BM Port</v>
      </c>
      <c r="N755" s="1" t="str">
        <v>0 - Port Assets</v>
      </c>
      <c r="BP755" s="1" t="str">
        <v>0- Port Costs</v>
      </c>
      <c r="BT755" s="1" t="str">
        <v>0- Port Value</v>
      </c>
    </row>
    <row r="756" spans="8:72" hidden="1" outlineLevel="1" x14ac:dyDescent="0.3">
      <c r="H756" s="1" t="str">
        <v>0 - BM Costs</v>
      </c>
      <c r="L756" s="1" t="str">
        <v>0 - BM Port</v>
      </c>
      <c r="N756" s="1" t="str">
        <v>0 - Port Assets</v>
      </c>
      <c r="BP756" s="1" t="str">
        <v>0- Port Costs</v>
      </c>
      <c r="BT756" s="1" t="str">
        <v>0- Port Value</v>
      </c>
    </row>
    <row r="757" spans="8:72" hidden="1" outlineLevel="1" x14ac:dyDescent="0.3">
      <c r="H757" s="1" t="str">
        <v>0 - BM Costs</v>
      </c>
      <c r="L757" s="1" t="str">
        <v>0 - BM Port</v>
      </c>
      <c r="N757" s="1" t="str">
        <v>0 - Port Assets</v>
      </c>
      <c r="BP757" s="1" t="str">
        <v>0- Port Costs</v>
      </c>
      <c r="BT757" s="1" t="str">
        <v>0- Port Value</v>
      </c>
    </row>
    <row r="758" spans="8:72" hidden="1" outlineLevel="1" x14ac:dyDescent="0.3">
      <c r="H758" s="1" t="str">
        <v>0 - BM Costs</v>
      </c>
      <c r="L758" s="1" t="str">
        <v>0 - BM Port</v>
      </c>
      <c r="N758" s="1" t="str">
        <v>0 - Port Assets</v>
      </c>
      <c r="BP758" s="1" t="str">
        <v>0- Port Costs</v>
      </c>
      <c r="BT758" s="1" t="str">
        <v>0- Port Value</v>
      </c>
    </row>
    <row r="759" spans="8:72" hidden="1" outlineLevel="1" x14ac:dyDescent="0.3">
      <c r="H759" s="1" t="str">
        <v>0 - BM Costs</v>
      </c>
      <c r="L759" s="1" t="str">
        <v>0 - BM Port</v>
      </c>
      <c r="N759" s="1" t="str">
        <v>0 - Port Assets</v>
      </c>
      <c r="BP759" s="1" t="str">
        <v>0- Port Costs</v>
      </c>
      <c r="BT759" s="1" t="str">
        <v>0- Port Value</v>
      </c>
    </row>
    <row r="760" spans="8:72" hidden="1" outlineLevel="1" x14ac:dyDescent="0.3">
      <c r="H760" s="1" t="str">
        <v>0 - BM Costs</v>
      </c>
      <c r="L760" s="1" t="str">
        <v>0 - BM Port</v>
      </c>
      <c r="N760" s="1" t="str">
        <v>0 - Port Assets</v>
      </c>
      <c r="BP760" s="1" t="str">
        <v>0- Port Costs</v>
      </c>
      <c r="BT760" s="1" t="str">
        <v>0- Port Value</v>
      </c>
    </row>
    <row r="761" spans="8:72" hidden="1" outlineLevel="1" x14ac:dyDescent="0.3">
      <c r="H761" s="1" t="str">
        <v>0 - BM Costs</v>
      </c>
      <c r="L761" s="1" t="str">
        <v>0 - BM Port</v>
      </c>
      <c r="N761" s="1" t="str">
        <v>0 - Port Assets</v>
      </c>
      <c r="BP761" s="1" t="str">
        <v>0- Port Costs</v>
      </c>
      <c r="BT761" s="1" t="str">
        <v>0- Port Value</v>
      </c>
    </row>
    <row r="762" spans="8:72" hidden="1" outlineLevel="1" x14ac:dyDescent="0.3">
      <c r="H762" s="1" t="str">
        <v>0 - BM Costs</v>
      </c>
      <c r="L762" s="1" t="str">
        <v>0 - BM Port</v>
      </c>
      <c r="N762" s="1" t="str">
        <v>0 - Port Assets</v>
      </c>
      <c r="BP762" s="1" t="str">
        <v>0- Port Costs</v>
      </c>
      <c r="BT762" s="1" t="str">
        <v>0- Port Value</v>
      </c>
    </row>
    <row r="763" spans="8:72" hidden="1" outlineLevel="1" x14ac:dyDescent="0.3">
      <c r="H763" s="1" t="str">
        <v>0 - BM Costs</v>
      </c>
      <c r="L763" s="1" t="str">
        <v>0 - BM Port</v>
      </c>
      <c r="N763" s="1" t="str">
        <v>0 - Port Assets</v>
      </c>
      <c r="BP763" s="1" t="str">
        <v>0- Port Costs</v>
      </c>
      <c r="BT763" s="1" t="str">
        <v>0- Port Value</v>
      </c>
    </row>
    <row r="764" spans="8:72" hidden="1" outlineLevel="1" x14ac:dyDescent="0.3">
      <c r="H764" s="1" t="str">
        <v>0 - BM Costs</v>
      </c>
      <c r="L764" s="1" t="str">
        <v>0 - BM Port</v>
      </c>
      <c r="N764" s="1" t="str">
        <v>0 - Port Assets</v>
      </c>
      <c r="BP764" s="1" t="str">
        <v>0- Port Costs</v>
      </c>
      <c r="BT764" s="1" t="str">
        <v>0- Port Value</v>
      </c>
    </row>
    <row r="765" spans="8:72" hidden="1" outlineLevel="1" x14ac:dyDescent="0.3">
      <c r="H765" s="1" t="str">
        <v>0 - BM Costs</v>
      </c>
      <c r="L765" s="1" t="str">
        <v>0 - BM Port</v>
      </c>
      <c r="N765" s="1" t="str">
        <v>0 - Port Assets</v>
      </c>
      <c r="BP765" s="1" t="str">
        <v>0- Port Costs</v>
      </c>
      <c r="BT765" s="1" t="str">
        <v>0- Port Value</v>
      </c>
    </row>
    <row r="766" spans="8:72" hidden="1" outlineLevel="1" x14ac:dyDescent="0.3">
      <c r="H766" s="1" t="str">
        <v>0 - BM Costs</v>
      </c>
      <c r="L766" s="1" t="str">
        <v>0 - BM Port</v>
      </c>
      <c r="N766" s="1" t="str">
        <v>0 - Port Assets</v>
      </c>
      <c r="BP766" s="1" t="str">
        <v>0- Port Costs</v>
      </c>
      <c r="BT766" s="1" t="str">
        <v>0- Port Value</v>
      </c>
    </row>
    <row r="767" spans="8:72" hidden="1" outlineLevel="1" x14ac:dyDescent="0.3">
      <c r="H767" s="1" t="str">
        <v>0 - BM Costs</v>
      </c>
      <c r="L767" s="1" t="str">
        <v>0 - BM Port</v>
      </c>
      <c r="N767" s="1" t="str">
        <v>0 - Port Assets</v>
      </c>
      <c r="BP767" s="1" t="str">
        <v>0- Port Costs</v>
      </c>
      <c r="BT767" s="1" t="str">
        <v>0- Port Value</v>
      </c>
    </row>
    <row r="768" spans="8:72" hidden="1" outlineLevel="1" x14ac:dyDescent="0.3">
      <c r="H768" s="1" t="str">
        <v>0 - BM Costs</v>
      </c>
      <c r="L768" s="1" t="str">
        <v>0 - BM Port</v>
      </c>
      <c r="N768" s="1" t="str">
        <v>0 - Port Assets</v>
      </c>
      <c r="BP768" s="1" t="str">
        <v>0- Port Costs</v>
      </c>
      <c r="BT768" s="1" t="str">
        <v>0- Port Value</v>
      </c>
    </row>
    <row r="769" spans="8:72" hidden="1" outlineLevel="1" x14ac:dyDescent="0.3">
      <c r="H769" s="1" t="str">
        <v>0 - BM Costs</v>
      </c>
      <c r="L769" s="1" t="str">
        <v>0 - BM Port</v>
      </c>
      <c r="N769" s="1" t="str">
        <v>0 - Port Assets</v>
      </c>
      <c r="BP769" s="1" t="str">
        <v>0- Port Costs</v>
      </c>
      <c r="BT769" s="1" t="str">
        <v>0- Port Value</v>
      </c>
    </row>
    <row r="770" spans="8:72" hidden="1" outlineLevel="1" x14ac:dyDescent="0.3">
      <c r="H770" s="1" t="str">
        <v>0 - BM Costs</v>
      </c>
      <c r="L770" s="1" t="str">
        <v>0 - BM Port</v>
      </c>
      <c r="N770" s="1" t="str">
        <v>0 - Port Assets</v>
      </c>
      <c r="BP770" s="1" t="str">
        <v>0- Port Costs</v>
      </c>
      <c r="BT770" s="1" t="str">
        <v>0- Port Value</v>
      </c>
    </row>
    <row r="771" spans="8:72" hidden="1" outlineLevel="1" x14ac:dyDescent="0.3">
      <c r="H771" s="1" t="str">
        <v>0 - BM Costs</v>
      </c>
      <c r="L771" s="1" t="str">
        <v>0 - BM Port</v>
      </c>
      <c r="N771" s="1" t="str">
        <v>0 - Port Assets</v>
      </c>
      <c r="BP771" s="1" t="str">
        <v>0- Port Costs</v>
      </c>
      <c r="BT771" s="1" t="str">
        <v>0- Port Value</v>
      </c>
    </row>
    <row r="772" spans="8:72" hidden="1" outlineLevel="1" x14ac:dyDescent="0.3">
      <c r="H772" s="1" t="str">
        <v>0 - BM Costs</v>
      </c>
      <c r="L772" s="1" t="str">
        <v>0 - BM Port</v>
      </c>
      <c r="N772" s="1" t="str">
        <v>0 - Port Assets</v>
      </c>
      <c r="BP772" s="1" t="str">
        <v>0- Port Costs</v>
      </c>
      <c r="BT772" s="1" t="str">
        <v>0- Port Value</v>
      </c>
    </row>
    <row r="773" spans="8:72" hidden="1" outlineLevel="1" x14ac:dyDescent="0.3">
      <c r="H773" s="1" t="str">
        <v>0 - BM Costs</v>
      </c>
      <c r="L773" s="1" t="str">
        <v>0 - BM Port</v>
      </c>
      <c r="N773" s="1" t="str">
        <v>0 - Port Assets</v>
      </c>
      <c r="BP773" s="1" t="str">
        <v>0- Port Costs</v>
      </c>
      <c r="BT773" s="1" t="str">
        <v>0- Port Value</v>
      </c>
    </row>
    <row r="774" spans="8:72" hidden="1" outlineLevel="1" x14ac:dyDescent="0.3">
      <c r="H774" s="1" t="str">
        <v>0 - BM Costs</v>
      </c>
      <c r="L774" s="1" t="str">
        <v>0 - BM Port</v>
      </c>
      <c r="N774" s="1" t="str">
        <v>0 - Port Assets</v>
      </c>
      <c r="BP774" s="1" t="str">
        <v>0- Port Costs</v>
      </c>
      <c r="BT774" s="1" t="str">
        <v>0- Port Value</v>
      </c>
    </row>
    <row r="775" spans="8:72" hidden="1" outlineLevel="1" x14ac:dyDescent="0.3">
      <c r="H775" s="1" t="str">
        <v>0 - BM Costs</v>
      </c>
      <c r="L775" s="1" t="str">
        <v>0 - BM Port</v>
      </c>
      <c r="N775" s="1" t="str">
        <v>0 - Port Assets</v>
      </c>
      <c r="BP775" s="1" t="str">
        <v>0- Port Costs</v>
      </c>
      <c r="BT775" s="1" t="str">
        <v>0- Port Value</v>
      </c>
    </row>
    <row r="776" spans="8:72" hidden="1" outlineLevel="1" x14ac:dyDescent="0.3">
      <c r="H776" s="1" t="str">
        <v>0 - BM Costs</v>
      </c>
      <c r="L776" s="1" t="str">
        <v>0 - BM Port</v>
      </c>
      <c r="N776" s="1" t="str">
        <v>0 - Port Assets</v>
      </c>
      <c r="BP776" s="1" t="str">
        <v>0- Port Costs</v>
      </c>
      <c r="BT776" s="1" t="str">
        <v>0- Port Value</v>
      </c>
    </row>
    <row r="777" spans="8:72" hidden="1" outlineLevel="1" x14ac:dyDescent="0.3">
      <c r="H777" s="1" t="str">
        <v>0 - BM Costs</v>
      </c>
      <c r="L777" s="1" t="str">
        <v>0 - BM Port</v>
      </c>
      <c r="N777" s="1" t="str">
        <v>0 - Port Assets</v>
      </c>
      <c r="BP777" s="1" t="str">
        <v>0- Port Costs</v>
      </c>
      <c r="BT777" s="1" t="str">
        <v>0- Port Value</v>
      </c>
    </row>
    <row r="778" spans="8:72" hidden="1" outlineLevel="1" x14ac:dyDescent="0.3">
      <c r="H778" s="1" t="str">
        <v>0 - BM Costs</v>
      </c>
      <c r="L778" s="1" t="str">
        <v>0 - BM Port</v>
      </c>
      <c r="N778" s="1" t="str">
        <v>0 - Port Assets</v>
      </c>
      <c r="BP778" s="1" t="str">
        <v>0- Port Costs</v>
      </c>
      <c r="BT778" s="1" t="str">
        <v>0- Port Value</v>
      </c>
    </row>
    <row r="779" spans="8:72" hidden="1" outlineLevel="1" x14ac:dyDescent="0.3">
      <c r="H779" s="1" t="str">
        <v>0 - BM Costs</v>
      </c>
      <c r="L779" s="1" t="str">
        <v>0 - BM Port</v>
      </c>
      <c r="N779" s="1" t="str">
        <v>0 - Port Assets</v>
      </c>
      <c r="BP779" s="1" t="str">
        <v>0- Port Costs</v>
      </c>
      <c r="BT779" s="1" t="str">
        <v>0- Port Value</v>
      </c>
    </row>
    <row r="780" spans="8:72" hidden="1" outlineLevel="1" x14ac:dyDescent="0.3">
      <c r="H780" s="1" t="str">
        <v>0 - BM Costs</v>
      </c>
      <c r="L780" s="1" t="str">
        <v>0 - BM Port</v>
      </c>
      <c r="N780" s="1" t="str">
        <v>0 - Port Assets</v>
      </c>
      <c r="BP780" s="1" t="str">
        <v>0- Port Costs</v>
      </c>
      <c r="BT780" s="1" t="str">
        <v>0- Port Value</v>
      </c>
    </row>
    <row r="781" spans="8:72" hidden="1" outlineLevel="1" x14ac:dyDescent="0.3">
      <c r="H781" s="1" t="str">
        <v>0 - BM Costs</v>
      </c>
      <c r="L781" s="1" t="str">
        <v>0 - BM Port</v>
      </c>
      <c r="N781" s="1" t="str">
        <v>0 - Port Assets</v>
      </c>
      <c r="BP781" s="1" t="str">
        <v>0- Port Costs</v>
      </c>
      <c r="BT781" s="1" t="str">
        <v>0- Port Value</v>
      </c>
    </row>
    <row r="782" spans="8:72" hidden="1" outlineLevel="1" x14ac:dyDescent="0.3">
      <c r="H782" s="1" t="str">
        <v>0 - BM Costs</v>
      </c>
      <c r="L782" s="1" t="str">
        <v>0 - BM Port</v>
      </c>
      <c r="N782" s="1" t="str">
        <v>0 - Port Assets</v>
      </c>
      <c r="BP782" s="1" t="str">
        <v>0- Port Costs</v>
      </c>
      <c r="BT782" s="1" t="str">
        <v>0- Port Value</v>
      </c>
    </row>
    <row r="783" spans="8:72" hidden="1" outlineLevel="1" x14ac:dyDescent="0.3">
      <c r="H783" s="1" t="str">
        <v>0 - BM Costs</v>
      </c>
      <c r="L783" s="1" t="str">
        <v>0 - BM Port</v>
      </c>
      <c r="N783" s="1" t="str">
        <v>0 - Port Assets</v>
      </c>
      <c r="BP783" s="1" t="str">
        <v>0- Port Costs</v>
      </c>
      <c r="BT783" s="1" t="str">
        <v>0- Port Value</v>
      </c>
    </row>
    <row r="784" spans="8:72" hidden="1" outlineLevel="1" x14ac:dyDescent="0.3">
      <c r="H784" s="1" t="str">
        <v>0 - BM Costs</v>
      </c>
      <c r="L784" s="1" t="str">
        <v>0 - BM Port</v>
      </c>
      <c r="N784" s="1" t="str">
        <v>0 - Port Assets</v>
      </c>
      <c r="BP784" s="1" t="str">
        <v>0- Port Costs</v>
      </c>
      <c r="BT784" s="1" t="str">
        <v>0- Port Value</v>
      </c>
    </row>
    <row r="785" spans="8:72" hidden="1" outlineLevel="1" x14ac:dyDescent="0.3">
      <c r="H785" s="1" t="str">
        <v>0 - BM Costs</v>
      </c>
      <c r="L785" s="1" t="str">
        <v>0 - BM Port</v>
      </c>
      <c r="N785" s="1" t="str">
        <v>0 - Port Assets</v>
      </c>
      <c r="BP785" s="1" t="str">
        <v>0- Port Costs</v>
      </c>
      <c r="BT785" s="1" t="str">
        <v>0- Port Value</v>
      </c>
    </row>
    <row r="786" spans="8:72" hidden="1" outlineLevel="1" x14ac:dyDescent="0.3">
      <c r="H786" s="1" t="str">
        <v>0 - BM Costs</v>
      </c>
      <c r="L786" s="1" t="str">
        <v>0 - BM Port</v>
      </c>
      <c r="N786" s="1" t="str">
        <v>0 - Port Assets</v>
      </c>
      <c r="BP786" s="1" t="str">
        <v>0- Port Costs</v>
      </c>
      <c r="BT786" s="1" t="str">
        <v>0- Port Value</v>
      </c>
    </row>
    <row r="787" spans="8:72" hidden="1" outlineLevel="1" x14ac:dyDescent="0.3">
      <c r="H787" s="1" t="str">
        <v>0 - BM Costs</v>
      </c>
      <c r="L787" s="1" t="str">
        <v>0 - BM Port</v>
      </c>
      <c r="N787" s="1" t="str">
        <v>0 - Port Assets</v>
      </c>
      <c r="BP787" s="1" t="str">
        <v>0- Port Costs</v>
      </c>
      <c r="BT787" s="1" t="str">
        <v>0- Port Value</v>
      </c>
    </row>
    <row r="788" spans="8:72" hidden="1" outlineLevel="1" x14ac:dyDescent="0.3">
      <c r="H788" s="1" t="str">
        <v>0 - BM Costs</v>
      </c>
      <c r="L788" s="1" t="str">
        <v>0 - BM Port</v>
      </c>
      <c r="N788" s="1" t="str">
        <v>0 - Port Assets</v>
      </c>
      <c r="BP788" s="1" t="str">
        <v>0- Port Costs</v>
      </c>
      <c r="BT788" s="1" t="str">
        <v>0- Port Value</v>
      </c>
    </row>
    <row r="789" spans="8:72" hidden="1" outlineLevel="1" x14ac:dyDescent="0.3">
      <c r="H789" s="1" t="str">
        <v>0 - BM Costs</v>
      </c>
      <c r="L789" s="1" t="str">
        <v>0 - BM Port</v>
      </c>
      <c r="N789" s="1" t="str">
        <v>0 - Port Assets</v>
      </c>
      <c r="BP789" s="1" t="str">
        <v>0- Port Costs</v>
      </c>
      <c r="BT789" s="1" t="str">
        <v>0- Port Value</v>
      </c>
    </row>
    <row r="790" spans="8:72" hidden="1" outlineLevel="1" x14ac:dyDescent="0.3">
      <c r="H790" s="1" t="str">
        <v>0 - BM Costs</v>
      </c>
      <c r="L790" s="1" t="str">
        <v>0 - BM Port</v>
      </c>
      <c r="N790" s="1" t="str">
        <v>0 - Port Assets</v>
      </c>
      <c r="BP790" s="1" t="str">
        <v>0- Port Costs</v>
      </c>
      <c r="BT790" s="1" t="str">
        <v>0- Port Value</v>
      </c>
    </row>
    <row r="791" spans="8:72" hidden="1" outlineLevel="1" x14ac:dyDescent="0.3">
      <c r="H791" s="1" t="str">
        <v>0 - BM Costs</v>
      </c>
      <c r="L791" s="1" t="str">
        <v>0 - BM Port</v>
      </c>
      <c r="N791" s="1" t="str">
        <v>0 - Port Assets</v>
      </c>
      <c r="BP791" s="1" t="str">
        <v>0- Port Costs</v>
      </c>
      <c r="BT791" s="1" t="str">
        <v>0- Port Value</v>
      </c>
    </row>
    <row r="792" spans="8:72" hidden="1" outlineLevel="1" x14ac:dyDescent="0.3">
      <c r="H792" s="1" t="str">
        <v>0 - BM Costs</v>
      </c>
      <c r="L792" s="1" t="str">
        <v>0 - BM Port</v>
      </c>
      <c r="N792" s="1" t="str">
        <v>0 - Port Assets</v>
      </c>
      <c r="BP792" s="1" t="str">
        <v>0- Port Costs</v>
      </c>
      <c r="BT792" s="1" t="str">
        <v>0- Port Value</v>
      </c>
    </row>
    <row r="793" spans="8:72" hidden="1" outlineLevel="1" x14ac:dyDescent="0.3">
      <c r="H793" s="1" t="str">
        <v>0 - BM Costs</v>
      </c>
      <c r="L793" s="1" t="str">
        <v>0 - BM Port</v>
      </c>
      <c r="N793" s="1" t="str">
        <v>0 - Port Assets</v>
      </c>
      <c r="BP793" s="1" t="str">
        <v>0- Port Costs</v>
      </c>
      <c r="BT793" s="1" t="str">
        <v>0- Port Value</v>
      </c>
    </row>
    <row r="794" spans="8:72" hidden="1" outlineLevel="1" x14ac:dyDescent="0.3">
      <c r="H794" s="1" t="str">
        <v>0 - BM Costs</v>
      </c>
      <c r="L794" s="1" t="str">
        <v>0 - BM Port</v>
      </c>
      <c r="N794" s="1" t="str">
        <v>0 - Port Assets</v>
      </c>
      <c r="BP794" s="1" t="str">
        <v>0- Port Costs</v>
      </c>
      <c r="BT794" s="1" t="str">
        <v>0- Port Value</v>
      </c>
    </row>
    <row r="795" spans="8:72" hidden="1" outlineLevel="1" x14ac:dyDescent="0.3">
      <c r="H795" s="1" t="str">
        <v>0 - BM Costs</v>
      </c>
      <c r="L795" s="1" t="str">
        <v>0 - BM Port</v>
      </c>
      <c r="N795" s="1" t="str">
        <v>0 - Port Assets</v>
      </c>
      <c r="BP795" s="1" t="str">
        <v>0- Port Costs</v>
      </c>
      <c r="BT795" s="1" t="str">
        <v>0- Port Value</v>
      </c>
    </row>
    <row r="796" spans="8:72" hidden="1" outlineLevel="1" x14ac:dyDescent="0.3">
      <c r="H796" s="1" t="str">
        <v>0 - BM Costs</v>
      </c>
      <c r="L796" s="1" t="str">
        <v>0 - BM Port</v>
      </c>
      <c r="N796" s="1" t="str">
        <v>0 - Port Assets</v>
      </c>
      <c r="BP796" s="1" t="str">
        <v>0- Port Costs</v>
      </c>
      <c r="BT796" s="1" t="str">
        <v>0- Port Value</v>
      </c>
    </row>
    <row r="797" spans="8:72" hidden="1" outlineLevel="1" x14ac:dyDescent="0.3">
      <c r="H797" s="1" t="str">
        <v>0 - BM Costs</v>
      </c>
      <c r="L797" s="1" t="str">
        <v>0 - BM Port</v>
      </c>
      <c r="N797" s="1" t="str">
        <v>0 - Port Assets</v>
      </c>
      <c r="BP797" s="1" t="str">
        <v>0- Port Costs</v>
      </c>
      <c r="BT797" s="1" t="str">
        <v>0- Port Value</v>
      </c>
    </row>
    <row r="798" spans="8:72" hidden="1" outlineLevel="1" x14ac:dyDescent="0.3">
      <c r="H798" s="1" t="str">
        <v>0 - BM Costs</v>
      </c>
      <c r="L798" s="1" t="str">
        <v>0 - BM Port</v>
      </c>
      <c r="N798" s="1" t="str">
        <v>0 - Port Assets</v>
      </c>
      <c r="BP798" s="1" t="str">
        <v>0- Port Costs</v>
      </c>
      <c r="BT798" s="1" t="str">
        <v>0- Port Value</v>
      </c>
    </row>
    <row r="799" spans="8:72" hidden="1" outlineLevel="1" x14ac:dyDescent="0.3">
      <c r="H799" s="1" t="str">
        <v>0 - BM Costs</v>
      </c>
      <c r="L799" s="1" t="str">
        <v>0 - BM Port</v>
      </c>
      <c r="N799" s="1" t="str">
        <v>0 - Port Assets</v>
      </c>
      <c r="BP799" s="1" t="str">
        <v>0- Port Costs</v>
      </c>
      <c r="BT799" s="1" t="str">
        <v>0- Port Value</v>
      </c>
    </row>
    <row r="800" spans="8:72" hidden="1" outlineLevel="1" x14ac:dyDescent="0.3">
      <c r="H800" s="1" t="str">
        <v>0 - BM Costs</v>
      </c>
      <c r="L800" s="1" t="str">
        <v>0 - BM Port</v>
      </c>
      <c r="N800" s="1" t="str">
        <v>0 - Port Assets</v>
      </c>
      <c r="BP800" s="1" t="str">
        <v>0- Port Costs</v>
      </c>
      <c r="BT800" s="1" t="str">
        <v>0- Port Value</v>
      </c>
    </row>
    <row r="801" spans="8:72" hidden="1" outlineLevel="1" x14ac:dyDescent="0.3">
      <c r="H801" s="1" t="str">
        <v>0 - BM Costs</v>
      </c>
      <c r="L801" s="1" t="str">
        <v>0 - BM Port</v>
      </c>
      <c r="N801" s="1" t="str">
        <v>0 - Port Assets</v>
      </c>
      <c r="BP801" s="1" t="str">
        <v>0- Port Costs</v>
      </c>
      <c r="BT801" s="1" t="str">
        <v>0- Port Value</v>
      </c>
    </row>
    <row r="802" spans="8:72" hidden="1" outlineLevel="1" x14ac:dyDescent="0.3">
      <c r="H802" s="1" t="str">
        <v>0 - BM Costs</v>
      </c>
      <c r="L802" s="1" t="str">
        <v>0 - BM Port</v>
      </c>
      <c r="N802" s="1" t="str">
        <v>0 - Port Assets</v>
      </c>
      <c r="BP802" s="1" t="str">
        <v>0- Port Costs</v>
      </c>
      <c r="BT802" s="1" t="str">
        <v>0- Port Value</v>
      </c>
    </row>
    <row r="803" spans="8:72" hidden="1" outlineLevel="1" x14ac:dyDescent="0.3">
      <c r="H803" s="1" t="str">
        <v>0 - BM Costs</v>
      </c>
      <c r="L803" s="1" t="str">
        <v>0 - BM Port</v>
      </c>
      <c r="N803" s="1" t="str">
        <v>0 - Port Assets</v>
      </c>
      <c r="BP803" s="1" t="str">
        <v>0- Port Costs</v>
      </c>
      <c r="BT803" s="1" t="str">
        <v>0- Port Value</v>
      </c>
    </row>
    <row r="804" spans="8:72" hidden="1" outlineLevel="1" x14ac:dyDescent="0.3">
      <c r="H804" s="1" t="str">
        <v>0 - BM Costs</v>
      </c>
      <c r="L804" s="1" t="str">
        <v>0 - BM Port</v>
      </c>
      <c r="N804" s="1" t="str">
        <v>0 - Port Assets</v>
      </c>
      <c r="BP804" s="1" t="str">
        <v>0- Port Costs</v>
      </c>
      <c r="BT804" s="1" t="str">
        <v>0- Port Value</v>
      </c>
    </row>
    <row r="805" spans="8:72" hidden="1" outlineLevel="1" x14ac:dyDescent="0.3">
      <c r="H805" s="1" t="str">
        <v>0 - BM Costs</v>
      </c>
      <c r="L805" s="1" t="str">
        <v>0 - BM Port</v>
      </c>
      <c r="N805" s="1" t="str">
        <v>0 - Port Assets</v>
      </c>
      <c r="BP805" s="1" t="str">
        <v>0- Port Costs</v>
      </c>
      <c r="BT805" s="1" t="str">
        <v>0- Port Value</v>
      </c>
    </row>
    <row r="806" spans="8:72" hidden="1" outlineLevel="1" x14ac:dyDescent="0.3">
      <c r="H806" s="1" t="str">
        <v>0 - BM Costs</v>
      </c>
      <c r="L806" s="1" t="str">
        <v>0 - BM Port</v>
      </c>
      <c r="N806" s="1" t="str">
        <v>0 - Port Assets</v>
      </c>
      <c r="BP806" s="1" t="str">
        <v>0- Port Costs</v>
      </c>
      <c r="BT806" s="1" t="str">
        <v>0- Port Value</v>
      </c>
    </row>
    <row r="807" spans="8:72" hidden="1" outlineLevel="1" x14ac:dyDescent="0.3">
      <c r="H807" s="1" t="str">
        <v>0 - BM Costs</v>
      </c>
      <c r="L807" s="1" t="str">
        <v>0 - BM Port</v>
      </c>
      <c r="N807" s="1" t="str">
        <v>0 - Port Assets</v>
      </c>
      <c r="BP807" s="1" t="str">
        <v>0- Port Costs</v>
      </c>
      <c r="BT807" s="1" t="str">
        <v>0- Port Value</v>
      </c>
    </row>
    <row r="808" spans="8:72" hidden="1" outlineLevel="1" x14ac:dyDescent="0.3">
      <c r="H808" s="1" t="str">
        <v>0 - BM Costs</v>
      </c>
      <c r="L808" s="1" t="str">
        <v>0 - BM Port</v>
      </c>
      <c r="N808" s="1" t="str">
        <v>0 - Port Assets</v>
      </c>
      <c r="BP808" s="1" t="str">
        <v>0- Port Costs</v>
      </c>
      <c r="BT808" s="1" t="str">
        <v>0- Port Value</v>
      </c>
    </row>
    <row r="809" spans="8:72" hidden="1" outlineLevel="1" x14ac:dyDescent="0.3">
      <c r="H809" s="1" t="str">
        <v>0 - BM Costs</v>
      </c>
      <c r="L809" s="1" t="str">
        <v>0 - BM Port</v>
      </c>
      <c r="N809" s="1" t="str">
        <v>0 - Port Assets</v>
      </c>
      <c r="BP809" s="1" t="str">
        <v>0- Port Costs</v>
      </c>
      <c r="BT809" s="1" t="str">
        <v>0- Port Value</v>
      </c>
    </row>
    <row r="810" spans="8:72" hidden="1" outlineLevel="1" x14ac:dyDescent="0.3">
      <c r="H810" s="1" t="str">
        <v>0 - BM Costs</v>
      </c>
      <c r="L810" s="1" t="str">
        <v>0 - BM Port</v>
      </c>
      <c r="N810" s="1" t="str">
        <v>0 - Port Assets</v>
      </c>
      <c r="BP810" s="1" t="str">
        <v>0- Port Costs</v>
      </c>
      <c r="BT810" s="1" t="str">
        <v>0- Port Value</v>
      </c>
    </row>
    <row r="811" spans="8:72" hidden="1" outlineLevel="1" x14ac:dyDescent="0.3">
      <c r="H811" s="1" t="str">
        <v>0 - BM Costs</v>
      </c>
      <c r="L811" s="1" t="str">
        <v>0 - BM Port</v>
      </c>
      <c r="N811" s="1" t="str">
        <v>0 - Port Assets</v>
      </c>
      <c r="BP811" s="1" t="str">
        <v>0- Port Costs</v>
      </c>
      <c r="BT811" s="1" t="str">
        <v>0- Port Value</v>
      </c>
    </row>
    <row r="812" spans="8:72" hidden="1" outlineLevel="1" x14ac:dyDescent="0.3">
      <c r="H812" s="1" t="str">
        <v>0 - BM Costs</v>
      </c>
      <c r="L812" s="1" t="str">
        <v>0 - BM Port</v>
      </c>
      <c r="N812" s="1" t="str">
        <v>0 - Port Assets</v>
      </c>
      <c r="BP812" s="1" t="str">
        <v>0- Port Costs</v>
      </c>
      <c r="BT812" s="1" t="str">
        <v>0- Port Value</v>
      </c>
    </row>
    <row r="813" spans="8:72" hidden="1" outlineLevel="1" x14ac:dyDescent="0.3">
      <c r="H813" s="1" t="str">
        <v>0 - BM Costs</v>
      </c>
      <c r="L813" s="1" t="str">
        <v>0 - BM Port</v>
      </c>
      <c r="N813" s="1" t="str">
        <v>0 - Port Assets</v>
      </c>
      <c r="BP813" s="1" t="str">
        <v>0- Port Costs</v>
      </c>
      <c r="BT813" s="1" t="str">
        <v>0- Port Value</v>
      </c>
    </row>
    <row r="814" spans="8:72" hidden="1" outlineLevel="1" x14ac:dyDescent="0.3">
      <c r="H814" s="1" t="str">
        <v>0 - BM Costs</v>
      </c>
      <c r="L814" s="1" t="str">
        <v>0 - BM Port</v>
      </c>
      <c r="N814" s="1" t="str">
        <v>0 - Port Assets</v>
      </c>
      <c r="BP814" s="1" t="str">
        <v>0- Port Costs</v>
      </c>
      <c r="BT814" s="1" t="str">
        <v>0- Port Value</v>
      </c>
    </row>
    <row r="815" spans="8:72" hidden="1" outlineLevel="1" x14ac:dyDescent="0.3">
      <c r="H815" s="1" t="str">
        <v>0 - BM Costs</v>
      </c>
      <c r="L815" s="1" t="str">
        <v>0 - BM Port</v>
      </c>
      <c r="N815" s="1" t="str">
        <v>0 - Port Assets</v>
      </c>
      <c r="BP815" s="1" t="str">
        <v>0- Port Costs</v>
      </c>
      <c r="BT815" s="1" t="str">
        <v>0- Port Value</v>
      </c>
    </row>
    <row r="816" spans="8:72" hidden="1" outlineLevel="1" x14ac:dyDescent="0.3">
      <c r="H816" s="1" t="str">
        <v>0 - BM Costs</v>
      </c>
      <c r="L816" s="1" t="str">
        <v>0 - BM Port</v>
      </c>
      <c r="N816" s="1" t="str">
        <v>0 - Port Assets</v>
      </c>
      <c r="BP816" s="1" t="str">
        <v>0- Port Costs</v>
      </c>
      <c r="BT816" s="1" t="str">
        <v>0- Port Value</v>
      </c>
    </row>
    <row r="817" spans="8:72" hidden="1" outlineLevel="1" x14ac:dyDescent="0.3">
      <c r="H817" s="1" t="str">
        <v>0 - BM Costs</v>
      </c>
      <c r="L817" s="1" t="str">
        <v>0 - BM Port</v>
      </c>
      <c r="N817" s="1" t="str">
        <v>0 - Port Assets</v>
      </c>
      <c r="BP817" s="1" t="str">
        <v>0- Port Costs</v>
      </c>
      <c r="BT817" s="1" t="str">
        <v>0- Port Value</v>
      </c>
    </row>
    <row r="818" spans="8:72" hidden="1" outlineLevel="1" x14ac:dyDescent="0.3">
      <c r="H818" s="1" t="str">
        <v>0 - BM Costs</v>
      </c>
      <c r="L818" s="1" t="str">
        <v>0 - BM Port</v>
      </c>
      <c r="N818" s="1" t="str">
        <v>0 - Port Assets</v>
      </c>
      <c r="BP818" s="1" t="str">
        <v>0- Port Costs</v>
      </c>
      <c r="BT818" s="1" t="str">
        <v>0- Port Value</v>
      </c>
    </row>
    <row r="819" spans="8:72" hidden="1" outlineLevel="1" x14ac:dyDescent="0.3">
      <c r="H819" s="1" t="str">
        <v>0 - BM Costs</v>
      </c>
      <c r="L819" s="1" t="str">
        <v>0 - BM Port</v>
      </c>
      <c r="N819" s="1" t="str">
        <v>0 - Port Assets</v>
      </c>
      <c r="BP819" s="1" t="str">
        <v>0- Port Costs</v>
      </c>
      <c r="BT819" s="1" t="str">
        <v>0- Port Value</v>
      </c>
    </row>
    <row r="820" spans="8:72" hidden="1" outlineLevel="1" x14ac:dyDescent="0.3">
      <c r="H820" s="1" t="str">
        <v>0 - BM Costs</v>
      </c>
      <c r="L820" s="1" t="str">
        <v>0 - BM Port</v>
      </c>
      <c r="N820" s="1" t="str">
        <v>0 - Port Assets</v>
      </c>
      <c r="BP820" s="1" t="str">
        <v>0- Port Costs</v>
      </c>
      <c r="BT820" s="1" t="str">
        <v>0- Port Value</v>
      </c>
    </row>
    <row r="821" spans="8:72" hidden="1" outlineLevel="1" x14ac:dyDescent="0.3">
      <c r="H821" s="1" t="str">
        <v>0 - BM Costs</v>
      </c>
      <c r="L821" s="1" t="str">
        <v>0 - BM Port</v>
      </c>
      <c r="N821" s="1" t="str">
        <v>0 - Port Assets</v>
      </c>
      <c r="BP821" s="1" t="str">
        <v>0- Port Costs</v>
      </c>
      <c r="BT821" s="1" t="str">
        <v>0- Port Value</v>
      </c>
    </row>
    <row r="822" spans="8:72" hidden="1" outlineLevel="1" x14ac:dyDescent="0.3">
      <c r="H822" s="1" t="str">
        <v>0 - BM Costs</v>
      </c>
      <c r="L822" s="1" t="str">
        <v>0 - BM Port</v>
      </c>
      <c r="N822" s="1" t="str">
        <v>0 - Port Assets</v>
      </c>
      <c r="BP822" s="1" t="str">
        <v>0- Port Costs</v>
      </c>
      <c r="BT822" s="1" t="str">
        <v>0- Port Value</v>
      </c>
    </row>
    <row r="823" spans="8:72" hidden="1" outlineLevel="1" x14ac:dyDescent="0.3">
      <c r="H823" s="1" t="str">
        <v>0 - BM Costs</v>
      </c>
      <c r="L823" s="1" t="str">
        <v>0 - BM Port</v>
      </c>
      <c r="N823" s="1" t="str">
        <v>0 - Port Assets</v>
      </c>
      <c r="BP823" s="1" t="str">
        <v>0- Port Costs</v>
      </c>
      <c r="BT823" s="1" t="str">
        <v>0- Port Value</v>
      </c>
    </row>
    <row r="824" spans="8:72" hidden="1" outlineLevel="1" x14ac:dyDescent="0.3">
      <c r="H824" s="1" t="str">
        <v>0 - BM Costs</v>
      </c>
      <c r="L824" s="1" t="str">
        <v>0 - BM Port</v>
      </c>
      <c r="N824" s="1" t="str">
        <v>0 - Port Assets</v>
      </c>
      <c r="BP824" s="1" t="str">
        <v>0- Port Costs</v>
      </c>
      <c r="BT824" s="1" t="str">
        <v>0- Port Value</v>
      </c>
    </row>
    <row r="825" spans="8:72" hidden="1" outlineLevel="1" x14ac:dyDescent="0.3">
      <c r="H825" s="1" t="str">
        <v>0 - BM Costs</v>
      </c>
      <c r="L825" s="1" t="str">
        <v>0 - BM Port</v>
      </c>
      <c r="N825" s="1" t="str">
        <v>0 - Port Assets</v>
      </c>
      <c r="BP825" s="1" t="str">
        <v>0- Port Costs</v>
      </c>
      <c r="BT825" s="1" t="str">
        <v>0- Port Value</v>
      </c>
    </row>
    <row r="826" spans="8:72" hidden="1" outlineLevel="1" x14ac:dyDescent="0.3">
      <c r="H826" s="1" t="str">
        <v>0 - BM Costs</v>
      </c>
      <c r="L826" s="1" t="str">
        <v>0 - BM Port</v>
      </c>
      <c r="N826" s="1" t="str">
        <v>0 - Port Assets</v>
      </c>
      <c r="BP826" s="1" t="str">
        <v>0- Port Costs</v>
      </c>
      <c r="BT826" s="1" t="str">
        <v>0- Port Value</v>
      </c>
    </row>
    <row r="827" spans="8:72" hidden="1" outlineLevel="1" x14ac:dyDescent="0.3">
      <c r="H827" s="1" t="str">
        <v>0 - BM Costs</v>
      </c>
      <c r="L827" s="1" t="str">
        <v>0 - BM Port</v>
      </c>
      <c r="N827" s="1" t="str">
        <v>0 - Port Assets</v>
      </c>
      <c r="BP827" s="1" t="str">
        <v>0- Port Costs</v>
      </c>
      <c r="BT827" s="1" t="str">
        <v>0- Port Value</v>
      </c>
    </row>
    <row r="828" spans="8:72" hidden="1" outlineLevel="1" x14ac:dyDescent="0.3">
      <c r="H828" s="1" t="str">
        <v>0 - BM Costs</v>
      </c>
      <c r="L828" s="1" t="str">
        <v>0 - BM Port</v>
      </c>
      <c r="N828" s="1" t="str">
        <v>0 - Port Assets</v>
      </c>
      <c r="BP828" s="1" t="str">
        <v>0- Port Costs</v>
      </c>
      <c r="BT828" s="1" t="str">
        <v>0- Port Value</v>
      </c>
    </row>
    <row r="829" spans="8:72" hidden="1" outlineLevel="1" x14ac:dyDescent="0.3">
      <c r="H829" s="1" t="str">
        <v>0 - BM Costs</v>
      </c>
      <c r="L829" s="1" t="str">
        <v>0 - BM Port</v>
      </c>
      <c r="N829" s="1" t="str">
        <v>0 - Port Assets</v>
      </c>
      <c r="BP829" s="1" t="str">
        <v>0- Port Costs</v>
      </c>
      <c r="BT829" s="1" t="str">
        <v>0- Port Value</v>
      </c>
    </row>
    <row r="830" spans="8:72" hidden="1" outlineLevel="1" x14ac:dyDescent="0.3">
      <c r="H830" s="1" t="str">
        <v>0 - BM Costs</v>
      </c>
      <c r="L830" s="1" t="str">
        <v>0 - BM Port</v>
      </c>
      <c r="N830" s="1" t="str">
        <v>0 - Port Assets</v>
      </c>
      <c r="BP830" s="1" t="str">
        <v>0- Port Costs</v>
      </c>
      <c r="BT830" s="1" t="str">
        <v>0- Port Value</v>
      </c>
    </row>
    <row r="831" spans="8:72" hidden="1" outlineLevel="1" x14ac:dyDescent="0.3">
      <c r="H831" s="1" t="str">
        <v>0 - BM Costs</v>
      </c>
      <c r="L831" s="1" t="str">
        <v>0 - BM Port</v>
      </c>
      <c r="N831" s="1" t="str">
        <v>0 - Port Assets</v>
      </c>
      <c r="BP831" s="1" t="str">
        <v>0- Port Costs</v>
      </c>
      <c r="BT831" s="1" t="str">
        <v>0- Port Value</v>
      </c>
    </row>
    <row r="832" spans="8:72" hidden="1" outlineLevel="1" x14ac:dyDescent="0.3">
      <c r="H832" s="1" t="str">
        <v>0 - BM Costs</v>
      </c>
      <c r="L832" s="1" t="str">
        <v>0 - BM Port</v>
      </c>
      <c r="N832" s="1" t="str">
        <v>0 - Port Assets</v>
      </c>
      <c r="BP832" s="1" t="str">
        <v>0- Port Costs</v>
      </c>
      <c r="BT832" s="1" t="str">
        <v>0- Port Value</v>
      </c>
    </row>
    <row r="833" spans="8:72" hidden="1" outlineLevel="1" x14ac:dyDescent="0.3">
      <c r="H833" s="1" t="str">
        <v>0 - BM Costs</v>
      </c>
      <c r="L833" s="1" t="str">
        <v>0 - BM Port</v>
      </c>
      <c r="N833" s="1" t="str">
        <v>0 - Port Assets</v>
      </c>
      <c r="BP833" s="1" t="str">
        <v>0- Port Costs</v>
      </c>
      <c r="BT833" s="1" t="str">
        <v>0- Port Value</v>
      </c>
    </row>
    <row r="834" spans="8:72" hidden="1" outlineLevel="1" x14ac:dyDescent="0.3">
      <c r="H834" s="1" t="str">
        <v>0 - BM Costs</v>
      </c>
      <c r="L834" s="1" t="str">
        <v>0 - BM Port</v>
      </c>
      <c r="N834" s="1" t="str">
        <v>0 - Port Assets</v>
      </c>
      <c r="BP834" s="1" t="str">
        <v>0- Port Costs</v>
      </c>
      <c r="BT834" s="1" t="str">
        <v>0- Port Value</v>
      </c>
    </row>
    <row r="835" spans="8:72" hidden="1" outlineLevel="1" x14ac:dyDescent="0.3">
      <c r="H835" s="1" t="str">
        <v>0 - BM Costs</v>
      </c>
      <c r="L835" s="1" t="str">
        <v>0 - BM Port</v>
      </c>
      <c r="N835" s="1" t="str">
        <v>0 - Port Assets</v>
      </c>
      <c r="BP835" s="1" t="str">
        <v>0- Port Costs</v>
      </c>
      <c r="BT835" s="1" t="str">
        <v>0- Port Value</v>
      </c>
    </row>
    <row r="836" spans="8:72" hidden="1" outlineLevel="1" x14ac:dyDescent="0.3">
      <c r="H836" s="1" t="str">
        <v>0 - BM Costs</v>
      </c>
      <c r="L836" s="1" t="str">
        <v>0 - BM Port</v>
      </c>
      <c r="N836" s="1" t="str">
        <v>0 - Port Assets</v>
      </c>
      <c r="BP836" s="1" t="str">
        <v>0- Port Costs</v>
      </c>
      <c r="BT836" s="1" t="str">
        <v>0- Port Value</v>
      </c>
    </row>
    <row r="837" spans="8:72" hidden="1" outlineLevel="1" x14ac:dyDescent="0.3">
      <c r="H837" s="1" t="str">
        <v>0 - BM Costs</v>
      </c>
      <c r="L837" s="1" t="str">
        <v>0 - BM Port</v>
      </c>
      <c r="N837" s="1" t="str">
        <v>0 - Port Assets</v>
      </c>
      <c r="BP837" s="1" t="str">
        <v>0- Port Costs</v>
      </c>
      <c r="BT837" s="1" t="str">
        <v>0- Port Value</v>
      </c>
    </row>
    <row r="838" spans="8:72" hidden="1" outlineLevel="1" x14ac:dyDescent="0.3">
      <c r="H838" s="1" t="str">
        <v>0 - BM Costs</v>
      </c>
      <c r="L838" s="1" t="str">
        <v>0 - BM Port</v>
      </c>
      <c r="N838" s="1" t="str">
        <v>0 - Port Assets</v>
      </c>
      <c r="BP838" s="1" t="str">
        <v>0- Port Costs</v>
      </c>
      <c r="BT838" s="1" t="str">
        <v>0- Port Value</v>
      </c>
    </row>
    <row r="839" spans="8:72" hidden="1" outlineLevel="1" x14ac:dyDescent="0.3">
      <c r="H839" s="1" t="str">
        <v>0 - BM Costs</v>
      </c>
      <c r="L839" s="1" t="str">
        <v>0 - BM Port</v>
      </c>
      <c r="N839" s="1" t="str">
        <v>0 - Port Assets</v>
      </c>
      <c r="BP839" s="1" t="str">
        <v>0- Port Costs</v>
      </c>
      <c r="BT839" s="1" t="str">
        <v>0- Port Value</v>
      </c>
    </row>
    <row r="840" spans="8:72" hidden="1" outlineLevel="1" x14ac:dyDescent="0.3">
      <c r="H840" s="1" t="str">
        <v>0 - BM Costs</v>
      </c>
      <c r="L840" s="1" t="str">
        <v>0 - BM Port</v>
      </c>
      <c r="N840" s="1" t="str">
        <v>0 - Port Assets</v>
      </c>
      <c r="BP840" s="1" t="str">
        <v>0- Port Costs</v>
      </c>
      <c r="BT840" s="1" t="str">
        <v>0- Port Value</v>
      </c>
    </row>
    <row r="841" spans="8:72" hidden="1" outlineLevel="1" x14ac:dyDescent="0.3">
      <c r="H841" s="1" t="str">
        <v>0 - BM Costs</v>
      </c>
      <c r="L841" s="1" t="str">
        <v>0 - BM Port</v>
      </c>
      <c r="N841" s="1" t="str">
        <v>0 - Port Assets</v>
      </c>
      <c r="BP841" s="1" t="str">
        <v>0- Port Costs</v>
      </c>
      <c r="BT841" s="1" t="str">
        <v>0- Port Value</v>
      </c>
    </row>
    <row r="842" spans="8:72" hidden="1" outlineLevel="1" x14ac:dyDescent="0.3">
      <c r="H842" s="1" t="str">
        <v>0 - BM Costs</v>
      </c>
      <c r="L842" s="1" t="str">
        <v>0 - BM Port</v>
      </c>
      <c r="N842" s="1" t="str">
        <v>0 - Port Assets</v>
      </c>
      <c r="BP842" s="1" t="str">
        <v>0- Port Costs</v>
      </c>
      <c r="BT842" s="1" t="str">
        <v>0- Port Value</v>
      </c>
    </row>
    <row r="843" spans="8:72" hidden="1" outlineLevel="1" x14ac:dyDescent="0.3">
      <c r="H843" s="1" t="str">
        <v>0 - BM Costs</v>
      </c>
      <c r="L843" s="1" t="str">
        <v>0 - BM Port</v>
      </c>
      <c r="N843" s="1" t="str">
        <v>0 - Port Assets</v>
      </c>
      <c r="BP843" s="1" t="str">
        <v>0- Port Costs</v>
      </c>
      <c r="BT843" s="1" t="str">
        <v>0- Port Value</v>
      </c>
    </row>
    <row r="844" spans="8:72" hidden="1" outlineLevel="1" x14ac:dyDescent="0.3">
      <c r="H844" s="1" t="str">
        <v>0 - BM Costs</v>
      </c>
      <c r="L844" s="1" t="str">
        <v>0 - BM Port</v>
      </c>
      <c r="N844" s="1" t="str">
        <v>0 - Port Assets</v>
      </c>
      <c r="BP844" s="1" t="str">
        <v>0- Port Costs</v>
      </c>
      <c r="BT844" s="1" t="str">
        <v>0- Port Value</v>
      </c>
    </row>
    <row r="845" spans="8:72" hidden="1" outlineLevel="1" x14ac:dyDescent="0.3">
      <c r="H845" s="1" t="str">
        <v>0 - BM Costs</v>
      </c>
      <c r="L845" s="1" t="str">
        <v>0 - BM Port</v>
      </c>
      <c r="N845" s="1" t="str">
        <v>0 - Port Assets</v>
      </c>
      <c r="BP845" s="1" t="str">
        <v>0- Port Costs</v>
      </c>
      <c r="BT845" s="1" t="str">
        <v>0- Port Value</v>
      </c>
    </row>
    <row r="846" spans="8:72" hidden="1" outlineLevel="1" x14ac:dyDescent="0.3">
      <c r="H846" s="1" t="str">
        <v>0 - BM Costs</v>
      </c>
      <c r="L846" s="1" t="str">
        <v>0 - BM Port</v>
      </c>
      <c r="N846" s="1" t="str">
        <v>0 - Port Assets</v>
      </c>
      <c r="BP846" s="1" t="str">
        <v>0- Port Costs</v>
      </c>
      <c r="BT846" s="1" t="str">
        <v>0- Port Value</v>
      </c>
    </row>
    <row r="847" spans="8:72" hidden="1" outlineLevel="1" x14ac:dyDescent="0.3">
      <c r="H847" s="1" t="str">
        <v>0 - BM Costs</v>
      </c>
      <c r="L847" s="1" t="str">
        <v>0 - BM Port</v>
      </c>
      <c r="N847" s="1" t="str">
        <v>0 - Port Assets</v>
      </c>
      <c r="BP847" s="1" t="str">
        <v>0- Port Costs</v>
      </c>
      <c r="BT847" s="1" t="str">
        <v>0- Port Value</v>
      </c>
    </row>
    <row r="848" spans="8:72" hidden="1" outlineLevel="1" x14ac:dyDescent="0.3">
      <c r="H848" s="1" t="str">
        <v>0 - BM Costs</v>
      </c>
      <c r="L848" s="1" t="str">
        <v>0 - BM Port</v>
      </c>
      <c r="N848" s="1" t="str">
        <v>0 - Port Assets</v>
      </c>
      <c r="BP848" s="1" t="str">
        <v>0- Port Costs</v>
      </c>
      <c r="BT848" s="1" t="str">
        <v>0- Port Value</v>
      </c>
    </row>
    <row r="849" spans="8:72" hidden="1" outlineLevel="1" x14ac:dyDescent="0.3">
      <c r="H849" s="1" t="str">
        <v>0 - BM Costs</v>
      </c>
      <c r="L849" s="1" t="str">
        <v>0 - BM Port</v>
      </c>
      <c r="N849" s="1" t="str">
        <v>0 - Port Assets</v>
      </c>
      <c r="BP849" s="1" t="str">
        <v>0- Port Costs</v>
      </c>
      <c r="BT849" s="1" t="str">
        <v>0- Port Value</v>
      </c>
    </row>
    <row r="850" spans="8:72" hidden="1" outlineLevel="1" x14ac:dyDescent="0.3">
      <c r="H850" s="1" t="str">
        <v>0 - BM Costs</v>
      </c>
      <c r="L850" s="1" t="str">
        <v>0 - BM Port</v>
      </c>
      <c r="N850" s="1" t="str">
        <v>0 - Port Assets</v>
      </c>
      <c r="BP850" s="1" t="str">
        <v>0- Port Costs</v>
      </c>
      <c r="BT850" s="1" t="str">
        <v>0- Port Value</v>
      </c>
    </row>
    <row r="851" spans="8:72" hidden="1" outlineLevel="1" x14ac:dyDescent="0.3">
      <c r="H851" s="1" t="str">
        <v>0 - BM Costs</v>
      </c>
      <c r="L851" s="1" t="str">
        <v>0 - BM Port</v>
      </c>
      <c r="N851" s="1" t="str">
        <v>0 - Port Assets</v>
      </c>
      <c r="BP851" s="1" t="str">
        <v>0- Port Costs</v>
      </c>
      <c r="BT851" s="1" t="str">
        <v>0- Port Value</v>
      </c>
    </row>
    <row r="852" spans="8:72" hidden="1" outlineLevel="1" x14ac:dyDescent="0.3">
      <c r="H852" s="1" t="str">
        <v>0 - BM Costs</v>
      </c>
      <c r="L852" s="1" t="str">
        <v>0 - BM Port</v>
      </c>
      <c r="N852" s="1" t="str">
        <v>0 - Port Assets</v>
      </c>
      <c r="BP852" s="1" t="str">
        <v>0- Port Costs</v>
      </c>
      <c r="BT852" s="1" t="str">
        <v>0- Port Value</v>
      </c>
    </row>
    <row r="853" spans="8:72" hidden="1" outlineLevel="1" x14ac:dyDescent="0.3">
      <c r="H853" s="1" t="str">
        <v>0 - BM Costs</v>
      </c>
      <c r="L853" s="1" t="str">
        <v>0 - BM Port</v>
      </c>
      <c r="N853" s="1" t="str">
        <v>0 - Port Assets</v>
      </c>
      <c r="BP853" s="1" t="str">
        <v>0- Port Costs</v>
      </c>
      <c r="BT853" s="1" t="str">
        <v>0- Port Value</v>
      </c>
    </row>
    <row r="854" spans="8:72" hidden="1" outlineLevel="1" x14ac:dyDescent="0.3">
      <c r="H854" s="1" t="str">
        <v>0 - BM Costs</v>
      </c>
      <c r="L854" s="1" t="str">
        <v>0 - BM Port</v>
      </c>
      <c r="N854" s="1" t="str">
        <v>0 - Port Assets</v>
      </c>
      <c r="BP854" s="1" t="str">
        <v>0- Port Costs</v>
      </c>
      <c r="BT854" s="1" t="str">
        <v>0- Port Value</v>
      </c>
    </row>
    <row r="855" spans="8:72" hidden="1" outlineLevel="1" x14ac:dyDescent="0.3">
      <c r="H855" s="1" t="str">
        <v>0 - BM Costs</v>
      </c>
      <c r="L855" s="1" t="str">
        <v>0 - BM Port</v>
      </c>
      <c r="N855" s="1" t="str">
        <v>0 - Port Assets</v>
      </c>
      <c r="BP855" s="1" t="str">
        <v>0- Port Costs</v>
      </c>
      <c r="BT855" s="1" t="str">
        <v>0- Port Value</v>
      </c>
    </row>
    <row r="856" spans="8:72" hidden="1" outlineLevel="1" x14ac:dyDescent="0.3">
      <c r="H856" s="1" t="str">
        <v>0 - BM Costs</v>
      </c>
      <c r="L856" s="1" t="str">
        <v>0 - BM Port</v>
      </c>
      <c r="N856" s="1" t="str">
        <v>0 - Port Assets</v>
      </c>
      <c r="BP856" s="1" t="str">
        <v>0- Port Costs</v>
      </c>
      <c r="BT856" s="1" t="str">
        <v>0- Port Value</v>
      </c>
    </row>
    <row r="857" spans="8:72" hidden="1" outlineLevel="1" x14ac:dyDescent="0.3">
      <c r="H857" s="1" t="str">
        <v>0 - BM Costs</v>
      </c>
      <c r="L857" s="1" t="str">
        <v>0 - BM Port</v>
      </c>
      <c r="N857" s="1" t="str">
        <v>0 - Port Assets</v>
      </c>
      <c r="BP857" s="1" t="str">
        <v>0- Port Costs</v>
      </c>
      <c r="BT857" s="1" t="str">
        <v>0- Port Value</v>
      </c>
    </row>
    <row r="858" spans="8:72" hidden="1" outlineLevel="1" x14ac:dyDescent="0.3">
      <c r="H858" s="1" t="str">
        <v>0 - BM Costs</v>
      </c>
      <c r="L858" s="1" t="str">
        <v>0 - BM Port</v>
      </c>
      <c r="N858" s="1" t="str">
        <v>0 - Port Assets</v>
      </c>
      <c r="BP858" s="1" t="str">
        <v>0- Port Costs</v>
      </c>
      <c r="BT858" s="1" t="str">
        <v>0- Port Value</v>
      </c>
    </row>
    <row r="859" spans="8:72" hidden="1" outlineLevel="1" x14ac:dyDescent="0.3">
      <c r="H859" s="1" t="str">
        <v>0 - BM Costs</v>
      </c>
      <c r="L859" s="1" t="str">
        <v>0 - BM Port</v>
      </c>
      <c r="N859" s="1" t="str">
        <v>0 - Port Assets</v>
      </c>
      <c r="BP859" s="1" t="str">
        <v>0- Port Costs</v>
      </c>
      <c r="BT859" s="1" t="str">
        <v>0- Port Value</v>
      </c>
    </row>
    <row r="860" spans="8:72" hidden="1" outlineLevel="1" x14ac:dyDescent="0.3">
      <c r="H860" s="1" t="str">
        <v>0 - BM Costs</v>
      </c>
      <c r="L860" s="1" t="str">
        <v>0 - BM Port</v>
      </c>
      <c r="N860" s="1" t="str">
        <v>0 - Port Assets</v>
      </c>
      <c r="BP860" s="1" t="str">
        <v>0- Port Costs</v>
      </c>
      <c r="BT860" s="1" t="str">
        <v>0- Port Value</v>
      </c>
    </row>
    <row r="861" spans="8:72" hidden="1" outlineLevel="1" x14ac:dyDescent="0.3">
      <c r="H861" s="1" t="str">
        <v>0 - BM Costs</v>
      </c>
      <c r="L861" s="1" t="str">
        <v>0 - BM Port</v>
      </c>
      <c r="N861" s="1" t="str">
        <v>0 - Port Assets</v>
      </c>
      <c r="BP861" s="1" t="str">
        <v>0- Port Costs</v>
      </c>
      <c r="BT861" s="1" t="str">
        <v>0- Port Value</v>
      </c>
    </row>
    <row r="862" spans="8:72" hidden="1" outlineLevel="1" x14ac:dyDescent="0.3">
      <c r="H862" s="1" t="str">
        <v>0 - BM Costs</v>
      </c>
      <c r="L862" s="1" t="str">
        <v>0 - BM Port</v>
      </c>
      <c r="N862" s="1" t="str">
        <v>0 - Port Assets</v>
      </c>
      <c r="BP862" s="1" t="str">
        <v>0- Port Costs</v>
      </c>
      <c r="BT862" s="1" t="str">
        <v>0- Port Value</v>
      </c>
    </row>
    <row r="863" spans="8:72" hidden="1" outlineLevel="1" x14ac:dyDescent="0.3">
      <c r="H863" s="1" t="str">
        <v>0 - BM Costs</v>
      </c>
      <c r="L863" s="1" t="str">
        <v>0 - BM Port</v>
      </c>
      <c r="N863" s="1" t="str">
        <v>0 - Port Assets</v>
      </c>
      <c r="BP863" s="1" t="str">
        <v>0- Port Costs</v>
      </c>
      <c r="BT863" s="1" t="str">
        <v>0- Port Value</v>
      </c>
    </row>
    <row r="864" spans="8:72" hidden="1" outlineLevel="1" x14ac:dyDescent="0.3">
      <c r="H864" s="1" t="str">
        <v>0 - BM Costs</v>
      </c>
      <c r="L864" s="1" t="str">
        <v>0 - BM Port</v>
      </c>
      <c r="N864" s="1" t="str">
        <v>0 - Port Assets</v>
      </c>
      <c r="BP864" s="1" t="str">
        <v>0- Port Costs</v>
      </c>
      <c r="BT864" s="1" t="str">
        <v>0- Port Value</v>
      </c>
    </row>
    <row r="865" spans="8:72" hidden="1" outlineLevel="1" x14ac:dyDescent="0.3">
      <c r="H865" s="1" t="str">
        <v>0 - BM Costs</v>
      </c>
      <c r="L865" s="1" t="str">
        <v>0 - BM Port</v>
      </c>
      <c r="N865" s="1" t="str">
        <v>0 - Port Assets</v>
      </c>
      <c r="BP865" s="1" t="str">
        <v>0- Port Costs</v>
      </c>
      <c r="BT865" s="1" t="str">
        <v>0- Port Value</v>
      </c>
    </row>
    <row r="866" spans="8:72" hidden="1" outlineLevel="1" x14ac:dyDescent="0.3">
      <c r="H866" s="1" t="str">
        <v>0 - BM Costs</v>
      </c>
      <c r="L866" s="1" t="str">
        <v>0 - BM Port</v>
      </c>
      <c r="N866" s="1" t="str">
        <v>0 - Port Assets</v>
      </c>
      <c r="BP866" s="1" t="str">
        <v>0- Port Costs</v>
      </c>
      <c r="BT866" s="1" t="str">
        <v>0- Port Value</v>
      </c>
    </row>
    <row r="867" spans="8:72" hidden="1" outlineLevel="1" x14ac:dyDescent="0.3">
      <c r="H867" s="1" t="str">
        <v>0 - BM Costs</v>
      </c>
      <c r="L867" s="1" t="str">
        <v>0 - BM Port</v>
      </c>
      <c r="N867" s="1" t="str">
        <v>0 - Port Assets</v>
      </c>
      <c r="BP867" s="1" t="str">
        <v>0- Port Costs</v>
      </c>
      <c r="BT867" s="1" t="str">
        <v>0- Port Value</v>
      </c>
    </row>
    <row r="868" spans="8:72" hidden="1" outlineLevel="1" x14ac:dyDescent="0.3">
      <c r="H868" s="1" t="str">
        <v>0 - BM Costs</v>
      </c>
      <c r="L868" s="1" t="str">
        <v>0 - BM Port</v>
      </c>
      <c r="N868" s="1" t="str">
        <v>0 - Port Assets</v>
      </c>
      <c r="BP868" s="1" t="str">
        <v>0- Port Costs</v>
      </c>
      <c r="BT868" s="1" t="str">
        <v>0- Port Value</v>
      </c>
    </row>
    <row r="869" spans="8:72" hidden="1" outlineLevel="1" x14ac:dyDescent="0.3">
      <c r="H869" s="1" t="str">
        <v>0 - BM Costs</v>
      </c>
      <c r="L869" s="1" t="str">
        <v>0 - BM Port</v>
      </c>
      <c r="N869" s="1" t="str">
        <v>0 - Port Assets</v>
      </c>
      <c r="BP869" s="1" t="str">
        <v>0- Port Costs</v>
      </c>
      <c r="BT869" s="1" t="str">
        <v>0- Port Value</v>
      </c>
    </row>
    <row r="870" spans="8:72" hidden="1" outlineLevel="1" x14ac:dyDescent="0.3">
      <c r="H870" s="1" t="str">
        <v>0 - BM Costs</v>
      </c>
      <c r="L870" s="1" t="str">
        <v>0 - BM Port</v>
      </c>
      <c r="N870" s="1" t="str">
        <v>0 - Port Assets</v>
      </c>
      <c r="BP870" s="1" t="str">
        <v>0- Port Costs</v>
      </c>
      <c r="BT870" s="1" t="str">
        <v>0- Port Value</v>
      </c>
    </row>
    <row r="871" spans="8:72" hidden="1" outlineLevel="1" x14ac:dyDescent="0.3">
      <c r="H871" s="1" t="str">
        <v>0 - BM Costs</v>
      </c>
      <c r="L871" s="1" t="str">
        <v>0 - BM Port</v>
      </c>
      <c r="N871" s="1" t="str">
        <v>0 - Port Assets</v>
      </c>
      <c r="BP871" s="1" t="str">
        <v>0- Port Costs</v>
      </c>
      <c r="BT871" s="1" t="str">
        <v>0- Port Value</v>
      </c>
    </row>
    <row r="872" spans="8:72" hidden="1" outlineLevel="1" x14ac:dyDescent="0.3">
      <c r="H872" s="1" t="str">
        <v>0 - BM Costs</v>
      </c>
      <c r="L872" s="1" t="str">
        <v>0 - BM Port</v>
      </c>
      <c r="N872" s="1" t="str">
        <v>0 - Port Assets</v>
      </c>
      <c r="BP872" s="1" t="str">
        <v>0- Port Costs</v>
      </c>
      <c r="BT872" s="1" t="str">
        <v>0- Port Value</v>
      </c>
    </row>
    <row r="873" spans="8:72" hidden="1" outlineLevel="1" x14ac:dyDescent="0.3">
      <c r="H873" s="1" t="str">
        <v>0 - BM Costs</v>
      </c>
      <c r="L873" s="1" t="str">
        <v>0 - BM Port</v>
      </c>
      <c r="N873" s="1" t="str">
        <v>0 - Port Assets</v>
      </c>
      <c r="BP873" s="1" t="str">
        <v>0- Port Costs</v>
      </c>
      <c r="BT873" s="1" t="str">
        <v>0- Port Value</v>
      </c>
    </row>
    <row r="874" spans="8:72" hidden="1" outlineLevel="1" x14ac:dyDescent="0.3">
      <c r="H874" s="1" t="str">
        <v>0 - BM Costs</v>
      </c>
      <c r="L874" s="1" t="str">
        <v>0 - BM Port</v>
      </c>
      <c r="N874" s="1" t="str">
        <v>0 - Port Assets</v>
      </c>
      <c r="BP874" s="1" t="str">
        <v>0- Port Costs</v>
      </c>
      <c r="BT874" s="1" t="str">
        <v>0- Port Value</v>
      </c>
    </row>
    <row r="875" spans="8:72" hidden="1" outlineLevel="1" x14ac:dyDescent="0.3">
      <c r="H875" s="1" t="str">
        <v>0 - BM Costs</v>
      </c>
      <c r="L875" s="1" t="str">
        <v>0 - BM Port</v>
      </c>
      <c r="N875" s="1" t="str">
        <v>0 - Port Assets</v>
      </c>
      <c r="BP875" s="1" t="str">
        <v>0- Port Costs</v>
      </c>
      <c r="BT875" s="1" t="str">
        <v>0- Port Value</v>
      </c>
    </row>
    <row r="876" spans="8:72" hidden="1" outlineLevel="1" x14ac:dyDescent="0.3">
      <c r="H876" s="1" t="str">
        <v>0 - BM Costs</v>
      </c>
      <c r="L876" s="1" t="str">
        <v>0 - BM Port</v>
      </c>
      <c r="N876" s="1" t="str">
        <v>0 - Port Assets</v>
      </c>
      <c r="BP876" s="1" t="str">
        <v>0- Port Costs</v>
      </c>
      <c r="BT876" s="1" t="str">
        <v>0- Port Value</v>
      </c>
    </row>
    <row r="877" spans="8:72" hidden="1" outlineLevel="1" x14ac:dyDescent="0.3">
      <c r="H877" s="1" t="str">
        <v>0 - BM Costs</v>
      </c>
      <c r="L877" s="1" t="str">
        <v>0 - BM Port</v>
      </c>
      <c r="N877" s="1" t="str">
        <v>0 - Port Assets</v>
      </c>
      <c r="BP877" s="1" t="str">
        <v>0- Port Costs</v>
      </c>
      <c r="BT877" s="1" t="str">
        <v>0- Port Value</v>
      </c>
    </row>
    <row r="878" spans="8:72" hidden="1" outlineLevel="1" x14ac:dyDescent="0.3">
      <c r="H878" s="1" t="str">
        <v>0 - BM Costs</v>
      </c>
      <c r="L878" s="1" t="str">
        <v>0 - BM Port</v>
      </c>
      <c r="N878" s="1" t="str">
        <v>0 - Port Assets</v>
      </c>
      <c r="BP878" s="1" t="str">
        <v>0- Port Costs</v>
      </c>
      <c r="BT878" s="1" t="str">
        <v>0- Port Value</v>
      </c>
    </row>
    <row r="879" spans="8:72" hidden="1" outlineLevel="1" x14ac:dyDescent="0.3">
      <c r="H879" s="1" t="str">
        <v>0 - BM Costs</v>
      </c>
      <c r="L879" s="1" t="str">
        <v>0 - BM Port</v>
      </c>
      <c r="N879" s="1" t="str">
        <v>0 - Port Assets</v>
      </c>
      <c r="BP879" s="1" t="str">
        <v>0- Port Costs</v>
      </c>
      <c r="BT879" s="1" t="str">
        <v>0- Port Value</v>
      </c>
    </row>
    <row r="880" spans="8:72" hidden="1" outlineLevel="1" x14ac:dyDescent="0.3">
      <c r="H880" s="1" t="str">
        <v>0 - BM Costs</v>
      </c>
      <c r="L880" s="1" t="str">
        <v>0 - BM Port</v>
      </c>
      <c r="N880" s="1" t="str">
        <v>0 - Port Assets</v>
      </c>
      <c r="BP880" s="1" t="str">
        <v>0- Port Costs</v>
      </c>
      <c r="BT880" s="1" t="str">
        <v>0- Port Value</v>
      </c>
    </row>
    <row r="881" spans="8:72" hidden="1" outlineLevel="1" x14ac:dyDescent="0.3">
      <c r="H881" s="1" t="str">
        <v>0 - BM Costs</v>
      </c>
      <c r="L881" s="1" t="str">
        <v>0 - BM Port</v>
      </c>
      <c r="N881" s="1" t="str">
        <v>0 - Port Assets</v>
      </c>
      <c r="BP881" s="1" t="str">
        <v>0- Port Costs</v>
      </c>
      <c r="BT881" s="1" t="str">
        <v>0- Port Value</v>
      </c>
    </row>
    <row r="882" spans="8:72" hidden="1" outlineLevel="1" x14ac:dyDescent="0.3">
      <c r="H882" s="1" t="str">
        <v>0 - BM Costs</v>
      </c>
      <c r="L882" s="1" t="str">
        <v>0 - BM Port</v>
      </c>
      <c r="N882" s="1" t="str">
        <v>0 - Port Assets</v>
      </c>
      <c r="BP882" s="1" t="str">
        <v>0- Port Costs</v>
      </c>
      <c r="BT882" s="1" t="str">
        <v>0- Port Value</v>
      </c>
    </row>
    <row r="883" spans="8:72" hidden="1" outlineLevel="1" x14ac:dyDescent="0.3">
      <c r="H883" s="1" t="str">
        <v>0 - BM Costs</v>
      </c>
      <c r="L883" s="1" t="str">
        <v>0 - BM Port</v>
      </c>
      <c r="N883" s="1" t="str">
        <v>0 - Port Assets</v>
      </c>
      <c r="BP883" s="1" t="str">
        <v>0- Port Costs</v>
      </c>
      <c r="BT883" s="1" t="str">
        <v>0- Port Value</v>
      </c>
    </row>
    <row r="884" spans="8:72" hidden="1" outlineLevel="1" x14ac:dyDescent="0.3">
      <c r="H884" s="1" t="str">
        <v>0 - BM Costs</v>
      </c>
      <c r="L884" s="1" t="str">
        <v>0 - BM Port</v>
      </c>
      <c r="N884" s="1" t="str">
        <v>0 - Port Assets</v>
      </c>
      <c r="BP884" s="1" t="str">
        <v>0- Port Costs</v>
      </c>
      <c r="BT884" s="1" t="str">
        <v>0- Port Value</v>
      </c>
    </row>
    <row r="885" spans="8:72" hidden="1" outlineLevel="1" x14ac:dyDescent="0.3">
      <c r="H885" s="1" t="str">
        <v>0 - BM Costs</v>
      </c>
      <c r="L885" s="1" t="str">
        <v>0 - BM Port</v>
      </c>
      <c r="N885" s="1" t="str">
        <v>0 - Port Assets</v>
      </c>
      <c r="BP885" s="1" t="str">
        <v>0- Port Costs</v>
      </c>
      <c r="BT885" s="1" t="str">
        <v>0- Port Value</v>
      </c>
    </row>
    <row r="886" spans="8:72" hidden="1" outlineLevel="1" x14ac:dyDescent="0.3">
      <c r="H886" s="1" t="str">
        <v>0 - BM Costs</v>
      </c>
      <c r="L886" s="1" t="str">
        <v>0 - BM Port</v>
      </c>
      <c r="N886" s="1" t="str">
        <v>0 - Port Assets</v>
      </c>
      <c r="BP886" s="1" t="str">
        <v>0- Port Costs</v>
      </c>
      <c r="BT886" s="1" t="str">
        <v>0- Port Value</v>
      </c>
    </row>
    <row r="887" spans="8:72" hidden="1" outlineLevel="1" x14ac:dyDescent="0.3">
      <c r="H887" s="1" t="str">
        <v>0 - BM Costs</v>
      </c>
      <c r="L887" s="1" t="str">
        <v>0 - BM Port</v>
      </c>
      <c r="N887" s="1" t="str">
        <v>0 - Port Assets</v>
      </c>
      <c r="BP887" s="1" t="str">
        <v>0- Port Costs</v>
      </c>
      <c r="BT887" s="1" t="str">
        <v>0- Port Value</v>
      </c>
    </row>
    <row r="888" spans="8:72" hidden="1" outlineLevel="1" x14ac:dyDescent="0.3">
      <c r="H888" s="1" t="str">
        <v>0 - BM Costs</v>
      </c>
      <c r="L888" s="1" t="str">
        <v>0 - BM Port</v>
      </c>
      <c r="N888" s="1" t="str">
        <v>0 - Port Assets</v>
      </c>
      <c r="BP888" s="1" t="str">
        <v>0- Port Costs</v>
      </c>
      <c r="BT888" s="1" t="str">
        <v>0- Port Value</v>
      </c>
    </row>
    <row r="889" spans="8:72" hidden="1" outlineLevel="1" x14ac:dyDescent="0.3">
      <c r="H889" s="1" t="str">
        <v>0 - BM Costs</v>
      </c>
      <c r="L889" s="1" t="str">
        <v>0 - BM Port</v>
      </c>
      <c r="N889" s="1" t="str">
        <v>0 - Port Assets</v>
      </c>
      <c r="BP889" s="1" t="str">
        <v>0- Port Costs</v>
      </c>
      <c r="BT889" s="1" t="str">
        <v>0- Port Value</v>
      </c>
    </row>
    <row r="890" spans="8:72" hidden="1" outlineLevel="1" x14ac:dyDescent="0.3">
      <c r="H890" s="1" t="str">
        <v>0 - BM Costs</v>
      </c>
      <c r="L890" s="1" t="str">
        <v>0 - BM Port</v>
      </c>
      <c r="N890" s="1" t="str">
        <v>0 - Port Assets</v>
      </c>
      <c r="BP890" s="1" t="str">
        <v>0- Port Costs</v>
      </c>
      <c r="BT890" s="1" t="str">
        <v>0- Port Value</v>
      </c>
    </row>
    <row r="891" spans="8:72" hidden="1" outlineLevel="1" x14ac:dyDescent="0.3">
      <c r="H891" s="1" t="str">
        <v>0 - BM Costs</v>
      </c>
      <c r="L891" s="1" t="str">
        <v>0 - BM Port</v>
      </c>
      <c r="N891" s="1" t="str">
        <v>0 - Port Assets</v>
      </c>
      <c r="BP891" s="1" t="str">
        <v>0- Port Costs</v>
      </c>
      <c r="BT891" s="1" t="str">
        <v>0- Port Value</v>
      </c>
    </row>
    <row r="892" spans="8:72" hidden="1" outlineLevel="1" x14ac:dyDescent="0.3">
      <c r="H892" s="1" t="str">
        <v>0 - BM Costs</v>
      </c>
      <c r="L892" s="1" t="str">
        <v>0 - BM Port</v>
      </c>
      <c r="N892" s="1" t="str">
        <v>0 - Port Assets</v>
      </c>
      <c r="BP892" s="1" t="str">
        <v>0- Port Costs</v>
      </c>
      <c r="BT892" s="1" t="str">
        <v>0- Port Value</v>
      </c>
    </row>
    <row r="893" spans="8:72" hidden="1" outlineLevel="1" x14ac:dyDescent="0.3">
      <c r="H893" s="1" t="str">
        <v>0 - BM Costs</v>
      </c>
      <c r="L893" s="1" t="str">
        <v>0 - BM Port</v>
      </c>
      <c r="N893" s="1" t="str">
        <v>0 - Port Assets</v>
      </c>
      <c r="BP893" s="1" t="str">
        <v>0- Port Costs</v>
      </c>
      <c r="BT893" s="1" t="str">
        <v>0- Port Value</v>
      </c>
    </row>
    <row r="894" spans="8:72" hidden="1" outlineLevel="1" x14ac:dyDescent="0.3">
      <c r="H894" s="1" t="str">
        <v>0 - BM Costs</v>
      </c>
      <c r="L894" s="1" t="str">
        <v>0 - BM Port</v>
      </c>
      <c r="N894" s="1" t="str">
        <v>0 - Port Assets</v>
      </c>
      <c r="BP894" s="1" t="str">
        <v>0- Port Costs</v>
      </c>
      <c r="BT894" s="1" t="str">
        <v>0- Port Value</v>
      </c>
    </row>
    <row r="895" spans="8:72" hidden="1" outlineLevel="1" x14ac:dyDescent="0.3">
      <c r="H895" s="1" t="str">
        <v>0 - BM Costs</v>
      </c>
      <c r="L895" s="1" t="str">
        <v>0 - BM Port</v>
      </c>
      <c r="N895" s="1" t="str">
        <v>0 - Port Assets</v>
      </c>
      <c r="BP895" s="1" t="str">
        <v>0- Port Costs</v>
      </c>
      <c r="BT895" s="1" t="str">
        <v>0- Port Value</v>
      </c>
    </row>
    <row r="896" spans="8:72" hidden="1" outlineLevel="1" x14ac:dyDescent="0.3">
      <c r="H896" s="1" t="str">
        <v>0 - BM Costs</v>
      </c>
      <c r="L896" s="1" t="str">
        <v>0 - BM Port</v>
      </c>
      <c r="N896" s="1" t="str">
        <v>0 - Port Assets</v>
      </c>
      <c r="BP896" s="1" t="str">
        <v>0- Port Costs</v>
      </c>
      <c r="BT896" s="1" t="str">
        <v>0- Port Value</v>
      </c>
    </row>
    <row r="897" spans="8:72" hidden="1" outlineLevel="1" x14ac:dyDescent="0.3">
      <c r="H897" s="1" t="str">
        <v>0 - BM Costs</v>
      </c>
      <c r="L897" s="1" t="str">
        <v>0 - BM Port</v>
      </c>
      <c r="N897" s="1" t="str">
        <v>0 - Port Assets</v>
      </c>
      <c r="BP897" s="1" t="str">
        <v>0- Port Costs</v>
      </c>
      <c r="BT897" s="1" t="str">
        <v>0- Port Value</v>
      </c>
    </row>
    <row r="898" spans="8:72" hidden="1" outlineLevel="1" x14ac:dyDescent="0.3">
      <c r="H898" s="1" t="str">
        <v>0 - BM Costs</v>
      </c>
      <c r="L898" s="1" t="str">
        <v>0 - BM Port</v>
      </c>
      <c r="N898" s="1" t="str">
        <v>0 - Port Assets</v>
      </c>
      <c r="BP898" s="1" t="str">
        <v>0- Port Costs</v>
      </c>
      <c r="BT898" s="1" t="str">
        <v>0- Port Value</v>
      </c>
    </row>
    <row r="899" spans="8:72" hidden="1" outlineLevel="1" x14ac:dyDescent="0.3">
      <c r="H899" s="1" t="str">
        <v>0 - BM Costs</v>
      </c>
      <c r="L899" s="1" t="str">
        <v>0 - BM Port</v>
      </c>
      <c r="N899" s="1" t="str">
        <v>0 - Port Assets</v>
      </c>
      <c r="BP899" s="1" t="str">
        <v>0- Port Costs</v>
      </c>
      <c r="BT899" s="1" t="str">
        <v>0- Port Value</v>
      </c>
    </row>
    <row r="900" spans="8:72" hidden="1" outlineLevel="1" x14ac:dyDescent="0.3">
      <c r="H900" s="1" t="str">
        <v>0 - BM Costs</v>
      </c>
      <c r="L900" s="1" t="str">
        <v>0 - BM Port</v>
      </c>
      <c r="N900" s="1" t="str">
        <v>0 - Port Assets</v>
      </c>
      <c r="BP900" s="1" t="str">
        <v>0- Port Costs</v>
      </c>
      <c r="BT900" s="1" t="str">
        <v>0- Port Value</v>
      </c>
    </row>
    <row r="901" spans="8:72" hidden="1" outlineLevel="1" x14ac:dyDescent="0.3">
      <c r="H901" s="1" t="str">
        <v>0 - BM Costs</v>
      </c>
      <c r="L901" s="1" t="str">
        <v>0 - BM Port</v>
      </c>
      <c r="N901" s="1" t="str">
        <v>0 - Port Assets</v>
      </c>
      <c r="BP901" s="1" t="str">
        <v>0- Port Costs</v>
      </c>
      <c r="BT901" s="1" t="str">
        <v>0- Port Value</v>
      </c>
    </row>
    <row r="902" spans="8:72" hidden="1" outlineLevel="1" x14ac:dyDescent="0.3">
      <c r="H902" s="1" t="str">
        <v>0 - BM Costs</v>
      </c>
      <c r="L902" s="1" t="str">
        <v>0 - BM Port</v>
      </c>
      <c r="N902" s="1" t="str">
        <v>0 - Port Assets</v>
      </c>
      <c r="BP902" s="1" t="str">
        <v>0- Port Costs</v>
      </c>
      <c r="BT902" s="1" t="str">
        <v>0- Port Value</v>
      </c>
    </row>
    <row r="903" spans="8:72" hidden="1" outlineLevel="1" x14ac:dyDescent="0.3">
      <c r="H903" s="1" t="str">
        <v>0 - BM Costs</v>
      </c>
      <c r="L903" s="1" t="str">
        <v>0 - BM Port</v>
      </c>
      <c r="N903" s="1" t="str">
        <v>0 - Port Assets</v>
      </c>
      <c r="BP903" s="1" t="str">
        <v>0- Port Costs</v>
      </c>
      <c r="BT903" s="1" t="str">
        <v>0- Port Value</v>
      </c>
    </row>
    <row r="904" spans="8:72" hidden="1" outlineLevel="1" x14ac:dyDescent="0.3">
      <c r="H904" s="1" t="str">
        <v>0 - BM Costs</v>
      </c>
      <c r="L904" s="1" t="str">
        <v>0 - BM Port</v>
      </c>
      <c r="N904" s="1" t="str">
        <v>0 - Port Assets</v>
      </c>
      <c r="BP904" s="1" t="str">
        <v>0- Port Costs</v>
      </c>
      <c r="BT904" s="1" t="str">
        <v>0- Port Value</v>
      </c>
    </row>
    <row r="905" spans="8:72" hidden="1" outlineLevel="1" x14ac:dyDescent="0.3">
      <c r="H905" s="1" t="str">
        <v>0 - BM Costs</v>
      </c>
      <c r="L905" s="1" t="str">
        <v>0 - BM Port</v>
      </c>
      <c r="N905" s="1" t="str">
        <v>0 - Port Assets</v>
      </c>
      <c r="BP905" s="1" t="str">
        <v>0- Port Costs</v>
      </c>
      <c r="BT905" s="1" t="str">
        <v>0- Port Value</v>
      </c>
    </row>
    <row r="906" spans="8:72" hidden="1" outlineLevel="1" x14ac:dyDescent="0.3">
      <c r="H906" s="1" t="str">
        <v>0 - BM Costs</v>
      </c>
      <c r="L906" s="1" t="str">
        <v>0 - BM Port</v>
      </c>
      <c r="N906" s="1" t="str">
        <v>0 - Port Assets</v>
      </c>
      <c r="BP906" s="1" t="str">
        <v>0- Port Costs</v>
      </c>
      <c r="BT906" s="1" t="str">
        <v>0- Port Value</v>
      </c>
    </row>
    <row r="907" spans="8:72" hidden="1" outlineLevel="1" x14ac:dyDescent="0.3">
      <c r="H907" s="1" t="str">
        <v>0 - BM Costs</v>
      </c>
      <c r="L907" s="1" t="str">
        <v>0 - BM Port</v>
      </c>
      <c r="N907" s="1" t="str">
        <v>0 - Port Assets</v>
      </c>
      <c r="BP907" s="1" t="str">
        <v>0- Port Costs</v>
      </c>
      <c r="BT907" s="1" t="str">
        <v>0- Port Value</v>
      </c>
    </row>
    <row r="908" spans="8:72" hidden="1" outlineLevel="1" x14ac:dyDescent="0.3">
      <c r="H908" s="1" t="str">
        <v>0 - BM Costs</v>
      </c>
      <c r="L908" s="1" t="str">
        <v>0 - BM Port</v>
      </c>
      <c r="N908" s="1" t="str">
        <v>0 - Port Assets</v>
      </c>
      <c r="BP908" s="1" t="str">
        <v>0- Port Costs</v>
      </c>
      <c r="BT908" s="1" t="str">
        <v>0- Port Value</v>
      </c>
    </row>
    <row r="909" spans="8:72" hidden="1" outlineLevel="1" x14ac:dyDescent="0.3">
      <c r="H909" s="1" t="str">
        <v>0 - BM Costs</v>
      </c>
      <c r="L909" s="1" t="str">
        <v>0 - BM Port</v>
      </c>
      <c r="N909" s="1" t="str">
        <v>0 - Port Assets</v>
      </c>
      <c r="BP909" s="1" t="str">
        <v>0- Port Costs</v>
      </c>
      <c r="BT909" s="1" t="str">
        <v>0- Port Value</v>
      </c>
    </row>
    <row r="910" spans="8:72" hidden="1" outlineLevel="1" x14ac:dyDescent="0.3">
      <c r="H910" s="1" t="str">
        <v>0 - BM Costs</v>
      </c>
      <c r="L910" s="1" t="str">
        <v>0 - BM Port</v>
      </c>
      <c r="N910" s="1" t="str">
        <v>0 - Port Assets</v>
      </c>
      <c r="BP910" s="1" t="str">
        <v>0- Port Costs</v>
      </c>
      <c r="BT910" s="1" t="str">
        <v>0- Port Value</v>
      </c>
    </row>
    <row r="911" spans="8:72" hidden="1" outlineLevel="1" x14ac:dyDescent="0.3">
      <c r="H911" s="1" t="str">
        <v>0 - BM Costs</v>
      </c>
      <c r="L911" s="1" t="str">
        <v>0 - BM Port</v>
      </c>
      <c r="N911" s="1" t="str">
        <v>0 - Port Assets</v>
      </c>
      <c r="BP911" s="1" t="str">
        <v>0- Port Costs</v>
      </c>
      <c r="BT911" s="1" t="str">
        <v>0- Port Value</v>
      </c>
    </row>
    <row r="912" spans="8:72" hidden="1" outlineLevel="1" x14ac:dyDescent="0.3">
      <c r="H912" s="1" t="str">
        <v>0 - BM Costs</v>
      </c>
      <c r="L912" s="1" t="str">
        <v>0 - BM Port</v>
      </c>
      <c r="N912" s="1" t="str">
        <v>0 - Port Assets</v>
      </c>
      <c r="BP912" s="1" t="str">
        <v>0- Port Costs</v>
      </c>
      <c r="BT912" s="1" t="str">
        <v>0- Port Value</v>
      </c>
    </row>
    <row r="913" spans="8:72" hidden="1" outlineLevel="1" x14ac:dyDescent="0.3">
      <c r="H913" s="1" t="str">
        <v>0 - BM Costs</v>
      </c>
      <c r="L913" s="1" t="str">
        <v>0 - BM Port</v>
      </c>
      <c r="N913" s="1" t="str">
        <v>0 - Port Assets</v>
      </c>
      <c r="BP913" s="1" t="str">
        <v>0- Port Costs</v>
      </c>
      <c r="BT913" s="1" t="str">
        <v>0- Port Value</v>
      </c>
    </row>
    <row r="914" spans="8:72" hidden="1" outlineLevel="1" x14ac:dyDescent="0.3">
      <c r="H914" s="1" t="str">
        <v>0 - BM Costs</v>
      </c>
      <c r="L914" s="1" t="str">
        <v>0 - BM Port</v>
      </c>
      <c r="N914" s="1" t="str">
        <v>0 - Port Assets</v>
      </c>
      <c r="BP914" s="1" t="str">
        <v>0- Port Costs</v>
      </c>
      <c r="BT914" s="1" t="str">
        <v>0- Port Value</v>
      </c>
    </row>
    <row r="915" spans="8:72" hidden="1" outlineLevel="1" x14ac:dyDescent="0.3">
      <c r="H915" s="1" t="str">
        <v>0 - BM Costs</v>
      </c>
      <c r="L915" s="1" t="str">
        <v>0 - BM Port</v>
      </c>
      <c r="N915" s="1" t="str">
        <v>0 - Port Assets</v>
      </c>
      <c r="BP915" s="1" t="str">
        <v>0- Port Costs</v>
      </c>
      <c r="BT915" s="1" t="str">
        <v>0- Port Value</v>
      </c>
    </row>
    <row r="916" spans="8:72" hidden="1" outlineLevel="1" x14ac:dyDescent="0.3">
      <c r="H916" s="1" t="str">
        <v>0 - BM Costs</v>
      </c>
      <c r="L916" s="1" t="str">
        <v>0 - BM Port</v>
      </c>
      <c r="N916" s="1" t="str">
        <v>0 - Port Assets</v>
      </c>
      <c r="BP916" s="1" t="str">
        <v>0- Port Costs</v>
      </c>
      <c r="BT916" s="1" t="str">
        <v>0- Port Value</v>
      </c>
    </row>
    <row r="917" spans="8:72" hidden="1" outlineLevel="1" x14ac:dyDescent="0.3">
      <c r="H917" s="1" t="str">
        <v>0 - BM Costs</v>
      </c>
      <c r="L917" s="1" t="str">
        <v>0 - BM Port</v>
      </c>
      <c r="N917" s="1" t="str">
        <v>0 - Port Assets</v>
      </c>
      <c r="BP917" s="1" t="str">
        <v>0- Port Costs</v>
      </c>
      <c r="BT917" s="1" t="str">
        <v>0- Port Value</v>
      </c>
    </row>
    <row r="918" spans="8:72" hidden="1" outlineLevel="1" x14ac:dyDescent="0.3">
      <c r="H918" s="1" t="str">
        <v>0 - BM Costs</v>
      </c>
      <c r="L918" s="1" t="str">
        <v>0 - BM Port</v>
      </c>
      <c r="N918" s="1" t="str">
        <v>0 - Port Assets</v>
      </c>
      <c r="BP918" s="1" t="str">
        <v>0- Port Costs</v>
      </c>
      <c r="BT918" s="1" t="str">
        <v>0- Port Value</v>
      </c>
    </row>
    <row r="919" spans="8:72" hidden="1" outlineLevel="1" x14ac:dyDescent="0.3">
      <c r="H919" s="1" t="str">
        <v>0 - BM Costs</v>
      </c>
      <c r="L919" s="1" t="str">
        <v>0 - BM Port</v>
      </c>
      <c r="N919" s="1" t="str">
        <v>0 - Port Assets</v>
      </c>
      <c r="BP919" s="1" t="str">
        <v>0- Port Costs</v>
      </c>
      <c r="BT919" s="1" t="str">
        <v>0- Port Value</v>
      </c>
    </row>
    <row r="920" spans="8:72" hidden="1" outlineLevel="1" x14ac:dyDescent="0.3">
      <c r="H920" s="1" t="str">
        <v>0 - BM Costs</v>
      </c>
      <c r="L920" s="1" t="str">
        <v>0 - BM Port</v>
      </c>
      <c r="N920" s="1" t="str">
        <v>0 - Port Assets</v>
      </c>
      <c r="BP920" s="1" t="str">
        <v>0- Port Costs</v>
      </c>
      <c r="BT920" s="1" t="str">
        <v>0- Port Value</v>
      </c>
    </row>
    <row r="921" spans="8:72" hidden="1" outlineLevel="1" x14ac:dyDescent="0.3">
      <c r="H921" s="1" t="str">
        <v>0 - BM Costs</v>
      </c>
      <c r="L921" s="1" t="str">
        <v>0 - BM Port</v>
      </c>
      <c r="N921" s="1" t="str">
        <v>0 - Port Assets</v>
      </c>
      <c r="BP921" s="1" t="str">
        <v>0- Port Costs</v>
      </c>
      <c r="BT921" s="1" t="str">
        <v>0- Port Value</v>
      </c>
    </row>
    <row r="922" spans="8:72" hidden="1" outlineLevel="1" x14ac:dyDescent="0.3">
      <c r="H922" s="1" t="str">
        <v>0 - BM Costs</v>
      </c>
      <c r="L922" s="1" t="str">
        <v>0 - BM Port</v>
      </c>
      <c r="N922" s="1" t="str">
        <v>0 - Port Assets</v>
      </c>
      <c r="BP922" s="1" t="str">
        <v>0- Port Costs</v>
      </c>
      <c r="BT922" s="1" t="str">
        <v>0- Port Value</v>
      </c>
    </row>
    <row r="923" spans="8:72" hidden="1" outlineLevel="1" x14ac:dyDescent="0.3">
      <c r="H923" s="1" t="str">
        <v>0 - BM Costs</v>
      </c>
      <c r="L923" s="1" t="str">
        <v>0 - BM Port</v>
      </c>
      <c r="N923" s="1" t="str">
        <v>0 - Port Assets</v>
      </c>
      <c r="BP923" s="1" t="str">
        <v>0- Port Costs</v>
      </c>
      <c r="BT923" s="1" t="str">
        <v>0- Port Value</v>
      </c>
    </row>
    <row r="924" spans="8:72" hidden="1" outlineLevel="1" x14ac:dyDescent="0.3">
      <c r="H924" s="1" t="str">
        <v>0 - BM Costs</v>
      </c>
      <c r="L924" s="1" t="str">
        <v>0 - BM Port</v>
      </c>
      <c r="N924" s="1" t="str">
        <v>0 - Port Assets</v>
      </c>
      <c r="BP924" s="1" t="str">
        <v>0- Port Costs</v>
      </c>
      <c r="BT924" s="1" t="str">
        <v>0- Port Value</v>
      </c>
    </row>
    <row r="925" spans="8:72" hidden="1" outlineLevel="1" x14ac:dyDescent="0.3">
      <c r="H925" s="1" t="str">
        <v>0 - BM Costs</v>
      </c>
      <c r="L925" s="1" t="str">
        <v>0 - BM Port</v>
      </c>
      <c r="N925" s="1" t="str">
        <v>0 - Port Assets</v>
      </c>
      <c r="BP925" s="1" t="str">
        <v>0- Port Costs</v>
      </c>
      <c r="BT925" s="1" t="str">
        <v>0- Port Value</v>
      </c>
    </row>
    <row r="926" spans="8:72" hidden="1" outlineLevel="1" x14ac:dyDescent="0.3">
      <c r="H926" s="1" t="str">
        <v>0 - BM Costs</v>
      </c>
      <c r="L926" s="1" t="str">
        <v>0 - BM Port</v>
      </c>
      <c r="N926" s="1" t="str">
        <v>0 - Port Assets</v>
      </c>
      <c r="BP926" s="1" t="str">
        <v>0- Port Costs</v>
      </c>
      <c r="BT926" s="1" t="str">
        <v>0- Port Value</v>
      </c>
    </row>
    <row r="927" spans="8:72" hidden="1" outlineLevel="1" x14ac:dyDescent="0.3">
      <c r="H927" s="1" t="str">
        <v>0 - BM Costs</v>
      </c>
      <c r="L927" s="1" t="str">
        <v>0 - BM Port</v>
      </c>
      <c r="N927" s="1" t="str">
        <v>0 - Port Assets</v>
      </c>
      <c r="BP927" s="1" t="str">
        <v>0- Port Costs</v>
      </c>
      <c r="BT927" s="1" t="str">
        <v>0- Port Value</v>
      </c>
    </row>
    <row r="928" spans="8:72" hidden="1" outlineLevel="1" x14ac:dyDescent="0.3">
      <c r="H928" s="1" t="str">
        <v>0 - BM Costs</v>
      </c>
      <c r="L928" s="1" t="str">
        <v>0 - BM Port</v>
      </c>
      <c r="N928" s="1" t="str">
        <v>0 - Port Assets</v>
      </c>
      <c r="BP928" s="1" t="str">
        <v>0- Port Costs</v>
      </c>
      <c r="BT928" s="1" t="str">
        <v>0- Port Value</v>
      </c>
    </row>
    <row r="929" spans="8:72" hidden="1" outlineLevel="1" x14ac:dyDescent="0.3">
      <c r="H929" s="1" t="str">
        <v>0 - BM Costs</v>
      </c>
      <c r="L929" s="1" t="str">
        <v>0 - BM Port</v>
      </c>
      <c r="N929" s="1" t="str">
        <v>0 - Port Assets</v>
      </c>
      <c r="BP929" s="1" t="str">
        <v>0- Port Costs</v>
      </c>
      <c r="BT929" s="1" t="str">
        <v>0- Port Value</v>
      </c>
    </row>
    <row r="930" spans="8:72" hidden="1" outlineLevel="1" x14ac:dyDescent="0.3">
      <c r="H930" s="1" t="str">
        <v>0 - BM Costs</v>
      </c>
      <c r="L930" s="1" t="str">
        <v>0 - BM Port</v>
      </c>
      <c r="N930" s="1" t="str">
        <v>0 - Port Assets</v>
      </c>
      <c r="BP930" s="1" t="str">
        <v>0- Port Costs</v>
      </c>
      <c r="BT930" s="1" t="str">
        <v>0- Port Value</v>
      </c>
    </row>
    <row r="931" spans="8:72" hidden="1" outlineLevel="1" x14ac:dyDescent="0.3">
      <c r="H931" s="1" t="str">
        <v>0 - BM Costs</v>
      </c>
      <c r="L931" s="1" t="str">
        <v>0 - BM Port</v>
      </c>
      <c r="N931" s="1" t="str">
        <v>0 - Port Assets</v>
      </c>
      <c r="BP931" s="1" t="str">
        <v>0- Port Costs</v>
      </c>
      <c r="BT931" s="1" t="str">
        <v>0- Port Value</v>
      </c>
    </row>
    <row r="932" spans="8:72" hidden="1" outlineLevel="1" x14ac:dyDescent="0.3">
      <c r="H932" s="1" t="str">
        <v>0 - BM Costs</v>
      </c>
      <c r="L932" s="1" t="str">
        <v>0 - BM Port</v>
      </c>
      <c r="N932" s="1" t="str">
        <v>0 - Port Assets</v>
      </c>
      <c r="BP932" s="1" t="str">
        <v>0- Port Costs</v>
      </c>
      <c r="BT932" s="1" t="str">
        <v>0- Port Value</v>
      </c>
    </row>
    <row r="933" spans="8:72" hidden="1" outlineLevel="1" x14ac:dyDescent="0.3">
      <c r="H933" s="1" t="str">
        <v>0 - BM Costs</v>
      </c>
      <c r="L933" s="1" t="str">
        <v>0 - BM Port</v>
      </c>
      <c r="N933" s="1" t="str">
        <v>0 - Port Assets</v>
      </c>
      <c r="BP933" s="1" t="str">
        <v>0- Port Costs</v>
      </c>
      <c r="BT933" s="1" t="str">
        <v>0- Port Value</v>
      </c>
    </row>
    <row r="934" spans="8:72" hidden="1" outlineLevel="1" x14ac:dyDescent="0.3">
      <c r="H934" s="1" t="str">
        <v>0 - BM Costs</v>
      </c>
      <c r="L934" s="1" t="str">
        <v>0 - BM Port</v>
      </c>
      <c r="N934" s="1" t="str">
        <v>0 - Port Assets</v>
      </c>
      <c r="BP934" s="1" t="str">
        <v>0- Port Costs</v>
      </c>
      <c r="BT934" s="1" t="str">
        <v>0- Port Value</v>
      </c>
    </row>
    <row r="935" spans="8:72" hidden="1" outlineLevel="1" x14ac:dyDescent="0.3">
      <c r="H935" s="1" t="str">
        <v>0 - BM Costs</v>
      </c>
      <c r="L935" s="1" t="str">
        <v>0 - BM Port</v>
      </c>
      <c r="N935" s="1" t="str">
        <v>0 - Port Assets</v>
      </c>
      <c r="BP935" s="1" t="str">
        <v>0- Port Costs</v>
      </c>
      <c r="BT935" s="1" t="str">
        <v>0- Port Value</v>
      </c>
    </row>
    <row r="936" spans="8:72" hidden="1" outlineLevel="1" x14ac:dyDescent="0.3">
      <c r="H936" s="1" t="str">
        <v>0 - BM Costs</v>
      </c>
      <c r="L936" s="1" t="str">
        <v>0 - BM Port</v>
      </c>
      <c r="N936" s="1" t="str">
        <v>0 - Port Assets</v>
      </c>
      <c r="BP936" s="1" t="str">
        <v>0- Port Costs</v>
      </c>
      <c r="BT936" s="1" t="str">
        <v>0- Port Value</v>
      </c>
    </row>
    <row r="937" spans="8:72" hidden="1" outlineLevel="1" x14ac:dyDescent="0.3">
      <c r="H937" s="1" t="str">
        <v>0 - BM Costs</v>
      </c>
      <c r="L937" s="1" t="str">
        <v>0 - BM Port</v>
      </c>
      <c r="N937" s="1" t="str">
        <v>0 - Port Assets</v>
      </c>
      <c r="BP937" s="1" t="str">
        <v>0- Port Costs</v>
      </c>
      <c r="BT937" s="1" t="str">
        <v>0- Port Value</v>
      </c>
    </row>
    <row r="938" spans="8:72" hidden="1" outlineLevel="1" x14ac:dyDescent="0.3">
      <c r="H938" s="1" t="str">
        <v>0 - BM Costs</v>
      </c>
      <c r="L938" s="1" t="str">
        <v>0 - BM Port</v>
      </c>
      <c r="N938" s="1" t="str">
        <v>0 - Port Assets</v>
      </c>
      <c r="BP938" s="1" t="str">
        <v>0- Port Costs</v>
      </c>
      <c r="BT938" s="1" t="str">
        <v>0- Port Value</v>
      </c>
    </row>
    <row r="939" spans="8:72" hidden="1" outlineLevel="1" x14ac:dyDescent="0.3">
      <c r="H939" s="1" t="str">
        <v>0 - BM Costs</v>
      </c>
      <c r="L939" s="1" t="str">
        <v>0 - BM Port</v>
      </c>
      <c r="N939" s="1" t="str">
        <v>0 - Port Assets</v>
      </c>
      <c r="BP939" s="1" t="str">
        <v>0- Port Costs</v>
      </c>
      <c r="BT939" s="1" t="str">
        <v>0- Port Value</v>
      </c>
    </row>
    <row r="940" spans="8:72" hidden="1" outlineLevel="1" x14ac:dyDescent="0.3">
      <c r="H940" s="1" t="str">
        <v>0 - BM Costs</v>
      </c>
      <c r="L940" s="1" t="str">
        <v>0 - BM Port</v>
      </c>
      <c r="N940" s="1" t="str">
        <v>0 - Port Assets</v>
      </c>
      <c r="BP940" s="1" t="str">
        <v>0- Port Costs</v>
      </c>
      <c r="BT940" s="1" t="str">
        <v>0- Port Value</v>
      </c>
    </row>
    <row r="941" spans="8:72" hidden="1" outlineLevel="1" x14ac:dyDescent="0.3">
      <c r="H941" s="1" t="str">
        <v>0 - BM Costs</v>
      </c>
      <c r="L941" s="1" t="str">
        <v>0 - BM Port</v>
      </c>
      <c r="N941" s="1" t="str">
        <v>0 - Port Assets</v>
      </c>
      <c r="BP941" s="1" t="str">
        <v>0- Port Costs</v>
      </c>
      <c r="BT941" s="1" t="str">
        <v>0- Port Value</v>
      </c>
    </row>
    <row r="942" spans="8:72" hidden="1" outlineLevel="1" x14ac:dyDescent="0.3">
      <c r="H942" s="1" t="str">
        <v>0 - BM Costs</v>
      </c>
      <c r="L942" s="1" t="str">
        <v>0 - BM Port</v>
      </c>
      <c r="N942" s="1" t="str">
        <v>0 - Port Assets</v>
      </c>
      <c r="BP942" s="1" t="str">
        <v>0- Port Costs</v>
      </c>
      <c r="BT942" s="1" t="str">
        <v>0- Port Value</v>
      </c>
    </row>
    <row r="943" spans="8:72" hidden="1" outlineLevel="1" x14ac:dyDescent="0.3">
      <c r="H943" s="1" t="str">
        <v>0 - BM Costs</v>
      </c>
      <c r="L943" s="1" t="str">
        <v>0 - BM Port</v>
      </c>
      <c r="N943" s="1" t="str">
        <v>0 - Port Assets</v>
      </c>
      <c r="BP943" s="1" t="str">
        <v>0- Port Costs</v>
      </c>
      <c r="BT943" s="1" t="str">
        <v>0- Port Value</v>
      </c>
    </row>
    <row r="944" spans="8:72" hidden="1" outlineLevel="1" x14ac:dyDescent="0.3">
      <c r="H944" s="1" t="str">
        <v>0 - BM Costs</v>
      </c>
      <c r="L944" s="1" t="str">
        <v>0 - BM Port</v>
      </c>
      <c r="N944" s="1" t="str">
        <v>0 - Port Assets</v>
      </c>
      <c r="BP944" s="1" t="str">
        <v>0- Port Costs</v>
      </c>
      <c r="BT944" s="1" t="str">
        <v>0- Port Value</v>
      </c>
    </row>
    <row r="945" spans="8:72" hidden="1" outlineLevel="1" x14ac:dyDescent="0.3">
      <c r="H945" s="1" t="str">
        <v>0 - BM Costs</v>
      </c>
      <c r="L945" s="1" t="str">
        <v>0 - BM Port</v>
      </c>
      <c r="N945" s="1" t="str">
        <v>0 - Port Assets</v>
      </c>
      <c r="BP945" s="1" t="str">
        <v>0- Port Costs</v>
      </c>
      <c r="BT945" s="1" t="str">
        <v>0- Port Value</v>
      </c>
    </row>
    <row r="946" spans="8:72" hidden="1" outlineLevel="1" x14ac:dyDescent="0.3">
      <c r="H946" s="1" t="str">
        <v>0 - BM Costs</v>
      </c>
      <c r="L946" s="1" t="str">
        <v>0 - BM Port</v>
      </c>
      <c r="N946" s="1" t="str">
        <v>0 - Port Assets</v>
      </c>
      <c r="BP946" s="1" t="str">
        <v>0- Port Costs</v>
      </c>
      <c r="BT946" s="1" t="str">
        <v>0- Port Value</v>
      </c>
    </row>
    <row r="947" spans="8:72" hidden="1" outlineLevel="1" x14ac:dyDescent="0.3">
      <c r="H947" s="1" t="str">
        <v>0 - BM Costs</v>
      </c>
      <c r="L947" s="1" t="str">
        <v>0 - BM Port</v>
      </c>
      <c r="N947" s="1" t="str">
        <v>0 - Port Assets</v>
      </c>
      <c r="BP947" s="1" t="str">
        <v>0- Port Costs</v>
      </c>
      <c r="BT947" s="1" t="str">
        <v>0- Port Value</v>
      </c>
    </row>
    <row r="948" spans="8:72" hidden="1" outlineLevel="1" x14ac:dyDescent="0.3">
      <c r="H948" s="1" t="str">
        <v>0 - BM Costs</v>
      </c>
      <c r="L948" s="1" t="str">
        <v>0 - BM Port</v>
      </c>
      <c r="N948" s="1" t="str">
        <v>0 - Port Assets</v>
      </c>
      <c r="BP948" s="1" t="str">
        <v>0- Port Costs</v>
      </c>
      <c r="BT948" s="1" t="str">
        <v>0- Port Value</v>
      </c>
    </row>
    <row r="949" spans="8:72" hidden="1" outlineLevel="1" x14ac:dyDescent="0.3">
      <c r="H949" s="1" t="str">
        <v>0 - BM Costs</v>
      </c>
      <c r="L949" s="1" t="str">
        <v>0 - BM Port</v>
      </c>
      <c r="N949" s="1" t="str">
        <v>0 - Port Assets</v>
      </c>
      <c r="BP949" s="1" t="str">
        <v>0- Port Costs</v>
      </c>
      <c r="BT949" s="1" t="str">
        <v>0- Port Value</v>
      </c>
    </row>
    <row r="950" spans="8:72" hidden="1" outlineLevel="1" x14ac:dyDescent="0.3">
      <c r="H950" s="1" t="str">
        <v>0 - BM Costs</v>
      </c>
      <c r="L950" s="1" t="str">
        <v>0 - BM Port</v>
      </c>
      <c r="N950" s="1" t="str">
        <v>0 - Port Assets</v>
      </c>
      <c r="BP950" s="1" t="str">
        <v>0- Port Costs</v>
      </c>
      <c r="BT950" s="1" t="str">
        <v>0- Port Value</v>
      </c>
    </row>
    <row r="951" spans="8:72" hidden="1" outlineLevel="1" x14ac:dyDescent="0.3">
      <c r="H951" s="1" t="str">
        <v>0 - BM Costs</v>
      </c>
      <c r="L951" s="1" t="str">
        <v>0 - BM Port</v>
      </c>
      <c r="N951" s="1" t="str">
        <v>0 - Port Assets</v>
      </c>
      <c r="BP951" s="1" t="str">
        <v>0- Port Costs</v>
      </c>
      <c r="BT951" s="1" t="str">
        <v>0- Port Value</v>
      </c>
    </row>
    <row r="952" spans="8:72" hidden="1" outlineLevel="1" x14ac:dyDescent="0.3">
      <c r="H952" s="1" t="str">
        <v>0 - BM Costs</v>
      </c>
      <c r="L952" s="1" t="str">
        <v>0 - BM Port</v>
      </c>
      <c r="N952" s="1" t="str">
        <v>0 - Port Assets</v>
      </c>
      <c r="BP952" s="1" t="str">
        <v>0- Port Costs</v>
      </c>
      <c r="BT952" s="1" t="str">
        <v>0- Port Value</v>
      </c>
    </row>
    <row r="953" spans="8:72" hidden="1" outlineLevel="1" x14ac:dyDescent="0.3">
      <c r="H953" s="1" t="str">
        <v>0 - BM Costs</v>
      </c>
      <c r="L953" s="1" t="str">
        <v>0 - BM Port</v>
      </c>
      <c r="N953" s="1" t="str">
        <v>0 - Port Assets</v>
      </c>
      <c r="BP953" s="1" t="str">
        <v>0- Port Costs</v>
      </c>
      <c r="BT953" s="1" t="str">
        <v>0- Port Value</v>
      </c>
    </row>
    <row r="954" spans="8:72" hidden="1" outlineLevel="1" x14ac:dyDescent="0.3">
      <c r="H954" s="1" t="str">
        <v>0 - BM Costs</v>
      </c>
      <c r="L954" s="1" t="str">
        <v>0 - BM Port</v>
      </c>
      <c r="N954" s="1" t="str">
        <v>0 - Port Assets</v>
      </c>
      <c r="BP954" s="1" t="str">
        <v>0- Port Costs</v>
      </c>
      <c r="BT954" s="1" t="str">
        <v>0- Port Value</v>
      </c>
    </row>
    <row r="955" spans="8:72" hidden="1" outlineLevel="1" x14ac:dyDescent="0.3">
      <c r="H955" s="1" t="str">
        <v>0 - BM Costs</v>
      </c>
      <c r="L955" s="1" t="str">
        <v>0 - BM Port</v>
      </c>
      <c r="N955" s="1" t="str">
        <v>0 - Port Assets</v>
      </c>
      <c r="BP955" s="1" t="str">
        <v>0- Port Costs</v>
      </c>
      <c r="BT955" s="1" t="str">
        <v>0- Port Value</v>
      </c>
    </row>
    <row r="956" spans="8:72" hidden="1" outlineLevel="1" x14ac:dyDescent="0.3">
      <c r="H956" s="1" t="str">
        <v>0 - BM Costs</v>
      </c>
      <c r="L956" s="1" t="str">
        <v>0 - BM Port</v>
      </c>
      <c r="N956" s="1" t="str">
        <v>0 - Port Assets</v>
      </c>
      <c r="BP956" s="1" t="str">
        <v>0- Port Costs</v>
      </c>
      <c r="BT956" s="1" t="str">
        <v>0- Port Value</v>
      </c>
    </row>
    <row r="957" spans="8:72" hidden="1" outlineLevel="1" x14ac:dyDescent="0.3">
      <c r="H957" s="1" t="str">
        <v>0 - BM Costs</v>
      </c>
      <c r="L957" s="1" t="str">
        <v>0 - BM Port</v>
      </c>
      <c r="N957" s="1" t="str">
        <v>0 - Port Assets</v>
      </c>
      <c r="BP957" s="1" t="str">
        <v>0- Port Costs</v>
      </c>
      <c r="BT957" s="1" t="str">
        <v>0- Port Value</v>
      </c>
    </row>
    <row r="958" spans="8:72" hidden="1" outlineLevel="1" x14ac:dyDescent="0.3">
      <c r="H958" s="1" t="str">
        <v>0 - BM Costs</v>
      </c>
      <c r="L958" s="1" t="str">
        <v>0 - BM Port</v>
      </c>
      <c r="N958" s="1" t="str">
        <v>0 - Port Assets</v>
      </c>
      <c r="BP958" s="1" t="str">
        <v>0- Port Costs</v>
      </c>
      <c r="BT958" s="1" t="str">
        <v>0- Port Value</v>
      </c>
    </row>
    <row r="959" spans="8:72" hidden="1" outlineLevel="1" x14ac:dyDescent="0.3">
      <c r="H959" s="1" t="str">
        <v>0 - BM Costs</v>
      </c>
      <c r="L959" s="1" t="str">
        <v>0 - BM Port</v>
      </c>
      <c r="N959" s="1" t="str">
        <v>0 - Port Assets</v>
      </c>
      <c r="BP959" s="1" t="str">
        <v>0- Port Costs</v>
      </c>
      <c r="BT959" s="1" t="str">
        <v>0- Port Value</v>
      </c>
    </row>
    <row r="960" spans="8:72" hidden="1" outlineLevel="1" x14ac:dyDescent="0.3">
      <c r="H960" s="1" t="str">
        <v>0 - BM Costs</v>
      </c>
      <c r="L960" s="1" t="str">
        <v>0 - BM Port</v>
      </c>
      <c r="N960" s="1" t="str">
        <v>0 - Port Assets</v>
      </c>
      <c r="BP960" s="1" t="str">
        <v>0- Port Costs</v>
      </c>
      <c r="BT960" s="1" t="str">
        <v>0- Port Value</v>
      </c>
    </row>
    <row r="961" spans="8:72" hidden="1" outlineLevel="1" x14ac:dyDescent="0.3">
      <c r="H961" s="1" t="str">
        <v>0 - BM Costs</v>
      </c>
      <c r="L961" s="1" t="str">
        <v>0 - BM Port</v>
      </c>
      <c r="N961" s="1" t="str">
        <v>0 - Port Assets</v>
      </c>
      <c r="BP961" s="1" t="str">
        <v>0- Port Costs</v>
      </c>
      <c r="BT961" s="1" t="str">
        <v>0- Port Value</v>
      </c>
    </row>
    <row r="962" spans="8:72" hidden="1" outlineLevel="1" x14ac:dyDescent="0.3">
      <c r="H962" s="1" t="str">
        <v>0 - BM Costs</v>
      </c>
      <c r="L962" s="1" t="str">
        <v>0 - BM Port</v>
      </c>
      <c r="N962" s="1" t="str">
        <v>0 - Port Assets</v>
      </c>
      <c r="BP962" s="1" t="str">
        <v>0- Port Costs</v>
      </c>
      <c r="BT962" s="1" t="str">
        <v>0- Port Value</v>
      </c>
    </row>
    <row r="963" spans="8:72" hidden="1" outlineLevel="1" x14ac:dyDescent="0.3">
      <c r="H963" s="1" t="str">
        <v>0 - BM Costs</v>
      </c>
      <c r="L963" s="1" t="str">
        <v>0 - BM Port</v>
      </c>
      <c r="N963" s="1" t="str">
        <v>0 - Port Assets</v>
      </c>
      <c r="BP963" s="1" t="str">
        <v>0- Port Costs</v>
      </c>
      <c r="BT963" s="1" t="str">
        <v>0- Port Value</v>
      </c>
    </row>
    <row r="964" spans="8:72" hidden="1" outlineLevel="1" x14ac:dyDescent="0.3">
      <c r="H964" s="1" t="str">
        <v>0 - BM Costs</v>
      </c>
      <c r="L964" s="1" t="str">
        <v>0 - BM Port</v>
      </c>
      <c r="N964" s="1" t="str">
        <v>0 - Port Assets</v>
      </c>
      <c r="BP964" s="1" t="str">
        <v>0- Port Costs</v>
      </c>
      <c r="BT964" s="1" t="str">
        <v>0- Port Value</v>
      </c>
    </row>
    <row r="965" spans="8:72" hidden="1" outlineLevel="1" x14ac:dyDescent="0.3">
      <c r="H965" s="1" t="str">
        <v>0 - BM Costs</v>
      </c>
      <c r="L965" s="1" t="str">
        <v>0 - BM Port</v>
      </c>
      <c r="N965" s="1" t="str">
        <v>0 - Port Assets</v>
      </c>
      <c r="BP965" s="1" t="str">
        <v>0- Port Costs</v>
      </c>
      <c r="BT965" s="1" t="str">
        <v>0- Port Value</v>
      </c>
    </row>
    <row r="966" spans="8:72" hidden="1" outlineLevel="1" x14ac:dyDescent="0.3">
      <c r="H966" s="1" t="str">
        <v>0 - BM Costs</v>
      </c>
      <c r="L966" s="1" t="str">
        <v>0 - BM Port</v>
      </c>
      <c r="N966" s="1" t="str">
        <v>0 - Port Assets</v>
      </c>
      <c r="BP966" s="1" t="str">
        <v>0- Port Costs</v>
      </c>
      <c r="BT966" s="1" t="str">
        <v>0- Port Value</v>
      </c>
    </row>
    <row r="967" spans="8:72" hidden="1" outlineLevel="1" x14ac:dyDescent="0.3">
      <c r="H967" s="1" t="str">
        <v>0 - BM Costs</v>
      </c>
      <c r="L967" s="1" t="str">
        <v>0 - BM Port</v>
      </c>
      <c r="N967" s="1" t="str">
        <v>0 - Port Assets</v>
      </c>
      <c r="BP967" s="1" t="str">
        <v>0- Port Costs</v>
      </c>
      <c r="BT967" s="1" t="str">
        <v>0- Port Value</v>
      </c>
    </row>
    <row r="968" spans="8:72" hidden="1" outlineLevel="1" x14ac:dyDescent="0.3">
      <c r="H968" s="1" t="str">
        <v>0 - BM Costs</v>
      </c>
      <c r="L968" s="1" t="str">
        <v>0 - BM Port</v>
      </c>
      <c r="N968" s="1" t="str">
        <v>0 - Port Assets</v>
      </c>
      <c r="BP968" s="1" t="str">
        <v>0- Port Costs</v>
      </c>
      <c r="BT968" s="1" t="str">
        <v>0- Port Value</v>
      </c>
    </row>
    <row r="969" spans="8:72" hidden="1" outlineLevel="1" x14ac:dyDescent="0.3">
      <c r="H969" s="1" t="str">
        <v>0 - BM Costs</v>
      </c>
      <c r="L969" s="1" t="str">
        <v>0 - BM Port</v>
      </c>
      <c r="N969" s="1" t="str">
        <v>0 - Port Assets</v>
      </c>
      <c r="BP969" s="1" t="str">
        <v>0- Port Costs</v>
      </c>
      <c r="BT969" s="1" t="str">
        <v>0- Port Value</v>
      </c>
    </row>
    <row r="970" spans="8:72" hidden="1" outlineLevel="1" x14ac:dyDescent="0.3">
      <c r="H970" s="1" t="str">
        <v>0 - BM Costs</v>
      </c>
      <c r="L970" s="1" t="str">
        <v>0 - BM Port</v>
      </c>
      <c r="N970" s="1" t="str">
        <v>0 - Port Assets</v>
      </c>
      <c r="BP970" s="1" t="str">
        <v>0- Port Costs</v>
      </c>
      <c r="BT970" s="1" t="str">
        <v>0- Port Value</v>
      </c>
    </row>
    <row r="971" spans="8:72" hidden="1" outlineLevel="1" x14ac:dyDescent="0.3">
      <c r="H971" s="1" t="str">
        <v>0 - BM Costs</v>
      </c>
      <c r="L971" s="1" t="str">
        <v>0 - BM Port</v>
      </c>
      <c r="N971" s="1" t="str">
        <v>0 - Port Assets</v>
      </c>
      <c r="BP971" s="1" t="str">
        <v>0- Port Costs</v>
      </c>
      <c r="BT971" s="1" t="str">
        <v>0- Port Value</v>
      </c>
    </row>
    <row r="972" spans="8:72" hidden="1" outlineLevel="1" x14ac:dyDescent="0.3">
      <c r="H972" s="1" t="str">
        <v>0 - BM Costs</v>
      </c>
      <c r="L972" s="1" t="str">
        <v>0 - BM Port</v>
      </c>
      <c r="N972" s="1" t="str">
        <v>0 - Port Assets</v>
      </c>
      <c r="BP972" s="1" t="str">
        <v>0- Port Costs</v>
      </c>
      <c r="BT972" s="1" t="str">
        <v>0- Port Value</v>
      </c>
    </row>
    <row r="973" spans="8:72" hidden="1" outlineLevel="1" x14ac:dyDescent="0.3">
      <c r="H973" s="1" t="str">
        <v>0 - BM Costs</v>
      </c>
      <c r="L973" s="1" t="str">
        <v>0 - BM Port</v>
      </c>
      <c r="N973" s="1" t="str">
        <v>0 - Port Assets</v>
      </c>
      <c r="BP973" s="1" t="str">
        <v>0- Port Costs</v>
      </c>
      <c r="BT973" s="1" t="str">
        <v>0- Port Value</v>
      </c>
    </row>
    <row r="974" spans="8:72" hidden="1" outlineLevel="1" x14ac:dyDescent="0.3">
      <c r="H974" s="1" t="str">
        <v>0 - BM Costs</v>
      </c>
      <c r="L974" s="1" t="str">
        <v>0 - BM Port</v>
      </c>
      <c r="N974" s="1" t="str">
        <v>0 - Port Assets</v>
      </c>
      <c r="BP974" s="1" t="str">
        <v>0- Port Costs</v>
      </c>
      <c r="BT974" s="1" t="str">
        <v>0- Port Value</v>
      </c>
    </row>
    <row r="975" spans="8:72" hidden="1" outlineLevel="1" x14ac:dyDescent="0.3">
      <c r="H975" s="1" t="str">
        <v>0 - BM Costs</v>
      </c>
      <c r="L975" s="1" t="str">
        <v>0 - BM Port</v>
      </c>
      <c r="N975" s="1" t="str">
        <v>0 - Port Assets</v>
      </c>
      <c r="BP975" s="1" t="str">
        <v>0- Port Costs</v>
      </c>
      <c r="BT975" s="1" t="str">
        <v>0- Port Value</v>
      </c>
    </row>
    <row r="976" spans="8:72" hidden="1" outlineLevel="1" x14ac:dyDescent="0.3">
      <c r="H976" s="1" t="str">
        <v>0 - BM Costs</v>
      </c>
      <c r="L976" s="1" t="str">
        <v>0 - BM Port</v>
      </c>
      <c r="N976" s="1" t="str">
        <v>0 - Port Assets</v>
      </c>
      <c r="BP976" s="1" t="str">
        <v>0- Port Costs</v>
      </c>
      <c r="BT976" s="1" t="str">
        <v>0- Port Value</v>
      </c>
    </row>
    <row r="977" spans="8:72" hidden="1" outlineLevel="1" x14ac:dyDescent="0.3">
      <c r="H977" s="1" t="str">
        <v>0 - BM Costs</v>
      </c>
      <c r="L977" s="1" t="str">
        <v>0 - BM Port</v>
      </c>
      <c r="N977" s="1" t="str">
        <v>0 - Port Assets</v>
      </c>
      <c r="BP977" s="1" t="str">
        <v>0- Port Costs</v>
      </c>
      <c r="BT977" s="1" t="str">
        <v>0- Port Value</v>
      </c>
    </row>
    <row r="978" spans="8:72" hidden="1" outlineLevel="1" x14ac:dyDescent="0.3">
      <c r="H978" s="1" t="str">
        <v>0 - BM Costs</v>
      </c>
      <c r="L978" s="1" t="str">
        <v>0 - BM Port</v>
      </c>
      <c r="N978" s="1" t="str">
        <v>0 - Port Assets</v>
      </c>
      <c r="BP978" s="1" t="str">
        <v>0- Port Costs</v>
      </c>
      <c r="BT978" s="1" t="str">
        <v>0- Port Value</v>
      </c>
    </row>
    <row r="979" spans="8:72" hidden="1" outlineLevel="1" x14ac:dyDescent="0.3">
      <c r="H979" s="1" t="str">
        <v>0 - BM Costs</v>
      </c>
      <c r="L979" s="1" t="str">
        <v>0 - BM Port</v>
      </c>
      <c r="N979" s="1" t="str">
        <v>0 - Port Assets</v>
      </c>
      <c r="BP979" s="1" t="str">
        <v>0- Port Costs</v>
      </c>
      <c r="BT979" s="1" t="str">
        <v>0- Port Value</v>
      </c>
    </row>
    <row r="980" spans="8:72" hidden="1" outlineLevel="1" x14ac:dyDescent="0.3">
      <c r="H980" s="1" t="str">
        <v>0 - BM Costs</v>
      </c>
      <c r="L980" s="1" t="str">
        <v>0 - BM Port</v>
      </c>
      <c r="N980" s="1" t="str">
        <v>0 - Port Assets</v>
      </c>
      <c r="BP980" s="1" t="str">
        <v>0- Port Costs</v>
      </c>
      <c r="BT980" s="1" t="str">
        <v>0- Port Value</v>
      </c>
    </row>
    <row r="981" spans="8:72" hidden="1" outlineLevel="1" x14ac:dyDescent="0.3">
      <c r="H981" s="1" t="str">
        <v>0 - BM Costs</v>
      </c>
      <c r="L981" s="1" t="str">
        <v>0 - BM Port</v>
      </c>
      <c r="N981" s="1" t="str">
        <v>0 - Port Assets</v>
      </c>
      <c r="BP981" s="1" t="str">
        <v>0- Port Costs</v>
      </c>
      <c r="BT981" s="1" t="str">
        <v>0- Port Value</v>
      </c>
    </row>
    <row r="982" spans="8:72" hidden="1" outlineLevel="1" x14ac:dyDescent="0.3">
      <c r="H982" s="1" t="str">
        <v>0 - BM Costs</v>
      </c>
      <c r="L982" s="1" t="str">
        <v>0 - BM Port</v>
      </c>
      <c r="N982" s="1" t="str">
        <v>0 - Port Assets</v>
      </c>
      <c r="BP982" s="1" t="str">
        <v>0- Port Costs</v>
      </c>
      <c r="BT982" s="1" t="str">
        <v>0- Port Value</v>
      </c>
    </row>
    <row r="983" spans="8:72" hidden="1" outlineLevel="1" x14ac:dyDescent="0.3">
      <c r="H983" s="1" t="str">
        <v>0 - BM Costs</v>
      </c>
      <c r="L983" s="1" t="str">
        <v>0 - BM Port</v>
      </c>
      <c r="N983" s="1" t="str">
        <v>0 - Port Assets</v>
      </c>
      <c r="BP983" s="1" t="str">
        <v>0- Port Costs</v>
      </c>
      <c r="BT983" s="1" t="str">
        <v>0- Port Value</v>
      </c>
    </row>
    <row r="984" spans="8:72" hidden="1" outlineLevel="1" x14ac:dyDescent="0.3">
      <c r="H984" s="1" t="str">
        <v>0 - BM Costs</v>
      </c>
      <c r="L984" s="1" t="str">
        <v>0 - BM Port</v>
      </c>
      <c r="N984" s="1" t="str">
        <v>0 - Port Assets</v>
      </c>
      <c r="BP984" s="1" t="str">
        <v>0- Port Costs</v>
      </c>
      <c r="BT984" s="1" t="str">
        <v>0- Port Value</v>
      </c>
    </row>
    <row r="985" spans="8:72" hidden="1" outlineLevel="1" x14ac:dyDescent="0.3">
      <c r="H985" s="1" t="str">
        <v>0 - BM Costs</v>
      </c>
      <c r="L985" s="1" t="str">
        <v>0 - BM Port</v>
      </c>
      <c r="N985" s="1" t="str">
        <v>0 - Port Assets</v>
      </c>
      <c r="BP985" s="1" t="str">
        <v>0- Port Costs</v>
      </c>
      <c r="BT985" s="1" t="str">
        <v>0- Port Value</v>
      </c>
    </row>
    <row r="986" spans="8:72" hidden="1" outlineLevel="1" x14ac:dyDescent="0.3">
      <c r="H986" s="1" t="str">
        <v>0 - BM Costs</v>
      </c>
      <c r="L986" s="1" t="str">
        <v>0 - BM Port</v>
      </c>
      <c r="N986" s="1" t="str">
        <v>0 - Port Assets</v>
      </c>
      <c r="BP986" s="1" t="str">
        <v>0- Port Costs</v>
      </c>
      <c r="BT986" s="1" t="str">
        <v>0- Port Value</v>
      </c>
    </row>
    <row r="987" spans="8:72" hidden="1" outlineLevel="1" x14ac:dyDescent="0.3">
      <c r="H987" s="1" t="str">
        <v>0 - BM Costs</v>
      </c>
      <c r="L987" s="1" t="str">
        <v>0 - BM Port</v>
      </c>
      <c r="N987" s="1" t="str">
        <v>0 - Port Assets</v>
      </c>
      <c r="BP987" s="1" t="str">
        <v>0- Port Costs</v>
      </c>
      <c r="BT987" s="1" t="str">
        <v>0- Port Value</v>
      </c>
    </row>
    <row r="988" spans="8:72" hidden="1" outlineLevel="1" x14ac:dyDescent="0.3">
      <c r="H988" s="1" t="str">
        <v>0 - BM Costs</v>
      </c>
      <c r="L988" s="1" t="str">
        <v>0 - BM Port</v>
      </c>
      <c r="N988" s="1" t="str">
        <v>0 - Port Assets</v>
      </c>
      <c r="BP988" s="1" t="str">
        <v>0- Port Costs</v>
      </c>
      <c r="BT988" s="1" t="str">
        <v>0- Port Value</v>
      </c>
    </row>
    <row r="989" spans="8:72" hidden="1" outlineLevel="1" x14ac:dyDescent="0.3">
      <c r="H989" s="1" t="str">
        <v>0 - BM Costs</v>
      </c>
      <c r="L989" s="1" t="str">
        <v>0 - BM Port</v>
      </c>
      <c r="N989" s="1" t="str">
        <v>0 - Port Assets</v>
      </c>
      <c r="BP989" s="1" t="str">
        <v>0- Port Costs</v>
      </c>
      <c r="BT989" s="1" t="str">
        <v>0- Port Value</v>
      </c>
    </row>
    <row r="990" spans="8:72" hidden="1" outlineLevel="1" x14ac:dyDescent="0.3">
      <c r="H990" s="1" t="str">
        <v>0 - BM Costs</v>
      </c>
      <c r="L990" s="1" t="str">
        <v>0 - BM Port</v>
      </c>
      <c r="N990" s="1" t="str">
        <v>0 - Port Assets</v>
      </c>
      <c r="BP990" s="1" t="str">
        <v>0- Port Costs</v>
      </c>
      <c r="BT990" s="1" t="str">
        <v>0- Port Value</v>
      </c>
    </row>
    <row r="991" spans="8:72" hidden="1" outlineLevel="1" x14ac:dyDescent="0.3">
      <c r="H991" s="1" t="str">
        <v>0 - BM Costs</v>
      </c>
      <c r="L991" s="1" t="str">
        <v>0 - BM Port</v>
      </c>
      <c r="N991" s="1" t="str">
        <v>0 - Port Assets</v>
      </c>
      <c r="BP991" s="1" t="str">
        <v>0- Port Costs</v>
      </c>
      <c r="BT991" s="1" t="str">
        <v>0- Port Value</v>
      </c>
    </row>
    <row r="992" spans="8:72" hidden="1" outlineLevel="1" x14ac:dyDescent="0.3">
      <c r="H992" s="1" t="str">
        <v>0 - BM Costs</v>
      </c>
      <c r="L992" s="1" t="str">
        <v>0 - BM Port</v>
      </c>
      <c r="N992" s="1" t="str">
        <v>0 - Port Assets</v>
      </c>
      <c r="BP992" s="1" t="str">
        <v>0- Port Costs</v>
      </c>
      <c r="BT992" s="1" t="str">
        <v>0- Port Value</v>
      </c>
    </row>
    <row r="993" spans="1:73" hidden="1" outlineLevel="1" x14ac:dyDescent="0.3">
      <c r="H993" s="1" t="str">
        <v>0 - BM Costs</v>
      </c>
      <c r="L993" s="1" t="str">
        <v>0 - BM Port</v>
      </c>
      <c r="N993" s="1" t="str">
        <v>0 - Port Assets</v>
      </c>
      <c r="BP993" s="1" t="str">
        <v>0- Port Costs</v>
      </c>
      <c r="BT993" s="1" t="str">
        <v>0- Port Value</v>
      </c>
    </row>
    <row r="994" spans="1:73" hidden="1" outlineLevel="1" x14ac:dyDescent="0.3">
      <c r="H994" s="1" t="str">
        <v>0 - BM Costs</v>
      </c>
      <c r="L994" s="1" t="str">
        <v>0 - BM Port</v>
      </c>
      <c r="N994" s="1" t="str">
        <v>0 - Port Assets</v>
      </c>
      <c r="BP994" s="1" t="str">
        <v>0- Port Costs</v>
      </c>
      <c r="BT994" s="1" t="str">
        <v>0- Port Value</v>
      </c>
    </row>
    <row r="995" spans="1:73" hidden="1" outlineLevel="1" x14ac:dyDescent="0.3">
      <c r="H995" s="1" t="str">
        <v>0 - BM Costs</v>
      </c>
      <c r="L995" s="1" t="str">
        <v>0 - BM Port</v>
      </c>
      <c r="N995" s="1" t="str">
        <v>0 - Port Assets</v>
      </c>
      <c r="BP995" s="1" t="str">
        <v>0- Port Costs</v>
      </c>
      <c r="BT995" s="1" t="str">
        <v>0- Port Value</v>
      </c>
    </row>
    <row r="996" spans="1:73" hidden="1" outlineLevel="1" x14ac:dyDescent="0.3">
      <c r="H996" s="1" t="str">
        <v>0 - BM Costs</v>
      </c>
      <c r="L996" s="1" t="str">
        <v>0 - BM Port</v>
      </c>
      <c r="N996" s="1" t="str">
        <v>0 - Port Assets</v>
      </c>
      <c r="BP996" s="1" t="str">
        <v>0- Port Costs</v>
      </c>
      <c r="BT996" s="1" t="str">
        <v>0- Port Value</v>
      </c>
    </row>
    <row r="997" spans="1:73" hidden="1" outlineLevel="1" x14ac:dyDescent="0.3">
      <c r="H997" s="1" t="str">
        <v>0 - BM Costs</v>
      </c>
      <c r="L997" s="1" t="str">
        <v>0 - BM Port</v>
      </c>
      <c r="N997" s="1" t="str">
        <v>0 - Port Assets</v>
      </c>
      <c r="BP997" s="1" t="str">
        <v>0- Port Costs</v>
      </c>
      <c r="BT997" s="1" t="str">
        <v>0- Port Value</v>
      </c>
    </row>
    <row r="998" spans="1:73" hidden="1" outlineLevel="1" x14ac:dyDescent="0.3">
      <c r="H998" s="1" t="str">
        <v>0 - BM Costs</v>
      </c>
      <c r="L998" s="1" t="str">
        <v>0 - BM Port</v>
      </c>
      <c r="N998" s="1" t="str">
        <v>0 - Port Assets</v>
      </c>
      <c r="BP998" s="1" t="str">
        <v>0- Port Costs</v>
      </c>
      <c r="BT998" s="1" t="str">
        <v>0- Port Value</v>
      </c>
    </row>
    <row r="999" spans="1:73" collapsed="1" x14ac:dyDescent="0.3">
      <c r="H999" s="1" t="str">
        <v>0 - BM Costs</v>
      </c>
      <c r="L999" s="1" t="str">
        <v>0 - BM Port</v>
      </c>
      <c r="N999" s="1" t="str">
        <v>0 - Port Assets</v>
      </c>
      <c r="BP999" s="1" t="str">
        <v>0- Port Costs</v>
      </c>
      <c r="BT999" s="1" t="str">
        <v>0- Port Value</v>
      </c>
    </row>
    <row r="1000" spans="1:73" s="16" customFormat="1" x14ac:dyDescent="0.3">
      <c r="A1000" s="16" t="s">
        <v>23</v>
      </c>
      <c r="H1000" s="16" t="str">
        <v>0 - BM Costs</v>
      </c>
      <c r="L1000" s="16" t="str">
        <v>0 - BM Port</v>
      </c>
      <c r="N1000" s="16" t="str">
        <v>0 - Port Assets</v>
      </c>
      <c r="BP1000" s="16" t="str">
        <v>0- Port Costs</v>
      </c>
      <c r="BT1000" s="16" t="str">
        <v>0- Port Value</v>
      </c>
    </row>
    <row r="1001" spans="1:73" x14ac:dyDescent="0.3">
      <c r="A1001" s="1" t="s">
        <v>27</v>
      </c>
      <c r="C1001" s="8">
        <f>C11*$C$5</f>
        <v>200000</v>
      </c>
      <c r="D1001" s="8">
        <f t="shared" ref="D1001:G1001" si="5">D11*$C$5</f>
        <v>200000</v>
      </c>
      <c r="E1001" s="8">
        <f t="shared" si="5"/>
        <v>200000</v>
      </c>
      <c r="F1001" s="8">
        <f t="shared" si="5"/>
        <v>200000</v>
      </c>
      <c r="G1001" s="8">
        <f t="shared" si="5"/>
        <v>199999.99999999994</v>
      </c>
      <c r="H1001" s="1" t="str">
        <v>0 - BM Costs</v>
      </c>
      <c r="I1001" s="8"/>
      <c r="J1001" s="8"/>
      <c r="K1001" s="8"/>
      <c r="L1001" s="1" t="str">
        <v>0 - BM Port</v>
      </c>
      <c r="N1001" s="1" t="str">
        <v>0 - Port Assets</v>
      </c>
      <c r="O1001" s="8">
        <f>O11*$C$5</f>
        <v>198360.31638386758</v>
      </c>
      <c r="P1001" s="8">
        <f t="shared" ref="P1001:BO1001" si="6">P11*$C$5</f>
        <v>125995.86980542082</v>
      </c>
      <c r="Q1001" s="8">
        <f t="shared" si="6"/>
        <v>105813.84130485968</v>
      </c>
      <c r="R1001" s="8">
        <f t="shared" si="6"/>
        <v>93987.768319295836</v>
      </c>
      <c r="S1001" s="8">
        <f t="shared" si="6"/>
        <v>68467.962339065765</v>
      </c>
      <c r="T1001" s="8">
        <f t="shared" si="6"/>
        <v>64113.722410549868</v>
      </c>
      <c r="U1001" s="8">
        <f t="shared" si="6"/>
        <v>54837.729275333717</v>
      </c>
      <c r="V1001" s="8">
        <f t="shared" si="6"/>
        <v>33952.120412322933</v>
      </c>
      <c r="W1001" s="8">
        <f t="shared" si="6"/>
        <v>33250.807777843271</v>
      </c>
      <c r="X1001" s="8">
        <f t="shared" si="6"/>
        <v>32707.504762472519</v>
      </c>
      <c r="Y1001" s="8">
        <f t="shared" si="6"/>
        <v>32498.367033805556</v>
      </c>
      <c r="Z1001" s="8">
        <f t="shared" si="6"/>
        <v>22941.447211126309</v>
      </c>
      <c r="AA1001" s="8">
        <f t="shared" si="6"/>
        <v>21454.675232791145</v>
      </c>
      <c r="AB1001" s="8">
        <f t="shared" si="6"/>
        <v>18001.448865286515</v>
      </c>
      <c r="AC1001" s="8">
        <f t="shared" si="6"/>
        <v>15790.99622332026</v>
      </c>
      <c r="AD1001" s="8">
        <f t="shared" si="6"/>
        <v>11107.641395247325</v>
      </c>
      <c r="AE1001" s="8">
        <f t="shared" si="6"/>
        <v>7364.9687868139263</v>
      </c>
      <c r="AF1001" s="8">
        <f t="shared" si="6"/>
        <v>6622.1966868219706</v>
      </c>
      <c r="AG1001" s="8">
        <f t="shared" si="6"/>
        <v>6571.5343544759107</v>
      </c>
      <c r="AH1001" s="8">
        <f t="shared" si="6"/>
        <v>5358.4496294670635</v>
      </c>
      <c r="AI1001" s="8">
        <f t="shared" si="6"/>
        <v>4216.2631022635433</v>
      </c>
      <c r="AJ1001" s="8">
        <f t="shared" si="6"/>
        <v>1261.5300099807814</v>
      </c>
      <c r="AK1001" s="8">
        <f t="shared" si="6"/>
        <v>1261.5299527702796</v>
      </c>
      <c r="AL1001" s="8">
        <f t="shared" si="6"/>
        <v>1261.5299527702791</v>
      </c>
      <c r="AM1001" s="8">
        <f t="shared" si="6"/>
        <v>1261.5299527702791</v>
      </c>
      <c r="AN1001" s="8">
        <f t="shared" si="6"/>
        <v>1261.5299527702787</v>
      </c>
      <c r="AO1001" s="8">
        <f t="shared" si="6"/>
        <v>1261.5299527702787</v>
      </c>
      <c r="AP1001" s="8">
        <f t="shared" si="6"/>
        <v>1261.5299527702787</v>
      </c>
      <c r="AQ1001" s="8">
        <f t="shared" si="6"/>
        <v>1261.5299527702787</v>
      </c>
      <c r="AR1001" s="8">
        <f t="shared" si="6"/>
        <v>1261.5299527702787</v>
      </c>
      <c r="AS1001" s="8">
        <f t="shared" si="6"/>
        <v>1261.5299527702787</v>
      </c>
      <c r="AT1001" s="8">
        <f t="shared" si="6"/>
        <v>1261.5299527702787</v>
      </c>
      <c r="AU1001" s="8">
        <f t="shared" si="6"/>
        <v>1261.5299527702787</v>
      </c>
      <c r="AV1001" s="8">
        <f t="shared" si="6"/>
        <v>1261.5299527702787</v>
      </c>
      <c r="AW1001" s="8">
        <f t="shared" si="6"/>
        <v>1261.5299527702787</v>
      </c>
      <c r="AX1001" s="8">
        <f t="shared" si="6"/>
        <v>1261.5299527702787</v>
      </c>
      <c r="AY1001" s="8">
        <f t="shared" si="6"/>
        <v>1261.5299527702787</v>
      </c>
      <c r="AZ1001" s="8">
        <f t="shared" si="6"/>
        <v>1261.5299527702787</v>
      </c>
      <c r="BA1001" s="8">
        <f t="shared" si="6"/>
        <v>1261.5299527702787</v>
      </c>
      <c r="BB1001" s="8">
        <f t="shared" si="6"/>
        <v>1261.5299527702787</v>
      </c>
      <c r="BC1001" s="8">
        <f t="shared" si="6"/>
        <v>1261.5299527702787</v>
      </c>
      <c r="BD1001" s="8">
        <f t="shared" si="6"/>
        <v>1261.5299527702787</v>
      </c>
      <c r="BE1001" s="8">
        <f t="shared" si="6"/>
        <v>1261.5299527702787</v>
      </c>
      <c r="BF1001" s="8">
        <f t="shared" si="6"/>
        <v>1261.5299527702787</v>
      </c>
      <c r="BG1001" s="8">
        <f t="shared" si="6"/>
        <v>1261.5299527702787</v>
      </c>
      <c r="BH1001" s="8">
        <f t="shared" si="6"/>
        <v>1261.5299527702784</v>
      </c>
      <c r="BI1001" s="8">
        <f t="shared" si="6"/>
        <v>1261.5299527702784</v>
      </c>
      <c r="BJ1001" s="8">
        <f t="shared" si="6"/>
        <v>1261.5299527702784</v>
      </c>
      <c r="BK1001" s="8">
        <f t="shared" si="6"/>
        <v>1261.5299527702784</v>
      </c>
      <c r="BL1001" s="8">
        <f t="shared" si="6"/>
        <v>1261.529952770278</v>
      </c>
      <c r="BM1001" s="8">
        <f t="shared" si="6"/>
        <v>0</v>
      </c>
      <c r="BN1001" s="8">
        <f t="shared" si="6"/>
        <v>0</v>
      </c>
      <c r="BO1001" s="8">
        <f t="shared" si="6"/>
        <v>0</v>
      </c>
      <c r="BP1001" s="1" t="str">
        <v>0- Port Costs</v>
      </c>
      <c r="BQ1001" s="8"/>
      <c r="BR1001" s="8"/>
      <c r="BS1001" s="8"/>
      <c r="BT1001" s="1" t="str">
        <v>0- Port Value</v>
      </c>
    </row>
    <row r="1002" spans="1:73" x14ac:dyDescent="0.3">
      <c r="A1002" s="1" t="s">
        <v>29</v>
      </c>
      <c r="C1002" s="1" cm="1" vm="698">
        <f t="array" aca="1" ref="C1002" ca="1">_xlfn.XLOOKUP(MAX(_xlfn.ANCHORARRAY($A26)),_xlfn.ANCHORARRAY( $A26),_xlfn.ANCHORARRAY( C26))</f>
        <v>63.6</v>
      </c>
      <c r="D1002" s="1" cm="1" vm="699">
        <f t="array" aca="1" ref="D1002" ca="1">_xlfn.XLOOKUP(MAX(_xlfn.ANCHORARRAY($A26)),_xlfn.ANCHORARRAY( $A26),_xlfn.ANCHORARRAY( D26))</f>
        <v>74.08</v>
      </c>
      <c r="E1002" s="1" cm="1" vm="700">
        <f t="array" aca="1" ref="E1002" ca="1">_xlfn.XLOOKUP(MAX(_xlfn.ANCHORARRAY($A26)),_xlfn.ANCHORARRAY( $A26),_xlfn.ANCHORARRAY( E26))</f>
        <v>31.19</v>
      </c>
      <c r="F1002" s="1" cm="1" vm="701">
        <f t="array" aca="1" ref="F1002" ca="1">_xlfn.XLOOKUP(MAX(_xlfn.ANCHORARRAY($A26)),_xlfn.ANCHORARRAY( $A26),_xlfn.ANCHORARRAY( F26))</f>
        <v>17.190000000000001</v>
      </c>
      <c r="G1002" s="1" cm="1" vm="702">
        <f t="array" aca="1" ref="G1002" ca="1">_xlfn.XLOOKUP(MAX(_xlfn.ANCHORARRAY($A26)),_xlfn.ANCHORARRAY( $A26),_xlfn.ANCHORARRAY( G26))</f>
        <v>32.25</v>
      </c>
      <c r="H1002" s="1" t="str">
        <v>0 - BM Costs</v>
      </c>
      <c r="L1002" s="1" t="str">
        <v>0 - BM Port</v>
      </c>
      <c r="N1002" s="1" t="str">
        <v>0 - Port Assets</v>
      </c>
      <c r="O1002" s="1" cm="1" vm="715">
        <f t="array" aca="1" ref="O1002" ca="1">_xlfn.XLOOKUP(MAX(_xlfn.ANCHORARRAY(A26)),_xlfn.ANCHORARRAY( A26),_xlfn.ANCHORARRAY( O26))</f>
        <v>10.28</v>
      </c>
      <c r="P1002" s="1" cm="1" vm="708">
        <f t="array" aca="1" ref="P1002" ca="1">_xlfn.XLOOKUP(MAX(_xlfn.ANCHORARRAY($A26)),_xlfn.ANCHORARRAY( $A26),_xlfn.ANCHORARRAY( P26))</f>
        <v>12.44</v>
      </c>
      <c r="Q1002" s="1" cm="1" vm="719">
        <f t="array" aca="1" ref="Q1002" ca="1">_xlfn.XLOOKUP(MAX(_xlfn.ANCHORARRAY($A26)),_xlfn.ANCHORARRAY( $A26),_xlfn.ANCHORARRAY( Q26))</f>
        <v>2.02</v>
      </c>
      <c r="R1002" s="1" cm="1" vm="305">
        <f t="array" aca="1" ref="R1002" ca="1">_xlfn.XLOOKUP(MAX(_xlfn.ANCHORARRAY($A26)),_xlfn.ANCHORARRAY( $A26),_xlfn.ANCHORARRAY( R26))</f>
        <v>6.62</v>
      </c>
      <c r="S1002" s="1" cm="1" vm="712">
        <f t="array" aca="1" ref="S1002" ca="1">_xlfn.XLOOKUP(MAX(_xlfn.ANCHORARRAY($A26)),_xlfn.ANCHORARRAY( $A26),_xlfn.ANCHORARRAY( S26))</f>
        <v>19.5</v>
      </c>
      <c r="T1002" s="1" cm="1" vm="216">
        <f t="array" aca="1" ref="T1002" ca="1">_xlfn.XLOOKUP(MAX(_xlfn.ANCHORARRAY($A26)),_xlfn.ANCHORARRAY( $A26),_xlfn.ANCHORARRAY( T26))</f>
        <v>1.91</v>
      </c>
      <c r="U1002" s="1" cm="1" vm="734">
        <f t="array" aca="1" ref="U1002" ca="1">_xlfn.XLOOKUP(MAX(_xlfn.ANCHORARRAY($A26)),_xlfn.ANCHORARRAY( $A26),_xlfn.ANCHORARRAY( U26))</f>
        <v>22.32</v>
      </c>
      <c r="V1002" s="1" cm="1" vm="241">
        <f t="array" aca="1" ref="V1002" ca="1">_xlfn.XLOOKUP(MAX(_xlfn.ANCHORARRAY($A26)),_xlfn.ANCHORARRAY( $A26),_xlfn.ANCHORARRAY( V26))</f>
        <v>5.31</v>
      </c>
      <c r="W1002" s="1" cm="1" vm="730">
        <f t="array" aca="1" ref="W1002" ca="1">_xlfn.XLOOKUP(MAX(_xlfn.ANCHORARRAY($A26)),_xlfn.ANCHORARRAY( $A26),_xlfn.ANCHORARRAY( W26))</f>
        <v>20.92</v>
      </c>
      <c r="X1002" s="1" cm="1" vm="723">
        <f t="array" aca="1" ref="X1002" ca="1">_xlfn.XLOOKUP(MAX(_xlfn.ANCHORARRAY($A26)),_xlfn.ANCHORARRAY( $A26),_xlfn.ANCHORARRAY( X26))</f>
        <v>8.35</v>
      </c>
      <c r="Y1002" s="1" cm="1" vm="304">
        <f t="array" aca="1" ref="Y1002" ca="1">_xlfn.XLOOKUP(MAX(_xlfn.ANCHORARRAY($A26)),_xlfn.ANCHORARRAY( $A26),_xlfn.ANCHORARRAY( Y26))</f>
        <v>3.65</v>
      </c>
      <c r="Z1002" s="1" cm="1" vm="718">
        <f t="array" aca="1" ref="Z1002" ca="1">_xlfn.XLOOKUP(MAX(_xlfn.ANCHORARRAY($A26)),_xlfn.ANCHORARRAY( $A26),_xlfn.ANCHORARRAY( Z26))</f>
        <v>8.49</v>
      </c>
      <c r="AA1002" s="1" cm="1" vm="706">
        <f t="array" aca="1" ref="AA1002" ca="1">_xlfn.XLOOKUP(MAX(_xlfn.ANCHORARRAY($A26)),_xlfn.ANCHORARRAY( $A26),_xlfn.ANCHORARRAY( AA26))</f>
        <v>6.67</v>
      </c>
      <c r="AB1002" s="1" cm="1" vm="710">
        <f t="array" aca="1" ref="AB1002" ca="1">_xlfn.XLOOKUP(MAX(_xlfn.ANCHORARRAY($A26)),_xlfn.ANCHORARRAY( $A26),_xlfn.ANCHORARRAY( AB26))</f>
        <v>2.19</v>
      </c>
      <c r="AC1002" s="1" cm="1" vm="716">
        <f t="array" aca="1" ref="AC1002" ca="1">_xlfn.XLOOKUP(MAX(_xlfn.ANCHORARRAY($A26)),_xlfn.ANCHORARRAY( $A26),_xlfn.ANCHORARRAY( AC26))</f>
        <v>2.65</v>
      </c>
      <c r="AD1002" s="1" cm="1" vm="308">
        <f t="array" aca="1" ref="AD1002" ca="1">_xlfn.XLOOKUP(MAX(_xlfn.ANCHORARRAY($A26)),_xlfn.ANCHORARRAY( $A26),_xlfn.ANCHORARRAY( AD26))</f>
        <v>2.83</v>
      </c>
      <c r="AE1002" s="1" cm="1" vm="724">
        <f t="array" aca="1" ref="AE1002" ca="1">_xlfn.XLOOKUP(MAX(_xlfn.ANCHORARRAY($A26)),_xlfn.ANCHORARRAY( $A26),_xlfn.ANCHORARRAY( AE26))</f>
        <v>1.17</v>
      </c>
      <c r="AF1002" s="1" cm="1" vm="495">
        <f t="array" aca="1" ref="AF1002" ca="1">_xlfn.XLOOKUP(MAX(_xlfn.ANCHORARRAY($A26)),_xlfn.ANCHORARRAY( $A26),_xlfn.ANCHORARRAY( AF26))</f>
        <v>9.4</v>
      </c>
      <c r="AG1002" s="1" cm="1" vm="366">
        <f t="array" aca="1" ref="AG1002" ca="1">_xlfn.XLOOKUP(MAX(_xlfn.ANCHORARRAY($A26)),_xlfn.ANCHORARRAY( $A26),_xlfn.ANCHORARRAY( AG26))</f>
        <v>7.2</v>
      </c>
      <c r="AH1002" s="1" cm="1" vm="733">
        <f t="array" aca="1" ref="AH1002" ca="1">_xlfn.XLOOKUP(MAX(_xlfn.ANCHORARRAY($A26)),_xlfn.ANCHORARRAY( $A26),_xlfn.ANCHORARRAY( AH26))</f>
        <v>3.74</v>
      </c>
      <c r="AI1002" s="1" cm="1" vm="602">
        <f t="array" aca="1" ref="AI1002" ca="1">_xlfn.XLOOKUP(MAX(_xlfn.ANCHORARRAY($A26)),_xlfn.ANCHORARRAY( $A26),_xlfn.ANCHORARRAY( AI26))</f>
        <v>1.1399999999999999</v>
      </c>
      <c r="AJ1002" s="1" cm="1" vm="713">
        <f t="array" aca="1" ref="AJ1002" ca="1">_xlfn.XLOOKUP(MAX(_xlfn.ANCHORARRAY($A26)),_xlfn.ANCHORARRAY( $A26),_xlfn.ANCHORARRAY( AJ26))</f>
        <v>34.5</v>
      </c>
      <c r="AK1002" s="1" cm="1" vm="590">
        <f t="array" aca="1" ref="AK1002" ca="1">_xlfn.XLOOKUP(MAX(_xlfn.ANCHORARRAY($A26)),_xlfn.ANCHORARRAY( $A26),_xlfn.ANCHORARRAY( AK26))</f>
        <v>3.47</v>
      </c>
      <c r="AL1002" s="1" cm="1" vm="272">
        <f t="array" aca="1" ref="AL1002" ca="1">_xlfn.XLOOKUP(MAX(_xlfn.ANCHORARRAY($A26)),_xlfn.ANCHORARRAY( $A26),_xlfn.ANCHORARRAY( AL26))</f>
        <v>1.92</v>
      </c>
      <c r="AM1002" s="1" cm="1" vm="307">
        <f t="array" aca="1" ref="AM1002" ca="1">_xlfn.XLOOKUP(MAX(_xlfn.ANCHORARRAY($A26)),_xlfn.ANCHORARRAY( $A26),_xlfn.ANCHORARRAY( AM26))</f>
        <v>2.4700000000000002</v>
      </c>
      <c r="AN1002" s="1" cm="1" vm="685">
        <f t="array" aca="1" ref="AN1002" ca="1">_xlfn.XLOOKUP(MAX(_xlfn.ANCHORARRAY($A26)),_xlfn.ANCHORARRAY( $A26),_xlfn.ANCHORARRAY( AN26))</f>
        <v>8.25</v>
      </c>
      <c r="AO1002" s="1" cm="1" vm="558">
        <f t="array" aca="1" ref="AO1002" ca="1">_xlfn.XLOOKUP(MAX(_xlfn.ANCHORARRAY($A26)),_xlfn.ANCHORARRAY( $A26),_xlfn.ANCHORARRAY( AO26))</f>
        <v>8.94</v>
      </c>
      <c r="AP1002" s="1" cm="1" vm="707">
        <f t="array" aca="1" ref="AP1002" ca="1">_xlfn.XLOOKUP(MAX(_xlfn.ANCHORARRAY($A26)),_xlfn.ANCHORARRAY( $A26),_xlfn.ANCHORARRAY( AP26))</f>
        <v>5.19</v>
      </c>
      <c r="AQ1002" s="1" cm="1" vm="140">
        <f t="array" aca="1" ref="AQ1002" ca="1">_xlfn.XLOOKUP(MAX(_xlfn.ANCHORARRAY($A26)),_xlfn.ANCHORARRAY( $A26),_xlfn.ANCHORARRAY( AQ26))</f>
        <v>9.4499999999999993</v>
      </c>
      <c r="AR1002" s="1" cm="1" vm="709">
        <f t="array" aca="1" ref="AR1002" ca="1">_xlfn.XLOOKUP(MAX(_xlfn.ANCHORARRAY($A26)),_xlfn.ANCHORARRAY( $A26),_xlfn.ANCHORARRAY( AR26))</f>
        <v>10.33</v>
      </c>
      <c r="AS1002" s="1" cm="1" vm="711">
        <f t="array" aca="1" ref="AS1002" ca="1">_xlfn.XLOOKUP(MAX(_xlfn.ANCHORARRAY($A26)),_xlfn.ANCHORARRAY( $A26),_xlfn.ANCHORARRAY( AS26))</f>
        <v>12.53</v>
      </c>
      <c r="AT1002" s="1" cm="1" vm="581">
        <f t="array" aca="1" ref="AT1002" ca="1">_xlfn.XLOOKUP(MAX(_xlfn.ANCHORARRAY($A26)),_xlfn.ANCHORARRAY( $A26),_xlfn.ANCHORARRAY( AT26))</f>
        <v>14.7</v>
      </c>
      <c r="AU1002" s="1" cm="1" vm="714">
        <f t="array" aca="1" ref="AU1002" ca="1">_xlfn.XLOOKUP(MAX(_xlfn.ANCHORARRAY($A26)),_xlfn.ANCHORARRAY( $A26),_xlfn.ANCHORARRAY( AU26))</f>
        <v>79.89</v>
      </c>
      <c r="AV1002" s="1" cm="1" vm="499">
        <f t="array" aca="1" ref="AV1002" ca="1">_xlfn.XLOOKUP(MAX(_xlfn.ANCHORARRAY($A26)),_xlfn.ANCHORARRAY( $A26),_xlfn.ANCHORARRAY( AV26))</f>
        <v>3.21</v>
      </c>
      <c r="AW1002" s="1" cm="1" vm="717">
        <f t="array" aca="1" ref="AW1002" ca="1">_xlfn.XLOOKUP(MAX(_xlfn.ANCHORARRAY($A26)),_xlfn.ANCHORARRAY( $A26),_xlfn.ANCHORARRAY( AW26))</f>
        <v>21.26</v>
      </c>
      <c r="AX1002" s="1" cm="1" vm="720">
        <f t="array" aca="1" ref="AX1002" ca="1">_xlfn.XLOOKUP(MAX(_xlfn.ANCHORARRAY($A26)),_xlfn.ANCHORARRAY( $A26),_xlfn.ANCHORARRAY( AX26))</f>
        <v>3.11</v>
      </c>
      <c r="AY1002" s="1" cm="1" vm="485">
        <f t="array" aca="1" ref="AY1002" ca="1">_xlfn.XLOOKUP(MAX(_xlfn.ANCHORARRAY($A26)),_xlfn.ANCHORARRAY( $A26),_xlfn.ANCHORARRAY( AY26))</f>
        <v>8.06</v>
      </c>
      <c r="AZ1002" s="1" cm="1" vm="722">
        <f t="array" aca="1" ref="AZ1002" ca="1">_xlfn.XLOOKUP(MAX(_xlfn.ANCHORARRAY($A26)),_xlfn.ANCHORARRAY( $A26),_xlfn.ANCHORARRAY( AZ26))</f>
        <v>31.14</v>
      </c>
      <c r="BA1002" s="1" cm="1" vm="725">
        <f t="array" aca="1" ref="BA1002" ca="1">_xlfn.XLOOKUP(MAX(_xlfn.ANCHORARRAY($A26)),_xlfn.ANCHORARRAY( $A26),_xlfn.ANCHORARRAY( BA26))</f>
        <v>7.91</v>
      </c>
      <c r="BB1002" s="1" cm="1" vm="726">
        <f t="array" aca="1" ref="BB1002" ca="1">_xlfn.XLOOKUP(MAX(_xlfn.ANCHORARRAY($A26)),_xlfn.ANCHORARRAY( $A26),_xlfn.ANCHORARRAY( BB26))</f>
        <v>12.21</v>
      </c>
      <c r="BC1002" s="1" cm="1" vm="729">
        <f t="array" aca="1" ref="BC1002" ca="1">_xlfn.XLOOKUP(MAX(_xlfn.ANCHORARRAY($A26)),_xlfn.ANCHORARRAY( $A26),_xlfn.ANCHORARRAY( BC26))</f>
        <v>5.81</v>
      </c>
      <c r="BD1002" s="1" cm="1" vm="261">
        <f t="array" aca="1" ref="BD1002" ca="1">_xlfn.XLOOKUP(MAX(_xlfn.ANCHORARRAY($A26)),_xlfn.ANCHORARRAY( $A26),_xlfn.ANCHORARRAY( BD26))</f>
        <v>5.25</v>
      </c>
      <c r="BE1002" s="1" cm="1" vm="201">
        <f t="array" aca="1" ref="BE1002" ca="1">_xlfn.XLOOKUP(MAX(_xlfn.ANCHORARRAY($A26)),_xlfn.ANCHORARRAY( $A26),_xlfn.ANCHORARRAY( BE26))</f>
        <v>1.54</v>
      </c>
      <c r="BF1002" s="1" cm="1" vm="732">
        <f t="array" aca="1" ref="BF1002" ca="1">_xlfn.XLOOKUP(MAX(_xlfn.ANCHORARRAY($A26)),_xlfn.ANCHORARRAY( $A26),_xlfn.ANCHORARRAY( BF26))</f>
        <v>17.48</v>
      </c>
      <c r="BG1002" s="1" cm="1" vm="706">
        <f t="array" aca="1" ref="BG1002" ca="1">_xlfn.XLOOKUP(MAX(_xlfn.ANCHORARRAY($A26)),_xlfn.ANCHORARRAY( $A26),_xlfn.ANCHORARRAY( BG26))</f>
        <v>6.67</v>
      </c>
      <c r="BH1002" s="1" cm="1" vm="721">
        <f t="array" aca="1" ref="BH1002" ca="1">_xlfn.XLOOKUP(MAX(_xlfn.ANCHORARRAY($A26)),_xlfn.ANCHORARRAY( $A26),_xlfn.ANCHORARRAY( BH26))</f>
        <v>13.4</v>
      </c>
      <c r="BI1002" s="1" cm="1" vm="727">
        <f t="array" aca="1" ref="BI1002" ca="1">_xlfn.XLOOKUP(MAX(_xlfn.ANCHORARRAY($A26)),_xlfn.ANCHORARRAY( $A26),_xlfn.ANCHORARRAY( BI26))</f>
        <v>8.4499999999999993</v>
      </c>
      <c r="BJ1002" s="1" cm="1" vm="728">
        <f t="array" aca="1" ref="BJ1002" ca="1">_xlfn.XLOOKUP(MAX(_xlfn.ANCHORARRAY($A26)),_xlfn.ANCHORARRAY( $A26),_xlfn.ANCHORARRAY( BJ26))</f>
        <v>21.1</v>
      </c>
      <c r="BK1002" s="1" cm="1" vm="731">
        <f t="array" aca="1" ref="BK1002" ca="1">_xlfn.XLOOKUP(MAX(_xlfn.ANCHORARRAY($A26)),_xlfn.ANCHORARRAY( $A26),_xlfn.ANCHORARRAY( BK26))</f>
        <v>4.5</v>
      </c>
      <c r="BL1002" s="1" cm="1" vm="674">
        <f t="array" aca="1" ref="BL1002" ca="1">_xlfn.XLOOKUP(MAX(_xlfn.ANCHORARRAY($A26)),_xlfn.ANCHORARRAY( $A26),_xlfn.ANCHORARRAY( BL26))</f>
        <v>5.33</v>
      </c>
      <c r="BM1002" s="1" cm="1" vm="703">
        <f t="array" aca="1" ref="BM1002" ca="1">_xlfn.XLOOKUP(MAX(_xlfn.ANCHORARRAY($A26)),_xlfn.ANCHORARRAY( $A26),_xlfn.ANCHORARRAY( BM26))</f>
        <v>164.58</v>
      </c>
      <c r="BN1002" s="1" cm="1" vm="704">
        <f t="array" aca="1" ref="BN1002" ca="1">_xlfn.XLOOKUP(MAX(_xlfn.ANCHORARRAY($A26)),_xlfn.ANCHORARRAY( $A26),_xlfn.ANCHORARRAY( BN26))</f>
        <v>61.07</v>
      </c>
      <c r="BO1002" s="1" cm="1" vm="705">
        <f t="array" aca="1" ref="BO1002" ca="1">_xlfn.XLOOKUP(MAX(_xlfn.ANCHORARRAY($A26)),_xlfn.ANCHORARRAY( $A26),_xlfn.ANCHORARRAY( BO26))</f>
        <v>36.5</v>
      </c>
      <c r="BP1002" s="1" t="str">
        <v>0- Port Costs</v>
      </c>
      <c r="BT1002" s="1" t="str">
        <v>0- Port Value</v>
      </c>
    </row>
    <row r="1003" spans="1:73" x14ac:dyDescent="0.3">
      <c r="A1003" s="1" t="s">
        <v>26</v>
      </c>
      <c r="C1003" s="1">
        <f ca="1">ROUNDDOWN(C1001/C1002,0)</f>
        <v>3144</v>
      </c>
      <c r="D1003" s="1">
        <f t="shared" ref="D1003:G1003" ca="1" si="7">ROUNDDOWN(D1001/D1002,0)</f>
        <v>2699</v>
      </c>
      <c r="E1003" s="1">
        <f t="shared" ca="1" si="7"/>
        <v>6412</v>
      </c>
      <c r="F1003" s="1">
        <f t="shared" ca="1" si="7"/>
        <v>11634</v>
      </c>
      <c r="G1003" s="1">
        <f t="shared" ca="1" si="7"/>
        <v>6201</v>
      </c>
      <c r="H1003" s="1" t="str">
        <v>0 - BM Costs</v>
      </c>
      <c r="L1003" s="1" t="str">
        <v>0 - BM Port</v>
      </c>
      <c r="N1003" s="1" t="str">
        <v>0 - Port Assets</v>
      </c>
      <c r="O1003" s="1">
        <f ca="1">ROUNDDOWN((O1001-$C$6)/O1002,0)</f>
        <v>19294</v>
      </c>
      <c r="P1003" s="1">
        <f ca="1">ROUNDDOWN((P1001-$C$6)/P1002,0)</f>
        <v>10127</v>
      </c>
      <c r="Q1003" s="1">
        <f t="shared" ref="Q1003:BO1003" ca="1" si="8">ROUNDDOWN(Q1001/Q1002,0)</f>
        <v>52383</v>
      </c>
      <c r="R1003" s="1">
        <f t="shared" ca="1" si="8"/>
        <v>14197</v>
      </c>
      <c r="S1003" s="1">
        <f t="shared" ca="1" si="8"/>
        <v>3511</v>
      </c>
      <c r="T1003" s="1">
        <f t="shared" ca="1" si="8"/>
        <v>33567</v>
      </c>
      <c r="U1003" s="1">
        <f t="shared" ca="1" si="8"/>
        <v>2456</v>
      </c>
      <c r="V1003" s="1">
        <f t="shared" ca="1" si="8"/>
        <v>6393</v>
      </c>
      <c r="W1003" s="1">
        <f t="shared" ca="1" si="8"/>
        <v>1589</v>
      </c>
      <c r="X1003" s="1">
        <f t="shared" ca="1" si="8"/>
        <v>3917</v>
      </c>
      <c r="Y1003" s="1">
        <f t="shared" ca="1" si="8"/>
        <v>8903</v>
      </c>
      <c r="Z1003" s="1">
        <f t="shared" ca="1" si="8"/>
        <v>2702</v>
      </c>
      <c r="AA1003" s="1">
        <f t="shared" ca="1" si="8"/>
        <v>3216</v>
      </c>
      <c r="AB1003" s="1">
        <f t="shared" ca="1" si="8"/>
        <v>8219</v>
      </c>
      <c r="AC1003" s="1">
        <f t="shared" ca="1" si="8"/>
        <v>5958</v>
      </c>
      <c r="AD1003" s="1">
        <f t="shared" ca="1" si="8"/>
        <v>3924</v>
      </c>
      <c r="AE1003" s="1">
        <f t="shared" ca="1" si="8"/>
        <v>6294</v>
      </c>
      <c r="AF1003" s="1">
        <f t="shared" ca="1" si="8"/>
        <v>704</v>
      </c>
      <c r="AG1003" s="1">
        <f t="shared" ca="1" si="8"/>
        <v>912</v>
      </c>
      <c r="AH1003" s="1">
        <f t="shared" ca="1" si="8"/>
        <v>1432</v>
      </c>
      <c r="AI1003" s="1">
        <f t="shared" ca="1" si="8"/>
        <v>3698</v>
      </c>
      <c r="AJ1003" s="1">
        <f t="shared" ca="1" si="8"/>
        <v>36</v>
      </c>
      <c r="AK1003" s="1">
        <f t="shared" ca="1" si="8"/>
        <v>363</v>
      </c>
      <c r="AL1003" s="1">
        <f t="shared" ca="1" si="8"/>
        <v>657</v>
      </c>
      <c r="AM1003" s="1">
        <f t="shared" ca="1" si="8"/>
        <v>510</v>
      </c>
      <c r="AN1003" s="1">
        <f t="shared" ca="1" si="8"/>
        <v>152</v>
      </c>
      <c r="AO1003" s="1">
        <f t="shared" ca="1" si="8"/>
        <v>141</v>
      </c>
      <c r="AP1003" s="1">
        <f t="shared" ca="1" si="8"/>
        <v>243</v>
      </c>
      <c r="AQ1003" s="1">
        <f t="shared" ca="1" si="8"/>
        <v>133</v>
      </c>
      <c r="AR1003" s="1">
        <f t="shared" ca="1" si="8"/>
        <v>122</v>
      </c>
      <c r="AS1003" s="1">
        <f t="shared" ca="1" si="8"/>
        <v>100</v>
      </c>
      <c r="AT1003" s="1">
        <f t="shared" ca="1" si="8"/>
        <v>85</v>
      </c>
      <c r="AU1003" s="1">
        <f t="shared" ca="1" si="8"/>
        <v>15</v>
      </c>
      <c r="AV1003" s="1">
        <f t="shared" ca="1" si="8"/>
        <v>392</v>
      </c>
      <c r="AW1003" s="1">
        <f t="shared" ca="1" si="8"/>
        <v>59</v>
      </c>
      <c r="AX1003" s="1">
        <f t="shared" ca="1" si="8"/>
        <v>405</v>
      </c>
      <c r="AY1003" s="1">
        <f t="shared" ca="1" si="8"/>
        <v>156</v>
      </c>
      <c r="AZ1003" s="1">
        <f t="shared" ca="1" si="8"/>
        <v>40</v>
      </c>
      <c r="BA1003" s="1">
        <f t="shared" ca="1" si="8"/>
        <v>159</v>
      </c>
      <c r="BB1003" s="1">
        <f t="shared" ca="1" si="8"/>
        <v>103</v>
      </c>
      <c r="BC1003" s="1">
        <f t="shared" ca="1" si="8"/>
        <v>217</v>
      </c>
      <c r="BD1003" s="1">
        <f t="shared" ca="1" si="8"/>
        <v>240</v>
      </c>
      <c r="BE1003" s="1">
        <f t="shared" ca="1" si="8"/>
        <v>819</v>
      </c>
      <c r="BF1003" s="1">
        <f t="shared" ca="1" si="8"/>
        <v>72</v>
      </c>
      <c r="BG1003" s="1">
        <f t="shared" ca="1" si="8"/>
        <v>189</v>
      </c>
      <c r="BH1003" s="1">
        <f t="shared" ca="1" si="8"/>
        <v>94</v>
      </c>
      <c r="BI1003" s="1">
        <f t="shared" ca="1" si="8"/>
        <v>149</v>
      </c>
      <c r="BJ1003" s="1">
        <f t="shared" ca="1" si="8"/>
        <v>59</v>
      </c>
      <c r="BK1003" s="1">
        <f t="shared" ca="1" si="8"/>
        <v>280</v>
      </c>
      <c r="BL1003" s="1">
        <f t="shared" ca="1" si="8"/>
        <v>236</v>
      </c>
      <c r="BM1003" s="1">
        <f t="shared" ca="1" si="8"/>
        <v>0</v>
      </c>
      <c r="BN1003" s="1">
        <f t="shared" ca="1" si="8"/>
        <v>0</v>
      </c>
      <c r="BO1003" s="1">
        <f t="shared" ca="1" si="8"/>
        <v>0</v>
      </c>
      <c r="BP1003" s="1" t="str">
        <v>0- Port Costs</v>
      </c>
      <c r="BT1003" s="1" t="str">
        <v>0- Port Value</v>
      </c>
    </row>
    <row r="1004" spans="1:73" x14ac:dyDescent="0.3">
      <c r="H1004" s="1" t="str">
        <v>0 - BM Costs</v>
      </c>
      <c r="L1004" s="1" t="str">
        <v>0 - BM Port</v>
      </c>
      <c r="N1004" s="1" t="str">
        <v>0 - Port Assets</v>
      </c>
      <c r="BP1004" s="1" t="str">
        <v>0- Port Costs</v>
      </c>
      <c r="BT1004" s="1" t="str">
        <v>0- Port Value</v>
      </c>
    </row>
    <row r="1005" spans="1:73" s="16" customFormat="1" x14ac:dyDescent="0.3">
      <c r="A1005" s="16" t="s">
        <v>31</v>
      </c>
      <c r="H1005" s="16" t="str">
        <v>0 - BM Costs</v>
      </c>
      <c r="L1005" s="16" t="str">
        <v>0 - BM Port</v>
      </c>
      <c r="N1005" s="16" t="str">
        <v>0 - Port Assets</v>
      </c>
      <c r="BP1005" s="16" t="str">
        <v>0- Port Costs</v>
      </c>
      <c r="BT1005" s="16" t="str">
        <v>0- Port Value</v>
      </c>
    </row>
    <row r="1006" spans="1:73" x14ac:dyDescent="0.3">
      <c r="A1006" s="1" cm="1">
        <f t="array" aca="1" ref="A1006:A1019" ca="1">_xlfn.ANCHORARRAY(A26)</f>
        <v>1</v>
      </c>
      <c r="B1006" s="1" cm="1" vm="59">
        <f t="array" aca="1" ref="B1006:B1019" ca="1">_xlfn.ANCHORARRAY(B26)</f>
        <v>44886</v>
      </c>
      <c r="C1006" s="8" cm="1">
        <f t="array" aca="1" ref="C1006:C1019" ca="1">_xlfn.ANCHORARRAY(C26)*C$1003+_xlfn.ANCHORARRAY($I$1006)</f>
        <v>179805.36</v>
      </c>
      <c r="D1006" s="8" cm="1">
        <f t="array" aca="1" ref="D1006:D1019" ca="1">_xlfn.ANCHORARRAY(D26)*D$1003+_xlfn.ANCHORARRAY($I$1006)</f>
        <v>186311.97</v>
      </c>
      <c r="E1006" s="8" cm="1">
        <f t="array" aca="1" ref="E1006:E1019" ca="1">_xlfn.ANCHORARRAY(E26)*E$1003+_xlfn.ANCHORARRAY($I$1006)</f>
        <v>183767.92</v>
      </c>
      <c r="F1006" s="8" cm="1">
        <f t="array" aca="1" ref="F1006:F1019" ca="1">_xlfn.ANCHORARRAY(F26)*F$1003+_xlfn.ANCHORARRAY($I$1006)</f>
        <v>181955.76</v>
      </c>
      <c r="G1006" s="8" cm="1">
        <f t="array" aca="1" ref="G1006:G1019" ca="1">_xlfn.ANCHORARRAY(G26)*G$1003+_xlfn.ANCHORARRAY($I$1006)</f>
        <v>185781.96</v>
      </c>
      <c r="H1006" s="1" t="str">
        <v>0 - BM Costs</v>
      </c>
      <c r="I1006" s="8" cm="1">
        <f t="array" aca="1" ref="I1006:I1019" ca="1">IF(_xlfn.ANCHORARRAY(A1006)=MAX(_xlfn.ANCHORARRAY(A1006)), -$C$6, 0)</f>
        <v>0</v>
      </c>
      <c r="J1006" s="8" cm="1">
        <f t="array" aca="1" ref="J1006:J1019" ca="1">IF(_xlfn.ANCHORARRAY(A1006)=MAX(_xlfn.ANCHORARRAY(A1006)), -$C$6*$J$11, 0)</f>
        <v>0</v>
      </c>
      <c r="K1006" s="8" cm="1">
        <f t="array" aca="1" ref="K1006:K1019" ca="1">_xlfn.ANCHORARRAY(A1006)*0-(SUMPRODUCT(C1002:G1002,C1003:G1003))+$C$5+SUM(_xlfn.ANCHORARRAY(J1006))</f>
        <v>88.939999999944121</v>
      </c>
      <c r="L1006" s="1" t="str">
        <v>0 - BM Port</v>
      </c>
      <c r="M1006" s="8" cm="1">
        <f t="array" aca="1" ref="M1006:M1019" ca="1">_xlfn.BYROW(C1006:INDIRECT("H"&amp;(MAX(_xlfn.ANCHORARRAY(A1006))+1005)), _xlfn.LAMBDA(_xlpm._Row, SUM(_xlpm._Row)))+_xlfn.ANCHORARRAY(K1006)-_xlfn.ANCHORARRAY(J1006)</f>
        <v>917711.90999999992</v>
      </c>
      <c r="N1006" s="1" t="str">
        <v>0 - Port Assets</v>
      </c>
      <c r="O1006" s="8" cm="1">
        <f t="array" aca="1" ref="O1006:O1019" ca="1">_xlfn.ANCHORARRAY(O26)*O$1003+_xlfn.ANCHORARRAY($I$1006)</f>
        <v>180784.78</v>
      </c>
      <c r="P1006" s="8" cm="1">
        <f t="array" aca="1" ref="P1006:P1019" ca="1">_xlfn.ANCHORARRAY(P26)*P$1003+_xlfn.ANCHORARRAY($I$1006)</f>
        <v>132764.97</v>
      </c>
      <c r="Q1006" s="8" cm="1">
        <f t="array" aca="1" ref="Q1006:Q1019" ca="1">_xlfn.ANCHORARRAY(Q26)*Q$1003+_xlfn.ANCHORARRAY($I$1006)</f>
        <v>71764.710000000006</v>
      </c>
      <c r="R1006" s="8" cm="1">
        <f t="array" aca="1" ref="R1006:R1019" ca="1">_xlfn.ANCHORARRAY(R26)*R$1003+_xlfn.ANCHORARRAY($I$1006)</f>
        <v>82768.509999999995</v>
      </c>
      <c r="S1006" s="8" cm="1">
        <f t="array" aca="1" ref="S1006:S1019" ca="1">_xlfn.ANCHORARRAY(S26)*S$1003+_xlfn.ANCHORARRAY($I$1006)</f>
        <v>71659.509999999995</v>
      </c>
      <c r="T1006" s="8" cm="1">
        <f t="array" aca="1" ref="T1006:T1019" ca="1">_xlfn.ANCHORARRAY(T26)*T$1003+_xlfn.ANCHORARRAY($I$1006)</f>
        <v>39609.06</v>
      </c>
      <c r="U1006" s="8" cm="1">
        <f t="array" aca="1" ref="U1006:U1019" ca="1">_xlfn.ANCHORARRAY(U26)*U$1003+_xlfn.ANCHORARRAY($I$1006)</f>
        <v>65575.199999999997</v>
      </c>
      <c r="V1006" s="8" cm="1">
        <f t="array" aca="1" ref="V1006:V1019" ca="1">_xlfn.ANCHORARRAY(V26)*V$1003+_xlfn.ANCHORARRAY($I$1006)</f>
        <v>21160.83</v>
      </c>
      <c r="W1006" s="8" cm="1">
        <f t="array" aca="1" ref="W1006:W1019" ca="1">_xlfn.ANCHORARRAY(W26)*W$1003+_xlfn.ANCHORARRAY($I$1006)</f>
        <v>33098.869999999995</v>
      </c>
      <c r="X1006" s="8" cm="1">
        <f t="array" aca="1" ref="X1006:X1019" ca="1">_xlfn.ANCHORARRAY(X26)*X$1003+_xlfn.ANCHORARRAY($I$1006)</f>
        <v>28554.93</v>
      </c>
      <c r="Y1006" s="8" cm="1">
        <f t="array" aca="1" ref="Y1006:Y1019" ca="1">_xlfn.ANCHORARRAY(Y26)*Y$1003+_xlfn.ANCHORARRAY($I$1006)</f>
        <v>20120.78</v>
      </c>
      <c r="Z1006" s="8" cm="1">
        <f t="array" aca="1" ref="Z1006:Z1019" ca="1">_xlfn.ANCHORARRAY(Z26)*Z$1003+_xlfn.ANCHORARRAY($I$1006)</f>
        <v>21859.18</v>
      </c>
      <c r="AA1006" s="8" cm="1">
        <f t="array" aca="1" ref="AA1006:AA1019" ca="1">_xlfn.ANCHORARRAY(AA26)*AA$1003+_xlfn.ANCHORARRAY($I$1006)</f>
        <v>19778.400000000001</v>
      </c>
      <c r="AB1006" s="8" cm="1">
        <f t="array" aca="1" ref="AB1006:AB1019" ca="1">_xlfn.ANCHORARRAY(AB26)*AB$1003+_xlfn.ANCHORARRAY($I$1006)</f>
        <v>11177.84</v>
      </c>
      <c r="AC1006" s="8" cm="1">
        <f t="array" aca="1" ref="AC1006:AC1019" ca="1">_xlfn.ANCHORARRAY(AC26)*AC$1003+_xlfn.ANCHORARRAY($I$1006)</f>
        <v>9473.2200000000012</v>
      </c>
      <c r="AD1006" s="8" cm="1">
        <f t="array" aca="1" ref="AD1006:AD1019" ca="1">_xlfn.ANCHORARRAY(AD26)*AD$1003+_xlfn.ANCHORARRAY($I$1006)</f>
        <v>7808.76</v>
      </c>
      <c r="AE1006" s="8" cm="1">
        <f t="array" aca="1" ref="AE1006:AE1019" ca="1">_xlfn.ANCHORARRAY(AE26)*AE$1003+_xlfn.ANCHORARRAY($I$1006)</f>
        <v>6356.9400000000005</v>
      </c>
      <c r="AF1006" s="8" cm="1">
        <f t="array" aca="1" ref="AF1006:AF1019" ca="1">_xlfn.ANCHORARRAY(AF26)*AF$1003+_xlfn.ANCHORARRAY($I$1006)</f>
        <v>7032.96</v>
      </c>
      <c r="AG1006" s="8" cm="1">
        <f t="array" aca="1" ref="AG1006:AG1019" ca="1">_xlfn.ANCHORARRAY(AG26)*AG$1003+_xlfn.ANCHORARRAY($I$1006)</f>
        <v>5827.6799999999994</v>
      </c>
      <c r="AH1006" s="8" cm="1">
        <f t="array" aca="1" ref="AH1006:AH1019" ca="1">_xlfn.ANCHORARRAY(AH26)*AH$1003+_xlfn.ANCHORARRAY($I$1006)</f>
        <v>4840.16</v>
      </c>
      <c r="AI1006" s="8" cm="1">
        <f t="array" aca="1" ref="AI1006:AI1019" ca="1">_xlfn.ANCHORARRAY(AI26)*AI$1003+_xlfn.ANCHORARRAY($I$1006)</f>
        <v>2551.62</v>
      </c>
      <c r="AJ1006" s="8" cm="1">
        <f t="array" aca="1" ref="AJ1006:AJ1019" ca="1">_xlfn.ANCHORARRAY(AJ26)*AJ$1003+_xlfn.ANCHORARRAY($I$1006)</f>
        <v>1188</v>
      </c>
      <c r="AK1006" s="8" cm="1">
        <f t="array" aca="1" ref="AK1006:AK1019" ca="1">_xlfn.ANCHORARRAY(AK26)*AK$1003+_xlfn.ANCHORARRAY($I$1006)</f>
        <v>1067.22</v>
      </c>
      <c r="AL1006" s="8" cm="1">
        <f t="array" aca="1" ref="AL1006:AL1019" ca="1">_xlfn.ANCHORARRAY(AL26)*AL$1003+_xlfn.ANCHORARRAY($I$1006)</f>
        <v>1077.48</v>
      </c>
      <c r="AM1006" s="8" cm="1">
        <f t="array" aca="1" ref="AM1006:AM1019" ca="1">_xlfn.ANCHORARRAY(AM26)*AM$1003+_xlfn.ANCHORARRAY($I$1006)</f>
        <v>918</v>
      </c>
      <c r="AN1006" s="8" cm="1">
        <f t="array" aca="1" ref="AN1006:AN1019" ca="1">_xlfn.ANCHORARRAY(AN26)*AN$1003+_xlfn.ANCHORARRAY($I$1006)</f>
        <v>3173.7599999999998</v>
      </c>
      <c r="AO1006" s="8" cm="1">
        <f t="array" aca="1" ref="AO1006:AO1019" ca="1">_xlfn.ANCHORARRAY(AO26)*AO$1003+_xlfn.ANCHORARRAY($I$1006)</f>
        <v>961.62</v>
      </c>
      <c r="AP1006" s="8" cm="1">
        <f t="array" aca="1" ref="AP1006:AP1019" ca="1">_xlfn.ANCHORARRAY(AP26)*AP$1003+_xlfn.ANCHORARRAY($I$1006)</f>
        <v>1317.06</v>
      </c>
      <c r="AQ1006" s="8" cm="1">
        <f t="array" aca="1" ref="AQ1006:AQ1019" ca="1">_xlfn.ANCHORARRAY(AQ26)*AQ$1003+_xlfn.ANCHORARRAY($I$1006)</f>
        <v>1185.03</v>
      </c>
      <c r="AR1006" s="8" cm="1">
        <f t="array" aca="1" ref="AR1006:AR1019" ca="1">_xlfn.ANCHORARRAY(AR26)*AR$1003+_xlfn.ANCHORARRAY($I$1006)</f>
        <v>1257.8200000000002</v>
      </c>
      <c r="AS1006" s="8" cm="1">
        <f t="array" aca="1" ref="AS1006:AS1019" ca="1">_xlfn.ANCHORARRAY(AS26)*AS$1003+_xlfn.ANCHORARRAY($I$1006)</f>
        <v>1379</v>
      </c>
      <c r="AT1006" s="8" cm="1">
        <f t="array" aca="1" ref="AT1006:AT1019" ca="1">_xlfn.ANCHORARRAY(AT26)*AT$1003+_xlfn.ANCHORARRAY($I$1006)</f>
        <v>1254.5999999999999</v>
      </c>
      <c r="AU1006" s="8" cm="1">
        <f t="array" aca="1" ref="AU1006:AU1019" ca="1">_xlfn.ANCHORARRAY(AU26)*AU$1003+_xlfn.ANCHORARRAY($I$1006)</f>
        <v>1041.5999999999999</v>
      </c>
      <c r="AV1006" s="8" cm="1">
        <f t="array" aca="1" ref="AV1006:AV1019" ca="1">_xlfn.ANCHORARRAY(AV26)*AV$1003+_xlfn.ANCHORARRAY($I$1006)</f>
        <v>1083.8800000000001</v>
      </c>
      <c r="AW1006" s="8" cm="1">
        <f t="array" aca="1" ref="AW1006:AW1019" ca="1">_xlfn.ANCHORARRAY(AW26)*AW$1003+_xlfn.ANCHORARRAY($I$1006)</f>
        <v>1287.9699999999998</v>
      </c>
      <c r="AX1006" s="8" cm="1">
        <f t="array" aca="1" ref="AX1006:AX1019" ca="1">_xlfn.ANCHORARRAY(AX26)*AX$1003+_xlfn.ANCHORARRAY($I$1006)</f>
        <v>1279.8</v>
      </c>
      <c r="AY1006" s="8" cm="1">
        <f t="array" aca="1" ref="AY1006:AY1019" ca="1">_xlfn.ANCHORARRAY(AY26)*AY$1003+_xlfn.ANCHORARRAY($I$1006)</f>
        <v>1271.4000000000001</v>
      </c>
      <c r="AZ1006" s="8" cm="1">
        <f t="array" aca="1" ref="AZ1006:AZ1019" ca="1">_xlfn.ANCHORARRAY(AZ26)*AZ$1003+_xlfn.ANCHORARRAY($I$1006)</f>
        <v>1280</v>
      </c>
      <c r="BA1006" s="8" cm="1">
        <f t="array" aca="1" ref="BA1006:BA1019" ca="1">_xlfn.ANCHORARRAY(BA26)*BA$1003+_xlfn.ANCHORARRAY($I$1006)</f>
        <v>1513.6799999999998</v>
      </c>
      <c r="BB1006" s="8" cm="1">
        <f t="array" aca="1" ref="BB1006:BB1019" ca="1">_xlfn.ANCHORARRAY(BB26)*BB$1003+_xlfn.ANCHORARRAY($I$1006)</f>
        <v>1005.28</v>
      </c>
      <c r="BC1006" s="8" cm="1">
        <f t="array" aca="1" ref="BC1006:BC1019" ca="1">_xlfn.ANCHORARRAY(BC26)*BC$1003+_xlfn.ANCHORARRAY($I$1006)</f>
        <v>1011.22</v>
      </c>
      <c r="BD1006" s="8" cm="1">
        <f t="array" aca="1" ref="BD1006:BD1019" ca="1">_xlfn.ANCHORARRAY(BD26)*BD$1003+_xlfn.ANCHORARRAY($I$1006)</f>
        <v>1574.3999999999999</v>
      </c>
      <c r="BE1006" s="8" cm="1">
        <f t="array" aca="1" ref="BE1006:BE1019" ca="1">_xlfn.ANCHORARRAY(BE26)*BE$1003+_xlfn.ANCHORARRAY($I$1006)</f>
        <v>1097.46</v>
      </c>
      <c r="BF1006" s="8" cm="1">
        <f t="array" aca="1" ref="BF1006:BF1019" ca="1">_xlfn.ANCHORARRAY(BF26)*BF$1003+_xlfn.ANCHORARRAY($I$1006)</f>
        <v>1146.96</v>
      </c>
      <c r="BG1006" s="8" cm="1">
        <f t="array" aca="1" ref="BG1006:BG1019" ca="1">_xlfn.ANCHORARRAY(BG26)*BG$1003+_xlfn.ANCHORARRAY($I$1006)</f>
        <v>1277.6399999999999</v>
      </c>
      <c r="BH1006" s="8" cm="1">
        <f t="array" aca="1" ref="BH1006:BH1019" ca="1">_xlfn.ANCHORARRAY(BH26)*BH$1003+_xlfn.ANCHORARRAY($I$1006)</f>
        <v>1018.96</v>
      </c>
      <c r="BI1006" s="8" cm="1">
        <f t="array" aca="1" ref="BI1006:BI1019" ca="1">_xlfn.ANCHORARRAY(BI26)*BI$1003+_xlfn.ANCHORARRAY($I$1006)</f>
        <v>971.4799999999999</v>
      </c>
      <c r="BJ1006" s="8" cm="1">
        <f t="array" aca="1" ref="BJ1006:BJ1019" ca="1">_xlfn.ANCHORARRAY(BJ26)*BJ$1003+_xlfn.ANCHORARRAY($I$1006)</f>
        <v>1207.1400000000001</v>
      </c>
      <c r="BK1006" s="8" cm="1">
        <f t="array" aca="1" ref="BK1006:BK1019" ca="1">_xlfn.ANCHORARRAY(BK26)*BK$1003+_xlfn.ANCHORARRAY($I$1006)</f>
        <v>1089.2</v>
      </c>
      <c r="BL1006" s="8" cm="1">
        <f t="array" aca="1" ref="BL1006:BL1019" ca="1">_xlfn.ANCHORARRAY(BL26)*BL$1003+_xlfn.ANCHORARRAY($I$1006)</f>
        <v>1132.8</v>
      </c>
      <c r="BM1006" s="8" cm="1">
        <f t="array" aca="1" ref="BM1006:BM1019" ca="1">_xlfn.ANCHORARRAY(BM26)*BM$1003+_xlfn.ANCHORARRAY($I$1006)</f>
        <v>0</v>
      </c>
      <c r="BN1006" s="8" cm="1">
        <f t="array" aca="1" ref="BN1006:BN1019" ca="1">_xlfn.ANCHORARRAY(BN26)*BN$1003+_xlfn.ANCHORARRAY($I$1006)</f>
        <v>0</v>
      </c>
      <c r="BO1006" s="8" cm="1">
        <f t="array" aca="1" ref="BO1006:BO1019" ca="1">_xlfn.ANCHORARRAY(BO26)*BO$1003+_xlfn.ANCHORARRAY($I$1006)</f>
        <v>0</v>
      </c>
      <c r="BP1006" s="1" t="str">
        <v>0- Port Costs</v>
      </c>
      <c r="BQ1006" s="8" cm="1">
        <f t="array" aca="1" ref="BQ1006:BQ1019" ca="1">IF(_xlfn.ANCHORARRAY(A1006)=MAX(_xlfn.ANCHORARRAY(A1006)), -$C$6, 0)</f>
        <v>0</v>
      </c>
      <c r="BR1006" s="8" cm="1">
        <f t="array" aca="1" ref="BR1006:BR1019" ca="1">IF(_xlfn.ANCHORARRAY(A1006)=MAX(_xlfn.ANCHORARRAY(A1006)), -$C$6*$BR$11, 0)</f>
        <v>0</v>
      </c>
      <c r="BS1006" s="8" cm="1">
        <f t="array" aca="1" ref="BS1006:BS1019" ca="1">_xlfn.ANCHORARRAY(A1006)*0-(SUMPRODUCT(O1002:BO1002,O1003:BO1003))+$C$5+SUM(_xlfn.ANCHORARRAY(BR1006))</f>
        <v>-197.36999999976246</v>
      </c>
      <c r="BT1006" s="1" t="str">
        <v>0- Port Value</v>
      </c>
      <c r="BU1006" s="8" cm="1">
        <f t="array" aca="1" ref="BU1006:BU1019" ca="1">_xlfn.BYROW(O1006:INDIRECT("BO"&amp;(MAX(_xlfn.ANCHORARRAY(A1006))+1005)), _xlfn.LAMBDA(_xlpm._Row, SUM(_xlpm._Row)))+_xlfn.ANCHORARRAY(BS1006)-_xlfn.ANCHORARRAY(BR1006)</f>
        <v>880442.00000000023</v>
      </c>
    </row>
    <row r="1007" spans="1:73" x14ac:dyDescent="0.3">
      <c r="A1007" s="1">
        <f ca="1"/>
        <v>2</v>
      </c>
      <c r="B1007" s="1" vm="118">
        <f ca="1"/>
        <v>44883</v>
      </c>
      <c r="C1007" s="8">
        <f ca="1"/>
        <v>179019.36</v>
      </c>
      <c r="D1007" s="8">
        <f ca="1"/>
        <v>186311.97</v>
      </c>
      <c r="E1007" s="8">
        <f ca="1"/>
        <v>184729.72</v>
      </c>
      <c r="F1007" s="8">
        <f ca="1"/>
        <v>182653.8</v>
      </c>
      <c r="G1007" s="8">
        <f ca="1"/>
        <v>185967.99</v>
      </c>
      <c r="H1007" s="1" t="str">
        <v>0 - BM Costs</v>
      </c>
      <c r="I1007" s="8">
        <f ca="1"/>
        <v>0</v>
      </c>
      <c r="J1007" s="8">
        <f ca="1"/>
        <v>0</v>
      </c>
      <c r="K1007" s="8">
        <f ca="1"/>
        <v>88.939999999944121</v>
      </c>
      <c r="L1007" s="1" t="str">
        <v>0 - BM Port</v>
      </c>
      <c r="M1007" s="8">
        <f ca="1"/>
        <v>918771.7799999998</v>
      </c>
      <c r="N1007" s="1" t="str">
        <v>0 - Port Assets</v>
      </c>
      <c r="O1007" s="8">
        <f ca="1"/>
        <v>182328.3</v>
      </c>
      <c r="P1007" s="8">
        <f ca="1"/>
        <v>130537.03</v>
      </c>
      <c r="Q1007" s="8">
        <f ca="1"/>
        <v>72812.37</v>
      </c>
      <c r="R1007" s="8">
        <f ca="1"/>
        <v>84330.180000000008</v>
      </c>
      <c r="S1007" s="8">
        <f ca="1"/>
        <v>74924.740000000005</v>
      </c>
      <c r="T1007" s="8">
        <f ca="1"/>
        <v>44308.44</v>
      </c>
      <c r="U1007" s="8">
        <f ca="1"/>
        <v>66361.119999999995</v>
      </c>
      <c r="V1007" s="8">
        <f ca="1"/>
        <v>21224.76</v>
      </c>
      <c r="W1007" s="8">
        <f ca="1"/>
        <v>31986.57</v>
      </c>
      <c r="X1007" s="8">
        <f ca="1"/>
        <v>29455.84</v>
      </c>
      <c r="Y1007" s="8">
        <f ca="1"/>
        <v>24483.25</v>
      </c>
      <c r="Z1007" s="8">
        <f ca="1"/>
        <v>23966.739999999998</v>
      </c>
      <c r="AA1007" s="8">
        <f ca="1"/>
        <v>19714.079999999998</v>
      </c>
      <c r="AB1007" s="8">
        <f ca="1"/>
        <v>11588.789999999999</v>
      </c>
      <c r="AC1007" s="8">
        <f ca="1"/>
        <v>9949.8599999999988</v>
      </c>
      <c r="AD1007" s="8">
        <f ca="1"/>
        <v>8358.119999999999</v>
      </c>
      <c r="AE1007" s="8">
        <f ca="1"/>
        <v>6671.64</v>
      </c>
      <c r="AF1007" s="8">
        <f ca="1"/>
        <v>7040</v>
      </c>
      <c r="AG1007" s="8">
        <f ca="1"/>
        <v>6064.8</v>
      </c>
      <c r="AH1007" s="8">
        <f ca="1"/>
        <v>4682.6400000000003</v>
      </c>
      <c r="AI1007" s="8">
        <f ca="1"/>
        <v>2503.9158000000002</v>
      </c>
      <c r="AJ1007" s="8">
        <f ca="1"/>
        <v>1185.8399999999999</v>
      </c>
      <c r="AK1007" s="8">
        <f ca="1"/>
        <v>1092.6299999999999</v>
      </c>
      <c r="AL1007" s="8">
        <f ca="1"/>
        <v>1195.74</v>
      </c>
      <c r="AM1007" s="8">
        <f ca="1"/>
        <v>958.8</v>
      </c>
      <c r="AN1007" s="8">
        <f ca="1"/>
        <v>3342.4799999999996</v>
      </c>
      <c r="AO1007" s="8">
        <f ca="1"/>
        <v>995.45999999999992</v>
      </c>
      <c r="AP1007" s="8">
        <f ca="1"/>
        <v>1341.36</v>
      </c>
      <c r="AQ1007" s="8">
        <f ca="1"/>
        <v>1207.6400000000001</v>
      </c>
      <c r="AR1007" s="8">
        <f ca="1"/>
        <v>1334.6799999999998</v>
      </c>
      <c r="AS1007" s="8">
        <f ca="1"/>
        <v>1404</v>
      </c>
      <c r="AT1007" s="8">
        <f ca="1"/>
        <v>1253.75</v>
      </c>
      <c r="AU1007" s="8">
        <f ca="1"/>
        <v>1015.5</v>
      </c>
      <c r="AV1007" s="8">
        <f ca="1"/>
        <v>1089.76</v>
      </c>
      <c r="AW1007" s="8">
        <f ca="1"/>
        <v>1295.6400000000001</v>
      </c>
      <c r="AX1007" s="8">
        <f ca="1"/>
        <v>1308.1500000000001</v>
      </c>
      <c r="AY1007" s="8">
        <f ca="1"/>
        <v>1433.6399999999999</v>
      </c>
      <c r="AZ1007" s="8">
        <f ca="1"/>
        <v>1234</v>
      </c>
      <c r="BA1007" s="8">
        <f ca="1"/>
        <v>1472.34</v>
      </c>
      <c r="BB1007" s="8">
        <f ca="1"/>
        <v>1008.3699999999999</v>
      </c>
      <c r="BC1007" s="8">
        <f ca="1"/>
        <v>1032.9199999999998</v>
      </c>
      <c r="BD1007" s="8">
        <f ca="1"/>
        <v>1567.2</v>
      </c>
      <c r="BE1007" s="8">
        <f ca="1"/>
        <v>1113.8400000000001</v>
      </c>
      <c r="BF1007" s="8">
        <f ca="1"/>
        <v>1168.56</v>
      </c>
      <c r="BG1007" s="8">
        <f ca="1"/>
        <v>1404.27</v>
      </c>
      <c r="BH1007" s="8">
        <f ca="1"/>
        <v>1062.2</v>
      </c>
      <c r="BI1007" s="8">
        <f ca="1"/>
        <v>967.01</v>
      </c>
      <c r="BJ1007" s="8">
        <f ca="1"/>
        <v>1221.3</v>
      </c>
      <c r="BK1007" s="8">
        <f ca="1"/>
        <v>1164.8</v>
      </c>
      <c r="BL1007" s="8">
        <f ca="1"/>
        <v>1161.1199999999999</v>
      </c>
      <c r="BM1007" s="8">
        <f ca="1"/>
        <v>0</v>
      </c>
      <c r="BN1007" s="8">
        <f ca="1"/>
        <v>0</v>
      </c>
      <c r="BO1007" s="8">
        <f ca="1"/>
        <v>0</v>
      </c>
      <c r="BP1007" s="1" t="str">
        <v>0- Port Costs</v>
      </c>
      <c r="BQ1007" s="8">
        <f ca="1"/>
        <v>0</v>
      </c>
      <c r="BR1007" s="8">
        <f ca="1"/>
        <v>0</v>
      </c>
      <c r="BS1007" s="8">
        <f ca="1"/>
        <v>-197.36999999976246</v>
      </c>
      <c r="BT1007" s="1" t="str">
        <v>0- Port Value</v>
      </c>
      <c r="BU1007" s="8">
        <f ca="1"/>
        <v>900128.81580000033</v>
      </c>
    </row>
    <row r="1008" spans="1:73" x14ac:dyDescent="0.3">
      <c r="A1008" s="1">
        <f ca="1"/>
        <v>3</v>
      </c>
      <c r="B1008" s="1" vm="175">
        <f ca="1"/>
        <v>44882</v>
      </c>
      <c r="C1008" s="8">
        <f ca="1"/>
        <v>182792.16</v>
      </c>
      <c r="D1008" s="8">
        <f ca="1"/>
        <v>189307.86000000002</v>
      </c>
      <c r="E1008" s="8">
        <f ca="1"/>
        <v>188512.8</v>
      </c>
      <c r="F1008" s="8">
        <f ca="1"/>
        <v>185911.32</v>
      </c>
      <c r="G1008" s="8">
        <f ca="1"/>
        <v>189316.53</v>
      </c>
      <c r="H1008" s="1" t="str">
        <v>0 - BM Costs</v>
      </c>
      <c r="I1008" s="8">
        <f ca="1"/>
        <v>0</v>
      </c>
      <c r="J1008" s="8">
        <f ca="1"/>
        <v>0</v>
      </c>
      <c r="K1008" s="8">
        <f ca="1"/>
        <v>88.939999999944121</v>
      </c>
      <c r="L1008" s="1" t="str">
        <v>0 - BM Port</v>
      </c>
      <c r="M1008" s="8">
        <f ca="1"/>
        <v>935929.6100000001</v>
      </c>
      <c r="N1008" s="1" t="str">
        <v>0 - Port Assets</v>
      </c>
      <c r="O1008" s="8">
        <f ca="1"/>
        <v>183871.81999999998</v>
      </c>
      <c r="P1008" s="8">
        <f ca="1"/>
        <v>128612.9</v>
      </c>
      <c r="Q1008" s="8">
        <f ca="1"/>
        <v>79098.33</v>
      </c>
      <c r="R1008" s="8">
        <f ca="1"/>
        <v>87595.49</v>
      </c>
      <c r="S1008" s="8">
        <f ca="1"/>
        <v>74046.990000000005</v>
      </c>
      <c r="T1008" s="8">
        <f ca="1"/>
        <v>51693.18</v>
      </c>
      <c r="U1008" s="8">
        <f ca="1"/>
        <v>66926</v>
      </c>
      <c r="V1008" s="8">
        <f ca="1"/>
        <v>21352.62</v>
      </c>
      <c r="W1008" s="8">
        <f ca="1"/>
        <v>32606.28</v>
      </c>
      <c r="X1008" s="8">
        <f ca="1"/>
        <v>30200.07</v>
      </c>
      <c r="Y1008" s="8">
        <f ca="1"/>
        <v>29736.02</v>
      </c>
      <c r="Z1008" s="8">
        <f ca="1"/>
        <v>23264.219999999998</v>
      </c>
      <c r="AA1008" s="8">
        <f ca="1"/>
        <v>19424.64</v>
      </c>
      <c r="AB1008" s="8">
        <f ca="1"/>
        <v>12492.880000000001</v>
      </c>
      <c r="AC1008" s="8">
        <f ca="1"/>
        <v>10724.4</v>
      </c>
      <c r="AD1008" s="8">
        <f ca="1"/>
        <v>8515.08</v>
      </c>
      <c r="AE1008" s="8">
        <f ca="1"/>
        <v>6419.88</v>
      </c>
      <c r="AF1008" s="8">
        <f ca="1"/>
        <v>6941.44</v>
      </c>
      <c r="AG1008" s="8">
        <f ca="1"/>
        <v>5928</v>
      </c>
      <c r="AH1008" s="8">
        <f ca="1"/>
        <v>4940.4000000000005</v>
      </c>
      <c r="AI1008" s="8">
        <f ca="1"/>
        <v>2731.3428000000004</v>
      </c>
      <c r="AJ1008" s="8">
        <f ca="1"/>
        <v>1165.32</v>
      </c>
      <c r="AK1008" s="8">
        <f ca="1"/>
        <v>1085.3700000000001</v>
      </c>
      <c r="AL1008" s="8">
        <f ca="1"/>
        <v>1222.02</v>
      </c>
      <c r="AM1008" s="8">
        <f ca="1"/>
        <v>974.09999999999991</v>
      </c>
      <c r="AN1008" s="8">
        <f ca="1"/>
        <v>3404.7999999999997</v>
      </c>
      <c r="AO1008" s="8">
        <f ca="1"/>
        <v>1003.92</v>
      </c>
      <c r="AP1008" s="8">
        <f ca="1"/>
        <v>1297.6199999999999</v>
      </c>
      <c r="AQ1008" s="8">
        <f ca="1"/>
        <v>1207.6400000000001</v>
      </c>
      <c r="AR1008" s="8">
        <f ca="1"/>
        <v>1301.74</v>
      </c>
      <c r="AS1008" s="8">
        <f ca="1"/>
        <v>1388</v>
      </c>
      <c r="AT1008" s="8">
        <f ca="1"/>
        <v>1212.95</v>
      </c>
      <c r="AU1008" s="8">
        <f ca="1"/>
        <v>1039.05</v>
      </c>
      <c r="AV1008" s="8">
        <f ca="1"/>
        <v>964.31999999999994</v>
      </c>
      <c r="AW1008" s="8">
        <f ca="1"/>
        <v>1278.5300000000002</v>
      </c>
      <c r="AX1008" s="8">
        <f ca="1"/>
        <v>1368.8999999999999</v>
      </c>
      <c r="AY1008" s="8">
        <f ca="1"/>
        <v>1446.12</v>
      </c>
      <c r="AZ1008" s="8">
        <f ca="1"/>
        <v>1244.8</v>
      </c>
      <c r="BA1008" s="8">
        <f ca="1"/>
        <v>1456.44</v>
      </c>
      <c r="BB1008" s="8">
        <f ca="1"/>
        <v>1037.21</v>
      </c>
      <c r="BC1008" s="8">
        <f ca="1"/>
        <v>1015.56</v>
      </c>
      <c r="BD1008" s="8">
        <f ca="1"/>
        <v>1526.4</v>
      </c>
      <c r="BE1008" s="8">
        <f ca="1"/>
        <v>1146.5999999999999</v>
      </c>
      <c r="BF1008" s="8">
        <f ca="1"/>
        <v>1152</v>
      </c>
      <c r="BG1008" s="8">
        <f ca="1"/>
        <v>1379.7</v>
      </c>
      <c r="BH1008" s="8">
        <f ca="1"/>
        <v>1100.74</v>
      </c>
      <c r="BI1008" s="8">
        <f ca="1"/>
        <v>919.33</v>
      </c>
      <c r="BJ1008" s="8">
        <f ca="1"/>
        <v>1208.32</v>
      </c>
      <c r="BK1008" s="8">
        <f ca="1"/>
        <v>1198.4000000000001</v>
      </c>
      <c r="BL1008" s="8">
        <f ca="1"/>
        <v>1158.76</v>
      </c>
      <c r="BM1008" s="8">
        <f ca="1"/>
        <v>0</v>
      </c>
      <c r="BN1008" s="8">
        <f ca="1"/>
        <v>0</v>
      </c>
      <c r="BO1008" s="8">
        <f ca="1"/>
        <v>0</v>
      </c>
      <c r="BP1008" s="1" t="str">
        <v>0- Port Costs</v>
      </c>
      <c r="BQ1008" s="8">
        <f ca="1"/>
        <v>0</v>
      </c>
      <c r="BR1008" s="8">
        <f ca="1"/>
        <v>0</v>
      </c>
      <c r="BS1008" s="8">
        <f ca="1"/>
        <v>-197.36999999976246</v>
      </c>
      <c r="BT1008" s="1" t="str">
        <v>0- Port Value</v>
      </c>
      <c r="BU1008" s="8">
        <f ca="1"/>
        <v>923829.27280000015</v>
      </c>
    </row>
    <row r="1009" spans="1:73" x14ac:dyDescent="0.3">
      <c r="A1009" s="1">
        <f ca="1"/>
        <v>4</v>
      </c>
      <c r="B1009" s="1" vm="229">
        <f ca="1"/>
        <v>44881</v>
      </c>
      <c r="C1009" s="8">
        <f ca="1"/>
        <v>187005.12</v>
      </c>
      <c r="D1009" s="8">
        <f ca="1"/>
        <v>194435.96000000002</v>
      </c>
      <c r="E1009" s="8">
        <f ca="1"/>
        <v>193898.87999999998</v>
      </c>
      <c r="F1009" s="8">
        <f ca="1"/>
        <v>192542.7</v>
      </c>
      <c r="G1009" s="8">
        <f ca="1"/>
        <v>194153.31</v>
      </c>
      <c r="H1009" s="1" t="str">
        <v>0 - BM Costs</v>
      </c>
      <c r="I1009" s="8">
        <f ca="1"/>
        <v>0</v>
      </c>
      <c r="J1009" s="8">
        <f ca="1"/>
        <v>0</v>
      </c>
      <c r="K1009" s="8">
        <f ca="1"/>
        <v>88.939999999944121</v>
      </c>
      <c r="L1009" s="1" t="str">
        <v>0 - BM Port</v>
      </c>
      <c r="M1009" s="8">
        <f ca="1"/>
        <v>962124.90999999992</v>
      </c>
      <c r="N1009" s="1" t="str">
        <v>0 - Port Assets</v>
      </c>
      <c r="O1009" s="8">
        <f ca="1"/>
        <v>188695.31999999998</v>
      </c>
      <c r="P1009" s="8">
        <f ca="1"/>
        <v>128916.71</v>
      </c>
      <c r="Q1009" s="8">
        <f ca="1"/>
        <v>83812.800000000003</v>
      </c>
      <c r="R1009" s="8">
        <f ca="1"/>
        <v>86459.73</v>
      </c>
      <c r="S1009" s="8">
        <f ca="1"/>
        <v>74468.31</v>
      </c>
      <c r="T1009" s="8">
        <f ca="1"/>
        <v>55721.219999999994</v>
      </c>
      <c r="U1009" s="8">
        <f ca="1"/>
        <v>67073.36</v>
      </c>
      <c r="V1009" s="8">
        <f ca="1"/>
        <v>21991.919999999998</v>
      </c>
      <c r="W1009" s="8">
        <f ca="1"/>
        <v>33067.089999999997</v>
      </c>
      <c r="X1009" s="8">
        <f ca="1"/>
        <v>30748.449999999997</v>
      </c>
      <c r="Y1009" s="8">
        <f ca="1"/>
        <v>29646.99</v>
      </c>
      <c r="Z1009" s="8">
        <f ca="1"/>
        <v>26128.34</v>
      </c>
      <c r="AA1009" s="8">
        <f ca="1"/>
        <v>19199.52</v>
      </c>
      <c r="AB1009" s="8">
        <f ca="1"/>
        <v>12739.45</v>
      </c>
      <c r="AC1009" s="8">
        <f ca="1"/>
        <v>11737.26</v>
      </c>
      <c r="AD1009" s="8">
        <f ca="1"/>
        <v>8750.52</v>
      </c>
      <c r="AE1009" s="8">
        <f ca="1"/>
        <v>7049.2800000000007</v>
      </c>
      <c r="AF1009" s="8">
        <f ca="1"/>
        <v>7025.92</v>
      </c>
      <c r="AG1009" s="8">
        <f ca="1"/>
        <v>6119.5199999999995</v>
      </c>
      <c r="AH1009" s="8">
        <f ca="1"/>
        <v>4897.4399999999996</v>
      </c>
      <c r="AI1009" s="8">
        <f ca="1"/>
        <v>2782.0054</v>
      </c>
      <c r="AJ1009" s="8">
        <f ca="1"/>
        <v>1154.52</v>
      </c>
      <c r="AK1009" s="8">
        <f ca="1"/>
        <v>1005.51</v>
      </c>
      <c r="AL1009" s="8">
        <f ca="1"/>
        <v>1222.02</v>
      </c>
      <c r="AM1009" s="8">
        <f ca="1"/>
        <v>979.19999999999993</v>
      </c>
      <c r="AN1009" s="8">
        <f ca="1"/>
        <v>3193.5200000000004</v>
      </c>
      <c r="AO1009" s="8">
        <f ca="1"/>
        <v>1075.83</v>
      </c>
      <c r="AP1009" s="8">
        <f ca="1"/>
        <v>1290.33</v>
      </c>
      <c r="AQ1009" s="8">
        <f ca="1"/>
        <v>1220.94</v>
      </c>
      <c r="AR1009" s="8">
        <f ca="1"/>
        <v>1243.1799999999998</v>
      </c>
      <c r="AS1009" s="8">
        <f ca="1"/>
        <v>1416</v>
      </c>
      <c r="AT1009" s="8">
        <f ca="1"/>
        <v>1239.3</v>
      </c>
      <c r="AU1009" s="8">
        <f ca="1"/>
        <v>1059.8999999999999</v>
      </c>
      <c r="AV1009" s="8">
        <f ca="1"/>
        <v>956.48</v>
      </c>
      <c r="AW1009" s="8">
        <f ca="1"/>
        <v>1300.3599999999999</v>
      </c>
      <c r="AX1009" s="8">
        <f ca="1"/>
        <v>1429.6499999999999</v>
      </c>
      <c r="AY1009" s="8">
        <f ca="1"/>
        <v>1444.56</v>
      </c>
      <c r="AZ1009" s="8">
        <f ca="1"/>
        <v>1296</v>
      </c>
      <c r="BA1009" s="8">
        <f ca="1"/>
        <v>1475.52</v>
      </c>
      <c r="BB1009" s="8">
        <f ca="1"/>
        <v>1059.8699999999999</v>
      </c>
      <c r="BC1009" s="8">
        <f ca="1"/>
        <v>1063.3000000000002</v>
      </c>
      <c r="BD1009" s="8">
        <f ca="1"/>
        <v>1552.8</v>
      </c>
      <c r="BE1009" s="8">
        <f ca="1"/>
        <v>1171.1699999999998</v>
      </c>
      <c r="BF1009" s="8">
        <f ca="1"/>
        <v>1170</v>
      </c>
      <c r="BG1009" s="8">
        <f ca="1"/>
        <v>1351.3500000000001</v>
      </c>
      <c r="BH1009" s="8">
        <f ca="1"/>
        <v>1153.3799999999999</v>
      </c>
      <c r="BI1009" s="8">
        <f ca="1"/>
        <v>899.96</v>
      </c>
      <c r="BJ1009" s="8">
        <f ca="1"/>
        <v>1255.52</v>
      </c>
      <c r="BK1009" s="8">
        <f ca="1"/>
        <v>1226.3999999999999</v>
      </c>
      <c r="BL1009" s="8">
        <f ca="1"/>
        <v>1239</v>
      </c>
      <c r="BM1009" s="8">
        <f ca="1"/>
        <v>0</v>
      </c>
      <c r="BN1009" s="8">
        <f ca="1"/>
        <v>0</v>
      </c>
      <c r="BO1009" s="8">
        <f ca="1"/>
        <v>0</v>
      </c>
      <c r="BP1009" s="1" t="str">
        <v>0- Port Costs</v>
      </c>
      <c r="BQ1009" s="8">
        <f ca="1"/>
        <v>0</v>
      </c>
      <c r="BR1009" s="8">
        <f ca="1"/>
        <v>0</v>
      </c>
      <c r="BS1009" s="8">
        <f ca="1"/>
        <v>-197.36999999976246</v>
      </c>
      <c r="BT1009" s="1" t="str">
        <v>0- Port Value</v>
      </c>
      <c r="BU1009" s="8">
        <f ca="1"/>
        <v>943979.35540000023</v>
      </c>
    </row>
    <row r="1010" spans="1:73" x14ac:dyDescent="0.3">
      <c r="A1010" s="1">
        <f ca="1"/>
        <v>5</v>
      </c>
      <c r="B1010" s="1" vm="285">
        <f ca="1"/>
        <v>44880</v>
      </c>
      <c r="C1010" s="8">
        <f ca="1"/>
        <v>187822.56</v>
      </c>
      <c r="D1010" s="8">
        <f ca="1"/>
        <v>197701.75</v>
      </c>
      <c r="E1010" s="8">
        <f ca="1"/>
        <v>196399.56</v>
      </c>
      <c r="F1010" s="8">
        <f ca="1"/>
        <v>195916.56</v>
      </c>
      <c r="G1010" s="8">
        <f ca="1"/>
        <v>197997.93</v>
      </c>
      <c r="H1010" s="1" t="str">
        <v>0 - BM Costs</v>
      </c>
      <c r="I1010" s="8">
        <f ca="1"/>
        <v>0</v>
      </c>
      <c r="J1010" s="8">
        <f ca="1"/>
        <v>0</v>
      </c>
      <c r="K1010" s="8">
        <f ca="1"/>
        <v>88.939999999944121</v>
      </c>
      <c r="L1010" s="1" t="str">
        <v>0 - BM Port</v>
      </c>
      <c r="M1010" s="8">
        <f ca="1"/>
        <v>975927.29999999981</v>
      </c>
      <c r="N1010" s="1" t="str">
        <v>0 - Port Assets</v>
      </c>
      <c r="O1010" s="8">
        <f ca="1"/>
        <v>192747.06</v>
      </c>
      <c r="P1010" s="8">
        <f ca="1"/>
        <v>128106.55</v>
      </c>
      <c r="Q1010" s="8">
        <f ca="1"/>
        <v>89574.93</v>
      </c>
      <c r="R1010" s="8">
        <f ca="1"/>
        <v>93984.14</v>
      </c>
      <c r="S1010" s="8">
        <f ca="1"/>
        <v>76855.790000000008</v>
      </c>
      <c r="T1010" s="8">
        <f ca="1"/>
        <v>62098.950000000004</v>
      </c>
      <c r="U1010" s="8">
        <f ca="1"/>
        <v>67171.600000000006</v>
      </c>
      <c r="V1010" s="8">
        <f ca="1"/>
        <v>23334.45</v>
      </c>
      <c r="W1010" s="8">
        <f ca="1"/>
        <v>33750.36</v>
      </c>
      <c r="X1010" s="8">
        <f ca="1"/>
        <v>32511.100000000002</v>
      </c>
      <c r="Y1010" s="8">
        <f ca="1"/>
        <v>31338.560000000001</v>
      </c>
      <c r="Z1010" s="8">
        <f ca="1"/>
        <v>27317.219999999998</v>
      </c>
      <c r="AA1010" s="8">
        <f ca="1"/>
        <v>19778.400000000001</v>
      </c>
      <c r="AB1010" s="8">
        <f ca="1"/>
        <v>14054.49</v>
      </c>
      <c r="AC1010" s="8">
        <f ca="1"/>
        <v>12571.38</v>
      </c>
      <c r="AD1010" s="8">
        <f ca="1"/>
        <v>9378.36</v>
      </c>
      <c r="AE1010" s="8">
        <f ca="1"/>
        <v>7238.0999999999995</v>
      </c>
      <c r="AF1010" s="8">
        <f ca="1"/>
        <v>7392</v>
      </c>
      <c r="AG1010" s="8">
        <f ca="1"/>
        <v>6776.16</v>
      </c>
      <c r="AH1010" s="8">
        <f ca="1"/>
        <v>5126.5600000000004</v>
      </c>
      <c r="AI1010" s="8">
        <f ca="1"/>
        <v>2960.6187999999997</v>
      </c>
      <c r="AJ1010" s="8">
        <f ca="1"/>
        <v>1210.68</v>
      </c>
      <c r="AK1010" s="8">
        <f ca="1"/>
        <v>1027.29</v>
      </c>
      <c r="AL1010" s="8">
        <f ca="1"/>
        <v>1307.43</v>
      </c>
      <c r="AM1010" s="8">
        <f ca="1"/>
        <v>1269.9000000000001</v>
      </c>
      <c r="AN1010" s="8">
        <f ca="1"/>
        <v>2840.88</v>
      </c>
      <c r="AO1010" s="8">
        <f ca="1"/>
        <v>1071.5999999999999</v>
      </c>
      <c r="AP1010" s="8">
        <f ca="1"/>
        <v>1317.06</v>
      </c>
      <c r="AQ1010" s="8">
        <f ca="1"/>
        <v>1343.3</v>
      </c>
      <c r="AR1010" s="8">
        <f ca="1"/>
        <v>1232.2</v>
      </c>
      <c r="AS1010" s="8">
        <f ca="1"/>
        <v>1401</v>
      </c>
      <c r="AT1010" s="8">
        <f ca="1"/>
        <v>1253.75</v>
      </c>
      <c r="AU1010" s="8">
        <f ca="1"/>
        <v>1107.3</v>
      </c>
      <c r="AV1010" s="8">
        <f ca="1"/>
        <v>968.24000000000012</v>
      </c>
      <c r="AW1010" s="8">
        <f ca="1"/>
        <v>1291.51</v>
      </c>
      <c r="AX1010" s="8">
        <f ca="1"/>
        <v>1462.05</v>
      </c>
      <c r="AY1010" s="8">
        <f ca="1"/>
        <v>1469.52</v>
      </c>
      <c r="AZ1010" s="8">
        <f ca="1"/>
        <v>1304.4000000000001</v>
      </c>
      <c r="BA1010" s="8">
        <f ca="1"/>
        <v>1515.27</v>
      </c>
      <c r="BB1010" s="8">
        <f ca="1"/>
        <v>1166.99</v>
      </c>
      <c r="BC1010" s="8">
        <f ca="1"/>
        <v>1204.3499999999999</v>
      </c>
      <c r="BD1010" s="8">
        <f ca="1"/>
        <v>1612.8</v>
      </c>
      <c r="BE1010" s="8">
        <f ca="1"/>
        <v>1302.21</v>
      </c>
      <c r="BF1010" s="8">
        <f ca="1"/>
        <v>1213.2</v>
      </c>
      <c r="BG1010" s="8">
        <f ca="1"/>
        <v>1364.58</v>
      </c>
      <c r="BH1010" s="8">
        <f ca="1"/>
        <v>1347.96</v>
      </c>
      <c r="BI1010" s="8">
        <f ca="1"/>
        <v>910.3900000000001</v>
      </c>
      <c r="BJ1010" s="8">
        <f ca="1"/>
        <v>1329.86</v>
      </c>
      <c r="BK1010" s="8">
        <f ca="1"/>
        <v>1288</v>
      </c>
      <c r="BL1010" s="8">
        <f ca="1"/>
        <v>1333.4</v>
      </c>
      <c r="BM1010" s="8">
        <f ca="1"/>
        <v>0</v>
      </c>
      <c r="BN1010" s="8">
        <f ca="1"/>
        <v>0</v>
      </c>
      <c r="BO1010" s="8">
        <f ca="1"/>
        <v>0</v>
      </c>
      <c r="BP1010" s="1" t="str">
        <v>0- Port Costs</v>
      </c>
      <c r="BQ1010" s="8">
        <f ca="1"/>
        <v>0</v>
      </c>
      <c r="BR1010" s="8">
        <f ca="1"/>
        <v>0</v>
      </c>
      <c r="BS1010" s="8">
        <f ca="1"/>
        <v>-197.36999999976246</v>
      </c>
      <c r="BT1010" s="1" t="str">
        <v>0- Port Value</v>
      </c>
      <c r="BU1010" s="8">
        <f ca="1"/>
        <v>982336.52880000044</v>
      </c>
    </row>
    <row r="1011" spans="1:73" hidden="1" outlineLevel="1" x14ac:dyDescent="0.3">
      <c r="A1011" s="1">
        <f ca="1"/>
        <v>6</v>
      </c>
      <c r="B1011" s="1" vm="333">
        <f ca="1"/>
        <v>44879</v>
      </c>
      <c r="C1011" s="8">
        <f ca="1"/>
        <v>188168.4</v>
      </c>
      <c r="D1011" s="8">
        <f ca="1"/>
        <v>194085.09</v>
      </c>
      <c r="E1011" s="8">
        <f ca="1"/>
        <v>193706.52000000002</v>
      </c>
      <c r="F1011" s="8">
        <f ca="1"/>
        <v>192193.68</v>
      </c>
      <c r="G1011" s="8">
        <f ca="1"/>
        <v>193967.28</v>
      </c>
      <c r="H1011" s="1" t="str">
        <v>0 - BM Costs</v>
      </c>
      <c r="I1011" s="8">
        <f ca="1"/>
        <v>0</v>
      </c>
      <c r="J1011" s="8">
        <f ca="1"/>
        <v>0</v>
      </c>
      <c r="K1011" s="8">
        <f ca="1"/>
        <v>88.939999999944121</v>
      </c>
      <c r="L1011" s="1" t="str">
        <v>0 - BM Port</v>
      </c>
      <c r="M1011" s="8">
        <f ca="1"/>
        <v>962209.90999999992</v>
      </c>
      <c r="N1011" s="1" t="str">
        <v>0 - Port Assets</v>
      </c>
      <c r="O1011" s="8">
        <f ca="1"/>
        <v>195641.16</v>
      </c>
      <c r="P1011" s="8">
        <f ca="1"/>
        <v>127904.01000000001</v>
      </c>
      <c r="Q1011" s="8">
        <f ca="1"/>
        <v>88003.44</v>
      </c>
      <c r="R1011" s="8">
        <f ca="1"/>
        <v>90576.86</v>
      </c>
      <c r="S1011" s="8">
        <f ca="1"/>
        <v>77242</v>
      </c>
      <c r="T1011" s="8">
        <f ca="1"/>
        <v>61427.61</v>
      </c>
      <c r="U1011" s="8">
        <f ca="1"/>
        <v>65943.600000000006</v>
      </c>
      <c r="V1011" s="8">
        <f ca="1"/>
        <v>23654.100000000002</v>
      </c>
      <c r="W1011" s="8">
        <f ca="1"/>
        <v>32796.959999999999</v>
      </c>
      <c r="X1011" s="8">
        <f ca="1"/>
        <v>32785.289999999994</v>
      </c>
      <c r="Y1011" s="8">
        <f ca="1"/>
        <v>30982.44</v>
      </c>
      <c r="Z1011" s="8">
        <f ca="1"/>
        <v>26911.920000000002</v>
      </c>
      <c r="AA1011" s="8">
        <f ca="1"/>
        <v>19135.2</v>
      </c>
      <c r="AB1011" s="8">
        <f ca="1"/>
        <v>13807.92</v>
      </c>
      <c r="AC1011" s="8">
        <f ca="1"/>
        <v>12422.43</v>
      </c>
      <c r="AD1011" s="8">
        <f ca="1"/>
        <v>9142.92</v>
      </c>
      <c r="AE1011" s="8">
        <f ca="1"/>
        <v>6860.4600000000009</v>
      </c>
      <c r="AF1011" s="8">
        <f ca="1"/>
        <v>7300.48</v>
      </c>
      <c r="AG1011" s="8">
        <f ca="1"/>
        <v>6566.4000000000005</v>
      </c>
      <c r="AH1011" s="8">
        <f ca="1"/>
        <v>4983.3599999999997</v>
      </c>
      <c r="AI1011" s="8">
        <f ca="1"/>
        <v>2958.4</v>
      </c>
      <c r="AJ1011" s="8">
        <f ca="1"/>
        <v>1196.28</v>
      </c>
      <c r="AK1011" s="8">
        <f ca="1"/>
        <v>1085.3700000000001</v>
      </c>
      <c r="AL1011" s="8">
        <f ca="1"/>
        <v>1300.8599999999999</v>
      </c>
      <c r="AM1011" s="8">
        <f ca="1"/>
        <v>1285.2</v>
      </c>
      <c r="AN1011" s="8">
        <f ca="1"/>
        <v>2050.48</v>
      </c>
      <c r="AO1011" s="8">
        <f ca="1"/>
        <v>1003.92</v>
      </c>
      <c r="AP1011" s="8">
        <f ca="1"/>
        <v>1266.03</v>
      </c>
      <c r="AQ1011" s="8">
        <f ca="1"/>
        <v>1365.9099999999999</v>
      </c>
      <c r="AR1011" s="8">
        <f ca="1"/>
        <v>1311.5</v>
      </c>
      <c r="AS1011" s="8">
        <f ca="1"/>
        <v>1323</v>
      </c>
      <c r="AT1011" s="8">
        <f ca="1"/>
        <v>1241</v>
      </c>
      <c r="AU1011" s="8">
        <f ca="1"/>
        <v>1101.75</v>
      </c>
      <c r="AV1011" s="8">
        <f ca="1"/>
        <v>909.43999999999994</v>
      </c>
      <c r="AW1011" s="8">
        <f ca="1"/>
        <v>1254.93</v>
      </c>
      <c r="AX1011" s="8">
        <f ca="1"/>
        <v>1417.5</v>
      </c>
      <c r="AY1011" s="8">
        <f ca="1"/>
        <v>1469.52</v>
      </c>
      <c r="AZ1011" s="8">
        <f ca="1"/>
        <v>1230.4000000000001</v>
      </c>
      <c r="BA1011" s="8">
        <f ca="1"/>
        <v>1488.24</v>
      </c>
      <c r="BB1011" s="8">
        <f ca="1"/>
        <v>1181.4100000000001</v>
      </c>
      <c r="BC1011" s="8">
        <f ca="1"/>
        <v>1295.49</v>
      </c>
      <c r="BD1011" s="8">
        <f ca="1"/>
        <v>1507.2</v>
      </c>
      <c r="BE1011" s="8">
        <f ca="1"/>
        <v>1302.21</v>
      </c>
      <c r="BF1011" s="8">
        <f ca="1"/>
        <v>1164.96</v>
      </c>
      <c r="BG1011" s="8">
        <f ca="1"/>
        <v>1319.22</v>
      </c>
      <c r="BH1011" s="8">
        <f ca="1"/>
        <v>1285.92</v>
      </c>
      <c r="BI1011" s="8">
        <f ca="1"/>
        <v>852.28</v>
      </c>
      <c r="BJ1011" s="8">
        <f ca="1"/>
        <v>1467.3300000000002</v>
      </c>
      <c r="BK1011" s="8">
        <f ca="1"/>
        <v>1290.8000000000002</v>
      </c>
      <c r="BL1011" s="8">
        <f ca="1"/>
        <v>1413.64</v>
      </c>
      <c r="BM1011" s="8">
        <f ca="1"/>
        <v>0</v>
      </c>
      <c r="BN1011" s="8">
        <f ca="1"/>
        <v>0</v>
      </c>
      <c r="BO1011" s="8">
        <f ca="1"/>
        <v>0</v>
      </c>
      <c r="BP1011" s="1" t="str">
        <v>0- Port Costs</v>
      </c>
      <c r="BQ1011" s="8">
        <f ca="1"/>
        <v>0</v>
      </c>
      <c r="BR1011" s="8">
        <f ca="1"/>
        <v>0</v>
      </c>
      <c r="BS1011" s="8">
        <f ca="1"/>
        <v>-197.36999999976246</v>
      </c>
      <c r="BT1011" s="1" t="str">
        <v>0- Port Value</v>
      </c>
      <c r="BU1011" s="8">
        <f ca="1"/>
        <v>974231.38000000024</v>
      </c>
    </row>
    <row r="1012" spans="1:73" hidden="1" outlineLevel="1" x14ac:dyDescent="0.3">
      <c r="A1012" s="1">
        <f ca="1"/>
        <v>7</v>
      </c>
      <c r="B1012" s="1" vm="384">
        <f ca="1"/>
        <v>44876</v>
      </c>
      <c r="C1012" s="8">
        <f ca="1"/>
        <v>195148.08</v>
      </c>
      <c r="D1012" s="8">
        <f ca="1"/>
        <v>200751.62</v>
      </c>
      <c r="E1012" s="8">
        <f ca="1"/>
        <v>200823.84</v>
      </c>
      <c r="F1012" s="8">
        <f ca="1"/>
        <v>200337.47999999998</v>
      </c>
      <c r="G1012" s="8">
        <f ca="1"/>
        <v>202090.59000000003</v>
      </c>
      <c r="H1012" s="1" t="str">
        <v>0 - BM Costs</v>
      </c>
      <c r="I1012" s="8">
        <f ca="1"/>
        <v>0</v>
      </c>
      <c r="J1012" s="8">
        <f ca="1"/>
        <v>0</v>
      </c>
      <c r="K1012" s="8">
        <f ca="1"/>
        <v>88.939999999944121</v>
      </c>
      <c r="L1012" s="1" t="str">
        <v>0 - BM Port</v>
      </c>
      <c r="M1012" s="8">
        <f ca="1"/>
        <v>999240.54999999981</v>
      </c>
      <c r="N1012" s="1" t="str">
        <v>0 - Port Assets</v>
      </c>
      <c r="O1012" s="8">
        <f ca="1"/>
        <v>196219.98</v>
      </c>
      <c r="P1012" s="8">
        <f ca="1"/>
        <v>128309.09</v>
      </c>
      <c r="Q1012" s="8">
        <f ca="1"/>
        <v>96384.72</v>
      </c>
      <c r="R1012" s="8">
        <f ca="1"/>
        <v>98101.27</v>
      </c>
      <c r="S1012" s="8">
        <f ca="1"/>
        <v>74749.19</v>
      </c>
      <c r="T1012" s="8">
        <f ca="1"/>
        <v>64112.969999999994</v>
      </c>
      <c r="U1012" s="8">
        <f ca="1"/>
        <v>67171.600000000006</v>
      </c>
      <c r="V1012" s="8">
        <f ca="1"/>
        <v>23462.31</v>
      </c>
      <c r="W1012" s="8">
        <f ca="1"/>
        <v>32558.609999999997</v>
      </c>
      <c r="X1012" s="8">
        <f ca="1"/>
        <v>34547.94</v>
      </c>
      <c r="Y1012" s="8">
        <f ca="1"/>
        <v>32050.799999999999</v>
      </c>
      <c r="Z1012" s="8">
        <f ca="1"/>
        <v>25831.120000000003</v>
      </c>
      <c r="AA1012" s="8">
        <f ca="1"/>
        <v>20614.560000000001</v>
      </c>
      <c r="AB1012" s="8">
        <f ca="1"/>
        <v>14629.82</v>
      </c>
      <c r="AC1012" s="8">
        <f ca="1"/>
        <v>13465.079999999998</v>
      </c>
      <c r="AD1012" s="8">
        <f ca="1"/>
        <v>10006.199999999999</v>
      </c>
      <c r="AE1012" s="8">
        <f ca="1"/>
        <v>7049.2800000000007</v>
      </c>
      <c r="AF1012" s="8">
        <f ca="1"/>
        <v>7546.88</v>
      </c>
      <c r="AG1012" s="8">
        <f ca="1"/>
        <v>6867.3600000000006</v>
      </c>
      <c r="AH1012" s="8">
        <f ca="1"/>
        <v>5398.64</v>
      </c>
      <c r="AI1012" s="8">
        <f ca="1"/>
        <v>3224.6559999999999</v>
      </c>
      <c r="AJ1012" s="8">
        <f ca="1"/>
        <v>1211.04</v>
      </c>
      <c r="AK1012" s="8">
        <f ca="1"/>
        <v>1074.48</v>
      </c>
      <c r="AL1012" s="8">
        <f ca="1"/>
        <v>1202.31</v>
      </c>
      <c r="AM1012" s="8">
        <f ca="1"/>
        <v>1484.1000000000001</v>
      </c>
      <c r="AN1012" s="8">
        <f ca="1"/>
        <v>1901.52</v>
      </c>
      <c r="AO1012" s="8">
        <f ca="1"/>
        <v>1204.1399999999999</v>
      </c>
      <c r="AP1012" s="8">
        <f ca="1"/>
        <v>1321.92</v>
      </c>
      <c r="AQ1012" s="8">
        <f ca="1"/>
        <v>1380.5400000000002</v>
      </c>
      <c r="AR1012" s="8">
        <f ca="1"/>
        <v>1342</v>
      </c>
      <c r="AS1012" s="8">
        <f ca="1"/>
        <v>1385</v>
      </c>
      <c r="AT1012" s="8">
        <f ca="1"/>
        <v>1245.25</v>
      </c>
      <c r="AU1012" s="8">
        <f ca="1"/>
        <v>1101.45</v>
      </c>
      <c r="AV1012" s="8">
        <f ca="1"/>
        <v>976.08</v>
      </c>
      <c r="AW1012" s="8">
        <f ca="1"/>
        <v>1307.44</v>
      </c>
      <c r="AX1012" s="8">
        <f ca="1"/>
        <v>1526.85</v>
      </c>
      <c r="AY1012" s="8">
        <f ca="1"/>
        <v>1414.92</v>
      </c>
      <c r="AZ1012" s="8">
        <f ca="1"/>
        <v>1280</v>
      </c>
      <c r="BA1012" s="8">
        <f ca="1"/>
        <v>1497.78</v>
      </c>
      <c r="BB1012" s="8">
        <f ca="1"/>
        <v>1163.9000000000001</v>
      </c>
      <c r="BC1012" s="8">
        <f ca="1"/>
        <v>1306.3399999999999</v>
      </c>
      <c r="BD1012" s="8">
        <f ca="1"/>
        <v>1531.2</v>
      </c>
      <c r="BE1012" s="8">
        <f ca="1"/>
        <v>1359.54</v>
      </c>
      <c r="BF1012" s="8">
        <f ca="1"/>
        <v>1179.3599999999999</v>
      </c>
      <c r="BG1012" s="8">
        <f ca="1"/>
        <v>1326.78</v>
      </c>
      <c r="BH1012" s="8">
        <f ca="1"/>
        <v>1296.26</v>
      </c>
      <c r="BI1012" s="8">
        <f ca="1"/>
        <v>1361.8600000000001</v>
      </c>
      <c r="BJ1012" s="8">
        <f ca="1"/>
        <v>1499.19</v>
      </c>
      <c r="BK1012" s="8">
        <f ca="1"/>
        <v>1307.5999999999999</v>
      </c>
      <c r="BL1012" s="8">
        <f ca="1"/>
        <v>1375.88</v>
      </c>
      <c r="BM1012" s="8">
        <f ca="1"/>
        <v>0</v>
      </c>
      <c r="BN1012" s="8">
        <f ca="1"/>
        <v>0</v>
      </c>
      <c r="BO1012" s="8">
        <f ca="1"/>
        <v>0</v>
      </c>
      <c r="BP1012" s="1" t="str">
        <v>0- Port Costs</v>
      </c>
      <c r="BQ1012" s="8">
        <f ca="1"/>
        <v>0</v>
      </c>
      <c r="BR1012" s="8">
        <f ca="1"/>
        <v>0</v>
      </c>
      <c r="BS1012" s="8">
        <f ca="1"/>
        <v>-197.36999999976246</v>
      </c>
      <c r="BT1012" s="1" t="str">
        <v>0- Port Value</v>
      </c>
      <c r="BU1012" s="8">
        <f ca="1"/>
        <v>1000669.4360000001</v>
      </c>
    </row>
    <row r="1013" spans="1:73" hidden="1" outlineLevel="1" x14ac:dyDescent="0.3">
      <c r="A1013" s="1">
        <f ca="1"/>
        <v>8</v>
      </c>
      <c r="B1013" s="1" vm="429">
        <f ca="1"/>
        <v>44875</v>
      </c>
      <c r="C1013" s="8">
        <f ca="1"/>
        <v>190746.48</v>
      </c>
      <c r="D1013" s="8">
        <f ca="1"/>
        <v>194975.75999999998</v>
      </c>
      <c r="E1013" s="8">
        <f ca="1"/>
        <v>195822.47999999998</v>
      </c>
      <c r="F1013" s="8">
        <f ca="1"/>
        <v>194287.8</v>
      </c>
      <c r="G1013" s="8">
        <f ca="1"/>
        <v>195579.54</v>
      </c>
      <c r="H1013" s="1" t="str">
        <v>0 - BM Costs</v>
      </c>
      <c r="I1013" s="8">
        <f ca="1"/>
        <v>0</v>
      </c>
      <c r="J1013" s="8">
        <f ca="1"/>
        <v>0</v>
      </c>
      <c r="K1013" s="8">
        <f ca="1"/>
        <v>88.939999999944121</v>
      </c>
      <c r="L1013" s="1" t="str">
        <v>0 - BM Port</v>
      </c>
      <c r="M1013" s="8">
        <f ca="1"/>
        <v>971501</v>
      </c>
      <c r="N1013" s="1" t="str">
        <v>0 - Port Assets</v>
      </c>
      <c r="O1013" s="8">
        <f ca="1"/>
        <v>202394.06</v>
      </c>
      <c r="P1013" s="8">
        <f ca="1"/>
        <v>128106.55</v>
      </c>
      <c r="Q1013" s="8">
        <f ca="1"/>
        <v>87479.61</v>
      </c>
      <c r="R1013" s="8">
        <f ca="1"/>
        <v>93274.290000000008</v>
      </c>
      <c r="S1013" s="8">
        <f ca="1"/>
        <v>73379.899999999994</v>
      </c>
      <c r="T1013" s="8">
        <f ca="1"/>
        <v>64112.969999999994</v>
      </c>
      <c r="U1013" s="8">
        <f ca="1"/>
        <v>67368.08</v>
      </c>
      <c r="V1013" s="8">
        <f ca="1"/>
        <v>24868.77</v>
      </c>
      <c r="W1013" s="8">
        <f ca="1"/>
        <v>34751.43</v>
      </c>
      <c r="X1013" s="8">
        <f ca="1"/>
        <v>33999.56</v>
      </c>
      <c r="Y1013" s="8">
        <f ca="1"/>
        <v>31694.68</v>
      </c>
      <c r="Z1013" s="8">
        <f ca="1"/>
        <v>23804.620000000003</v>
      </c>
      <c r="AA1013" s="8">
        <f ca="1"/>
        <v>18620.64</v>
      </c>
      <c r="AB1013" s="8">
        <f ca="1"/>
        <v>15369.53</v>
      </c>
      <c r="AC1013" s="8">
        <f ca="1"/>
        <v>14418.359999999999</v>
      </c>
      <c r="AD1013" s="8">
        <f ca="1"/>
        <v>10045.44</v>
      </c>
      <c r="AE1013" s="8">
        <f ca="1"/>
        <v>7489.86</v>
      </c>
      <c r="AF1013" s="8">
        <f ca="1"/>
        <v>7384.96</v>
      </c>
      <c r="AG1013" s="8">
        <f ca="1"/>
        <v>6539.04</v>
      </c>
      <c r="AH1013" s="8">
        <f ca="1"/>
        <v>5298.4000000000005</v>
      </c>
      <c r="AI1013" s="8">
        <f ca="1"/>
        <v>3180.2799999999997</v>
      </c>
      <c r="AJ1013" s="8">
        <f ca="1"/>
        <v>1201.32</v>
      </c>
      <c r="AK1013" s="8">
        <f ca="1"/>
        <v>1219.68</v>
      </c>
      <c r="AL1013" s="8">
        <f ca="1"/>
        <v>992.07</v>
      </c>
      <c r="AM1013" s="8">
        <f ca="1"/>
        <v>1484.1000000000001</v>
      </c>
      <c r="AN1013" s="8">
        <f ca="1"/>
        <v>1478.96</v>
      </c>
      <c r="AO1013" s="8">
        <f ca="1"/>
        <v>1223.8799999999999</v>
      </c>
      <c r="AP1013" s="8">
        <f ca="1"/>
        <v>1290.33</v>
      </c>
      <c r="AQ1013" s="8">
        <f ca="1"/>
        <v>1339.31</v>
      </c>
      <c r="AR1013" s="8">
        <f ca="1"/>
        <v>1412.76</v>
      </c>
      <c r="AS1013" s="8">
        <f ca="1"/>
        <v>1358</v>
      </c>
      <c r="AT1013" s="8">
        <f ca="1"/>
        <v>1226.55</v>
      </c>
      <c r="AU1013" s="8">
        <f ca="1"/>
        <v>1271.25</v>
      </c>
      <c r="AV1013" s="8">
        <f ca="1"/>
        <v>968.24000000000012</v>
      </c>
      <c r="AW1013" s="8">
        <f ca="1"/>
        <v>1287.3800000000001</v>
      </c>
      <c r="AX1013" s="8">
        <f ca="1"/>
        <v>1227.1499999999999</v>
      </c>
      <c r="AY1013" s="8">
        <f ca="1"/>
        <v>1248</v>
      </c>
      <c r="AZ1013" s="8">
        <f ca="1"/>
        <v>1232.3999999999999</v>
      </c>
      <c r="BA1013" s="8">
        <f ca="1"/>
        <v>1426.23</v>
      </c>
      <c r="BB1013" s="8">
        <f ca="1"/>
        <v>1088.71</v>
      </c>
      <c r="BC1013" s="8">
        <f ca="1"/>
        <v>1145.76</v>
      </c>
      <c r="BD1013" s="8">
        <f ca="1"/>
        <v>2006.3999999999999</v>
      </c>
      <c r="BE1013" s="8">
        <f ca="1"/>
        <v>1269.45</v>
      </c>
      <c r="BF1013" s="8">
        <f ca="1"/>
        <v>1172.8799999999999</v>
      </c>
      <c r="BG1013" s="8">
        <f ca="1"/>
        <v>1256.8500000000001</v>
      </c>
      <c r="BH1013" s="8">
        <f ca="1"/>
        <v>1190.04</v>
      </c>
      <c r="BI1013" s="8">
        <f ca="1"/>
        <v>1354.41</v>
      </c>
      <c r="BJ1013" s="8">
        <f ca="1"/>
        <v>1412.46</v>
      </c>
      <c r="BK1013" s="8">
        <f ca="1"/>
        <v>1237.5999999999999</v>
      </c>
      <c r="BL1013" s="8">
        <f ca="1"/>
        <v>1312.1599999999999</v>
      </c>
      <c r="BM1013" s="8">
        <f ca="1"/>
        <v>0</v>
      </c>
      <c r="BN1013" s="8">
        <f ca="1"/>
        <v>0</v>
      </c>
      <c r="BO1013" s="8">
        <f ca="1"/>
        <v>0</v>
      </c>
      <c r="BP1013" s="1" t="str">
        <v>0- Port Costs</v>
      </c>
      <c r="BQ1013" s="8">
        <f ca="1"/>
        <v>0</v>
      </c>
      <c r="BR1013" s="8">
        <f ca="1"/>
        <v>0</v>
      </c>
      <c r="BS1013" s="8">
        <f ca="1"/>
        <v>-197.36999999976246</v>
      </c>
      <c r="BT1013" s="1" t="str">
        <v>0- Port Value</v>
      </c>
      <c r="BU1013" s="8">
        <f ca="1"/>
        <v>990717.99000000022</v>
      </c>
    </row>
    <row r="1014" spans="1:73" hidden="1" outlineLevel="1" x14ac:dyDescent="0.3">
      <c r="A1014" s="1">
        <f ca="1"/>
        <v>9</v>
      </c>
      <c r="B1014" s="1" vm="474">
        <f ca="1"/>
        <v>44874</v>
      </c>
      <c r="C1014" s="8">
        <f ca="1"/>
        <v>189740.4</v>
      </c>
      <c r="D1014" s="8">
        <f ca="1"/>
        <v>193437.33000000002</v>
      </c>
      <c r="E1014" s="8">
        <f ca="1"/>
        <v>193450.04</v>
      </c>
      <c r="F1014" s="8">
        <f ca="1"/>
        <v>192659.03999999998</v>
      </c>
      <c r="G1014" s="8">
        <f ca="1"/>
        <v>194339.34</v>
      </c>
      <c r="H1014" s="1" t="str">
        <v>0 - BM Costs</v>
      </c>
      <c r="I1014" s="8">
        <f ca="1"/>
        <v>0</v>
      </c>
      <c r="J1014" s="8">
        <f ca="1"/>
        <v>0</v>
      </c>
      <c r="K1014" s="8">
        <f ca="1"/>
        <v>88.939999999944121</v>
      </c>
      <c r="L1014" s="1" t="str">
        <v>0 - BM Port</v>
      </c>
      <c r="M1014" s="8">
        <f ca="1"/>
        <v>963715.09</v>
      </c>
      <c r="N1014" s="1" t="str">
        <v>0 - Port Assets</v>
      </c>
      <c r="O1014" s="8">
        <f ca="1"/>
        <v>198728.2</v>
      </c>
      <c r="P1014" s="8">
        <f ca="1"/>
        <v>125574.8</v>
      </c>
      <c r="Q1014" s="8">
        <f ca="1"/>
        <v>91146.42</v>
      </c>
      <c r="R1014" s="8">
        <f ca="1"/>
        <v>84898.060000000012</v>
      </c>
      <c r="S1014" s="8">
        <f ca="1"/>
        <v>65901.47</v>
      </c>
      <c r="T1014" s="8">
        <f ca="1"/>
        <v>67134</v>
      </c>
      <c r="U1014" s="8">
        <f ca="1"/>
        <v>63757.760000000002</v>
      </c>
      <c r="V1014" s="8">
        <f ca="1"/>
        <v>34841.85</v>
      </c>
      <c r="W1014" s="8">
        <f ca="1"/>
        <v>32240.809999999998</v>
      </c>
      <c r="X1014" s="8">
        <f ca="1"/>
        <v>29220.82</v>
      </c>
      <c r="Y1014" s="8">
        <f ca="1"/>
        <v>29468.93</v>
      </c>
      <c r="Z1014" s="8">
        <f ca="1"/>
        <v>22777.86</v>
      </c>
      <c r="AA1014" s="8">
        <f ca="1"/>
        <v>17076.96</v>
      </c>
      <c r="AB1014" s="8">
        <f ca="1"/>
        <v>14712.01</v>
      </c>
      <c r="AC1014" s="8">
        <f ca="1"/>
        <v>13822.56</v>
      </c>
      <c r="AD1014" s="8">
        <f ca="1"/>
        <v>9103.6799999999985</v>
      </c>
      <c r="AE1014" s="8">
        <f ca="1"/>
        <v>7489.86</v>
      </c>
      <c r="AF1014" s="8">
        <f ca="1"/>
        <v>6617.6</v>
      </c>
      <c r="AG1014" s="8">
        <f ca="1"/>
        <v>5690.88</v>
      </c>
      <c r="AH1014" s="8">
        <f ca="1"/>
        <v>4797.2</v>
      </c>
      <c r="AI1014" s="8">
        <f ca="1"/>
        <v>3514.9490000000001</v>
      </c>
      <c r="AJ1014" s="8">
        <f ca="1"/>
        <v>1107.3600000000001</v>
      </c>
      <c r="AK1014" s="8">
        <f ca="1"/>
        <v>1165.23</v>
      </c>
      <c r="AL1014" s="8">
        <f ca="1"/>
        <v>1024.92</v>
      </c>
      <c r="AM1014" s="8">
        <f ca="1"/>
        <v>1234.2</v>
      </c>
      <c r="AN1014" s="8">
        <f ca="1"/>
        <v>1311.7600000000002</v>
      </c>
      <c r="AO1014" s="8">
        <f ca="1"/>
        <v>1136.46</v>
      </c>
      <c r="AP1014" s="8">
        <f ca="1"/>
        <v>1122.6600000000001</v>
      </c>
      <c r="AQ1014" s="8">
        <f ca="1"/>
        <v>1247.5400000000002</v>
      </c>
      <c r="AR1014" s="8">
        <f ca="1"/>
        <v>1227.3200000000002</v>
      </c>
      <c r="AS1014" s="8">
        <f ca="1"/>
        <v>1265</v>
      </c>
      <c r="AT1014" s="8">
        <f ca="1"/>
        <v>1164.5</v>
      </c>
      <c r="AU1014" s="8">
        <f ca="1"/>
        <v>1155</v>
      </c>
      <c r="AV1014" s="8">
        <f ca="1"/>
        <v>987.84</v>
      </c>
      <c r="AW1014" s="8">
        <f ca="1"/>
        <v>1301.54</v>
      </c>
      <c r="AX1014" s="8">
        <f ca="1"/>
        <v>1063.125</v>
      </c>
      <c r="AY1014" s="8">
        <f ca="1"/>
        <v>1185.5999999999999</v>
      </c>
      <c r="AZ1014" s="8">
        <f ca="1"/>
        <v>1267.2</v>
      </c>
      <c r="BA1014" s="8">
        <f ca="1"/>
        <v>1303.8</v>
      </c>
      <c r="BB1014" s="8">
        <f ca="1"/>
        <v>1007.3399999999999</v>
      </c>
      <c r="BC1014" s="8">
        <f ca="1"/>
        <v>1004.7099999999999</v>
      </c>
      <c r="BD1014" s="8">
        <f ca="1"/>
        <v>1548</v>
      </c>
      <c r="BE1014" s="8">
        <f ca="1"/>
        <v>1031.94</v>
      </c>
      <c r="BF1014" s="8">
        <f ca="1"/>
        <v>1138.32</v>
      </c>
      <c r="BG1014" s="8">
        <f ca="1"/>
        <v>1209.6000000000001</v>
      </c>
      <c r="BH1014" s="8">
        <f ca="1"/>
        <v>1101.68</v>
      </c>
      <c r="BI1014" s="8">
        <f ca="1"/>
        <v>1272.4599999999998</v>
      </c>
      <c r="BJ1014" s="8">
        <f ca="1"/>
        <v>1292.0999999999999</v>
      </c>
      <c r="BK1014" s="8">
        <f ca="1"/>
        <v>1184.4000000000001</v>
      </c>
      <c r="BL1014" s="8">
        <f ca="1"/>
        <v>1087.96</v>
      </c>
      <c r="BM1014" s="8">
        <f ca="1"/>
        <v>0</v>
      </c>
      <c r="BN1014" s="8">
        <f ca="1"/>
        <v>0</v>
      </c>
      <c r="BO1014" s="8">
        <f ca="1"/>
        <v>0</v>
      </c>
      <c r="BP1014" s="1" t="str">
        <v>0- Port Costs</v>
      </c>
      <c r="BQ1014" s="8">
        <f ca="1"/>
        <v>0</v>
      </c>
      <c r="BR1014" s="8">
        <f ca="1"/>
        <v>0</v>
      </c>
      <c r="BS1014" s="8">
        <f ca="1"/>
        <v>-197.36999999976246</v>
      </c>
      <c r="BT1014" s="1" t="str">
        <v>0- Port Value</v>
      </c>
      <c r="BU1014" s="8">
        <f ca="1"/>
        <v>962468.87399999984</v>
      </c>
    </row>
    <row r="1015" spans="1:73" hidden="1" outlineLevel="1" x14ac:dyDescent="0.3">
      <c r="A1015" s="1">
        <f ca="1"/>
        <v>10</v>
      </c>
      <c r="B1015" s="1" vm="520">
        <f ca="1"/>
        <v>44873</v>
      </c>
      <c r="C1015" s="8">
        <f ca="1"/>
        <v>196845.84</v>
      </c>
      <c r="D1015" s="8">
        <f ca="1"/>
        <v>200994.53</v>
      </c>
      <c r="E1015" s="8">
        <f ca="1"/>
        <v>200118.52000000002</v>
      </c>
      <c r="F1015" s="8">
        <f ca="1"/>
        <v>200453.82</v>
      </c>
      <c r="G1015" s="8">
        <f ca="1"/>
        <v>200974.40999999997</v>
      </c>
      <c r="H1015" s="1" t="str">
        <v>0 - BM Costs</v>
      </c>
      <c r="I1015" s="8">
        <f ca="1"/>
        <v>0</v>
      </c>
      <c r="J1015" s="8">
        <f ca="1"/>
        <v>0</v>
      </c>
      <c r="K1015" s="8">
        <f ca="1"/>
        <v>88.939999999944121</v>
      </c>
      <c r="L1015" s="1" t="str">
        <v>0 - BM Port</v>
      </c>
      <c r="M1015" s="8">
        <f ca="1"/>
        <v>999476.05999999982</v>
      </c>
      <c r="N1015" s="1" t="str">
        <v>0 - Port Assets</v>
      </c>
      <c r="O1015" s="8">
        <f ca="1"/>
        <v>188695.31999999998</v>
      </c>
      <c r="P1015" s="8">
        <f ca="1"/>
        <v>127397.66</v>
      </c>
      <c r="Q1015" s="8">
        <f ca="1"/>
        <v>100051.53</v>
      </c>
      <c r="R1015" s="8">
        <f ca="1"/>
        <v>86601.7</v>
      </c>
      <c r="S1015" s="8">
        <f ca="1"/>
        <v>69412.47</v>
      </c>
      <c r="T1015" s="8">
        <f ca="1"/>
        <v>67134</v>
      </c>
      <c r="U1015" s="8">
        <f ca="1"/>
        <v>65919.039999999994</v>
      </c>
      <c r="V1015" s="8">
        <f ca="1"/>
        <v>35545.079999999994</v>
      </c>
      <c r="W1015" s="8">
        <f ca="1"/>
        <v>31064.95</v>
      </c>
      <c r="X1015" s="8">
        <f ca="1"/>
        <v>31806.039999999997</v>
      </c>
      <c r="Y1015" s="8">
        <f ca="1"/>
        <v>32406.920000000002</v>
      </c>
      <c r="Z1015" s="8">
        <f ca="1"/>
        <v>23102.100000000002</v>
      </c>
      <c r="AA1015" s="8">
        <f ca="1"/>
        <v>18524.16</v>
      </c>
      <c r="AB1015" s="8">
        <f ca="1"/>
        <v>15944.859999999999</v>
      </c>
      <c r="AC1015" s="8">
        <f ca="1"/>
        <v>14597.1</v>
      </c>
      <c r="AD1015" s="8">
        <f ca="1"/>
        <v>10045.44</v>
      </c>
      <c r="AE1015" s="8">
        <f ca="1"/>
        <v>6671.64</v>
      </c>
      <c r="AF1015" s="8">
        <f ca="1"/>
        <v>6758.4</v>
      </c>
      <c r="AG1015" s="8">
        <f ca="1"/>
        <v>6219.84</v>
      </c>
      <c r="AH1015" s="8">
        <f ca="1"/>
        <v>4983.3599999999997</v>
      </c>
      <c r="AI1015" s="8">
        <f ca="1"/>
        <v>3561.5437999999999</v>
      </c>
      <c r="AJ1015" s="8">
        <f ca="1"/>
        <v>1166.04</v>
      </c>
      <c r="AK1015" s="8">
        <f ca="1"/>
        <v>1255.98</v>
      </c>
      <c r="AL1015" s="8">
        <f ca="1"/>
        <v>1038.06</v>
      </c>
      <c r="AM1015" s="8">
        <f ca="1"/>
        <v>1346.4</v>
      </c>
      <c r="AN1015" s="8">
        <f ca="1"/>
        <v>1232.7199999999998</v>
      </c>
      <c r="AO1015" s="8">
        <f ca="1"/>
        <v>1130.82</v>
      </c>
      <c r="AP1015" s="8">
        <f ca="1"/>
        <v>1215</v>
      </c>
      <c r="AQ1015" s="8">
        <f ca="1"/>
        <v>1238.23</v>
      </c>
      <c r="AR1015" s="8">
        <f ca="1"/>
        <v>1256.6000000000001</v>
      </c>
      <c r="AS1015" s="8">
        <f ca="1"/>
        <v>1293</v>
      </c>
      <c r="AT1015" s="8">
        <f ca="1"/>
        <v>1234.2</v>
      </c>
      <c r="AU1015" s="8">
        <f ca="1"/>
        <v>1177.6500000000001</v>
      </c>
      <c r="AV1015" s="8">
        <f ca="1"/>
        <v>1125.04</v>
      </c>
      <c r="AW1015" s="8">
        <f ca="1"/>
        <v>1310.3900000000001</v>
      </c>
      <c r="AX1015" s="8">
        <f ca="1"/>
        <v>1190.7</v>
      </c>
      <c r="AY1015" s="8">
        <f ca="1"/>
        <v>1240.2</v>
      </c>
      <c r="AZ1015" s="8">
        <f ca="1"/>
        <v>1294.4000000000001</v>
      </c>
      <c r="BA1015" s="8">
        <f ca="1"/>
        <v>1335.6000000000001</v>
      </c>
      <c r="BB1015" s="8">
        <f ca="1"/>
        <v>1057.81</v>
      </c>
      <c r="BC1015" s="8">
        <f ca="1"/>
        <v>1000.3700000000001</v>
      </c>
      <c r="BD1015" s="8">
        <f ca="1"/>
        <v>1574.3999999999999</v>
      </c>
      <c r="BE1015" s="8">
        <f ca="1"/>
        <v>1138.4099999999999</v>
      </c>
      <c r="BF1015" s="8">
        <f ca="1"/>
        <v>1211.04</v>
      </c>
      <c r="BG1015" s="8">
        <f ca="1"/>
        <v>1300.32</v>
      </c>
      <c r="BH1015" s="8">
        <f ca="1"/>
        <v>1214.48</v>
      </c>
      <c r="BI1015" s="8">
        <f ca="1"/>
        <v>1332.06</v>
      </c>
      <c r="BJ1015" s="8">
        <f ca="1"/>
        <v>1343.43</v>
      </c>
      <c r="BK1015" s="8">
        <f ca="1"/>
        <v>1271.2</v>
      </c>
      <c r="BL1015" s="8">
        <f ca="1"/>
        <v>1170.56</v>
      </c>
      <c r="BM1015" s="8">
        <f ca="1"/>
        <v>0</v>
      </c>
      <c r="BN1015" s="8">
        <f ca="1"/>
        <v>0</v>
      </c>
      <c r="BO1015" s="8">
        <f ca="1"/>
        <v>0</v>
      </c>
      <c r="BP1015" s="1" t="str">
        <v>0- Port Costs</v>
      </c>
      <c r="BQ1015" s="8">
        <f ca="1"/>
        <v>0</v>
      </c>
      <c r="BR1015" s="8">
        <f ca="1"/>
        <v>0</v>
      </c>
      <c r="BS1015" s="8">
        <f ca="1"/>
        <v>-197.36999999976246</v>
      </c>
      <c r="BT1015" s="1" t="str">
        <v>0- Port Value</v>
      </c>
      <c r="BU1015" s="8">
        <f ca="1"/>
        <v>981940.89380000031</v>
      </c>
    </row>
    <row r="1016" spans="1:73" hidden="1" outlineLevel="1" x14ac:dyDescent="0.3">
      <c r="A1016" s="1">
        <f ca="1"/>
        <v>11</v>
      </c>
      <c r="B1016" s="1" vm="565">
        <f ca="1"/>
        <v>44872</v>
      </c>
      <c r="C1016" s="8">
        <f ca="1"/>
        <v>198575.03999999998</v>
      </c>
      <c r="D1016" s="8">
        <f ca="1"/>
        <v>206635.44</v>
      </c>
      <c r="E1016" s="8">
        <f ca="1"/>
        <v>205440.47999999998</v>
      </c>
      <c r="F1016" s="8">
        <f ca="1"/>
        <v>206619.84000000003</v>
      </c>
      <c r="G1016" s="8">
        <f ca="1"/>
        <v>206927.37</v>
      </c>
      <c r="H1016" s="1" t="str">
        <v>0 - BM Costs</v>
      </c>
      <c r="I1016" s="8">
        <f ca="1"/>
        <v>0</v>
      </c>
      <c r="J1016" s="8">
        <f ca="1"/>
        <v>0</v>
      </c>
      <c r="K1016" s="8">
        <f ca="1"/>
        <v>88.939999999944121</v>
      </c>
      <c r="L1016" s="1" t="str">
        <v>0 - BM Port</v>
      </c>
      <c r="M1016" s="8">
        <f ca="1"/>
        <v>1024287.11</v>
      </c>
      <c r="N1016" s="1" t="str">
        <v>0 - Port Assets</v>
      </c>
      <c r="O1016" s="8">
        <f ca="1"/>
        <v>190817.66</v>
      </c>
      <c r="P1016" s="8">
        <f ca="1"/>
        <v>127195.12000000001</v>
      </c>
      <c r="Q1016" s="8">
        <f ca="1"/>
        <v>103194.51</v>
      </c>
      <c r="R1016" s="8">
        <f ca="1"/>
        <v>93842.17</v>
      </c>
      <c r="S1016" s="8">
        <f ca="1"/>
        <v>68394.28</v>
      </c>
      <c r="T1016" s="8">
        <f ca="1"/>
        <v>67134</v>
      </c>
      <c r="U1016" s="8">
        <f ca="1"/>
        <v>66901.440000000002</v>
      </c>
      <c r="V1016" s="8">
        <f ca="1"/>
        <v>34713.99</v>
      </c>
      <c r="W1016" s="8">
        <f ca="1"/>
        <v>31255.63</v>
      </c>
      <c r="X1016" s="8">
        <f ca="1"/>
        <v>32041.059999999998</v>
      </c>
      <c r="Y1016" s="8">
        <f ca="1"/>
        <v>32050.799999999999</v>
      </c>
      <c r="Z1016" s="8">
        <f ca="1"/>
        <v>22642.760000000002</v>
      </c>
      <c r="AA1016" s="8">
        <f ca="1"/>
        <v>19328.16</v>
      </c>
      <c r="AB1016" s="8">
        <f ca="1"/>
        <v>15944.859999999999</v>
      </c>
      <c r="AC1016" s="8">
        <f ca="1"/>
        <v>15073.739999999998</v>
      </c>
      <c r="AD1016" s="8">
        <f ca="1"/>
        <v>9810</v>
      </c>
      <c r="AE1016" s="8">
        <f ca="1"/>
        <v>7175.1599999999989</v>
      </c>
      <c r="AF1016" s="8">
        <f ca="1"/>
        <v>6751.36</v>
      </c>
      <c r="AG1016" s="8">
        <f ca="1"/>
        <v>6238.08</v>
      </c>
      <c r="AH1016" s="8">
        <f ca="1"/>
        <v>5312.72</v>
      </c>
      <c r="AI1016" s="8">
        <f ca="1"/>
        <v>3808.94</v>
      </c>
      <c r="AJ1016" s="8">
        <f ca="1"/>
        <v>1117.44</v>
      </c>
      <c r="AK1016" s="8">
        <f ca="1"/>
        <v>1259.6100000000001</v>
      </c>
      <c r="AL1016" s="8">
        <f ca="1"/>
        <v>1110.33</v>
      </c>
      <c r="AM1016" s="8">
        <f ca="1"/>
        <v>1346.4</v>
      </c>
      <c r="AN1016" s="8">
        <f ca="1"/>
        <v>1264.6400000000001</v>
      </c>
      <c r="AO1016" s="8">
        <f ca="1"/>
        <v>1082.8799999999999</v>
      </c>
      <c r="AP1016" s="8">
        <f ca="1"/>
        <v>1212.5700000000002</v>
      </c>
      <c r="AQ1016" s="8">
        <f ca="1"/>
        <v>1200.99</v>
      </c>
      <c r="AR1016" s="8">
        <f ca="1"/>
        <v>1255.3799999999999</v>
      </c>
      <c r="AS1016" s="8">
        <f ca="1"/>
        <v>1282</v>
      </c>
      <c r="AT1016" s="8">
        <f ca="1"/>
        <v>1249.5</v>
      </c>
      <c r="AU1016" s="8">
        <f ca="1"/>
        <v>1168.3499999999999</v>
      </c>
      <c r="AV1016" s="8">
        <f ca="1"/>
        <v>1136.8</v>
      </c>
      <c r="AW1016" s="8">
        <f ca="1"/>
        <v>1215.99</v>
      </c>
      <c r="AX1016" s="8">
        <f ca="1"/>
        <v>1174.5</v>
      </c>
      <c r="AY1016" s="8">
        <f ca="1"/>
        <v>1288.56</v>
      </c>
      <c r="AZ1016" s="8">
        <f ca="1"/>
        <v>1242.3999999999999</v>
      </c>
      <c r="BA1016" s="8">
        <f ca="1"/>
        <v>1332.42</v>
      </c>
      <c r="BB1016" s="8">
        <f ca="1"/>
        <v>1046.48</v>
      </c>
      <c r="BC1016" s="8">
        <f ca="1"/>
        <v>989.51999999999987</v>
      </c>
      <c r="BD1016" s="8">
        <f ca="1"/>
        <v>1396.8000000000002</v>
      </c>
      <c r="BE1016" s="8">
        <f ca="1"/>
        <v>1171.1699999999998</v>
      </c>
      <c r="BF1016" s="8">
        <f ca="1"/>
        <v>1245.6000000000001</v>
      </c>
      <c r="BG1016" s="8">
        <f ca="1"/>
        <v>1292.76</v>
      </c>
      <c r="BH1016" s="8">
        <f ca="1"/>
        <v>1269.94</v>
      </c>
      <c r="BI1016" s="8">
        <f ca="1"/>
        <v>1262.0300000000002</v>
      </c>
      <c r="BJ1016" s="8">
        <f ca="1"/>
        <v>1273.2199999999998</v>
      </c>
      <c r="BK1016" s="8">
        <f ca="1"/>
        <v>1265.5999999999999</v>
      </c>
      <c r="BL1016" s="8">
        <f ca="1"/>
        <v>1243.7199999999998</v>
      </c>
      <c r="BM1016" s="8">
        <f ca="1"/>
        <v>0</v>
      </c>
      <c r="BN1016" s="8">
        <f ca="1"/>
        <v>0</v>
      </c>
      <c r="BO1016" s="8">
        <f ca="1"/>
        <v>0</v>
      </c>
      <c r="BP1016" s="1" t="str">
        <v>0- Port Costs</v>
      </c>
      <c r="BQ1016" s="8">
        <f ca="1"/>
        <v>0</v>
      </c>
      <c r="BR1016" s="8">
        <f ca="1"/>
        <v>0</v>
      </c>
      <c r="BS1016" s="8">
        <f ca="1"/>
        <v>-197.36999999976246</v>
      </c>
      <c r="BT1016" s="1" t="str">
        <v>0- Port Value</v>
      </c>
      <c r="BU1016" s="8">
        <f ca="1"/>
        <v>994826.67</v>
      </c>
    </row>
    <row r="1017" spans="1:73" hidden="1" outlineLevel="1" x14ac:dyDescent="0.3">
      <c r="A1017" s="1">
        <f ca="1"/>
        <v>12</v>
      </c>
      <c r="B1017" s="1" vm="613">
        <f ca="1"/>
        <v>44869</v>
      </c>
      <c r="C1017" s="8">
        <f ca="1"/>
        <v>203982.71999999997</v>
      </c>
      <c r="D1017" s="8">
        <f ca="1"/>
        <v>207337.18</v>
      </c>
      <c r="E1017" s="8">
        <f ca="1"/>
        <v>206530.52000000002</v>
      </c>
      <c r="F1017" s="8">
        <f ca="1"/>
        <v>207783.24</v>
      </c>
      <c r="G1017" s="8">
        <f ca="1"/>
        <v>207547.47</v>
      </c>
      <c r="H1017" s="1" t="str">
        <v>0 - BM Costs</v>
      </c>
      <c r="I1017" s="8">
        <f ca="1"/>
        <v>0</v>
      </c>
      <c r="J1017" s="8">
        <f ca="1"/>
        <v>0</v>
      </c>
      <c r="K1017" s="8">
        <f ca="1"/>
        <v>88.939999999944121</v>
      </c>
      <c r="L1017" s="1" t="str">
        <v>0 - BM Port</v>
      </c>
      <c r="M1017" s="8">
        <f ca="1"/>
        <v>1033270.0699999998</v>
      </c>
      <c r="N1017" s="1" t="str">
        <v>0 - Port Assets</v>
      </c>
      <c r="O1017" s="8">
        <f ca="1"/>
        <v>201429.36</v>
      </c>
      <c r="P1017" s="8">
        <f ca="1"/>
        <v>127296.39</v>
      </c>
      <c r="Q1017" s="8">
        <f ca="1"/>
        <v>104766</v>
      </c>
      <c r="R1017" s="8">
        <f ca="1"/>
        <v>96681.569999999992</v>
      </c>
      <c r="S1017" s="8">
        <f ca="1"/>
        <v>67586.75</v>
      </c>
      <c r="T1017" s="8">
        <f ca="1"/>
        <v>65791.319999999992</v>
      </c>
      <c r="U1017" s="8">
        <f ca="1"/>
        <v>63020.959999999999</v>
      </c>
      <c r="V1017" s="8">
        <f ca="1"/>
        <v>35097.57</v>
      </c>
      <c r="W1017" s="8">
        <f ca="1"/>
        <v>31287.410000000003</v>
      </c>
      <c r="X1017" s="8">
        <f ca="1"/>
        <v>31414.34</v>
      </c>
      <c r="Y1017" s="8">
        <f ca="1"/>
        <v>31516.62</v>
      </c>
      <c r="Z1017" s="8">
        <f ca="1"/>
        <v>22237.460000000003</v>
      </c>
      <c r="AA1017" s="8">
        <f ca="1"/>
        <v>21000.48</v>
      </c>
      <c r="AB1017" s="8">
        <f ca="1"/>
        <v>18328.37</v>
      </c>
      <c r="AC1017" s="8">
        <f ca="1"/>
        <v>15073.739999999998</v>
      </c>
      <c r="AD1017" s="8">
        <f ca="1"/>
        <v>10123.92</v>
      </c>
      <c r="AE1017" s="8">
        <f ca="1"/>
        <v>7175.1599999999989</v>
      </c>
      <c r="AF1017" s="8">
        <f ca="1"/>
        <v>6737.2800000000007</v>
      </c>
      <c r="AG1017" s="8">
        <f ca="1"/>
        <v>6356.6399999999994</v>
      </c>
      <c r="AH1017" s="8">
        <f ca="1"/>
        <v>5384.32</v>
      </c>
      <c r="AI1017" s="8">
        <f ca="1"/>
        <v>3845.92</v>
      </c>
      <c r="AJ1017" s="8">
        <f ca="1"/>
        <v>1205.28</v>
      </c>
      <c r="AK1017" s="8">
        <f ca="1"/>
        <v>1201.53</v>
      </c>
      <c r="AL1017" s="8">
        <f ca="1"/>
        <v>1235.1599999999999</v>
      </c>
      <c r="AM1017" s="8">
        <f ca="1"/>
        <v>1320.8999999999999</v>
      </c>
      <c r="AN1017" s="8">
        <f ca="1"/>
        <v>1261.6000000000001</v>
      </c>
      <c r="AO1017" s="8">
        <f ca="1"/>
        <v>1113.9000000000001</v>
      </c>
      <c r="AP1017" s="8">
        <f ca="1"/>
        <v>1195.56</v>
      </c>
      <c r="AQ1017" s="8">
        <f ca="1"/>
        <v>1242.22</v>
      </c>
      <c r="AR1017" s="8">
        <f ca="1"/>
        <v>1262.7</v>
      </c>
      <c r="AS1017" s="8">
        <f ca="1"/>
        <v>1270</v>
      </c>
      <c r="AT1017" s="8">
        <f ca="1"/>
        <v>1260.55</v>
      </c>
      <c r="AU1017" s="8">
        <f ca="1"/>
        <v>1197.6000000000001</v>
      </c>
      <c r="AV1017" s="8">
        <f ca="1"/>
        <v>1168.1600000000001</v>
      </c>
      <c r="AW1017" s="8">
        <f ca="1"/>
        <v>1214.81</v>
      </c>
      <c r="AX1017" s="8">
        <f ca="1"/>
        <v>1190.7</v>
      </c>
      <c r="AY1017" s="8">
        <f ca="1"/>
        <v>1283.8800000000001</v>
      </c>
      <c r="AZ1017" s="8">
        <f ca="1"/>
        <v>1230.4000000000001</v>
      </c>
      <c r="BA1017" s="8">
        <f ca="1"/>
        <v>1332.42</v>
      </c>
      <c r="BB1017" s="8">
        <f ca="1"/>
        <v>1161.8399999999999</v>
      </c>
      <c r="BC1017" s="8">
        <f ca="1"/>
        <v>1117.5500000000002</v>
      </c>
      <c r="BD1017" s="8">
        <f ca="1"/>
        <v>1180.8</v>
      </c>
      <c r="BE1017" s="8">
        <f ca="1"/>
        <v>1203.93</v>
      </c>
      <c r="BF1017" s="8">
        <f ca="1"/>
        <v>1220.3999999999999</v>
      </c>
      <c r="BG1017" s="8">
        <f ca="1"/>
        <v>1313.55</v>
      </c>
      <c r="BH1017" s="8">
        <f ca="1"/>
        <v>1245.5</v>
      </c>
      <c r="BI1017" s="8">
        <f ca="1"/>
        <v>1269.48</v>
      </c>
      <c r="BJ1017" s="8">
        <f ca="1"/>
        <v>1306.8499999999999</v>
      </c>
      <c r="BK1017" s="8">
        <f ca="1"/>
        <v>1226.3999999999999</v>
      </c>
      <c r="BL1017" s="8">
        <f ca="1"/>
        <v>1217.76</v>
      </c>
      <c r="BM1017" s="8">
        <f ca="1"/>
        <v>0</v>
      </c>
      <c r="BN1017" s="8">
        <f ca="1"/>
        <v>0</v>
      </c>
      <c r="BO1017" s="8">
        <f ca="1"/>
        <v>0</v>
      </c>
      <c r="BP1017" s="1" t="str">
        <v>0- Port Costs</v>
      </c>
      <c r="BQ1017" s="8">
        <f ca="1"/>
        <v>0</v>
      </c>
      <c r="BR1017" s="8">
        <f ca="1"/>
        <v>0</v>
      </c>
      <c r="BS1017" s="8">
        <f ca="1"/>
        <v>-197.36999999976246</v>
      </c>
      <c r="BT1017" s="1" t="str">
        <v>0- Port Value</v>
      </c>
      <c r="BU1017" s="8">
        <f ca="1"/>
        <v>1007605.6400000005</v>
      </c>
    </row>
    <row r="1018" spans="1:73" hidden="1" outlineLevel="1" x14ac:dyDescent="0.3">
      <c r="A1018" s="1">
        <f ca="1"/>
        <v>13</v>
      </c>
      <c r="B1018" s="1" vm="655">
        <f ca="1"/>
        <v>44868</v>
      </c>
      <c r="C1018" s="8">
        <f ca="1"/>
        <v>200675.86079999999</v>
      </c>
      <c r="D1018" s="8">
        <f ca="1"/>
        <v>197809.71000000002</v>
      </c>
      <c r="E1018" s="8">
        <f ca="1"/>
        <v>197874.32</v>
      </c>
      <c r="F1018" s="8">
        <f ca="1"/>
        <v>197661.65999999997</v>
      </c>
      <c r="G1018" s="8">
        <f ca="1"/>
        <v>197757.95130000002</v>
      </c>
      <c r="H1018" s="1" t="str">
        <v>0 - BM Costs</v>
      </c>
      <c r="I1018" s="8">
        <f ca="1"/>
        <v>0</v>
      </c>
      <c r="J1018" s="8">
        <f ca="1"/>
        <v>0</v>
      </c>
      <c r="K1018" s="8">
        <f ca="1"/>
        <v>88.939999999944121</v>
      </c>
      <c r="L1018" s="1" t="str">
        <v>0 - BM Port</v>
      </c>
      <c r="M1018" s="8">
        <f ca="1"/>
        <v>991868.44209999987</v>
      </c>
      <c r="N1018" s="1" t="str">
        <v>0 - Port Assets</v>
      </c>
      <c r="O1018" s="8">
        <f ca="1"/>
        <v>217443.38</v>
      </c>
      <c r="P1018" s="8">
        <f ca="1"/>
        <v>125574.8</v>
      </c>
      <c r="Q1018" s="8">
        <f ca="1"/>
        <v>104766</v>
      </c>
      <c r="R1018" s="8">
        <f ca="1"/>
        <v>93700.2</v>
      </c>
      <c r="S1018" s="8">
        <f ca="1"/>
        <v>68008.070000000007</v>
      </c>
      <c r="T1018" s="8">
        <f ca="1"/>
        <v>67134</v>
      </c>
      <c r="U1018" s="8">
        <f ca="1"/>
        <v>53540.800000000003</v>
      </c>
      <c r="V1018" s="8">
        <f ca="1"/>
        <v>34074.69</v>
      </c>
      <c r="W1018" s="8">
        <f ca="1"/>
        <v>33035.31</v>
      </c>
      <c r="X1018" s="8">
        <f ca="1"/>
        <v>32393.59</v>
      </c>
      <c r="Y1018" s="8">
        <f ca="1"/>
        <v>31783.71</v>
      </c>
      <c r="Z1018" s="8">
        <f ca="1"/>
        <v>22669.780000000002</v>
      </c>
      <c r="AA1018" s="8">
        <f ca="1"/>
        <v>21161.279999999999</v>
      </c>
      <c r="AB1018" s="8">
        <f ca="1"/>
        <v>18246.18</v>
      </c>
      <c r="AC1018" s="8">
        <f ca="1"/>
        <v>15550.38</v>
      </c>
      <c r="AD1018" s="8">
        <f ca="1"/>
        <v>10163.16</v>
      </c>
      <c r="AE1018" s="8">
        <f ca="1"/>
        <v>7867.5</v>
      </c>
      <c r="AF1018" s="8">
        <f ca="1"/>
        <v>7068.16</v>
      </c>
      <c r="AG1018" s="8">
        <f ca="1"/>
        <v>6301.92</v>
      </c>
      <c r="AH1018" s="8">
        <f ca="1"/>
        <v>5370</v>
      </c>
      <c r="AI1018" s="8">
        <f ca="1"/>
        <v>4363.6399999999994</v>
      </c>
      <c r="AJ1018" s="8">
        <f ca="1"/>
        <v>1231.2</v>
      </c>
      <c r="AK1018" s="8">
        <f ca="1"/>
        <v>1147.0800000000002</v>
      </c>
      <c r="AL1018" s="8">
        <f ca="1"/>
        <v>1261.44</v>
      </c>
      <c r="AM1018" s="8">
        <f ca="1"/>
        <v>1239.3000000000002</v>
      </c>
      <c r="AN1018" s="8">
        <f ca="1"/>
        <v>1351.2800000000002</v>
      </c>
      <c r="AO1018" s="8">
        <f ca="1"/>
        <v>1235.1600000000001</v>
      </c>
      <c r="AP1018" s="8">
        <f ca="1"/>
        <v>1188.27</v>
      </c>
      <c r="AQ1018" s="8">
        <f ca="1"/>
        <v>1254.19</v>
      </c>
      <c r="AR1018" s="8">
        <f ca="1"/>
        <v>1255.3799999999999</v>
      </c>
      <c r="AS1018" s="8">
        <f ca="1"/>
        <v>1263</v>
      </c>
      <c r="AT1018" s="8">
        <f ca="1"/>
        <v>1254.5999999999999</v>
      </c>
      <c r="AU1018" s="8">
        <f ca="1"/>
        <v>1235.25</v>
      </c>
      <c r="AV1018" s="8">
        <f ca="1"/>
        <v>1136.8</v>
      </c>
      <c r="AW1018" s="8">
        <f ca="1"/>
        <v>1270.27</v>
      </c>
      <c r="AX1018" s="8">
        <f ca="1"/>
        <v>1206.9000000000001</v>
      </c>
      <c r="AY1018" s="8">
        <f ca="1"/>
        <v>1288.56</v>
      </c>
      <c r="AZ1018" s="8">
        <f ca="1"/>
        <v>1170.4000000000001</v>
      </c>
      <c r="BA1018" s="8">
        <f ca="1"/>
        <v>1311.75</v>
      </c>
      <c r="BB1018" s="8">
        <f ca="1"/>
        <v>1177.29</v>
      </c>
      <c r="BC1018" s="8">
        <f ca="1"/>
        <v>1085</v>
      </c>
      <c r="BD1018" s="8">
        <f ca="1"/>
        <v>1255.2</v>
      </c>
      <c r="BE1018" s="8">
        <f ca="1"/>
        <v>1212.1199999999999</v>
      </c>
      <c r="BF1018" s="8">
        <f ca="1"/>
        <v>1242.72</v>
      </c>
      <c r="BG1018" s="8">
        <f ca="1"/>
        <v>1298.43</v>
      </c>
      <c r="BH1018" s="8">
        <f ca="1"/>
        <v>1292.5</v>
      </c>
      <c r="BI1018" s="8">
        <f ca="1"/>
        <v>1260.5400000000002</v>
      </c>
      <c r="BJ1018" s="8">
        <f ca="1"/>
        <v>1326.32</v>
      </c>
      <c r="BK1018" s="8">
        <f ca="1"/>
        <v>1257.2</v>
      </c>
      <c r="BL1018" s="8">
        <f ca="1"/>
        <v>1217.76</v>
      </c>
      <c r="BM1018" s="8">
        <f ca="1"/>
        <v>0</v>
      </c>
      <c r="BN1018" s="8">
        <f ca="1"/>
        <v>0</v>
      </c>
      <c r="BO1018" s="8">
        <f ca="1"/>
        <v>0</v>
      </c>
      <c r="BP1018" s="1" t="str">
        <v>0- Port Costs</v>
      </c>
      <c r="BQ1018" s="8">
        <f ca="1"/>
        <v>0</v>
      </c>
      <c r="BR1018" s="8">
        <f ca="1"/>
        <v>0</v>
      </c>
      <c r="BS1018" s="8">
        <f ca="1"/>
        <v>-197.36999999976246</v>
      </c>
      <c r="BT1018" s="1" t="str">
        <v>0- Port Value</v>
      </c>
      <c r="BU1018" s="8">
        <f ca="1"/>
        <v>1015945.0900000004</v>
      </c>
    </row>
    <row r="1019" spans="1:73" hidden="1" outlineLevel="1" x14ac:dyDescent="0.3">
      <c r="A1019" s="1">
        <f ca="1"/>
        <v>14</v>
      </c>
      <c r="B1019" s="1" vm="697">
        <f ca="1"/>
        <v>44867</v>
      </c>
      <c r="C1019" s="8">
        <f ca="1"/>
        <v>199948.44999999998</v>
      </c>
      <c r="D1019" s="8">
        <f ca="1"/>
        <v>199931.96999999997</v>
      </c>
      <c r="E1019" s="8">
        <f ca="1"/>
        <v>199980.33</v>
      </c>
      <c r="F1019" s="8">
        <f ca="1"/>
        <v>199978.51</v>
      </c>
      <c r="G1019" s="8">
        <f ca="1"/>
        <v>199972.3</v>
      </c>
      <c r="H1019" s="1" t="str">
        <v>0 - BM Costs</v>
      </c>
      <c r="I1019" s="8">
        <f ca="1"/>
        <v>-9.9499999999999993</v>
      </c>
      <c r="J1019" s="8">
        <f ca="1"/>
        <v>-49.75</v>
      </c>
      <c r="K1019" s="8">
        <f ca="1"/>
        <v>88.939999999944121</v>
      </c>
      <c r="L1019" s="1" t="str">
        <v>0 - BM Port</v>
      </c>
      <c r="M1019" s="8">
        <f ca="1"/>
        <v>999950.24999999977</v>
      </c>
      <c r="N1019" s="1" t="str">
        <v>0 - Port Assets</v>
      </c>
      <c r="O1019" s="8">
        <f ca="1"/>
        <v>198332.36999999997</v>
      </c>
      <c r="P1019" s="8">
        <f ca="1"/>
        <v>125969.93</v>
      </c>
      <c r="Q1019" s="8">
        <f ca="1"/>
        <v>105803.71</v>
      </c>
      <c r="R1019" s="8">
        <f ca="1"/>
        <v>93974.19</v>
      </c>
      <c r="S1019" s="8">
        <f ca="1"/>
        <v>68454.55</v>
      </c>
      <c r="T1019" s="8">
        <f ca="1"/>
        <v>64103.02</v>
      </c>
      <c r="U1019" s="8">
        <f ca="1"/>
        <v>54807.97</v>
      </c>
      <c r="V1019" s="8">
        <f ca="1"/>
        <v>33936.879999999997</v>
      </c>
      <c r="W1019" s="8">
        <f ca="1"/>
        <v>33231.930000000008</v>
      </c>
      <c r="X1019" s="8">
        <f ca="1"/>
        <v>32696.999999999996</v>
      </c>
      <c r="Y1019" s="8">
        <f ca="1"/>
        <v>32486</v>
      </c>
      <c r="Z1019" s="8">
        <f ca="1"/>
        <v>22930.03</v>
      </c>
      <c r="AA1019" s="8">
        <f ca="1"/>
        <v>21440.77</v>
      </c>
      <c r="AB1019" s="8">
        <f ca="1"/>
        <v>17989.66</v>
      </c>
      <c r="AC1019" s="8">
        <f ca="1"/>
        <v>15778.749999999998</v>
      </c>
      <c r="AD1019" s="8">
        <f ca="1"/>
        <v>11094.97</v>
      </c>
      <c r="AE1019" s="8">
        <f ca="1"/>
        <v>7354.03</v>
      </c>
      <c r="AF1019" s="8">
        <f ca="1"/>
        <v>6607.6500000000005</v>
      </c>
      <c r="AG1019" s="8">
        <f ca="1"/>
        <v>6556.4500000000007</v>
      </c>
      <c r="AH1019" s="8">
        <f ca="1"/>
        <v>5345.7300000000005</v>
      </c>
      <c r="AI1019" s="8">
        <f ca="1"/>
        <v>4205.7699999999995</v>
      </c>
      <c r="AJ1019" s="8">
        <f ca="1"/>
        <v>1232.05</v>
      </c>
      <c r="AK1019" s="8">
        <f ca="1"/>
        <v>1249.6600000000001</v>
      </c>
      <c r="AL1019" s="8">
        <f ca="1"/>
        <v>1251.49</v>
      </c>
      <c r="AM1019" s="8">
        <f ca="1"/>
        <v>1249.75</v>
      </c>
      <c r="AN1019" s="8">
        <f ca="1"/>
        <v>1244.05</v>
      </c>
      <c r="AO1019" s="8">
        <f ca="1"/>
        <v>1250.5899999999999</v>
      </c>
      <c r="AP1019" s="8">
        <f ca="1"/>
        <v>1251.22</v>
      </c>
      <c r="AQ1019" s="8">
        <f ca="1"/>
        <v>1246.8999999999999</v>
      </c>
      <c r="AR1019" s="8">
        <f ca="1"/>
        <v>1250.31</v>
      </c>
      <c r="AS1019" s="8">
        <f ca="1"/>
        <v>1243.05</v>
      </c>
      <c r="AT1019" s="8">
        <f ca="1"/>
        <v>1239.55</v>
      </c>
      <c r="AU1019" s="8">
        <f ca="1"/>
        <v>1188.3999999999999</v>
      </c>
      <c r="AV1019" s="8">
        <f ca="1"/>
        <v>1248.3699999999999</v>
      </c>
      <c r="AW1019" s="8">
        <f ca="1"/>
        <v>1244.3900000000001</v>
      </c>
      <c r="AX1019" s="8">
        <f ca="1"/>
        <v>1249.5999999999999</v>
      </c>
      <c r="AY1019" s="8">
        <f ca="1"/>
        <v>1247.4100000000001</v>
      </c>
      <c r="AZ1019" s="8">
        <f ca="1"/>
        <v>1235.6499999999999</v>
      </c>
      <c r="BA1019" s="8">
        <f ca="1"/>
        <v>1247.74</v>
      </c>
      <c r="BB1019" s="8">
        <f ca="1"/>
        <v>1247.68</v>
      </c>
      <c r="BC1019" s="8">
        <f ca="1"/>
        <v>1250.82</v>
      </c>
      <c r="BD1019" s="8">
        <f ca="1"/>
        <v>1250.05</v>
      </c>
      <c r="BE1019" s="8">
        <f ca="1"/>
        <v>1251.31</v>
      </c>
      <c r="BF1019" s="8">
        <f ca="1"/>
        <v>1248.6099999999999</v>
      </c>
      <c r="BG1019" s="8">
        <f ca="1"/>
        <v>1250.6799999999998</v>
      </c>
      <c r="BH1019" s="8">
        <f ca="1"/>
        <v>1249.6500000000001</v>
      </c>
      <c r="BI1019" s="8">
        <f ca="1"/>
        <v>1249.0999999999999</v>
      </c>
      <c r="BJ1019" s="8">
        <f ca="1"/>
        <v>1234.95</v>
      </c>
      <c r="BK1019" s="8">
        <f ca="1"/>
        <v>1250.05</v>
      </c>
      <c r="BL1019" s="8">
        <f ca="1"/>
        <v>1247.93</v>
      </c>
      <c r="BM1019" s="8">
        <f ca="1"/>
        <v>-9.9499999999999993</v>
      </c>
      <c r="BN1019" s="8">
        <f ca="1"/>
        <v>-9.9499999999999993</v>
      </c>
      <c r="BO1019" s="8">
        <f ca="1"/>
        <v>-9.9499999999999993</v>
      </c>
      <c r="BP1019" s="1" t="str">
        <v>0- Port Costs</v>
      </c>
      <c r="BQ1019" s="8">
        <f ca="1"/>
        <v>-9.9499999999999993</v>
      </c>
      <c r="BR1019" s="8">
        <f ca="1"/>
        <v>-497.49999999999994</v>
      </c>
      <c r="BS1019" s="8">
        <f ca="1"/>
        <v>-197.36999999976246</v>
      </c>
      <c r="BT1019" s="1" t="str">
        <v>0- Port Value</v>
      </c>
      <c r="BU1019" s="8">
        <f ca="1"/>
        <v>999472.65000000095</v>
      </c>
    </row>
    <row r="1020" spans="1:73" hidden="1" outlineLevel="1" x14ac:dyDescent="0.3">
      <c r="C1020" s="8"/>
      <c r="D1020" s="8"/>
      <c r="E1020" s="8"/>
      <c r="F1020" s="8"/>
      <c r="G1020" s="8"/>
      <c r="H1020" s="1" t="str">
        <v>0 - BM Costs</v>
      </c>
      <c r="I1020" s="8"/>
      <c r="J1020" s="8"/>
      <c r="K1020" s="8"/>
      <c r="L1020" s="1" t="str">
        <v>0 - BM Port</v>
      </c>
      <c r="M1020" s="8"/>
      <c r="N1020" s="1" t="str">
        <v>0 - Port Assets</v>
      </c>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1" t="str">
        <v>0- Port Costs</v>
      </c>
      <c r="BQ1020" s="8"/>
      <c r="BR1020" s="8"/>
      <c r="BS1020" s="8"/>
      <c r="BT1020" s="1" t="str">
        <v>0- Port Value</v>
      </c>
      <c r="BU1020" s="8"/>
    </row>
    <row r="1021" spans="1:73" hidden="1" outlineLevel="1" x14ac:dyDescent="0.3">
      <c r="C1021" s="8"/>
      <c r="D1021" s="8"/>
      <c r="E1021" s="8"/>
      <c r="F1021" s="8"/>
      <c r="G1021" s="8"/>
      <c r="H1021" s="1" t="str">
        <v>0 - BM Costs</v>
      </c>
      <c r="I1021" s="8"/>
      <c r="J1021" s="8"/>
      <c r="K1021" s="8"/>
      <c r="L1021" s="1" t="str">
        <v>0 - BM Port</v>
      </c>
      <c r="M1021" s="8"/>
      <c r="N1021" s="1" t="str">
        <v>0 - Port Assets</v>
      </c>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1" t="str">
        <v>0- Port Costs</v>
      </c>
      <c r="BQ1021" s="8"/>
      <c r="BR1021" s="8"/>
      <c r="BS1021" s="8"/>
      <c r="BT1021" s="1" t="str">
        <v>0- Port Value</v>
      </c>
      <c r="BU1021" s="8"/>
    </row>
    <row r="1022" spans="1:73" hidden="1" outlineLevel="1" x14ac:dyDescent="0.3">
      <c r="C1022" s="8"/>
      <c r="D1022" s="8"/>
      <c r="E1022" s="8"/>
      <c r="F1022" s="8"/>
      <c r="G1022" s="8"/>
      <c r="H1022" s="1" t="str">
        <v>0 - BM Costs</v>
      </c>
      <c r="I1022" s="8"/>
      <c r="J1022" s="8"/>
      <c r="K1022" s="8"/>
      <c r="L1022" s="1" t="str">
        <v>0 - BM Port</v>
      </c>
      <c r="M1022" s="8"/>
      <c r="N1022" s="1" t="str">
        <v>0 - Port Assets</v>
      </c>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1" t="str">
        <v>0- Port Costs</v>
      </c>
      <c r="BQ1022" s="8"/>
      <c r="BR1022" s="8"/>
      <c r="BS1022" s="8"/>
      <c r="BT1022" s="1" t="str">
        <v>0- Port Value</v>
      </c>
      <c r="BU1022" s="8"/>
    </row>
    <row r="1023" spans="1:73" hidden="1" outlineLevel="1" x14ac:dyDescent="0.3">
      <c r="C1023" s="8"/>
      <c r="D1023" s="8"/>
      <c r="E1023" s="8"/>
      <c r="F1023" s="8"/>
      <c r="G1023" s="8"/>
      <c r="H1023" s="1" t="str">
        <v>0 - BM Costs</v>
      </c>
      <c r="I1023" s="8"/>
      <c r="J1023" s="8"/>
      <c r="K1023" s="8"/>
      <c r="L1023" s="1" t="str">
        <v>0 - BM Port</v>
      </c>
      <c r="M1023" s="8"/>
      <c r="N1023" s="1" t="str">
        <v>0 - Port Assets</v>
      </c>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1" t="str">
        <v>0- Port Costs</v>
      </c>
      <c r="BQ1023" s="8"/>
      <c r="BR1023" s="8"/>
      <c r="BS1023" s="8"/>
      <c r="BT1023" s="1" t="str">
        <v>0- Port Value</v>
      </c>
      <c r="BU1023" s="8"/>
    </row>
    <row r="1024" spans="1:73" hidden="1" outlineLevel="1" x14ac:dyDescent="0.3">
      <c r="C1024" s="8"/>
      <c r="D1024" s="8"/>
      <c r="E1024" s="8"/>
      <c r="F1024" s="8"/>
      <c r="G1024" s="8"/>
      <c r="H1024" s="1" t="str">
        <v>0 - BM Costs</v>
      </c>
      <c r="I1024" s="8"/>
      <c r="J1024" s="8"/>
      <c r="K1024" s="8"/>
      <c r="L1024" s="1" t="str">
        <v>0 - BM Port</v>
      </c>
      <c r="N1024" s="1" t="str">
        <v>0 - Port Assets</v>
      </c>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1" t="str">
        <v>0- Port Costs</v>
      </c>
      <c r="BQ1024" s="8"/>
      <c r="BR1024" s="8"/>
      <c r="BS1024" s="8"/>
      <c r="BT1024" s="1" t="str">
        <v>0- Port Value</v>
      </c>
      <c r="BU1024" s="8"/>
    </row>
    <row r="1025" spans="3:73" hidden="1" outlineLevel="1" x14ac:dyDescent="0.3">
      <c r="C1025" s="8"/>
      <c r="D1025" s="8"/>
      <c r="E1025" s="8"/>
      <c r="F1025" s="8"/>
      <c r="G1025" s="8"/>
      <c r="H1025" s="1" t="str">
        <v>0 - BM Costs</v>
      </c>
      <c r="I1025" s="8"/>
      <c r="J1025" s="8"/>
      <c r="K1025" s="8"/>
      <c r="L1025" s="1" t="str">
        <v>0 - BM Port</v>
      </c>
      <c r="N1025" s="1" t="str">
        <v>0 - Port Assets</v>
      </c>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1" t="str">
        <v>0- Port Costs</v>
      </c>
      <c r="BQ1025" s="8"/>
      <c r="BR1025" s="8"/>
      <c r="BS1025" s="8"/>
      <c r="BT1025" s="1" t="str">
        <v>0- Port Value</v>
      </c>
      <c r="BU1025" s="8"/>
    </row>
    <row r="1026" spans="3:73" hidden="1" outlineLevel="1" x14ac:dyDescent="0.3">
      <c r="C1026" s="8"/>
      <c r="D1026" s="8"/>
      <c r="E1026" s="8"/>
      <c r="F1026" s="8"/>
      <c r="G1026" s="8"/>
      <c r="H1026" s="1" t="str">
        <v>0 - BM Costs</v>
      </c>
      <c r="I1026" s="8"/>
      <c r="J1026" s="8"/>
      <c r="K1026" s="8"/>
      <c r="L1026" s="1" t="str">
        <v>0 - BM Port</v>
      </c>
      <c r="N1026" s="1" t="str">
        <v>0 - Port Assets</v>
      </c>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1" t="str">
        <v>0- Port Costs</v>
      </c>
      <c r="BQ1026" s="8"/>
      <c r="BR1026" s="8"/>
      <c r="BS1026" s="8"/>
      <c r="BT1026" s="1" t="str">
        <v>0- Port Value</v>
      </c>
      <c r="BU1026" s="8"/>
    </row>
    <row r="1027" spans="3:73" hidden="1" outlineLevel="1" x14ac:dyDescent="0.3">
      <c r="C1027" s="8"/>
      <c r="D1027" s="8"/>
      <c r="E1027" s="8"/>
      <c r="F1027" s="8"/>
      <c r="G1027" s="8"/>
      <c r="H1027" s="1" t="str">
        <v>0 - BM Costs</v>
      </c>
      <c r="I1027" s="8"/>
      <c r="J1027" s="8"/>
      <c r="K1027" s="8"/>
      <c r="L1027" s="1" t="str">
        <v>0 - BM Port</v>
      </c>
      <c r="N1027" s="1" t="str">
        <v>0 - Port Assets</v>
      </c>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1" t="str">
        <v>0- Port Costs</v>
      </c>
      <c r="BQ1027" s="8"/>
      <c r="BR1027" s="8"/>
      <c r="BS1027" s="8"/>
      <c r="BT1027" s="1" t="str">
        <v>0- Port Value</v>
      </c>
      <c r="BU1027" s="8"/>
    </row>
    <row r="1028" spans="3:73" hidden="1" outlineLevel="1" x14ac:dyDescent="0.3">
      <c r="C1028" s="8"/>
      <c r="D1028" s="8"/>
      <c r="E1028" s="8"/>
      <c r="F1028" s="8"/>
      <c r="G1028" s="8"/>
      <c r="H1028" s="1" t="str">
        <v>0 - BM Costs</v>
      </c>
      <c r="I1028" s="8"/>
      <c r="J1028" s="8"/>
      <c r="K1028" s="8"/>
      <c r="L1028" s="1" t="str">
        <v>0 - BM Port</v>
      </c>
      <c r="N1028" s="1" t="str">
        <v>0 - Port Assets</v>
      </c>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1" t="str">
        <v>0- Port Costs</v>
      </c>
      <c r="BQ1028" s="8"/>
      <c r="BR1028" s="8"/>
      <c r="BS1028" s="8"/>
      <c r="BT1028" s="1" t="str">
        <v>0- Port Value</v>
      </c>
      <c r="BU1028" s="8"/>
    </row>
    <row r="1029" spans="3:73" hidden="1" outlineLevel="1" x14ac:dyDescent="0.3">
      <c r="H1029" s="1" t="str">
        <v>0 - BM Costs</v>
      </c>
      <c r="L1029" s="1" t="str">
        <v>0 - BM Port</v>
      </c>
      <c r="N1029" s="1" t="str">
        <v>0 - Port Assets</v>
      </c>
      <c r="O1029" s="8"/>
      <c r="P1029" s="8"/>
      <c r="Q1029" s="8"/>
      <c r="R1029" s="8"/>
      <c r="S1029" s="8"/>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1" t="str">
        <v>0- Port Costs</v>
      </c>
      <c r="BT1029" s="1" t="str">
        <v>0- Port Value</v>
      </c>
      <c r="BU1029" s="8"/>
    </row>
    <row r="1030" spans="3:73" hidden="1" outlineLevel="1" x14ac:dyDescent="0.3">
      <c r="H1030" s="1" t="str">
        <v>0 - BM Costs</v>
      </c>
      <c r="L1030" s="1" t="str">
        <v>0 - BM Port</v>
      </c>
      <c r="N1030" s="1" t="str">
        <v>0 - Port Assets</v>
      </c>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1" t="str">
        <v>0- Port Costs</v>
      </c>
      <c r="BT1030" s="1" t="str">
        <v>0- Port Value</v>
      </c>
      <c r="BU1030" s="8"/>
    </row>
    <row r="1031" spans="3:73" hidden="1" outlineLevel="1" x14ac:dyDescent="0.3">
      <c r="H1031" s="1" t="str">
        <v>0 - BM Costs</v>
      </c>
      <c r="L1031" s="1" t="str">
        <v>0 - BM Port</v>
      </c>
      <c r="N1031" s="1" t="str">
        <v>0 - Port Assets</v>
      </c>
      <c r="O1031" s="8"/>
      <c r="P1031" s="8"/>
      <c r="Q1031" s="8"/>
      <c r="R1031" s="8"/>
      <c r="S1031" s="8"/>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1" t="str">
        <v>0- Port Costs</v>
      </c>
      <c r="BT1031" s="1" t="str">
        <v>0- Port Value</v>
      </c>
      <c r="BU1031" s="8"/>
    </row>
    <row r="1032" spans="3:73" hidden="1" outlineLevel="1" x14ac:dyDescent="0.3">
      <c r="H1032" s="1" t="str">
        <v>0 - BM Costs</v>
      </c>
      <c r="L1032" s="1" t="str">
        <v>0 - BM Port</v>
      </c>
      <c r="N1032" s="1" t="str">
        <v>0 - Port Assets</v>
      </c>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1" t="str">
        <v>0- Port Costs</v>
      </c>
      <c r="BT1032" s="1" t="str">
        <v>0- Port Value</v>
      </c>
      <c r="BU1032" s="8"/>
    </row>
    <row r="1033" spans="3:73" hidden="1" outlineLevel="1" x14ac:dyDescent="0.3">
      <c r="H1033" s="1" t="str">
        <v>0 - BM Costs</v>
      </c>
      <c r="L1033" s="1" t="str">
        <v>0 - BM Port</v>
      </c>
      <c r="N1033" s="1" t="str">
        <v>0 - Port Assets</v>
      </c>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8"/>
      <c r="BK1033" s="8"/>
      <c r="BL1033" s="8"/>
      <c r="BM1033" s="8"/>
      <c r="BN1033" s="8"/>
      <c r="BO1033" s="8"/>
      <c r="BP1033" s="1" t="str">
        <v>0- Port Costs</v>
      </c>
      <c r="BT1033" s="1" t="str">
        <v>0- Port Value</v>
      </c>
      <c r="BU1033" s="8"/>
    </row>
    <row r="1034" spans="3:73" hidden="1" outlineLevel="1" x14ac:dyDescent="0.3">
      <c r="H1034" s="1" t="str">
        <v>0 - BM Costs</v>
      </c>
      <c r="L1034" s="1" t="str">
        <v>0 - BM Port</v>
      </c>
      <c r="N1034" s="1" t="str">
        <v>0 - Port Assets</v>
      </c>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1" t="str">
        <v>0- Port Costs</v>
      </c>
      <c r="BT1034" s="1" t="str">
        <v>0- Port Value</v>
      </c>
      <c r="BU1034" s="8"/>
    </row>
    <row r="1035" spans="3:73" hidden="1" outlineLevel="1" x14ac:dyDescent="0.3">
      <c r="H1035" s="1" t="str">
        <v>0 - BM Costs</v>
      </c>
      <c r="L1035" s="1" t="str">
        <v>0 - BM Port</v>
      </c>
      <c r="N1035" s="1" t="str">
        <v>0 - Port Assets</v>
      </c>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1" t="str">
        <v>0- Port Costs</v>
      </c>
      <c r="BT1035" s="1" t="str">
        <v>0- Port Value</v>
      </c>
      <c r="BU1035" s="8"/>
    </row>
    <row r="1036" spans="3:73" hidden="1" outlineLevel="1" x14ac:dyDescent="0.3">
      <c r="H1036" s="1" t="str">
        <v>0 - BM Costs</v>
      </c>
      <c r="L1036" s="1" t="str">
        <v>0 - BM Port</v>
      </c>
      <c r="N1036" s="1" t="str">
        <v>0 - Port Assets</v>
      </c>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1" t="str">
        <v>0- Port Costs</v>
      </c>
      <c r="BT1036" s="1" t="str">
        <v>0- Port Value</v>
      </c>
      <c r="BU1036" s="8"/>
    </row>
    <row r="1037" spans="3:73" hidden="1" outlineLevel="1" x14ac:dyDescent="0.3">
      <c r="H1037" s="1" t="str">
        <v>0 - BM Costs</v>
      </c>
      <c r="L1037" s="1" t="str">
        <v>0 - BM Port</v>
      </c>
      <c r="N1037" s="1" t="str">
        <v>0 - Port Assets</v>
      </c>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8"/>
      <c r="BM1037" s="8"/>
      <c r="BN1037" s="8"/>
      <c r="BO1037" s="8"/>
      <c r="BP1037" s="1" t="str">
        <v>0- Port Costs</v>
      </c>
      <c r="BT1037" s="1" t="str">
        <v>0- Port Value</v>
      </c>
      <c r="BU1037" s="8"/>
    </row>
    <row r="1038" spans="3:73" hidden="1" outlineLevel="1" x14ac:dyDescent="0.3">
      <c r="H1038" s="1" t="str">
        <v>0 - BM Costs</v>
      </c>
      <c r="L1038" s="1" t="str">
        <v>0 - BM Port</v>
      </c>
      <c r="N1038" s="1" t="str">
        <v>0 - Port Assets</v>
      </c>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1" t="str">
        <v>0- Port Costs</v>
      </c>
      <c r="BT1038" s="1" t="str">
        <v>0- Port Value</v>
      </c>
      <c r="BU1038" s="8"/>
    </row>
    <row r="1039" spans="3:73" hidden="1" outlineLevel="1" x14ac:dyDescent="0.3">
      <c r="H1039" s="1" t="str">
        <v>0 - BM Costs</v>
      </c>
      <c r="L1039" s="1" t="str">
        <v>0 - BM Port</v>
      </c>
      <c r="N1039" s="1" t="str">
        <v>0 - Port Assets</v>
      </c>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1" t="str">
        <v>0- Port Costs</v>
      </c>
      <c r="BT1039" s="1" t="str">
        <v>0- Port Value</v>
      </c>
      <c r="BU1039" s="8"/>
    </row>
    <row r="1040" spans="3:73" hidden="1" outlineLevel="1" x14ac:dyDescent="0.3">
      <c r="H1040" s="1" t="str">
        <v>0 - BM Costs</v>
      </c>
      <c r="L1040" s="1" t="str">
        <v>0 - BM Port</v>
      </c>
      <c r="N1040" s="1" t="str">
        <v>0 - Port Assets</v>
      </c>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1" t="str">
        <v>0- Port Costs</v>
      </c>
      <c r="BT1040" s="1" t="str">
        <v>0- Port Value</v>
      </c>
      <c r="BU1040" s="8"/>
    </row>
    <row r="1041" spans="8:73" hidden="1" outlineLevel="1" x14ac:dyDescent="0.3">
      <c r="H1041" s="1" t="str">
        <v>0 - BM Costs</v>
      </c>
      <c r="L1041" s="1" t="str">
        <v>0 - BM Port</v>
      </c>
      <c r="N1041" s="1" t="str">
        <v>0 - Port Assets</v>
      </c>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1" t="str">
        <v>0- Port Costs</v>
      </c>
      <c r="BT1041" s="1" t="str">
        <v>0- Port Value</v>
      </c>
      <c r="BU1041" s="8"/>
    </row>
    <row r="1042" spans="8:73" hidden="1" outlineLevel="1" x14ac:dyDescent="0.3">
      <c r="H1042" s="1" t="str">
        <v>0 - BM Costs</v>
      </c>
      <c r="L1042" s="1" t="str">
        <v>0 - BM Port</v>
      </c>
      <c r="N1042" s="1" t="str">
        <v>0 - Port Assets</v>
      </c>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1" t="str">
        <v>0- Port Costs</v>
      </c>
      <c r="BT1042" s="1" t="str">
        <v>0- Port Value</v>
      </c>
      <c r="BU1042" s="8"/>
    </row>
    <row r="1043" spans="8:73" hidden="1" outlineLevel="1" x14ac:dyDescent="0.3">
      <c r="H1043" s="1" t="str">
        <v>0 - BM Costs</v>
      </c>
      <c r="L1043" s="1" t="str">
        <v>0 - BM Port</v>
      </c>
      <c r="N1043" s="1" t="str">
        <v>0 - Port Assets</v>
      </c>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1" t="str">
        <v>0- Port Costs</v>
      </c>
      <c r="BT1043" s="1" t="str">
        <v>0- Port Value</v>
      </c>
      <c r="BU1043" s="8"/>
    </row>
    <row r="1044" spans="8:73" hidden="1" outlineLevel="1" x14ac:dyDescent="0.3">
      <c r="H1044" s="1" t="str">
        <v>0 - BM Costs</v>
      </c>
      <c r="L1044" s="1" t="str">
        <v>0 - BM Port</v>
      </c>
      <c r="N1044" s="1" t="str">
        <v>0 - Port Assets</v>
      </c>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1" t="str">
        <v>0- Port Costs</v>
      </c>
      <c r="BT1044" s="1" t="str">
        <v>0- Port Value</v>
      </c>
      <c r="BU1044" s="8"/>
    </row>
    <row r="1045" spans="8:73" hidden="1" outlineLevel="1" x14ac:dyDescent="0.3">
      <c r="H1045" s="1" t="str">
        <v>0 - BM Costs</v>
      </c>
      <c r="L1045" s="1" t="str">
        <v>0 - BM Port</v>
      </c>
      <c r="N1045" s="1" t="str">
        <v>0 - Port Assets</v>
      </c>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1" t="str">
        <v>0- Port Costs</v>
      </c>
      <c r="BT1045" s="1" t="str">
        <v>0- Port Value</v>
      </c>
      <c r="BU1045" s="8"/>
    </row>
    <row r="1046" spans="8:73" hidden="1" outlineLevel="1" x14ac:dyDescent="0.3">
      <c r="H1046" s="1" t="str">
        <v>0 - BM Costs</v>
      </c>
      <c r="L1046" s="1" t="str">
        <v>0 - BM Port</v>
      </c>
      <c r="N1046" s="1" t="str">
        <v>0 - Port Assets</v>
      </c>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1" t="str">
        <v>0- Port Costs</v>
      </c>
      <c r="BT1046" s="1" t="str">
        <v>0- Port Value</v>
      </c>
      <c r="BU1046" s="8"/>
    </row>
    <row r="1047" spans="8:73" hidden="1" outlineLevel="1" x14ac:dyDescent="0.3">
      <c r="H1047" s="1" t="str">
        <v>0 - BM Costs</v>
      </c>
      <c r="L1047" s="1" t="str">
        <v>0 - BM Port</v>
      </c>
      <c r="N1047" s="1" t="str">
        <v>0 - Port Assets</v>
      </c>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1" t="str">
        <v>0- Port Costs</v>
      </c>
      <c r="BT1047" s="1" t="str">
        <v>0- Port Value</v>
      </c>
      <c r="BU1047" s="8"/>
    </row>
    <row r="1048" spans="8:73" hidden="1" outlineLevel="1" x14ac:dyDescent="0.3">
      <c r="H1048" s="1" t="str">
        <v>0 - BM Costs</v>
      </c>
      <c r="L1048" s="1" t="str">
        <v>0 - BM Port</v>
      </c>
      <c r="N1048" s="1" t="str">
        <v>0 - Port Assets</v>
      </c>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1" t="str">
        <v>0- Port Costs</v>
      </c>
      <c r="BT1048" s="1" t="str">
        <v>0- Port Value</v>
      </c>
      <c r="BU1048" s="8"/>
    </row>
    <row r="1049" spans="8:73" hidden="1" outlineLevel="1" x14ac:dyDescent="0.3">
      <c r="H1049" s="1" t="str">
        <v>0 - BM Costs</v>
      </c>
      <c r="L1049" s="1" t="str">
        <v>0 - BM Port</v>
      </c>
      <c r="N1049" s="1" t="str">
        <v>0 - Port Assets</v>
      </c>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8"/>
      <c r="BM1049" s="8"/>
      <c r="BN1049" s="8"/>
      <c r="BO1049" s="8"/>
      <c r="BP1049" s="1" t="str">
        <v>0- Port Costs</v>
      </c>
      <c r="BT1049" s="1" t="str">
        <v>0- Port Value</v>
      </c>
      <c r="BU1049" s="8"/>
    </row>
    <row r="1050" spans="8:73" hidden="1" outlineLevel="1" x14ac:dyDescent="0.3">
      <c r="H1050" s="1" t="str">
        <v>0 - BM Costs</v>
      </c>
      <c r="L1050" s="1" t="str">
        <v>0 - BM Port</v>
      </c>
      <c r="N1050" s="1" t="str">
        <v>0 - Port Assets</v>
      </c>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1" t="str">
        <v>0- Port Costs</v>
      </c>
      <c r="BT1050" s="1" t="str">
        <v>0- Port Value</v>
      </c>
      <c r="BU1050" s="8"/>
    </row>
    <row r="1051" spans="8:73" hidden="1" outlineLevel="1" x14ac:dyDescent="0.3">
      <c r="H1051" s="1" t="str">
        <v>0 - BM Costs</v>
      </c>
      <c r="L1051" s="1" t="str">
        <v>0 - BM Port</v>
      </c>
      <c r="N1051" s="1" t="str">
        <v>0 - Port Assets</v>
      </c>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1" t="str">
        <v>0- Port Costs</v>
      </c>
      <c r="BT1051" s="1" t="str">
        <v>0- Port Value</v>
      </c>
      <c r="BU1051" s="8"/>
    </row>
    <row r="1052" spans="8:73" hidden="1" outlineLevel="1" x14ac:dyDescent="0.3">
      <c r="H1052" s="1" t="str">
        <v>0 - BM Costs</v>
      </c>
      <c r="L1052" s="1" t="str">
        <v>0 - BM Port</v>
      </c>
      <c r="N1052" s="1" t="str">
        <v>0 - Port Assets</v>
      </c>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1" t="str">
        <v>0- Port Costs</v>
      </c>
      <c r="BT1052" s="1" t="str">
        <v>0- Port Value</v>
      </c>
      <c r="BU1052" s="8"/>
    </row>
    <row r="1053" spans="8:73" hidden="1" outlineLevel="1" x14ac:dyDescent="0.3">
      <c r="H1053" s="1" t="str">
        <v>0 - BM Costs</v>
      </c>
      <c r="L1053" s="1" t="str">
        <v>0 - BM Port</v>
      </c>
      <c r="N1053" s="1" t="str">
        <v>0 - Port Assets</v>
      </c>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1" t="str">
        <v>0- Port Costs</v>
      </c>
      <c r="BT1053" s="1" t="str">
        <v>0- Port Value</v>
      </c>
      <c r="BU1053" s="8"/>
    </row>
    <row r="1054" spans="8:73" hidden="1" outlineLevel="1" x14ac:dyDescent="0.3">
      <c r="H1054" s="1" t="str">
        <v>0 - BM Costs</v>
      </c>
      <c r="L1054" s="1" t="str">
        <v>0 - BM Port</v>
      </c>
      <c r="N1054" s="1" t="str">
        <v>0 - Port Assets</v>
      </c>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1" t="str">
        <v>0- Port Costs</v>
      </c>
      <c r="BT1054" s="1" t="str">
        <v>0- Port Value</v>
      </c>
      <c r="BU1054" s="8"/>
    </row>
    <row r="1055" spans="8:73" hidden="1" outlineLevel="1" x14ac:dyDescent="0.3">
      <c r="H1055" s="1" t="str">
        <v>0 - BM Costs</v>
      </c>
      <c r="L1055" s="1" t="str">
        <v>0 - BM Port</v>
      </c>
      <c r="N1055" s="1" t="str">
        <v>0 - Port Assets</v>
      </c>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1" t="str">
        <v>0- Port Costs</v>
      </c>
      <c r="BT1055" s="1" t="str">
        <v>0- Port Value</v>
      </c>
      <c r="BU1055" s="8"/>
    </row>
    <row r="1056" spans="8:73" hidden="1" outlineLevel="1" x14ac:dyDescent="0.3">
      <c r="H1056" s="1" t="str">
        <v>0 - BM Costs</v>
      </c>
      <c r="L1056" s="1" t="str">
        <v>0 - BM Port</v>
      </c>
      <c r="N1056" s="1" t="str">
        <v>0 - Port Assets</v>
      </c>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1" t="str">
        <v>0- Port Costs</v>
      </c>
      <c r="BT1056" s="1" t="str">
        <v>0- Port Value</v>
      </c>
      <c r="BU1056" s="8"/>
    </row>
    <row r="1057" spans="8:73" hidden="1" outlineLevel="1" x14ac:dyDescent="0.3">
      <c r="H1057" s="1" t="str">
        <v>0 - BM Costs</v>
      </c>
      <c r="L1057" s="1" t="str">
        <v>0 - BM Port</v>
      </c>
      <c r="N1057" s="1" t="str">
        <v>0 - Port Assets</v>
      </c>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1" t="str">
        <v>0- Port Costs</v>
      </c>
      <c r="BT1057" s="1" t="str">
        <v>0- Port Value</v>
      </c>
      <c r="BU1057" s="8"/>
    </row>
    <row r="1058" spans="8:73" hidden="1" outlineLevel="1" x14ac:dyDescent="0.3">
      <c r="H1058" s="1" t="str">
        <v>0 - BM Costs</v>
      </c>
      <c r="L1058" s="1" t="str">
        <v>0 - BM Port</v>
      </c>
      <c r="N1058" s="1" t="str">
        <v>0 - Port Assets</v>
      </c>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1" t="str">
        <v>0- Port Costs</v>
      </c>
      <c r="BT1058" s="1" t="str">
        <v>0- Port Value</v>
      </c>
      <c r="BU1058" s="8"/>
    </row>
    <row r="1059" spans="8:73" hidden="1" outlineLevel="1" x14ac:dyDescent="0.3">
      <c r="H1059" s="1" t="str">
        <v>0 - BM Costs</v>
      </c>
      <c r="L1059" s="1" t="str">
        <v>0 - BM Port</v>
      </c>
      <c r="N1059" s="1" t="str">
        <v>0 - Port Assets</v>
      </c>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1" t="str">
        <v>0- Port Costs</v>
      </c>
      <c r="BT1059" s="1" t="str">
        <v>0- Port Value</v>
      </c>
      <c r="BU1059" s="8"/>
    </row>
    <row r="1060" spans="8:73" hidden="1" outlineLevel="1" x14ac:dyDescent="0.3">
      <c r="H1060" s="1" t="str">
        <v>0 - BM Costs</v>
      </c>
      <c r="L1060" s="1" t="str">
        <v>0 - BM Port</v>
      </c>
      <c r="N1060" s="1" t="str">
        <v>0 - Port Assets</v>
      </c>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1" t="str">
        <v>0- Port Costs</v>
      </c>
      <c r="BT1060" s="1" t="str">
        <v>0- Port Value</v>
      </c>
      <c r="BU1060" s="8"/>
    </row>
    <row r="1061" spans="8:73" hidden="1" outlineLevel="1" x14ac:dyDescent="0.3">
      <c r="H1061" s="1" t="str">
        <v>0 - BM Costs</v>
      </c>
      <c r="L1061" s="1" t="str">
        <v>0 - BM Port</v>
      </c>
      <c r="N1061" s="1" t="str">
        <v>0 - Port Assets</v>
      </c>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1" t="str">
        <v>0- Port Costs</v>
      </c>
      <c r="BT1061" s="1" t="str">
        <v>0- Port Value</v>
      </c>
      <c r="BU1061" s="8"/>
    </row>
    <row r="1062" spans="8:73" hidden="1" outlineLevel="1" x14ac:dyDescent="0.3">
      <c r="H1062" s="1" t="str">
        <v>0 - BM Costs</v>
      </c>
      <c r="L1062" s="1" t="str">
        <v>0 - BM Port</v>
      </c>
      <c r="N1062" s="1" t="str">
        <v>0 - Port Assets</v>
      </c>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1" t="str">
        <v>0- Port Costs</v>
      </c>
      <c r="BT1062" s="1" t="str">
        <v>0- Port Value</v>
      </c>
      <c r="BU1062" s="8"/>
    </row>
    <row r="1063" spans="8:73" hidden="1" outlineLevel="1" x14ac:dyDescent="0.3">
      <c r="H1063" s="1" t="str">
        <v>0 - BM Costs</v>
      </c>
      <c r="L1063" s="1" t="str">
        <v>0 - BM Port</v>
      </c>
      <c r="N1063" s="1" t="str">
        <v>0 - Port Assets</v>
      </c>
      <c r="O1063" s="8"/>
      <c r="P1063" s="8"/>
      <c r="Q1063" s="8"/>
      <c r="R1063" s="8"/>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8"/>
      <c r="BK1063" s="8"/>
      <c r="BL1063" s="8"/>
      <c r="BM1063" s="8"/>
      <c r="BN1063" s="8"/>
      <c r="BO1063" s="8"/>
      <c r="BP1063" s="1" t="str">
        <v>0- Port Costs</v>
      </c>
      <c r="BT1063" s="1" t="str">
        <v>0- Port Value</v>
      </c>
      <c r="BU1063" s="8"/>
    </row>
    <row r="1064" spans="8:73" hidden="1" outlineLevel="1" x14ac:dyDescent="0.3">
      <c r="H1064" s="1" t="str">
        <v>0 - BM Costs</v>
      </c>
      <c r="L1064" s="1" t="str">
        <v>0 - BM Port</v>
      </c>
      <c r="N1064" s="1" t="str">
        <v>0 - Port Assets</v>
      </c>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1" t="str">
        <v>0- Port Costs</v>
      </c>
      <c r="BT1064" s="1" t="str">
        <v>0- Port Value</v>
      </c>
      <c r="BU1064" s="8"/>
    </row>
    <row r="1065" spans="8:73" hidden="1" outlineLevel="1" x14ac:dyDescent="0.3">
      <c r="H1065" s="1" t="str">
        <v>0 - BM Costs</v>
      </c>
      <c r="L1065" s="1" t="str">
        <v>0 - BM Port</v>
      </c>
      <c r="N1065" s="1" t="str">
        <v>0 - Port Assets</v>
      </c>
      <c r="O1065" s="8"/>
      <c r="P1065" s="8"/>
      <c r="Q1065" s="8"/>
      <c r="R1065" s="8"/>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1" t="str">
        <v>0- Port Costs</v>
      </c>
      <c r="BT1065" s="1" t="str">
        <v>0- Port Value</v>
      </c>
      <c r="BU1065" s="8"/>
    </row>
    <row r="1066" spans="8:73" hidden="1" outlineLevel="1" x14ac:dyDescent="0.3">
      <c r="H1066" s="1" t="str">
        <v>0 - BM Costs</v>
      </c>
      <c r="L1066" s="1" t="str">
        <v>0 - BM Port</v>
      </c>
      <c r="N1066" s="1" t="str">
        <v>0 - Port Assets</v>
      </c>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1" t="str">
        <v>0- Port Costs</v>
      </c>
      <c r="BT1066" s="1" t="str">
        <v>0- Port Value</v>
      </c>
      <c r="BU1066" s="8"/>
    </row>
    <row r="1067" spans="8:73" hidden="1" outlineLevel="1" x14ac:dyDescent="0.3">
      <c r="H1067" s="1" t="str">
        <v>0 - BM Costs</v>
      </c>
      <c r="L1067" s="1" t="str">
        <v>0 - BM Port</v>
      </c>
      <c r="N1067" s="1" t="str">
        <v>0 - Port Assets</v>
      </c>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1" t="str">
        <v>0- Port Costs</v>
      </c>
      <c r="BT1067" s="1" t="str">
        <v>0- Port Value</v>
      </c>
      <c r="BU1067" s="8"/>
    </row>
    <row r="1068" spans="8:73" hidden="1" outlineLevel="1" x14ac:dyDescent="0.3">
      <c r="H1068" s="1" t="str">
        <v>0 - BM Costs</v>
      </c>
      <c r="L1068" s="1" t="str">
        <v>0 - BM Port</v>
      </c>
      <c r="N1068" s="1" t="str">
        <v>0 - Port Assets</v>
      </c>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1" t="str">
        <v>0- Port Costs</v>
      </c>
      <c r="BT1068" s="1" t="str">
        <v>0- Port Value</v>
      </c>
      <c r="BU1068" s="8"/>
    </row>
    <row r="1069" spans="8:73" hidden="1" outlineLevel="1" x14ac:dyDescent="0.3">
      <c r="H1069" s="1" t="str">
        <v>0 - BM Costs</v>
      </c>
      <c r="L1069" s="1" t="str">
        <v>0 - BM Port</v>
      </c>
      <c r="N1069" s="1" t="str">
        <v>0 - Port Assets</v>
      </c>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1" t="str">
        <v>0- Port Costs</v>
      </c>
      <c r="BT1069" s="1" t="str">
        <v>0- Port Value</v>
      </c>
      <c r="BU1069" s="8"/>
    </row>
    <row r="1070" spans="8:73" hidden="1" outlineLevel="1" x14ac:dyDescent="0.3">
      <c r="H1070" s="1" t="str">
        <v>0 - BM Costs</v>
      </c>
      <c r="L1070" s="1" t="str">
        <v>0 - BM Port</v>
      </c>
      <c r="N1070" s="1" t="str">
        <v>0 - Port Assets</v>
      </c>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1" t="str">
        <v>0- Port Costs</v>
      </c>
      <c r="BT1070" s="1" t="str">
        <v>0- Port Value</v>
      </c>
      <c r="BU1070" s="8"/>
    </row>
    <row r="1071" spans="8:73" hidden="1" outlineLevel="1" x14ac:dyDescent="0.3">
      <c r="H1071" s="1" t="str">
        <v>0 - BM Costs</v>
      </c>
      <c r="L1071" s="1" t="str">
        <v>0 - BM Port</v>
      </c>
      <c r="N1071" s="1" t="str">
        <v>0 - Port Assets</v>
      </c>
      <c r="O1071" s="8"/>
      <c r="P1071" s="8"/>
      <c r="Q1071" s="8"/>
      <c r="R1071" s="8"/>
      <c r="S1071" s="8"/>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1" t="str">
        <v>0- Port Costs</v>
      </c>
      <c r="BT1071" s="1" t="str">
        <v>0- Port Value</v>
      </c>
      <c r="BU1071" s="8"/>
    </row>
    <row r="1072" spans="8:73" hidden="1" outlineLevel="1" x14ac:dyDescent="0.3">
      <c r="H1072" s="1" t="str">
        <v>0 - BM Costs</v>
      </c>
      <c r="L1072" s="1" t="str">
        <v>0 - BM Port</v>
      </c>
      <c r="N1072" s="1" t="str">
        <v>0 - Port Assets</v>
      </c>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1" t="str">
        <v>0- Port Costs</v>
      </c>
      <c r="BT1072" s="1" t="str">
        <v>0- Port Value</v>
      </c>
      <c r="BU1072" s="8"/>
    </row>
    <row r="1073" spans="8:73" hidden="1" outlineLevel="1" x14ac:dyDescent="0.3">
      <c r="H1073" s="1" t="str">
        <v>0 - BM Costs</v>
      </c>
      <c r="L1073" s="1" t="str">
        <v>0 - BM Port</v>
      </c>
      <c r="N1073" s="1" t="str">
        <v>0 - Port Assets</v>
      </c>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1" t="str">
        <v>0- Port Costs</v>
      </c>
      <c r="BT1073" s="1" t="str">
        <v>0- Port Value</v>
      </c>
      <c r="BU1073" s="8"/>
    </row>
    <row r="1074" spans="8:73" hidden="1" outlineLevel="1" x14ac:dyDescent="0.3">
      <c r="H1074" s="1" t="str">
        <v>0 - BM Costs</v>
      </c>
      <c r="L1074" s="1" t="str">
        <v>0 - BM Port</v>
      </c>
      <c r="N1074" s="1" t="str">
        <v>0 - Port Assets</v>
      </c>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1" t="str">
        <v>0- Port Costs</v>
      </c>
      <c r="BT1074" s="1" t="str">
        <v>0- Port Value</v>
      </c>
      <c r="BU1074" s="8"/>
    </row>
    <row r="1075" spans="8:73" hidden="1" outlineLevel="1" x14ac:dyDescent="0.3">
      <c r="H1075" s="1" t="str">
        <v>0 - BM Costs</v>
      </c>
      <c r="L1075" s="1" t="str">
        <v>0 - BM Port</v>
      </c>
      <c r="N1075" s="1" t="str">
        <v>0 - Port Assets</v>
      </c>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1" t="str">
        <v>0- Port Costs</v>
      </c>
      <c r="BT1075" s="1" t="str">
        <v>0- Port Value</v>
      </c>
      <c r="BU1075" s="8"/>
    </row>
    <row r="1076" spans="8:73" hidden="1" outlineLevel="1" x14ac:dyDescent="0.3">
      <c r="H1076" s="1" t="str">
        <v>0 - BM Costs</v>
      </c>
      <c r="L1076" s="1" t="str">
        <v>0 - BM Port</v>
      </c>
      <c r="N1076" s="1" t="str">
        <v>0 - Port Assets</v>
      </c>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1" t="str">
        <v>0- Port Costs</v>
      </c>
      <c r="BT1076" s="1" t="str">
        <v>0- Port Value</v>
      </c>
      <c r="BU1076" s="8"/>
    </row>
    <row r="1077" spans="8:73" hidden="1" outlineLevel="1" x14ac:dyDescent="0.3">
      <c r="H1077" s="1" t="str">
        <v>0 - BM Costs</v>
      </c>
      <c r="L1077" s="1" t="str">
        <v>0 - BM Port</v>
      </c>
      <c r="N1077" s="1" t="str">
        <v>0 - Port Assets</v>
      </c>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1" t="str">
        <v>0- Port Costs</v>
      </c>
      <c r="BT1077" s="1" t="str">
        <v>0- Port Value</v>
      </c>
      <c r="BU1077" s="8"/>
    </row>
    <row r="1078" spans="8:73" hidden="1" outlineLevel="1" x14ac:dyDescent="0.3">
      <c r="H1078" s="1" t="str">
        <v>0 - BM Costs</v>
      </c>
      <c r="L1078" s="1" t="str">
        <v>0 - BM Port</v>
      </c>
      <c r="N1078" s="1" t="str">
        <v>0 - Port Assets</v>
      </c>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1" t="str">
        <v>0- Port Costs</v>
      </c>
      <c r="BT1078" s="1" t="str">
        <v>0- Port Value</v>
      </c>
      <c r="BU1078" s="8"/>
    </row>
    <row r="1079" spans="8:73" hidden="1" outlineLevel="1" x14ac:dyDescent="0.3">
      <c r="H1079" s="1" t="str">
        <v>0 - BM Costs</v>
      </c>
      <c r="L1079" s="1" t="str">
        <v>0 - BM Port</v>
      </c>
      <c r="N1079" s="1" t="str">
        <v>0 - Port Assets</v>
      </c>
      <c r="O1079" s="8"/>
      <c r="P1079" s="8"/>
      <c r="Q1079" s="8"/>
      <c r="R1079" s="8"/>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1" t="str">
        <v>0- Port Costs</v>
      </c>
      <c r="BT1079" s="1" t="str">
        <v>0- Port Value</v>
      </c>
      <c r="BU1079" s="8"/>
    </row>
    <row r="1080" spans="8:73" hidden="1" outlineLevel="1" x14ac:dyDescent="0.3">
      <c r="H1080" s="1" t="str">
        <v>0 - BM Costs</v>
      </c>
      <c r="L1080" s="1" t="str">
        <v>0 - BM Port</v>
      </c>
      <c r="N1080" s="1" t="str">
        <v>0 - Port Assets</v>
      </c>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1" t="str">
        <v>0- Port Costs</v>
      </c>
      <c r="BT1080" s="1" t="str">
        <v>0- Port Value</v>
      </c>
      <c r="BU1080" s="8"/>
    </row>
    <row r="1081" spans="8:73" hidden="1" outlineLevel="1" x14ac:dyDescent="0.3">
      <c r="H1081" s="1" t="str">
        <v>0 - BM Costs</v>
      </c>
      <c r="L1081" s="1" t="str">
        <v>0 - BM Port</v>
      </c>
      <c r="N1081" s="1" t="str">
        <v>0 - Port Assets</v>
      </c>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1" t="str">
        <v>0- Port Costs</v>
      </c>
      <c r="BT1081" s="1" t="str">
        <v>0- Port Value</v>
      </c>
      <c r="BU1081" s="8"/>
    </row>
    <row r="1082" spans="8:73" hidden="1" outlineLevel="1" x14ac:dyDescent="0.3">
      <c r="H1082" s="1" t="str">
        <v>0 - BM Costs</v>
      </c>
      <c r="L1082" s="1" t="str">
        <v>0 - BM Port</v>
      </c>
      <c r="N1082" s="1" t="str">
        <v>0 - Port Assets</v>
      </c>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1" t="str">
        <v>0- Port Costs</v>
      </c>
      <c r="BT1082" s="1" t="str">
        <v>0- Port Value</v>
      </c>
      <c r="BU1082" s="8"/>
    </row>
    <row r="1083" spans="8:73" hidden="1" outlineLevel="1" x14ac:dyDescent="0.3">
      <c r="H1083" s="1" t="str">
        <v>0 - BM Costs</v>
      </c>
      <c r="L1083" s="1" t="str">
        <v>0 - BM Port</v>
      </c>
      <c r="N1083" s="1" t="str">
        <v>0 - Port Assets</v>
      </c>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1" t="str">
        <v>0- Port Costs</v>
      </c>
      <c r="BT1083" s="1" t="str">
        <v>0- Port Value</v>
      </c>
      <c r="BU1083" s="8"/>
    </row>
    <row r="1084" spans="8:73" hidden="1" outlineLevel="1" x14ac:dyDescent="0.3">
      <c r="H1084" s="1" t="str">
        <v>0 - BM Costs</v>
      </c>
      <c r="L1084" s="1" t="str">
        <v>0 - BM Port</v>
      </c>
      <c r="N1084" s="1" t="str">
        <v>0 - Port Assets</v>
      </c>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1" t="str">
        <v>0- Port Costs</v>
      </c>
      <c r="BT1084" s="1" t="str">
        <v>0- Port Value</v>
      </c>
      <c r="BU1084" s="8"/>
    </row>
    <row r="1085" spans="8:73" hidden="1" outlineLevel="1" x14ac:dyDescent="0.3">
      <c r="H1085" s="1" t="str">
        <v>0 - BM Costs</v>
      </c>
      <c r="L1085" s="1" t="str">
        <v>0 - BM Port</v>
      </c>
      <c r="N1085" s="1" t="str">
        <v>0 - Port Assets</v>
      </c>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1" t="str">
        <v>0- Port Costs</v>
      </c>
      <c r="BT1085" s="1" t="str">
        <v>0- Port Value</v>
      </c>
      <c r="BU1085" s="8"/>
    </row>
    <row r="1086" spans="8:73" hidden="1" outlineLevel="1" x14ac:dyDescent="0.3">
      <c r="H1086" s="1" t="str">
        <v>0 - BM Costs</v>
      </c>
      <c r="L1086" s="1" t="str">
        <v>0 - BM Port</v>
      </c>
      <c r="N1086" s="1" t="str">
        <v>0 - Port Assets</v>
      </c>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1" t="str">
        <v>0- Port Costs</v>
      </c>
      <c r="BT1086" s="1" t="str">
        <v>0- Port Value</v>
      </c>
      <c r="BU1086" s="8"/>
    </row>
    <row r="1087" spans="8:73" hidden="1" outlineLevel="1" x14ac:dyDescent="0.3">
      <c r="H1087" s="1" t="str">
        <v>0 - BM Costs</v>
      </c>
      <c r="L1087" s="1" t="str">
        <v>0 - BM Port</v>
      </c>
      <c r="N1087" s="1" t="str">
        <v>0 - Port Assets</v>
      </c>
      <c r="O1087" s="8"/>
      <c r="P1087" s="8"/>
      <c r="Q1087" s="8"/>
      <c r="R1087" s="8"/>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1" t="str">
        <v>0- Port Costs</v>
      </c>
      <c r="BT1087" s="1" t="str">
        <v>0- Port Value</v>
      </c>
      <c r="BU1087" s="8"/>
    </row>
    <row r="1088" spans="8:73" hidden="1" outlineLevel="1" x14ac:dyDescent="0.3">
      <c r="H1088" s="1" t="str">
        <v>0 - BM Costs</v>
      </c>
      <c r="L1088" s="1" t="str">
        <v>0 - BM Port</v>
      </c>
      <c r="N1088" s="1" t="str">
        <v>0 - Port Assets</v>
      </c>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8"/>
      <c r="BK1088" s="8"/>
      <c r="BL1088" s="8"/>
      <c r="BM1088" s="8"/>
      <c r="BN1088" s="8"/>
      <c r="BO1088" s="8"/>
      <c r="BP1088" s="1" t="str">
        <v>0- Port Costs</v>
      </c>
      <c r="BT1088" s="1" t="str">
        <v>0- Port Value</v>
      </c>
      <c r="BU1088" s="8"/>
    </row>
    <row r="1089" spans="8:73" hidden="1" outlineLevel="1" x14ac:dyDescent="0.3">
      <c r="H1089" s="1" t="str">
        <v>0 - BM Costs</v>
      </c>
      <c r="L1089" s="1" t="str">
        <v>0 - BM Port</v>
      </c>
      <c r="N1089" s="1" t="str">
        <v>0 - Port Assets</v>
      </c>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1" t="str">
        <v>0- Port Costs</v>
      </c>
      <c r="BT1089" s="1" t="str">
        <v>0- Port Value</v>
      </c>
      <c r="BU1089" s="8"/>
    </row>
    <row r="1090" spans="8:73" hidden="1" outlineLevel="1" x14ac:dyDescent="0.3">
      <c r="H1090" s="1" t="str">
        <v>0 - BM Costs</v>
      </c>
      <c r="L1090" s="1" t="str">
        <v>0 - BM Port</v>
      </c>
      <c r="N1090" s="1" t="str">
        <v>0 - Port Assets</v>
      </c>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1" t="str">
        <v>0- Port Costs</v>
      </c>
      <c r="BT1090" s="1" t="str">
        <v>0- Port Value</v>
      </c>
      <c r="BU1090" s="8"/>
    </row>
    <row r="1091" spans="8:73" hidden="1" outlineLevel="1" x14ac:dyDescent="0.3">
      <c r="H1091" s="1" t="str">
        <v>0 - BM Costs</v>
      </c>
      <c r="L1091" s="1" t="str">
        <v>0 - BM Port</v>
      </c>
      <c r="N1091" s="1" t="str">
        <v>0 - Port Assets</v>
      </c>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1" t="str">
        <v>0- Port Costs</v>
      </c>
      <c r="BT1091" s="1" t="str">
        <v>0- Port Value</v>
      </c>
      <c r="BU1091" s="8"/>
    </row>
    <row r="1092" spans="8:73" hidden="1" outlineLevel="1" x14ac:dyDescent="0.3">
      <c r="H1092" s="1" t="str">
        <v>0 - BM Costs</v>
      </c>
      <c r="L1092" s="1" t="str">
        <v>0 - BM Port</v>
      </c>
      <c r="N1092" s="1" t="str">
        <v>0 - Port Assets</v>
      </c>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1" t="str">
        <v>0- Port Costs</v>
      </c>
      <c r="BT1092" s="1" t="str">
        <v>0- Port Value</v>
      </c>
      <c r="BU1092" s="8"/>
    </row>
    <row r="1093" spans="8:73" hidden="1" outlineLevel="1" x14ac:dyDescent="0.3">
      <c r="H1093" s="1" t="str">
        <v>0 - BM Costs</v>
      </c>
      <c r="L1093" s="1" t="str">
        <v>0 - BM Port</v>
      </c>
      <c r="N1093" s="1" t="str">
        <v>0 - Port Assets</v>
      </c>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1" t="str">
        <v>0- Port Costs</v>
      </c>
      <c r="BT1093" s="1" t="str">
        <v>0- Port Value</v>
      </c>
      <c r="BU1093" s="8"/>
    </row>
    <row r="1094" spans="8:73" hidden="1" outlineLevel="1" x14ac:dyDescent="0.3">
      <c r="H1094" s="1" t="str">
        <v>0 - BM Costs</v>
      </c>
      <c r="L1094" s="1" t="str">
        <v>0 - BM Port</v>
      </c>
      <c r="N1094" s="1" t="str">
        <v>0 - Port Assets</v>
      </c>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1" t="str">
        <v>0- Port Costs</v>
      </c>
      <c r="BT1094" s="1" t="str">
        <v>0- Port Value</v>
      </c>
      <c r="BU1094" s="8"/>
    </row>
    <row r="1095" spans="8:73" hidden="1" outlineLevel="1" x14ac:dyDescent="0.3">
      <c r="H1095" s="1" t="str">
        <v>0 - BM Costs</v>
      </c>
      <c r="L1095" s="1" t="str">
        <v>0 - BM Port</v>
      </c>
      <c r="N1095" s="1" t="str">
        <v>0 - Port Assets</v>
      </c>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1" t="str">
        <v>0- Port Costs</v>
      </c>
      <c r="BT1095" s="1" t="str">
        <v>0- Port Value</v>
      </c>
      <c r="BU1095" s="8"/>
    </row>
    <row r="1096" spans="8:73" hidden="1" outlineLevel="1" x14ac:dyDescent="0.3">
      <c r="H1096" s="1" t="str">
        <v>0 - BM Costs</v>
      </c>
      <c r="L1096" s="1" t="str">
        <v>0 - BM Port</v>
      </c>
      <c r="N1096" s="1" t="str">
        <v>0 - Port Assets</v>
      </c>
      <c r="O1096" s="8"/>
      <c r="P1096" s="8"/>
      <c r="Q1096" s="8"/>
      <c r="R1096" s="8"/>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1" t="str">
        <v>0- Port Costs</v>
      </c>
      <c r="BT1096" s="1" t="str">
        <v>0- Port Value</v>
      </c>
      <c r="BU1096" s="8"/>
    </row>
    <row r="1097" spans="8:73" hidden="1" outlineLevel="1" x14ac:dyDescent="0.3">
      <c r="H1097" s="1" t="str">
        <v>0 - BM Costs</v>
      </c>
      <c r="L1097" s="1" t="str">
        <v>0 - BM Port</v>
      </c>
      <c r="N1097" s="1" t="str">
        <v>0 - Port Assets</v>
      </c>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1" t="str">
        <v>0- Port Costs</v>
      </c>
      <c r="BT1097" s="1" t="str">
        <v>0- Port Value</v>
      </c>
      <c r="BU1097" s="8"/>
    </row>
    <row r="1098" spans="8:73" hidden="1" outlineLevel="1" x14ac:dyDescent="0.3">
      <c r="H1098" s="1" t="str">
        <v>0 - BM Costs</v>
      </c>
      <c r="L1098" s="1" t="str">
        <v>0 - BM Port</v>
      </c>
      <c r="N1098" s="1" t="str">
        <v>0 - Port Assets</v>
      </c>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1" t="str">
        <v>0- Port Costs</v>
      </c>
      <c r="BT1098" s="1" t="str">
        <v>0- Port Value</v>
      </c>
      <c r="BU1098" s="8"/>
    </row>
    <row r="1099" spans="8:73" hidden="1" outlineLevel="1" x14ac:dyDescent="0.3">
      <c r="H1099" s="1" t="str">
        <v>0 - BM Costs</v>
      </c>
      <c r="L1099" s="1" t="str">
        <v>0 - BM Port</v>
      </c>
      <c r="N1099" s="1" t="str">
        <v>0 - Port Assets</v>
      </c>
      <c r="O1099" s="8"/>
      <c r="P1099" s="8"/>
      <c r="Q1099" s="8"/>
      <c r="R1099" s="8"/>
      <c r="S1099" s="8"/>
      <c r="T1099" s="8"/>
      <c r="U1099" s="8"/>
      <c r="V1099" s="8"/>
      <c r="W1099" s="8"/>
      <c r="X1099" s="8"/>
      <c r="Y1099" s="8"/>
      <c r="Z1099" s="8"/>
      <c r="AA1099" s="8"/>
      <c r="AB1099" s="8"/>
      <c r="AC1099" s="8"/>
      <c r="AD1099" s="8"/>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c r="BF1099" s="8"/>
      <c r="BG1099" s="8"/>
      <c r="BH1099" s="8"/>
      <c r="BI1099" s="8"/>
      <c r="BJ1099" s="8"/>
      <c r="BK1099" s="8"/>
      <c r="BL1099" s="8"/>
      <c r="BM1099" s="8"/>
      <c r="BN1099" s="8"/>
      <c r="BO1099" s="8"/>
      <c r="BP1099" s="1" t="str">
        <v>0- Port Costs</v>
      </c>
      <c r="BT1099" s="1" t="str">
        <v>0- Port Value</v>
      </c>
      <c r="BU1099" s="8"/>
    </row>
    <row r="1100" spans="8:73" hidden="1" outlineLevel="1" x14ac:dyDescent="0.3">
      <c r="H1100" s="1" t="str">
        <v>0 - BM Costs</v>
      </c>
      <c r="L1100" s="1" t="str">
        <v>0 - BM Port</v>
      </c>
      <c r="N1100" s="1" t="str">
        <v>0 - Port Assets</v>
      </c>
      <c r="O1100" s="8"/>
      <c r="P1100" s="8"/>
      <c r="Q1100" s="8"/>
      <c r="R1100" s="8"/>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1" t="str">
        <v>0- Port Costs</v>
      </c>
      <c r="BT1100" s="1" t="str">
        <v>0- Port Value</v>
      </c>
      <c r="BU1100" s="8"/>
    </row>
    <row r="1101" spans="8:73" hidden="1" outlineLevel="1" x14ac:dyDescent="0.3">
      <c r="H1101" s="1" t="str">
        <v>0 - BM Costs</v>
      </c>
      <c r="L1101" s="1" t="str">
        <v>0 - BM Port</v>
      </c>
      <c r="N1101" s="1" t="str">
        <v>0 - Port Assets</v>
      </c>
      <c r="O1101" s="8"/>
      <c r="P1101" s="8"/>
      <c r="Q1101" s="8"/>
      <c r="R1101" s="8"/>
      <c r="S1101" s="8"/>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1" t="str">
        <v>0- Port Costs</v>
      </c>
      <c r="BT1101" s="1" t="str">
        <v>0- Port Value</v>
      </c>
      <c r="BU1101" s="8"/>
    </row>
    <row r="1102" spans="8:73" hidden="1" outlineLevel="1" x14ac:dyDescent="0.3">
      <c r="H1102" s="1" t="str">
        <v>0 - BM Costs</v>
      </c>
      <c r="L1102" s="1" t="str">
        <v>0 - BM Port</v>
      </c>
      <c r="N1102" s="1" t="str">
        <v>0 - Port Assets</v>
      </c>
      <c r="O1102" s="8"/>
      <c r="P1102" s="8"/>
      <c r="Q1102" s="8"/>
      <c r="R1102" s="8"/>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c r="BF1102" s="8"/>
      <c r="BG1102" s="8"/>
      <c r="BH1102" s="8"/>
      <c r="BI1102" s="8"/>
      <c r="BJ1102" s="8"/>
      <c r="BK1102" s="8"/>
      <c r="BL1102" s="8"/>
      <c r="BM1102" s="8"/>
      <c r="BN1102" s="8"/>
      <c r="BO1102" s="8"/>
      <c r="BP1102" s="1" t="str">
        <v>0- Port Costs</v>
      </c>
      <c r="BT1102" s="1" t="str">
        <v>0- Port Value</v>
      </c>
      <c r="BU1102" s="8"/>
    </row>
    <row r="1103" spans="8:73" hidden="1" outlineLevel="1" x14ac:dyDescent="0.3">
      <c r="H1103" s="1" t="str">
        <v>0 - BM Costs</v>
      </c>
      <c r="L1103" s="1" t="str">
        <v>0 - BM Port</v>
      </c>
      <c r="N1103" s="1" t="str">
        <v>0 - Port Assets</v>
      </c>
      <c r="O1103" s="8"/>
      <c r="P1103" s="8"/>
      <c r="Q1103" s="8"/>
      <c r="R1103" s="8"/>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1" t="str">
        <v>0- Port Costs</v>
      </c>
      <c r="BT1103" s="1" t="str">
        <v>0- Port Value</v>
      </c>
      <c r="BU1103" s="8"/>
    </row>
    <row r="1104" spans="8:73" hidden="1" outlineLevel="1" x14ac:dyDescent="0.3">
      <c r="H1104" s="1" t="str">
        <v>0 - BM Costs</v>
      </c>
      <c r="L1104" s="1" t="str">
        <v>0 - BM Port</v>
      </c>
      <c r="N1104" s="1" t="str">
        <v>0 - Port Assets</v>
      </c>
      <c r="O1104" s="8"/>
      <c r="P1104" s="8"/>
      <c r="Q1104" s="8"/>
      <c r="R1104" s="8"/>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1" t="str">
        <v>0- Port Costs</v>
      </c>
      <c r="BT1104" s="1" t="str">
        <v>0- Port Value</v>
      </c>
      <c r="BU1104" s="8"/>
    </row>
    <row r="1105" spans="8:73" hidden="1" outlineLevel="1" x14ac:dyDescent="0.3">
      <c r="H1105" s="1" t="str">
        <v>0 - BM Costs</v>
      </c>
      <c r="L1105" s="1" t="str">
        <v>0 - BM Port</v>
      </c>
      <c r="N1105" s="1" t="str">
        <v>0 - Port Assets</v>
      </c>
      <c r="O1105" s="8"/>
      <c r="P1105" s="8"/>
      <c r="Q1105" s="8"/>
      <c r="R1105" s="8"/>
      <c r="S1105" s="8"/>
      <c r="T1105" s="8"/>
      <c r="U1105" s="8"/>
      <c r="V1105" s="8"/>
      <c r="W1105" s="8"/>
      <c r="X1105" s="8"/>
      <c r="Y1105" s="8"/>
      <c r="Z1105" s="8"/>
      <c r="AA1105" s="8"/>
      <c r="AB1105" s="8"/>
      <c r="AC1105" s="8"/>
      <c r="AD1105" s="8"/>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8"/>
      <c r="BF1105" s="8"/>
      <c r="BG1105" s="8"/>
      <c r="BH1105" s="8"/>
      <c r="BI1105" s="8"/>
      <c r="BJ1105" s="8"/>
      <c r="BK1105" s="8"/>
      <c r="BL1105" s="8"/>
      <c r="BM1105" s="8"/>
      <c r="BN1105" s="8"/>
      <c r="BO1105" s="8"/>
      <c r="BP1105" s="1" t="str">
        <v>0- Port Costs</v>
      </c>
      <c r="BT1105" s="1" t="str">
        <v>0- Port Value</v>
      </c>
      <c r="BU1105" s="8"/>
    </row>
    <row r="1106" spans="8:73" hidden="1" outlineLevel="1" x14ac:dyDescent="0.3">
      <c r="H1106" s="1" t="str">
        <v>0 - BM Costs</v>
      </c>
      <c r="L1106" s="1" t="str">
        <v>0 - BM Port</v>
      </c>
      <c r="N1106" s="1" t="str">
        <v>0 - Port Assets</v>
      </c>
      <c r="O1106" s="8"/>
      <c r="P1106" s="8"/>
      <c r="Q1106" s="8"/>
      <c r="R1106" s="8"/>
      <c r="S1106" s="8"/>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8"/>
      <c r="BF1106" s="8"/>
      <c r="BG1106" s="8"/>
      <c r="BH1106" s="8"/>
      <c r="BI1106" s="8"/>
      <c r="BJ1106" s="8"/>
      <c r="BK1106" s="8"/>
      <c r="BL1106" s="8"/>
      <c r="BM1106" s="8"/>
      <c r="BN1106" s="8"/>
      <c r="BO1106" s="8"/>
      <c r="BP1106" s="1" t="str">
        <v>0- Port Costs</v>
      </c>
      <c r="BT1106" s="1" t="str">
        <v>0- Port Value</v>
      </c>
      <c r="BU1106" s="8"/>
    </row>
    <row r="1107" spans="8:73" hidden="1" outlineLevel="1" x14ac:dyDescent="0.3">
      <c r="H1107" s="1" t="str">
        <v>0 - BM Costs</v>
      </c>
      <c r="L1107" s="1" t="str">
        <v>0 - BM Port</v>
      </c>
      <c r="N1107" s="1" t="str">
        <v>0 - Port Assets</v>
      </c>
      <c r="O1107" s="8"/>
      <c r="P1107" s="8"/>
      <c r="Q1107" s="8"/>
      <c r="R1107" s="8"/>
      <c r="S1107" s="8"/>
      <c r="T1107" s="8"/>
      <c r="U1107" s="8"/>
      <c r="V1107" s="8"/>
      <c r="W1107" s="8"/>
      <c r="X1107" s="8"/>
      <c r="Y1107" s="8"/>
      <c r="Z1107" s="8"/>
      <c r="AA1107" s="8"/>
      <c r="AB1107" s="8"/>
      <c r="AC1107" s="8"/>
      <c r="AD1107" s="8"/>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1" t="str">
        <v>0- Port Costs</v>
      </c>
      <c r="BT1107" s="1" t="str">
        <v>0- Port Value</v>
      </c>
      <c r="BU1107" s="8"/>
    </row>
    <row r="1108" spans="8:73" hidden="1" outlineLevel="1" x14ac:dyDescent="0.3">
      <c r="H1108" s="1" t="str">
        <v>0 - BM Costs</v>
      </c>
      <c r="L1108" s="1" t="str">
        <v>0 - BM Port</v>
      </c>
      <c r="N1108" s="1" t="str">
        <v>0 - Port Assets</v>
      </c>
      <c r="O1108" s="8"/>
      <c r="P1108" s="8"/>
      <c r="Q1108" s="8"/>
      <c r="R1108" s="8"/>
      <c r="S1108" s="8"/>
      <c r="T1108" s="8"/>
      <c r="U1108" s="8"/>
      <c r="V1108" s="8"/>
      <c r="W1108" s="8"/>
      <c r="X1108" s="8"/>
      <c r="Y1108" s="8"/>
      <c r="Z1108" s="8"/>
      <c r="AA1108" s="8"/>
      <c r="AB1108" s="8"/>
      <c r="AC1108" s="8"/>
      <c r="AD1108" s="8"/>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8"/>
      <c r="BB1108" s="8"/>
      <c r="BC1108" s="8"/>
      <c r="BD1108" s="8"/>
      <c r="BE1108" s="8"/>
      <c r="BF1108" s="8"/>
      <c r="BG1108" s="8"/>
      <c r="BH1108" s="8"/>
      <c r="BI1108" s="8"/>
      <c r="BJ1108" s="8"/>
      <c r="BK1108" s="8"/>
      <c r="BL1108" s="8"/>
      <c r="BM1108" s="8"/>
      <c r="BN1108" s="8"/>
      <c r="BO1108" s="8"/>
      <c r="BP1108" s="1" t="str">
        <v>0- Port Costs</v>
      </c>
      <c r="BT1108" s="1" t="str">
        <v>0- Port Value</v>
      </c>
      <c r="BU1108" s="8"/>
    </row>
    <row r="1109" spans="8:73" hidden="1" outlineLevel="1" x14ac:dyDescent="0.3">
      <c r="H1109" s="1" t="str">
        <v>0 - BM Costs</v>
      </c>
      <c r="L1109" s="1" t="str">
        <v>0 - BM Port</v>
      </c>
      <c r="N1109" s="1" t="str">
        <v>0 - Port Assets</v>
      </c>
      <c r="O1109" s="8"/>
      <c r="P1109" s="8"/>
      <c r="Q1109" s="8"/>
      <c r="R1109" s="8"/>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1" t="str">
        <v>0- Port Costs</v>
      </c>
      <c r="BT1109" s="1" t="str">
        <v>0- Port Value</v>
      </c>
      <c r="BU1109" s="8"/>
    </row>
    <row r="1110" spans="8:73" hidden="1" outlineLevel="1" x14ac:dyDescent="0.3">
      <c r="H1110" s="1" t="str">
        <v>0 - BM Costs</v>
      </c>
      <c r="L1110" s="1" t="str">
        <v>0 - BM Port</v>
      </c>
      <c r="N1110" s="1" t="str">
        <v>0 - Port Assets</v>
      </c>
      <c r="O1110" s="8"/>
      <c r="P1110" s="8"/>
      <c r="Q1110" s="8"/>
      <c r="R1110" s="8"/>
      <c r="S1110" s="8"/>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1" t="str">
        <v>0- Port Costs</v>
      </c>
      <c r="BT1110" s="1" t="str">
        <v>0- Port Value</v>
      </c>
      <c r="BU1110" s="8"/>
    </row>
    <row r="1111" spans="8:73" hidden="1" outlineLevel="1" x14ac:dyDescent="0.3">
      <c r="H1111" s="1" t="str">
        <v>0 - BM Costs</v>
      </c>
      <c r="L1111" s="1" t="str">
        <v>0 - BM Port</v>
      </c>
      <c r="N1111" s="1" t="str">
        <v>0 - Port Assets</v>
      </c>
      <c r="O1111" s="8"/>
      <c r="P1111" s="8"/>
      <c r="Q1111" s="8"/>
      <c r="R1111" s="8"/>
      <c r="S1111" s="8"/>
      <c r="T1111" s="8"/>
      <c r="U1111" s="8"/>
      <c r="V1111" s="8"/>
      <c r="W1111" s="8"/>
      <c r="X1111" s="8"/>
      <c r="Y1111" s="8"/>
      <c r="Z1111" s="8"/>
      <c r="AA1111" s="8"/>
      <c r="AB1111" s="8"/>
      <c r="AC1111" s="8"/>
      <c r="AD1111" s="8"/>
      <c r="AE1111" s="8"/>
      <c r="AF1111" s="8"/>
      <c r="AG1111" s="8"/>
      <c r="AH1111" s="8"/>
      <c r="AI1111" s="8"/>
      <c r="AJ1111" s="8"/>
      <c r="AK1111" s="8"/>
      <c r="AL1111" s="8"/>
      <c r="AM1111" s="8"/>
      <c r="AN1111" s="8"/>
      <c r="AO1111" s="8"/>
      <c r="AP1111" s="8"/>
      <c r="AQ1111" s="8"/>
      <c r="AR1111" s="8"/>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1" t="str">
        <v>0- Port Costs</v>
      </c>
      <c r="BT1111" s="1" t="str">
        <v>0- Port Value</v>
      </c>
      <c r="BU1111" s="8"/>
    </row>
    <row r="1112" spans="8:73" hidden="1" outlineLevel="1" x14ac:dyDescent="0.3">
      <c r="H1112" s="1" t="str">
        <v>0 - BM Costs</v>
      </c>
      <c r="L1112" s="1" t="str">
        <v>0 - BM Port</v>
      </c>
      <c r="N1112" s="1" t="str">
        <v>0 - Port Assets</v>
      </c>
      <c r="O1112" s="8"/>
      <c r="P1112" s="8"/>
      <c r="Q1112" s="8"/>
      <c r="R1112" s="8"/>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1" t="str">
        <v>0- Port Costs</v>
      </c>
      <c r="BT1112" s="1" t="str">
        <v>0- Port Value</v>
      </c>
      <c r="BU1112" s="8"/>
    </row>
    <row r="1113" spans="8:73" hidden="1" outlineLevel="1" x14ac:dyDescent="0.3">
      <c r="H1113" s="1" t="str">
        <v>0 - BM Costs</v>
      </c>
      <c r="L1113" s="1" t="str">
        <v>0 - BM Port</v>
      </c>
      <c r="N1113" s="1" t="str">
        <v>0 - Port Assets</v>
      </c>
      <c r="O1113" s="8"/>
      <c r="P1113" s="8"/>
      <c r="Q1113" s="8"/>
      <c r="R1113" s="8"/>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1" t="str">
        <v>0- Port Costs</v>
      </c>
      <c r="BT1113" s="1" t="str">
        <v>0- Port Value</v>
      </c>
      <c r="BU1113" s="8"/>
    </row>
    <row r="1114" spans="8:73" hidden="1" outlineLevel="1" x14ac:dyDescent="0.3">
      <c r="H1114" s="1" t="str">
        <v>0 - BM Costs</v>
      </c>
      <c r="L1114" s="1" t="str">
        <v>0 - BM Port</v>
      </c>
      <c r="N1114" s="1" t="str">
        <v>0 - Port Assets</v>
      </c>
      <c r="O1114" s="8"/>
      <c r="P1114" s="8"/>
      <c r="Q1114" s="8"/>
      <c r="R1114" s="8"/>
      <c r="S1114" s="8"/>
      <c r="T1114" s="8"/>
      <c r="U1114" s="8"/>
      <c r="V1114" s="8"/>
      <c r="W1114" s="8"/>
      <c r="X1114" s="8"/>
      <c r="Y1114" s="8"/>
      <c r="Z1114" s="8"/>
      <c r="AA1114" s="8"/>
      <c r="AB1114" s="8"/>
      <c r="AC1114" s="8"/>
      <c r="AD1114" s="8"/>
      <c r="AE1114" s="8"/>
      <c r="AF1114" s="8"/>
      <c r="AG1114" s="8"/>
      <c r="AH1114" s="8"/>
      <c r="AI1114" s="8"/>
      <c r="AJ1114" s="8"/>
      <c r="AK1114" s="8"/>
      <c r="AL1114" s="8"/>
      <c r="AM1114" s="8"/>
      <c r="AN1114" s="8"/>
      <c r="AO1114" s="8"/>
      <c r="AP1114" s="8"/>
      <c r="AQ1114" s="8"/>
      <c r="AR1114" s="8"/>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1" t="str">
        <v>0- Port Costs</v>
      </c>
      <c r="BT1114" s="1" t="str">
        <v>0- Port Value</v>
      </c>
      <c r="BU1114" s="8"/>
    </row>
    <row r="1115" spans="8:73" hidden="1" outlineLevel="1" x14ac:dyDescent="0.3">
      <c r="H1115" s="1" t="str">
        <v>0 - BM Costs</v>
      </c>
      <c r="L1115" s="1" t="str">
        <v>0 - BM Port</v>
      </c>
      <c r="N1115" s="1" t="str">
        <v>0 - Port Assets</v>
      </c>
      <c r="O1115" s="8"/>
      <c r="P1115" s="8"/>
      <c r="Q1115" s="8"/>
      <c r="R1115" s="8"/>
      <c r="S1115" s="8"/>
      <c r="T1115" s="8"/>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1" t="str">
        <v>0- Port Costs</v>
      </c>
      <c r="BT1115" s="1" t="str">
        <v>0- Port Value</v>
      </c>
      <c r="BU1115" s="8"/>
    </row>
    <row r="1116" spans="8:73" hidden="1" outlineLevel="1" x14ac:dyDescent="0.3">
      <c r="H1116" s="1" t="str">
        <v>0 - BM Costs</v>
      </c>
      <c r="L1116" s="1" t="str">
        <v>0 - BM Port</v>
      </c>
      <c r="N1116" s="1" t="str">
        <v>0 - Port Assets</v>
      </c>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1" t="str">
        <v>0- Port Costs</v>
      </c>
      <c r="BT1116" s="1" t="str">
        <v>0- Port Value</v>
      </c>
      <c r="BU1116" s="8"/>
    </row>
    <row r="1117" spans="8:73" hidden="1" outlineLevel="1" x14ac:dyDescent="0.3">
      <c r="H1117" s="1" t="str">
        <v>0 - BM Costs</v>
      </c>
      <c r="L1117" s="1" t="str">
        <v>0 - BM Port</v>
      </c>
      <c r="N1117" s="1" t="str">
        <v>0 - Port Assets</v>
      </c>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1" t="str">
        <v>0- Port Costs</v>
      </c>
      <c r="BT1117" s="1" t="str">
        <v>0- Port Value</v>
      </c>
      <c r="BU1117" s="8"/>
    </row>
    <row r="1118" spans="8:73" hidden="1" outlineLevel="1" x14ac:dyDescent="0.3">
      <c r="H1118" s="1" t="str">
        <v>0 - BM Costs</v>
      </c>
      <c r="L1118" s="1" t="str">
        <v>0 - BM Port</v>
      </c>
      <c r="N1118" s="1" t="str">
        <v>0 - Port Assets</v>
      </c>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1" t="str">
        <v>0- Port Costs</v>
      </c>
      <c r="BT1118" s="1" t="str">
        <v>0- Port Value</v>
      </c>
      <c r="BU1118" s="8"/>
    </row>
    <row r="1119" spans="8:73" hidden="1" outlineLevel="1" x14ac:dyDescent="0.3">
      <c r="H1119" s="1" t="str">
        <v>0 - BM Costs</v>
      </c>
      <c r="L1119" s="1" t="str">
        <v>0 - BM Port</v>
      </c>
      <c r="N1119" s="1" t="str">
        <v>0 - Port Assets</v>
      </c>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1" t="str">
        <v>0- Port Costs</v>
      </c>
      <c r="BT1119" s="1" t="str">
        <v>0- Port Value</v>
      </c>
      <c r="BU1119" s="8"/>
    </row>
    <row r="1120" spans="8:73" hidden="1" outlineLevel="1" x14ac:dyDescent="0.3">
      <c r="H1120" s="1" t="str">
        <v>0 - BM Costs</v>
      </c>
      <c r="L1120" s="1" t="str">
        <v>0 - BM Port</v>
      </c>
      <c r="N1120" s="1" t="str">
        <v>0 - Port Assets</v>
      </c>
      <c r="O1120" s="8"/>
      <c r="P1120" s="8"/>
      <c r="Q1120" s="8"/>
      <c r="R1120" s="8"/>
      <c r="S1120" s="8"/>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8"/>
      <c r="AR1120" s="8"/>
      <c r="AS1120" s="8"/>
      <c r="AT1120" s="8"/>
      <c r="AU1120" s="8"/>
      <c r="AV1120" s="8"/>
      <c r="AW1120" s="8"/>
      <c r="AX1120" s="8"/>
      <c r="AY1120" s="8"/>
      <c r="AZ1120" s="8"/>
      <c r="BA1120" s="8"/>
      <c r="BB1120" s="8"/>
      <c r="BC1120" s="8"/>
      <c r="BD1120" s="8"/>
      <c r="BE1120" s="8"/>
      <c r="BF1120" s="8"/>
      <c r="BG1120" s="8"/>
      <c r="BH1120" s="8"/>
      <c r="BI1120" s="8"/>
      <c r="BJ1120" s="8"/>
      <c r="BK1120" s="8"/>
      <c r="BL1120" s="8"/>
      <c r="BM1120" s="8"/>
      <c r="BN1120" s="8"/>
      <c r="BO1120" s="8"/>
      <c r="BP1120" s="1" t="str">
        <v>0- Port Costs</v>
      </c>
      <c r="BT1120" s="1" t="str">
        <v>0- Port Value</v>
      </c>
      <c r="BU1120" s="8"/>
    </row>
    <row r="1121" spans="8:73" hidden="1" outlineLevel="1" x14ac:dyDescent="0.3">
      <c r="H1121" s="1" t="str">
        <v>0 - BM Costs</v>
      </c>
      <c r="L1121" s="1" t="str">
        <v>0 - BM Port</v>
      </c>
      <c r="N1121" s="1" t="str">
        <v>0 - Port Assets</v>
      </c>
      <c r="O1121" s="8"/>
      <c r="P1121" s="8"/>
      <c r="Q1121" s="8"/>
      <c r="R1121" s="8"/>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1" t="str">
        <v>0- Port Costs</v>
      </c>
      <c r="BT1121" s="1" t="str">
        <v>0- Port Value</v>
      </c>
      <c r="BU1121" s="8"/>
    </row>
    <row r="1122" spans="8:73" hidden="1" outlineLevel="1" x14ac:dyDescent="0.3">
      <c r="H1122" s="1" t="str">
        <v>0 - BM Costs</v>
      </c>
      <c r="L1122" s="1" t="str">
        <v>0 - BM Port</v>
      </c>
      <c r="N1122" s="1" t="str">
        <v>0 - Port Assets</v>
      </c>
      <c r="O1122" s="8"/>
      <c r="P1122" s="8"/>
      <c r="Q1122" s="8"/>
      <c r="R1122" s="8"/>
      <c r="S1122" s="8"/>
      <c r="T1122" s="8"/>
      <c r="U1122" s="8"/>
      <c r="V1122" s="8"/>
      <c r="W1122" s="8"/>
      <c r="X1122" s="8"/>
      <c r="Y1122" s="8"/>
      <c r="Z1122" s="8"/>
      <c r="AA1122" s="8"/>
      <c r="AB1122" s="8"/>
      <c r="AC1122" s="8"/>
      <c r="AD1122" s="8"/>
      <c r="AE1122" s="8"/>
      <c r="AF1122" s="8"/>
      <c r="AG1122" s="8"/>
      <c r="AH1122" s="8"/>
      <c r="AI1122" s="8"/>
      <c r="AJ1122" s="8"/>
      <c r="AK1122" s="8"/>
      <c r="AL1122" s="8"/>
      <c r="AM1122" s="8"/>
      <c r="AN1122" s="8"/>
      <c r="AO1122" s="8"/>
      <c r="AP1122" s="8"/>
      <c r="AQ1122" s="8"/>
      <c r="AR1122" s="8"/>
      <c r="AS1122" s="8"/>
      <c r="AT1122" s="8"/>
      <c r="AU1122" s="8"/>
      <c r="AV1122" s="8"/>
      <c r="AW1122" s="8"/>
      <c r="AX1122" s="8"/>
      <c r="AY1122" s="8"/>
      <c r="AZ1122" s="8"/>
      <c r="BA1122" s="8"/>
      <c r="BB1122" s="8"/>
      <c r="BC1122" s="8"/>
      <c r="BD1122" s="8"/>
      <c r="BE1122" s="8"/>
      <c r="BF1122" s="8"/>
      <c r="BG1122" s="8"/>
      <c r="BH1122" s="8"/>
      <c r="BI1122" s="8"/>
      <c r="BJ1122" s="8"/>
      <c r="BK1122" s="8"/>
      <c r="BL1122" s="8"/>
      <c r="BM1122" s="8"/>
      <c r="BN1122" s="8"/>
      <c r="BO1122" s="8"/>
      <c r="BP1122" s="1" t="str">
        <v>0- Port Costs</v>
      </c>
      <c r="BT1122" s="1" t="str">
        <v>0- Port Value</v>
      </c>
      <c r="BU1122" s="8"/>
    </row>
    <row r="1123" spans="8:73" hidden="1" outlineLevel="1" x14ac:dyDescent="0.3">
      <c r="H1123" s="1" t="str">
        <v>0 - BM Costs</v>
      </c>
      <c r="L1123" s="1" t="str">
        <v>0 - BM Port</v>
      </c>
      <c r="N1123" s="1" t="str">
        <v>0 - Port Assets</v>
      </c>
      <c r="O1123" s="8"/>
      <c r="P1123" s="8"/>
      <c r="Q1123" s="8"/>
      <c r="R1123" s="8"/>
      <c r="S1123" s="8"/>
      <c r="T1123" s="8"/>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8"/>
      <c r="BB1123" s="8"/>
      <c r="BC1123" s="8"/>
      <c r="BD1123" s="8"/>
      <c r="BE1123" s="8"/>
      <c r="BF1123" s="8"/>
      <c r="BG1123" s="8"/>
      <c r="BH1123" s="8"/>
      <c r="BI1123" s="8"/>
      <c r="BJ1123" s="8"/>
      <c r="BK1123" s="8"/>
      <c r="BL1123" s="8"/>
      <c r="BM1123" s="8"/>
      <c r="BN1123" s="8"/>
      <c r="BO1123" s="8"/>
      <c r="BP1123" s="1" t="str">
        <v>0- Port Costs</v>
      </c>
      <c r="BT1123" s="1" t="str">
        <v>0- Port Value</v>
      </c>
      <c r="BU1123" s="8"/>
    </row>
    <row r="1124" spans="8:73" hidden="1" outlineLevel="1" x14ac:dyDescent="0.3">
      <c r="H1124" s="1" t="str">
        <v>0 - BM Costs</v>
      </c>
      <c r="L1124" s="1" t="str">
        <v>0 - BM Port</v>
      </c>
      <c r="N1124" s="1" t="str">
        <v>0 - Port Assets</v>
      </c>
      <c r="O1124" s="8"/>
      <c r="P1124" s="8"/>
      <c r="Q1124" s="8"/>
      <c r="R1124" s="8"/>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8"/>
      <c r="AS1124" s="8"/>
      <c r="AT1124" s="8"/>
      <c r="AU1124" s="8"/>
      <c r="AV1124" s="8"/>
      <c r="AW1124" s="8"/>
      <c r="AX1124" s="8"/>
      <c r="AY1124" s="8"/>
      <c r="AZ1124" s="8"/>
      <c r="BA1124" s="8"/>
      <c r="BB1124" s="8"/>
      <c r="BC1124" s="8"/>
      <c r="BD1124" s="8"/>
      <c r="BE1124" s="8"/>
      <c r="BF1124" s="8"/>
      <c r="BG1124" s="8"/>
      <c r="BH1124" s="8"/>
      <c r="BI1124" s="8"/>
      <c r="BJ1124" s="8"/>
      <c r="BK1124" s="8"/>
      <c r="BL1124" s="8"/>
      <c r="BM1124" s="8"/>
      <c r="BN1124" s="8"/>
      <c r="BO1124" s="8"/>
      <c r="BP1124" s="1" t="str">
        <v>0- Port Costs</v>
      </c>
      <c r="BT1124" s="1" t="str">
        <v>0- Port Value</v>
      </c>
      <c r="BU1124" s="8"/>
    </row>
    <row r="1125" spans="8:73" hidden="1" outlineLevel="1" x14ac:dyDescent="0.3">
      <c r="H1125" s="1" t="str">
        <v>0 - BM Costs</v>
      </c>
      <c r="L1125" s="1" t="str">
        <v>0 - BM Port</v>
      </c>
      <c r="N1125" s="1" t="str">
        <v>0 - Port Assets</v>
      </c>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1" t="str">
        <v>0- Port Costs</v>
      </c>
      <c r="BT1125" s="1" t="str">
        <v>0- Port Value</v>
      </c>
      <c r="BU1125" s="8"/>
    </row>
    <row r="1126" spans="8:73" hidden="1" outlineLevel="1" x14ac:dyDescent="0.3">
      <c r="H1126" s="1" t="str">
        <v>0 - BM Costs</v>
      </c>
      <c r="L1126" s="1" t="str">
        <v>0 - BM Port</v>
      </c>
      <c r="N1126" s="1" t="str">
        <v>0 - Port Assets</v>
      </c>
      <c r="O1126" s="8"/>
      <c r="P1126" s="8"/>
      <c r="Q1126" s="8"/>
      <c r="R1126" s="8"/>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c r="AV1126" s="8"/>
      <c r="AW1126" s="8"/>
      <c r="AX1126" s="8"/>
      <c r="AY1126" s="8"/>
      <c r="AZ1126" s="8"/>
      <c r="BA1126" s="8"/>
      <c r="BB1126" s="8"/>
      <c r="BC1126" s="8"/>
      <c r="BD1126" s="8"/>
      <c r="BE1126" s="8"/>
      <c r="BF1126" s="8"/>
      <c r="BG1126" s="8"/>
      <c r="BH1126" s="8"/>
      <c r="BI1126" s="8"/>
      <c r="BJ1126" s="8"/>
      <c r="BK1126" s="8"/>
      <c r="BL1126" s="8"/>
      <c r="BM1126" s="8"/>
      <c r="BN1126" s="8"/>
      <c r="BO1126" s="8"/>
      <c r="BP1126" s="1" t="str">
        <v>0- Port Costs</v>
      </c>
      <c r="BT1126" s="1" t="str">
        <v>0- Port Value</v>
      </c>
      <c r="BU1126" s="8"/>
    </row>
    <row r="1127" spans="8:73" hidden="1" outlineLevel="1" x14ac:dyDescent="0.3">
      <c r="H1127" s="1" t="str">
        <v>0 - BM Costs</v>
      </c>
      <c r="L1127" s="1" t="str">
        <v>0 - BM Port</v>
      </c>
      <c r="N1127" s="1" t="str">
        <v>0 - Port Assets</v>
      </c>
      <c r="O1127" s="8"/>
      <c r="P1127" s="8"/>
      <c r="Q1127" s="8"/>
      <c r="R1127" s="8"/>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1" t="str">
        <v>0- Port Costs</v>
      </c>
      <c r="BT1127" s="1" t="str">
        <v>0- Port Value</v>
      </c>
      <c r="BU1127" s="8"/>
    </row>
    <row r="1128" spans="8:73" hidden="1" outlineLevel="1" x14ac:dyDescent="0.3">
      <c r="H1128" s="1" t="str">
        <v>0 - BM Costs</v>
      </c>
      <c r="L1128" s="1" t="str">
        <v>0 - BM Port</v>
      </c>
      <c r="N1128" s="1" t="str">
        <v>0 - Port Assets</v>
      </c>
      <c r="O1128" s="8"/>
      <c r="P1128" s="8"/>
      <c r="Q1128" s="8"/>
      <c r="R1128" s="8"/>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8"/>
      <c r="BF1128" s="8"/>
      <c r="BG1128" s="8"/>
      <c r="BH1128" s="8"/>
      <c r="BI1128" s="8"/>
      <c r="BJ1128" s="8"/>
      <c r="BK1128" s="8"/>
      <c r="BL1128" s="8"/>
      <c r="BM1128" s="8"/>
      <c r="BN1128" s="8"/>
      <c r="BO1128" s="8"/>
      <c r="BP1128" s="1" t="str">
        <v>0- Port Costs</v>
      </c>
      <c r="BT1128" s="1" t="str">
        <v>0- Port Value</v>
      </c>
      <c r="BU1128" s="8"/>
    </row>
    <row r="1129" spans="8:73" hidden="1" outlineLevel="1" x14ac:dyDescent="0.3">
      <c r="H1129" s="1" t="str">
        <v>0 - BM Costs</v>
      </c>
      <c r="L1129" s="1" t="str">
        <v>0 - BM Port</v>
      </c>
      <c r="N1129" s="1" t="str">
        <v>0 - Port Assets</v>
      </c>
      <c r="O1129" s="8"/>
      <c r="P1129" s="8"/>
      <c r="Q1129" s="8"/>
      <c r="R1129" s="8"/>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1" t="str">
        <v>0- Port Costs</v>
      </c>
      <c r="BT1129" s="1" t="str">
        <v>0- Port Value</v>
      </c>
      <c r="BU1129" s="8"/>
    </row>
    <row r="1130" spans="8:73" hidden="1" outlineLevel="1" x14ac:dyDescent="0.3">
      <c r="H1130" s="1" t="str">
        <v>0 - BM Costs</v>
      </c>
      <c r="L1130" s="1" t="str">
        <v>0 - BM Port</v>
      </c>
      <c r="N1130" s="1" t="str">
        <v>0 - Port Assets</v>
      </c>
      <c r="O1130" s="8"/>
      <c r="P1130" s="8"/>
      <c r="Q1130" s="8"/>
      <c r="R1130" s="8"/>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c r="BA1130" s="8"/>
      <c r="BB1130" s="8"/>
      <c r="BC1130" s="8"/>
      <c r="BD1130" s="8"/>
      <c r="BE1130" s="8"/>
      <c r="BF1130" s="8"/>
      <c r="BG1130" s="8"/>
      <c r="BH1130" s="8"/>
      <c r="BI1130" s="8"/>
      <c r="BJ1130" s="8"/>
      <c r="BK1130" s="8"/>
      <c r="BL1130" s="8"/>
      <c r="BM1130" s="8"/>
      <c r="BN1130" s="8"/>
      <c r="BO1130" s="8"/>
      <c r="BP1130" s="1" t="str">
        <v>0- Port Costs</v>
      </c>
      <c r="BT1130" s="1" t="str">
        <v>0- Port Value</v>
      </c>
      <c r="BU1130" s="8"/>
    </row>
    <row r="1131" spans="8:73" hidden="1" outlineLevel="1" x14ac:dyDescent="0.3">
      <c r="H1131" s="1" t="str">
        <v>0 - BM Costs</v>
      </c>
      <c r="L1131" s="1" t="str">
        <v>0 - BM Port</v>
      </c>
      <c r="N1131" s="1" t="str">
        <v>0 - Port Assets</v>
      </c>
      <c r="O1131" s="8"/>
      <c r="P1131" s="8"/>
      <c r="Q1131" s="8"/>
      <c r="R1131" s="8"/>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1" t="str">
        <v>0- Port Costs</v>
      </c>
      <c r="BT1131" s="1" t="str">
        <v>0- Port Value</v>
      </c>
      <c r="BU1131" s="8"/>
    </row>
    <row r="1132" spans="8:73" hidden="1" outlineLevel="1" x14ac:dyDescent="0.3">
      <c r="H1132" s="1" t="str">
        <v>0 - BM Costs</v>
      </c>
      <c r="L1132" s="1" t="str">
        <v>0 - BM Port</v>
      </c>
      <c r="N1132" s="1" t="str">
        <v>0 - Port Assets</v>
      </c>
      <c r="O1132" s="8"/>
      <c r="P1132" s="8"/>
      <c r="Q1132" s="8"/>
      <c r="R1132" s="8"/>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1" t="str">
        <v>0- Port Costs</v>
      </c>
      <c r="BT1132" s="1" t="str">
        <v>0- Port Value</v>
      </c>
      <c r="BU1132" s="8"/>
    </row>
    <row r="1133" spans="8:73" hidden="1" outlineLevel="1" x14ac:dyDescent="0.3">
      <c r="H1133" s="1" t="str">
        <v>0 - BM Costs</v>
      </c>
      <c r="L1133" s="1" t="str">
        <v>0 - BM Port</v>
      </c>
      <c r="N1133" s="1" t="str">
        <v>0 - Port Assets</v>
      </c>
      <c r="O1133" s="8"/>
      <c r="P1133" s="8"/>
      <c r="Q1133" s="8"/>
      <c r="R1133" s="8"/>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8"/>
      <c r="AR1133" s="8"/>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1" t="str">
        <v>0- Port Costs</v>
      </c>
      <c r="BT1133" s="1" t="str">
        <v>0- Port Value</v>
      </c>
      <c r="BU1133" s="8"/>
    </row>
    <row r="1134" spans="8:73" hidden="1" outlineLevel="1" x14ac:dyDescent="0.3">
      <c r="H1134" s="1" t="str">
        <v>0 - BM Costs</v>
      </c>
      <c r="L1134" s="1" t="str">
        <v>0 - BM Port</v>
      </c>
      <c r="N1134" s="1" t="str">
        <v>0 - Port Assets</v>
      </c>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1" t="str">
        <v>0- Port Costs</v>
      </c>
      <c r="BT1134" s="1" t="str">
        <v>0- Port Value</v>
      </c>
      <c r="BU1134" s="8"/>
    </row>
    <row r="1135" spans="8:73" hidden="1" outlineLevel="1" x14ac:dyDescent="0.3">
      <c r="H1135" s="1" t="str">
        <v>0 - BM Costs</v>
      </c>
      <c r="L1135" s="1" t="str">
        <v>0 - BM Port</v>
      </c>
      <c r="N1135" s="1" t="str">
        <v>0 - Port Assets</v>
      </c>
      <c r="O1135" s="8"/>
      <c r="P1135" s="8"/>
      <c r="Q1135" s="8"/>
      <c r="R1135" s="8"/>
      <c r="S1135" s="8"/>
      <c r="T1135" s="8"/>
      <c r="U1135" s="8"/>
      <c r="V1135" s="8"/>
      <c r="W1135" s="8"/>
      <c r="X1135" s="8"/>
      <c r="Y1135" s="8"/>
      <c r="Z1135" s="8"/>
      <c r="AA1135" s="8"/>
      <c r="AB1135" s="8"/>
      <c r="AC1135" s="8"/>
      <c r="AD1135" s="8"/>
      <c r="AE1135" s="8"/>
      <c r="AF1135" s="8"/>
      <c r="AG1135" s="8"/>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c r="BE1135" s="8"/>
      <c r="BF1135" s="8"/>
      <c r="BG1135" s="8"/>
      <c r="BH1135" s="8"/>
      <c r="BI1135" s="8"/>
      <c r="BJ1135" s="8"/>
      <c r="BK1135" s="8"/>
      <c r="BL1135" s="8"/>
      <c r="BM1135" s="8"/>
      <c r="BN1135" s="8"/>
      <c r="BO1135" s="8"/>
      <c r="BP1135" s="1" t="str">
        <v>0- Port Costs</v>
      </c>
      <c r="BT1135" s="1" t="str">
        <v>0- Port Value</v>
      </c>
      <c r="BU1135" s="8"/>
    </row>
    <row r="1136" spans="8:73" hidden="1" outlineLevel="1" x14ac:dyDescent="0.3">
      <c r="H1136" s="1" t="str">
        <v>0 - BM Costs</v>
      </c>
      <c r="L1136" s="1" t="str">
        <v>0 - BM Port</v>
      </c>
      <c r="N1136" s="1" t="str">
        <v>0 - Port Assets</v>
      </c>
      <c r="O1136" s="8"/>
      <c r="P1136" s="8"/>
      <c r="Q1136" s="8"/>
      <c r="R1136" s="8"/>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1" t="str">
        <v>0- Port Costs</v>
      </c>
      <c r="BT1136" s="1" t="str">
        <v>0- Port Value</v>
      </c>
      <c r="BU1136" s="8"/>
    </row>
    <row r="1137" spans="8:73" hidden="1" outlineLevel="1" x14ac:dyDescent="0.3">
      <c r="H1137" s="1" t="str">
        <v>0 - BM Costs</v>
      </c>
      <c r="L1137" s="1" t="str">
        <v>0 - BM Port</v>
      </c>
      <c r="N1137" s="1" t="str">
        <v>0 - Port Assets</v>
      </c>
      <c r="O1137" s="8"/>
      <c r="P1137" s="8"/>
      <c r="Q1137" s="8"/>
      <c r="R1137" s="8"/>
      <c r="S1137" s="8"/>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1" t="str">
        <v>0- Port Costs</v>
      </c>
      <c r="BT1137" s="1" t="str">
        <v>0- Port Value</v>
      </c>
      <c r="BU1137" s="8"/>
    </row>
    <row r="1138" spans="8:73" hidden="1" outlineLevel="1" x14ac:dyDescent="0.3">
      <c r="H1138" s="1" t="str">
        <v>0 - BM Costs</v>
      </c>
      <c r="L1138" s="1" t="str">
        <v>0 - BM Port</v>
      </c>
      <c r="N1138" s="1" t="str">
        <v>0 - Port Assets</v>
      </c>
      <c r="O1138" s="8"/>
      <c r="P1138" s="8"/>
      <c r="Q1138" s="8"/>
      <c r="R1138" s="8"/>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1" t="str">
        <v>0- Port Costs</v>
      </c>
      <c r="BT1138" s="1" t="str">
        <v>0- Port Value</v>
      </c>
      <c r="BU1138" s="8"/>
    </row>
    <row r="1139" spans="8:73" hidden="1" outlineLevel="1" x14ac:dyDescent="0.3">
      <c r="H1139" s="1" t="str">
        <v>0 - BM Costs</v>
      </c>
      <c r="L1139" s="1" t="str">
        <v>0 - BM Port</v>
      </c>
      <c r="N1139" s="1" t="str">
        <v>0 - Port Assets</v>
      </c>
      <c r="O1139" s="8"/>
      <c r="P1139" s="8"/>
      <c r="Q1139" s="8"/>
      <c r="R1139" s="8"/>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8"/>
      <c r="AV1139" s="8"/>
      <c r="AW1139" s="8"/>
      <c r="AX1139" s="8"/>
      <c r="AY1139" s="8"/>
      <c r="AZ1139" s="8"/>
      <c r="BA1139" s="8"/>
      <c r="BB1139" s="8"/>
      <c r="BC1139" s="8"/>
      <c r="BD1139" s="8"/>
      <c r="BE1139" s="8"/>
      <c r="BF1139" s="8"/>
      <c r="BG1139" s="8"/>
      <c r="BH1139" s="8"/>
      <c r="BI1139" s="8"/>
      <c r="BJ1139" s="8"/>
      <c r="BK1139" s="8"/>
      <c r="BL1139" s="8"/>
      <c r="BM1139" s="8"/>
      <c r="BN1139" s="8"/>
      <c r="BO1139" s="8"/>
      <c r="BP1139" s="1" t="str">
        <v>0- Port Costs</v>
      </c>
      <c r="BT1139" s="1" t="str">
        <v>0- Port Value</v>
      </c>
      <c r="BU1139" s="8"/>
    </row>
    <row r="1140" spans="8:73" hidden="1" outlineLevel="1" x14ac:dyDescent="0.3">
      <c r="H1140" s="1" t="str">
        <v>0 - BM Costs</v>
      </c>
      <c r="L1140" s="1" t="str">
        <v>0 - BM Port</v>
      </c>
      <c r="N1140" s="1" t="str">
        <v>0 - Port Assets</v>
      </c>
      <c r="O1140" s="8"/>
      <c r="P1140" s="8"/>
      <c r="Q1140" s="8"/>
      <c r="R1140" s="8"/>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1" t="str">
        <v>0- Port Costs</v>
      </c>
      <c r="BT1140" s="1" t="str">
        <v>0- Port Value</v>
      </c>
      <c r="BU1140" s="8"/>
    </row>
    <row r="1141" spans="8:73" hidden="1" outlineLevel="1" x14ac:dyDescent="0.3">
      <c r="H1141" s="1" t="str">
        <v>0 - BM Costs</v>
      </c>
      <c r="L1141" s="1" t="str">
        <v>0 - BM Port</v>
      </c>
      <c r="N1141" s="1" t="str">
        <v>0 - Port Assets</v>
      </c>
      <c r="O1141" s="8"/>
      <c r="P1141" s="8"/>
      <c r="Q1141" s="8"/>
      <c r="R1141" s="8"/>
      <c r="S1141" s="8"/>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1" t="str">
        <v>0- Port Costs</v>
      </c>
      <c r="BT1141" s="1" t="str">
        <v>0- Port Value</v>
      </c>
      <c r="BU1141" s="8"/>
    </row>
    <row r="1142" spans="8:73" hidden="1" outlineLevel="1" x14ac:dyDescent="0.3">
      <c r="H1142" s="1" t="str">
        <v>0 - BM Costs</v>
      </c>
      <c r="L1142" s="1" t="str">
        <v>0 - BM Port</v>
      </c>
      <c r="N1142" s="1" t="str">
        <v>0 - Port Assets</v>
      </c>
      <c r="O1142" s="8"/>
      <c r="P1142" s="8"/>
      <c r="Q1142" s="8"/>
      <c r="R1142" s="8"/>
      <c r="S1142" s="8"/>
      <c r="T1142" s="8"/>
      <c r="U1142" s="8"/>
      <c r="V1142" s="8"/>
      <c r="W1142" s="8"/>
      <c r="X1142" s="8"/>
      <c r="Y1142" s="8"/>
      <c r="Z1142" s="8"/>
      <c r="AA1142" s="8"/>
      <c r="AB1142" s="8"/>
      <c r="AC1142" s="8"/>
      <c r="AD1142" s="8"/>
      <c r="AE1142" s="8"/>
      <c r="AF1142" s="8"/>
      <c r="AG1142" s="8"/>
      <c r="AH1142" s="8"/>
      <c r="AI1142" s="8"/>
      <c r="AJ1142" s="8"/>
      <c r="AK1142" s="8"/>
      <c r="AL1142" s="8"/>
      <c r="AM1142" s="8"/>
      <c r="AN1142" s="8"/>
      <c r="AO1142" s="8"/>
      <c r="AP1142" s="8"/>
      <c r="AQ1142" s="8"/>
      <c r="AR1142" s="8"/>
      <c r="AS1142" s="8"/>
      <c r="AT1142" s="8"/>
      <c r="AU1142" s="8"/>
      <c r="AV1142" s="8"/>
      <c r="AW1142" s="8"/>
      <c r="AX1142" s="8"/>
      <c r="AY1142" s="8"/>
      <c r="AZ1142" s="8"/>
      <c r="BA1142" s="8"/>
      <c r="BB1142" s="8"/>
      <c r="BC1142" s="8"/>
      <c r="BD1142" s="8"/>
      <c r="BE1142" s="8"/>
      <c r="BF1142" s="8"/>
      <c r="BG1142" s="8"/>
      <c r="BH1142" s="8"/>
      <c r="BI1142" s="8"/>
      <c r="BJ1142" s="8"/>
      <c r="BK1142" s="8"/>
      <c r="BL1142" s="8"/>
      <c r="BM1142" s="8"/>
      <c r="BN1142" s="8"/>
      <c r="BO1142" s="8"/>
      <c r="BP1142" s="1" t="str">
        <v>0- Port Costs</v>
      </c>
      <c r="BT1142" s="1" t="str">
        <v>0- Port Value</v>
      </c>
      <c r="BU1142" s="8"/>
    </row>
    <row r="1143" spans="8:73" hidden="1" outlineLevel="1" x14ac:dyDescent="0.3">
      <c r="H1143" s="1" t="str">
        <v>0 - BM Costs</v>
      </c>
      <c r="L1143" s="1" t="str">
        <v>0 - BM Port</v>
      </c>
      <c r="N1143" s="1" t="str">
        <v>0 - Port Assets</v>
      </c>
      <c r="O1143" s="8"/>
      <c r="P1143" s="8"/>
      <c r="Q1143" s="8"/>
      <c r="R1143" s="8"/>
      <c r="S1143" s="8"/>
      <c r="T1143" s="8"/>
      <c r="U1143" s="8"/>
      <c r="V1143" s="8"/>
      <c r="W1143" s="8"/>
      <c r="X1143" s="8"/>
      <c r="Y1143" s="8"/>
      <c r="Z1143" s="8"/>
      <c r="AA1143" s="8"/>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8"/>
      <c r="BF1143" s="8"/>
      <c r="BG1143" s="8"/>
      <c r="BH1143" s="8"/>
      <c r="BI1143" s="8"/>
      <c r="BJ1143" s="8"/>
      <c r="BK1143" s="8"/>
      <c r="BL1143" s="8"/>
      <c r="BM1143" s="8"/>
      <c r="BN1143" s="8"/>
      <c r="BO1143" s="8"/>
      <c r="BP1143" s="1" t="str">
        <v>0- Port Costs</v>
      </c>
      <c r="BT1143" s="1" t="str">
        <v>0- Port Value</v>
      </c>
      <c r="BU1143" s="8"/>
    </row>
    <row r="1144" spans="8:73" hidden="1" outlineLevel="1" x14ac:dyDescent="0.3">
      <c r="H1144" s="1" t="str">
        <v>0 - BM Costs</v>
      </c>
      <c r="L1144" s="1" t="str">
        <v>0 - BM Port</v>
      </c>
      <c r="N1144" s="1" t="str">
        <v>0 - Port Assets</v>
      </c>
      <c r="O1144" s="8"/>
      <c r="P1144" s="8"/>
      <c r="Q1144" s="8"/>
      <c r="R1144" s="8"/>
      <c r="S1144" s="8"/>
      <c r="T1144" s="8"/>
      <c r="U1144" s="8"/>
      <c r="V1144" s="8"/>
      <c r="W1144" s="8"/>
      <c r="X1144" s="8"/>
      <c r="Y1144" s="8"/>
      <c r="Z1144" s="8"/>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8"/>
      <c r="BC1144" s="8"/>
      <c r="BD1144" s="8"/>
      <c r="BE1144" s="8"/>
      <c r="BF1144" s="8"/>
      <c r="BG1144" s="8"/>
      <c r="BH1144" s="8"/>
      <c r="BI1144" s="8"/>
      <c r="BJ1144" s="8"/>
      <c r="BK1144" s="8"/>
      <c r="BL1144" s="8"/>
      <c r="BM1144" s="8"/>
      <c r="BN1144" s="8"/>
      <c r="BO1144" s="8"/>
      <c r="BP1144" s="1" t="str">
        <v>0- Port Costs</v>
      </c>
      <c r="BT1144" s="1" t="str">
        <v>0- Port Value</v>
      </c>
      <c r="BU1144" s="8"/>
    </row>
    <row r="1145" spans="8:73" hidden="1" outlineLevel="1" x14ac:dyDescent="0.3">
      <c r="H1145" s="1" t="str">
        <v>0 - BM Costs</v>
      </c>
      <c r="L1145" s="1" t="str">
        <v>0 - BM Port</v>
      </c>
      <c r="N1145" s="1" t="str">
        <v>0 - Port Assets</v>
      </c>
      <c r="O1145" s="8"/>
      <c r="P1145" s="8"/>
      <c r="Q1145" s="8"/>
      <c r="R1145" s="8"/>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1" t="str">
        <v>0- Port Costs</v>
      </c>
      <c r="BT1145" s="1" t="str">
        <v>0- Port Value</v>
      </c>
      <c r="BU1145" s="8"/>
    </row>
    <row r="1146" spans="8:73" hidden="1" outlineLevel="1" x14ac:dyDescent="0.3">
      <c r="H1146" s="1" t="str">
        <v>0 - BM Costs</v>
      </c>
      <c r="L1146" s="1" t="str">
        <v>0 - BM Port</v>
      </c>
      <c r="N1146" s="1" t="str">
        <v>0 - Port Assets</v>
      </c>
      <c r="O1146" s="8"/>
      <c r="P1146" s="8"/>
      <c r="Q1146" s="8"/>
      <c r="R1146" s="8"/>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1" t="str">
        <v>0- Port Costs</v>
      </c>
      <c r="BT1146" s="1" t="str">
        <v>0- Port Value</v>
      </c>
      <c r="BU1146" s="8"/>
    </row>
    <row r="1147" spans="8:73" hidden="1" outlineLevel="1" x14ac:dyDescent="0.3">
      <c r="H1147" s="1" t="str">
        <v>0 - BM Costs</v>
      </c>
      <c r="L1147" s="1" t="str">
        <v>0 - BM Port</v>
      </c>
      <c r="N1147" s="1" t="str">
        <v>0 - Port Assets</v>
      </c>
      <c r="O1147" s="8"/>
      <c r="P1147" s="8"/>
      <c r="Q1147" s="8"/>
      <c r="R1147" s="8"/>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1" t="str">
        <v>0- Port Costs</v>
      </c>
      <c r="BT1147" s="1" t="str">
        <v>0- Port Value</v>
      </c>
      <c r="BU1147" s="8"/>
    </row>
    <row r="1148" spans="8:73" hidden="1" outlineLevel="1" x14ac:dyDescent="0.3">
      <c r="H1148" s="1" t="str">
        <v>0 - BM Costs</v>
      </c>
      <c r="L1148" s="1" t="str">
        <v>0 - BM Port</v>
      </c>
      <c r="N1148" s="1" t="str">
        <v>0 - Port Assets</v>
      </c>
      <c r="O1148" s="8"/>
      <c r="P1148" s="8"/>
      <c r="Q1148" s="8"/>
      <c r="R1148" s="8"/>
      <c r="S1148" s="8"/>
      <c r="T1148" s="8"/>
      <c r="U1148" s="8"/>
      <c r="V1148" s="8"/>
      <c r="W1148" s="8"/>
      <c r="X1148" s="8"/>
      <c r="Y1148" s="8"/>
      <c r="Z1148" s="8"/>
      <c r="AA1148" s="8"/>
      <c r="AB1148" s="8"/>
      <c r="AC1148" s="8"/>
      <c r="AD1148" s="8"/>
      <c r="AE1148" s="8"/>
      <c r="AF1148" s="8"/>
      <c r="AG1148" s="8"/>
      <c r="AH1148" s="8"/>
      <c r="AI1148" s="8"/>
      <c r="AJ1148" s="8"/>
      <c r="AK1148" s="8"/>
      <c r="AL1148" s="8"/>
      <c r="AM1148" s="8"/>
      <c r="AN1148" s="8"/>
      <c r="AO1148" s="8"/>
      <c r="AP1148" s="8"/>
      <c r="AQ1148" s="8"/>
      <c r="AR1148" s="8"/>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1" t="str">
        <v>0- Port Costs</v>
      </c>
      <c r="BT1148" s="1" t="str">
        <v>0- Port Value</v>
      </c>
      <c r="BU1148" s="8"/>
    </row>
    <row r="1149" spans="8:73" hidden="1" outlineLevel="1" x14ac:dyDescent="0.3">
      <c r="H1149" s="1" t="str">
        <v>0 - BM Costs</v>
      </c>
      <c r="L1149" s="1" t="str">
        <v>0 - BM Port</v>
      </c>
      <c r="N1149" s="1" t="str">
        <v>0 - Port Assets</v>
      </c>
      <c r="O1149" s="8"/>
      <c r="P1149" s="8"/>
      <c r="Q1149" s="8"/>
      <c r="R1149" s="8"/>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1" t="str">
        <v>0- Port Costs</v>
      </c>
      <c r="BT1149" s="1" t="str">
        <v>0- Port Value</v>
      </c>
      <c r="BU1149" s="8"/>
    </row>
    <row r="1150" spans="8:73" hidden="1" outlineLevel="1" x14ac:dyDescent="0.3">
      <c r="H1150" s="1" t="str">
        <v>0 - BM Costs</v>
      </c>
      <c r="L1150" s="1" t="str">
        <v>0 - BM Port</v>
      </c>
      <c r="N1150" s="1" t="str">
        <v>0 - Port Assets</v>
      </c>
      <c r="O1150" s="8"/>
      <c r="P1150" s="8"/>
      <c r="Q1150" s="8"/>
      <c r="R1150" s="8"/>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8"/>
      <c r="BF1150" s="8"/>
      <c r="BG1150" s="8"/>
      <c r="BH1150" s="8"/>
      <c r="BI1150" s="8"/>
      <c r="BJ1150" s="8"/>
      <c r="BK1150" s="8"/>
      <c r="BL1150" s="8"/>
      <c r="BM1150" s="8"/>
      <c r="BN1150" s="8"/>
      <c r="BO1150" s="8"/>
      <c r="BP1150" s="1" t="str">
        <v>0- Port Costs</v>
      </c>
      <c r="BT1150" s="1" t="str">
        <v>0- Port Value</v>
      </c>
      <c r="BU1150" s="8"/>
    </row>
    <row r="1151" spans="8:73" hidden="1" outlineLevel="1" x14ac:dyDescent="0.3">
      <c r="H1151" s="1" t="str">
        <v>0 - BM Costs</v>
      </c>
      <c r="L1151" s="1" t="str">
        <v>0 - BM Port</v>
      </c>
      <c r="N1151" s="1" t="str">
        <v>0 - Port Assets</v>
      </c>
      <c r="O1151" s="8"/>
      <c r="P1151" s="8"/>
      <c r="Q1151" s="8"/>
      <c r="R1151" s="8"/>
      <c r="S1151" s="8"/>
      <c r="T1151" s="8"/>
      <c r="U1151" s="8"/>
      <c r="V1151" s="8"/>
      <c r="W1151" s="8"/>
      <c r="X1151" s="8"/>
      <c r="Y1151" s="8"/>
      <c r="Z1151" s="8"/>
      <c r="AA1151" s="8"/>
      <c r="AB1151" s="8"/>
      <c r="AC1151" s="8"/>
      <c r="AD1151" s="8"/>
      <c r="AE1151" s="8"/>
      <c r="AF1151" s="8"/>
      <c r="AG1151" s="8"/>
      <c r="AH1151" s="8"/>
      <c r="AI1151" s="8"/>
      <c r="AJ1151" s="8"/>
      <c r="AK1151" s="8"/>
      <c r="AL1151" s="8"/>
      <c r="AM1151" s="8"/>
      <c r="AN1151" s="8"/>
      <c r="AO1151" s="8"/>
      <c r="AP1151" s="8"/>
      <c r="AQ1151" s="8"/>
      <c r="AR1151" s="8"/>
      <c r="AS1151" s="8"/>
      <c r="AT1151" s="8"/>
      <c r="AU1151" s="8"/>
      <c r="AV1151" s="8"/>
      <c r="AW1151" s="8"/>
      <c r="AX1151" s="8"/>
      <c r="AY1151" s="8"/>
      <c r="AZ1151" s="8"/>
      <c r="BA1151" s="8"/>
      <c r="BB1151" s="8"/>
      <c r="BC1151" s="8"/>
      <c r="BD1151" s="8"/>
      <c r="BE1151" s="8"/>
      <c r="BF1151" s="8"/>
      <c r="BG1151" s="8"/>
      <c r="BH1151" s="8"/>
      <c r="BI1151" s="8"/>
      <c r="BJ1151" s="8"/>
      <c r="BK1151" s="8"/>
      <c r="BL1151" s="8"/>
      <c r="BM1151" s="8"/>
      <c r="BN1151" s="8"/>
      <c r="BO1151" s="8"/>
      <c r="BP1151" s="1" t="str">
        <v>0- Port Costs</v>
      </c>
      <c r="BT1151" s="1" t="str">
        <v>0- Port Value</v>
      </c>
      <c r="BU1151" s="8"/>
    </row>
    <row r="1152" spans="8:73" hidden="1" outlineLevel="1" x14ac:dyDescent="0.3">
      <c r="H1152" s="1" t="str">
        <v>0 - BM Costs</v>
      </c>
      <c r="L1152" s="1" t="str">
        <v>0 - BM Port</v>
      </c>
      <c r="N1152" s="1" t="str">
        <v>0 - Port Assets</v>
      </c>
      <c r="O1152" s="8"/>
      <c r="P1152" s="8"/>
      <c r="Q1152" s="8"/>
      <c r="R1152" s="8"/>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1" t="str">
        <v>0- Port Costs</v>
      </c>
      <c r="BT1152" s="1" t="str">
        <v>0- Port Value</v>
      </c>
      <c r="BU1152" s="8"/>
    </row>
    <row r="1153" spans="8:73" hidden="1" outlineLevel="1" x14ac:dyDescent="0.3">
      <c r="H1153" s="1" t="str">
        <v>0 - BM Costs</v>
      </c>
      <c r="L1153" s="1" t="str">
        <v>0 - BM Port</v>
      </c>
      <c r="N1153" s="1" t="str">
        <v>0 - Port Assets</v>
      </c>
      <c r="O1153" s="8"/>
      <c r="P1153" s="8"/>
      <c r="Q1153" s="8"/>
      <c r="R1153" s="8"/>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8"/>
      <c r="AR1153" s="8"/>
      <c r="AS1153" s="8"/>
      <c r="AT1153" s="8"/>
      <c r="AU1153" s="8"/>
      <c r="AV1153" s="8"/>
      <c r="AW1153" s="8"/>
      <c r="AX1153" s="8"/>
      <c r="AY1153" s="8"/>
      <c r="AZ1153" s="8"/>
      <c r="BA1153" s="8"/>
      <c r="BB1153" s="8"/>
      <c r="BC1153" s="8"/>
      <c r="BD1153" s="8"/>
      <c r="BE1153" s="8"/>
      <c r="BF1153" s="8"/>
      <c r="BG1153" s="8"/>
      <c r="BH1153" s="8"/>
      <c r="BI1153" s="8"/>
      <c r="BJ1153" s="8"/>
      <c r="BK1153" s="8"/>
      <c r="BL1153" s="8"/>
      <c r="BM1153" s="8"/>
      <c r="BN1153" s="8"/>
      <c r="BO1153" s="8"/>
      <c r="BP1153" s="1" t="str">
        <v>0- Port Costs</v>
      </c>
      <c r="BT1153" s="1" t="str">
        <v>0- Port Value</v>
      </c>
      <c r="BU1153" s="8"/>
    </row>
    <row r="1154" spans="8:73" hidden="1" outlineLevel="1" x14ac:dyDescent="0.3">
      <c r="H1154" s="1" t="str">
        <v>0 - BM Costs</v>
      </c>
      <c r="L1154" s="1" t="str">
        <v>0 - BM Port</v>
      </c>
      <c r="N1154" s="1" t="str">
        <v>0 - Port Assets</v>
      </c>
      <c r="O1154" s="8"/>
      <c r="P1154" s="8"/>
      <c r="Q1154" s="8"/>
      <c r="R1154" s="8"/>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1" t="str">
        <v>0- Port Costs</v>
      </c>
      <c r="BT1154" s="1" t="str">
        <v>0- Port Value</v>
      </c>
      <c r="BU1154" s="8"/>
    </row>
    <row r="1155" spans="8:73" hidden="1" outlineLevel="1" x14ac:dyDescent="0.3">
      <c r="H1155" s="1" t="str">
        <v>0 - BM Costs</v>
      </c>
      <c r="L1155" s="1" t="str">
        <v>0 - BM Port</v>
      </c>
      <c r="N1155" s="1" t="str">
        <v>0 - Port Assets</v>
      </c>
      <c r="O1155" s="8"/>
      <c r="P1155" s="8"/>
      <c r="Q1155" s="8"/>
      <c r="R1155" s="8"/>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1" t="str">
        <v>0- Port Costs</v>
      </c>
      <c r="BT1155" s="1" t="str">
        <v>0- Port Value</v>
      </c>
      <c r="BU1155" s="8"/>
    </row>
    <row r="1156" spans="8:73" hidden="1" outlineLevel="1" x14ac:dyDescent="0.3">
      <c r="H1156" s="1" t="str">
        <v>0 - BM Costs</v>
      </c>
      <c r="L1156" s="1" t="str">
        <v>0 - BM Port</v>
      </c>
      <c r="N1156" s="1" t="str">
        <v>0 - Port Assets</v>
      </c>
      <c r="O1156" s="8"/>
      <c r="P1156" s="8"/>
      <c r="Q1156" s="8"/>
      <c r="R1156" s="8"/>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1" t="str">
        <v>0- Port Costs</v>
      </c>
      <c r="BT1156" s="1" t="str">
        <v>0- Port Value</v>
      </c>
      <c r="BU1156" s="8"/>
    </row>
    <row r="1157" spans="8:73" hidden="1" outlineLevel="1" x14ac:dyDescent="0.3">
      <c r="H1157" s="1" t="str">
        <v>0 - BM Costs</v>
      </c>
      <c r="L1157" s="1" t="str">
        <v>0 - BM Port</v>
      </c>
      <c r="N1157" s="1" t="str">
        <v>0 - Port Assets</v>
      </c>
      <c r="O1157" s="8"/>
      <c r="P1157" s="8"/>
      <c r="Q1157" s="8"/>
      <c r="R1157" s="8"/>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1" t="str">
        <v>0- Port Costs</v>
      </c>
      <c r="BT1157" s="1" t="str">
        <v>0- Port Value</v>
      </c>
      <c r="BU1157" s="8"/>
    </row>
    <row r="1158" spans="8:73" hidden="1" outlineLevel="1" x14ac:dyDescent="0.3">
      <c r="H1158" s="1" t="str">
        <v>0 - BM Costs</v>
      </c>
      <c r="L1158" s="1" t="str">
        <v>0 - BM Port</v>
      </c>
      <c r="N1158" s="1" t="str">
        <v>0 - Port Assets</v>
      </c>
      <c r="O1158" s="8"/>
      <c r="P1158" s="8"/>
      <c r="Q1158" s="8"/>
      <c r="R1158" s="8"/>
      <c r="S1158" s="8"/>
      <c r="T1158" s="8"/>
      <c r="U1158" s="8"/>
      <c r="V1158" s="8"/>
      <c r="W1158" s="8"/>
      <c r="X1158" s="8"/>
      <c r="Y1158" s="8"/>
      <c r="Z1158" s="8"/>
      <c r="AA1158" s="8"/>
      <c r="AB1158" s="8"/>
      <c r="AC1158" s="8"/>
      <c r="AD1158" s="8"/>
      <c r="AE1158" s="8"/>
      <c r="AF1158" s="8"/>
      <c r="AG1158" s="8"/>
      <c r="AH1158" s="8"/>
      <c r="AI1158" s="8"/>
      <c r="AJ1158" s="8"/>
      <c r="AK1158" s="8"/>
      <c r="AL1158" s="8"/>
      <c r="AM1158" s="8"/>
      <c r="AN1158" s="8"/>
      <c r="AO1158" s="8"/>
      <c r="AP1158" s="8"/>
      <c r="AQ1158" s="8"/>
      <c r="AR1158" s="8"/>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1" t="str">
        <v>0- Port Costs</v>
      </c>
      <c r="BT1158" s="1" t="str">
        <v>0- Port Value</v>
      </c>
      <c r="BU1158" s="8"/>
    </row>
    <row r="1159" spans="8:73" hidden="1" outlineLevel="1" x14ac:dyDescent="0.3">
      <c r="H1159" s="1" t="str">
        <v>0 - BM Costs</v>
      </c>
      <c r="L1159" s="1" t="str">
        <v>0 - BM Port</v>
      </c>
      <c r="N1159" s="1" t="str">
        <v>0 - Port Assets</v>
      </c>
      <c r="O1159" s="8"/>
      <c r="P1159" s="8"/>
      <c r="Q1159" s="8"/>
      <c r="R1159" s="8"/>
      <c r="S1159" s="8"/>
      <c r="T1159" s="8"/>
      <c r="U1159" s="8"/>
      <c r="V1159" s="8"/>
      <c r="W1159" s="8"/>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8"/>
      <c r="BB1159" s="8"/>
      <c r="BC1159" s="8"/>
      <c r="BD1159" s="8"/>
      <c r="BE1159" s="8"/>
      <c r="BF1159" s="8"/>
      <c r="BG1159" s="8"/>
      <c r="BH1159" s="8"/>
      <c r="BI1159" s="8"/>
      <c r="BJ1159" s="8"/>
      <c r="BK1159" s="8"/>
      <c r="BL1159" s="8"/>
      <c r="BM1159" s="8"/>
      <c r="BN1159" s="8"/>
      <c r="BO1159" s="8"/>
      <c r="BP1159" s="1" t="str">
        <v>0- Port Costs</v>
      </c>
      <c r="BT1159" s="1" t="str">
        <v>0- Port Value</v>
      </c>
      <c r="BU1159" s="8"/>
    </row>
    <row r="1160" spans="8:73" hidden="1" outlineLevel="1" x14ac:dyDescent="0.3">
      <c r="H1160" s="1" t="str">
        <v>0 - BM Costs</v>
      </c>
      <c r="L1160" s="1" t="str">
        <v>0 - BM Port</v>
      </c>
      <c r="N1160" s="1" t="str">
        <v>0 - Port Assets</v>
      </c>
      <c r="O1160" s="8"/>
      <c r="P1160" s="8"/>
      <c r="Q1160" s="8"/>
      <c r="R1160" s="8"/>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1" t="str">
        <v>0- Port Costs</v>
      </c>
      <c r="BT1160" s="1" t="str">
        <v>0- Port Value</v>
      </c>
      <c r="BU1160" s="8"/>
    </row>
    <row r="1161" spans="8:73" hidden="1" outlineLevel="1" x14ac:dyDescent="0.3">
      <c r="H1161" s="1" t="str">
        <v>0 - BM Costs</v>
      </c>
      <c r="L1161" s="1" t="str">
        <v>0 - BM Port</v>
      </c>
      <c r="N1161" s="1" t="str">
        <v>0 - Port Assets</v>
      </c>
      <c r="O1161" s="8"/>
      <c r="P1161" s="8"/>
      <c r="Q1161" s="8"/>
      <c r="R1161" s="8"/>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1" t="str">
        <v>0- Port Costs</v>
      </c>
      <c r="BT1161" s="1" t="str">
        <v>0- Port Value</v>
      </c>
      <c r="BU1161" s="8"/>
    </row>
    <row r="1162" spans="8:73" hidden="1" outlineLevel="1" x14ac:dyDescent="0.3">
      <c r="H1162" s="1" t="str">
        <v>0 - BM Costs</v>
      </c>
      <c r="L1162" s="1" t="str">
        <v>0 - BM Port</v>
      </c>
      <c r="N1162" s="1" t="str">
        <v>0 - Port Assets</v>
      </c>
      <c r="O1162" s="8"/>
      <c r="P1162" s="8"/>
      <c r="Q1162" s="8"/>
      <c r="R1162" s="8"/>
      <c r="S1162" s="8"/>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1" t="str">
        <v>0- Port Costs</v>
      </c>
      <c r="BT1162" s="1" t="str">
        <v>0- Port Value</v>
      </c>
      <c r="BU1162" s="8"/>
    </row>
    <row r="1163" spans="8:73" hidden="1" outlineLevel="1" x14ac:dyDescent="0.3">
      <c r="H1163" s="1" t="str">
        <v>0 - BM Costs</v>
      </c>
      <c r="L1163" s="1" t="str">
        <v>0 - BM Port</v>
      </c>
      <c r="N1163" s="1" t="str">
        <v>0 - Port Assets</v>
      </c>
      <c r="O1163" s="8"/>
      <c r="P1163" s="8"/>
      <c r="Q1163" s="8"/>
      <c r="R1163" s="8"/>
      <c r="S1163" s="8"/>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1" t="str">
        <v>0- Port Costs</v>
      </c>
      <c r="BT1163" s="1" t="str">
        <v>0- Port Value</v>
      </c>
      <c r="BU1163" s="8"/>
    </row>
    <row r="1164" spans="8:73" hidden="1" outlineLevel="1" x14ac:dyDescent="0.3">
      <c r="H1164" s="1" t="str">
        <v>0 - BM Costs</v>
      </c>
      <c r="L1164" s="1" t="str">
        <v>0 - BM Port</v>
      </c>
      <c r="N1164" s="1" t="str">
        <v>0 - Port Assets</v>
      </c>
      <c r="O1164" s="8"/>
      <c r="P1164" s="8"/>
      <c r="Q1164" s="8"/>
      <c r="R1164" s="8"/>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1" t="str">
        <v>0- Port Costs</v>
      </c>
      <c r="BT1164" s="1" t="str">
        <v>0- Port Value</v>
      </c>
      <c r="BU1164" s="8"/>
    </row>
    <row r="1165" spans="8:73" hidden="1" outlineLevel="1" x14ac:dyDescent="0.3">
      <c r="H1165" s="1" t="str">
        <v>0 - BM Costs</v>
      </c>
      <c r="L1165" s="1" t="str">
        <v>0 - BM Port</v>
      </c>
      <c r="N1165" s="1" t="str">
        <v>0 - Port Assets</v>
      </c>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1" t="str">
        <v>0- Port Costs</v>
      </c>
      <c r="BT1165" s="1" t="str">
        <v>0- Port Value</v>
      </c>
      <c r="BU1165" s="8"/>
    </row>
    <row r="1166" spans="8:73" hidden="1" outlineLevel="1" x14ac:dyDescent="0.3">
      <c r="H1166" s="1" t="str">
        <v>0 - BM Costs</v>
      </c>
      <c r="L1166" s="1" t="str">
        <v>0 - BM Port</v>
      </c>
      <c r="N1166" s="1" t="str">
        <v>0 - Port Assets</v>
      </c>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1" t="str">
        <v>0- Port Costs</v>
      </c>
      <c r="BT1166" s="1" t="str">
        <v>0- Port Value</v>
      </c>
      <c r="BU1166" s="8"/>
    </row>
    <row r="1167" spans="8:73" hidden="1" outlineLevel="1" x14ac:dyDescent="0.3">
      <c r="H1167" s="1" t="str">
        <v>0 - BM Costs</v>
      </c>
      <c r="L1167" s="1" t="str">
        <v>0 - BM Port</v>
      </c>
      <c r="N1167" s="1" t="str">
        <v>0 - Port Assets</v>
      </c>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1" t="str">
        <v>0- Port Costs</v>
      </c>
      <c r="BT1167" s="1" t="str">
        <v>0- Port Value</v>
      </c>
      <c r="BU1167" s="8"/>
    </row>
    <row r="1168" spans="8:73" hidden="1" outlineLevel="1" x14ac:dyDescent="0.3">
      <c r="H1168" s="1" t="str">
        <v>0 - BM Costs</v>
      </c>
      <c r="L1168" s="1" t="str">
        <v>0 - BM Port</v>
      </c>
      <c r="N1168" s="1" t="str">
        <v>0 - Port Assets</v>
      </c>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1" t="str">
        <v>0- Port Costs</v>
      </c>
      <c r="BT1168" s="1" t="str">
        <v>0- Port Value</v>
      </c>
      <c r="BU1168" s="8"/>
    </row>
    <row r="1169" spans="8:73" hidden="1" outlineLevel="1" x14ac:dyDescent="0.3">
      <c r="H1169" s="1" t="str">
        <v>0 - BM Costs</v>
      </c>
      <c r="L1169" s="1" t="str">
        <v>0 - BM Port</v>
      </c>
      <c r="N1169" s="1" t="str">
        <v>0 - Port Assets</v>
      </c>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1" t="str">
        <v>0- Port Costs</v>
      </c>
      <c r="BT1169" s="1" t="str">
        <v>0- Port Value</v>
      </c>
      <c r="BU1169" s="8"/>
    </row>
    <row r="1170" spans="8:73" hidden="1" outlineLevel="1" x14ac:dyDescent="0.3">
      <c r="H1170" s="1" t="str">
        <v>0 - BM Costs</v>
      </c>
      <c r="L1170" s="1" t="str">
        <v>0 - BM Port</v>
      </c>
      <c r="N1170" s="1" t="str">
        <v>0 - Port Assets</v>
      </c>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1" t="str">
        <v>0- Port Costs</v>
      </c>
      <c r="BT1170" s="1" t="str">
        <v>0- Port Value</v>
      </c>
      <c r="BU1170" s="8"/>
    </row>
    <row r="1171" spans="8:73" hidden="1" outlineLevel="1" x14ac:dyDescent="0.3">
      <c r="H1171" s="1" t="str">
        <v>0 - BM Costs</v>
      </c>
      <c r="L1171" s="1" t="str">
        <v>0 - BM Port</v>
      </c>
      <c r="N1171" s="1" t="str">
        <v>0 - Port Assets</v>
      </c>
      <c r="O1171" s="8"/>
      <c r="P1171" s="8"/>
      <c r="Q1171" s="8"/>
      <c r="R1171" s="8"/>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1" t="str">
        <v>0- Port Costs</v>
      </c>
      <c r="BT1171" s="1" t="str">
        <v>0- Port Value</v>
      </c>
      <c r="BU1171" s="8"/>
    </row>
    <row r="1172" spans="8:73" hidden="1" outlineLevel="1" x14ac:dyDescent="0.3">
      <c r="H1172" s="1" t="str">
        <v>0 - BM Costs</v>
      </c>
      <c r="L1172" s="1" t="str">
        <v>0 - BM Port</v>
      </c>
      <c r="N1172" s="1" t="str">
        <v>0 - Port Assets</v>
      </c>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1" t="str">
        <v>0- Port Costs</v>
      </c>
      <c r="BT1172" s="1" t="str">
        <v>0- Port Value</v>
      </c>
      <c r="BU1172" s="8"/>
    </row>
    <row r="1173" spans="8:73" hidden="1" outlineLevel="1" x14ac:dyDescent="0.3">
      <c r="H1173" s="1" t="str">
        <v>0 - BM Costs</v>
      </c>
      <c r="L1173" s="1" t="str">
        <v>0 - BM Port</v>
      </c>
      <c r="N1173" s="1" t="str">
        <v>0 - Port Assets</v>
      </c>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1" t="str">
        <v>0- Port Costs</v>
      </c>
      <c r="BT1173" s="1" t="str">
        <v>0- Port Value</v>
      </c>
      <c r="BU1173" s="8"/>
    </row>
    <row r="1174" spans="8:73" hidden="1" outlineLevel="1" x14ac:dyDescent="0.3">
      <c r="H1174" s="1" t="str">
        <v>0 - BM Costs</v>
      </c>
      <c r="L1174" s="1" t="str">
        <v>0 - BM Port</v>
      </c>
      <c r="N1174" s="1" t="str">
        <v>0 - Port Assets</v>
      </c>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1" t="str">
        <v>0- Port Costs</v>
      </c>
      <c r="BT1174" s="1" t="str">
        <v>0- Port Value</v>
      </c>
      <c r="BU1174" s="8"/>
    </row>
    <row r="1175" spans="8:73" hidden="1" outlineLevel="1" x14ac:dyDescent="0.3">
      <c r="H1175" s="1" t="str">
        <v>0 - BM Costs</v>
      </c>
      <c r="L1175" s="1" t="str">
        <v>0 - BM Port</v>
      </c>
      <c r="N1175" s="1" t="str">
        <v>0 - Port Assets</v>
      </c>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1" t="str">
        <v>0- Port Costs</v>
      </c>
      <c r="BT1175" s="1" t="str">
        <v>0- Port Value</v>
      </c>
      <c r="BU1175" s="8"/>
    </row>
    <row r="1176" spans="8:73" hidden="1" outlineLevel="1" x14ac:dyDescent="0.3">
      <c r="H1176" s="1" t="str">
        <v>0 - BM Costs</v>
      </c>
      <c r="L1176" s="1" t="str">
        <v>0 - BM Port</v>
      </c>
      <c r="N1176" s="1" t="str">
        <v>0 - Port Assets</v>
      </c>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1" t="str">
        <v>0- Port Costs</v>
      </c>
      <c r="BT1176" s="1" t="str">
        <v>0- Port Value</v>
      </c>
      <c r="BU1176" s="8"/>
    </row>
    <row r="1177" spans="8:73" hidden="1" outlineLevel="1" x14ac:dyDescent="0.3">
      <c r="H1177" s="1" t="str">
        <v>0 - BM Costs</v>
      </c>
      <c r="L1177" s="1" t="str">
        <v>0 - BM Port</v>
      </c>
      <c r="N1177" s="1" t="str">
        <v>0 - Port Assets</v>
      </c>
      <c r="O1177" s="8"/>
      <c r="P1177" s="8"/>
      <c r="Q1177" s="8"/>
      <c r="R1177" s="8"/>
      <c r="S1177" s="8"/>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1" t="str">
        <v>0- Port Costs</v>
      </c>
      <c r="BT1177" s="1" t="str">
        <v>0- Port Value</v>
      </c>
      <c r="BU1177" s="8"/>
    </row>
    <row r="1178" spans="8:73" hidden="1" outlineLevel="1" x14ac:dyDescent="0.3">
      <c r="H1178" s="1" t="str">
        <v>0 - BM Costs</v>
      </c>
      <c r="L1178" s="1" t="str">
        <v>0 - BM Port</v>
      </c>
      <c r="N1178" s="1" t="str">
        <v>0 - Port Assets</v>
      </c>
      <c r="O1178" s="8"/>
      <c r="P1178" s="8"/>
      <c r="Q1178" s="8"/>
      <c r="R1178" s="8"/>
      <c r="S1178" s="8"/>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8"/>
      <c r="BF1178" s="8"/>
      <c r="BG1178" s="8"/>
      <c r="BH1178" s="8"/>
      <c r="BI1178" s="8"/>
      <c r="BJ1178" s="8"/>
      <c r="BK1178" s="8"/>
      <c r="BL1178" s="8"/>
      <c r="BM1178" s="8"/>
      <c r="BN1178" s="8"/>
      <c r="BO1178" s="8"/>
      <c r="BP1178" s="1" t="str">
        <v>0- Port Costs</v>
      </c>
      <c r="BT1178" s="1" t="str">
        <v>0- Port Value</v>
      </c>
      <c r="BU1178" s="8"/>
    </row>
    <row r="1179" spans="8:73" hidden="1" outlineLevel="1" x14ac:dyDescent="0.3">
      <c r="H1179" s="1" t="str">
        <v>0 - BM Costs</v>
      </c>
      <c r="L1179" s="1" t="str">
        <v>0 - BM Port</v>
      </c>
      <c r="N1179" s="1" t="str">
        <v>0 - Port Assets</v>
      </c>
      <c r="O1179" s="8"/>
      <c r="P1179" s="8"/>
      <c r="Q1179" s="8"/>
      <c r="R1179" s="8"/>
      <c r="S1179" s="8"/>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8"/>
      <c r="BC1179" s="8"/>
      <c r="BD1179" s="8"/>
      <c r="BE1179" s="8"/>
      <c r="BF1179" s="8"/>
      <c r="BG1179" s="8"/>
      <c r="BH1179" s="8"/>
      <c r="BI1179" s="8"/>
      <c r="BJ1179" s="8"/>
      <c r="BK1179" s="8"/>
      <c r="BL1179" s="8"/>
      <c r="BM1179" s="8"/>
      <c r="BN1179" s="8"/>
      <c r="BO1179" s="8"/>
      <c r="BP1179" s="1" t="str">
        <v>0- Port Costs</v>
      </c>
      <c r="BT1179" s="1" t="str">
        <v>0- Port Value</v>
      </c>
      <c r="BU1179" s="8"/>
    </row>
    <row r="1180" spans="8:73" hidden="1" outlineLevel="1" x14ac:dyDescent="0.3">
      <c r="H1180" s="1" t="str">
        <v>0 - BM Costs</v>
      </c>
      <c r="L1180" s="1" t="str">
        <v>0 - BM Port</v>
      </c>
      <c r="N1180" s="1" t="str">
        <v>0 - Port Assets</v>
      </c>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8"/>
      <c r="BC1180" s="8"/>
      <c r="BD1180" s="8"/>
      <c r="BE1180" s="8"/>
      <c r="BF1180" s="8"/>
      <c r="BG1180" s="8"/>
      <c r="BH1180" s="8"/>
      <c r="BI1180" s="8"/>
      <c r="BJ1180" s="8"/>
      <c r="BK1180" s="8"/>
      <c r="BL1180" s="8"/>
      <c r="BM1180" s="8"/>
      <c r="BN1180" s="8"/>
      <c r="BO1180" s="8"/>
      <c r="BP1180" s="1" t="str">
        <v>0- Port Costs</v>
      </c>
      <c r="BT1180" s="1" t="str">
        <v>0- Port Value</v>
      </c>
      <c r="BU1180" s="8"/>
    </row>
    <row r="1181" spans="8:73" hidden="1" outlineLevel="1" x14ac:dyDescent="0.3">
      <c r="H1181" s="1" t="str">
        <v>0 - BM Costs</v>
      </c>
      <c r="L1181" s="1" t="str">
        <v>0 - BM Port</v>
      </c>
      <c r="N1181" s="1" t="str">
        <v>0 - Port Assets</v>
      </c>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1" t="str">
        <v>0- Port Costs</v>
      </c>
      <c r="BT1181" s="1" t="str">
        <v>0- Port Value</v>
      </c>
      <c r="BU1181" s="8"/>
    </row>
    <row r="1182" spans="8:73" hidden="1" outlineLevel="1" x14ac:dyDescent="0.3">
      <c r="H1182" s="1" t="str">
        <v>0 - BM Costs</v>
      </c>
      <c r="L1182" s="1" t="str">
        <v>0 - BM Port</v>
      </c>
      <c r="N1182" s="1" t="str">
        <v>0 - Port Assets</v>
      </c>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8"/>
      <c r="BC1182" s="8"/>
      <c r="BD1182" s="8"/>
      <c r="BE1182" s="8"/>
      <c r="BF1182" s="8"/>
      <c r="BG1182" s="8"/>
      <c r="BH1182" s="8"/>
      <c r="BI1182" s="8"/>
      <c r="BJ1182" s="8"/>
      <c r="BK1182" s="8"/>
      <c r="BL1182" s="8"/>
      <c r="BM1182" s="8"/>
      <c r="BN1182" s="8"/>
      <c r="BO1182" s="8"/>
      <c r="BP1182" s="1" t="str">
        <v>0- Port Costs</v>
      </c>
      <c r="BT1182" s="1" t="str">
        <v>0- Port Value</v>
      </c>
      <c r="BU1182" s="8"/>
    </row>
    <row r="1183" spans="8:73" hidden="1" outlineLevel="1" x14ac:dyDescent="0.3">
      <c r="H1183" s="1" t="str">
        <v>0 - BM Costs</v>
      </c>
      <c r="L1183" s="1" t="str">
        <v>0 - BM Port</v>
      </c>
      <c r="N1183" s="1" t="str">
        <v>0 - Port Assets</v>
      </c>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1" t="str">
        <v>0- Port Costs</v>
      </c>
      <c r="BT1183" s="1" t="str">
        <v>0- Port Value</v>
      </c>
      <c r="BU1183" s="8"/>
    </row>
    <row r="1184" spans="8:73" hidden="1" outlineLevel="1" x14ac:dyDescent="0.3">
      <c r="H1184" s="1" t="str">
        <v>0 - BM Costs</v>
      </c>
      <c r="L1184" s="1" t="str">
        <v>0 - BM Port</v>
      </c>
      <c r="N1184" s="1" t="str">
        <v>0 - Port Assets</v>
      </c>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1" t="str">
        <v>0- Port Costs</v>
      </c>
      <c r="BT1184" s="1" t="str">
        <v>0- Port Value</v>
      </c>
      <c r="BU1184" s="8"/>
    </row>
    <row r="1185" spans="8:73" hidden="1" outlineLevel="1" x14ac:dyDescent="0.3">
      <c r="H1185" s="1" t="str">
        <v>0 - BM Costs</v>
      </c>
      <c r="L1185" s="1" t="str">
        <v>0 - BM Port</v>
      </c>
      <c r="N1185" s="1" t="str">
        <v>0 - Port Assets</v>
      </c>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1" t="str">
        <v>0- Port Costs</v>
      </c>
      <c r="BT1185" s="1" t="str">
        <v>0- Port Value</v>
      </c>
      <c r="BU1185" s="8"/>
    </row>
    <row r="1186" spans="8:73" hidden="1" outlineLevel="1" x14ac:dyDescent="0.3">
      <c r="H1186" s="1" t="str">
        <v>0 - BM Costs</v>
      </c>
      <c r="L1186" s="1" t="str">
        <v>0 - BM Port</v>
      </c>
      <c r="N1186" s="1" t="str">
        <v>0 - Port Assets</v>
      </c>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8"/>
      <c r="BC1186" s="8"/>
      <c r="BD1186" s="8"/>
      <c r="BE1186" s="8"/>
      <c r="BF1186" s="8"/>
      <c r="BG1186" s="8"/>
      <c r="BH1186" s="8"/>
      <c r="BI1186" s="8"/>
      <c r="BJ1186" s="8"/>
      <c r="BK1186" s="8"/>
      <c r="BL1186" s="8"/>
      <c r="BM1186" s="8"/>
      <c r="BN1186" s="8"/>
      <c r="BO1186" s="8"/>
      <c r="BP1186" s="1" t="str">
        <v>0- Port Costs</v>
      </c>
      <c r="BT1186" s="1" t="str">
        <v>0- Port Value</v>
      </c>
      <c r="BU1186" s="8"/>
    </row>
    <row r="1187" spans="8:73" hidden="1" outlineLevel="1" x14ac:dyDescent="0.3">
      <c r="H1187" s="1" t="str">
        <v>0 - BM Costs</v>
      </c>
      <c r="L1187" s="1" t="str">
        <v>0 - BM Port</v>
      </c>
      <c r="N1187" s="1" t="str">
        <v>0 - Port Assets</v>
      </c>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c r="BD1187" s="8"/>
      <c r="BE1187" s="8"/>
      <c r="BF1187" s="8"/>
      <c r="BG1187" s="8"/>
      <c r="BH1187" s="8"/>
      <c r="BI1187" s="8"/>
      <c r="BJ1187" s="8"/>
      <c r="BK1187" s="8"/>
      <c r="BL1187" s="8"/>
      <c r="BM1187" s="8"/>
      <c r="BN1187" s="8"/>
      <c r="BO1187" s="8"/>
      <c r="BP1187" s="1" t="str">
        <v>0- Port Costs</v>
      </c>
      <c r="BT1187" s="1" t="str">
        <v>0- Port Value</v>
      </c>
      <c r="BU1187" s="8"/>
    </row>
    <row r="1188" spans="8:73" hidden="1" outlineLevel="1" x14ac:dyDescent="0.3">
      <c r="H1188" s="1" t="str">
        <v>0 - BM Costs</v>
      </c>
      <c r="L1188" s="1" t="str">
        <v>0 - BM Port</v>
      </c>
      <c r="N1188" s="1" t="str">
        <v>0 - Port Assets</v>
      </c>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8"/>
      <c r="BC1188" s="8"/>
      <c r="BD1188" s="8"/>
      <c r="BE1188" s="8"/>
      <c r="BF1188" s="8"/>
      <c r="BG1188" s="8"/>
      <c r="BH1188" s="8"/>
      <c r="BI1188" s="8"/>
      <c r="BJ1188" s="8"/>
      <c r="BK1188" s="8"/>
      <c r="BL1188" s="8"/>
      <c r="BM1188" s="8"/>
      <c r="BN1188" s="8"/>
      <c r="BO1188" s="8"/>
      <c r="BP1188" s="1" t="str">
        <v>0- Port Costs</v>
      </c>
      <c r="BT1188" s="1" t="str">
        <v>0- Port Value</v>
      </c>
      <c r="BU1188" s="8"/>
    </row>
    <row r="1189" spans="8:73" hidden="1" outlineLevel="1" x14ac:dyDescent="0.3">
      <c r="H1189" s="1" t="str">
        <v>0 - BM Costs</v>
      </c>
      <c r="L1189" s="1" t="str">
        <v>0 - BM Port</v>
      </c>
      <c r="N1189" s="1" t="str">
        <v>0 - Port Assets</v>
      </c>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8"/>
      <c r="BF1189" s="8"/>
      <c r="BG1189" s="8"/>
      <c r="BH1189" s="8"/>
      <c r="BI1189" s="8"/>
      <c r="BJ1189" s="8"/>
      <c r="BK1189" s="8"/>
      <c r="BL1189" s="8"/>
      <c r="BM1189" s="8"/>
      <c r="BN1189" s="8"/>
      <c r="BO1189" s="8"/>
      <c r="BP1189" s="1" t="str">
        <v>0- Port Costs</v>
      </c>
      <c r="BT1189" s="1" t="str">
        <v>0- Port Value</v>
      </c>
      <c r="BU1189" s="8"/>
    </row>
    <row r="1190" spans="8:73" hidden="1" outlineLevel="1" x14ac:dyDescent="0.3">
      <c r="H1190" s="1" t="str">
        <v>0 - BM Costs</v>
      </c>
      <c r="L1190" s="1" t="str">
        <v>0 - BM Port</v>
      </c>
      <c r="N1190" s="1" t="str">
        <v>0 - Port Assets</v>
      </c>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8"/>
      <c r="BF1190" s="8"/>
      <c r="BG1190" s="8"/>
      <c r="BH1190" s="8"/>
      <c r="BI1190" s="8"/>
      <c r="BJ1190" s="8"/>
      <c r="BK1190" s="8"/>
      <c r="BL1190" s="8"/>
      <c r="BM1190" s="8"/>
      <c r="BN1190" s="8"/>
      <c r="BO1190" s="8"/>
      <c r="BP1190" s="1" t="str">
        <v>0- Port Costs</v>
      </c>
      <c r="BT1190" s="1" t="str">
        <v>0- Port Value</v>
      </c>
      <c r="BU1190" s="8"/>
    </row>
    <row r="1191" spans="8:73" hidden="1" outlineLevel="1" x14ac:dyDescent="0.3">
      <c r="H1191" s="1" t="str">
        <v>0 - BM Costs</v>
      </c>
      <c r="L1191" s="1" t="str">
        <v>0 - BM Port</v>
      </c>
      <c r="N1191" s="1" t="str">
        <v>0 - Port Assets</v>
      </c>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8"/>
      <c r="BC1191" s="8"/>
      <c r="BD1191" s="8"/>
      <c r="BE1191" s="8"/>
      <c r="BF1191" s="8"/>
      <c r="BG1191" s="8"/>
      <c r="BH1191" s="8"/>
      <c r="BI1191" s="8"/>
      <c r="BJ1191" s="8"/>
      <c r="BK1191" s="8"/>
      <c r="BL1191" s="8"/>
      <c r="BM1191" s="8"/>
      <c r="BN1191" s="8"/>
      <c r="BO1191" s="8"/>
      <c r="BP1191" s="1" t="str">
        <v>0- Port Costs</v>
      </c>
      <c r="BT1191" s="1" t="str">
        <v>0- Port Value</v>
      </c>
      <c r="BU1191" s="8"/>
    </row>
    <row r="1192" spans="8:73" hidden="1" outlineLevel="1" x14ac:dyDescent="0.3">
      <c r="H1192" s="1" t="str">
        <v>0 - BM Costs</v>
      </c>
      <c r="L1192" s="1" t="str">
        <v>0 - BM Port</v>
      </c>
      <c r="N1192" s="1" t="str">
        <v>0 - Port Assets</v>
      </c>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c r="BD1192" s="8"/>
      <c r="BE1192" s="8"/>
      <c r="BF1192" s="8"/>
      <c r="BG1192" s="8"/>
      <c r="BH1192" s="8"/>
      <c r="BI1192" s="8"/>
      <c r="BJ1192" s="8"/>
      <c r="BK1192" s="8"/>
      <c r="BL1192" s="8"/>
      <c r="BM1192" s="8"/>
      <c r="BN1192" s="8"/>
      <c r="BO1192" s="8"/>
      <c r="BP1192" s="1" t="str">
        <v>0- Port Costs</v>
      </c>
      <c r="BT1192" s="1" t="str">
        <v>0- Port Value</v>
      </c>
      <c r="BU1192" s="8"/>
    </row>
    <row r="1193" spans="8:73" hidden="1" outlineLevel="1" x14ac:dyDescent="0.3">
      <c r="H1193" s="1" t="str">
        <v>0 - BM Costs</v>
      </c>
      <c r="L1193" s="1" t="str">
        <v>0 - BM Port</v>
      </c>
      <c r="N1193" s="1" t="str">
        <v>0 - Port Assets</v>
      </c>
      <c r="O1193" s="8"/>
      <c r="P1193" s="8"/>
      <c r="Q1193" s="8"/>
      <c r="R1193" s="8"/>
      <c r="S1193" s="8"/>
      <c r="T1193" s="8"/>
      <c r="U1193" s="8"/>
      <c r="V1193" s="8"/>
      <c r="W1193" s="8"/>
      <c r="X1193" s="8"/>
      <c r="Y1193" s="8"/>
      <c r="Z1193" s="8"/>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8"/>
      <c r="BF1193" s="8"/>
      <c r="BG1193" s="8"/>
      <c r="BH1193" s="8"/>
      <c r="BI1193" s="8"/>
      <c r="BJ1193" s="8"/>
      <c r="BK1193" s="8"/>
      <c r="BL1193" s="8"/>
      <c r="BM1193" s="8"/>
      <c r="BN1193" s="8"/>
      <c r="BO1193" s="8"/>
      <c r="BP1193" s="1" t="str">
        <v>0- Port Costs</v>
      </c>
      <c r="BT1193" s="1" t="str">
        <v>0- Port Value</v>
      </c>
      <c r="BU1193" s="8"/>
    </row>
    <row r="1194" spans="8:73" hidden="1" outlineLevel="1" x14ac:dyDescent="0.3">
      <c r="H1194" s="1" t="str">
        <v>0 - BM Costs</v>
      </c>
      <c r="L1194" s="1" t="str">
        <v>0 - BM Port</v>
      </c>
      <c r="N1194" s="1" t="str">
        <v>0 - Port Assets</v>
      </c>
      <c r="O1194" s="8"/>
      <c r="P1194" s="8"/>
      <c r="Q1194" s="8"/>
      <c r="R1194" s="8"/>
      <c r="S1194" s="8"/>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8"/>
      <c r="BF1194" s="8"/>
      <c r="BG1194" s="8"/>
      <c r="BH1194" s="8"/>
      <c r="BI1194" s="8"/>
      <c r="BJ1194" s="8"/>
      <c r="BK1194" s="8"/>
      <c r="BL1194" s="8"/>
      <c r="BM1194" s="8"/>
      <c r="BN1194" s="8"/>
      <c r="BO1194" s="8"/>
      <c r="BP1194" s="1" t="str">
        <v>0- Port Costs</v>
      </c>
      <c r="BT1194" s="1" t="str">
        <v>0- Port Value</v>
      </c>
      <c r="BU1194" s="8"/>
    </row>
    <row r="1195" spans="8:73" hidden="1" outlineLevel="1" x14ac:dyDescent="0.3">
      <c r="H1195" s="1" t="str">
        <v>0 - BM Costs</v>
      </c>
      <c r="L1195" s="1" t="str">
        <v>0 - BM Port</v>
      </c>
      <c r="N1195" s="1" t="str">
        <v>0 - Port Assets</v>
      </c>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1" t="str">
        <v>0- Port Costs</v>
      </c>
      <c r="BT1195" s="1" t="str">
        <v>0- Port Value</v>
      </c>
      <c r="BU1195" s="8"/>
    </row>
    <row r="1196" spans="8:73" hidden="1" outlineLevel="1" x14ac:dyDescent="0.3">
      <c r="H1196" s="1" t="str">
        <v>0 - BM Costs</v>
      </c>
      <c r="L1196" s="1" t="str">
        <v>0 - BM Port</v>
      </c>
      <c r="N1196" s="1" t="str">
        <v>0 - Port Assets</v>
      </c>
      <c r="O1196" s="8"/>
      <c r="P1196" s="8"/>
      <c r="Q1196" s="8"/>
      <c r="R1196" s="8"/>
      <c r="S1196" s="8"/>
      <c r="T1196" s="8"/>
      <c r="U1196" s="8"/>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8"/>
      <c r="BF1196" s="8"/>
      <c r="BG1196" s="8"/>
      <c r="BH1196" s="8"/>
      <c r="BI1196" s="8"/>
      <c r="BJ1196" s="8"/>
      <c r="BK1196" s="8"/>
      <c r="BL1196" s="8"/>
      <c r="BM1196" s="8"/>
      <c r="BN1196" s="8"/>
      <c r="BO1196" s="8"/>
      <c r="BP1196" s="1" t="str">
        <v>0- Port Costs</v>
      </c>
      <c r="BT1196" s="1" t="str">
        <v>0- Port Value</v>
      </c>
      <c r="BU1196" s="8"/>
    </row>
    <row r="1197" spans="8:73" hidden="1" outlineLevel="1" x14ac:dyDescent="0.3">
      <c r="H1197" s="1" t="str">
        <v>0 - BM Costs</v>
      </c>
      <c r="L1197" s="1" t="str">
        <v>0 - BM Port</v>
      </c>
      <c r="N1197" s="1" t="str">
        <v>0 - Port Assets</v>
      </c>
      <c r="O1197" s="8"/>
      <c r="P1197" s="8"/>
      <c r="Q1197" s="8"/>
      <c r="R1197" s="8"/>
      <c r="S1197" s="8"/>
      <c r="T1197" s="8"/>
      <c r="U1197" s="8"/>
      <c r="V1197" s="8"/>
      <c r="W1197" s="8"/>
      <c r="X1197" s="8"/>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8"/>
      <c r="BC1197" s="8"/>
      <c r="BD1197" s="8"/>
      <c r="BE1197" s="8"/>
      <c r="BF1197" s="8"/>
      <c r="BG1197" s="8"/>
      <c r="BH1197" s="8"/>
      <c r="BI1197" s="8"/>
      <c r="BJ1197" s="8"/>
      <c r="BK1197" s="8"/>
      <c r="BL1197" s="8"/>
      <c r="BM1197" s="8"/>
      <c r="BN1197" s="8"/>
      <c r="BO1197" s="8"/>
      <c r="BP1197" s="1" t="str">
        <v>0- Port Costs</v>
      </c>
      <c r="BT1197" s="1" t="str">
        <v>0- Port Value</v>
      </c>
      <c r="BU1197" s="8"/>
    </row>
    <row r="1198" spans="8:73" hidden="1" outlineLevel="1" x14ac:dyDescent="0.3">
      <c r="H1198" s="1" t="str">
        <v>0 - BM Costs</v>
      </c>
      <c r="L1198" s="1" t="str">
        <v>0 - BM Port</v>
      </c>
      <c r="N1198" s="1" t="str">
        <v>0 - Port Assets</v>
      </c>
      <c r="O1198" s="8"/>
      <c r="P1198" s="8"/>
      <c r="Q1198" s="8"/>
      <c r="R1198" s="8"/>
      <c r="S1198" s="8"/>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1" t="str">
        <v>0- Port Costs</v>
      </c>
      <c r="BT1198" s="1" t="str">
        <v>0- Port Value</v>
      </c>
      <c r="BU1198" s="8"/>
    </row>
    <row r="1199" spans="8:73" hidden="1" outlineLevel="1" x14ac:dyDescent="0.3">
      <c r="H1199" s="1" t="str">
        <v>0 - BM Costs</v>
      </c>
      <c r="L1199" s="1" t="str">
        <v>0 - BM Port</v>
      </c>
      <c r="N1199" s="1" t="str">
        <v>0 - Port Assets</v>
      </c>
      <c r="O1199" s="8"/>
      <c r="P1199" s="8"/>
      <c r="Q1199" s="8"/>
      <c r="R1199" s="8"/>
      <c r="S1199" s="8"/>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8"/>
      <c r="BC1199" s="8"/>
      <c r="BD1199" s="8"/>
      <c r="BE1199" s="8"/>
      <c r="BF1199" s="8"/>
      <c r="BG1199" s="8"/>
      <c r="BH1199" s="8"/>
      <c r="BI1199" s="8"/>
      <c r="BJ1199" s="8"/>
      <c r="BK1199" s="8"/>
      <c r="BL1199" s="8"/>
      <c r="BM1199" s="8"/>
      <c r="BN1199" s="8"/>
      <c r="BO1199" s="8"/>
      <c r="BP1199" s="1" t="str">
        <v>0- Port Costs</v>
      </c>
      <c r="BT1199" s="1" t="str">
        <v>0- Port Value</v>
      </c>
      <c r="BU1199" s="8"/>
    </row>
    <row r="1200" spans="8:73" hidden="1" outlineLevel="1" x14ac:dyDescent="0.3">
      <c r="H1200" s="1" t="str">
        <v>0 - BM Costs</v>
      </c>
      <c r="L1200" s="1" t="str">
        <v>0 - BM Port</v>
      </c>
      <c r="N1200" s="1" t="str">
        <v>0 - Port Assets</v>
      </c>
      <c r="O1200" s="8"/>
      <c r="P1200" s="8"/>
      <c r="Q1200" s="8"/>
      <c r="R1200" s="8"/>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1" t="str">
        <v>0- Port Costs</v>
      </c>
      <c r="BT1200" s="1" t="str">
        <v>0- Port Value</v>
      </c>
      <c r="BU1200" s="8"/>
    </row>
    <row r="1201" spans="8:73" hidden="1" outlineLevel="1" x14ac:dyDescent="0.3">
      <c r="H1201" s="1" t="str">
        <v>0 - BM Costs</v>
      </c>
      <c r="L1201" s="1" t="str">
        <v>0 - BM Port</v>
      </c>
      <c r="N1201" s="1" t="str">
        <v>0 - Port Assets</v>
      </c>
      <c r="O1201" s="8"/>
      <c r="P1201" s="8"/>
      <c r="Q1201" s="8"/>
      <c r="R1201" s="8"/>
      <c r="S1201" s="8"/>
      <c r="T1201" s="8"/>
      <c r="U1201" s="8"/>
      <c r="V1201" s="8"/>
      <c r="W1201" s="8"/>
      <c r="X1201" s="8"/>
      <c r="Y1201" s="8"/>
      <c r="Z1201" s="8"/>
      <c r="AA1201" s="8"/>
      <c r="AB1201" s="8"/>
      <c r="AC1201" s="8"/>
      <c r="AD1201" s="8"/>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8"/>
      <c r="BC1201" s="8"/>
      <c r="BD1201" s="8"/>
      <c r="BE1201" s="8"/>
      <c r="BF1201" s="8"/>
      <c r="BG1201" s="8"/>
      <c r="BH1201" s="8"/>
      <c r="BI1201" s="8"/>
      <c r="BJ1201" s="8"/>
      <c r="BK1201" s="8"/>
      <c r="BL1201" s="8"/>
      <c r="BM1201" s="8"/>
      <c r="BN1201" s="8"/>
      <c r="BO1201" s="8"/>
      <c r="BP1201" s="1" t="str">
        <v>0- Port Costs</v>
      </c>
      <c r="BT1201" s="1" t="str">
        <v>0- Port Value</v>
      </c>
      <c r="BU1201" s="8"/>
    </row>
    <row r="1202" spans="8:73" hidden="1" outlineLevel="1" x14ac:dyDescent="0.3">
      <c r="H1202" s="1" t="str">
        <v>0 - BM Costs</v>
      </c>
      <c r="L1202" s="1" t="str">
        <v>0 - BM Port</v>
      </c>
      <c r="N1202" s="1" t="str">
        <v>0 - Port Assets</v>
      </c>
      <c r="O1202" s="8"/>
      <c r="P1202" s="8"/>
      <c r="Q1202" s="8"/>
      <c r="R1202" s="8"/>
      <c r="S1202" s="8"/>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1" t="str">
        <v>0- Port Costs</v>
      </c>
      <c r="BT1202" s="1" t="str">
        <v>0- Port Value</v>
      </c>
      <c r="BU1202" s="8"/>
    </row>
    <row r="1203" spans="8:73" hidden="1" outlineLevel="1" x14ac:dyDescent="0.3">
      <c r="H1203" s="1" t="str">
        <v>0 - BM Costs</v>
      </c>
      <c r="L1203" s="1" t="str">
        <v>0 - BM Port</v>
      </c>
      <c r="N1203" s="1" t="str">
        <v>0 - Port Assets</v>
      </c>
      <c r="O1203" s="8"/>
      <c r="P1203" s="8"/>
      <c r="Q1203" s="8"/>
      <c r="R1203" s="8"/>
      <c r="S1203" s="8"/>
      <c r="T1203" s="8"/>
      <c r="U1203" s="8"/>
      <c r="V1203" s="8"/>
      <c r="W1203" s="8"/>
      <c r="X1203" s="8"/>
      <c r="Y1203" s="8"/>
      <c r="Z1203" s="8"/>
      <c r="AA1203" s="8"/>
      <c r="AB1203" s="8"/>
      <c r="AC1203" s="8"/>
      <c r="AD1203" s="8"/>
      <c r="AE1203" s="8"/>
      <c r="AF1203" s="8"/>
      <c r="AG1203" s="8"/>
      <c r="AH1203" s="8"/>
      <c r="AI1203" s="8"/>
      <c r="AJ1203" s="8"/>
      <c r="AK1203" s="8"/>
      <c r="AL1203" s="8"/>
      <c r="AM1203" s="8"/>
      <c r="AN1203" s="8"/>
      <c r="AO1203" s="8"/>
      <c r="AP1203" s="8"/>
      <c r="AQ1203" s="8"/>
      <c r="AR1203" s="8"/>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1" t="str">
        <v>0- Port Costs</v>
      </c>
      <c r="BT1203" s="1" t="str">
        <v>0- Port Value</v>
      </c>
      <c r="BU1203" s="8"/>
    </row>
    <row r="1204" spans="8:73" hidden="1" outlineLevel="1" x14ac:dyDescent="0.3">
      <c r="H1204" s="1" t="str">
        <v>0 - BM Costs</v>
      </c>
      <c r="L1204" s="1" t="str">
        <v>0 - BM Port</v>
      </c>
      <c r="N1204" s="1" t="str">
        <v>0 - Port Assets</v>
      </c>
      <c r="O1204" s="8"/>
      <c r="P1204" s="8"/>
      <c r="Q1204" s="8"/>
      <c r="R1204" s="8"/>
      <c r="S1204" s="8"/>
      <c r="T1204" s="8"/>
      <c r="U1204" s="8"/>
      <c r="V1204" s="8"/>
      <c r="W1204" s="8"/>
      <c r="X1204" s="8"/>
      <c r="Y1204" s="8"/>
      <c r="Z1204" s="8"/>
      <c r="AA1204" s="8"/>
      <c r="AB1204" s="8"/>
      <c r="AC1204" s="8"/>
      <c r="AD1204" s="8"/>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8"/>
      <c r="BC1204" s="8"/>
      <c r="BD1204" s="8"/>
      <c r="BE1204" s="8"/>
      <c r="BF1204" s="8"/>
      <c r="BG1204" s="8"/>
      <c r="BH1204" s="8"/>
      <c r="BI1204" s="8"/>
      <c r="BJ1204" s="8"/>
      <c r="BK1204" s="8"/>
      <c r="BL1204" s="8"/>
      <c r="BM1204" s="8"/>
      <c r="BN1204" s="8"/>
      <c r="BO1204" s="8"/>
      <c r="BP1204" s="1" t="str">
        <v>0- Port Costs</v>
      </c>
      <c r="BT1204" s="1" t="str">
        <v>0- Port Value</v>
      </c>
      <c r="BU1204" s="8"/>
    </row>
    <row r="1205" spans="8:73" hidden="1" outlineLevel="1" x14ac:dyDescent="0.3">
      <c r="H1205" s="1" t="str">
        <v>0 - BM Costs</v>
      </c>
      <c r="L1205" s="1" t="str">
        <v>0 - BM Port</v>
      </c>
      <c r="N1205" s="1" t="str">
        <v>0 - Port Assets</v>
      </c>
      <c r="O1205" s="8"/>
      <c r="P1205" s="8"/>
      <c r="Q1205" s="8"/>
      <c r="R1205" s="8"/>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8"/>
      <c r="BB1205" s="8"/>
      <c r="BC1205" s="8"/>
      <c r="BD1205" s="8"/>
      <c r="BE1205" s="8"/>
      <c r="BF1205" s="8"/>
      <c r="BG1205" s="8"/>
      <c r="BH1205" s="8"/>
      <c r="BI1205" s="8"/>
      <c r="BJ1205" s="8"/>
      <c r="BK1205" s="8"/>
      <c r="BL1205" s="8"/>
      <c r="BM1205" s="8"/>
      <c r="BN1205" s="8"/>
      <c r="BO1205" s="8"/>
      <c r="BP1205" s="1" t="str">
        <v>0- Port Costs</v>
      </c>
      <c r="BT1205" s="1" t="str">
        <v>0- Port Value</v>
      </c>
      <c r="BU1205" s="8"/>
    </row>
    <row r="1206" spans="8:73" hidden="1" outlineLevel="1" x14ac:dyDescent="0.3">
      <c r="H1206" s="1" t="str">
        <v>0 - BM Costs</v>
      </c>
      <c r="L1206" s="1" t="str">
        <v>0 - BM Port</v>
      </c>
      <c r="N1206" s="1" t="str">
        <v>0 - Port Assets</v>
      </c>
      <c r="O1206" s="8"/>
      <c r="P1206" s="8"/>
      <c r="Q1206" s="8"/>
      <c r="R1206" s="8"/>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1" t="str">
        <v>0- Port Costs</v>
      </c>
      <c r="BT1206" s="1" t="str">
        <v>0- Port Value</v>
      </c>
      <c r="BU1206" s="8"/>
    </row>
    <row r="1207" spans="8:73" hidden="1" outlineLevel="1" x14ac:dyDescent="0.3">
      <c r="H1207" s="1" t="str">
        <v>0 - BM Costs</v>
      </c>
      <c r="L1207" s="1" t="str">
        <v>0 - BM Port</v>
      </c>
      <c r="N1207" s="1" t="str">
        <v>0 - Port Assets</v>
      </c>
      <c r="O1207" s="8"/>
      <c r="P1207" s="8"/>
      <c r="Q1207" s="8"/>
      <c r="R1207" s="8"/>
      <c r="S1207" s="8"/>
      <c r="T1207" s="8"/>
      <c r="U1207" s="8"/>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1" t="str">
        <v>0- Port Costs</v>
      </c>
      <c r="BT1207" s="1" t="str">
        <v>0- Port Value</v>
      </c>
      <c r="BU1207" s="8"/>
    </row>
    <row r="1208" spans="8:73" hidden="1" outlineLevel="1" x14ac:dyDescent="0.3">
      <c r="H1208" s="1" t="str">
        <v>0 - BM Costs</v>
      </c>
      <c r="L1208" s="1" t="str">
        <v>0 - BM Port</v>
      </c>
      <c r="N1208" s="1" t="str">
        <v>0 - Port Assets</v>
      </c>
      <c r="O1208" s="8"/>
      <c r="P1208" s="8"/>
      <c r="Q1208" s="8"/>
      <c r="R1208" s="8"/>
      <c r="S1208" s="8"/>
      <c r="T1208" s="8"/>
      <c r="U1208" s="8"/>
      <c r="V1208" s="8"/>
      <c r="W1208" s="8"/>
      <c r="X1208" s="8"/>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8"/>
      <c r="AW1208" s="8"/>
      <c r="AX1208" s="8"/>
      <c r="AY1208" s="8"/>
      <c r="AZ1208" s="8"/>
      <c r="BA1208" s="8"/>
      <c r="BB1208" s="8"/>
      <c r="BC1208" s="8"/>
      <c r="BD1208" s="8"/>
      <c r="BE1208" s="8"/>
      <c r="BF1208" s="8"/>
      <c r="BG1208" s="8"/>
      <c r="BH1208" s="8"/>
      <c r="BI1208" s="8"/>
      <c r="BJ1208" s="8"/>
      <c r="BK1208" s="8"/>
      <c r="BL1208" s="8"/>
      <c r="BM1208" s="8"/>
      <c r="BN1208" s="8"/>
      <c r="BO1208" s="8"/>
      <c r="BP1208" s="1" t="str">
        <v>0- Port Costs</v>
      </c>
      <c r="BT1208" s="1" t="str">
        <v>0- Port Value</v>
      </c>
      <c r="BU1208" s="8"/>
    </row>
    <row r="1209" spans="8:73" hidden="1" outlineLevel="1" x14ac:dyDescent="0.3">
      <c r="H1209" s="1" t="str">
        <v>0 - BM Costs</v>
      </c>
      <c r="L1209" s="1" t="str">
        <v>0 - BM Port</v>
      </c>
      <c r="N1209" s="1" t="str">
        <v>0 - Port Assets</v>
      </c>
      <c r="O1209" s="8"/>
      <c r="P1209" s="8"/>
      <c r="Q1209" s="8"/>
      <c r="R1209" s="8"/>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c r="BB1209" s="8"/>
      <c r="BC1209" s="8"/>
      <c r="BD1209" s="8"/>
      <c r="BE1209" s="8"/>
      <c r="BF1209" s="8"/>
      <c r="BG1209" s="8"/>
      <c r="BH1209" s="8"/>
      <c r="BI1209" s="8"/>
      <c r="BJ1209" s="8"/>
      <c r="BK1209" s="8"/>
      <c r="BL1209" s="8"/>
      <c r="BM1209" s="8"/>
      <c r="BN1209" s="8"/>
      <c r="BO1209" s="8"/>
      <c r="BP1209" s="1" t="str">
        <v>0- Port Costs</v>
      </c>
      <c r="BT1209" s="1" t="str">
        <v>0- Port Value</v>
      </c>
      <c r="BU1209" s="8"/>
    </row>
    <row r="1210" spans="8:73" hidden="1" outlineLevel="1" x14ac:dyDescent="0.3">
      <c r="H1210" s="1" t="str">
        <v>0 - BM Costs</v>
      </c>
      <c r="L1210" s="1" t="str">
        <v>0 - BM Port</v>
      </c>
      <c r="N1210" s="1" t="str">
        <v>0 - Port Assets</v>
      </c>
      <c r="O1210" s="8"/>
      <c r="P1210" s="8"/>
      <c r="Q1210" s="8"/>
      <c r="R1210" s="8"/>
      <c r="S1210" s="8"/>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8"/>
      <c r="BF1210" s="8"/>
      <c r="BG1210" s="8"/>
      <c r="BH1210" s="8"/>
      <c r="BI1210" s="8"/>
      <c r="BJ1210" s="8"/>
      <c r="BK1210" s="8"/>
      <c r="BL1210" s="8"/>
      <c r="BM1210" s="8"/>
      <c r="BN1210" s="8"/>
      <c r="BO1210" s="8"/>
      <c r="BP1210" s="1" t="str">
        <v>0- Port Costs</v>
      </c>
      <c r="BT1210" s="1" t="str">
        <v>0- Port Value</v>
      </c>
      <c r="BU1210" s="8"/>
    </row>
    <row r="1211" spans="8:73" hidden="1" outlineLevel="1" x14ac:dyDescent="0.3">
      <c r="H1211" s="1" t="str">
        <v>0 - BM Costs</v>
      </c>
      <c r="L1211" s="1" t="str">
        <v>0 - BM Port</v>
      </c>
      <c r="N1211" s="1" t="str">
        <v>0 - Port Assets</v>
      </c>
      <c r="O1211" s="8"/>
      <c r="P1211" s="8"/>
      <c r="Q1211" s="8"/>
      <c r="R1211" s="8"/>
      <c r="S1211" s="8"/>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1" t="str">
        <v>0- Port Costs</v>
      </c>
      <c r="BT1211" s="1" t="str">
        <v>0- Port Value</v>
      </c>
      <c r="BU1211" s="8"/>
    </row>
    <row r="1212" spans="8:73" hidden="1" outlineLevel="1" x14ac:dyDescent="0.3">
      <c r="H1212" s="1" t="str">
        <v>0 - BM Costs</v>
      </c>
      <c r="L1212" s="1" t="str">
        <v>0 - BM Port</v>
      </c>
      <c r="N1212" s="1" t="str">
        <v>0 - Port Assets</v>
      </c>
      <c r="O1212" s="8"/>
      <c r="P1212" s="8"/>
      <c r="Q1212" s="8"/>
      <c r="R1212" s="8"/>
      <c r="S1212" s="8"/>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1" t="str">
        <v>0- Port Costs</v>
      </c>
      <c r="BT1212" s="1" t="str">
        <v>0- Port Value</v>
      </c>
      <c r="BU1212" s="8"/>
    </row>
    <row r="1213" spans="8:73" hidden="1" outlineLevel="1" x14ac:dyDescent="0.3">
      <c r="H1213" s="1" t="str">
        <v>0 - BM Costs</v>
      </c>
      <c r="L1213" s="1" t="str">
        <v>0 - BM Port</v>
      </c>
      <c r="N1213" s="1" t="str">
        <v>0 - Port Assets</v>
      </c>
      <c r="O1213" s="8"/>
      <c r="P1213" s="8"/>
      <c r="Q1213" s="8"/>
      <c r="R1213" s="8"/>
      <c r="S1213" s="8"/>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1" t="str">
        <v>0- Port Costs</v>
      </c>
      <c r="BT1213" s="1" t="str">
        <v>0- Port Value</v>
      </c>
      <c r="BU1213" s="8"/>
    </row>
    <row r="1214" spans="8:73" hidden="1" outlineLevel="1" x14ac:dyDescent="0.3">
      <c r="H1214" s="1" t="str">
        <v>0 - BM Costs</v>
      </c>
      <c r="L1214" s="1" t="str">
        <v>0 - BM Port</v>
      </c>
      <c r="N1214" s="1" t="str">
        <v>0 - Port Assets</v>
      </c>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1" t="str">
        <v>0- Port Costs</v>
      </c>
      <c r="BT1214" s="1" t="str">
        <v>0- Port Value</v>
      </c>
      <c r="BU1214" s="8"/>
    </row>
    <row r="1215" spans="8:73" hidden="1" outlineLevel="1" x14ac:dyDescent="0.3">
      <c r="H1215" s="1" t="str">
        <v>0 - BM Costs</v>
      </c>
      <c r="L1215" s="1" t="str">
        <v>0 - BM Port</v>
      </c>
      <c r="N1215" s="1" t="str">
        <v>0 - Port Assets</v>
      </c>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8"/>
      <c r="BF1215" s="8"/>
      <c r="BG1215" s="8"/>
      <c r="BH1215" s="8"/>
      <c r="BI1215" s="8"/>
      <c r="BJ1215" s="8"/>
      <c r="BK1215" s="8"/>
      <c r="BL1215" s="8"/>
      <c r="BM1215" s="8"/>
      <c r="BN1215" s="8"/>
      <c r="BO1215" s="8"/>
      <c r="BP1215" s="1" t="str">
        <v>0- Port Costs</v>
      </c>
      <c r="BT1215" s="1" t="str">
        <v>0- Port Value</v>
      </c>
      <c r="BU1215" s="8"/>
    </row>
    <row r="1216" spans="8:73" hidden="1" outlineLevel="1" x14ac:dyDescent="0.3">
      <c r="H1216" s="1" t="str">
        <v>0 - BM Costs</v>
      </c>
      <c r="L1216" s="1" t="str">
        <v>0 - BM Port</v>
      </c>
      <c r="N1216" s="1" t="str">
        <v>0 - Port Assets</v>
      </c>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1" t="str">
        <v>0- Port Costs</v>
      </c>
      <c r="BT1216" s="1" t="str">
        <v>0- Port Value</v>
      </c>
      <c r="BU1216" s="8"/>
    </row>
    <row r="1217" spans="8:73" hidden="1" outlineLevel="1" x14ac:dyDescent="0.3">
      <c r="H1217" s="1" t="str">
        <v>0 - BM Costs</v>
      </c>
      <c r="L1217" s="1" t="str">
        <v>0 - BM Port</v>
      </c>
      <c r="N1217" s="1" t="str">
        <v>0 - Port Assets</v>
      </c>
      <c r="O1217" s="8"/>
      <c r="P1217" s="8"/>
      <c r="Q1217" s="8"/>
      <c r="R1217" s="8"/>
      <c r="S1217" s="8"/>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8"/>
      <c r="BF1217" s="8"/>
      <c r="BG1217" s="8"/>
      <c r="BH1217" s="8"/>
      <c r="BI1217" s="8"/>
      <c r="BJ1217" s="8"/>
      <c r="BK1217" s="8"/>
      <c r="BL1217" s="8"/>
      <c r="BM1217" s="8"/>
      <c r="BN1217" s="8"/>
      <c r="BO1217" s="8"/>
      <c r="BP1217" s="1" t="str">
        <v>0- Port Costs</v>
      </c>
      <c r="BT1217" s="1" t="str">
        <v>0- Port Value</v>
      </c>
      <c r="BU1217" s="8"/>
    </row>
    <row r="1218" spans="8:73" hidden="1" outlineLevel="1" x14ac:dyDescent="0.3">
      <c r="H1218" s="1" t="str">
        <v>0 - BM Costs</v>
      </c>
      <c r="L1218" s="1" t="str">
        <v>0 - BM Port</v>
      </c>
      <c r="N1218" s="1" t="str">
        <v>0 - Port Assets</v>
      </c>
      <c r="O1218" s="8"/>
      <c r="P1218" s="8"/>
      <c r="Q1218" s="8"/>
      <c r="R1218" s="8"/>
      <c r="S1218" s="8"/>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1" t="str">
        <v>0- Port Costs</v>
      </c>
      <c r="BT1218" s="1" t="str">
        <v>0- Port Value</v>
      </c>
      <c r="BU1218" s="8"/>
    </row>
    <row r="1219" spans="8:73" hidden="1" outlineLevel="1" x14ac:dyDescent="0.3">
      <c r="H1219" s="1" t="str">
        <v>0 - BM Costs</v>
      </c>
      <c r="L1219" s="1" t="str">
        <v>0 - BM Port</v>
      </c>
      <c r="N1219" s="1" t="str">
        <v>0 - Port Assets</v>
      </c>
      <c r="O1219" s="8"/>
      <c r="P1219" s="8"/>
      <c r="Q1219" s="8"/>
      <c r="R1219" s="8"/>
      <c r="S1219" s="8"/>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8"/>
      <c r="BF1219" s="8"/>
      <c r="BG1219" s="8"/>
      <c r="BH1219" s="8"/>
      <c r="BI1219" s="8"/>
      <c r="BJ1219" s="8"/>
      <c r="BK1219" s="8"/>
      <c r="BL1219" s="8"/>
      <c r="BM1219" s="8"/>
      <c r="BN1219" s="8"/>
      <c r="BO1219" s="8"/>
      <c r="BP1219" s="1" t="str">
        <v>0- Port Costs</v>
      </c>
      <c r="BT1219" s="1" t="str">
        <v>0- Port Value</v>
      </c>
      <c r="BU1219" s="8"/>
    </row>
    <row r="1220" spans="8:73" hidden="1" outlineLevel="1" x14ac:dyDescent="0.3">
      <c r="H1220" s="1" t="str">
        <v>0 - BM Costs</v>
      </c>
      <c r="L1220" s="1" t="str">
        <v>0 - BM Port</v>
      </c>
      <c r="N1220" s="1" t="str">
        <v>0 - Port Assets</v>
      </c>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1" t="str">
        <v>0- Port Costs</v>
      </c>
      <c r="BT1220" s="1" t="str">
        <v>0- Port Value</v>
      </c>
      <c r="BU1220" s="8"/>
    </row>
    <row r="1221" spans="8:73" hidden="1" outlineLevel="1" x14ac:dyDescent="0.3">
      <c r="H1221" s="1" t="str">
        <v>0 - BM Costs</v>
      </c>
      <c r="L1221" s="1" t="str">
        <v>0 - BM Port</v>
      </c>
      <c r="N1221" s="1" t="str">
        <v>0 - Port Assets</v>
      </c>
      <c r="O1221" s="8"/>
      <c r="P1221" s="8"/>
      <c r="Q1221" s="8"/>
      <c r="R1221" s="8"/>
      <c r="S1221" s="8"/>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1" t="str">
        <v>0- Port Costs</v>
      </c>
      <c r="BT1221" s="1" t="str">
        <v>0- Port Value</v>
      </c>
      <c r="BU1221" s="8"/>
    </row>
    <row r="1222" spans="8:73" hidden="1" outlineLevel="1" x14ac:dyDescent="0.3">
      <c r="H1222" s="1" t="str">
        <v>0 - BM Costs</v>
      </c>
      <c r="L1222" s="1" t="str">
        <v>0 - BM Port</v>
      </c>
      <c r="N1222" s="1" t="str">
        <v>0 - Port Assets</v>
      </c>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1" t="str">
        <v>0- Port Costs</v>
      </c>
      <c r="BT1222" s="1" t="str">
        <v>0- Port Value</v>
      </c>
      <c r="BU1222" s="8"/>
    </row>
    <row r="1223" spans="8:73" hidden="1" outlineLevel="1" x14ac:dyDescent="0.3">
      <c r="H1223" s="1" t="str">
        <v>0 - BM Costs</v>
      </c>
      <c r="L1223" s="1" t="str">
        <v>0 - BM Port</v>
      </c>
      <c r="N1223" s="1" t="str">
        <v>0 - Port Assets</v>
      </c>
      <c r="O1223" s="8"/>
      <c r="P1223" s="8"/>
      <c r="Q1223" s="8"/>
      <c r="R1223" s="8"/>
      <c r="S1223" s="8"/>
      <c r="T1223" s="8"/>
      <c r="U1223" s="8"/>
      <c r="V1223" s="8"/>
      <c r="W1223" s="8"/>
      <c r="X1223" s="8"/>
      <c r="Y1223" s="8"/>
      <c r="Z1223" s="8"/>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1" t="str">
        <v>0- Port Costs</v>
      </c>
      <c r="BT1223" s="1" t="str">
        <v>0- Port Value</v>
      </c>
      <c r="BU1223" s="8"/>
    </row>
    <row r="1224" spans="8:73" hidden="1" outlineLevel="1" x14ac:dyDescent="0.3">
      <c r="H1224" s="1" t="str">
        <v>0 - BM Costs</v>
      </c>
      <c r="L1224" s="1" t="str">
        <v>0 - BM Port</v>
      </c>
      <c r="N1224" s="1" t="str">
        <v>0 - Port Assets</v>
      </c>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1" t="str">
        <v>0- Port Costs</v>
      </c>
      <c r="BT1224" s="1" t="str">
        <v>0- Port Value</v>
      </c>
      <c r="BU1224" s="8"/>
    </row>
    <row r="1225" spans="8:73" hidden="1" outlineLevel="1" x14ac:dyDescent="0.3">
      <c r="H1225" s="1" t="str">
        <v>0 - BM Costs</v>
      </c>
      <c r="L1225" s="1" t="str">
        <v>0 - BM Port</v>
      </c>
      <c r="N1225" s="1" t="str">
        <v>0 - Port Assets</v>
      </c>
      <c r="O1225" s="8"/>
      <c r="P1225" s="8"/>
      <c r="Q1225" s="8"/>
      <c r="R1225" s="8"/>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1" t="str">
        <v>0- Port Costs</v>
      </c>
      <c r="BT1225" s="1" t="str">
        <v>0- Port Value</v>
      </c>
      <c r="BU1225" s="8"/>
    </row>
    <row r="1226" spans="8:73" hidden="1" outlineLevel="1" x14ac:dyDescent="0.3">
      <c r="H1226" s="1" t="str">
        <v>0 - BM Costs</v>
      </c>
      <c r="L1226" s="1" t="str">
        <v>0 - BM Port</v>
      </c>
      <c r="N1226" s="1" t="str">
        <v>0 - Port Assets</v>
      </c>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1" t="str">
        <v>0- Port Costs</v>
      </c>
      <c r="BT1226" s="1" t="str">
        <v>0- Port Value</v>
      </c>
      <c r="BU1226" s="8"/>
    </row>
    <row r="1227" spans="8:73" hidden="1" outlineLevel="1" x14ac:dyDescent="0.3">
      <c r="H1227" s="1" t="str">
        <v>0 - BM Costs</v>
      </c>
      <c r="L1227" s="1" t="str">
        <v>0 - BM Port</v>
      </c>
      <c r="N1227" s="1" t="str">
        <v>0 - Port Assets</v>
      </c>
      <c r="O1227" s="8"/>
      <c r="P1227" s="8"/>
      <c r="Q1227" s="8"/>
      <c r="R1227" s="8"/>
      <c r="S1227" s="8"/>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1" t="str">
        <v>0- Port Costs</v>
      </c>
      <c r="BT1227" s="1" t="str">
        <v>0- Port Value</v>
      </c>
      <c r="BU1227" s="8"/>
    </row>
    <row r="1228" spans="8:73" hidden="1" outlineLevel="1" x14ac:dyDescent="0.3">
      <c r="H1228" s="1" t="str">
        <v>0 - BM Costs</v>
      </c>
      <c r="L1228" s="1" t="str">
        <v>0 - BM Port</v>
      </c>
      <c r="N1228" s="1" t="str">
        <v>0 - Port Assets</v>
      </c>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1" t="str">
        <v>0- Port Costs</v>
      </c>
      <c r="BT1228" s="1" t="str">
        <v>0- Port Value</v>
      </c>
      <c r="BU1228" s="8"/>
    </row>
    <row r="1229" spans="8:73" hidden="1" outlineLevel="1" x14ac:dyDescent="0.3">
      <c r="H1229" s="1" t="str">
        <v>0 - BM Costs</v>
      </c>
      <c r="L1229" s="1" t="str">
        <v>0 - BM Port</v>
      </c>
      <c r="N1229" s="1" t="str">
        <v>0 - Port Assets</v>
      </c>
      <c r="O1229" s="8"/>
      <c r="P1229" s="8"/>
      <c r="Q1229" s="8"/>
      <c r="R1229" s="8"/>
      <c r="S1229" s="8"/>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c r="BE1229" s="8"/>
      <c r="BF1229" s="8"/>
      <c r="BG1229" s="8"/>
      <c r="BH1229" s="8"/>
      <c r="BI1229" s="8"/>
      <c r="BJ1229" s="8"/>
      <c r="BK1229" s="8"/>
      <c r="BL1229" s="8"/>
      <c r="BM1229" s="8"/>
      <c r="BN1229" s="8"/>
      <c r="BO1229" s="8"/>
      <c r="BP1229" s="1" t="str">
        <v>0- Port Costs</v>
      </c>
      <c r="BT1229" s="1" t="str">
        <v>0- Port Value</v>
      </c>
      <c r="BU1229" s="8"/>
    </row>
    <row r="1230" spans="8:73" hidden="1" outlineLevel="1" x14ac:dyDescent="0.3">
      <c r="H1230" s="1" t="str">
        <v>0 - BM Costs</v>
      </c>
      <c r="L1230" s="1" t="str">
        <v>0 - BM Port</v>
      </c>
      <c r="N1230" s="1" t="str">
        <v>0 - Port Assets</v>
      </c>
      <c r="O1230" s="8"/>
      <c r="P1230" s="8"/>
      <c r="Q1230" s="8"/>
      <c r="R1230" s="8"/>
      <c r="S1230" s="8"/>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1" t="str">
        <v>0- Port Costs</v>
      </c>
      <c r="BT1230" s="1" t="str">
        <v>0- Port Value</v>
      </c>
      <c r="BU1230" s="8"/>
    </row>
    <row r="1231" spans="8:73" hidden="1" outlineLevel="1" x14ac:dyDescent="0.3">
      <c r="H1231" s="1" t="str">
        <v>0 - BM Costs</v>
      </c>
      <c r="L1231" s="1" t="str">
        <v>0 - BM Port</v>
      </c>
      <c r="N1231" s="1" t="str">
        <v>0 - Port Assets</v>
      </c>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8"/>
      <c r="BF1231" s="8"/>
      <c r="BG1231" s="8"/>
      <c r="BH1231" s="8"/>
      <c r="BI1231" s="8"/>
      <c r="BJ1231" s="8"/>
      <c r="BK1231" s="8"/>
      <c r="BL1231" s="8"/>
      <c r="BM1231" s="8"/>
      <c r="BN1231" s="8"/>
      <c r="BO1231" s="8"/>
      <c r="BP1231" s="1" t="str">
        <v>0- Port Costs</v>
      </c>
      <c r="BT1231" s="1" t="str">
        <v>0- Port Value</v>
      </c>
      <c r="BU1231" s="8"/>
    </row>
    <row r="1232" spans="8:73" hidden="1" outlineLevel="1" x14ac:dyDescent="0.3">
      <c r="H1232" s="1" t="str">
        <v>0 - BM Costs</v>
      </c>
      <c r="L1232" s="1" t="str">
        <v>0 - BM Port</v>
      </c>
      <c r="N1232" s="1" t="str">
        <v>0 - Port Assets</v>
      </c>
      <c r="O1232" s="8"/>
      <c r="P1232" s="8"/>
      <c r="Q1232" s="8"/>
      <c r="R1232" s="8"/>
      <c r="S1232" s="8"/>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1" t="str">
        <v>0- Port Costs</v>
      </c>
      <c r="BT1232" s="1" t="str">
        <v>0- Port Value</v>
      </c>
      <c r="BU1232" s="8"/>
    </row>
    <row r="1233" spans="8:73" hidden="1" outlineLevel="1" x14ac:dyDescent="0.3">
      <c r="H1233" s="1" t="str">
        <v>0 - BM Costs</v>
      </c>
      <c r="L1233" s="1" t="str">
        <v>0 - BM Port</v>
      </c>
      <c r="N1233" s="1" t="str">
        <v>0 - Port Assets</v>
      </c>
      <c r="O1233" s="8"/>
      <c r="P1233" s="8"/>
      <c r="Q1233" s="8"/>
      <c r="R1233" s="8"/>
      <c r="S1233" s="8"/>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8"/>
      <c r="BB1233" s="8"/>
      <c r="BC1233" s="8"/>
      <c r="BD1233" s="8"/>
      <c r="BE1233" s="8"/>
      <c r="BF1233" s="8"/>
      <c r="BG1233" s="8"/>
      <c r="BH1233" s="8"/>
      <c r="BI1233" s="8"/>
      <c r="BJ1233" s="8"/>
      <c r="BK1233" s="8"/>
      <c r="BL1233" s="8"/>
      <c r="BM1233" s="8"/>
      <c r="BN1233" s="8"/>
      <c r="BO1233" s="8"/>
      <c r="BP1233" s="1" t="str">
        <v>0- Port Costs</v>
      </c>
      <c r="BT1233" s="1" t="str">
        <v>0- Port Value</v>
      </c>
      <c r="BU1233" s="8"/>
    </row>
    <row r="1234" spans="8:73" hidden="1" outlineLevel="1" x14ac:dyDescent="0.3">
      <c r="H1234" s="1" t="str">
        <v>0 - BM Costs</v>
      </c>
      <c r="L1234" s="1" t="str">
        <v>0 - BM Port</v>
      </c>
      <c r="N1234" s="1" t="str">
        <v>0 - Port Assets</v>
      </c>
      <c r="O1234" s="8"/>
      <c r="P1234" s="8"/>
      <c r="Q1234" s="8"/>
      <c r="R1234" s="8"/>
      <c r="S1234" s="8"/>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1" t="str">
        <v>0- Port Costs</v>
      </c>
      <c r="BT1234" s="1" t="str">
        <v>0- Port Value</v>
      </c>
      <c r="BU1234" s="8"/>
    </row>
    <row r="1235" spans="8:73" hidden="1" outlineLevel="1" x14ac:dyDescent="0.3">
      <c r="H1235" s="1" t="str">
        <v>0 - BM Costs</v>
      </c>
      <c r="L1235" s="1" t="str">
        <v>0 - BM Port</v>
      </c>
      <c r="N1235" s="1" t="str">
        <v>0 - Port Assets</v>
      </c>
      <c r="O1235" s="8"/>
      <c r="P1235" s="8"/>
      <c r="Q1235" s="8"/>
      <c r="R1235" s="8"/>
      <c r="S1235" s="8"/>
      <c r="T1235" s="8"/>
      <c r="U1235" s="8"/>
      <c r="V1235" s="8"/>
      <c r="W1235" s="8"/>
      <c r="X1235" s="8"/>
      <c r="Y1235" s="8"/>
      <c r="Z1235" s="8"/>
      <c r="AA1235" s="8"/>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1" t="str">
        <v>0- Port Costs</v>
      </c>
      <c r="BT1235" s="1" t="str">
        <v>0- Port Value</v>
      </c>
      <c r="BU1235" s="8"/>
    </row>
    <row r="1236" spans="8:73" hidden="1" outlineLevel="1" x14ac:dyDescent="0.3">
      <c r="H1236" s="1" t="str">
        <v>0 - BM Costs</v>
      </c>
      <c r="L1236" s="1" t="str">
        <v>0 - BM Port</v>
      </c>
      <c r="N1236" s="1" t="str">
        <v>0 - Port Assets</v>
      </c>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1" t="str">
        <v>0- Port Costs</v>
      </c>
      <c r="BT1236" s="1" t="str">
        <v>0- Port Value</v>
      </c>
      <c r="BU1236" s="8"/>
    </row>
    <row r="1237" spans="8:73" hidden="1" outlineLevel="1" x14ac:dyDescent="0.3">
      <c r="H1237" s="1" t="str">
        <v>0 - BM Costs</v>
      </c>
      <c r="L1237" s="1" t="str">
        <v>0 - BM Port</v>
      </c>
      <c r="N1237" s="1" t="str">
        <v>0 - Port Assets</v>
      </c>
      <c r="O1237" s="8"/>
      <c r="P1237" s="8"/>
      <c r="Q1237" s="8"/>
      <c r="R1237" s="8"/>
      <c r="S1237" s="8"/>
      <c r="T1237" s="8"/>
      <c r="U1237" s="8"/>
      <c r="V1237" s="8"/>
      <c r="W1237" s="8"/>
      <c r="X1237" s="8"/>
      <c r="Y1237" s="8"/>
      <c r="Z1237" s="8"/>
      <c r="AA1237" s="8"/>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8"/>
      <c r="BF1237" s="8"/>
      <c r="BG1237" s="8"/>
      <c r="BH1237" s="8"/>
      <c r="BI1237" s="8"/>
      <c r="BJ1237" s="8"/>
      <c r="BK1237" s="8"/>
      <c r="BL1237" s="8"/>
      <c r="BM1237" s="8"/>
      <c r="BN1237" s="8"/>
      <c r="BO1237" s="8"/>
      <c r="BP1237" s="1" t="str">
        <v>0- Port Costs</v>
      </c>
      <c r="BT1237" s="1" t="str">
        <v>0- Port Value</v>
      </c>
      <c r="BU1237" s="8"/>
    </row>
    <row r="1238" spans="8:73" hidden="1" outlineLevel="1" x14ac:dyDescent="0.3">
      <c r="H1238" s="1" t="str">
        <v>0 - BM Costs</v>
      </c>
      <c r="L1238" s="1" t="str">
        <v>0 - BM Port</v>
      </c>
      <c r="N1238" s="1" t="str">
        <v>0 - Port Assets</v>
      </c>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1" t="str">
        <v>0- Port Costs</v>
      </c>
      <c r="BT1238" s="1" t="str">
        <v>0- Port Value</v>
      </c>
      <c r="BU1238" s="8"/>
    </row>
    <row r="1239" spans="8:73" hidden="1" outlineLevel="1" x14ac:dyDescent="0.3">
      <c r="H1239" s="1" t="str">
        <v>0 - BM Costs</v>
      </c>
      <c r="L1239" s="1" t="str">
        <v>0 - BM Port</v>
      </c>
      <c r="N1239" s="1" t="str">
        <v>0 - Port Assets</v>
      </c>
      <c r="O1239" s="8"/>
      <c r="P1239" s="8"/>
      <c r="Q1239" s="8"/>
      <c r="R1239" s="8"/>
      <c r="S1239" s="8"/>
      <c r="T1239" s="8"/>
      <c r="U1239" s="8"/>
      <c r="V1239" s="8"/>
      <c r="W1239" s="8"/>
      <c r="X1239" s="8"/>
      <c r="Y1239" s="8"/>
      <c r="Z1239" s="8"/>
      <c r="AA1239" s="8"/>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1" t="str">
        <v>0- Port Costs</v>
      </c>
      <c r="BT1239" s="1" t="str">
        <v>0- Port Value</v>
      </c>
      <c r="BU1239" s="8"/>
    </row>
    <row r="1240" spans="8:73" hidden="1" outlineLevel="1" x14ac:dyDescent="0.3">
      <c r="H1240" s="1" t="str">
        <v>0 - BM Costs</v>
      </c>
      <c r="L1240" s="1" t="str">
        <v>0 - BM Port</v>
      </c>
      <c r="N1240" s="1" t="str">
        <v>0 - Port Assets</v>
      </c>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c r="BD1240" s="8"/>
      <c r="BE1240" s="8"/>
      <c r="BF1240" s="8"/>
      <c r="BG1240" s="8"/>
      <c r="BH1240" s="8"/>
      <c r="BI1240" s="8"/>
      <c r="BJ1240" s="8"/>
      <c r="BK1240" s="8"/>
      <c r="BL1240" s="8"/>
      <c r="BM1240" s="8"/>
      <c r="BN1240" s="8"/>
      <c r="BO1240" s="8"/>
      <c r="BP1240" s="1" t="str">
        <v>0- Port Costs</v>
      </c>
      <c r="BT1240" s="1" t="str">
        <v>0- Port Value</v>
      </c>
      <c r="BU1240" s="8"/>
    </row>
    <row r="1241" spans="8:73" hidden="1" outlineLevel="1" x14ac:dyDescent="0.3">
      <c r="H1241" s="1" t="str">
        <v>0 - BM Costs</v>
      </c>
      <c r="L1241" s="1" t="str">
        <v>0 - BM Port</v>
      </c>
      <c r="N1241" s="1" t="str">
        <v>0 - Port Assets</v>
      </c>
      <c r="O1241" s="8"/>
      <c r="P1241" s="8"/>
      <c r="Q1241" s="8"/>
      <c r="R1241" s="8"/>
      <c r="S1241" s="8"/>
      <c r="T1241" s="8"/>
      <c r="U1241" s="8"/>
      <c r="V1241" s="8"/>
      <c r="W1241" s="8"/>
      <c r="X1241" s="8"/>
      <c r="Y1241" s="8"/>
      <c r="Z1241" s="8"/>
      <c r="AA1241" s="8"/>
      <c r="AB1241" s="8"/>
      <c r="AC1241" s="8"/>
      <c r="AD1241" s="8"/>
      <c r="AE1241" s="8"/>
      <c r="AF1241" s="8"/>
      <c r="AG1241" s="8"/>
      <c r="AH1241" s="8"/>
      <c r="AI1241" s="8"/>
      <c r="AJ1241" s="8"/>
      <c r="AK1241" s="8"/>
      <c r="AL1241" s="8"/>
      <c r="AM1241" s="8"/>
      <c r="AN1241" s="8"/>
      <c r="AO1241" s="8"/>
      <c r="AP1241" s="8"/>
      <c r="AQ1241" s="8"/>
      <c r="AR1241" s="8"/>
      <c r="AS1241" s="8"/>
      <c r="AT1241" s="8"/>
      <c r="AU1241" s="8"/>
      <c r="AV1241" s="8"/>
      <c r="AW1241" s="8"/>
      <c r="AX1241" s="8"/>
      <c r="AY1241" s="8"/>
      <c r="AZ1241" s="8"/>
      <c r="BA1241" s="8"/>
      <c r="BB1241" s="8"/>
      <c r="BC1241" s="8"/>
      <c r="BD1241" s="8"/>
      <c r="BE1241" s="8"/>
      <c r="BF1241" s="8"/>
      <c r="BG1241" s="8"/>
      <c r="BH1241" s="8"/>
      <c r="BI1241" s="8"/>
      <c r="BJ1241" s="8"/>
      <c r="BK1241" s="8"/>
      <c r="BL1241" s="8"/>
      <c r="BM1241" s="8"/>
      <c r="BN1241" s="8"/>
      <c r="BO1241" s="8"/>
      <c r="BP1241" s="1" t="str">
        <v>0- Port Costs</v>
      </c>
      <c r="BT1241" s="1" t="str">
        <v>0- Port Value</v>
      </c>
      <c r="BU1241" s="8"/>
    </row>
    <row r="1242" spans="8:73" hidden="1" outlineLevel="1" x14ac:dyDescent="0.3">
      <c r="H1242" s="1" t="str">
        <v>0 - BM Costs</v>
      </c>
      <c r="L1242" s="1" t="str">
        <v>0 - BM Port</v>
      </c>
      <c r="N1242" s="1" t="str">
        <v>0 - Port Assets</v>
      </c>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1" t="str">
        <v>0- Port Costs</v>
      </c>
      <c r="BT1242" s="1" t="str">
        <v>0- Port Value</v>
      </c>
      <c r="BU1242" s="8"/>
    </row>
    <row r="1243" spans="8:73" hidden="1" outlineLevel="1" x14ac:dyDescent="0.3">
      <c r="H1243" s="1" t="str">
        <v>0 - BM Costs</v>
      </c>
      <c r="L1243" s="1" t="str">
        <v>0 - BM Port</v>
      </c>
      <c r="N1243" s="1" t="str">
        <v>0 - Port Assets</v>
      </c>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8"/>
      <c r="AR1243" s="8"/>
      <c r="AS1243" s="8"/>
      <c r="AT1243" s="8"/>
      <c r="AU1243" s="8"/>
      <c r="AV1243" s="8"/>
      <c r="AW1243" s="8"/>
      <c r="AX1243" s="8"/>
      <c r="AY1243" s="8"/>
      <c r="AZ1243" s="8"/>
      <c r="BA1243" s="8"/>
      <c r="BB1243" s="8"/>
      <c r="BC1243" s="8"/>
      <c r="BD1243" s="8"/>
      <c r="BE1243" s="8"/>
      <c r="BF1243" s="8"/>
      <c r="BG1243" s="8"/>
      <c r="BH1243" s="8"/>
      <c r="BI1243" s="8"/>
      <c r="BJ1243" s="8"/>
      <c r="BK1243" s="8"/>
      <c r="BL1243" s="8"/>
      <c r="BM1243" s="8"/>
      <c r="BN1243" s="8"/>
      <c r="BO1243" s="8"/>
      <c r="BP1243" s="1" t="str">
        <v>0- Port Costs</v>
      </c>
      <c r="BT1243" s="1" t="str">
        <v>0- Port Value</v>
      </c>
      <c r="BU1243" s="8"/>
    </row>
    <row r="1244" spans="8:73" hidden="1" outlineLevel="1" x14ac:dyDescent="0.3">
      <c r="H1244" s="1" t="str">
        <v>0 - BM Costs</v>
      </c>
      <c r="L1244" s="1" t="str">
        <v>0 - BM Port</v>
      </c>
      <c r="N1244" s="1" t="str">
        <v>0 - Port Assets</v>
      </c>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1" t="str">
        <v>0- Port Costs</v>
      </c>
      <c r="BT1244" s="1" t="str">
        <v>0- Port Value</v>
      </c>
      <c r="BU1244" s="8"/>
    </row>
    <row r="1245" spans="8:73" hidden="1" outlineLevel="1" x14ac:dyDescent="0.3">
      <c r="H1245" s="1" t="str">
        <v>0 - BM Costs</v>
      </c>
      <c r="L1245" s="1" t="str">
        <v>0 - BM Port</v>
      </c>
      <c r="N1245" s="1" t="str">
        <v>0 - Port Assets</v>
      </c>
      <c r="O1245" s="8"/>
      <c r="P1245" s="8"/>
      <c r="Q1245" s="8"/>
      <c r="R1245" s="8"/>
      <c r="S1245" s="8"/>
      <c r="T1245" s="8"/>
      <c r="U1245" s="8"/>
      <c r="V1245" s="8"/>
      <c r="W1245" s="8"/>
      <c r="X1245" s="8"/>
      <c r="Y1245" s="8"/>
      <c r="Z1245" s="8"/>
      <c r="AA1245" s="8"/>
      <c r="AB1245" s="8"/>
      <c r="AC1245" s="8"/>
      <c r="AD1245" s="8"/>
      <c r="AE1245" s="8"/>
      <c r="AF1245" s="8"/>
      <c r="AG1245" s="8"/>
      <c r="AH1245" s="8"/>
      <c r="AI1245" s="8"/>
      <c r="AJ1245" s="8"/>
      <c r="AK1245" s="8"/>
      <c r="AL1245" s="8"/>
      <c r="AM1245" s="8"/>
      <c r="AN1245" s="8"/>
      <c r="AO1245" s="8"/>
      <c r="AP1245" s="8"/>
      <c r="AQ1245" s="8"/>
      <c r="AR1245" s="8"/>
      <c r="AS1245" s="8"/>
      <c r="AT1245" s="8"/>
      <c r="AU1245" s="8"/>
      <c r="AV1245" s="8"/>
      <c r="AW1245" s="8"/>
      <c r="AX1245" s="8"/>
      <c r="AY1245" s="8"/>
      <c r="AZ1245" s="8"/>
      <c r="BA1245" s="8"/>
      <c r="BB1245" s="8"/>
      <c r="BC1245" s="8"/>
      <c r="BD1245" s="8"/>
      <c r="BE1245" s="8"/>
      <c r="BF1245" s="8"/>
      <c r="BG1245" s="8"/>
      <c r="BH1245" s="8"/>
      <c r="BI1245" s="8"/>
      <c r="BJ1245" s="8"/>
      <c r="BK1245" s="8"/>
      <c r="BL1245" s="8"/>
      <c r="BM1245" s="8"/>
      <c r="BN1245" s="8"/>
      <c r="BO1245" s="8"/>
      <c r="BP1245" s="1" t="str">
        <v>0- Port Costs</v>
      </c>
      <c r="BT1245" s="1" t="str">
        <v>0- Port Value</v>
      </c>
      <c r="BU1245" s="8"/>
    </row>
    <row r="1246" spans="8:73" hidden="1" outlineLevel="1" x14ac:dyDescent="0.3">
      <c r="H1246" s="1" t="str">
        <v>0 - BM Costs</v>
      </c>
      <c r="L1246" s="1" t="str">
        <v>0 - BM Port</v>
      </c>
      <c r="N1246" s="1" t="str">
        <v>0 - Port Assets</v>
      </c>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1" t="str">
        <v>0- Port Costs</v>
      </c>
      <c r="BT1246" s="1" t="str">
        <v>0- Port Value</v>
      </c>
      <c r="BU1246" s="8"/>
    </row>
    <row r="1247" spans="8:73" hidden="1" outlineLevel="1" x14ac:dyDescent="0.3">
      <c r="H1247" s="1" t="str">
        <v>0 - BM Costs</v>
      </c>
      <c r="L1247" s="1" t="str">
        <v>0 - BM Port</v>
      </c>
      <c r="N1247" s="1" t="str">
        <v>0 - Port Assets</v>
      </c>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1" t="str">
        <v>0- Port Costs</v>
      </c>
      <c r="BT1247" s="1" t="str">
        <v>0- Port Value</v>
      </c>
      <c r="BU1247" s="8"/>
    </row>
    <row r="1248" spans="8:73" hidden="1" outlineLevel="1" x14ac:dyDescent="0.3">
      <c r="H1248" s="1" t="str">
        <v>0 - BM Costs</v>
      </c>
      <c r="L1248" s="1" t="str">
        <v>0 - BM Port</v>
      </c>
      <c r="N1248" s="1" t="str">
        <v>0 - Port Assets</v>
      </c>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1" t="str">
        <v>0- Port Costs</v>
      </c>
      <c r="BT1248" s="1" t="str">
        <v>0- Port Value</v>
      </c>
      <c r="BU1248" s="8"/>
    </row>
    <row r="1249" spans="8:73" hidden="1" outlineLevel="1" x14ac:dyDescent="0.3">
      <c r="H1249" s="1" t="str">
        <v>0 - BM Costs</v>
      </c>
      <c r="L1249" s="1" t="str">
        <v>0 - BM Port</v>
      </c>
      <c r="N1249" s="1" t="str">
        <v>0 - Port Assets</v>
      </c>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1" t="str">
        <v>0- Port Costs</v>
      </c>
      <c r="BT1249" s="1" t="str">
        <v>0- Port Value</v>
      </c>
      <c r="BU1249" s="8"/>
    </row>
    <row r="1250" spans="8:73" hidden="1" outlineLevel="1" x14ac:dyDescent="0.3">
      <c r="H1250" s="1" t="str">
        <v>0 - BM Costs</v>
      </c>
      <c r="L1250" s="1" t="str">
        <v>0 - BM Port</v>
      </c>
      <c r="N1250" s="1" t="str">
        <v>0 - Port Assets</v>
      </c>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1" t="str">
        <v>0- Port Costs</v>
      </c>
      <c r="BT1250" s="1" t="str">
        <v>0- Port Value</v>
      </c>
      <c r="BU1250" s="8"/>
    </row>
    <row r="1251" spans="8:73" hidden="1" outlineLevel="1" x14ac:dyDescent="0.3">
      <c r="H1251" s="1" t="str">
        <v>0 - BM Costs</v>
      </c>
      <c r="L1251" s="1" t="str">
        <v>0 - BM Port</v>
      </c>
      <c r="N1251" s="1" t="str">
        <v>0 - Port Assets</v>
      </c>
      <c r="O1251" s="8"/>
      <c r="P1251" s="8"/>
      <c r="Q1251" s="8"/>
      <c r="R1251" s="8"/>
      <c r="S1251" s="8"/>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c r="AW1251" s="8"/>
      <c r="AX1251" s="8"/>
      <c r="AY1251" s="8"/>
      <c r="AZ1251" s="8"/>
      <c r="BA1251" s="8"/>
      <c r="BB1251" s="8"/>
      <c r="BC1251" s="8"/>
      <c r="BD1251" s="8"/>
      <c r="BE1251" s="8"/>
      <c r="BF1251" s="8"/>
      <c r="BG1251" s="8"/>
      <c r="BH1251" s="8"/>
      <c r="BI1251" s="8"/>
      <c r="BJ1251" s="8"/>
      <c r="BK1251" s="8"/>
      <c r="BL1251" s="8"/>
      <c r="BM1251" s="8"/>
      <c r="BN1251" s="8"/>
      <c r="BO1251" s="8"/>
      <c r="BP1251" s="1" t="str">
        <v>0- Port Costs</v>
      </c>
      <c r="BT1251" s="1" t="str">
        <v>0- Port Value</v>
      </c>
      <c r="BU1251" s="8"/>
    </row>
    <row r="1252" spans="8:73" hidden="1" outlineLevel="1" x14ac:dyDescent="0.3">
      <c r="H1252" s="1" t="str">
        <v>0 - BM Costs</v>
      </c>
      <c r="L1252" s="1" t="str">
        <v>0 - BM Port</v>
      </c>
      <c r="N1252" s="1" t="str">
        <v>0 - Port Assets</v>
      </c>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1" t="str">
        <v>0- Port Costs</v>
      </c>
      <c r="BT1252" s="1" t="str">
        <v>0- Port Value</v>
      </c>
      <c r="BU1252" s="8"/>
    </row>
    <row r="1253" spans="8:73" hidden="1" outlineLevel="1" x14ac:dyDescent="0.3">
      <c r="H1253" s="1" t="str">
        <v>0 - BM Costs</v>
      </c>
      <c r="L1253" s="1" t="str">
        <v>0 - BM Port</v>
      </c>
      <c r="N1253" s="1" t="str">
        <v>0 - Port Assets</v>
      </c>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c r="AW1253" s="8"/>
      <c r="AX1253" s="8"/>
      <c r="AY1253" s="8"/>
      <c r="AZ1253" s="8"/>
      <c r="BA1253" s="8"/>
      <c r="BB1253" s="8"/>
      <c r="BC1253" s="8"/>
      <c r="BD1253" s="8"/>
      <c r="BE1253" s="8"/>
      <c r="BF1253" s="8"/>
      <c r="BG1253" s="8"/>
      <c r="BH1253" s="8"/>
      <c r="BI1253" s="8"/>
      <c r="BJ1253" s="8"/>
      <c r="BK1253" s="8"/>
      <c r="BL1253" s="8"/>
      <c r="BM1253" s="8"/>
      <c r="BN1253" s="8"/>
      <c r="BO1253" s="8"/>
      <c r="BP1253" s="1" t="str">
        <v>0- Port Costs</v>
      </c>
      <c r="BT1253" s="1" t="str">
        <v>0- Port Value</v>
      </c>
      <c r="BU1253" s="8"/>
    </row>
    <row r="1254" spans="8:73" hidden="1" outlineLevel="1" x14ac:dyDescent="0.3">
      <c r="H1254" s="1" t="str">
        <v>0 - BM Costs</v>
      </c>
      <c r="L1254" s="1" t="str">
        <v>0 - BM Port</v>
      </c>
      <c r="N1254" s="1" t="str">
        <v>0 - Port Assets</v>
      </c>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c r="BD1254" s="8"/>
      <c r="BE1254" s="8"/>
      <c r="BF1254" s="8"/>
      <c r="BG1254" s="8"/>
      <c r="BH1254" s="8"/>
      <c r="BI1254" s="8"/>
      <c r="BJ1254" s="8"/>
      <c r="BK1254" s="8"/>
      <c r="BL1254" s="8"/>
      <c r="BM1254" s="8"/>
      <c r="BN1254" s="8"/>
      <c r="BO1254" s="8"/>
      <c r="BP1254" s="1" t="str">
        <v>0- Port Costs</v>
      </c>
      <c r="BT1254" s="1" t="str">
        <v>0- Port Value</v>
      </c>
      <c r="BU1254" s="8"/>
    </row>
    <row r="1255" spans="8:73" hidden="1" outlineLevel="1" x14ac:dyDescent="0.3">
      <c r="H1255" s="1" t="str">
        <v>0 - BM Costs</v>
      </c>
      <c r="L1255" s="1" t="str">
        <v>0 - BM Port</v>
      </c>
      <c r="N1255" s="1" t="str">
        <v>0 - Port Assets</v>
      </c>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1" t="str">
        <v>0- Port Costs</v>
      </c>
      <c r="BT1255" s="1" t="str">
        <v>0- Port Value</v>
      </c>
      <c r="BU1255" s="8"/>
    </row>
    <row r="1256" spans="8:73" hidden="1" outlineLevel="1" x14ac:dyDescent="0.3">
      <c r="H1256" s="1" t="str">
        <v>0 - BM Costs</v>
      </c>
      <c r="L1256" s="1" t="str">
        <v>0 - BM Port</v>
      </c>
      <c r="N1256" s="1" t="str">
        <v>0 - Port Assets</v>
      </c>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c r="BD1256" s="8"/>
      <c r="BE1256" s="8"/>
      <c r="BF1256" s="8"/>
      <c r="BG1256" s="8"/>
      <c r="BH1256" s="8"/>
      <c r="BI1256" s="8"/>
      <c r="BJ1256" s="8"/>
      <c r="BK1256" s="8"/>
      <c r="BL1256" s="8"/>
      <c r="BM1256" s="8"/>
      <c r="BN1256" s="8"/>
      <c r="BO1256" s="8"/>
      <c r="BP1256" s="1" t="str">
        <v>0- Port Costs</v>
      </c>
      <c r="BT1256" s="1" t="str">
        <v>0- Port Value</v>
      </c>
      <c r="BU1256" s="8"/>
    </row>
    <row r="1257" spans="8:73" hidden="1" outlineLevel="1" x14ac:dyDescent="0.3">
      <c r="H1257" s="1" t="str">
        <v>0 - BM Costs</v>
      </c>
      <c r="L1257" s="1" t="str">
        <v>0 - BM Port</v>
      </c>
      <c r="N1257" s="1" t="str">
        <v>0 - Port Assets</v>
      </c>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1" t="str">
        <v>0- Port Costs</v>
      </c>
      <c r="BT1257" s="1" t="str">
        <v>0- Port Value</v>
      </c>
      <c r="BU1257" s="8"/>
    </row>
    <row r="1258" spans="8:73" hidden="1" outlineLevel="1" x14ac:dyDescent="0.3">
      <c r="H1258" s="1" t="str">
        <v>0 - BM Costs</v>
      </c>
      <c r="L1258" s="1" t="str">
        <v>0 - BM Port</v>
      </c>
      <c r="N1258" s="1" t="str">
        <v>0 - Port Assets</v>
      </c>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1" t="str">
        <v>0- Port Costs</v>
      </c>
      <c r="BT1258" s="1" t="str">
        <v>0- Port Value</v>
      </c>
      <c r="BU1258" s="8"/>
    </row>
    <row r="1259" spans="8:73" hidden="1" outlineLevel="1" x14ac:dyDescent="0.3">
      <c r="H1259" s="1" t="str">
        <v>0 - BM Costs</v>
      </c>
      <c r="L1259" s="1" t="str">
        <v>0 - BM Port</v>
      </c>
      <c r="N1259" s="1" t="str">
        <v>0 - Port Assets</v>
      </c>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1" t="str">
        <v>0- Port Costs</v>
      </c>
      <c r="BT1259" s="1" t="str">
        <v>0- Port Value</v>
      </c>
      <c r="BU1259" s="8"/>
    </row>
    <row r="1260" spans="8:73" hidden="1" outlineLevel="1" x14ac:dyDescent="0.3">
      <c r="H1260" s="1" t="str">
        <v>0 - BM Costs</v>
      </c>
      <c r="L1260" s="1" t="str">
        <v>0 - BM Port</v>
      </c>
      <c r="N1260" s="1" t="str">
        <v>0 - Port Assets</v>
      </c>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1" t="str">
        <v>0- Port Costs</v>
      </c>
      <c r="BT1260" s="1" t="str">
        <v>0- Port Value</v>
      </c>
      <c r="BU1260" s="8"/>
    </row>
    <row r="1261" spans="8:73" hidden="1" outlineLevel="1" x14ac:dyDescent="0.3">
      <c r="H1261" s="1" t="str">
        <v>0 - BM Costs</v>
      </c>
      <c r="L1261" s="1" t="str">
        <v>0 - BM Port</v>
      </c>
      <c r="N1261" s="1" t="str">
        <v>0 - Port Assets</v>
      </c>
      <c r="O1261" s="8"/>
      <c r="P1261" s="8"/>
      <c r="Q1261" s="8"/>
      <c r="R1261" s="8"/>
      <c r="S1261" s="8"/>
      <c r="T1261" s="8"/>
      <c r="U1261" s="8"/>
      <c r="V1261" s="8"/>
      <c r="W1261" s="8"/>
      <c r="X1261" s="8"/>
      <c r="Y1261" s="8"/>
      <c r="Z1261" s="8"/>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c r="AW1261" s="8"/>
      <c r="AX1261" s="8"/>
      <c r="AY1261" s="8"/>
      <c r="AZ1261" s="8"/>
      <c r="BA1261" s="8"/>
      <c r="BB1261" s="8"/>
      <c r="BC1261" s="8"/>
      <c r="BD1261" s="8"/>
      <c r="BE1261" s="8"/>
      <c r="BF1261" s="8"/>
      <c r="BG1261" s="8"/>
      <c r="BH1261" s="8"/>
      <c r="BI1261" s="8"/>
      <c r="BJ1261" s="8"/>
      <c r="BK1261" s="8"/>
      <c r="BL1261" s="8"/>
      <c r="BM1261" s="8"/>
      <c r="BN1261" s="8"/>
      <c r="BO1261" s="8"/>
      <c r="BP1261" s="1" t="str">
        <v>0- Port Costs</v>
      </c>
      <c r="BT1261" s="1" t="str">
        <v>0- Port Value</v>
      </c>
      <c r="BU1261" s="8"/>
    </row>
    <row r="1262" spans="8:73" hidden="1" outlineLevel="1" x14ac:dyDescent="0.3">
      <c r="H1262" s="1" t="str">
        <v>0 - BM Costs</v>
      </c>
      <c r="L1262" s="1" t="str">
        <v>0 - BM Port</v>
      </c>
      <c r="N1262" s="1" t="str">
        <v>0 - Port Assets</v>
      </c>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1" t="str">
        <v>0- Port Costs</v>
      </c>
      <c r="BT1262" s="1" t="str">
        <v>0- Port Value</v>
      </c>
      <c r="BU1262" s="8"/>
    </row>
    <row r="1263" spans="8:73" hidden="1" outlineLevel="1" x14ac:dyDescent="0.3">
      <c r="H1263" s="1" t="str">
        <v>0 - BM Costs</v>
      </c>
      <c r="L1263" s="1" t="str">
        <v>0 - BM Port</v>
      </c>
      <c r="N1263" s="1" t="str">
        <v>0 - Port Assets</v>
      </c>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c r="AW1263" s="8"/>
      <c r="AX1263" s="8"/>
      <c r="AY1263" s="8"/>
      <c r="AZ1263" s="8"/>
      <c r="BA1263" s="8"/>
      <c r="BB1263" s="8"/>
      <c r="BC1263" s="8"/>
      <c r="BD1263" s="8"/>
      <c r="BE1263" s="8"/>
      <c r="BF1263" s="8"/>
      <c r="BG1263" s="8"/>
      <c r="BH1263" s="8"/>
      <c r="BI1263" s="8"/>
      <c r="BJ1263" s="8"/>
      <c r="BK1263" s="8"/>
      <c r="BL1263" s="8"/>
      <c r="BM1263" s="8"/>
      <c r="BN1263" s="8"/>
      <c r="BO1263" s="8"/>
      <c r="BP1263" s="1" t="str">
        <v>0- Port Costs</v>
      </c>
      <c r="BT1263" s="1" t="str">
        <v>0- Port Value</v>
      </c>
      <c r="BU1263" s="8"/>
    </row>
    <row r="1264" spans="8:73" hidden="1" outlineLevel="1" x14ac:dyDescent="0.3">
      <c r="H1264" s="1" t="str">
        <v>0 - BM Costs</v>
      </c>
      <c r="L1264" s="1" t="str">
        <v>0 - BM Port</v>
      </c>
      <c r="N1264" s="1" t="str">
        <v>0 - Port Assets</v>
      </c>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1" t="str">
        <v>0- Port Costs</v>
      </c>
      <c r="BT1264" s="1" t="str">
        <v>0- Port Value</v>
      </c>
      <c r="BU1264" s="8"/>
    </row>
    <row r="1265" spans="8:73" hidden="1" outlineLevel="1" x14ac:dyDescent="0.3">
      <c r="H1265" s="1" t="str">
        <v>0 - BM Costs</v>
      </c>
      <c r="L1265" s="1" t="str">
        <v>0 - BM Port</v>
      </c>
      <c r="N1265" s="1" t="str">
        <v>0 - Port Assets</v>
      </c>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1" t="str">
        <v>0- Port Costs</v>
      </c>
      <c r="BT1265" s="1" t="str">
        <v>0- Port Value</v>
      </c>
      <c r="BU1265" s="8"/>
    </row>
    <row r="1266" spans="8:73" hidden="1" outlineLevel="1" x14ac:dyDescent="0.3">
      <c r="H1266" s="1" t="str">
        <v>0 - BM Costs</v>
      </c>
      <c r="L1266" s="1" t="str">
        <v>0 - BM Port</v>
      </c>
      <c r="N1266" s="1" t="str">
        <v>0 - Port Assets</v>
      </c>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1" t="str">
        <v>0- Port Costs</v>
      </c>
      <c r="BT1266" s="1" t="str">
        <v>0- Port Value</v>
      </c>
      <c r="BU1266" s="8"/>
    </row>
    <row r="1267" spans="8:73" hidden="1" outlineLevel="1" x14ac:dyDescent="0.3">
      <c r="H1267" s="1" t="str">
        <v>0 - BM Costs</v>
      </c>
      <c r="L1267" s="1" t="str">
        <v>0 - BM Port</v>
      </c>
      <c r="N1267" s="1" t="str">
        <v>0 - Port Assets</v>
      </c>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1" t="str">
        <v>0- Port Costs</v>
      </c>
      <c r="BT1267" s="1" t="str">
        <v>0- Port Value</v>
      </c>
      <c r="BU1267" s="8"/>
    </row>
    <row r="1268" spans="8:73" hidden="1" outlineLevel="1" x14ac:dyDescent="0.3">
      <c r="H1268" s="1" t="str">
        <v>0 - BM Costs</v>
      </c>
      <c r="L1268" s="1" t="str">
        <v>0 - BM Port</v>
      </c>
      <c r="N1268" s="1" t="str">
        <v>0 - Port Assets</v>
      </c>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1" t="str">
        <v>0- Port Costs</v>
      </c>
      <c r="BT1268" s="1" t="str">
        <v>0- Port Value</v>
      </c>
      <c r="BU1268" s="8"/>
    </row>
    <row r="1269" spans="8:73" hidden="1" outlineLevel="1" x14ac:dyDescent="0.3">
      <c r="H1269" s="1" t="str">
        <v>0 - BM Costs</v>
      </c>
      <c r="L1269" s="1" t="str">
        <v>0 - BM Port</v>
      </c>
      <c r="N1269" s="1" t="str">
        <v>0 - Port Assets</v>
      </c>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1" t="str">
        <v>0- Port Costs</v>
      </c>
      <c r="BT1269" s="1" t="str">
        <v>0- Port Value</v>
      </c>
      <c r="BU1269" s="8"/>
    </row>
    <row r="1270" spans="8:73" hidden="1" outlineLevel="1" x14ac:dyDescent="0.3">
      <c r="H1270" s="1" t="str">
        <v>0 - BM Costs</v>
      </c>
      <c r="L1270" s="1" t="str">
        <v>0 - BM Port</v>
      </c>
      <c r="N1270" s="1" t="str">
        <v>0 - Port Assets</v>
      </c>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1" t="str">
        <v>0- Port Costs</v>
      </c>
      <c r="BT1270" s="1" t="str">
        <v>0- Port Value</v>
      </c>
      <c r="BU1270" s="8"/>
    </row>
    <row r="1271" spans="8:73" hidden="1" outlineLevel="1" x14ac:dyDescent="0.3">
      <c r="H1271" s="1" t="str">
        <v>0 - BM Costs</v>
      </c>
      <c r="L1271" s="1" t="str">
        <v>0 - BM Port</v>
      </c>
      <c r="N1271" s="1" t="str">
        <v>0 - Port Assets</v>
      </c>
      <c r="O1271" s="8"/>
      <c r="P1271" s="8"/>
      <c r="Q1271" s="8"/>
      <c r="R1271" s="8"/>
      <c r="S1271" s="8"/>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1" t="str">
        <v>0- Port Costs</v>
      </c>
      <c r="BT1271" s="1" t="str">
        <v>0- Port Value</v>
      </c>
      <c r="BU1271" s="8"/>
    </row>
    <row r="1272" spans="8:73" hidden="1" outlineLevel="1" x14ac:dyDescent="0.3">
      <c r="H1272" s="1" t="str">
        <v>0 - BM Costs</v>
      </c>
      <c r="L1272" s="1" t="str">
        <v>0 - BM Port</v>
      </c>
      <c r="N1272" s="1" t="str">
        <v>0 - Port Assets</v>
      </c>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1" t="str">
        <v>0- Port Costs</v>
      </c>
      <c r="BT1272" s="1" t="str">
        <v>0- Port Value</v>
      </c>
      <c r="BU1272" s="8"/>
    </row>
    <row r="1273" spans="8:73" hidden="1" outlineLevel="1" x14ac:dyDescent="0.3">
      <c r="H1273" s="1" t="str">
        <v>0 - BM Costs</v>
      </c>
      <c r="L1273" s="1" t="str">
        <v>0 - BM Port</v>
      </c>
      <c r="N1273" s="1" t="str">
        <v>0 - Port Assets</v>
      </c>
      <c r="O1273" s="8"/>
      <c r="P1273" s="8"/>
      <c r="Q1273" s="8"/>
      <c r="R1273" s="8"/>
      <c r="S1273" s="8"/>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1" t="str">
        <v>0- Port Costs</v>
      </c>
      <c r="BT1273" s="1" t="str">
        <v>0- Port Value</v>
      </c>
      <c r="BU1273" s="8"/>
    </row>
    <row r="1274" spans="8:73" hidden="1" outlineLevel="1" x14ac:dyDescent="0.3">
      <c r="H1274" s="1" t="str">
        <v>0 - BM Costs</v>
      </c>
      <c r="L1274" s="1" t="str">
        <v>0 - BM Port</v>
      </c>
      <c r="N1274" s="1" t="str">
        <v>0 - Port Assets</v>
      </c>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1" t="str">
        <v>0- Port Costs</v>
      </c>
      <c r="BT1274" s="1" t="str">
        <v>0- Port Value</v>
      </c>
      <c r="BU1274" s="8"/>
    </row>
    <row r="1275" spans="8:73" hidden="1" outlineLevel="1" x14ac:dyDescent="0.3">
      <c r="H1275" s="1" t="str">
        <v>0 - BM Costs</v>
      </c>
      <c r="L1275" s="1" t="str">
        <v>0 - BM Port</v>
      </c>
      <c r="N1275" s="1" t="str">
        <v>0 - Port Assets</v>
      </c>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c r="AW1275" s="8"/>
      <c r="AX1275" s="8"/>
      <c r="AY1275" s="8"/>
      <c r="AZ1275" s="8"/>
      <c r="BA1275" s="8"/>
      <c r="BB1275" s="8"/>
      <c r="BC1275" s="8"/>
      <c r="BD1275" s="8"/>
      <c r="BE1275" s="8"/>
      <c r="BF1275" s="8"/>
      <c r="BG1275" s="8"/>
      <c r="BH1275" s="8"/>
      <c r="BI1275" s="8"/>
      <c r="BJ1275" s="8"/>
      <c r="BK1275" s="8"/>
      <c r="BL1275" s="8"/>
      <c r="BM1275" s="8"/>
      <c r="BN1275" s="8"/>
      <c r="BO1275" s="8"/>
      <c r="BP1275" s="1" t="str">
        <v>0- Port Costs</v>
      </c>
      <c r="BT1275" s="1" t="str">
        <v>0- Port Value</v>
      </c>
      <c r="BU1275" s="8"/>
    </row>
    <row r="1276" spans="8:73" hidden="1" outlineLevel="1" x14ac:dyDescent="0.3">
      <c r="H1276" s="1" t="str">
        <v>0 - BM Costs</v>
      </c>
      <c r="L1276" s="1" t="str">
        <v>0 - BM Port</v>
      </c>
      <c r="N1276" s="1" t="str">
        <v>0 - Port Assets</v>
      </c>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c r="BD1276" s="8"/>
      <c r="BE1276" s="8"/>
      <c r="BF1276" s="8"/>
      <c r="BG1276" s="8"/>
      <c r="BH1276" s="8"/>
      <c r="BI1276" s="8"/>
      <c r="BJ1276" s="8"/>
      <c r="BK1276" s="8"/>
      <c r="BL1276" s="8"/>
      <c r="BM1276" s="8"/>
      <c r="BN1276" s="8"/>
      <c r="BO1276" s="8"/>
      <c r="BP1276" s="1" t="str">
        <v>0- Port Costs</v>
      </c>
      <c r="BT1276" s="1" t="str">
        <v>0- Port Value</v>
      </c>
      <c r="BU1276" s="8"/>
    </row>
    <row r="1277" spans="8:73" hidden="1" outlineLevel="1" x14ac:dyDescent="0.3">
      <c r="H1277" s="1" t="str">
        <v>0 - BM Costs</v>
      </c>
      <c r="L1277" s="1" t="str">
        <v>0 - BM Port</v>
      </c>
      <c r="N1277" s="1" t="str">
        <v>0 - Port Assets</v>
      </c>
      <c r="O1277" s="8"/>
      <c r="P1277" s="8"/>
      <c r="Q1277" s="8"/>
      <c r="R1277" s="8"/>
      <c r="S1277" s="8"/>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c r="AW1277" s="8"/>
      <c r="AX1277" s="8"/>
      <c r="AY1277" s="8"/>
      <c r="AZ1277" s="8"/>
      <c r="BA1277" s="8"/>
      <c r="BB1277" s="8"/>
      <c r="BC1277" s="8"/>
      <c r="BD1277" s="8"/>
      <c r="BE1277" s="8"/>
      <c r="BF1277" s="8"/>
      <c r="BG1277" s="8"/>
      <c r="BH1277" s="8"/>
      <c r="BI1277" s="8"/>
      <c r="BJ1277" s="8"/>
      <c r="BK1277" s="8"/>
      <c r="BL1277" s="8"/>
      <c r="BM1277" s="8"/>
      <c r="BN1277" s="8"/>
      <c r="BO1277" s="8"/>
      <c r="BP1277" s="1" t="str">
        <v>0- Port Costs</v>
      </c>
      <c r="BT1277" s="1" t="str">
        <v>0- Port Value</v>
      </c>
      <c r="BU1277" s="8"/>
    </row>
    <row r="1278" spans="8:73" hidden="1" outlineLevel="1" x14ac:dyDescent="0.3">
      <c r="H1278" s="1" t="str">
        <v>0 - BM Costs</v>
      </c>
      <c r="L1278" s="1" t="str">
        <v>0 - BM Port</v>
      </c>
      <c r="N1278" s="1" t="str">
        <v>0 - Port Assets</v>
      </c>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c r="BD1278" s="8"/>
      <c r="BE1278" s="8"/>
      <c r="BF1278" s="8"/>
      <c r="BG1278" s="8"/>
      <c r="BH1278" s="8"/>
      <c r="BI1278" s="8"/>
      <c r="BJ1278" s="8"/>
      <c r="BK1278" s="8"/>
      <c r="BL1278" s="8"/>
      <c r="BM1278" s="8"/>
      <c r="BN1278" s="8"/>
      <c r="BO1278" s="8"/>
      <c r="BP1278" s="1" t="str">
        <v>0- Port Costs</v>
      </c>
      <c r="BT1278" s="1" t="str">
        <v>0- Port Value</v>
      </c>
      <c r="BU1278" s="8"/>
    </row>
    <row r="1279" spans="8:73" hidden="1" outlineLevel="1" x14ac:dyDescent="0.3">
      <c r="H1279" s="1" t="str">
        <v>0 - BM Costs</v>
      </c>
      <c r="L1279" s="1" t="str">
        <v>0 - BM Port</v>
      </c>
      <c r="N1279" s="1" t="str">
        <v>0 - Port Assets</v>
      </c>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c r="BD1279" s="8"/>
      <c r="BE1279" s="8"/>
      <c r="BF1279" s="8"/>
      <c r="BG1279" s="8"/>
      <c r="BH1279" s="8"/>
      <c r="BI1279" s="8"/>
      <c r="BJ1279" s="8"/>
      <c r="BK1279" s="8"/>
      <c r="BL1279" s="8"/>
      <c r="BM1279" s="8"/>
      <c r="BN1279" s="8"/>
      <c r="BO1279" s="8"/>
      <c r="BP1279" s="1" t="str">
        <v>0- Port Costs</v>
      </c>
      <c r="BT1279" s="1" t="str">
        <v>0- Port Value</v>
      </c>
      <c r="BU1279" s="8"/>
    </row>
    <row r="1280" spans="8:73" hidden="1" outlineLevel="1" x14ac:dyDescent="0.3">
      <c r="H1280" s="1" t="str">
        <v>0 - BM Costs</v>
      </c>
      <c r="L1280" s="1" t="str">
        <v>0 - BM Port</v>
      </c>
      <c r="N1280" s="1" t="str">
        <v>0 - Port Assets</v>
      </c>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1" t="str">
        <v>0- Port Costs</v>
      </c>
      <c r="BT1280" s="1" t="str">
        <v>0- Port Value</v>
      </c>
      <c r="BU1280" s="8"/>
    </row>
    <row r="1281" spans="8:73" hidden="1" outlineLevel="1" x14ac:dyDescent="0.3">
      <c r="H1281" s="1" t="str">
        <v>0 - BM Costs</v>
      </c>
      <c r="L1281" s="1" t="str">
        <v>0 - BM Port</v>
      </c>
      <c r="N1281" s="1" t="str">
        <v>0 - Port Assets</v>
      </c>
      <c r="O1281" s="8"/>
      <c r="P1281" s="8"/>
      <c r="Q1281" s="8"/>
      <c r="R1281" s="8"/>
      <c r="S1281" s="8"/>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c r="BD1281" s="8"/>
      <c r="BE1281" s="8"/>
      <c r="BF1281" s="8"/>
      <c r="BG1281" s="8"/>
      <c r="BH1281" s="8"/>
      <c r="BI1281" s="8"/>
      <c r="BJ1281" s="8"/>
      <c r="BK1281" s="8"/>
      <c r="BL1281" s="8"/>
      <c r="BM1281" s="8"/>
      <c r="BN1281" s="8"/>
      <c r="BO1281" s="8"/>
      <c r="BP1281" s="1" t="str">
        <v>0- Port Costs</v>
      </c>
      <c r="BT1281" s="1" t="str">
        <v>0- Port Value</v>
      </c>
      <c r="BU1281" s="8"/>
    </row>
    <row r="1282" spans="8:73" hidden="1" outlineLevel="1" x14ac:dyDescent="0.3">
      <c r="H1282" s="1" t="str">
        <v>0 - BM Costs</v>
      </c>
      <c r="L1282" s="1" t="str">
        <v>0 - BM Port</v>
      </c>
      <c r="N1282" s="1" t="str">
        <v>0 - Port Assets</v>
      </c>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1" t="str">
        <v>0- Port Costs</v>
      </c>
      <c r="BT1282" s="1" t="str">
        <v>0- Port Value</v>
      </c>
      <c r="BU1282" s="8"/>
    </row>
    <row r="1283" spans="8:73" hidden="1" outlineLevel="1" x14ac:dyDescent="0.3">
      <c r="H1283" s="1" t="str">
        <v>0 - BM Costs</v>
      </c>
      <c r="L1283" s="1" t="str">
        <v>0 - BM Port</v>
      </c>
      <c r="N1283" s="1" t="str">
        <v>0 - Port Assets</v>
      </c>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c r="BD1283" s="8"/>
      <c r="BE1283" s="8"/>
      <c r="BF1283" s="8"/>
      <c r="BG1283" s="8"/>
      <c r="BH1283" s="8"/>
      <c r="BI1283" s="8"/>
      <c r="BJ1283" s="8"/>
      <c r="BK1283" s="8"/>
      <c r="BL1283" s="8"/>
      <c r="BM1283" s="8"/>
      <c r="BN1283" s="8"/>
      <c r="BO1283" s="8"/>
      <c r="BP1283" s="1" t="str">
        <v>0- Port Costs</v>
      </c>
      <c r="BT1283" s="1" t="str">
        <v>0- Port Value</v>
      </c>
      <c r="BU1283" s="8"/>
    </row>
    <row r="1284" spans="8:73" hidden="1" outlineLevel="1" x14ac:dyDescent="0.3">
      <c r="H1284" s="1" t="str">
        <v>0 - BM Costs</v>
      </c>
      <c r="L1284" s="1" t="str">
        <v>0 - BM Port</v>
      </c>
      <c r="N1284" s="1" t="str">
        <v>0 - Port Assets</v>
      </c>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c r="BD1284" s="8"/>
      <c r="BE1284" s="8"/>
      <c r="BF1284" s="8"/>
      <c r="BG1284" s="8"/>
      <c r="BH1284" s="8"/>
      <c r="BI1284" s="8"/>
      <c r="BJ1284" s="8"/>
      <c r="BK1284" s="8"/>
      <c r="BL1284" s="8"/>
      <c r="BM1284" s="8"/>
      <c r="BN1284" s="8"/>
      <c r="BO1284" s="8"/>
      <c r="BP1284" s="1" t="str">
        <v>0- Port Costs</v>
      </c>
      <c r="BT1284" s="1" t="str">
        <v>0- Port Value</v>
      </c>
      <c r="BU1284" s="8"/>
    </row>
    <row r="1285" spans="8:73" hidden="1" outlineLevel="1" x14ac:dyDescent="0.3">
      <c r="H1285" s="1" t="str">
        <v>0 - BM Costs</v>
      </c>
      <c r="L1285" s="1" t="str">
        <v>0 - BM Port</v>
      </c>
      <c r="N1285" s="1" t="str">
        <v>0 - Port Assets</v>
      </c>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c r="AW1285" s="8"/>
      <c r="AX1285" s="8"/>
      <c r="AY1285" s="8"/>
      <c r="AZ1285" s="8"/>
      <c r="BA1285" s="8"/>
      <c r="BB1285" s="8"/>
      <c r="BC1285" s="8"/>
      <c r="BD1285" s="8"/>
      <c r="BE1285" s="8"/>
      <c r="BF1285" s="8"/>
      <c r="BG1285" s="8"/>
      <c r="BH1285" s="8"/>
      <c r="BI1285" s="8"/>
      <c r="BJ1285" s="8"/>
      <c r="BK1285" s="8"/>
      <c r="BL1285" s="8"/>
      <c r="BM1285" s="8"/>
      <c r="BN1285" s="8"/>
      <c r="BO1285" s="8"/>
      <c r="BP1285" s="1" t="str">
        <v>0- Port Costs</v>
      </c>
      <c r="BT1285" s="1" t="str">
        <v>0- Port Value</v>
      </c>
      <c r="BU1285" s="8"/>
    </row>
    <row r="1286" spans="8:73" hidden="1" outlineLevel="1" x14ac:dyDescent="0.3">
      <c r="H1286" s="1" t="str">
        <v>0 - BM Costs</v>
      </c>
      <c r="L1286" s="1" t="str">
        <v>0 - BM Port</v>
      </c>
      <c r="N1286" s="1" t="str">
        <v>0 - Port Assets</v>
      </c>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1" t="str">
        <v>0- Port Costs</v>
      </c>
      <c r="BT1286" s="1" t="str">
        <v>0- Port Value</v>
      </c>
      <c r="BU1286" s="8"/>
    </row>
    <row r="1287" spans="8:73" hidden="1" outlineLevel="1" x14ac:dyDescent="0.3">
      <c r="H1287" s="1" t="str">
        <v>0 - BM Costs</v>
      </c>
      <c r="L1287" s="1" t="str">
        <v>0 - BM Port</v>
      </c>
      <c r="N1287" s="1" t="str">
        <v>0 - Port Assets</v>
      </c>
      <c r="O1287" s="8"/>
      <c r="P1287" s="8"/>
      <c r="Q1287" s="8"/>
      <c r="R1287" s="8"/>
      <c r="S1287" s="8"/>
      <c r="T1287" s="8"/>
      <c r="U1287" s="8"/>
      <c r="V1287" s="8"/>
      <c r="W1287" s="8"/>
      <c r="X1287" s="8"/>
      <c r="Y1287" s="8"/>
      <c r="Z1287" s="8"/>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c r="AW1287" s="8"/>
      <c r="AX1287" s="8"/>
      <c r="AY1287" s="8"/>
      <c r="AZ1287" s="8"/>
      <c r="BA1287" s="8"/>
      <c r="BB1287" s="8"/>
      <c r="BC1287" s="8"/>
      <c r="BD1287" s="8"/>
      <c r="BE1287" s="8"/>
      <c r="BF1287" s="8"/>
      <c r="BG1287" s="8"/>
      <c r="BH1287" s="8"/>
      <c r="BI1287" s="8"/>
      <c r="BJ1287" s="8"/>
      <c r="BK1287" s="8"/>
      <c r="BL1287" s="8"/>
      <c r="BM1287" s="8"/>
      <c r="BN1287" s="8"/>
      <c r="BO1287" s="8"/>
      <c r="BP1287" s="1" t="str">
        <v>0- Port Costs</v>
      </c>
      <c r="BT1287" s="1" t="str">
        <v>0- Port Value</v>
      </c>
      <c r="BU1287" s="8"/>
    </row>
    <row r="1288" spans="8:73" hidden="1" outlineLevel="1" x14ac:dyDescent="0.3">
      <c r="H1288" s="1" t="str">
        <v>0 - BM Costs</v>
      </c>
      <c r="L1288" s="1" t="str">
        <v>0 - BM Port</v>
      </c>
      <c r="N1288" s="1" t="str">
        <v>0 - Port Assets</v>
      </c>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1" t="str">
        <v>0- Port Costs</v>
      </c>
      <c r="BT1288" s="1" t="str">
        <v>0- Port Value</v>
      </c>
      <c r="BU1288" s="8"/>
    </row>
    <row r="1289" spans="8:73" hidden="1" outlineLevel="1" x14ac:dyDescent="0.3">
      <c r="H1289" s="1" t="str">
        <v>0 - BM Costs</v>
      </c>
      <c r="L1289" s="1" t="str">
        <v>0 - BM Port</v>
      </c>
      <c r="N1289" s="1" t="str">
        <v>0 - Port Assets</v>
      </c>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1" t="str">
        <v>0- Port Costs</v>
      </c>
      <c r="BT1289" s="1" t="str">
        <v>0- Port Value</v>
      </c>
      <c r="BU1289" s="8"/>
    </row>
    <row r="1290" spans="8:73" hidden="1" outlineLevel="1" x14ac:dyDescent="0.3">
      <c r="H1290" s="1" t="str">
        <v>0 - BM Costs</v>
      </c>
      <c r="L1290" s="1" t="str">
        <v>0 - BM Port</v>
      </c>
      <c r="N1290" s="1" t="str">
        <v>0 - Port Assets</v>
      </c>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1" t="str">
        <v>0- Port Costs</v>
      </c>
      <c r="BT1290" s="1" t="str">
        <v>0- Port Value</v>
      </c>
      <c r="BU1290" s="8"/>
    </row>
    <row r="1291" spans="8:73" hidden="1" outlineLevel="1" x14ac:dyDescent="0.3">
      <c r="H1291" s="1" t="str">
        <v>0 - BM Costs</v>
      </c>
      <c r="L1291" s="1" t="str">
        <v>0 - BM Port</v>
      </c>
      <c r="N1291" s="1" t="str">
        <v>0 - Port Assets</v>
      </c>
      <c r="O1291" s="8"/>
      <c r="P1291" s="8"/>
      <c r="Q1291" s="8"/>
      <c r="R1291" s="8"/>
      <c r="S1291" s="8"/>
      <c r="T1291" s="8"/>
      <c r="U1291" s="8"/>
      <c r="V1291" s="8"/>
      <c r="W1291" s="8"/>
      <c r="X1291" s="8"/>
      <c r="Y1291" s="8"/>
      <c r="Z1291" s="8"/>
      <c r="AA1291" s="8"/>
      <c r="AB1291" s="8"/>
      <c r="AC1291" s="8"/>
      <c r="AD1291" s="8"/>
      <c r="AE1291" s="8"/>
      <c r="AF1291" s="8"/>
      <c r="AG1291" s="8"/>
      <c r="AH1291" s="8"/>
      <c r="AI1291" s="8"/>
      <c r="AJ1291" s="8"/>
      <c r="AK1291" s="8"/>
      <c r="AL1291" s="8"/>
      <c r="AM1291" s="8"/>
      <c r="AN1291" s="8"/>
      <c r="AO1291" s="8"/>
      <c r="AP1291" s="8"/>
      <c r="AQ1291" s="8"/>
      <c r="AR1291" s="8"/>
      <c r="AS1291" s="8"/>
      <c r="AT1291" s="8"/>
      <c r="AU1291" s="8"/>
      <c r="AV1291" s="8"/>
      <c r="AW1291" s="8"/>
      <c r="AX1291" s="8"/>
      <c r="AY1291" s="8"/>
      <c r="AZ1291" s="8"/>
      <c r="BA1291" s="8"/>
      <c r="BB1291" s="8"/>
      <c r="BC1291" s="8"/>
      <c r="BD1291" s="8"/>
      <c r="BE1291" s="8"/>
      <c r="BF1291" s="8"/>
      <c r="BG1291" s="8"/>
      <c r="BH1291" s="8"/>
      <c r="BI1291" s="8"/>
      <c r="BJ1291" s="8"/>
      <c r="BK1291" s="8"/>
      <c r="BL1291" s="8"/>
      <c r="BM1291" s="8"/>
      <c r="BN1291" s="8"/>
      <c r="BO1291" s="8"/>
      <c r="BP1291" s="1" t="str">
        <v>0- Port Costs</v>
      </c>
      <c r="BT1291" s="1" t="str">
        <v>0- Port Value</v>
      </c>
      <c r="BU1291" s="8"/>
    </row>
    <row r="1292" spans="8:73" hidden="1" outlineLevel="1" x14ac:dyDescent="0.3">
      <c r="H1292" s="1" t="str">
        <v>0 - BM Costs</v>
      </c>
      <c r="L1292" s="1" t="str">
        <v>0 - BM Port</v>
      </c>
      <c r="N1292" s="1" t="str">
        <v>0 - Port Assets</v>
      </c>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1" t="str">
        <v>0- Port Costs</v>
      </c>
      <c r="BT1292" s="1" t="str">
        <v>0- Port Value</v>
      </c>
      <c r="BU1292" s="8"/>
    </row>
    <row r="1293" spans="8:73" hidden="1" outlineLevel="1" x14ac:dyDescent="0.3">
      <c r="H1293" s="1" t="str">
        <v>0 - BM Costs</v>
      </c>
      <c r="L1293" s="1" t="str">
        <v>0 - BM Port</v>
      </c>
      <c r="N1293" s="1" t="str">
        <v>0 - Port Assets</v>
      </c>
      <c r="O1293" s="8"/>
      <c r="P1293" s="8"/>
      <c r="Q1293" s="8"/>
      <c r="R1293" s="8"/>
      <c r="S1293" s="8"/>
      <c r="T1293" s="8"/>
      <c r="U1293" s="8"/>
      <c r="V1293" s="8"/>
      <c r="W1293" s="8"/>
      <c r="X1293" s="8"/>
      <c r="Y1293" s="8"/>
      <c r="Z1293" s="8"/>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c r="BK1293" s="8"/>
      <c r="BL1293" s="8"/>
      <c r="BM1293" s="8"/>
      <c r="BN1293" s="8"/>
      <c r="BO1293" s="8"/>
      <c r="BP1293" s="1" t="str">
        <v>0- Port Costs</v>
      </c>
      <c r="BT1293" s="1" t="str">
        <v>0- Port Value</v>
      </c>
      <c r="BU1293" s="8"/>
    </row>
    <row r="1294" spans="8:73" hidden="1" outlineLevel="1" x14ac:dyDescent="0.3">
      <c r="H1294" s="1" t="str">
        <v>0 - BM Costs</v>
      </c>
      <c r="L1294" s="1" t="str">
        <v>0 - BM Port</v>
      </c>
      <c r="N1294" s="1" t="str">
        <v>0 - Port Assets</v>
      </c>
      <c r="O1294" s="8"/>
      <c r="P1294" s="8"/>
      <c r="Q1294" s="8"/>
      <c r="R1294" s="8"/>
      <c r="S1294" s="8"/>
      <c r="T1294" s="8"/>
      <c r="U1294" s="8"/>
      <c r="V1294" s="8"/>
      <c r="W1294" s="8"/>
      <c r="X1294" s="8"/>
      <c r="Y1294" s="8"/>
      <c r="Z1294" s="8"/>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1" t="str">
        <v>0- Port Costs</v>
      </c>
      <c r="BT1294" s="1" t="str">
        <v>0- Port Value</v>
      </c>
      <c r="BU1294" s="8"/>
    </row>
    <row r="1295" spans="8:73" hidden="1" outlineLevel="1" x14ac:dyDescent="0.3">
      <c r="H1295" s="1" t="str">
        <v>0 - BM Costs</v>
      </c>
      <c r="L1295" s="1" t="str">
        <v>0 - BM Port</v>
      </c>
      <c r="N1295" s="1" t="str">
        <v>0 - Port Assets</v>
      </c>
      <c r="O1295" s="8"/>
      <c r="P1295" s="8"/>
      <c r="Q1295" s="8"/>
      <c r="R1295" s="8"/>
      <c r="S1295" s="8"/>
      <c r="T1295" s="8"/>
      <c r="U1295" s="8"/>
      <c r="V1295" s="8"/>
      <c r="W1295" s="8"/>
      <c r="X1295" s="8"/>
      <c r="Y1295" s="8"/>
      <c r="Z1295" s="8"/>
      <c r="AA1295" s="8"/>
      <c r="AB1295" s="8"/>
      <c r="AC1295" s="8"/>
      <c r="AD1295" s="8"/>
      <c r="AE1295" s="8"/>
      <c r="AF1295" s="8"/>
      <c r="AG1295" s="8"/>
      <c r="AH1295" s="8"/>
      <c r="AI1295" s="8"/>
      <c r="AJ1295" s="8"/>
      <c r="AK1295" s="8"/>
      <c r="AL1295" s="8"/>
      <c r="AM1295" s="8"/>
      <c r="AN1295" s="8"/>
      <c r="AO1295" s="8"/>
      <c r="AP1295" s="8"/>
      <c r="AQ1295" s="8"/>
      <c r="AR1295" s="8"/>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1" t="str">
        <v>0- Port Costs</v>
      </c>
      <c r="BT1295" s="1" t="str">
        <v>0- Port Value</v>
      </c>
      <c r="BU1295" s="8"/>
    </row>
    <row r="1296" spans="8:73" hidden="1" outlineLevel="1" x14ac:dyDescent="0.3">
      <c r="H1296" s="1" t="str">
        <v>0 - BM Costs</v>
      </c>
      <c r="L1296" s="1" t="str">
        <v>0 - BM Port</v>
      </c>
      <c r="N1296" s="1" t="str">
        <v>0 - Port Assets</v>
      </c>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1" t="str">
        <v>0- Port Costs</v>
      </c>
      <c r="BT1296" s="1" t="str">
        <v>0- Port Value</v>
      </c>
      <c r="BU1296" s="8"/>
    </row>
    <row r="1297" spans="8:73" hidden="1" outlineLevel="1" x14ac:dyDescent="0.3">
      <c r="H1297" s="1" t="str">
        <v>0 - BM Costs</v>
      </c>
      <c r="L1297" s="1" t="str">
        <v>0 - BM Port</v>
      </c>
      <c r="N1297" s="1" t="str">
        <v>0 - Port Assets</v>
      </c>
      <c r="O1297" s="8"/>
      <c r="P1297" s="8"/>
      <c r="Q1297" s="8"/>
      <c r="R1297" s="8"/>
      <c r="S1297" s="8"/>
      <c r="T1297" s="8"/>
      <c r="U1297" s="8"/>
      <c r="V1297" s="8"/>
      <c r="W1297" s="8"/>
      <c r="X1297" s="8"/>
      <c r="Y1297" s="8"/>
      <c r="Z1297" s="8"/>
      <c r="AA1297" s="8"/>
      <c r="AB1297" s="8"/>
      <c r="AC1297" s="8"/>
      <c r="AD1297" s="8"/>
      <c r="AE1297" s="8"/>
      <c r="AF1297" s="8"/>
      <c r="AG1297" s="8"/>
      <c r="AH1297" s="8"/>
      <c r="AI1297" s="8"/>
      <c r="AJ1297" s="8"/>
      <c r="AK1297" s="8"/>
      <c r="AL1297" s="8"/>
      <c r="AM1297" s="8"/>
      <c r="AN1297" s="8"/>
      <c r="AO1297" s="8"/>
      <c r="AP1297" s="8"/>
      <c r="AQ1297" s="8"/>
      <c r="AR1297" s="8"/>
      <c r="AS1297" s="8"/>
      <c r="AT1297" s="8"/>
      <c r="AU1297" s="8"/>
      <c r="AV1297" s="8"/>
      <c r="AW1297" s="8"/>
      <c r="AX1297" s="8"/>
      <c r="AY1297" s="8"/>
      <c r="AZ1297" s="8"/>
      <c r="BA1297" s="8"/>
      <c r="BB1297" s="8"/>
      <c r="BC1297" s="8"/>
      <c r="BD1297" s="8"/>
      <c r="BE1297" s="8"/>
      <c r="BF1297" s="8"/>
      <c r="BG1297" s="8"/>
      <c r="BH1297" s="8"/>
      <c r="BI1297" s="8"/>
      <c r="BJ1297" s="8"/>
      <c r="BK1297" s="8"/>
      <c r="BL1297" s="8"/>
      <c r="BM1297" s="8"/>
      <c r="BN1297" s="8"/>
      <c r="BO1297" s="8"/>
      <c r="BP1297" s="1" t="str">
        <v>0- Port Costs</v>
      </c>
      <c r="BT1297" s="1" t="str">
        <v>0- Port Value</v>
      </c>
      <c r="BU1297" s="8"/>
    </row>
    <row r="1298" spans="8:73" hidden="1" outlineLevel="1" x14ac:dyDescent="0.3">
      <c r="H1298" s="1" t="str">
        <v>0 - BM Costs</v>
      </c>
      <c r="L1298" s="1" t="str">
        <v>0 - BM Port</v>
      </c>
      <c r="N1298" s="1" t="str">
        <v>0 - Port Assets</v>
      </c>
      <c r="O1298" s="8"/>
      <c r="P1298" s="8"/>
      <c r="Q1298" s="8"/>
      <c r="R1298" s="8"/>
      <c r="S1298" s="8"/>
      <c r="T1298" s="8"/>
      <c r="U1298" s="8"/>
      <c r="V1298" s="8"/>
      <c r="W1298" s="8"/>
      <c r="X1298" s="8"/>
      <c r="Y1298" s="8"/>
      <c r="Z1298" s="8"/>
      <c r="AA1298" s="8"/>
      <c r="AB1298" s="8"/>
      <c r="AC1298" s="8"/>
      <c r="AD1298" s="8"/>
      <c r="AE1298" s="8"/>
      <c r="AF1298" s="8"/>
      <c r="AG1298" s="8"/>
      <c r="AH1298" s="8"/>
      <c r="AI1298" s="8"/>
      <c r="AJ1298" s="8"/>
      <c r="AK1298" s="8"/>
      <c r="AL1298" s="8"/>
      <c r="AM1298" s="8"/>
      <c r="AN1298" s="8"/>
      <c r="AO1298" s="8"/>
      <c r="AP1298" s="8"/>
      <c r="AQ1298" s="8"/>
      <c r="AR1298" s="8"/>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1" t="str">
        <v>0- Port Costs</v>
      </c>
      <c r="BT1298" s="1" t="str">
        <v>0- Port Value</v>
      </c>
      <c r="BU1298" s="8"/>
    </row>
    <row r="1299" spans="8:73" hidden="1" outlineLevel="1" x14ac:dyDescent="0.3">
      <c r="H1299" s="1" t="str">
        <v>0 - BM Costs</v>
      </c>
      <c r="L1299" s="1" t="str">
        <v>0 - BM Port</v>
      </c>
      <c r="N1299" s="1" t="str">
        <v>0 - Port Assets</v>
      </c>
      <c r="O1299" s="8"/>
      <c r="P1299" s="8"/>
      <c r="Q1299" s="8"/>
      <c r="R1299" s="8"/>
      <c r="S1299" s="8"/>
      <c r="T1299" s="8"/>
      <c r="U1299" s="8"/>
      <c r="V1299" s="8"/>
      <c r="W1299" s="8"/>
      <c r="X1299" s="8"/>
      <c r="Y1299" s="8"/>
      <c r="Z1299" s="8"/>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1" t="str">
        <v>0- Port Costs</v>
      </c>
      <c r="BT1299" s="1" t="str">
        <v>0- Port Value</v>
      </c>
      <c r="BU1299" s="8"/>
    </row>
    <row r="1300" spans="8:73" hidden="1" outlineLevel="1" x14ac:dyDescent="0.3">
      <c r="H1300" s="1" t="str">
        <v>0 - BM Costs</v>
      </c>
      <c r="L1300" s="1" t="str">
        <v>0 - BM Port</v>
      </c>
      <c r="N1300" s="1" t="str">
        <v>0 - Port Assets</v>
      </c>
      <c r="O1300" s="8"/>
      <c r="P1300" s="8"/>
      <c r="Q1300" s="8"/>
      <c r="R1300" s="8"/>
      <c r="S1300" s="8"/>
      <c r="T1300" s="8"/>
      <c r="U1300" s="8"/>
      <c r="V1300" s="8"/>
      <c r="W1300" s="8"/>
      <c r="X1300" s="8"/>
      <c r="Y1300" s="8"/>
      <c r="Z1300" s="8"/>
      <c r="AA1300" s="8"/>
      <c r="AB1300" s="8"/>
      <c r="AC1300" s="8"/>
      <c r="AD1300" s="8"/>
      <c r="AE1300" s="8"/>
      <c r="AF1300" s="8"/>
      <c r="AG1300" s="8"/>
      <c r="AH1300" s="8"/>
      <c r="AI1300" s="8"/>
      <c r="AJ1300" s="8"/>
      <c r="AK1300" s="8"/>
      <c r="AL1300" s="8"/>
      <c r="AM1300" s="8"/>
      <c r="AN1300" s="8"/>
      <c r="AO1300" s="8"/>
      <c r="AP1300" s="8"/>
      <c r="AQ1300" s="8"/>
      <c r="AR1300" s="8"/>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1" t="str">
        <v>0- Port Costs</v>
      </c>
      <c r="BT1300" s="1" t="str">
        <v>0- Port Value</v>
      </c>
      <c r="BU1300" s="8"/>
    </row>
    <row r="1301" spans="8:73" hidden="1" outlineLevel="1" x14ac:dyDescent="0.3">
      <c r="H1301" s="1" t="str">
        <v>0 - BM Costs</v>
      </c>
      <c r="L1301" s="1" t="str">
        <v>0 - BM Port</v>
      </c>
      <c r="N1301" s="1" t="str">
        <v>0 - Port Assets</v>
      </c>
      <c r="O1301" s="8"/>
      <c r="P1301" s="8"/>
      <c r="Q1301" s="8"/>
      <c r="R1301" s="8"/>
      <c r="S1301" s="8"/>
      <c r="T1301" s="8"/>
      <c r="U1301" s="8"/>
      <c r="V1301" s="8"/>
      <c r="W1301" s="8"/>
      <c r="X1301" s="8"/>
      <c r="Y1301" s="8"/>
      <c r="Z1301" s="8"/>
      <c r="AA1301" s="8"/>
      <c r="AB1301" s="8"/>
      <c r="AC1301" s="8"/>
      <c r="AD1301" s="8"/>
      <c r="AE1301" s="8"/>
      <c r="AF1301" s="8"/>
      <c r="AG1301" s="8"/>
      <c r="AH1301" s="8"/>
      <c r="AI1301" s="8"/>
      <c r="AJ1301" s="8"/>
      <c r="AK1301" s="8"/>
      <c r="AL1301" s="8"/>
      <c r="AM1301" s="8"/>
      <c r="AN1301" s="8"/>
      <c r="AO1301" s="8"/>
      <c r="AP1301" s="8"/>
      <c r="AQ1301" s="8"/>
      <c r="AR1301" s="8"/>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1" t="str">
        <v>0- Port Costs</v>
      </c>
      <c r="BT1301" s="1" t="str">
        <v>0- Port Value</v>
      </c>
      <c r="BU1301" s="8"/>
    </row>
    <row r="1302" spans="8:73" hidden="1" outlineLevel="1" x14ac:dyDescent="0.3">
      <c r="H1302" s="1" t="str">
        <v>0 - BM Costs</v>
      </c>
      <c r="L1302" s="1" t="str">
        <v>0 - BM Port</v>
      </c>
      <c r="N1302" s="1" t="str">
        <v>0 - Port Assets</v>
      </c>
      <c r="O1302" s="8"/>
      <c r="P1302" s="8"/>
      <c r="Q1302" s="8"/>
      <c r="R1302" s="8"/>
      <c r="S1302" s="8"/>
      <c r="T1302" s="8"/>
      <c r="U1302" s="8"/>
      <c r="V1302" s="8"/>
      <c r="W1302" s="8"/>
      <c r="X1302" s="8"/>
      <c r="Y1302" s="8"/>
      <c r="Z1302" s="8"/>
      <c r="AA1302" s="8"/>
      <c r="AB1302" s="8"/>
      <c r="AC1302" s="8"/>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1" t="str">
        <v>0- Port Costs</v>
      </c>
      <c r="BT1302" s="1" t="str">
        <v>0- Port Value</v>
      </c>
      <c r="BU1302" s="8"/>
    </row>
    <row r="1303" spans="8:73" hidden="1" outlineLevel="1" x14ac:dyDescent="0.3">
      <c r="H1303" s="1" t="str">
        <v>0 - BM Costs</v>
      </c>
      <c r="L1303" s="1" t="str">
        <v>0 - BM Port</v>
      </c>
      <c r="N1303" s="1" t="str">
        <v>0 - Port Assets</v>
      </c>
      <c r="O1303" s="8"/>
      <c r="P1303" s="8"/>
      <c r="Q1303" s="8"/>
      <c r="R1303" s="8"/>
      <c r="S1303" s="8"/>
      <c r="T1303" s="8"/>
      <c r="U1303" s="8"/>
      <c r="V1303" s="8"/>
      <c r="W1303" s="8"/>
      <c r="X1303" s="8"/>
      <c r="Y1303" s="8"/>
      <c r="Z1303" s="8"/>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1" t="str">
        <v>0- Port Costs</v>
      </c>
      <c r="BT1303" s="1" t="str">
        <v>0- Port Value</v>
      </c>
      <c r="BU1303" s="8"/>
    </row>
    <row r="1304" spans="8:73" hidden="1" outlineLevel="1" x14ac:dyDescent="0.3">
      <c r="H1304" s="1" t="str">
        <v>0 - BM Costs</v>
      </c>
      <c r="L1304" s="1" t="str">
        <v>0 - BM Port</v>
      </c>
      <c r="N1304" s="1" t="str">
        <v>0 - Port Assets</v>
      </c>
      <c r="O1304" s="8"/>
      <c r="P1304" s="8"/>
      <c r="Q1304" s="8"/>
      <c r="R1304" s="8"/>
      <c r="S1304" s="8"/>
      <c r="T1304" s="8"/>
      <c r="U1304" s="8"/>
      <c r="V1304" s="8"/>
      <c r="W1304" s="8"/>
      <c r="X1304" s="8"/>
      <c r="Y1304" s="8"/>
      <c r="Z1304" s="8"/>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1" t="str">
        <v>0- Port Costs</v>
      </c>
      <c r="BT1304" s="1" t="str">
        <v>0- Port Value</v>
      </c>
      <c r="BU1304" s="8"/>
    </row>
    <row r="1305" spans="8:73" hidden="1" outlineLevel="1" x14ac:dyDescent="0.3">
      <c r="H1305" s="1" t="str">
        <v>0 - BM Costs</v>
      </c>
      <c r="L1305" s="1" t="str">
        <v>0 - BM Port</v>
      </c>
      <c r="N1305" s="1" t="str">
        <v>0 - Port Assets</v>
      </c>
      <c r="O1305" s="8"/>
      <c r="P1305" s="8"/>
      <c r="Q1305" s="8"/>
      <c r="R1305" s="8"/>
      <c r="S1305" s="8"/>
      <c r="T1305" s="8"/>
      <c r="U1305" s="8"/>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1" t="str">
        <v>0- Port Costs</v>
      </c>
      <c r="BT1305" s="1" t="str">
        <v>0- Port Value</v>
      </c>
      <c r="BU1305" s="8"/>
    </row>
    <row r="1306" spans="8:73" hidden="1" outlineLevel="1" x14ac:dyDescent="0.3">
      <c r="H1306" s="1" t="str">
        <v>0 - BM Costs</v>
      </c>
      <c r="L1306" s="1" t="str">
        <v>0 - BM Port</v>
      </c>
      <c r="N1306" s="1" t="str">
        <v>0 - Port Assets</v>
      </c>
      <c r="O1306" s="8"/>
      <c r="P1306" s="8"/>
      <c r="Q1306" s="8"/>
      <c r="R1306" s="8"/>
      <c r="S1306" s="8"/>
      <c r="T1306" s="8"/>
      <c r="U1306" s="8"/>
      <c r="V1306" s="8"/>
      <c r="W1306" s="8"/>
      <c r="X1306" s="8"/>
      <c r="Y1306" s="8"/>
      <c r="Z1306" s="8"/>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1" t="str">
        <v>0- Port Costs</v>
      </c>
      <c r="BT1306" s="1" t="str">
        <v>0- Port Value</v>
      </c>
      <c r="BU1306" s="8"/>
    </row>
    <row r="1307" spans="8:73" hidden="1" outlineLevel="1" x14ac:dyDescent="0.3">
      <c r="H1307" s="1" t="str">
        <v>0 - BM Costs</v>
      </c>
      <c r="L1307" s="1" t="str">
        <v>0 - BM Port</v>
      </c>
      <c r="N1307" s="1" t="str">
        <v>0 - Port Assets</v>
      </c>
      <c r="O1307" s="8"/>
      <c r="P1307" s="8"/>
      <c r="Q1307" s="8"/>
      <c r="R1307" s="8"/>
      <c r="S1307" s="8"/>
      <c r="T1307" s="8"/>
      <c r="U1307" s="8"/>
      <c r="V1307" s="8"/>
      <c r="W1307" s="8"/>
      <c r="X1307" s="8"/>
      <c r="Y1307" s="8"/>
      <c r="Z1307" s="8"/>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1" t="str">
        <v>0- Port Costs</v>
      </c>
      <c r="BT1307" s="1" t="str">
        <v>0- Port Value</v>
      </c>
      <c r="BU1307" s="8"/>
    </row>
    <row r="1308" spans="8:73" hidden="1" outlineLevel="1" x14ac:dyDescent="0.3">
      <c r="H1308" s="1" t="str">
        <v>0 - BM Costs</v>
      </c>
      <c r="L1308" s="1" t="str">
        <v>0 - BM Port</v>
      </c>
      <c r="N1308" s="1" t="str">
        <v>0 - Port Assets</v>
      </c>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1" t="str">
        <v>0- Port Costs</v>
      </c>
      <c r="BT1308" s="1" t="str">
        <v>0- Port Value</v>
      </c>
      <c r="BU1308" s="8"/>
    </row>
    <row r="1309" spans="8:73" hidden="1" outlineLevel="1" x14ac:dyDescent="0.3">
      <c r="H1309" s="1" t="str">
        <v>0 - BM Costs</v>
      </c>
      <c r="L1309" s="1" t="str">
        <v>0 - BM Port</v>
      </c>
      <c r="N1309" s="1" t="str">
        <v>0 - Port Assets</v>
      </c>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1" t="str">
        <v>0- Port Costs</v>
      </c>
      <c r="BT1309" s="1" t="str">
        <v>0- Port Value</v>
      </c>
      <c r="BU1309" s="8"/>
    </row>
    <row r="1310" spans="8:73" hidden="1" outlineLevel="1" x14ac:dyDescent="0.3">
      <c r="H1310" s="1" t="str">
        <v>0 - BM Costs</v>
      </c>
      <c r="L1310" s="1" t="str">
        <v>0 - BM Port</v>
      </c>
      <c r="N1310" s="1" t="str">
        <v>0 - Port Assets</v>
      </c>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1" t="str">
        <v>0- Port Costs</v>
      </c>
      <c r="BT1310" s="1" t="str">
        <v>0- Port Value</v>
      </c>
      <c r="BU1310" s="8"/>
    </row>
    <row r="1311" spans="8:73" hidden="1" outlineLevel="1" x14ac:dyDescent="0.3">
      <c r="H1311" s="1" t="str">
        <v>0 - BM Costs</v>
      </c>
      <c r="L1311" s="1" t="str">
        <v>0 - BM Port</v>
      </c>
      <c r="N1311" s="1" t="str">
        <v>0 - Port Assets</v>
      </c>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1" t="str">
        <v>0- Port Costs</v>
      </c>
      <c r="BT1311" s="1" t="str">
        <v>0- Port Value</v>
      </c>
      <c r="BU1311" s="8"/>
    </row>
    <row r="1312" spans="8:73" hidden="1" outlineLevel="1" x14ac:dyDescent="0.3">
      <c r="H1312" s="1" t="str">
        <v>0 - BM Costs</v>
      </c>
      <c r="L1312" s="1" t="str">
        <v>0 - BM Port</v>
      </c>
      <c r="N1312" s="1" t="str">
        <v>0 - Port Assets</v>
      </c>
      <c r="O1312" s="8"/>
      <c r="P1312" s="8"/>
      <c r="Q1312" s="8"/>
      <c r="R1312" s="8"/>
      <c r="S1312" s="8"/>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1" t="str">
        <v>0- Port Costs</v>
      </c>
      <c r="BT1312" s="1" t="str">
        <v>0- Port Value</v>
      </c>
      <c r="BU1312" s="8"/>
    </row>
    <row r="1313" spans="8:73" hidden="1" outlineLevel="1" x14ac:dyDescent="0.3">
      <c r="H1313" s="1" t="str">
        <v>0 - BM Costs</v>
      </c>
      <c r="L1313" s="1" t="str">
        <v>0 - BM Port</v>
      </c>
      <c r="N1313" s="1" t="str">
        <v>0 - Port Assets</v>
      </c>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1" t="str">
        <v>0- Port Costs</v>
      </c>
      <c r="BT1313" s="1" t="str">
        <v>0- Port Value</v>
      </c>
      <c r="BU1313" s="8"/>
    </row>
    <row r="1314" spans="8:73" hidden="1" outlineLevel="1" x14ac:dyDescent="0.3">
      <c r="H1314" s="1" t="str">
        <v>0 - BM Costs</v>
      </c>
      <c r="L1314" s="1" t="str">
        <v>0 - BM Port</v>
      </c>
      <c r="N1314" s="1" t="str">
        <v>0 - Port Assets</v>
      </c>
      <c r="O1314" s="8"/>
      <c r="P1314" s="8"/>
      <c r="Q1314" s="8"/>
      <c r="R1314" s="8"/>
      <c r="S1314" s="8"/>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1" t="str">
        <v>0- Port Costs</v>
      </c>
      <c r="BT1314" s="1" t="str">
        <v>0- Port Value</v>
      </c>
      <c r="BU1314" s="8"/>
    </row>
    <row r="1315" spans="8:73" hidden="1" outlineLevel="1" x14ac:dyDescent="0.3">
      <c r="H1315" s="1" t="str">
        <v>0 - BM Costs</v>
      </c>
      <c r="L1315" s="1" t="str">
        <v>0 - BM Port</v>
      </c>
      <c r="N1315" s="1" t="str">
        <v>0 - Port Assets</v>
      </c>
      <c r="O1315" s="8"/>
      <c r="P1315" s="8"/>
      <c r="Q1315" s="8"/>
      <c r="R1315" s="8"/>
      <c r="S1315" s="8"/>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1" t="str">
        <v>0- Port Costs</v>
      </c>
      <c r="BT1315" s="1" t="str">
        <v>0- Port Value</v>
      </c>
      <c r="BU1315" s="8"/>
    </row>
    <row r="1316" spans="8:73" hidden="1" outlineLevel="1" x14ac:dyDescent="0.3">
      <c r="H1316" s="1" t="str">
        <v>0 - BM Costs</v>
      </c>
      <c r="L1316" s="1" t="str">
        <v>0 - BM Port</v>
      </c>
      <c r="N1316" s="1" t="str">
        <v>0 - Port Assets</v>
      </c>
      <c r="O1316" s="8"/>
      <c r="P1316" s="8"/>
      <c r="Q1316" s="8"/>
      <c r="R1316" s="8"/>
      <c r="S1316" s="8"/>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1" t="str">
        <v>0- Port Costs</v>
      </c>
      <c r="BT1316" s="1" t="str">
        <v>0- Port Value</v>
      </c>
      <c r="BU1316" s="8"/>
    </row>
    <row r="1317" spans="8:73" hidden="1" outlineLevel="1" x14ac:dyDescent="0.3">
      <c r="H1317" s="1" t="str">
        <v>0 - BM Costs</v>
      </c>
      <c r="L1317" s="1" t="str">
        <v>0 - BM Port</v>
      </c>
      <c r="N1317" s="1" t="str">
        <v>0 - Port Assets</v>
      </c>
      <c r="O1317" s="8"/>
      <c r="P1317" s="8"/>
      <c r="Q1317" s="8"/>
      <c r="R1317" s="8"/>
      <c r="S1317" s="8"/>
      <c r="T1317" s="8"/>
      <c r="U1317" s="8"/>
      <c r="V1317" s="8"/>
      <c r="W1317" s="8"/>
      <c r="X1317" s="8"/>
      <c r="Y1317" s="8"/>
      <c r="Z1317" s="8"/>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1" t="str">
        <v>0- Port Costs</v>
      </c>
      <c r="BT1317" s="1" t="str">
        <v>0- Port Value</v>
      </c>
      <c r="BU1317" s="8"/>
    </row>
    <row r="1318" spans="8:73" hidden="1" outlineLevel="1" x14ac:dyDescent="0.3">
      <c r="H1318" s="1" t="str">
        <v>0 - BM Costs</v>
      </c>
      <c r="L1318" s="1" t="str">
        <v>0 - BM Port</v>
      </c>
      <c r="N1318" s="1" t="str">
        <v>0 - Port Assets</v>
      </c>
      <c r="O1318" s="8"/>
      <c r="P1318" s="8"/>
      <c r="Q1318" s="8"/>
      <c r="R1318" s="8"/>
      <c r="S1318" s="8"/>
      <c r="T1318" s="8"/>
      <c r="U1318" s="8"/>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1" t="str">
        <v>0- Port Costs</v>
      </c>
      <c r="BT1318" s="1" t="str">
        <v>0- Port Value</v>
      </c>
      <c r="BU1318" s="8"/>
    </row>
    <row r="1319" spans="8:73" hidden="1" outlineLevel="1" x14ac:dyDescent="0.3">
      <c r="H1319" s="1" t="str">
        <v>0 - BM Costs</v>
      </c>
      <c r="L1319" s="1" t="str">
        <v>0 - BM Port</v>
      </c>
      <c r="N1319" s="1" t="str">
        <v>0 - Port Assets</v>
      </c>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1" t="str">
        <v>0- Port Costs</v>
      </c>
      <c r="BT1319" s="1" t="str">
        <v>0- Port Value</v>
      </c>
      <c r="BU1319" s="8"/>
    </row>
    <row r="1320" spans="8:73" hidden="1" outlineLevel="1" x14ac:dyDescent="0.3">
      <c r="H1320" s="1" t="str">
        <v>0 - BM Costs</v>
      </c>
      <c r="L1320" s="1" t="str">
        <v>0 - BM Port</v>
      </c>
      <c r="N1320" s="1" t="str">
        <v>0 - Port Assets</v>
      </c>
      <c r="O1320" s="8"/>
      <c r="P1320" s="8"/>
      <c r="Q1320" s="8"/>
      <c r="R1320" s="8"/>
      <c r="S1320" s="8"/>
      <c r="T1320" s="8"/>
      <c r="U1320" s="8"/>
      <c r="V1320" s="8"/>
      <c r="W1320" s="8"/>
      <c r="X1320" s="8"/>
      <c r="Y1320" s="8"/>
      <c r="Z1320" s="8"/>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1" t="str">
        <v>0- Port Costs</v>
      </c>
      <c r="BT1320" s="1" t="str">
        <v>0- Port Value</v>
      </c>
      <c r="BU1320" s="8"/>
    </row>
    <row r="1321" spans="8:73" hidden="1" outlineLevel="1" x14ac:dyDescent="0.3">
      <c r="H1321" s="1" t="str">
        <v>0 - BM Costs</v>
      </c>
      <c r="L1321" s="1" t="str">
        <v>0 - BM Port</v>
      </c>
      <c r="N1321" s="1" t="str">
        <v>0 - Port Assets</v>
      </c>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1" t="str">
        <v>0- Port Costs</v>
      </c>
      <c r="BT1321" s="1" t="str">
        <v>0- Port Value</v>
      </c>
      <c r="BU1321" s="8"/>
    </row>
    <row r="1322" spans="8:73" hidden="1" outlineLevel="1" x14ac:dyDescent="0.3">
      <c r="H1322" s="1" t="str">
        <v>0 - BM Costs</v>
      </c>
      <c r="L1322" s="1" t="str">
        <v>0 - BM Port</v>
      </c>
      <c r="N1322" s="1" t="str">
        <v>0 - Port Assets</v>
      </c>
      <c r="O1322" s="8"/>
      <c r="P1322" s="8"/>
      <c r="Q1322" s="8"/>
      <c r="R1322" s="8"/>
      <c r="S1322" s="8"/>
      <c r="T1322" s="8"/>
      <c r="U1322" s="8"/>
      <c r="V1322" s="8"/>
      <c r="W1322" s="8"/>
      <c r="X1322" s="8"/>
      <c r="Y1322" s="8"/>
      <c r="Z1322" s="8"/>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1" t="str">
        <v>0- Port Costs</v>
      </c>
      <c r="BT1322" s="1" t="str">
        <v>0- Port Value</v>
      </c>
      <c r="BU1322" s="8"/>
    </row>
    <row r="1323" spans="8:73" hidden="1" outlineLevel="1" x14ac:dyDescent="0.3">
      <c r="H1323" s="1" t="str">
        <v>0 - BM Costs</v>
      </c>
      <c r="L1323" s="1" t="str">
        <v>0 - BM Port</v>
      </c>
      <c r="N1323" s="1" t="str">
        <v>0 - Port Assets</v>
      </c>
      <c r="O1323" s="8"/>
      <c r="P1323" s="8"/>
      <c r="Q1323" s="8"/>
      <c r="R1323" s="8"/>
      <c r="S1323" s="8"/>
      <c r="T1323" s="8"/>
      <c r="U1323" s="8"/>
      <c r="V1323" s="8"/>
      <c r="W1323" s="8"/>
      <c r="X1323" s="8"/>
      <c r="Y1323" s="8"/>
      <c r="Z1323" s="8"/>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1" t="str">
        <v>0- Port Costs</v>
      </c>
      <c r="BT1323" s="1" t="str">
        <v>0- Port Value</v>
      </c>
      <c r="BU1323" s="8"/>
    </row>
    <row r="1324" spans="8:73" hidden="1" outlineLevel="1" x14ac:dyDescent="0.3">
      <c r="H1324" s="1" t="str">
        <v>0 - BM Costs</v>
      </c>
      <c r="L1324" s="1" t="str">
        <v>0 - BM Port</v>
      </c>
      <c r="N1324" s="1" t="str">
        <v>0 - Port Assets</v>
      </c>
      <c r="O1324" s="8"/>
      <c r="P1324" s="8"/>
      <c r="Q1324" s="8"/>
      <c r="R1324" s="8"/>
      <c r="S1324" s="8"/>
      <c r="T1324" s="8"/>
      <c r="U1324" s="8"/>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1" t="str">
        <v>0- Port Costs</v>
      </c>
      <c r="BT1324" s="1" t="str">
        <v>0- Port Value</v>
      </c>
      <c r="BU1324" s="8"/>
    </row>
    <row r="1325" spans="8:73" hidden="1" outlineLevel="1" x14ac:dyDescent="0.3">
      <c r="H1325" s="1" t="str">
        <v>0 - BM Costs</v>
      </c>
      <c r="L1325" s="1" t="str">
        <v>0 - BM Port</v>
      </c>
      <c r="N1325" s="1" t="str">
        <v>0 - Port Assets</v>
      </c>
      <c r="O1325" s="8"/>
      <c r="P1325" s="8"/>
      <c r="Q1325" s="8"/>
      <c r="R1325" s="8"/>
      <c r="S1325" s="8"/>
      <c r="T1325" s="8"/>
      <c r="U1325" s="8"/>
      <c r="V1325" s="8"/>
      <c r="W1325" s="8"/>
      <c r="X1325" s="8"/>
      <c r="Y1325" s="8"/>
      <c r="Z1325" s="8"/>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1" t="str">
        <v>0- Port Costs</v>
      </c>
      <c r="BT1325" s="1" t="str">
        <v>0- Port Value</v>
      </c>
      <c r="BU1325" s="8"/>
    </row>
    <row r="1326" spans="8:73" hidden="1" outlineLevel="1" x14ac:dyDescent="0.3">
      <c r="H1326" s="1" t="str">
        <v>0 - BM Costs</v>
      </c>
      <c r="L1326" s="1" t="str">
        <v>0 - BM Port</v>
      </c>
      <c r="N1326" s="1" t="str">
        <v>0 - Port Assets</v>
      </c>
      <c r="O1326" s="8"/>
      <c r="P1326" s="8"/>
      <c r="Q1326" s="8"/>
      <c r="R1326" s="8"/>
      <c r="S1326" s="8"/>
      <c r="T1326" s="8"/>
      <c r="U1326" s="8"/>
      <c r="V1326" s="8"/>
      <c r="W1326" s="8"/>
      <c r="X1326" s="8"/>
      <c r="Y1326" s="8"/>
      <c r="Z1326" s="8"/>
      <c r="AA1326" s="8"/>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1" t="str">
        <v>0- Port Costs</v>
      </c>
      <c r="BT1326" s="1" t="str">
        <v>0- Port Value</v>
      </c>
      <c r="BU1326" s="8"/>
    </row>
    <row r="1327" spans="8:73" hidden="1" outlineLevel="1" x14ac:dyDescent="0.3">
      <c r="H1327" s="1" t="str">
        <v>0 - BM Costs</v>
      </c>
      <c r="L1327" s="1" t="str">
        <v>0 - BM Port</v>
      </c>
      <c r="N1327" s="1" t="str">
        <v>0 - Port Assets</v>
      </c>
      <c r="O1327" s="8"/>
      <c r="P1327" s="8"/>
      <c r="Q1327" s="8"/>
      <c r="R1327" s="8"/>
      <c r="S1327" s="8"/>
      <c r="T1327" s="8"/>
      <c r="U1327" s="8"/>
      <c r="V1327" s="8"/>
      <c r="W1327" s="8"/>
      <c r="X1327" s="8"/>
      <c r="Y1327" s="8"/>
      <c r="Z1327" s="8"/>
      <c r="AA1327" s="8"/>
      <c r="AB1327" s="8"/>
      <c r="AC1327" s="8"/>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1" t="str">
        <v>0- Port Costs</v>
      </c>
      <c r="BT1327" s="1" t="str">
        <v>0- Port Value</v>
      </c>
      <c r="BU1327" s="8"/>
    </row>
    <row r="1328" spans="8:73" hidden="1" outlineLevel="1" x14ac:dyDescent="0.3">
      <c r="H1328" s="1" t="str">
        <v>0 - BM Costs</v>
      </c>
      <c r="L1328" s="1" t="str">
        <v>0 - BM Port</v>
      </c>
      <c r="N1328" s="1" t="str">
        <v>0 - Port Assets</v>
      </c>
      <c r="O1328" s="8"/>
      <c r="P1328" s="8"/>
      <c r="Q1328" s="8"/>
      <c r="R1328" s="8"/>
      <c r="S1328" s="8"/>
      <c r="T1328" s="8"/>
      <c r="U1328" s="8"/>
      <c r="V1328" s="8"/>
      <c r="W1328" s="8"/>
      <c r="X1328" s="8"/>
      <c r="Y1328" s="8"/>
      <c r="Z1328" s="8"/>
      <c r="AA1328" s="8"/>
      <c r="AB1328" s="8"/>
      <c r="AC1328" s="8"/>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1" t="str">
        <v>0- Port Costs</v>
      </c>
      <c r="BT1328" s="1" t="str">
        <v>0- Port Value</v>
      </c>
      <c r="BU1328" s="8"/>
    </row>
    <row r="1329" spans="8:73" hidden="1" outlineLevel="1" x14ac:dyDescent="0.3">
      <c r="H1329" s="1" t="str">
        <v>0 - BM Costs</v>
      </c>
      <c r="L1329" s="1" t="str">
        <v>0 - BM Port</v>
      </c>
      <c r="N1329" s="1" t="str">
        <v>0 - Port Assets</v>
      </c>
      <c r="O1329" s="8"/>
      <c r="P1329" s="8"/>
      <c r="Q1329" s="8"/>
      <c r="R1329" s="8"/>
      <c r="S1329" s="8"/>
      <c r="T1329" s="8"/>
      <c r="U1329" s="8"/>
      <c r="V1329" s="8"/>
      <c r="W1329" s="8"/>
      <c r="X1329" s="8"/>
      <c r="Y1329" s="8"/>
      <c r="Z1329" s="8"/>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1" t="str">
        <v>0- Port Costs</v>
      </c>
      <c r="BT1329" s="1" t="str">
        <v>0- Port Value</v>
      </c>
      <c r="BU1329" s="8"/>
    </row>
    <row r="1330" spans="8:73" hidden="1" outlineLevel="1" x14ac:dyDescent="0.3">
      <c r="H1330" s="1" t="str">
        <v>0 - BM Costs</v>
      </c>
      <c r="L1330" s="1" t="str">
        <v>0 - BM Port</v>
      </c>
      <c r="N1330" s="1" t="str">
        <v>0 - Port Assets</v>
      </c>
      <c r="O1330" s="8"/>
      <c r="P1330" s="8"/>
      <c r="Q1330" s="8"/>
      <c r="R1330" s="8"/>
      <c r="S1330" s="8"/>
      <c r="T1330" s="8"/>
      <c r="U1330" s="8"/>
      <c r="V1330" s="8"/>
      <c r="W1330" s="8"/>
      <c r="X1330" s="8"/>
      <c r="Y1330" s="8"/>
      <c r="Z1330" s="8"/>
      <c r="AA1330" s="8"/>
      <c r="AB1330" s="8"/>
      <c r="AC1330" s="8"/>
      <c r="AD1330" s="8"/>
      <c r="AE1330" s="8"/>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1" t="str">
        <v>0- Port Costs</v>
      </c>
      <c r="BT1330" s="1" t="str">
        <v>0- Port Value</v>
      </c>
      <c r="BU1330" s="8"/>
    </row>
    <row r="1331" spans="8:73" hidden="1" outlineLevel="1" x14ac:dyDescent="0.3">
      <c r="H1331" s="1" t="str">
        <v>0 - BM Costs</v>
      </c>
      <c r="L1331" s="1" t="str">
        <v>0 - BM Port</v>
      </c>
      <c r="N1331" s="1" t="str">
        <v>0 - Port Assets</v>
      </c>
      <c r="O1331" s="8"/>
      <c r="P1331" s="8"/>
      <c r="Q1331" s="8"/>
      <c r="R1331" s="8"/>
      <c r="S1331" s="8"/>
      <c r="T1331" s="8"/>
      <c r="U1331" s="8"/>
      <c r="V1331" s="8"/>
      <c r="W1331" s="8"/>
      <c r="X1331" s="8"/>
      <c r="Y1331" s="8"/>
      <c r="Z1331" s="8"/>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1" t="str">
        <v>0- Port Costs</v>
      </c>
      <c r="BT1331" s="1" t="str">
        <v>0- Port Value</v>
      </c>
      <c r="BU1331" s="8"/>
    </row>
    <row r="1332" spans="8:73" hidden="1" outlineLevel="1" x14ac:dyDescent="0.3">
      <c r="H1332" s="1" t="str">
        <v>0 - BM Costs</v>
      </c>
      <c r="L1332" s="1" t="str">
        <v>0 - BM Port</v>
      </c>
      <c r="N1332" s="1" t="str">
        <v>0 - Port Assets</v>
      </c>
      <c r="O1332" s="8"/>
      <c r="P1332" s="8"/>
      <c r="Q1332" s="8"/>
      <c r="R1332" s="8"/>
      <c r="S1332" s="8"/>
      <c r="T1332" s="8"/>
      <c r="U1332" s="8"/>
      <c r="V1332" s="8"/>
      <c r="W1332" s="8"/>
      <c r="X1332" s="8"/>
      <c r="Y1332" s="8"/>
      <c r="Z1332" s="8"/>
      <c r="AA1332" s="8"/>
      <c r="AB1332" s="8"/>
      <c r="AC1332" s="8"/>
      <c r="AD1332" s="8"/>
      <c r="AE1332" s="8"/>
      <c r="AF1332" s="8"/>
      <c r="AG1332" s="8"/>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1" t="str">
        <v>0- Port Costs</v>
      </c>
      <c r="BT1332" s="1" t="str">
        <v>0- Port Value</v>
      </c>
      <c r="BU1332" s="8"/>
    </row>
    <row r="1333" spans="8:73" hidden="1" outlineLevel="1" x14ac:dyDescent="0.3">
      <c r="H1333" s="1" t="str">
        <v>0 - BM Costs</v>
      </c>
      <c r="L1333" s="1" t="str">
        <v>0 - BM Port</v>
      </c>
      <c r="N1333" s="1" t="str">
        <v>0 - Port Assets</v>
      </c>
      <c r="O1333" s="8"/>
      <c r="P1333" s="8"/>
      <c r="Q1333" s="8"/>
      <c r="R1333" s="8"/>
      <c r="S1333" s="8"/>
      <c r="T1333" s="8"/>
      <c r="U1333" s="8"/>
      <c r="V1333" s="8"/>
      <c r="W1333" s="8"/>
      <c r="X1333" s="8"/>
      <c r="Y1333" s="8"/>
      <c r="Z1333" s="8"/>
      <c r="AA1333" s="8"/>
      <c r="AB1333" s="8"/>
      <c r="AC1333" s="8"/>
      <c r="AD1333" s="8"/>
      <c r="AE1333" s="8"/>
      <c r="AF1333" s="8"/>
      <c r="AG1333" s="8"/>
      <c r="AH1333" s="8"/>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1" t="str">
        <v>0- Port Costs</v>
      </c>
      <c r="BT1333" s="1" t="str">
        <v>0- Port Value</v>
      </c>
      <c r="BU1333" s="8"/>
    </row>
    <row r="1334" spans="8:73" hidden="1" outlineLevel="1" x14ac:dyDescent="0.3">
      <c r="H1334" s="1" t="str">
        <v>0 - BM Costs</v>
      </c>
      <c r="L1334" s="1" t="str">
        <v>0 - BM Port</v>
      </c>
      <c r="N1334" s="1" t="str">
        <v>0 - Port Assets</v>
      </c>
      <c r="O1334" s="8"/>
      <c r="P1334" s="8"/>
      <c r="Q1334" s="8"/>
      <c r="R1334" s="8"/>
      <c r="S1334" s="8"/>
      <c r="T1334" s="8"/>
      <c r="U1334" s="8"/>
      <c r="V1334" s="8"/>
      <c r="W1334" s="8"/>
      <c r="X1334" s="8"/>
      <c r="Y1334" s="8"/>
      <c r="Z1334" s="8"/>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1" t="str">
        <v>0- Port Costs</v>
      </c>
      <c r="BT1334" s="1" t="str">
        <v>0- Port Value</v>
      </c>
      <c r="BU1334" s="8"/>
    </row>
    <row r="1335" spans="8:73" hidden="1" outlineLevel="1" x14ac:dyDescent="0.3">
      <c r="H1335" s="1" t="str">
        <v>0 - BM Costs</v>
      </c>
      <c r="L1335" s="1" t="str">
        <v>0 - BM Port</v>
      </c>
      <c r="N1335" s="1" t="str">
        <v>0 - Port Assets</v>
      </c>
      <c r="O1335" s="8"/>
      <c r="P1335" s="8"/>
      <c r="Q1335" s="8"/>
      <c r="R1335" s="8"/>
      <c r="S1335" s="8"/>
      <c r="T1335" s="8"/>
      <c r="U1335" s="8"/>
      <c r="V1335" s="8"/>
      <c r="W1335" s="8"/>
      <c r="X1335" s="8"/>
      <c r="Y1335" s="8"/>
      <c r="Z1335" s="8"/>
      <c r="AA1335" s="8"/>
      <c r="AB1335" s="8"/>
      <c r="AC1335" s="8"/>
      <c r="AD1335" s="8"/>
      <c r="AE1335" s="8"/>
      <c r="AF1335" s="8"/>
      <c r="AG1335" s="8"/>
      <c r="AH1335" s="8"/>
      <c r="AI1335" s="8"/>
      <c r="AJ1335" s="8"/>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1" t="str">
        <v>0- Port Costs</v>
      </c>
      <c r="BT1335" s="1" t="str">
        <v>0- Port Value</v>
      </c>
      <c r="BU1335" s="8"/>
    </row>
    <row r="1336" spans="8:73" hidden="1" outlineLevel="1" x14ac:dyDescent="0.3">
      <c r="H1336" s="1" t="str">
        <v>0 - BM Costs</v>
      </c>
      <c r="L1336" s="1" t="str">
        <v>0 - BM Port</v>
      </c>
      <c r="N1336" s="1" t="str">
        <v>0 - Port Assets</v>
      </c>
      <c r="O1336" s="8"/>
      <c r="P1336" s="8"/>
      <c r="Q1336" s="8"/>
      <c r="R1336" s="8"/>
      <c r="S1336" s="8"/>
      <c r="T1336" s="8"/>
      <c r="U1336" s="8"/>
      <c r="V1336" s="8"/>
      <c r="W1336" s="8"/>
      <c r="X1336" s="8"/>
      <c r="Y1336" s="8"/>
      <c r="Z1336" s="8"/>
      <c r="AA1336" s="8"/>
      <c r="AB1336" s="8"/>
      <c r="AC1336" s="8"/>
      <c r="AD1336" s="8"/>
      <c r="AE1336" s="8"/>
      <c r="AF1336" s="8"/>
      <c r="AG1336" s="8"/>
      <c r="AH1336" s="8"/>
      <c r="AI1336" s="8"/>
      <c r="AJ1336" s="8"/>
      <c r="AK1336" s="8"/>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1" t="str">
        <v>0- Port Costs</v>
      </c>
      <c r="BT1336" s="1" t="str">
        <v>0- Port Value</v>
      </c>
      <c r="BU1336" s="8"/>
    </row>
    <row r="1337" spans="8:73" hidden="1" outlineLevel="1" x14ac:dyDescent="0.3">
      <c r="H1337" s="1" t="str">
        <v>0 - BM Costs</v>
      </c>
      <c r="L1337" s="1" t="str">
        <v>0 - BM Port</v>
      </c>
      <c r="N1337" s="1" t="str">
        <v>0 - Port Assets</v>
      </c>
      <c r="O1337" s="8"/>
      <c r="P1337" s="8"/>
      <c r="Q1337" s="8"/>
      <c r="R1337" s="8"/>
      <c r="S1337" s="8"/>
      <c r="T1337" s="8"/>
      <c r="U1337" s="8"/>
      <c r="V1337" s="8"/>
      <c r="W1337" s="8"/>
      <c r="X1337" s="8"/>
      <c r="Y1337" s="8"/>
      <c r="Z1337" s="8"/>
      <c r="AA1337" s="8"/>
      <c r="AB1337" s="8"/>
      <c r="AC1337" s="8"/>
      <c r="AD1337" s="8"/>
      <c r="AE1337" s="8"/>
      <c r="AF1337" s="8"/>
      <c r="AG1337" s="8"/>
      <c r="AH1337" s="8"/>
      <c r="AI1337" s="8"/>
      <c r="AJ1337" s="8"/>
      <c r="AK1337" s="8"/>
      <c r="AL1337" s="8"/>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1" t="str">
        <v>0- Port Costs</v>
      </c>
      <c r="BT1337" s="1" t="str">
        <v>0- Port Value</v>
      </c>
      <c r="BU1337" s="8"/>
    </row>
    <row r="1338" spans="8:73" hidden="1" outlineLevel="1" x14ac:dyDescent="0.3">
      <c r="H1338" s="1" t="str">
        <v>0 - BM Costs</v>
      </c>
      <c r="L1338" s="1" t="str">
        <v>0 - BM Port</v>
      </c>
      <c r="N1338" s="1" t="str">
        <v>0 - Port Assets</v>
      </c>
      <c r="O1338" s="8"/>
      <c r="P1338" s="8"/>
      <c r="Q1338" s="8"/>
      <c r="R1338" s="8"/>
      <c r="S1338" s="8"/>
      <c r="T1338" s="8"/>
      <c r="U1338" s="8"/>
      <c r="V1338" s="8"/>
      <c r="W1338" s="8"/>
      <c r="X1338" s="8"/>
      <c r="Y1338" s="8"/>
      <c r="Z1338" s="8"/>
      <c r="AA1338" s="8"/>
      <c r="AB1338" s="8"/>
      <c r="AC1338" s="8"/>
      <c r="AD1338" s="8"/>
      <c r="AE1338" s="8"/>
      <c r="AF1338" s="8"/>
      <c r="AG1338" s="8"/>
      <c r="AH1338" s="8"/>
      <c r="AI1338" s="8"/>
      <c r="AJ1338" s="8"/>
      <c r="AK1338" s="8"/>
      <c r="AL1338" s="8"/>
      <c r="AM1338" s="8"/>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1" t="str">
        <v>0- Port Costs</v>
      </c>
      <c r="BT1338" s="1" t="str">
        <v>0- Port Value</v>
      </c>
      <c r="BU1338" s="8"/>
    </row>
    <row r="1339" spans="8:73" hidden="1" outlineLevel="1" x14ac:dyDescent="0.3">
      <c r="H1339" s="1" t="str">
        <v>0 - BM Costs</v>
      </c>
      <c r="L1339" s="1" t="str">
        <v>0 - BM Port</v>
      </c>
      <c r="N1339" s="1" t="str">
        <v>0 - Port Assets</v>
      </c>
      <c r="O1339" s="8"/>
      <c r="P1339" s="8"/>
      <c r="Q1339" s="8"/>
      <c r="R1339" s="8"/>
      <c r="S1339" s="8"/>
      <c r="T1339" s="8"/>
      <c r="U1339" s="8"/>
      <c r="V1339" s="8"/>
      <c r="W1339" s="8"/>
      <c r="X1339" s="8"/>
      <c r="Y1339" s="8"/>
      <c r="Z1339" s="8"/>
      <c r="AA1339" s="8"/>
      <c r="AB1339" s="8"/>
      <c r="AC1339" s="8"/>
      <c r="AD1339" s="8"/>
      <c r="AE1339" s="8"/>
      <c r="AF1339" s="8"/>
      <c r="AG1339" s="8"/>
      <c r="AH1339" s="8"/>
      <c r="AI1339" s="8"/>
      <c r="AJ1339" s="8"/>
      <c r="AK1339" s="8"/>
      <c r="AL1339" s="8"/>
      <c r="AM1339" s="8"/>
      <c r="AN1339" s="8"/>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1" t="str">
        <v>0- Port Costs</v>
      </c>
      <c r="BT1339" s="1" t="str">
        <v>0- Port Value</v>
      </c>
      <c r="BU1339" s="8"/>
    </row>
    <row r="1340" spans="8:73" hidden="1" outlineLevel="1" x14ac:dyDescent="0.3">
      <c r="H1340" s="1" t="str">
        <v>0 - BM Costs</v>
      </c>
      <c r="L1340" s="1" t="str">
        <v>0 - BM Port</v>
      </c>
      <c r="N1340" s="1" t="str">
        <v>0 - Port Assets</v>
      </c>
      <c r="O1340" s="8"/>
      <c r="P1340" s="8"/>
      <c r="Q1340" s="8"/>
      <c r="R1340" s="8"/>
      <c r="S1340" s="8"/>
      <c r="T1340" s="8"/>
      <c r="U1340" s="8"/>
      <c r="V1340" s="8"/>
      <c r="W1340" s="8"/>
      <c r="X1340" s="8"/>
      <c r="Y1340" s="8"/>
      <c r="Z1340" s="8"/>
      <c r="AA1340" s="8"/>
      <c r="AB1340" s="8"/>
      <c r="AC1340" s="8"/>
      <c r="AD1340" s="8"/>
      <c r="AE1340" s="8"/>
      <c r="AF1340" s="8"/>
      <c r="AG1340" s="8"/>
      <c r="AH1340" s="8"/>
      <c r="AI1340" s="8"/>
      <c r="AJ1340" s="8"/>
      <c r="AK1340" s="8"/>
      <c r="AL1340" s="8"/>
      <c r="AM1340" s="8"/>
      <c r="AN1340" s="8"/>
      <c r="AO1340" s="8"/>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1" t="str">
        <v>0- Port Costs</v>
      </c>
      <c r="BT1340" s="1" t="str">
        <v>0- Port Value</v>
      </c>
      <c r="BU1340" s="8"/>
    </row>
    <row r="1341" spans="8:73" hidden="1" outlineLevel="1" x14ac:dyDescent="0.3">
      <c r="H1341" s="1" t="str">
        <v>0 - BM Costs</v>
      </c>
      <c r="L1341" s="1" t="str">
        <v>0 - BM Port</v>
      </c>
      <c r="N1341" s="1" t="str">
        <v>0 - Port Assets</v>
      </c>
      <c r="O1341" s="8"/>
      <c r="P1341" s="8"/>
      <c r="Q1341" s="8"/>
      <c r="R1341" s="8"/>
      <c r="S1341" s="8"/>
      <c r="T1341" s="8"/>
      <c r="U1341" s="8"/>
      <c r="V1341" s="8"/>
      <c r="W1341" s="8"/>
      <c r="X1341" s="8"/>
      <c r="Y1341" s="8"/>
      <c r="Z1341" s="8"/>
      <c r="AA1341" s="8"/>
      <c r="AB1341" s="8"/>
      <c r="AC1341" s="8"/>
      <c r="AD1341" s="8"/>
      <c r="AE1341" s="8"/>
      <c r="AF1341" s="8"/>
      <c r="AG1341" s="8"/>
      <c r="AH1341" s="8"/>
      <c r="AI1341" s="8"/>
      <c r="AJ1341" s="8"/>
      <c r="AK1341" s="8"/>
      <c r="AL1341" s="8"/>
      <c r="AM1341" s="8"/>
      <c r="AN1341" s="8"/>
      <c r="AO1341" s="8"/>
      <c r="AP1341" s="8"/>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1" t="str">
        <v>0- Port Costs</v>
      </c>
      <c r="BT1341" s="1" t="str">
        <v>0- Port Value</v>
      </c>
      <c r="BU1341" s="8"/>
    </row>
    <row r="1342" spans="8:73" hidden="1" outlineLevel="1" x14ac:dyDescent="0.3">
      <c r="H1342" s="1" t="str">
        <v>0 - BM Costs</v>
      </c>
      <c r="L1342" s="1" t="str">
        <v>0 - BM Port</v>
      </c>
      <c r="N1342" s="1" t="str">
        <v>0 - Port Assets</v>
      </c>
      <c r="O1342" s="8"/>
      <c r="P1342" s="8"/>
      <c r="Q1342" s="8"/>
      <c r="R1342" s="8"/>
      <c r="S1342" s="8"/>
      <c r="T1342" s="8"/>
      <c r="U1342" s="8"/>
      <c r="V1342" s="8"/>
      <c r="W1342" s="8"/>
      <c r="X1342" s="8"/>
      <c r="Y1342" s="8"/>
      <c r="Z1342" s="8"/>
      <c r="AA1342" s="8"/>
      <c r="AB1342" s="8"/>
      <c r="AC1342" s="8"/>
      <c r="AD1342" s="8"/>
      <c r="AE1342" s="8"/>
      <c r="AF1342" s="8"/>
      <c r="AG1342" s="8"/>
      <c r="AH1342" s="8"/>
      <c r="AI1342" s="8"/>
      <c r="AJ1342" s="8"/>
      <c r="AK1342" s="8"/>
      <c r="AL1342" s="8"/>
      <c r="AM1342" s="8"/>
      <c r="AN1342" s="8"/>
      <c r="AO1342" s="8"/>
      <c r="AP1342" s="8"/>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1" t="str">
        <v>0- Port Costs</v>
      </c>
      <c r="BT1342" s="1" t="str">
        <v>0- Port Value</v>
      </c>
      <c r="BU1342" s="8"/>
    </row>
    <row r="1343" spans="8:73" hidden="1" outlineLevel="1" x14ac:dyDescent="0.3">
      <c r="H1343" s="1" t="str">
        <v>0 - BM Costs</v>
      </c>
      <c r="L1343" s="1" t="str">
        <v>0 - BM Port</v>
      </c>
      <c r="N1343" s="1" t="str">
        <v>0 - Port Assets</v>
      </c>
      <c r="O1343" s="8"/>
      <c r="P1343" s="8"/>
      <c r="Q1343" s="8"/>
      <c r="R1343" s="8"/>
      <c r="S1343" s="8"/>
      <c r="T1343" s="8"/>
      <c r="U1343" s="8"/>
      <c r="V1343" s="8"/>
      <c r="W1343" s="8"/>
      <c r="X1343" s="8"/>
      <c r="Y1343" s="8"/>
      <c r="Z1343" s="8"/>
      <c r="AA1343" s="8"/>
      <c r="AB1343" s="8"/>
      <c r="AC1343" s="8"/>
      <c r="AD1343" s="8"/>
      <c r="AE1343" s="8"/>
      <c r="AF1343" s="8"/>
      <c r="AG1343" s="8"/>
      <c r="AH1343" s="8"/>
      <c r="AI1343" s="8"/>
      <c r="AJ1343" s="8"/>
      <c r="AK1343" s="8"/>
      <c r="AL1343" s="8"/>
      <c r="AM1343" s="8"/>
      <c r="AN1343" s="8"/>
      <c r="AO1343" s="8"/>
      <c r="AP1343" s="8"/>
      <c r="AQ1343" s="8"/>
      <c r="AR1343" s="8"/>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1" t="str">
        <v>0- Port Costs</v>
      </c>
      <c r="BT1343" s="1" t="str">
        <v>0- Port Value</v>
      </c>
      <c r="BU1343" s="8"/>
    </row>
    <row r="1344" spans="8:73" hidden="1" outlineLevel="1" x14ac:dyDescent="0.3">
      <c r="H1344" s="1" t="str">
        <v>0 - BM Costs</v>
      </c>
      <c r="L1344" s="1" t="str">
        <v>0 - BM Port</v>
      </c>
      <c r="N1344" s="1" t="str">
        <v>0 - Port Assets</v>
      </c>
      <c r="O1344" s="8"/>
      <c r="P1344" s="8"/>
      <c r="Q1344" s="8"/>
      <c r="R1344" s="8"/>
      <c r="S1344" s="8"/>
      <c r="T1344" s="8"/>
      <c r="U1344" s="8"/>
      <c r="V1344" s="8"/>
      <c r="W1344" s="8"/>
      <c r="X1344" s="8"/>
      <c r="Y1344" s="8"/>
      <c r="Z1344" s="8"/>
      <c r="AA1344" s="8"/>
      <c r="AB1344" s="8"/>
      <c r="AC1344" s="8"/>
      <c r="AD1344" s="8"/>
      <c r="AE1344" s="8"/>
      <c r="AF1344" s="8"/>
      <c r="AG1344" s="8"/>
      <c r="AH1344" s="8"/>
      <c r="AI1344" s="8"/>
      <c r="AJ1344" s="8"/>
      <c r="AK1344" s="8"/>
      <c r="AL1344" s="8"/>
      <c r="AM1344" s="8"/>
      <c r="AN1344" s="8"/>
      <c r="AO1344" s="8"/>
      <c r="AP1344" s="8"/>
      <c r="AQ1344" s="8"/>
      <c r="AR1344" s="8"/>
      <c r="AS1344" s="8"/>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1" t="str">
        <v>0- Port Costs</v>
      </c>
      <c r="BT1344" s="1" t="str">
        <v>0- Port Value</v>
      </c>
      <c r="BU1344" s="8"/>
    </row>
    <row r="1345" spans="8:73" hidden="1" outlineLevel="1" x14ac:dyDescent="0.3">
      <c r="H1345" s="1" t="str">
        <v>0 - BM Costs</v>
      </c>
      <c r="L1345" s="1" t="str">
        <v>0 - BM Port</v>
      </c>
      <c r="N1345" s="1" t="str">
        <v>0 - Port Assets</v>
      </c>
      <c r="O1345" s="8"/>
      <c r="P1345" s="8"/>
      <c r="Q1345" s="8"/>
      <c r="R1345" s="8"/>
      <c r="S1345" s="8"/>
      <c r="T1345" s="8"/>
      <c r="U1345" s="8"/>
      <c r="V1345" s="8"/>
      <c r="W1345" s="8"/>
      <c r="X1345" s="8"/>
      <c r="Y1345" s="8"/>
      <c r="Z1345" s="8"/>
      <c r="AA1345" s="8"/>
      <c r="AB1345" s="8"/>
      <c r="AC1345" s="8"/>
      <c r="AD1345" s="8"/>
      <c r="AE1345" s="8"/>
      <c r="AF1345" s="8"/>
      <c r="AG1345" s="8"/>
      <c r="AH1345" s="8"/>
      <c r="AI1345" s="8"/>
      <c r="AJ1345" s="8"/>
      <c r="AK1345" s="8"/>
      <c r="AL1345" s="8"/>
      <c r="AM1345" s="8"/>
      <c r="AN1345" s="8"/>
      <c r="AO1345" s="8"/>
      <c r="AP1345" s="8"/>
      <c r="AQ1345" s="8"/>
      <c r="AR1345" s="8"/>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1" t="str">
        <v>0- Port Costs</v>
      </c>
      <c r="BT1345" s="1" t="str">
        <v>0- Port Value</v>
      </c>
      <c r="BU1345" s="8"/>
    </row>
    <row r="1346" spans="8:73" hidden="1" outlineLevel="1" x14ac:dyDescent="0.3">
      <c r="H1346" s="1" t="str">
        <v>0 - BM Costs</v>
      </c>
      <c r="L1346" s="1" t="str">
        <v>0 - BM Port</v>
      </c>
      <c r="N1346" s="1" t="str">
        <v>0 - Port Assets</v>
      </c>
      <c r="O1346" s="8"/>
      <c r="P1346" s="8"/>
      <c r="Q1346" s="8"/>
      <c r="R1346" s="8"/>
      <c r="S1346" s="8"/>
      <c r="T1346" s="8"/>
      <c r="U1346" s="8"/>
      <c r="V1346" s="8"/>
      <c r="W1346" s="8"/>
      <c r="X1346" s="8"/>
      <c r="Y1346" s="8"/>
      <c r="Z1346" s="8"/>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1" t="str">
        <v>0- Port Costs</v>
      </c>
      <c r="BT1346" s="1" t="str">
        <v>0- Port Value</v>
      </c>
      <c r="BU1346" s="8"/>
    </row>
    <row r="1347" spans="8:73" hidden="1" outlineLevel="1" x14ac:dyDescent="0.3">
      <c r="H1347" s="1" t="str">
        <v>0 - BM Costs</v>
      </c>
      <c r="L1347" s="1" t="str">
        <v>0 - BM Port</v>
      </c>
      <c r="N1347" s="1" t="str">
        <v>0 - Port Assets</v>
      </c>
      <c r="O1347" s="8"/>
      <c r="P1347" s="8"/>
      <c r="Q1347" s="8"/>
      <c r="R1347" s="8"/>
      <c r="S1347" s="8"/>
      <c r="T1347" s="8"/>
      <c r="U1347" s="8"/>
      <c r="V1347" s="8"/>
      <c r="W1347" s="8"/>
      <c r="X1347" s="8"/>
      <c r="Y1347" s="8"/>
      <c r="Z1347" s="8"/>
      <c r="AA1347" s="8"/>
      <c r="AB1347" s="8"/>
      <c r="AC1347" s="8"/>
      <c r="AD1347" s="8"/>
      <c r="AE1347" s="8"/>
      <c r="AF1347" s="8"/>
      <c r="AG1347" s="8"/>
      <c r="AH1347" s="8"/>
      <c r="AI1347" s="8"/>
      <c r="AJ1347" s="8"/>
      <c r="AK1347" s="8"/>
      <c r="AL1347" s="8"/>
      <c r="AM1347" s="8"/>
      <c r="AN1347" s="8"/>
      <c r="AO1347" s="8"/>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1" t="str">
        <v>0- Port Costs</v>
      </c>
      <c r="BT1347" s="1" t="str">
        <v>0- Port Value</v>
      </c>
      <c r="BU1347" s="8"/>
    </row>
    <row r="1348" spans="8:73" hidden="1" outlineLevel="1" x14ac:dyDescent="0.3">
      <c r="H1348" s="1" t="str">
        <v>0 - BM Costs</v>
      </c>
      <c r="L1348" s="1" t="str">
        <v>0 - BM Port</v>
      </c>
      <c r="N1348" s="1" t="str">
        <v>0 - Port Assets</v>
      </c>
      <c r="O1348" s="8"/>
      <c r="P1348" s="8"/>
      <c r="Q1348" s="8"/>
      <c r="R1348" s="8"/>
      <c r="S1348" s="8"/>
      <c r="T1348" s="8"/>
      <c r="U1348" s="8"/>
      <c r="V1348" s="8"/>
      <c r="W1348" s="8"/>
      <c r="X1348" s="8"/>
      <c r="Y1348" s="8"/>
      <c r="Z1348" s="8"/>
      <c r="AA1348" s="8"/>
      <c r="AB1348" s="8"/>
      <c r="AC1348" s="8"/>
      <c r="AD1348" s="8"/>
      <c r="AE1348" s="8"/>
      <c r="AF1348" s="8"/>
      <c r="AG1348" s="8"/>
      <c r="AH1348" s="8"/>
      <c r="AI1348" s="8"/>
      <c r="AJ1348" s="8"/>
      <c r="AK1348" s="8"/>
      <c r="AL1348" s="8"/>
      <c r="AM1348" s="8"/>
      <c r="AN1348" s="8"/>
      <c r="AO1348" s="8"/>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1" t="str">
        <v>0- Port Costs</v>
      </c>
      <c r="BT1348" s="1" t="str">
        <v>0- Port Value</v>
      </c>
      <c r="BU1348" s="8"/>
    </row>
    <row r="1349" spans="8:73" hidden="1" outlineLevel="1" x14ac:dyDescent="0.3">
      <c r="H1349" s="1" t="str">
        <v>0 - BM Costs</v>
      </c>
      <c r="L1349" s="1" t="str">
        <v>0 - BM Port</v>
      </c>
      <c r="N1349" s="1" t="str">
        <v>0 - Port Assets</v>
      </c>
      <c r="O1349" s="8"/>
      <c r="P1349" s="8"/>
      <c r="Q1349" s="8"/>
      <c r="R1349" s="8"/>
      <c r="S1349" s="8"/>
      <c r="T1349" s="8"/>
      <c r="U1349" s="8"/>
      <c r="V1349" s="8"/>
      <c r="W1349" s="8"/>
      <c r="X1349" s="8"/>
      <c r="Y1349" s="8"/>
      <c r="Z1349" s="8"/>
      <c r="AA1349" s="8"/>
      <c r="AB1349" s="8"/>
      <c r="AC1349" s="8"/>
      <c r="AD1349" s="8"/>
      <c r="AE1349" s="8"/>
      <c r="AF1349" s="8"/>
      <c r="AG1349" s="8"/>
      <c r="AH1349" s="8"/>
      <c r="AI1349" s="8"/>
      <c r="AJ1349" s="8"/>
      <c r="AK1349" s="8"/>
      <c r="AL1349" s="8"/>
      <c r="AM1349" s="8"/>
      <c r="AN1349" s="8"/>
      <c r="AO1349" s="8"/>
      <c r="AP1349" s="8"/>
      <c r="AQ1349" s="8"/>
      <c r="AR1349" s="8"/>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1" t="str">
        <v>0- Port Costs</v>
      </c>
      <c r="BT1349" s="1" t="str">
        <v>0- Port Value</v>
      </c>
      <c r="BU1349" s="8"/>
    </row>
    <row r="1350" spans="8:73" hidden="1" outlineLevel="1" x14ac:dyDescent="0.3">
      <c r="H1350" s="1" t="str">
        <v>0 - BM Costs</v>
      </c>
      <c r="L1350" s="1" t="str">
        <v>0 - BM Port</v>
      </c>
      <c r="N1350" s="1" t="str">
        <v>0 - Port Assets</v>
      </c>
      <c r="O1350" s="8"/>
      <c r="P1350" s="8"/>
      <c r="Q1350" s="8"/>
      <c r="R1350" s="8"/>
      <c r="S1350" s="8"/>
      <c r="T1350" s="8"/>
      <c r="U1350" s="8"/>
      <c r="V1350" s="8"/>
      <c r="W1350" s="8"/>
      <c r="X1350" s="8"/>
      <c r="Y1350" s="8"/>
      <c r="Z1350" s="8"/>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1" t="str">
        <v>0- Port Costs</v>
      </c>
      <c r="BT1350" s="1" t="str">
        <v>0- Port Value</v>
      </c>
      <c r="BU1350" s="8"/>
    </row>
    <row r="1351" spans="8:73" hidden="1" outlineLevel="1" x14ac:dyDescent="0.3">
      <c r="H1351" s="1" t="str">
        <v>0 - BM Costs</v>
      </c>
      <c r="L1351" s="1" t="str">
        <v>0 - BM Port</v>
      </c>
      <c r="N1351" s="1" t="str">
        <v>0 - Port Assets</v>
      </c>
      <c r="O1351" s="8"/>
      <c r="P1351" s="8"/>
      <c r="Q1351" s="8"/>
      <c r="R1351" s="8"/>
      <c r="S1351" s="8"/>
      <c r="T1351" s="8"/>
      <c r="U1351" s="8"/>
      <c r="V1351" s="8"/>
      <c r="W1351" s="8"/>
      <c r="X1351" s="8"/>
      <c r="Y1351" s="8"/>
      <c r="Z1351" s="8"/>
      <c r="AA1351" s="8"/>
      <c r="AB1351" s="8"/>
      <c r="AC1351" s="8"/>
      <c r="AD1351" s="8"/>
      <c r="AE1351" s="8"/>
      <c r="AF1351" s="8"/>
      <c r="AG1351" s="8"/>
      <c r="AH1351" s="8"/>
      <c r="AI1351" s="8"/>
      <c r="AJ1351" s="8"/>
      <c r="AK1351" s="8"/>
      <c r="AL1351" s="8"/>
      <c r="AM1351" s="8"/>
      <c r="AN1351" s="8"/>
      <c r="AO1351" s="8"/>
      <c r="AP1351" s="8"/>
      <c r="AQ1351" s="8"/>
      <c r="AR1351" s="8"/>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1" t="str">
        <v>0- Port Costs</v>
      </c>
      <c r="BT1351" s="1" t="str">
        <v>0- Port Value</v>
      </c>
      <c r="BU1351" s="8"/>
    </row>
    <row r="1352" spans="8:73" hidden="1" outlineLevel="1" x14ac:dyDescent="0.3">
      <c r="H1352" s="1" t="str">
        <v>0 - BM Costs</v>
      </c>
      <c r="L1352" s="1" t="str">
        <v>0 - BM Port</v>
      </c>
      <c r="N1352" s="1" t="str">
        <v>0 - Port Assets</v>
      </c>
      <c r="O1352" s="8"/>
      <c r="P1352" s="8"/>
      <c r="Q1352" s="8"/>
      <c r="R1352" s="8"/>
      <c r="S1352" s="8"/>
      <c r="T1352" s="8"/>
      <c r="U1352" s="8"/>
      <c r="V1352" s="8"/>
      <c r="W1352" s="8"/>
      <c r="X1352" s="8"/>
      <c r="Y1352" s="8"/>
      <c r="Z1352" s="8"/>
      <c r="AA1352" s="8"/>
      <c r="AB1352" s="8"/>
      <c r="AC1352" s="8"/>
      <c r="AD1352" s="8"/>
      <c r="AE1352" s="8"/>
      <c r="AF1352" s="8"/>
      <c r="AG1352" s="8"/>
      <c r="AH1352" s="8"/>
      <c r="AI1352" s="8"/>
      <c r="AJ1352" s="8"/>
      <c r="AK1352" s="8"/>
      <c r="AL1352" s="8"/>
      <c r="AM1352" s="8"/>
      <c r="AN1352" s="8"/>
      <c r="AO1352" s="8"/>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1" t="str">
        <v>0- Port Costs</v>
      </c>
      <c r="BT1352" s="1" t="str">
        <v>0- Port Value</v>
      </c>
      <c r="BU1352" s="8"/>
    </row>
    <row r="1353" spans="8:73" hidden="1" outlineLevel="1" x14ac:dyDescent="0.3">
      <c r="H1353" s="1" t="str">
        <v>0 - BM Costs</v>
      </c>
      <c r="L1353" s="1" t="str">
        <v>0 - BM Port</v>
      </c>
      <c r="N1353" s="1" t="str">
        <v>0 - Port Assets</v>
      </c>
      <c r="O1353" s="8"/>
      <c r="P1353" s="8"/>
      <c r="Q1353" s="8"/>
      <c r="R1353" s="8"/>
      <c r="S1353" s="8"/>
      <c r="T1353" s="8"/>
      <c r="U1353" s="8"/>
      <c r="V1353" s="8"/>
      <c r="W1353" s="8"/>
      <c r="X1353" s="8"/>
      <c r="Y1353" s="8"/>
      <c r="Z1353" s="8"/>
      <c r="AA1353" s="8"/>
      <c r="AB1353" s="8"/>
      <c r="AC1353" s="8"/>
      <c r="AD1353" s="8"/>
      <c r="AE1353" s="8"/>
      <c r="AF1353" s="8"/>
      <c r="AG1353" s="8"/>
      <c r="AH1353" s="8"/>
      <c r="AI1353" s="8"/>
      <c r="AJ1353" s="8"/>
      <c r="AK1353" s="8"/>
      <c r="AL1353" s="8"/>
      <c r="AM1353" s="8"/>
      <c r="AN1353" s="8"/>
      <c r="AO1353" s="8"/>
      <c r="AP1353" s="8"/>
      <c r="AQ1353" s="8"/>
      <c r="AR1353" s="8"/>
      <c r="AS1353" s="8"/>
      <c r="AT1353" s="8"/>
      <c r="AU1353" s="8"/>
      <c r="AV1353" s="8"/>
      <c r="AW1353" s="8"/>
      <c r="AX1353" s="8"/>
      <c r="AY1353" s="8"/>
      <c r="AZ1353" s="8"/>
      <c r="BA1353" s="8"/>
      <c r="BB1353" s="8"/>
      <c r="BC1353" s="8"/>
      <c r="BD1353" s="8"/>
      <c r="BE1353" s="8"/>
      <c r="BF1353" s="8"/>
      <c r="BG1353" s="8"/>
      <c r="BH1353" s="8"/>
      <c r="BI1353" s="8"/>
      <c r="BJ1353" s="8"/>
      <c r="BK1353" s="8"/>
      <c r="BL1353" s="8"/>
      <c r="BM1353" s="8"/>
      <c r="BN1353" s="8"/>
      <c r="BO1353" s="8"/>
      <c r="BP1353" s="1" t="str">
        <v>0- Port Costs</v>
      </c>
      <c r="BT1353" s="1" t="str">
        <v>0- Port Value</v>
      </c>
      <c r="BU1353" s="8"/>
    </row>
    <row r="1354" spans="8:73" hidden="1" outlineLevel="1" x14ac:dyDescent="0.3">
      <c r="H1354" s="1" t="str">
        <v>0 - BM Costs</v>
      </c>
      <c r="L1354" s="1" t="str">
        <v>0 - BM Port</v>
      </c>
      <c r="N1354" s="1" t="str">
        <v>0 - Port Assets</v>
      </c>
      <c r="O1354" s="8"/>
      <c r="P1354" s="8"/>
      <c r="Q1354" s="8"/>
      <c r="R1354" s="8"/>
      <c r="S1354" s="8"/>
      <c r="T1354" s="8"/>
      <c r="U1354" s="8"/>
      <c r="V1354" s="8"/>
      <c r="W1354" s="8"/>
      <c r="X1354" s="8"/>
      <c r="Y1354" s="8"/>
      <c r="Z1354" s="8"/>
      <c r="AA1354" s="8"/>
      <c r="AB1354" s="8"/>
      <c r="AC1354" s="8"/>
      <c r="AD1354" s="8"/>
      <c r="AE1354" s="8"/>
      <c r="AF1354" s="8"/>
      <c r="AG1354" s="8"/>
      <c r="AH1354" s="8"/>
      <c r="AI1354" s="8"/>
      <c r="AJ1354" s="8"/>
      <c r="AK1354" s="8"/>
      <c r="AL1354" s="8"/>
      <c r="AM1354" s="8"/>
      <c r="AN1354" s="8"/>
      <c r="AO1354" s="8"/>
      <c r="AP1354" s="8"/>
      <c r="AQ1354" s="8"/>
      <c r="AR1354" s="8"/>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1" t="str">
        <v>0- Port Costs</v>
      </c>
      <c r="BT1354" s="1" t="str">
        <v>0- Port Value</v>
      </c>
      <c r="BU1354" s="8"/>
    </row>
    <row r="1355" spans="8:73" hidden="1" outlineLevel="1" x14ac:dyDescent="0.3">
      <c r="H1355" s="1" t="str">
        <v>0 - BM Costs</v>
      </c>
      <c r="L1355" s="1" t="str">
        <v>0 - BM Port</v>
      </c>
      <c r="N1355" s="1" t="str">
        <v>0 - Port Assets</v>
      </c>
      <c r="O1355" s="8"/>
      <c r="P1355" s="8"/>
      <c r="Q1355" s="8"/>
      <c r="R1355" s="8"/>
      <c r="S1355" s="8"/>
      <c r="T1355" s="8"/>
      <c r="U1355" s="8"/>
      <c r="V1355" s="8"/>
      <c r="W1355" s="8"/>
      <c r="X1355" s="8"/>
      <c r="Y1355" s="8"/>
      <c r="Z1355" s="8"/>
      <c r="AA1355" s="8"/>
      <c r="AB1355" s="8"/>
      <c r="AC1355" s="8"/>
      <c r="AD1355" s="8"/>
      <c r="AE1355" s="8"/>
      <c r="AF1355" s="8"/>
      <c r="AG1355" s="8"/>
      <c r="AH1355" s="8"/>
      <c r="AI1355" s="8"/>
      <c r="AJ1355" s="8"/>
      <c r="AK1355" s="8"/>
      <c r="AL1355" s="8"/>
      <c r="AM1355" s="8"/>
      <c r="AN1355" s="8"/>
      <c r="AO1355" s="8"/>
      <c r="AP1355" s="8"/>
      <c r="AQ1355" s="8"/>
      <c r="AR1355" s="8"/>
      <c r="AS1355" s="8"/>
      <c r="AT1355" s="8"/>
      <c r="AU1355" s="8"/>
      <c r="AV1355" s="8"/>
      <c r="AW1355" s="8"/>
      <c r="AX1355" s="8"/>
      <c r="AY1355" s="8"/>
      <c r="AZ1355" s="8"/>
      <c r="BA1355" s="8"/>
      <c r="BB1355" s="8"/>
      <c r="BC1355" s="8"/>
      <c r="BD1355" s="8"/>
      <c r="BE1355" s="8"/>
      <c r="BF1355" s="8"/>
      <c r="BG1355" s="8"/>
      <c r="BH1355" s="8"/>
      <c r="BI1355" s="8"/>
      <c r="BJ1355" s="8"/>
      <c r="BK1355" s="8"/>
      <c r="BL1355" s="8"/>
      <c r="BM1355" s="8"/>
      <c r="BN1355" s="8"/>
      <c r="BO1355" s="8"/>
      <c r="BP1355" s="1" t="str">
        <v>0- Port Costs</v>
      </c>
      <c r="BT1355" s="1" t="str">
        <v>0- Port Value</v>
      </c>
      <c r="BU1355" s="8"/>
    </row>
    <row r="1356" spans="8:73" hidden="1" outlineLevel="1" x14ac:dyDescent="0.3">
      <c r="H1356" s="1" t="str">
        <v>0 - BM Costs</v>
      </c>
      <c r="L1356" s="1" t="str">
        <v>0 - BM Port</v>
      </c>
      <c r="N1356" s="1" t="str">
        <v>0 - Port Assets</v>
      </c>
      <c r="O1356" s="8"/>
      <c r="P1356" s="8"/>
      <c r="Q1356" s="8"/>
      <c r="R1356" s="8"/>
      <c r="S1356" s="8"/>
      <c r="T1356" s="8"/>
      <c r="U1356" s="8"/>
      <c r="V1356" s="8"/>
      <c r="W1356" s="8"/>
      <c r="X1356" s="8"/>
      <c r="Y1356" s="8"/>
      <c r="Z1356" s="8"/>
      <c r="AA1356" s="8"/>
      <c r="AB1356" s="8"/>
      <c r="AC1356" s="8"/>
      <c r="AD1356" s="8"/>
      <c r="AE1356" s="8"/>
      <c r="AF1356" s="8"/>
      <c r="AG1356" s="8"/>
      <c r="AH1356" s="8"/>
      <c r="AI1356" s="8"/>
      <c r="AJ1356" s="8"/>
      <c r="AK1356" s="8"/>
      <c r="AL1356" s="8"/>
      <c r="AM1356" s="8"/>
      <c r="AN1356" s="8"/>
      <c r="AO1356" s="8"/>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1" t="str">
        <v>0- Port Costs</v>
      </c>
      <c r="BT1356" s="1" t="str">
        <v>0- Port Value</v>
      </c>
      <c r="BU1356" s="8"/>
    </row>
    <row r="1357" spans="8:73" hidden="1" outlineLevel="1" x14ac:dyDescent="0.3">
      <c r="H1357" s="1" t="str">
        <v>0 - BM Costs</v>
      </c>
      <c r="L1357" s="1" t="str">
        <v>0 - BM Port</v>
      </c>
      <c r="N1357" s="1" t="str">
        <v>0 - Port Assets</v>
      </c>
      <c r="O1357" s="8"/>
      <c r="P1357" s="8"/>
      <c r="Q1357" s="8"/>
      <c r="R1357" s="8"/>
      <c r="S1357" s="8"/>
      <c r="T1357" s="8"/>
      <c r="U1357" s="8"/>
      <c r="V1357" s="8"/>
      <c r="W1357" s="8"/>
      <c r="X1357" s="8"/>
      <c r="Y1357" s="8"/>
      <c r="Z1357" s="8"/>
      <c r="AA1357" s="8"/>
      <c r="AB1357" s="8"/>
      <c r="AC1357" s="8"/>
      <c r="AD1357" s="8"/>
      <c r="AE1357" s="8"/>
      <c r="AF1357" s="8"/>
      <c r="AG1357" s="8"/>
      <c r="AH1357" s="8"/>
      <c r="AI1357" s="8"/>
      <c r="AJ1357" s="8"/>
      <c r="AK1357" s="8"/>
      <c r="AL1357" s="8"/>
      <c r="AM1357" s="8"/>
      <c r="AN1357" s="8"/>
      <c r="AO1357" s="8"/>
      <c r="AP1357" s="8"/>
      <c r="AQ1357" s="8"/>
      <c r="AR1357" s="8"/>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1" t="str">
        <v>0- Port Costs</v>
      </c>
      <c r="BT1357" s="1" t="str">
        <v>0- Port Value</v>
      </c>
      <c r="BU1357" s="8"/>
    </row>
    <row r="1358" spans="8:73" hidden="1" outlineLevel="1" x14ac:dyDescent="0.3">
      <c r="H1358" s="1" t="str">
        <v>0 - BM Costs</v>
      </c>
      <c r="L1358" s="1" t="str">
        <v>0 - BM Port</v>
      </c>
      <c r="N1358" s="1" t="str">
        <v>0 - Port Assets</v>
      </c>
      <c r="O1358" s="8"/>
      <c r="P1358" s="8"/>
      <c r="Q1358" s="8"/>
      <c r="R1358" s="8"/>
      <c r="S1358" s="8"/>
      <c r="T1358" s="8"/>
      <c r="U1358" s="8"/>
      <c r="V1358" s="8"/>
      <c r="W1358" s="8"/>
      <c r="X1358" s="8"/>
      <c r="Y1358" s="8"/>
      <c r="Z1358" s="8"/>
      <c r="AA1358" s="8"/>
      <c r="AB1358" s="8"/>
      <c r="AC1358" s="8"/>
      <c r="AD1358" s="8"/>
      <c r="AE1358" s="8"/>
      <c r="AF1358" s="8"/>
      <c r="AG1358" s="8"/>
      <c r="AH1358" s="8"/>
      <c r="AI1358" s="8"/>
      <c r="AJ1358" s="8"/>
      <c r="AK1358" s="8"/>
      <c r="AL1358" s="8"/>
      <c r="AM1358" s="8"/>
      <c r="AN1358" s="8"/>
      <c r="AO1358" s="8"/>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1" t="str">
        <v>0- Port Costs</v>
      </c>
      <c r="BT1358" s="1" t="str">
        <v>0- Port Value</v>
      </c>
      <c r="BU1358" s="8"/>
    </row>
    <row r="1359" spans="8:73" hidden="1" outlineLevel="1" x14ac:dyDescent="0.3">
      <c r="H1359" s="1" t="str">
        <v>0 - BM Costs</v>
      </c>
      <c r="L1359" s="1" t="str">
        <v>0 - BM Port</v>
      </c>
      <c r="N1359" s="1" t="str">
        <v>0 - Port Assets</v>
      </c>
      <c r="O1359" s="8"/>
      <c r="P1359" s="8"/>
      <c r="Q1359" s="8"/>
      <c r="R1359" s="8"/>
      <c r="S1359" s="8"/>
      <c r="T1359" s="8"/>
      <c r="U1359" s="8"/>
      <c r="V1359" s="8"/>
      <c r="W1359" s="8"/>
      <c r="X1359" s="8"/>
      <c r="Y1359" s="8"/>
      <c r="Z1359" s="8"/>
      <c r="AA1359" s="8"/>
      <c r="AB1359" s="8"/>
      <c r="AC1359" s="8"/>
      <c r="AD1359" s="8"/>
      <c r="AE1359" s="8"/>
      <c r="AF1359" s="8"/>
      <c r="AG1359" s="8"/>
      <c r="AH1359" s="8"/>
      <c r="AI1359" s="8"/>
      <c r="AJ1359" s="8"/>
      <c r="AK1359" s="8"/>
      <c r="AL1359" s="8"/>
      <c r="AM1359" s="8"/>
      <c r="AN1359" s="8"/>
      <c r="AO1359" s="8"/>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1" t="str">
        <v>0- Port Costs</v>
      </c>
      <c r="BT1359" s="1" t="str">
        <v>0- Port Value</v>
      </c>
      <c r="BU1359" s="8"/>
    </row>
    <row r="1360" spans="8:73" hidden="1" outlineLevel="1" x14ac:dyDescent="0.3">
      <c r="H1360" s="1" t="str">
        <v>0 - BM Costs</v>
      </c>
      <c r="L1360" s="1" t="str">
        <v>0 - BM Port</v>
      </c>
      <c r="N1360" s="1" t="str">
        <v>0 - Port Assets</v>
      </c>
      <c r="O1360" s="8"/>
      <c r="P1360" s="8"/>
      <c r="Q1360" s="8"/>
      <c r="R1360" s="8"/>
      <c r="S1360" s="8"/>
      <c r="T1360" s="8"/>
      <c r="U1360" s="8"/>
      <c r="V1360" s="8"/>
      <c r="W1360" s="8"/>
      <c r="X1360" s="8"/>
      <c r="Y1360" s="8"/>
      <c r="Z1360" s="8"/>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1" t="str">
        <v>0- Port Costs</v>
      </c>
      <c r="BT1360" s="1" t="str">
        <v>0- Port Value</v>
      </c>
      <c r="BU1360" s="8"/>
    </row>
    <row r="1361" spans="8:73" hidden="1" outlineLevel="1" x14ac:dyDescent="0.3">
      <c r="H1361" s="1" t="str">
        <v>0 - BM Costs</v>
      </c>
      <c r="L1361" s="1" t="str">
        <v>0 - BM Port</v>
      </c>
      <c r="N1361" s="1" t="str">
        <v>0 - Port Assets</v>
      </c>
      <c r="O1361" s="8"/>
      <c r="P1361" s="8"/>
      <c r="Q1361" s="8"/>
      <c r="R1361" s="8"/>
      <c r="S1361" s="8"/>
      <c r="T1361" s="8"/>
      <c r="U1361" s="8"/>
      <c r="V1361" s="8"/>
      <c r="W1361" s="8"/>
      <c r="X1361" s="8"/>
      <c r="Y1361" s="8"/>
      <c r="Z1361" s="8"/>
      <c r="AA1361" s="8"/>
      <c r="AB1361" s="8"/>
      <c r="AC1361" s="8"/>
      <c r="AD1361" s="8"/>
      <c r="AE1361" s="8"/>
      <c r="AF1361" s="8"/>
      <c r="AG1361" s="8"/>
      <c r="AH1361" s="8"/>
      <c r="AI1361" s="8"/>
      <c r="AJ1361" s="8"/>
      <c r="AK1361" s="8"/>
      <c r="AL1361" s="8"/>
      <c r="AM1361" s="8"/>
      <c r="AN1361" s="8"/>
      <c r="AO1361" s="8"/>
      <c r="AP1361" s="8"/>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1" t="str">
        <v>0- Port Costs</v>
      </c>
      <c r="BT1361" s="1" t="str">
        <v>0- Port Value</v>
      </c>
      <c r="BU1361" s="8"/>
    </row>
    <row r="1362" spans="8:73" hidden="1" outlineLevel="1" x14ac:dyDescent="0.3">
      <c r="H1362" s="1" t="str">
        <v>0 - BM Costs</v>
      </c>
      <c r="L1362" s="1" t="str">
        <v>0 - BM Port</v>
      </c>
      <c r="N1362" s="1" t="str">
        <v>0 - Port Assets</v>
      </c>
      <c r="O1362" s="8"/>
      <c r="P1362" s="8"/>
      <c r="Q1362" s="8"/>
      <c r="R1362" s="8"/>
      <c r="S1362" s="8"/>
      <c r="T1362" s="8"/>
      <c r="U1362" s="8"/>
      <c r="V1362" s="8"/>
      <c r="W1362" s="8"/>
      <c r="X1362" s="8"/>
      <c r="Y1362" s="8"/>
      <c r="Z1362" s="8"/>
      <c r="AA1362" s="8"/>
      <c r="AB1362" s="8"/>
      <c r="AC1362" s="8"/>
      <c r="AD1362" s="8"/>
      <c r="AE1362" s="8"/>
      <c r="AF1362" s="8"/>
      <c r="AG1362" s="8"/>
      <c r="AH1362" s="8"/>
      <c r="AI1362" s="8"/>
      <c r="AJ1362" s="8"/>
      <c r="AK1362" s="8"/>
      <c r="AL1362" s="8"/>
      <c r="AM1362" s="8"/>
      <c r="AN1362" s="8"/>
      <c r="AO1362" s="8"/>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1" t="str">
        <v>0- Port Costs</v>
      </c>
      <c r="BT1362" s="1" t="str">
        <v>0- Port Value</v>
      </c>
      <c r="BU1362" s="8"/>
    </row>
    <row r="1363" spans="8:73" hidden="1" outlineLevel="1" x14ac:dyDescent="0.3">
      <c r="H1363" s="1" t="str">
        <v>0 - BM Costs</v>
      </c>
      <c r="L1363" s="1" t="str">
        <v>0 - BM Port</v>
      </c>
      <c r="N1363" s="1" t="str">
        <v>0 - Port Assets</v>
      </c>
      <c r="O1363" s="8"/>
      <c r="P1363" s="8"/>
      <c r="Q1363" s="8"/>
      <c r="R1363" s="8"/>
      <c r="S1363" s="8"/>
      <c r="T1363" s="8"/>
      <c r="U1363" s="8"/>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1" t="str">
        <v>0- Port Costs</v>
      </c>
      <c r="BT1363" s="1" t="str">
        <v>0- Port Value</v>
      </c>
      <c r="BU1363" s="8"/>
    </row>
    <row r="1364" spans="8:73" hidden="1" outlineLevel="1" x14ac:dyDescent="0.3">
      <c r="H1364" s="1" t="str">
        <v>0 - BM Costs</v>
      </c>
      <c r="L1364" s="1" t="str">
        <v>0 - BM Port</v>
      </c>
      <c r="N1364" s="1" t="str">
        <v>0 - Port Assets</v>
      </c>
      <c r="O1364" s="8"/>
      <c r="P1364" s="8"/>
      <c r="Q1364" s="8"/>
      <c r="R1364" s="8"/>
      <c r="S1364" s="8"/>
      <c r="T1364" s="8"/>
      <c r="U1364" s="8"/>
      <c r="V1364" s="8"/>
      <c r="W1364" s="8"/>
      <c r="X1364" s="8"/>
      <c r="Y1364" s="8"/>
      <c r="Z1364" s="8"/>
      <c r="AA1364" s="8"/>
      <c r="AB1364" s="8"/>
      <c r="AC1364" s="8"/>
      <c r="AD1364" s="8"/>
      <c r="AE1364" s="8"/>
      <c r="AF1364" s="8"/>
      <c r="AG1364" s="8"/>
      <c r="AH1364" s="8"/>
      <c r="AI1364" s="8"/>
      <c r="AJ1364" s="8"/>
      <c r="AK1364" s="8"/>
      <c r="AL1364" s="8"/>
      <c r="AM1364" s="8"/>
      <c r="AN1364" s="8"/>
      <c r="AO1364" s="8"/>
      <c r="AP1364" s="8"/>
      <c r="AQ1364" s="8"/>
      <c r="AR1364" s="8"/>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1" t="str">
        <v>0- Port Costs</v>
      </c>
      <c r="BT1364" s="1" t="str">
        <v>0- Port Value</v>
      </c>
      <c r="BU1364" s="8"/>
    </row>
    <row r="1365" spans="8:73" hidden="1" outlineLevel="1" x14ac:dyDescent="0.3">
      <c r="H1365" s="1" t="str">
        <v>0 - BM Costs</v>
      </c>
      <c r="L1365" s="1" t="str">
        <v>0 - BM Port</v>
      </c>
      <c r="N1365" s="1" t="str">
        <v>0 - Port Assets</v>
      </c>
      <c r="O1365" s="8"/>
      <c r="P1365" s="8"/>
      <c r="Q1365" s="8"/>
      <c r="R1365" s="8"/>
      <c r="S1365" s="8"/>
      <c r="T1365" s="8"/>
      <c r="U1365" s="8"/>
      <c r="V1365" s="8"/>
      <c r="W1365" s="8"/>
      <c r="X1365" s="8"/>
      <c r="Y1365" s="8"/>
      <c r="Z1365" s="8"/>
      <c r="AA1365" s="8"/>
      <c r="AB1365" s="8"/>
      <c r="AC1365" s="8"/>
      <c r="AD1365" s="8"/>
      <c r="AE1365" s="8"/>
      <c r="AF1365" s="8"/>
      <c r="AG1365" s="8"/>
      <c r="AH1365" s="8"/>
      <c r="AI1365" s="8"/>
      <c r="AJ1365" s="8"/>
      <c r="AK1365" s="8"/>
      <c r="AL1365" s="8"/>
      <c r="AM1365" s="8"/>
      <c r="AN1365" s="8"/>
      <c r="AO1365" s="8"/>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1" t="str">
        <v>0- Port Costs</v>
      </c>
      <c r="BT1365" s="1" t="str">
        <v>0- Port Value</v>
      </c>
      <c r="BU1365" s="8"/>
    </row>
    <row r="1366" spans="8:73" hidden="1" outlineLevel="1" x14ac:dyDescent="0.3">
      <c r="H1366" s="1" t="str">
        <v>0 - BM Costs</v>
      </c>
      <c r="L1366" s="1" t="str">
        <v>0 - BM Port</v>
      </c>
      <c r="N1366" s="1" t="str">
        <v>0 - Port Assets</v>
      </c>
      <c r="O1366" s="8"/>
      <c r="P1366" s="8"/>
      <c r="Q1366" s="8"/>
      <c r="R1366" s="8"/>
      <c r="S1366" s="8"/>
      <c r="T1366" s="8"/>
      <c r="U1366" s="8"/>
      <c r="V1366" s="8"/>
      <c r="W1366" s="8"/>
      <c r="X1366" s="8"/>
      <c r="Y1366" s="8"/>
      <c r="Z1366" s="8"/>
      <c r="AA1366" s="8"/>
      <c r="AB1366" s="8"/>
      <c r="AC1366" s="8"/>
      <c r="AD1366" s="8"/>
      <c r="AE1366" s="8"/>
      <c r="AF1366" s="8"/>
      <c r="AG1366" s="8"/>
      <c r="AH1366" s="8"/>
      <c r="AI1366" s="8"/>
      <c r="AJ1366" s="8"/>
      <c r="AK1366" s="8"/>
      <c r="AL1366" s="8"/>
      <c r="AM1366" s="8"/>
      <c r="AN1366" s="8"/>
      <c r="AO1366" s="8"/>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1" t="str">
        <v>0- Port Costs</v>
      </c>
      <c r="BT1366" s="1" t="str">
        <v>0- Port Value</v>
      </c>
      <c r="BU1366" s="8"/>
    </row>
    <row r="1367" spans="8:73" hidden="1" outlineLevel="1" x14ac:dyDescent="0.3">
      <c r="H1367" s="1" t="str">
        <v>0 - BM Costs</v>
      </c>
      <c r="L1367" s="1" t="str">
        <v>0 - BM Port</v>
      </c>
      <c r="N1367" s="1" t="str">
        <v>0 - Port Assets</v>
      </c>
      <c r="O1367" s="8"/>
      <c r="P1367" s="8"/>
      <c r="Q1367" s="8"/>
      <c r="R1367" s="8"/>
      <c r="S1367" s="8"/>
      <c r="T1367" s="8"/>
      <c r="U1367" s="8"/>
      <c r="V1367" s="8"/>
      <c r="W1367" s="8"/>
      <c r="X1367" s="8"/>
      <c r="Y1367" s="8"/>
      <c r="Z1367" s="8"/>
      <c r="AA1367" s="8"/>
      <c r="AB1367" s="8"/>
      <c r="AC1367" s="8"/>
      <c r="AD1367" s="8"/>
      <c r="AE1367" s="8"/>
      <c r="AF1367" s="8"/>
      <c r="AG1367" s="8"/>
      <c r="AH1367" s="8"/>
      <c r="AI1367" s="8"/>
      <c r="AJ1367" s="8"/>
      <c r="AK1367" s="8"/>
      <c r="AL1367" s="8"/>
      <c r="AM1367" s="8"/>
      <c r="AN1367" s="8"/>
      <c r="AO1367" s="8"/>
      <c r="AP1367" s="8"/>
      <c r="AQ1367" s="8"/>
      <c r="AR1367" s="8"/>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1" t="str">
        <v>0- Port Costs</v>
      </c>
      <c r="BT1367" s="1" t="str">
        <v>0- Port Value</v>
      </c>
      <c r="BU1367" s="8"/>
    </row>
    <row r="1368" spans="8:73" hidden="1" outlineLevel="1" x14ac:dyDescent="0.3">
      <c r="H1368" s="1" t="str">
        <v>0 - BM Costs</v>
      </c>
      <c r="L1368" s="1" t="str">
        <v>0 - BM Port</v>
      </c>
      <c r="N1368" s="1" t="str">
        <v>0 - Port Assets</v>
      </c>
      <c r="O1368" s="8"/>
      <c r="P1368" s="8"/>
      <c r="Q1368" s="8"/>
      <c r="R1368" s="8"/>
      <c r="S1368" s="8"/>
      <c r="T1368" s="8"/>
      <c r="U1368" s="8"/>
      <c r="V1368" s="8"/>
      <c r="W1368" s="8"/>
      <c r="X1368" s="8"/>
      <c r="Y1368" s="8"/>
      <c r="Z1368" s="8"/>
      <c r="AA1368" s="8"/>
      <c r="AB1368" s="8"/>
      <c r="AC1368" s="8"/>
      <c r="AD1368" s="8"/>
      <c r="AE1368" s="8"/>
      <c r="AF1368" s="8"/>
      <c r="AG1368" s="8"/>
      <c r="AH1368" s="8"/>
      <c r="AI1368" s="8"/>
      <c r="AJ1368" s="8"/>
      <c r="AK1368" s="8"/>
      <c r="AL1368" s="8"/>
      <c r="AM1368" s="8"/>
      <c r="AN1368" s="8"/>
      <c r="AO1368" s="8"/>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1" t="str">
        <v>0- Port Costs</v>
      </c>
      <c r="BT1368" s="1" t="str">
        <v>0- Port Value</v>
      </c>
      <c r="BU1368" s="8"/>
    </row>
    <row r="1369" spans="8:73" hidden="1" outlineLevel="1" x14ac:dyDescent="0.3">
      <c r="H1369" s="1" t="str">
        <v>0 - BM Costs</v>
      </c>
      <c r="L1369" s="1" t="str">
        <v>0 - BM Port</v>
      </c>
      <c r="N1369" s="1" t="str">
        <v>0 - Port Assets</v>
      </c>
      <c r="O1369" s="8"/>
      <c r="P1369" s="8"/>
      <c r="Q1369" s="8"/>
      <c r="R1369" s="8"/>
      <c r="S1369" s="8"/>
      <c r="T1369" s="8"/>
      <c r="U1369" s="8"/>
      <c r="V1369" s="8"/>
      <c r="W1369" s="8"/>
      <c r="X1369" s="8"/>
      <c r="Y1369" s="8"/>
      <c r="Z1369" s="8"/>
      <c r="AA1369" s="8"/>
      <c r="AB1369" s="8"/>
      <c r="AC1369" s="8"/>
      <c r="AD1369" s="8"/>
      <c r="AE1369" s="8"/>
      <c r="AF1369" s="8"/>
      <c r="AG1369" s="8"/>
      <c r="AH1369" s="8"/>
      <c r="AI1369" s="8"/>
      <c r="AJ1369" s="8"/>
      <c r="AK1369" s="8"/>
      <c r="AL1369" s="8"/>
      <c r="AM1369" s="8"/>
      <c r="AN1369" s="8"/>
      <c r="AO1369" s="8"/>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1" t="str">
        <v>0- Port Costs</v>
      </c>
      <c r="BT1369" s="1" t="str">
        <v>0- Port Value</v>
      </c>
      <c r="BU1369" s="8"/>
    </row>
    <row r="1370" spans="8:73" hidden="1" outlineLevel="1" x14ac:dyDescent="0.3">
      <c r="H1370" s="1" t="str">
        <v>0 - BM Costs</v>
      </c>
      <c r="L1370" s="1" t="str">
        <v>0 - BM Port</v>
      </c>
      <c r="N1370" s="1" t="str">
        <v>0 - Port Assets</v>
      </c>
      <c r="O1370" s="8"/>
      <c r="P1370" s="8"/>
      <c r="Q1370" s="8"/>
      <c r="R1370" s="8"/>
      <c r="S1370" s="8"/>
      <c r="T1370" s="8"/>
      <c r="U1370" s="8"/>
      <c r="V1370" s="8"/>
      <c r="W1370" s="8"/>
      <c r="X1370" s="8"/>
      <c r="Y1370" s="8"/>
      <c r="Z1370" s="8"/>
      <c r="AA1370" s="8"/>
      <c r="AB1370" s="8"/>
      <c r="AC1370" s="8"/>
      <c r="AD1370" s="8"/>
      <c r="AE1370" s="8"/>
      <c r="AF1370" s="8"/>
      <c r="AG1370" s="8"/>
      <c r="AH1370" s="8"/>
      <c r="AI1370" s="8"/>
      <c r="AJ1370" s="8"/>
      <c r="AK1370" s="8"/>
      <c r="AL1370" s="8"/>
      <c r="AM1370" s="8"/>
      <c r="AN1370" s="8"/>
      <c r="AO1370" s="8"/>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1" t="str">
        <v>0- Port Costs</v>
      </c>
      <c r="BT1370" s="1" t="str">
        <v>0- Port Value</v>
      </c>
      <c r="BU1370" s="8"/>
    </row>
    <row r="1371" spans="8:73" hidden="1" outlineLevel="1" x14ac:dyDescent="0.3">
      <c r="H1371" s="1" t="str">
        <v>0 - BM Costs</v>
      </c>
      <c r="L1371" s="1" t="str">
        <v>0 - BM Port</v>
      </c>
      <c r="N1371" s="1" t="str">
        <v>0 - Port Assets</v>
      </c>
      <c r="O1371" s="8"/>
      <c r="P1371" s="8"/>
      <c r="Q1371" s="8"/>
      <c r="R1371" s="8"/>
      <c r="S1371" s="8"/>
      <c r="T1371" s="8"/>
      <c r="U1371" s="8"/>
      <c r="V1371" s="8"/>
      <c r="W1371" s="8"/>
      <c r="X1371" s="8"/>
      <c r="Y1371" s="8"/>
      <c r="Z1371" s="8"/>
      <c r="AA1371" s="8"/>
      <c r="AB1371" s="8"/>
      <c r="AC1371" s="8"/>
      <c r="AD1371" s="8"/>
      <c r="AE1371" s="8"/>
      <c r="AF1371" s="8"/>
      <c r="AG1371" s="8"/>
      <c r="AH1371" s="8"/>
      <c r="AI1371" s="8"/>
      <c r="AJ1371" s="8"/>
      <c r="AK1371" s="8"/>
      <c r="AL1371" s="8"/>
      <c r="AM1371" s="8"/>
      <c r="AN1371" s="8"/>
      <c r="AO1371" s="8"/>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1" t="str">
        <v>0- Port Costs</v>
      </c>
      <c r="BT1371" s="1" t="str">
        <v>0- Port Value</v>
      </c>
      <c r="BU1371" s="8"/>
    </row>
    <row r="1372" spans="8:73" hidden="1" outlineLevel="1" x14ac:dyDescent="0.3">
      <c r="H1372" s="1" t="str">
        <v>0 - BM Costs</v>
      </c>
      <c r="L1372" s="1" t="str">
        <v>0 - BM Port</v>
      </c>
      <c r="N1372" s="1" t="str">
        <v>0 - Port Assets</v>
      </c>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c r="AL1372" s="8"/>
      <c r="AM1372" s="8"/>
      <c r="AN1372" s="8"/>
      <c r="AO1372" s="8"/>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1" t="str">
        <v>0- Port Costs</v>
      </c>
      <c r="BT1372" s="1" t="str">
        <v>0- Port Value</v>
      </c>
      <c r="BU1372" s="8"/>
    </row>
    <row r="1373" spans="8:73" hidden="1" outlineLevel="1" x14ac:dyDescent="0.3">
      <c r="H1373" s="1" t="str">
        <v>0 - BM Costs</v>
      </c>
      <c r="L1373" s="1" t="str">
        <v>0 - BM Port</v>
      </c>
      <c r="N1373" s="1" t="str">
        <v>0 - Port Assets</v>
      </c>
      <c r="O1373" s="8"/>
      <c r="P1373" s="8"/>
      <c r="Q1373" s="8"/>
      <c r="R1373" s="8"/>
      <c r="S1373" s="8"/>
      <c r="T1373" s="8"/>
      <c r="U1373" s="8"/>
      <c r="V1373" s="8"/>
      <c r="W1373" s="8"/>
      <c r="X1373" s="8"/>
      <c r="Y1373" s="8"/>
      <c r="Z1373" s="8"/>
      <c r="AA1373" s="8"/>
      <c r="AB1373" s="8"/>
      <c r="AC1373" s="8"/>
      <c r="AD1373" s="8"/>
      <c r="AE1373" s="8"/>
      <c r="AF1373" s="8"/>
      <c r="AG1373" s="8"/>
      <c r="AH1373" s="8"/>
      <c r="AI1373" s="8"/>
      <c r="AJ1373" s="8"/>
      <c r="AK1373" s="8"/>
      <c r="AL1373" s="8"/>
      <c r="AM1373" s="8"/>
      <c r="AN1373" s="8"/>
      <c r="AO1373" s="8"/>
      <c r="AP1373" s="8"/>
      <c r="AQ1373" s="8"/>
      <c r="AR1373" s="8"/>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1" t="str">
        <v>0- Port Costs</v>
      </c>
      <c r="BT1373" s="1" t="str">
        <v>0- Port Value</v>
      </c>
      <c r="BU1373" s="8"/>
    </row>
    <row r="1374" spans="8:73" hidden="1" outlineLevel="1" x14ac:dyDescent="0.3">
      <c r="H1374" s="1" t="str">
        <v>0 - BM Costs</v>
      </c>
      <c r="L1374" s="1" t="str">
        <v>0 - BM Port</v>
      </c>
      <c r="N1374" s="1" t="str">
        <v>0 - Port Assets</v>
      </c>
      <c r="O1374" s="8"/>
      <c r="P1374" s="8"/>
      <c r="Q1374" s="8"/>
      <c r="R1374" s="8"/>
      <c r="S1374" s="8"/>
      <c r="T1374" s="8"/>
      <c r="U1374" s="8"/>
      <c r="V1374" s="8"/>
      <c r="W1374" s="8"/>
      <c r="X1374" s="8"/>
      <c r="Y1374" s="8"/>
      <c r="Z1374" s="8"/>
      <c r="AA1374" s="8"/>
      <c r="AB1374" s="8"/>
      <c r="AC1374" s="8"/>
      <c r="AD1374" s="8"/>
      <c r="AE1374" s="8"/>
      <c r="AF1374" s="8"/>
      <c r="AG1374" s="8"/>
      <c r="AH1374" s="8"/>
      <c r="AI1374" s="8"/>
      <c r="AJ1374" s="8"/>
      <c r="AK1374" s="8"/>
      <c r="AL1374" s="8"/>
      <c r="AM1374" s="8"/>
      <c r="AN1374" s="8"/>
      <c r="AO1374" s="8"/>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1" t="str">
        <v>0- Port Costs</v>
      </c>
      <c r="BT1374" s="1" t="str">
        <v>0- Port Value</v>
      </c>
      <c r="BU1374" s="8"/>
    </row>
    <row r="1375" spans="8:73" hidden="1" outlineLevel="1" x14ac:dyDescent="0.3">
      <c r="H1375" s="1" t="str">
        <v>0 - BM Costs</v>
      </c>
      <c r="L1375" s="1" t="str">
        <v>0 - BM Port</v>
      </c>
      <c r="N1375" s="1" t="str">
        <v>0 - Port Assets</v>
      </c>
      <c r="O1375" s="8"/>
      <c r="P1375" s="8"/>
      <c r="Q1375" s="8"/>
      <c r="R1375" s="8"/>
      <c r="S1375" s="8"/>
      <c r="T1375" s="8"/>
      <c r="U1375" s="8"/>
      <c r="V1375" s="8"/>
      <c r="W1375" s="8"/>
      <c r="X1375" s="8"/>
      <c r="Y1375" s="8"/>
      <c r="Z1375" s="8"/>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1" t="str">
        <v>0- Port Costs</v>
      </c>
      <c r="BT1375" s="1" t="str">
        <v>0- Port Value</v>
      </c>
      <c r="BU1375" s="8"/>
    </row>
    <row r="1376" spans="8:73" hidden="1" outlineLevel="1" x14ac:dyDescent="0.3">
      <c r="H1376" s="1" t="str">
        <v>0 - BM Costs</v>
      </c>
      <c r="L1376" s="1" t="str">
        <v>0 - BM Port</v>
      </c>
      <c r="N1376" s="1" t="str">
        <v>0 - Port Assets</v>
      </c>
      <c r="O1376" s="8"/>
      <c r="P1376" s="8"/>
      <c r="Q1376" s="8"/>
      <c r="R1376" s="8"/>
      <c r="S1376" s="8"/>
      <c r="T1376" s="8"/>
      <c r="U1376" s="8"/>
      <c r="V1376" s="8"/>
      <c r="W1376" s="8"/>
      <c r="X1376" s="8"/>
      <c r="Y1376" s="8"/>
      <c r="Z1376" s="8"/>
      <c r="AA1376" s="8"/>
      <c r="AB1376" s="8"/>
      <c r="AC1376" s="8"/>
      <c r="AD1376" s="8"/>
      <c r="AE1376" s="8"/>
      <c r="AF1376" s="8"/>
      <c r="AG1376" s="8"/>
      <c r="AH1376" s="8"/>
      <c r="AI1376" s="8"/>
      <c r="AJ1376" s="8"/>
      <c r="AK1376" s="8"/>
      <c r="AL1376" s="8"/>
      <c r="AM1376" s="8"/>
      <c r="AN1376" s="8"/>
      <c r="AO1376" s="8"/>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1" t="str">
        <v>0- Port Costs</v>
      </c>
      <c r="BT1376" s="1" t="str">
        <v>0- Port Value</v>
      </c>
      <c r="BU1376" s="8"/>
    </row>
    <row r="1377" spans="8:73" hidden="1" outlineLevel="1" x14ac:dyDescent="0.3">
      <c r="H1377" s="1" t="str">
        <v>0 - BM Costs</v>
      </c>
      <c r="L1377" s="1" t="str">
        <v>0 - BM Port</v>
      </c>
      <c r="N1377" s="1" t="str">
        <v>0 - Port Assets</v>
      </c>
      <c r="O1377" s="8"/>
      <c r="P1377" s="8"/>
      <c r="Q1377" s="8"/>
      <c r="R1377" s="8"/>
      <c r="S1377" s="8"/>
      <c r="T1377" s="8"/>
      <c r="U1377" s="8"/>
      <c r="V1377" s="8"/>
      <c r="W1377" s="8"/>
      <c r="X1377" s="8"/>
      <c r="Y1377" s="8"/>
      <c r="Z1377" s="8"/>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1" t="str">
        <v>0- Port Costs</v>
      </c>
      <c r="BT1377" s="1" t="str">
        <v>0- Port Value</v>
      </c>
      <c r="BU1377" s="8"/>
    </row>
    <row r="1378" spans="8:73" hidden="1" outlineLevel="1" x14ac:dyDescent="0.3">
      <c r="H1378" s="1" t="str">
        <v>0 - BM Costs</v>
      </c>
      <c r="L1378" s="1" t="str">
        <v>0 - BM Port</v>
      </c>
      <c r="N1378" s="1" t="str">
        <v>0 - Port Assets</v>
      </c>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1" t="str">
        <v>0- Port Costs</v>
      </c>
      <c r="BT1378" s="1" t="str">
        <v>0- Port Value</v>
      </c>
      <c r="BU1378" s="8"/>
    </row>
    <row r="1379" spans="8:73" hidden="1" outlineLevel="1" x14ac:dyDescent="0.3">
      <c r="H1379" s="1" t="str">
        <v>0 - BM Costs</v>
      </c>
      <c r="L1379" s="1" t="str">
        <v>0 - BM Port</v>
      </c>
      <c r="N1379" s="1" t="str">
        <v>0 - Port Assets</v>
      </c>
      <c r="O1379" s="8"/>
      <c r="P1379" s="8"/>
      <c r="Q1379" s="8"/>
      <c r="R1379" s="8"/>
      <c r="S1379" s="8"/>
      <c r="T1379" s="8"/>
      <c r="U1379" s="8"/>
      <c r="V1379" s="8"/>
      <c r="W1379" s="8"/>
      <c r="X1379" s="8"/>
      <c r="Y1379" s="8"/>
      <c r="Z1379" s="8"/>
      <c r="AA1379" s="8"/>
      <c r="AB1379" s="8"/>
      <c r="AC1379" s="8"/>
      <c r="AD1379" s="8"/>
      <c r="AE1379" s="8"/>
      <c r="AF1379" s="8"/>
      <c r="AG1379" s="8"/>
      <c r="AH1379" s="8"/>
      <c r="AI1379" s="8"/>
      <c r="AJ1379" s="8"/>
      <c r="AK1379" s="8"/>
      <c r="AL1379" s="8"/>
      <c r="AM1379" s="8"/>
      <c r="AN1379" s="8"/>
      <c r="AO1379" s="8"/>
      <c r="AP1379" s="8"/>
      <c r="AQ1379" s="8"/>
      <c r="AR1379" s="8"/>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1" t="str">
        <v>0- Port Costs</v>
      </c>
      <c r="BT1379" s="1" t="str">
        <v>0- Port Value</v>
      </c>
      <c r="BU1379" s="8"/>
    </row>
    <row r="1380" spans="8:73" hidden="1" outlineLevel="1" x14ac:dyDescent="0.3">
      <c r="H1380" s="1" t="str">
        <v>0 - BM Costs</v>
      </c>
      <c r="L1380" s="1" t="str">
        <v>0 - BM Port</v>
      </c>
      <c r="N1380" s="1" t="str">
        <v>0 - Port Assets</v>
      </c>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1" t="str">
        <v>0- Port Costs</v>
      </c>
      <c r="BT1380" s="1" t="str">
        <v>0- Port Value</v>
      </c>
      <c r="BU1380" s="8"/>
    </row>
    <row r="1381" spans="8:73" hidden="1" outlineLevel="1" x14ac:dyDescent="0.3">
      <c r="H1381" s="1" t="str">
        <v>0 - BM Costs</v>
      </c>
      <c r="L1381" s="1" t="str">
        <v>0 - BM Port</v>
      </c>
      <c r="N1381" s="1" t="str">
        <v>0 - Port Assets</v>
      </c>
      <c r="O1381" s="8"/>
      <c r="P1381" s="8"/>
      <c r="Q1381" s="8"/>
      <c r="R1381" s="8"/>
      <c r="S1381" s="8"/>
      <c r="T1381" s="8"/>
      <c r="U1381" s="8"/>
      <c r="V1381" s="8"/>
      <c r="W1381" s="8"/>
      <c r="X1381" s="8"/>
      <c r="Y1381" s="8"/>
      <c r="Z1381" s="8"/>
      <c r="AA1381" s="8"/>
      <c r="AB1381" s="8"/>
      <c r="AC1381" s="8"/>
      <c r="AD1381" s="8"/>
      <c r="AE1381" s="8"/>
      <c r="AF1381" s="8"/>
      <c r="AG1381" s="8"/>
      <c r="AH1381" s="8"/>
      <c r="AI1381" s="8"/>
      <c r="AJ1381" s="8"/>
      <c r="AK1381" s="8"/>
      <c r="AL1381" s="8"/>
      <c r="AM1381" s="8"/>
      <c r="AN1381" s="8"/>
      <c r="AO1381" s="8"/>
      <c r="AP1381" s="8"/>
      <c r="AQ1381" s="8"/>
      <c r="AR1381" s="8"/>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1" t="str">
        <v>0- Port Costs</v>
      </c>
      <c r="BT1381" s="1" t="str">
        <v>0- Port Value</v>
      </c>
      <c r="BU1381" s="8"/>
    </row>
    <row r="1382" spans="8:73" hidden="1" outlineLevel="1" x14ac:dyDescent="0.3">
      <c r="H1382" s="1" t="str">
        <v>0 - BM Costs</v>
      </c>
      <c r="L1382" s="1" t="str">
        <v>0 - BM Port</v>
      </c>
      <c r="N1382" s="1" t="str">
        <v>0 - Port Assets</v>
      </c>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1" t="str">
        <v>0- Port Costs</v>
      </c>
      <c r="BT1382" s="1" t="str">
        <v>0- Port Value</v>
      </c>
      <c r="BU1382" s="8"/>
    </row>
    <row r="1383" spans="8:73" hidden="1" outlineLevel="1" x14ac:dyDescent="0.3">
      <c r="H1383" s="1" t="str">
        <v>0 - BM Costs</v>
      </c>
      <c r="L1383" s="1" t="str">
        <v>0 - BM Port</v>
      </c>
      <c r="N1383" s="1" t="str">
        <v>0 - Port Assets</v>
      </c>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1" t="str">
        <v>0- Port Costs</v>
      </c>
      <c r="BT1383" s="1" t="str">
        <v>0- Port Value</v>
      </c>
      <c r="BU1383" s="8"/>
    </row>
    <row r="1384" spans="8:73" hidden="1" outlineLevel="1" x14ac:dyDescent="0.3">
      <c r="H1384" s="1" t="str">
        <v>0 - BM Costs</v>
      </c>
      <c r="L1384" s="1" t="str">
        <v>0 - BM Port</v>
      </c>
      <c r="N1384" s="1" t="str">
        <v>0 - Port Assets</v>
      </c>
      <c r="O1384" s="8"/>
      <c r="P1384" s="8"/>
      <c r="Q1384" s="8"/>
      <c r="R1384" s="8"/>
      <c r="S1384" s="8"/>
      <c r="T1384" s="8"/>
      <c r="U1384" s="8"/>
      <c r="V1384" s="8"/>
      <c r="W1384" s="8"/>
      <c r="X1384" s="8"/>
      <c r="Y1384" s="8"/>
      <c r="Z1384" s="8"/>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1" t="str">
        <v>0- Port Costs</v>
      </c>
      <c r="BT1384" s="1" t="str">
        <v>0- Port Value</v>
      </c>
      <c r="BU1384" s="8"/>
    </row>
    <row r="1385" spans="8:73" hidden="1" outlineLevel="1" x14ac:dyDescent="0.3">
      <c r="H1385" s="1" t="str">
        <v>0 - BM Costs</v>
      </c>
      <c r="L1385" s="1" t="str">
        <v>0 - BM Port</v>
      </c>
      <c r="N1385" s="1" t="str">
        <v>0 - Port Assets</v>
      </c>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1" t="str">
        <v>0- Port Costs</v>
      </c>
      <c r="BT1385" s="1" t="str">
        <v>0- Port Value</v>
      </c>
      <c r="BU1385" s="8"/>
    </row>
    <row r="1386" spans="8:73" hidden="1" outlineLevel="1" x14ac:dyDescent="0.3">
      <c r="H1386" s="1" t="str">
        <v>0 - BM Costs</v>
      </c>
      <c r="L1386" s="1" t="str">
        <v>0 - BM Port</v>
      </c>
      <c r="N1386" s="1" t="str">
        <v>0 - Port Assets</v>
      </c>
      <c r="O1386" s="8"/>
      <c r="P1386" s="8"/>
      <c r="Q1386" s="8"/>
      <c r="R1386" s="8"/>
      <c r="S1386" s="8"/>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1" t="str">
        <v>0- Port Costs</v>
      </c>
      <c r="BT1386" s="1" t="str">
        <v>0- Port Value</v>
      </c>
      <c r="BU1386" s="8"/>
    </row>
    <row r="1387" spans="8:73" hidden="1" outlineLevel="1" x14ac:dyDescent="0.3">
      <c r="H1387" s="1" t="str">
        <v>0 - BM Costs</v>
      </c>
      <c r="L1387" s="1" t="str">
        <v>0 - BM Port</v>
      </c>
      <c r="N1387" s="1" t="str">
        <v>0 - Port Assets</v>
      </c>
      <c r="O1387" s="8"/>
      <c r="P1387" s="8"/>
      <c r="Q1387" s="8"/>
      <c r="R1387" s="8"/>
      <c r="S1387" s="8"/>
      <c r="T1387" s="8"/>
      <c r="U1387" s="8"/>
      <c r="V1387" s="8"/>
      <c r="W1387" s="8"/>
      <c r="X1387" s="8"/>
      <c r="Y1387" s="8"/>
      <c r="Z1387" s="8"/>
      <c r="AA1387" s="8"/>
      <c r="AB1387" s="8"/>
      <c r="AC1387" s="8"/>
      <c r="AD1387" s="8"/>
      <c r="AE1387" s="8"/>
      <c r="AF1387" s="8"/>
      <c r="AG1387" s="8"/>
      <c r="AH1387" s="8"/>
      <c r="AI1387" s="8"/>
      <c r="AJ1387" s="8"/>
      <c r="AK1387" s="8"/>
      <c r="AL1387" s="8"/>
      <c r="AM1387" s="8"/>
      <c r="AN1387" s="8"/>
      <c r="AO1387" s="8"/>
      <c r="AP1387" s="8"/>
      <c r="AQ1387" s="8"/>
      <c r="AR1387" s="8"/>
      <c r="AS1387" s="8"/>
      <c r="AT1387" s="8"/>
      <c r="AU1387" s="8"/>
      <c r="AV1387" s="8"/>
      <c r="AW1387" s="8"/>
      <c r="AX1387" s="8"/>
      <c r="AY1387" s="8"/>
      <c r="AZ1387" s="8"/>
      <c r="BA1387" s="8"/>
      <c r="BB1387" s="8"/>
      <c r="BC1387" s="8"/>
      <c r="BD1387" s="8"/>
      <c r="BE1387" s="8"/>
      <c r="BF1387" s="8"/>
      <c r="BG1387" s="8"/>
      <c r="BH1387" s="8"/>
      <c r="BI1387" s="8"/>
      <c r="BJ1387" s="8"/>
      <c r="BK1387" s="8"/>
      <c r="BL1387" s="8"/>
      <c r="BM1387" s="8"/>
      <c r="BN1387" s="8"/>
      <c r="BO1387" s="8"/>
      <c r="BP1387" s="1" t="str">
        <v>0- Port Costs</v>
      </c>
      <c r="BT1387" s="1" t="str">
        <v>0- Port Value</v>
      </c>
      <c r="BU1387" s="8"/>
    </row>
    <row r="1388" spans="8:73" hidden="1" outlineLevel="1" x14ac:dyDescent="0.3">
      <c r="H1388" s="1" t="str">
        <v>0 - BM Costs</v>
      </c>
      <c r="L1388" s="1" t="str">
        <v>0 - BM Port</v>
      </c>
      <c r="N1388" s="1" t="str">
        <v>0 - Port Assets</v>
      </c>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c r="BO1388" s="8"/>
      <c r="BP1388" s="1" t="str">
        <v>0- Port Costs</v>
      </c>
      <c r="BT1388" s="1" t="str">
        <v>0- Port Value</v>
      </c>
      <c r="BU1388" s="8"/>
    </row>
    <row r="1389" spans="8:73" hidden="1" outlineLevel="1" x14ac:dyDescent="0.3">
      <c r="H1389" s="1" t="str">
        <v>0 - BM Costs</v>
      </c>
      <c r="L1389" s="1" t="str">
        <v>0 - BM Port</v>
      </c>
      <c r="N1389" s="1" t="str">
        <v>0 - Port Assets</v>
      </c>
      <c r="O1389" s="8"/>
      <c r="P1389" s="8"/>
      <c r="Q1389" s="8"/>
      <c r="R1389" s="8"/>
      <c r="S1389" s="8"/>
      <c r="T1389" s="8"/>
      <c r="U1389" s="8"/>
      <c r="V1389" s="8"/>
      <c r="W1389" s="8"/>
      <c r="X1389" s="8"/>
      <c r="Y1389" s="8"/>
      <c r="Z1389" s="8"/>
      <c r="AA1389" s="8"/>
      <c r="AB1389" s="8"/>
      <c r="AC1389" s="8"/>
      <c r="AD1389" s="8"/>
      <c r="AE1389" s="8"/>
      <c r="AF1389" s="8"/>
      <c r="AG1389" s="8"/>
      <c r="AH1389" s="8"/>
      <c r="AI1389" s="8"/>
      <c r="AJ1389" s="8"/>
      <c r="AK1389" s="8"/>
      <c r="AL1389" s="8"/>
      <c r="AM1389" s="8"/>
      <c r="AN1389" s="8"/>
      <c r="AO1389" s="8"/>
      <c r="AP1389" s="8"/>
      <c r="AQ1389" s="8"/>
      <c r="AR1389" s="8"/>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1" t="str">
        <v>0- Port Costs</v>
      </c>
      <c r="BT1389" s="1" t="str">
        <v>0- Port Value</v>
      </c>
      <c r="BU1389" s="8"/>
    </row>
    <row r="1390" spans="8:73" hidden="1" outlineLevel="1" x14ac:dyDescent="0.3">
      <c r="H1390" s="1" t="str">
        <v>0 - BM Costs</v>
      </c>
      <c r="L1390" s="1" t="str">
        <v>0 - BM Port</v>
      </c>
      <c r="N1390" s="1" t="str">
        <v>0 - Port Assets</v>
      </c>
      <c r="O1390" s="8"/>
      <c r="P1390" s="8"/>
      <c r="Q1390" s="8"/>
      <c r="R1390" s="8"/>
      <c r="S1390" s="8"/>
      <c r="T1390" s="8"/>
      <c r="U1390" s="8"/>
      <c r="V1390" s="8"/>
      <c r="W1390" s="8"/>
      <c r="X1390" s="8"/>
      <c r="Y1390" s="8"/>
      <c r="Z1390" s="8"/>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1" t="str">
        <v>0- Port Costs</v>
      </c>
      <c r="BT1390" s="1" t="str">
        <v>0- Port Value</v>
      </c>
      <c r="BU1390" s="8"/>
    </row>
    <row r="1391" spans="8:73" hidden="1" outlineLevel="1" x14ac:dyDescent="0.3">
      <c r="H1391" s="1" t="str">
        <v>0 - BM Costs</v>
      </c>
      <c r="L1391" s="1" t="str">
        <v>0 - BM Port</v>
      </c>
      <c r="N1391" s="1" t="str">
        <v>0 - Port Assets</v>
      </c>
      <c r="O1391" s="8"/>
      <c r="P1391" s="8"/>
      <c r="Q1391" s="8"/>
      <c r="R1391" s="8"/>
      <c r="S1391" s="8"/>
      <c r="T1391" s="8"/>
      <c r="U1391" s="8"/>
      <c r="V1391" s="8"/>
      <c r="W1391" s="8"/>
      <c r="X1391" s="8"/>
      <c r="Y1391" s="8"/>
      <c r="Z1391" s="8"/>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c r="BD1391" s="8"/>
      <c r="BE1391" s="8"/>
      <c r="BF1391" s="8"/>
      <c r="BG1391" s="8"/>
      <c r="BH1391" s="8"/>
      <c r="BI1391" s="8"/>
      <c r="BJ1391" s="8"/>
      <c r="BK1391" s="8"/>
      <c r="BL1391" s="8"/>
      <c r="BM1391" s="8"/>
      <c r="BN1391" s="8"/>
      <c r="BO1391" s="8"/>
      <c r="BP1391" s="1" t="str">
        <v>0- Port Costs</v>
      </c>
      <c r="BT1391" s="1" t="str">
        <v>0- Port Value</v>
      </c>
      <c r="BU1391" s="8"/>
    </row>
    <row r="1392" spans="8:73" hidden="1" outlineLevel="1" x14ac:dyDescent="0.3">
      <c r="H1392" s="1" t="str">
        <v>0 - BM Costs</v>
      </c>
      <c r="L1392" s="1" t="str">
        <v>0 - BM Port</v>
      </c>
      <c r="N1392" s="1" t="str">
        <v>0 - Port Assets</v>
      </c>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1" t="str">
        <v>0- Port Costs</v>
      </c>
      <c r="BT1392" s="1" t="str">
        <v>0- Port Value</v>
      </c>
      <c r="BU1392" s="8"/>
    </row>
    <row r="1393" spans="8:73" hidden="1" outlineLevel="1" x14ac:dyDescent="0.3">
      <c r="H1393" s="1" t="str">
        <v>0 - BM Costs</v>
      </c>
      <c r="L1393" s="1" t="str">
        <v>0 - BM Port</v>
      </c>
      <c r="N1393" s="1" t="str">
        <v>0 - Port Assets</v>
      </c>
      <c r="O1393" s="8"/>
      <c r="P1393" s="8"/>
      <c r="Q1393" s="8"/>
      <c r="R1393" s="8"/>
      <c r="S1393" s="8"/>
      <c r="T1393" s="8"/>
      <c r="U1393" s="8"/>
      <c r="V1393" s="8"/>
      <c r="W1393" s="8"/>
      <c r="X1393" s="8"/>
      <c r="Y1393" s="8"/>
      <c r="Z1393" s="8"/>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1" t="str">
        <v>0- Port Costs</v>
      </c>
      <c r="BT1393" s="1" t="str">
        <v>0- Port Value</v>
      </c>
      <c r="BU1393" s="8"/>
    </row>
    <row r="1394" spans="8:73" hidden="1" outlineLevel="1" x14ac:dyDescent="0.3">
      <c r="H1394" s="1" t="str">
        <v>0 - BM Costs</v>
      </c>
      <c r="L1394" s="1" t="str">
        <v>0 - BM Port</v>
      </c>
      <c r="N1394" s="1" t="str">
        <v>0 - Port Assets</v>
      </c>
      <c r="O1394" s="8"/>
      <c r="P1394" s="8"/>
      <c r="Q1394" s="8"/>
      <c r="R1394" s="8"/>
      <c r="S1394" s="8"/>
      <c r="T1394" s="8"/>
      <c r="U1394" s="8"/>
      <c r="V1394" s="8"/>
      <c r="W1394" s="8"/>
      <c r="X1394" s="8"/>
      <c r="Y1394" s="8"/>
      <c r="Z1394" s="8"/>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1" t="str">
        <v>0- Port Costs</v>
      </c>
      <c r="BT1394" s="1" t="str">
        <v>0- Port Value</v>
      </c>
      <c r="BU1394" s="8"/>
    </row>
    <row r="1395" spans="8:73" hidden="1" outlineLevel="1" x14ac:dyDescent="0.3">
      <c r="H1395" s="1" t="str">
        <v>0 - BM Costs</v>
      </c>
      <c r="L1395" s="1" t="str">
        <v>0 - BM Port</v>
      </c>
      <c r="N1395" s="1" t="str">
        <v>0 - Port Assets</v>
      </c>
      <c r="O1395" s="8"/>
      <c r="P1395" s="8"/>
      <c r="Q1395" s="8"/>
      <c r="R1395" s="8"/>
      <c r="S1395" s="8"/>
      <c r="T1395" s="8"/>
      <c r="U1395" s="8"/>
      <c r="V1395" s="8"/>
      <c r="W1395" s="8"/>
      <c r="X1395" s="8"/>
      <c r="Y1395" s="8"/>
      <c r="Z1395" s="8"/>
      <c r="AA1395" s="8"/>
      <c r="AB1395" s="8"/>
      <c r="AC1395" s="8"/>
      <c r="AD1395" s="8"/>
      <c r="AE1395" s="8"/>
      <c r="AF1395" s="8"/>
      <c r="AG1395" s="8"/>
      <c r="AH1395" s="8"/>
      <c r="AI1395" s="8"/>
      <c r="AJ1395" s="8"/>
      <c r="AK1395" s="8"/>
      <c r="AL1395" s="8"/>
      <c r="AM1395" s="8"/>
      <c r="AN1395" s="8"/>
      <c r="AO1395" s="8"/>
      <c r="AP1395" s="8"/>
      <c r="AQ1395" s="8"/>
      <c r="AR1395" s="8"/>
      <c r="AS1395" s="8"/>
      <c r="AT1395" s="8"/>
      <c r="AU1395" s="8"/>
      <c r="AV1395" s="8"/>
      <c r="AW1395" s="8"/>
      <c r="AX1395" s="8"/>
      <c r="AY1395" s="8"/>
      <c r="AZ1395" s="8"/>
      <c r="BA1395" s="8"/>
      <c r="BB1395" s="8"/>
      <c r="BC1395" s="8"/>
      <c r="BD1395" s="8"/>
      <c r="BE1395" s="8"/>
      <c r="BF1395" s="8"/>
      <c r="BG1395" s="8"/>
      <c r="BH1395" s="8"/>
      <c r="BI1395" s="8"/>
      <c r="BJ1395" s="8"/>
      <c r="BK1395" s="8"/>
      <c r="BL1395" s="8"/>
      <c r="BM1395" s="8"/>
      <c r="BN1395" s="8"/>
      <c r="BO1395" s="8"/>
      <c r="BP1395" s="1" t="str">
        <v>0- Port Costs</v>
      </c>
      <c r="BT1395" s="1" t="str">
        <v>0- Port Value</v>
      </c>
      <c r="BU1395" s="8"/>
    </row>
    <row r="1396" spans="8:73" hidden="1" outlineLevel="1" x14ac:dyDescent="0.3">
      <c r="H1396" s="1" t="str">
        <v>0 - BM Costs</v>
      </c>
      <c r="L1396" s="1" t="str">
        <v>0 - BM Port</v>
      </c>
      <c r="N1396" s="1" t="str">
        <v>0 - Port Assets</v>
      </c>
      <c r="O1396" s="8"/>
      <c r="P1396" s="8"/>
      <c r="Q1396" s="8"/>
      <c r="R1396" s="8"/>
      <c r="S1396" s="8"/>
      <c r="T1396" s="8"/>
      <c r="U1396" s="8"/>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1" t="str">
        <v>0- Port Costs</v>
      </c>
      <c r="BT1396" s="1" t="str">
        <v>0- Port Value</v>
      </c>
      <c r="BU1396" s="8"/>
    </row>
    <row r="1397" spans="8:73" hidden="1" outlineLevel="1" x14ac:dyDescent="0.3">
      <c r="H1397" s="1" t="str">
        <v>0 - BM Costs</v>
      </c>
      <c r="L1397" s="1" t="str">
        <v>0 - BM Port</v>
      </c>
      <c r="N1397" s="1" t="str">
        <v>0 - Port Assets</v>
      </c>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1" t="str">
        <v>0- Port Costs</v>
      </c>
      <c r="BT1397" s="1" t="str">
        <v>0- Port Value</v>
      </c>
      <c r="BU1397" s="8"/>
    </row>
    <row r="1398" spans="8:73" hidden="1" outlineLevel="1" x14ac:dyDescent="0.3">
      <c r="H1398" s="1" t="str">
        <v>0 - BM Costs</v>
      </c>
      <c r="L1398" s="1" t="str">
        <v>0 - BM Port</v>
      </c>
      <c r="N1398" s="1" t="str">
        <v>0 - Port Assets</v>
      </c>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1" t="str">
        <v>0- Port Costs</v>
      </c>
      <c r="BT1398" s="1" t="str">
        <v>0- Port Value</v>
      </c>
      <c r="BU1398" s="8"/>
    </row>
    <row r="1399" spans="8:73" hidden="1" outlineLevel="1" x14ac:dyDescent="0.3">
      <c r="H1399" s="1" t="str">
        <v>0 - BM Costs</v>
      </c>
      <c r="L1399" s="1" t="str">
        <v>0 - BM Port</v>
      </c>
      <c r="N1399" s="1" t="str">
        <v>0 - Port Assets</v>
      </c>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1" t="str">
        <v>0- Port Costs</v>
      </c>
      <c r="BT1399" s="1" t="str">
        <v>0- Port Value</v>
      </c>
      <c r="BU1399" s="8"/>
    </row>
    <row r="1400" spans="8:73" hidden="1" outlineLevel="1" x14ac:dyDescent="0.3">
      <c r="H1400" s="1" t="str">
        <v>0 - BM Costs</v>
      </c>
      <c r="L1400" s="1" t="str">
        <v>0 - BM Port</v>
      </c>
      <c r="N1400" s="1" t="str">
        <v>0 - Port Assets</v>
      </c>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1" t="str">
        <v>0- Port Costs</v>
      </c>
      <c r="BT1400" s="1" t="str">
        <v>0- Port Value</v>
      </c>
      <c r="BU1400" s="8"/>
    </row>
    <row r="1401" spans="8:73" hidden="1" outlineLevel="1" x14ac:dyDescent="0.3">
      <c r="H1401" s="1" t="str">
        <v>0 - BM Costs</v>
      </c>
      <c r="L1401" s="1" t="str">
        <v>0 - BM Port</v>
      </c>
      <c r="N1401" s="1" t="str">
        <v>0 - Port Assets</v>
      </c>
      <c r="O1401" s="8"/>
      <c r="P1401" s="8"/>
      <c r="Q1401" s="8"/>
      <c r="R1401" s="8"/>
      <c r="S1401" s="8"/>
      <c r="T1401" s="8"/>
      <c r="U1401" s="8"/>
      <c r="V1401" s="8"/>
      <c r="W1401" s="8"/>
      <c r="X1401" s="8"/>
      <c r="Y1401" s="8"/>
      <c r="Z1401" s="8"/>
      <c r="AA1401" s="8"/>
      <c r="AB1401" s="8"/>
      <c r="AC1401" s="8"/>
      <c r="AD1401" s="8"/>
      <c r="AE1401" s="8"/>
      <c r="AF1401" s="8"/>
      <c r="AG1401" s="8"/>
      <c r="AH1401" s="8"/>
      <c r="AI1401" s="8"/>
      <c r="AJ1401" s="8"/>
      <c r="AK1401" s="8"/>
      <c r="AL1401" s="8"/>
      <c r="AM1401" s="8"/>
      <c r="AN1401" s="8"/>
      <c r="AO1401" s="8"/>
      <c r="AP1401" s="8"/>
      <c r="AQ1401" s="8"/>
      <c r="AR1401" s="8"/>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1" t="str">
        <v>0- Port Costs</v>
      </c>
      <c r="BT1401" s="1" t="str">
        <v>0- Port Value</v>
      </c>
      <c r="BU1401" s="8"/>
    </row>
    <row r="1402" spans="8:73" hidden="1" outlineLevel="1" x14ac:dyDescent="0.3">
      <c r="H1402" s="1" t="str">
        <v>0 - BM Costs</v>
      </c>
      <c r="L1402" s="1" t="str">
        <v>0 - BM Port</v>
      </c>
      <c r="N1402" s="1" t="str">
        <v>0 - Port Assets</v>
      </c>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1" t="str">
        <v>0- Port Costs</v>
      </c>
      <c r="BT1402" s="1" t="str">
        <v>0- Port Value</v>
      </c>
      <c r="BU1402" s="8"/>
    </row>
    <row r="1403" spans="8:73" hidden="1" outlineLevel="1" x14ac:dyDescent="0.3">
      <c r="H1403" s="1" t="str">
        <v>0 - BM Costs</v>
      </c>
      <c r="L1403" s="1" t="str">
        <v>0 - BM Port</v>
      </c>
      <c r="N1403" s="1" t="str">
        <v>0 - Port Assets</v>
      </c>
      <c r="O1403" s="8"/>
      <c r="P1403" s="8"/>
      <c r="Q1403" s="8"/>
      <c r="R1403" s="8"/>
      <c r="S1403" s="8"/>
      <c r="T1403" s="8"/>
      <c r="U1403" s="8"/>
      <c r="V1403" s="8"/>
      <c r="W1403" s="8"/>
      <c r="X1403" s="8"/>
      <c r="Y1403" s="8"/>
      <c r="Z1403" s="8"/>
      <c r="AA1403" s="8"/>
      <c r="AB1403" s="8"/>
      <c r="AC1403" s="8"/>
      <c r="AD1403" s="8"/>
      <c r="AE1403" s="8"/>
      <c r="AF1403" s="8"/>
      <c r="AG1403" s="8"/>
      <c r="AH1403" s="8"/>
      <c r="AI1403" s="8"/>
      <c r="AJ1403" s="8"/>
      <c r="AK1403" s="8"/>
      <c r="AL1403" s="8"/>
      <c r="AM1403" s="8"/>
      <c r="AN1403" s="8"/>
      <c r="AO1403" s="8"/>
      <c r="AP1403" s="8"/>
      <c r="AQ1403" s="8"/>
      <c r="AR1403" s="8"/>
      <c r="AS1403" s="8"/>
      <c r="AT1403" s="8"/>
      <c r="AU1403" s="8"/>
      <c r="AV1403" s="8"/>
      <c r="AW1403" s="8"/>
      <c r="AX1403" s="8"/>
      <c r="AY1403" s="8"/>
      <c r="AZ1403" s="8"/>
      <c r="BA1403" s="8"/>
      <c r="BB1403" s="8"/>
      <c r="BC1403" s="8"/>
      <c r="BD1403" s="8"/>
      <c r="BE1403" s="8"/>
      <c r="BF1403" s="8"/>
      <c r="BG1403" s="8"/>
      <c r="BH1403" s="8"/>
      <c r="BI1403" s="8"/>
      <c r="BJ1403" s="8"/>
      <c r="BK1403" s="8"/>
      <c r="BL1403" s="8"/>
      <c r="BM1403" s="8"/>
      <c r="BN1403" s="8"/>
      <c r="BO1403" s="8"/>
      <c r="BP1403" s="1" t="str">
        <v>0- Port Costs</v>
      </c>
      <c r="BT1403" s="1" t="str">
        <v>0- Port Value</v>
      </c>
      <c r="BU1403" s="8"/>
    </row>
    <row r="1404" spans="8:73" hidden="1" outlineLevel="1" x14ac:dyDescent="0.3">
      <c r="H1404" s="1" t="str">
        <v>0 - BM Costs</v>
      </c>
      <c r="L1404" s="1" t="str">
        <v>0 - BM Port</v>
      </c>
      <c r="N1404" s="1" t="str">
        <v>0 - Port Assets</v>
      </c>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1" t="str">
        <v>0- Port Costs</v>
      </c>
      <c r="BT1404" s="1" t="str">
        <v>0- Port Value</v>
      </c>
      <c r="BU1404" s="8"/>
    </row>
    <row r="1405" spans="8:73" hidden="1" outlineLevel="1" x14ac:dyDescent="0.3">
      <c r="H1405" s="1" t="str">
        <v>0 - BM Costs</v>
      </c>
      <c r="L1405" s="1" t="str">
        <v>0 - BM Port</v>
      </c>
      <c r="N1405" s="1" t="str">
        <v>0 - Port Assets</v>
      </c>
      <c r="O1405" s="8"/>
      <c r="P1405" s="8"/>
      <c r="Q1405" s="8"/>
      <c r="R1405" s="8"/>
      <c r="S1405" s="8"/>
      <c r="T1405" s="8"/>
      <c r="U1405" s="8"/>
      <c r="V1405" s="8"/>
      <c r="W1405" s="8"/>
      <c r="X1405" s="8"/>
      <c r="Y1405" s="8"/>
      <c r="Z1405" s="8"/>
      <c r="AA1405" s="8"/>
      <c r="AB1405" s="8"/>
      <c r="AC1405" s="8"/>
      <c r="AD1405" s="8"/>
      <c r="AE1405" s="8"/>
      <c r="AF1405" s="8"/>
      <c r="AG1405" s="8"/>
      <c r="AH1405" s="8"/>
      <c r="AI1405" s="8"/>
      <c r="AJ1405" s="8"/>
      <c r="AK1405" s="8"/>
      <c r="AL1405" s="8"/>
      <c r="AM1405" s="8"/>
      <c r="AN1405" s="8"/>
      <c r="AO1405" s="8"/>
      <c r="AP1405" s="8"/>
      <c r="AQ1405" s="8"/>
      <c r="AR1405" s="8"/>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1" t="str">
        <v>0- Port Costs</v>
      </c>
      <c r="BT1405" s="1" t="str">
        <v>0- Port Value</v>
      </c>
      <c r="BU1405" s="8"/>
    </row>
    <row r="1406" spans="8:73" hidden="1" outlineLevel="1" x14ac:dyDescent="0.3">
      <c r="H1406" s="1" t="str">
        <v>0 - BM Costs</v>
      </c>
      <c r="L1406" s="1" t="str">
        <v>0 - BM Port</v>
      </c>
      <c r="N1406" s="1" t="str">
        <v>0 - Port Assets</v>
      </c>
      <c r="O1406" s="8"/>
      <c r="P1406" s="8"/>
      <c r="Q1406" s="8"/>
      <c r="R1406" s="8"/>
      <c r="S1406" s="8"/>
      <c r="T1406" s="8"/>
      <c r="U1406" s="8"/>
      <c r="V1406" s="8"/>
      <c r="W1406" s="8"/>
      <c r="X1406" s="8"/>
      <c r="Y1406" s="8"/>
      <c r="Z1406" s="8"/>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1" t="str">
        <v>0- Port Costs</v>
      </c>
      <c r="BT1406" s="1" t="str">
        <v>0- Port Value</v>
      </c>
      <c r="BU1406" s="8"/>
    </row>
    <row r="1407" spans="8:73" hidden="1" outlineLevel="1" x14ac:dyDescent="0.3">
      <c r="H1407" s="1" t="str">
        <v>0 - BM Costs</v>
      </c>
      <c r="L1407" s="1" t="str">
        <v>0 - BM Port</v>
      </c>
      <c r="N1407" s="1" t="str">
        <v>0 - Port Assets</v>
      </c>
      <c r="O1407" s="8"/>
      <c r="P1407" s="8"/>
      <c r="Q1407" s="8"/>
      <c r="R1407" s="8"/>
      <c r="S1407" s="8"/>
      <c r="T1407" s="8"/>
      <c r="U1407" s="8"/>
      <c r="V1407" s="8"/>
      <c r="W1407" s="8"/>
      <c r="X1407" s="8"/>
      <c r="Y1407" s="8"/>
      <c r="Z1407" s="8"/>
      <c r="AA1407" s="8"/>
      <c r="AB1407" s="8"/>
      <c r="AC1407" s="8"/>
      <c r="AD1407" s="8"/>
      <c r="AE1407" s="8"/>
      <c r="AF1407" s="8"/>
      <c r="AG1407" s="8"/>
      <c r="AH1407" s="8"/>
      <c r="AI1407" s="8"/>
      <c r="AJ1407" s="8"/>
      <c r="AK1407" s="8"/>
      <c r="AL1407" s="8"/>
      <c r="AM1407" s="8"/>
      <c r="AN1407" s="8"/>
      <c r="AO1407" s="8"/>
      <c r="AP1407" s="8"/>
      <c r="AQ1407" s="8"/>
      <c r="AR1407" s="8"/>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1" t="str">
        <v>0- Port Costs</v>
      </c>
      <c r="BT1407" s="1" t="str">
        <v>0- Port Value</v>
      </c>
      <c r="BU1407" s="8"/>
    </row>
    <row r="1408" spans="8:73" hidden="1" outlineLevel="1" x14ac:dyDescent="0.3">
      <c r="H1408" s="1" t="str">
        <v>0 - BM Costs</v>
      </c>
      <c r="L1408" s="1" t="str">
        <v>0 - BM Port</v>
      </c>
      <c r="N1408" s="1" t="str">
        <v>0 - Port Assets</v>
      </c>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1" t="str">
        <v>0- Port Costs</v>
      </c>
      <c r="BT1408" s="1" t="str">
        <v>0- Port Value</v>
      </c>
      <c r="BU1408" s="8"/>
    </row>
    <row r="1409" spans="8:73" hidden="1" outlineLevel="1" x14ac:dyDescent="0.3">
      <c r="H1409" s="1" t="str">
        <v>0 - BM Costs</v>
      </c>
      <c r="L1409" s="1" t="str">
        <v>0 - BM Port</v>
      </c>
      <c r="N1409" s="1" t="str">
        <v>0 - Port Assets</v>
      </c>
      <c r="O1409" s="8"/>
      <c r="P1409" s="8"/>
      <c r="Q1409" s="8"/>
      <c r="R1409" s="8"/>
      <c r="S1409" s="8"/>
      <c r="T1409" s="8"/>
      <c r="U1409" s="8"/>
      <c r="V1409" s="8"/>
      <c r="W1409" s="8"/>
      <c r="X1409" s="8"/>
      <c r="Y1409" s="8"/>
      <c r="Z1409" s="8"/>
      <c r="AA1409" s="8"/>
      <c r="AB1409" s="8"/>
      <c r="AC1409" s="8"/>
      <c r="AD1409" s="8"/>
      <c r="AE1409" s="8"/>
      <c r="AF1409" s="8"/>
      <c r="AG1409" s="8"/>
      <c r="AH1409" s="8"/>
      <c r="AI1409" s="8"/>
      <c r="AJ1409" s="8"/>
      <c r="AK1409" s="8"/>
      <c r="AL1409" s="8"/>
      <c r="AM1409" s="8"/>
      <c r="AN1409" s="8"/>
      <c r="AO1409" s="8"/>
      <c r="AP1409" s="8"/>
      <c r="AQ1409" s="8"/>
      <c r="AR1409" s="8"/>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1" t="str">
        <v>0- Port Costs</v>
      </c>
      <c r="BT1409" s="1" t="str">
        <v>0- Port Value</v>
      </c>
      <c r="BU1409" s="8"/>
    </row>
    <row r="1410" spans="8:73" hidden="1" outlineLevel="1" x14ac:dyDescent="0.3">
      <c r="H1410" s="1" t="str">
        <v>0 - BM Costs</v>
      </c>
      <c r="L1410" s="1" t="str">
        <v>0 - BM Port</v>
      </c>
      <c r="N1410" s="1" t="str">
        <v>0 - Port Assets</v>
      </c>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1" t="str">
        <v>0- Port Costs</v>
      </c>
      <c r="BT1410" s="1" t="str">
        <v>0- Port Value</v>
      </c>
      <c r="BU1410" s="8"/>
    </row>
    <row r="1411" spans="8:73" hidden="1" outlineLevel="1" x14ac:dyDescent="0.3">
      <c r="H1411" s="1" t="str">
        <v>0 - BM Costs</v>
      </c>
      <c r="L1411" s="1" t="str">
        <v>0 - BM Port</v>
      </c>
      <c r="N1411" s="1" t="str">
        <v>0 - Port Assets</v>
      </c>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1" t="str">
        <v>0- Port Costs</v>
      </c>
      <c r="BT1411" s="1" t="str">
        <v>0- Port Value</v>
      </c>
      <c r="BU1411" s="8"/>
    </row>
    <row r="1412" spans="8:73" hidden="1" outlineLevel="1" x14ac:dyDescent="0.3">
      <c r="H1412" s="1" t="str">
        <v>0 - BM Costs</v>
      </c>
      <c r="L1412" s="1" t="str">
        <v>0 - BM Port</v>
      </c>
      <c r="N1412" s="1" t="str">
        <v>0 - Port Assets</v>
      </c>
      <c r="O1412" s="8"/>
      <c r="P1412" s="8"/>
      <c r="Q1412" s="8"/>
      <c r="R1412" s="8"/>
      <c r="S1412" s="8"/>
      <c r="T1412" s="8"/>
      <c r="U1412" s="8"/>
      <c r="V1412" s="8"/>
      <c r="W1412" s="8"/>
      <c r="X1412" s="8"/>
      <c r="Y1412" s="8"/>
      <c r="Z1412" s="8"/>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1" t="str">
        <v>0- Port Costs</v>
      </c>
      <c r="BT1412" s="1" t="str">
        <v>0- Port Value</v>
      </c>
      <c r="BU1412" s="8"/>
    </row>
    <row r="1413" spans="8:73" hidden="1" outlineLevel="1" x14ac:dyDescent="0.3">
      <c r="H1413" s="1" t="str">
        <v>0 - BM Costs</v>
      </c>
      <c r="L1413" s="1" t="str">
        <v>0 - BM Port</v>
      </c>
      <c r="N1413" s="1" t="str">
        <v>0 - Port Assets</v>
      </c>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1" t="str">
        <v>0- Port Costs</v>
      </c>
      <c r="BT1413" s="1" t="str">
        <v>0- Port Value</v>
      </c>
      <c r="BU1413" s="8"/>
    </row>
    <row r="1414" spans="8:73" hidden="1" outlineLevel="1" x14ac:dyDescent="0.3">
      <c r="H1414" s="1" t="str">
        <v>0 - BM Costs</v>
      </c>
      <c r="L1414" s="1" t="str">
        <v>0 - BM Port</v>
      </c>
      <c r="N1414" s="1" t="str">
        <v>0 - Port Assets</v>
      </c>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1" t="str">
        <v>0- Port Costs</v>
      </c>
      <c r="BT1414" s="1" t="str">
        <v>0- Port Value</v>
      </c>
      <c r="BU1414" s="8"/>
    </row>
    <row r="1415" spans="8:73" hidden="1" outlineLevel="1" x14ac:dyDescent="0.3">
      <c r="H1415" s="1" t="str">
        <v>0 - BM Costs</v>
      </c>
      <c r="L1415" s="1" t="str">
        <v>0 - BM Port</v>
      </c>
      <c r="N1415" s="1" t="str">
        <v>0 - Port Assets</v>
      </c>
      <c r="O1415" s="8"/>
      <c r="P1415" s="8"/>
      <c r="Q1415" s="8"/>
      <c r="R1415" s="8"/>
      <c r="S1415" s="8"/>
      <c r="T1415" s="8"/>
      <c r="U1415" s="8"/>
      <c r="V1415" s="8"/>
      <c r="W1415" s="8"/>
      <c r="X1415" s="8"/>
      <c r="Y1415" s="8"/>
      <c r="Z1415" s="8"/>
      <c r="AA1415" s="8"/>
      <c r="AB1415" s="8"/>
      <c r="AC1415" s="8"/>
      <c r="AD1415" s="8"/>
      <c r="AE1415" s="8"/>
      <c r="AF1415" s="8"/>
      <c r="AG1415" s="8"/>
      <c r="AH1415" s="8"/>
      <c r="AI1415" s="8"/>
      <c r="AJ1415" s="8"/>
      <c r="AK1415" s="8"/>
      <c r="AL1415" s="8"/>
      <c r="AM1415" s="8"/>
      <c r="AN1415" s="8"/>
      <c r="AO1415" s="8"/>
      <c r="AP1415" s="8"/>
      <c r="AQ1415" s="8"/>
      <c r="AR1415" s="8"/>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1" t="str">
        <v>0- Port Costs</v>
      </c>
      <c r="BT1415" s="1" t="str">
        <v>0- Port Value</v>
      </c>
      <c r="BU1415" s="8"/>
    </row>
    <row r="1416" spans="8:73" hidden="1" outlineLevel="1" x14ac:dyDescent="0.3">
      <c r="H1416" s="1" t="str">
        <v>0 - BM Costs</v>
      </c>
      <c r="L1416" s="1" t="str">
        <v>0 - BM Port</v>
      </c>
      <c r="N1416" s="1" t="str">
        <v>0 - Port Assets</v>
      </c>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1" t="str">
        <v>0- Port Costs</v>
      </c>
      <c r="BT1416" s="1" t="str">
        <v>0- Port Value</v>
      </c>
      <c r="BU1416" s="8"/>
    </row>
    <row r="1417" spans="8:73" hidden="1" outlineLevel="1" x14ac:dyDescent="0.3">
      <c r="H1417" s="1" t="str">
        <v>0 - BM Costs</v>
      </c>
      <c r="L1417" s="1" t="str">
        <v>0 - BM Port</v>
      </c>
      <c r="N1417" s="1" t="str">
        <v>0 - Port Assets</v>
      </c>
      <c r="O1417" s="8"/>
      <c r="P1417" s="8"/>
      <c r="Q1417" s="8"/>
      <c r="R1417" s="8"/>
      <c r="S1417" s="8"/>
      <c r="T1417" s="8"/>
      <c r="U1417" s="8"/>
      <c r="V1417" s="8"/>
      <c r="W1417" s="8"/>
      <c r="X1417" s="8"/>
      <c r="Y1417" s="8"/>
      <c r="Z1417" s="8"/>
      <c r="AA1417" s="8"/>
      <c r="AB1417" s="8"/>
      <c r="AC1417" s="8"/>
      <c r="AD1417" s="8"/>
      <c r="AE1417" s="8"/>
      <c r="AF1417" s="8"/>
      <c r="AG1417" s="8"/>
      <c r="AH1417" s="8"/>
      <c r="AI1417" s="8"/>
      <c r="AJ1417" s="8"/>
      <c r="AK1417" s="8"/>
      <c r="AL1417" s="8"/>
      <c r="AM1417" s="8"/>
      <c r="AN1417" s="8"/>
      <c r="AO1417" s="8"/>
      <c r="AP1417" s="8"/>
      <c r="AQ1417" s="8"/>
      <c r="AR1417" s="8"/>
      <c r="AS1417" s="8"/>
      <c r="AT1417" s="8"/>
      <c r="AU1417" s="8"/>
      <c r="AV1417" s="8"/>
      <c r="AW1417" s="8"/>
      <c r="AX1417" s="8"/>
      <c r="AY1417" s="8"/>
      <c r="AZ1417" s="8"/>
      <c r="BA1417" s="8"/>
      <c r="BB1417" s="8"/>
      <c r="BC1417" s="8"/>
      <c r="BD1417" s="8"/>
      <c r="BE1417" s="8"/>
      <c r="BF1417" s="8"/>
      <c r="BG1417" s="8"/>
      <c r="BH1417" s="8"/>
      <c r="BI1417" s="8"/>
      <c r="BJ1417" s="8"/>
      <c r="BK1417" s="8"/>
      <c r="BL1417" s="8"/>
      <c r="BM1417" s="8"/>
      <c r="BN1417" s="8"/>
      <c r="BO1417" s="8"/>
      <c r="BP1417" s="1" t="str">
        <v>0- Port Costs</v>
      </c>
      <c r="BT1417" s="1" t="str">
        <v>0- Port Value</v>
      </c>
      <c r="BU1417" s="8"/>
    </row>
    <row r="1418" spans="8:73" hidden="1" outlineLevel="1" x14ac:dyDescent="0.3">
      <c r="H1418" s="1" t="str">
        <v>0 - BM Costs</v>
      </c>
      <c r="L1418" s="1" t="str">
        <v>0 - BM Port</v>
      </c>
      <c r="N1418" s="1" t="str">
        <v>0 - Port Assets</v>
      </c>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1" t="str">
        <v>0- Port Costs</v>
      </c>
      <c r="BT1418" s="1" t="str">
        <v>0- Port Value</v>
      </c>
      <c r="BU1418" s="8"/>
    </row>
    <row r="1419" spans="8:73" hidden="1" outlineLevel="1" x14ac:dyDescent="0.3">
      <c r="H1419" s="1" t="str">
        <v>0 - BM Costs</v>
      </c>
      <c r="L1419" s="1" t="str">
        <v>0 - BM Port</v>
      </c>
      <c r="N1419" s="1" t="str">
        <v>0 - Port Assets</v>
      </c>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8"/>
      <c r="AX1419" s="8"/>
      <c r="AY1419" s="8"/>
      <c r="AZ1419" s="8"/>
      <c r="BA1419" s="8"/>
      <c r="BB1419" s="8"/>
      <c r="BC1419" s="8"/>
      <c r="BD1419" s="8"/>
      <c r="BE1419" s="8"/>
      <c r="BF1419" s="8"/>
      <c r="BG1419" s="8"/>
      <c r="BH1419" s="8"/>
      <c r="BI1419" s="8"/>
      <c r="BJ1419" s="8"/>
      <c r="BK1419" s="8"/>
      <c r="BL1419" s="8"/>
      <c r="BM1419" s="8"/>
      <c r="BN1419" s="8"/>
      <c r="BO1419" s="8"/>
      <c r="BP1419" s="1" t="str">
        <v>0- Port Costs</v>
      </c>
      <c r="BT1419" s="1" t="str">
        <v>0- Port Value</v>
      </c>
      <c r="BU1419" s="8"/>
    </row>
    <row r="1420" spans="8:73" hidden="1" outlineLevel="1" x14ac:dyDescent="0.3">
      <c r="H1420" s="1" t="str">
        <v>0 - BM Costs</v>
      </c>
      <c r="L1420" s="1" t="str">
        <v>0 - BM Port</v>
      </c>
      <c r="N1420" s="1" t="str">
        <v>0 - Port Assets</v>
      </c>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8"/>
      <c r="AL1420" s="8"/>
      <c r="AM1420" s="8"/>
      <c r="AN1420" s="8"/>
      <c r="AO1420" s="8"/>
      <c r="AP1420" s="8"/>
      <c r="AQ1420" s="8"/>
      <c r="AR1420" s="8"/>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1" t="str">
        <v>0- Port Costs</v>
      </c>
      <c r="BT1420" s="1" t="str">
        <v>0- Port Value</v>
      </c>
      <c r="BU1420" s="8"/>
    </row>
    <row r="1421" spans="8:73" hidden="1" outlineLevel="1" x14ac:dyDescent="0.3">
      <c r="H1421" s="1" t="str">
        <v>0 - BM Costs</v>
      </c>
      <c r="L1421" s="1" t="str">
        <v>0 - BM Port</v>
      </c>
      <c r="N1421" s="1" t="str">
        <v>0 - Port Assets</v>
      </c>
      <c r="O1421" s="8"/>
      <c r="P1421" s="8"/>
      <c r="Q1421" s="8"/>
      <c r="R1421" s="8"/>
      <c r="S1421" s="8"/>
      <c r="T1421" s="8"/>
      <c r="U1421" s="8"/>
      <c r="V1421" s="8"/>
      <c r="W1421" s="8"/>
      <c r="X1421" s="8"/>
      <c r="Y1421" s="8"/>
      <c r="Z1421" s="8"/>
      <c r="AA1421" s="8"/>
      <c r="AB1421" s="8"/>
      <c r="AC1421" s="8"/>
      <c r="AD1421" s="8"/>
      <c r="AE1421" s="8"/>
      <c r="AF1421" s="8"/>
      <c r="AG1421" s="8"/>
      <c r="AH1421" s="8"/>
      <c r="AI1421" s="8"/>
      <c r="AJ1421" s="8"/>
      <c r="AK1421" s="8"/>
      <c r="AL1421" s="8"/>
      <c r="AM1421" s="8"/>
      <c r="AN1421" s="8"/>
      <c r="AO1421" s="8"/>
      <c r="AP1421" s="8"/>
      <c r="AQ1421" s="8"/>
      <c r="AR1421" s="8"/>
      <c r="AS1421" s="8"/>
      <c r="AT1421" s="8"/>
      <c r="AU1421" s="8"/>
      <c r="AV1421" s="8"/>
      <c r="AW1421" s="8"/>
      <c r="AX1421" s="8"/>
      <c r="AY1421" s="8"/>
      <c r="AZ1421" s="8"/>
      <c r="BA1421" s="8"/>
      <c r="BB1421" s="8"/>
      <c r="BC1421" s="8"/>
      <c r="BD1421" s="8"/>
      <c r="BE1421" s="8"/>
      <c r="BF1421" s="8"/>
      <c r="BG1421" s="8"/>
      <c r="BH1421" s="8"/>
      <c r="BI1421" s="8"/>
      <c r="BJ1421" s="8"/>
      <c r="BK1421" s="8"/>
      <c r="BL1421" s="8"/>
      <c r="BM1421" s="8"/>
      <c r="BN1421" s="8"/>
      <c r="BO1421" s="8"/>
      <c r="BP1421" s="1" t="str">
        <v>0- Port Costs</v>
      </c>
      <c r="BT1421" s="1" t="str">
        <v>0- Port Value</v>
      </c>
      <c r="BU1421" s="8"/>
    </row>
    <row r="1422" spans="8:73" hidden="1" outlineLevel="1" x14ac:dyDescent="0.3">
      <c r="H1422" s="1" t="str">
        <v>0 - BM Costs</v>
      </c>
      <c r="L1422" s="1" t="str">
        <v>0 - BM Port</v>
      </c>
      <c r="N1422" s="1" t="str">
        <v>0 - Port Assets</v>
      </c>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8"/>
      <c r="AX1422" s="8"/>
      <c r="AY1422" s="8"/>
      <c r="AZ1422" s="8"/>
      <c r="BA1422" s="8"/>
      <c r="BB1422" s="8"/>
      <c r="BC1422" s="8"/>
      <c r="BD1422" s="8"/>
      <c r="BE1422" s="8"/>
      <c r="BF1422" s="8"/>
      <c r="BG1422" s="8"/>
      <c r="BH1422" s="8"/>
      <c r="BI1422" s="8"/>
      <c r="BJ1422" s="8"/>
      <c r="BK1422" s="8"/>
      <c r="BL1422" s="8"/>
      <c r="BM1422" s="8"/>
      <c r="BN1422" s="8"/>
      <c r="BO1422" s="8"/>
      <c r="BP1422" s="1" t="str">
        <v>0- Port Costs</v>
      </c>
      <c r="BT1422" s="1" t="str">
        <v>0- Port Value</v>
      </c>
      <c r="BU1422" s="8"/>
    </row>
    <row r="1423" spans="8:73" hidden="1" outlineLevel="1" x14ac:dyDescent="0.3">
      <c r="H1423" s="1" t="str">
        <v>0 - BM Costs</v>
      </c>
      <c r="L1423" s="1" t="str">
        <v>0 - BM Port</v>
      </c>
      <c r="N1423" s="1" t="str">
        <v>0 - Port Assets</v>
      </c>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1" t="str">
        <v>0- Port Costs</v>
      </c>
      <c r="BT1423" s="1" t="str">
        <v>0- Port Value</v>
      </c>
      <c r="BU1423" s="8"/>
    </row>
    <row r="1424" spans="8:73" hidden="1" outlineLevel="1" x14ac:dyDescent="0.3">
      <c r="H1424" s="1" t="str">
        <v>0 - BM Costs</v>
      </c>
      <c r="L1424" s="1" t="str">
        <v>0 - BM Port</v>
      </c>
      <c r="N1424" s="1" t="str">
        <v>0 - Port Assets</v>
      </c>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8"/>
      <c r="AX1424" s="8"/>
      <c r="AY1424" s="8"/>
      <c r="AZ1424" s="8"/>
      <c r="BA1424" s="8"/>
      <c r="BB1424" s="8"/>
      <c r="BC1424" s="8"/>
      <c r="BD1424" s="8"/>
      <c r="BE1424" s="8"/>
      <c r="BF1424" s="8"/>
      <c r="BG1424" s="8"/>
      <c r="BH1424" s="8"/>
      <c r="BI1424" s="8"/>
      <c r="BJ1424" s="8"/>
      <c r="BK1424" s="8"/>
      <c r="BL1424" s="8"/>
      <c r="BM1424" s="8"/>
      <c r="BN1424" s="8"/>
      <c r="BO1424" s="8"/>
      <c r="BP1424" s="1" t="str">
        <v>0- Port Costs</v>
      </c>
      <c r="BT1424" s="1" t="str">
        <v>0- Port Value</v>
      </c>
      <c r="BU1424" s="8"/>
    </row>
    <row r="1425" spans="8:73" hidden="1" outlineLevel="1" x14ac:dyDescent="0.3">
      <c r="H1425" s="1" t="str">
        <v>0 - BM Costs</v>
      </c>
      <c r="L1425" s="1" t="str">
        <v>0 - BM Port</v>
      </c>
      <c r="N1425" s="1" t="str">
        <v>0 - Port Assets</v>
      </c>
      <c r="O1425" s="8"/>
      <c r="P1425" s="8"/>
      <c r="Q1425" s="8"/>
      <c r="R1425" s="8"/>
      <c r="S1425" s="8"/>
      <c r="T1425" s="8"/>
      <c r="U1425" s="8"/>
      <c r="V1425" s="8"/>
      <c r="W1425" s="8"/>
      <c r="X1425" s="8"/>
      <c r="Y1425" s="8"/>
      <c r="Z1425" s="8"/>
      <c r="AA1425" s="8"/>
      <c r="AB1425" s="8"/>
      <c r="AC1425" s="8"/>
      <c r="AD1425" s="8"/>
      <c r="AE1425" s="8"/>
      <c r="AF1425" s="8"/>
      <c r="AG1425" s="8"/>
      <c r="AH1425" s="8"/>
      <c r="AI1425" s="8"/>
      <c r="AJ1425" s="8"/>
      <c r="AK1425" s="8"/>
      <c r="AL1425" s="8"/>
      <c r="AM1425" s="8"/>
      <c r="AN1425" s="8"/>
      <c r="AO1425" s="8"/>
      <c r="AP1425" s="8"/>
      <c r="AQ1425" s="8"/>
      <c r="AR1425" s="8"/>
      <c r="AS1425" s="8"/>
      <c r="AT1425" s="8"/>
      <c r="AU1425" s="8"/>
      <c r="AV1425" s="8"/>
      <c r="AW1425" s="8"/>
      <c r="AX1425" s="8"/>
      <c r="AY1425" s="8"/>
      <c r="AZ1425" s="8"/>
      <c r="BA1425" s="8"/>
      <c r="BB1425" s="8"/>
      <c r="BC1425" s="8"/>
      <c r="BD1425" s="8"/>
      <c r="BE1425" s="8"/>
      <c r="BF1425" s="8"/>
      <c r="BG1425" s="8"/>
      <c r="BH1425" s="8"/>
      <c r="BI1425" s="8"/>
      <c r="BJ1425" s="8"/>
      <c r="BK1425" s="8"/>
      <c r="BL1425" s="8"/>
      <c r="BM1425" s="8"/>
      <c r="BN1425" s="8"/>
      <c r="BO1425" s="8"/>
      <c r="BP1425" s="1" t="str">
        <v>0- Port Costs</v>
      </c>
      <c r="BT1425" s="1" t="str">
        <v>0- Port Value</v>
      </c>
      <c r="BU1425" s="8"/>
    </row>
    <row r="1426" spans="8:73" hidden="1" outlineLevel="1" x14ac:dyDescent="0.3">
      <c r="H1426" s="1" t="str">
        <v>0 - BM Costs</v>
      </c>
      <c r="L1426" s="1" t="str">
        <v>0 - BM Port</v>
      </c>
      <c r="N1426" s="1" t="str">
        <v>0 - Port Assets</v>
      </c>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1" t="str">
        <v>0- Port Costs</v>
      </c>
      <c r="BT1426" s="1" t="str">
        <v>0- Port Value</v>
      </c>
      <c r="BU1426" s="8"/>
    </row>
    <row r="1427" spans="8:73" hidden="1" outlineLevel="1" x14ac:dyDescent="0.3">
      <c r="H1427" s="1" t="str">
        <v>0 - BM Costs</v>
      </c>
      <c r="L1427" s="1" t="str">
        <v>0 - BM Port</v>
      </c>
      <c r="N1427" s="1" t="str">
        <v>0 - Port Assets</v>
      </c>
      <c r="O1427" s="8"/>
      <c r="P1427" s="8"/>
      <c r="Q1427" s="8"/>
      <c r="R1427" s="8"/>
      <c r="S1427" s="8"/>
      <c r="T1427" s="8"/>
      <c r="U1427" s="8"/>
      <c r="V1427" s="8"/>
      <c r="W1427" s="8"/>
      <c r="X1427" s="8"/>
      <c r="Y1427" s="8"/>
      <c r="Z1427" s="8"/>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8"/>
      <c r="AX1427" s="8"/>
      <c r="AY1427" s="8"/>
      <c r="AZ1427" s="8"/>
      <c r="BA1427" s="8"/>
      <c r="BB1427" s="8"/>
      <c r="BC1427" s="8"/>
      <c r="BD1427" s="8"/>
      <c r="BE1427" s="8"/>
      <c r="BF1427" s="8"/>
      <c r="BG1427" s="8"/>
      <c r="BH1427" s="8"/>
      <c r="BI1427" s="8"/>
      <c r="BJ1427" s="8"/>
      <c r="BK1427" s="8"/>
      <c r="BL1427" s="8"/>
      <c r="BM1427" s="8"/>
      <c r="BN1427" s="8"/>
      <c r="BO1427" s="8"/>
      <c r="BP1427" s="1" t="str">
        <v>0- Port Costs</v>
      </c>
      <c r="BT1427" s="1" t="str">
        <v>0- Port Value</v>
      </c>
      <c r="BU1427" s="8"/>
    </row>
    <row r="1428" spans="8:73" hidden="1" outlineLevel="1" x14ac:dyDescent="0.3">
      <c r="H1428" s="1" t="str">
        <v>0 - BM Costs</v>
      </c>
      <c r="L1428" s="1" t="str">
        <v>0 - BM Port</v>
      </c>
      <c r="N1428" s="1" t="str">
        <v>0 - Port Assets</v>
      </c>
      <c r="O1428" s="8"/>
      <c r="P1428" s="8"/>
      <c r="Q1428" s="8"/>
      <c r="R1428" s="8"/>
      <c r="S1428" s="8"/>
      <c r="T1428" s="8"/>
      <c r="U1428" s="8"/>
      <c r="V1428" s="8"/>
      <c r="W1428" s="8"/>
      <c r="X1428" s="8"/>
      <c r="Y1428" s="8"/>
      <c r="Z1428" s="8"/>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1" t="str">
        <v>0- Port Costs</v>
      </c>
      <c r="BT1428" s="1" t="str">
        <v>0- Port Value</v>
      </c>
      <c r="BU1428" s="8"/>
    </row>
    <row r="1429" spans="8:73" hidden="1" outlineLevel="1" x14ac:dyDescent="0.3">
      <c r="H1429" s="1" t="str">
        <v>0 - BM Costs</v>
      </c>
      <c r="L1429" s="1" t="str">
        <v>0 - BM Port</v>
      </c>
      <c r="N1429" s="1" t="str">
        <v>0 - Port Assets</v>
      </c>
      <c r="O1429" s="8"/>
      <c r="P1429" s="8"/>
      <c r="Q1429" s="8"/>
      <c r="R1429" s="8"/>
      <c r="S1429" s="8"/>
      <c r="T1429" s="8"/>
      <c r="U1429" s="8"/>
      <c r="V1429" s="8"/>
      <c r="W1429" s="8"/>
      <c r="X1429" s="8"/>
      <c r="Y1429" s="8"/>
      <c r="Z1429" s="8"/>
      <c r="AA1429" s="8"/>
      <c r="AB1429" s="8"/>
      <c r="AC1429" s="8"/>
      <c r="AD1429" s="8"/>
      <c r="AE1429" s="8"/>
      <c r="AF1429" s="8"/>
      <c r="AG1429" s="8"/>
      <c r="AH1429" s="8"/>
      <c r="AI1429" s="8"/>
      <c r="AJ1429" s="8"/>
      <c r="AK1429" s="8"/>
      <c r="AL1429" s="8"/>
      <c r="AM1429" s="8"/>
      <c r="AN1429" s="8"/>
      <c r="AO1429" s="8"/>
      <c r="AP1429" s="8"/>
      <c r="AQ1429" s="8"/>
      <c r="AR1429" s="8"/>
      <c r="AS1429" s="8"/>
      <c r="AT1429" s="8"/>
      <c r="AU1429" s="8"/>
      <c r="AV1429" s="8"/>
      <c r="AW1429" s="8"/>
      <c r="AX1429" s="8"/>
      <c r="AY1429" s="8"/>
      <c r="AZ1429" s="8"/>
      <c r="BA1429" s="8"/>
      <c r="BB1429" s="8"/>
      <c r="BC1429" s="8"/>
      <c r="BD1429" s="8"/>
      <c r="BE1429" s="8"/>
      <c r="BF1429" s="8"/>
      <c r="BG1429" s="8"/>
      <c r="BH1429" s="8"/>
      <c r="BI1429" s="8"/>
      <c r="BJ1429" s="8"/>
      <c r="BK1429" s="8"/>
      <c r="BL1429" s="8"/>
      <c r="BM1429" s="8"/>
      <c r="BN1429" s="8"/>
      <c r="BO1429" s="8"/>
      <c r="BP1429" s="1" t="str">
        <v>0- Port Costs</v>
      </c>
      <c r="BT1429" s="1" t="str">
        <v>0- Port Value</v>
      </c>
      <c r="BU1429" s="8"/>
    </row>
    <row r="1430" spans="8:73" hidden="1" outlineLevel="1" x14ac:dyDescent="0.3">
      <c r="H1430" s="1" t="str">
        <v>0 - BM Costs</v>
      </c>
      <c r="L1430" s="1" t="str">
        <v>0 - BM Port</v>
      </c>
      <c r="N1430" s="1" t="str">
        <v>0 - Port Assets</v>
      </c>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8"/>
      <c r="AX1430" s="8"/>
      <c r="AY1430" s="8"/>
      <c r="AZ1430" s="8"/>
      <c r="BA1430" s="8"/>
      <c r="BB1430" s="8"/>
      <c r="BC1430" s="8"/>
      <c r="BD1430" s="8"/>
      <c r="BE1430" s="8"/>
      <c r="BF1430" s="8"/>
      <c r="BG1430" s="8"/>
      <c r="BH1430" s="8"/>
      <c r="BI1430" s="8"/>
      <c r="BJ1430" s="8"/>
      <c r="BK1430" s="8"/>
      <c r="BL1430" s="8"/>
      <c r="BM1430" s="8"/>
      <c r="BN1430" s="8"/>
      <c r="BO1430" s="8"/>
      <c r="BP1430" s="1" t="str">
        <v>0- Port Costs</v>
      </c>
      <c r="BT1430" s="1" t="str">
        <v>0- Port Value</v>
      </c>
      <c r="BU1430" s="8"/>
    </row>
    <row r="1431" spans="8:73" hidden="1" outlineLevel="1" x14ac:dyDescent="0.3">
      <c r="H1431" s="1" t="str">
        <v>0 - BM Costs</v>
      </c>
      <c r="L1431" s="1" t="str">
        <v>0 - BM Port</v>
      </c>
      <c r="N1431" s="1" t="str">
        <v>0 - Port Assets</v>
      </c>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1" t="str">
        <v>0- Port Costs</v>
      </c>
      <c r="BT1431" s="1" t="str">
        <v>0- Port Value</v>
      </c>
      <c r="BU1431" s="8"/>
    </row>
    <row r="1432" spans="8:73" hidden="1" outlineLevel="1" x14ac:dyDescent="0.3">
      <c r="H1432" s="1" t="str">
        <v>0 - BM Costs</v>
      </c>
      <c r="L1432" s="1" t="str">
        <v>0 - BM Port</v>
      </c>
      <c r="N1432" s="1" t="str">
        <v>0 - Port Assets</v>
      </c>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1" t="str">
        <v>0- Port Costs</v>
      </c>
      <c r="BT1432" s="1" t="str">
        <v>0- Port Value</v>
      </c>
      <c r="BU1432" s="8"/>
    </row>
    <row r="1433" spans="8:73" hidden="1" outlineLevel="1" x14ac:dyDescent="0.3">
      <c r="H1433" s="1" t="str">
        <v>0 - BM Costs</v>
      </c>
      <c r="L1433" s="1" t="str">
        <v>0 - BM Port</v>
      </c>
      <c r="N1433" s="1" t="str">
        <v>0 - Port Assets</v>
      </c>
      <c r="O1433" s="8"/>
      <c r="P1433" s="8"/>
      <c r="Q1433" s="8"/>
      <c r="R1433" s="8"/>
      <c r="S1433" s="8"/>
      <c r="T1433" s="8"/>
      <c r="U1433" s="8"/>
      <c r="V1433" s="8"/>
      <c r="W1433" s="8"/>
      <c r="X1433" s="8"/>
      <c r="Y1433" s="8"/>
      <c r="Z1433" s="8"/>
      <c r="AA1433" s="8"/>
      <c r="AB1433" s="8"/>
      <c r="AC1433" s="8"/>
      <c r="AD1433" s="8"/>
      <c r="AE1433" s="8"/>
      <c r="AF1433" s="8"/>
      <c r="AG1433" s="8"/>
      <c r="AH1433" s="8"/>
      <c r="AI1433" s="8"/>
      <c r="AJ1433" s="8"/>
      <c r="AK1433" s="8"/>
      <c r="AL1433" s="8"/>
      <c r="AM1433" s="8"/>
      <c r="AN1433" s="8"/>
      <c r="AO1433" s="8"/>
      <c r="AP1433" s="8"/>
      <c r="AQ1433" s="8"/>
      <c r="AR1433" s="8"/>
      <c r="AS1433" s="8"/>
      <c r="AT1433" s="8"/>
      <c r="AU1433" s="8"/>
      <c r="AV1433" s="8"/>
      <c r="AW1433" s="8"/>
      <c r="AX1433" s="8"/>
      <c r="AY1433" s="8"/>
      <c r="AZ1433" s="8"/>
      <c r="BA1433" s="8"/>
      <c r="BB1433" s="8"/>
      <c r="BC1433" s="8"/>
      <c r="BD1433" s="8"/>
      <c r="BE1433" s="8"/>
      <c r="BF1433" s="8"/>
      <c r="BG1433" s="8"/>
      <c r="BH1433" s="8"/>
      <c r="BI1433" s="8"/>
      <c r="BJ1433" s="8"/>
      <c r="BK1433" s="8"/>
      <c r="BL1433" s="8"/>
      <c r="BM1433" s="8"/>
      <c r="BN1433" s="8"/>
      <c r="BO1433" s="8"/>
      <c r="BP1433" s="1" t="str">
        <v>0- Port Costs</v>
      </c>
      <c r="BT1433" s="1" t="str">
        <v>0- Port Value</v>
      </c>
      <c r="BU1433" s="8"/>
    </row>
    <row r="1434" spans="8:73" hidden="1" outlineLevel="1" x14ac:dyDescent="0.3">
      <c r="H1434" s="1" t="str">
        <v>0 - BM Costs</v>
      </c>
      <c r="L1434" s="1" t="str">
        <v>0 - BM Port</v>
      </c>
      <c r="N1434" s="1" t="str">
        <v>0 - Port Assets</v>
      </c>
      <c r="O1434" s="8"/>
      <c r="P1434" s="8"/>
      <c r="Q1434" s="8"/>
      <c r="R1434" s="8"/>
      <c r="S1434" s="8"/>
      <c r="T1434" s="8"/>
      <c r="U1434" s="8"/>
      <c r="V1434" s="8"/>
      <c r="W1434" s="8"/>
      <c r="X1434" s="8"/>
      <c r="Y1434" s="8"/>
      <c r="Z1434" s="8"/>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c r="AW1434" s="8"/>
      <c r="AX1434" s="8"/>
      <c r="AY1434" s="8"/>
      <c r="AZ1434" s="8"/>
      <c r="BA1434" s="8"/>
      <c r="BB1434" s="8"/>
      <c r="BC1434" s="8"/>
      <c r="BD1434" s="8"/>
      <c r="BE1434" s="8"/>
      <c r="BF1434" s="8"/>
      <c r="BG1434" s="8"/>
      <c r="BH1434" s="8"/>
      <c r="BI1434" s="8"/>
      <c r="BJ1434" s="8"/>
      <c r="BK1434" s="8"/>
      <c r="BL1434" s="8"/>
      <c r="BM1434" s="8"/>
      <c r="BN1434" s="8"/>
      <c r="BO1434" s="8"/>
      <c r="BP1434" s="1" t="str">
        <v>0- Port Costs</v>
      </c>
      <c r="BT1434" s="1" t="str">
        <v>0- Port Value</v>
      </c>
      <c r="BU1434" s="8"/>
    </row>
    <row r="1435" spans="8:73" hidden="1" outlineLevel="1" x14ac:dyDescent="0.3">
      <c r="H1435" s="1" t="str">
        <v>0 - BM Costs</v>
      </c>
      <c r="L1435" s="1" t="str">
        <v>0 - BM Port</v>
      </c>
      <c r="N1435" s="1" t="str">
        <v>0 - Port Assets</v>
      </c>
      <c r="O1435" s="8"/>
      <c r="P1435" s="8"/>
      <c r="Q1435" s="8"/>
      <c r="R1435" s="8"/>
      <c r="S1435" s="8"/>
      <c r="T1435" s="8"/>
      <c r="U1435" s="8"/>
      <c r="V1435" s="8"/>
      <c r="W1435" s="8"/>
      <c r="X1435" s="8"/>
      <c r="Y1435" s="8"/>
      <c r="Z1435" s="8"/>
      <c r="AA1435" s="8"/>
      <c r="AB1435" s="8"/>
      <c r="AC1435" s="8"/>
      <c r="AD1435" s="8"/>
      <c r="AE1435" s="8"/>
      <c r="AF1435" s="8"/>
      <c r="AG1435" s="8"/>
      <c r="AH1435" s="8"/>
      <c r="AI1435" s="8"/>
      <c r="AJ1435" s="8"/>
      <c r="AK1435" s="8"/>
      <c r="AL1435" s="8"/>
      <c r="AM1435" s="8"/>
      <c r="AN1435" s="8"/>
      <c r="AO1435" s="8"/>
      <c r="AP1435" s="8"/>
      <c r="AQ1435" s="8"/>
      <c r="AR1435" s="8"/>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1" t="str">
        <v>0- Port Costs</v>
      </c>
      <c r="BT1435" s="1" t="str">
        <v>0- Port Value</v>
      </c>
      <c r="BU1435" s="8"/>
    </row>
    <row r="1436" spans="8:73" hidden="1" outlineLevel="1" x14ac:dyDescent="0.3">
      <c r="H1436" s="1" t="str">
        <v>0 - BM Costs</v>
      </c>
      <c r="L1436" s="1" t="str">
        <v>0 - BM Port</v>
      </c>
      <c r="N1436" s="1" t="str">
        <v>0 - Port Assets</v>
      </c>
      <c r="O1436" s="8"/>
      <c r="P1436" s="8"/>
      <c r="Q1436" s="8"/>
      <c r="R1436" s="8"/>
      <c r="S1436" s="8"/>
      <c r="T1436" s="8"/>
      <c r="U1436" s="8"/>
      <c r="V1436" s="8"/>
      <c r="W1436" s="8"/>
      <c r="X1436" s="8"/>
      <c r="Y1436" s="8"/>
      <c r="Z1436" s="8"/>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8"/>
      <c r="AX1436" s="8"/>
      <c r="AY1436" s="8"/>
      <c r="AZ1436" s="8"/>
      <c r="BA1436" s="8"/>
      <c r="BB1436" s="8"/>
      <c r="BC1436" s="8"/>
      <c r="BD1436" s="8"/>
      <c r="BE1436" s="8"/>
      <c r="BF1436" s="8"/>
      <c r="BG1436" s="8"/>
      <c r="BH1436" s="8"/>
      <c r="BI1436" s="8"/>
      <c r="BJ1436" s="8"/>
      <c r="BK1436" s="8"/>
      <c r="BL1436" s="8"/>
      <c r="BM1436" s="8"/>
      <c r="BN1436" s="8"/>
      <c r="BO1436" s="8"/>
      <c r="BP1436" s="1" t="str">
        <v>0- Port Costs</v>
      </c>
      <c r="BT1436" s="1" t="str">
        <v>0- Port Value</v>
      </c>
      <c r="BU1436" s="8"/>
    </row>
    <row r="1437" spans="8:73" hidden="1" outlineLevel="1" x14ac:dyDescent="0.3">
      <c r="H1437" s="1" t="str">
        <v>0 - BM Costs</v>
      </c>
      <c r="L1437" s="1" t="str">
        <v>0 - BM Port</v>
      </c>
      <c r="N1437" s="1" t="str">
        <v>0 - Port Assets</v>
      </c>
      <c r="O1437" s="8"/>
      <c r="P1437" s="8"/>
      <c r="Q1437" s="8"/>
      <c r="R1437" s="8"/>
      <c r="S1437" s="8"/>
      <c r="T1437" s="8"/>
      <c r="U1437" s="8"/>
      <c r="V1437" s="8"/>
      <c r="W1437" s="8"/>
      <c r="X1437" s="8"/>
      <c r="Y1437" s="8"/>
      <c r="Z1437" s="8"/>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8"/>
      <c r="BO1437" s="8"/>
      <c r="BP1437" s="1" t="str">
        <v>0- Port Costs</v>
      </c>
      <c r="BT1437" s="1" t="str">
        <v>0- Port Value</v>
      </c>
      <c r="BU1437" s="8"/>
    </row>
    <row r="1438" spans="8:73" hidden="1" outlineLevel="1" x14ac:dyDescent="0.3">
      <c r="H1438" s="1" t="str">
        <v>0 - BM Costs</v>
      </c>
      <c r="L1438" s="1" t="str">
        <v>0 - BM Port</v>
      </c>
      <c r="N1438" s="1" t="str">
        <v>0 - Port Assets</v>
      </c>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1" t="str">
        <v>0- Port Costs</v>
      </c>
      <c r="BT1438" s="1" t="str">
        <v>0- Port Value</v>
      </c>
      <c r="BU1438" s="8"/>
    </row>
    <row r="1439" spans="8:73" hidden="1" outlineLevel="1" x14ac:dyDescent="0.3">
      <c r="H1439" s="1" t="str">
        <v>0 - BM Costs</v>
      </c>
      <c r="L1439" s="1" t="str">
        <v>0 - BM Port</v>
      </c>
      <c r="N1439" s="1" t="str">
        <v>0 - Port Assets</v>
      </c>
      <c r="O1439" s="8"/>
      <c r="P1439" s="8"/>
      <c r="Q1439" s="8"/>
      <c r="R1439" s="8"/>
      <c r="S1439" s="8"/>
      <c r="T1439" s="8"/>
      <c r="U1439" s="8"/>
      <c r="V1439" s="8"/>
      <c r="W1439" s="8"/>
      <c r="X1439" s="8"/>
      <c r="Y1439" s="8"/>
      <c r="Z1439" s="8"/>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8"/>
      <c r="AX1439" s="8"/>
      <c r="AY1439" s="8"/>
      <c r="AZ1439" s="8"/>
      <c r="BA1439" s="8"/>
      <c r="BB1439" s="8"/>
      <c r="BC1439" s="8"/>
      <c r="BD1439" s="8"/>
      <c r="BE1439" s="8"/>
      <c r="BF1439" s="8"/>
      <c r="BG1439" s="8"/>
      <c r="BH1439" s="8"/>
      <c r="BI1439" s="8"/>
      <c r="BJ1439" s="8"/>
      <c r="BK1439" s="8"/>
      <c r="BL1439" s="8"/>
      <c r="BM1439" s="8"/>
      <c r="BN1439" s="8"/>
      <c r="BO1439" s="8"/>
      <c r="BP1439" s="1" t="str">
        <v>0- Port Costs</v>
      </c>
      <c r="BT1439" s="1" t="str">
        <v>0- Port Value</v>
      </c>
      <c r="BU1439" s="8"/>
    </row>
    <row r="1440" spans="8:73" hidden="1" outlineLevel="1" x14ac:dyDescent="0.3">
      <c r="H1440" s="1" t="str">
        <v>0 - BM Costs</v>
      </c>
      <c r="L1440" s="1" t="str">
        <v>0 - BM Port</v>
      </c>
      <c r="N1440" s="1" t="str">
        <v>0 - Port Assets</v>
      </c>
      <c r="O1440" s="8"/>
      <c r="P1440" s="8"/>
      <c r="Q1440" s="8"/>
      <c r="R1440" s="8"/>
      <c r="S1440" s="8"/>
      <c r="T1440" s="8"/>
      <c r="U1440" s="8"/>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1" t="str">
        <v>0- Port Costs</v>
      </c>
      <c r="BT1440" s="1" t="str">
        <v>0- Port Value</v>
      </c>
      <c r="BU1440" s="8"/>
    </row>
    <row r="1441" spans="8:73" hidden="1" outlineLevel="1" x14ac:dyDescent="0.3">
      <c r="H1441" s="1" t="str">
        <v>0 - BM Costs</v>
      </c>
      <c r="L1441" s="1" t="str">
        <v>0 - BM Port</v>
      </c>
      <c r="N1441" s="1" t="str">
        <v>0 - Port Assets</v>
      </c>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8"/>
      <c r="AX1441" s="8"/>
      <c r="AY1441" s="8"/>
      <c r="AZ1441" s="8"/>
      <c r="BA1441" s="8"/>
      <c r="BB1441" s="8"/>
      <c r="BC1441" s="8"/>
      <c r="BD1441" s="8"/>
      <c r="BE1441" s="8"/>
      <c r="BF1441" s="8"/>
      <c r="BG1441" s="8"/>
      <c r="BH1441" s="8"/>
      <c r="BI1441" s="8"/>
      <c r="BJ1441" s="8"/>
      <c r="BK1441" s="8"/>
      <c r="BL1441" s="8"/>
      <c r="BM1441" s="8"/>
      <c r="BN1441" s="8"/>
      <c r="BO1441" s="8"/>
      <c r="BP1441" s="1" t="str">
        <v>0- Port Costs</v>
      </c>
      <c r="BT1441" s="1" t="str">
        <v>0- Port Value</v>
      </c>
      <c r="BU1441" s="8"/>
    </row>
    <row r="1442" spans="8:73" hidden="1" outlineLevel="1" x14ac:dyDescent="0.3">
      <c r="H1442" s="1" t="str">
        <v>0 - BM Costs</v>
      </c>
      <c r="L1442" s="1" t="str">
        <v>0 - BM Port</v>
      </c>
      <c r="N1442" s="1" t="str">
        <v>0 - Port Assets</v>
      </c>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1" t="str">
        <v>0- Port Costs</v>
      </c>
      <c r="BT1442" s="1" t="str">
        <v>0- Port Value</v>
      </c>
      <c r="BU1442" s="8"/>
    </row>
    <row r="1443" spans="8:73" hidden="1" outlineLevel="1" x14ac:dyDescent="0.3">
      <c r="H1443" s="1" t="str">
        <v>0 - BM Costs</v>
      </c>
      <c r="L1443" s="1" t="str">
        <v>0 - BM Port</v>
      </c>
      <c r="N1443" s="1" t="str">
        <v>0 - Port Assets</v>
      </c>
      <c r="O1443" s="8"/>
      <c r="P1443" s="8"/>
      <c r="Q1443" s="8"/>
      <c r="R1443" s="8"/>
      <c r="S1443" s="8"/>
      <c r="T1443" s="8"/>
      <c r="U1443" s="8"/>
      <c r="V1443" s="8"/>
      <c r="W1443" s="8"/>
      <c r="X1443" s="8"/>
      <c r="Y1443" s="8"/>
      <c r="Z1443" s="8"/>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8"/>
      <c r="AX1443" s="8"/>
      <c r="AY1443" s="8"/>
      <c r="AZ1443" s="8"/>
      <c r="BA1443" s="8"/>
      <c r="BB1443" s="8"/>
      <c r="BC1443" s="8"/>
      <c r="BD1443" s="8"/>
      <c r="BE1443" s="8"/>
      <c r="BF1443" s="8"/>
      <c r="BG1443" s="8"/>
      <c r="BH1443" s="8"/>
      <c r="BI1443" s="8"/>
      <c r="BJ1443" s="8"/>
      <c r="BK1443" s="8"/>
      <c r="BL1443" s="8"/>
      <c r="BM1443" s="8"/>
      <c r="BN1443" s="8"/>
      <c r="BO1443" s="8"/>
      <c r="BP1443" s="1" t="str">
        <v>0- Port Costs</v>
      </c>
      <c r="BT1443" s="1" t="str">
        <v>0- Port Value</v>
      </c>
      <c r="BU1443" s="8"/>
    </row>
    <row r="1444" spans="8:73" hidden="1" outlineLevel="1" x14ac:dyDescent="0.3">
      <c r="H1444" s="1" t="str">
        <v>0 - BM Costs</v>
      </c>
      <c r="L1444" s="1" t="str">
        <v>0 - BM Port</v>
      </c>
      <c r="N1444" s="1" t="str">
        <v>0 - Port Assets</v>
      </c>
      <c r="O1444" s="8"/>
      <c r="P1444" s="8"/>
      <c r="Q1444" s="8"/>
      <c r="R1444" s="8"/>
      <c r="S1444" s="8"/>
      <c r="T1444" s="8"/>
      <c r="U1444" s="8"/>
      <c r="V1444" s="8"/>
      <c r="W1444" s="8"/>
      <c r="X1444" s="8"/>
      <c r="Y1444" s="8"/>
      <c r="Z1444" s="8"/>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1" t="str">
        <v>0- Port Costs</v>
      </c>
      <c r="BT1444" s="1" t="str">
        <v>0- Port Value</v>
      </c>
      <c r="BU1444" s="8"/>
    </row>
    <row r="1445" spans="8:73" hidden="1" outlineLevel="1" x14ac:dyDescent="0.3">
      <c r="H1445" s="1" t="str">
        <v>0 - BM Costs</v>
      </c>
      <c r="L1445" s="1" t="str">
        <v>0 - BM Port</v>
      </c>
      <c r="N1445" s="1" t="str">
        <v>0 - Port Assets</v>
      </c>
      <c r="O1445" s="8"/>
      <c r="P1445" s="8"/>
      <c r="Q1445" s="8"/>
      <c r="R1445" s="8"/>
      <c r="S1445" s="8"/>
      <c r="T1445" s="8"/>
      <c r="U1445" s="8"/>
      <c r="V1445" s="8"/>
      <c r="W1445" s="8"/>
      <c r="X1445" s="8"/>
      <c r="Y1445" s="8"/>
      <c r="Z1445" s="8"/>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1" t="str">
        <v>0- Port Costs</v>
      </c>
      <c r="BT1445" s="1" t="str">
        <v>0- Port Value</v>
      </c>
      <c r="BU1445" s="8"/>
    </row>
    <row r="1446" spans="8:73" hidden="1" outlineLevel="1" x14ac:dyDescent="0.3">
      <c r="H1446" s="1" t="str">
        <v>0 - BM Costs</v>
      </c>
      <c r="L1446" s="1" t="str">
        <v>0 - BM Port</v>
      </c>
      <c r="N1446" s="1" t="str">
        <v>0 - Port Assets</v>
      </c>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1" t="str">
        <v>0- Port Costs</v>
      </c>
      <c r="BT1446" s="1" t="str">
        <v>0- Port Value</v>
      </c>
      <c r="BU1446" s="8"/>
    </row>
    <row r="1447" spans="8:73" hidden="1" outlineLevel="1" x14ac:dyDescent="0.3">
      <c r="H1447" s="1" t="str">
        <v>0 - BM Costs</v>
      </c>
      <c r="L1447" s="1" t="str">
        <v>0 - BM Port</v>
      </c>
      <c r="N1447" s="1" t="str">
        <v>0 - Port Assets</v>
      </c>
      <c r="O1447" s="8"/>
      <c r="P1447" s="8"/>
      <c r="Q1447" s="8"/>
      <c r="R1447" s="8"/>
      <c r="S1447" s="8"/>
      <c r="T1447" s="8"/>
      <c r="U1447" s="8"/>
      <c r="V1447" s="8"/>
      <c r="W1447" s="8"/>
      <c r="X1447" s="8"/>
      <c r="Y1447" s="8"/>
      <c r="Z1447" s="8"/>
      <c r="AA1447" s="8"/>
      <c r="AB1447" s="8"/>
      <c r="AC1447" s="8"/>
      <c r="AD1447" s="8"/>
      <c r="AE1447" s="8"/>
      <c r="AF1447" s="8"/>
      <c r="AG1447" s="8"/>
      <c r="AH1447" s="8"/>
      <c r="AI1447" s="8"/>
      <c r="AJ1447" s="8"/>
      <c r="AK1447" s="8"/>
      <c r="AL1447" s="8"/>
      <c r="AM1447" s="8"/>
      <c r="AN1447" s="8"/>
      <c r="AO1447" s="8"/>
      <c r="AP1447" s="8"/>
      <c r="AQ1447" s="8"/>
      <c r="AR1447" s="8"/>
      <c r="AS1447" s="8"/>
      <c r="AT1447" s="8"/>
      <c r="AU1447" s="8"/>
      <c r="AV1447" s="8"/>
      <c r="AW1447" s="8"/>
      <c r="AX1447" s="8"/>
      <c r="AY1447" s="8"/>
      <c r="AZ1447" s="8"/>
      <c r="BA1447" s="8"/>
      <c r="BB1447" s="8"/>
      <c r="BC1447" s="8"/>
      <c r="BD1447" s="8"/>
      <c r="BE1447" s="8"/>
      <c r="BF1447" s="8"/>
      <c r="BG1447" s="8"/>
      <c r="BH1447" s="8"/>
      <c r="BI1447" s="8"/>
      <c r="BJ1447" s="8"/>
      <c r="BK1447" s="8"/>
      <c r="BL1447" s="8"/>
      <c r="BM1447" s="8"/>
      <c r="BN1447" s="8"/>
      <c r="BO1447" s="8"/>
      <c r="BP1447" s="1" t="str">
        <v>0- Port Costs</v>
      </c>
      <c r="BT1447" s="1" t="str">
        <v>0- Port Value</v>
      </c>
      <c r="BU1447" s="8"/>
    </row>
    <row r="1448" spans="8:73" hidden="1" outlineLevel="1" x14ac:dyDescent="0.3">
      <c r="H1448" s="1" t="str">
        <v>0 - BM Costs</v>
      </c>
      <c r="L1448" s="1" t="str">
        <v>0 - BM Port</v>
      </c>
      <c r="N1448" s="1" t="str">
        <v>0 - Port Assets</v>
      </c>
      <c r="O1448" s="8"/>
      <c r="P1448" s="8"/>
      <c r="Q1448" s="8"/>
      <c r="R1448" s="8"/>
      <c r="S1448" s="8"/>
      <c r="T1448" s="8"/>
      <c r="U1448" s="8"/>
      <c r="V1448" s="8"/>
      <c r="W1448" s="8"/>
      <c r="X1448" s="8"/>
      <c r="Y1448" s="8"/>
      <c r="Z1448" s="8"/>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1" t="str">
        <v>0- Port Costs</v>
      </c>
      <c r="BT1448" s="1" t="str">
        <v>0- Port Value</v>
      </c>
      <c r="BU1448" s="8"/>
    </row>
    <row r="1449" spans="8:73" hidden="1" outlineLevel="1" x14ac:dyDescent="0.3">
      <c r="H1449" s="1" t="str">
        <v>0 - BM Costs</v>
      </c>
      <c r="L1449" s="1" t="str">
        <v>0 - BM Port</v>
      </c>
      <c r="N1449" s="1" t="str">
        <v>0 - Port Assets</v>
      </c>
      <c r="O1449" s="8"/>
      <c r="P1449" s="8"/>
      <c r="Q1449" s="8"/>
      <c r="R1449" s="8"/>
      <c r="S1449" s="8"/>
      <c r="T1449" s="8"/>
      <c r="U1449" s="8"/>
      <c r="V1449" s="8"/>
      <c r="W1449" s="8"/>
      <c r="X1449" s="8"/>
      <c r="Y1449" s="8"/>
      <c r="Z1449" s="8"/>
      <c r="AA1449" s="8"/>
      <c r="AB1449" s="8"/>
      <c r="AC1449" s="8"/>
      <c r="AD1449" s="8"/>
      <c r="AE1449" s="8"/>
      <c r="AF1449" s="8"/>
      <c r="AG1449" s="8"/>
      <c r="AH1449" s="8"/>
      <c r="AI1449" s="8"/>
      <c r="AJ1449" s="8"/>
      <c r="AK1449" s="8"/>
      <c r="AL1449" s="8"/>
      <c r="AM1449" s="8"/>
      <c r="AN1449" s="8"/>
      <c r="AO1449" s="8"/>
      <c r="AP1449" s="8"/>
      <c r="AQ1449" s="8"/>
      <c r="AR1449" s="8"/>
      <c r="AS1449" s="8"/>
      <c r="AT1449" s="8"/>
      <c r="AU1449" s="8"/>
      <c r="AV1449" s="8"/>
      <c r="AW1449" s="8"/>
      <c r="AX1449" s="8"/>
      <c r="AY1449" s="8"/>
      <c r="AZ1449" s="8"/>
      <c r="BA1449" s="8"/>
      <c r="BB1449" s="8"/>
      <c r="BC1449" s="8"/>
      <c r="BD1449" s="8"/>
      <c r="BE1449" s="8"/>
      <c r="BF1449" s="8"/>
      <c r="BG1449" s="8"/>
      <c r="BH1449" s="8"/>
      <c r="BI1449" s="8"/>
      <c r="BJ1449" s="8"/>
      <c r="BK1449" s="8"/>
      <c r="BL1449" s="8"/>
      <c r="BM1449" s="8"/>
      <c r="BN1449" s="8"/>
      <c r="BO1449" s="8"/>
      <c r="BP1449" s="1" t="str">
        <v>0- Port Costs</v>
      </c>
      <c r="BT1449" s="1" t="str">
        <v>0- Port Value</v>
      </c>
      <c r="BU1449" s="8"/>
    </row>
    <row r="1450" spans="8:73" hidden="1" outlineLevel="1" x14ac:dyDescent="0.3">
      <c r="H1450" s="1" t="str">
        <v>0 - BM Costs</v>
      </c>
      <c r="L1450" s="1" t="str">
        <v>0 - BM Port</v>
      </c>
      <c r="N1450" s="1" t="str">
        <v>0 - Port Assets</v>
      </c>
      <c r="O1450" s="8"/>
      <c r="P1450" s="8"/>
      <c r="Q1450" s="8"/>
      <c r="R1450" s="8"/>
      <c r="S1450" s="8"/>
      <c r="T1450" s="8"/>
      <c r="U1450" s="8"/>
      <c r="V1450" s="8"/>
      <c r="W1450" s="8"/>
      <c r="X1450" s="8"/>
      <c r="Y1450" s="8"/>
      <c r="Z1450" s="8"/>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c r="BD1450" s="8"/>
      <c r="BE1450" s="8"/>
      <c r="BF1450" s="8"/>
      <c r="BG1450" s="8"/>
      <c r="BH1450" s="8"/>
      <c r="BI1450" s="8"/>
      <c r="BJ1450" s="8"/>
      <c r="BK1450" s="8"/>
      <c r="BL1450" s="8"/>
      <c r="BM1450" s="8"/>
      <c r="BN1450" s="8"/>
      <c r="BO1450" s="8"/>
      <c r="BP1450" s="1" t="str">
        <v>0- Port Costs</v>
      </c>
      <c r="BT1450" s="1" t="str">
        <v>0- Port Value</v>
      </c>
      <c r="BU1450" s="8"/>
    </row>
    <row r="1451" spans="8:73" hidden="1" outlineLevel="1" x14ac:dyDescent="0.3">
      <c r="H1451" s="1" t="str">
        <v>0 - BM Costs</v>
      </c>
      <c r="L1451" s="1" t="str">
        <v>0 - BM Port</v>
      </c>
      <c r="N1451" s="1" t="str">
        <v>0 - Port Assets</v>
      </c>
      <c r="O1451" s="8"/>
      <c r="P1451" s="8"/>
      <c r="Q1451" s="8"/>
      <c r="R1451" s="8"/>
      <c r="S1451" s="8"/>
      <c r="T1451" s="8"/>
      <c r="U1451" s="8"/>
      <c r="V1451" s="8"/>
      <c r="W1451" s="8"/>
      <c r="X1451" s="8"/>
      <c r="Y1451" s="8"/>
      <c r="Z1451" s="8"/>
      <c r="AA1451" s="8"/>
      <c r="AB1451" s="8"/>
      <c r="AC1451" s="8"/>
      <c r="AD1451" s="8"/>
      <c r="AE1451" s="8"/>
      <c r="AF1451" s="8"/>
      <c r="AG1451" s="8"/>
      <c r="AH1451" s="8"/>
      <c r="AI1451" s="8"/>
      <c r="AJ1451" s="8"/>
      <c r="AK1451" s="8"/>
      <c r="AL1451" s="8"/>
      <c r="AM1451" s="8"/>
      <c r="AN1451" s="8"/>
      <c r="AO1451" s="8"/>
      <c r="AP1451" s="8"/>
      <c r="AQ1451" s="8"/>
      <c r="AR1451" s="8"/>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c r="BO1451" s="8"/>
      <c r="BP1451" s="1" t="str">
        <v>0- Port Costs</v>
      </c>
      <c r="BT1451" s="1" t="str">
        <v>0- Port Value</v>
      </c>
      <c r="BU1451" s="8"/>
    </row>
    <row r="1452" spans="8:73" hidden="1" outlineLevel="1" x14ac:dyDescent="0.3">
      <c r="H1452" s="1" t="str">
        <v>0 - BM Costs</v>
      </c>
      <c r="L1452" s="1" t="str">
        <v>0 - BM Port</v>
      </c>
      <c r="N1452" s="1" t="str">
        <v>0 - Port Assets</v>
      </c>
      <c r="O1452" s="8"/>
      <c r="P1452" s="8"/>
      <c r="Q1452" s="8"/>
      <c r="R1452" s="8"/>
      <c r="S1452" s="8"/>
      <c r="T1452" s="8"/>
      <c r="U1452" s="8"/>
      <c r="V1452" s="8"/>
      <c r="W1452" s="8"/>
      <c r="X1452" s="8"/>
      <c r="Y1452" s="8"/>
      <c r="Z1452" s="8"/>
      <c r="AA1452" s="8"/>
      <c r="AB1452" s="8"/>
      <c r="AC1452" s="8"/>
      <c r="AD1452" s="8"/>
      <c r="AE1452" s="8"/>
      <c r="AF1452" s="8"/>
      <c r="AG1452" s="8"/>
      <c r="AH1452" s="8"/>
      <c r="AI1452" s="8"/>
      <c r="AJ1452" s="8"/>
      <c r="AK1452" s="8"/>
      <c r="AL1452" s="8"/>
      <c r="AM1452" s="8"/>
      <c r="AN1452" s="8"/>
      <c r="AO1452" s="8"/>
      <c r="AP1452" s="8"/>
      <c r="AQ1452" s="8"/>
      <c r="AR1452" s="8"/>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1" t="str">
        <v>0- Port Costs</v>
      </c>
      <c r="BT1452" s="1" t="str">
        <v>0- Port Value</v>
      </c>
      <c r="BU1452" s="8"/>
    </row>
    <row r="1453" spans="8:73" hidden="1" outlineLevel="1" x14ac:dyDescent="0.3">
      <c r="H1453" s="1" t="str">
        <v>0 - BM Costs</v>
      </c>
      <c r="L1453" s="1" t="str">
        <v>0 - BM Port</v>
      </c>
      <c r="N1453" s="1" t="str">
        <v>0 - Port Assets</v>
      </c>
      <c r="O1453" s="8"/>
      <c r="P1453" s="8"/>
      <c r="Q1453" s="8"/>
      <c r="R1453" s="8"/>
      <c r="S1453" s="8"/>
      <c r="T1453" s="8"/>
      <c r="U1453" s="8"/>
      <c r="V1453" s="8"/>
      <c r="W1453" s="8"/>
      <c r="X1453" s="8"/>
      <c r="Y1453" s="8"/>
      <c r="Z1453" s="8"/>
      <c r="AA1453" s="8"/>
      <c r="AB1453" s="8"/>
      <c r="AC1453" s="8"/>
      <c r="AD1453" s="8"/>
      <c r="AE1453" s="8"/>
      <c r="AF1453" s="8"/>
      <c r="AG1453" s="8"/>
      <c r="AH1453" s="8"/>
      <c r="AI1453" s="8"/>
      <c r="AJ1453" s="8"/>
      <c r="AK1453" s="8"/>
      <c r="AL1453" s="8"/>
      <c r="AM1453" s="8"/>
      <c r="AN1453" s="8"/>
      <c r="AO1453" s="8"/>
      <c r="AP1453" s="8"/>
      <c r="AQ1453" s="8"/>
      <c r="AR1453" s="8"/>
      <c r="AS1453" s="8"/>
      <c r="AT1453" s="8"/>
      <c r="AU1453" s="8"/>
      <c r="AV1453" s="8"/>
      <c r="AW1453" s="8"/>
      <c r="AX1453" s="8"/>
      <c r="AY1453" s="8"/>
      <c r="AZ1453" s="8"/>
      <c r="BA1453" s="8"/>
      <c r="BB1453" s="8"/>
      <c r="BC1453" s="8"/>
      <c r="BD1453" s="8"/>
      <c r="BE1453" s="8"/>
      <c r="BF1453" s="8"/>
      <c r="BG1453" s="8"/>
      <c r="BH1453" s="8"/>
      <c r="BI1453" s="8"/>
      <c r="BJ1453" s="8"/>
      <c r="BK1453" s="8"/>
      <c r="BL1453" s="8"/>
      <c r="BM1453" s="8"/>
      <c r="BN1453" s="8"/>
      <c r="BO1453" s="8"/>
      <c r="BP1453" s="1" t="str">
        <v>0- Port Costs</v>
      </c>
      <c r="BT1453" s="1" t="str">
        <v>0- Port Value</v>
      </c>
      <c r="BU1453" s="8"/>
    </row>
    <row r="1454" spans="8:73" hidden="1" outlineLevel="1" x14ac:dyDescent="0.3">
      <c r="H1454" s="1" t="str">
        <v>0 - BM Costs</v>
      </c>
      <c r="L1454" s="1" t="str">
        <v>0 - BM Port</v>
      </c>
      <c r="N1454" s="1" t="str">
        <v>0 - Port Assets</v>
      </c>
      <c r="O1454" s="8"/>
      <c r="P1454" s="8"/>
      <c r="Q1454" s="8"/>
      <c r="R1454" s="8"/>
      <c r="S1454" s="8"/>
      <c r="T1454" s="8"/>
      <c r="U1454" s="8"/>
      <c r="V1454" s="8"/>
      <c r="W1454" s="8"/>
      <c r="X1454" s="8"/>
      <c r="Y1454" s="8"/>
      <c r="Z1454" s="8"/>
      <c r="AA1454" s="8"/>
      <c r="AB1454" s="8"/>
      <c r="AC1454" s="8"/>
      <c r="AD1454" s="8"/>
      <c r="AE1454" s="8"/>
      <c r="AF1454" s="8"/>
      <c r="AG1454" s="8"/>
      <c r="AH1454" s="8"/>
      <c r="AI1454" s="8"/>
      <c r="AJ1454" s="8"/>
      <c r="AK1454" s="8"/>
      <c r="AL1454" s="8"/>
      <c r="AM1454" s="8"/>
      <c r="AN1454" s="8"/>
      <c r="AO1454" s="8"/>
      <c r="AP1454" s="8"/>
      <c r="AQ1454" s="8"/>
      <c r="AR1454" s="8"/>
      <c r="AS1454" s="8"/>
      <c r="AT1454" s="8"/>
      <c r="AU1454" s="8"/>
      <c r="AV1454" s="8"/>
      <c r="AW1454" s="8"/>
      <c r="AX1454" s="8"/>
      <c r="AY1454" s="8"/>
      <c r="AZ1454" s="8"/>
      <c r="BA1454" s="8"/>
      <c r="BB1454" s="8"/>
      <c r="BC1454" s="8"/>
      <c r="BD1454" s="8"/>
      <c r="BE1454" s="8"/>
      <c r="BF1454" s="8"/>
      <c r="BG1454" s="8"/>
      <c r="BH1454" s="8"/>
      <c r="BI1454" s="8"/>
      <c r="BJ1454" s="8"/>
      <c r="BK1454" s="8"/>
      <c r="BL1454" s="8"/>
      <c r="BM1454" s="8"/>
      <c r="BN1454" s="8"/>
      <c r="BO1454" s="8"/>
      <c r="BP1454" s="1" t="str">
        <v>0- Port Costs</v>
      </c>
      <c r="BT1454" s="1" t="str">
        <v>0- Port Value</v>
      </c>
      <c r="BU1454" s="8"/>
    </row>
    <row r="1455" spans="8:73" hidden="1" outlineLevel="1" x14ac:dyDescent="0.3">
      <c r="H1455" s="1" t="str">
        <v>0 - BM Costs</v>
      </c>
      <c r="L1455" s="1" t="str">
        <v>0 - BM Port</v>
      </c>
      <c r="N1455" s="1" t="str">
        <v>0 - Port Assets</v>
      </c>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c r="BD1455" s="8"/>
      <c r="BE1455" s="8"/>
      <c r="BF1455" s="8"/>
      <c r="BG1455" s="8"/>
      <c r="BH1455" s="8"/>
      <c r="BI1455" s="8"/>
      <c r="BJ1455" s="8"/>
      <c r="BK1455" s="8"/>
      <c r="BL1455" s="8"/>
      <c r="BM1455" s="8"/>
      <c r="BN1455" s="8"/>
      <c r="BO1455" s="8"/>
      <c r="BP1455" s="1" t="str">
        <v>0- Port Costs</v>
      </c>
      <c r="BT1455" s="1" t="str">
        <v>0- Port Value</v>
      </c>
      <c r="BU1455" s="8"/>
    </row>
    <row r="1456" spans="8:73" hidden="1" outlineLevel="1" x14ac:dyDescent="0.3">
      <c r="H1456" s="1" t="str">
        <v>0 - BM Costs</v>
      </c>
      <c r="L1456" s="1" t="str">
        <v>0 - BM Port</v>
      </c>
      <c r="N1456" s="1" t="str">
        <v>0 - Port Assets</v>
      </c>
      <c r="O1456" s="8"/>
      <c r="P1456" s="8"/>
      <c r="Q1456" s="8"/>
      <c r="R1456" s="8"/>
      <c r="S1456" s="8"/>
      <c r="T1456" s="8"/>
      <c r="U1456" s="8"/>
      <c r="V1456" s="8"/>
      <c r="W1456" s="8"/>
      <c r="X1456" s="8"/>
      <c r="Y1456" s="8"/>
      <c r="Z1456" s="8"/>
      <c r="AA1456" s="8"/>
      <c r="AB1456" s="8"/>
      <c r="AC1456" s="8"/>
      <c r="AD1456" s="8"/>
      <c r="AE1456" s="8"/>
      <c r="AF1456" s="8"/>
      <c r="AG1456" s="8"/>
      <c r="AH1456" s="8"/>
      <c r="AI1456" s="8"/>
      <c r="AJ1456" s="8"/>
      <c r="AK1456" s="8"/>
      <c r="AL1456" s="8"/>
      <c r="AM1456" s="8"/>
      <c r="AN1456" s="8"/>
      <c r="AO1456" s="8"/>
      <c r="AP1456" s="8"/>
      <c r="AQ1456" s="8"/>
      <c r="AR1456" s="8"/>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1" t="str">
        <v>0- Port Costs</v>
      </c>
      <c r="BT1456" s="1" t="str">
        <v>0- Port Value</v>
      </c>
      <c r="BU1456" s="8"/>
    </row>
    <row r="1457" spans="8:73" hidden="1" outlineLevel="1" x14ac:dyDescent="0.3">
      <c r="H1457" s="1" t="str">
        <v>0 - BM Costs</v>
      </c>
      <c r="L1457" s="1" t="str">
        <v>0 - BM Port</v>
      </c>
      <c r="N1457" s="1" t="str">
        <v>0 - Port Assets</v>
      </c>
      <c r="O1457" s="8"/>
      <c r="P1457" s="8"/>
      <c r="Q1457" s="8"/>
      <c r="R1457" s="8"/>
      <c r="S1457" s="8"/>
      <c r="T1457" s="8"/>
      <c r="U1457" s="8"/>
      <c r="V1457" s="8"/>
      <c r="W1457" s="8"/>
      <c r="X1457" s="8"/>
      <c r="Y1457" s="8"/>
      <c r="Z1457" s="8"/>
      <c r="AA1457" s="8"/>
      <c r="AB1457" s="8"/>
      <c r="AC1457" s="8"/>
      <c r="AD1457" s="8"/>
      <c r="AE1457" s="8"/>
      <c r="AF1457" s="8"/>
      <c r="AG1457" s="8"/>
      <c r="AH1457" s="8"/>
      <c r="AI1457" s="8"/>
      <c r="AJ1457" s="8"/>
      <c r="AK1457" s="8"/>
      <c r="AL1457" s="8"/>
      <c r="AM1457" s="8"/>
      <c r="AN1457" s="8"/>
      <c r="AO1457" s="8"/>
      <c r="AP1457" s="8"/>
      <c r="AQ1457" s="8"/>
      <c r="AR1457" s="8"/>
      <c r="AS1457" s="8"/>
      <c r="AT1457" s="8"/>
      <c r="AU1457" s="8"/>
      <c r="AV1457" s="8"/>
      <c r="AW1457" s="8"/>
      <c r="AX1457" s="8"/>
      <c r="AY1457" s="8"/>
      <c r="AZ1457" s="8"/>
      <c r="BA1457" s="8"/>
      <c r="BB1457" s="8"/>
      <c r="BC1457" s="8"/>
      <c r="BD1457" s="8"/>
      <c r="BE1457" s="8"/>
      <c r="BF1457" s="8"/>
      <c r="BG1457" s="8"/>
      <c r="BH1457" s="8"/>
      <c r="BI1457" s="8"/>
      <c r="BJ1457" s="8"/>
      <c r="BK1457" s="8"/>
      <c r="BL1457" s="8"/>
      <c r="BM1457" s="8"/>
      <c r="BN1457" s="8"/>
      <c r="BO1457" s="8"/>
      <c r="BP1457" s="1" t="str">
        <v>0- Port Costs</v>
      </c>
      <c r="BT1457" s="1" t="str">
        <v>0- Port Value</v>
      </c>
      <c r="BU1457" s="8"/>
    </row>
    <row r="1458" spans="8:73" hidden="1" outlineLevel="1" x14ac:dyDescent="0.3">
      <c r="H1458" s="1" t="str">
        <v>0 - BM Costs</v>
      </c>
      <c r="L1458" s="1" t="str">
        <v>0 - BM Port</v>
      </c>
      <c r="N1458" s="1" t="str">
        <v>0 - Port Assets</v>
      </c>
      <c r="O1458" s="8"/>
      <c r="P1458" s="8"/>
      <c r="Q1458" s="8"/>
      <c r="R1458" s="8"/>
      <c r="S1458" s="8"/>
      <c r="T1458" s="8"/>
      <c r="U1458" s="8"/>
      <c r="V1458" s="8"/>
      <c r="W1458" s="8"/>
      <c r="X1458" s="8"/>
      <c r="Y1458" s="8"/>
      <c r="Z1458" s="8"/>
      <c r="AA1458" s="8"/>
      <c r="AB1458" s="8"/>
      <c r="AC1458" s="8"/>
      <c r="AD1458" s="8"/>
      <c r="AE1458" s="8"/>
      <c r="AF1458" s="8"/>
      <c r="AG1458" s="8"/>
      <c r="AH1458" s="8"/>
      <c r="AI1458" s="8"/>
      <c r="AJ1458" s="8"/>
      <c r="AK1458" s="8"/>
      <c r="AL1458" s="8"/>
      <c r="AM1458" s="8"/>
      <c r="AN1458" s="8"/>
      <c r="AO1458" s="8"/>
      <c r="AP1458" s="8"/>
      <c r="AQ1458" s="8"/>
      <c r="AR1458" s="8"/>
      <c r="AS1458" s="8"/>
      <c r="AT1458" s="8"/>
      <c r="AU1458" s="8"/>
      <c r="AV1458" s="8"/>
      <c r="AW1458" s="8"/>
      <c r="AX1458" s="8"/>
      <c r="AY1458" s="8"/>
      <c r="AZ1458" s="8"/>
      <c r="BA1458" s="8"/>
      <c r="BB1458" s="8"/>
      <c r="BC1458" s="8"/>
      <c r="BD1458" s="8"/>
      <c r="BE1458" s="8"/>
      <c r="BF1458" s="8"/>
      <c r="BG1458" s="8"/>
      <c r="BH1458" s="8"/>
      <c r="BI1458" s="8"/>
      <c r="BJ1458" s="8"/>
      <c r="BK1458" s="8"/>
      <c r="BL1458" s="8"/>
      <c r="BM1458" s="8"/>
      <c r="BN1458" s="8"/>
      <c r="BO1458" s="8"/>
      <c r="BP1458" s="1" t="str">
        <v>0- Port Costs</v>
      </c>
      <c r="BT1458" s="1" t="str">
        <v>0- Port Value</v>
      </c>
      <c r="BU1458" s="8"/>
    </row>
    <row r="1459" spans="8:73" hidden="1" outlineLevel="1" x14ac:dyDescent="0.3">
      <c r="H1459" s="1" t="str">
        <v>0 - BM Costs</v>
      </c>
      <c r="L1459" s="1" t="str">
        <v>0 - BM Port</v>
      </c>
      <c r="N1459" s="1" t="str">
        <v>0 - Port Assets</v>
      </c>
      <c r="O1459" s="8"/>
      <c r="P1459" s="8"/>
      <c r="Q1459" s="8"/>
      <c r="R1459" s="8"/>
      <c r="S1459" s="8"/>
      <c r="T1459" s="8"/>
      <c r="U1459" s="8"/>
      <c r="V1459" s="8"/>
      <c r="W1459" s="8"/>
      <c r="X1459" s="8"/>
      <c r="Y1459" s="8"/>
      <c r="Z1459" s="8"/>
      <c r="AA1459" s="8"/>
      <c r="AB1459" s="8"/>
      <c r="AC1459" s="8"/>
      <c r="AD1459" s="8"/>
      <c r="AE1459" s="8"/>
      <c r="AF1459" s="8"/>
      <c r="AG1459" s="8"/>
      <c r="AH1459" s="8"/>
      <c r="AI1459" s="8"/>
      <c r="AJ1459" s="8"/>
      <c r="AK1459" s="8"/>
      <c r="AL1459" s="8"/>
      <c r="AM1459" s="8"/>
      <c r="AN1459" s="8"/>
      <c r="AO1459" s="8"/>
      <c r="AP1459" s="8"/>
      <c r="AQ1459" s="8"/>
      <c r="AR1459" s="8"/>
      <c r="AS1459" s="8"/>
      <c r="AT1459" s="8"/>
      <c r="AU1459" s="8"/>
      <c r="AV1459" s="8"/>
      <c r="AW1459" s="8"/>
      <c r="AX1459" s="8"/>
      <c r="AY1459" s="8"/>
      <c r="AZ1459" s="8"/>
      <c r="BA1459" s="8"/>
      <c r="BB1459" s="8"/>
      <c r="BC1459" s="8"/>
      <c r="BD1459" s="8"/>
      <c r="BE1459" s="8"/>
      <c r="BF1459" s="8"/>
      <c r="BG1459" s="8"/>
      <c r="BH1459" s="8"/>
      <c r="BI1459" s="8"/>
      <c r="BJ1459" s="8"/>
      <c r="BK1459" s="8"/>
      <c r="BL1459" s="8"/>
      <c r="BM1459" s="8"/>
      <c r="BN1459" s="8"/>
      <c r="BO1459" s="8"/>
      <c r="BP1459" s="1" t="str">
        <v>0- Port Costs</v>
      </c>
      <c r="BT1459" s="1" t="str">
        <v>0- Port Value</v>
      </c>
      <c r="BU1459" s="8"/>
    </row>
    <row r="1460" spans="8:73" hidden="1" outlineLevel="1" x14ac:dyDescent="0.3">
      <c r="H1460" s="1" t="str">
        <v>0 - BM Costs</v>
      </c>
      <c r="L1460" s="1" t="str">
        <v>0 - BM Port</v>
      </c>
      <c r="N1460" s="1" t="str">
        <v>0 - Port Assets</v>
      </c>
      <c r="O1460" s="8"/>
      <c r="P1460" s="8"/>
      <c r="Q1460" s="8"/>
      <c r="R1460" s="8"/>
      <c r="S1460" s="8"/>
      <c r="T1460" s="8"/>
      <c r="U1460" s="8"/>
      <c r="V1460" s="8"/>
      <c r="W1460" s="8"/>
      <c r="X1460" s="8"/>
      <c r="Y1460" s="8"/>
      <c r="Z1460" s="8"/>
      <c r="AA1460" s="8"/>
      <c r="AB1460" s="8"/>
      <c r="AC1460" s="8"/>
      <c r="AD1460" s="8"/>
      <c r="AE1460" s="8"/>
      <c r="AF1460" s="8"/>
      <c r="AG1460" s="8"/>
      <c r="AH1460" s="8"/>
      <c r="AI1460" s="8"/>
      <c r="AJ1460" s="8"/>
      <c r="AK1460" s="8"/>
      <c r="AL1460" s="8"/>
      <c r="AM1460" s="8"/>
      <c r="AN1460" s="8"/>
      <c r="AO1460" s="8"/>
      <c r="AP1460" s="8"/>
      <c r="AQ1460" s="8"/>
      <c r="AR1460" s="8"/>
      <c r="AS1460" s="8"/>
      <c r="AT1460" s="8"/>
      <c r="AU1460" s="8"/>
      <c r="AV1460" s="8"/>
      <c r="AW1460" s="8"/>
      <c r="AX1460" s="8"/>
      <c r="AY1460" s="8"/>
      <c r="AZ1460" s="8"/>
      <c r="BA1460" s="8"/>
      <c r="BB1460" s="8"/>
      <c r="BC1460" s="8"/>
      <c r="BD1460" s="8"/>
      <c r="BE1460" s="8"/>
      <c r="BF1460" s="8"/>
      <c r="BG1460" s="8"/>
      <c r="BH1460" s="8"/>
      <c r="BI1460" s="8"/>
      <c r="BJ1460" s="8"/>
      <c r="BK1460" s="8"/>
      <c r="BL1460" s="8"/>
      <c r="BM1460" s="8"/>
      <c r="BN1460" s="8"/>
      <c r="BO1460" s="8"/>
      <c r="BP1460" s="1" t="str">
        <v>0- Port Costs</v>
      </c>
      <c r="BT1460" s="1" t="str">
        <v>0- Port Value</v>
      </c>
      <c r="BU1460" s="8"/>
    </row>
    <row r="1461" spans="8:73" hidden="1" outlineLevel="1" x14ac:dyDescent="0.3">
      <c r="H1461" s="1" t="str">
        <v>0 - BM Costs</v>
      </c>
      <c r="L1461" s="1" t="str">
        <v>0 - BM Port</v>
      </c>
      <c r="N1461" s="1" t="str">
        <v>0 - Port Assets</v>
      </c>
      <c r="O1461" s="8"/>
      <c r="P1461" s="8"/>
      <c r="Q1461" s="8"/>
      <c r="R1461" s="8"/>
      <c r="S1461" s="8"/>
      <c r="T1461" s="8"/>
      <c r="U1461" s="8"/>
      <c r="V1461" s="8"/>
      <c r="W1461" s="8"/>
      <c r="X1461" s="8"/>
      <c r="Y1461" s="8"/>
      <c r="Z1461" s="8"/>
      <c r="AA1461" s="8"/>
      <c r="AB1461" s="8"/>
      <c r="AC1461" s="8"/>
      <c r="AD1461" s="8"/>
      <c r="AE1461" s="8"/>
      <c r="AF1461" s="8"/>
      <c r="AG1461" s="8"/>
      <c r="AH1461" s="8"/>
      <c r="AI1461" s="8"/>
      <c r="AJ1461" s="8"/>
      <c r="AK1461" s="8"/>
      <c r="AL1461" s="8"/>
      <c r="AM1461" s="8"/>
      <c r="AN1461" s="8"/>
      <c r="AO1461" s="8"/>
      <c r="AP1461" s="8"/>
      <c r="AQ1461" s="8"/>
      <c r="AR1461" s="8"/>
      <c r="AS1461" s="8"/>
      <c r="AT1461" s="8"/>
      <c r="AU1461" s="8"/>
      <c r="AV1461" s="8"/>
      <c r="AW1461" s="8"/>
      <c r="AX1461" s="8"/>
      <c r="AY1461" s="8"/>
      <c r="AZ1461" s="8"/>
      <c r="BA1461" s="8"/>
      <c r="BB1461" s="8"/>
      <c r="BC1461" s="8"/>
      <c r="BD1461" s="8"/>
      <c r="BE1461" s="8"/>
      <c r="BF1461" s="8"/>
      <c r="BG1461" s="8"/>
      <c r="BH1461" s="8"/>
      <c r="BI1461" s="8"/>
      <c r="BJ1461" s="8"/>
      <c r="BK1461" s="8"/>
      <c r="BL1461" s="8"/>
      <c r="BM1461" s="8"/>
      <c r="BN1461" s="8"/>
      <c r="BO1461" s="8"/>
      <c r="BP1461" s="1" t="str">
        <v>0- Port Costs</v>
      </c>
      <c r="BT1461" s="1" t="str">
        <v>0- Port Value</v>
      </c>
      <c r="BU1461" s="8"/>
    </row>
    <row r="1462" spans="8:73" hidden="1" outlineLevel="1" x14ac:dyDescent="0.3">
      <c r="H1462" s="1" t="str">
        <v>0 - BM Costs</v>
      </c>
      <c r="L1462" s="1" t="str">
        <v>0 - BM Port</v>
      </c>
      <c r="N1462" s="1" t="str">
        <v>0 - Port Assets</v>
      </c>
      <c r="O1462" s="8"/>
      <c r="P1462" s="8"/>
      <c r="Q1462" s="8"/>
      <c r="R1462" s="8"/>
      <c r="S1462" s="8"/>
      <c r="T1462" s="8"/>
      <c r="U1462" s="8"/>
      <c r="V1462" s="8"/>
      <c r="W1462" s="8"/>
      <c r="X1462" s="8"/>
      <c r="Y1462" s="8"/>
      <c r="Z1462" s="8"/>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8"/>
      <c r="AX1462" s="8"/>
      <c r="AY1462" s="8"/>
      <c r="AZ1462" s="8"/>
      <c r="BA1462" s="8"/>
      <c r="BB1462" s="8"/>
      <c r="BC1462" s="8"/>
      <c r="BD1462" s="8"/>
      <c r="BE1462" s="8"/>
      <c r="BF1462" s="8"/>
      <c r="BG1462" s="8"/>
      <c r="BH1462" s="8"/>
      <c r="BI1462" s="8"/>
      <c r="BJ1462" s="8"/>
      <c r="BK1462" s="8"/>
      <c r="BL1462" s="8"/>
      <c r="BM1462" s="8"/>
      <c r="BN1462" s="8"/>
      <c r="BO1462" s="8"/>
      <c r="BP1462" s="1" t="str">
        <v>0- Port Costs</v>
      </c>
      <c r="BT1462" s="1" t="str">
        <v>0- Port Value</v>
      </c>
      <c r="BU1462" s="8"/>
    </row>
    <row r="1463" spans="8:73" hidden="1" outlineLevel="1" x14ac:dyDescent="0.3">
      <c r="H1463" s="1" t="str">
        <v>0 - BM Costs</v>
      </c>
      <c r="L1463" s="1" t="str">
        <v>0 - BM Port</v>
      </c>
      <c r="N1463" s="1" t="str">
        <v>0 - Port Assets</v>
      </c>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1" t="str">
        <v>0- Port Costs</v>
      </c>
      <c r="BT1463" s="1" t="str">
        <v>0- Port Value</v>
      </c>
      <c r="BU1463" s="8"/>
    </row>
    <row r="1464" spans="8:73" hidden="1" outlineLevel="1" x14ac:dyDescent="0.3">
      <c r="H1464" s="1" t="str">
        <v>0 - BM Costs</v>
      </c>
      <c r="L1464" s="1" t="str">
        <v>0 - BM Port</v>
      </c>
      <c r="N1464" s="1" t="str">
        <v>0 - Port Assets</v>
      </c>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c r="BD1464" s="8"/>
      <c r="BE1464" s="8"/>
      <c r="BF1464" s="8"/>
      <c r="BG1464" s="8"/>
      <c r="BH1464" s="8"/>
      <c r="BI1464" s="8"/>
      <c r="BJ1464" s="8"/>
      <c r="BK1464" s="8"/>
      <c r="BL1464" s="8"/>
      <c r="BM1464" s="8"/>
      <c r="BN1464" s="8"/>
      <c r="BO1464" s="8"/>
      <c r="BP1464" s="1" t="str">
        <v>0- Port Costs</v>
      </c>
      <c r="BT1464" s="1" t="str">
        <v>0- Port Value</v>
      </c>
      <c r="BU1464" s="8"/>
    </row>
    <row r="1465" spans="8:73" hidden="1" outlineLevel="1" x14ac:dyDescent="0.3">
      <c r="H1465" s="1" t="str">
        <v>0 - BM Costs</v>
      </c>
      <c r="L1465" s="1" t="str">
        <v>0 - BM Port</v>
      </c>
      <c r="N1465" s="1" t="str">
        <v>0 - Port Assets</v>
      </c>
      <c r="O1465" s="8"/>
      <c r="P1465" s="8"/>
      <c r="Q1465" s="8"/>
      <c r="R1465" s="8"/>
      <c r="S1465" s="8"/>
      <c r="T1465" s="8"/>
      <c r="U1465" s="8"/>
      <c r="V1465" s="8"/>
      <c r="W1465" s="8"/>
      <c r="X1465" s="8"/>
      <c r="Y1465" s="8"/>
      <c r="Z1465" s="8"/>
      <c r="AA1465" s="8"/>
      <c r="AB1465" s="8"/>
      <c r="AC1465" s="8"/>
      <c r="AD1465" s="8"/>
      <c r="AE1465" s="8"/>
      <c r="AF1465" s="8"/>
      <c r="AG1465" s="8"/>
      <c r="AH1465" s="8"/>
      <c r="AI1465" s="8"/>
      <c r="AJ1465" s="8"/>
      <c r="AK1465" s="8"/>
      <c r="AL1465" s="8"/>
      <c r="AM1465" s="8"/>
      <c r="AN1465" s="8"/>
      <c r="AO1465" s="8"/>
      <c r="AP1465" s="8"/>
      <c r="AQ1465" s="8"/>
      <c r="AR1465" s="8"/>
      <c r="AS1465" s="8"/>
      <c r="AT1465" s="8"/>
      <c r="AU1465" s="8"/>
      <c r="AV1465" s="8"/>
      <c r="AW1465" s="8"/>
      <c r="AX1465" s="8"/>
      <c r="AY1465" s="8"/>
      <c r="AZ1465" s="8"/>
      <c r="BA1465" s="8"/>
      <c r="BB1465" s="8"/>
      <c r="BC1465" s="8"/>
      <c r="BD1465" s="8"/>
      <c r="BE1465" s="8"/>
      <c r="BF1465" s="8"/>
      <c r="BG1465" s="8"/>
      <c r="BH1465" s="8"/>
      <c r="BI1465" s="8"/>
      <c r="BJ1465" s="8"/>
      <c r="BK1465" s="8"/>
      <c r="BL1465" s="8"/>
      <c r="BM1465" s="8"/>
      <c r="BN1465" s="8"/>
      <c r="BO1465" s="8"/>
      <c r="BP1465" s="1" t="str">
        <v>0- Port Costs</v>
      </c>
      <c r="BT1465" s="1" t="str">
        <v>0- Port Value</v>
      </c>
      <c r="BU1465" s="8"/>
    </row>
    <row r="1466" spans="8:73" hidden="1" outlineLevel="1" x14ac:dyDescent="0.3">
      <c r="H1466" s="1" t="str">
        <v>0 - BM Costs</v>
      </c>
      <c r="L1466" s="1" t="str">
        <v>0 - BM Port</v>
      </c>
      <c r="N1466" s="1" t="str">
        <v>0 - Port Assets</v>
      </c>
      <c r="O1466" s="8"/>
      <c r="P1466" s="8"/>
      <c r="Q1466" s="8"/>
      <c r="R1466" s="8"/>
      <c r="S1466" s="8"/>
      <c r="T1466" s="8"/>
      <c r="U1466" s="8"/>
      <c r="V1466" s="8"/>
      <c r="W1466" s="8"/>
      <c r="X1466" s="8"/>
      <c r="Y1466" s="8"/>
      <c r="Z1466" s="8"/>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8"/>
      <c r="AX1466" s="8"/>
      <c r="AY1466" s="8"/>
      <c r="AZ1466" s="8"/>
      <c r="BA1466" s="8"/>
      <c r="BB1466" s="8"/>
      <c r="BC1466" s="8"/>
      <c r="BD1466" s="8"/>
      <c r="BE1466" s="8"/>
      <c r="BF1466" s="8"/>
      <c r="BG1466" s="8"/>
      <c r="BH1466" s="8"/>
      <c r="BI1466" s="8"/>
      <c r="BJ1466" s="8"/>
      <c r="BK1466" s="8"/>
      <c r="BL1466" s="8"/>
      <c r="BM1466" s="8"/>
      <c r="BN1466" s="8"/>
      <c r="BO1466" s="8"/>
      <c r="BP1466" s="1" t="str">
        <v>0- Port Costs</v>
      </c>
      <c r="BT1466" s="1" t="str">
        <v>0- Port Value</v>
      </c>
      <c r="BU1466" s="8"/>
    </row>
    <row r="1467" spans="8:73" hidden="1" outlineLevel="1" x14ac:dyDescent="0.3">
      <c r="H1467" s="1" t="str">
        <v>0 - BM Costs</v>
      </c>
      <c r="L1467" s="1" t="str">
        <v>0 - BM Port</v>
      </c>
      <c r="N1467" s="1" t="str">
        <v>0 - Port Assets</v>
      </c>
      <c r="O1467" s="8"/>
      <c r="P1467" s="8"/>
      <c r="Q1467" s="8"/>
      <c r="R1467" s="8"/>
      <c r="S1467" s="8"/>
      <c r="T1467" s="8"/>
      <c r="U1467" s="8"/>
      <c r="V1467" s="8"/>
      <c r="W1467" s="8"/>
      <c r="X1467" s="8"/>
      <c r="Y1467" s="8"/>
      <c r="Z1467" s="8"/>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8"/>
      <c r="AX1467" s="8"/>
      <c r="AY1467" s="8"/>
      <c r="AZ1467" s="8"/>
      <c r="BA1467" s="8"/>
      <c r="BB1467" s="8"/>
      <c r="BC1467" s="8"/>
      <c r="BD1467" s="8"/>
      <c r="BE1467" s="8"/>
      <c r="BF1467" s="8"/>
      <c r="BG1467" s="8"/>
      <c r="BH1467" s="8"/>
      <c r="BI1467" s="8"/>
      <c r="BJ1467" s="8"/>
      <c r="BK1467" s="8"/>
      <c r="BL1467" s="8"/>
      <c r="BM1467" s="8"/>
      <c r="BN1467" s="8"/>
      <c r="BO1467" s="8"/>
      <c r="BP1467" s="1" t="str">
        <v>0- Port Costs</v>
      </c>
      <c r="BT1467" s="1" t="str">
        <v>0- Port Value</v>
      </c>
      <c r="BU1467" s="8"/>
    </row>
    <row r="1468" spans="8:73" hidden="1" outlineLevel="1" x14ac:dyDescent="0.3">
      <c r="H1468" s="1" t="str">
        <v>0 - BM Costs</v>
      </c>
      <c r="L1468" s="1" t="str">
        <v>0 - BM Port</v>
      </c>
      <c r="N1468" s="1" t="str">
        <v>0 - Port Assets</v>
      </c>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c r="BD1468" s="8"/>
      <c r="BE1468" s="8"/>
      <c r="BF1468" s="8"/>
      <c r="BG1468" s="8"/>
      <c r="BH1468" s="8"/>
      <c r="BI1468" s="8"/>
      <c r="BJ1468" s="8"/>
      <c r="BK1468" s="8"/>
      <c r="BL1468" s="8"/>
      <c r="BM1468" s="8"/>
      <c r="BN1468" s="8"/>
      <c r="BO1468" s="8"/>
      <c r="BP1468" s="1" t="str">
        <v>0- Port Costs</v>
      </c>
      <c r="BT1468" s="1" t="str">
        <v>0- Port Value</v>
      </c>
      <c r="BU1468" s="8"/>
    </row>
    <row r="1469" spans="8:73" hidden="1" outlineLevel="1" x14ac:dyDescent="0.3">
      <c r="H1469" s="1" t="str">
        <v>0 - BM Costs</v>
      </c>
      <c r="L1469" s="1" t="str">
        <v>0 - BM Port</v>
      </c>
      <c r="N1469" s="1" t="str">
        <v>0 - Port Assets</v>
      </c>
      <c r="O1469" s="8"/>
      <c r="P1469" s="8"/>
      <c r="Q1469" s="8"/>
      <c r="R1469" s="8"/>
      <c r="S1469" s="8"/>
      <c r="T1469" s="8"/>
      <c r="U1469" s="8"/>
      <c r="V1469" s="8"/>
      <c r="W1469" s="8"/>
      <c r="X1469" s="8"/>
      <c r="Y1469" s="8"/>
      <c r="Z1469" s="8"/>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1" t="str">
        <v>0- Port Costs</v>
      </c>
      <c r="BT1469" s="1" t="str">
        <v>0- Port Value</v>
      </c>
      <c r="BU1469" s="8"/>
    </row>
    <row r="1470" spans="8:73" hidden="1" outlineLevel="1" x14ac:dyDescent="0.3">
      <c r="H1470" s="1" t="str">
        <v>0 - BM Costs</v>
      </c>
      <c r="L1470" s="1" t="str">
        <v>0 - BM Port</v>
      </c>
      <c r="N1470" s="1" t="str">
        <v>0 - Port Assets</v>
      </c>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1" t="str">
        <v>0- Port Costs</v>
      </c>
      <c r="BT1470" s="1" t="str">
        <v>0- Port Value</v>
      </c>
      <c r="BU1470" s="8"/>
    </row>
    <row r="1471" spans="8:73" hidden="1" outlineLevel="1" x14ac:dyDescent="0.3">
      <c r="H1471" s="1" t="str">
        <v>0 - BM Costs</v>
      </c>
      <c r="L1471" s="1" t="str">
        <v>0 - BM Port</v>
      </c>
      <c r="N1471" s="1" t="str">
        <v>0 - Port Assets</v>
      </c>
      <c r="O1471" s="8"/>
      <c r="P1471" s="8"/>
      <c r="Q1471" s="8"/>
      <c r="R1471" s="8"/>
      <c r="S1471" s="8"/>
      <c r="T1471" s="8"/>
      <c r="U1471" s="8"/>
      <c r="V1471" s="8"/>
      <c r="W1471" s="8"/>
      <c r="X1471" s="8"/>
      <c r="Y1471" s="8"/>
      <c r="Z1471" s="8"/>
      <c r="AA1471" s="8"/>
      <c r="AB1471" s="8"/>
      <c r="AC1471" s="8"/>
      <c r="AD1471" s="8"/>
      <c r="AE1471" s="8"/>
      <c r="AF1471" s="8"/>
      <c r="AG1471" s="8"/>
      <c r="AH1471" s="8"/>
      <c r="AI1471" s="8"/>
      <c r="AJ1471" s="8"/>
      <c r="AK1471" s="8"/>
      <c r="AL1471" s="8"/>
      <c r="AM1471" s="8"/>
      <c r="AN1471" s="8"/>
      <c r="AO1471" s="8"/>
      <c r="AP1471" s="8"/>
      <c r="AQ1471" s="8"/>
      <c r="AR1471" s="8"/>
      <c r="AS1471" s="8"/>
      <c r="AT1471" s="8"/>
      <c r="AU1471" s="8"/>
      <c r="AV1471" s="8"/>
      <c r="AW1471" s="8"/>
      <c r="AX1471" s="8"/>
      <c r="AY1471" s="8"/>
      <c r="AZ1471" s="8"/>
      <c r="BA1471" s="8"/>
      <c r="BB1471" s="8"/>
      <c r="BC1471" s="8"/>
      <c r="BD1471" s="8"/>
      <c r="BE1471" s="8"/>
      <c r="BF1471" s="8"/>
      <c r="BG1471" s="8"/>
      <c r="BH1471" s="8"/>
      <c r="BI1471" s="8"/>
      <c r="BJ1471" s="8"/>
      <c r="BK1471" s="8"/>
      <c r="BL1471" s="8"/>
      <c r="BM1471" s="8"/>
      <c r="BN1471" s="8"/>
      <c r="BO1471" s="8"/>
      <c r="BP1471" s="1" t="str">
        <v>0- Port Costs</v>
      </c>
      <c r="BT1471" s="1" t="str">
        <v>0- Port Value</v>
      </c>
      <c r="BU1471" s="8"/>
    </row>
    <row r="1472" spans="8:73" hidden="1" outlineLevel="1" x14ac:dyDescent="0.3">
      <c r="H1472" s="1" t="str">
        <v>0 - BM Costs</v>
      </c>
      <c r="L1472" s="1" t="str">
        <v>0 - BM Port</v>
      </c>
      <c r="N1472" s="1" t="str">
        <v>0 - Port Assets</v>
      </c>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1" t="str">
        <v>0- Port Costs</v>
      </c>
      <c r="BT1472" s="1" t="str">
        <v>0- Port Value</v>
      </c>
      <c r="BU1472" s="8"/>
    </row>
    <row r="1473" spans="8:73" hidden="1" outlineLevel="1" x14ac:dyDescent="0.3">
      <c r="H1473" s="1" t="str">
        <v>0 - BM Costs</v>
      </c>
      <c r="L1473" s="1" t="str">
        <v>0 - BM Port</v>
      </c>
      <c r="N1473" s="1" t="str">
        <v>0 - Port Assets</v>
      </c>
      <c r="O1473" s="8"/>
      <c r="P1473" s="8"/>
      <c r="Q1473" s="8"/>
      <c r="R1473" s="8"/>
      <c r="S1473" s="8"/>
      <c r="T1473" s="8"/>
      <c r="U1473" s="8"/>
      <c r="V1473" s="8"/>
      <c r="W1473" s="8"/>
      <c r="X1473" s="8"/>
      <c r="Y1473" s="8"/>
      <c r="Z1473" s="8"/>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8"/>
      <c r="AX1473" s="8"/>
      <c r="AY1473" s="8"/>
      <c r="AZ1473" s="8"/>
      <c r="BA1473" s="8"/>
      <c r="BB1473" s="8"/>
      <c r="BC1473" s="8"/>
      <c r="BD1473" s="8"/>
      <c r="BE1473" s="8"/>
      <c r="BF1473" s="8"/>
      <c r="BG1473" s="8"/>
      <c r="BH1473" s="8"/>
      <c r="BI1473" s="8"/>
      <c r="BJ1473" s="8"/>
      <c r="BK1473" s="8"/>
      <c r="BL1473" s="8"/>
      <c r="BM1473" s="8"/>
      <c r="BN1473" s="8"/>
      <c r="BO1473" s="8"/>
      <c r="BP1473" s="1" t="str">
        <v>0- Port Costs</v>
      </c>
      <c r="BT1473" s="1" t="str">
        <v>0- Port Value</v>
      </c>
      <c r="BU1473" s="8"/>
    </row>
    <row r="1474" spans="8:73" hidden="1" outlineLevel="1" x14ac:dyDescent="0.3">
      <c r="H1474" s="1" t="str">
        <v>0 - BM Costs</v>
      </c>
      <c r="L1474" s="1" t="str">
        <v>0 - BM Port</v>
      </c>
      <c r="N1474" s="1" t="str">
        <v>0 - Port Assets</v>
      </c>
      <c r="O1474" s="8"/>
      <c r="P1474" s="8"/>
      <c r="Q1474" s="8"/>
      <c r="R1474" s="8"/>
      <c r="S1474" s="8"/>
      <c r="T1474" s="8"/>
      <c r="U1474" s="8"/>
      <c r="V1474" s="8"/>
      <c r="W1474" s="8"/>
      <c r="X1474" s="8"/>
      <c r="Y1474" s="8"/>
      <c r="Z1474" s="8"/>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c r="BD1474" s="8"/>
      <c r="BE1474" s="8"/>
      <c r="BF1474" s="8"/>
      <c r="BG1474" s="8"/>
      <c r="BH1474" s="8"/>
      <c r="BI1474" s="8"/>
      <c r="BJ1474" s="8"/>
      <c r="BK1474" s="8"/>
      <c r="BL1474" s="8"/>
      <c r="BM1474" s="8"/>
      <c r="BN1474" s="8"/>
      <c r="BO1474" s="8"/>
      <c r="BP1474" s="1" t="str">
        <v>0- Port Costs</v>
      </c>
      <c r="BT1474" s="1" t="str">
        <v>0- Port Value</v>
      </c>
      <c r="BU1474" s="8"/>
    </row>
    <row r="1475" spans="8:73" hidden="1" outlineLevel="1" x14ac:dyDescent="0.3">
      <c r="H1475" s="1" t="str">
        <v>0 - BM Costs</v>
      </c>
      <c r="L1475" s="1" t="str">
        <v>0 - BM Port</v>
      </c>
      <c r="N1475" s="1" t="str">
        <v>0 - Port Assets</v>
      </c>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c r="BA1475" s="8"/>
      <c r="BB1475" s="8"/>
      <c r="BC1475" s="8"/>
      <c r="BD1475" s="8"/>
      <c r="BE1475" s="8"/>
      <c r="BF1475" s="8"/>
      <c r="BG1475" s="8"/>
      <c r="BH1475" s="8"/>
      <c r="BI1475" s="8"/>
      <c r="BJ1475" s="8"/>
      <c r="BK1475" s="8"/>
      <c r="BL1475" s="8"/>
      <c r="BM1475" s="8"/>
      <c r="BN1475" s="8"/>
      <c r="BO1475" s="8"/>
      <c r="BP1475" s="1" t="str">
        <v>0- Port Costs</v>
      </c>
      <c r="BT1475" s="1" t="str">
        <v>0- Port Value</v>
      </c>
      <c r="BU1475" s="8"/>
    </row>
    <row r="1476" spans="8:73" hidden="1" outlineLevel="1" x14ac:dyDescent="0.3">
      <c r="H1476" s="1" t="str">
        <v>0 - BM Costs</v>
      </c>
      <c r="L1476" s="1" t="str">
        <v>0 - BM Port</v>
      </c>
      <c r="N1476" s="1" t="str">
        <v>0 - Port Assets</v>
      </c>
      <c r="O1476" s="8"/>
      <c r="P1476" s="8"/>
      <c r="Q1476" s="8"/>
      <c r="R1476" s="8"/>
      <c r="S1476" s="8"/>
      <c r="T1476" s="8"/>
      <c r="U1476" s="8"/>
      <c r="V1476" s="8"/>
      <c r="W1476" s="8"/>
      <c r="X1476" s="8"/>
      <c r="Y1476" s="8"/>
      <c r="Z1476" s="8"/>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8"/>
      <c r="AX1476" s="8"/>
      <c r="AY1476" s="8"/>
      <c r="AZ1476" s="8"/>
      <c r="BA1476" s="8"/>
      <c r="BB1476" s="8"/>
      <c r="BC1476" s="8"/>
      <c r="BD1476" s="8"/>
      <c r="BE1476" s="8"/>
      <c r="BF1476" s="8"/>
      <c r="BG1476" s="8"/>
      <c r="BH1476" s="8"/>
      <c r="BI1476" s="8"/>
      <c r="BJ1476" s="8"/>
      <c r="BK1476" s="8"/>
      <c r="BL1476" s="8"/>
      <c r="BM1476" s="8"/>
      <c r="BN1476" s="8"/>
      <c r="BO1476" s="8"/>
      <c r="BP1476" s="1" t="str">
        <v>0- Port Costs</v>
      </c>
      <c r="BT1476" s="1" t="str">
        <v>0- Port Value</v>
      </c>
      <c r="BU1476" s="8"/>
    </row>
    <row r="1477" spans="8:73" hidden="1" outlineLevel="1" x14ac:dyDescent="0.3">
      <c r="H1477" s="1" t="str">
        <v>0 - BM Costs</v>
      </c>
      <c r="L1477" s="1" t="str">
        <v>0 - BM Port</v>
      </c>
      <c r="N1477" s="1" t="str">
        <v>0 - Port Assets</v>
      </c>
      <c r="O1477" s="8"/>
      <c r="P1477" s="8"/>
      <c r="Q1477" s="8"/>
      <c r="R1477" s="8"/>
      <c r="S1477" s="8"/>
      <c r="T1477" s="8"/>
      <c r="U1477" s="8"/>
      <c r="V1477" s="8"/>
      <c r="W1477" s="8"/>
      <c r="X1477" s="8"/>
      <c r="Y1477" s="8"/>
      <c r="Z1477" s="8"/>
      <c r="AA1477" s="8"/>
      <c r="AB1477" s="8"/>
      <c r="AC1477" s="8"/>
      <c r="AD1477" s="8"/>
      <c r="AE1477" s="8"/>
      <c r="AF1477" s="8"/>
      <c r="AG1477" s="8"/>
      <c r="AH1477" s="8"/>
      <c r="AI1477" s="8"/>
      <c r="AJ1477" s="8"/>
      <c r="AK1477" s="8"/>
      <c r="AL1477" s="8"/>
      <c r="AM1477" s="8"/>
      <c r="AN1477" s="8"/>
      <c r="AO1477" s="8"/>
      <c r="AP1477" s="8"/>
      <c r="AQ1477" s="8"/>
      <c r="AR1477" s="8"/>
      <c r="AS1477" s="8"/>
      <c r="AT1477" s="8"/>
      <c r="AU1477" s="8"/>
      <c r="AV1477" s="8"/>
      <c r="AW1477" s="8"/>
      <c r="AX1477" s="8"/>
      <c r="AY1477" s="8"/>
      <c r="AZ1477" s="8"/>
      <c r="BA1477" s="8"/>
      <c r="BB1477" s="8"/>
      <c r="BC1477" s="8"/>
      <c r="BD1477" s="8"/>
      <c r="BE1477" s="8"/>
      <c r="BF1477" s="8"/>
      <c r="BG1477" s="8"/>
      <c r="BH1477" s="8"/>
      <c r="BI1477" s="8"/>
      <c r="BJ1477" s="8"/>
      <c r="BK1477" s="8"/>
      <c r="BL1477" s="8"/>
      <c r="BM1477" s="8"/>
      <c r="BN1477" s="8"/>
      <c r="BO1477" s="8"/>
      <c r="BP1477" s="1" t="str">
        <v>0- Port Costs</v>
      </c>
      <c r="BT1477" s="1" t="str">
        <v>0- Port Value</v>
      </c>
      <c r="BU1477" s="8"/>
    </row>
    <row r="1478" spans="8:73" hidden="1" outlineLevel="1" x14ac:dyDescent="0.3">
      <c r="H1478" s="1" t="str">
        <v>0 - BM Costs</v>
      </c>
      <c r="L1478" s="1" t="str">
        <v>0 - BM Port</v>
      </c>
      <c r="N1478" s="1" t="str">
        <v>0 - Port Assets</v>
      </c>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8"/>
      <c r="AX1478" s="8"/>
      <c r="AY1478" s="8"/>
      <c r="AZ1478" s="8"/>
      <c r="BA1478" s="8"/>
      <c r="BB1478" s="8"/>
      <c r="BC1478" s="8"/>
      <c r="BD1478" s="8"/>
      <c r="BE1478" s="8"/>
      <c r="BF1478" s="8"/>
      <c r="BG1478" s="8"/>
      <c r="BH1478" s="8"/>
      <c r="BI1478" s="8"/>
      <c r="BJ1478" s="8"/>
      <c r="BK1478" s="8"/>
      <c r="BL1478" s="8"/>
      <c r="BM1478" s="8"/>
      <c r="BN1478" s="8"/>
      <c r="BO1478" s="8"/>
      <c r="BP1478" s="1" t="str">
        <v>0- Port Costs</v>
      </c>
      <c r="BT1478" s="1" t="str">
        <v>0- Port Value</v>
      </c>
      <c r="BU1478" s="8"/>
    </row>
    <row r="1479" spans="8:73" hidden="1" outlineLevel="1" x14ac:dyDescent="0.3">
      <c r="H1479" s="1" t="str">
        <v>0 - BM Costs</v>
      </c>
      <c r="L1479" s="1" t="str">
        <v>0 - BM Port</v>
      </c>
      <c r="N1479" s="1" t="str">
        <v>0 - Port Assets</v>
      </c>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8"/>
      <c r="AX1479" s="8"/>
      <c r="AY1479" s="8"/>
      <c r="AZ1479" s="8"/>
      <c r="BA1479" s="8"/>
      <c r="BB1479" s="8"/>
      <c r="BC1479" s="8"/>
      <c r="BD1479" s="8"/>
      <c r="BE1479" s="8"/>
      <c r="BF1479" s="8"/>
      <c r="BG1479" s="8"/>
      <c r="BH1479" s="8"/>
      <c r="BI1479" s="8"/>
      <c r="BJ1479" s="8"/>
      <c r="BK1479" s="8"/>
      <c r="BL1479" s="8"/>
      <c r="BM1479" s="8"/>
      <c r="BN1479" s="8"/>
      <c r="BO1479" s="8"/>
      <c r="BP1479" s="1" t="str">
        <v>0- Port Costs</v>
      </c>
      <c r="BT1479" s="1" t="str">
        <v>0- Port Value</v>
      </c>
      <c r="BU1479" s="8"/>
    </row>
    <row r="1480" spans="8:73" hidden="1" outlineLevel="1" x14ac:dyDescent="0.3">
      <c r="H1480" s="1" t="str">
        <v>0 - BM Costs</v>
      </c>
      <c r="L1480" s="1" t="str">
        <v>0 - BM Port</v>
      </c>
      <c r="N1480" s="1" t="str">
        <v>0 - Port Assets</v>
      </c>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8"/>
      <c r="AX1480" s="8"/>
      <c r="AY1480" s="8"/>
      <c r="AZ1480" s="8"/>
      <c r="BA1480" s="8"/>
      <c r="BB1480" s="8"/>
      <c r="BC1480" s="8"/>
      <c r="BD1480" s="8"/>
      <c r="BE1480" s="8"/>
      <c r="BF1480" s="8"/>
      <c r="BG1480" s="8"/>
      <c r="BH1480" s="8"/>
      <c r="BI1480" s="8"/>
      <c r="BJ1480" s="8"/>
      <c r="BK1480" s="8"/>
      <c r="BL1480" s="8"/>
      <c r="BM1480" s="8"/>
      <c r="BN1480" s="8"/>
      <c r="BO1480" s="8"/>
      <c r="BP1480" s="1" t="str">
        <v>0- Port Costs</v>
      </c>
      <c r="BT1480" s="1" t="str">
        <v>0- Port Value</v>
      </c>
      <c r="BU1480" s="8"/>
    </row>
    <row r="1481" spans="8:73" hidden="1" outlineLevel="1" x14ac:dyDescent="0.3">
      <c r="H1481" s="1" t="str">
        <v>0 - BM Costs</v>
      </c>
      <c r="L1481" s="1" t="str">
        <v>0 - BM Port</v>
      </c>
      <c r="N1481" s="1" t="str">
        <v>0 - Port Assets</v>
      </c>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8"/>
      <c r="AX1481" s="8"/>
      <c r="AY1481" s="8"/>
      <c r="AZ1481" s="8"/>
      <c r="BA1481" s="8"/>
      <c r="BB1481" s="8"/>
      <c r="BC1481" s="8"/>
      <c r="BD1481" s="8"/>
      <c r="BE1481" s="8"/>
      <c r="BF1481" s="8"/>
      <c r="BG1481" s="8"/>
      <c r="BH1481" s="8"/>
      <c r="BI1481" s="8"/>
      <c r="BJ1481" s="8"/>
      <c r="BK1481" s="8"/>
      <c r="BL1481" s="8"/>
      <c r="BM1481" s="8"/>
      <c r="BN1481" s="8"/>
      <c r="BO1481" s="8"/>
      <c r="BP1481" s="1" t="str">
        <v>0- Port Costs</v>
      </c>
      <c r="BT1481" s="1" t="str">
        <v>0- Port Value</v>
      </c>
      <c r="BU1481" s="8"/>
    </row>
    <row r="1482" spans="8:73" hidden="1" outlineLevel="1" x14ac:dyDescent="0.3">
      <c r="H1482" s="1" t="str">
        <v>0 - BM Costs</v>
      </c>
      <c r="L1482" s="1" t="str">
        <v>0 - BM Port</v>
      </c>
      <c r="N1482" s="1" t="str">
        <v>0 - Port Assets</v>
      </c>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8"/>
      <c r="AX1482" s="8"/>
      <c r="AY1482" s="8"/>
      <c r="AZ1482" s="8"/>
      <c r="BA1482" s="8"/>
      <c r="BB1482" s="8"/>
      <c r="BC1482" s="8"/>
      <c r="BD1482" s="8"/>
      <c r="BE1482" s="8"/>
      <c r="BF1482" s="8"/>
      <c r="BG1482" s="8"/>
      <c r="BH1482" s="8"/>
      <c r="BI1482" s="8"/>
      <c r="BJ1482" s="8"/>
      <c r="BK1482" s="8"/>
      <c r="BL1482" s="8"/>
      <c r="BM1482" s="8"/>
      <c r="BN1482" s="8"/>
      <c r="BO1482" s="8"/>
      <c r="BP1482" s="1" t="str">
        <v>0- Port Costs</v>
      </c>
      <c r="BT1482" s="1" t="str">
        <v>0- Port Value</v>
      </c>
      <c r="BU1482" s="8"/>
    </row>
    <row r="1483" spans="8:73" hidden="1" outlineLevel="1" x14ac:dyDescent="0.3">
      <c r="H1483" s="1" t="str">
        <v>0 - BM Costs</v>
      </c>
      <c r="L1483" s="1" t="str">
        <v>0 - BM Port</v>
      </c>
      <c r="N1483" s="1" t="str">
        <v>0 - Port Assets</v>
      </c>
      <c r="O1483" s="8"/>
      <c r="P1483" s="8"/>
      <c r="Q1483" s="8"/>
      <c r="R1483" s="8"/>
      <c r="S1483" s="8"/>
      <c r="T1483" s="8"/>
      <c r="U1483" s="8"/>
      <c r="V1483" s="8"/>
      <c r="W1483" s="8"/>
      <c r="X1483" s="8"/>
      <c r="Y1483" s="8"/>
      <c r="Z1483" s="8"/>
      <c r="AA1483" s="8"/>
      <c r="AB1483" s="8"/>
      <c r="AC1483" s="8"/>
      <c r="AD1483" s="8"/>
      <c r="AE1483" s="8"/>
      <c r="AF1483" s="8"/>
      <c r="AG1483" s="8"/>
      <c r="AH1483" s="8"/>
      <c r="AI1483" s="8"/>
      <c r="AJ1483" s="8"/>
      <c r="AK1483" s="8"/>
      <c r="AL1483" s="8"/>
      <c r="AM1483" s="8"/>
      <c r="AN1483" s="8"/>
      <c r="AO1483" s="8"/>
      <c r="AP1483" s="8"/>
      <c r="AQ1483" s="8"/>
      <c r="AR1483" s="8"/>
      <c r="AS1483" s="8"/>
      <c r="AT1483" s="8"/>
      <c r="AU1483" s="8"/>
      <c r="AV1483" s="8"/>
      <c r="AW1483" s="8"/>
      <c r="AX1483" s="8"/>
      <c r="AY1483" s="8"/>
      <c r="AZ1483" s="8"/>
      <c r="BA1483" s="8"/>
      <c r="BB1483" s="8"/>
      <c r="BC1483" s="8"/>
      <c r="BD1483" s="8"/>
      <c r="BE1483" s="8"/>
      <c r="BF1483" s="8"/>
      <c r="BG1483" s="8"/>
      <c r="BH1483" s="8"/>
      <c r="BI1483" s="8"/>
      <c r="BJ1483" s="8"/>
      <c r="BK1483" s="8"/>
      <c r="BL1483" s="8"/>
      <c r="BM1483" s="8"/>
      <c r="BN1483" s="8"/>
      <c r="BO1483" s="8"/>
      <c r="BP1483" s="1" t="str">
        <v>0- Port Costs</v>
      </c>
      <c r="BT1483" s="1" t="str">
        <v>0- Port Value</v>
      </c>
      <c r="BU1483" s="8"/>
    </row>
    <row r="1484" spans="8:73" hidden="1" outlineLevel="1" x14ac:dyDescent="0.3">
      <c r="H1484" s="1" t="str">
        <v>0 - BM Costs</v>
      </c>
      <c r="L1484" s="1" t="str">
        <v>0 - BM Port</v>
      </c>
      <c r="N1484" s="1" t="str">
        <v>0 - Port Assets</v>
      </c>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8"/>
      <c r="AX1484" s="8"/>
      <c r="AY1484" s="8"/>
      <c r="AZ1484" s="8"/>
      <c r="BA1484" s="8"/>
      <c r="BB1484" s="8"/>
      <c r="BC1484" s="8"/>
      <c r="BD1484" s="8"/>
      <c r="BE1484" s="8"/>
      <c r="BF1484" s="8"/>
      <c r="BG1484" s="8"/>
      <c r="BH1484" s="8"/>
      <c r="BI1484" s="8"/>
      <c r="BJ1484" s="8"/>
      <c r="BK1484" s="8"/>
      <c r="BL1484" s="8"/>
      <c r="BM1484" s="8"/>
      <c r="BN1484" s="8"/>
      <c r="BO1484" s="8"/>
      <c r="BP1484" s="1" t="str">
        <v>0- Port Costs</v>
      </c>
      <c r="BT1484" s="1" t="str">
        <v>0- Port Value</v>
      </c>
      <c r="BU1484" s="8"/>
    </row>
    <row r="1485" spans="8:73" hidden="1" outlineLevel="1" x14ac:dyDescent="0.3">
      <c r="H1485" s="1" t="str">
        <v>0 - BM Costs</v>
      </c>
      <c r="L1485" s="1" t="str">
        <v>0 - BM Port</v>
      </c>
      <c r="N1485" s="1" t="str">
        <v>0 - Port Assets</v>
      </c>
      <c r="O1485" s="8"/>
      <c r="P1485" s="8"/>
      <c r="Q1485" s="8"/>
      <c r="R1485" s="8"/>
      <c r="S1485" s="8"/>
      <c r="T1485" s="8"/>
      <c r="U1485" s="8"/>
      <c r="V1485" s="8"/>
      <c r="W1485" s="8"/>
      <c r="X1485" s="8"/>
      <c r="Y1485" s="8"/>
      <c r="Z1485" s="8"/>
      <c r="AA1485" s="8"/>
      <c r="AB1485" s="8"/>
      <c r="AC1485" s="8"/>
      <c r="AD1485" s="8"/>
      <c r="AE1485" s="8"/>
      <c r="AF1485" s="8"/>
      <c r="AG1485" s="8"/>
      <c r="AH1485" s="8"/>
      <c r="AI1485" s="8"/>
      <c r="AJ1485" s="8"/>
      <c r="AK1485" s="8"/>
      <c r="AL1485" s="8"/>
      <c r="AM1485" s="8"/>
      <c r="AN1485" s="8"/>
      <c r="AO1485" s="8"/>
      <c r="AP1485" s="8"/>
      <c r="AQ1485" s="8"/>
      <c r="AR1485" s="8"/>
      <c r="AS1485" s="8"/>
      <c r="AT1485" s="8"/>
      <c r="AU1485" s="8"/>
      <c r="AV1485" s="8"/>
      <c r="AW1485" s="8"/>
      <c r="AX1485" s="8"/>
      <c r="AY1485" s="8"/>
      <c r="AZ1485" s="8"/>
      <c r="BA1485" s="8"/>
      <c r="BB1485" s="8"/>
      <c r="BC1485" s="8"/>
      <c r="BD1485" s="8"/>
      <c r="BE1485" s="8"/>
      <c r="BF1485" s="8"/>
      <c r="BG1485" s="8"/>
      <c r="BH1485" s="8"/>
      <c r="BI1485" s="8"/>
      <c r="BJ1485" s="8"/>
      <c r="BK1485" s="8"/>
      <c r="BL1485" s="8"/>
      <c r="BM1485" s="8"/>
      <c r="BN1485" s="8"/>
      <c r="BO1485" s="8"/>
      <c r="BP1485" s="1" t="str">
        <v>0- Port Costs</v>
      </c>
      <c r="BT1485" s="1" t="str">
        <v>0- Port Value</v>
      </c>
      <c r="BU1485" s="8"/>
    </row>
    <row r="1486" spans="8:73" hidden="1" outlineLevel="1" x14ac:dyDescent="0.3">
      <c r="H1486" s="1" t="str">
        <v>0 - BM Costs</v>
      </c>
      <c r="L1486" s="1" t="str">
        <v>0 - BM Port</v>
      </c>
      <c r="N1486" s="1" t="str">
        <v>0 - Port Assets</v>
      </c>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8"/>
      <c r="AX1486" s="8"/>
      <c r="AY1486" s="8"/>
      <c r="AZ1486" s="8"/>
      <c r="BA1486" s="8"/>
      <c r="BB1486" s="8"/>
      <c r="BC1486" s="8"/>
      <c r="BD1486" s="8"/>
      <c r="BE1486" s="8"/>
      <c r="BF1486" s="8"/>
      <c r="BG1486" s="8"/>
      <c r="BH1486" s="8"/>
      <c r="BI1486" s="8"/>
      <c r="BJ1486" s="8"/>
      <c r="BK1486" s="8"/>
      <c r="BL1486" s="8"/>
      <c r="BM1486" s="8"/>
      <c r="BN1486" s="8"/>
      <c r="BO1486" s="8"/>
      <c r="BP1486" s="1" t="str">
        <v>0- Port Costs</v>
      </c>
      <c r="BT1486" s="1" t="str">
        <v>0- Port Value</v>
      </c>
      <c r="BU1486" s="8"/>
    </row>
    <row r="1487" spans="8:73" hidden="1" outlineLevel="1" x14ac:dyDescent="0.3">
      <c r="H1487" s="1" t="str">
        <v>0 - BM Costs</v>
      </c>
      <c r="L1487" s="1" t="str">
        <v>0 - BM Port</v>
      </c>
      <c r="N1487" s="1" t="str">
        <v>0 - Port Assets</v>
      </c>
      <c r="O1487" s="8"/>
      <c r="P1487" s="8"/>
      <c r="Q1487" s="8"/>
      <c r="R1487" s="8"/>
      <c r="S1487" s="8"/>
      <c r="T1487" s="8"/>
      <c r="U1487" s="8"/>
      <c r="V1487" s="8"/>
      <c r="W1487" s="8"/>
      <c r="X1487" s="8"/>
      <c r="Y1487" s="8"/>
      <c r="Z1487" s="8"/>
      <c r="AA1487" s="8"/>
      <c r="AB1487" s="8"/>
      <c r="AC1487" s="8"/>
      <c r="AD1487" s="8"/>
      <c r="AE1487" s="8"/>
      <c r="AF1487" s="8"/>
      <c r="AG1487" s="8"/>
      <c r="AH1487" s="8"/>
      <c r="AI1487" s="8"/>
      <c r="AJ1487" s="8"/>
      <c r="AK1487" s="8"/>
      <c r="AL1487" s="8"/>
      <c r="AM1487" s="8"/>
      <c r="AN1487" s="8"/>
      <c r="AO1487" s="8"/>
      <c r="AP1487" s="8"/>
      <c r="AQ1487" s="8"/>
      <c r="AR1487" s="8"/>
      <c r="AS1487" s="8"/>
      <c r="AT1487" s="8"/>
      <c r="AU1487" s="8"/>
      <c r="AV1487" s="8"/>
      <c r="AW1487" s="8"/>
      <c r="AX1487" s="8"/>
      <c r="AY1487" s="8"/>
      <c r="AZ1487" s="8"/>
      <c r="BA1487" s="8"/>
      <c r="BB1487" s="8"/>
      <c r="BC1487" s="8"/>
      <c r="BD1487" s="8"/>
      <c r="BE1487" s="8"/>
      <c r="BF1487" s="8"/>
      <c r="BG1487" s="8"/>
      <c r="BH1487" s="8"/>
      <c r="BI1487" s="8"/>
      <c r="BJ1487" s="8"/>
      <c r="BK1487" s="8"/>
      <c r="BL1487" s="8"/>
      <c r="BM1487" s="8"/>
      <c r="BN1487" s="8"/>
      <c r="BO1487" s="8"/>
      <c r="BP1487" s="1" t="str">
        <v>0- Port Costs</v>
      </c>
      <c r="BT1487" s="1" t="str">
        <v>0- Port Value</v>
      </c>
      <c r="BU1487" s="8"/>
    </row>
    <row r="1488" spans="8:73" hidden="1" outlineLevel="1" x14ac:dyDescent="0.3">
      <c r="H1488" s="1" t="str">
        <v>0 - BM Costs</v>
      </c>
      <c r="L1488" s="1" t="str">
        <v>0 - BM Port</v>
      </c>
      <c r="N1488" s="1" t="str">
        <v>0 - Port Assets</v>
      </c>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8"/>
      <c r="AX1488" s="8"/>
      <c r="AY1488" s="8"/>
      <c r="AZ1488" s="8"/>
      <c r="BA1488" s="8"/>
      <c r="BB1488" s="8"/>
      <c r="BC1488" s="8"/>
      <c r="BD1488" s="8"/>
      <c r="BE1488" s="8"/>
      <c r="BF1488" s="8"/>
      <c r="BG1488" s="8"/>
      <c r="BH1488" s="8"/>
      <c r="BI1488" s="8"/>
      <c r="BJ1488" s="8"/>
      <c r="BK1488" s="8"/>
      <c r="BL1488" s="8"/>
      <c r="BM1488" s="8"/>
      <c r="BN1488" s="8"/>
      <c r="BO1488" s="8"/>
      <c r="BP1488" s="1" t="str">
        <v>0- Port Costs</v>
      </c>
      <c r="BT1488" s="1" t="str">
        <v>0- Port Value</v>
      </c>
      <c r="BU1488" s="8"/>
    </row>
    <row r="1489" spans="8:73" hidden="1" outlineLevel="1" x14ac:dyDescent="0.3">
      <c r="H1489" s="1" t="str">
        <v>0 - BM Costs</v>
      </c>
      <c r="L1489" s="1" t="str">
        <v>0 - BM Port</v>
      </c>
      <c r="N1489" s="1" t="str">
        <v>0 - Port Assets</v>
      </c>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8"/>
      <c r="AX1489" s="8"/>
      <c r="AY1489" s="8"/>
      <c r="AZ1489" s="8"/>
      <c r="BA1489" s="8"/>
      <c r="BB1489" s="8"/>
      <c r="BC1489" s="8"/>
      <c r="BD1489" s="8"/>
      <c r="BE1489" s="8"/>
      <c r="BF1489" s="8"/>
      <c r="BG1489" s="8"/>
      <c r="BH1489" s="8"/>
      <c r="BI1489" s="8"/>
      <c r="BJ1489" s="8"/>
      <c r="BK1489" s="8"/>
      <c r="BL1489" s="8"/>
      <c r="BM1489" s="8"/>
      <c r="BN1489" s="8"/>
      <c r="BO1489" s="8"/>
      <c r="BP1489" s="1" t="str">
        <v>0- Port Costs</v>
      </c>
      <c r="BT1489" s="1" t="str">
        <v>0- Port Value</v>
      </c>
      <c r="BU1489" s="8"/>
    </row>
    <row r="1490" spans="8:73" hidden="1" outlineLevel="1" x14ac:dyDescent="0.3">
      <c r="H1490" s="1" t="str">
        <v>0 - BM Costs</v>
      </c>
      <c r="L1490" s="1" t="str">
        <v>0 - BM Port</v>
      </c>
      <c r="N1490" s="1" t="str">
        <v>0 - Port Assets</v>
      </c>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c r="BD1490" s="8"/>
      <c r="BE1490" s="8"/>
      <c r="BF1490" s="8"/>
      <c r="BG1490" s="8"/>
      <c r="BH1490" s="8"/>
      <c r="BI1490" s="8"/>
      <c r="BJ1490" s="8"/>
      <c r="BK1490" s="8"/>
      <c r="BL1490" s="8"/>
      <c r="BM1490" s="8"/>
      <c r="BN1490" s="8"/>
      <c r="BO1490" s="8"/>
      <c r="BP1490" s="1" t="str">
        <v>0- Port Costs</v>
      </c>
      <c r="BT1490" s="1" t="str">
        <v>0- Port Value</v>
      </c>
      <c r="BU1490" s="8"/>
    </row>
    <row r="1491" spans="8:73" hidden="1" outlineLevel="1" x14ac:dyDescent="0.3">
      <c r="H1491" s="1" t="str">
        <v>0 - BM Costs</v>
      </c>
      <c r="L1491" s="1" t="str">
        <v>0 - BM Port</v>
      </c>
      <c r="N1491" s="1" t="str">
        <v>0 - Port Assets</v>
      </c>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8"/>
      <c r="AX1491" s="8"/>
      <c r="AY1491" s="8"/>
      <c r="AZ1491" s="8"/>
      <c r="BA1491" s="8"/>
      <c r="BB1491" s="8"/>
      <c r="BC1491" s="8"/>
      <c r="BD1491" s="8"/>
      <c r="BE1491" s="8"/>
      <c r="BF1491" s="8"/>
      <c r="BG1491" s="8"/>
      <c r="BH1491" s="8"/>
      <c r="BI1491" s="8"/>
      <c r="BJ1491" s="8"/>
      <c r="BK1491" s="8"/>
      <c r="BL1491" s="8"/>
      <c r="BM1491" s="8"/>
      <c r="BN1491" s="8"/>
      <c r="BO1491" s="8"/>
      <c r="BP1491" s="1" t="str">
        <v>0- Port Costs</v>
      </c>
      <c r="BT1491" s="1" t="str">
        <v>0- Port Value</v>
      </c>
      <c r="BU1491" s="8"/>
    </row>
    <row r="1492" spans="8:73" hidden="1" outlineLevel="1" x14ac:dyDescent="0.3">
      <c r="H1492" s="1" t="str">
        <v>0 - BM Costs</v>
      </c>
      <c r="L1492" s="1" t="str">
        <v>0 - BM Port</v>
      </c>
      <c r="N1492" s="1" t="str">
        <v>0 - Port Assets</v>
      </c>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8"/>
      <c r="AX1492" s="8"/>
      <c r="AY1492" s="8"/>
      <c r="AZ1492" s="8"/>
      <c r="BA1492" s="8"/>
      <c r="BB1492" s="8"/>
      <c r="BC1492" s="8"/>
      <c r="BD1492" s="8"/>
      <c r="BE1492" s="8"/>
      <c r="BF1492" s="8"/>
      <c r="BG1492" s="8"/>
      <c r="BH1492" s="8"/>
      <c r="BI1492" s="8"/>
      <c r="BJ1492" s="8"/>
      <c r="BK1492" s="8"/>
      <c r="BL1492" s="8"/>
      <c r="BM1492" s="8"/>
      <c r="BN1492" s="8"/>
      <c r="BO1492" s="8"/>
      <c r="BP1492" s="1" t="str">
        <v>0- Port Costs</v>
      </c>
      <c r="BT1492" s="1" t="str">
        <v>0- Port Value</v>
      </c>
      <c r="BU1492" s="8"/>
    </row>
    <row r="1493" spans="8:73" hidden="1" outlineLevel="1" x14ac:dyDescent="0.3">
      <c r="H1493" s="1" t="str">
        <v>0 - BM Costs</v>
      </c>
      <c r="L1493" s="1" t="str">
        <v>0 - BM Port</v>
      </c>
      <c r="N1493" s="1" t="str">
        <v>0 - Port Assets</v>
      </c>
      <c r="O1493" s="8"/>
      <c r="P1493" s="8"/>
      <c r="Q1493" s="8"/>
      <c r="R1493" s="8"/>
      <c r="S1493" s="8"/>
      <c r="T1493" s="8"/>
      <c r="U1493" s="8"/>
      <c r="V1493" s="8"/>
      <c r="W1493" s="8"/>
      <c r="X1493" s="8"/>
      <c r="Y1493" s="8"/>
      <c r="Z1493" s="8"/>
      <c r="AA1493" s="8"/>
      <c r="AB1493" s="8"/>
      <c r="AC1493" s="8"/>
      <c r="AD1493" s="8"/>
      <c r="AE1493" s="8"/>
      <c r="AF1493" s="8"/>
      <c r="AG1493" s="8"/>
      <c r="AH1493" s="8"/>
      <c r="AI1493" s="8"/>
      <c r="AJ1493" s="8"/>
      <c r="AK1493" s="8"/>
      <c r="AL1493" s="8"/>
      <c r="AM1493" s="8"/>
      <c r="AN1493" s="8"/>
      <c r="AO1493" s="8"/>
      <c r="AP1493" s="8"/>
      <c r="AQ1493" s="8"/>
      <c r="AR1493" s="8"/>
      <c r="AS1493" s="8"/>
      <c r="AT1493" s="8"/>
      <c r="AU1493" s="8"/>
      <c r="AV1493" s="8"/>
      <c r="AW1493" s="8"/>
      <c r="AX1493" s="8"/>
      <c r="AY1493" s="8"/>
      <c r="AZ1493" s="8"/>
      <c r="BA1493" s="8"/>
      <c r="BB1493" s="8"/>
      <c r="BC1493" s="8"/>
      <c r="BD1493" s="8"/>
      <c r="BE1493" s="8"/>
      <c r="BF1493" s="8"/>
      <c r="BG1493" s="8"/>
      <c r="BH1493" s="8"/>
      <c r="BI1493" s="8"/>
      <c r="BJ1493" s="8"/>
      <c r="BK1493" s="8"/>
      <c r="BL1493" s="8"/>
      <c r="BM1493" s="8"/>
      <c r="BN1493" s="8"/>
      <c r="BO1493" s="8"/>
      <c r="BP1493" s="1" t="str">
        <v>0- Port Costs</v>
      </c>
      <c r="BT1493" s="1" t="str">
        <v>0- Port Value</v>
      </c>
      <c r="BU1493" s="8"/>
    </row>
    <row r="1494" spans="8:73" hidden="1" outlineLevel="1" x14ac:dyDescent="0.3">
      <c r="H1494" s="1" t="str">
        <v>0 - BM Costs</v>
      </c>
      <c r="L1494" s="1" t="str">
        <v>0 - BM Port</v>
      </c>
      <c r="N1494" s="1" t="str">
        <v>0 - Port Assets</v>
      </c>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8"/>
      <c r="AX1494" s="8"/>
      <c r="AY1494" s="8"/>
      <c r="AZ1494" s="8"/>
      <c r="BA1494" s="8"/>
      <c r="BB1494" s="8"/>
      <c r="BC1494" s="8"/>
      <c r="BD1494" s="8"/>
      <c r="BE1494" s="8"/>
      <c r="BF1494" s="8"/>
      <c r="BG1494" s="8"/>
      <c r="BH1494" s="8"/>
      <c r="BI1494" s="8"/>
      <c r="BJ1494" s="8"/>
      <c r="BK1494" s="8"/>
      <c r="BL1494" s="8"/>
      <c r="BM1494" s="8"/>
      <c r="BN1494" s="8"/>
      <c r="BO1494" s="8"/>
      <c r="BP1494" s="1" t="str">
        <v>0- Port Costs</v>
      </c>
      <c r="BT1494" s="1" t="str">
        <v>0- Port Value</v>
      </c>
      <c r="BU1494" s="8"/>
    </row>
    <row r="1495" spans="8:73" hidden="1" outlineLevel="1" x14ac:dyDescent="0.3">
      <c r="H1495" s="1" t="str">
        <v>0 - BM Costs</v>
      </c>
      <c r="L1495" s="1" t="str">
        <v>0 - BM Port</v>
      </c>
      <c r="N1495" s="1" t="str">
        <v>0 - Port Assets</v>
      </c>
      <c r="O1495" s="8"/>
      <c r="P1495" s="8"/>
      <c r="Q1495" s="8"/>
      <c r="R1495" s="8"/>
      <c r="S1495" s="8"/>
      <c r="T1495" s="8"/>
      <c r="U1495" s="8"/>
      <c r="V1495" s="8"/>
      <c r="W1495" s="8"/>
      <c r="X1495" s="8"/>
      <c r="Y1495" s="8"/>
      <c r="Z1495" s="8"/>
      <c r="AA1495" s="8"/>
      <c r="AB1495" s="8"/>
      <c r="AC1495" s="8"/>
      <c r="AD1495" s="8"/>
      <c r="AE1495" s="8"/>
      <c r="AF1495" s="8"/>
      <c r="AG1495" s="8"/>
      <c r="AH1495" s="8"/>
      <c r="AI1495" s="8"/>
      <c r="AJ1495" s="8"/>
      <c r="AK1495" s="8"/>
      <c r="AL1495" s="8"/>
      <c r="AM1495" s="8"/>
      <c r="AN1495" s="8"/>
      <c r="AO1495" s="8"/>
      <c r="AP1495" s="8"/>
      <c r="AQ1495" s="8"/>
      <c r="AR1495" s="8"/>
      <c r="AS1495" s="8"/>
      <c r="AT1495" s="8"/>
      <c r="AU1495" s="8"/>
      <c r="AV1495" s="8"/>
      <c r="AW1495" s="8"/>
      <c r="AX1495" s="8"/>
      <c r="AY1495" s="8"/>
      <c r="AZ1495" s="8"/>
      <c r="BA1495" s="8"/>
      <c r="BB1495" s="8"/>
      <c r="BC1495" s="8"/>
      <c r="BD1495" s="8"/>
      <c r="BE1495" s="8"/>
      <c r="BF1495" s="8"/>
      <c r="BG1495" s="8"/>
      <c r="BH1495" s="8"/>
      <c r="BI1495" s="8"/>
      <c r="BJ1495" s="8"/>
      <c r="BK1495" s="8"/>
      <c r="BL1495" s="8"/>
      <c r="BM1495" s="8"/>
      <c r="BN1495" s="8"/>
      <c r="BO1495" s="8"/>
      <c r="BP1495" s="1" t="str">
        <v>0- Port Costs</v>
      </c>
      <c r="BT1495" s="1" t="str">
        <v>0- Port Value</v>
      </c>
      <c r="BU1495" s="8"/>
    </row>
    <row r="1496" spans="8:73" hidden="1" outlineLevel="1" x14ac:dyDescent="0.3">
      <c r="H1496" s="1" t="str">
        <v>0 - BM Costs</v>
      </c>
      <c r="L1496" s="1" t="str">
        <v>0 - BM Port</v>
      </c>
      <c r="N1496" s="1" t="str">
        <v>0 - Port Assets</v>
      </c>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8"/>
      <c r="AL1496" s="8"/>
      <c r="AM1496" s="8"/>
      <c r="AN1496" s="8"/>
      <c r="AO1496" s="8"/>
      <c r="AP1496" s="8"/>
      <c r="AQ1496" s="8"/>
      <c r="AR1496" s="8"/>
      <c r="AS1496" s="8"/>
      <c r="AT1496" s="8"/>
      <c r="AU1496" s="8"/>
      <c r="AV1496" s="8"/>
      <c r="AW1496" s="8"/>
      <c r="AX1496" s="8"/>
      <c r="AY1496" s="8"/>
      <c r="AZ1496" s="8"/>
      <c r="BA1496" s="8"/>
      <c r="BB1496" s="8"/>
      <c r="BC1496" s="8"/>
      <c r="BD1496" s="8"/>
      <c r="BE1496" s="8"/>
      <c r="BF1496" s="8"/>
      <c r="BG1496" s="8"/>
      <c r="BH1496" s="8"/>
      <c r="BI1496" s="8"/>
      <c r="BJ1496" s="8"/>
      <c r="BK1496" s="8"/>
      <c r="BL1496" s="8"/>
      <c r="BM1496" s="8"/>
      <c r="BN1496" s="8"/>
      <c r="BO1496" s="8"/>
      <c r="BP1496" s="1" t="str">
        <v>0- Port Costs</v>
      </c>
      <c r="BT1496" s="1" t="str">
        <v>0- Port Value</v>
      </c>
      <c r="BU1496" s="8"/>
    </row>
    <row r="1497" spans="8:73" hidden="1" outlineLevel="1" x14ac:dyDescent="0.3">
      <c r="H1497" s="1" t="str">
        <v>0 - BM Costs</v>
      </c>
      <c r="L1497" s="1" t="str">
        <v>0 - BM Port</v>
      </c>
      <c r="N1497" s="1" t="str">
        <v>0 - Port Assets</v>
      </c>
      <c r="O1497" s="8"/>
      <c r="P1497" s="8"/>
      <c r="Q1497" s="8"/>
      <c r="R1497" s="8"/>
      <c r="S1497" s="8"/>
      <c r="T1497" s="8"/>
      <c r="U1497" s="8"/>
      <c r="V1497" s="8"/>
      <c r="W1497" s="8"/>
      <c r="X1497" s="8"/>
      <c r="Y1497" s="8"/>
      <c r="Z1497" s="8"/>
      <c r="AA1497" s="8"/>
      <c r="AB1497" s="8"/>
      <c r="AC1497" s="8"/>
      <c r="AD1497" s="8"/>
      <c r="AE1497" s="8"/>
      <c r="AF1497" s="8"/>
      <c r="AG1497" s="8"/>
      <c r="AH1497" s="8"/>
      <c r="AI1497" s="8"/>
      <c r="AJ1497" s="8"/>
      <c r="AK1497" s="8"/>
      <c r="AL1497" s="8"/>
      <c r="AM1497" s="8"/>
      <c r="AN1497" s="8"/>
      <c r="AO1497" s="8"/>
      <c r="AP1497" s="8"/>
      <c r="AQ1497" s="8"/>
      <c r="AR1497" s="8"/>
      <c r="AS1497" s="8"/>
      <c r="AT1497" s="8"/>
      <c r="AU1497" s="8"/>
      <c r="AV1497" s="8"/>
      <c r="AW1497" s="8"/>
      <c r="AX1497" s="8"/>
      <c r="AY1497" s="8"/>
      <c r="AZ1497" s="8"/>
      <c r="BA1497" s="8"/>
      <c r="BB1497" s="8"/>
      <c r="BC1497" s="8"/>
      <c r="BD1497" s="8"/>
      <c r="BE1497" s="8"/>
      <c r="BF1497" s="8"/>
      <c r="BG1497" s="8"/>
      <c r="BH1497" s="8"/>
      <c r="BI1497" s="8"/>
      <c r="BJ1497" s="8"/>
      <c r="BK1497" s="8"/>
      <c r="BL1497" s="8"/>
      <c r="BM1497" s="8"/>
      <c r="BN1497" s="8"/>
      <c r="BO1497" s="8"/>
      <c r="BP1497" s="1" t="str">
        <v>0- Port Costs</v>
      </c>
      <c r="BT1497" s="1" t="str">
        <v>0- Port Value</v>
      </c>
      <c r="BU1497" s="8"/>
    </row>
    <row r="1498" spans="8:73" hidden="1" outlineLevel="1" x14ac:dyDescent="0.3">
      <c r="H1498" s="1" t="str">
        <v>0 - BM Costs</v>
      </c>
      <c r="L1498" s="1" t="str">
        <v>0 - BM Port</v>
      </c>
      <c r="N1498" s="1" t="str">
        <v>0 - Port Assets</v>
      </c>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c r="BA1498" s="8"/>
      <c r="BB1498" s="8"/>
      <c r="BC1498" s="8"/>
      <c r="BD1498" s="8"/>
      <c r="BE1498" s="8"/>
      <c r="BF1498" s="8"/>
      <c r="BG1498" s="8"/>
      <c r="BH1498" s="8"/>
      <c r="BI1498" s="8"/>
      <c r="BJ1498" s="8"/>
      <c r="BK1498" s="8"/>
      <c r="BL1498" s="8"/>
      <c r="BM1498" s="8"/>
      <c r="BN1498" s="8"/>
      <c r="BO1498" s="8"/>
      <c r="BP1498" s="1" t="str">
        <v>0- Port Costs</v>
      </c>
      <c r="BT1498" s="1" t="str">
        <v>0- Port Value</v>
      </c>
      <c r="BU1498" s="8"/>
    </row>
    <row r="1499" spans="8:73" hidden="1" outlineLevel="1" x14ac:dyDescent="0.3">
      <c r="H1499" s="1" t="str">
        <v>0 - BM Costs</v>
      </c>
      <c r="L1499" s="1" t="str">
        <v>0 - BM Port</v>
      </c>
      <c r="N1499" s="1" t="str">
        <v>0 - Port Assets</v>
      </c>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1" t="str">
        <v>0- Port Costs</v>
      </c>
      <c r="BT1499" s="1" t="str">
        <v>0- Port Value</v>
      </c>
      <c r="BU1499" s="8"/>
    </row>
    <row r="1500" spans="8:73" hidden="1" outlineLevel="1" x14ac:dyDescent="0.3">
      <c r="H1500" s="1" t="str">
        <v>0 - BM Costs</v>
      </c>
      <c r="L1500" s="1" t="str">
        <v>0 - BM Port</v>
      </c>
      <c r="N1500" s="1" t="str">
        <v>0 - Port Assets</v>
      </c>
      <c r="O1500" s="8"/>
      <c r="P1500" s="8"/>
      <c r="Q1500" s="8"/>
      <c r="R1500" s="8"/>
      <c r="S1500" s="8"/>
      <c r="T1500" s="8"/>
      <c r="U1500" s="8"/>
      <c r="V1500" s="8"/>
      <c r="W1500" s="8"/>
      <c r="X1500" s="8"/>
      <c r="Y1500" s="8"/>
      <c r="Z1500" s="8"/>
      <c r="AA1500" s="8"/>
      <c r="AB1500" s="8"/>
      <c r="AC1500" s="8"/>
      <c r="AD1500" s="8"/>
      <c r="AE1500" s="8"/>
      <c r="AF1500" s="8"/>
      <c r="AG1500" s="8"/>
      <c r="AH1500" s="8"/>
      <c r="AI1500" s="8"/>
      <c r="AJ1500" s="8"/>
      <c r="AK1500" s="8"/>
      <c r="AL1500" s="8"/>
      <c r="AM1500" s="8"/>
      <c r="AN1500" s="8"/>
      <c r="AO1500" s="8"/>
      <c r="AP1500" s="8"/>
      <c r="AQ1500" s="8"/>
      <c r="AR1500" s="8"/>
      <c r="AS1500" s="8"/>
      <c r="AT1500" s="8"/>
      <c r="AU1500" s="8"/>
      <c r="AV1500" s="8"/>
      <c r="AW1500" s="8"/>
      <c r="AX1500" s="8"/>
      <c r="AY1500" s="8"/>
      <c r="AZ1500" s="8"/>
      <c r="BA1500" s="8"/>
      <c r="BB1500" s="8"/>
      <c r="BC1500" s="8"/>
      <c r="BD1500" s="8"/>
      <c r="BE1500" s="8"/>
      <c r="BF1500" s="8"/>
      <c r="BG1500" s="8"/>
      <c r="BH1500" s="8"/>
      <c r="BI1500" s="8"/>
      <c r="BJ1500" s="8"/>
      <c r="BK1500" s="8"/>
      <c r="BL1500" s="8"/>
      <c r="BM1500" s="8"/>
      <c r="BN1500" s="8"/>
      <c r="BO1500" s="8"/>
      <c r="BP1500" s="1" t="str">
        <v>0- Port Costs</v>
      </c>
      <c r="BT1500" s="1" t="str">
        <v>0- Port Value</v>
      </c>
      <c r="BU1500" s="8"/>
    </row>
    <row r="1501" spans="8:73" hidden="1" outlineLevel="1" x14ac:dyDescent="0.3">
      <c r="H1501" s="1" t="str">
        <v>0 - BM Costs</v>
      </c>
      <c r="L1501" s="1" t="str">
        <v>0 - BM Port</v>
      </c>
      <c r="N1501" s="1" t="str">
        <v>0 - Port Assets</v>
      </c>
      <c r="O1501" s="8"/>
      <c r="P1501" s="8"/>
      <c r="Q1501" s="8"/>
      <c r="R1501" s="8"/>
      <c r="S1501" s="8"/>
      <c r="T1501" s="8"/>
      <c r="U1501" s="8"/>
      <c r="V1501" s="8"/>
      <c r="W1501" s="8"/>
      <c r="X1501" s="8"/>
      <c r="Y1501" s="8"/>
      <c r="Z1501" s="8"/>
      <c r="AA1501" s="8"/>
      <c r="AB1501" s="8"/>
      <c r="AC1501" s="8"/>
      <c r="AD1501" s="8"/>
      <c r="AE1501" s="8"/>
      <c r="AF1501" s="8"/>
      <c r="AG1501" s="8"/>
      <c r="AH1501" s="8"/>
      <c r="AI1501" s="8"/>
      <c r="AJ1501" s="8"/>
      <c r="AK1501" s="8"/>
      <c r="AL1501" s="8"/>
      <c r="AM1501" s="8"/>
      <c r="AN1501" s="8"/>
      <c r="AO1501" s="8"/>
      <c r="AP1501" s="8"/>
      <c r="AQ1501" s="8"/>
      <c r="AR1501" s="8"/>
      <c r="AS1501" s="8"/>
      <c r="AT1501" s="8"/>
      <c r="AU1501" s="8"/>
      <c r="AV1501" s="8"/>
      <c r="AW1501" s="8"/>
      <c r="AX1501" s="8"/>
      <c r="AY1501" s="8"/>
      <c r="AZ1501" s="8"/>
      <c r="BA1501" s="8"/>
      <c r="BB1501" s="8"/>
      <c r="BC1501" s="8"/>
      <c r="BD1501" s="8"/>
      <c r="BE1501" s="8"/>
      <c r="BF1501" s="8"/>
      <c r="BG1501" s="8"/>
      <c r="BH1501" s="8"/>
      <c r="BI1501" s="8"/>
      <c r="BJ1501" s="8"/>
      <c r="BK1501" s="8"/>
      <c r="BL1501" s="8"/>
      <c r="BM1501" s="8"/>
      <c r="BN1501" s="8"/>
      <c r="BO1501" s="8"/>
      <c r="BP1501" s="1" t="str">
        <v>0- Port Costs</v>
      </c>
      <c r="BT1501" s="1" t="str">
        <v>0- Port Value</v>
      </c>
      <c r="BU1501" s="8"/>
    </row>
    <row r="1502" spans="8:73" hidden="1" outlineLevel="1" x14ac:dyDescent="0.3">
      <c r="H1502" s="1" t="str">
        <v>0 - BM Costs</v>
      </c>
      <c r="L1502" s="1" t="str">
        <v>0 - BM Port</v>
      </c>
      <c r="N1502" s="1" t="str">
        <v>0 - Port Assets</v>
      </c>
      <c r="O1502" s="8"/>
      <c r="P1502" s="8"/>
      <c r="Q1502" s="8"/>
      <c r="R1502" s="8"/>
      <c r="S1502" s="8"/>
      <c r="T1502" s="8"/>
      <c r="U1502" s="8"/>
      <c r="V1502" s="8"/>
      <c r="W1502" s="8"/>
      <c r="X1502" s="8"/>
      <c r="Y1502" s="8"/>
      <c r="Z1502" s="8"/>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8"/>
      <c r="AX1502" s="8"/>
      <c r="AY1502" s="8"/>
      <c r="AZ1502" s="8"/>
      <c r="BA1502" s="8"/>
      <c r="BB1502" s="8"/>
      <c r="BC1502" s="8"/>
      <c r="BD1502" s="8"/>
      <c r="BE1502" s="8"/>
      <c r="BF1502" s="8"/>
      <c r="BG1502" s="8"/>
      <c r="BH1502" s="8"/>
      <c r="BI1502" s="8"/>
      <c r="BJ1502" s="8"/>
      <c r="BK1502" s="8"/>
      <c r="BL1502" s="8"/>
      <c r="BM1502" s="8"/>
      <c r="BN1502" s="8"/>
      <c r="BO1502" s="8"/>
      <c r="BP1502" s="1" t="str">
        <v>0- Port Costs</v>
      </c>
      <c r="BT1502" s="1" t="str">
        <v>0- Port Value</v>
      </c>
      <c r="BU1502" s="8"/>
    </row>
    <row r="1503" spans="8:73" hidden="1" outlineLevel="1" x14ac:dyDescent="0.3">
      <c r="H1503" s="1" t="str">
        <v>0 - BM Costs</v>
      </c>
      <c r="L1503" s="1" t="str">
        <v>0 - BM Port</v>
      </c>
      <c r="N1503" s="1" t="str">
        <v>0 - Port Assets</v>
      </c>
      <c r="O1503" s="8"/>
      <c r="P1503" s="8"/>
      <c r="Q1503" s="8"/>
      <c r="R1503" s="8"/>
      <c r="S1503" s="8"/>
      <c r="T1503" s="8"/>
      <c r="U1503" s="8"/>
      <c r="V1503" s="8"/>
      <c r="W1503" s="8"/>
      <c r="X1503" s="8"/>
      <c r="Y1503" s="8"/>
      <c r="Z1503" s="8"/>
      <c r="AA1503" s="8"/>
      <c r="AB1503" s="8"/>
      <c r="AC1503" s="8"/>
      <c r="AD1503" s="8"/>
      <c r="AE1503" s="8"/>
      <c r="AF1503" s="8"/>
      <c r="AG1503" s="8"/>
      <c r="AH1503" s="8"/>
      <c r="AI1503" s="8"/>
      <c r="AJ1503" s="8"/>
      <c r="AK1503" s="8"/>
      <c r="AL1503" s="8"/>
      <c r="AM1503" s="8"/>
      <c r="AN1503" s="8"/>
      <c r="AO1503" s="8"/>
      <c r="AP1503" s="8"/>
      <c r="AQ1503" s="8"/>
      <c r="AR1503" s="8"/>
      <c r="AS1503" s="8"/>
      <c r="AT1503" s="8"/>
      <c r="AU1503" s="8"/>
      <c r="AV1503" s="8"/>
      <c r="AW1503" s="8"/>
      <c r="AX1503" s="8"/>
      <c r="AY1503" s="8"/>
      <c r="AZ1503" s="8"/>
      <c r="BA1503" s="8"/>
      <c r="BB1503" s="8"/>
      <c r="BC1503" s="8"/>
      <c r="BD1503" s="8"/>
      <c r="BE1503" s="8"/>
      <c r="BF1503" s="8"/>
      <c r="BG1503" s="8"/>
      <c r="BH1503" s="8"/>
      <c r="BI1503" s="8"/>
      <c r="BJ1503" s="8"/>
      <c r="BK1503" s="8"/>
      <c r="BL1503" s="8"/>
      <c r="BM1503" s="8"/>
      <c r="BN1503" s="8"/>
      <c r="BO1503" s="8"/>
      <c r="BP1503" s="1" t="str">
        <v>0- Port Costs</v>
      </c>
      <c r="BT1503" s="1" t="str">
        <v>0- Port Value</v>
      </c>
      <c r="BU1503" s="8"/>
    </row>
    <row r="1504" spans="8:73" hidden="1" outlineLevel="1" x14ac:dyDescent="0.3">
      <c r="H1504" s="1" t="str">
        <v>0 - BM Costs</v>
      </c>
      <c r="L1504" s="1" t="str">
        <v>0 - BM Port</v>
      </c>
      <c r="N1504" s="1" t="str">
        <v>0 - Port Assets</v>
      </c>
      <c r="O1504" s="8"/>
      <c r="P1504" s="8"/>
      <c r="Q1504" s="8"/>
      <c r="R1504" s="8"/>
      <c r="S1504" s="8"/>
      <c r="T1504" s="8"/>
      <c r="U1504" s="8"/>
      <c r="V1504" s="8"/>
      <c r="W1504" s="8"/>
      <c r="X1504" s="8"/>
      <c r="Y1504" s="8"/>
      <c r="Z1504" s="8"/>
      <c r="AA1504" s="8"/>
      <c r="AB1504" s="8"/>
      <c r="AC1504" s="8"/>
      <c r="AD1504" s="8"/>
      <c r="AE1504" s="8"/>
      <c r="AF1504" s="8"/>
      <c r="AG1504" s="8"/>
      <c r="AH1504" s="8"/>
      <c r="AI1504" s="8"/>
      <c r="AJ1504" s="8"/>
      <c r="AK1504" s="8"/>
      <c r="AL1504" s="8"/>
      <c r="AM1504" s="8"/>
      <c r="AN1504" s="8"/>
      <c r="AO1504" s="8"/>
      <c r="AP1504" s="8"/>
      <c r="AQ1504" s="8"/>
      <c r="AR1504" s="8"/>
      <c r="AS1504" s="8"/>
      <c r="AT1504" s="8"/>
      <c r="AU1504" s="8"/>
      <c r="AV1504" s="8"/>
      <c r="AW1504" s="8"/>
      <c r="AX1504" s="8"/>
      <c r="AY1504" s="8"/>
      <c r="AZ1504" s="8"/>
      <c r="BA1504" s="8"/>
      <c r="BB1504" s="8"/>
      <c r="BC1504" s="8"/>
      <c r="BD1504" s="8"/>
      <c r="BE1504" s="8"/>
      <c r="BF1504" s="8"/>
      <c r="BG1504" s="8"/>
      <c r="BH1504" s="8"/>
      <c r="BI1504" s="8"/>
      <c r="BJ1504" s="8"/>
      <c r="BK1504" s="8"/>
      <c r="BL1504" s="8"/>
      <c r="BM1504" s="8"/>
      <c r="BN1504" s="8"/>
      <c r="BO1504" s="8"/>
      <c r="BP1504" s="1" t="str">
        <v>0- Port Costs</v>
      </c>
      <c r="BT1504" s="1" t="str">
        <v>0- Port Value</v>
      </c>
      <c r="BU1504" s="8"/>
    </row>
    <row r="1505" spans="8:73" hidden="1" outlineLevel="1" x14ac:dyDescent="0.3">
      <c r="H1505" s="1" t="str">
        <v>0 - BM Costs</v>
      </c>
      <c r="L1505" s="1" t="str">
        <v>0 - BM Port</v>
      </c>
      <c r="N1505" s="1" t="str">
        <v>0 - Port Assets</v>
      </c>
      <c r="O1505" s="8"/>
      <c r="P1505" s="8"/>
      <c r="Q1505" s="8"/>
      <c r="R1505" s="8"/>
      <c r="S1505" s="8"/>
      <c r="T1505" s="8"/>
      <c r="U1505" s="8"/>
      <c r="V1505" s="8"/>
      <c r="W1505" s="8"/>
      <c r="X1505" s="8"/>
      <c r="Y1505" s="8"/>
      <c r="Z1505" s="8"/>
      <c r="AA1505" s="8"/>
      <c r="AB1505" s="8"/>
      <c r="AC1505" s="8"/>
      <c r="AD1505" s="8"/>
      <c r="AE1505" s="8"/>
      <c r="AF1505" s="8"/>
      <c r="AG1505" s="8"/>
      <c r="AH1505" s="8"/>
      <c r="AI1505" s="8"/>
      <c r="AJ1505" s="8"/>
      <c r="AK1505" s="8"/>
      <c r="AL1505" s="8"/>
      <c r="AM1505" s="8"/>
      <c r="AN1505" s="8"/>
      <c r="AO1505" s="8"/>
      <c r="AP1505" s="8"/>
      <c r="AQ1505" s="8"/>
      <c r="AR1505" s="8"/>
      <c r="AS1505" s="8"/>
      <c r="AT1505" s="8"/>
      <c r="AU1505" s="8"/>
      <c r="AV1505" s="8"/>
      <c r="AW1505" s="8"/>
      <c r="AX1505" s="8"/>
      <c r="AY1505" s="8"/>
      <c r="AZ1505" s="8"/>
      <c r="BA1505" s="8"/>
      <c r="BB1505" s="8"/>
      <c r="BC1505" s="8"/>
      <c r="BD1505" s="8"/>
      <c r="BE1505" s="8"/>
      <c r="BF1505" s="8"/>
      <c r="BG1505" s="8"/>
      <c r="BH1505" s="8"/>
      <c r="BI1505" s="8"/>
      <c r="BJ1505" s="8"/>
      <c r="BK1505" s="8"/>
      <c r="BL1505" s="8"/>
      <c r="BM1505" s="8"/>
      <c r="BN1505" s="8"/>
      <c r="BO1505" s="8"/>
      <c r="BP1505" s="1" t="str">
        <v>0- Port Costs</v>
      </c>
      <c r="BT1505" s="1" t="str">
        <v>0- Port Value</v>
      </c>
      <c r="BU1505" s="8"/>
    </row>
    <row r="1506" spans="8:73" hidden="1" outlineLevel="1" x14ac:dyDescent="0.3">
      <c r="H1506" s="1" t="str">
        <v>0 - BM Costs</v>
      </c>
      <c r="L1506" s="1" t="str">
        <v>0 - BM Port</v>
      </c>
      <c r="N1506" s="1" t="str">
        <v>0 - Port Assets</v>
      </c>
      <c r="O1506" s="8"/>
      <c r="P1506" s="8"/>
      <c r="Q1506" s="8"/>
      <c r="R1506" s="8"/>
      <c r="S1506" s="8"/>
      <c r="T1506" s="8"/>
      <c r="U1506" s="8"/>
      <c r="V1506" s="8"/>
      <c r="W1506" s="8"/>
      <c r="X1506" s="8"/>
      <c r="Y1506" s="8"/>
      <c r="Z1506" s="8"/>
      <c r="AA1506" s="8"/>
      <c r="AB1506" s="8"/>
      <c r="AC1506" s="8"/>
      <c r="AD1506" s="8"/>
      <c r="AE1506" s="8"/>
      <c r="AF1506" s="8"/>
      <c r="AG1506" s="8"/>
      <c r="AH1506" s="8"/>
      <c r="AI1506" s="8"/>
      <c r="AJ1506" s="8"/>
      <c r="AK1506" s="8"/>
      <c r="AL1506" s="8"/>
      <c r="AM1506" s="8"/>
      <c r="AN1506" s="8"/>
      <c r="AO1506" s="8"/>
      <c r="AP1506" s="8"/>
      <c r="AQ1506" s="8"/>
      <c r="AR1506" s="8"/>
      <c r="AS1506" s="8"/>
      <c r="AT1506" s="8"/>
      <c r="AU1506" s="8"/>
      <c r="AV1506" s="8"/>
      <c r="AW1506" s="8"/>
      <c r="AX1506" s="8"/>
      <c r="AY1506" s="8"/>
      <c r="AZ1506" s="8"/>
      <c r="BA1506" s="8"/>
      <c r="BB1506" s="8"/>
      <c r="BC1506" s="8"/>
      <c r="BD1506" s="8"/>
      <c r="BE1506" s="8"/>
      <c r="BF1506" s="8"/>
      <c r="BG1506" s="8"/>
      <c r="BH1506" s="8"/>
      <c r="BI1506" s="8"/>
      <c r="BJ1506" s="8"/>
      <c r="BK1506" s="8"/>
      <c r="BL1506" s="8"/>
      <c r="BM1506" s="8"/>
      <c r="BN1506" s="8"/>
      <c r="BO1506" s="8"/>
      <c r="BP1506" s="1" t="str">
        <v>0- Port Costs</v>
      </c>
      <c r="BT1506" s="1" t="str">
        <v>0- Port Value</v>
      </c>
      <c r="BU1506" s="8"/>
    </row>
    <row r="1507" spans="8:73" hidden="1" outlineLevel="1" x14ac:dyDescent="0.3">
      <c r="H1507" s="1" t="str">
        <v>0 - BM Costs</v>
      </c>
      <c r="L1507" s="1" t="str">
        <v>0 - BM Port</v>
      </c>
      <c r="N1507" s="1" t="str">
        <v>0 - Port Assets</v>
      </c>
      <c r="O1507" s="8"/>
      <c r="P1507" s="8"/>
      <c r="Q1507" s="8"/>
      <c r="R1507" s="8"/>
      <c r="S1507" s="8"/>
      <c r="T1507" s="8"/>
      <c r="U1507" s="8"/>
      <c r="V1507" s="8"/>
      <c r="W1507" s="8"/>
      <c r="X1507" s="8"/>
      <c r="Y1507" s="8"/>
      <c r="Z1507" s="8"/>
      <c r="AA1507" s="8"/>
      <c r="AB1507" s="8"/>
      <c r="AC1507" s="8"/>
      <c r="AD1507" s="8"/>
      <c r="AE1507" s="8"/>
      <c r="AF1507" s="8"/>
      <c r="AG1507" s="8"/>
      <c r="AH1507" s="8"/>
      <c r="AI1507" s="8"/>
      <c r="AJ1507" s="8"/>
      <c r="AK1507" s="8"/>
      <c r="AL1507" s="8"/>
      <c r="AM1507" s="8"/>
      <c r="AN1507" s="8"/>
      <c r="AO1507" s="8"/>
      <c r="AP1507" s="8"/>
      <c r="AQ1507" s="8"/>
      <c r="AR1507" s="8"/>
      <c r="AS1507" s="8"/>
      <c r="AT1507" s="8"/>
      <c r="AU1507" s="8"/>
      <c r="AV1507" s="8"/>
      <c r="AW1507" s="8"/>
      <c r="AX1507" s="8"/>
      <c r="AY1507" s="8"/>
      <c r="AZ1507" s="8"/>
      <c r="BA1507" s="8"/>
      <c r="BB1507" s="8"/>
      <c r="BC1507" s="8"/>
      <c r="BD1507" s="8"/>
      <c r="BE1507" s="8"/>
      <c r="BF1507" s="8"/>
      <c r="BG1507" s="8"/>
      <c r="BH1507" s="8"/>
      <c r="BI1507" s="8"/>
      <c r="BJ1507" s="8"/>
      <c r="BK1507" s="8"/>
      <c r="BL1507" s="8"/>
      <c r="BM1507" s="8"/>
      <c r="BN1507" s="8"/>
      <c r="BO1507" s="8"/>
      <c r="BP1507" s="1" t="str">
        <v>0- Port Costs</v>
      </c>
      <c r="BT1507" s="1" t="str">
        <v>0- Port Value</v>
      </c>
      <c r="BU1507" s="8"/>
    </row>
    <row r="1508" spans="8:73" hidden="1" outlineLevel="1" x14ac:dyDescent="0.3">
      <c r="H1508" s="1" t="str">
        <v>0 - BM Costs</v>
      </c>
      <c r="L1508" s="1" t="str">
        <v>0 - BM Port</v>
      </c>
      <c r="N1508" s="1" t="str">
        <v>0 - Port Assets</v>
      </c>
      <c r="O1508" s="8"/>
      <c r="P1508" s="8"/>
      <c r="Q1508" s="8"/>
      <c r="R1508" s="8"/>
      <c r="S1508" s="8"/>
      <c r="T1508" s="8"/>
      <c r="U1508" s="8"/>
      <c r="V1508" s="8"/>
      <c r="W1508" s="8"/>
      <c r="X1508" s="8"/>
      <c r="Y1508" s="8"/>
      <c r="Z1508" s="8"/>
      <c r="AA1508" s="8"/>
      <c r="AB1508" s="8"/>
      <c r="AC1508" s="8"/>
      <c r="AD1508" s="8"/>
      <c r="AE1508" s="8"/>
      <c r="AF1508" s="8"/>
      <c r="AG1508" s="8"/>
      <c r="AH1508" s="8"/>
      <c r="AI1508" s="8"/>
      <c r="AJ1508" s="8"/>
      <c r="AK1508" s="8"/>
      <c r="AL1508" s="8"/>
      <c r="AM1508" s="8"/>
      <c r="AN1508" s="8"/>
      <c r="AO1508" s="8"/>
      <c r="AP1508" s="8"/>
      <c r="AQ1508" s="8"/>
      <c r="AR1508" s="8"/>
      <c r="AS1508" s="8"/>
      <c r="AT1508" s="8"/>
      <c r="AU1508" s="8"/>
      <c r="AV1508" s="8"/>
      <c r="AW1508" s="8"/>
      <c r="AX1508" s="8"/>
      <c r="AY1508" s="8"/>
      <c r="AZ1508" s="8"/>
      <c r="BA1508" s="8"/>
      <c r="BB1508" s="8"/>
      <c r="BC1508" s="8"/>
      <c r="BD1508" s="8"/>
      <c r="BE1508" s="8"/>
      <c r="BF1508" s="8"/>
      <c r="BG1508" s="8"/>
      <c r="BH1508" s="8"/>
      <c r="BI1508" s="8"/>
      <c r="BJ1508" s="8"/>
      <c r="BK1508" s="8"/>
      <c r="BL1508" s="8"/>
      <c r="BM1508" s="8"/>
      <c r="BN1508" s="8"/>
      <c r="BO1508" s="8"/>
      <c r="BP1508" s="1" t="str">
        <v>0- Port Costs</v>
      </c>
      <c r="BT1508" s="1" t="str">
        <v>0- Port Value</v>
      </c>
      <c r="BU1508" s="8"/>
    </row>
    <row r="1509" spans="8:73" hidden="1" outlineLevel="1" x14ac:dyDescent="0.3">
      <c r="H1509" s="1" t="str">
        <v>0 - BM Costs</v>
      </c>
      <c r="L1509" s="1" t="str">
        <v>0 - BM Port</v>
      </c>
      <c r="N1509" s="1" t="str">
        <v>0 - Port Assets</v>
      </c>
      <c r="O1509" s="8"/>
      <c r="P1509" s="8"/>
      <c r="Q1509" s="8"/>
      <c r="R1509" s="8"/>
      <c r="S1509" s="8"/>
      <c r="T1509" s="8"/>
      <c r="U1509" s="8"/>
      <c r="V1509" s="8"/>
      <c r="W1509" s="8"/>
      <c r="X1509" s="8"/>
      <c r="Y1509" s="8"/>
      <c r="Z1509" s="8"/>
      <c r="AA1509" s="8"/>
      <c r="AB1509" s="8"/>
      <c r="AC1509" s="8"/>
      <c r="AD1509" s="8"/>
      <c r="AE1509" s="8"/>
      <c r="AF1509" s="8"/>
      <c r="AG1509" s="8"/>
      <c r="AH1509" s="8"/>
      <c r="AI1509" s="8"/>
      <c r="AJ1509" s="8"/>
      <c r="AK1509" s="8"/>
      <c r="AL1509" s="8"/>
      <c r="AM1509" s="8"/>
      <c r="AN1509" s="8"/>
      <c r="AO1509" s="8"/>
      <c r="AP1509" s="8"/>
      <c r="AQ1509" s="8"/>
      <c r="AR1509" s="8"/>
      <c r="AS1509" s="8"/>
      <c r="AT1509" s="8"/>
      <c r="AU1509" s="8"/>
      <c r="AV1509" s="8"/>
      <c r="AW1509" s="8"/>
      <c r="AX1509" s="8"/>
      <c r="AY1509" s="8"/>
      <c r="AZ1509" s="8"/>
      <c r="BA1509" s="8"/>
      <c r="BB1509" s="8"/>
      <c r="BC1509" s="8"/>
      <c r="BD1509" s="8"/>
      <c r="BE1509" s="8"/>
      <c r="BF1509" s="8"/>
      <c r="BG1509" s="8"/>
      <c r="BH1509" s="8"/>
      <c r="BI1509" s="8"/>
      <c r="BJ1509" s="8"/>
      <c r="BK1509" s="8"/>
      <c r="BL1509" s="8"/>
      <c r="BM1509" s="8"/>
      <c r="BN1509" s="8"/>
      <c r="BO1509" s="8"/>
      <c r="BP1509" s="1" t="str">
        <v>0- Port Costs</v>
      </c>
      <c r="BT1509" s="1" t="str">
        <v>0- Port Value</v>
      </c>
      <c r="BU1509" s="8"/>
    </row>
    <row r="1510" spans="8:73" hidden="1" outlineLevel="1" x14ac:dyDescent="0.3">
      <c r="H1510" s="1" t="str">
        <v>0 - BM Costs</v>
      </c>
      <c r="L1510" s="1" t="str">
        <v>0 - BM Port</v>
      </c>
      <c r="N1510" s="1" t="str">
        <v>0 - Port Assets</v>
      </c>
      <c r="O1510" s="8"/>
      <c r="P1510" s="8"/>
      <c r="Q1510" s="8"/>
      <c r="R1510" s="8"/>
      <c r="S1510" s="8"/>
      <c r="T1510" s="8"/>
      <c r="U1510" s="8"/>
      <c r="V1510" s="8"/>
      <c r="W1510" s="8"/>
      <c r="X1510" s="8"/>
      <c r="Y1510" s="8"/>
      <c r="Z1510" s="8"/>
      <c r="AA1510" s="8"/>
      <c r="AB1510" s="8"/>
      <c r="AC1510" s="8"/>
      <c r="AD1510" s="8"/>
      <c r="AE1510" s="8"/>
      <c r="AF1510" s="8"/>
      <c r="AG1510" s="8"/>
      <c r="AH1510" s="8"/>
      <c r="AI1510" s="8"/>
      <c r="AJ1510" s="8"/>
      <c r="AK1510" s="8"/>
      <c r="AL1510" s="8"/>
      <c r="AM1510" s="8"/>
      <c r="AN1510" s="8"/>
      <c r="AO1510" s="8"/>
      <c r="AP1510" s="8"/>
      <c r="AQ1510" s="8"/>
      <c r="AR1510" s="8"/>
      <c r="AS1510" s="8"/>
      <c r="AT1510" s="8"/>
      <c r="AU1510" s="8"/>
      <c r="AV1510" s="8"/>
      <c r="AW1510" s="8"/>
      <c r="AX1510" s="8"/>
      <c r="AY1510" s="8"/>
      <c r="AZ1510" s="8"/>
      <c r="BA1510" s="8"/>
      <c r="BB1510" s="8"/>
      <c r="BC1510" s="8"/>
      <c r="BD1510" s="8"/>
      <c r="BE1510" s="8"/>
      <c r="BF1510" s="8"/>
      <c r="BG1510" s="8"/>
      <c r="BH1510" s="8"/>
      <c r="BI1510" s="8"/>
      <c r="BJ1510" s="8"/>
      <c r="BK1510" s="8"/>
      <c r="BL1510" s="8"/>
      <c r="BM1510" s="8"/>
      <c r="BN1510" s="8"/>
      <c r="BO1510" s="8"/>
      <c r="BP1510" s="1" t="str">
        <v>0- Port Costs</v>
      </c>
      <c r="BT1510" s="1" t="str">
        <v>0- Port Value</v>
      </c>
      <c r="BU1510" s="8"/>
    </row>
    <row r="1511" spans="8:73" hidden="1" outlineLevel="1" x14ac:dyDescent="0.3">
      <c r="H1511" s="1" t="str">
        <v>0 - BM Costs</v>
      </c>
      <c r="L1511" s="1" t="str">
        <v>0 - BM Port</v>
      </c>
      <c r="N1511" s="1" t="str">
        <v>0 - Port Assets</v>
      </c>
      <c r="O1511" s="8"/>
      <c r="P1511" s="8"/>
      <c r="Q1511" s="8"/>
      <c r="R1511" s="8"/>
      <c r="S1511" s="8"/>
      <c r="T1511" s="8"/>
      <c r="U1511" s="8"/>
      <c r="V1511" s="8"/>
      <c r="W1511" s="8"/>
      <c r="X1511" s="8"/>
      <c r="Y1511" s="8"/>
      <c r="Z1511" s="8"/>
      <c r="AA1511" s="8"/>
      <c r="AB1511" s="8"/>
      <c r="AC1511" s="8"/>
      <c r="AD1511" s="8"/>
      <c r="AE1511" s="8"/>
      <c r="AF1511" s="8"/>
      <c r="AG1511" s="8"/>
      <c r="AH1511" s="8"/>
      <c r="AI1511" s="8"/>
      <c r="AJ1511" s="8"/>
      <c r="AK1511" s="8"/>
      <c r="AL1511" s="8"/>
      <c r="AM1511" s="8"/>
      <c r="AN1511" s="8"/>
      <c r="AO1511" s="8"/>
      <c r="AP1511" s="8"/>
      <c r="AQ1511" s="8"/>
      <c r="AR1511" s="8"/>
      <c r="AS1511" s="8"/>
      <c r="AT1511" s="8"/>
      <c r="AU1511" s="8"/>
      <c r="AV1511" s="8"/>
      <c r="AW1511" s="8"/>
      <c r="AX1511" s="8"/>
      <c r="AY1511" s="8"/>
      <c r="AZ1511" s="8"/>
      <c r="BA1511" s="8"/>
      <c r="BB1511" s="8"/>
      <c r="BC1511" s="8"/>
      <c r="BD1511" s="8"/>
      <c r="BE1511" s="8"/>
      <c r="BF1511" s="8"/>
      <c r="BG1511" s="8"/>
      <c r="BH1511" s="8"/>
      <c r="BI1511" s="8"/>
      <c r="BJ1511" s="8"/>
      <c r="BK1511" s="8"/>
      <c r="BL1511" s="8"/>
      <c r="BM1511" s="8"/>
      <c r="BN1511" s="8"/>
      <c r="BO1511" s="8"/>
      <c r="BP1511" s="1" t="str">
        <v>0- Port Costs</v>
      </c>
      <c r="BT1511" s="1" t="str">
        <v>0- Port Value</v>
      </c>
      <c r="BU1511" s="8"/>
    </row>
    <row r="1512" spans="8:73" hidden="1" outlineLevel="1" x14ac:dyDescent="0.3">
      <c r="H1512" s="1" t="str">
        <v>0 - BM Costs</v>
      </c>
      <c r="L1512" s="1" t="str">
        <v>0 - BM Port</v>
      </c>
      <c r="N1512" s="1" t="str">
        <v>0 - Port Assets</v>
      </c>
      <c r="O1512" s="8"/>
      <c r="P1512" s="8"/>
      <c r="Q1512" s="8"/>
      <c r="R1512" s="8"/>
      <c r="S1512" s="8"/>
      <c r="T1512" s="8"/>
      <c r="U1512" s="8"/>
      <c r="V1512" s="8"/>
      <c r="W1512" s="8"/>
      <c r="X1512" s="8"/>
      <c r="Y1512" s="8"/>
      <c r="Z1512" s="8"/>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8"/>
      <c r="AX1512" s="8"/>
      <c r="AY1512" s="8"/>
      <c r="AZ1512" s="8"/>
      <c r="BA1512" s="8"/>
      <c r="BB1512" s="8"/>
      <c r="BC1512" s="8"/>
      <c r="BD1512" s="8"/>
      <c r="BE1512" s="8"/>
      <c r="BF1512" s="8"/>
      <c r="BG1512" s="8"/>
      <c r="BH1512" s="8"/>
      <c r="BI1512" s="8"/>
      <c r="BJ1512" s="8"/>
      <c r="BK1512" s="8"/>
      <c r="BL1512" s="8"/>
      <c r="BM1512" s="8"/>
      <c r="BN1512" s="8"/>
      <c r="BO1512" s="8"/>
      <c r="BP1512" s="1" t="str">
        <v>0- Port Costs</v>
      </c>
      <c r="BT1512" s="1" t="str">
        <v>0- Port Value</v>
      </c>
      <c r="BU1512" s="8"/>
    </row>
    <row r="1513" spans="8:73" hidden="1" outlineLevel="1" x14ac:dyDescent="0.3">
      <c r="H1513" s="1" t="str">
        <v>0 - BM Costs</v>
      </c>
      <c r="L1513" s="1" t="str">
        <v>0 - BM Port</v>
      </c>
      <c r="N1513" s="1" t="str">
        <v>0 - Port Assets</v>
      </c>
      <c r="O1513" s="8"/>
      <c r="P1513" s="8"/>
      <c r="Q1513" s="8"/>
      <c r="R1513" s="8"/>
      <c r="S1513" s="8"/>
      <c r="T1513" s="8"/>
      <c r="U1513" s="8"/>
      <c r="V1513" s="8"/>
      <c r="W1513" s="8"/>
      <c r="X1513" s="8"/>
      <c r="Y1513" s="8"/>
      <c r="Z1513" s="8"/>
      <c r="AA1513" s="8"/>
      <c r="AB1513" s="8"/>
      <c r="AC1513" s="8"/>
      <c r="AD1513" s="8"/>
      <c r="AE1513" s="8"/>
      <c r="AF1513" s="8"/>
      <c r="AG1513" s="8"/>
      <c r="AH1513" s="8"/>
      <c r="AI1513" s="8"/>
      <c r="AJ1513" s="8"/>
      <c r="AK1513" s="8"/>
      <c r="AL1513" s="8"/>
      <c r="AM1513" s="8"/>
      <c r="AN1513" s="8"/>
      <c r="AO1513" s="8"/>
      <c r="AP1513" s="8"/>
      <c r="AQ1513" s="8"/>
      <c r="AR1513" s="8"/>
      <c r="AS1513" s="8"/>
      <c r="AT1513" s="8"/>
      <c r="AU1513" s="8"/>
      <c r="AV1513" s="8"/>
      <c r="AW1513" s="8"/>
      <c r="AX1513" s="8"/>
      <c r="AY1513" s="8"/>
      <c r="AZ1513" s="8"/>
      <c r="BA1513" s="8"/>
      <c r="BB1513" s="8"/>
      <c r="BC1513" s="8"/>
      <c r="BD1513" s="8"/>
      <c r="BE1513" s="8"/>
      <c r="BF1513" s="8"/>
      <c r="BG1513" s="8"/>
      <c r="BH1513" s="8"/>
      <c r="BI1513" s="8"/>
      <c r="BJ1513" s="8"/>
      <c r="BK1513" s="8"/>
      <c r="BL1513" s="8"/>
      <c r="BM1513" s="8"/>
      <c r="BN1513" s="8"/>
      <c r="BO1513" s="8"/>
      <c r="BP1513" s="1" t="str">
        <v>0- Port Costs</v>
      </c>
      <c r="BT1513" s="1" t="str">
        <v>0- Port Value</v>
      </c>
      <c r="BU1513" s="8"/>
    </row>
    <row r="1514" spans="8:73" hidden="1" outlineLevel="1" x14ac:dyDescent="0.3">
      <c r="H1514" s="1" t="str">
        <v>0 - BM Costs</v>
      </c>
      <c r="L1514" s="1" t="str">
        <v>0 - BM Port</v>
      </c>
      <c r="N1514" s="1" t="str">
        <v>0 - Port Assets</v>
      </c>
      <c r="O1514" s="8"/>
      <c r="P1514" s="8"/>
      <c r="Q1514" s="8"/>
      <c r="R1514" s="8"/>
      <c r="S1514" s="8"/>
      <c r="T1514" s="8"/>
      <c r="U1514" s="8"/>
      <c r="V1514" s="8"/>
      <c r="W1514" s="8"/>
      <c r="X1514" s="8"/>
      <c r="Y1514" s="8"/>
      <c r="Z1514" s="8"/>
      <c r="AA1514" s="8"/>
      <c r="AB1514" s="8"/>
      <c r="AC1514" s="8"/>
      <c r="AD1514" s="8"/>
      <c r="AE1514" s="8"/>
      <c r="AF1514" s="8"/>
      <c r="AG1514" s="8"/>
      <c r="AH1514" s="8"/>
      <c r="AI1514" s="8"/>
      <c r="AJ1514" s="8"/>
      <c r="AK1514" s="8"/>
      <c r="AL1514" s="8"/>
      <c r="AM1514" s="8"/>
      <c r="AN1514" s="8"/>
      <c r="AO1514" s="8"/>
      <c r="AP1514" s="8"/>
      <c r="AQ1514" s="8"/>
      <c r="AR1514" s="8"/>
      <c r="AS1514" s="8"/>
      <c r="AT1514" s="8"/>
      <c r="AU1514" s="8"/>
      <c r="AV1514" s="8"/>
      <c r="AW1514" s="8"/>
      <c r="AX1514" s="8"/>
      <c r="AY1514" s="8"/>
      <c r="AZ1514" s="8"/>
      <c r="BA1514" s="8"/>
      <c r="BB1514" s="8"/>
      <c r="BC1514" s="8"/>
      <c r="BD1514" s="8"/>
      <c r="BE1514" s="8"/>
      <c r="BF1514" s="8"/>
      <c r="BG1514" s="8"/>
      <c r="BH1514" s="8"/>
      <c r="BI1514" s="8"/>
      <c r="BJ1514" s="8"/>
      <c r="BK1514" s="8"/>
      <c r="BL1514" s="8"/>
      <c r="BM1514" s="8"/>
      <c r="BN1514" s="8"/>
      <c r="BO1514" s="8"/>
      <c r="BP1514" s="1" t="str">
        <v>0- Port Costs</v>
      </c>
      <c r="BT1514" s="1" t="str">
        <v>0- Port Value</v>
      </c>
      <c r="BU1514" s="8"/>
    </row>
    <row r="1515" spans="8:73" hidden="1" outlineLevel="1" x14ac:dyDescent="0.3">
      <c r="H1515" s="1" t="str">
        <v>0 - BM Costs</v>
      </c>
      <c r="L1515" s="1" t="str">
        <v>0 - BM Port</v>
      </c>
      <c r="N1515" s="1" t="str">
        <v>0 - Port Assets</v>
      </c>
      <c r="O1515" s="8"/>
      <c r="P1515" s="8"/>
      <c r="Q1515" s="8"/>
      <c r="R1515" s="8"/>
      <c r="S1515" s="8"/>
      <c r="T1515" s="8"/>
      <c r="U1515" s="8"/>
      <c r="V1515" s="8"/>
      <c r="W1515" s="8"/>
      <c r="X1515" s="8"/>
      <c r="Y1515" s="8"/>
      <c r="Z1515" s="8"/>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8"/>
      <c r="AX1515" s="8"/>
      <c r="AY1515" s="8"/>
      <c r="AZ1515" s="8"/>
      <c r="BA1515" s="8"/>
      <c r="BB1515" s="8"/>
      <c r="BC1515" s="8"/>
      <c r="BD1515" s="8"/>
      <c r="BE1515" s="8"/>
      <c r="BF1515" s="8"/>
      <c r="BG1515" s="8"/>
      <c r="BH1515" s="8"/>
      <c r="BI1515" s="8"/>
      <c r="BJ1515" s="8"/>
      <c r="BK1515" s="8"/>
      <c r="BL1515" s="8"/>
      <c r="BM1515" s="8"/>
      <c r="BN1515" s="8"/>
      <c r="BO1515" s="8"/>
      <c r="BP1515" s="1" t="str">
        <v>0- Port Costs</v>
      </c>
      <c r="BT1515" s="1" t="str">
        <v>0- Port Value</v>
      </c>
      <c r="BU1515" s="8"/>
    </row>
    <row r="1516" spans="8:73" hidden="1" outlineLevel="1" x14ac:dyDescent="0.3">
      <c r="H1516" s="1" t="str">
        <v>0 - BM Costs</v>
      </c>
      <c r="L1516" s="1" t="str">
        <v>0 - BM Port</v>
      </c>
      <c r="N1516" s="1" t="str">
        <v>0 - Port Assets</v>
      </c>
      <c r="O1516" s="8"/>
      <c r="P1516" s="8"/>
      <c r="Q1516" s="8"/>
      <c r="R1516" s="8"/>
      <c r="S1516" s="8"/>
      <c r="T1516" s="8"/>
      <c r="U1516" s="8"/>
      <c r="V1516" s="8"/>
      <c r="W1516" s="8"/>
      <c r="X1516" s="8"/>
      <c r="Y1516" s="8"/>
      <c r="Z1516" s="8"/>
      <c r="AA1516" s="8"/>
      <c r="AB1516" s="8"/>
      <c r="AC1516" s="8"/>
      <c r="AD1516" s="8"/>
      <c r="AE1516" s="8"/>
      <c r="AF1516" s="8"/>
      <c r="AG1516" s="8"/>
      <c r="AH1516" s="8"/>
      <c r="AI1516" s="8"/>
      <c r="AJ1516" s="8"/>
      <c r="AK1516" s="8"/>
      <c r="AL1516" s="8"/>
      <c r="AM1516" s="8"/>
      <c r="AN1516" s="8"/>
      <c r="AO1516" s="8"/>
      <c r="AP1516" s="8"/>
      <c r="AQ1516" s="8"/>
      <c r="AR1516" s="8"/>
      <c r="AS1516" s="8"/>
      <c r="AT1516" s="8"/>
      <c r="AU1516" s="8"/>
      <c r="AV1516" s="8"/>
      <c r="AW1516" s="8"/>
      <c r="AX1516" s="8"/>
      <c r="AY1516" s="8"/>
      <c r="AZ1516" s="8"/>
      <c r="BA1516" s="8"/>
      <c r="BB1516" s="8"/>
      <c r="BC1516" s="8"/>
      <c r="BD1516" s="8"/>
      <c r="BE1516" s="8"/>
      <c r="BF1516" s="8"/>
      <c r="BG1516" s="8"/>
      <c r="BH1516" s="8"/>
      <c r="BI1516" s="8"/>
      <c r="BJ1516" s="8"/>
      <c r="BK1516" s="8"/>
      <c r="BL1516" s="8"/>
      <c r="BM1516" s="8"/>
      <c r="BN1516" s="8"/>
      <c r="BO1516" s="8"/>
      <c r="BP1516" s="1" t="str">
        <v>0- Port Costs</v>
      </c>
      <c r="BT1516" s="1" t="str">
        <v>0- Port Value</v>
      </c>
      <c r="BU1516" s="8"/>
    </row>
    <row r="1517" spans="8:73" hidden="1" outlineLevel="1" x14ac:dyDescent="0.3">
      <c r="H1517" s="1" t="str">
        <v>0 - BM Costs</v>
      </c>
      <c r="L1517" s="1" t="str">
        <v>0 - BM Port</v>
      </c>
      <c r="N1517" s="1" t="str">
        <v>0 - Port Assets</v>
      </c>
      <c r="O1517" s="8"/>
      <c r="P1517" s="8"/>
      <c r="Q1517" s="8"/>
      <c r="R1517" s="8"/>
      <c r="S1517" s="8"/>
      <c r="T1517" s="8"/>
      <c r="U1517" s="8"/>
      <c r="V1517" s="8"/>
      <c r="W1517" s="8"/>
      <c r="X1517" s="8"/>
      <c r="Y1517" s="8"/>
      <c r="Z1517" s="8"/>
      <c r="AA1517" s="8"/>
      <c r="AB1517" s="8"/>
      <c r="AC1517" s="8"/>
      <c r="AD1517" s="8"/>
      <c r="AE1517" s="8"/>
      <c r="AF1517" s="8"/>
      <c r="AG1517" s="8"/>
      <c r="AH1517" s="8"/>
      <c r="AI1517" s="8"/>
      <c r="AJ1517" s="8"/>
      <c r="AK1517" s="8"/>
      <c r="AL1517" s="8"/>
      <c r="AM1517" s="8"/>
      <c r="AN1517" s="8"/>
      <c r="AO1517" s="8"/>
      <c r="AP1517" s="8"/>
      <c r="AQ1517" s="8"/>
      <c r="AR1517" s="8"/>
      <c r="AS1517" s="8"/>
      <c r="AT1517" s="8"/>
      <c r="AU1517" s="8"/>
      <c r="AV1517" s="8"/>
      <c r="AW1517" s="8"/>
      <c r="AX1517" s="8"/>
      <c r="AY1517" s="8"/>
      <c r="AZ1517" s="8"/>
      <c r="BA1517" s="8"/>
      <c r="BB1517" s="8"/>
      <c r="BC1517" s="8"/>
      <c r="BD1517" s="8"/>
      <c r="BE1517" s="8"/>
      <c r="BF1517" s="8"/>
      <c r="BG1517" s="8"/>
      <c r="BH1517" s="8"/>
      <c r="BI1517" s="8"/>
      <c r="BJ1517" s="8"/>
      <c r="BK1517" s="8"/>
      <c r="BL1517" s="8"/>
      <c r="BM1517" s="8"/>
      <c r="BN1517" s="8"/>
      <c r="BO1517" s="8"/>
      <c r="BP1517" s="1" t="str">
        <v>0- Port Costs</v>
      </c>
      <c r="BT1517" s="1" t="str">
        <v>0- Port Value</v>
      </c>
      <c r="BU1517" s="8"/>
    </row>
    <row r="1518" spans="8:73" hidden="1" outlineLevel="1" x14ac:dyDescent="0.3">
      <c r="H1518" s="1" t="str">
        <v>0 - BM Costs</v>
      </c>
      <c r="L1518" s="1" t="str">
        <v>0 - BM Port</v>
      </c>
      <c r="N1518" s="1" t="str">
        <v>0 - Port Assets</v>
      </c>
      <c r="O1518" s="8"/>
      <c r="P1518" s="8"/>
      <c r="Q1518" s="8"/>
      <c r="R1518" s="8"/>
      <c r="S1518" s="8"/>
      <c r="T1518" s="8"/>
      <c r="U1518" s="8"/>
      <c r="V1518" s="8"/>
      <c r="W1518" s="8"/>
      <c r="X1518" s="8"/>
      <c r="Y1518" s="8"/>
      <c r="Z1518" s="8"/>
      <c r="AA1518" s="8"/>
      <c r="AB1518" s="8"/>
      <c r="AC1518" s="8"/>
      <c r="AD1518" s="8"/>
      <c r="AE1518" s="8"/>
      <c r="AF1518" s="8"/>
      <c r="AG1518" s="8"/>
      <c r="AH1518" s="8"/>
      <c r="AI1518" s="8"/>
      <c r="AJ1518" s="8"/>
      <c r="AK1518" s="8"/>
      <c r="AL1518" s="8"/>
      <c r="AM1518" s="8"/>
      <c r="AN1518" s="8"/>
      <c r="AO1518" s="8"/>
      <c r="AP1518" s="8"/>
      <c r="AQ1518" s="8"/>
      <c r="AR1518" s="8"/>
      <c r="AS1518" s="8"/>
      <c r="AT1518" s="8"/>
      <c r="AU1518" s="8"/>
      <c r="AV1518" s="8"/>
      <c r="AW1518" s="8"/>
      <c r="AX1518" s="8"/>
      <c r="AY1518" s="8"/>
      <c r="AZ1518" s="8"/>
      <c r="BA1518" s="8"/>
      <c r="BB1518" s="8"/>
      <c r="BC1518" s="8"/>
      <c r="BD1518" s="8"/>
      <c r="BE1518" s="8"/>
      <c r="BF1518" s="8"/>
      <c r="BG1518" s="8"/>
      <c r="BH1518" s="8"/>
      <c r="BI1518" s="8"/>
      <c r="BJ1518" s="8"/>
      <c r="BK1518" s="8"/>
      <c r="BL1518" s="8"/>
      <c r="BM1518" s="8"/>
      <c r="BN1518" s="8"/>
      <c r="BO1518" s="8"/>
      <c r="BP1518" s="1" t="str">
        <v>0- Port Costs</v>
      </c>
      <c r="BT1518" s="1" t="str">
        <v>0- Port Value</v>
      </c>
      <c r="BU1518" s="8"/>
    </row>
    <row r="1519" spans="8:73" hidden="1" outlineLevel="1" x14ac:dyDescent="0.3">
      <c r="H1519" s="1" t="str">
        <v>0 - BM Costs</v>
      </c>
      <c r="L1519" s="1" t="str">
        <v>0 - BM Port</v>
      </c>
      <c r="N1519" s="1" t="str">
        <v>0 - Port Assets</v>
      </c>
      <c r="O1519" s="8"/>
      <c r="P1519" s="8"/>
      <c r="Q1519" s="8"/>
      <c r="R1519" s="8"/>
      <c r="S1519" s="8"/>
      <c r="T1519" s="8"/>
      <c r="U1519" s="8"/>
      <c r="V1519" s="8"/>
      <c r="W1519" s="8"/>
      <c r="X1519" s="8"/>
      <c r="Y1519" s="8"/>
      <c r="Z1519" s="8"/>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8"/>
      <c r="AX1519" s="8"/>
      <c r="AY1519" s="8"/>
      <c r="AZ1519" s="8"/>
      <c r="BA1519" s="8"/>
      <c r="BB1519" s="8"/>
      <c r="BC1519" s="8"/>
      <c r="BD1519" s="8"/>
      <c r="BE1519" s="8"/>
      <c r="BF1519" s="8"/>
      <c r="BG1519" s="8"/>
      <c r="BH1519" s="8"/>
      <c r="BI1519" s="8"/>
      <c r="BJ1519" s="8"/>
      <c r="BK1519" s="8"/>
      <c r="BL1519" s="8"/>
      <c r="BM1519" s="8"/>
      <c r="BN1519" s="8"/>
      <c r="BO1519" s="8"/>
      <c r="BP1519" s="1" t="str">
        <v>0- Port Costs</v>
      </c>
      <c r="BT1519" s="1" t="str">
        <v>0- Port Value</v>
      </c>
      <c r="BU1519" s="8"/>
    </row>
    <row r="1520" spans="8:73" hidden="1" outlineLevel="1" x14ac:dyDescent="0.3">
      <c r="H1520" s="1" t="str">
        <v>0 - BM Costs</v>
      </c>
      <c r="L1520" s="1" t="str">
        <v>0 - BM Port</v>
      </c>
      <c r="N1520" s="1" t="str">
        <v>0 - Port Assets</v>
      </c>
      <c r="O1520" s="8"/>
      <c r="P1520" s="8"/>
      <c r="Q1520" s="8"/>
      <c r="R1520" s="8"/>
      <c r="S1520" s="8"/>
      <c r="T1520" s="8"/>
      <c r="U1520" s="8"/>
      <c r="V1520" s="8"/>
      <c r="W1520" s="8"/>
      <c r="X1520" s="8"/>
      <c r="Y1520" s="8"/>
      <c r="Z1520" s="8"/>
      <c r="AA1520" s="8"/>
      <c r="AB1520" s="8"/>
      <c r="AC1520" s="8"/>
      <c r="AD1520" s="8"/>
      <c r="AE1520" s="8"/>
      <c r="AF1520" s="8"/>
      <c r="AG1520" s="8"/>
      <c r="AH1520" s="8"/>
      <c r="AI1520" s="8"/>
      <c r="AJ1520" s="8"/>
      <c r="AK1520" s="8"/>
      <c r="AL1520" s="8"/>
      <c r="AM1520" s="8"/>
      <c r="AN1520" s="8"/>
      <c r="AO1520" s="8"/>
      <c r="AP1520" s="8"/>
      <c r="AQ1520" s="8"/>
      <c r="AR1520" s="8"/>
      <c r="AS1520" s="8"/>
      <c r="AT1520" s="8"/>
      <c r="AU1520" s="8"/>
      <c r="AV1520" s="8"/>
      <c r="AW1520" s="8"/>
      <c r="AX1520" s="8"/>
      <c r="AY1520" s="8"/>
      <c r="AZ1520" s="8"/>
      <c r="BA1520" s="8"/>
      <c r="BB1520" s="8"/>
      <c r="BC1520" s="8"/>
      <c r="BD1520" s="8"/>
      <c r="BE1520" s="8"/>
      <c r="BF1520" s="8"/>
      <c r="BG1520" s="8"/>
      <c r="BH1520" s="8"/>
      <c r="BI1520" s="8"/>
      <c r="BJ1520" s="8"/>
      <c r="BK1520" s="8"/>
      <c r="BL1520" s="8"/>
      <c r="BM1520" s="8"/>
      <c r="BN1520" s="8"/>
      <c r="BO1520" s="8"/>
      <c r="BP1520" s="1" t="str">
        <v>0- Port Costs</v>
      </c>
      <c r="BT1520" s="1" t="str">
        <v>0- Port Value</v>
      </c>
      <c r="BU1520" s="8"/>
    </row>
    <row r="1521" spans="8:73" hidden="1" outlineLevel="1" x14ac:dyDescent="0.3">
      <c r="H1521" s="1" t="str">
        <v>0 - BM Costs</v>
      </c>
      <c r="L1521" s="1" t="str">
        <v>0 - BM Port</v>
      </c>
      <c r="N1521" s="1" t="str">
        <v>0 - Port Assets</v>
      </c>
      <c r="O1521" s="8"/>
      <c r="P1521" s="8"/>
      <c r="Q1521" s="8"/>
      <c r="R1521" s="8"/>
      <c r="S1521" s="8"/>
      <c r="T1521" s="8"/>
      <c r="U1521" s="8"/>
      <c r="V1521" s="8"/>
      <c r="W1521" s="8"/>
      <c r="X1521" s="8"/>
      <c r="Y1521" s="8"/>
      <c r="Z1521" s="8"/>
      <c r="AA1521" s="8"/>
      <c r="AB1521" s="8"/>
      <c r="AC1521" s="8"/>
      <c r="AD1521" s="8"/>
      <c r="AE1521" s="8"/>
      <c r="AF1521" s="8"/>
      <c r="AG1521" s="8"/>
      <c r="AH1521" s="8"/>
      <c r="AI1521" s="8"/>
      <c r="AJ1521" s="8"/>
      <c r="AK1521" s="8"/>
      <c r="AL1521" s="8"/>
      <c r="AM1521" s="8"/>
      <c r="AN1521" s="8"/>
      <c r="AO1521" s="8"/>
      <c r="AP1521" s="8"/>
      <c r="AQ1521" s="8"/>
      <c r="AR1521" s="8"/>
      <c r="AS1521" s="8"/>
      <c r="AT1521" s="8"/>
      <c r="AU1521" s="8"/>
      <c r="AV1521" s="8"/>
      <c r="AW1521" s="8"/>
      <c r="AX1521" s="8"/>
      <c r="AY1521" s="8"/>
      <c r="AZ1521" s="8"/>
      <c r="BA1521" s="8"/>
      <c r="BB1521" s="8"/>
      <c r="BC1521" s="8"/>
      <c r="BD1521" s="8"/>
      <c r="BE1521" s="8"/>
      <c r="BF1521" s="8"/>
      <c r="BG1521" s="8"/>
      <c r="BH1521" s="8"/>
      <c r="BI1521" s="8"/>
      <c r="BJ1521" s="8"/>
      <c r="BK1521" s="8"/>
      <c r="BL1521" s="8"/>
      <c r="BM1521" s="8"/>
      <c r="BN1521" s="8"/>
      <c r="BO1521" s="8"/>
      <c r="BP1521" s="1" t="str">
        <v>0- Port Costs</v>
      </c>
      <c r="BT1521" s="1" t="str">
        <v>0- Port Value</v>
      </c>
      <c r="BU1521" s="8"/>
    </row>
    <row r="1522" spans="8:73" hidden="1" outlineLevel="1" x14ac:dyDescent="0.3">
      <c r="H1522" s="1" t="str">
        <v>0 - BM Costs</v>
      </c>
      <c r="L1522" s="1" t="str">
        <v>0 - BM Port</v>
      </c>
      <c r="N1522" s="1" t="str">
        <v>0 - Port Assets</v>
      </c>
      <c r="O1522" s="8"/>
      <c r="P1522" s="8"/>
      <c r="Q1522" s="8"/>
      <c r="R1522" s="8"/>
      <c r="S1522" s="8"/>
      <c r="T1522" s="8"/>
      <c r="U1522" s="8"/>
      <c r="V1522" s="8"/>
      <c r="W1522" s="8"/>
      <c r="X1522" s="8"/>
      <c r="Y1522" s="8"/>
      <c r="Z1522" s="8"/>
      <c r="AA1522" s="8"/>
      <c r="AB1522" s="8"/>
      <c r="AC1522" s="8"/>
      <c r="AD1522" s="8"/>
      <c r="AE1522" s="8"/>
      <c r="AF1522" s="8"/>
      <c r="AG1522" s="8"/>
      <c r="AH1522" s="8"/>
      <c r="AI1522" s="8"/>
      <c r="AJ1522" s="8"/>
      <c r="AK1522" s="8"/>
      <c r="AL1522" s="8"/>
      <c r="AM1522" s="8"/>
      <c r="AN1522" s="8"/>
      <c r="AO1522" s="8"/>
      <c r="AP1522" s="8"/>
      <c r="AQ1522" s="8"/>
      <c r="AR1522" s="8"/>
      <c r="AS1522" s="8"/>
      <c r="AT1522" s="8"/>
      <c r="AU1522" s="8"/>
      <c r="AV1522" s="8"/>
      <c r="AW1522" s="8"/>
      <c r="AX1522" s="8"/>
      <c r="AY1522" s="8"/>
      <c r="AZ1522" s="8"/>
      <c r="BA1522" s="8"/>
      <c r="BB1522" s="8"/>
      <c r="BC1522" s="8"/>
      <c r="BD1522" s="8"/>
      <c r="BE1522" s="8"/>
      <c r="BF1522" s="8"/>
      <c r="BG1522" s="8"/>
      <c r="BH1522" s="8"/>
      <c r="BI1522" s="8"/>
      <c r="BJ1522" s="8"/>
      <c r="BK1522" s="8"/>
      <c r="BL1522" s="8"/>
      <c r="BM1522" s="8"/>
      <c r="BN1522" s="8"/>
      <c r="BO1522" s="8"/>
      <c r="BP1522" s="1" t="str">
        <v>0- Port Costs</v>
      </c>
      <c r="BT1522" s="1" t="str">
        <v>0- Port Value</v>
      </c>
      <c r="BU1522" s="8"/>
    </row>
    <row r="1523" spans="8:73" hidden="1" outlineLevel="1" x14ac:dyDescent="0.3">
      <c r="H1523" s="1" t="str">
        <v>0 - BM Costs</v>
      </c>
      <c r="L1523" s="1" t="str">
        <v>0 - BM Port</v>
      </c>
      <c r="N1523" s="1" t="str">
        <v>0 - Port Assets</v>
      </c>
      <c r="O1523" s="8"/>
      <c r="P1523" s="8"/>
      <c r="Q1523" s="8"/>
      <c r="R1523" s="8"/>
      <c r="S1523" s="8"/>
      <c r="T1523" s="8"/>
      <c r="U1523" s="8"/>
      <c r="V1523" s="8"/>
      <c r="W1523" s="8"/>
      <c r="X1523" s="8"/>
      <c r="Y1523" s="8"/>
      <c r="Z1523" s="8"/>
      <c r="AA1523" s="8"/>
      <c r="AB1523" s="8"/>
      <c r="AC1523" s="8"/>
      <c r="AD1523" s="8"/>
      <c r="AE1523" s="8"/>
      <c r="AF1523" s="8"/>
      <c r="AG1523" s="8"/>
      <c r="AH1523" s="8"/>
      <c r="AI1523" s="8"/>
      <c r="AJ1523" s="8"/>
      <c r="AK1523" s="8"/>
      <c r="AL1523" s="8"/>
      <c r="AM1523" s="8"/>
      <c r="AN1523" s="8"/>
      <c r="AO1523" s="8"/>
      <c r="AP1523" s="8"/>
      <c r="AQ1523" s="8"/>
      <c r="AR1523" s="8"/>
      <c r="AS1523" s="8"/>
      <c r="AT1523" s="8"/>
      <c r="AU1523" s="8"/>
      <c r="AV1523" s="8"/>
      <c r="AW1523" s="8"/>
      <c r="AX1523" s="8"/>
      <c r="AY1523" s="8"/>
      <c r="AZ1523" s="8"/>
      <c r="BA1523" s="8"/>
      <c r="BB1523" s="8"/>
      <c r="BC1523" s="8"/>
      <c r="BD1523" s="8"/>
      <c r="BE1523" s="8"/>
      <c r="BF1523" s="8"/>
      <c r="BG1523" s="8"/>
      <c r="BH1523" s="8"/>
      <c r="BI1523" s="8"/>
      <c r="BJ1523" s="8"/>
      <c r="BK1523" s="8"/>
      <c r="BL1523" s="8"/>
      <c r="BM1523" s="8"/>
      <c r="BN1523" s="8"/>
      <c r="BO1523" s="8"/>
      <c r="BP1523" s="1" t="str">
        <v>0- Port Costs</v>
      </c>
      <c r="BT1523" s="1" t="str">
        <v>0- Port Value</v>
      </c>
      <c r="BU1523" s="8"/>
    </row>
    <row r="1524" spans="8:73" hidden="1" outlineLevel="1" x14ac:dyDescent="0.3">
      <c r="H1524" s="1" t="str">
        <v>0 - BM Costs</v>
      </c>
      <c r="L1524" s="1" t="str">
        <v>0 - BM Port</v>
      </c>
      <c r="N1524" s="1" t="str">
        <v>0 - Port Assets</v>
      </c>
      <c r="O1524" s="8"/>
      <c r="P1524" s="8"/>
      <c r="Q1524" s="8"/>
      <c r="R1524" s="8"/>
      <c r="S1524" s="8"/>
      <c r="T1524" s="8"/>
      <c r="U1524" s="8"/>
      <c r="V1524" s="8"/>
      <c r="W1524" s="8"/>
      <c r="X1524" s="8"/>
      <c r="Y1524" s="8"/>
      <c r="Z1524" s="8"/>
      <c r="AA1524" s="8"/>
      <c r="AB1524" s="8"/>
      <c r="AC1524" s="8"/>
      <c r="AD1524" s="8"/>
      <c r="AE1524" s="8"/>
      <c r="AF1524" s="8"/>
      <c r="AG1524" s="8"/>
      <c r="AH1524" s="8"/>
      <c r="AI1524" s="8"/>
      <c r="AJ1524" s="8"/>
      <c r="AK1524" s="8"/>
      <c r="AL1524" s="8"/>
      <c r="AM1524" s="8"/>
      <c r="AN1524" s="8"/>
      <c r="AO1524" s="8"/>
      <c r="AP1524" s="8"/>
      <c r="AQ1524" s="8"/>
      <c r="AR1524" s="8"/>
      <c r="AS1524" s="8"/>
      <c r="AT1524" s="8"/>
      <c r="AU1524" s="8"/>
      <c r="AV1524" s="8"/>
      <c r="AW1524" s="8"/>
      <c r="AX1524" s="8"/>
      <c r="AY1524" s="8"/>
      <c r="AZ1524" s="8"/>
      <c r="BA1524" s="8"/>
      <c r="BB1524" s="8"/>
      <c r="BC1524" s="8"/>
      <c r="BD1524" s="8"/>
      <c r="BE1524" s="8"/>
      <c r="BF1524" s="8"/>
      <c r="BG1524" s="8"/>
      <c r="BH1524" s="8"/>
      <c r="BI1524" s="8"/>
      <c r="BJ1524" s="8"/>
      <c r="BK1524" s="8"/>
      <c r="BL1524" s="8"/>
      <c r="BM1524" s="8"/>
      <c r="BN1524" s="8"/>
      <c r="BO1524" s="8"/>
      <c r="BP1524" s="1" t="str">
        <v>0- Port Costs</v>
      </c>
      <c r="BT1524" s="1" t="str">
        <v>0- Port Value</v>
      </c>
      <c r="BU1524" s="8"/>
    </row>
    <row r="1525" spans="8:73" hidden="1" outlineLevel="1" x14ac:dyDescent="0.3">
      <c r="H1525" s="1" t="str">
        <v>0 - BM Costs</v>
      </c>
      <c r="L1525" s="1" t="str">
        <v>0 - BM Port</v>
      </c>
      <c r="N1525" s="1" t="str">
        <v>0 - Port Assets</v>
      </c>
      <c r="O1525" s="8"/>
      <c r="P1525" s="8"/>
      <c r="Q1525" s="8"/>
      <c r="R1525" s="8"/>
      <c r="S1525" s="8"/>
      <c r="T1525" s="8"/>
      <c r="U1525" s="8"/>
      <c r="V1525" s="8"/>
      <c r="W1525" s="8"/>
      <c r="X1525" s="8"/>
      <c r="Y1525" s="8"/>
      <c r="Z1525" s="8"/>
      <c r="AA1525" s="8"/>
      <c r="AB1525" s="8"/>
      <c r="AC1525" s="8"/>
      <c r="AD1525" s="8"/>
      <c r="AE1525" s="8"/>
      <c r="AF1525" s="8"/>
      <c r="AG1525" s="8"/>
      <c r="AH1525" s="8"/>
      <c r="AI1525" s="8"/>
      <c r="AJ1525" s="8"/>
      <c r="AK1525" s="8"/>
      <c r="AL1525" s="8"/>
      <c r="AM1525" s="8"/>
      <c r="AN1525" s="8"/>
      <c r="AO1525" s="8"/>
      <c r="AP1525" s="8"/>
      <c r="AQ1525" s="8"/>
      <c r="AR1525" s="8"/>
      <c r="AS1525" s="8"/>
      <c r="AT1525" s="8"/>
      <c r="AU1525" s="8"/>
      <c r="AV1525" s="8"/>
      <c r="AW1525" s="8"/>
      <c r="AX1525" s="8"/>
      <c r="AY1525" s="8"/>
      <c r="AZ1525" s="8"/>
      <c r="BA1525" s="8"/>
      <c r="BB1525" s="8"/>
      <c r="BC1525" s="8"/>
      <c r="BD1525" s="8"/>
      <c r="BE1525" s="8"/>
      <c r="BF1525" s="8"/>
      <c r="BG1525" s="8"/>
      <c r="BH1525" s="8"/>
      <c r="BI1525" s="8"/>
      <c r="BJ1525" s="8"/>
      <c r="BK1525" s="8"/>
      <c r="BL1525" s="8"/>
      <c r="BM1525" s="8"/>
      <c r="BN1525" s="8"/>
      <c r="BO1525" s="8"/>
      <c r="BP1525" s="1" t="str">
        <v>0- Port Costs</v>
      </c>
      <c r="BT1525" s="1" t="str">
        <v>0- Port Value</v>
      </c>
      <c r="BU1525" s="8"/>
    </row>
    <row r="1526" spans="8:73" hidden="1" outlineLevel="1" x14ac:dyDescent="0.3">
      <c r="H1526" s="1" t="str">
        <v>0 - BM Costs</v>
      </c>
      <c r="L1526" s="1" t="str">
        <v>0 - BM Port</v>
      </c>
      <c r="N1526" s="1" t="str">
        <v>0 - Port Assets</v>
      </c>
      <c r="O1526" s="8"/>
      <c r="P1526" s="8"/>
      <c r="Q1526" s="8"/>
      <c r="R1526" s="8"/>
      <c r="S1526" s="8"/>
      <c r="T1526" s="8"/>
      <c r="U1526" s="8"/>
      <c r="V1526" s="8"/>
      <c r="W1526" s="8"/>
      <c r="X1526" s="8"/>
      <c r="Y1526" s="8"/>
      <c r="Z1526" s="8"/>
      <c r="AA1526" s="8"/>
      <c r="AB1526" s="8"/>
      <c r="AC1526" s="8"/>
      <c r="AD1526" s="8"/>
      <c r="AE1526" s="8"/>
      <c r="AF1526" s="8"/>
      <c r="AG1526" s="8"/>
      <c r="AH1526" s="8"/>
      <c r="AI1526" s="8"/>
      <c r="AJ1526" s="8"/>
      <c r="AK1526" s="8"/>
      <c r="AL1526" s="8"/>
      <c r="AM1526" s="8"/>
      <c r="AN1526" s="8"/>
      <c r="AO1526" s="8"/>
      <c r="AP1526" s="8"/>
      <c r="AQ1526" s="8"/>
      <c r="AR1526" s="8"/>
      <c r="AS1526" s="8"/>
      <c r="AT1526" s="8"/>
      <c r="AU1526" s="8"/>
      <c r="AV1526" s="8"/>
      <c r="AW1526" s="8"/>
      <c r="AX1526" s="8"/>
      <c r="AY1526" s="8"/>
      <c r="AZ1526" s="8"/>
      <c r="BA1526" s="8"/>
      <c r="BB1526" s="8"/>
      <c r="BC1526" s="8"/>
      <c r="BD1526" s="8"/>
      <c r="BE1526" s="8"/>
      <c r="BF1526" s="8"/>
      <c r="BG1526" s="8"/>
      <c r="BH1526" s="8"/>
      <c r="BI1526" s="8"/>
      <c r="BJ1526" s="8"/>
      <c r="BK1526" s="8"/>
      <c r="BL1526" s="8"/>
      <c r="BM1526" s="8"/>
      <c r="BN1526" s="8"/>
      <c r="BO1526" s="8"/>
      <c r="BP1526" s="1" t="str">
        <v>0- Port Costs</v>
      </c>
      <c r="BT1526" s="1" t="str">
        <v>0- Port Value</v>
      </c>
      <c r="BU1526" s="8"/>
    </row>
    <row r="1527" spans="8:73" hidden="1" outlineLevel="1" x14ac:dyDescent="0.3">
      <c r="H1527" s="1" t="str">
        <v>0 - BM Costs</v>
      </c>
      <c r="L1527" s="1" t="str">
        <v>0 - BM Port</v>
      </c>
      <c r="N1527" s="1" t="str">
        <v>0 - Port Assets</v>
      </c>
      <c r="O1527" s="8"/>
      <c r="P1527" s="8"/>
      <c r="Q1527" s="8"/>
      <c r="R1527" s="8"/>
      <c r="S1527" s="8"/>
      <c r="T1527" s="8"/>
      <c r="U1527" s="8"/>
      <c r="V1527" s="8"/>
      <c r="W1527" s="8"/>
      <c r="X1527" s="8"/>
      <c r="Y1527" s="8"/>
      <c r="Z1527" s="8"/>
      <c r="AA1527" s="8"/>
      <c r="AB1527" s="8"/>
      <c r="AC1527" s="8"/>
      <c r="AD1527" s="8"/>
      <c r="AE1527" s="8"/>
      <c r="AF1527" s="8"/>
      <c r="AG1527" s="8"/>
      <c r="AH1527" s="8"/>
      <c r="AI1527" s="8"/>
      <c r="AJ1527" s="8"/>
      <c r="AK1527" s="8"/>
      <c r="AL1527" s="8"/>
      <c r="AM1527" s="8"/>
      <c r="AN1527" s="8"/>
      <c r="AO1527" s="8"/>
      <c r="AP1527" s="8"/>
      <c r="AQ1527" s="8"/>
      <c r="AR1527" s="8"/>
      <c r="AS1527" s="8"/>
      <c r="AT1527" s="8"/>
      <c r="AU1527" s="8"/>
      <c r="AV1527" s="8"/>
      <c r="AW1527" s="8"/>
      <c r="AX1527" s="8"/>
      <c r="AY1527" s="8"/>
      <c r="AZ1527" s="8"/>
      <c r="BA1527" s="8"/>
      <c r="BB1527" s="8"/>
      <c r="BC1527" s="8"/>
      <c r="BD1527" s="8"/>
      <c r="BE1527" s="8"/>
      <c r="BF1527" s="8"/>
      <c r="BG1527" s="8"/>
      <c r="BH1527" s="8"/>
      <c r="BI1527" s="8"/>
      <c r="BJ1527" s="8"/>
      <c r="BK1527" s="8"/>
      <c r="BL1527" s="8"/>
      <c r="BM1527" s="8"/>
      <c r="BN1527" s="8"/>
      <c r="BO1527" s="8"/>
      <c r="BP1527" s="1" t="str">
        <v>0- Port Costs</v>
      </c>
      <c r="BT1527" s="1" t="str">
        <v>0- Port Value</v>
      </c>
      <c r="BU1527" s="8"/>
    </row>
    <row r="1528" spans="8:73" hidden="1" outlineLevel="1" x14ac:dyDescent="0.3">
      <c r="H1528" s="1" t="str">
        <v>0 - BM Costs</v>
      </c>
      <c r="L1528" s="1" t="str">
        <v>0 - BM Port</v>
      </c>
      <c r="N1528" s="1" t="str">
        <v>0 - Port Assets</v>
      </c>
      <c r="O1528" s="8"/>
      <c r="P1528" s="8"/>
      <c r="Q1528" s="8"/>
      <c r="R1528" s="8"/>
      <c r="S1528" s="8"/>
      <c r="T1528" s="8"/>
      <c r="U1528" s="8"/>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c r="BB1528" s="8"/>
      <c r="BC1528" s="8"/>
      <c r="BD1528" s="8"/>
      <c r="BE1528" s="8"/>
      <c r="BF1528" s="8"/>
      <c r="BG1528" s="8"/>
      <c r="BH1528" s="8"/>
      <c r="BI1528" s="8"/>
      <c r="BJ1528" s="8"/>
      <c r="BK1528" s="8"/>
      <c r="BL1528" s="8"/>
      <c r="BM1528" s="8"/>
      <c r="BN1528" s="8"/>
      <c r="BO1528" s="8"/>
      <c r="BP1528" s="1" t="str">
        <v>0- Port Costs</v>
      </c>
      <c r="BT1528" s="1" t="str">
        <v>0- Port Value</v>
      </c>
      <c r="BU1528" s="8"/>
    </row>
    <row r="1529" spans="8:73" hidden="1" outlineLevel="1" x14ac:dyDescent="0.3">
      <c r="H1529" s="1" t="str">
        <v>0 - BM Costs</v>
      </c>
      <c r="L1529" s="1" t="str">
        <v>0 - BM Port</v>
      </c>
      <c r="N1529" s="1" t="str">
        <v>0 - Port Assets</v>
      </c>
      <c r="O1529" s="8"/>
      <c r="P1529" s="8"/>
      <c r="Q1529" s="8"/>
      <c r="R1529" s="8"/>
      <c r="S1529" s="8"/>
      <c r="T1529" s="8"/>
      <c r="U1529" s="8"/>
      <c r="V1529" s="8"/>
      <c r="W1529" s="8"/>
      <c r="X1529" s="8"/>
      <c r="Y1529" s="8"/>
      <c r="Z1529" s="8"/>
      <c r="AA1529" s="8"/>
      <c r="AB1529" s="8"/>
      <c r="AC1529" s="8"/>
      <c r="AD1529" s="8"/>
      <c r="AE1529" s="8"/>
      <c r="AF1529" s="8"/>
      <c r="AG1529" s="8"/>
      <c r="AH1529" s="8"/>
      <c r="AI1529" s="8"/>
      <c r="AJ1529" s="8"/>
      <c r="AK1529" s="8"/>
      <c r="AL1529" s="8"/>
      <c r="AM1529" s="8"/>
      <c r="AN1529" s="8"/>
      <c r="AO1529" s="8"/>
      <c r="AP1529" s="8"/>
      <c r="AQ1529" s="8"/>
      <c r="AR1529" s="8"/>
      <c r="AS1529" s="8"/>
      <c r="AT1529" s="8"/>
      <c r="AU1529" s="8"/>
      <c r="AV1529" s="8"/>
      <c r="AW1529" s="8"/>
      <c r="AX1529" s="8"/>
      <c r="AY1529" s="8"/>
      <c r="AZ1529" s="8"/>
      <c r="BA1529" s="8"/>
      <c r="BB1529" s="8"/>
      <c r="BC1529" s="8"/>
      <c r="BD1529" s="8"/>
      <c r="BE1529" s="8"/>
      <c r="BF1529" s="8"/>
      <c r="BG1529" s="8"/>
      <c r="BH1529" s="8"/>
      <c r="BI1529" s="8"/>
      <c r="BJ1529" s="8"/>
      <c r="BK1529" s="8"/>
      <c r="BL1529" s="8"/>
      <c r="BM1529" s="8"/>
      <c r="BN1529" s="8"/>
      <c r="BO1529" s="8"/>
      <c r="BP1529" s="1" t="str">
        <v>0- Port Costs</v>
      </c>
      <c r="BT1529" s="1" t="str">
        <v>0- Port Value</v>
      </c>
      <c r="BU1529" s="8"/>
    </row>
    <row r="1530" spans="8:73" hidden="1" outlineLevel="1" x14ac:dyDescent="0.3">
      <c r="H1530" s="1" t="str">
        <v>0 - BM Costs</v>
      </c>
      <c r="L1530" s="1" t="str">
        <v>0 - BM Port</v>
      </c>
      <c r="N1530" s="1" t="str">
        <v>0 - Port Assets</v>
      </c>
      <c r="O1530" s="8"/>
      <c r="P1530" s="8"/>
      <c r="Q1530" s="8"/>
      <c r="R1530" s="8"/>
      <c r="S1530" s="8"/>
      <c r="T1530" s="8"/>
      <c r="U1530" s="8"/>
      <c r="V1530" s="8"/>
      <c r="W1530" s="8"/>
      <c r="X1530" s="8"/>
      <c r="Y1530" s="8"/>
      <c r="Z1530" s="8"/>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8"/>
      <c r="AX1530" s="8"/>
      <c r="AY1530" s="8"/>
      <c r="AZ1530" s="8"/>
      <c r="BA1530" s="8"/>
      <c r="BB1530" s="8"/>
      <c r="BC1530" s="8"/>
      <c r="BD1530" s="8"/>
      <c r="BE1530" s="8"/>
      <c r="BF1530" s="8"/>
      <c r="BG1530" s="8"/>
      <c r="BH1530" s="8"/>
      <c r="BI1530" s="8"/>
      <c r="BJ1530" s="8"/>
      <c r="BK1530" s="8"/>
      <c r="BL1530" s="8"/>
      <c r="BM1530" s="8"/>
      <c r="BN1530" s="8"/>
      <c r="BO1530" s="8"/>
      <c r="BP1530" s="1" t="str">
        <v>0- Port Costs</v>
      </c>
      <c r="BT1530" s="1" t="str">
        <v>0- Port Value</v>
      </c>
      <c r="BU1530" s="8"/>
    </row>
    <row r="1531" spans="8:73" hidden="1" outlineLevel="1" x14ac:dyDescent="0.3">
      <c r="H1531" s="1" t="str">
        <v>0 - BM Costs</v>
      </c>
      <c r="L1531" s="1" t="str">
        <v>0 - BM Port</v>
      </c>
      <c r="N1531" s="1" t="str">
        <v>0 - Port Assets</v>
      </c>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8"/>
      <c r="AX1531" s="8"/>
      <c r="AY1531" s="8"/>
      <c r="AZ1531" s="8"/>
      <c r="BA1531" s="8"/>
      <c r="BB1531" s="8"/>
      <c r="BC1531" s="8"/>
      <c r="BD1531" s="8"/>
      <c r="BE1531" s="8"/>
      <c r="BF1531" s="8"/>
      <c r="BG1531" s="8"/>
      <c r="BH1531" s="8"/>
      <c r="BI1531" s="8"/>
      <c r="BJ1531" s="8"/>
      <c r="BK1531" s="8"/>
      <c r="BL1531" s="8"/>
      <c r="BM1531" s="8"/>
      <c r="BN1531" s="8"/>
      <c r="BO1531" s="8"/>
      <c r="BP1531" s="1" t="str">
        <v>0- Port Costs</v>
      </c>
      <c r="BT1531" s="1" t="str">
        <v>0- Port Value</v>
      </c>
      <c r="BU1531" s="8"/>
    </row>
    <row r="1532" spans="8:73" hidden="1" outlineLevel="1" x14ac:dyDescent="0.3">
      <c r="H1532" s="1" t="str">
        <v>0 - BM Costs</v>
      </c>
      <c r="L1532" s="1" t="str">
        <v>0 - BM Port</v>
      </c>
      <c r="N1532" s="1" t="str">
        <v>0 - Port Assets</v>
      </c>
      <c r="O1532" s="8"/>
      <c r="P1532" s="8"/>
      <c r="Q1532" s="8"/>
      <c r="R1532" s="8"/>
      <c r="S1532" s="8"/>
      <c r="T1532" s="8"/>
      <c r="U1532" s="8"/>
      <c r="V1532" s="8"/>
      <c r="W1532" s="8"/>
      <c r="X1532" s="8"/>
      <c r="Y1532" s="8"/>
      <c r="Z1532" s="8"/>
      <c r="AA1532" s="8"/>
      <c r="AB1532" s="8"/>
      <c r="AC1532" s="8"/>
      <c r="AD1532" s="8"/>
      <c r="AE1532" s="8"/>
      <c r="AF1532" s="8"/>
      <c r="AG1532" s="8"/>
      <c r="AH1532" s="8"/>
      <c r="AI1532" s="8"/>
      <c r="AJ1532" s="8"/>
      <c r="AK1532" s="8"/>
      <c r="AL1532" s="8"/>
      <c r="AM1532" s="8"/>
      <c r="AN1532" s="8"/>
      <c r="AO1532" s="8"/>
      <c r="AP1532" s="8"/>
      <c r="AQ1532" s="8"/>
      <c r="AR1532" s="8"/>
      <c r="AS1532" s="8"/>
      <c r="AT1532" s="8"/>
      <c r="AU1532" s="8"/>
      <c r="AV1532" s="8"/>
      <c r="AW1532" s="8"/>
      <c r="AX1532" s="8"/>
      <c r="AY1532" s="8"/>
      <c r="AZ1532" s="8"/>
      <c r="BA1532" s="8"/>
      <c r="BB1532" s="8"/>
      <c r="BC1532" s="8"/>
      <c r="BD1532" s="8"/>
      <c r="BE1532" s="8"/>
      <c r="BF1532" s="8"/>
      <c r="BG1532" s="8"/>
      <c r="BH1532" s="8"/>
      <c r="BI1532" s="8"/>
      <c r="BJ1532" s="8"/>
      <c r="BK1532" s="8"/>
      <c r="BL1532" s="8"/>
      <c r="BM1532" s="8"/>
      <c r="BN1532" s="8"/>
      <c r="BO1532" s="8"/>
      <c r="BP1532" s="1" t="str">
        <v>0- Port Costs</v>
      </c>
      <c r="BT1532" s="1" t="str">
        <v>0- Port Value</v>
      </c>
      <c r="BU1532" s="8"/>
    </row>
    <row r="1533" spans="8:73" hidden="1" outlineLevel="1" x14ac:dyDescent="0.3">
      <c r="H1533" s="1" t="str">
        <v>0 - BM Costs</v>
      </c>
      <c r="L1533" s="1" t="str">
        <v>0 - BM Port</v>
      </c>
      <c r="N1533" s="1" t="str">
        <v>0 - Port Assets</v>
      </c>
      <c r="O1533" s="8"/>
      <c r="P1533" s="8"/>
      <c r="Q1533" s="8"/>
      <c r="R1533" s="8"/>
      <c r="S1533" s="8"/>
      <c r="T1533" s="8"/>
      <c r="U1533" s="8"/>
      <c r="V1533" s="8"/>
      <c r="W1533" s="8"/>
      <c r="X1533" s="8"/>
      <c r="Y1533" s="8"/>
      <c r="Z1533" s="8"/>
      <c r="AA1533" s="8"/>
      <c r="AB1533" s="8"/>
      <c r="AC1533" s="8"/>
      <c r="AD1533" s="8"/>
      <c r="AE1533" s="8"/>
      <c r="AF1533" s="8"/>
      <c r="AG1533" s="8"/>
      <c r="AH1533" s="8"/>
      <c r="AI1533" s="8"/>
      <c r="AJ1533" s="8"/>
      <c r="AK1533" s="8"/>
      <c r="AL1533" s="8"/>
      <c r="AM1533" s="8"/>
      <c r="AN1533" s="8"/>
      <c r="AO1533" s="8"/>
      <c r="AP1533" s="8"/>
      <c r="AQ1533" s="8"/>
      <c r="AR1533" s="8"/>
      <c r="AS1533" s="8"/>
      <c r="AT1533" s="8"/>
      <c r="AU1533" s="8"/>
      <c r="AV1533" s="8"/>
      <c r="AW1533" s="8"/>
      <c r="AX1533" s="8"/>
      <c r="AY1533" s="8"/>
      <c r="AZ1533" s="8"/>
      <c r="BA1533" s="8"/>
      <c r="BB1533" s="8"/>
      <c r="BC1533" s="8"/>
      <c r="BD1533" s="8"/>
      <c r="BE1533" s="8"/>
      <c r="BF1533" s="8"/>
      <c r="BG1533" s="8"/>
      <c r="BH1533" s="8"/>
      <c r="BI1533" s="8"/>
      <c r="BJ1533" s="8"/>
      <c r="BK1533" s="8"/>
      <c r="BL1533" s="8"/>
      <c r="BM1533" s="8"/>
      <c r="BN1533" s="8"/>
      <c r="BO1533" s="8"/>
      <c r="BP1533" s="1" t="str">
        <v>0- Port Costs</v>
      </c>
      <c r="BT1533" s="1" t="str">
        <v>0- Port Value</v>
      </c>
      <c r="BU1533" s="8"/>
    </row>
    <row r="1534" spans="8:73" hidden="1" outlineLevel="1" x14ac:dyDescent="0.3">
      <c r="H1534" s="1" t="str">
        <v>0 - BM Costs</v>
      </c>
      <c r="L1534" s="1" t="str">
        <v>0 - BM Port</v>
      </c>
      <c r="N1534" s="1" t="str">
        <v>0 - Port Assets</v>
      </c>
      <c r="O1534" s="8"/>
      <c r="P1534" s="8"/>
      <c r="Q1534" s="8"/>
      <c r="R1534" s="8"/>
      <c r="S1534" s="8"/>
      <c r="T1534" s="8"/>
      <c r="U1534" s="8"/>
      <c r="V1534" s="8"/>
      <c r="W1534" s="8"/>
      <c r="X1534" s="8"/>
      <c r="Y1534" s="8"/>
      <c r="Z1534" s="8"/>
      <c r="AA1534" s="8"/>
      <c r="AB1534" s="8"/>
      <c r="AC1534" s="8"/>
      <c r="AD1534" s="8"/>
      <c r="AE1534" s="8"/>
      <c r="AF1534" s="8"/>
      <c r="AG1534" s="8"/>
      <c r="AH1534" s="8"/>
      <c r="AI1534" s="8"/>
      <c r="AJ1534" s="8"/>
      <c r="AK1534" s="8"/>
      <c r="AL1534" s="8"/>
      <c r="AM1534" s="8"/>
      <c r="AN1534" s="8"/>
      <c r="AO1534" s="8"/>
      <c r="AP1534" s="8"/>
      <c r="AQ1534" s="8"/>
      <c r="AR1534" s="8"/>
      <c r="AS1534" s="8"/>
      <c r="AT1534" s="8"/>
      <c r="AU1534" s="8"/>
      <c r="AV1534" s="8"/>
      <c r="AW1534" s="8"/>
      <c r="AX1534" s="8"/>
      <c r="AY1534" s="8"/>
      <c r="AZ1534" s="8"/>
      <c r="BA1534" s="8"/>
      <c r="BB1534" s="8"/>
      <c r="BC1534" s="8"/>
      <c r="BD1534" s="8"/>
      <c r="BE1534" s="8"/>
      <c r="BF1534" s="8"/>
      <c r="BG1534" s="8"/>
      <c r="BH1534" s="8"/>
      <c r="BI1534" s="8"/>
      <c r="BJ1534" s="8"/>
      <c r="BK1534" s="8"/>
      <c r="BL1534" s="8"/>
      <c r="BM1534" s="8"/>
      <c r="BN1534" s="8"/>
      <c r="BO1534" s="8"/>
      <c r="BP1534" s="1" t="str">
        <v>0- Port Costs</v>
      </c>
      <c r="BT1534" s="1" t="str">
        <v>0- Port Value</v>
      </c>
      <c r="BU1534" s="8"/>
    </row>
    <row r="1535" spans="8:73" hidden="1" outlineLevel="1" x14ac:dyDescent="0.3">
      <c r="H1535" s="1" t="str">
        <v>0 - BM Costs</v>
      </c>
      <c r="L1535" s="1" t="str">
        <v>0 - BM Port</v>
      </c>
      <c r="N1535" s="1" t="str">
        <v>0 - Port Assets</v>
      </c>
      <c r="O1535" s="8"/>
      <c r="P1535" s="8"/>
      <c r="Q1535" s="8"/>
      <c r="R1535" s="8"/>
      <c r="S1535" s="8"/>
      <c r="T1535" s="8"/>
      <c r="U1535" s="8"/>
      <c r="V1535" s="8"/>
      <c r="W1535" s="8"/>
      <c r="X1535" s="8"/>
      <c r="Y1535" s="8"/>
      <c r="Z1535" s="8"/>
      <c r="AA1535" s="8"/>
      <c r="AB1535" s="8"/>
      <c r="AC1535" s="8"/>
      <c r="AD1535" s="8"/>
      <c r="AE1535" s="8"/>
      <c r="AF1535" s="8"/>
      <c r="AG1535" s="8"/>
      <c r="AH1535" s="8"/>
      <c r="AI1535" s="8"/>
      <c r="AJ1535" s="8"/>
      <c r="AK1535" s="8"/>
      <c r="AL1535" s="8"/>
      <c r="AM1535" s="8"/>
      <c r="AN1535" s="8"/>
      <c r="AO1535" s="8"/>
      <c r="AP1535" s="8"/>
      <c r="AQ1535" s="8"/>
      <c r="AR1535" s="8"/>
      <c r="AS1535" s="8"/>
      <c r="AT1535" s="8"/>
      <c r="AU1535" s="8"/>
      <c r="AV1535" s="8"/>
      <c r="AW1535" s="8"/>
      <c r="AX1535" s="8"/>
      <c r="AY1535" s="8"/>
      <c r="AZ1535" s="8"/>
      <c r="BA1535" s="8"/>
      <c r="BB1535" s="8"/>
      <c r="BC1535" s="8"/>
      <c r="BD1535" s="8"/>
      <c r="BE1535" s="8"/>
      <c r="BF1535" s="8"/>
      <c r="BG1535" s="8"/>
      <c r="BH1535" s="8"/>
      <c r="BI1535" s="8"/>
      <c r="BJ1535" s="8"/>
      <c r="BK1535" s="8"/>
      <c r="BL1535" s="8"/>
      <c r="BM1535" s="8"/>
      <c r="BN1535" s="8"/>
      <c r="BO1535" s="8"/>
      <c r="BP1535" s="1" t="str">
        <v>0- Port Costs</v>
      </c>
      <c r="BT1535" s="1" t="str">
        <v>0- Port Value</v>
      </c>
      <c r="BU1535" s="8"/>
    </row>
    <row r="1536" spans="8:73" hidden="1" outlineLevel="1" x14ac:dyDescent="0.3">
      <c r="H1536" s="1" t="str">
        <v>0 - BM Costs</v>
      </c>
      <c r="L1536" s="1" t="str">
        <v>0 - BM Port</v>
      </c>
      <c r="N1536" s="1" t="str">
        <v>0 - Port Assets</v>
      </c>
      <c r="O1536" s="8"/>
      <c r="P1536" s="8"/>
      <c r="Q1536" s="8"/>
      <c r="R1536" s="8"/>
      <c r="S1536" s="8"/>
      <c r="T1536" s="8"/>
      <c r="U1536" s="8"/>
      <c r="V1536" s="8"/>
      <c r="W1536" s="8"/>
      <c r="X1536" s="8"/>
      <c r="Y1536" s="8"/>
      <c r="Z1536" s="8"/>
      <c r="AA1536" s="8"/>
      <c r="AB1536" s="8"/>
      <c r="AC1536" s="8"/>
      <c r="AD1536" s="8"/>
      <c r="AE1536" s="8"/>
      <c r="AF1536" s="8"/>
      <c r="AG1536" s="8"/>
      <c r="AH1536" s="8"/>
      <c r="AI1536" s="8"/>
      <c r="AJ1536" s="8"/>
      <c r="AK1536" s="8"/>
      <c r="AL1536" s="8"/>
      <c r="AM1536" s="8"/>
      <c r="AN1536" s="8"/>
      <c r="AO1536" s="8"/>
      <c r="AP1536" s="8"/>
      <c r="AQ1536" s="8"/>
      <c r="AR1536" s="8"/>
      <c r="AS1536" s="8"/>
      <c r="AT1536" s="8"/>
      <c r="AU1536" s="8"/>
      <c r="AV1536" s="8"/>
      <c r="AW1536" s="8"/>
      <c r="AX1536" s="8"/>
      <c r="AY1536" s="8"/>
      <c r="AZ1536" s="8"/>
      <c r="BA1536" s="8"/>
      <c r="BB1536" s="8"/>
      <c r="BC1536" s="8"/>
      <c r="BD1536" s="8"/>
      <c r="BE1536" s="8"/>
      <c r="BF1536" s="8"/>
      <c r="BG1536" s="8"/>
      <c r="BH1536" s="8"/>
      <c r="BI1536" s="8"/>
      <c r="BJ1536" s="8"/>
      <c r="BK1536" s="8"/>
      <c r="BL1536" s="8"/>
      <c r="BM1536" s="8"/>
      <c r="BN1536" s="8"/>
      <c r="BO1536" s="8"/>
      <c r="BP1536" s="1" t="str">
        <v>0- Port Costs</v>
      </c>
      <c r="BT1536" s="1" t="str">
        <v>0- Port Value</v>
      </c>
      <c r="BU1536" s="8"/>
    </row>
    <row r="1537" spans="8:73" hidden="1" outlineLevel="1" x14ac:dyDescent="0.3">
      <c r="H1537" s="1" t="str">
        <v>0 - BM Costs</v>
      </c>
      <c r="L1537" s="1" t="str">
        <v>0 - BM Port</v>
      </c>
      <c r="N1537" s="1" t="str">
        <v>0 - Port Assets</v>
      </c>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8"/>
      <c r="AX1537" s="8"/>
      <c r="AY1537" s="8"/>
      <c r="AZ1537" s="8"/>
      <c r="BA1537" s="8"/>
      <c r="BB1537" s="8"/>
      <c r="BC1537" s="8"/>
      <c r="BD1537" s="8"/>
      <c r="BE1537" s="8"/>
      <c r="BF1537" s="8"/>
      <c r="BG1537" s="8"/>
      <c r="BH1537" s="8"/>
      <c r="BI1537" s="8"/>
      <c r="BJ1537" s="8"/>
      <c r="BK1537" s="8"/>
      <c r="BL1537" s="8"/>
      <c r="BM1537" s="8"/>
      <c r="BN1537" s="8"/>
      <c r="BO1537" s="8"/>
      <c r="BP1537" s="1" t="str">
        <v>0- Port Costs</v>
      </c>
      <c r="BT1537" s="1" t="str">
        <v>0- Port Value</v>
      </c>
      <c r="BU1537" s="8"/>
    </row>
    <row r="1538" spans="8:73" hidden="1" outlineLevel="1" x14ac:dyDescent="0.3">
      <c r="H1538" s="1" t="str">
        <v>0 - BM Costs</v>
      </c>
      <c r="L1538" s="1" t="str">
        <v>0 - BM Port</v>
      </c>
      <c r="N1538" s="1" t="str">
        <v>0 - Port Assets</v>
      </c>
      <c r="O1538" s="8"/>
      <c r="P1538" s="8"/>
      <c r="Q1538" s="8"/>
      <c r="R1538" s="8"/>
      <c r="S1538" s="8"/>
      <c r="T1538" s="8"/>
      <c r="U1538" s="8"/>
      <c r="V1538" s="8"/>
      <c r="W1538" s="8"/>
      <c r="X1538" s="8"/>
      <c r="Y1538" s="8"/>
      <c r="Z1538" s="8"/>
      <c r="AA1538" s="8"/>
      <c r="AB1538" s="8"/>
      <c r="AC1538" s="8"/>
      <c r="AD1538" s="8"/>
      <c r="AE1538" s="8"/>
      <c r="AF1538" s="8"/>
      <c r="AG1538" s="8"/>
      <c r="AH1538" s="8"/>
      <c r="AI1538" s="8"/>
      <c r="AJ1538" s="8"/>
      <c r="AK1538" s="8"/>
      <c r="AL1538" s="8"/>
      <c r="AM1538" s="8"/>
      <c r="AN1538" s="8"/>
      <c r="AO1538" s="8"/>
      <c r="AP1538" s="8"/>
      <c r="AQ1538" s="8"/>
      <c r="AR1538" s="8"/>
      <c r="AS1538" s="8"/>
      <c r="AT1538" s="8"/>
      <c r="AU1538" s="8"/>
      <c r="AV1538" s="8"/>
      <c r="AW1538" s="8"/>
      <c r="AX1538" s="8"/>
      <c r="AY1538" s="8"/>
      <c r="AZ1538" s="8"/>
      <c r="BA1538" s="8"/>
      <c r="BB1538" s="8"/>
      <c r="BC1538" s="8"/>
      <c r="BD1538" s="8"/>
      <c r="BE1538" s="8"/>
      <c r="BF1538" s="8"/>
      <c r="BG1538" s="8"/>
      <c r="BH1538" s="8"/>
      <c r="BI1538" s="8"/>
      <c r="BJ1538" s="8"/>
      <c r="BK1538" s="8"/>
      <c r="BL1538" s="8"/>
      <c r="BM1538" s="8"/>
      <c r="BN1538" s="8"/>
      <c r="BO1538" s="8"/>
      <c r="BP1538" s="1" t="str">
        <v>0- Port Costs</v>
      </c>
      <c r="BT1538" s="1" t="str">
        <v>0- Port Value</v>
      </c>
      <c r="BU1538" s="8"/>
    </row>
    <row r="1539" spans="8:73" hidden="1" outlineLevel="1" x14ac:dyDescent="0.3">
      <c r="H1539" s="1" t="str">
        <v>0 - BM Costs</v>
      </c>
      <c r="L1539" s="1" t="str">
        <v>0 - BM Port</v>
      </c>
      <c r="N1539" s="1" t="str">
        <v>0 - Port Assets</v>
      </c>
      <c r="O1539" s="8"/>
      <c r="P1539" s="8"/>
      <c r="Q1539" s="8"/>
      <c r="R1539" s="8"/>
      <c r="S1539" s="8"/>
      <c r="T1539" s="8"/>
      <c r="U1539" s="8"/>
      <c r="V1539" s="8"/>
      <c r="W1539" s="8"/>
      <c r="X1539" s="8"/>
      <c r="Y1539" s="8"/>
      <c r="Z1539" s="8"/>
      <c r="AA1539" s="8"/>
      <c r="AB1539" s="8"/>
      <c r="AC1539" s="8"/>
      <c r="AD1539" s="8"/>
      <c r="AE1539" s="8"/>
      <c r="AF1539" s="8"/>
      <c r="AG1539" s="8"/>
      <c r="AH1539" s="8"/>
      <c r="AI1539" s="8"/>
      <c r="AJ1539" s="8"/>
      <c r="AK1539" s="8"/>
      <c r="AL1539" s="8"/>
      <c r="AM1539" s="8"/>
      <c r="AN1539" s="8"/>
      <c r="AO1539" s="8"/>
      <c r="AP1539" s="8"/>
      <c r="AQ1539" s="8"/>
      <c r="AR1539" s="8"/>
      <c r="AS1539" s="8"/>
      <c r="AT1539" s="8"/>
      <c r="AU1539" s="8"/>
      <c r="AV1539" s="8"/>
      <c r="AW1539" s="8"/>
      <c r="AX1539" s="8"/>
      <c r="AY1539" s="8"/>
      <c r="AZ1539" s="8"/>
      <c r="BA1539" s="8"/>
      <c r="BB1539" s="8"/>
      <c r="BC1539" s="8"/>
      <c r="BD1539" s="8"/>
      <c r="BE1539" s="8"/>
      <c r="BF1539" s="8"/>
      <c r="BG1539" s="8"/>
      <c r="BH1539" s="8"/>
      <c r="BI1539" s="8"/>
      <c r="BJ1539" s="8"/>
      <c r="BK1539" s="8"/>
      <c r="BL1539" s="8"/>
      <c r="BM1539" s="8"/>
      <c r="BN1539" s="8"/>
      <c r="BO1539" s="8"/>
      <c r="BP1539" s="1" t="str">
        <v>0- Port Costs</v>
      </c>
      <c r="BT1539" s="1" t="str">
        <v>0- Port Value</v>
      </c>
      <c r="BU1539" s="8"/>
    </row>
    <row r="1540" spans="8:73" hidden="1" outlineLevel="1" x14ac:dyDescent="0.3">
      <c r="H1540" s="1" t="str">
        <v>0 - BM Costs</v>
      </c>
      <c r="L1540" s="1" t="str">
        <v>0 - BM Port</v>
      </c>
      <c r="N1540" s="1" t="str">
        <v>0 - Port Assets</v>
      </c>
      <c r="O1540" s="8"/>
      <c r="P1540" s="8"/>
      <c r="Q1540" s="8"/>
      <c r="R1540" s="8"/>
      <c r="S1540" s="8"/>
      <c r="T1540" s="8"/>
      <c r="U1540" s="8"/>
      <c r="V1540" s="8"/>
      <c r="W1540" s="8"/>
      <c r="X1540" s="8"/>
      <c r="Y1540" s="8"/>
      <c r="Z1540" s="8"/>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8"/>
      <c r="AX1540" s="8"/>
      <c r="AY1540" s="8"/>
      <c r="AZ1540" s="8"/>
      <c r="BA1540" s="8"/>
      <c r="BB1540" s="8"/>
      <c r="BC1540" s="8"/>
      <c r="BD1540" s="8"/>
      <c r="BE1540" s="8"/>
      <c r="BF1540" s="8"/>
      <c r="BG1540" s="8"/>
      <c r="BH1540" s="8"/>
      <c r="BI1540" s="8"/>
      <c r="BJ1540" s="8"/>
      <c r="BK1540" s="8"/>
      <c r="BL1540" s="8"/>
      <c r="BM1540" s="8"/>
      <c r="BN1540" s="8"/>
      <c r="BO1540" s="8"/>
      <c r="BP1540" s="1" t="str">
        <v>0- Port Costs</v>
      </c>
      <c r="BT1540" s="1" t="str">
        <v>0- Port Value</v>
      </c>
      <c r="BU1540" s="8"/>
    </row>
    <row r="1541" spans="8:73" hidden="1" outlineLevel="1" x14ac:dyDescent="0.3">
      <c r="H1541" s="1" t="str">
        <v>0 - BM Costs</v>
      </c>
      <c r="L1541" s="1" t="str">
        <v>0 - BM Port</v>
      </c>
      <c r="N1541" s="1" t="str">
        <v>0 - Port Assets</v>
      </c>
      <c r="O1541" s="8"/>
      <c r="P1541" s="8"/>
      <c r="Q1541" s="8"/>
      <c r="R1541" s="8"/>
      <c r="S1541" s="8"/>
      <c r="T1541" s="8"/>
      <c r="U1541" s="8"/>
      <c r="V1541" s="8"/>
      <c r="W1541" s="8"/>
      <c r="X1541" s="8"/>
      <c r="Y1541" s="8"/>
      <c r="Z1541" s="8"/>
      <c r="AA1541" s="8"/>
      <c r="AB1541" s="8"/>
      <c r="AC1541" s="8"/>
      <c r="AD1541" s="8"/>
      <c r="AE1541" s="8"/>
      <c r="AF1541" s="8"/>
      <c r="AG1541" s="8"/>
      <c r="AH1541" s="8"/>
      <c r="AI1541" s="8"/>
      <c r="AJ1541" s="8"/>
      <c r="AK1541" s="8"/>
      <c r="AL1541" s="8"/>
      <c r="AM1541" s="8"/>
      <c r="AN1541" s="8"/>
      <c r="AO1541" s="8"/>
      <c r="AP1541" s="8"/>
      <c r="AQ1541" s="8"/>
      <c r="AR1541" s="8"/>
      <c r="AS1541" s="8"/>
      <c r="AT1541" s="8"/>
      <c r="AU1541" s="8"/>
      <c r="AV1541" s="8"/>
      <c r="AW1541" s="8"/>
      <c r="AX1541" s="8"/>
      <c r="AY1541" s="8"/>
      <c r="AZ1541" s="8"/>
      <c r="BA1541" s="8"/>
      <c r="BB1541" s="8"/>
      <c r="BC1541" s="8"/>
      <c r="BD1541" s="8"/>
      <c r="BE1541" s="8"/>
      <c r="BF1541" s="8"/>
      <c r="BG1541" s="8"/>
      <c r="BH1541" s="8"/>
      <c r="BI1541" s="8"/>
      <c r="BJ1541" s="8"/>
      <c r="BK1541" s="8"/>
      <c r="BL1541" s="8"/>
      <c r="BM1541" s="8"/>
      <c r="BN1541" s="8"/>
      <c r="BO1541" s="8"/>
      <c r="BP1541" s="1" t="str">
        <v>0- Port Costs</v>
      </c>
      <c r="BT1541" s="1" t="str">
        <v>0- Port Value</v>
      </c>
      <c r="BU1541" s="8"/>
    </row>
    <row r="1542" spans="8:73" hidden="1" outlineLevel="1" x14ac:dyDescent="0.3">
      <c r="H1542" s="1" t="str">
        <v>0 - BM Costs</v>
      </c>
      <c r="L1542" s="1" t="str">
        <v>0 - BM Port</v>
      </c>
      <c r="N1542" s="1" t="str">
        <v>0 - Port Assets</v>
      </c>
      <c r="O1542" s="8"/>
      <c r="P1542" s="8"/>
      <c r="Q1542" s="8"/>
      <c r="R1542" s="8"/>
      <c r="S1542" s="8"/>
      <c r="T1542" s="8"/>
      <c r="U1542" s="8"/>
      <c r="V1542" s="8"/>
      <c r="W1542" s="8"/>
      <c r="X1542" s="8"/>
      <c r="Y1542" s="8"/>
      <c r="Z1542" s="8"/>
      <c r="AA1542" s="8"/>
      <c r="AB1542" s="8"/>
      <c r="AC1542" s="8"/>
      <c r="AD1542" s="8"/>
      <c r="AE1542" s="8"/>
      <c r="AF1542" s="8"/>
      <c r="AG1542" s="8"/>
      <c r="AH1542" s="8"/>
      <c r="AI1542" s="8"/>
      <c r="AJ1542" s="8"/>
      <c r="AK1542" s="8"/>
      <c r="AL1542" s="8"/>
      <c r="AM1542" s="8"/>
      <c r="AN1542" s="8"/>
      <c r="AO1542" s="8"/>
      <c r="AP1542" s="8"/>
      <c r="AQ1542" s="8"/>
      <c r="AR1542" s="8"/>
      <c r="AS1542" s="8"/>
      <c r="AT1542" s="8"/>
      <c r="AU1542" s="8"/>
      <c r="AV1542" s="8"/>
      <c r="AW1542" s="8"/>
      <c r="AX1542" s="8"/>
      <c r="AY1542" s="8"/>
      <c r="AZ1542" s="8"/>
      <c r="BA1542" s="8"/>
      <c r="BB1542" s="8"/>
      <c r="BC1542" s="8"/>
      <c r="BD1542" s="8"/>
      <c r="BE1542" s="8"/>
      <c r="BF1542" s="8"/>
      <c r="BG1542" s="8"/>
      <c r="BH1542" s="8"/>
      <c r="BI1542" s="8"/>
      <c r="BJ1542" s="8"/>
      <c r="BK1542" s="8"/>
      <c r="BL1542" s="8"/>
      <c r="BM1542" s="8"/>
      <c r="BN1542" s="8"/>
      <c r="BO1542" s="8"/>
      <c r="BP1542" s="1" t="str">
        <v>0- Port Costs</v>
      </c>
      <c r="BT1542" s="1" t="str">
        <v>0- Port Value</v>
      </c>
      <c r="BU1542" s="8"/>
    </row>
    <row r="1543" spans="8:73" hidden="1" outlineLevel="1" x14ac:dyDescent="0.3">
      <c r="H1543" s="1" t="str">
        <v>0 - BM Costs</v>
      </c>
      <c r="L1543" s="1" t="str">
        <v>0 - BM Port</v>
      </c>
      <c r="N1543" s="1" t="str">
        <v>0 - Port Assets</v>
      </c>
      <c r="O1543" s="8"/>
      <c r="P1543" s="8"/>
      <c r="Q1543" s="8"/>
      <c r="R1543" s="8"/>
      <c r="S1543" s="8"/>
      <c r="T1543" s="8"/>
      <c r="U1543" s="8"/>
      <c r="V1543" s="8"/>
      <c r="W1543" s="8"/>
      <c r="X1543" s="8"/>
      <c r="Y1543" s="8"/>
      <c r="Z1543" s="8"/>
      <c r="AA1543" s="8"/>
      <c r="AB1543" s="8"/>
      <c r="AC1543" s="8"/>
      <c r="AD1543" s="8"/>
      <c r="AE1543" s="8"/>
      <c r="AF1543" s="8"/>
      <c r="AG1543" s="8"/>
      <c r="AH1543" s="8"/>
      <c r="AI1543" s="8"/>
      <c r="AJ1543" s="8"/>
      <c r="AK1543" s="8"/>
      <c r="AL1543" s="8"/>
      <c r="AM1543" s="8"/>
      <c r="AN1543" s="8"/>
      <c r="AO1543" s="8"/>
      <c r="AP1543" s="8"/>
      <c r="AQ1543" s="8"/>
      <c r="AR1543" s="8"/>
      <c r="AS1543" s="8"/>
      <c r="AT1543" s="8"/>
      <c r="AU1543" s="8"/>
      <c r="AV1543" s="8"/>
      <c r="AW1543" s="8"/>
      <c r="AX1543" s="8"/>
      <c r="AY1543" s="8"/>
      <c r="AZ1543" s="8"/>
      <c r="BA1543" s="8"/>
      <c r="BB1543" s="8"/>
      <c r="BC1543" s="8"/>
      <c r="BD1543" s="8"/>
      <c r="BE1543" s="8"/>
      <c r="BF1543" s="8"/>
      <c r="BG1543" s="8"/>
      <c r="BH1543" s="8"/>
      <c r="BI1543" s="8"/>
      <c r="BJ1543" s="8"/>
      <c r="BK1543" s="8"/>
      <c r="BL1543" s="8"/>
      <c r="BM1543" s="8"/>
      <c r="BN1543" s="8"/>
      <c r="BO1543" s="8"/>
      <c r="BP1543" s="1" t="str">
        <v>0- Port Costs</v>
      </c>
      <c r="BT1543" s="1" t="str">
        <v>0- Port Value</v>
      </c>
      <c r="BU1543" s="8"/>
    </row>
    <row r="1544" spans="8:73" hidden="1" outlineLevel="1" x14ac:dyDescent="0.3">
      <c r="H1544" s="1" t="str">
        <v>0 - BM Costs</v>
      </c>
      <c r="L1544" s="1" t="str">
        <v>0 - BM Port</v>
      </c>
      <c r="N1544" s="1" t="str">
        <v>0 - Port Assets</v>
      </c>
      <c r="O1544" s="8"/>
      <c r="P1544" s="8"/>
      <c r="Q1544" s="8"/>
      <c r="R1544" s="8"/>
      <c r="S1544" s="8"/>
      <c r="T1544" s="8"/>
      <c r="U1544" s="8"/>
      <c r="V1544" s="8"/>
      <c r="W1544" s="8"/>
      <c r="X1544" s="8"/>
      <c r="Y1544" s="8"/>
      <c r="Z1544" s="8"/>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8"/>
      <c r="AX1544" s="8"/>
      <c r="AY1544" s="8"/>
      <c r="AZ1544" s="8"/>
      <c r="BA1544" s="8"/>
      <c r="BB1544" s="8"/>
      <c r="BC1544" s="8"/>
      <c r="BD1544" s="8"/>
      <c r="BE1544" s="8"/>
      <c r="BF1544" s="8"/>
      <c r="BG1544" s="8"/>
      <c r="BH1544" s="8"/>
      <c r="BI1544" s="8"/>
      <c r="BJ1544" s="8"/>
      <c r="BK1544" s="8"/>
      <c r="BL1544" s="8"/>
      <c r="BM1544" s="8"/>
      <c r="BN1544" s="8"/>
      <c r="BO1544" s="8"/>
      <c r="BP1544" s="1" t="str">
        <v>0- Port Costs</v>
      </c>
      <c r="BT1544" s="1" t="str">
        <v>0- Port Value</v>
      </c>
      <c r="BU1544" s="8"/>
    </row>
    <row r="1545" spans="8:73" hidden="1" outlineLevel="1" x14ac:dyDescent="0.3">
      <c r="H1545" s="1" t="str">
        <v>0 - BM Costs</v>
      </c>
      <c r="L1545" s="1" t="str">
        <v>0 - BM Port</v>
      </c>
      <c r="N1545" s="1" t="str">
        <v>0 - Port Assets</v>
      </c>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8"/>
      <c r="AX1545" s="8"/>
      <c r="AY1545" s="8"/>
      <c r="AZ1545" s="8"/>
      <c r="BA1545" s="8"/>
      <c r="BB1545" s="8"/>
      <c r="BC1545" s="8"/>
      <c r="BD1545" s="8"/>
      <c r="BE1545" s="8"/>
      <c r="BF1545" s="8"/>
      <c r="BG1545" s="8"/>
      <c r="BH1545" s="8"/>
      <c r="BI1545" s="8"/>
      <c r="BJ1545" s="8"/>
      <c r="BK1545" s="8"/>
      <c r="BL1545" s="8"/>
      <c r="BM1545" s="8"/>
      <c r="BN1545" s="8"/>
      <c r="BO1545" s="8"/>
      <c r="BP1545" s="1" t="str">
        <v>0- Port Costs</v>
      </c>
      <c r="BT1545" s="1" t="str">
        <v>0- Port Value</v>
      </c>
      <c r="BU1545" s="8"/>
    </row>
    <row r="1546" spans="8:73" hidden="1" outlineLevel="1" x14ac:dyDescent="0.3">
      <c r="H1546" s="1" t="str">
        <v>0 - BM Costs</v>
      </c>
      <c r="L1546" s="1" t="str">
        <v>0 - BM Port</v>
      </c>
      <c r="N1546" s="1" t="str">
        <v>0 - Port Assets</v>
      </c>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8"/>
      <c r="AX1546" s="8"/>
      <c r="AY1546" s="8"/>
      <c r="AZ1546" s="8"/>
      <c r="BA1546" s="8"/>
      <c r="BB1546" s="8"/>
      <c r="BC1546" s="8"/>
      <c r="BD1546" s="8"/>
      <c r="BE1546" s="8"/>
      <c r="BF1546" s="8"/>
      <c r="BG1546" s="8"/>
      <c r="BH1546" s="8"/>
      <c r="BI1546" s="8"/>
      <c r="BJ1546" s="8"/>
      <c r="BK1546" s="8"/>
      <c r="BL1546" s="8"/>
      <c r="BM1546" s="8"/>
      <c r="BN1546" s="8"/>
      <c r="BO1546" s="8"/>
      <c r="BP1546" s="1" t="str">
        <v>0- Port Costs</v>
      </c>
      <c r="BT1546" s="1" t="str">
        <v>0- Port Value</v>
      </c>
      <c r="BU1546" s="8"/>
    </row>
    <row r="1547" spans="8:73" hidden="1" outlineLevel="1" x14ac:dyDescent="0.3">
      <c r="H1547" s="1" t="str">
        <v>0 - BM Costs</v>
      </c>
      <c r="L1547" s="1" t="str">
        <v>0 - BM Port</v>
      </c>
      <c r="N1547" s="1" t="str">
        <v>0 - Port Assets</v>
      </c>
      <c r="O1547" s="8"/>
      <c r="P1547" s="8"/>
      <c r="Q1547" s="8"/>
      <c r="R1547" s="8"/>
      <c r="S1547" s="8"/>
      <c r="T1547" s="8"/>
      <c r="U1547" s="8"/>
      <c r="V1547" s="8"/>
      <c r="W1547" s="8"/>
      <c r="X1547" s="8"/>
      <c r="Y1547" s="8"/>
      <c r="Z1547" s="8"/>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8"/>
      <c r="AX1547" s="8"/>
      <c r="AY1547" s="8"/>
      <c r="AZ1547" s="8"/>
      <c r="BA1547" s="8"/>
      <c r="BB1547" s="8"/>
      <c r="BC1547" s="8"/>
      <c r="BD1547" s="8"/>
      <c r="BE1547" s="8"/>
      <c r="BF1547" s="8"/>
      <c r="BG1547" s="8"/>
      <c r="BH1547" s="8"/>
      <c r="BI1547" s="8"/>
      <c r="BJ1547" s="8"/>
      <c r="BK1547" s="8"/>
      <c r="BL1547" s="8"/>
      <c r="BM1547" s="8"/>
      <c r="BN1547" s="8"/>
      <c r="BO1547" s="8"/>
      <c r="BP1547" s="1" t="str">
        <v>0- Port Costs</v>
      </c>
      <c r="BT1547" s="1" t="str">
        <v>0- Port Value</v>
      </c>
      <c r="BU1547" s="8"/>
    </row>
    <row r="1548" spans="8:73" hidden="1" outlineLevel="1" x14ac:dyDescent="0.3">
      <c r="H1548" s="1" t="str">
        <v>0 - BM Costs</v>
      </c>
      <c r="L1548" s="1" t="str">
        <v>0 - BM Port</v>
      </c>
      <c r="N1548" s="1" t="str">
        <v>0 - Port Assets</v>
      </c>
      <c r="O1548" s="8"/>
      <c r="P1548" s="8"/>
      <c r="Q1548" s="8"/>
      <c r="R1548" s="8"/>
      <c r="S1548" s="8"/>
      <c r="T1548" s="8"/>
      <c r="U1548" s="8"/>
      <c r="V1548" s="8"/>
      <c r="W1548" s="8"/>
      <c r="X1548" s="8"/>
      <c r="Y1548" s="8"/>
      <c r="Z1548" s="8"/>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8"/>
      <c r="AX1548" s="8"/>
      <c r="AY1548" s="8"/>
      <c r="AZ1548" s="8"/>
      <c r="BA1548" s="8"/>
      <c r="BB1548" s="8"/>
      <c r="BC1548" s="8"/>
      <c r="BD1548" s="8"/>
      <c r="BE1548" s="8"/>
      <c r="BF1548" s="8"/>
      <c r="BG1548" s="8"/>
      <c r="BH1548" s="8"/>
      <c r="BI1548" s="8"/>
      <c r="BJ1548" s="8"/>
      <c r="BK1548" s="8"/>
      <c r="BL1548" s="8"/>
      <c r="BM1548" s="8"/>
      <c r="BN1548" s="8"/>
      <c r="BO1548" s="8"/>
      <c r="BP1548" s="1" t="str">
        <v>0- Port Costs</v>
      </c>
      <c r="BT1548" s="1" t="str">
        <v>0- Port Value</v>
      </c>
      <c r="BU1548" s="8"/>
    </row>
    <row r="1549" spans="8:73" hidden="1" outlineLevel="1" x14ac:dyDescent="0.3">
      <c r="H1549" s="1" t="str">
        <v>0 - BM Costs</v>
      </c>
      <c r="L1549" s="1" t="str">
        <v>0 - BM Port</v>
      </c>
      <c r="N1549" s="1" t="str">
        <v>0 - Port Assets</v>
      </c>
      <c r="O1549" s="8"/>
      <c r="P1549" s="8"/>
      <c r="Q1549" s="8"/>
      <c r="R1549" s="8"/>
      <c r="S1549" s="8"/>
      <c r="T1549" s="8"/>
      <c r="U1549" s="8"/>
      <c r="V1549" s="8"/>
      <c r="W1549" s="8"/>
      <c r="X1549" s="8"/>
      <c r="Y1549" s="8"/>
      <c r="Z1549" s="8"/>
      <c r="AA1549" s="8"/>
      <c r="AB1549" s="8"/>
      <c r="AC1549" s="8"/>
      <c r="AD1549" s="8"/>
      <c r="AE1549" s="8"/>
      <c r="AF1549" s="8"/>
      <c r="AG1549" s="8"/>
      <c r="AH1549" s="8"/>
      <c r="AI1549" s="8"/>
      <c r="AJ1549" s="8"/>
      <c r="AK1549" s="8"/>
      <c r="AL1549" s="8"/>
      <c r="AM1549" s="8"/>
      <c r="AN1549" s="8"/>
      <c r="AO1549" s="8"/>
      <c r="AP1549" s="8"/>
      <c r="AQ1549" s="8"/>
      <c r="AR1549" s="8"/>
      <c r="AS1549" s="8"/>
      <c r="AT1549" s="8"/>
      <c r="AU1549" s="8"/>
      <c r="AV1549" s="8"/>
      <c r="AW1549" s="8"/>
      <c r="AX1549" s="8"/>
      <c r="AY1549" s="8"/>
      <c r="AZ1549" s="8"/>
      <c r="BA1549" s="8"/>
      <c r="BB1549" s="8"/>
      <c r="BC1549" s="8"/>
      <c r="BD1549" s="8"/>
      <c r="BE1549" s="8"/>
      <c r="BF1549" s="8"/>
      <c r="BG1549" s="8"/>
      <c r="BH1549" s="8"/>
      <c r="BI1549" s="8"/>
      <c r="BJ1549" s="8"/>
      <c r="BK1549" s="8"/>
      <c r="BL1549" s="8"/>
      <c r="BM1549" s="8"/>
      <c r="BN1549" s="8"/>
      <c r="BO1549" s="8"/>
      <c r="BP1549" s="1" t="str">
        <v>0- Port Costs</v>
      </c>
      <c r="BT1549" s="1" t="str">
        <v>0- Port Value</v>
      </c>
      <c r="BU1549" s="8"/>
    </row>
    <row r="1550" spans="8:73" hidden="1" outlineLevel="1" x14ac:dyDescent="0.3">
      <c r="H1550" s="1" t="str">
        <v>0 - BM Costs</v>
      </c>
      <c r="L1550" s="1" t="str">
        <v>0 - BM Port</v>
      </c>
      <c r="N1550" s="1" t="str">
        <v>0 - Port Assets</v>
      </c>
      <c r="O1550" s="8"/>
      <c r="P1550" s="8"/>
      <c r="Q1550" s="8"/>
      <c r="R1550" s="8"/>
      <c r="S1550" s="8"/>
      <c r="T1550" s="8"/>
      <c r="U1550" s="8"/>
      <c r="V1550" s="8"/>
      <c r="W1550" s="8"/>
      <c r="X1550" s="8"/>
      <c r="Y1550" s="8"/>
      <c r="Z1550" s="8"/>
      <c r="AA1550" s="8"/>
      <c r="AB1550" s="8"/>
      <c r="AC1550" s="8"/>
      <c r="AD1550" s="8"/>
      <c r="AE1550" s="8"/>
      <c r="AF1550" s="8"/>
      <c r="AG1550" s="8"/>
      <c r="AH1550" s="8"/>
      <c r="AI1550" s="8"/>
      <c r="AJ1550" s="8"/>
      <c r="AK1550" s="8"/>
      <c r="AL1550" s="8"/>
      <c r="AM1550" s="8"/>
      <c r="AN1550" s="8"/>
      <c r="AO1550" s="8"/>
      <c r="AP1550" s="8"/>
      <c r="AQ1550" s="8"/>
      <c r="AR1550" s="8"/>
      <c r="AS1550" s="8"/>
      <c r="AT1550" s="8"/>
      <c r="AU1550" s="8"/>
      <c r="AV1550" s="8"/>
      <c r="AW1550" s="8"/>
      <c r="AX1550" s="8"/>
      <c r="AY1550" s="8"/>
      <c r="AZ1550" s="8"/>
      <c r="BA1550" s="8"/>
      <c r="BB1550" s="8"/>
      <c r="BC1550" s="8"/>
      <c r="BD1550" s="8"/>
      <c r="BE1550" s="8"/>
      <c r="BF1550" s="8"/>
      <c r="BG1550" s="8"/>
      <c r="BH1550" s="8"/>
      <c r="BI1550" s="8"/>
      <c r="BJ1550" s="8"/>
      <c r="BK1550" s="8"/>
      <c r="BL1550" s="8"/>
      <c r="BM1550" s="8"/>
      <c r="BN1550" s="8"/>
      <c r="BO1550" s="8"/>
      <c r="BP1550" s="1" t="str">
        <v>0- Port Costs</v>
      </c>
      <c r="BT1550" s="1" t="str">
        <v>0- Port Value</v>
      </c>
      <c r="BU1550" s="8"/>
    </row>
    <row r="1551" spans="8:73" hidden="1" outlineLevel="1" x14ac:dyDescent="0.3">
      <c r="H1551" s="1" t="str">
        <v>0 - BM Costs</v>
      </c>
      <c r="L1551" s="1" t="str">
        <v>0 - BM Port</v>
      </c>
      <c r="N1551" s="1" t="str">
        <v>0 - Port Assets</v>
      </c>
      <c r="O1551" s="8"/>
      <c r="P1551" s="8"/>
      <c r="Q1551" s="8"/>
      <c r="R1551" s="8"/>
      <c r="S1551" s="8"/>
      <c r="T1551" s="8"/>
      <c r="U1551" s="8"/>
      <c r="V1551" s="8"/>
      <c r="W1551" s="8"/>
      <c r="X1551" s="8"/>
      <c r="Y1551" s="8"/>
      <c r="Z1551" s="8"/>
      <c r="AA1551" s="8"/>
      <c r="AB1551" s="8"/>
      <c r="AC1551" s="8"/>
      <c r="AD1551" s="8"/>
      <c r="AE1551" s="8"/>
      <c r="AF1551" s="8"/>
      <c r="AG1551" s="8"/>
      <c r="AH1551" s="8"/>
      <c r="AI1551" s="8"/>
      <c r="AJ1551" s="8"/>
      <c r="AK1551" s="8"/>
      <c r="AL1551" s="8"/>
      <c r="AM1551" s="8"/>
      <c r="AN1551" s="8"/>
      <c r="AO1551" s="8"/>
      <c r="AP1551" s="8"/>
      <c r="AQ1551" s="8"/>
      <c r="AR1551" s="8"/>
      <c r="AS1551" s="8"/>
      <c r="AT1551" s="8"/>
      <c r="AU1551" s="8"/>
      <c r="AV1551" s="8"/>
      <c r="AW1551" s="8"/>
      <c r="AX1551" s="8"/>
      <c r="AY1551" s="8"/>
      <c r="AZ1551" s="8"/>
      <c r="BA1551" s="8"/>
      <c r="BB1551" s="8"/>
      <c r="BC1551" s="8"/>
      <c r="BD1551" s="8"/>
      <c r="BE1551" s="8"/>
      <c r="BF1551" s="8"/>
      <c r="BG1551" s="8"/>
      <c r="BH1551" s="8"/>
      <c r="BI1551" s="8"/>
      <c r="BJ1551" s="8"/>
      <c r="BK1551" s="8"/>
      <c r="BL1551" s="8"/>
      <c r="BM1551" s="8"/>
      <c r="BN1551" s="8"/>
      <c r="BO1551" s="8"/>
      <c r="BP1551" s="1" t="str">
        <v>0- Port Costs</v>
      </c>
      <c r="BT1551" s="1" t="str">
        <v>0- Port Value</v>
      </c>
      <c r="BU1551" s="8"/>
    </row>
    <row r="1552" spans="8:73" hidden="1" outlineLevel="1" x14ac:dyDescent="0.3">
      <c r="H1552" s="1" t="str">
        <v>0 - BM Costs</v>
      </c>
      <c r="L1552" s="1" t="str">
        <v>0 - BM Port</v>
      </c>
      <c r="N1552" s="1" t="str">
        <v>0 - Port Assets</v>
      </c>
      <c r="O1552" s="8"/>
      <c r="P1552" s="8"/>
      <c r="Q1552" s="8"/>
      <c r="R1552" s="8"/>
      <c r="S1552" s="8"/>
      <c r="T1552" s="8"/>
      <c r="U1552" s="8"/>
      <c r="V1552" s="8"/>
      <c r="W1552" s="8"/>
      <c r="X1552" s="8"/>
      <c r="Y1552" s="8"/>
      <c r="Z1552" s="8"/>
      <c r="AA1552" s="8"/>
      <c r="AB1552" s="8"/>
      <c r="AC1552" s="8"/>
      <c r="AD1552" s="8"/>
      <c r="AE1552" s="8"/>
      <c r="AF1552" s="8"/>
      <c r="AG1552" s="8"/>
      <c r="AH1552" s="8"/>
      <c r="AI1552" s="8"/>
      <c r="AJ1552" s="8"/>
      <c r="AK1552" s="8"/>
      <c r="AL1552" s="8"/>
      <c r="AM1552" s="8"/>
      <c r="AN1552" s="8"/>
      <c r="AO1552" s="8"/>
      <c r="AP1552" s="8"/>
      <c r="AQ1552" s="8"/>
      <c r="AR1552" s="8"/>
      <c r="AS1552" s="8"/>
      <c r="AT1552" s="8"/>
      <c r="AU1552" s="8"/>
      <c r="AV1552" s="8"/>
      <c r="AW1552" s="8"/>
      <c r="AX1552" s="8"/>
      <c r="AY1552" s="8"/>
      <c r="AZ1552" s="8"/>
      <c r="BA1552" s="8"/>
      <c r="BB1552" s="8"/>
      <c r="BC1552" s="8"/>
      <c r="BD1552" s="8"/>
      <c r="BE1552" s="8"/>
      <c r="BF1552" s="8"/>
      <c r="BG1552" s="8"/>
      <c r="BH1552" s="8"/>
      <c r="BI1552" s="8"/>
      <c r="BJ1552" s="8"/>
      <c r="BK1552" s="8"/>
      <c r="BL1552" s="8"/>
      <c r="BM1552" s="8"/>
      <c r="BN1552" s="8"/>
      <c r="BO1552" s="8"/>
      <c r="BP1552" s="1" t="str">
        <v>0- Port Costs</v>
      </c>
      <c r="BT1552" s="1" t="str">
        <v>0- Port Value</v>
      </c>
      <c r="BU1552" s="8"/>
    </row>
    <row r="1553" spans="8:73" hidden="1" outlineLevel="1" x14ac:dyDescent="0.3">
      <c r="H1553" s="1" t="str">
        <v>0 - BM Costs</v>
      </c>
      <c r="L1553" s="1" t="str">
        <v>0 - BM Port</v>
      </c>
      <c r="N1553" s="1" t="str">
        <v>0 - Port Assets</v>
      </c>
      <c r="O1553" s="8"/>
      <c r="P1553" s="8"/>
      <c r="Q1553" s="8"/>
      <c r="R1553" s="8"/>
      <c r="S1553" s="8"/>
      <c r="T1553" s="8"/>
      <c r="U1553" s="8"/>
      <c r="V1553" s="8"/>
      <c r="W1553" s="8"/>
      <c r="X1553" s="8"/>
      <c r="Y1553" s="8"/>
      <c r="Z1553" s="8"/>
      <c r="AA1553" s="8"/>
      <c r="AB1553" s="8"/>
      <c r="AC1553" s="8"/>
      <c r="AD1553" s="8"/>
      <c r="AE1553" s="8"/>
      <c r="AF1553" s="8"/>
      <c r="AG1553" s="8"/>
      <c r="AH1553" s="8"/>
      <c r="AI1553" s="8"/>
      <c r="AJ1553" s="8"/>
      <c r="AK1553" s="8"/>
      <c r="AL1553" s="8"/>
      <c r="AM1553" s="8"/>
      <c r="AN1553" s="8"/>
      <c r="AO1553" s="8"/>
      <c r="AP1553" s="8"/>
      <c r="AQ1553" s="8"/>
      <c r="AR1553" s="8"/>
      <c r="AS1553" s="8"/>
      <c r="AT1553" s="8"/>
      <c r="AU1553" s="8"/>
      <c r="AV1553" s="8"/>
      <c r="AW1553" s="8"/>
      <c r="AX1553" s="8"/>
      <c r="AY1553" s="8"/>
      <c r="AZ1553" s="8"/>
      <c r="BA1553" s="8"/>
      <c r="BB1553" s="8"/>
      <c r="BC1553" s="8"/>
      <c r="BD1553" s="8"/>
      <c r="BE1553" s="8"/>
      <c r="BF1553" s="8"/>
      <c r="BG1553" s="8"/>
      <c r="BH1553" s="8"/>
      <c r="BI1553" s="8"/>
      <c r="BJ1553" s="8"/>
      <c r="BK1553" s="8"/>
      <c r="BL1553" s="8"/>
      <c r="BM1553" s="8"/>
      <c r="BN1553" s="8"/>
      <c r="BO1553" s="8"/>
      <c r="BP1553" s="1" t="str">
        <v>0- Port Costs</v>
      </c>
      <c r="BT1553" s="1" t="str">
        <v>0- Port Value</v>
      </c>
      <c r="BU1553" s="8"/>
    </row>
    <row r="1554" spans="8:73" hidden="1" outlineLevel="1" x14ac:dyDescent="0.3">
      <c r="H1554" s="1" t="str">
        <v>0 - BM Costs</v>
      </c>
      <c r="L1554" s="1" t="str">
        <v>0 - BM Port</v>
      </c>
      <c r="N1554" s="1" t="str">
        <v>0 - Port Assets</v>
      </c>
      <c r="O1554" s="8"/>
      <c r="P1554" s="8"/>
      <c r="Q1554" s="8"/>
      <c r="R1554" s="8"/>
      <c r="S1554" s="8"/>
      <c r="T1554" s="8"/>
      <c r="U1554" s="8"/>
      <c r="V1554" s="8"/>
      <c r="W1554" s="8"/>
      <c r="X1554" s="8"/>
      <c r="Y1554" s="8"/>
      <c r="Z1554" s="8"/>
      <c r="AA1554" s="8"/>
      <c r="AB1554" s="8"/>
      <c r="AC1554" s="8"/>
      <c r="AD1554" s="8"/>
      <c r="AE1554" s="8"/>
      <c r="AF1554" s="8"/>
      <c r="AG1554" s="8"/>
      <c r="AH1554" s="8"/>
      <c r="AI1554" s="8"/>
      <c r="AJ1554" s="8"/>
      <c r="AK1554" s="8"/>
      <c r="AL1554" s="8"/>
      <c r="AM1554" s="8"/>
      <c r="AN1554" s="8"/>
      <c r="AO1554" s="8"/>
      <c r="AP1554" s="8"/>
      <c r="AQ1554" s="8"/>
      <c r="AR1554" s="8"/>
      <c r="AS1554" s="8"/>
      <c r="AT1554" s="8"/>
      <c r="AU1554" s="8"/>
      <c r="AV1554" s="8"/>
      <c r="AW1554" s="8"/>
      <c r="AX1554" s="8"/>
      <c r="AY1554" s="8"/>
      <c r="AZ1554" s="8"/>
      <c r="BA1554" s="8"/>
      <c r="BB1554" s="8"/>
      <c r="BC1554" s="8"/>
      <c r="BD1554" s="8"/>
      <c r="BE1554" s="8"/>
      <c r="BF1554" s="8"/>
      <c r="BG1554" s="8"/>
      <c r="BH1554" s="8"/>
      <c r="BI1554" s="8"/>
      <c r="BJ1554" s="8"/>
      <c r="BK1554" s="8"/>
      <c r="BL1554" s="8"/>
      <c r="BM1554" s="8"/>
      <c r="BN1554" s="8"/>
      <c r="BO1554" s="8"/>
      <c r="BP1554" s="1" t="str">
        <v>0- Port Costs</v>
      </c>
      <c r="BT1554" s="1" t="str">
        <v>0- Port Value</v>
      </c>
      <c r="BU1554" s="8"/>
    </row>
    <row r="1555" spans="8:73" hidden="1" outlineLevel="1" x14ac:dyDescent="0.3">
      <c r="H1555" s="1" t="str">
        <v>0 - BM Costs</v>
      </c>
      <c r="L1555" s="1" t="str">
        <v>0 - BM Port</v>
      </c>
      <c r="N1555" s="1" t="str">
        <v>0 - Port Assets</v>
      </c>
      <c r="O1555" s="8"/>
      <c r="P1555" s="8"/>
      <c r="Q1555" s="8"/>
      <c r="R1555" s="8"/>
      <c r="S1555" s="8"/>
      <c r="T1555" s="8"/>
      <c r="U1555" s="8"/>
      <c r="V1555" s="8"/>
      <c r="W1555" s="8"/>
      <c r="X1555" s="8"/>
      <c r="Y1555" s="8"/>
      <c r="Z1555" s="8"/>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8"/>
      <c r="AX1555" s="8"/>
      <c r="AY1555" s="8"/>
      <c r="AZ1555" s="8"/>
      <c r="BA1555" s="8"/>
      <c r="BB1555" s="8"/>
      <c r="BC1555" s="8"/>
      <c r="BD1555" s="8"/>
      <c r="BE1555" s="8"/>
      <c r="BF1555" s="8"/>
      <c r="BG1555" s="8"/>
      <c r="BH1555" s="8"/>
      <c r="BI1555" s="8"/>
      <c r="BJ1555" s="8"/>
      <c r="BK1555" s="8"/>
      <c r="BL1555" s="8"/>
      <c r="BM1555" s="8"/>
      <c r="BN1555" s="8"/>
      <c r="BO1555" s="8"/>
      <c r="BP1555" s="1" t="str">
        <v>0- Port Costs</v>
      </c>
      <c r="BT1555" s="1" t="str">
        <v>0- Port Value</v>
      </c>
      <c r="BU1555" s="8"/>
    </row>
    <row r="1556" spans="8:73" hidden="1" outlineLevel="1" x14ac:dyDescent="0.3">
      <c r="H1556" s="1" t="str">
        <v>0 - BM Costs</v>
      </c>
      <c r="L1556" s="1" t="str">
        <v>0 - BM Port</v>
      </c>
      <c r="N1556" s="1" t="str">
        <v>0 - Port Assets</v>
      </c>
      <c r="O1556" s="8"/>
      <c r="P1556" s="8"/>
      <c r="Q1556" s="8"/>
      <c r="R1556" s="8"/>
      <c r="S1556" s="8"/>
      <c r="T1556" s="8"/>
      <c r="U1556" s="8"/>
      <c r="V1556" s="8"/>
      <c r="W1556" s="8"/>
      <c r="X1556" s="8"/>
      <c r="Y1556" s="8"/>
      <c r="Z1556" s="8"/>
      <c r="AA1556" s="8"/>
      <c r="AB1556" s="8"/>
      <c r="AC1556" s="8"/>
      <c r="AD1556" s="8"/>
      <c r="AE1556" s="8"/>
      <c r="AF1556" s="8"/>
      <c r="AG1556" s="8"/>
      <c r="AH1556" s="8"/>
      <c r="AI1556" s="8"/>
      <c r="AJ1556" s="8"/>
      <c r="AK1556" s="8"/>
      <c r="AL1556" s="8"/>
      <c r="AM1556" s="8"/>
      <c r="AN1556" s="8"/>
      <c r="AO1556" s="8"/>
      <c r="AP1556" s="8"/>
      <c r="AQ1556" s="8"/>
      <c r="AR1556" s="8"/>
      <c r="AS1556" s="8"/>
      <c r="AT1556" s="8"/>
      <c r="AU1556" s="8"/>
      <c r="AV1556" s="8"/>
      <c r="AW1556" s="8"/>
      <c r="AX1556" s="8"/>
      <c r="AY1556" s="8"/>
      <c r="AZ1556" s="8"/>
      <c r="BA1556" s="8"/>
      <c r="BB1556" s="8"/>
      <c r="BC1556" s="8"/>
      <c r="BD1556" s="8"/>
      <c r="BE1556" s="8"/>
      <c r="BF1556" s="8"/>
      <c r="BG1556" s="8"/>
      <c r="BH1556" s="8"/>
      <c r="BI1556" s="8"/>
      <c r="BJ1556" s="8"/>
      <c r="BK1556" s="8"/>
      <c r="BL1556" s="8"/>
      <c r="BM1556" s="8"/>
      <c r="BN1556" s="8"/>
      <c r="BO1556" s="8"/>
      <c r="BP1556" s="1" t="str">
        <v>0- Port Costs</v>
      </c>
      <c r="BT1556" s="1" t="str">
        <v>0- Port Value</v>
      </c>
      <c r="BU1556" s="8"/>
    </row>
    <row r="1557" spans="8:73" hidden="1" outlineLevel="1" x14ac:dyDescent="0.3">
      <c r="H1557" s="1" t="str">
        <v>0 - BM Costs</v>
      </c>
      <c r="L1557" s="1" t="str">
        <v>0 - BM Port</v>
      </c>
      <c r="N1557" s="1" t="str">
        <v>0 - Port Assets</v>
      </c>
      <c r="O1557" s="8"/>
      <c r="P1557" s="8"/>
      <c r="Q1557" s="8"/>
      <c r="R1557" s="8"/>
      <c r="S1557" s="8"/>
      <c r="T1557" s="8"/>
      <c r="U1557" s="8"/>
      <c r="V1557" s="8"/>
      <c r="W1557" s="8"/>
      <c r="X1557" s="8"/>
      <c r="Y1557" s="8"/>
      <c r="Z1557" s="8"/>
      <c r="AA1557" s="8"/>
      <c r="AB1557" s="8"/>
      <c r="AC1557" s="8"/>
      <c r="AD1557" s="8"/>
      <c r="AE1557" s="8"/>
      <c r="AF1557" s="8"/>
      <c r="AG1557" s="8"/>
      <c r="AH1557" s="8"/>
      <c r="AI1557" s="8"/>
      <c r="AJ1557" s="8"/>
      <c r="AK1557" s="8"/>
      <c r="AL1557" s="8"/>
      <c r="AM1557" s="8"/>
      <c r="AN1557" s="8"/>
      <c r="AO1557" s="8"/>
      <c r="AP1557" s="8"/>
      <c r="AQ1557" s="8"/>
      <c r="AR1557" s="8"/>
      <c r="AS1557" s="8"/>
      <c r="AT1557" s="8"/>
      <c r="AU1557" s="8"/>
      <c r="AV1557" s="8"/>
      <c r="AW1557" s="8"/>
      <c r="AX1557" s="8"/>
      <c r="AY1557" s="8"/>
      <c r="AZ1557" s="8"/>
      <c r="BA1557" s="8"/>
      <c r="BB1557" s="8"/>
      <c r="BC1557" s="8"/>
      <c r="BD1557" s="8"/>
      <c r="BE1557" s="8"/>
      <c r="BF1557" s="8"/>
      <c r="BG1557" s="8"/>
      <c r="BH1557" s="8"/>
      <c r="BI1557" s="8"/>
      <c r="BJ1557" s="8"/>
      <c r="BK1557" s="8"/>
      <c r="BL1557" s="8"/>
      <c r="BM1557" s="8"/>
      <c r="BN1557" s="8"/>
      <c r="BO1557" s="8"/>
      <c r="BP1557" s="1" t="str">
        <v>0- Port Costs</v>
      </c>
      <c r="BT1557" s="1" t="str">
        <v>0- Port Value</v>
      </c>
      <c r="BU1557" s="8"/>
    </row>
    <row r="1558" spans="8:73" hidden="1" outlineLevel="1" x14ac:dyDescent="0.3">
      <c r="H1558" s="1" t="str">
        <v>0 - BM Costs</v>
      </c>
      <c r="L1558" s="1" t="str">
        <v>0 - BM Port</v>
      </c>
      <c r="N1558" s="1" t="str">
        <v>0 - Port Assets</v>
      </c>
      <c r="O1558" s="8"/>
      <c r="P1558" s="8"/>
      <c r="Q1558" s="8"/>
      <c r="R1558" s="8"/>
      <c r="S1558" s="8"/>
      <c r="T1558" s="8"/>
      <c r="U1558" s="8"/>
      <c r="V1558" s="8"/>
      <c r="W1558" s="8"/>
      <c r="X1558" s="8"/>
      <c r="Y1558" s="8"/>
      <c r="Z1558" s="8"/>
      <c r="AA1558" s="8"/>
      <c r="AB1558" s="8"/>
      <c r="AC1558" s="8"/>
      <c r="AD1558" s="8"/>
      <c r="AE1558" s="8"/>
      <c r="AF1558" s="8"/>
      <c r="AG1558" s="8"/>
      <c r="AH1558" s="8"/>
      <c r="AI1558" s="8"/>
      <c r="AJ1558" s="8"/>
      <c r="AK1558" s="8"/>
      <c r="AL1558" s="8"/>
      <c r="AM1558" s="8"/>
      <c r="AN1558" s="8"/>
      <c r="AO1558" s="8"/>
      <c r="AP1558" s="8"/>
      <c r="AQ1558" s="8"/>
      <c r="AR1558" s="8"/>
      <c r="AS1558" s="8"/>
      <c r="AT1558" s="8"/>
      <c r="AU1558" s="8"/>
      <c r="AV1558" s="8"/>
      <c r="AW1558" s="8"/>
      <c r="AX1558" s="8"/>
      <c r="AY1558" s="8"/>
      <c r="AZ1558" s="8"/>
      <c r="BA1558" s="8"/>
      <c r="BB1558" s="8"/>
      <c r="BC1558" s="8"/>
      <c r="BD1558" s="8"/>
      <c r="BE1558" s="8"/>
      <c r="BF1558" s="8"/>
      <c r="BG1558" s="8"/>
      <c r="BH1558" s="8"/>
      <c r="BI1558" s="8"/>
      <c r="BJ1558" s="8"/>
      <c r="BK1558" s="8"/>
      <c r="BL1558" s="8"/>
      <c r="BM1558" s="8"/>
      <c r="BN1558" s="8"/>
      <c r="BO1558" s="8"/>
      <c r="BP1558" s="1" t="str">
        <v>0- Port Costs</v>
      </c>
      <c r="BT1558" s="1" t="str">
        <v>0- Port Value</v>
      </c>
      <c r="BU1558" s="8"/>
    </row>
    <row r="1559" spans="8:73" hidden="1" outlineLevel="1" x14ac:dyDescent="0.3">
      <c r="H1559" s="1" t="str">
        <v>0 - BM Costs</v>
      </c>
      <c r="L1559" s="1" t="str">
        <v>0 - BM Port</v>
      </c>
      <c r="N1559" s="1" t="str">
        <v>0 - Port Assets</v>
      </c>
      <c r="O1559" s="8"/>
      <c r="P1559" s="8"/>
      <c r="Q1559" s="8"/>
      <c r="R1559" s="8"/>
      <c r="S1559" s="8"/>
      <c r="T1559" s="8"/>
      <c r="U1559" s="8"/>
      <c r="V1559" s="8"/>
      <c r="W1559" s="8"/>
      <c r="X1559" s="8"/>
      <c r="Y1559" s="8"/>
      <c r="Z1559" s="8"/>
      <c r="AA1559" s="8"/>
      <c r="AB1559" s="8"/>
      <c r="AC1559" s="8"/>
      <c r="AD1559" s="8"/>
      <c r="AE1559" s="8"/>
      <c r="AF1559" s="8"/>
      <c r="AG1559" s="8"/>
      <c r="AH1559" s="8"/>
      <c r="AI1559" s="8"/>
      <c r="AJ1559" s="8"/>
      <c r="AK1559" s="8"/>
      <c r="AL1559" s="8"/>
      <c r="AM1559" s="8"/>
      <c r="AN1559" s="8"/>
      <c r="AO1559" s="8"/>
      <c r="AP1559" s="8"/>
      <c r="AQ1559" s="8"/>
      <c r="AR1559" s="8"/>
      <c r="AS1559" s="8"/>
      <c r="AT1559" s="8"/>
      <c r="AU1559" s="8"/>
      <c r="AV1559" s="8"/>
      <c r="AW1559" s="8"/>
      <c r="AX1559" s="8"/>
      <c r="AY1559" s="8"/>
      <c r="AZ1559" s="8"/>
      <c r="BA1559" s="8"/>
      <c r="BB1559" s="8"/>
      <c r="BC1559" s="8"/>
      <c r="BD1559" s="8"/>
      <c r="BE1559" s="8"/>
      <c r="BF1559" s="8"/>
      <c r="BG1559" s="8"/>
      <c r="BH1559" s="8"/>
      <c r="BI1559" s="8"/>
      <c r="BJ1559" s="8"/>
      <c r="BK1559" s="8"/>
      <c r="BL1559" s="8"/>
      <c r="BM1559" s="8"/>
      <c r="BN1559" s="8"/>
      <c r="BO1559" s="8"/>
      <c r="BP1559" s="1" t="str">
        <v>0- Port Costs</v>
      </c>
      <c r="BT1559" s="1" t="str">
        <v>0- Port Value</v>
      </c>
      <c r="BU1559" s="8"/>
    </row>
    <row r="1560" spans="8:73" hidden="1" outlineLevel="1" x14ac:dyDescent="0.3">
      <c r="H1560" s="1" t="str">
        <v>0 - BM Costs</v>
      </c>
      <c r="L1560" s="1" t="str">
        <v>0 - BM Port</v>
      </c>
      <c r="N1560" s="1" t="str">
        <v>0 - Port Assets</v>
      </c>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8"/>
      <c r="AX1560" s="8"/>
      <c r="AY1560" s="8"/>
      <c r="AZ1560" s="8"/>
      <c r="BA1560" s="8"/>
      <c r="BB1560" s="8"/>
      <c r="BC1560" s="8"/>
      <c r="BD1560" s="8"/>
      <c r="BE1560" s="8"/>
      <c r="BF1560" s="8"/>
      <c r="BG1560" s="8"/>
      <c r="BH1560" s="8"/>
      <c r="BI1560" s="8"/>
      <c r="BJ1560" s="8"/>
      <c r="BK1560" s="8"/>
      <c r="BL1560" s="8"/>
      <c r="BM1560" s="8"/>
      <c r="BN1560" s="8"/>
      <c r="BO1560" s="8"/>
      <c r="BP1560" s="1" t="str">
        <v>0- Port Costs</v>
      </c>
      <c r="BT1560" s="1" t="str">
        <v>0- Port Value</v>
      </c>
      <c r="BU1560" s="8"/>
    </row>
    <row r="1561" spans="8:73" hidden="1" outlineLevel="1" x14ac:dyDescent="0.3">
      <c r="H1561" s="1" t="str">
        <v>0 - BM Costs</v>
      </c>
      <c r="L1561" s="1" t="str">
        <v>0 - BM Port</v>
      </c>
      <c r="N1561" s="1" t="str">
        <v>0 - Port Assets</v>
      </c>
      <c r="O1561" s="8"/>
      <c r="P1561" s="8"/>
      <c r="Q1561" s="8"/>
      <c r="R1561" s="8"/>
      <c r="S1561" s="8"/>
      <c r="T1561" s="8"/>
      <c r="U1561" s="8"/>
      <c r="V1561" s="8"/>
      <c r="W1561" s="8"/>
      <c r="X1561" s="8"/>
      <c r="Y1561" s="8"/>
      <c r="Z1561" s="8"/>
      <c r="AA1561" s="8"/>
      <c r="AB1561" s="8"/>
      <c r="AC1561" s="8"/>
      <c r="AD1561" s="8"/>
      <c r="AE1561" s="8"/>
      <c r="AF1561" s="8"/>
      <c r="AG1561" s="8"/>
      <c r="AH1561" s="8"/>
      <c r="AI1561" s="8"/>
      <c r="AJ1561" s="8"/>
      <c r="AK1561" s="8"/>
      <c r="AL1561" s="8"/>
      <c r="AM1561" s="8"/>
      <c r="AN1561" s="8"/>
      <c r="AO1561" s="8"/>
      <c r="AP1561" s="8"/>
      <c r="AQ1561" s="8"/>
      <c r="AR1561" s="8"/>
      <c r="AS1561" s="8"/>
      <c r="AT1561" s="8"/>
      <c r="AU1561" s="8"/>
      <c r="AV1561" s="8"/>
      <c r="AW1561" s="8"/>
      <c r="AX1561" s="8"/>
      <c r="AY1561" s="8"/>
      <c r="AZ1561" s="8"/>
      <c r="BA1561" s="8"/>
      <c r="BB1561" s="8"/>
      <c r="BC1561" s="8"/>
      <c r="BD1561" s="8"/>
      <c r="BE1561" s="8"/>
      <c r="BF1561" s="8"/>
      <c r="BG1561" s="8"/>
      <c r="BH1561" s="8"/>
      <c r="BI1561" s="8"/>
      <c r="BJ1561" s="8"/>
      <c r="BK1561" s="8"/>
      <c r="BL1561" s="8"/>
      <c r="BM1561" s="8"/>
      <c r="BN1561" s="8"/>
      <c r="BO1561" s="8"/>
      <c r="BP1561" s="1" t="str">
        <v>0- Port Costs</v>
      </c>
      <c r="BT1561" s="1" t="str">
        <v>0- Port Value</v>
      </c>
      <c r="BU1561" s="8"/>
    </row>
    <row r="1562" spans="8:73" hidden="1" outlineLevel="1" x14ac:dyDescent="0.3">
      <c r="H1562" s="1" t="str">
        <v>0 - BM Costs</v>
      </c>
      <c r="L1562" s="1" t="str">
        <v>0 - BM Port</v>
      </c>
      <c r="N1562" s="1" t="str">
        <v>0 - Port Assets</v>
      </c>
      <c r="O1562" s="8"/>
      <c r="P1562" s="8"/>
      <c r="Q1562" s="8"/>
      <c r="R1562" s="8"/>
      <c r="S1562" s="8"/>
      <c r="T1562" s="8"/>
      <c r="U1562" s="8"/>
      <c r="V1562" s="8"/>
      <c r="W1562" s="8"/>
      <c r="X1562" s="8"/>
      <c r="Y1562" s="8"/>
      <c r="Z1562" s="8"/>
      <c r="AA1562" s="8"/>
      <c r="AB1562" s="8"/>
      <c r="AC1562" s="8"/>
      <c r="AD1562" s="8"/>
      <c r="AE1562" s="8"/>
      <c r="AF1562" s="8"/>
      <c r="AG1562" s="8"/>
      <c r="AH1562" s="8"/>
      <c r="AI1562" s="8"/>
      <c r="AJ1562" s="8"/>
      <c r="AK1562" s="8"/>
      <c r="AL1562" s="8"/>
      <c r="AM1562" s="8"/>
      <c r="AN1562" s="8"/>
      <c r="AO1562" s="8"/>
      <c r="AP1562" s="8"/>
      <c r="AQ1562" s="8"/>
      <c r="AR1562" s="8"/>
      <c r="AS1562" s="8"/>
      <c r="AT1562" s="8"/>
      <c r="AU1562" s="8"/>
      <c r="AV1562" s="8"/>
      <c r="AW1562" s="8"/>
      <c r="AX1562" s="8"/>
      <c r="AY1562" s="8"/>
      <c r="AZ1562" s="8"/>
      <c r="BA1562" s="8"/>
      <c r="BB1562" s="8"/>
      <c r="BC1562" s="8"/>
      <c r="BD1562" s="8"/>
      <c r="BE1562" s="8"/>
      <c r="BF1562" s="8"/>
      <c r="BG1562" s="8"/>
      <c r="BH1562" s="8"/>
      <c r="BI1562" s="8"/>
      <c r="BJ1562" s="8"/>
      <c r="BK1562" s="8"/>
      <c r="BL1562" s="8"/>
      <c r="BM1562" s="8"/>
      <c r="BN1562" s="8"/>
      <c r="BO1562" s="8"/>
      <c r="BP1562" s="1" t="str">
        <v>0- Port Costs</v>
      </c>
      <c r="BT1562" s="1" t="str">
        <v>0- Port Value</v>
      </c>
      <c r="BU1562" s="8"/>
    </row>
    <row r="1563" spans="8:73" hidden="1" outlineLevel="1" x14ac:dyDescent="0.3">
      <c r="H1563" s="1" t="str">
        <v>0 - BM Costs</v>
      </c>
      <c r="L1563" s="1" t="str">
        <v>0 - BM Port</v>
      </c>
      <c r="N1563" s="1" t="str">
        <v>0 - Port Assets</v>
      </c>
      <c r="O1563" s="8"/>
      <c r="P1563" s="8"/>
      <c r="Q1563" s="8"/>
      <c r="R1563" s="8"/>
      <c r="S1563" s="8"/>
      <c r="T1563" s="8"/>
      <c r="U1563" s="8"/>
      <c r="V1563" s="8"/>
      <c r="W1563" s="8"/>
      <c r="X1563" s="8"/>
      <c r="Y1563" s="8"/>
      <c r="Z1563" s="8"/>
      <c r="AA1563" s="8"/>
      <c r="AB1563" s="8"/>
      <c r="AC1563" s="8"/>
      <c r="AD1563" s="8"/>
      <c r="AE1563" s="8"/>
      <c r="AF1563" s="8"/>
      <c r="AG1563" s="8"/>
      <c r="AH1563" s="8"/>
      <c r="AI1563" s="8"/>
      <c r="AJ1563" s="8"/>
      <c r="AK1563" s="8"/>
      <c r="AL1563" s="8"/>
      <c r="AM1563" s="8"/>
      <c r="AN1563" s="8"/>
      <c r="AO1563" s="8"/>
      <c r="AP1563" s="8"/>
      <c r="AQ1563" s="8"/>
      <c r="AR1563" s="8"/>
      <c r="AS1563" s="8"/>
      <c r="AT1563" s="8"/>
      <c r="AU1563" s="8"/>
      <c r="AV1563" s="8"/>
      <c r="AW1563" s="8"/>
      <c r="AX1563" s="8"/>
      <c r="AY1563" s="8"/>
      <c r="AZ1563" s="8"/>
      <c r="BA1563" s="8"/>
      <c r="BB1563" s="8"/>
      <c r="BC1563" s="8"/>
      <c r="BD1563" s="8"/>
      <c r="BE1563" s="8"/>
      <c r="BF1563" s="8"/>
      <c r="BG1563" s="8"/>
      <c r="BH1563" s="8"/>
      <c r="BI1563" s="8"/>
      <c r="BJ1563" s="8"/>
      <c r="BK1563" s="8"/>
      <c r="BL1563" s="8"/>
      <c r="BM1563" s="8"/>
      <c r="BN1563" s="8"/>
      <c r="BO1563" s="8"/>
      <c r="BP1563" s="1" t="str">
        <v>0- Port Costs</v>
      </c>
      <c r="BT1563" s="1" t="str">
        <v>0- Port Value</v>
      </c>
      <c r="BU1563" s="8"/>
    </row>
    <row r="1564" spans="8:73" hidden="1" outlineLevel="1" x14ac:dyDescent="0.3">
      <c r="H1564" s="1" t="str">
        <v>0 - BM Costs</v>
      </c>
      <c r="L1564" s="1" t="str">
        <v>0 - BM Port</v>
      </c>
      <c r="N1564" s="1" t="str">
        <v>0 - Port Assets</v>
      </c>
      <c r="O1564" s="8"/>
      <c r="P1564" s="8"/>
      <c r="Q1564" s="8"/>
      <c r="R1564" s="8"/>
      <c r="S1564" s="8"/>
      <c r="T1564" s="8"/>
      <c r="U1564" s="8"/>
      <c r="V1564" s="8"/>
      <c r="W1564" s="8"/>
      <c r="X1564" s="8"/>
      <c r="Y1564" s="8"/>
      <c r="Z1564" s="8"/>
      <c r="AA1564" s="8"/>
      <c r="AB1564" s="8"/>
      <c r="AC1564" s="8"/>
      <c r="AD1564" s="8"/>
      <c r="AE1564" s="8"/>
      <c r="AF1564" s="8"/>
      <c r="AG1564" s="8"/>
      <c r="AH1564" s="8"/>
      <c r="AI1564" s="8"/>
      <c r="AJ1564" s="8"/>
      <c r="AK1564" s="8"/>
      <c r="AL1564" s="8"/>
      <c r="AM1564" s="8"/>
      <c r="AN1564" s="8"/>
      <c r="AO1564" s="8"/>
      <c r="AP1564" s="8"/>
      <c r="AQ1564" s="8"/>
      <c r="AR1564" s="8"/>
      <c r="AS1564" s="8"/>
      <c r="AT1564" s="8"/>
      <c r="AU1564" s="8"/>
      <c r="AV1564" s="8"/>
      <c r="AW1564" s="8"/>
      <c r="AX1564" s="8"/>
      <c r="AY1564" s="8"/>
      <c r="AZ1564" s="8"/>
      <c r="BA1564" s="8"/>
      <c r="BB1564" s="8"/>
      <c r="BC1564" s="8"/>
      <c r="BD1564" s="8"/>
      <c r="BE1564" s="8"/>
      <c r="BF1564" s="8"/>
      <c r="BG1564" s="8"/>
      <c r="BH1564" s="8"/>
      <c r="BI1564" s="8"/>
      <c r="BJ1564" s="8"/>
      <c r="BK1564" s="8"/>
      <c r="BL1564" s="8"/>
      <c r="BM1564" s="8"/>
      <c r="BN1564" s="8"/>
      <c r="BO1564" s="8"/>
      <c r="BP1564" s="1" t="str">
        <v>0- Port Costs</v>
      </c>
      <c r="BT1564" s="1" t="str">
        <v>0- Port Value</v>
      </c>
      <c r="BU1564" s="8"/>
    </row>
    <row r="1565" spans="8:73" hidden="1" outlineLevel="1" x14ac:dyDescent="0.3">
      <c r="H1565" s="1" t="str">
        <v>0 - BM Costs</v>
      </c>
      <c r="L1565" s="1" t="str">
        <v>0 - BM Port</v>
      </c>
      <c r="N1565" s="1" t="str">
        <v>0 - Port Assets</v>
      </c>
      <c r="O1565" s="8"/>
      <c r="P1565" s="8"/>
      <c r="Q1565" s="8"/>
      <c r="R1565" s="8"/>
      <c r="S1565" s="8"/>
      <c r="T1565" s="8"/>
      <c r="U1565" s="8"/>
      <c r="V1565" s="8"/>
      <c r="W1565" s="8"/>
      <c r="X1565" s="8"/>
      <c r="Y1565" s="8"/>
      <c r="Z1565" s="8"/>
      <c r="AA1565" s="8"/>
      <c r="AB1565" s="8"/>
      <c r="AC1565" s="8"/>
      <c r="AD1565" s="8"/>
      <c r="AE1565" s="8"/>
      <c r="AF1565" s="8"/>
      <c r="AG1565" s="8"/>
      <c r="AH1565" s="8"/>
      <c r="AI1565" s="8"/>
      <c r="AJ1565" s="8"/>
      <c r="AK1565" s="8"/>
      <c r="AL1565" s="8"/>
      <c r="AM1565" s="8"/>
      <c r="AN1565" s="8"/>
      <c r="AO1565" s="8"/>
      <c r="AP1565" s="8"/>
      <c r="AQ1565" s="8"/>
      <c r="AR1565" s="8"/>
      <c r="AS1565" s="8"/>
      <c r="AT1565" s="8"/>
      <c r="AU1565" s="8"/>
      <c r="AV1565" s="8"/>
      <c r="AW1565" s="8"/>
      <c r="AX1565" s="8"/>
      <c r="AY1565" s="8"/>
      <c r="AZ1565" s="8"/>
      <c r="BA1565" s="8"/>
      <c r="BB1565" s="8"/>
      <c r="BC1565" s="8"/>
      <c r="BD1565" s="8"/>
      <c r="BE1565" s="8"/>
      <c r="BF1565" s="8"/>
      <c r="BG1565" s="8"/>
      <c r="BH1565" s="8"/>
      <c r="BI1565" s="8"/>
      <c r="BJ1565" s="8"/>
      <c r="BK1565" s="8"/>
      <c r="BL1565" s="8"/>
      <c r="BM1565" s="8"/>
      <c r="BN1565" s="8"/>
      <c r="BO1565" s="8"/>
      <c r="BP1565" s="1" t="str">
        <v>0- Port Costs</v>
      </c>
      <c r="BT1565" s="1" t="str">
        <v>0- Port Value</v>
      </c>
      <c r="BU1565" s="8"/>
    </row>
    <row r="1566" spans="8:73" hidden="1" outlineLevel="1" x14ac:dyDescent="0.3">
      <c r="H1566" s="1" t="str">
        <v>0 - BM Costs</v>
      </c>
      <c r="L1566" s="1" t="str">
        <v>0 - BM Port</v>
      </c>
      <c r="N1566" s="1" t="str">
        <v>0 - Port Assets</v>
      </c>
      <c r="O1566" s="8"/>
      <c r="P1566" s="8"/>
      <c r="Q1566" s="8"/>
      <c r="R1566" s="8"/>
      <c r="S1566" s="8"/>
      <c r="T1566" s="8"/>
      <c r="U1566" s="8"/>
      <c r="V1566" s="8"/>
      <c r="W1566" s="8"/>
      <c r="X1566" s="8"/>
      <c r="Y1566" s="8"/>
      <c r="Z1566" s="8"/>
      <c r="AA1566" s="8"/>
      <c r="AB1566" s="8"/>
      <c r="AC1566" s="8"/>
      <c r="AD1566" s="8"/>
      <c r="AE1566" s="8"/>
      <c r="AF1566" s="8"/>
      <c r="AG1566" s="8"/>
      <c r="AH1566" s="8"/>
      <c r="AI1566" s="8"/>
      <c r="AJ1566" s="8"/>
      <c r="AK1566" s="8"/>
      <c r="AL1566" s="8"/>
      <c r="AM1566" s="8"/>
      <c r="AN1566" s="8"/>
      <c r="AO1566" s="8"/>
      <c r="AP1566" s="8"/>
      <c r="AQ1566" s="8"/>
      <c r="AR1566" s="8"/>
      <c r="AS1566" s="8"/>
      <c r="AT1566" s="8"/>
      <c r="AU1566" s="8"/>
      <c r="AV1566" s="8"/>
      <c r="AW1566" s="8"/>
      <c r="AX1566" s="8"/>
      <c r="AY1566" s="8"/>
      <c r="AZ1566" s="8"/>
      <c r="BA1566" s="8"/>
      <c r="BB1566" s="8"/>
      <c r="BC1566" s="8"/>
      <c r="BD1566" s="8"/>
      <c r="BE1566" s="8"/>
      <c r="BF1566" s="8"/>
      <c r="BG1566" s="8"/>
      <c r="BH1566" s="8"/>
      <c r="BI1566" s="8"/>
      <c r="BJ1566" s="8"/>
      <c r="BK1566" s="8"/>
      <c r="BL1566" s="8"/>
      <c r="BM1566" s="8"/>
      <c r="BN1566" s="8"/>
      <c r="BO1566" s="8"/>
      <c r="BP1566" s="1" t="str">
        <v>0- Port Costs</v>
      </c>
      <c r="BT1566" s="1" t="str">
        <v>0- Port Value</v>
      </c>
      <c r="BU1566" s="8"/>
    </row>
    <row r="1567" spans="8:73" hidden="1" outlineLevel="1" x14ac:dyDescent="0.3">
      <c r="H1567" s="1" t="str">
        <v>0 - BM Costs</v>
      </c>
      <c r="L1567" s="1" t="str">
        <v>0 - BM Port</v>
      </c>
      <c r="N1567" s="1" t="str">
        <v>0 - Port Assets</v>
      </c>
      <c r="O1567" s="8"/>
      <c r="P1567" s="8"/>
      <c r="Q1567" s="8"/>
      <c r="R1567" s="8"/>
      <c r="S1567" s="8"/>
      <c r="T1567" s="8"/>
      <c r="U1567" s="8"/>
      <c r="V1567" s="8"/>
      <c r="W1567" s="8"/>
      <c r="X1567" s="8"/>
      <c r="Y1567" s="8"/>
      <c r="Z1567" s="8"/>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8"/>
      <c r="AX1567" s="8"/>
      <c r="AY1567" s="8"/>
      <c r="AZ1567" s="8"/>
      <c r="BA1567" s="8"/>
      <c r="BB1567" s="8"/>
      <c r="BC1567" s="8"/>
      <c r="BD1567" s="8"/>
      <c r="BE1567" s="8"/>
      <c r="BF1567" s="8"/>
      <c r="BG1567" s="8"/>
      <c r="BH1567" s="8"/>
      <c r="BI1567" s="8"/>
      <c r="BJ1567" s="8"/>
      <c r="BK1567" s="8"/>
      <c r="BL1567" s="8"/>
      <c r="BM1567" s="8"/>
      <c r="BN1567" s="8"/>
      <c r="BO1567" s="8"/>
      <c r="BP1567" s="1" t="str">
        <v>0- Port Costs</v>
      </c>
      <c r="BT1567" s="1" t="str">
        <v>0- Port Value</v>
      </c>
      <c r="BU1567" s="8"/>
    </row>
    <row r="1568" spans="8:73" hidden="1" outlineLevel="1" x14ac:dyDescent="0.3">
      <c r="H1568" s="1" t="str">
        <v>0 - BM Costs</v>
      </c>
      <c r="L1568" s="1" t="str">
        <v>0 - BM Port</v>
      </c>
      <c r="N1568" s="1" t="str">
        <v>0 - Port Assets</v>
      </c>
      <c r="O1568" s="8"/>
      <c r="P1568" s="8"/>
      <c r="Q1568" s="8"/>
      <c r="R1568" s="8"/>
      <c r="S1568" s="8"/>
      <c r="T1568" s="8"/>
      <c r="U1568" s="8"/>
      <c r="V1568" s="8"/>
      <c r="W1568" s="8"/>
      <c r="X1568" s="8"/>
      <c r="Y1568" s="8"/>
      <c r="Z1568" s="8"/>
      <c r="AA1568" s="8"/>
      <c r="AB1568" s="8"/>
      <c r="AC1568" s="8"/>
      <c r="AD1568" s="8"/>
      <c r="AE1568" s="8"/>
      <c r="AF1568" s="8"/>
      <c r="AG1568" s="8"/>
      <c r="AH1568" s="8"/>
      <c r="AI1568" s="8"/>
      <c r="AJ1568" s="8"/>
      <c r="AK1568" s="8"/>
      <c r="AL1568" s="8"/>
      <c r="AM1568" s="8"/>
      <c r="AN1568" s="8"/>
      <c r="AO1568" s="8"/>
      <c r="AP1568" s="8"/>
      <c r="AQ1568" s="8"/>
      <c r="AR1568" s="8"/>
      <c r="AS1568" s="8"/>
      <c r="AT1568" s="8"/>
      <c r="AU1568" s="8"/>
      <c r="AV1568" s="8"/>
      <c r="AW1568" s="8"/>
      <c r="AX1568" s="8"/>
      <c r="AY1568" s="8"/>
      <c r="AZ1568" s="8"/>
      <c r="BA1568" s="8"/>
      <c r="BB1568" s="8"/>
      <c r="BC1568" s="8"/>
      <c r="BD1568" s="8"/>
      <c r="BE1568" s="8"/>
      <c r="BF1568" s="8"/>
      <c r="BG1568" s="8"/>
      <c r="BH1568" s="8"/>
      <c r="BI1568" s="8"/>
      <c r="BJ1568" s="8"/>
      <c r="BK1568" s="8"/>
      <c r="BL1568" s="8"/>
      <c r="BM1568" s="8"/>
      <c r="BN1568" s="8"/>
      <c r="BO1568" s="8"/>
      <c r="BP1568" s="1" t="str">
        <v>0- Port Costs</v>
      </c>
      <c r="BT1568" s="1" t="str">
        <v>0- Port Value</v>
      </c>
      <c r="BU1568" s="8"/>
    </row>
    <row r="1569" spans="8:73" hidden="1" outlineLevel="1" x14ac:dyDescent="0.3">
      <c r="H1569" s="1" t="str">
        <v>0 - BM Costs</v>
      </c>
      <c r="L1569" s="1" t="str">
        <v>0 - BM Port</v>
      </c>
      <c r="N1569" s="1" t="str">
        <v>0 - Port Assets</v>
      </c>
      <c r="O1569" s="8"/>
      <c r="P1569" s="8"/>
      <c r="Q1569" s="8"/>
      <c r="R1569" s="8"/>
      <c r="S1569" s="8"/>
      <c r="T1569" s="8"/>
      <c r="U1569" s="8"/>
      <c r="V1569" s="8"/>
      <c r="W1569" s="8"/>
      <c r="X1569" s="8"/>
      <c r="Y1569" s="8"/>
      <c r="Z1569" s="8"/>
      <c r="AA1569" s="8"/>
      <c r="AB1569" s="8"/>
      <c r="AC1569" s="8"/>
      <c r="AD1569" s="8"/>
      <c r="AE1569" s="8"/>
      <c r="AF1569" s="8"/>
      <c r="AG1569" s="8"/>
      <c r="AH1569" s="8"/>
      <c r="AI1569" s="8"/>
      <c r="AJ1569" s="8"/>
      <c r="AK1569" s="8"/>
      <c r="AL1569" s="8"/>
      <c r="AM1569" s="8"/>
      <c r="AN1569" s="8"/>
      <c r="AO1569" s="8"/>
      <c r="AP1569" s="8"/>
      <c r="AQ1569" s="8"/>
      <c r="AR1569" s="8"/>
      <c r="AS1569" s="8"/>
      <c r="AT1569" s="8"/>
      <c r="AU1569" s="8"/>
      <c r="AV1569" s="8"/>
      <c r="AW1569" s="8"/>
      <c r="AX1569" s="8"/>
      <c r="AY1569" s="8"/>
      <c r="AZ1569" s="8"/>
      <c r="BA1569" s="8"/>
      <c r="BB1569" s="8"/>
      <c r="BC1569" s="8"/>
      <c r="BD1569" s="8"/>
      <c r="BE1569" s="8"/>
      <c r="BF1569" s="8"/>
      <c r="BG1569" s="8"/>
      <c r="BH1569" s="8"/>
      <c r="BI1569" s="8"/>
      <c r="BJ1569" s="8"/>
      <c r="BK1569" s="8"/>
      <c r="BL1569" s="8"/>
      <c r="BM1569" s="8"/>
      <c r="BN1569" s="8"/>
      <c r="BO1569" s="8"/>
      <c r="BP1569" s="1" t="str">
        <v>0- Port Costs</v>
      </c>
      <c r="BT1569" s="1" t="str">
        <v>0- Port Value</v>
      </c>
      <c r="BU1569" s="8"/>
    </row>
    <row r="1570" spans="8:73" hidden="1" outlineLevel="1" x14ac:dyDescent="0.3">
      <c r="H1570" s="1" t="str">
        <v>0 - BM Costs</v>
      </c>
      <c r="L1570" s="1" t="str">
        <v>0 - BM Port</v>
      </c>
      <c r="N1570" s="1" t="str">
        <v>0 - Port Assets</v>
      </c>
      <c r="O1570" s="8"/>
      <c r="P1570" s="8"/>
      <c r="Q1570" s="8"/>
      <c r="R1570" s="8"/>
      <c r="S1570" s="8"/>
      <c r="T1570" s="8"/>
      <c r="U1570" s="8"/>
      <c r="V1570" s="8"/>
      <c r="W1570" s="8"/>
      <c r="X1570" s="8"/>
      <c r="Y1570" s="8"/>
      <c r="Z1570" s="8"/>
      <c r="AA1570" s="8"/>
      <c r="AB1570" s="8"/>
      <c r="AC1570" s="8"/>
      <c r="AD1570" s="8"/>
      <c r="AE1570" s="8"/>
      <c r="AF1570" s="8"/>
      <c r="AG1570" s="8"/>
      <c r="AH1570" s="8"/>
      <c r="AI1570" s="8"/>
      <c r="AJ1570" s="8"/>
      <c r="AK1570" s="8"/>
      <c r="AL1570" s="8"/>
      <c r="AM1570" s="8"/>
      <c r="AN1570" s="8"/>
      <c r="AO1570" s="8"/>
      <c r="AP1570" s="8"/>
      <c r="AQ1570" s="8"/>
      <c r="AR1570" s="8"/>
      <c r="AS1570" s="8"/>
      <c r="AT1570" s="8"/>
      <c r="AU1570" s="8"/>
      <c r="AV1570" s="8"/>
      <c r="AW1570" s="8"/>
      <c r="AX1570" s="8"/>
      <c r="AY1570" s="8"/>
      <c r="AZ1570" s="8"/>
      <c r="BA1570" s="8"/>
      <c r="BB1570" s="8"/>
      <c r="BC1570" s="8"/>
      <c r="BD1570" s="8"/>
      <c r="BE1570" s="8"/>
      <c r="BF1570" s="8"/>
      <c r="BG1570" s="8"/>
      <c r="BH1570" s="8"/>
      <c r="BI1570" s="8"/>
      <c r="BJ1570" s="8"/>
      <c r="BK1570" s="8"/>
      <c r="BL1570" s="8"/>
      <c r="BM1570" s="8"/>
      <c r="BN1570" s="8"/>
      <c r="BO1570" s="8"/>
      <c r="BP1570" s="1" t="str">
        <v>0- Port Costs</v>
      </c>
      <c r="BT1570" s="1" t="str">
        <v>0- Port Value</v>
      </c>
      <c r="BU1570" s="8"/>
    </row>
    <row r="1571" spans="8:73" hidden="1" outlineLevel="1" x14ac:dyDescent="0.3">
      <c r="H1571" s="1" t="str">
        <v>0 - BM Costs</v>
      </c>
      <c r="L1571" s="1" t="str">
        <v>0 - BM Port</v>
      </c>
      <c r="N1571" s="1" t="str">
        <v>0 - Port Assets</v>
      </c>
      <c r="O1571" s="8"/>
      <c r="P1571" s="8"/>
      <c r="Q1571" s="8"/>
      <c r="R1571" s="8"/>
      <c r="S1571" s="8"/>
      <c r="T1571" s="8"/>
      <c r="U1571" s="8"/>
      <c r="V1571" s="8"/>
      <c r="W1571" s="8"/>
      <c r="X1571" s="8"/>
      <c r="Y1571" s="8"/>
      <c r="Z1571" s="8"/>
      <c r="AA1571" s="8"/>
      <c r="AB1571" s="8"/>
      <c r="AC1571" s="8"/>
      <c r="AD1571" s="8"/>
      <c r="AE1571" s="8"/>
      <c r="AF1571" s="8"/>
      <c r="AG1571" s="8"/>
      <c r="AH1571" s="8"/>
      <c r="AI1571" s="8"/>
      <c r="AJ1571" s="8"/>
      <c r="AK1571" s="8"/>
      <c r="AL1571" s="8"/>
      <c r="AM1571" s="8"/>
      <c r="AN1571" s="8"/>
      <c r="AO1571" s="8"/>
      <c r="AP1571" s="8"/>
      <c r="AQ1571" s="8"/>
      <c r="AR1571" s="8"/>
      <c r="AS1571" s="8"/>
      <c r="AT1571" s="8"/>
      <c r="AU1571" s="8"/>
      <c r="AV1571" s="8"/>
      <c r="AW1571" s="8"/>
      <c r="AX1571" s="8"/>
      <c r="AY1571" s="8"/>
      <c r="AZ1571" s="8"/>
      <c r="BA1571" s="8"/>
      <c r="BB1571" s="8"/>
      <c r="BC1571" s="8"/>
      <c r="BD1571" s="8"/>
      <c r="BE1571" s="8"/>
      <c r="BF1571" s="8"/>
      <c r="BG1571" s="8"/>
      <c r="BH1571" s="8"/>
      <c r="BI1571" s="8"/>
      <c r="BJ1571" s="8"/>
      <c r="BK1571" s="8"/>
      <c r="BL1571" s="8"/>
      <c r="BM1571" s="8"/>
      <c r="BN1571" s="8"/>
      <c r="BO1571" s="8"/>
      <c r="BP1571" s="1" t="str">
        <v>0- Port Costs</v>
      </c>
      <c r="BT1571" s="1" t="str">
        <v>0- Port Value</v>
      </c>
      <c r="BU1571" s="8"/>
    </row>
    <row r="1572" spans="8:73" hidden="1" outlineLevel="1" x14ac:dyDescent="0.3">
      <c r="H1572" s="1" t="str">
        <v>0 - BM Costs</v>
      </c>
      <c r="L1572" s="1" t="str">
        <v>0 - BM Port</v>
      </c>
      <c r="N1572" s="1" t="str">
        <v>0 - Port Assets</v>
      </c>
      <c r="O1572" s="8"/>
      <c r="P1572" s="8"/>
      <c r="Q1572" s="8"/>
      <c r="R1572" s="8"/>
      <c r="S1572" s="8"/>
      <c r="T1572" s="8"/>
      <c r="U1572" s="8"/>
      <c r="V1572" s="8"/>
      <c r="W1572" s="8"/>
      <c r="X1572" s="8"/>
      <c r="Y1572" s="8"/>
      <c r="Z1572" s="8"/>
      <c r="AA1572" s="8"/>
      <c r="AB1572" s="8"/>
      <c r="AC1572" s="8"/>
      <c r="AD1572" s="8"/>
      <c r="AE1572" s="8"/>
      <c r="AF1572" s="8"/>
      <c r="AG1572" s="8"/>
      <c r="AH1572" s="8"/>
      <c r="AI1572" s="8"/>
      <c r="AJ1572" s="8"/>
      <c r="AK1572" s="8"/>
      <c r="AL1572" s="8"/>
      <c r="AM1572" s="8"/>
      <c r="AN1572" s="8"/>
      <c r="AO1572" s="8"/>
      <c r="AP1572" s="8"/>
      <c r="AQ1572" s="8"/>
      <c r="AR1572" s="8"/>
      <c r="AS1572" s="8"/>
      <c r="AT1572" s="8"/>
      <c r="AU1572" s="8"/>
      <c r="AV1572" s="8"/>
      <c r="AW1572" s="8"/>
      <c r="AX1572" s="8"/>
      <c r="AY1572" s="8"/>
      <c r="AZ1572" s="8"/>
      <c r="BA1572" s="8"/>
      <c r="BB1572" s="8"/>
      <c r="BC1572" s="8"/>
      <c r="BD1572" s="8"/>
      <c r="BE1572" s="8"/>
      <c r="BF1572" s="8"/>
      <c r="BG1572" s="8"/>
      <c r="BH1572" s="8"/>
      <c r="BI1572" s="8"/>
      <c r="BJ1572" s="8"/>
      <c r="BK1572" s="8"/>
      <c r="BL1572" s="8"/>
      <c r="BM1572" s="8"/>
      <c r="BN1572" s="8"/>
      <c r="BO1572" s="8"/>
      <c r="BP1572" s="1" t="str">
        <v>0- Port Costs</v>
      </c>
      <c r="BT1572" s="1" t="str">
        <v>0- Port Value</v>
      </c>
      <c r="BU1572" s="8"/>
    </row>
    <row r="1573" spans="8:73" hidden="1" outlineLevel="1" x14ac:dyDescent="0.3">
      <c r="H1573" s="1" t="str">
        <v>0 - BM Costs</v>
      </c>
      <c r="L1573" s="1" t="str">
        <v>0 - BM Port</v>
      </c>
      <c r="N1573" s="1" t="str">
        <v>0 - Port Assets</v>
      </c>
      <c r="O1573" s="8"/>
      <c r="P1573" s="8"/>
      <c r="Q1573" s="8"/>
      <c r="R1573" s="8"/>
      <c r="S1573" s="8"/>
      <c r="T1573" s="8"/>
      <c r="U1573" s="8"/>
      <c r="V1573" s="8"/>
      <c r="W1573" s="8"/>
      <c r="X1573" s="8"/>
      <c r="Y1573" s="8"/>
      <c r="Z1573" s="8"/>
      <c r="AA1573" s="8"/>
      <c r="AB1573" s="8"/>
      <c r="AC1573" s="8"/>
      <c r="AD1573" s="8"/>
      <c r="AE1573" s="8"/>
      <c r="AF1573" s="8"/>
      <c r="AG1573" s="8"/>
      <c r="AH1573" s="8"/>
      <c r="AI1573" s="8"/>
      <c r="AJ1573" s="8"/>
      <c r="AK1573" s="8"/>
      <c r="AL1573" s="8"/>
      <c r="AM1573" s="8"/>
      <c r="AN1573" s="8"/>
      <c r="AO1573" s="8"/>
      <c r="AP1573" s="8"/>
      <c r="AQ1573" s="8"/>
      <c r="AR1573" s="8"/>
      <c r="AS1573" s="8"/>
      <c r="AT1573" s="8"/>
      <c r="AU1573" s="8"/>
      <c r="AV1573" s="8"/>
      <c r="AW1573" s="8"/>
      <c r="AX1573" s="8"/>
      <c r="AY1573" s="8"/>
      <c r="AZ1573" s="8"/>
      <c r="BA1573" s="8"/>
      <c r="BB1573" s="8"/>
      <c r="BC1573" s="8"/>
      <c r="BD1573" s="8"/>
      <c r="BE1573" s="8"/>
      <c r="BF1573" s="8"/>
      <c r="BG1573" s="8"/>
      <c r="BH1573" s="8"/>
      <c r="BI1573" s="8"/>
      <c r="BJ1573" s="8"/>
      <c r="BK1573" s="8"/>
      <c r="BL1573" s="8"/>
      <c r="BM1573" s="8"/>
      <c r="BN1573" s="8"/>
      <c r="BO1573" s="8"/>
      <c r="BP1573" s="1" t="str">
        <v>0- Port Costs</v>
      </c>
      <c r="BT1573" s="1" t="str">
        <v>0- Port Value</v>
      </c>
      <c r="BU1573" s="8"/>
    </row>
    <row r="1574" spans="8:73" hidden="1" outlineLevel="1" x14ac:dyDescent="0.3">
      <c r="H1574" s="1" t="str">
        <v>0 - BM Costs</v>
      </c>
      <c r="L1574" s="1" t="str">
        <v>0 - BM Port</v>
      </c>
      <c r="N1574" s="1" t="str">
        <v>0 - Port Assets</v>
      </c>
      <c r="O1574" s="8"/>
      <c r="P1574" s="8"/>
      <c r="Q1574" s="8"/>
      <c r="R1574" s="8"/>
      <c r="S1574" s="8"/>
      <c r="T1574" s="8"/>
      <c r="U1574" s="8"/>
      <c r="V1574" s="8"/>
      <c r="W1574" s="8"/>
      <c r="X1574" s="8"/>
      <c r="Y1574" s="8"/>
      <c r="Z1574" s="8"/>
      <c r="AA1574" s="8"/>
      <c r="AB1574" s="8"/>
      <c r="AC1574" s="8"/>
      <c r="AD1574" s="8"/>
      <c r="AE1574" s="8"/>
      <c r="AF1574" s="8"/>
      <c r="AG1574" s="8"/>
      <c r="AH1574" s="8"/>
      <c r="AI1574" s="8"/>
      <c r="AJ1574" s="8"/>
      <c r="AK1574" s="8"/>
      <c r="AL1574" s="8"/>
      <c r="AM1574" s="8"/>
      <c r="AN1574" s="8"/>
      <c r="AO1574" s="8"/>
      <c r="AP1574" s="8"/>
      <c r="AQ1574" s="8"/>
      <c r="AR1574" s="8"/>
      <c r="AS1574" s="8"/>
      <c r="AT1574" s="8"/>
      <c r="AU1574" s="8"/>
      <c r="AV1574" s="8"/>
      <c r="AW1574" s="8"/>
      <c r="AX1574" s="8"/>
      <c r="AY1574" s="8"/>
      <c r="AZ1574" s="8"/>
      <c r="BA1574" s="8"/>
      <c r="BB1574" s="8"/>
      <c r="BC1574" s="8"/>
      <c r="BD1574" s="8"/>
      <c r="BE1574" s="8"/>
      <c r="BF1574" s="8"/>
      <c r="BG1574" s="8"/>
      <c r="BH1574" s="8"/>
      <c r="BI1574" s="8"/>
      <c r="BJ1574" s="8"/>
      <c r="BK1574" s="8"/>
      <c r="BL1574" s="8"/>
      <c r="BM1574" s="8"/>
      <c r="BN1574" s="8"/>
      <c r="BO1574" s="8"/>
      <c r="BP1574" s="1" t="str">
        <v>0- Port Costs</v>
      </c>
      <c r="BT1574" s="1" t="str">
        <v>0- Port Value</v>
      </c>
      <c r="BU1574" s="8"/>
    </row>
    <row r="1575" spans="8:73" hidden="1" outlineLevel="1" x14ac:dyDescent="0.3">
      <c r="H1575" s="1" t="str">
        <v>0 - BM Costs</v>
      </c>
      <c r="L1575" s="1" t="str">
        <v>0 - BM Port</v>
      </c>
      <c r="N1575" s="1" t="str">
        <v>0 - Port Assets</v>
      </c>
      <c r="O1575" s="8"/>
      <c r="P1575" s="8"/>
      <c r="Q1575" s="8"/>
      <c r="R1575" s="8"/>
      <c r="S1575" s="8"/>
      <c r="T1575" s="8"/>
      <c r="U1575" s="8"/>
      <c r="V1575" s="8"/>
      <c r="W1575" s="8"/>
      <c r="X1575" s="8"/>
      <c r="Y1575" s="8"/>
      <c r="Z1575" s="8"/>
      <c r="AA1575" s="8"/>
      <c r="AB1575" s="8"/>
      <c r="AC1575" s="8"/>
      <c r="AD1575" s="8"/>
      <c r="AE1575" s="8"/>
      <c r="AF1575" s="8"/>
      <c r="AG1575" s="8"/>
      <c r="AH1575" s="8"/>
      <c r="AI1575" s="8"/>
      <c r="AJ1575" s="8"/>
      <c r="AK1575" s="8"/>
      <c r="AL1575" s="8"/>
      <c r="AM1575" s="8"/>
      <c r="AN1575" s="8"/>
      <c r="AO1575" s="8"/>
      <c r="AP1575" s="8"/>
      <c r="AQ1575" s="8"/>
      <c r="AR1575" s="8"/>
      <c r="AS1575" s="8"/>
      <c r="AT1575" s="8"/>
      <c r="AU1575" s="8"/>
      <c r="AV1575" s="8"/>
      <c r="AW1575" s="8"/>
      <c r="AX1575" s="8"/>
      <c r="AY1575" s="8"/>
      <c r="AZ1575" s="8"/>
      <c r="BA1575" s="8"/>
      <c r="BB1575" s="8"/>
      <c r="BC1575" s="8"/>
      <c r="BD1575" s="8"/>
      <c r="BE1575" s="8"/>
      <c r="BF1575" s="8"/>
      <c r="BG1575" s="8"/>
      <c r="BH1575" s="8"/>
      <c r="BI1575" s="8"/>
      <c r="BJ1575" s="8"/>
      <c r="BK1575" s="8"/>
      <c r="BL1575" s="8"/>
      <c r="BM1575" s="8"/>
      <c r="BN1575" s="8"/>
      <c r="BO1575" s="8"/>
      <c r="BP1575" s="1" t="str">
        <v>0- Port Costs</v>
      </c>
      <c r="BT1575" s="1" t="str">
        <v>0- Port Value</v>
      </c>
      <c r="BU1575" s="8"/>
    </row>
    <row r="1576" spans="8:73" hidden="1" outlineLevel="1" x14ac:dyDescent="0.3">
      <c r="H1576" s="1" t="str">
        <v>0 - BM Costs</v>
      </c>
      <c r="L1576" s="1" t="str">
        <v>0 - BM Port</v>
      </c>
      <c r="N1576" s="1" t="str">
        <v>0 - Port Assets</v>
      </c>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c r="AL1576" s="8"/>
      <c r="AM1576" s="8"/>
      <c r="AN1576" s="8"/>
      <c r="AO1576" s="8"/>
      <c r="AP1576" s="8"/>
      <c r="AQ1576" s="8"/>
      <c r="AR1576" s="8"/>
      <c r="AS1576" s="8"/>
      <c r="AT1576" s="8"/>
      <c r="AU1576" s="8"/>
      <c r="AV1576" s="8"/>
      <c r="AW1576" s="8"/>
      <c r="AX1576" s="8"/>
      <c r="AY1576" s="8"/>
      <c r="AZ1576" s="8"/>
      <c r="BA1576" s="8"/>
      <c r="BB1576" s="8"/>
      <c r="BC1576" s="8"/>
      <c r="BD1576" s="8"/>
      <c r="BE1576" s="8"/>
      <c r="BF1576" s="8"/>
      <c r="BG1576" s="8"/>
      <c r="BH1576" s="8"/>
      <c r="BI1576" s="8"/>
      <c r="BJ1576" s="8"/>
      <c r="BK1576" s="8"/>
      <c r="BL1576" s="8"/>
      <c r="BM1576" s="8"/>
      <c r="BN1576" s="8"/>
      <c r="BO1576" s="8"/>
      <c r="BP1576" s="1" t="str">
        <v>0- Port Costs</v>
      </c>
      <c r="BT1576" s="1" t="str">
        <v>0- Port Value</v>
      </c>
      <c r="BU1576" s="8"/>
    </row>
    <row r="1577" spans="8:73" hidden="1" outlineLevel="1" x14ac:dyDescent="0.3">
      <c r="H1577" s="1" t="str">
        <v>0 - BM Costs</v>
      </c>
      <c r="L1577" s="1" t="str">
        <v>0 - BM Port</v>
      </c>
      <c r="N1577" s="1" t="str">
        <v>0 - Port Assets</v>
      </c>
      <c r="O1577" s="8"/>
      <c r="P1577" s="8"/>
      <c r="Q1577" s="8"/>
      <c r="R1577" s="8"/>
      <c r="S1577" s="8"/>
      <c r="T1577" s="8"/>
      <c r="U1577" s="8"/>
      <c r="V1577" s="8"/>
      <c r="W1577" s="8"/>
      <c r="X1577" s="8"/>
      <c r="Y1577" s="8"/>
      <c r="Z1577" s="8"/>
      <c r="AA1577" s="8"/>
      <c r="AB1577" s="8"/>
      <c r="AC1577" s="8"/>
      <c r="AD1577" s="8"/>
      <c r="AE1577" s="8"/>
      <c r="AF1577" s="8"/>
      <c r="AG1577" s="8"/>
      <c r="AH1577" s="8"/>
      <c r="AI1577" s="8"/>
      <c r="AJ1577" s="8"/>
      <c r="AK1577" s="8"/>
      <c r="AL1577" s="8"/>
      <c r="AM1577" s="8"/>
      <c r="AN1577" s="8"/>
      <c r="AO1577" s="8"/>
      <c r="AP1577" s="8"/>
      <c r="AQ1577" s="8"/>
      <c r="AR1577" s="8"/>
      <c r="AS1577" s="8"/>
      <c r="AT1577" s="8"/>
      <c r="AU1577" s="8"/>
      <c r="AV1577" s="8"/>
      <c r="AW1577" s="8"/>
      <c r="AX1577" s="8"/>
      <c r="AY1577" s="8"/>
      <c r="AZ1577" s="8"/>
      <c r="BA1577" s="8"/>
      <c r="BB1577" s="8"/>
      <c r="BC1577" s="8"/>
      <c r="BD1577" s="8"/>
      <c r="BE1577" s="8"/>
      <c r="BF1577" s="8"/>
      <c r="BG1577" s="8"/>
      <c r="BH1577" s="8"/>
      <c r="BI1577" s="8"/>
      <c r="BJ1577" s="8"/>
      <c r="BK1577" s="8"/>
      <c r="BL1577" s="8"/>
      <c r="BM1577" s="8"/>
      <c r="BN1577" s="8"/>
      <c r="BO1577" s="8"/>
      <c r="BP1577" s="1" t="str">
        <v>0- Port Costs</v>
      </c>
      <c r="BT1577" s="1" t="str">
        <v>0- Port Value</v>
      </c>
      <c r="BU1577" s="8"/>
    </row>
    <row r="1578" spans="8:73" hidden="1" outlineLevel="1" x14ac:dyDescent="0.3">
      <c r="H1578" s="1" t="str">
        <v>0 - BM Costs</v>
      </c>
      <c r="L1578" s="1" t="str">
        <v>0 - BM Port</v>
      </c>
      <c r="N1578" s="1" t="str">
        <v>0 - Port Assets</v>
      </c>
      <c r="O1578" s="8"/>
      <c r="P1578" s="8"/>
      <c r="Q1578" s="8"/>
      <c r="R1578" s="8"/>
      <c r="S1578" s="8"/>
      <c r="T1578" s="8"/>
      <c r="U1578" s="8"/>
      <c r="V1578" s="8"/>
      <c r="W1578" s="8"/>
      <c r="X1578" s="8"/>
      <c r="Y1578" s="8"/>
      <c r="Z1578" s="8"/>
      <c r="AA1578" s="8"/>
      <c r="AB1578" s="8"/>
      <c r="AC1578" s="8"/>
      <c r="AD1578" s="8"/>
      <c r="AE1578" s="8"/>
      <c r="AF1578" s="8"/>
      <c r="AG1578" s="8"/>
      <c r="AH1578" s="8"/>
      <c r="AI1578" s="8"/>
      <c r="AJ1578" s="8"/>
      <c r="AK1578" s="8"/>
      <c r="AL1578" s="8"/>
      <c r="AM1578" s="8"/>
      <c r="AN1578" s="8"/>
      <c r="AO1578" s="8"/>
      <c r="AP1578" s="8"/>
      <c r="AQ1578" s="8"/>
      <c r="AR1578" s="8"/>
      <c r="AS1578" s="8"/>
      <c r="AT1578" s="8"/>
      <c r="AU1578" s="8"/>
      <c r="AV1578" s="8"/>
      <c r="AW1578" s="8"/>
      <c r="AX1578" s="8"/>
      <c r="AY1578" s="8"/>
      <c r="AZ1578" s="8"/>
      <c r="BA1578" s="8"/>
      <c r="BB1578" s="8"/>
      <c r="BC1578" s="8"/>
      <c r="BD1578" s="8"/>
      <c r="BE1578" s="8"/>
      <c r="BF1578" s="8"/>
      <c r="BG1578" s="8"/>
      <c r="BH1578" s="8"/>
      <c r="BI1578" s="8"/>
      <c r="BJ1578" s="8"/>
      <c r="BK1578" s="8"/>
      <c r="BL1578" s="8"/>
      <c r="BM1578" s="8"/>
      <c r="BN1578" s="8"/>
      <c r="BO1578" s="8"/>
      <c r="BP1578" s="1" t="str">
        <v>0- Port Costs</v>
      </c>
      <c r="BT1578" s="1" t="str">
        <v>0- Port Value</v>
      </c>
      <c r="BU1578" s="8"/>
    </row>
    <row r="1579" spans="8:73" hidden="1" outlineLevel="1" x14ac:dyDescent="0.3">
      <c r="H1579" s="1" t="str">
        <v>0 - BM Costs</v>
      </c>
      <c r="L1579" s="1" t="str">
        <v>0 - BM Port</v>
      </c>
      <c r="N1579" s="1" t="str">
        <v>0 - Port Assets</v>
      </c>
      <c r="O1579" s="8"/>
      <c r="P1579" s="8"/>
      <c r="Q1579" s="8"/>
      <c r="R1579" s="8"/>
      <c r="S1579" s="8"/>
      <c r="T1579" s="8"/>
      <c r="U1579" s="8"/>
      <c r="V1579" s="8"/>
      <c r="W1579" s="8"/>
      <c r="X1579" s="8"/>
      <c r="Y1579" s="8"/>
      <c r="Z1579" s="8"/>
      <c r="AA1579" s="8"/>
      <c r="AB1579" s="8"/>
      <c r="AC1579" s="8"/>
      <c r="AD1579" s="8"/>
      <c r="AE1579" s="8"/>
      <c r="AF1579" s="8"/>
      <c r="AG1579" s="8"/>
      <c r="AH1579" s="8"/>
      <c r="AI1579" s="8"/>
      <c r="AJ1579" s="8"/>
      <c r="AK1579" s="8"/>
      <c r="AL1579" s="8"/>
      <c r="AM1579" s="8"/>
      <c r="AN1579" s="8"/>
      <c r="AO1579" s="8"/>
      <c r="AP1579" s="8"/>
      <c r="AQ1579" s="8"/>
      <c r="AR1579" s="8"/>
      <c r="AS1579" s="8"/>
      <c r="AT1579" s="8"/>
      <c r="AU1579" s="8"/>
      <c r="AV1579" s="8"/>
      <c r="AW1579" s="8"/>
      <c r="AX1579" s="8"/>
      <c r="AY1579" s="8"/>
      <c r="AZ1579" s="8"/>
      <c r="BA1579" s="8"/>
      <c r="BB1579" s="8"/>
      <c r="BC1579" s="8"/>
      <c r="BD1579" s="8"/>
      <c r="BE1579" s="8"/>
      <c r="BF1579" s="8"/>
      <c r="BG1579" s="8"/>
      <c r="BH1579" s="8"/>
      <c r="BI1579" s="8"/>
      <c r="BJ1579" s="8"/>
      <c r="BK1579" s="8"/>
      <c r="BL1579" s="8"/>
      <c r="BM1579" s="8"/>
      <c r="BN1579" s="8"/>
      <c r="BO1579" s="8"/>
      <c r="BP1579" s="1" t="str">
        <v>0- Port Costs</v>
      </c>
      <c r="BT1579" s="1" t="str">
        <v>0- Port Value</v>
      </c>
      <c r="BU1579" s="8"/>
    </row>
    <row r="1580" spans="8:73" hidden="1" outlineLevel="1" x14ac:dyDescent="0.3">
      <c r="H1580" s="1" t="str">
        <v>0 - BM Costs</v>
      </c>
      <c r="L1580" s="1" t="str">
        <v>0 - BM Port</v>
      </c>
      <c r="N1580" s="1" t="str">
        <v>0 - Port Assets</v>
      </c>
      <c r="O1580" s="8"/>
      <c r="P1580" s="8"/>
      <c r="Q1580" s="8"/>
      <c r="R1580" s="8"/>
      <c r="S1580" s="8"/>
      <c r="T1580" s="8"/>
      <c r="U1580" s="8"/>
      <c r="V1580" s="8"/>
      <c r="W1580" s="8"/>
      <c r="X1580" s="8"/>
      <c r="Y1580" s="8"/>
      <c r="Z1580" s="8"/>
      <c r="AA1580" s="8"/>
      <c r="AB1580" s="8"/>
      <c r="AC1580" s="8"/>
      <c r="AD1580" s="8"/>
      <c r="AE1580" s="8"/>
      <c r="AF1580" s="8"/>
      <c r="AG1580" s="8"/>
      <c r="AH1580" s="8"/>
      <c r="AI1580" s="8"/>
      <c r="AJ1580" s="8"/>
      <c r="AK1580" s="8"/>
      <c r="AL1580" s="8"/>
      <c r="AM1580" s="8"/>
      <c r="AN1580" s="8"/>
      <c r="AO1580" s="8"/>
      <c r="AP1580" s="8"/>
      <c r="AQ1580" s="8"/>
      <c r="AR1580" s="8"/>
      <c r="AS1580" s="8"/>
      <c r="AT1580" s="8"/>
      <c r="AU1580" s="8"/>
      <c r="AV1580" s="8"/>
      <c r="AW1580" s="8"/>
      <c r="AX1580" s="8"/>
      <c r="AY1580" s="8"/>
      <c r="AZ1580" s="8"/>
      <c r="BA1580" s="8"/>
      <c r="BB1580" s="8"/>
      <c r="BC1580" s="8"/>
      <c r="BD1580" s="8"/>
      <c r="BE1580" s="8"/>
      <c r="BF1580" s="8"/>
      <c r="BG1580" s="8"/>
      <c r="BH1580" s="8"/>
      <c r="BI1580" s="8"/>
      <c r="BJ1580" s="8"/>
      <c r="BK1580" s="8"/>
      <c r="BL1580" s="8"/>
      <c r="BM1580" s="8"/>
      <c r="BN1580" s="8"/>
      <c r="BO1580" s="8"/>
      <c r="BP1580" s="1" t="str">
        <v>0- Port Costs</v>
      </c>
      <c r="BT1580" s="1" t="str">
        <v>0- Port Value</v>
      </c>
      <c r="BU1580" s="8"/>
    </row>
    <row r="1581" spans="8:73" hidden="1" outlineLevel="1" x14ac:dyDescent="0.3">
      <c r="H1581" s="1" t="str">
        <v>0 - BM Costs</v>
      </c>
      <c r="L1581" s="1" t="str">
        <v>0 - BM Port</v>
      </c>
      <c r="N1581" s="1" t="str">
        <v>0 - Port Assets</v>
      </c>
      <c r="O1581" s="8"/>
      <c r="P1581" s="8"/>
      <c r="Q1581" s="8"/>
      <c r="R1581" s="8"/>
      <c r="S1581" s="8"/>
      <c r="T1581" s="8"/>
      <c r="U1581" s="8"/>
      <c r="V1581" s="8"/>
      <c r="W1581" s="8"/>
      <c r="X1581" s="8"/>
      <c r="Y1581" s="8"/>
      <c r="Z1581" s="8"/>
      <c r="AA1581" s="8"/>
      <c r="AB1581" s="8"/>
      <c r="AC1581" s="8"/>
      <c r="AD1581" s="8"/>
      <c r="AE1581" s="8"/>
      <c r="AF1581" s="8"/>
      <c r="AG1581" s="8"/>
      <c r="AH1581" s="8"/>
      <c r="AI1581" s="8"/>
      <c r="AJ1581" s="8"/>
      <c r="AK1581" s="8"/>
      <c r="AL1581" s="8"/>
      <c r="AM1581" s="8"/>
      <c r="AN1581" s="8"/>
      <c r="AO1581" s="8"/>
      <c r="AP1581" s="8"/>
      <c r="AQ1581" s="8"/>
      <c r="AR1581" s="8"/>
      <c r="AS1581" s="8"/>
      <c r="AT1581" s="8"/>
      <c r="AU1581" s="8"/>
      <c r="AV1581" s="8"/>
      <c r="AW1581" s="8"/>
      <c r="AX1581" s="8"/>
      <c r="AY1581" s="8"/>
      <c r="AZ1581" s="8"/>
      <c r="BA1581" s="8"/>
      <c r="BB1581" s="8"/>
      <c r="BC1581" s="8"/>
      <c r="BD1581" s="8"/>
      <c r="BE1581" s="8"/>
      <c r="BF1581" s="8"/>
      <c r="BG1581" s="8"/>
      <c r="BH1581" s="8"/>
      <c r="BI1581" s="8"/>
      <c r="BJ1581" s="8"/>
      <c r="BK1581" s="8"/>
      <c r="BL1581" s="8"/>
      <c r="BM1581" s="8"/>
      <c r="BN1581" s="8"/>
      <c r="BO1581" s="8"/>
      <c r="BP1581" s="1" t="str">
        <v>0- Port Costs</v>
      </c>
      <c r="BT1581" s="1" t="str">
        <v>0- Port Value</v>
      </c>
      <c r="BU1581" s="8"/>
    </row>
    <row r="1582" spans="8:73" hidden="1" outlineLevel="1" x14ac:dyDescent="0.3">
      <c r="H1582" s="1" t="str">
        <v>0 - BM Costs</v>
      </c>
      <c r="L1582" s="1" t="str">
        <v>0 - BM Port</v>
      </c>
      <c r="N1582" s="1" t="str">
        <v>0 - Port Assets</v>
      </c>
      <c r="O1582" s="8"/>
      <c r="P1582" s="8"/>
      <c r="Q1582" s="8"/>
      <c r="R1582" s="8"/>
      <c r="S1582" s="8"/>
      <c r="T1582" s="8"/>
      <c r="U1582" s="8"/>
      <c r="V1582" s="8"/>
      <c r="W1582" s="8"/>
      <c r="X1582" s="8"/>
      <c r="Y1582" s="8"/>
      <c r="Z1582" s="8"/>
      <c r="AA1582" s="8"/>
      <c r="AB1582" s="8"/>
      <c r="AC1582" s="8"/>
      <c r="AD1582" s="8"/>
      <c r="AE1582" s="8"/>
      <c r="AF1582" s="8"/>
      <c r="AG1582" s="8"/>
      <c r="AH1582" s="8"/>
      <c r="AI1582" s="8"/>
      <c r="AJ1582" s="8"/>
      <c r="AK1582" s="8"/>
      <c r="AL1582" s="8"/>
      <c r="AM1582" s="8"/>
      <c r="AN1582" s="8"/>
      <c r="AO1582" s="8"/>
      <c r="AP1582" s="8"/>
      <c r="AQ1582" s="8"/>
      <c r="AR1582" s="8"/>
      <c r="AS1582" s="8"/>
      <c r="AT1582" s="8"/>
      <c r="AU1582" s="8"/>
      <c r="AV1582" s="8"/>
      <c r="AW1582" s="8"/>
      <c r="AX1582" s="8"/>
      <c r="AY1582" s="8"/>
      <c r="AZ1582" s="8"/>
      <c r="BA1582" s="8"/>
      <c r="BB1582" s="8"/>
      <c r="BC1582" s="8"/>
      <c r="BD1582" s="8"/>
      <c r="BE1582" s="8"/>
      <c r="BF1582" s="8"/>
      <c r="BG1582" s="8"/>
      <c r="BH1582" s="8"/>
      <c r="BI1582" s="8"/>
      <c r="BJ1582" s="8"/>
      <c r="BK1582" s="8"/>
      <c r="BL1582" s="8"/>
      <c r="BM1582" s="8"/>
      <c r="BN1582" s="8"/>
      <c r="BO1582" s="8"/>
      <c r="BP1582" s="1" t="str">
        <v>0- Port Costs</v>
      </c>
      <c r="BT1582" s="1" t="str">
        <v>0- Port Value</v>
      </c>
      <c r="BU1582" s="8"/>
    </row>
    <row r="1583" spans="8:73" hidden="1" outlineLevel="1" x14ac:dyDescent="0.3">
      <c r="H1583" s="1" t="str">
        <v>0 - BM Costs</v>
      </c>
      <c r="L1583" s="1" t="str">
        <v>0 - BM Port</v>
      </c>
      <c r="N1583" s="1" t="str">
        <v>0 - Port Assets</v>
      </c>
      <c r="O1583" s="8"/>
      <c r="P1583" s="8"/>
      <c r="Q1583" s="8"/>
      <c r="R1583" s="8"/>
      <c r="S1583" s="8"/>
      <c r="T1583" s="8"/>
      <c r="U1583" s="8"/>
      <c r="V1583" s="8"/>
      <c r="W1583" s="8"/>
      <c r="X1583" s="8"/>
      <c r="Y1583" s="8"/>
      <c r="Z1583" s="8"/>
      <c r="AA1583" s="8"/>
      <c r="AB1583" s="8"/>
      <c r="AC1583" s="8"/>
      <c r="AD1583" s="8"/>
      <c r="AE1583" s="8"/>
      <c r="AF1583" s="8"/>
      <c r="AG1583" s="8"/>
      <c r="AH1583" s="8"/>
      <c r="AI1583" s="8"/>
      <c r="AJ1583" s="8"/>
      <c r="AK1583" s="8"/>
      <c r="AL1583" s="8"/>
      <c r="AM1583" s="8"/>
      <c r="AN1583" s="8"/>
      <c r="AO1583" s="8"/>
      <c r="AP1583" s="8"/>
      <c r="AQ1583" s="8"/>
      <c r="AR1583" s="8"/>
      <c r="AS1583" s="8"/>
      <c r="AT1583" s="8"/>
      <c r="AU1583" s="8"/>
      <c r="AV1583" s="8"/>
      <c r="AW1583" s="8"/>
      <c r="AX1583" s="8"/>
      <c r="AY1583" s="8"/>
      <c r="AZ1583" s="8"/>
      <c r="BA1583" s="8"/>
      <c r="BB1583" s="8"/>
      <c r="BC1583" s="8"/>
      <c r="BD1583" s="8"/>
      <c r="BE1583" s="8"/>
      <c r="BF1583" s="8"/>
      <c r="BG1583" s="8"/>
      <c r="BH1583" s="8"/>
      <c r="BI1583" s="8"/>
      <c r="BJ1583" s="8"/>
      <c r="BK1583" s="8"/>
      <c r="BL1583" s="8"/>
      <c r="BM1583" s="8"/>
      <c r="BN1583" s="8"/>
      <c r="BO1583" s="8"/>
      <c r="BP1583" s="1" t="str">
        <v>0- Port Costs</v>
      </c>
      <c r="BT1583" s="1" t="str">
        <v>0- Port Value</v>
      </c>
      <c r="BU1583" s="8"/>
    </row>
    <row r="1584" spans="8:73" hidden="1" outlineLevel="1" x14ac:dyDescent="0.3">
      <c r="H1584" s="1" t="str">
        <v>0 - BM Costs</v>
      </c>
      <c r="L1584" s="1" t="str">
        <v>0 - BM Port</v>
      </c>
      <c r="N1584" s="1" t="str">
        <v>0 - Port Assets</v>
      </c>
      <c r="O1584" s="8"/>
      <c r="P1584" s="8"/>
      <c r="Q1584" s="8"/>
      <c r="R1584" s="8"/>
      <c r="S1584" s="8"/>
      <c r="T1584" s="8"/>
      <c r="U1584" s="8"/>
      <c r="V1584" s="8"/>
      <c r="W1584" s="8"/>
      <c r="X1584" s="8"/>
      <c r="Y1584" s="8"/>
      <c r="Z1584" s="8"/>
      <c r="AA1584" s="8"/>
      <c r="AB1584" s="8"/>
      <c r="AC1584" s="8"/>
      <c r="AD1584" s="8"/>
      <c r="AE1584" s="8"/>
      <c r="AF1584" s="8"/>
      <c r="AG1584" s="8"/>
      <c r="AH1584" s="8"/>
      <c r="AI1584" s="8"/>
      <c r="AJ1584" s="8"/>
      <c r="AK1584" s="8"/>
      <c r="AL1584" s="8"/>
      <c r="AM1584" s="8"/>
      <c r="AN1584" s="8"/>
      <c r="AO1584" s="8"/>
      <c r="AP1584" s="8"/>
      <c r="AQ1584" s="8"/>
      <c r="AR1584" s="8"/>
      <c r="AS1584" s="8"/>
      <c r="AT1584" s="8"/>
      <c r="AU1584" s="8"/>
      <c r="AV1584" s="8"/>
      <c r="AW1584" s="8"/>
      <c r="AX1584" s="8"/>
      <c r="AY1584" s="8"/>
      <c r="AZ1584" s="8"/>
      <c r="BA1584" s="8"/>
      <c r="BB1584" s="8"/>
      <c r="BC1584" s="8"/>
      <c r="BD1584" s="8"/>
      <c r="BE1584" s="8"/>
      <c r="BF1584" s="8"/>
      <c r="BG1584" s="8"/>
      <c r="BH1584" s="8"/>
      <c r="BI1584" s="8"/>
      <c r="BJ1584" s="8"/>
      <c r="BK1584" s="8"/>
      <c r="BL1584" s="8"/>
      <c r="BM1584" s="8"/>
      <c r="BN1584" s="8"/>
      <c r="BO1584" s="8"/>
      <c r="BP1584" s="1" t="str">
        <v>0- Port Costs</v>
      </c>
      <c r="BT1584" s="1" t="str">
        <v>0- Port Value</v>
      </c>
      <c r="BU1584" s="8"/>
    </row>
    <row r="1585" spans="8:73" hidden="1" outlineLevel="1" x14ac:dyDescent="0.3">
      <c r="H1585" s="1" t="str">
        <v>0 - BM Costs</v>
      </c>
      <c r="L1585" s="1" t="str">
        <v>0 - BM Port</v>
      </c>
      <c r="N1585" s="1" t="str">
        <v>0 - Port Assets</v>
      </c>
      <c r="O1585" s="8"/>
      <c r="P1585" s="8"/>
      <c r="Q1585" s="8"/>
      <c r="R1585" s="8"/>
      <c r="S1585" s="8"/>
      <c r="T1585" s="8"/>
      <c r="U1585" s="8"/>
      <c r="V1585" s="8"/>
      <c r="W1585" s="8"/>
      <c r="X1585" s="8"/>
      <c r="Y1585" s="8"/>
      <c r="Z1585" s="8"/>
      <c r="AA1585" s="8"/>
      <c r="AB1585" s="8"/>
      <c r="AC1585" s="8"/>
      <c r="AD1585" s="8"/>
      <c r="AE1585" s="8"/>
      <c r="AF1585" s="8"/>
      <c r="AG1585" s="8"/>
      <c r="AH1585" s="8"/>
      <c r="AI1585" s="8"/>
      <c r="AJ1585" s="8"/>
      <c r="AK1585" s="8"/>
      <c r="AL1585" s="8"/>
      <c r="AM1585" s="8"/>
      <c r="AN1585" s="8"/>
      <c r="AO1585" s="8"/>
      <c r="AP1585" s="8"/>
      <c r="AQ1585" s="8"/>
      <c r="AR1585" s="8"/>
      <c r="AS1585" s="8"/>
      <c r="AT1585" s="8"/>
      <c r="AU1585" s="8"/>
      <c r="AV1585" s="8"/>
      <c r="AW1585" s="8"/>
      <c r="AX1585" s="8"/>
      <c r="AY1585" s="8"/>
      <c r="AZ1585" s="8"/>
      <c r="BA1585" s="8"/>
      <c r="BB1585" s="8"/>
      <c r="BC1585" s="8"/>
      <c r="BD1585" s="8"/>
      <c r="BE1585" s="8"/>
      <c r="BF1585" s="8"/>
      <c r="BG1585" s="8"/>
      <c r="BH1585" s="8"/>
      <c r="BI1585" s="8"/>
      <c r="BJ1585" s="8"/>
      <c r="BK1585" s="8"/>
      <c r="BL1585" s="8"/>
      <c r="BM1585" s="8"/>
      <c r="BN1585" s="8"/>
      <c r="BO1585" s="8"/>
      <c r="BP1585" s="1" t="str">
        <v>0- Port Costs</v>
      </c>
      <c r="BT1585" s="1" t="str">
        <v>0- Port Value</v>
      </c>
      <c r="BU1585" s="8"/>
    </row>
    <row r="1586" spans="8:73" hidden="1" outlineLevel="1" x14ac:dyDescent="0.3">
      <c r="H1586" s="1" t="str">
        <v>0 - BM Costs</v>
      </c>
      <c r="L1586" s="1" t="str">
        <v>0 - BM Port</v>
      </c>
      <c r="N1586" s="1" t="str">
        <v>0 - Port Assets</v>
      </c>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8"/>
      <c r="AX1586" s="8"/>
      <c r="AY1586" s="8"/>
      <c r="AZ1586" s="8"/>
      <c r="BA1586" s="8"/>
      <c r="BB1586" s="8"/>
      <c r="BC1586" s="8"/>
      <c r="BD1586" s="8"/>
      <c r="BE1586" s="8"/>
      <c r="BF1586" s="8"/>
      <c r="BG1586" s="8"/>
      <c r="BH1586" s="8"/>
      <c r="BI1586" s="8"/>
      <c r="BJ1586" s="8"/>
      <c r="BK1586" s="8"/>
      <c r="BL1586" s="8"/>
      <c r="BM1586" s="8"/>
      <c r="BN1586" s="8"/>
      <c r="BO1586" s="8"/>
      <c r="BP1586" s="1" t="str">
        <v>0- Port Costs</v>
      </c>
      <c r="BT1586" s="1" t="str">
        <v>0- Port Value</v>
      </c>
      <c r="BU1586" s="8"/>
    </row>
    <row r="1587" spans="8:73" hidden="1" outlineLevel="1" x14ac:dyDescent="0.3">
      <c r="H1587" s="1" t="str">
        <v>0 - BM Costs</v>
      </c>
      <c r="L1587" s="1" t="str">
        <v>0 - BM Port</v>
      </c>
      <c r="N1587" s="1" t="str">
        <v>0 - Port Assets</v>
      </c>
      <c r="O1587" s="8"/>
      <c r="P1587" s="8"/>
      <c r="Q1587" s="8"/>
      <c r="R1587" s="8"/>
      <c r="S1587" s="8"/>
      <c r="T1587" s="8"/>
      <c r="U1587" s="8"/>
      <c r="V1587" s="8"/>
      <c r="W1587" s="8"/>
      <c r="X1587" s="8"/>
      <c r="Y1587" s="8"/>
      <c r="Z1587" s="8"/>
      <c r="AA1587" s="8"/>
      <c r="AB1587" s="8"/>
      <c r="AC1587" s="8"/>
      <c r="AD1587" s="8"/>
      <c r="AE1587" s="8"/>
      <c r="AF1587" s="8"/>
      <c r="AG1587" s="8"/>
      <c r="AH1587" s="8"/>
      <c r="AI1587" s="8"/>
      <c r="AJ1587" s="8"/>
      <c r="AK1587" s="8"/>
      <c r="AL1587" s="8"/>
      <c r="AM1587" s="8"/>
      <c r="AN1587" s="8"/>
      <c r="AO1587" s="8"/>
      <c r="AP1587" s="8"/>
      <c r="AQ1587" s="8"/>
      <c r="AR1587" s="8"/>
      <c r="AS1587" s="8"/>
      <c r="AT1587" s="8"/>
      <c r="AU1587" s="8"/>
      <c r="AV1587" s="8"/>
      <c r="AW1587" s="8"/>
      <c r="AX1587" s="8"/>
      <c r="AY1587" s="8"/>
      <c r="AZ1587" s="8"/>
      <c r="BA1587" s="8"/>
      <c r="BB1587" s="8"/>
      <c r="BC1587" s="8"/>
      <c r="BD1587" s="8"/>
      <c r="BE1587" s="8"/>
      <c r="BF1587" s="8"/>
      <c r="BG1587" s="8"/>
      <c r="BH1587" s="8"/>
      <c r="BI1587" s="8"/>
      <c r="BJ1587" s="8"/>
      <c r="BK1587" s="8"/>
      <c r="BL1587" s="8"/>
      <c r="BM1587" s="8"/>
      <c r="BN1587" s="8"/>
      <c r="BO1587" s="8"/>
      <c r="BP1587" s="1" t="str">
        <v>0- Port Costs</v>
      </c>
      <c r="BT1587" s="1" t="str">
        <v>0- Port Value</v>
      </c>
      <c r="BU1587" s="8"/>
    </row>
    <row r="1588" spans="8:73" hidden="1" outlineLevel="1" x14ac:dyDescent="0.3">
      <c r="H1588" s="1" t="str">
        <v>0 - BM Costs</v>
      </c>
      <c r="L1588" s="1" t="str">
        <v>0 - BM Port</v>
      </c>
      <c r="N1588" s="1" t="str">
        <v>0 - Port Assets</v>
      </c>
      <c r="O1588" s="8"/>
      <c r="P1588" s="8"/>
      <c r="Q1588" s="8"/>
      <c r="R1588" s="8"/>
      <c r="S1588" s="8"/>
      <c r="T1588" s="8"/>
      <c r="U1588" s="8"/>
      <c r="V1588" s="8"/>
      <c r="W1588" s="8"/>
      <c r="X1588" s="8"/>
      <c r="Y1588" s="8"/>
      <c r="Z1588" s="8"/>
      <c r="AA1588" s="8"/>
      <c r="AB1588" s="8"/>
      <c r="AC1588" s="8"/>
      <c r="AD1588" s="8"/>
      <c r="AE1588" s="8"/>
      <c r="AF1588" s="8"/>
      <c r="AG1588" s="8"/>
      <c r="AH1588" s="8"/>
      <c r="AI1588" s="8"/>
      <c r="AJ1588" s="8"/>
      <c r="AK1588" s="8"/>
      <c r="AL1588" s="8"/>
      <c r="AM1588" s="8"/>
      <c r="AN1588" s="8"/>
      <c r="AO1588" s="8"/>
      <c r="AP1588" s="8"/>
      <c r="AQ1588" s="8"/>
      <c r="AR1588" s="8"/>
      <c r="AS1588" s="8"/>
      <c r="AT1588" s="8"/>
      <c r="AU1588" s="8"/>
      <c r="AV1588" s="8"/>
      <c r="AW1588" s="8"/>
      <c r="AX1588" s="8"/>
      <c r="AY1588" s="8"/>
      <c r="AZ1588" s="8"/>
      <c r="BA1588" s="8"/>
      <c r="BB1588" s="8"/>
      <c r="BC1588" s="8"/>
      <c r="BD1588" s="8"/>
      <c r="BE1588" s="8"/>
      <c r="BF1588" s="8"/>
      <c r="BG1588" s="8"/>
      <c r="BH1588" s="8"/>
      <c r="BI1588" s="8"/>
      <c r="BJ1588" s="8"/>
      <c r="BK1588" s="8"/>
      <c r="BL1588" s="8"/>
      <c r="BM1588" s="8"/>
      <c r="BN1588" s="8"/>
      <c r="BO1588" s="8"/>
      <c r="BP1588" s="1" t="str">
        <v>0- Port Costs</v>
      </c>
      <c r="BT1588" s="1" t="str">
        <v>0- Port Value</v>
      </c>
      <c r="BU1588" s="8"/>
    </row>
    <row r="1589" spans="8:73" hidden="1" outlineLevel="1" x14ac:dyDescent="0.3">
      <c r="H1589" s="1" t="str">
        <v>0 - BM Costs</v>
      </c>
      <c r="L1589" s="1" t="str">
        <v>0 - BM Port</v>
      </c>
      <c r="N1589" s="1" t="str">
        <v>0 - Port Assets</v>
      </c>
      <c r="O1589" s="8"/>
      <c r="P1589" s="8"/>
      <c r="Q1589" s="8"/>
      <c r="R1589" s="8"/>
      <c r="S1589" s="8"/>
      <c r="T1589" s="8"/>
      <c r="U1589" s="8"/>
      <c r="V1589" s="8"/>
      <c r="W1589" s="8"/>
      <c r="X1589" s="8"/>
      <c r="Y1589" s="8"/>
      <c r="Z1589" s="8"/>
      <c r="AA1589" s="8"/>
      <c r="AB1589" s="8"/>
      <c r="AC1589" s="8"/>
      <c r="AD1589" s="8"/>
      <c r="AE1589" s="8"/>
      <c r="AF1589" s="8"/>
      <c r="AG1589" s="8"/>
      <c r="AH1589" s="8"/>
      <c r="AI1589" s="8"/>
      <c r="AJ1589" s="8"/>
      <c r="AK1589" s="8"/>
      <c r="AL1589" s="8"/>
      <c r="AM1589" s="8"/>
      <c r="AN1589" s="8"/>
      <c r="AO1589" s="8"/>
      <c r="AP1589" s="8"/>
      <c r="AQ1589" s="8"/>
      <c r="AR1589" s="8"/>
      <c r="AS1589" s="8"/>
      <c r="AT1589" s="8"/>
      <c r="AU1589" s="8"/>
      <c r="AV1589" s="8"/>
      <c r="AW1589" s="8"/>
      <c r="AX1589" s="8"/>
      <c r="AY1589" s="8"/>
      <c r="AZ1589" s="8"/>
      <c r="BA1589" s="8"/>
      <c r="BB1589" s="8"/>
      <c r="BC1589" s="8"/>
      <c r="BD1589" s="8"/>
      <c r="BE1589" s="8"/>
      <c r="BF1589" s="8"/>
      <c r="BG1589" s="8"/>
      <c r="BH1589" s="8"/>
      <c r="BI1589" s="8"/>
      <c r="BJ1589" s="8"/>
      <c r="BK1589" s="8"/>
      <c r="BL1589" s="8"/>
      <c r="BM1589" s="8"/>
      <c r="BN1589" s="8"/>
      <c r="BO1589" s="8"/>
      <c r="BP1589" s="1" t="str">
        <v>0- Port Costs</v>
      </c>
      <c r="BT1589" s="1" t="str">
        <v>0- Port Value</v>
      </c>
      <c r="BU1589" s="8"/>
    </row>
    <row r="1590" spans="8:73" hidden="1" outlineLevel="1" x14ac:dyDescent="0.3">
      <c r="H1590" s="1" t="str">
        <v>0 - BM Costs</v>
      </c>
      <c r="L1590" s="1" t="str">
        <v>0 - BM Port</v>
      </c>
      <c r="N1590" s="1" t="str">
        <v>0 - Port Assets</v>
      </c>
      <c r="O1590" s="8"/>
      <c r="P1590" s="8"/>
      <c r="Q1590" s="8"/>
      <c r="R1590" s="8"/>
      <c r="S1590" s="8"/>
      <c r="T1590" s="8"/>
      <c r="U1590" s="8"/>
      <c r="V1590" s="8"/>
      <c r="W1590" s="8"/>
      <c r="X1590" s="8"/>
      <c r="Y1590" s="8"/>
      <c r="Z1590" s="8"/>
      <c r="AA1590" s="8"/>
      <c r="AB1590" s="8"/>
      <c r="AC1590" s="8"/>
      <c r="AD1590" s="8"/>
      <c r="AE1590" s="8"/>
      <c r="AF1590" s="8"/>
      <c r="AG1590" s="8"/>
      <c r="AH1590" s="8"/>
      <c r="AI1590" s="8"/>
      <c r="AJ1590" s="8"/>
      <c r="AK1590" s="8"/>
      <c r="AL1590" s="8"/>
      <c r="AM1590" s="8"/>
      <c r="AN1590" s="8"/>
      <c r="AO1590" s="8"/>
      <c r="AP1590" s="8"/>
      <c r="AQ1590" s="8"/>
      <c r="AR1590" s="8"/>
      <c r="AS1590" s="8"/>
      <c r="AT1590" s="8"/>
      <c r="AU1590" s="8"/>
      <c r="AV1590" s="8"/>
      <c r="AW1590" s="8"/>
      <c r="AX1590" s="8"/>
      <c r="AY1590" s="8"/>
      <c r="AZ1590" s="8"/>
      <c r="BA1590" s="8"/>
      <c r="BB1590" s="8"/>
      <c r="BC1590" s="8"/>
      <c r="BD1590" s="8"/>
      <c r="BE1590" s="8"/>
      <c r="BF1590" s="8"/>
      <c r="BG1590" s="8"/>
      <c r="BH1590" s="8"/>
      <c r="BI1590" s="8"/>
      <c r="BJ1590" s="8"/>
      <c r="BK1590" s="8"/>
      <c r="BL1590" s="8"/>
      <c r="BM1590" s="8"/>
      <c r="BN1590" s="8"/>
      <c r="BO1590" s="8"/>
      <c r="BP1590" s="1" t="str">
        <v>0- Port Costs</v>
      </c>
      <c r="BT1590" s="1" t="str">
        <v>0- Port Value</v>
      </c>
      <c r="BU1590" s="8"/>
    </row>
    <row r="1591" spans="8:73" hidden="1" outlineLevel="1" x14ac:dyDescent="0.3">
      <c r="H1591" s="1" t="str">
        <v>0 - BM Costs</v>
      </c>
      <c r="L1591" s="1" t="str">
        <v>0 - BM Port</v>
      </c>
      <c r="N1591" s="1" t="str">
        <v>0 - Port Assets</v>
      </c>
      <c r="O1591" s="8"/>
      <c r="P1591" s="8"/>
      <c r="Q1591" s="8"/>
      <c r="R1591" s="8"/>
      <c r="S1591" s="8"/>
      <c r="T1591" s="8"/>
      <c r="U1591" s="8"/>
      <c r="V1591" s="8"/>
      <c r="W1591" s="8"/>
      <c r="X1591" s="8"/>
      <c r="Y1591" s="8"/>
      <c r="Z1591" s="8"/>
      <c r="AA1591" s="8"/>
      <c r="AB1591" s="8"/>
      <c r="AC1591" s="8"/>
      <c r="AD1591" s="8"/>
      <c r="AE1591" s="8"/>
      <c r="AF1591" s="8"/>
      <c r="AG1591" s="8"/>
      <c r="AH1591" s="8"/>
      <c r="AI1591" s="8"/>
      <c r="AJ1591" s="8"/>
      <c r="AK1591" s="8"/>
      <c r="AL1591" s="8"/>
      <c r="AM1591" s="8"/>
      <c r="AN1591" s="8"/>
      <c r="AO1591" s="8"/>
      <c r="AP1591" s="8"/>
      <c r="AQ1591" s="8"/>
      <c r="AR1591" s="8"/>
      <c r="AS1591" s="8"/>
      <c r="AT1591" s="8"/>
      <c r="AU1591" s="8"/>
      <c r="AV1591" s="8"/>
      <c r="AW1591" s="8"/>
      <c r="AX1591" s="8"/>
      <c r="AY1591" s="8"/>
      <c r="AZ1591" s="8"/>
      <c r="BA1591" s="8"/>
      <c r="BB1591" s="8"/>
      <c r="BC1591" s="8"/>
      <c r="BD1591" s="8"/>
      <c r="BE1591" s="8"/>
      <c r="BF1591" s="8"/>
      <c r="BG1591" s="8"/>
      <c r="BH1591" s="8"/>
      <c r="BI1591" s="8"/>
      <c r="BJ1591" s="8"/>
      <c r="BK1591" s="8"/>
      <c r="BL1591" s="8"/>
      <c r="BM1591" s="8"/>
      <c r="BN1591" s="8"/>
      <c r="BO1591" s="8"/>
      <c r="BP1591" s="1" t="str">
        <v>0- Port Costs</v>
      </c>
      <c r="BT1591" s="1" t="str">
        <v>0- Port Value</v>
      </c>
      <c r="BU1591" s="8"/>
    </row>
    <row r="1592" spans="8:73" hidden="1" outlineLevel="1" x14ac:dyDescent="0.3">
      <c r="H1592" s="1" t="str">
        <v>0 - BM Costs</v>
      </c>
      <c r="L1592" s="1" t="str">
        <v>0 - BM Port</v>
      </c>
      <c r="N1592" s="1" t="str">
        <v>0 - Port Assets</v>
      </c>
      <c r="O1592" s="8"/>
      <c r="P1592" s="8"/>
      <c r="Q1592" s="8"/>
      <c r="R1592" s="8"/>
      <c r="S1592" s="8"/>
      <c r="T1592" s="8"/>
      <c r="U1592" s="8"/>
      <c r="V1592" s="8"/>
      <c r="W1592" s="8"/>
      <c r="X1592" s="8"/>
      <c r="Y1592" s="8"/>
      <c r="Z1592" s="8"/>
      <c r="AA1592" s="8"/>
      <c r="AB1592" s="8"/>
      <c r="AC1592" s="8"/>
      <c r="AD1592" s="8"/>
      <c r="AE1592" s="8"/>
      <c r="AF1592" s="8"/>
      <c r="AG1592" s="8"/>
      <c r="AH1592" s="8"/>
      <c r="AI1592" s="8"/>
      <c r="AJ1592" s="8"/>
      <c r="AK1592" s="8"/>
      <c r="AL1592" s="8"/>
      <c r="AM1592" s="8"/>
      <c r="AN1592" s="8"/>
      <c r="AO1592" s="8"/>
      <c r="AP1592" s="8"/>
      <c r="AQ1592" s="8"/>
      <c r="AR1592" s="8"/>
      <c r="AS1592" s="8"/>
      <c r="AT1592" s="8"/>
      <c r="AU1592" s="8"/>
      <c r="AV1592" s="8"/>
      <c r="AW1592" s="8"/>
      <c r="AX1592" s="8"/>
      <c r="AY1592" s="8"/>
      <c r="AZ1592" s="8"/>
      <c r="BA1592" s="8"/>
      <c r="BB1592" s="8"/>
      <c r="BC1592" s="8"/>
      <c r="BD1592" s="8"/>
      <c r="BE1592" s="8"/>
      <c r="BF1592" s="8"/>
      <c r="BG1592" s="8"/>
      <c r="BH1592" s="8"/>
      <c r="BI1592" s="8"/>
      <c r="BJ1592" s="8"/>
      <c r="BK1592" s="8"/>
      <c r="BL1592" s="8"/>
      <c r="BM1592" s="8"/>
      <c r="BN1592" s="8"/>
      <c r="BO1592" s="8"/>
      <c r="BP1592" s="1" t="str">
        <v>0- Port Costs</v>
      </c>
      <c r="BT1592" s="1" t="str">
        <v>0- Port Value</v>
      </c>
      <c r="BU1592" s="8"/>
    </row>
    <row r="1593" spans="8:73" hidden="1" outlineLevel="1" x14ac:dyDescent="0.3">
      <c r="H1593" s="1" t="str">
        <v>0 - BM Costs</v>
      </c>
      <c r="L1593" s="1" t="str">
        <v>0 - BM Port</v>
      </c>
      <c r="N1593" s="1" t="str">
        <v>0 - Port Assets</v>
      </c>
      <c r="O1593" s="8"/>
      <c r="P1593" s="8"/>
      <c r="Q1593" s="8"/>
      <c r="R1593" s="8"/>
      <c r="S1593" s="8"/>
      <c r="T1593" s="8"/>
      <c r="U1593" s="8"/>
      <c r="V1593" s="8"/>
      <c r="W1593" s="8"/>
      <c r="X1593" s="8"/>
      <c r="Y1593" s="8"/>
      <c r="Z1593" s="8"/>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8"/>
      <c r="AX1593" s="8"/>
      <c r="AY1593" s="8"/>
      <c r="AZ1593" s="8"/>
      <c r="BA1593" s="8"/>
      <c r="BB1593" s="8"/>
      <c r="BC1593" s="8"/>
      <c r="BD1593" s="8"/>
      <c r="BE1593" s="8"/>
      <c r="BF1593" s="8"/>
      <c r="BG1593" s="8"/>
      <c r="BH1593" s="8"/>
      <c r="BI1593" s="8"/>
      <c r="BJ1593" s="8"/>
      <c r="BK1593" s="8"/>
      <c r="BL1593" s="8"/>
      <c r="BM1593" s="8"/>
      <c r="BN1593" s="8"/>
      <c r="BO1593" s="8"/>
      <c r="BP1593" s="1" t="str">
        <v>0- Port Costs</v>
      </c>
      <c r="BT1593" s="1" t="str">
        <v>0- Port Value</v>
      </c>
      <c r="BU1593" s="8"/>
    </row>
    <row r="1594" spans="8:73" hidden="1" outlineLevel="1" x14ac:dyDescent="0.3">
      <c r="H1594" s="1" t="str">
        <v>0 - BM Costs</v>
      </c>
      <c r="L1594" s="1" t="str">
        <v>0 - BM Port</v>
      </c>
      <c r="N1594" s="1" t="str">
        <v>0 - Port Assets</v>
      </c>
      <c r="O1594" s="8"/>
      <c r="P1594" s="8"/>
      <c r="Q1594" s="8"/>
      <c r="R1594" s="8"/>
      <c r="S1594" s="8"/>
      <c r="T1594" s="8"/>
      <c r="U1594" s="8"/>
      <c r="V1594" s="8"/>
      <c r="W1594" s="8"/>
      <c r="X1594" s="8"/>
      <c r="Y1594" s="8"/>
      <c r="Z1594" s="8"/>
      <c r="AA1594" s="8"/>
      <c r="AB1594" s="8"/>
      <c r="AC1594" s="8"/>
      <c r="AD1594" s="8"/>
      <c r="AE1594" s="8"/>
      <c r="AF1594" s="8"/>
      <c r="AG1594" s="8"/>
      <c r="AH1594" s="8"/>
      <c r="AI1594" s="8"/>
      <c r="AJ1594" s="8"/>
      <c r="AK1594" s="8"/>
      <c r="AL1594" s="8"/>
      <c r="AM1594" s="8"/>
      <c r="AN1594" s="8"/>
      <c r="AO1594" s="8"/>
      <c r="AP1594" s="8"/>
      <c r="AQ1594" s="8"/>
      <c r="AR1594" s="8"/>
      <c r="AS1594" s="8"/>
      <c r="AT1594" s="8"/>
      <c r="AU1594" s="8"/>
      <c r="AV1594" s="8"/>
      <c r="AW1594" s="8"/>
      <c r="AX1594" s="8"/>
      <c r="AY1594" s="8"/>
      <c r="AZ1594" s="8"/>
      <c r="BA1594" s="8"/>
      <c r="BB1594" s="8"/>
      <c r="BC1594" s="8"/>
      <c r="BD1594" s="8"/>
      <c r="BE1594" s="8"/>
      <c r="BF1594" s="8"/>
      <c r="BG1594" s="8"/>
      <c r="BH1594" s="8"/>
      <c r="BI1594" s="8"/>
      <c r="BJ1594" s="8"/>
      <c r="BK1594" s="8"/>
      <c r="BL1594" s="8"/>
      <c r="BM1594" s="8"/>
      <c r="BN1594" s="8"/>
      <c r="BO1594" s="8"/>
      <c r="BP1594" s="1" t="str">
        <v>0- Port Costs</v>
      </c>
      <c r="BT1594" s="1" t="str">
        <v>0- Port Value</v>
      </c>
      <c r="BU1594" s="8"/>
    </row>
    <row r="1595" spans="8:73" hidden="1" outlineLevel="1" x14ac:dyDescent="0.3">
      <c r="H1595" s="1" t="str">
        <v>0 - BM Costs</v>
      </c>
      <c r="L1595" s="1" t="str">
        <v>0 - BM Port</v>
      </c>
      <c r="N1595" s="1" t="str">
        <v>0 - Port Assets</v>
      </c>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c r="BD1595" s="8"/>
      <c r="BE1595" s="8"/>
      <c r="BF1595" s="8"/>
      <c r="BG1595" s="8"/>
      <c r="BH1595" s="8"/>
      <c r="BI1595" s="8"/>
      <c r="BJ1595" s="8"/>
      <c r="BK1595" s="8"/>
      <c r="BL1595" s="8"/>
      <c r="BM1595" s="8"/>
      <c r="BN1595" s="8"/>
      <c r="BO1595" s="8"/>
      <c r="BP1595" s="1" t="str">
        <v>0- Port Costs</v>
      </c>
      <c r="BT1595" s="1" t="str">
        <v>0- Port Value</v>
      </c>
      <c r="BU1595" s="8"/>
    </row>
    <row r="1596" spans="8:73" hidden="1" outlineLevel="1" x14ac:dyDescent="0.3">
      <c r="H1596" s="1" t="str">
        <v>0 - BM Costs</v>
      </c>
      <c r="L1596" s="1" t="str">
        <v>0 - BM Port</v>
      </c>
      <c r="N1596" s="1" t="str">
        <v>0 - Port Assets</v>
      </c>
      <c r="O1596" s="8"/>
      <c r="P1596" s="8"/>
      <c r="Q1596" s="8"/>
      <c r="R1596" s="8"/>
      <c r="S1596" s="8"/>
      <c r="T1596" s="8"/>
      <c r="U1596" s="8"/>
      <c r="V1596" s="8"/>
      <c r="W1596" s="8"/>
      <c r="X1596" s="8"/>
      <c r="Y1596" s="8"/>
      <c r="Z1596" s="8"/>
      <c r="AA1596" s="8"/>
      <c r="AB1596" s="8"/>
      <c r="AC1596" s="8"/>
      <c r="AD1596" s="8"/>
      <c r="AE1596" s="8"/>
      <c r="AF1596" s="8"/>
      <c r="AG1596" s="8"/>
      <c r="AH1596" s="8"/>
      <c r="AI1596" s="8"/>
      <c r="AJ1596" s="8"/>
      <c r="AK1596" s="8"/>
      <c r="AL1596" s="8"/>
      <c r="AM1596" s="8"/>
      <c r="AN1596" s="8"/>
      <c r="AO1596" s="8"/>
      <c r="AP1596" s="8"/>
      <c r="AQ1596" s="8"/>
      <c r="AR1596" s="8"/>
      <c r="AS1596" s="8"/>
      <c r="AT1596" s="8"/>
      <c r="AU1596" s="8"/>
      <c r="AV1596" s="8"/>
      <c r="AW1596" s="8"/>
      <c r="AX1596" s="8"/>
      <c r="AY1596" s="8"/>
      <c r="AZ1596" s="8"/>
      <c r="BA1596" s="8"/>
      <c r="BB1596" s="8"/>
      <c r="BC1596" s="8"/>
      <c r="BD1596" s="8"/>
      <c r="BE1596" s="8"/>
      <c r="BF1596" s="8"/>
      <c r="BG1596" s="8"/>
      <c r="BH1596" s="8"/>
      <c r="BI1596" s="8"/>
      <c r="BJ1596" s="8"/>
      <c r="BK1596" s="8"/>
      <c r="BL1596" s="8"/>
      <c r="BM1596" s="8"/>
      <c r="BN1596" s="8"/>
      <c r="BO1596" s="8"/>
      <c r="BP1596" s="1" t="str">
        <v>0- Port Costs</v>
      </c>
      <c r="BT1596" s="1" t="str">
        <v>0- Port Value</v>
      </c>
      <c r="BU1596" s="8"/>
    </row>
    <row r="1597" spans="8:73" hidden="1" outlineLevel="1" x14ac:dyDescent="0.3">
      <c r="H1597" s="1" t="str">
        <v>0 - BM Costs</v>
      </c>
      <c r="L1597" s="1" t="str">
        <v>0 - BM Port</v>
      </c>
      <c r="N1597" s="1" t="str">
        <v>0 - Port Assets</v>
      </c>
      <c r="O1597" s="8"/>
      <c r="P1597" s="8"/>
      <c r="Q1597" s="8"/>
      <c r="R1597" s="8"/>
      <c r="S1597" s="8"/>
      <c r="T1597" s="8"/>
      <c r="U1597" s="8"/>
      <c r="V1597" s="8"/>
      <c r="W1597" s="8"/>
      <c r="X1597" s="8"/>
      <c r="Y1597" s="8"/>
      <c r="Z1597" s="8"/>
      <c r="AA1597" s="8"/>
      <c r="AB1597" s="8"/>
      <c r="AC1597" s="8"/>
      <c r="AD1597" s="8"/>
      <c r="AE1597" s="8"/>
      <c r="AF1597" s="8"/>
      <c r="AG1597" s="8"/>
      <c r="AH1597" s="8"/>
      <c r="AI1597" s="8"/>
      <c r="AJ1597" s="8"/>
      <c r="AK1597" s="8"/>
      <c r="AL1597" s="8"/>
      <c r="AM1597" s="8"/>
      <c r="AN1597" s="8"/>
      <c r="AO1597" s="8"/>
      <c r="AP1597" s="8"/>
      <c r="AQ1597" s="8"/>
      <c r="AR1597" s="8"/>
      <c r="AS1597" s="8"/>
      <c r="AT1597" s="8"/>
      <c r="AU1597" s="8"/>
      <c r="AV1597" s="8"/>
      <c r="AW1597" s="8"/>
      <c r="AX1597" s="8"/>
      <c r="AY1597" s="8"/>
      <c r="AZ1597" s="8"/>
      <c r="BA1597" s="8"/>
      <c r="BB1597" s="8"/>
      <c r="BC1597" s="8"/>
      <c r="BD1597" s="8"/>
      <c r="BE1597" s="8"/>
      <c r="BF1597" s="8"/>
      <c r="BG1597" s="8"/>
      <c r="BH1597" s="8"/>
      <c r="BI1597" s="8"/>
      <c r="BJ1597" s="8"/>
      <c r="BK1597" s="8"/>
      <c r="BL1597" s="8"/>
      <c r="BM1597" s="8"/>
      <c r="BN1597" s="8"/>
      <c r="BO1597" s="8"/>
      <c r="BP1597" s="1" t="str">
        <v>0- Port Costs</v>
      </c>
      <c r="BT1597" s="1" t="str">
        <v>0- Port Value</v>
      </c>
      <c r="BU1597" s="8"/>
    </row>
    <row r="1598" spans="8:73" hidden="1" outlineLevel="1" x14ac:dyDescent="0.3">
      <c r="H1598" s="1" t="str">
        <v>0 - BM Costs</v>
      </c>
      <c r="L1598" s="1" t="str">
        <v>0 - BM Port</v>
      </c>
      <c r="N1598" s="1" t="str">
        <v>0 - Port Assets</v>
      </c>
      <c r="O1598" s="8"/>
      <c r="P1598" s="8"/>
      <c r="Q1598" s="8"/>
      <c r="R1598" s="8"/>
      <c r="S1598" s="8"/>
      <c r="T1598" s="8"/>
      <c r="U1598" s="8"/>
      <c r="V1598" s="8"/>
      <c r="W1598" s="8"/>
      <c r="X1598" s="8"/>
      <c r="Y1598" s="8"/>
      <c r="Z1598" s="8"/>
      <c r="AA1598" s="8"/>
      <c r="AB1598" s="8"/>
      <c r="AC1598" s="8"/>
      <c r="AD1598" s="8"/>
      <c r="AE1598" s="8"/>
      <c r="AF1598" s="8"/>
      <c r="AG1598" s="8"/>
      <c r="AH1598" s="8"/>
      <c r="AI1598" s="8"/>
      <c r="AJ1598" s="8"/>
      <c r="AK1598" s="8"/>
      <c r="AL1598" s="8"/>
      <c r="AM1598" s="8"/>
      <c r="AN1598" s="8"/>
      <c r="AO1598" s="8"/>
      <c r="AP1598" s="8"/>
      <c r="AQ1598" s="8"/>
      <c r="AR1598" s="8"/>
      <c r="AS1598" s="8"/>
      <c r="AT1598" s="8"/>
      <c r="AU1598" s="8"/>
      <c r="AV1598" s="8"/>
      <c r="AW1598" s="8"/>
      <c r="AX1598" s="8"/>
      <c r="AY1598" s="8"/>
      <c r="AZ1598" s="8"/>
      <c r="BA1598" s="8"/>
      <c r="BB1598" s="8"/>
      <c r="BC1598" s="8"/>
      <c r="BD1598" s="8"/>
      <c r="BE1598" s="8"/>
      <c r="BF1598" s="8"/>
      <c r="BG1598" s="8"/>
      <c r="BH1598" s="8"/>
      <c r="BI1598" s="8"/>
      <c r="BJ1598" s="8"/>
      <c r="BK1598" s="8"/>
      <c r="BL1598" s="8"/>
      <c r="BM1598" s="8"/>
      <c r="BN1598" s="8"/>
      <c r="BO1598" s="8"/>
      <c r="BP1598" s="1" t="str">
        <v>0- Port Costs</v>
      </c>
      <c r="BT1598" s="1" t="str">
        <v>0- Port Value</v>
      </c>
      <c r="BU1598" s="8"/>
    </row>
    <row r="1599" spans="8:73" hidden="1" outlineLevel="1" x14ac:dyDescent="0.3">
      <c r="H1599" s="1" t="str">
        <v>0 - BM Costs</v>
      </c>
      <c r="L1599" s="1" t="str">
        <v>0 - BM Port</v>
      </c>
      <c r="N1599" s="1" t="str">
        <v>0 - Port Assets</v>
      </c>
      <c r="O1599" s="8"/>
      <c r="P1599" s="8"/>
      <c r="Q1599" s="8"/>
      <c r="R1599" s="8"/>
      <c r="S1599" s="8"/>
      <c r="T1599" s="8"/>
      <c r="U1599" s="8"/>
      <c r="V1599" s="8"/>
      <c r="W1599" s="8"/>
      <c r="X1599" s="8"/>
      <c r="Y1599" s="8"/>
      <c r="Z1599" s="8"/>
      <c r="AA1599" s="8"/>
      <c r="AB1599" s="8"/>
      <c r="AC1599" s="8"/>
      <c r="AD1599" s="8"/>
      <c r="AE1599" s="8"/>
      <c r="AF1599" s="8"/>
      <c r="AG1599" s="8"/>
      <c r="AH1599" s="8"/>
      <c r="AI1599" s="8"/>
      <c r="AJ1599" s="8"/>
      <c r="AK1599" s="8"/>
      <c r="AL1599" s="8"/>
      <c r="AM1599" s="8"/>
      <c r="AN1599" s="8"/>
      <c r="AO1599" s="8"/>
      <c r="AP1599" s="8"/>
      <c r="AQ1599" s="8"/>
      <c r="AR1599" s="8"/>
      <c r="AS1599" s="8"/>
      <c r="AT1599" s="8"/>
      <c r="AU1599" s="8"/>
      <c r="AV1599" s="8"/>
      <c r="AW1599" s="8"/>
      <c r="AX1599" s="8"/>
      <c r="AY1599" s="8"/>
      <c r="AZ1599" s="8"/>
      <c r="BA1599" s="8"/>
      <c r="BB1599" s="8"/>
      <c r="BC1599" s="8"/>
      <c r="BD1599" s="8"/>
      <c r="BE1599" s="8"/>
      <c r="BF1599" s="8"/>
      <c r="BG1599" s="8"/>
      <c r="BH1599" s="8"/>
      <c r="BI1599" s="8"/>
      <c r="BJ1599" s="8"/>
      <c r="BK1599" s="8"/>
      <c r="BL1599" s="8"/>
      <c r="BM1599" s="8"/>
      <c r="BN1599" s="8"/>
      <c r="BO1599" s="8"/>
      <c r="BP1599" s="1" t="str">
        <v>0- Port Costs</v>
      </c>
      <c r="BT1599" s="1" t="str">
        <v>0- Port Value</v>
      </c>
      <c r="BU1599" s="8"/>
    </row>
    <row r="1600" spans="8:73" hidden="1" outlineLevel="1" x14ac:dyDescent="0.3">
      <c r="H1600" s="1" t="str">
        <v>0 - BM Costs</v>
      </c>
      <c r="L1600" s="1" t="str">
        <v>0 - BM Port</v>
      </c>
      <c r="N1600" s="1" t="str">
        <v>0 - Port Assets</v>
      </c>
      <c r="O1600" s="8"/>
      <c r="P1600" s="8"/>
      <c r="Q1600" s="8"/>
      <c r="R1600" s="8"/>
      <c r="S1600" s="8"/>
      <c r="T1600" s="8"/>
      <c r="U1600" s="8"/>
      <c r="V1600" s="8"/>
      <c r="W1600" s="8"/>
      <c r="X1600" s="8"/>
      <c r="Y1600" s="8"/>
      <c r="Z1600" s="8"/>
      <c r="AA1600" s="8"/>
      <c r="AB1600" s="8"/>
      <c r="AC1600" s="8"/>
      <c r="AD1600" s="8"/>
      <c r="AE1600" s="8"/>
      <c r="AF1600" s="8"/>
      <c r="AG1600" s="8"/>
      <c r="AH1600" s="8"/>
      <c r="AI1600" s="8"/>
      <c r="AJ1600" s="8"/>
      <c r="AK1600" s="8"/>
      <c r="AL1600" s="8"/>
      <c r="AM1600" s="8"/>
      <c r="AN1600" s="8"/>
      <c r="AO1600" s="8"/>
      <c r="AP1600" s="8"/>
      <c r="AQ1600" s="8"/>
      <c r="AR1600" s="8"/>
      <c r="AS1600" s="8"/>
      <c r="AT1600" s="8"/>
      <c r="AU1600" s="8"/>
      <c r="AV1600" s="8"/>
      <c r="AW1600" s="8"/>
      <c r="AX1600" s="8"/>
      <c r="AY1600" s="8"/>
      <c r="AZ1600" s="8"/>
      <c r="BA1600" s="8"/>
      <c r="BB1600" s="8"/>
      <c r="BC1600" s="8"/>
      <c r="BD1600" s="8"/>
      <c r="BE1600" s="8"/>
      <c r="BF1600" s="8"/>
      <c r="BG1600" s="8"/>
      <c r="BH1600" s="8"/>
      <c r="BI1600" s="8"/>
      <c r="BJ1600" s="8"/>
      <c r="BK1600" s="8"/>
      <c r="BL1600" s="8"/>
      <c r="BM1600" s="8"/>
      <c r="BN1600" s="8"/>
      <c r="BO1600" s="8"/>
      <c r="BP1600" s="1" t="str">
        <v>0- Port Costs</v>
      </c>
      <c r="BT1600" s="1" t="str">
        <v>0- Port Value</v>
      </c>
      <c r="BU1600" s="8"/>
    </row>
    <row r="1601" spans="8:73" hidden="1" outlineLevel="1" x14ac:dyDescent="0.3">
      <c r="H1601" s="1" t="str">
        <v>0 - BM Costs</v>
      </c>
      <c r="L1601" s="1" t="str">
        <v>0 - BM Port</v>
      </c>
      <c r="N1601" s="1" t="str">
        <v>0 - Port Assets</v>
      </c>
      <c r="O1601" s="8"/>
      <c r="P1601" s="8"/>
      <c r="Q1601" s="8"/>
      <c r="R1601" s="8"/>
      <c r="S1601" s="8"/>
      <c r="T1601" s="8"/>
      <c r="U1601" s="8"/>
      <c r="V1601" s="8"/>
      <c r="W1601" s="8"/>
      <c r="X1601" s="8"/>
      <c r="Y1601" s="8"/>
      <c r="Z1601" s="8"/>
      <c r="AA1601" s="8"/>
      <c r="AB1601" s="8"/>
      <c r="AC1601" s="8"/>
      <c r="AD1601" s="8"/>
      <c r="AE1601" s="8"/>
      <c r="AF1601" s="8"/>
      <c r="AG1601" s="8"/>
      <c r="AH1601" s="8"/>
      <c r="AI1601" s="8"/>
      <c r="AJ1601" s="8"/>
      <c r="AK1601" s="8"/>
      <c r="AL1601" s="8"/>
      <c r="AM1601" s="8"/>
      <c r="AN1601" s="8"/>
      <c r="AO1601" s="8"/>
      <c r="AP1601" s="8"/>
      <c r="AQ1601" s="8"/>
      <c r="AR1601" s="8"/>
      <c r="AS1601" s="8"/>
      <c r="AT1601" s="8"/>
      <c r="AU1601" s="8"/>
      <c r="AV1601" s="8"/>
      <c r="AW1601" s="8"/>
      <c r="AX1601" s="8"/>
      <c r="AY1601" s="8"/>
      <c r="AZ1601" s="8"/>
      <c r="BA1601" s="8"/>
      <c r="BB1601" s="8"/>
      <c r="BC1601" s="8"/>
      <c r="BD1601" s="8"/>
      <c r="BE1601" s="8"/>
      <c r="BF1601" s="8"/>
      <c r="BG1601" s="8"/>
      <c r="BH1601" s="8"/>
      <c r="BI1601" s="8"/>
      <c r="BJ1601" s="8"/>
      <c r="BK1601" s="8"/>
      <c r="BL1601" s="8"/>
      <c r="BM1601" s="8"/>
      <c r="BN1601" s="8"/>
      <c r="BO1601" s="8"/>
      <c r="BP1601" s="1" t="str">
        <v>0- Port Costs</v>
      </c>
      <c r="BT1601" s="1" t="str">
        <v>0- Port Value</v>
      </c>
      <c r="BU1601" s="8"/>
    </row>
    <row r="1602" spans="8:73" hidden="1" outlineLevel="1" x14ac:dyDescent="0.3">
      <c r="H1602" s="1" t="str">
        <v>0 - BM Costs</v>
      </c>
      <c r="L1602" s="1" t="str">
        <v>0 - BM Port</v>
      </c>
      <c r="N1602" s="1" t="str">
        <v>0 - Port Assets</v>
      </c>
      <c r="O1602" s="8"/>
      <c r="P1602" s="8"/>
      <c r="Q1602" s="8"/>
      <c r="R1602" s="8"/>
      <c r="S1602" s="8"/>
      <c r="T1602" s="8"/>
      <c r="U1602" s="8"/>
      <c r="V1602" s="8"/>
      <c r="W1602" s="8"/>
      <c r="X1602" s="8"/>
      <c r="Y1602" s="8"/>
      <c r="Z1602" s="8"/>
      <c r="AA1602" s="8"/>
      <c r="AB1602" s="8"/>
      <c r="AC1602" s="8"/>
      <c r="AD1602" s="8"/>
      <c r="AE1602" s="8"/>
      <c r="AF1602" s="8"/>
      <c r="AG1602" s="8"/>
      <c r="AH1602" s="8"/>
      <c r="AI1602" s="8"/>
      <c r="AJ1602" s="8"/>
      <c r="AK1602" s="8"/>
      <c r="AL1602" s="8"/>
      <c r="AM1602" s="8"/>
      <c r="AN1602" s="8"/>
      <c r="AO1602" s="8"/>
      <c r="AP1602" s="8"/>
      <c r="AQ1602" s="8"/>
      <c r="AR1602" s="8"/>
      <c r="AS1602" s="8"/>
      <c r="AT1602" s="8"/>
      <c r="AU1602" s="8"/>
      <c r="AV1602" s="8"/>
      <c r="AW1602" s="8"/>
      <c r="AX1602" s="8"/>
      <c r="AY1602" s="8"/>
      <c r="AZ1602" s="8"/>
      <c r="BA1602" s="8"/>
      <c r="BB1602" s="8"/>
      <c r="BC1602" s="8"/>
      <c r="BD1602" s="8"/>
      <c r="BE1602" s="8"/>
      <c r="BF1602" s="8"/>
      <c r="BG1602" s="8"/>
      <c r="BH1602" s="8"/>
      <c r="BI1602" s="8"/>
      <c r="BJ1602" s="8"/>
      <c r="BK1602" s="8"/>
      <c r="BL1602" s="8"/>
      <c r="BM1602" s="8"/>
      <c r="BN1602" s="8"/>
      <c r="BO1602" s="8"/>
      <c r="BP1602" s="1" t="str">
        <v>0- Port Costs</v>
      </c>
      <c r="BT1602" s="1" t="str">
        <v>0- Port Value</v>
      </c>
      <c r="BU1602" s="8"/>
    </row>
    <row r="1603" spans="8:73" hidden="1" outlineLevel="1" x14ac:dyDescent="0.3">
      <c r="H1603" s="1" t="str">
        <v>0 - BM Costs</v>
      </c>
      <c r="L1603" s="1" t="str">
        <v>0 - BM Port</v>
      </c>
      <c r="N1603" s="1" t="str">
        <v>0 - Port Assets</v>
      </c>
      <c r="O1603" s="8"/>
      <c r="P1603" s="8"/>
      <c r="Q1603" s="8"/>
      <c r="R1603" s="8"/>
      <c r="S1603" s="8"/>
      <c r="T1603" s="8"/>
      <c r="U1603" s="8"/>
      <c r="V1603" s="8"/>
      <c r="W1603" s="8"/>
      <c r="X1603" s="8"/>
      <c r="Y1603" s="8"/>
      <c r="Z1603" s="8"/>
      <c r="AA1603" s="8"/>
      <c r="AB1603" s="8"/>
      <c r="AC1603" s="8"/>
      <c r="AD1603" s="8"/>
      <c r="AE1603" s="8"/>
      <c r="AF1603" s="8"/>
      <c r="AG1603" s="8"/>
      <c r="AH1603" s="8"/>
      <c r="AI1603" s="8"/>
      <c r="AJ1603" s="8"/>
      <c r="AK1603" s="8"/>
      <c r="AL1603" s="8"/>
      <c r="AM1603" s="8"/>
      <c r="AN1603" s="8"/>
      <c r="AO1603" s="8"/>
      <c r="AP1603" s="8"/>
      <c r="AQ1603" s="8"/>
      <c r="AR1603" s="8"/>
      <c r="AS1603" s="8"/>
      <c r="AT1603" s="8"/>
      <c r="AU1603" s="8"/>
      <c r="AV1603" s="8"/>
      <c r="AW1603" s="8"/>
      <c r="AX1603" s="8"/>
      <c r="AY1603" s="8"/>
      <c r="AZ1603" s="8"/>
      <c r="BA1603" s="8"/>
      <c r="BB1603" s="8"/>
      <c r="BC1603" s="8"/>
      <c r="BD1603" s="8"/>
      <c r="BE1603" s="8"/>
      <c r="BF1603" s="8"/>
      <c r="BG1603" s="8"/>
      <c r="BH1603" s="8"/>
      <c r="BI1603" s="8"/>
      <c r="BJ1603" s="8"/>
      <c r="BK1603" s="8"/>
      <c r="BL1603" s="8"/>
      <c r="BM1603" s="8"/>
      <c r="BN1603" s="8"/>
      <c r="BO1603" s="8"/>
      <c r="BP1603" s="1" t="str">
        <v>0- Port Costs</v>
      </c>
      <c r="BT1603" s="1" t="str">
        <v>0- Port Value</v>
      </c>
      <c r="BU1603" s="8"/>
    </row>
    <row r="1604" spans="8:73" hidden="1" outlineLevel="1" x14ac:dyDescent="0.3">
      <c r="H1604" s="1" t="str">
        <v>0 - BM Costs</v>
      </c>
      <c r="L1604" s="1" t="str">
        <v>0 - BM Port</v>
      </c>
      <c r="N1604" s="1" t="str">
        <v>0 - Port Assets</v>
      </c>
      <c r="O1604" s="8"/>
      <c r="P1604" s="8"/>
      <c r="Q1604" s="8"/>
      <c r="R1604" s="8"/>
      <c r="S1604" s="8"/>
      <c r="T1604" s="8"/>
      <c r="U1604" s="8"/>
      <c r="V1604" s="8"/>
      <c r="W1604" s="8"/>
      <c r="X1604" s="8"/>
      <c r="Y1604" s="8"/>
      <c r="Z1604" s="8"/>
      <c r="AA1604" s="8"/>
      <c r="AB1604" s="8"/>
      <c r="AC1604" s="8"/>
      <c r="AD1604" s="8"/>
      <c r="AE1604" s="8"/>
      <c r="AF1604" s="8"/>
      <c r="AG1604" s="8"/>
      <c r="AH1604" s="8"/>
      <c r="AI1604" s="8"/>
      <c r="AJ1604" s="8"/>
      <c r="AK1604" s="8"/>
      <c r="AL1604" s="8"/>
      <c r="AM1604" s="8"/>
      <c r="AN1604" s="8"/>
      <c r="AO1604" s="8"/>
      <c r="AP1604" s="8"/>
      <c r="AQ1604" s="8"/>
      <c r="AR1604" s="8"/>
      <c r="AS1604" s="8"/>
      <c r="AT1604" s="8"/>
      <c r="AU1604" s="8"/>
      <c r="AV1604" s="8"/>
      <c r="AW1604" s="8"/>
      <c r="AX1604" s="8"/>
      <c r="AY1604" s="8"/>
      <c r="AZ1604" s="8"/>
      <c r="BA1604" s="8"/>
      <c r="BB1604" s="8"/>
      <c r="BC1604" s="8"/>
      <c r="BD1604" s="8"/>
      <c r="BE1604" s="8"/>
      <c r="BF1604" s="8"/>
      <c r="BG1604" s="8"/>
      <c r="BH1604" s="8"/>
      <c r="BI1604" s="8"/>
      <c r="BJ1604" s="8"/>
      <c r="BK1604" s="8"/>
      <c r="BL1604" s="8"/>
      <c r="BM1604" s="8"/>
      <c r="BN1604" s="8"/>
      <c r="BO1604" s="8"/>
      <c r="BP1604" s="1" t="str">
        <v>0- Port Costs</v>
      </c>
      <c r="BT1604" s="1" t="str">
        <v>0- Port Value</v>
      </c>
      <c r="BU1604" s="8"/>
    </row>
    <row r="1605" spans="8:73" hidden="1" outlineLevel="1" x14ac:dyDescent="0.3">
      <c r="H1605" s="1" t="str">
        <v>0 - BM Costs</v>
      </c>
      <c r="L1605" s="1" t="str">
        <v>0 - BM Port</v>
      </c>
      <c r="N1605" s="1" t="str">
        <v>0 - Port Assets</v>
      </c>
      <c r="O1605" s="8"/>
      <c r="P1605" s="8"/>
      <c r="Q1605" s="8"/>
      <c r="R1605" s="8"/>
      <c r="S1605" s="8"/>
      <c r="T1605" s="8"/>
      <c r="U1605" s="8"/>
      <c r="V1605" s="8"/>
      <c r="W1605" s="8"/>
      <c r="X1605" s="8"/>
      <c r="Y1605" s="8"/>
      <c r="Z1605" s="8"/>
      <c r="AA1605" s="8"/>
      <c r="AB1605" s="8"/>
      <c r="AC1605" s="8"/>
      <c r="AD1605" s="8"/>
      <c r="AE1605" s="8"/>
      <c r="AF1605" s="8"/>
      <c r="AG1605" s="8"/>
      <c r="AH1605" s="8"/>
      <c r="AI1605" s="8"/>
      <c r="AJ1605" s="8"/>
      <c r="AK1605" s="8"/>
      <c r="AL1605" s="8"/>
      <c r="AM1605" s="8"/>
      <c r="AN1605" s="8"/>
      <c r="AO1605" s="8"/>
      <c r="AP1605" s="8"/>
      <c r="AQ1605" s="8"/>
      <c r="AR1605" s="8"/>
      <c r="AS1605" s="8"/>
      <c r="AT1605" s="8"/>
      <c r="AU1605" s="8"/>
      <c r="AV1605" s="8"/>
      <c r="AW1605" s="8"/>
      <c r="AX1605" s="8"/>
      <c r="AY1605" s="8"/>
      <c r="AZ1605" s="8"/>
      <c r="BA1605" s="8"/>
      <c r="BB1605" s="8"/>
      <c r="BC1605" s="8"/>
      <c r="BD1605" s="8"/>
      <c r="BE1605" s="8"/>
      <c r="BF1605" s="8"/>
      <c r="BG1605" s="8"/>
      <c r="BH1605" s="8"/>
      <c r="BI1605" s="8"/>
      <c r="BJ1605" s="8"/>
      <c r="BK1605" s="8"/>
      <c r="BL1605" s="8"/>
      <c r="BM1605" s="8"/>
      <c r="BN1605" s="8"/>
      <c r="BO1605" s="8"/>
      <c r="BP1605" s="1" t="str">
        <v>0- Port Costs</v>
      </c>
      <c r="BT1605" s="1" t="str">
        <v>0- Port Value</v>
      </c>
      <c r="BU1605" s="8"/>
    </row>
    <row r="1606" spans="8:73" hidden="1" outlineLevel="1" x14ac:dyDescent="0.3">
      <c r="H1606" s="1" t="str">
        <v>0 - BM Costs</v>
      </c>
      <c r="L1606" s="1" t="str">
        <v>0 - BM Port</v>
      </c>
      <c r="N1606" s="1" t="str">
        <v>0 - Port Assets</v>
      </c>
      <c r="O1606" s="8"/>
      <c r="P1606" s="8"/>
      <c r="Q1606" s="8"/>
      <c r="R1606" s="8"/>
      <c r="S1606" s="8"/>
      <c r="T1606" s="8"/>
      <c r="U1606" s="8"/>
      <c r="V1606" s="8"/>
      <c r="W1606" s="8"/>
      <c r="X1606" s="8"/>
      <c r="Y1606" s="8"/>
      <c r="Z1606" s="8"/>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8"/>
      <c r="AX1606" s="8"/>
      <c r="AY1606" s="8"/>
      <c r="AZ1606" s="8"/>
      <c r="BA1606" s="8"/>
      <c r="BB1606" s="8"/>
      <c r="BC1606" s="8"/>
      <c r="BD1606" s="8"/>
      <c r="BE1606" s="8"/>
      <c r="BF1606" s="8"/>
      <c r="BG1606" s="8"/>
      <c r="BH1606" s="8"/>
      <c r="BI1606" s="8"/>
      <c r="BJ1606" s="8"/>
      <c r="BK1606" s="8"/>
      <c r="BL1606" s="8"/>
      <c r="BM1606" s="8"/>
      <c r="BN1606" s="8"/>
      <c r="BO1606" s="8"/>
      <c r="BP1606" s="1" t="str">
        <v>0- Port Costs</v>
      </c>
      <c r="BT1606" s="1" t="str">
        <v>0- Port Value</v>
      </c>
      <c r="BU1606" s="8"/>
    </row>
    <row r="1607" spans="8:73" hidden="1" outlineLevel="1" x14ac:dyDescent="0.3">
      <c r="H1607" s="1" t="str">
        <v>0 - BM Costs</v>
      </c>
      <c r="L1607" s="1" t="str">
        <v>0 - BM Port</v>
      </c>
      <c r="N1607" s="1" t="str">
        <v>0 - Port Assets</v>
      </c>
      <c r="O1607" s="8"/>
      <c r="P1607" s="8"/>
      <c r="Q1607" s="8"/>
      <c r="R1607" s="8"/>
      <c r="S1607" s="8"/>
      <c r="T1607" s="8"/>
      <c r="U1607" s="8"/>
      <c r="V1607" s="8"/>
      <c r="W1607" s="8"/>
      <c r="X1607" s="8"/>
      <c r="Y1607" s="8"/>
      <c r="Z1607" s="8"/>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8"/>
      <c r="AX1607" s="8"/>
      <c r="AY1607" s="8"/>
      <c r="AZ1607" s="8"/>
      <c r="BA1607" s="8"/>
      <c r="BB1607" s="8"/>
      <c r="BC1607" s="8"/>
      <c r="BD1607" s="8"/>
      <c r="BE1607" s="8"/>
      <c r="BF1607" s="8"/>
      <c r="BG1607" s="8"/>
      <c r="BH1607" s="8"/>
      <c r="BI1607" s="8"/>
      <c r="BJ1607" s="8"/>
      <c r="BK1607" s="8"/>
      <c r="BL1607" s="8"/>
      <c r="BM1607" s="8"/>
      <c r="BN1607" s="8"/>
      <c r="BO1607" s="8"/>
      <c r="BP1607" s="1" t="str">
        <v>0- Port Costs</v>
      </c>
      <c r="BT1607" s="1" t="str">
        <v>0- Port Value</v>
      </c>
      <c r="BU1607" s="8"/>
    </row>
    <row r="1608" spans="8:73" hidden="1" outlineLevel="1" x14ac:dyDescent="0.3">
      <c r="H1608" s="1" t="str">
        <v>0 - BM Costs</v>
      </c>
      <c r="L1608" s="1" t="str">
        <v>0 - BM Port</v>
      </c>
      <c r="N1608" s="1" t="str">
        <v>0 - Port Assets</v>
      </c>
      <c r="O1608" s="8"/>
      <c r="P1608" s="8"/>
      <c r="Q1608" s="8"/>
      <c r="R1608" s="8"/>
      <c r="S1608" s="8"/>
      <c r="T1608" s="8"/>
      <c r="U1608" s="8"/>
      <c r="V1608" s="8"/>
      <c r="W1608" s="8"/>
      <c r="X1608" s="8"/>
      <c r="Y1608" s="8"/>
      <c r="Z1608" s="8"/>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8"/>
      <c r="AX1608" s="8"/>
      <c r="AY1608" s="8"/>
      <c r="AZ1608" s="8"/>
      <c r="BA1608" s="8"/>
      <c r="BB1608" s="8"/>
      <c r="BC1608" s="8"/>
      <c r="BD1608" s="8"/>
      <c r="BE1608" s="8"/>
      <c r="BF1608" s="8"/>
      <c r="BG1608" s="8"/>
      <c r="BH1608" s="8"/>
      <c r="BI1608" s="8"/>
      <c r="BJ1608" s="8"/>
      <c r="BK1608" s="8"/>
      <c r="BL1608" s="8"/>
      <c r="BM1608" s="8"/>
      <c r="BN1608" s="8"/>
      <c r="BO1608" s="8"/>
      <c r="BP1608" s="1" t="str">
        <v>0- Port Costs</v>
      </c>
      <c r="BT1608" s="1" t="str">
        <v>0- Port Value</v>
      </c>
      <c r="BU1608" s="8"/>
    </row>
    <row r="1609" spans="8:73" hidden="1" outlineLevel="1" x14ac:dyDescent="0.3">
      <c r="H1609" s="1" t="str">
        <v>0 - BM Costs</v>
      </c>
      <c r="L1609" s="1" t="str">
        <v>0 - BM Port</v>
      </c>
      <c r="N1609" s="1" t="str">
        <v>0 - Port Assets</v>
      </c>
      <c r="O1609" s="8"/>
      <c r="P1609" s="8"/>
      <c r="Q1609" s="8"/>
      <c r="R1609" s="8"/>
      <c r="S1609" s="8"/>
      <c r="T1609" s="8"/>
      <c r="U1609" s="8"/>
      <c r="V1609" s="8"/>
      <c r="W1609" s="8"/>
      <c r="X1609" s="8"/>
      <c r="Y1609" s="8"/>
      <c r="Z1609" s="8"/>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8"/>
      <c r="AX1609" s="8"/>
      <c r="AY1609" s="8"/>
      <c r="AZ1609" s="8"/>
      <c r="BA1609" s="8"/>
      <c r="BB1609" s="8"/>
      <c r="BC1609" s="8"/>
      <c r="BD1609" s="8"/>
      <c r="BE1609" s="8"/>
      <c r="BF1609" s="8"/>
      <c r="BG1609" s="8"/>
      <c r="BH1609" s="8"/>
      <c r="BI1609" s="8"/>
      <c r="BJ1609" s="8"/>
      <c r="BK1609" s="8"/>
      <c r="BL1609" s="8"/>
      <c r="BM1609" s="8"/>
      <c r="BN1609" s="8"/>
      <c r="BO1609" s="8"/>
      <c r="BP1609" s="1" t="str">
        <v>0- Port Costs</v>
      </c>
      <c r="BT1609" s="1" t="str">
        <v>0- Port Value</v>
      </c>
      <c r="BU1609" s="8"/>
    </row>
    <row r="1610" spans="8:73" hidden="1" outlineLevel="1" x14ac:dyDescent="0.3">
      <c r="H1610" s="1" t="str">
        <v>0 - BM Costs</v>
      </c>
      <c r="L1610" s="1" t="str">
        <v>0 - BM Port</v>
      </c>
      <c r="N1610" s="1" t="str">
        <v>0 - Port Assets</v>
      </c>
      <c r="O1610" s="8"/>
      <c r="P1610" s="8"/>
      <c r="Q1610" s="8"/>
      <c r="R1610" s="8"/>
      <c r="S1610" s="8"/>
      <c r="T1610" s="8"/>
      <c r="U1610" s="8"/>
      <c r="V1610" s="8"/>
      <c r="W1610" s="8"/>
      <c r="X1610" s="8"/>
      <c r="Y1610" s="8"/>
      <c r="Z1610" s="8"/>
      <c r="AA1610" s="8"/>
      <c r="AB1610" s="8"/>
      <c r="AC1610" s="8"/>
      <c r="AD1610" s="8"/>
      <c r="AE1610" s="8"/>
      <c r="AF1610" s="8"/>
      <c r="AG1610" s="8"/>
      <c r="AH1610" s="8"/>
      <c r="AI1610" s="8"/>
      <c r="AJ1610" s="8"/>
      <c r="AK1610" s="8"/>
      <c r="AL1610" s="8"/>
      <c r="AM1610" s="8"/>
      <c r="AN1610" s="8"/>
      <c r="AO1610" s="8"/>
      <c r="AP1610" s="8"/>
      <c r="AQ1610" s="8"/>
      <c r="AR1610" s="8"/>
      <c r="AS1610" s="8"/>
      <c r="AT1610" s="8"/>
      <c r="AU1610" s="8"/>
      <c r="AV1610" s="8"/>
      <c r="AW1610" s="8"/>
      <c r="AX1610" s="8"/>
      <c r="AY1610" s="8"/>
      <c r="AZ1610" s="8"/>
      <c r="BA1610" s="8"/>
      <c r="BB1610" s="8"/>
      <c r="BC1610" s="8"/>
      <c r="BD1610" s="8"/>
      <c r="BE1610" s="8"/>
      <c r="BF1610" s="8"/>
      <c r="BG1610" s="8"/>
      <c r="BH1610" s="8"/>
      <c r="BI1610" s="8"/>
      <c r="BJ1610" s="8"/>
      <c r="BK1610" s="8"/>
      <c r="BL1610" s="8"/>
      <c r="BM1610" s="8"/>
      <c r="BN1610" s="8"/>
      <c r="BO1610" s="8"/>
      <c r="BP1610" s="1" t="str">
        <v>0- Port Costs</v>
      </c>
      <c r="BT1610" s="1" t="str">
        <v>0- Port Value</v>
      </c>
      <c r="BU1610" s="8"/>
    </row>
    <row r="1611" spans="8:73" hidden="1" outlineLevel="1" x14ac:dyDescent="0.3">
      <c r="H1611" s="1" t="str">
        <v>0 - BM Costs</v>
      </c>
      <c r="L1611" s="1" t="str">
        <v>0 - BM Port</v>
      </c>
      <c r="N1611" s="1" t="str">
        <v>0 - Port Assets</v>
      </c>
      <c r="O1611" s="8"/>
      <c r="P1611" s="8"/>
      <c r="Q1611" s="8"/>
      <c r="R1611" s="8"/>
      <c r="S1611" s="8"/>
      <c r="T1611" s="8"/>
      <c r="U1611" s="8"/>
      <c r="V1611" s="8"/>
      <c r="W1611" s="8"/>
      <c r="X1611" s="8"/>
      <c r="Y1611" s="8"/>
      <c r="Z1611" s="8"/>
      <c r="AA1611" s="8"/>
      <c r="AB1611" s="8"/>
      <c r="AC1611" s="8"/>
      <c r="AD1611" s="8"/>
      <c r="AE1611" s="8"/>
      <c r="AF1611" s="8"/>
      <c r="AG1611" s="8"/>
      <c r="AH1611" s="8"/>
      <c r="AI1611" s="8"/>
      <c r="AJ1611" s="8"/>
      <c r="AK1611" s="8"/>
      <c r="AL1611" s="8"/>
      <c r="AM1611" s="8"/>
      <c r="AN1611" s="8"/>
      <c r="AO1611" s="8"/>
      <c r="AP1611" s="8"/>
      <c r="AQ1611" s="8"/>
      <c r="AR1611" s="8"/>
      <c r="AS1611" s="8"/>
      <c r="AT1611" s="8"/>
      <c r="AU1611" s="8"/>
      <c r="AV1611" s="8"/>
      <c r="AW1611" s="8"/>
      <c r="AX1611" s="8"/>
      <c r="AY1611" s="8"/>
      <c r="AZ1611" s="8"/>
      <c r="BA1611" s="8"/>
      <c r="BB1611" s="8"/>
      <c r="BC1611" s="8"/>
      <c r="BD1611" s="8"/>
      <c r="BE1611" s="8"/>
      <c r="BF1611" s="8"/>
      <c r="BG1611" s="8"/>
      <c r="BH1611" s="8"/>
      <c r="BI1611" s="8"/>
      <c r="BJ1611" s="8"/>
      <c r="BK1611" s="8"/>
      <c r="BL1611" s="8"/>
      <c r="BM1611" s="8"/>
      <c r="BN1611" s="8"/>
      <c r="BO1611" s="8"/>
      <c r="BP1611" s="1" t="str">
        <v>0- Port Costs</v>
      </c>
      <c r="BT1611" s="1" t="str">
        <v>0- Port Value</v>
      </c>
      <c r="BU1611" s="8"/>
    </row>
    <row r="1612" spans="8:73" hidden="1" outlineLevel="1" x14ac:dyDescent="0.3">
      <c r="H1612" s="1" t="str">
        <v>0 - BM Costs</v>
      </c>
      <c r="L1612" s="1" t="str">
        <v>0 - BM Port</v>
      </c>
      <c r="N1612" s="1" t="str">
        <v>0 - Port Assets</v>
      </c>
      <c r="O1612" s="8"/>
      <c r="P1612" s="8"/>
      <c r="Q1612" s="8"/>
      <c r="R1612" s="8"/>
      <c r="S1612" s="8"/>
      <c r="T1612" s="8"/>
      <c r="U1612" s="8"/>
      <c r="V1612" s="8"/>
      <c r="W1612" s="8"/>
      <c r="X1612" s="8"/>
      <c r="Y1612" s="8"/>
      <c r="Z1612" s="8"/>
      <c r="AA1612" s="8"/>
      <c r="AB1612" s="8"/>
      <c r="AC1612" s="8"/>
      <c r="AD1612" s="8"/>
      <c r="AE1612" s="8"/>
      <c r="AF1612" s="8"/>
      <c r="AG1612" s="8"/>
      <c r="AH1612" s="8"/>
      <c r="AI1612" s="8"/>
      <c r="AJ1612" s="8"/>
      <c r="AK1612" s="8"/>
      <c r="AL1612" s="8"/>
      <c r="AM1612" s="8"/>
      <c r="AN1612" s="8"/>
      <c r="AO1612" s="8"/>
      <c r="AP1612" s="8"/>
      <c r="AQ1612" s="8"/>
      <c r="AR1612" s="8"/>
      <c r="AS1612" s="8"/>
      <c r="AT1612" s="8"/>
      <c r="AU1612" s="8"/>
      <c r="AV1612" s="8"/>
      <c r="AW1612" s="8"/>
      <c r="AX1612" s="8"/>
      <c r="AY1612" s="8"/>
      <c r="AZ1612" s="8"/>
      <c r="BA1612" s="8"/>
      <c r="BB1612" s="8"/>
      <c r="BC1612" s="8"/>
      <c r="BD1612" s="8"/>
      <c r="BE1612" s="8"/>
      <c r="BF1612" s="8"/>
      <c r="BG1612" s="8"/>
      <c r="BH1612" s="8"/>
      <c r="BI1612" s="8"/>
      <c r="BJ1612" s="8"/>
      <c r="BK1612" s="8"/>
      <c r="BL1612" s="8"/>
      <c r="BM1612" s="8"/>
      <c r="BN1612" s="8"/>
      <c r="BO1612" s="8"/>
      <c r="BP1612" s="1" t="str">
        <v>0- Port Costs</v>
      </c>
      <c r="BT1612" s="1" t="str">
        <v>0- Port Value</v>
      </c>
      <c r="BU1612" s="8"/>
    </row>
    <row r="1613" spans="8:73" hidden="1" outlineLevel="1" x14ac:dyDescent="0.3">
      <c r="H1613" s="1" t="str">
        <v>0 - BM Costs</v>
      </c>
      <c r="L1613" s="1" t="str">
        <v>0 - BM Port</v>
      </c>
      <c r="N1613" s="1" t="str">
        <v>0 - Port Assets</v>
      </c>
      <c r="O1613" s="8"/>
      <c r="P1613" s="8"/>
      <c r="Q1613" s="8"/>
      <c r="R1613" s="8"/>
      <c r="S1613" s="8"/>
      <c r="T1613" s="8"/>
      <c r="U1613" s="8"/>
      <c r="V1613" s="8"/>
      <c r="W1613" s="8"/>
      <c r="X1613" s="8"/>
      <c r="Y1613" s="8"/>
      <c r="Z1613" s="8"/>
      <c r="AA1613" s="8"/>
      <c r="AB1613" s="8"/>
      <c r="AC1613" s="8"/>
      <c r="AD1613" s="8"/>
      <c r="AE1613" s="8"/>
      <c r="AF1613" s="8"/>
      <c r="AG1613" s="8"/>
      <c r="AH1613" s="8"/>
      <c r="AI1613" s="8"/>
      <c r="AJ1613" s="8"/>
      <c r="AK1613" s="8"/>
      <c r="AL1613" s="8"/>
      <c r="AM1613" s="8"/>
      <c r="AN1613" s="8"/>
      <c r="AO1613" s="8"/>
      <c r="AP1613" s="8"/>
      <c r="AQ1613" s="8"/>
      <c r="AR1613" s="8"/>
      <c r="AS1613" s="8"/>
      <c r="AT1613" s="8"/>
      <c r="AU1613" s="8"/>
      <c r="AV1613" s="8"/>
      <c r="AW1613" s="8"/>
      <c r="AX1613" s="8"/>
      <c r="AY1613" s="8"/>
      <c r="AZ1613" s="8"/>
      <c r="BA1613" s="8"/>
      <c r="BB1613" s="8"/>
      <c r="BC1613" s="8"/>
      <c r="BD1613" s="8"/>
      <c r="BE1613" s="8"/>
      <c r="BF1613" s="8"/>
      <c r="BG1613" s="8"/>
      <c r="BH1613" s="8"/>
      <c r="BI1613" s="8"/>
      <c r="BJ1613" s="8"/>
      <c r="BK1613" s="8"/>
      <c r="BL1613" s="8"/>
      <c r="BM1613" s="8"/>
      <c r="BN1613" s="8"/>
      <c r="BO1613" s="8"/>
      <c r="BP1613" s="1" t="str">
        <v>0- Port Costs</v>
      </c>
      <c r="BT1613" s="1" t="str">
        <v>0- Port Value</v>
      </c>
      <c r="BU1613" s="8"/>
    </row>
    <row r="1614" spans="8:73" hidden="1" outlineLevel="1" x14ac:dyDescent="0.3">
      <c r="H1614" s="1" t="str">
        <v>0 - BM Costs</v>
      </c>
      <c r="L1614" s="1" t="str">
        <v>0 - BM Port</v>
      </c>
      <c r="N1614" s="1" t="str">
        <v>0 - Port Assets</v>
      </c>
      <c r="O1614" s="8"/>
      <c r="P1614" s="8"/>
      <c r="Q1614" s="8"/>
      <c r="R1614" s="8"/>
      <c r="S1614" s="8"/>
      <c r="T1614" s="8"/>
      <c r="U1614" s="8"/>
      <c r="V1614" s="8"/>
      <c r="W1614" s="8"/>
      <c r="X1614" s="8"/>
      <c r="Y1614" s="8"/>
      <c r="Z1614" s="8"/>
      <c r="AA1614" s="8"/>
      <c r="AB1614" s="8"/>
      <c r="AC1614" s="8"/>
      <c r="AD1614" s="8"/>
      <c r="AE1614" s="8"/>
      <c r="AF1614" s="8"/>
      <c r="AG1614" s="8"/>
      <c r="AH1614" s="8"/>
      <c r="AI1614" s="8"/>
      <c r="AJ1614" s="8"/>
      <c r="AK1614" s="8"/>
      <c r="AL1614" s="8"/>
      <c r="AM1614" s="8"/>
      <c r="AN1614" s="8"/>
      <c r="AO1614" s="8"/>
      <c r="AP1614" s="8"/>
      <c r="AQ1614" s="8"/>
      <c r="AR1614" s="8"/>
      <c r="AS1614" s="8"/>
      <c r="AT1614" s="8"/>
      <c r="AU1614" s="8"/>
      <c r="AV1614" s="8"/>
      <c r="AW1614" s="8"/>
      <c r="AX1614" s="8"/>
      <c r="AY1614" s="8"/>
      <c r="AZ1614" s="8"/>
      <c r="BA1614" s="8"/>
      <c r="BB1614" s="8"/>
      <c r="BC1614" s="8"/>
      <c r="BD1614" s="8"/>
      <c r="BE1614" s="8"/>
      <c r="BF1614" s="8"/>
      <c r="BG1614" s="8"/>
      <c r="BH1614" s="8"/>
      <c r="BI1614" s="8"/>
      <c r="BJ1614" s="8"/>
      <c r="BK1614" s="8"/>
      <c r="BL1614" s="8"/>
      <c r="BM1614" s="8"/>
      <c r="BN1614" s="8"/>
      <c r="BO1614" s="8"/>
      <c r="BP1614" s="1" t="str">
        <v>0- Port Costs</v>
      </c>
      <c r="BT1614" s="1" t="str">
        <v>0- Port Value</v>
      </c>
      <c r="BU1614" s="8"/>
    </row>
    <row r="1615" spans="8:73" hidden="1" outlineLevel="1" x14ac:dyDescent="0.3">
      <c r="H1615" s="1" t="str">
        <v>0 - BM Costs</v>
      </c>
      <c r="L1615" s="1" t="str">
        <v>0 - BM Port</v>
      </c>
      <c r="N1615" s="1" t="str">
        <v>0 - Port Assets</v>
      </c>
      <c r="O1615" s="8"/>
      <c r="P1615" s="8"/>
      <c r="Q1615" s="8"/>
      <c r="R1615" s="8"/>
      <c r="S1615" s="8"/>
      <c r="T1615" s="8"/>
      <c r="U1615" s="8"/>
      <c r="V1615" s="8"/>
      <c r="W1615" s="8"/>
      <c r="X1615" s="8"/>
      <c r="Y1615" s="8"/>
      <c r="Z1615" s="8"/>
      <c r="AA1615" s="8"/>
      <c r="AB1615" s="8"/>
      <c r="AC1615" s="8"/>
      <c r="AD1615" s="8"/>
      <c r="AE1615" s="8"/>
      <c r="AF1615" s="8"/>
      <c r="AG1615" s="8"/>
      <c r="AH1615" s="8"/>
      <c r="AI1615" s="8"/>
      <c r="AJ1615" s="8"/>
      <c r="AK1615" s="8"/>
      <c r="AL1615" s="8"/>
      <c r="AM1615" s="8"/>
      <c r="AN1615" s="8"/>
      <c r="AO1615" s="8"/>
      <c r="AP1615" s="8"/>
      <c r="AQ1615" s="8"/>
      <c r="AR1615" s="8"/>
      <c r="AS1615" s="8"/>
      <c r="AT1615" s="8"/>
      <c r="AU1615" s="8"/>
      <c r="AV1615" s="8"/>
      <c r="AW1615" s="8"/>
      <c r="AX1615" s="8"/>
      <c r="AY1615" s="8"/>
      <c r="AZ1615" s="8"/>
      <c r="BA1615" s="8"/>
      <c r="BB1615" s="8"/>
      <c r="BC1615" s="8"/>
      <c r="BD1615" s="8"/>
      <c r="BE1615" s="8"/>
      <c r="BF1615" s="8"/>
      <c r="BG1615" s="8"/>
      <c r="BH1615" s="8"/>
      <c r="BI1615" s="8"/>
      <c r="BJ1615" s="8"/>
      <c r="BK1615" s="8"/>
      <c r="BL1615" s="8"/>
      <c r="BM1615" s="8"/>
      <c r="BN1615" s="8"/>
      <c r="BO1615" s="8"/>
      <c r="BP1615" s="1" t="str">
        <v>0- Port Costs</v>
      </c>
      <c r="BT1615" s="1" t="str">
        <v>0- Port Value</v>
      </c>
      <c r="BU1615" s="8"/>
    </row>
    <row r="1616" spans="8:73" hidden="1" outlineLevel="1" x14ac:dyDescent="0.3">
      <c r="H1616" s="1" t="str">
        <v>0 - BM Costs</v>
      </c>
      <c r="L1616" s="1" t="str">
        <v>0 - BM Port</v>
      </c>
      <c r="N1616" s="1" t="str">
        <v>0 - Port Assets</v>
      </c>
      <c r="O1616" s="8"/>
      <c r="P1616" s="8"/>
      <c r="Q1616" s="8"/>
      <c r="R1616" s="8"/>
      <c r="S1616" s="8"/>
      <c r="T1616" s="8"/>
      <c r="U1616" s="8"/>
      <c r="V1616" s="8"/>
      <c r="W1616" s="8"/>
      <c r="X1616" s="8"/>
      <c r="Y1616" s="8"/>
      <c r="Z1616" s="8"/>
      <c r="AA1616" s="8"/>
      <c r="AB1616" s="8"/>
      <c r="AC1616" s="8"/>
      <c r="AD1616" s="8"/>
      <c r="AE1616" s="8"/>
      <c r="AF1616" s="8"/>
      <c r="AG1616" s="8"/>
      <c r="AH1616" s="8"/>
      <c r="AI1616" s="8"/>
      <c r="AJ1616" s="8"/>
      <c r="AK1616" s="8"/>
      <c r="AL1616" s="8"/>
      <c r="AM1616" s="8"/>
      <c r="AN1616" s="8"/>
      <c r="AO1616" s="8"/>
      <c r="AP1616" s="8"/>
      <c r="AQ1616" s="8"/>
      <c r="AR1616" s="8"/>
      <c r="AS1616" s="8"/>
      <c r="AT1616" s="8"/>
      <c r="AU1616" s="8"/>
      <c r="AV1616" s="8"/>
      <c r="AW1616" s="8"/>
      <c r="AX1616" s="8"/>
      <c r="AY1616" s="8"/>
      <c r="AZ1616" s="8"/>
      <c r="BA1616" s="8"/>
      <c r="BB1616" s="8"/>
      <c r="BC1616" s="8"/>
      <c r="BD1616" s="8"/>
      <c r="BE1616" s="8"/>
      <c r="BF1616" s="8"/>
      <c r="BG1616" s="8"/>
      <c r="BH1616" s="8"/>
      <c r="BI1616" s="8"/>
      <c r="BJ1616" s="8"/>
      <c r="BK1616" s="8"/>
      <c r="BL1616" s="8"/>
      <c r="BM1616" s="8"/>
      <c r="BN1616" s="8"/>
      <c r="BO1616" s="8"/>
      <c r="BP1616" s="1" t="str">
        <v>0- Port Costs</v>
      </c>
      <c r="BT1616" s="1" t="str">
        <v>0- Port Value</v>
      </c>
      <c r="BU1616" s="8"/>
    </row>
    <row r="1617" spans="8:73" hidden="1" outlineLevel="1" x14ac:dyDescent="0.3">
      <c r="H1617" s="1" t="str">
        <v>0 - BM Costs</v>
      </c>
      <c r="L1617" s="1" t="str">
        <v>0 - BM Port</v>
      </c>
      <c r="N1617" s="1" t="str">
        <v>0 - Port Assets</v>
      </c>
      <c r="O1617" s="8"/>
      <c r="P1617" s="8"/>
      <c r="Q1617" s="8"/>
      <c r="R1617" s="8"/>
      <c r="S1617" s="8"/>
      <c r="T1617" s="8"/>
      <c r="U1617" s="8"/>
      <c r="V1617" s="8"/>
      <c r="W1617" s="8"/>
      <c r="X1617" s="8"/>
      <c r="Y1617" s="8"/>
      <c r="Z1617" s="8"/>
      <c r="AA1617" s="8"/>
      <c r="AB1617" s="8"/>
      <c r="AC1617" s="8"/>
      <c r="AD1617" s="8"/>
      <c r="AE1617" s="8"/>
      <c r="AF1617" s="8"/>
      <c r="AG1617" s="8"/>
      <c r="AH1617" s="8"/>
      <c r="AI1617" s="8"/>
      <c r="AJ1617" s="8"/>
      <c r="AK1617" s="8"/>
      <c r="AL1617" s="8"/>
      <c r="AM1617" s="8"/>
      <c r="AN1617" s="8"/>
      <c r="AO1617" s="8"/>
      <c r="AP1617" s="8"/>
      <c r="AQ1617" s="8"/>
      <c r="AR1617" s="8"/>
      <c r="AS1617" s="8"/>
      <c r="AT1617" s="8"/>
      <c r="AU1617" s="8"/>
      <c r="AV1617" s="8"/>
      <c r="AW1617" s="8"/>
      <c r="AX1617" s="8"/>
      <c r="AY1617" s="8"/>
      <c r="AZ1617" s="8"/>
      <c r="BA1617" s="8"/>
      <c r="BB1617" s="8"/>
      <c r="BC1617" s="8"/>
      <c r="BD1617" s="8"/>
      <c r="BE1617" s="8"/>
      <c r="BF1617" s="8"/>
      <c r="BG1617" s="8"/>
      <c r="BH1617" s="8"/>
      <c r="BI1617" s="8"/>
      <c r="BJ1617" s="8"/>
      <c r="BK1617" s="8"/>
      <c r="BL1617" s="8"/>
      <c r="BM1617" s="8"/>
      <c r="BN1617" s="8"/>
      <c r="BO1617" s="8"/>
      <c r="BP1617" s="1" t="str">
        <v>0- Port Costs</v>
      </c>
      <c r="BT1617" s="1" t="str">
        <v>0- Port Value</v>
      </c>
      <c r="BU1617" s="8"/>
    </row>
    <row r="1618" spans="8:73" hidden="1" outlineLevel="1" x14ac:dyDescent="0.3">
      <c r="H1618" s="1" t="str">
        <v>0 - BM Costs</v>
      </c>
      <c r="L1618" s="1" t="str">
        <v>0 - BM Port</v>
      </c>
      <c r="N1618" s="1" t="str">
        <v>0 - Port Assets</v>
      </c>
      <c r="O1618" s="8"/>
      <c r="P1618" s="8"/>
      <c r="Q1618" s="8"/>
      <c r="R1618" s="8"/>
      <c r="S1618" s="8"/>
      <c r="T1618" s="8"/>
      <c r="U1618" s="8"/>
      <c r="V1618" s="8"/>
      <c r="W1618" s="8"/>
      <c r="X1618" s="8"/>
      <c r="Y1618" s="8"/>
      <c r="Z1618" s="8"/>
      <c r="AA1618" s="8"/>
      <c r="AB1618" s="8"/>
      <c r="AC1618" s="8"/>
      <c r="AD1618" s="8"/>
      <c r="AE1618" s="8"/>
      <c r="AF1618" s="8"/>
      <c r="AG1618" s="8"/>
      <c r="AH1618" s="8"/>
      <c r="AI1618" s="8"/>
      <c r="AJ1618" s="8"/>
      <c r="AK1618" s="8"/>
      <c r="AL1618" s="8"/>
      <c r="AM1618" s="8"/>
      <c r="AN1618" s="8"/>
      <c r="AO1618" s="8"/>
      <c r="AP1618" s="8"/>
      <c r="AQ1618" s="8"/>
      <c r="AR1618" s="8"/>
      <c r="AS1618" s="8"/>
      <c r="AT1618" s="8"/>
      <c r="AU1618" s="8"/>
      <c r="AV1618" s="8"/>
      <c r="AW1618" s="8"/>
      <c r="AX1618" s="8"/>
      <c r="AY1618" s="8"/>
      <c r="AZ1618" s="8"/>
      <c r="BA1618" s="8"/>
      <c r="BB1618" s="8"/>
      <c r="BC1618" s="8"/>
      <c r="BD1618" s="8"/>
      <c r="BE1618" s="8"/>
      <c r="BF1618" s="8"/>
      <c r="BG1618" s="8"/>
      <c r="BH1618" s="8"/>
      <c r="BI1618" s="8"/>
      <c r="BJ1618" s="8"/>
      <c r="BK1618" s="8"/>
      <c r="BL1618" s="8"/>
      <c r="BM1618" s="8"/>
      <c r="BN1618" s="8"/>
      <c r="BO1618" s="8"/>
      <c r="BP1618" s="1" t="str">
        <v>0- Port Costs</v>
      </c>
      <c r="BT1618" s="1" t="str">
        <v>0- Port Value</v>
      </c>
      <c r="BU1618" s="8"/>
    </row>
    <row r="1619" spans="8:73" hidden="1" outlineLevel="1" x14ac:dyDescent="0.3">
      <c r="H1619" s="1" t="str">
        <v>0 - BM Costs</v>
      </c>
      <c r="L1619" s="1" t="str">
        <v>0 - BM Port</v>
      </c>
      <c r="N1619" s="1" t="str">
        <v>0 - Port Assets</v>
      </c>
      <c r="O1619" s="8"/>
      <c r="P1619" s="8"/>
      <c r="Q1619" s="8"/>
      <c r="R1619" s="8"/>
      <c r="S1619" s="8"/>
      <c r="T1619" s="8"/>
      <c r="U1619" s="8"/>
      <c r="V1619" s="8"/>
      <c r="W1619" s="8"/>
      <c r="X1619" s="8"/>
      <c r="Y1619" s="8"/>
      <c r="Z1619" s="8"/>
      <c r="AA1619" s="8"/>
      <c r="AB1619" s="8"/>
      <c r="AC1619" s="8"/>
      <c r="AD1619" s="8"/>
      <c r="AE1619" s="8"/>
      <c r="AF1619" s="8"/>
      <c r="AG1619" s="8"/>
      <c r="AH1619" s="8"/>
      <c r="AI1619" s="8"/>
      <c r="AJ1619" s="8"/>
      <c r="AK1619" s="8"/>
      <c r="AL1619" s="8"/>
      <c r="AM1619" s="8"/>
      <c r="AN1619" s="8"/>
      <c r="AO1619" s="8"/>
      <c r="AP1619" s="8"/>
      <c r="AQ1619" s="8"/>
      <c r="AR1619" s="8"/>
      <c r="AS1619" s="8"/>
      <c r="AT1619" s="8"/>
      <c r="AU1619" s="8"/>
      <c r="AV1619" s="8"/>
      <c r="AW1619" s="8"/>
      <c r="AX1619" s="8"/>
      <c r="AY1619" s="8"/>
      <c r="AZ1619" s="8"/>
      <c r="BA1619" s="8"/>
      <c r="BB1619" s="8"/>
      <c r="BC1619" s="8"/>
      <c r="BD1619" s="8"/>
      <c r="BE1619" s="8"/>
      <c r="BF1619" s="8"/>
      <c r="BG1619" s="8"/>
      <c r="BH1619" s="8"/>
      <c r="BI1619" s="8"/>
      <c r="BJ1619" s="8"/>
      <c r="BK1619" s="8"/>
      <c r="BL1619" s="8"/>
      <c r="BM1619" s="8"/>
      <c r="BN1619" s="8"/>
      <c r="BO1619" s="8"/>
      <c r="BP1619" s="1" t="str">
        <v>0- Port Costs</v>
      </c>
      <c r="BT1619" s="1" t="str">
        <v>0- Port Value</v>
      </c>
      <c r="BU1619" s="8"/>
    </row>
    <row r="1620" spans="8:73" hidden="1" outlineLevel="1" x14ac:dyDescent="0.3">
      <c r="H1620" s="1" t="str">
        <v>0 - BM Costs</v>
      </c>
      <c r="L1620" s="1" t="str">
        <v>0 - BM Port</v>
      </c>
      <c r="N1620" s="1" t="str">
        <v>0 - Port Assets</v>
      </c>
      <c r="O1620" s="8"/>
      <c r="P1620" s="8"/>
      <c r="Q1620" s="8"/>
      <c r="R1620" s="8"/>
      <c r="S1620" s="8"/>
      <c r="T1620" s="8"/>
      <c r="U1620" s="8"/>
      <c r="V1620" s="8"/>
      <c r="W1620" s="8"/>
      <c r="X1620" s="8"/>
      <c r="Y1620" s="8"/>
      <c r="Z1620" s="8"/>
      <c r="AA1620" s="8"/>
      <c r="AB1620" s="8"/>
      <c r="AC1620" s="8"/>
      <c r="AD1620" s="8"/>
      <c r="AE1620" s="8"/>
      <c r="AF1620" s="8"/>
      <c r="AG1620" s="8"/>
      <c r="AH1620" s="8"/>
      <c r="AI1620" s="8"/>
      <c r="AJ1620" s="8"/>
      <c r="AK1620" s="8"/>
      <c r="AL1620" s="8"/>
      <c r="AM1620" s="8"/>
      <c r="AN1620" s="8"/>
      <c r="AO1620" s="8"/>
      <c r="AP1620" s="8"/>
      <c r="AQ1620" s="8"/>
      <c r="AR1620" s="8"/>
      <c r="AS1620" s="8"/>
      <c r="AT1620" s="8"/>
      <c r="AU1620" s="8"/>
      <c r="AV1620" s="8"/>
      <c r="AW1620" s="8"/>
      <c r="AX1620" s="8"/>
      <c r="AY1620" s="8"/>
      <c r="AZ1620" s="8"/>
      <c r="BA1620" s="8"/>
      <c r="BB1620" s="8"/>
      <c r="BC1620" s="8"/>
      <c r="BD1620" s="8"/>
      <c r="BE1620" s="8"/>
      <c r="BF1620" s="8"/>
      <c r="BG1620" s="8"/>
      <c r="BH1620" s="8"/>
      <c r="BI1620" s="8"/>
      <c r="BJ1620" s="8"/>
      <c r="BK1620" s="8"/>
      <c r="BL1620" s="8"/>
      <c r="BM1620" s="8"/>
      <c r="BN1620" s="8"/>
      <c r="BO1620" s="8"/>
      <c r="BP1620" s="1" t="str">
        <v>0- Port Costs</v>
      </c>
      <c r="BT1620" s="1" t="str">
        <v>0- Port Value</v>
      </c>
      <c r="BU1620" s="8"/>
    </row>
    <row r="1621" spans="8:73" hidden="1" outlineLevel="1" x14ac:dyDescent="0.3">
      <c r="H1621" s="1" t="str">
        <v>0 - BM Costs</v>
      </c>
      <c r="L1621" s="1" t="str">
        <v>0 - BM Port</v>
      </c>
      <c r="N1621" s="1" t="str">
        <v>0 - Port Assets</v>
      </c>
      <c r="O1621" s="8"/>
      <c r="P1621" s="8"/>
      <c r="Q1621" s="8"/>
      <c r="R1621" s="8"/>
      <c r="S1621" s="8"/>
      <c r="T1621" s="8"/>
      <c r="U1621" s="8"/>
      <c r="V1621" s="8"/>
      <c r="W1621" s="8"/>
      <c r="X1621" s="8"/>
      <c r="Y1621" s="8"/>
      <c r="Z1621" s="8"/>
      <c r="AA1621" s="8"/>
      <c r="AB1621" s="8"/>
      <c r="AC1621" s="8"/>
      <c r="AD1621" s="8"/>
      <c r="AE1621" s="8"/>
      <c r="AF1621" s="8"/>
      <c r="AG1621" s="8"/>
      <c r="AH1621" s="8"/>
      <c r="AI1621" s="8"/>
      <c r="AJ1621" s="8"/>
      <c r="AK1621" s="8"/>
      <c r="AL1621" s="8"/>
      <c r="AM1621" s="8"/>
      <c r="AN1621" s="8"/>
      <c r="AO1621" s="8"/>
      <c r="AP1621" s="8"/>
      <c r="AQ1621" s="8"/>
      <c r="AR1621" s="8"/>
      <c r="AS1621" s="8"/>
      <c r="AT1621" s="8"/>
      <c r="AU1621" s="8"/>
      <c r="AV1621" s="8"/>
      <c r="AW1621" s="8"/>
      <c r="AX1621" s="8"/>
      <c r="AY1621" s="8"/>
      <c r="AZ1621" s="8"/>
      <c r="BA1621" s="8"/>
      <c r="BB1621" s="8"/>
      <c r="BC1621" s="8"/>
      <c r="BD1621" s="8"/>
      <c r="BE1621" s="8"/>
      <c r="BF1621" s="8"/>
      <c r="BG1621" s="8"/>
      <c r="BH1621" s="8"/>
      <c r="BI1621" s="8"/>
      <c r="BJ1621" s="8"/>
      <c r="BK1621" s="8"/>
      <c r="BL1621" s="8"/>
      <c r="BM1621" s="8"/>
      <c r="BN1621" s="8"/>
      <c r="BO1621" s="8"/>
      <c r="BP1621" s="1" t="str">
        <v>0- Port Costs</v>
      </c>
      <c r="BT1621" s="1" t="str">
        <v>0- Port Value</v>
      </c>
      <c r="BU1621" s="8"/>
    </row>
    <row r="1622" spans="8:73" hidden="1" outlineLevel="1" x14ac:dyDescent="0.3">
      <c r="H1622" s="1" t="str">
        <v>0 - BM Costs</v>
      </c>
      <c r="L1622" s="1" t="str">
        <v>0 - BM Port</v>
      </c>
      <c r="N1622" s="1" t="str">
        <v>0 - Port Assets</v>
      </c>
      <c r="O1622" s="8"/>
      <c r="P1622" s="8"/>
      <c r="Q1622" s="8"/>
      <c r="R1622" s="8"/>
      <c r="S1622" s="8"/>
      <c r="T1622" s="8"/>
      <c r="U1622" s="8"/>
      <c r="V1622" s="8"/>
      <c r="W1622" s="8"/>
      <c r="X1622" s="8"/>
      <c r="Y1622" s="8"/>
      <c r="Z1622" s="8"/>
      <c r="AA1622" s="8"/>
      <c r="AB1622" s="8"/>
      <c r="AC1622" s="8"/>
      <c r="AD1622" s="8"/>
      <c r="AE1622" s="8"/>
      <c r="AF1622" s="8"/>
      <c r="AG1622" s="8"/>
      <c r="AH1622" s="8"/>
      <c r="AI1622" s="8"/>
      <c r="AJ1622" s="8"/>
      <c r="AK1622" s="8"/>
      <c r="AL1622" s="8"/>
      <c r="AM1622" s="8"/>
      <c r="AN1622" s="8"/>
      <c r="AO1622" s="8"/>
      <c r="AP1622" s="8"/>
      <c r="AQ1622" s="8"/>
      <c r="AR1622" s="8"/>
      <c r="AS1622" s="8"/>
      <c r="AT1622" s="8"/>
      <c r="AU1622" s="8"/>
      <c r="AV1622" s="8"/>
      <c r="AW1622" s="8"/>
      <c r="AX1622" s="8"/>
      <c r="AY1622" s="8"/>
      <c r="AZ1622" s="8"/>
      <c r="BA1622" s="8"/>
      <c r="BB1622" s="8"/>
      <c r="BC1622" s="8"/>
      <c r="BD1622" s="8"/>
      <c r="BE1622" s="8"/>
      <c r="BF1622" s="8"/>
      <c r="BG1622" s="8"/>
      <c r="BH1622" s="8"/>
      <c r="BI1622" s="8"/>
      <c r="BJ1622" s="8"/>
      <c r="BK1622" s="8"/>
      <c r="BL1622" s="8"/>
      <c r="BM1622" s="8"/>
      <c r="BN1622" s="8"/>
      <c r="BO1622" s="8"/>
      <c r="BP1622" s="1" t="str">
        <v>0- Port Costs</v>
      </c>
      <c r="BT1622" s="1" t="str">
        <v>0- Port Value</v>
      </c>
      <c r="BU1622" s="8"/>
    </row>
    <row r="1623" spans="8:73" hidden="1" outlineLevel="1" x14ac:dyDescent="0.3">
      <c r="H1623" s="1" t="str">
        <v>0 - BM Costs</v>
      </c>
      <c r="L1623" s="1" t="str">
        <v>0 - BM Port</v>
      </c>
      <c r="N1623" s="1" t="str">
        <v>0 - Port Assets</v>
      </c>
      <c r="O1623" s="8"/>
      <c r="P1623" s="8"/>
      <c r="Q1623" s="8"/>
      <c r="R1623" s="8"/>
      <c r="S1623" s="8"/>
      <c r="T1623" s="8"/>
      <c r="U1623" s="8"/>
      <c r="V1623" s="8"/>
      <c r="W1623" s="8"/>
      <c r="X1623" s="8"/>
      <c r="Y1623" s="8"/>
      <c r="Z1623" s="8"/>
      <c r="AA1623" s="8"/>
      <c r="AB1623" s="8"/>
      <c r="AC1623" s="8"/>
      <c r="AD1623" s="8"/>
      <c r="AE1623" s="8"/>
      <c r="AF1623" s="8"/>
      <c r="AG1623" s="8"/>
      <c r="AH1623" s="8"/>
      <c r="AI1623" s="8"/>
      <c r="AJ1623" s="8"/>
      <c r="AK1623" s="8"/>
      <c r="AL1623" s="8"/>
      <c r="AM1623" s="8"/>
      <c r="AN1623" s="8"/>
      <c r="AO1623" s="8"/>
      <c r="AP1623" s="8"/>
      <c r="AQ1623" s="8"/>
      <c r="AR1623" s="8"/>
      <c r="AS1623" s="8"/>
      <c r="AT1623" s="8"/>
      <c r="AU1623" s="8"/>
      <c r="AV1623" s="8"/>
      <c r="AW1623" s="8"/>
      <c r="AX1623" s="8"/>
      <c r="AY1623" s="8"/>
      <c r="AZ1623" s="8"/>
      <c r="BA1623" s="8"/>
      <c r="BB1623" s="8"/>
      <c r="BC1623" s="8"/>
      <c r="BD1623" s="8"/>
      <c r="BE1623" s="8"/>
      <c r="BF1623" s="8"/>
      <c r="BG1623" s="8"/>
      <c r="BH1623" s="8"/>
      <c r="BI1623" s="8"/>
      <c r="BJ1623" s="8"/>
      <c r="BK1623" s="8"/>
      <c r="BL1623" s="8"/>
      <c r="BM1623" s="8"/>
      <c r="BN1623" s="8"/>
      <c r="BO1623" s="8"/>
      <c r="BP1623" s="1" t="str">
        <v>0- Port Costs</v>
      </c>
      <c r="BT1623" s="1" t="str">
        <v>0- Port Value</v>
      </c>
      <c r="BU1623" s="8"/>
    </row>
    <row r="1624" spans="8:73" hidden="1" outlineLevel="1" x14ac:dyDescent="0.3">
      <c r="H1624" s="1" t="str">
        <v>0 - BM Costs</v>
      </c>
      <c r="L1624" s="1" t="str">
        <v>0 - BM Port</v>
      </c>
      <c r="N1624" s="1" t="str">
        <v>0 - Port Assets</v>
      </c>
      <c r="O1624" s="8"/>
      <c r="P1624" s="8"/>
      <c r="Q1624" s="8"/>
      <c r="R1624" s="8"/>
      <c r="S1624" s="8"/>
      <c r="T1624" s="8"/>
      <c r="U1624" s="8"/>
      <c r="V1624" s="8"/>
      <c r="W1624" s="8"/>
      <c r="X1624" s="8"/>
      <c r="Y1624" s="8"/>
      <c r="Z1624" s="8"/>
      <c r="AA1624" s="8"/>
      <c r="AB1624" s="8"/>
      <c r="AC1624" s="8"/>
      <c r="AD1624" s="8"/>
      <c r="AE1624" s="8"/>
      <c r="AF1624" s="8"/>
      <c r="AG1624" s="8"/>
      <c r="AH1624" s="8"/>
      <c r="AI1624" s="8"/>
      <c r="AJ1624" s="8"/>
      <c r="AK1624" s="8"/>
      <c r="AL1624" s="8"/>
      <c r="AM1624" s="8"/>
      <c r="AN1624" s="8"/>
      <c r="AO1624" s="8"/>
      <c r="AP1624" s="8"/>
      <c r="AQ1624" s="8"/>
      <c r="AR1624" s="8"/>
      <c r="AS1624" s="8"/>
      <c r="AT1624" s="8"/>
      <c r="AU1624" s="8"/>
      <c r="AV1624" s="8"/>
      <c r="AW1624" s="8"/>
      <c r="AX1624" s="8"/>
      <c r="AY1624" s="8"/>
      <c r="AZ1624" s="8"/>
      <c r="BA1624" s="8"/>
      <c r="BB1624" s="8"/>
      <c r="BC1624" s="8"/>
      <c r="BD1624" s="8"/>
      <c r="BE1624" s="8"/>
      <c r="BF1624" s="8"/>
      <c r="BG1624" s="8"/>
      <c r="BH1624" s="8"/>
      <c r="BI1624" s="8"/>
      <c r="BJ1624" s="8"/>
      <c r="BK1624" s="8"/>
      <c r="BL1624" s="8"/>
      <c r="BM1624" s="8"/>
      <c r="BN1624" s="8"/>
      <c r="BO1624" s="8"/>
      <c r="BP1624" s="1" t="str">
        <v>0- Port Costs</v>
      </c>
      <c r="BT1624" s="1" t="str">
        <v>0- Port Value</v>
      </c>
      <c r="BU1624" s="8"/>
    </row>
    <row r="1625" spans="8:73" hidden="1" outlineLevel="1" x14ac:dyDescent="0.3">
      <c r="H1625" s="1" t="str">
        <v>0 - BM Costs</v>
      </c>
      <c r="L1625" s="1" t="str">
        <v>0 - BM Port</v>
      </c>
      <c r="N1625" s="1" t="str">
        <v>0 - Port Assets</v>
      </c>
      <c r="O1625" s="8"/>
      <c r="P1625" s="8"/>
      <c r="Q1625" s="8"/>
      <c r="R1625" s="8"/>
      <c r="S1625" s="8"/>
      <c r="T1625" s="8"/>
      <c r="U1625" s="8"/>
      <c r="V1625" s="8"/>
      <c r="W1625" s="8"/>
      <c r="X1625" s="8"/>
      <c r="Y1625" s="8"/>
      <c r="Z1625" s="8"/>
      <c r="AA1625" s="8"/>
      <c r="AB1625" s="8"/>
      <c r="AC1625" s="8"/>
      <c r="AD1625" s="8"/>
      <c r="AE1625" s="8"/>
      <c r="AF1625" s="8"/>
      <c r="AG1625" s="8"/>
      <c r="AH1625" s="8"/>
      <c r="AI1625" s="8"/>
      <c r="AJ1625" s="8"/>
      <c r="AK1625" s="8"/>
      <c r="AL1625" s="8"/>
      <c r="AM1625" s="8"/>
      <c r="AN1625" s="8"/>
      <c r="AO1625" s="8"/>
      <c r="AP1625" s="8"/>
      <c r="AQ1625" s="8"/>
      <c r="AR1625" s="8"/>
      <c r="AS1625" s="8"/>
      <c r="AT1625" s="8"/>
      <c r="AU1625" s="8"/>
      <c r="AV1625" s="8"/>
      <c r="AW1625" s="8"/>
      <c r="AX1625" s="8"/>
      <c r="AY1625" s="8"/>
      <c r="AZ1625" s="8"/>
      <c r="BA1625" s="8"/>
      <c r="BB1625" s="8"/>
      <c r="BC1625" s="8"/>
      <c r="BD1625" s="8"/>
      <c r="BE1625" s="8"/>
      <c r="BF1625" s="8"/>
      <c r="BG1625" s="8"/>
      <c r="BH1625" s="8"/>
      <c r="BI1625" s="8"/>
      <c r="BJ1625" s="8"/>
      <c r="BK1625" s="8"/>
      <c r="BL1625" s="8"/>
      <c r="BM1625" s="8"/>
      <c r="BN1625" s="8"/>
      <c r="BO1625" s="8"/>
      <c r="BP1625" s="1" t="str">
        <v>0- Port Costs</v>
      </c>
      <c r="BT1625" s="1" t="str">
        <v>0- Port Value</v>
      </c>
      <c r="BU1625" s="8"/>
    </row>
    <row r="1626" spans="8:73" hidden="1" outlineLevel="1" x14ac:dyDescent="0.3">
      <c r="H1626" s="1" t="str">
        <v>0 - BM Costs</v>
      </c>
      <c r="L1626" s="1" t="str">
        <v>0 - BM Port</v>
      </c>
      <c r="N1626" s="1" t="str">
        <v>0 - Port Assets</v>
      </c>
      <c r="O1626" s="8"/>
      <c r="P1626" s="8"/>
      <c r="Q1626" s="8"/>
      <c r="R1626" s="8"/>
      <c r="S1626" s="8"/>
      <c r="T1626" s="8"/>
      <c r="U1626" s="8"/>
      <c r="V1626" s="8"/>
      <c r="W1626" s="8"/>
      <c r="X1626" s="8"/>
      <c r="Y1626" s="8"/>
      <c r="Z1626" s="8"/>
      <c r="AA1626" s="8"/>
      <c r="AB1626" s="8"/>
      <c r="AC1626" s="8"/>
      <c r="AD1626" s="8"/>
      <c r="AE1626" s="8"/>
      <c r="AF1626" s="8"/>
      <c r="AG1626" s="8"/>
      <c r="AH1626" s="8"/>
      <c r="AI1626" s="8"/>
      <c r="AJ1626" s="8"/>
      <c r="AK1626" s="8"/>
      <c r="AL1626" s="8"/>
      <c r="AM1626" s="8"/>
      <c r="AN1626" s="8"/>
      <c r="AO1626" s="8"/>
      <c r="AP1626" s="8"/>
      <c r="AQ1626" s="8"/>
      <c r="AR1626" s="8"/>
      <c r="AS1626" s="8"/>
      <c r="AT1626" s="8"/>
      <c r="AU1626" s="8"/>
      <c r="AV1626" s="8"/>
      <c r="AW1626" s="8"/>
      <c r="AX1626" s="8"/>
      <c r="AY1626" s="8"/>
      <c r="AZ1626" s="8"/>
      <c r="BA1626" s="8"/>
      <c r="BB1626" s="8"/>
      <c r="BC1626" s="8"/>
      <c r="BD1626" s="8"/>
      <c r="BE1626" s="8"/>
      <c r="BF1626" s="8"/>
      <c r="BG1626" s="8"/>
      <c r="BH1626" s="8"/>
      <c r="BI1626" s="8"/>
      <c r="BJ1626" s="8"/>
      <c r="BK1626" s="8"/>
      <c r="BL1626" s="8"/>
      <c r="BM1626" s="8"/>
      <c r="BN1626" s="8"/>
      <c r="BO1626" s="8"/>
      <c r="BP1626" s="1" t="str">
        <v>0- Port Costs</v>
      </c>
      <c r="BT1626" s="1" t="str">
        <v>0- Port Value</v>
      </c>
      <c r="BU1626" s="8"/>
    </row>
    <row r="1627" spans="8:73" hidden="1" outlineLevel="1" x14ac:dyDescent="0.3">
      <c r="H1627" s="1" t="str">
        <v>0 - BM Costs</v>
      </c>
      <c r="L1627" s="1" t="str">
        <v>0 - BM Port</v>
      </c>
      <c r="N1627" s="1" t="str">
        <v>0 - Port Assets</v>
      </c>
      <c r="O1627" s="8"/>
      <c r="P1627" s="8"/>
      <c r="Q1627" s="8"/>
      <c r="R1627" s="8"/>
      <c r="S1627" s="8"/>
      <c r="T1627" s="8"/>
      <c r="U1627" s="8"/>
      <c r="V1627" s="8"/>
      <c r="W1627" s="8"/>
      <c r="X1627" s="8"/>
      <c r="Y1627" s="8"/>
      <c r="Z1627" s="8"/>
      <c r="AA1627" s="8"/>
      <c r="AB1627" s="8"/>
      <c r="AC1627" s="8"/>
      <c r="AD1627" s="8"/>
      <c r="AE1627" s="8"/>
      <c r="AF1627" s="8"/>
      <c r="AG1627" s="8"/>
      <c r="AH1627" s="8"/>
      <c r="AI1627" s="8"/>
      <c r="AJ1627" s="8"/>
      <c r="AK1627" s="8"/>
      <c r="AL1627" s="8"/>
      <c r="AM1627" s="8"/>
      <c r="AN1627" s="8"/>
      <c r="AO1627" s="8"/>
      <c r="AP1627" s="8"/>
      <c r="AQ1627" s="8"/>
      <c r="AR1627" s="8"/>
      <c r="AS1627" s="8"/>
      <c r="AT1627" s="8"/>
      <c r="AU1627" s="8"/>
      <c r="AV1627" s="8"/>
      <c r="AW1627" s="8"/>
      <c r="AX1627" s="8"/>
      <c r="AY1627" s="8"/>
      <c r="AZ1627" s="8"/>
      <c r="BA1627" s="8"/>
      <c r="BB1627" s="8"/>
      <c r="BC1627" s="8"/>
      <c r="BD1627" s="8"/>
      <c r="BE1627" s="8"/>
      <c r="BF1627" s="8"/>
      <c r="BG1627" s="8"/>
      <c r="BH1627" s="8"/>
      <c r="BI1627" s="8"/>
      <c r="BJ1627" s="8"/>
      <c r="BK1627" s="8"/>
      <c r="BL1627" s="8"/>
      <c r="BM1627" s="8"/>
      <c r="BN1627" s="8"/>
      <c r="BO1627" s="8"/>
      <c r="BP1627" s="1" t="str">
        <v>0- Port Costs</v>
      </c>
      <c r="BT1627" s="1" t="str">
        <v>0- Port Value</v>
      </c>
      <c r="BU1627" s="8"/>
    </row>
    <row r="1628" spans="8:73" hidden="1" outlineLevel="1" x14ac:dyDescent="0.3">
      <c r="H1628" s="1" t="str">
        <v>0 - BM Costs</v>
      </c>
      <c r="L1628" s="1" t="str">
        <v>0 - BM Port</v>
      </c>
      <c r="N1628" s="1" t="str">
        <v>0 - Port Assets</v>
      </c>
      <c r="O1628" s="8"/>
      <c r="P1628" s="8"/>
      <c r="Q1628" s="8"/>
      <c r="R1628" s="8"/>
      <c r="S1628" s="8"/>
      <c r="T1628" s="8"/>
      <c r="U1628" s="8"/>
      <c r="V1628" s="8"/>
      <c r="W1628" s="8"/>
      <c r="X1628" s="8"/>
      <c r="Y1628" s="8"/>
      <c r="Z1628" s="8"/>
      <c r="AA1628" s="8"/>
      <c r="AB1628" s="8"/>
      <c r="AC1628" s="8"/>
      <c r="AD1628" s="8"/>
      <c r="AE1628" s="8"/>
      <c r="AF1628" s="8"/>
      <c r="AG1628" s="8"/>
      <c r="AH1628" s="8"/>
      <c r="AI1628" s="8"/>
      <c r="AJ1628" s="8"/>
      <c r="AK1628" s="8"/>
      <c r="AL1628" s="8"/>
      <c r="AM1628" s="8"/>
      <c r="AN1628" s="8"/>
      <c r="AO1628" s="8"/>
      <c r="AP1628" s="8"/>
      <c r="AQ1628" s="8"/>
      <c r="AR1628" s="8"/>
      <c r="AS1628" s="8"/>
      <c r="AT1628" s="8"/>
      <c r="AU1628" s="8"/>
      <c r="AV1628" s="8"/>
      <c r="AW1628" s="8"/>
      <c r="AX1628" s="8"/>
      <c r="AY1628" s="8"/>
      <c r="AZ1628" s="8"/>
      <c r="BA1628" s="8"/>
      <c r="BB1628" s="8"/>
      <c r="BC1628" s="8"/>
      <c r="BD1628" s="8"/>
      <c r="BE1628" s="8"/>
      <c r="BF1628" s="8"/>
      <c r="BG1628" s="8"/>
      <c r="BH1628" s="8"/>
      <c r="BI1628" s="8"/>
      <c r="BJ1628" s="8"/>
      <c r="BK1628" s="8"/>
      <c r="BL1628" s="8"/>
      <c r="BM1628" s="8"/>
      <c r="BN1628" s="8"/>
      <c r="BO1628" s="8"/>
      <c r="BP1628" s="1" t="str">
        <v>0- Port Costs</v>
      </c>
      <c r="BT1628" s="1" t="str">
        <v>0- Port Value</v>
      </c>
      <c r="BU1628" s="8"/>
    </row>
    <row r="1629" spans="8:73" hidden="1" outlineLevel="1" x14ac:dyDescent="0.3">
      <c r="H1629" s="1" t="str">
        <v>0 - BM Costs</v>
      </c>
      <c r="L1629" s="1" t="str">
        <v>0 - BM Port</v>
      </c>
      <c r="N1629" s="1" t="str">
        <v>0 - Port Assets</v>
      </c>
      <c r="O1629" s="8"/>
      <c r="P1629" s="8"/>
      <c r="Q1629" s="8"/>
      <c r="R1629" s="8"/>
      <c r="S1629" s="8"/>
      <c r="T1629" s="8"/>
      <c r="U1629" s="8"/>
      <c r="V1629" s="8"/>
      <c r="W1629" s="8"/>
      <c r="X1629" s="8"/>
      <c r="Y1629" s="8"/>
      <c r="Z1629" s="8"/>
      <c r="AA1629" s="8"/>
      <c r="AB1629" s="8"/>
      <c r="AC1629" s="8"/>
      <c r="AD1629" s="8"/>
      <c r="AE1629" s="8"/>
      <c r="AF1629" s="8"/>
      <c r="AG1629" s="8"/>
      <c r="AH1629" s="8"/>
      <c r="AI1629" s="8"/>
      <c r="AJ1629" s="8"/>
      <c r="AK1629" s="8"/>
      <c r="AL1629" s="8"/>
      <c r="AM1629" s="8"/>
      <c r="AN1629" s="8"/>
      <c r="AO1629" s="8"/>
      <c r="AP1629" s="8"/>
      <c r="AQ1629" s="8"/>
      <c r="AR1629" s="8"/>
      <c r="AS1629" s="8"/>
      <c r="AT1629" s="8"/>
      <c r="AU1629" s="8"/>
      <c r="AV1629" s="8"/>
      <c r="AW1629" s="8"/>
      <c r="AX1629" s="8"/>
      <c r="AY1629" s="8"/>
      <c r="AZ1629" s="8"/>
      <c r="BA1629" s="8"/>
      <c r="BB1629" s="8"/>
      <c r="BC1629" s="8"/>
      <c r="BD1629" s="8"/>
      <c r="BE1629" s="8"/>
      <c r="BF1629" s="8"/>
      <c r="BG1629" s="8"/>
      <c r="BH1629" s="8"/>
      <c r="BI1629" s="8"/>
      <c r="BJ1629" s="8"/>
      <c r="BK1629" s="8"/>
      <c r="BL1629" s="8"/>
      <c r="BM1629" s="8"/>
      <c r="BN1629" s="8"/>
      <c r="BO1629" s="8"/>
      <c r="BP1629" s="1" t="str">
        <v>0- Port Costs</v>
      </c>
      <c r="BT1629" s="1" t="str">
        <v>0- Port Value</v>
      </c>
      <c r="BU1629" s="8"/>
    </row>
    <row r="1630" spans="8:73" hidden="1" outlineLevel="1" x14ac:dyDescent="0.3">
      <c r="H1630" s="1" t="str">
        <v>0 - BM Costs</v>
      </c>
      <c r="L1630" s="1" t="str">
        <v>0 - BM Port</v>
      </c>
      <c r="N1630" s="1" t="str">
        <v>0 - Port Assets</v>
      </c>
      <c r="O1630" s="8"/>
      <c r="P1630" s="8"/>
      <c r="Q1630" s="8"/>
      <c r="R1630" s="8"/>
      <c r="S1630" s="8"/>
      <c r="T1630" s="8"/>
      <c r="U1630" s="8"/>
      <c r="V1630" s="8"/>
      <c r="W1630" s="8"/>
      <c r="X1630" s="8"/>
      <c r="Y1630" s="8"/>
      <c r="Z1630" s="8"/>
      <c r="AA1630" s="8"/>
      <c r="AB1630" s="8"/>
      <c r="AC1630" s="8"/>
      <c r="AD1630" s="8"/>
      <c r="AE1630" s="8"/>
      <c r="AF1630" s="8"/>
      <c r="AG1630" s="8"/>
      <c r="AH1630" s="8"/>
      <c r="AI1630" s="8"/>
      <c r="AJ1630" s="8"/>
      <c r="AK1630" s="8"/>
      <c r="AL1630" s="8"/>
      <c r="AM1630" s="8"/>
      <c r="AN1630" s="8"/>
      <c r="AO1630" s="8"/>
      <c r="AP1630" s="8"/>
      <c r="AQ1630" s="8"/>
      <c r="AR1630" s="8"/>
      <c r="AS1630" s="8"/>
      <c r="AT1630" s="8"/>
      <c r="AU1630" s="8"/>
      <c r="AV1630" s="8"/>
      <c r="AW1630" s="8"/>
      <c r="AX1630" s="8"/>
      <c r="AY1630" s="8"/>
      <c r="AZ1630" s="8"/>
      <c r="BA1630" s="8"/>
      <c r="BB1630" s="8"/>
      <c r="BC1630" s="8"/>
      <c r="BD1630" s="8"/>
      <c r="BE1630" s="8"/>
      <c r="BF1630" s="8"/>
      <c r="BG1630" s="8"/>
      <c r="BH1630" s="8"/>
      <c r="BI1630" s="8"/>
      <c r="BJ1630" s="8"/>
      <c r="BK1630" s="8"/>
      <c r="BL1630" s="8"/>
      <c r="BM1630" s="8"/>
      <c r="BN1630" s="8"/>
      <c r="BO1630" s="8"/>
      <c r="BP1630" s="1" t="str">
        <v>0- Port Costs</v>
      </c>
      <c r="BT1630" s="1" t="str">
        <v>0- Port Value</v>
      </c>
      <c r="BU1630" s="8"/>
    </row>
    <row r="1631" spans="8:73" hidden="1" outlineLevel="1" x14ac:dyDescent="0.3">
      <c r="H1631" s="1" t="str">
        <v>0 - BM Costs</v>
      </c>
      <c r="L1631" s="1" t="str">
        <v>0 - BM Port</v>
      </c>
      <c r="N1631" s="1" t="str">
        <v>0 - Port Assets</v>
      </c>
      <c r="O1631" s="8"/>
      <c r="P1631" s="8"/>
      <c r="Q1631" s="8"/>
      <c r="R1631" s="8"/>
      <c r="S1631" s="8"/>
      <c r="T1631" s="8"/>
      <c r="U1631" s="8"/>
      <c r="V1631" s="8"/>
      <c r="W1631" s="8"/>
      <c r="X1631" s="8"/>
      <c r="Y1631" s="8"/>
      <c r="Z1631" s="8"/>
      <c r="AA1631" s="8"/>
      <c r="AB1631" s="8"/>
      <c r="AC1631" s="8"/>
      <c r="AD1631" s="8"/>
      <c r="AE1631" s="8"/>
      <c r="AF1631" s="8"/>
      <c r="AG1631" s="8"/>
      <c r="AH1631" s="8"/>
      <c r="AI1631" s="8"/>
      <c r="AJ1631" s="8"/>
      <c r="AK1631" s="8"/>
      <c r="AL1631" s="8"/>
      <c r="AM1631" s="8"/>
      <c r="AN1631" s="8"/>
      <c r="AO1631" s="8"/>
      <c r="AP1631" s="8"/>
      <c r="AQ1631" s="8"/>
      <c r="AR1631" s="8"/>
      <c r="AS1631" s="8"/>
      <c r="AT1631" s="8"/>
      <c r="AU1631" s="8"/>
      <c r="AV1631" s="8"/>
      <c r="AW1631" s="8"/>
      <c r="AX1631" s="8"/>
      <c r="AY1631" s="8"/>
      <c r="AZ1631" s="8"/>
      <c r="BA1631" s="8"/>
      <c r="BB1631" s="8"/>
      <c r="BC1631" s="8"/>
      <c r="BD1631" s="8"/>
      <c r="BE1631" s="8"/>
      <c r="BF1631" s="8"/>
      <c r="BG1631" s="8"/>
      <c r="BH1631" s="8"/>
      <c r="BI1631" s="8"/>
      <c r="BJ1631" s="8"/>
      <c r="BK1631" s="8"/>
      <c r="BL1631" s="8"/>
      <c r="BM1631" s="8"/>
      <c r="BN1631" s="8"/>
      <c r="BO1631" s="8"/>
      <c r="BP1631" s="1" t="str">
        <v>0- Port Costs</v>
      </c>
      <c r="BT1631" s="1" t="str">
        <v>0- Port Value</v>
      </c>
      <c r="BU1631" s="8"/>
    </row>
    <row r="1632" spans="8:73" hidden="1" outlineLevel="1" x14ac:dyDescent="0.3">
      <c r="H1632" s="1" t="str">
        <v>0 - BM Costs</v>
      </c>
      <c r="L1632" s="1" t="str">
        <v>0 - BM Port</v>
      </c>
      <c r="N1632" s="1" t="str">
        <v>0 - Port Assets</v>
      </c>
      <c r="O1632" s="8"/>
      <c r="P1632" s="8"/>
      <c r="Q1632" s="8"/>
      <c r="R1632" s="8"/>
      <c r="S1632" s="8"/>
      <c r="T1632" s="8"/>
      <c r="U1632" s="8"/>
      <c r="V1632" s="8"/>
      <c r="W1632" s="8"/>
      <c r="X1632" s="8"/>
      <c r="Y1632" s="8"/>
      <c r="Z1632" s="8"/>
      <c r="AA1632" s="8"/>
      <c r="AB1632" s="8"/>
      <c r="AC1632" s="8"/>
      <c r="AD1632" s="8"/>
      <c r="AE1632" s="8"/>
      <c r="AF1632" s="8"/>
      <c r="AG1632" s="8"/>
      <c r="AH1632" s="8"/>
      <c r="AI1632" s="8"/>
      <c r="AJ1632" s="8"/>
      <c r="AK1632" s="8"/>
      <c r="AL1632" s="8"/>
      <c r="AM1632" s="8"/>
      <c r="AN1632" s="8"/>
      <c r="AO1632" s="8"/>
      <c r="AP1632" s="8"/>
      <c r="AQ1632" s="8"/>
      <c r="AR1632" s="8"/>
      <c r="AS1632" s="8"/>
      <c r="AT1632" s="8"/>
      <c r="AU1632" s="8"/>
      <c r="AV1632" s="8"/>
      <c r="AW1632" s="8"/>
      <c r="AX1632" s="8"/>
      <c r="AY1632" s="8"/>
      <c r="AZ1632" s="8"/>
      <c r="BA1632" s="8"/>
      <c r="BB1632" s="8"/>
      <c r="BC1632" s="8"/>
      <c r="BD1632" s="8"/>
      <c r="BE1632" s="8"/>
      <c r="BF1632" s="8"/>
      <c r="BG1632" s="8"/>
      <c r="BH1632" s="8"/>
      <c r="BI1632" s="8"/>
      <c r="BJ1632" s="8"/>
      <c r="BK1632" s="8"/>
      <c r="BL1632" s="8"/>
      <c r="BM1632" s="8"/>
      <c r="BN1632" s="8"/>
      <c r="BO1632" s="8"/>
      <c r="BP1632" s="1" t="str">
        <v>0- Port Costs</v>
      </c>
      <c r="BT1632" s="1" t="str">
        <v>0- Port Value</v>
      </c>
      <c r="BU1632" s="8"/>
    </row>
    <row r="1633" spans="8:73" hidden="1" outlineLevel="1" x14ac:dyDescent="0.3">
      <c r="H1633" s="1" t="str">
        <v>0 - BM Costs</v>
      </c>
      <c r="L1633" s="1" t="str">
        <v>0 - BM Port</v>
      </c>
      <c r="N1633" s="1" t="str">
        <v>0 - Port Assets</v>
      </c>
      <c r="O1633" s="8"/>
      <c r="P1633" s="8"/>
      <c r="Q1633" s="8"/>
      <c r="R1633" s="8"/>
      <c r="S1633" s="8"/>
      <c r="T1633" s="8"/>
      <c r="U1633" s="8"/>
      <c r="V1633" s="8"/>
      <c r="W1633" s="8"/>
      <c r="X1633" s="8"/>
      <c r="Y1633" s="8"/>
      <c r="Z1633" s="8"/>
      <c r="AA1633" s="8"/>
      <c r="AB1633" s="8"/>
      <c r="AC1633" s="8"/>
      <c r="AD1633" s="8"/>
      <c r="AE1633" s="8"/>
      <c r="AF1633" s="8"/>
      <c r="AG1633" s="8"/>
      <c r="AH1633" s="8"/>
      <c r="AI1633" s="8"/>
      <c r="AJ1633" s="8"/>
      <c r="AK1633" s="8"/>
      <c r="AL1633" s="8"/>
      <c r="AM1633" s="8"/>
      <c r="AN1633" s="8"/>
      <c r="AO1633" s="8"/>
      <c r="AP1633" s="8"/>
      <c r="AQ1633" s="8"/>
      <c r="AR1633" s="8"/>
      <c r="AS1633" s="8"/>
      <c r="AT1633" s="8"/>
      <c r="AU1633" s="8"/>
      <c r="AV1633" s="8"/>
      <c r="AW1633" s="8"/>
      <c r="AX1633" s="8"/>
      <c r="AY1633" s="8"/>
      <c r="AZ1633" s="8"/>
      <c r="BA1633" s="8"/>
      <c r="BB1633" s="8"/>
      <c r="BC1633" s="8"/>
      <c r="BD1633" s="8"/>
      <c r="BE1633" s="8"/>
      <c r="BF1633" s="8"/>
      <c r="BG1633" s="8"/>
      <c r="BH1633" s="8"/>
      <c r="BI1633" s="8"/>
      <c r="BJ1633" s="8"/>
      <c r="BK1633" s="8"/>
      <c r="BL1633" s="8"/>
      <c r="BM1633" s="8"/>
      <c r="BN1633" s="8"/>
      <c r="BO1633" s="8"/>
      <c r="BP1633" s="1" t="str">
        <v>0- Port Costs</v>
      </c>
      <c r="BT1633" s="1" t="str">
        <v>0- Port Value</v>
      </c>
      <c r="BU1633" s="8"/>
    </row>
    <row r="1634" spans="8:73" hidden="1" outlineLevel="1" x14ac:dyDescent="0.3">
      <c r="H1634" s="1" t="str">
        <v>0 - BM Costs</v>
      </c>
      <c r="L1634" s="1" t="str">
        <v>0 - BM Port</v>
      </c>
      <c r="N1634" s="1" t="str">
        <v>0 - Port Assets</v>
      </c>
      <c r="O1634" s="8"/>
      <c r="P1634" s="8"/>
      <c r="Q1634" s="8"/>
      <c r="R1634" s="8"/>
      <c r="S1634" s="8"/>
      <c r="T1634" s="8"/>
      <c r="U1634" s="8"/>
      <c r="V1634" s="8"/>
      <c r="W1634" s="8"/>
      <c r="X1634" s="8"/>
      <c r="Y1634" s="8"/>
      <c r="Z1634" s="8"/>
      <c r="AA1634" s="8"/>
      <c r="AB1634" s="8"/>
      <c r="AC1634" s="8"/>
      <c r="AD1634" s="8"/>
      <c r="AE1634" s="8"/>
      <c r="AF1634" s="8"/>
      <c r="AG1634" s="8"/>
      <c r="AH1634" s="8"/>
      <c r="AI1634" s="8"/>
      <c r="AJ1634" s="8"/>
      <c r="AK1634" s="8"/>
      <c r="AL1634" s="8"/>
      <c r="AM1634" s="8"/>
      <c r="AN1634" s="8"/>
      <c r="AO1634" s="8"/>
      <c r="AP1634" s="8"/>
      <c r="AQ1634" s="8"/>
      <c r="AR1634" s="8"/>
      <c r="AS1634" s="8"/>
      <c r="AT1634" s="8"/>
      <c r="AU1634" s="8"/>
      <c r="AV1634" s="8"/>
      <c r="AW1634" s="8"/>
      <c r="AX1634" s="8"/>
      <c r="AY1634" s="8"/>
      <c r="AZ1634" s="8"/>
      <c r="BA1634" s="8"/>
      <c r="BB1634" s="8"/>
      <c r="BC1634" s="8"/>
      <c r="BD1634" s="8"/>
      <c r="BE1634" s="8"/>
      <c r="BF1634" s="8"/>
      <c r="BG1634" s="8"/>
      <c r="BH1634" s="8"/>
      <c r="BI1634" s="8"/>
      <c r="BJ1634" s="8"/>
      <c r="BK1634" s="8"/>
      <c r="BL1634" s="8"/>
      <c r="BM1634" s="8"/>
      <c r="BN1634" s="8"/>
      <c r="BO1634" s="8"/>
      <c r="BP1634" s="1" t="str">
        <v>0- Port Costs</v>
      </c>
      <c r="BT1634" s="1" t="str">
        <v>0- Port Value</v>
      </c>
      <c r="BU1634" s="8"/>
    </row>
    <row r="1635" spans="8:73" hidden="1" outlineLevel="1" x14ac:dyDescent="0.3">
      <c r="H1635" s="1" t="str">
        <v>0 - BM Costs</v>
      </c>
      <c r="L1635" s="1" t="str">
        <v>0 - BM Port</v>
      </c>
      <c r="N1635" s="1" t="str">
        <v>0 - Port Assets</v>
      </c>
      <c r="O1635" s="8"/>
      <c r="P1635" s="8"/>
      <c r="Q1635" s="8"/>
      <c r="R1635" s="8"/>
      <c r="S1635" s="8"/>
      <c r="T1635" s="8"/>
      <c r="U1635" s="8"/>
      <c r="V1635" s="8"/>
      <c r="W1635" s="8"/>
      <c r="X1635" s="8"/>
      <c r="Y1635" s="8"/>
      <c r="Z1635" s="8"/>
      <c r="AA1635" s="8"/>
      <c r="AB1635" s="8"/>
      <c r="AC1635" s="8"/>
      <c r="AD1635" s="8"/>
      <c r="AE1635" s="8"/>
      <c r="AF1635" s="8"/>
      <c r="AG1635" s="8"/>
      <c r="AH1635" s="8"/>
      <c r="AI1635" s="8"/>
      <c r="AJ1635" s="8"/>
      <c r="AK1635" s="8"/>
      <c r="AL1635" s="8"/>
      <c r="AM1635" s="8"/>
      <c r="AN1635" s="8"/>
      <c r="AO1635" s="8"/>
      <c r="AP1635" s="8"/>
      <c r="AQ1635" s="8"/>
      <c r="AR1635" s="8"/>
      <c r="AS1635" s="8"/>
      <c r="AT1635" s="8"/>
      <c r="AU1635" s="8"/>
      <c r="AV1635" s="8"/>
      <c r="AW1635" s="8"/>
      <c r="AX1635" s="8"/>
      <c r="AY1635" s="8"/>
      <c r="AZ1635" s="8"/>
      <c r="BA1635" s="8"/>
      <c r="BB1635" s="8"/>
      <c r="BC1635" s="8"/>
      <c r="BD1635" s="8"/>
      <c r="BE1635" s="8"/>
      <c r="BF1635" s="8"/>
      <c r="BG1635" s="8"/>
      <c r="BH1635" s="8"/>
      <c r="BI1635" s="8"/>
      <c r="BJ1635" s="8"/>
      <c r="BK1635" s="8"/>
      <c r="BL1635" s="8"/>
      <c r="BM1635" s="8"/>
      <c r="BN1635" s="8"/>
      <c r="BO1635" s="8"/>
      <c r="BP1635" s="1" t="str">
        <v>0- Port Costs</v>
      </c>
      <c r="BT1635" s="1" t="str">
        <v>0- Port Value</v>
      </c>
      <c r="BU1635" s="8"/>
    </row>
    <row r="1636" spans="8:73" hidden="1" outlineLevel="1" x14ac:dyDescent="0.3">
      <c r="H1636" s="1" t="str">
        <v>0 - BM Costs</v>
      </c>
      <c r="L1636" s="1" t="str">
        <v>0 - BM Port</v>
      </c>
      <c r="N1636" s="1" t="str">
        <v>0 - Port Assets</v>
      </c>
      <c r="O1636" s="8"/>
      <c r="P1636" s="8"/>
      <c r="Q1636" s="8"/>
      <c r="R1636" s="8"/>
      <c r="S1636" s="8"/>
      <c r="T1636" s="8"/>
      <c r="U1636" s="8"/>
      <c r="V1636" s="8"/>
      <c r="W1636" s="8"/>
      <c r="X1636" s="8"/>
      <c r="Y1636" s="8"/>
      <c r="Z1636" s="8"/>
      <c r="AA1636" s="8"/>
      <c r="AB1636" s="8"/>
      <c r="AC1636" s="8"/>
      <c r="AD1636" s="8"/>
      <c r="AE1636" s="8"/>
      <c r="AF1636" s="8"/>
      <c r="AG1636" s="8"/>
      <c r="AH1636" s="8"/>
      <c r="AI1636" s="8"/>
      <c r="AJ1636" s="8"/>
      <c r="AK1636" s="8"/>
      <c r="AL1636" s="8"/>
      <c r="AM1636" s="8"/>
      <c r="AN1636" s="8"/>
      <c r="AO1636" s="8"/>
      <c r="AP1636" s="8"/>
      <c r="AQ1636" s="8"/>
      <c r="AR1636" s="8"/>
      <c r="AS1636" s="8"/>
      <c r="AT1636" s="8"/>
      <c r="AU1636" s="8"/>
      <c r="AV1636" s="8"/>
      <c r="AW1636" s="8"/>
      <c r="AX1636" s="8"/>
      <c r="AY1636" s="8"/>
      <c r="AZ1636" s="8"/>
      <c r="BA1636" s="8"/>
      <c r="BB1636" s="8"/>
      <c r="BC1636" s="8"/>
      <c r="BD1636" s="8"/>
      <c r="BE1636" s="8"/>
      <c r="BF1636" s="8"/>
      <c r="BG1636" s="8"/>
      <c r="BH1636" s="8"/>
      <c r="BI1636" s="8"/>
      <c r="BJ1636" s="8"/>
      <c r="BK1636" s="8"/>
      <c r="BL1636" s="8"/>
      <c r="BM1636" s="8"/>
      <c r="BN1636" s="8"/>
      <c r="BO1636" s="8"/>
      <c r="BP1636" s="1" t="str">
        <v>0- Port Costs</v>
      </c>
      <c r="BT1636" s="1" t="str">
        <v>0- Port Value</v>
      </c>
      <c r="BU1636" s="8"/>
    </row>
    <row r="1637" spans="8:73" hidden="1" outlineLevel="1" x14ac:dyDescent="0.3">
      <c r="H1637" s="1" t="str">
        <v>0 - BM Costs</v>
      </c>
      <c r="L1637" s="1" t="str">
        <v>0 - BM Port</v>
      </c>
      <c r="N1637" s="1" t="str">
        <v>0 - Port Assets</v>
      </c>
      <c r="O1637" s="8"/>
      <c r="P1637" s="8"/>
      <c r="Q1637" s="8"/>
      <c r="R1637" s="8"/>
      <c r="S1637" s="8"/>
      <c r="T1637" s="8"/>
      <c r="U1637" s="8"/>
      <c r="V1637" s="8"/>
      <c r="W1637" s="8"/>
      <c r="X1637" s="8"/>
      <c r="Y1637" s="8"/>
      <c r="Z1637" s="8"/>
      <c r="AA1637" s="8"/>
      <c r="AB1637" s="8"/>
      <c r="AC1637" s="8"/>
      <c r="AD1637" s="8"/>
      <c r="AE1637" s="8"/>
      <c r="AF1637" s="8"/>
      <c r="AG1637" s="8"/>
      <c r="AH1637" s="8"/>
      <c r="AI1637" s="8"/>
      <c r="AJ1637" s="8"/>
      <c r="AK1637" s="8"/>
      <c r="AL1637" s="8"/>
      <c r="AM1637" s="8"/>
      <c r="AN1637" s="8"/>
      <c r="AO1637" s="8"/>
      <c r="AP1637" s="8"/>
      <c r="AQ1637" s="8"/>
      <c r="AR1637" s="8"/>
      <c r="AS1637" s="8"/>
      <c r="AT1637" s="8"/>
      <c r="AU1637" s="8"/>
      <c r="AV1637" s="8"/>
      <c r="AW1637" s="8"/>
      <c r="AX1637" s="8"/>
      <c r="AY1637" s="8"/>
      <c r="AZ1637" s="8"/>
      <c r="BA1637" s="8"/>
      <c r="BB1637" s="8"/>
      <c r="BC1637" s="8"/>
      <c r="BD1637" s="8"/>
      <c r="BE1637" s="8"/>
      <c r="BF1637" s="8"/>
      <c r="BG1637" s="8"/>
      <c r="BH1637" s="8"/>
      <c r="BI1637" s="8"/>
      <c r="BJ1637" s="8"/>
      <c r="BK1637" s="8"/>
      <c r="BL1637" s="8"/>
      <c r="BM1637" s="8"/>
      <c r="BN1637" s="8"/>
      <c r="BO1637" s="8"/>
      <c r="BP1637" s="1" t="str">
        <v>0- Port Costs</v>
      </c>
      <c r="BT1637" s="1" t="str">
        <v>0- Port Value</v>
      </c>
      <c r="BU1637" s="8"/>
    </row>
    <row r="1638" spans="8:73" hidden="1" outlineLevel="1" x14ac:dyDescent="0.3">
      <c r="H1638" s="1" t="str">
        <v>0 - BM Costs</v>
      </c>
      <c r="L1638" s="1" t="str">
        <v>0 - BM Port</v>
      </c>
      <c r="N1638" s="1" t="str">
        <v>0 - Port Assets</v>
      </c>
      <c r="O1638" s="8"/>
      <c r="P1638" s="8"/>
      <c r="Q1638" s="8"/>
      <c r="R1638" s="8"/>
      <c r="S1638" s="8"/>
      <c r="T1638" s="8"/>
      <c r="U1638" s="8"/>
      <c r="V1638" s="8"/>
      <c r="W1638" s="8"/>
      <c r="X1638" s="8"/>
      <c r="Y1638" s="8"/>
      <c r="Z1638" s="8"/>
      <c r="AA1638" s="8"/>
      <c r="AB1638" s="8"/>
      <c r="AC1638" s="8"/>
      <c r="AD1638" s="8"/>
      <c r="AE1638" s="8"/>
      <c r="AF1638" s="8"/>
      <c r="AG1638" s="8"/>
      <c r="AH1638" s="8"/>
      <c r="AI1638" s="8"/>
      <c r="AJ1638" s="8"/>
      <c r="AK1638" s="8"/>
      <c r="AL1638" s="8"/>
      <c r="AM1638" s="8"/>
      <c r="AN1638" s="8"/>
      <c r="AO1638" s="8"/>
      <c r="AP1638" s="8"/>
      <c r="AQ1638" s="8"/>
      <c r="AR1638" s="8"/>
      <c r="AS1638" s="8"/>
      <c r="AT1638" s="8"/>
      <c r="AU1638" s="8"/>
      <c r="AV1638" s="8"/>
      <c r="AW1638" s="8"/>
      <c r="AX1638" s="8"/>
      <c r="AY1638" s="8"/>
      <c r="AZ1638" s="8"/>
      <c r="BA1638" s="8"/>
      <c r="BB1638" s="8"/>
      <c r="BC1638" s="8"/>
      <c r="BD1638" s="8"/>
      <c r="BE1638" s="8"/>
      <c r="BF1638" s="8"/>
      <c r="BG1638" s="8"/>
      <c r="BH1638" s="8"/>
      <c r="BI1638" s="8"/>
      <c r="BJ1638" s="8"/>
      <c r="BK1638" s="8"/>
      <c r="BL1638" s="8"/>
      <c r="BM1638" s="8"/>
      <c r="BN1638" s="8"/>
      <c r="BO1638" s="8"/>
      <c r="BP1638" s="1" t="str">
        <v>0- Port Costs</v>
      </c>
      <c r="BT1638" s="1" t="str">
        <v>0- Port Value</v>
      </c>
      <c r="BU1638" s="8"/>
    </row>
    <row r="1639" spans="8:73" hidden="1" outlineLevel="1" x14ac:dyDescent="0.3">
      <c r="H1639" s="1" t="str">
        <v>0 - BM Costs</v>
      </c>
      <c r="L1639" s="1" t="str">
        <v>0 - BM Port</v>
      </c>
      <c r="N1639" s="1" t="str">
        <v>0 - Port Assets</v>
      </c>
      <c r="O1639" s="8"/>
      <c r="P1639" s="8"/>
      <c r="Q1639" s="8"/>
      <c r="R1639" s="8"/>
      <c r="S1639" s="8"/>
      <c r="T1639" s="8"/>
      <c r="U1639" s="8"/>
      <c r="V1639" s="8"/>
      <c r="W1639" s="8"/>
      <c r="X1639" s="8"/>
      <c r="Y1639" s="8"/>
      <c r="Z1639" s="8"/>
      <c r="AA1639" s="8"/>
      <c r="AB1639" s="8"/>
      <c r="AC1639" s="8"/>
      <c r="AD1639" s="8"/>
      <c r="AE1639" s="8"/>
      <c r="AF1639" s="8"/>
      <c r="AG1639" s="8"/>
      <c r="AH1639" s="8"/>
      <c r="AI1639" s="8"/>
      <c r="AJ1639" s="8"/>
      <c r="AK1639" s="8"/>
      <c r="AL1639" s="8"/>
      <c r="AM1639" s="8"/>
      <c r="AN1639" s="8"/>
      <c r="AO1639" s="8"/>
      <c r="AP1639" s="8"/>
      <c r="AQ1639" s="8"/>
      <c r="AR1639" s="8"/>
      <c r="AS1639" s="8"/>
      <c r="AT1639" s="8"/>
      <c r="AU1639" s="8"/>
      <c r="AV1639" s="8"/>
      <c r="AW1639" s="8"/>
      <c r="AX1639" s="8"/>
      <c r="AY1639" s="8"/>
      <c r="AZ1639" s="8"/>
      <c r="BA1639" s="8"/>
      <c r="BB1639" s="8"/>
      <c r="BC1639" s="8"/>
      <c r="BD1639" s="8"/>
      <c r="BE1639" s="8"/>
      <c r="BF1639" s="8"/>
      <c r="BG1639" s="8"/>
      <c r="BH1639" s="8"/>
      <c r="BI1639" s="8"/>
      <c r="BJ1639" s="8"/>
      <c r="BK1639" s="8"/>
      <c r="BL1639" s="8"/>
      <c r="BM1639" s="8"/>
      <c r="BN1639" s="8"/>
      <c r="BO1639" s="8"/>
      <c r="BP1639" s="1" t="str">
        <v>0- Port Costs</v>
      </c>
      <c r="BT1639" s="1" t="str">
        <v>0- Port Value</v>
      </c>
      <c r="BU1639" s="8"/>
    </row>
    <row r="1640" spans="8:73" hidden="1" outlineLevel="1" x14ac:dyDescent="0.3">
      <c r="H1640" s="1" t="str">
        <v>0 - BM Costs</v>
      </c>
      <c r="L1640" s="1" t="str">
        <v>0 - BM Port</v>
      </c>
      <c r="N1640" s="1" t="str">
        <v>0 - Port Assets</v>
      </c>
      <c r="O1640" s="8"/>
      <c r="P1640" s="8"/>
      <c r="Q1640" s="8"/>
      <c r="R1640" s="8"/>
      <c r="S1640" s="8"/>
      <c r="T1640" s="8"/>
      <c r="U1640" s="8"/>
      <c r="V1640" s="8"/>
      <c r="W1640" s="8"/>
      <c r="X1640" s="8"/>
      <c r="Y1640" s="8"/>
      <c r="Z1640" s="8"/>
      <c r="AA1640" s="8"/>
      <c r="AB1640" s="8"/>
      <c r="AC1640" s="8"/>
      <c r="AD1640" s="8"/>
      <c r="AE1640" s="8"/>
      <c r="AF1640" s="8"/>
      <c r="AG1640" s="8"/>
      <c r="AH1640" s="8"/>
      <c r="AI1640" s="8"/>
      <c r="AJ1640" s="8"/>
      <c r="AK1640" s="8"/>
      <c r="AL1640" s="8"/>
      <c r="AM1640" s="8"/>
      <c r="AN1640" s="8"/>
      <c r="AO1640" s="8"/>
      <c r="AP1640" s="8"/>
      <c r="AQ1640" s="8"/>
      <c r="AR1640" s="8"/>
      <c r="AS1640" s="8"/>
      <c r="AT1640" s="8"/>
      <c r="AU1640" s="8"/>
      <c r="AV1640" s="8"/>
      <c r="AW1640" s="8"/>
      <c r="AX1640" s="8"/>
      <c r="AY1640" s="8"/>
      <c r="AZ1640" s="8"/>
      <c r="BA1640" s="8"/>
      <c r="BB1640" s="8"/>
      <c r="BC1640" s="8"/>
      <c r="BD1640" s="8"/>
      <c r="BE1640" s="8"/>
      <c r="BF1640" s="8"/>
      <c r="BG1640" s="8"/>
      <c r="BH1640" s="8"/>
      <c r="BI1640" s="8"/>
      <c r="BJ1640" s="8"/>
      <c r="BK1640" s="8"/>
      <c r="BL1640" s="8"/>
      <c r="BM1640" s="8"/>
      <c r="BN1640" s="8"/>
      <c r="BO1640" s="8"/>
      <c r="BP1640" s="1" t="str">
        <v>0- Port Costs</v>
      </c>
      <c r="BT1640" s="1" t="str">
        <v>0- Port Value</v>
      </c>
      <c r="BU1640" s="8"/>
    </row>
    <row r="1641" spans="8:73" hidden="1" outlineLevel="1" x14ac:dyDescent="0.3">
      <c r="H1641" s="1" t="str">
        <v>0 - BM Costs</v>
      </c>
      <c r="L1641" s="1" t="str">
        <v>0 - BM Port</v>
      </c>
      <c r="N1641" s="1" t="str">
        <v>0 - Port Assets</v>
      </c>
      <c r="O1641" s="8"/>
      <c r="P1641" s="8"/>
      <c r="Q1641" s="8"/>
      <c r="R1641" s="8"/>
      <c r="S1641" s="8"/>
      <c r="T1641" s="8"/>
      <c r="U1641" s="8"/>
      <c r="V1641" s="8"/>
      <c r="W1641" s="8"/>
      <c r="X1641" s="8"/>
      <c r="Y1641" s="8"/>
      <c r="Z1641" s="8"/>
      <c r="AA1641" s="8"/>
      <c r="AB1641" s="8"/>
      <c r="AC1641" s="8"/>
      <c r="AD1641" s="8"/>
      <c r="AE1641" s="8"/>
      <c r="AF1641" s="8"/>
      <c r="AG1641" s="8"/>
      <c r="AH1641" s="8"/>
      <c r="AI1641" s="8"/>
      <c r="AJ1641" s="8"/>
      <c r="AK1641" s="8"/>
      <c r="AL1641" s="8"/>
      <c r="AM1641" s="8"/>
      <c r="AN1641" s="8"/>
      <c r="AO1641" s="8"/>
      <c r="AP1641" s="8"/>
      <c r="AQ1641" s="8"/>
      <c r="AR1641" s="8"/>
      <c r="AS1641" s="8"/>
      <c r="AT1641" s="8"/>
      <c r="AU1641" s="8"/>
      <c r="AV1641" s="8"/>
      <c r="AW1641" s="8"/>
      <c r="AX1641" s="8"/>
      <c r="AY1641" s="8"/>
      <c r="AZ1641" s="8"/>
      <c r="BA1641" s="8"/>
      <c r="BB1641" s="8"/>
      <c r="BC1641" s="8"/>
      <c r="BD1641" s="8"/>
      <c r="BE1641" s="8"/>
      <c r="BF1641" s="8"/>
      <c r="BG1641" s="8"/>
      <c r="BH1641" s="8"/>
      <c r="BI1641" s="8"/>
      <c r="BJ1641" s="8"/>
      <c r="BK1641" s="8"/>
      <c r="BL1641" s="8"/>
      <c r="BM1641" s="8"/>
      <c r="BN1641" s="8"/>
      <c r="BO1641" s="8"/>
      <c r="BP1641" s="1" t="str">
        <v>0- Port Costs</v>
      </c>
      <c r="BT1641" s="1" t="str">
        <v>0- Port Value</v>
      </c>
      <c r="BU1641" s="8"/>
    </row>
    <row r="1642" spans="8:73" hidden="1" outlineLevel="1" x14ac:dyDescent="0.3">
      <c r="H1642" s="1" t="str">
        <v>0 - BM Costs</v>
      </c>
      <c r="L1642" s="1" t="str">
        <v>0 - BM Port</v>
      </c>
      <c r="N1642" s="1" t="str">
        <v>0 - Port Assets</v>
      </c>
      <c r="O1642" s="8"/>
      <c r="P1642" s="8"/>
      <c r="Q1642" s="8"/>
      <c r="R1642" s="8"/>
      <c r="S1642" s="8"/>
      <c r="T1642" s="8"/>
      <c r="U1642" s="8"/>
      <c r="V1642" s="8"/>
      <c r="W1642" s="8"/>
      <c r="X1642" s="8"/>
      <c r="Y1642" s="8"/>
      <c r="Z1642" s="8"/>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c r="BD1642" s="8"/>
      <c r="BE1642" s="8"/>
      <c r="BF1642" s="8"/>
      <c r="BG1642" s="8"/>
      <c r="BH1642" s="8"/>
      <c r="BI1642" s="8"/>
      <c r="BJ1642" s="8"/>
      <c r="BK1642" s="8"/>
      <c r="BL1642" s="8"/>
      <c r="BM1642" s="8"/>
      <c r="BN1642" s="8"/>
      <c r="BO1642" s="8"/>
      <c r="BP1642" s="1" t="str">
        <v>0- Port Costs</v>
      </c>
      <c r="BT1642" s="1" t="str">
        <v>0- Port Value</v>
      </c>
      <c r="BU1642" s="8"/>
    </row>
    <row r="1643" spans="8:73" hidden="1" outlineLevel="1" x14ac:dyDescent="0.3">
      <c r="H1643" s="1" t="str">
        <v>0 - BM Costs</v>
      </c>
      <c r="L1643" s="1" t="str">
        <v>0 - BM Port</v>
      </c>
      <c r="N1643" s="1" t="str">
        <v>0 - Port Assets</v>
      </c>
      <c r="O1643" s="8"/>
      <c r="P1643" s="8"/>
      <c r="Q1643" s="8"/>
      <c r="R1643" s="8"/>
      <c r="S1643" s="8"/>
      <c r="T1643" s="8"/>
      <c r="U1643" s="8"/>
      <c r="V1643" s="8"/>
      <c r="W1643" s="8"/>
      <c r="X1643" s="8"/>
      <c r="Y1643" s="8"/>
      <c r="Z1643" s="8"/>
      <c r="AA1643" s="8"/>
      <c r="AB1643" s="8"/>
      <c r="AC1643" s="8"/>
      <c r="AD1643" s="8"/>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c r="BA1643" s="8"/>
      <c r="BB1643" s="8"/>
      <c r="BC1643" s="8"/>
      <c r="BD1643" s="8"/>
      <c r="BE1643" s="8"/>
      <c r="BF1643" s="8"/>
      <c r="BG1643" s="8"/>
      <c r="BH1643" s="8"/>
      <c r="BI1643" s="8"/>
      <c r="BJ1643" s="8"/>
      <c r="BK1643" s="8"/>
      <c r="BL1643" s="8"/>
      <c r="BM1643" s="8"/>
      <c r="BN1643" s="8"/>
      <c r="BO1643" s="8"/>
      <c r="BP1643" s="1" t="str">
        <v>0- Port Costs</v>
      </c>
      <c r="BT1643" s="1" t="str">
        <v>0- Port Value</v>
      </c>
      <c r="BU1643" s="8"/>
    </row>
    <row r="1644" spans="8:73" hidden="1" outlineLevel="1" x14ac:dyDescent="0.3">
      <c r="H1644" s="1" t="str">
        <v>0 - BM Costs</v>
      </c>
      <c r="L1644" s="1" t="str">
        <v>0 - BM Port</v>
      </c>
      <c r="N1644" s="1" t="str">
        <v>0 - Port Assets</v>
      </c>
      <c r="O1644" s="8"/>
      <c r="P1644" s="8"/>
      <c r="Q1644" s="8"/>
      <c r="R1644" s="8"/>
      <c r="S1644" s="8"/>
      <c r="T1644" s="8"/>
      <c r="U1644" s="8"/>
      <c r="V1644" s="8"/>
      <c r="W1644" s="8"/>
      <c r="X1644" s="8"/>
      <c r="Y1644" s="8"/>
      <c r="Z1644" s="8"/>
      <c r="AA1644" s="8"/>
      <c r="AB1644" s="8"/>
      <c r="AC1644" s="8"/>
      <c r="AD1644" s="8"/>
      <c r="AE1644" s="8"/>
      <c r="AF1644" s="8"/>
      <c r="AG1644" s="8"/>
      <c r="AH1644" s="8"/>
      <c r="AI1644" s="8"/>
      <c r="AJ1644" s="8"/>
      <c r="AK1644" s="8"/>
      <c r="AL1644" s="8"/>
      <c r="AM1644" s="8"/>
      <c r="AN1644" s="8"/>
      <c r="AO1644" s="8"/>
      <c r="AP1644" s="8"/>
      <c r="AQ1644" s="8"/>
      <c r="AR1644" s="8"/>
      <c r="AS1644" s="8"/>
      <c r="AT1644" s="8"/>
      <c r="AU1644" s="8"/>
      <c r="AV1644" s="8"/>
      <c r="AW1644" s="8"/>
      <c r="AX1644" s="8"/>
      <c r="AY1644" s="8"/>
      <c r="AZ1644" s="8"/>
      <c r="BA1644" s="8"/>
      <c r="BB1644" s="8"/>
      <c r="BC1644" s="8"/>
      <c r="BD1644" s="8"/>
      <c r="BE1644" s="8"/>
      <c r="BF1644" s="8"/>
      <c r="BG1644" s="8"/>
      <c r="BH1644" s="8"/>
      <c r="BI1644" s="8"/>
      <c r="BJ1644" s="8"/>
      <c r="BK1644" s="8"/>
      <c r="BL1644" s="8"/>
      <c r="BM1644" s="8"/>
      <c r="BN1644" s="8"/>
      <c r="BO1644" s="8"/>
      <c r="BP1644" s="1" t="str">
        <v>0- Port Costs</v>
      </c>
      <c r="BT1644" s="1" t="str">
        <v>0- Port Value</v>
      </c>
      <c r="BU1644" s="8"/>
    </row>
    <row r="1645" spans="8:73" hidden="1" outlineLevel="1" x14ac:dyDescent="0.3">
      <c r="H1645" s="1" t="str">
        <v>0 - BM Costs</v>
      </c>
      <c r="L1645" s="1" t="str">
        <v>0 - BM Port</v>
      </c>
      <c r="N1645" s="1" t="str">
        <v>0 - Port Assets</v>
      </c>
      <c r="O1645" s="8"/>
      <c r="P1645" s="8"/>
      <c r="Q1645" s="8"/>
      <c r="R1645" s="8"/>
      <c r="S1645" s="8"/>
      <c r="T1645" s="8"/>
      <c r="U1645" s="8"/>
      <c r="V1645" s="8"/>
      <c r="W1645" s="8"/>
      <c r="X1645" s="8"/>
      <c r="Y1645" s="8"/>
      <c r="Z1645" s="8"/>
      <c r="AA1645" s="8"/>
      <c r="AB1645" s="8"/>
      <c r="AC1645" s="8"/>
      <c r="AD1645" s="8"/>
      <c r="AE1645" s="8"/>
      <c r="AF1645" s="8"/>
      <c r="AG1645" s="8"/>
      <c r="AH1645" s="8"/>
      <c r="AI1645" s="8"/>
      <c r="AJ1645" s="8"/>
      <c r="AK1645" s="8"/>
      <c r="AL1645" s="8"/>
      <c r="AM1645" s="8"/>
      <c r="AN1645" s="8"/>
      <c r="AO1645" s="8"/>
      <c r="AP1645" s="8"/>
      <c r="AQ1645" s="8"/>
      <c r="AR1645" s="8"/>
      <c r="AS1645" s="8"/>
      <c r="AT1645" s="8"/>
      <c r="AU1645" s="8"/>
      <c r="AV1645" s="8"/>
      <c r="AW1645" s="8"/>
      <c r="AX1645" s="8"/>
      <c r="AY1645" s="8"/>
      <c r="AZ1645" s="8"/>
      <c r="BA1645" s="8"/>
      <c r="BB1645" s="8"/>
      <c r="BC1645" s="8"/>
      <c r="BD1645" s="8"/>
      <c r="BE1645" s="8"/>
      <c r="BF1645" s="8"/>
      <c r="BG1645" s="8"/>
      <c r="BH1645" s="8"/>
      <c r="BI1645" s="8"/>
      <c r="BJ1645" s="8"/>
      <c r="BK1645" s="8"/>
      <c r="BL1645" s="8"/>
      <c r="BM1645" s="8"/>
      <c r="BN1645" s="8"/>
      <c r="BO1645" s="8"/>
      <c r="BP1645" s="1" t="str">
        <v>0- Port Costs</v>
      </c>
      <c r="BT1645" s="1" t="str">
        <v>0- Port Value</v>
      </c>
      <c r="BU1645" s="8"/>
    </row>
    <row r="1646" spans="8:73" hidden="1" outlineLevel="1" x14ac:dyDescent="0.3">
      <c r="H1646" s="1" t="str">
        <v>0 - BM Costs</v>
      </c>
      <c r="L1646" s="1" t="str">
        <v>0 - BM Port</v>
      </c>
      <c r="N1646" s="1" t="str">
        <v>0 - Port Assets</v>
      </c>
      <c r="O1646" s="8"/>
      <c r="P1646" s="8"/>
      <c r="Q1646" s="8"/>
      <c r="R1646" s="8"/>
      <c r="S1646" s="8"/>
      <c r="T1646" s="8"/>
      <c r="U1646" s="8"/>
      <c r="V1646" s="8"/>
      <c r="W1646" s="8"/>
      <c r="X1646" s="8"/>
      <c r="Y1646" s="8"/>
      <c r="Z1646" s="8"/>
      <c r="AA1646" s="8"/>
      <c r="AB1646" s="8"/>
      <c r="AC1646" s="8"/>
      <c r="AD1646" s="8"/>
      <c r="AE1646" s="8"/>
      <c r="AF1646" s="8"/>
      <c r="AG1646" s="8"/>
      <c r="AH1646" s="8"/>
      <c r="AI1646" s="8"/>
      <c r="AJ1646" s="8"/>
      <c r="AK1646" s="8"/>
      <c r="AL1646" s="8"/>
      <c r="AM1646" s="8"/>
      <c r="AN1646" s="8"/>
      <c r="AO1646" s="8"/>
      <c r="AP1646" s="8"/>
      <c r="AQ1646" s="8"/>
      <c r="AR1646" s="8"/>
      <c r="AS1646" s="8"/>
      <c r="AT1646" s="8"/>
      <c r="AU1646" s="8"/>
      <c r="AV1646" s="8"/>
      <c r="AW1646" s="8"/>
      <c r="AX1646" s="8"/>
      <c r="AY1646" s="8"/>
      <c r="AZ1646" s="8"/>
      <c r="BA1646" s="8"/>
      <c r="BB1646" s="8"/>
      <c r="BC1646" s="8"/>
      <c r="BD1646" s="8"/>
      <c r="BE1646" s="8"/>
      <c r="BF1646" s="8"/>
      <c r="BG1646" s="8"/>
      <c r="BH1646" s="8"/>
      <c r="BI1646" s="8"/>
      <c r="BJ1646" s="8"/>
      <c r="BK1646" s="8"/>
      <c r="BL1646" s="8"/>
      <c r="BM1646" s="8"/>
      <c r="BN1646" s="8"/>
      <c r="BO1646" s="8"/>
      <c r="BP1646" s="1" t="str">
        <v>0- Port Costs</v>
      </c>
      <c r="BT1646" s="1" t="str">
        <v>0- Port Value</v>
      </c>
      <c r="BU1646" s="8"/>
    </row>
    <row r="1647" spans="8:73" hidden="1" outlineLevel="1" x14ac:dyDescent="0.3">
      <c r="H1647" s="1" t="str">
        <v>0 - BM Costs</v>
      </c>
      <c r="L1647" s="1" t="str">
        <v>0 - BM Port</v>
      </c>
      <c r="N1647" s="1" t="str">
        <v>0 - Port Assets</v>
      </c>
      <c r="O1647" s="8"/>
      <c r="P1647" s="8"/>
      <c r="Q1647" s="8"/>
      <c r="R1647" s="8"/>
      <c r="S1647" s="8"/>
      <c r="T1647" s="8"/>
      <c r="U1647" s="8"/>
      <c r="V1647" s="8"/>
      <c r="W1647" s="8"/>
      <c r="X1647" s="8"/>
      <c r="Y1647" s="8"/>
      <c r="Z1647" s="8"/>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8"/>
      <c r="AX1647" s="8"/>
      <c r="AY1647" s="8"/>
      <c r="AZ1647" s="8"/>
      <c r="BA1647" s="8"/>
      <c r="BB1647" s="8"/>
      <c r="BC1647" s="8"/>
      <c r="BD1647" s="8"/>
      <c r="BE1647" s="8"/>
      <c r="BF1647" s="8"/>
      <c r="BG1647" s="8"/>
      <c r="BH1647" s="8"/>
      <c r="BI1647" s="8"/>
      <c r="BJ1647" s="8"/>
      <c r="BK1647" s="8"/>
      <c r="BL1647" s="8"/>
      <c r="BM1647" s="8"/>
      <c r="BN1647" s="8"/>
      <c r="BO1647" s="8"/>
      <c r="BP1647" s="1" t="str">
        <v>0- Port Costs</v>
      </c>
      <c r="BT1647" s="1" t="str">
        <v>0- Port Value</v>
      </c>
      <c r="BU1647" s="8"/>
    </row>
    <row r="1648" spans="8:73" hidden="1" outlineLevel="1" x14ac:dyDescent="0.3">
      <c r="H1648" s="1" t="str">
        <v>0 - BM Costs</v>
      </c>
      <c r="L1648" s="1" t="str">
        <v>0 - BM Port</v>
      </c>
      <c r="N1648" s="1" t="str">
        <v>0 - Port Assets</v>
      </c>
      <c r="O1648" s="8"/>
      <c r="P1648" s="8"/>
      <c r="Q1648" s="8"/>
      <c r="R1648" s="8"/>
      <c r="S1648" s="8"/>
      <c r="T1648" s="8"/>
      <c r="U1648" s="8"/>
      <c r="V1648" s="8"/>
      <c r="W1648" s="8"/>
      <c r="X1648" s="8"/>
      <c r="Y1648" s="8"/>
      <c r="Z1648" s="8"/>
      <c r="AA1648" s="8"/>
      <c r="AB1648" s="8"/>
      <c r="AC1648" s="8"/>
      <c r="AD1648" s="8"/>
      <c r="AE1648" s="8"/>
      <c r="AF1648" s="8"/>
      <c r="AG1648" s="8"/>
      <c r="AH1648" s="8"/>
      <c r="AI1648" s="8"/>
      <c r="AJ1648" s="8"/>
      <c r="AK1648" s="8"/>
      <c r="AL1648" s="8"/>
      <c r="AM1648" s="8"/>
      <c r="AN1648" s="8"/>
      <c r="AO1648" s="8"/>
      <c r="AP1648" s="8"/>
      <c r="AQ1648" s="8"/>
      <c r="AR1648" s="8"/>
      <c r="AS1648" s="8"/>
      <c r="AT1648" s="8"/>
      <c r="AU1648" s="8"/>
      <c r="AV1648" s="8"/>
      <c r="AW1648" s="8"/>
      <c r="AX1648" s="8"/>
      <c r="AY1648" s="8"/>
      <c r="AZ1648" s="8"/>
      <c r="BA1648" s="8"/>
      <c r="BB1648" s="8"/>
      <c r="BC1648" s="8"/>
      <c r="BD1648" s="8"/>
      <c r="BE1648" s="8"/>
      <c r="BF1648" s="8"/>
      <c r="BG1648" s="8"/>
      <c r="BH1648" s="8"/>
      <c r="BI1648" s="8"/>
      <c r="BJ1648" s="8"/>
      <c r="BK1648" s="8"/>
      <c r="BL1648" s="8"/>
      <c r="BM1648" s="8"/>
      <c r="BN1648" s="8"/>
      <c r="BO1648" s="8"/>
      <c r="BP1648" s="1" t="str">
        <v>0- Port Costs</v>
      </c>
      <c r="BT1648" s="1" t="str">
        <v>0- Port Value</v>
      </c>
      <c r="BU1648" s="8"/>
    </row>
    <row r="1649" spans="8:73" hidden="1" outlineLevel="1" x14ac:dyDescent="0.3">
      <c r="H1649" s="1" t="str">
        <v>0 - BM Costs</v>
      </c>
      <c r="L1649" s="1" t="str">
        <v>0 - BM Port</v>
      </c>
      <c r="N1649" s="1" t="str">
        <v>0 - Port Assets</v>
      </c>
      <c r="O1649" s="8"/>
      <c r="P1649" s="8"/>
      <c r="Q1649" s="8"/>
      <c r="R1649" s="8"/>
      <c r="S1649" s="8"/>
      <c r="T1649" s="8"/>
      <c r="U1649" s="8"/>
      <c r="V1649" s="8"/>
      <c r="W1649" s="8"/>
      <c r="X1649" s="8"/>
      <c r="Y1649" s="8"/>
      <c r="Z1649" s="8"/>
      <c r="AA1649" s="8"/>
      <c r="AB1649" s="8"/>
      <c r="AC1649" s="8"/>
      <c r="AD1649" s="8"/>
      <c r="AE1649" s="8"/>
      <c r="AF1649" s="8"/>
      <c r="AG1649" s="8"/>
      <c r="AH1649" s="8"/>
      <c r="AI1649" s="8"/>
      <c r="AJ1649" s="8"/>
      <c r="AK1649" s="8"/>
      <c r="AL1649" s="8"/>
      <c r="AM1649" s="8"/>
      <c r="AN1649" s="8"/>
      <c r="AO1649" s="8"/>
      <c r="AP1649" s="8"/>
      <c r="AQ1649" s="8"/>
      <c r="AR1649" s="8"/>
      <c r="AS1649" s="8"/>
      <c r="AT1649" s="8"/>
      <c r="AU1649" s="8"/>
      <c r="AV1649" s="8"/>
      <c r="AW1649" s="8"/>
      <c r="AX1649" s="8"/>
      <c r="AY1649" s="8"/>
      <c r="AZ1649" s="8"/>
      <c r="BA1649" s="8"/>
      <c r="BB1649" s="8"/>
      <c r="BC1649" s="8"/>
      <c r="BD1649" s="8"/>
      <c r="BE1649" s="8"/>
      <c r="BF1649" s="8"/>
      <c r="BG1649" s="8"/>
      <c r="BH1649" s="8"/>
      <c r="BI1649" s="8"/>
      <c r="BJ1649" s="8"/>
      <c r="BK1649" s="8"/>
      <c r="BL1649" s="8"/>
      <c r="BM1649" s="8"/>
      <c r="BN1649" s="8"/>
      <c r="BO1649" s="8"/>
      <c r="BP1649" s="1" t="str">
        <v>0- Port Costs</v>
      </c>
      <c r="BT1649" s="1" t="str">
        <v>0- Port Value</v>
      </c>
      <c r="BU1649" s="8"/>
    </row>
    <row r="1650" spans="8:73" hidden="1" outlineLevel="1" x14ac:dyDescent="0.3">
      <c r="H1650" s="1" t="str">
        <v>0 - BM Costs</v>
      </c>
      <c r="L1650" s="1" t="str">
        <v>0 - BM Port</v>
      </c>
      <c r="N1650" s="1" t="str">
        <v>0 - Port Assets</v>
      </c>
      <c r="O1650" s="8"/>
      <c r="P1650" s="8"/>
      <c r="Q1650" s="8"/>
      <c r="R1650" s="8"/>
      <c r="S1650" s="8"/>
      <c r="T1650" s="8"/>
      <c r="U1650" s="8"/>
      <c r="V1650" s="8"/>
      <c r="W1650" s="8"/>
      <c r="X1650" s="8"/>
      <c r="Y1650" s="8"/>
      <c r="Z1650" s="8"/>
      <c r="AA1650" s="8"/>
      <c r="AB1650" s="8"/>
      <c r="AC1650" s="8"/>
      <c r="AD1650" s="8"/>
      <c r="AE1650" s="8"/>
      <c r="AF1650" s="8"/>
      <c r="AG1650" s="8"/>
      <c r="AH1650" s="8"/>
      <c r="AI1650" s="8"/>
      <c r="AJ1650" s="8"/>
      <c r="AK1650" s="8"/>
      <c r="AL1650" s="8"/>
      <c r="AM1650" s="8"/>
      <c r="AN1650" s="8"/>
      <c r="AO1650" s="8"/>
      <c r="AP1650" s="8"/>
      <c r="AQ1650" s="8"/>
      <c r="AR1650" s="8"/>
      <c r="AS1650" s="8"/>
      <c r="AT1650" s="8"/>
      <c r="AU1650" s="8"/>
      <c r="AV1650" s="8"/>
      <c r="AW1650" s="8"/>
      <c r="AX1650" s="8"/>
      <c r="AY1650" s="8"/>
      <c r="AZ1650" s="8"/>
      <c r="BA1650" s="8"/>
      <c r="BB1650" s="8"/>
      <c r="BC1650" s="8"/>
      <c r="BD1650" s="8"/>
      <c r="BE1650" s="8"/>
      <c r="BF1650" s="8"/>
      <c r="BG1650" s="8"/>
      <c r="BH1650" s="8"/>
      <c r="BI1650" s="8"/>
      <c r="BJ1650" s="8"/>
      <c r="BK1650" s="8"/>
      <c r="BL1650" s="8"/>
      <c r="BM1650" s="8"/>
      <c r="BN1650" s="8"/>
      <c r="BO1650" s="8"/>
      <c r="BP1650" s="1" t="str">
        <v>0- Port Costs</v>
      </c>
      <c r="BT1650" s="1" t="str">
        <v>0- Port Value</v>
      </c>
      <c r="BU1650" s="8"/>
    </row>
    <row r="1651" spans="8:73" hidden="1" outlineLevel="1" x14ac:dyDescent="0.3">
      <c r="H1651" s="1" t="str">
        <v>0 - BM Costs</v>
      </c>
      <c r="L1651" s="1" t="str">
        <v>0 - BM Port</v>
      </c>
      <c r="N1651" s="1" t="str">
        <v>0 - Port Assets</v>
      </c>
      <c r="O1651" s="8"/>
      <c r="P1651" s="8"/>
      <c r="Q1651" s="8"/>
      <c r="R1651" s="8"/>
      <c r="S1651" s="8"/>
      <c r="T1651" s="8"/>
      <c r="U1651" s="8"/>
      <c r="V1651" s="8"/>
      <c r="W1651" s="8"/>
      <c r="X1651" s="8"/>
      <c r="Y1651" s="8"/>
      <c r="Z1651" s="8"/>
      <c r="AA1651" s="8"/>
      <c r="AB1651" s="8"/>
      <c r="AC1651" s="8"/>
      <c r="AD1651" s="8"/>
      <c r="AE1651" s="8"/>
      <c r="AF1651" s="8"/>
      <c r="AG1651" s="8"/>
      <c r="AH1651" s="8"/>
      <c r="AI1651" s="8"/>
      <c r="AJ1651" s="8"/>
      <c r="AK1651" s="8"/>
      <c r="AL1651" s="8"/>
      <c r="AM1651" s="8"/>
      <c r="AN1651" s="8"/>
      <c r="AO1651" s="8"/>
      <c r="AP1651" s="8"/>
      <c r="AQ1651" s="8"/>
      <c r="AR1651" s="8"/>
      <c r="AS1651" s="8"/>
      <c r="AT1651" s="8"/>
      <c r="AU1651" s="8"/>
      <c r="AV1651" s="8"/>
      <c r="AW1651" s="8"/>
      <c r="AX1651" s="8"/>
      <c r="AY1651" s="8"/>
      <c r="AZ1651" s="8"/>
      <c r="BA1651" s="8"/>
      <c r="BB1651" s="8"/>
      <c r="BC1651" s="8"/>
      <c r="BD1651" s="8"/>
      <c r="BE1651" s="8"/>
      <c r="BF1651" s="8"/>
      <c r="BG1651" s="8"/>
      <c r="BH1651" s="8"/>
      <c r="BI1651" s="8"/>
      <c r="BJ1651" s="8"/>
      <c r="BK1651" s="8"/>
      <c r="BL1651" s="8"/>
      <c r="BM1651" s="8"/>
      <c r="BN1651" s="8"/>
      <c r="BO1651" s="8"/>
      <c r="BP1651" s="1" t="str">
        <v>0- Port Costs</v>
      </c>
      <c r="BT1651" s="1" t="str">
        <v>0- Port Value</v>
      </c>
      <c r="BU1651" s="8"/>
    </row>
    <row r="1652" spans="8:73" hidden="1" outlineLevel="1" x14ac:dyDescent="0.3">
      <c r="H1652" s="1" t="str">
        <v>0 - BM Costs</v>
      </c>
      <c r="L1652" s="1" t="str">
        <v>0 - BM Port</v>
      </c>
      <c r="N1652" s="1" t="str">
        <v>0 - Port Assets</v>
      </c>
      <c r="O1652" s="8"/>
      <c r="P1652" s="8"/>
      <c r="Q1652" s="8"/>
      <c r="R1652" s="8"/>
      <c r="S1652" s="8"/>
      <c r="T1652" s="8"/>
      <c r="U1652" s="8"/>
      <c r="V1652" s="8"/>
      <c r="W1652" s="8"/>
      <c r="X1652" s="8"/>
      <c r="Y1652" s="8"/>
      <c r="Z1652" s="8"/>
      <c r="AA1652" s="8"/>
      <c r="AB1652" s="8"/>
      <c r="AC1652" s="8"/>
      <c r="AD1652" s="8"/>
      <c r="AE1652" s="8"/>
      <c r="AF1652" s="8"/>
      <c r="AG1652" s="8"/>
      <c r="AH1652" s="8"/>
      <c r="AI1652" s="8"/>
      <c r="AJ1652" s="8"/>
      <c r="AK1652" s="8"/>
      <c r="AL1652" s="8"/>
      <c r="AM1652" s="8"/>
      <c r="AN1652" s="8"/>
      <c r="AO1652" s="8"/>
      <c r="AP1652" s="8"/>
      <c r="AQ1652" s="8"/>
      <c r="AR1652" s="8"/>
      <c r="AS1652" s="8"/>
      <c r="AT1652" s="8"/>
      <c r="AU1652" s="8"/>
      <c r="AV1652" s="8"/>
      <c r="AW1652" s="8"/>
      <c r="AX1652" s="8"/>
      <c r="AY1652" s="8"/>
      <c r="AZ1652" s="8"/>
      <c r="BA1652" s="8"/>
      <c r="BB1652" s="8"/>
      <c r="BC1652" s="8"/>
      <c r="BD1652" s="8"/>
      <c r="BE1652" s="8"/>
      <c r="BF1652" s="8"/>
      <c r="BG1652" s="8"/>
      <c r="BH1652" s="8"/>
      <c r="BI1652" s="8"/>
      <c r="BJ1652" s="8"/>
      <c r="BK1652" s="8"/>
      <c r="BL1652" s="8"/>
      <c r="BM1652" s="8"/>
      <c r="BN1652" s="8"/>
      <c r="BO1652" s="8"/>
      <c r="BP1652" s="1" t="str">
        <v>0- Port Costs</v>
      </c>
      <c r="BT1652" s="1" t="str">
        <v>0- Port Value</v>
      </c>
      <c r="BU1652" s="8"/>
    </row>
    <row r="1653" spans="8:73" hidden="1" outlineLevel="1" x14ac:dyDescent="0.3">
      <c r="H1653" s="1" t="str">
        <v>0 - BM Costs</v>
      </c>
      <c r="L1653" s="1" t="str">
        <v>0 - BM Port</v>
      </c>
      <c r="N1653" s="1" t="str">
        <v>0 - Port Assets</v>
      </c>
      <c r="O1653" s="8"/>
      <c r="P1653" s="8"/>
      <c r="Q1653" s="8"/>
      <c r="R1653" s="8"/>
      <c r="S1653" s="8"/>
      <c r="T1653" s="8"/>
      <c r="U1653" s="8"/>
      <c r="V1653" s="8"/>
      <c r="W1653" s="8"/>
      <c r="X1653" s="8"/>
      <c r="Y1653" s="8"/>
      <c r="Z1653" s="8"/>
      <c r="AA1653" s="8"/>
      <c r="AB1653" s="8"/>
      <c r="AC1653" s="8"/>
      <c r="AD1653" s="8"/>
      <c r="AE1653" s="8"/>
      <c r="AF1653" s="8"/>
      <c r="AG1653" s="8"/>
      <c r="AH1653" s="8"/>
      <c r="AI1653" s="8"/>
      <c r="AJ1653" s="8"/>
      <c r="AK1653" s="8"/>
      <c r="AL1653" s="8"/>
      <c r="AM1653" s="8"/>
      <c r="AN1653" s="8"/>
      <c r="AO1653" s="8"/>
      <c r="AP1653" s="8"/>
      <c r="AQ1653" s="8"/>
      <c r="AR1653" s="8"/>
      <c r="AS1653" s="8"/>
      <c r="AT1653" s="8"/>
      <c r="AU1653" s="8"/>
      <c r="AV1653" s="8"/>
      <c r="AW1653" s="8"/>
      <c r="AX1653" s="8"/>
      <c r="AY1653" s="8"/>
      <c r="AZ1653" s="8"/>
      <c r="BA1653" s="8"/>
      <c r="BB1653" s="8"/>
      <c r="BC1653" s="8"/>
      <c r="BD1653" s="8"/>
      <c r="BE1653" s="8"/>
      <c r="BF1653" s="8"/>
      <c r="BG1653" s="8"/>
      <c r="BH1653" s="8"/>
      <c r="BI1653" s="8"/>
      <c r="BJ1653" s="8"/>
      <c r="BK1653" s="8"/>
      <c r="BL1653" s="8"/>
      <c r="BM1653" s="8"/>
      <c r="BN1653" s="8"/>
      <c r="BO1653" s="8"/>
      <c r="BP1653" s="1" t="str">
        <v>0- Port Costs</v>
      </c>
      <c r="BT1653" s="1" t="str">
        <v>0- Port Value</v>
      </c>
      <c r="BU1653" s="8"/>
    </row>
    <row r="1654" spans="8:73" hidden="1" outlineLevel="1" x14ac:dyDescent="0.3">
      <c r="H1654" s="1" t="str">
        <v>0 - BM Costs</v>
      </c>
      <c r="L1654" s="1" t="str">
        <v>0 - BM Port</v>
      </c>
      <c r="N1654" s="1" t="str">
        <v>0 - Port Assets</v>
      </c>
      <c r="O1654" s="8"/>
      <c r="P1654" s="8"/>
      <c r="Q1654" s="8"/>
      <c r="R1654" s="8"/>
      <c r="S1654" s="8"/>
      <c r="T1654" s="8"/>
      <c r="U1654" s="8"/>
      <c r="V1654" s="8"/>
      <c r="W1654" s="8"/>
      <c r="X1654" s="8"/>
      <c r="Y1654" s="8"/>
      <c r="Z1654" s="8"/>
      <c r="AA1654" s="8"/>
      <c r="AB1654" s="8"/>
      <c r="AC1654" s="8"/>
      <c r="AD1654" s="8"/>
      <c r="AE1654" s="8"/>
      <c r="AF1654" s="8"/>
      <c r="AG1654" s="8"/>
      <c r="AH1654" s="8"/>
      <c r="AI1654" s="8"/>
      <c r="AJ1654" s="8"/>
      <c r="AK1654" s="8"/>
      <c r="AL1654" s="8"/>
      <c r="AM1654" s="8"/>
      <c r="AN1654" s="8"/>
      <c r="AO1654" s="8"/>
      <c r="AP1654" s="8"/>
      <c r="AQ1654" s="8"/>
      <c r="AR1654" s="8"/>
      <c r="AS1654" s="8"/>
      <c r="AT1654" s="8"/>
      <c r="AU1654" s="8"/>
      <c r="AV1654" s="8"/>
      <c r="AW1654" s="8"/>
      <c r="AX1654" s="8"/>
      <c r="AY1654" s="8"/>
      <c r="AZ1654" s="8"/>
      <c r="BA1654" s="8"/>
      <c r="BB1654" s="8"/>
      <c r="BC1654" s="8"/>
      <c r="BD1654" s="8"/>
      <c r="BE1654" s="8"/>
      <c r="BF1654" s="8"/>
      <c r="BG1654" s="8"/>
      <c r="BH1654" s="8"/>
      <c r="BI1654" s="8"/>
      <c r="BJ1654" s="8"/>
      <c r="BK1654" s="8"/>
      <c r="BL1654" s="8"/>
      <c r="BM1654" s="8"/>
      <c r="BN1654" s="8"/>
      <c r="BO1654" s="8"/>
      <c r="BP1654" s="1" t="str">
        <v>0- Port Costs</v>
      </c>
      <c r="BT1654" s="1" t="str">
        <v>0- Port Value</v>
      </c>
      <c r="BU1654" s="8"/>
    </row>
    <row r="1655" spans="8:73" hidden="1" outlineLevel="1" x14ac:dyDescent="0.3">
      <c r="H1655" s="1" t="str">
        <v>0 - BM Costs</v>
      </c>
      <c r="L1655" s="1" t="str">
        <v>0 - BM Port</v>
      </c>
      <c r="N1655" s="1" t="str">
        <v>0 - Port Assets</v>
      </c>
      <c r="O1655" s="8"/>
      <c r="P1655" s="8"/>
      <c r="Q1655" s="8"/>
      <c r="R1655" s="8"/>
      <c r="S1655" s="8"/>
      <c r="T1655" s="8"/>
      <c r="U1655" s="8"/>
      <c r="V1655" s="8"/>
      <c r="W1655" s="8"/>
      <c r="X1655" s="8"/>
      <c r="Y1655" s="8"/>
      <c r="Z1655" s="8"/>
      <c r="AA1655" s="8"/>
      <c r="AB1655" s="8"/>
      <c r="AC1655" s="8"/>
      <c r="AD1655" s="8"/>
      <c r="AE1655" s="8"/>
      <c r="AF1655" s="8"/>
      <c r="AG1655" s="8"/>
      <c r="AH1655" s="8"/>
      <c r="AI1655" s="8"/>
      <c r="AJ1655" s="8"/>
      <c r="AK1655" s="8"/>
      <c r="AL1655" s="8"/>
      <c r="AM1655" s="8"/>
      <c r="AN1655" s="8"/>
      <c r="AO1655" s="8"/>
      <c r="AP1655" s="8"/>
      <c r="AQ1655" s="8"/>
      <c r="AR1655" s="8"/>
      <c r="AS1655" s="8"/>
      <c r="AT1655" s="8"/>
      <c r="AU1655" s="8"/>
      <c r="AV1655" s="8"/>
      <c r="AW1655" s="8"/>
      <c r="AX1655" s="8"/>
      <c r="AY1655" s="8"/>
      <c r="AZ1655" s="8"/>
      <c r="BA1655" s="8"/>
      <c r="BB1655" s="8"/>
      <c r="BC1655" s="8"/>
      <c r="BD1655" s="8"/>
      <c r="BE1655" s="8"/>
      <c r="BF1655" s="8"/>
      <c r="BG1655" s="8"/>
      <c r="BH1655" s="8"/>
      <c r="BI1655" s="8"/>
      <c r="BJ1655" s="8"/>
      <c r="BK1655" s="8"/>
      <c r="BL1655" s="8"/>
      <c r="BM1655" s="8"/>
      <c r="BN1655" s="8"/>
      <c r="BO1655" s="8"/>
      <c r="BP1655" s="1" t="str">
        <v>0- Port Costs</v>
      </c>
      <c r="BT1655" s="1" t="str">
        <v>0- Port Value</v>
      </c>
      <c r="BU1655" s="8"/>
    </row>
    <row r="1656" spans="8:73" hidden="1" outlineLevel="1" x14ac:dyDescent="0.3">
      <c r="H1656" s="1" t="str">
        <v>0 - BM Costs</v>
      </c>
      <c r="L1656" s="1" t="str">
        <v>0 - BM Port</v>
      </c>
      <c r="N1656" s="1" t="str">
        <v>0 - Port Assets</v>
      </c>
      <c r="O1656" s="8"/>
      <c r="P1656" s="8"/>
      <c r="Q1656" s="8"/>
      <c r="R1656" s="8"/>
      <c r="S1656" s="8"/>
      <c r="T1656" s="8"/>
      <c r="U1656" s="8"/>
      <c r="V1656" s="8"/>
      <c r="W1656" s="8"/>
      <c r="X1656" s="8"/>
      <c r="Y1656" s="8"/>
      <c r="Z1656" s="8"/>
      <c r="AA1656" s="8"/>
      <c r="AB1656" s="8"/>
      <c r="AC1656" s="8"/>
      <c r="AD1656" s="8"/>
      <c r="AE1656" s="8"/>
      <c r="AF1656" s="8"/>
      <c r="AG1656" s="8"/>
      <c r="AH1656" s="8"/>
      <c r="AI1656" s="8"/>
      <c r="AJ1656" s="8"/>
      <c r="AK1656" s="8"/>
      <c r="AL1656" s="8"/>
      <c r="AM1656" s="8"/>
      <c r="AN1656" s="8"/>
      <c r="AO1656" s="8"/>
      <c r="AP1656" s="8"/>
      <c r="AQ1656" s="8"/>
      <c r="AR1656" s="8"/>
      <c r="AS1656" s="8"/>
      <c r="AT1656" s="8"/>
      <c r="AU1656" s="8"/>
      <c r="AV1656" s="8"/>
      <c r="AW1656" s="8"/>
      <c r="AX1656" s="8"/>
      <c r="AY1656" s="8"/>
      <c r="AZ1656" s="8"/>
      <c r="BA1656" s="8"/>
      <c r="BB1656" s="8"/>
      <c r="BC1656" s="8"/>
      <c r="BD1656" s="8"/>
      <c r="BE1656" s="8"/>
      <c r="BF1656" s="8"/>
      <c r="BG1656" s="8"/>
      <c r="BH1656" s="8"/>
      <c r="BI1656" s="8"/>
      <c r="BJ1656" s="8"/>
      <c r="BK1656" s="8"/>
      <c r="BL1656" s="8"/>
      <c r="BM1656" s="8"/>
      <c r="BN1656" s="8"/>
      <c r="BO1656" s="8"/>
      <c r="BP1656" s="1" t="str">
        <v>0- Port Costs</v>
      </c>
      <c r="BT1656" s="1" t="str">
        <v>0- Port Value</v>
      </c>
      <c r="BU1656" s="8"/>
    </row>
    <row r="1657" spans="8:73" hidden="1" outlineLevel="1" x14ac:dyDescent="0.3">
      <c r="H1657" s="1" t="str">
        <v>0 - BM Costs</v>
      </c>
      <c r="L1657" s="1" t="str">
        <v>0 - BM Port</v>
      </c>
      <c r="N1657" s="1" t="str">
        <v>0 - Port Assets</v>
      </c>
      <c r="O1657" s="8"/>
      <c r="P1657" s="8"/>
      <c r="Q1657" s="8"/>
      <c r="R1657" s="8"/>
      <c r="S1657" s="8"/>
      <c r="T1657" s="8"/>
      <c r="U1657" s="8"/>
      <c r="V1657" s="8"/>
      <c r="W1657" s="8"/>
      <c r="X1657" s="8"/>
      <c r="Y1657" s="8"/>
      <c r="Z1657" s="8"/>
      <c r="AA1657" s="8"/>
      <c r="AB1657" s="8"/>
      <c r="AC1657" s="8"/>
      <c r="AD1657" s="8"/>
      <c r="AE1657" s="8"/>
      <c r="AF1657" s="8"/>
      <c r="AG1657" s="8"/>
      <c r="AH1657" s="8"/>
      <c r="AI1657" s="8"/>
      <c r="AJ1657" s="8"/>
      <c r="AK1657" s="8"/>
      <c r="AL1657" s="8"/>
      <c r="AM1657" s="8"/>
      <c r="AN1657" s="8"/>
      <c r="AO1657" s="8"/>
      <c r="AP1657" s="8"/>
      <c r="AQ1657" s="8"/>
      <c r="AR1657" s="8"/>
      <c r="AS1657" s="8"/>
      <c r="AT1657" s="8"/>
      <c r="AU1657" s="8"/>
      <c r="AV1657" s="8"/>
      <c r="AW1657" s="8"/>
      <c r="AX1657" s="8"/>
      <c r="AY1657" s="8"/>
      <c r="AZ1657" s="8"/>
      <c r="BA1657" s="8"/>
      <c r="BB1657" s="8"/>
      <c r="BC1657" s="8"/>
      <c r="BD1657" s="8"/>
      <c r="BE1657" s="8"/>
      <c r="BF1657" s="8"/>
      <c r="BG1657" s="8"/>
      <c r="BH1657" s="8"/>
      <c r="BI1657" s="8"/>
      <c r="BJ1657" s="8"/>
      <c r="BK1657" s="8"/>
      <c r="BL1657" s="8"/>
      <c r="BM1657" s="8"/>
      <c r="BN1657" s="8"/>
      <c r="BO1657" s="8"/>
      <c r="BP1657" s="1" t="str">
        <v>0- Port Costs</v>
      </c>
      <c r="BT1657" s="1" t="str">
        <v>0- Port Value</v>
      </c>
      <c r="BU1657" s="8"/>
    </row>
    <row r="1658" spans="8:73" hidden="1" outlineLevel="1" x14ac:dyDescent="0.3">
      <c r="H1658" s="1" t="str">
        <v>0 - BM Costs</v>
      </c>
      <c r="L1658" s="1" t="str">
        <v>0 - BM Port</v>
      </c>
      <c r="N1658" s="1" t="str">
        <v>0 - Port Assets</v>
      </c>
      <c r="O1658" s="8"/>
      <c r="P1658" s="8"/>
      <c r="Q1658" s="8"/>
      <c r="R1658" s="8"/>
      <c r="S1658" s="8"/>
      <c r="T1658" s="8"/>
      <c r="U1658" s="8"/>
      <c r="V1658" s="8"/>
      <c r="W1658" s="8"/>
      <c r="X1658" s="8"/>
      <c r="Y1658" s="8"/>
      <c r="Z1658" s="8"/>
      <c r="AA1658" s="8"/>
      <c r="AB1658" s="8"/>
      <c r="AC1658" s="8"/>
      <c r="AD1658" s="8"/>
      <c r="AE1658" s="8"/>
      <c r="AF1658" s="8"/>
      <c r="AG1658" s="8"/>
      <c r="AH1658" s="8"/>
      <c r="AI1658" s="8"/>
      <c r="AJ1658" s="8"/>
      <c r="AK1658" s="8"/>
      <c r="AL1658" s="8"/>
      <c r="AM1658" s="8"/>
      <c r="AN1658" s="8"/>
      <c r="AO1658" s="8"/>
      <c r="AP1658" s="8"/>
      <c r="AQ1658" s="8"/>
      <c r="AR1658" s="8"/>
      <c r="AS1658" s="8"/>
      <c r="AT1658" s="8"/>
      <c r="AU1658" s="8"/>
      <c r="AV1658" s="8"/>
      <c r="AW1658" s="8"/>
      <c r="AX1658" s="8"/>
      <c r="AY1658" s="8"/>
      <c r="AZ1658" s="8"/>
      <c r="BA1658" s="8"/>
      <c r="BB1658" s="8"/>
      <c r="BC1658" s="8"/>
      <c r="BD1658" s="8"/>
      <c r="BE1658" s="8"/>
      <c r="BF1658" s="8"/>
      <c r="BG1658" s="8"/>
      <c r="BH1658" s="8"/>
      <c r="BI1658" s="8"/>
      <c r="BJ1658" s="8"/>
      <c r="BK1658" s="8"/>
      <c r="BL1658" s="8"/>
      <c r="BM1658" s="8"/>
      <c r="BN1658" s="8"/>
      <c r="BO1658" s="8"/>
      <c r="BP1658" s="1" t="str">
        <v>0- Port Costs</v>
      </c>
      <c r="BT1658" s="1" t="str">
        <v>0- Port Value</v>
      </c>
      <c r="BU1658" s="8"/>
    </row>
    <row r="1659" spans="8:73" hidden="1" outlineLevel="1" x14ac:dyDescent="0.3">
      <c r="H1659" s="1" t="str">
        <v>0 - BM Costs</v>
      </c>
      <c r="L1659" s="1" t="str">
        <v>0 - BM Port</v>
      </c>
      <c r="N1659" s="1" t="str">
        <v>0 - Port Assets</v>
      </c>
      <c r="O1659" s="8"/>
      <c r="P1659" s="8"/>
      <c r="Q1659" s="8"/>
      <c r="R1659" s="8"/>
      <c r="S1659" s="8"/>
      <c r="T1659" s="8"/>
      <c r="U1659" s="8"/>
      <c r="V1659" s="8"/>
      <c r="W1659" s="8"/>
      <c r="X1659" s="8"/>
      <c r="Y1659" s="8"/>
      <c r="Z1659" s="8"/>
      <c r="AA1659" s="8"/>
      <c r="AB1659" s="8"/>
      <c r="AC1659" s="8"/>
      <c r="AD1659" s="8"/>
      <c r="AE1659" s="8"/>
      <c r="AF1659" s="8"/>
      <c r="AG1659" s="8"/>
      <c r="AH1659" s="8"/>
      <c r="AI1659" s="8"/>
      <c r="AJ1659" s="8"/>
      <c r="AK1659" s="8"/>
      <c r="AL1659" s="8"/>
      <c r="AM1659" s="8"/>
      <c r="AN1659" s="8"/>
      <c r="AO1659" s="8"/>
      <c r="AP1659" s="8"/>
      <c r="AQ1659" s="8"/>
      <c r="AR1659" s="8"/>
      <c r="AS1659" s="8"/>
      <c r="AT1659" s="8"/>
      <c r="AU1659" s="8"/>
      <c r="AV1659" s="8"/>
      <c r="AW1659" s="8"/>
      <c r="AX1659" s="8"/>
      <c r="AY1659" s="8"/>
      <c r="AZ1659" s="8"/>
      <c r="BA1659" s="8"/>
      <c r="BB1659" s="8"/>
      <c r="BC1659" s="8"/>
      <c r="BD1659" s="8"/>
      <c r="BE1659" s="8"/>
      <c r="BF1659" s="8"/>
      <c r="BG1659" s="8"/>
      <c r="BH1659" s="8"/>
      <c r="BI1659" s="8"/>
      <c r="BJ1659" s="8"/>
      <c r="BK1659" s="8"/>
      <c r="BL1659" s="8"/>
      <c r="BM1659" s="8"/>
      <c r="BN1659" s="8"/>
      <c r="BO1659" s="8"/>
      <c r="BP1659" s="1" t="str">
        <v>0- Port Costs</v>
      </c>
      <c r="BT1659" s="1" t="str">
        <v>0- Port Value</v>
      </c>
      <c r="BU1659" s="8"/>
    </row>
    <row r="1660" spans="8:73" hidden="1" outlineLevel="1" x14ac:dyDescent="0.3">
      <c r="H1660" s="1" t="str">
        <v>0 - BM Costs</v>
      </c>
      <c r="L1660" s="1" t="str">
        <v>0 - BM Port</v>
      </c>
      <c r="N1660" s="1" t="str">
        <v>0 - Port Assets</v>
      </c>
      <c r="O1660" s="8"/>
      <c r="P1660" s="8"/>
      <c r="Q1660" s="8"/>
      <c r="R1660" s="8"/>
      <c r="S1660" s="8"/>
      <c r="T1660" s="8"/>
      <c r="U1660" s="8"/>
      <c r="V1660" s="8"/>
      <c r="W1660" s="8"/>
      <c r="X1660" s="8"/>
      <c r="Y1660" s="8"/>
      <c r="Z1660" s="8"/>
      <c r="AA1660" s="8"/>
      <c r="AB1660" s="8"/>
      <c r="AC1660" s="8"/>
      <c r="AD1660" s="8"/>
      <c r="AE1660" s="8"/>
      <c r="AF1660" s="8"/>
      <c r="AG1660" s="8"/>
      <c r="AH1660" s="8"/>
      <c r="AI1660" s="8"/>
      <c r="AJ1660" s="8"/>
      <c r="AK1660" s="8"/>
      <c r="AL1660" s="8"/>
      <c r="AM1660" s="8"/>
      <c r="AN1660" s="8"/>
      <c r="AO1660" s="8"/>
      <c r="AP1660" s="8"/>
      <c r="AQ1660" s="8"/>
      <c r="AR1660" s="8"/>
      <c r="AS1660" s="8"/>
      <c r="AT1660" s="8"/>
      <c r="AU1660" s="8"/>
      <c r="AV1660" s="8"/>
      <c r="AW1660" s="8"/>
      <c r="AX1660" s="8"/>
      <c r="AY1660" s="8"/>
      <c r="AZ1660" s="8"/>
      <c r="BA1660" s="8"/>
      <c r="BB1660" s="8"/>
      <c r="BC1660" s="8"/>
      <c r="BD1660" s="8"/>
      <c r="BE1660" s="8"/>
      <c r="BF1660" s="8"/>
      <c r="BG1660" s="8"/>
      <c r="BH1660" s="8"/>
      <c r="BI1660" s="8"/>
      <c r="BJ1660" s="8"/>
      <c r="BK1660" s="8"/>
      <c r="BL1660" s="8"/>
      <c r="BM1660" s="8"/>
      <c r="BN1660" s="8"/>
      <c r="BO1660" s="8"/>
      <c r="BP1660" s="1" t="str">
        <v>0- Port Costs</v>
      </c>
      <c r="BT1660" s="1" t="str">
        <v>0- Port Value</v>
      </c>
      <c r="BU1660" s="8"/>
    </row>
    <row r="1661" spans="8:73" hidden="1" outlineLevel="1" x14ac:dyDescent="0.3">
      <c r="H1661" s="1" t="str">
        <v>0 - BM Costs</v>
      </c>
      <c r="L1661" s="1" t="str">
        <v>0 - BM Port</v>
      </c>
      <c r="N1661" s="1" t="str">
        <v>0 - Port Assets</v>
      </c>
      <c r="O1661" s="8"/>
      <c r="P1661" s="8"/>
      <c r="Q1661" s="8"/>
      <c r="R1661" s="8"/>
      <c r="S1661" s="8"/>
      <c r="T1661" s="8"/>
      <c r="U1661" s="8"/>
      <c r="V1661" s="8"/>
      <c r="W1661" s="8"/>
      <c r="X1661" s="8"/>
      <c r="Y1661" s="8"/>
      <c r="Z1661" s="8"/>
      <c r="AA1661" s="8"/>
      <c r="AB1661" s="8"/>
      <c r="AC1661" s="8"/>
      <c r="AD1661" s="8"/>
      <c r="AE1661" s="8"/>
      <c r="AF1661" s="8"/>
      <c r="AG1661" s="8"/>
      <c r="AH1661" s="8"/>
      <c r="AI1661" s="8"/>
      <c r="AJ1661" s="8"/>
      <c r="AK1661" s="8"/>
      <c r="AL1661" s="8"/>
      <c r="AM1661" s="8"/>
      <c r="AN1661" s="8"/>
      <c r="AO1661" s="8"/>
      <c r="AP1661" s="8"/>
      <c r="AQ1661" s="8"/>
      <c r="AR1661" s="8"/>
      <c r="AS1661" s="8"/>
      <c r="AT1661" s="8"/>
      <c r="AU1661" s="8"/>
      <c r="AV1661" s="8"/>
      <c r="AW1661" s="8"/>
      <c r="AX1661" s="8"/>
      <c r="AY1661" s="8"/>
      <c r="AZ1661" s="8"/>
      <c r="BA1661" s="8"/>
      <c r="BB1661" s="8"/>
      <c r="BC1661" s="8"/>
      <c r="BD1661" s="8"/>
      <c r="BE1661" s="8"/>
      <c r="BF1661" s="8"/>
      <c r="BG1661" s="8"/>
      <c r="BH1661" s="8"/>
      <c r="BI1661" s="8"/>
      <c r="BJ1661" s="8"/>
      <c r="BK1661" s="8"/>
      <c r="BL1661" s="8"/>
      <c r="BM1661" s="8"/>
      <c r="BN1661" s="8"/>
      <c r="BO1661" s="8"/>
      <c r="BP1661" s="1" t="str">
        <v>0- Port Costs</v>
      </c>
      <c r="BT1661" s="1" t="str">
        <v>0- Port Value</v>
      </c>
      <c r="BU1661" s="8"/>
    </row>
    <row r="1662" spans="8:73" hidden="1" outlineLevel="1" x14ac:dyDescent="0.3">
      <c r="H1662" s="1" t="str">
        <v>0 - BM Costs</v>
      </c>
      <c r="L1662" s="1" t="str">
        <v>0 - BM Port</v>
      </c>
      <c r="N1662" s="1" t="str">
        <v>0 - Port Assets</v>
      </c>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8"/>
      <c r="AX1662" s="8"/>
      <c r="AY1662" s="8"/>
      <c r="AZ1662" s="8"/>
      <c r="BA1662" s="8"/>
      <c r="BB1662" s="8"/>
      <c r="BC1662" s="8"/>
      <c r="BD1662" s="8"/>
      <c r="BE1662" s="8"/>
      <c r="BF1662" s="8"/>
      <c r="BG1662" s="8"/>
      <c r="BH1662" s="8"/>
      <c r="BI1662" s="8"/>
      <c r="BJ1662" s="8"/>
      <c r="BK1662" s="8"/>
      <c r="BL1662" s="8"/>
      <c r="BM1662" s="8"/>
      <c r="BN1662" s="8"/>
      <c r="BO1662" s="8"/>
      <c r="BP1662" s="1" t="str">
        <v>0- Port Costs</v>
      </c>
      <c r="BT1662" s="1" t="str">
        <v>0- Port Value</v>
      </c>
      <c r="BU1662" s="8"/>
    </row>
    <row r="1663" spans="8:73" hidden="1" outlineLevel="1" x14ac:dyDescent="0.3">
      <c r="H1663" s="1" t="str">
        <v>0 - BM Costs</v>
      </c>
      <c r="L1663" s="1" t="str">
        <v>0 - BM Port</v>
      </c>
      <c r="N1663" s="1" t="str">
        <v>0 - Port Assets</v>
      </c>
      <c r="O1663" s="8"/>
      <c r="P1663" s="8"/>
      <c r="Q1663" s="8"/>
      <c r="R1663" s="8"/>
      <c r="S1663" s="8"/>
      <c r="T1663" s="8"/>
      <c r="U1663" s="8"/>
      <c r="V1663" s="8"/>
      <c r="W1663" s="8"/>
      <c r="X1663" s="8"/>
      <c r="Y1663" s="8"/>
      <c r="Z1663" s="8"/>
      <c r="AA1663" s="8"/>
      <c r="AB1663" s="8"/>
      <c r="AC1663" s="8"/>
      <c r="AD1663" s="8"/>
      <c r="AE1663" s="8"/>
      <c r="AF1663" s="8"/>
      <c r="AG1663" s="8"/>
      <c r="AH1663" s="8"/>
      <c r="AI1663" s="8"/>
      <c r="AJ1663" s="8"/>
      <c r="AK1663" s="8"/>
      <c r="AL1663" s="8"/>
      <c r="AM1663" s="8"/>
      <c r="AN1663" s="8"/>
      <c r="AO1663" s="8"/>
      <c r="AP1663" s="8"/>
      <c r="AQ1663" s="8"/>
      <c r="AR1663" s="8"/>
      <c r="AS1663" s="8"/>
      <c r="AT1663" s="8"/>
      <c r="AU1663" s="8"/>
      <c r="AV1663" s="8"/>
      <c r="AW1663" s="8"/>
      <c r="AX1663" s="8"/>
      <c r="AY1663" s="8"/>
      <c r="AZ1663" s="8"/>
      <c r="BA1663" s="8"/>
      <c r="BB1663" s="8"/>
      <c r="BC1663" s="8"/>
      <c r="BD1663" s="8"/>
      <c r="BE1663" s="8"/>
      <c r="BF1663" s="8"/>
      <c r="BG1663" s="8"/>
      <c r="BH1663" s="8"/>
      <c r="BI1663" s="8"/>
      <c r="BJ1663" s="8"/>
      <c r="BK1663" s="8"/>
      <c r="BL1663" s="8"/>
      <c r="BM1663" s="8"/>
      <c r="BN1663" s="8"/>
      <c r="BO1663" s="8"/>
      <c r="BP1663" s="1" t="str">
        <v>0- Port Costs</v>
      </c>
      <c r="BT1663" s="1" t="str">
        <v>0- Port Value</v>
      </c>
      <c r="BU1663" s="8"/>
    </row>
    <row r="1664" spans="8:73" hidden="1" outlineLevel="1" x14ac:dyDescent="0.3">
      <c r="H1664" s="1" t="str">
        <v>0 - BM Costs</v>
      </c>
      <c r="L1664" s="1" t="str">
        <v>0 - BM Port</v>
      </c>
      <c r="N1664" s="1" t="str">
        <v>0 - Port Assets</v>
      </c>
      <c r="O1664" s="8"/>
      <c r="P1664" s="8"/>
      <c r="Q1664" s="8"/>
      <c r="R1664" s="8"/>
      <c r="S1664" s="8"/>
      <c r="T1664" s="8"/>
      <c r="U1664" s="8"/>
      <c r="V1664" s="8"/>
      <c r="W1664" s="8"/>
      <c r="X1664" s="8"/>
      <c r="Y1664" s="8"/>
      <c r="Z1664" s="8"/>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8"/>
      <c r="AX1664" s="8"/>
      <c r="AY1664" s="8"/>
      <c r="AZ1664" s="8"/>
      <c r="BA1664" s="8"/>
      <c r="BB1664" s="8"/>
      <c r="BC1664" s="8"/>
      <c r="BD1664" s="8"/>
      <c r="BE1664" s="8"/>
      <c r="BF1664" s="8"/>
      <c r="BG1664" s="8"/>
      <c r="BH1664" s="8"/>
      <c r="BI1664" s="8"/>
      <c r="BJ1664" s="8"/>
      <c r="BK1664" s="8"/>
      <c r="BL1664" s="8"/>
      <c r="BM1664" s="8"/>
      <c r="BN1664" s="8"/>
      <c r="BO1664" s="8"/>
      <c r="BP1664" s="1" t="str">
        <v>0- Port Costs</v>
      </c>
      <c r="BT1664" s="1" t="str">
        <v>0- Port Value</v>
      </c>
      <c r="BU1664" s="8"/>
    </row>
    <row r="1665" spans="8:73" hidden="1" outlineLevel="1" x14ac:dyDescent="0.3">
      <c r="H1665" s="1" t="str">
        <v>0 - BM Costs</v>
      </c>
      <c r="L1665" s="1" t="str">
        <v>0 - BM Port</v>
      </c>
      <c r="N1665" s="1" t="str">
        <v>0 - Port Assets</v>
      </c>
      <c r="O1665" s="8"/>
      <c r="P1665" s="8"/>
      <c r="Q1665" s="8"/>
      <c r="R1665" s="8"/>
      <c r="S1665" s="8"/>
      <c r="T1665" s="8"/>
      <c r="U1665" s="8"/>
      <c r="V1665" s="8"/>
      <c r="W1665" s="8"/>
      <c r="X1665" s="8"/>
      <c r="Y1665" s="8"/>
      <c r="Z1665" s="8"/>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8"/>
      <c r="AX1665" s="8"/>
      <c r="AY1665" s="8"/>
      <c r="AZ1665" s="8"/>
      <c r="BA1665" s="8"/>
      <c r="BB1665" s="8"/>
      <c r="BC1665" s="8"/>
      <c r="BD1665" s="8"/>
      <c r="BE1665" s="8"/>
      <c r="BF1665" s="8"/>
      <c r="BG1665" s="8"/>
      <c r="BH1665" s="8"/>
      <c r="BI1665" s="8"/>
      <c r="BJ1665" s="8"/>
      <c r="BK1665" s="8"/>
      <c r="BL1665" s="8"/>
      <c r="BM1665" s="8"/>
      <c r="BN1665" s="8"/>
      <c r="BO1665" s="8"/>
      <c r="BP1665" s="1" t="str">
        <v>0- Port Costs</v>
      </c>
      <c r="BT1665" s="1" t="str">
        <v>0- Port Value</v>
      </c>
      <c r="BU1665" s="8"/>
    </row>
    <row r="1666" spans="8:73" hidden="1" outlineLevel="1" x14ac:dyDescent="0.3">
      <c r="H1666" s="1" t="str">
        <v>0 - BM Costs</v>
      </c>
      <c r="L1666" s="1" t="str">
        <v>0 - BM Port</v>
      </c>
      <c r="N1666" s="1" t="str">
        <v>0 - Port Assets</v>
      </c>
      <c r="O1666" s="8"/>
      <c r="P1666" s="8"/>
      <c r="Q1666" s="8"/>
      <c r="R1666" s="8"/>
      <c r="S1666" s="8"/>
      <c r="T1666" s="8"/>
      <c r="U1666" s="8"/>
      <c r="V1666" s="8"/>
      <c r="W1666" s="8"/>
      <c r="X1666" s="8"/>
      <c r="Y1666" s="8"/>
      <c r="Z1666" s="8"/>
      <c r="AA1666" s="8"/>
      <c r="AB1666" s="8"/>
      <c r="AC1666" s="8"/>
      <c r="AD1666" s="8"/>
      <c r="AE1666" s="8"/>
      <c r="AF1666" s="8"/>
      <c r="AG1666" s="8"/>
      <c r="AH1666" s="8"/>
      <c r="AI1666" s="8"/>
      <c r="AJ1666" s="8"/>
      <c r="AK1666" s="8"/>
      <c r="AL1666" s="8"/>
      <c r="AM1666" s="8"/>
      <c r="AN1666" s="8"/>
      <c r="AO1666" s="8"/>
      <c r="AP1666" s="8"/>
      <c r="AQ1666" s="8"/>
      <c r="AR1666" s="8"/>
      <c r="AS1666" s="8"/>
      <c r="AT1666" s="8"/>
      <c r="AU1666" s="8"/>
      <c r="AV1666" s="8"/>
      <c r="AW1666" s="8"/>
      <c r="AX1666" s="8"/>
      <c r="AY1666" s="8"/>
      <c r="AZ1666" s="8"/>
      <c r="BA1666" s="8"/>
      <c r="BB1666" s="8"/>
      <c r="BC1666" s="8"/>
      <c r="BD1666" s="8"/>
      <c r="BE1666" s="8"/>
      <c r="BF1666" s="8"/>
      <c r="BG1666" s="8"/>
      <c r="BH1666" s="8"/>
      <c r="BI1666" s="8"/>
      <c r="BJ1666" s="8"/>
      <c r="BK1666" s="8"/>
      <c r="BL1666" s="8"/>
      <c r="BM1666" s="8"/>
      <c r="BN1666" s="8"/>
      <c r="BO1666" s="8"/>
      <c r="BP1666" s="1" t="str">
        <v>0- Port Costs</v>
      </c>
      <c r="BT1666" s="1" t="str">
        <v>0- Port Value</v>
      </c>
      <c r="BU1666" s="8"/>
    </row>
    <row r="1667" spans="8:73" hidden="1" outlineLevel="1" x14ac:dyDescent="0.3">
      <c r="H1667" s="1" t="str">
        <v>0 - BM Costs</v>
      </c>
      <c r="L1667" s="1" t="str">
        <v>0 - BM Port</v>
      </c>
      <c r="N1667" s="1" t="str">
        <v>0 - Port Assets</v>
      </c>
      <c r="O1667" s="8"/>
      <c r="P1667" s="8"/>
      <c r="Q1667" s="8"/>
      <c r="R1667" s="8"/>
      <c r="S1667" s="8"/>
      <c r="T1667" s="8"/>
      <c r="U1667" s="8"/>
      <c r="V1667" s="8"/>
      <c r="W1667" s="8"/>
      <c r="X1667" s="8"/>
      <c r="Y1667" s="8"/>
      <c r="Z1667" s="8"/>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8"/>
      <c r="AX1667" s="8"/>
      <c r="AY1667" s="8"/>
      <c r="AZ1667" s="8"/>
      <c r="BA1667" s="8"/>
      <c r="BB1667" s="8"/>
      <c r="BC1667" s="8"/>
      <c r="BD1667" s="8"/>
      <c r="BE1667" s="8"/>
      <c r="BF1667" s="8"/>
      <c r="BG1667" s="8"/>
      <c r="BH1667" s="8"/>
      <c r="BI1667" s="8"/>
      <c r="BJ1667" s="8"/>
      <c r="BK1667" s="8"/>
      <c r="BL1667" s="8"/>
      <c r="BM1667" s="8"/>
      <c r="BN1667" s="8"/>
      <c r="BO1667" s="8"/>
      <c r="BP1667" s="1" t="str">
        <v>0- Port Costs</v>
      </c>
      <c r="BT1667" s="1" t="str">
        <v>0- Port Value</v>
      </c>
      <c r="BU1667" s="8"/>
    </row>
    <row r="1668" spans="8:73" hidden="1" outlineLevel="1" x14ac:dyDescent="0.3">
      <c r="H1668" s="1" t="str">
        <v>0 - BM Costs</v>
      </c>
      <c r="L1668" s="1" t="str">
        <v>0 - BM Port</v>
      </c>
      <c r="N1668" s="1" t="str">
        <v>0 - Port Assets</v>
      </c>
      <c r="O1668" s="8"/>
      <c r="P1668" s="8"/>
      <c r="Q1668" s="8"/>
      <c r="R1668" s="8"/>
      <c r="S1668" s="8"/>
      <c r="T1668" s="8"/>
      <c r="U1668" s="8"/>
      <c r="V1668" s="8"/>
      <c r="W1668" s="8"/>
      <c r="X1668" s="8"/>
      <c r="Y1668" s="8"/>
      <c r="Z1668" s="8"/>
      <c r="AA1668" s="8"/>
      <c r="AB1668" s="8"/>
      <c r="AC1668" s="8"/>
      <c r="AD1668" s="8"/>
      <c r="AE1668" s="8"/>
      <c r="AF1668" s="8"/>
      <c r="AG1668" s="8"/>
      <c r="AH1668" s="8"/>
      <c r="AI1668" s="8"/>
      <c r="AJ1668" s="8"/>
      <c r="AK1668" s="8"/>
      <c r="AL1668" s="8"/>
      <c r="AM1668" s="8"/>
      <c r="AN1668" s="8"/>
      <c r="AO1668" s="8"/>
      <c r="AP1668" s="8"/>
      <c r="AQ1668" s="8"/>
      <c r="AR1668" s="8"/>
      <c r="AS1668" s="8"/>
      <c r="AT1668" s="8"/>
      <c r="AU1668" s="8"/>
      <c r="AV1668" s="8"/>
      <c r="AW1668" s="8"/>
      <c r="AX1668" s="8"/>
      <c r="AY1668" s="8"/>
      <c r="AZ1668" s="8"/>
      <c r="BA1668" s="8"/>
      <c r="BB1668" s="8"/>
      <c r="BC1668" s="8"/>
      <c r="BD1668" s="8"/>
      <c r="BE1668" s="8"/>
      <c r="BF1668" s="8"/>
      <c r="BG1668" s="8"/>
      <c r="BH1668" s="8"/>
      <c r="BI1668" s="8"/>
      <c r="BJ1668" s="8"/>
      <c r="BK1668" s="8"/>
      <c r="BL1668" s="8"/>
      <c r="BM1668" s="8"/>
      <c r="BN1668" s="8"/>
      <c r="BO1668" s="8"/>
      <c r="BP1668" s="1" t="str">
        <v>0- Port Costs</v>
      </c>
      <c r="BT1668" s="1" t="str">
        <v>0- Port Value</v>
      </c>
      <c r="BU1668" s="8"/>
    </row>
    <row r="1669" spans="8:73" hidden="1" outlineLevel="1" x14ac:dyDescent="0.3">
      <c r="H1669" s="1" t="str">
        <v>0 - BM Costs</v>
      </c>
      <c r="L1669" s="1" t="str">
        <v>0 - BM Port</v>
      </c>
      <c r="N1669" s="1" t="str">
        <v>0 - Port Assets</v>
      </c>
      <c r="O1669" s="8"/>
      <c r="P1669" s="8"/>
      <c r="Q1669" s="8"/>
      <c r="R1669" s="8"/>
      <c r="S1669" s="8"/>
      <c r="T1669" s="8"/>
      <c r="U1669" s="8"/>
      <c r="V1669" s="8"/>
      <c r="W1669" s="8"/>
      <c r="X1669" s="8"/>
      <c r="Y1669" s="8"/>
      <c r="Z1669" s="8"/>
      <c r="AA1669" s="8"/>
      <c r="AB1669" s="8"/>
      <c r="AC1669" s="8"/>
      <c r="AD1669" s="8"/>
      <c r="AE1669" s="8"/>
      <c r="AF1669" s="8"/>
      <c r="AG1669" s="8"/>
      <c r="AH1669" s="8"/>
      <c r="AI1669" s="8"/>
      <c r="AJ1669" s="8"/>
      <c r="AK1669" s="8"/>
      <c r="AL1669" s="8"/>
      <c r="AM1669" s="8"/>
      <c r="AN1669" s="8"/>
      <c r="AO1669" s="8"/>
      <c r="AP1669" s="8"/>
      <c r="AQ1669" s="8"/>
      <c r="AR1669" s="8"/>
      <c r="AS1669" s="8"/>
      <c r="AT1669" s="8"/>
      <c r="AU1669" s="8"/>
      <c r="AV1669" s="8"/>
      <c r="AW1669" s="8"/>
      <c r="AX1669" s="8"/>
      <c r="AY1669" s="8"/>
      <c r="AZ1669" s="8"/>
      <c r="BA1669" s="8"/>
      <c r="BB1669" s="8"/>
      <c r="BC1669" s="8"/>
      <c r="BD1669" s="8"/>
      <c r="BE1669" s="8"/>
      <c r="BF1669" s="8"/>
      <c r="BG1669" s="8"/>
      <c r="BH1669" s="8"/>
      <c r="BI1669" s="8"/>
      <c r="BJ1669" s="8"/>
      <c r="BK1669" s="8"/>
      <c r="BL1669" s="8"/>
      <c r="BM1669" s="8"/>
      <c r="BN1669" s="8"/>
      <c r="BO1669" s="8"/>
      <c r="BP1669" s="1" t="str">
        <v>0- Port Costs</v>
      </c>
      <c r="BT1669" s="1" t="str">
        <v>0- Port Value</v>
      </c>
      <c r="BU1669" s="8"/>
    </row>
    <row r="1670" spans="8:73" hidden="1" outlineLevel="1" x14ac:dyDescent="0.3">
      <c r="H1670" s="1" t="str">
        <v>0 - BM Costs</v>
      </c>
      <c r="L1670" s="1" t="str">
        <v>0 - BM Port</v>
      </c>
      <c r="N1670" s="1" t="str">
        <v>0 - Port Assets</v>
      </c>
      <c r="O1670" s="8"/>
      <c r="P1670" s="8"/>
      <c r="Q1670" s="8"/>
      <c r="R1670" s="8"/>
      <c r="S1670" s="8"/>
      <c r="T1670" s="8"/>
      <c r="U1670" s="8"/>
      <c r="V1670" s="8"/>
      <c r="W1670" s="8"/>
      <c r="X1670" s="8"/>
      <c r="Y1670" s="8"/>
      <c r="Z1670" s="8"/>
      <c r="AA1670" s="8"/>
      <c r="AB1670" s="8"/>
      <c r="AC1670" s="8"/>
      <c r="AD1670" s="8"/>
      <c r="AE1670" s="8"/>
      <c r="AF1670" s="8"/>
      <c r="AG1670" s="8"/>
      <c r="AH1670" s="8"/>
      <c r="AI1670" s="8"/>
      <c r="AJ1670" s="8"/>
      <c r="AK1670" s="8"/>
      <c r="AL1670" s="8"/>
      <c r="AM1670" s="8"/>
      <c r="AN1670" s="8"/>
      <c r="AO1670" s="8"/>
      <c r="AP1670" s="8"/>
      <c r="AQ1670" s="8"/>
      <c r="AR1670" s="8"/>
      <c r="AS1670" s="8"/>
      <c r="AT1670" s="8"/>
      <c r="AU1670" s="8"/>
      <c r="AV1670" s="8"/>
      <c r="AW1670" s="8"/>
      <c r="AX1670" s="8"/>
      <c r="AY1670" s="8"/>
      <c r="AZ1670" s="8"/>
      <c r="BA1670" s="8"/>
      <c r="BB1670" s="8"/>
      <c r="BC1670" s="8"/>
      <c r="BD1670" s="8"/>
      <c r="BE1670" s="8"/>
      <c r="BF1670" s="8"/>
      <c r="BG1670" s="8"/>
      <c r="BH1670" s="8"/>
      <c r="BI1670" s="8"/>
      <c r="BJ1670" s="8"/>
      <c r="BK1670" s="8"/>
      <c r="BL1670" s="8"/>
      <c r="BM1670" s="8"/>
      <c r="BN1670" s="8"/>
      <c r="BO1670" s="8"/>
      <c r="BP1670" s="1" t="str">
        <v>0- Port Costs</v>
      </c>
      <c r="BT1670" s="1" t="str">
        <v>0- Port Value</v>
      </c>
      <c r="BU1670" s="8"/>
    </row>
    <row r="1671" spans="8:73" hidden="1" outlineLevel="1" x14ac:dyDescent="0.3">
      <c r="H1671" s="1" t="str">
        <v>0 - BM Costs</v>
      </c>
      <c r="L1671" s="1" t="str">
        <v>0 - BM Port</v>
      </c>
      <c r="N1671" s="1" t="str">
        <v>0 - Port Assets</v>
      </c>
      <c r="O1671" s="8"/>
      <c r="P1671" s="8"/>
      <c r="Q1671" s="8"/>
      <c r="R1671" s="8"/>
      <c r="S1671" s="8"/>
      <c r="T1671" s="8"/>
      <c r="U1671" s="8"/>
      <c r="V1671" s="8"/>
      <c r="W1671" s="8"/>
      <c r="X1671" s="8"/>
      <c r="Y1671" s="8"/>
      <c r="Z1671" s="8"/>
      <c r="AA1671" s="8"/>
      <c r="AB1671" s="8"/>
      <c r="AC1671" s="8"/>
      <c r="AD1671" s="8"/>
      <c r="AE1671" s="8"/>
      <c r="AF1671" s="8"/>
      <c r="AG1671" s="8"/>
      <c r="AH1671" s="8"/>
      <c r="AI1671" s="8"/>
      <c r="AJ1671" s="8"/>
      <c r="AK1671" s="8"/>
      <c r="AL1671" s="8"/>
      <c r="AM1671" s="8"/>
      <c r="AN1671" s="8"/>
      <c r="AO1671" s="8"/>
      <c r="AP1671" s="8"/>
      <c r="AQ1671" s="8"/>
      <c r="AR1671" s="8"/>
      <c r="AS1671" s="8"/>
      <c r="AT1671" s="8"/>
      <c r="AU1671" s="8"/>
      <c r="AV1671" s="8"/>
      <c r="AW1671" s="8"/>
      <c r="AX1671" s="8"/>
      <c r="AY1671" s="8"/>
      <c r="AZ1671" s="8"/>
      <c r="BA1671" s="8"/>
      <c r="BB1671" s="8"/>
      <c r="BC1671" s="8"/>
      <c r="BD1671" s="8"/>
      <c r="BE1671" s="8"/>
      <c r="BF1671" s="8"/>
      <c r="BG1671" s="8"/>
      <c r="BH1671" s="8"/>
      <c r="BI1671" s="8"/>
      <c r="BJ1671" s="8"/>
      <c r="BK1671" s="8"/>
      <c r="BL1671" s="8"/>
      <c r="BM1671" s="8"/>
      <c r="BN1671" s="8"/>
      <c r="BO1671" s="8"/>
      <c r="BP1671" s="1" t="str">
        <v>0- Port Costs</v>
      </c>
      <c r="BT1671" s="1" t="str">
        <v>0- Port Value</v>
      </c>
      <c r="BU1671" s="8"/>
    </row>
    <row r="1672" spans="8:73" hidden="1" outlineLevel="1" x14ac:dyDescent="0.3">
      <c r="H1672" s="1" t="str">
        <v>0 - BM Costs</v>
      </c>
      <c r="L1672" s="1" t="str">
        <v>0 - BM Port</v>
      </c>
      <c r="N1672" s="1" t="str">
        <v>0 - Port Assets</v>
      </c>
      <c r="O1672" s="8"/>
      <c r="P1672" s="8"/>
      <c r="Q1672" s="8"/>
      <c r="R1672" s="8"/>
      <c r="S1672" s="8"/>
      <c r="T1672" s="8"/>
      <c r="U1672" s="8"/>
      <c r="V1672" s="8"/>
      <c r="W1672" s="8"/>
      <c r="X1672" s="8"/>
      <c r="Y1672" s="8"/>
      <c r="Z1672" s="8"/>
      <c r="AA1672" s="8"/>
      <c r="AB1672" s="8"/>
      <c r="AC1672" s="8"/>
      <c r="AD1672" s="8"/>
      <c r="AE1672" s="8"/>
      <c r="AF1672" s="8"/>
      <c r="AG1672" s="8"/>
      <c r="AH1672" s="8"/>
      <c r="AI1672" s="8"/>
      <c r="AJ1672" s="8"/>
      <c r="AK1672" s="8"/>
      <c r="AL1672" s="8"/>
      <c r="AM1672" s="8"/>
      <c r="AN1672" s="8"/>
      <c r="AO1672" s="8"/>
      <c r="AP1672" s="8"/>
      <c r="AQ1672" s="8"/>
      <c r="AR1672" s="8"/>
      <c r="AS1672" s="8"/>
      <c r="AT1672" s="8"/>
      <c r="AU1672" s="8"/>
      <c r="AV1672" s="8"/>
      <c r="AW1672" s="8"/>
      <c r="AX1672" s="8"/>
      <c r="AY1672" s="8"/>
      <c r="AZ1672" s="8"/>
      <c r="BA1672" s="8"/>
      <c r="BB1672" s="8"/>
      <c r="BC1672" s="8"/>
      <c r="BD1672" s="8"/>
      <c r="BE1672" s="8"/>
      <c r="BF1672" s="8"/>
      <c r="BG1672" s="8"/>
      <c r="BH1672" s="8"/>
      <c r="BI1672" s="8"/>
      <c r="BJ1672" s="8"/>
      <c r="BK1672" s="8"/>
      <c r="BL1672" s="8"/>
      <c r="BM1672" s="8"/>
      <c r="BN1672" s="8"/>
      <c r="BO1672" s="8"/>
      <c r="BP1672" s="1" t="str">
        <v>0- Port Costs</v>
      </c>
      <c r="BT1672" s="1" t="str">
        <v>0- Port Value</v>
      </c>
      <c r="BU1672" s="8"/>
    </row>
    <row r="1673" spans="8:73" hidden="1" outlineLevel="1" x14ac:dyDescent="0.3">
      <c r="H1673" s="1" t="str">
        <v>0 - BM Costs</v>
      </c>
      <c r="L1673" s="1" t="str">
        <v>0 - BM Port</v>
      </c>
      <c r="N1673" s="1" t="str">
        <v>0 - Port Assets</v>
      </c>
      <c r="O1673" s="8"/>
      <c r="P1673" s="8"/>
      <c r="Q1673" s="8"/>
      <c r="R1673" s="8"/>
      <c r="S1673" s="8"/>
      <c r="T1673" s="8"/>
      <c r="U1673" s="8"/>
      <c r="V1673" s="8"/>
      <c r="W1673" s="8"/>
      <c r="X1673" s="8"/>
      <c r="Y1673" s="8"/>
      <c r="Z1673" s="8"/>
      <c r="AA1673" s="8"/>
      <c r="AB1673" s="8"/>
      <c r="AC1673" s="8"/>
      <c r="AD1673" s="8"/>
      <c r="AE1673" s="8"/>
      <c r="AF1673" s="8"/>
      <c r="AG1673" s="8"/>
      <c r="AH1673" s="8"/>
      <c r="AI1673" s="8"/>
      <c r="AJ1673" s="8"/>
      <c r="AK1673" s="8"/>
      <c r="AL1673" s="8"/>
      <c r="AM1673" s="8"/>
      <c r="AN1673" s="8"/>
      <c r="AO1673" s="8"/>
      <c r="AP1673" s="8"/>
      <c r="AQ1673" s="8"/>
      <c r="AR1673" s="8"/>
      <c r="AS1673" s="8"/>
      <c r="AT1673" s="8"/>
      <c r="AU1673" s="8"/>
      <c r="AV1673" s="8"/>
      <c r="AW1673" s="8"/>
      <c r="AX1673" s="8"/>
      <c r="AY1673" s="8"/>
      <c r="AZ1673" s="8"/>
      <c r="BA1673" s="8"/>
      <c r="BB1673" s="8"/>
      <c r="BC1673" s="8"/>
      <c r="BD1673" s="8"/>
      <c r="BE1673" s="8"/>
      <c r="BF1673" s="8"/>
      <c r="BG1673" s="8"/>
      <c r="BH1673" s="8"/>
      <c r="BI1673" s="8"/>
      <c r="BJ1673" s="8"/>
      <c r="BK1673" s="8"/>
      <c r="BL1673" s="8"/>
      <c r="BM1673" s="8"/>
      <c r="BN1673" s="8"/>
      <c r="BO1673" s="8"/>
      <c r="BP1673" s="1" t="str">
        <v>0- Port Costs</v>
      </c>
      <c r="BT1673" s="1" t="str">
        <v>0- Port Value</v>
      </c>
      <c r="BU1673" s="8"/>
    </row>
    <row r="1674" spans="8:73" hidden="1" outlineLevel="1" x14ac:dyDescent="0.3">
      <c r="H1674" s="1" t="str">
        <v>0 - BM Costs</v>
      </c>
      <c r="L1674" s="1" t="str">
        <v>0 - BM Port</v>
      </c>
      <c r="N1674" s="1" t="str">
        <v>0 - Port Assets</v>
      </c>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8"/>
      <c r="AX1674" s="8"/>
      <c r="AY1674" s="8"/>
      <c r="AZ1674" s="8"/>
      <c r="BA1674" s="8"/>
      <c r="BB1674" s="8"/>
      <c r="BC1674" s="8"/>
      <c r="BD1674" s="8"/>
      <c r="BE1674" s="8"/>
      <c r="BF1674" s="8"/>
      <c r="BG1674" s="8"/>
      <c r="BH1674" s="8"/>
      <c r="BI1674" s="8"/>
      <c r="BJ1674" s="8"/>
      <c r="BK1674" s="8"/>
      <c r="BL1674" s="8"/>
      <c r="BM1674" s="8"/>
      <c r="BN1674" s="8"/>
      <c r="BO1674" s="8"/>
      <c r="BP1674" s="1" t="str">
        <v>0- Port Costs</v>
      </c>
      <c r="BT1674" s="1" t="str">
        <v>0- Port Value</v>
      </c>
      <c r="BU1674" s="8"/>
    </row>
    <row r="1675" spans="8:73" hidden="1" outlineLevel="1" x14ac:dyDescent="0.3">
      <c r="H1675" s="1" t="str">
        <v>0 - BM Costs</v>
      </c>
      <c r="L1675" s="1" t="str">
        <v>0 - BM Port</v>
      </c>
      <c r="N1675" s="1" t="str">
        <v>0 - Port Assets</v>
      </c>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8"/>
      <c r="AX1675" s="8"/>
      <c r="AY1675" s="8"/>
      <c r="AZ1675" s="8"/>
      <c r="BA1675" s="8"/>
      <c r="BB1675" s="8"/>
      <c r="BC1675" s="8"/>
      <c r="BD1675" s="8"/>
      <c r="BE1675" s="8"/>
      <c r="BF1675" s="8"/>
      <c r="BG1675" s="8"/>
      <c r="BH1675" s="8"/>
      <c r="BI1675" s="8"/>
      <c r="BJ1675" s="8"/>
      <c r="BK1675" s="8"/>
      <c r="BL1675" s="8"/>
      <c r="BM1675" s="8"/>
      <c r="BN1675" s="8"/>
      <c r="BO1675" s="8"/>
      <c r="BP1675" s="1" t="str">
        <v>0- Port Costs</v>
      </c>
      <c r="BT1675" s="1" t="str">
        <v>0- Port Value</v>
      </c>
      <c r="BU1675" s="8"/>
    </row>
    <row r="1676" spans="8:73" hidden="1" outlineLevel="1" x14ac:dyDescent="0.3">
      <c r="H1676" s="1" t="str">
        <v>0 - BM Costs</v>
      </c>
      <c r="L1676" s="1" t="str">
        <v>0 - BM Port</v>
      </c>
      <c r="N1676" s="1" t="str">
        <v>0 - Port Assets</v>
      </c>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8"/>
      <c r="AX1676" s="8"/>
      <c r="AY1676" s="8"/>
      <c r="AZ1676" s="8"/>
      <c r="BA1676" s="8"/>
      <c r="BB1676" s="8"/>
      <c r="BC1676" s="8"/>
      <c r="BD1676" s="8"/>
      <c r="BE1676" s="8"/>
      <c r="BF1676" s="8"/>
      <c r="BG1676" s="8"/>
      <c r="BH1676" s="8"/>
      <c r="BI1676" s="8"/>
      <c r="BJ1676" s="8"/>
      <c r="BK1676" s="8"/>
      <c r="BL1676" s="8"/>
      <c r="BM1676" s="8"/>
      <c r="BN1676" s="8"/>
      <c r="BO1676" s="8"/>
      <c r="BP1676" s="1" t="str">
        <v>0- Port Costs</v>
      </c>
      <c r="BT1676" s="1" t="str">
        <v>0- Port Value</v>
      </c>
      <c r="BU1676" s="8"/>
    </row>
    <row r="1677" spans="8:73" hidden="1" outlineLevel="1" x14ac:dyDescent="0.3">
      <c r="H1677" s="1" t="str">
        <v>0 - BM Costs</v>
      </c>
      <c r="L1677" s="1" t="str">
        <v>0 - BM Port</v>
      </c>
      <c r="N1677" s="1" t="str">
        <v>0 - Port Assets</v>
      </c>
      <c r="O1677" s="8"/>
      <c r="P1677" s="8"/>
      <c r="Q1677" s="8"/>
      <c r="R1677" s="8"/>
      <c r="S1677" s="8"/>
      <c r="T1677" s="8"/>
      <c r="U1677" s="8"/>
      <c r="V1677" s="8"/>
      <c r="W1677" s="8"/>
      <c r="X1677" s="8"/>
      <c r="Y1677" s="8"/>
      <c r="Z1677" s="8"/>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8"/>
      <c r="AX1677" s="8"/>
      <c r="AY1677" s="8"/>
      <c r="AZ1677" s="8"/>
      <c r="BA1677" s="8"/>
      <c r="BB1677" s="8"/>
      <c r="BC1677" s="8"/>
      <c r="BD1677" s="8"/>
      <c r="BE1677" s="8"/>
      <c r="BF1677" s="8"/>
      <c r="BG1677" s="8"/>
      <c r="BH1677" s="8"/>
      <c r="BI1677" s="8"/>
      <c r="BJ1677" s="8"/>
      <c r="BK1677" s="8"/>
      <c r="BL1677" s="8"/>
      <c r="BM1677" s="8"/>
      <c r="BN1677" s="8"/>
      <c r="BO1677" s="8"/>
      <c r="BP1677" s="1" t="str">
        <v>0- Port Costs</v>
      </c>
      <c r="BT1677" s="1" t="str">
        <v>0- Port Value</v>
      </c>
      <c r="BU1677" s="8"/>
    </row>
    <row r="1678" spans="8:73" hidden="1" outlineLevel="1" x14ac:dyDescent="0.3">
      <c r="H1678" s="1" t="str">
        <v>0 - BM Costs</v>
      </c>
      <c r="L1678" s="1" t="str">
        <v>0 - BM Port</v>
      </c>
      <c r="N1678" s="1" t="str">
        <v>0 - Port Assets</v>
      </c>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8"/>
      <c r="AX1678" s="8"/>
      <c r="AY1678" s="8"/>
      <c r="AZ1678" s="8"/>
      <c r="BA1678" s="8"/>
      <c r="BB1678" s="8"/>
      <c r="BC1678" s="8"/>
      <c r="BD1678" s="8"/>
      <c r="BE1678" s="8"/>
      <c r="BF1678" s="8"/>
      <c r="BG1678" s="8"/>
      <c r="BH1678" s="8"/>
      <c r="BI1678" s="8"/>
      <c r="BJ1678" s="8"/>
      <c r="BK1678" s="8"/>
      <c r="BL1678" s="8"/>
      <c r="BM1678" s="8"/>
      <c r="BN1678" s="8"/>
      <c r="BO1678" s="8"/>
      <c r="BP1678" s="1" t="str">
        <v>0- Port Costs</v>
      </c>
      <c r="BT1678" s="1" t="str">
        <v>0- Port Value</v>
      </c>
      <c r="BU1678" s="8"/>
    </row>
    <row r="1679" spans="8:73" hidden="1" outlineLevel="1" x14ac:dyDescent="0.3">
      <c r="H1679" s="1" t="str">
        <v>0 - BM Costs</v>
      </c>
      <c r="L1679" s="1" t="str">
        <v>0 - BM Port</v>
      </c>
      <c r="N1679" s="1" t="str">
        <v>0 - Port Assets</v>
      </c>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c r="BD1679" s="8"/>
      <c r="BE1679" s="8"/>
      <c r="BF1679" s="8"/>
      <c r="BG1679" s="8"/>
      <c r="BH1679" s="8"/>
      <c r="BI1679" s="8"/>
      <c r="BJ1679" s="8"/>
      <c r="BK1679" s="8"/>
      <c r="BL1679" s="8"/>
      <c r="BM1679" s="8"/>
      <c r="BN1679" s="8"/>
      <c r="BO1679" s="8"/>
      <c r="BP1679" s="1" t="str">
        <v>0- Port Costs</v>
      </c>
      <c r="BT1679" s="1" t="str">
        <v>0- Port Value</v>
      </c>
      <c r="BU1679" s="8"/>
    </row>
    <row r="1680" spans="8:73" hidden="1" outlineLevel="1" x14ac:dyDescent="0.3">
      <c r="H1680" s="1" t="str">
        <v>0 - BM Costs</v>
      </c>
      <c r="L1680" s="1" t="str">
        <v>0 - BM Port</v>
      </c>
      <c r="N1680" s="1" t="str">
        <v>0 - Port Assets</v>
      </c>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c r="BD1680" s="8"/>
      <c r="BE1680" s="8"/>
      <c r="BF1680" s="8"/>
      <c r="BG1680" s="8"/>
      <c r="BH1680" s="8"/>
      <c r="BI1680" s="8"/>
      <c r="BJ1680" s="8"/>
      <c r="BK1680" s="8"/>
      <c r="BL1680" s="8"/>
      <c r="BM1680" s="8"/>
      <c r="BN1680" s="8"/>
      <c r="BO1680" s="8"/>
      <c r="BP1680" s="1" t="str">
        <v>0- Port Costs</v>
      </c>
      <c r="BT1680" s="1" t="str">
        <v>0- Port Value</v>
      </c>
      <c r="BU1680" s="8"/>
    </row>
    <row r="1681" spans="8:73" hidden="1" outlineLevel="1" x14ac:dyDescent="0.3">
      <c r="H1681" s="1" t="str">
        <v>0 - BM Costs</v>
      </c>
      <c r="L1681" s="1" t="str">
        <v>0 - BM Port</v>
      </c>
      <c r="N1681" s="1" t="str">
        <v>0 - Port Assets</v>
      </c>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c r="AL1681" s="8"/>
      <c r="AM1681" s="8"/>
      <c r="AN1681" s="8"/>
      <c r="AO1681" s="8"/>
      <c r="AP1681" s="8"/>
      <c r="AQ1681" s="8"/>
      <c r="AR1681" s="8"/>
      <c r="AS1681" s="8"/>
      <c r="AT1681" s="8"/>
      <c r="AU1681" s="8"/>
      <c r="AV1681" s="8"/>
      <c r="AW1681" s="8"/>
      <c r="AX1681" s="8"/>
      <c r="AY1681" s="8"/>
      <c r="AZ1681" s="8"/>
      <c r="BA1681" s="8"/>
      <c r="BB1681" s="8"/>
      <c r="BC1681" s="8"/>
      <c r="BD1681" s="8"/>
      <c r="BE1681" s="8"/>
      <c r="BF1681" s="8"/>
      <c r="BG1681" s="8"/>
      <c r="BH1681" s="8"/>
      <c r="BI1681" s="8"/>
      <c r="BJ1681" s="8"/>
      <c r="BK1681" s="8"/>
      <c r="BL1681" s="8"/>
      <c r="BM1681" s="8"/>
      <c r="BN1681" s="8"/>
      <c r="BO1681" s="8"/>
      <c r="BP1681" s="1" t="str">
        <v>0- Port Costs</v>
      </c>
      <c r="BT1681" s="1" t="str">
        <v>0- Port Value</v>
      </c>
      <c r="BU1681" s="8"/>
    </row>
    <row r="1682" spans="8:73" hidden="1" outlineLevel="1" x14ac:dyDescent="0.3">
      <c r="H1682" s="1" t="str">
        <v>0 - BM Costs</v>
      </c>
      <c r="L1682" s="1" t="str">
        <v>0 - BM Port</v>
      </c>
      <c r="N1682" s="1" t="str">
        <v>0 - Port Assets</v>
      </c>
      <c r="O1682" s="8"/>
      <c r="P1682" s="8"/>
      <c r="Q1682" s="8"/>
      <c r="R1682" s="8"/>
      <c r="S1682" s="8"/>
      <c r="T1682" s="8"/>
      <c r="U1682" s="8"/>
      <c r="V1682" s="8"/>
      <c r="W1682" s="8"/>
      <c r="X1682" s="8"/>
      <c r="Y1682" s="8"/>
      <c r="Z1682" s="8"/>
      <c r="AA1682" s="8"/>
      <c r="AB1682" s="8"/>
      <c r="AC1682" s="8"/>
      <c r="AD1682" s="8"/>
      <c r="AE1682" s="8"/>
      <c r="AF1682" s="8"/>
      <c r="AG1682" s="8"/>
      <c r="AH1682" s="8"/>
      <c r="AI1682" s="8"/>
      <c r="AJ1682" s="8"/>
      <c r="AK1682" s="8"/>
      <c r="AL1682" s="8"/>
      <c r="AM1682" s="8"/>
      <c r="AN1682" s="8"/>
      <c r="AO1682" s="8"/>
      <c r="AP1682" s="8"/>
      <c r="AQ1682" s="8"/>
      <c r="AR1682" s="8"/>
      <c r="AS1682" s="8"/>
      <c r="AT1682" s="8"/>
      <c r="AU1682" s="8"/>
      <c r="AV1682" s="8"/>
      <c r="AW1682" s="8"/>
      <c r="AX1682" s="8"/>
      <c r="AY1682" s="8"/>
      <c r="AZ1682" s="8"/>
      <c r="BA1682" s="8"/>
      <c r="BB1682" s="8"/>
      <c r="BC1682" s="8"/>
      <c r="BD1682" s="8"/>
      <c r="BE1682" s="8"/>
      <c r="BF1682" s="8"/>
      <c r="BG1682" s="8"/>
      <c r="BH1682" s="8"/>
      <c r="BI1682" s="8"/>
      <c r="BJ1682" s="8"/>
      <c r="BK1682" s="8"/>
      <c r="BL1682" s="8"/>
      <c r="BM1682" s="8"/>
      <c r="BN1682" s="8"/>
      <c r="BO1682" s="8"/>
      <c r="BP1682" s="1" t="str">
        <v>0- Port Costs</v>
      </c>
      <c r="BT1682" s="1" t="str">
        <v>0- Port Value</v>
      </c>
      <c r="BU1682" s="8"/>
    </row>
    <row r="1683" spans="8:73" hidden="1" outlineLevel="1" x14ac:dyDescent="0.3">
      <c r="H1683" s="1" t="str">
        <v>0 - BM Costs</v>
      </c>
      <c r="L1683" s="1" t="str">
        <v>0 - BM Port</v>
      </c>
      <c r="N1683" s="1" t="str">
        <v>0 - Port Assets</v>
      </c>
      <c r="O1683" s="8"/>
      <c r="P1683" s="8"/>
      <c r="Q1683" s="8"/>
      <c r="R1683" s="8"/>
      <c r="S1683" s="8"/>
      <c r="T1683" s="8"/>
      <c r="U1683" s="8"/>
      <c r="V1683" s="8"/>
      <c r="W1683" s="8"/>
      <c r="X1683" s="8"/>
      <c r="Y1683" s="8"/>
      <c r="Z1683" s="8"/>
      <c r="AA1683" s="8"/>
      <c r="AB1683" s="8"/>
      <c r="AC1683" s="8"/>
      <c r="AD1683" s="8"/>
      <c r="AE1683" s="8"/>
      <c r="AF1683" s="8"/>
      <c r="AG1683" s="8"/>
      <c r="AH1683" s="8"/>
      <c r="AI1683" s="8"/>
      <c r="AJ1683" s="8"/>
      <c r="AK1683" s="8"/>
      <c r="AL1683" s="8"/>
      <c r="AM1683" s="8"/>
      <c r="AN1683" s="8"/>
      <c r="AO1683" s="8"/>
      <c r="AP1683" s="8"/>
      <c r="AQ1683" s="8"/>
      <c r="AR1683" s="8"/>
      <c r="AS1683" s="8"/>
      <c r="AT1683" s="8"/>
      <c r="AU1683" s="8"/>
      <c r="AV1683" s="8"/>
      <c r="AW1683" s="8"/>
      <c r="AX1683" s="8"/>
      <c r="AY1683" s="8"/>
      <c r="AZ1683" s="8"/>
      <c r="BA1683" s="8"/>
      <c r="BB1683" s="8"/>
      <c r="BC1683" s="8"/>
      <c r="BD1683" s="8"/>
      <c r="BE1683" s="8"/>
      <c r="BF1683" s="8"/>
      <c r="BG1683" s="8"/>
      <c r="BH1683" s="8"/>
      <c r="BI1683" s="8"/>
      <c r="BJ1683" s="8"/>
      <c r="BK1683" s="8"/>
      <c r="BL1683" s="8"/>
      <c r="BM1683" s="8"/>
      <c r="BN1683" s="8"/>
      <c r="BO1683" s="8"/>
      <c r="BP1683" s="1" t="str">
        <v>0- Port Costs</v>
      </c>
      <c r="BT1683" s="1" t="str">
        <v>0- Port Value</v>
      </c>
      <c r="BU1683" s="8"/>
    </row>
    <row r="1684" spans="8:73" hidden="1" outlineLevel="1" x14ac:dyDescent="0.3">
      <c r="H1684" s="1" t="str">
        <v>0 - BM Costs</v>
      </c>
      <c r="L1684" s="1" t="str">
        <v>0 - BM Port</v>
      </c>
      <c r="N1684" s="1" t="str">
        <v>0 - Port Assets</v>
      </c>
      <c r="O1684" s="8"/>
      <c r="P1684" s="8"/>
      <c r="Q1684" s="8"/>
      <c r="R1684" s="8"/>
      <c r="S1684" s="8"/>
      <c r="T1684" s="8"/>
      <c r="U1684" s="8"/>
      <c r="V1684" s="8"/>
      <c r="W1684" s="8"/>
      <c r="X1684" s="8"/>
      <c r="Y1684" s="8"/>
      <c r="Z1684" s="8"/>
      <c r="AA1684" s="8"/>
      <c r="AB1684" s="8"/>
      <c r="AC1684" s="8"/>
      <c r="AD1684" s="8"/>
      <c r="AE1684" s="8"/>
      <c r="AF1684" s="8"/>
      <c r="AG1684" s="8"/>
      <c r="AH1684" s="8"/>
      <c r="AI1684" s="8"/>
      <c r="AJ1684" s="8"/>
      <c r="AK1684" s="8"/>
      <c r="AL1684" s="8"/>
      <c r="AM1684" s="8"/>
      <c r="AN1684" s="8"/>
      <c r="AO1684" s="8"/>
      <c r="AP1684" s="8"/>
      <c r="AQ1684" s="8"/>
      <c r="AR1684" s="8"/>
      <c r="AS1684" s="8"/>
      <c r="AT1684" s="8"/>
      <c r="AU1684" s="8"/>
      <c r="AV1684" s="8"/>
      <c r="AW1684" s="8"/>
      <c r="AX1684" s="8"/>
      <c r="AY1684" s="8"/>
      <c r="AZ1684" s="8"/>
      <c r="BA1684" s="8"/>
      <c r="BB1684" s="8"/>
      <c r="BC1684" s="8"/>
      <c r="BD1684" s="8"/>
      <c r="BE1684" s="8"/>
      <c r="BF1684" s="8"/>
      <c r="BG1684" s="8"/>
      <c r="BH1684" s="8"/>
      <c r="BI1684" s="8"/>
      <c r="BJ1684" s="8"/>
      <c r="BK1684" s="8"/>
      <c r="BL1684" s="8"/>
      <c r="BM1684" s="8"/>
      <c r="BN1684" s="8"/>
      <c r="BO1684" s="8"/>
      <c r="BP1684" s="1" t="str">
        <v>0- Port Costs</v>
      </c>
      <c r="BT1684" s="1" t="str">
        <v>0- Port Value</v>
      </c>
      <c r="BU1684" s="8"/>
    </row>
    <row r="1685" spans="8:73" hidden="1" outlineLevel="1" x14ac:dyDescent="0.3">
      <c r="H1685" s="1" t="str">
        <v>0 - BM Costs</v>
      </c>
      <c r="L1685" s="1" t="str">
        <v>0 - BM Port</v>
      </c>
      <c r="N1685" s="1" t="str">
        <v>0 - Port Assets</v>
      </c>
      <c r="O1685" s="8"/>
      <c r="P1685" s="8"/>
      <c r="Q1685" s="8"/>
      <c r="R1685" s="8"/>
      <c r="S1685" s="8"/>
      <c r="T1685" s="8"/>
      <c r="U1685" s="8"/>
      <c r="V1685" s="8"/>
      <c r="W1685" s="8"/>
      <c r="X1685" s="8"/>
      <c r="Y1685" s="8"/>
      <c r="Z1685" s="8"/>
      <c r="AA1685" s="8"/>
      <c r="AB1685" s="8"/>
      <c r="AC1685" s="8"/>
      <c r="AD1685" s="8"/>
      <c r="AE1685" s="8"/>
      <c r="AF1685" s="8"/>
      <c r="AG1685" s="8"/>
      <c r="AH1685" s="8"/>
      <c r="AI1685" s="8"/>
      <c r="AJ1685" s="8"/>
      <c r="AK1685" s="8"/>
      <c r="AL1685" s="8"/>
      <c r="AM1685" s="8"/>
      <c r="AN1685" s="8"/>
      <c r="AO1685" s="8"/>
      <c r="AP1685" s="8"/>
      <c r="AQ1685" s="8"/>
      <c r="AR1685" s="8"/>
      <c r="AS1685" s="8"/>
      <c r="AT1685" s="8"/>
      <c r="AU1685" s="8"/>
      <c r="AV1685" s="8"/>
      <c r="AW1685" s="8"/>
      <c r="AX1685" s="8"/>
      <c r="AY1685" s="8"/>
      <c r="AZ1685" s="8"/>
      <c r="BA1685" s="8"/>
      <c r="BB1685" s="8"/>
      <c r="BC1685" s="8"/>
      <c r="BD1685" s="8"/>
      <c r="BE1685" s="8"/>
      <c r="BF1685" s="8"/>
      <c r="BG1685" s="8"/>
      <c r="BH1685" s="8"/>
      <c r="BI1685" s="8"/>
      <c r="BJ1685" s="8"/>
      <c r="BK1685" s="8"/>
      <c r="BL1685" s="8"/>
      <c r="BM1685" s="8"/>
      <c r="BN1685" s="8"/>
      <c r="BO1685" s="8"/>
      <c r="BP1685" s="1" t="str">
        <v>0- Port Costs</v>
      </c>
      <c r="BT1685" s="1" t="str">
        <v>0- Port Value</v>
      </c>
      <c r="BU1685" s="8"/>
    </row>
    <row r="1686" spans="8:73" hidden="1" outlineLevel="1" x14ac:dyDescent="0.3">
      <c r="H1686" s="1" t="str">
        <v>0 - BM Costs</v>
      </c>
      <c r="L1686" s="1" t="str">
        <v>0 - BM Port</v>
      </c>
      <c r="N1686" s="1" t="str">
        <v>0 - Port Assets</v>
      </c>
      <c r="O1686" s="8"/>
      <c r="P1686" s="8"/>
      <c r="Q1686" s="8"/>
      <c r="R1686" s="8"/>
      <c r="S1686" s="8"/>
      <c r="T1686" s="8"/>
      <c r="U1686" s="8"/>
      <c r="V1686" s="8"/>
      <c r="W1686" s="8"/>
      <c r="X1686" s="8"/>
      <c r="Y1686" s="8"/>
      <c r="Z1686" s="8"/>
      <c r="AA1686" s="8"/>
      <c r="AB1686" s="8"/>
      <c r="AC1686" s="8"/>
      <c r="AD1686" s="8"/>
      <c r="AE1686" s="8"/>
      <c r="AF1686" s="8"/>
      <c r="AG1686" s="8"/>
      <c r="AH1686" s="8"/>
      <c r="AI1686" s="8"/>
      <c r="AJ1686" s="8"/>
      <c r="AK1686" s="8"/>
      <c r="AL1686" s="8"/>
      <c r="AM1686" s="8"/>
      <c r="AN1686" s="8"/>
      <c r="AO1686" s="8"/>
      <c r="AP1686" s="8"/>
      <c r="AQ1686" s="8"/>
      <c r="AR1686" s="8"/>
      <c r="AS1686" s="8"/>
      <c r="AT1686" s="8"/>
      <c r="AU1686" s="8"/>
      <c r="AV1686" s="8"/>
      <c r="AW1686" s="8"/>
      <c r="AX1686" s="8"/>
      <c r="AY1686" s="8"/>
      <c r="AZ1686" s="8"/>
      <c r="BA1686" s="8"/>
      <c r="BB1686" s="8"/>
      <c r="BC1686" s="8"/>
      <c r="BD1686" s="8"/>
      <c r="BE1686" s="8"/>
      <c r="BF1686" s="8"/>
      <c r="BG1686" s="8"/>
      <c r="BH1686" s="8"/>
      <c r="BI1686" s="8"/>
      <c r="BJ1686" s="8"/>
      <c r="BK1686" s="8"/>
      <c r="BL1686" s="8"/>
      <c r="BM1686" s="8"/>
      <c r="BN1686" s="8"/>
      <c r="BO1686" s="8"/>
      <c r="BP1686" s="1" t="str">
        <v>0- Port Costs</v>
      </c>
      <c r="BT1686" s="1" t="str">
        <v>0- Port Value</v>
      </c>
      <c r="BU1686" s="8"/>
    </row>
    <row r="1687" spans="8:73" hidden="1" outlineLevel="1" x14ac:dyDescent="0.3">
      <c r="H1687" s="1" t="str">
        <v>0 - BM Costs</v>
      </c>
      <c r="L1687" s="1" t="str">
        <v>0 - BM Port</v>
      </c>
      <c r="N1687" s="1" t="str">
        <v>0 - Port Assets</v>
      </c>
      <c r="O1687" s="8"/>
      <c r="P1687" s="8"/>
      <c r="Q1687" s="8"/>
      <c r="R1687" s="8"/>
      <c r="S1687" s="8"/>
      <c r="T1687" s="8"/>
      <c r="U1687" s="8"/>
      <c r="V1687" s="8"/>
      <c r="W1687" s="8"/>
      <c r="X1687" s="8"/>
      <c r="Y1687" s="8"/>
      <c r="Z1687" s="8"/>
      <c r="AA1687" s="8"/>
      <c r="AB1687" s="8"/>
      <c r="AC1687" s="8"/>
      <c r="AD1687" s="8"/>
      <c r="AE1687" s="8"/>
      <c r="AF1687" s="8"/>
      <c r="AG1687" s="8"/>
      <c r="AH1687" s="8"/>
      <c r="AI1687" s="8"/>
      <c r="AJ1687" s="8"/>
      <c r="AK1687" s="8"/>
      <c r="AL1687" s="8"/>
      <c r="AM1687" s="8"/>
      <c r="AN1687" s="8"/>
      <c r="AO1687" s="8"/>
      <c r="AP1687" s="8"/>
      <c r="AQ1687" s="8"/>
      <c r="AR1687" s="8"/>
      <c r="AS1687" s="8"/>
      <c r="AT1687" s="8"/>
      <c r="AU1687" s="8"/>
      <c r="AV1687" s="8"/>
      <c r="AW1687" s="8"/>
      <c r="AX1687" s="8"/>
      <c r="AY1687" s="8"/>
      <c r="AZ1687" s="8"/>
      <c r="BA1687" s="8"/>
      <c r="BB1687" s="8"/>
      <c r="BC1687" s="8"/>
      <c r="BD1687" s="8"/>
      <c r="BE1687" s="8"/>
      <c r="BF1687" s="8"/>
      <c r="BG1687" s="8"/>
      <c r="BH1687" s="8"/>
      <c r="BI1687" s="8"/>
      <c r="BJ1687" s="8"/>
      <c r="BK1687" s="8"/>
      <c r="BL1687" s="8"/>
      <c r="BM1687" s="8"/>
      <c r="BN1687" s="8"/>
      <c r="BO1687" s="8"/>
      <c r="BP1687" s="1" t="str">
        <v>0- Port Costs</v>
      </c>
      <c r="BT1687" s="1" t="str">
        <v>0- Port Value</v>
      </c>
      <c r="BU1687" s="8"/>
    </row>
    <row r="1688" spans="8:73" hidden="1" outlineLevel="1" x14ac:dyDescent="0.3">
      <c r="H1688" s="1" t="str">
        <v>0 - BM Costs</v>
      </c>
      <c r="L1688" s="1" t="str">
        <v>0 - BM Port</v>
      </c>
      <c r="N1688" s="1" t="str">
        <v>0 - Port Assets</v>
      </c>
      <c r="O1688" s="8"/>
      <c r="P1688" s="8"/>
      <c r="Q1688" s="8"/>
      <c r="R1688" s="8"/>
      <c r="S1688" s="8"/>
      <c r="T1688" s="8"/>
      <c r="U1688" s="8"/>
      <c r="V1688" s="8"/>
      <c r="W1688" s="8"/>
      <c r="X1688" s="8"/>
      <c r="Y1688" s="8"/>
      <c r="Z1688" s="8"/>
      <c r="AA1688" s="8"/>
      <c r="AB1688" s="8"/>
      <c r="AC1688" s="8"/>
      <c r="AD1688" s="8"/>
      <c r="AE1688" s="8"/>
      <c r="AF1688" s="8"/>
      <c r="AG1688" s="8"/>
      <c r="AH1688" s="8"/>
      <c r="AI1688" s="8"/>
      <c r="AJ1688" s="8"/>
      <c r="AK1688" s="8"/>
      <c r="AL1688" s="8"/>
      <c r="AM1688" s="8"/>
      <c r="AN1688" s="8"/>
      <c r="AO1688" s="8"/>
      <c r="AP1688" s="8"/>
      <c r="AQ1688" s="8"/>
      <c r="AR1688" s="8"/>
      <c r="AS1688" s="8"/>
      <c r="AT1688" s="8"/>
      <c r="AU1688" s="8"/>
      <c r="AV1688" s="8"/>
      <c r="AW1688" s="8"/>
      <c r="AX1688" s="8"/>
      <c r="AY1688" s="8"/>
      <c r="AZ1688" s="8"/>
      <c r="BA1688" s="8"/>
      <c r="BB1688" s="8"/>
      <c r="BC1688" s="8"/>
      <c r="BD1688" s="8"/>
      <c r="BE1688" s="8"/>
      <c r="BF1688" s="8"/>
      <c r="BG1688" s="8"/>
      <c r="BH1688" s="8"/>
      <c r="BI1688" s="8"/>
      <c r="BJ1688" s="8"/>
      <c r="BK1688" s="8"/>
      <c r="BL1688" s="8"/>
      <c r="BM1688" s="8"/>
      <c r="BN1688" s="8"/>
      <c r="BO1688" s="8"/>
      <c r="BP1688" s="1" t="str">
        <v>0- Port Costs</v>
      </c>
      <c r="BT1688" s="1" t="str">
        <v>0- Port Value</v>
      </c>
      <c r="BU1688" s="8"/>
    </row>
    <row r="1689" spans="8:73" hidden="1" outlineLevel="1" x14ac:dyDescent="0.3">
      <c r="H1689" s="1" t="str">
        <v>0 - BM Costs</v>
      </c>
      <c r="L1689" s="1" t="str">
        <v>0 - BM Port</v>
      </c>
      <c r="N1689" s="1" t="str">
        <v>0 - Port Assets</v>
      </c>
      <c r="O1689" s="8"/>
      <c r="P1689" s="8"/>
      <c r="Q1689" s="8"/>
      <c r="R1689" s="8"/>
      <c r="S1689" s="8"/>
      <c r="T1689" s="8"/>
      <c r="U1689" s="8"/>
      <c r="V1689" s="8"/>
      <c r="W1689" s="8"/>
      <c r="X1689" s="8"/>
      <c r="Y1689" s="8"/>
      <c r="Z1689" s="8"/>
      <c r="AA1689" s="8"/>
      <c r="AB1689" s="8"/>
      <c r="AC1689" s="8"/>
      <c r="AD1689" s="8"/>
      <c r="AE1689" s="8"/>
      <c r="AF1689" s="8"/>
      <c r="AG1689" s="8"/>
      <c r="AH1689" s="8"/>
      <c r="AI1689" s="8"/>
      <c r="AJ1689" s="8"/>
      <c r="AK1689" s="8"/>
      <c r="AL1689" s="8"/>
      <c r="AM1689" s="8"/>
      <c r="AN1689" s="8"/>
      <c r="AO1689" s="8"/>
      <c r="AP1689" s="8"/>
      <c r="AQ1689" s="8"/>
      <c r="AR1689" s="8"/>
      <c r="AS1689" s="8"/>
      <c r="AT1689" s="8"/>
      <c r="AU1689" s="8"/>
      <c r="AV1689" s="8"/>
      <c r="AW1689" s="8"/>
      <c r="AX1689" s="8"/>
      <c r="AY1689" s="8"/>
      <c r="AZ1689" s="8"/>
      <c r="BA1689" s="8"/>
      <c r="BB1689" s="8"/>
      <c r="BC1689" s="8"/>
      <c r="BD1689" s="8"/>
      <c r="BE1689" s="8"/>
      <c r="BF1689" s="8"/>
      <c r="BG1689" s="8"/>
      <c r="BH1689" s="8"/>
      <c r="BI1689" s="8"/>
      <c r="BJ1689" s="8"/>
      <c r="BK1689" s="8"/>
      <c r="BL1689" s="8"/>
      <c r="BM1689" s="8"/>
      <c r="BN1689" s="8"/>
      <c r="BO1689" s="8"/>
      <c r="BP1689" s="1" t="str">
        <v>0- Port Costs</v>
      </c>
      <c r="BT1689" s="1" t="str">
        <v>0- Port Value</v>
      </c>
      <c r="BU1689" s="8"/>
    </row>
    <row r="1690" spans="8:73" hidden="1" outlineLevel="1" x14ac:dyDescent="0.3">
      <c r="H1690" s="1" t="str">
        <v>0 - BM Costs</v>
      </c>
      <c r="L1690" s="1" t="str">
        <v>0 - BM Port</v>
      </c>
      <c r="N1690" s="1" t="str">
        <v>0 - Port Assets</v>
      </c>
      <c r="O1690" s="8"/>
      <c r="P1690" s="8"/>
      <c r="Q1690" s="8"/>
      <c r="R1690" s="8"/>
      <c r="S1690" s="8"/>
      <c r="T1690" s="8"/>
      <c r="U1690" s="8"/>
      <c r="V1690" s="8"/>
      <c r="W1690" s="8"/>
      <c r="X1690" s="8"/>
      <c r="Y1690" s="8"/>
      <c r="Z1690" s="8"/>
      <c r="AA1690" s="8"/>
      <c r="AB1690" s="8"/>
      <c r="AC1690" s="8"/>
      <c r="AD1690" s="8"/>
      <c r="AE1690" s="8"/>
      <c r="AF1690" s="8"/>
      <c r="AG1690" s="8"/>
      <c r="AH1690" s="8"/>
      <c r="AI1690" s="8"/>
      <c r="AJ1690" s="8"/>
      <c r="AK1690" s="8"/>
      <c r="AL1690" s="8"/>
      <c r="AM1690" s="8"/>
      <c r="AN1690" s="8"/>
      <c r="AO1690" s="8"/>
      <c r="AP1690" s="8"/>
      <c r="AQ1690" s="8"/>
      <c r="AR1690" s="8"/>
      <c r="AS1690" s="8"/>
      <c r="AT1690" s="8"/>
      <c r="AU1690" s="8"/>
      <c r="AV1690" s="8"/>
      <c r="AW1690" s="8"/>
      <c r="AX1690" s="8"/>
      <c r="AY1690" s="8"/>
      <c r="AZ1690" s="8"/>
      <c r="BA1690" s="8"/>
      <c r="BB1690" s="8"/>
      <c r="BC1690" s="8"/>
      <c r="BD1690" s="8"/>
      <c r="BE1690" s="8"/>
      <c r="BF1690" s="8"/>
      <c r="BG1690" s="8"/>
      <c r="BH1690" s="8"/>
      <c r="BI1690" s="8"/>
      <c r="BJ1690" s="8"/>
      <c r="BK1690" s="8"/>
      <c r="BL1690" s="8"/>
      <c r="BM1690" s="8"/>
      <c r="BN1690" s="8"/>
      <c r="BO1690" s="8"/>
      <c r="BP1690" s="1" t="str">
        <v>0- Port Costs</v>
      </c>
      <c r="BT1690" s="1" t="str">
        <v>0- Port Value</v>
      </c>
      <c r="BU1690" s="8"/>
    </row>
    <row r="1691" spans="8:73" hidden="1" outlineLevel="1" x14ac:dyDescent="0.3">
      <c r="H1691" s="1" t="str">
        <v>0 - BM Costs</v>
      </c>
      <c r="L1691" s="1" t="str">
        <v>0 - BM Port</v>
      </c>
      <c r="N1691" s="1" t="str">
        <v>0 - Port Assets</v>
      </c>
      <c r="O1691" s="8"/>
      <c r="P1691" s="8"/>
      <c r="Q1691" s="8"/>
      <c r="R1691" s="8"/>
      <c r="S1691" s="8"/>
      <c r="T1691" s="8"/>
      <c r="U1691" s="8"/>
      <c r="V1691" s="8"/>
      <c r="W1691" s="8"/>
      <c r="X1691" s="8"/>
      <c r="Y1691" s="8"/>
      <c r="Z1691" s="8"/>
      <c r="AA1691" s="8"/>
      <c r="AB1691" s="8"/>
      <c r="AC1691" s="8"/>
      <c r="AD1691" s="8"/>
      <c r="AE1691" s="8"/>
      <c r="AF1691" s="8"/>
      <c r="AG1691" s="8"/>
      <c r="AH1691" s="8"/>
      <c r="AI1691" s="8"/>
      <c r="AJ1691" s="8"/>
      <c r="AK1691" s="8"/>
      <c r="AL1691" s="8"/>
      <c r="AM1691" s="8"/>
      <c r="AN1691" s="8"/>
      <c r="AO1691" s="8"/>
      <c r="AP1691" s="8"/>
      <c r="AQ1691" s="8"/>
      <c r="AR1691" s="8"/>
      <c r="AS1691" s="8"/>
      <c r="AT1691" s="8"/>
      <c r="AU1691" s="8"/>
      <c r="AV1691" s="8"/>
      <c r="AW1691" s="8"/>
      <c r="AX1691" s="8"/>
      <c r="AY1691" s="8"/>
      <c r="AZ1691" s="8"/>
      <c r="BA1691" s="8"/>
      <c r="BB1691" s="8"/>
      <c r="BC1691" s="8"/>
      <c r="BD1691" s="8"/>
      <c r="BE1691" s="8"/>
      <c r="BF1691" s="8"/>
      <c r="BG1691" s="8"/>
      <c r="BH1691" s="8"/>
      <c r="BI1691" s="8"/>
      <c r="BJ1691" s="8"/>
      <c r="BK1691" s="8"/>
      <c r="BL1691" s="8"/>
      <c r="BM1691" s="8"/>
      <c r="BN1691" s="8"/>
      <c r="BO1691" s="8"/>
      <c r="BP1691" s="1" t="str">
        <v>0- Port Costs</v>
      </c>
      <c r="BT1691" s="1" t="str">
        <v>0- Port Value</v>
      </c>
      <c r="BU1691" s="8"/>
    </row>
    <row r="1692" spans="8:73" hidden="1" outlineLevel="1" x14ac:dyDescent="0.3">
      <c r="H1692" s="1" t="str">
        <v>0 - BM Costs</v>
      </c>
      <c r="L1692" s="1" t="str">
        <v>0 - BM Port</v>
      </c>
      <c r="N1692" s="1" t="str">
        <v>0 - Port Assets</v>
      </c>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c r="AQ1692" s="8"/>
      <c r="AR1692" s="8"/>
      <c r="AS1692" s="8"/>
      <c r="AT1692" s="8"/>
      <c r="AU1692" s="8"/>
      <c r="AV1692" s="8"/>
      <c r="AW1692" s="8"/>
      <c r="AX1692" s="8"/>
      <c r="AY1692" s="8"/>
      <c r="AZ1692" s="8"/>
      <c r="BA1692" s="8"/>
      <c r="BB1692" s="8"/>
      <c r="BC1692" s="8"/>
      <c r="BD1692" s="8"/>
      <c r="BE1692" s="8"/>
      <c r="BF1692" s="8"/>
      <c r="BG1692" s="8"/>
      <c r="BH1692" s="8"/>
      <c r="BI1692" s="8"/>
      <c r="BJ1692" s="8"/>
      <c r="BK1692" s="8"/>
      <c r="BL1692" s="8"/>
      <c r="BM1692" s="8"/>
      <c r="BN1692" s="8"/>
      <c r="BO1692" s="8"/>
      <c r="BP1692" s="1" t="str">
        <v>0- Port Costs</v>
      </c>
      <c r="BT1692" s="1" t="str">
        <v>0- Port Value</v>
      </c>
      <c r="BU1692" s="8"/>
    </row>
    <row r="1693" spans="8:73" hidden="1" outlineLevel="1" x14ac:dyDescent="0.3">
      <c r="H1693" s="1" t="str">
        <v>0 - BM Costs</v>
      </c>
      <c r="L1693" s="1" t="str">
        <v>0 - BM Port</v>
      </c>
      <c r="N1693" s="1" t="str">
        <v>0 - Port Assets</v>
      </c>
      <c r="O1693" s="8"/>
      <c r="P1693" s="8"/>
      <c r="Q1693" s="8"/>
      <c r="R1693" s="8"/>
      <c r="S1693" s="8"/>
      <c r="T1693" s="8"/>
      <c r="U1693" s="8"/>
      <c r="V1693" s="8"/>
      <c r="W1693" s="8"/>
      <c r="X1693" s="8"/>
      <c r="Y1693" s="8"/>
      <c r="Z1693" s="8"/>
      <c r="AA1693" s="8"/>
      <c r="AB1693" s="8"/>
      <c r="AC1693" s="8"/>
      <c r="AD1693" s="8"/>
      <c r="AE1693" s="8"/>
      <c r="AF1693" s="8"/>
      <c r="AG1693" s="8"/>
      <c r="AH1693" s="8"/>
      <c r="AI1693" s="8"/>
      <c r="AJ1693" s="8"/>
      <c r="AK1693" s="8"/>
      <c r="AL1693" s="8"/>
      <c r="AM1693" s="8"/>
      <c r="AN1693" s="8"/>
      <c r="AO1693" s="8"/>
      <c r="AP1693" s="8"/>
      <c r="AQ1693" s="8"/>
      <c r="AR1693" s="8"/>
      <c r="AS1693" s="8"/>
      <c r="AT1693" s="8"/>
      <c r="AU1693" s="8"/>
      <c r="AV1693" s="8"/>
      <c r="AW1693" s="8"/>
      <c r="AX1693" s="8"/>
      <c r="AY1693" s="8"/>
      <c r="AZ1693" s="8"/>
      <c r="BA1693" s="8"/>
      <c r="BB1693" s="8"/>
      <c r="BC1693" s="8"/>
      <c r="BD1693" s="8"/>
      <c r="BE1693" s="8"/>
      <c r="BF1693" s="8"/>
      <c r="BG1693" s="8"/>
      <c r="BH1693" s="8"/>
      <c r="BI1693" s="8"/>
      <c r="BJ1693" s="8"/>
      <c r="BK1693" s="8"/>
      <c r="BL1693" s="8"/>
      <c r="BM1693" s="8"/>
      <c r="BN1693" s="8"/>
      <c r="BO1693" s="8"/>
      <c r="BP1693" s="1" t="str">
        <v>0- Port Costs</v>
      </c>
      <c r="BT1693" s="1" t="str">
        <v>0- Port Value</v>
      </c>
      <c r="BU1693" s="8"/>
    </row>
    <row r="1694" spans="8:73" hidden="1" outlineLevel="1" x14ac:dyDescent="0.3">
      <c r="H1694" s="1" t="str">
        <v>0 - BM Costs</v>
      </c>
      <c r="L1694" s="1" t="str">
        <v>0 - BM Port</v>
      </c>
      <c r="N1694" s="1" t="str">
        <v>0 - Port Assets</v>
      </c>
      <c r="O1694" s="8"/>
      <c r="P1694" s="8"/>
      <c r="Q1694" s="8"/>
      <c r="R1694" s="8"/>
      <c r="S1694" s="8"/>
      <c r="T1694" s="8"/>
      <c r="U1694" s="8"/>
      <c r="V1694" s="8"/>
      <c r="W1694" s="8"/>
      <c r="X1694" s="8"/>
      <c r="Y1694" s="8"/>
      <c r="Z1694" s="8"/>
      <c r="AA1694" s="8"/>
      <c r="AB1694" s="8"/>
      <c r="AC1694" s="8"/>
      <c r="AD1694" s="8"/>
      <c r="AE1694" s="8"/>
      <c r="AF1694" s="8"/>
      <c r="AG1694" s="8"/>
      <c r="AH1694" s="8"/>
      <c r="AI1694" s="8"/>
      <c r="AJ1694" s="8"/>
      <c r="AK1694" s="8"/>
      <c r="AL1694" s="8"/>
      <c r="AM1694" s="8"/>
      <c r="AN1694" s="8"/>
      <c r="AO1694" s="8"/>
      <c r="AP1694" s="8"/>
      <c r="AQ1694" s="8"/>
      <c r="AR1694" s="8"/>
      <c r="AS1694" s="8"/>
      <c r="AT1694" s="8"/>
      <c r="AU1694" s="8"/>
      <c r="AV1694" s="8"/>
      <c r="AW1694" s="8"/>
      <c r="AX1694" s="8"/>
      <c r="AY1694" s="8"/>
      <c r="AZ1694" s="8"/>
      <c r="BA1694" s="8"/>
      <c r="BB1694" s="8"/>
      <c r="BC1694" s="8"/>
      <c r="BD1694" s="8"/>
      <c r="BE1694" s="8"/>
      <c r="BF1694" s="8"/>
      <c r="BG1694" s="8"/>
      <c r="BH1694" s="8"/>
      <c r="BI1694" s="8"/>
      <c r="BJ1694" s="8"/>
      <c r="BK1694" s="8"/>
      <c r="BL1694" s="8"/>
      <c r="BM1694" s="8"/>
      <c r="BN1694" s="8"/>
      <c r="BO1694" s="8"/>
      <c r="BP1694" s="1" t="str">
        <v>0- Port Costs</v>
      </c>
      <c r="BT1694" s="1" t="str">
        <v>0- Port Value</v>
      </c>
      <c r="BU1694" s="8"/>
    </row>
    <row r="1695" spans="8:73" hidden="1" outlineLevel="1" x14ac:dyDescent="0.3">
      <c r="H1695" s="1" t="str">
        <v>0 - BM Costs</v>
      </c>
      <c r="L1695" s="1" t="str">
        <v>0 - BM Port</v>
      </c>
      <c r="N1695" s="1" t="str">
        <v>0 - Port Assets</v>
      </c>
      <c r="O1695" s="8"/>
      <c r="P1695" s="8"/>
      <c r="Q1695" s="8"/>
      <c r="R1695" s="8"/>
      <c r="S1695" s="8"/>
      <c r="T1695" s="8"/>
      <c r="U1695" s="8"/>
      <c r="V1695" s="8"/>
      <c r="W1695" s="8"/>
      <c r="X1695" s="8"/>
      <c r="Y1695" s="8"/>
      <c r="Z1695" s="8"/>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8"/>
      <c r="AX1695" s="8"/>
      <c r="AY1695" s="8"/>
      <c r="AZ1695" s="8"/>
      <c r="BA1695" s="8"/>
      <c r="BB1695" s="8"/>
      <c r="BC1695" s="8"/>
      <c r="BD1695" s="8"/>
      <c r="BE1695" s="8"/>
      <c r="BF1695" s="8"/>
      <c r="BG1695" s="8"/>
      <c r="BH1695" s="8"/>
      <c r="BI1695" s="8"/>
      <c r="BJ1695" s="8"/>
      <c r="BK1695" s="8"/>
      <c r="BL1695" s="8"/>
      <c r="BM1695" s="8"/>
      <c r="BN1695" s="8"/>
      <c r="BO1695" s="8"/>
      <c r="BP1695" s="1" t="str">
        <v>0- Port Costs</v>
      </c>
      <c r="BT1695" s="1" t="str">
        <v>0- Port Value</v>
      </c>
      <c r="BU1695" s="8"/>
    </row>
    <row r="1696" spans="8:73" hidden="1" outlineLevel="1" x14ac:dyDescent="0.3">
      <c r="H1696" s="1" t="str">
        <v>0 - BM Costs</v>
      </c>
      <c r="L1696" s="1" t="str">
        <v>0 - BM Port</v>
      </c>
      <c r="N1696" s="1" t="str">
        <v>0 - Port Assets</v>
      </c>
      <c r="O1696" s="8"/>
      <c r="P1696" s="8"/>
      <c r="Q1696" s="8"/>
      <c r="R1696" s="8"/>
      <c r="S1696" s="8"/>
      <c r="T1696" s="8"/>
      <c r="U1696" s="8"/>
      <c r="V1696" s="8"/>
      <c r="W1696" s="8"/>
      <c r="X1696" s="8"/>
      <c r="Y1696" s="8"/>
      <c r="Z1696" s="8"/>
      <c r="AA1696" s="8"/>
      <c r="AB1696" s="8"/>
      <c r="AC1696" s="8"/>
      <c r="AD1696" s="8"/>
      <c r="AE1696" s="8"/>
      <c r="AF1696" s="8"/>
      <c r="AG1696" s="8"/>
      <c r="AH1696" s="8"/>
      <c r="AI1696" s="8"/>
      <c r="AJ1696" s="8"/>
      <c r="AK1696" s="8"/>
      <c r="AL1696" s="8"/>
      <c r="AM1696" s="8"/>
      <c r="AN1696" s="8"/>
      <c r="AO1696" s="8"/>
      <c r="AP1696" s="8"/>
      <c r="AQ1696" s="8"/>
      <c r="AR1696" s="8"/>
      <c r="AS1696" s="8"/>
      <c r="AT1696" s="8"/>
      <c r="AU1696" s="8"/>
      <c r="AV1696" s="8"/>
      <c r="AW1696" s="8"/>
      <c r="AX1696" s="8"/>
      <c r="AY1696" s="8"/>
      <c r="AZ1696" s="8"/>
      <c r="BA1696" s="8"/>
      <c r="BB1696" s="8"/>
      <c r="BC1696" s="8"/>
      <c r="BD1696" s="8"/>
      <c r="BE1696" s="8"/>
      <c r="BF1696" s="8"/>
      <c r="BG1696" s="8"/>
      <c r="BH1696" s="8"/>
      <c r="BI1696" s="8"/>
      <c r="BJ1696" s="8"/>
      <c r="BK1696" s="8"/>
      <c r="BL1696" s="8"/>
      <c r="BM1696" s="8"/>
      <c r="BN1696" s="8"/>
      <c r="BO1696" s="8"/>
      <c r="BP1696" s="1" t="str">
        <v>0- Port Costs</v>
      </c>
      <c r="BT1696" s="1" t="str">
        <v>0- Port Value</v>
      </c>
      <c r="BU1696" s="8"/>
    </row>
    <row r="1697" spans="8:73" hidden="1" outlineLevel="1" x14ac:dyDescent="0.3">
      <c r="H1697" s="1" t="str">
        <v>0 - BM Costs</v>
      </c>
      <c r="L1697" s="1" t="str">
        <v>0 - BM Port</v>
      </c>
      <c r="N1697" s="1" t="str">
        <v>0 - Port Assets</v>
      </c>
      <c r="O1697" s="8"/>
      <c r="P1697" s="8"/>
      <c r="Q1697" s="8"/>
      <c r="R1697" s="8"/>
      <c r="S1697" s="8"/>
      <c r="T1697" s="8"/>
      <c r="U1697" s="8"/>
      <c r="V1697" s="8"/>
      <c r="W1697" s="8"/>
      <c r="X1697" s="8"/>
      <c r="Y1697" s="8"/>
      <c r="Z1697" s="8"/>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8"/>
      <c r="AX1697" s="8"/>
      <c r="AY1697" s="8"/>
      <c r="AZ1697" s="8"/>
      <c r="BA1697" s="8"/>
      <c r="BB1697" s="8"/>
      <c r="BC1697" s="8"/>
      <c r="BD1697" s="8"/>
      <c r="BE1697" s="8"/>
      <c r="BF1697" s="8"/>
      <c r="BG1697" s="8"/>
      <c r="BH1697" s="8"/>
      <c r="BI1697" s="8"/>
      <c r="BJ1697" s="8"/>
      <c r="BK1697" s="8"/>
      <c r="BL1697" s="8"/>
      <c r="BM1697" s="8"/>
      <c r="BN1697" s="8"/>
      <c r="BO1697" s="8"/>
      <c r="BP1697" s="1" t="str">
        <v>0- Port Costs</v>
      </c>
      <c r="BT1697" s="1" t="str">
        <v>0- Port Value</v>
      </c>
      <c r="BU1697" s="8"/>
    </row>
    <row r="1698" spans="8:73" hidden="1" outlineLevel="1" x14ac:dyDescent="0.3">
      <c r="H1698" s="1" t="str">
        <v>0 - BM Costs</v>
      </c>
      <c r="L1698" s="1" t="str">
        <v>0 - BM Port</v>
      </c>
      <c r="N1698" s="1" t="str">
        <v>0 - Port Assets</v>
      </c>
      <c r="O1698" s="8"/>
      <c r="P1698" s="8"/>
      <c r="Q1698" s="8"/>
      <c r="R1698" s="8"/>
      <c r="S1698" s="8"/>
      <c r="T1698" s="8"/>
      <c r="U1698" s="8"/>
      <c r="V1698" s="8"/>
      <c r="W1698" s="8"/>
      <c r="X1698" s="8"/>
      <c r="Y1698" s="8"/>
      <c r="Z1698" s="8"/>
      <c r="AA1698" s="8"/>
      <c r="AB1698" s="8"/>
      <c r="AC1698" s="8"/>
      <c r="AD1698" s="8"/>
      <c r="AE1698" s="8"/>
      <c r="AF1698" s="8"/>
      <c r="AG1698" s="8"/>
      <c r="AH1698" s="8"/>
      <c r="AI1698" s="8"/>
      <c r="AJ1698" s="8"/>
      <c r="AK1698" s="8"/>
      <c r="AL1698" s="8"/>
      <c r="AM1698" s="8"/>
      <c r="AN1698" s="8"/>
      <c r="AO1698" s="8"/>
      <c r="AP1698" s="8"/>
      <c r="AQ1698" s="8"/>
      <c r="AR1698" s="8"/>
      <c r="AS1698" s="8"/>
      <c r="AT1698" s="8"/>
      <c r="AU1698" s="8"/>
      <c r="AV1698" s="8"/>
      <c r="AW1698" s="8"/>
      <c r="AX1698" s="8"/>
      <c r="AY1698" s="8"/>
      <c r="AZ1698" s="8"/>
      <c r="BA1698" s="8"/>
      <c r="BB1698" s="8"/>
      <c r="BC1698" s="8"/>
      <c r="BD1698" s="8"/>
      <c r="BE1698" s="8"/>
      <c r="BF1698" s="8"/>
      <c r="BG1698" s="8"/>
      <c r="BH1698" s="8"/>
      <c r="BI1698" s="8"/>
      <c r="BJ1698" s="8"/>
      <c r="BK1698" s="8"/>
      <c r="BL1698" s="8"/>
      <c r="BM1698" s="8"/>
      <c r="BN1698" s="8"/>
      <c r="BO1698" s="8"/>
      <c r="BP1698" s="1" t="str">
        <v>0- Port Costs</v>
      </c>
      <c r="BT1698" s="1" t="str">
        <v>0- Port Value</v>
      </c>
      <c r="BU1698" s="8"/>
    </row>
    <row r="1699" spans="8:73" hidden="1" outlineLevel="1" x14ac:dyDescent="0.3">
      <c r="H1699" s="1" t="str">
        <v>0 - BM Costs</v>
      </c>
      <c r="L1699" s="1" t="str">
        <v>0 - BM Port</v>
      </c>
      <c r="N1699" s="1" t="str">
        <v>0 - Port Assets</v>
      </c>
      <c r="O1699" s="8"/>
      <c r="P1699" s="8"/>
      <c r="Q1699" s="8"/>
      <c r="R1699" s="8"/>
      <c r="S1699" s="8"/>
      <c r="T1699" s="8"/>
      <c r="U1699" s="8"/>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c r="BB1699" s="8"/>
      <c r="BC1699" s="8"/>
      <c r="BD1699" s="8"/>
      <c r="BE1699" s="8"/>
      <c r="BF1699" s="8"/>
      <c r="BG1699" s="8"/>
      <c r="BH1699" s="8"/>
      <c r="BI1699" s="8"/>
      <c r="BJ1699" s="8"/>
      <c r="BK1699" s="8"/>
      <c r="BL1699" s="8"/>
      <c r="BM1699" s="8"/>
      <c r="BN1699" s="8"/>
      <c r="BO1699" s="8"/>
      <c r="BP1699" s="1" t="str">
        <v>0- Port Costs</v>
      </c>
      <c r="BT1699" s="1" t="str">
        <v>0- Port Value</v>
      </c>
      <c r="BU1699" s="8"/>
    </row>
    <row r="1700" spans="8:73" hidden="1" outlineLevel="1" x14ac:dyDescent="0.3">
      <c r="H1700" s="1" t="str">
        <v>0 - BM Costs</v>
      </c>
      <c r="L1700" s="1" t="str">
        <v>0 - BM Port</v>
      </c>
      <c r="N1700" s="1" t="str">
        <v>0 - Port Assets</v>
      </c>
      <c r="O1700" s="8"/>
      <c r="P1700" s="8"/>
      <c r="Q1700" s="8"/>
      <c r="R1700" s="8"/>
      <c r="S1700" s="8"/>
      <c r="T1700" s="8"/>
      <c r="U1700" s="8"/>
      <c r="V1700" s="8"/>
      <c r="W1700" s="8"/>
      <c r="X1700" s="8"/>
      <c r="Y1700" s="8"/>
      <c r="Z1700" s="8"/>
      <c r="AA1700" s="8"/>
      <c r="AB1700" s="8"/>
      <c r="AC1700" s="8"/>
      <c r="AD1700" s="8"/>
      <c r="AE1700" s="8"/>
      <c r="AF1700" s="8"/>
      <c r="AG1700" s="8"/>
      <c r="AH1700" s="8"/>
      <c r="AI1700" s="8"/>
      <c r="AJ1700" s="8"/>
      <c r="AK1700" s="8"/>
      <c r="AL1700" s="8"/>
      <c r="AM1700" s="8"/>
      <c r="AN1700" s="8"/>
      <c r="AO1700" s="8"/>
      <c r="AP1700" s="8"/>
      <c r="AQ1700" s="8"/>
      <c r="AR1700" s="8"/>
      <c r="AS1700" s="8"/>
      <c r="AT1700" s="8"/>
      <c r="AU1700" s="8"/>
      <c r="AV1700" s="8"/>
      <c r="AW1700" s="8"/>
      <c r="AX1700" s="8"/>
      <c r="AY1700" s="8"/>
      <c r="AZ1700" s="8"/>
      <c r="BA1700" s="8"/>
      <c r="BB1700" s="8"/>
      <c r="BC1700" s="8"/>
      <c r="BD1700" s="8"/>
      <c r="BE1700" s="8"/>
      <c r="BF1700" s="8"/>
      <c r="BG1700" s="8"/>
      <c r="BH1700" s="8"/>
      <c r="BI1700" s="8"/>
      <c r="BJ1700" s="8"/>
      <c r="BK1700" s="8"/>
      <c r="BL1700" s="8"/>
      <c r="BM1700" s="8"/>
      <c r="BN1700" s="8"/>
      <c r="BO1700" s="8"/>
      <c r="BP1700" s="1" t="str">
        <v>0- Port Costs</v>
      </c>
      <c r="BT1700" s="1" t="str">
        <v>0- Port Value</v>
      </c>
      <c r="BU1700" s="8"/>
    </row>
    <row r="1701" spans="8:73" hidden="1" outlineLevel="1" x14ac:dyDescent="0.3">
      <c r="H1701" s="1" t="str">
        <v>0 - BM Costs</v>
      </c>
      <c r="L1701" s="1" t="str">
        <v>0 - BM Port</v>
      </c>
      <c r="N1701" s="1" t="str">
        <v>0 - Port Assets</v>
      </c>
      <c r="O1701" s="8"/>
      <c r="P1701" s="8"/>
      <c r="Q1701" s="8"/>
      <c r="R1701" s="8"/>
      <c r="S1701" s="8"/>
      <c r="T1701" s="8"/>
      <c r="U1701" s="8"/>
      <c r="V1701" s="8"/>
      <c r="W1701" s="8"/>
      <c r="X1701" s="8"/>
      <c r="Y1701" s="8"/>
      <c r="Z1701" s="8"/>
      <c r="AA1701" s="8"/>
      <c r="AB1701" s="8"/>
      <c r="AC1701" s="8"/>
      <c r="AD1701" s="8"/>
      <c r="AE1701" s="8"/>
      <c r="AF1701" s="8"/>
      <c r="AG1701" s="8"/>
      <c r="AH1701" s="8"/>
      <c r="AI1701" s="8"/>
      <c r="AJ1701" s="8"/>
      <c r="AK1701" s="8"/>
      <c r="AL1701" s="8"/>
      <c r="AM1701" s="8"/>
      <c r="AN1701" s="8"/>
      <c r="AO1701" s="8"/>
      <c r="AP1701" s="8"/>
      <c r="AQ1701" s="8"/>
      <c r="AR1701" s="8"/>
      <c r="AS1701" s="8"/>
      <c r="AT1701" s="8"/>
      <c r="AU1701" s="8"/>
      <c r="AV1701" s="8"/>
      <c r="AW1701" s="8"/>
      <c r="AX1701" s="8"/>
      <c r="AY1701" s="8"/>
      <c r="AZ1701" s="8"/>
      <c r="BA1701" s="8"/>
      <c r="BB1701" s="8"/>
      <c r="BC1701" s="8"/>
      <c r="BD1701" s="8"/>
      <c r="BE1701" s="8"/>
      <c r="BF1701" s="8"/>
      <c r="BG1701" s="8"/>
      <c r="BH1701" s="8"/>
      <c r="BI1701" s="8"/>
      <c r="BJ1701" s="8"/>
      <c r="BK1701" s="8"/>
      <c r="BL1701" s="8"/>
      <c r="BM1701" s="8"/>
      <c r="BN1701" s="8"/>
      <c r="BO1701" s="8"/>
      <c r="BP1701" s="1" t="str">
        <v>0- Port Costs</v>
      </c>
      <c r="BT1701" s="1" t="str">
        <v>0- Port Value</v>
      </c>
      <c r="BU1701" s="8"/>
    </row>
    <row r="1702" spans="8:73" hidden="1" outlineLevel="1" x14ac:dyDescent="0.3">
      <c r="H1702" s="1" t="str">
        <v>0 - BM Costs</v>
      </c>
      <c r="L1702" s="1" t="str">
        <v>0 - BM Port</v>
      </c>
      <c r="N1702" s="1" t="str">
        <v>0 - Port Assets</v>
      </c>
      <c r="O1702" s="8"/>
      <c r="P1702" s="8"/>
      <c r="Q1702" s="8"/>
      <c r="R1702" s="8"/>
      <c r="S1702" s="8"/>
      <c r="T1702" s="8"/>
      <c r="U1702" s="8"/>
      <c r="V1702" s="8"/>
      <c r="W1702" s="8"/>
      <c r="X1702" s="8"/>
      <c r="Y1702" s="8"/>
      <c r="Z1702" s="8"/>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8"/>
      <c r="AX1702" s="8"/>
      <c r="AY1702" s="8"/>
      <c r="AZ1702" s="8"/>
      <c r="BA1702" s="8"/>
      <c r="BB1702" s="8"/>
      <c r="BC1702" s="8"/>
      <c r="BD1702" s="8"/>
      <c r="BE1702" s="8"/>
      <c r="BF1702" s="8"/>
      <c r="BG1702" s="8"/>
      <c r="BH1702" s="8"/>
      <c r="BI1702" s="8"/>
      <c r="BJ1702" s="8"/>
      <c r="BK1702" s="8"/>
      <c r="BL1702" s="8"/>
      <c r="BM1702" s="8"/>
      <c r="BN1702" s="8"/>
      <c r="BO1702" s="8"/>
      <c r="BP1702" s="1" t="str">
        <v>0- Port Costs</v>
      </c>
      <c r="BT1702" s="1" t="str">
        <v>0- Port Value</v>
      </c>
      <c r="BU1702" s="8"/>
    </row>
    <row r="1703" spans="8:73" hidden="1" outlineLevel="1" x14ac:dyDescent="0.3">
      <c r="H1703" s="1" t="str">
        <v>0 - BM Costs</v>
      </c>
      <c r="L1703" s="1" t="str">
        <v>0 - BM Port</v>
      </c>
      <c r="N1703" s="1" t="str">
        <v>0 - Port Assets</v>
      </c>
      <c r="O1703" s="8"/>
      <c r="P1703" s="8"/>
      <c r="Q1703" s="8"/>
      <c r="R1703" s="8"/>
      <c r="S1703" s="8"/>
      <c r="T1703" s="8"/>
      <c r="U1703" s="8"/>
      <c r="V1703" s="8"/>
      <c r="W1703" s="8"/>
      <c r="X1703" s="8"/>
      <c r="Y1703" s="8"/>
      <c r="Z1703" s="8"/>
      <c r="AA1703" s="8"/>
      <c r="AB1703" s="8"/>
      <c r="AC1703" s="8"/>
      <c r="AD1703" s="8"/>
      <c r="AE1703" s="8"/>
      <c r="AF1703" s="8"/>
      <c r="AG1703" s="8"/>
      <c r="AH1703" s="8"/>
      <c r="AI1703" s="8"/>
      <c r="AJ1703" s="8"/>
      <c r="AK1703" s="8"/>
      <c r="AL1703" s="8"/>
      <c r="AM1703" s="8"/>
      <c r="AN1703" s="8"/>
      <c r="AO1703" s="8"/>
      <c r="AP1703" s="8"/>
      <c r="AQ1703" s="8"/>
      <c r="AR1703" s="8"/>
      <c r="AS1703" s="8"/>
      <c r="AT1703" s="8"/>
      <c r="AU1703" s="8"/>
      <c r="AV1703" s="8"/>
      <c r="AW1703" s="8"/>
      <c r="AX1703" s="8"/>
      <c r="AY1703" s="8"/>
      <c r="AZ1703" s="8"/>
      <c r="BA1703" s="8"/>
      <c r="BB1703" s="8"/>
      <c r="BC1703" s="8"/>
      <c r="BD1703" s="8"/>
      <c r="BE1703" s="8"/>
      <c r="BF1703" s="8"/>
      <c r="BG1703" s="8"/>
      <c r="BH1703" s="8"/>
      <c r="BI1703" s="8"/>
      <c r="BJ1703" s="8"/>
      <c r="BK1703" s="8"/>
      <c r="BL1703" s="8"/>
      <c r="BM1703" s="8"/>
      <c r="BN1703" s="8"/>
      <c r="BO1703" s="8"/>
      <c r="BP1703" s="1" t="str">
        <v>0- Port Costs</v>
      </c>
      <c r="BT1703" s="1" t="str">
        <v>0- Port Value</v>
      </c>
      <c r="BU1703" s="8"/>
    </row>
    <row r="1704" spans="8:73" hidden="1" outlineLevel="1" x14ac:dyDescent="0.3">
      <c r="H1704" s="1" t="str">
        <v>0 - BM Costs</v>
      </c>
      <c r="L1704" s="1" t="str">
        <v>0 - BM Port</v>
      </c>
      <c r="N1704" s="1" t="str">
        <v>0 - Port Assets</v>
      </c>
      <c r="O1704" s="8"/>
      <c r="P1704" s="8"/>
      <c r="Q1704" s="8"/>
      <c r="R1704" s="8"/>
      <c r="S1704" s="8"/>
      <c r="T1704" s="8"/>
      <c r="U1704" s="8"/>
      <c r="V1704" s="8"/>
      <c r="W1704" s="8"/>
      <c r="X1704" s="8"/>
      <c r="Y1704" s="8"/>
      <c r="Z1704" s="8"/>
      <c r="AA1704" s="8"/>
      <c r="AB1704" s="8"/>
      <c r="AC1704" s="8"/>
      <c r="AD1704" s="8"/>
      <c r="AE1704" s="8"/>
      <c r="AF1704" s="8"/>
      <c r="AG1704" s="8"/>
      <c r="AH1704" s="8"/>
      <c r="AI1704" s="8"/>
      <c r="AJ1704" s="8"/>
      <c r="AK1704" s="8"/>
      <c r="AL1704" s="8"/>
      <c r="AM1704" s="8"/>
      <c r="AN1704" s="8"/>
      <c r="AO1704" s="8"/>
      <c r="AP1704" s="8"/>
      <c r="AQ1704" s="8"/>
      <c r="AR1704" s="8"/>
      <c r="AS1704" s="8"/>
      <c r="AT1704" s="8"/>
      <c r="AU1704" s="8"/>
      <c r="AV1704" s="8"/>
      <c r="AW1704" s="8"/>
      <c r="AX1704" s="8"/>
      <c r="AY1704" s="8"/>
      <c r="AZ1704" s="8"/>
      <c r="BA1704" s="8"/>
      <c r="BB1704" s="8"/>
      <c r="BC1704" s="8"/>
      <c r="BD1704" s="8"/>
      <c r="BE1704" s="8"/>
      <c r="BF1704" s="8"/>
      <c r="BG1704" s="8"/>
      <c r="BH1704" s="8"/>
      <c r="BI1704" s="8"/>
      <c r="BJ1704" s="8"/>
      <c r="BK1704" s="8"/>
      <c r="BL1704" s="8"/>
      <c r="BM1704" s="8"/>
      <c r="BN1704" s="8"/>
      <c r="BO1704" s="8"/>
      <c r="BP1704" s="1" t="str">
        <v>0- Port Costs</v>
      </c>
      <c r="BT1704" s="1" t="str">
        <v>0- Port Value</v>
      </c>
      <c r="BU1704" s="8"/>
    </row>
    <row r="1705" spans="8:73" hidden="1" outlineLevel="1" x14ac:dyDescent="0.3">
      <c r="H1705" s="1" t="str">
        <v>0 - BM Costs</v>
      </c>
      <c r="L1705" s="1" t="str">
        <v>0 - BM Port</v>
      </c>
      <c r="N1705" s="1" t="str">
        <v>0 - Port Assets</v>
      </c>
      <c r="O1705" s="8"/>
      <c r="P1705" s="8"/>
      <c r="Q1705" s="8"/>
      <c r="R1705" s="8"/>
      <c r="S1705" s="8"/>
      <c r="T1705" s="8"/>
      <c r="U1705" s="8"/>
      <c r="V1705" s="8"/>
      <c r="W1705" s="8"/>
      <c r="X1705" s="8"/>
      <c r="Y1705" s="8"/>
      <c r="Z1705" s="8"/>
      <c r="AA1705" s="8"/>
      <c r="AB1705" s="8"/>
      <c r="AC1705" s="8"/>
      <c r="AD1705" s="8"/>
      <c r="AE1705" s="8"/>
      <c r="AF1705" s="8"/>
      <c r="AG1705" s="8"/>
      <c r="AH1705" s="8"/>
      <c r="AI1705" s="8"/>
      <c r="AJ1705" s="8"/>
      <c r="AK1705" s="8"/>
      <c r="AL1705" s="8"/>
      <c r="AM1705" s="8"/>
      <c r="AN1705" s="8"/>
      <c r="AO1705" s="8"/>
      <c r="AP1705" s="8"/>
      <c r="AQ1705" s="8"/>
      <c r="AR1705" s="8"/>
      <c r="AS1705" s="8"/>
      <c r="AT1705" s="8"/>
      <c r="AU1705" s="8"/>
      <c r="AV1705" s="8"/>
      <c r="AW1705" s="8"/>
      <c r="AX1705" s="8"/>
      <c r="AY1705" s="8"/>
      <c r="AZ1705" s="8"/>
      <c r="BA1705" s="8"/>
      <c r="BB1705" s="8"/>
      <c r="BC1705" s="8"/>
      <c r="BD1705" s="8"/>
      <c r="BE1705" s="8"/>
      <c r="BF1705" s="8"/>
      <c r="BG1705" s="8"/>
      <c r="BH1705" s="8"/>
      <c r="BI1705" s="8"/>
      <c r="BJ1705" s="8"/>
      <c r="BK1705" s="8"/>
      <c r="BL1705" s="8"/>
      <c r="BM1705" s="8"/>
      <c r="BN1705" s="8"/>
      <c r="BO1705" s="8"/>
      <c r="BP1705" s="1" t="str">
        <v>0- Port Costs</v>
      </c>
      <c r="BT1705" s="1" t="str">
        <v>0- Port Value</v>
      </c>
      <c r="BU1705" s="8"/>
    </row>
    <row r="1706" spans="8:73" hidden="1" outlineLevel="1" x14ac:dyDescent="0.3">
      <c r="H1706" s="1" t="str">
        <v>0 - BM Costs</v>
      </c>
      <c r="L1706" s="1" t="str">
        <v>0 - BM Port</v>
      </c>
      <c r="N1706" s="1" t="str">
        <v>0 - Port Assets</v>
      </c>
      <c r="O1706" s="8"/>
      <c r="P1706" s="8"/>
      <c r="Q1706" s="8"/>
      <c r="R1706" s="8"/>
      <c r="S1706" s="8"/>
      <c r="T1706" s="8"/>
      <c r="U1706" s="8"/>
      <c r="V1706" s="8"/>
      <c r="W1706" s="8"/>
      <c r="X1706" s="8"/>
      <c r="Y1706" s="8"/>
      <c r="Z1706" s="8"/>
      <c r="AA1706" s="8"/>
      <c r="AB1706" s="8"/>
      <c r="AC1706" s="8"/>
      <c r="AD1706" s="8"/>
      <c r="AE1706" s="8"/>
      <c r="AF1706" s="8"/>
      <c r="AG1706" s="8"/>
      <c r="AH1706" s="8"/>
      <c r="AI1706" s="8"/>
      <c r="AJ1706" s="8"/>
      <c r="AK1706" s="8"/>
      <c r="AL1706" s="8"/>
      <c r="AM1706" s="8"/>
      <c r="AN1706" s="8"/>
      <c r="AO1706" s="8"/>
      <c r="AP1706" s="8"/>
      <c r="AQ1706" s="8"/>
      <c r="AR1706" s="8"/>
      <c r="AS1706" s="8"/>
      <c r="AT1706" s="8"/>
      <c r="AU1706" s="8"/>
      <c r="AV1706" s="8"/>
      <c r="AW1706" s="8"/>
      <c r="AX1706" s="8"/>
      <c r="AY1706" s="8"/>
      <c r="AZ1706" s="8"/>
      <c r="BA1706" s="8"/>
      <c r="BB1706" s="8"/>
      <c r="BC1706" s="8"/>
      <c r="BD1706" s="8"/>
      <c r="BE1706" s="8"/>
      <c r="BF1706" s="8"/>
      <c r="BG1706" s="8"/>
      <c r="BH1706" s="8"/>
      <c r="BI1706" s="8"/>
      <c r="BJ1706" s="8"/>
      <c r="BK1706" s="8"/>
      <c r="BL1706" s="8"/>
      <c r="BM1706" s="8"/>
      <c r="BN1706" s="8"/>
      <c r="BO1706" s="8"/>
      <c r="BP1706" s="1" t="str">
        <v>0- Port Costs</v>
      </c>
      <c r="BT1706" s="1" t="str">
        <v>0- Port Value</v>
      </c>
      <c r="BU1706" s="8"/>
    </row>
    <row r="1707" spans="8:73" hidden="1" outlineLevel="1" x14ac:dyDescent="0.3">
      <c r="H1707" s="1" t="str">
        <v>0 - BM Costs</v>
      </c>
      <c r="L1707" s="1" t="str">
        <v>0 - BM Port</v>
      </c>
      <c r="N1707" s="1" t="str">
        <v>0 - Port Assets</v>
      </c>
      <c r="O1707" s="8"/>
      <c r="P1707" s="8"/>
      <c r="Q1707" s="8"/>
      <c r="R1707" s="8"/>
      <c r="S1707" s="8"/>
      <c r="T1707" s="8"/>
      <c r="U1707" s="8"/>
      <c r="V1707" s="8"/>
      <c r="W1707" s="8"/>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c r="BD1707" s="8"/>
      <c r="BE1707" s="8"/>
      <c r="BF1707" s="8"/>
      <c r="BG1707" s="8"/>
      <c r="BH1707" s="8"/>
      <c r="BI1707" s="8"/>
      <c r="BJ1707" s="8"/>
      <c r="BK1707" s="8"/>
      <c r="BL1707" s="8"/>
      <c r="BM1707" s="8"/>
      <c r="BN1707" s="8"/>
      <c r="BO1707" s="8"/>
      <c r="BP1707" s="1" t="str">
        <v>0- Port Costs</v>
      </c>
      <c r="BT1707" s="1" t="str">
        <v>0- Port Value</v>
      </c>
      <c r="BU1707" s="8"/>
    </row>
    <row r="1708" spans="8:73" hidden="1" outlineLevel="1" x14ac:dyDescent="0.3">
      <c r="H1708" s="1" t="str">
        <v>0 - BM Costs</v>
      </c>
      <c r="L1708" s="1" t="str">
        <v>0 - BM Port</v>
      </c>
      <c r="N1708" s="1" t="str">
        <v>0 - Port Assets</v>
      </c>
      <c r="O1708" s="8"/>
      <c r="P1708" s="8"/>
      <c r="Q1708" s="8"/>
      <c r="R1708" s="8"/>
      <c r="S1708" s="8"/>
      <c r="T1708" s="8"/>
      <c r="U1708" s="8"/>
      <c r="V1708" s="8"/>
      <c r="W1708" s="8"/>
      <c r="X1708" s="8"/>
      <c r="Y1708" s="8"/>
      <c r="Z1708" s="8"/>
      <c r="AA1708" s="8"/>
      <c r="AB1708" s="8"/>
      <c r="AC1708" s="8"/>
      <c r="AD1708" s="8"/>
      <c r="AE1708" s="8"/>
      <c r="AF1708" s="8"/>
      <c r="AG1708" s="8"/>
      <c r="AH1708" s="8"/>
      <c r="AI1708" s="8"/>
      <c r="AJ1708" s="8"/>
      <c r="AK1708" s="8"/>
      <c r="AL1708" s="8"/>
      <c r="AM1708" s="8"/>
      <c r="AN1708" s="8"/>
      <c r="AO1708" s="8"/>
      <c r="AP1708" s="8"/>
      <c r="AQ1708" s="8"/>
      <c r="AR1708" s="8"/>
      <c r="AS1708" s="8"/>
      <c r="AT1708" s="8"/>
      <c r="AU1708" s="8"/>
      <c r="AV1708" s="8"/>
      <c r="AW1708" s="8"/>
      <c r="AX1708" s="8"/>
      <c r="AY1708" s="8"/>
      <c r="AZ1708" s="8"/>
      <c r="BA1708" s="8"/>
      <c r="BB1708" s="8"/>
      <c r="BC1708" s="8"/>
      <c r="BD1708" s="8"/>
      <c r="BE1708" s="8"/>
      <c r="BF1708" s="8"/>
      <c r="BG1708" s="8"/>
      <c r="BH1708" s="8"/>
      <c r="BI1708" s="8"/>
      <c r="BJ1708" s="8"/>
      <c r="BK1708" s="8"/>
      <c r="BL1708" s="8"/>
      <c r="BM1708" s="8"/>
      <c r="BN1708" s="8"/>
      <c r="BO1708" s="8"/>
      <c r="BP1708" s="1" t="str">
        <v>0- Port Costs</v>
      </c>
      <c r="BT1708" s="1" t="str">
        <v>0- Port Value</v>
      </c>
      <c r="BU1708" s="8"/>
    </row>
    <row r="1709" spans="8:73" hidden="1" outlineLevel="1" x14ac:dyDescent="0.3">
      <c r="H1709" s="1" t="str">
        <v>0 - BM Costs</v>
      </c>
      <c r="L1709" s="1" t="str">
        <v>0 - BM Port</v>
      </c>
      <c r="N1709" s="1" t="str">
        <v>0 - Port Assets</v>
      </c>
      <c r="O1709" s="8"/>
      <c r="P1709" s="8"/>
      <c r="Q1709" s="8"/>
      <c r="R1709" s="8"/>
      <c r="S1709" s="8"/>
      <c r="T1709" s="8"/>
      <c r="U1709" s="8"/>
      <c r="V1709" s="8"/>
      <c r="W1709" s="8"/>
      <c r="X1709" s="8"/>
      <c r="Y1709" s="8"/>
      <c r="Z1709" s="8"/>
      <c r="AA1709" s="8"/>
      <c r="AB1709" s="8"/>
      <c r="AC1709" s="8"/>
      <c r="AD1709" s="8"/>
      <c r="AE1709" s="8"/>
      <c r="AF1709" s="8"/>
      <c r="AG1709" s="8"/>
      <c r="AH1709" s="8"/>
      <c r="AI1709" s="8"/>
      <c r="AJ1709" s="8"/>
      <c r="AK1709" s="8"/>
      <c r="AL1709" s="8"/>
      <c r="AM1709" s="8"/>
      <c r="AN1709" s="8"/>
      <c r="AO1709" s="8"/>
      <c r="AP1709" s="8"/>
      <c r="AQ1709" s="8"/>
      <c r="AR1709" s="8"/>
      <c r="AS1709" s="8"/>
      <c r="AT1709" s="8"/>
      <c r="AU1709" s="8"/>
      <c r="AV1709" s="8"/>
      <c r="AW1709" s="8"/>
      <c r="AX1709" s="8"/>
      <c r="AY1709" s="8"/>
      <c r="AZ1709" s="8"/>
      <c r="BA1709" s="8"/>
      <c r="BB1709" s="8"/>
      <c r="BC1709" s="8"/>
      <c r="BD1709" s="8"/>
      <c r="BE1709" s="8"/>
      <c r="BF1709" s="8"/>
      <c r="BG1709" s="8"/>
      <c r="BH1709" s="8"/>
      <c r="BI1709" s="8"/>
      <c r="BJ1709" s="8"/>
      <c r="BK1709" s="8"/>
      <c r="BL1709" s="8"/>
      <c r="BM1709" s="8"/>
      <c r="BN1709" s="8"/>
      <c r="BO1709" s="8"/>
      <c r="BP1709" s="1" t="str">
        <v>0- Port Costs</v>
      </c>
      <c r="BT1709" s="1" t="str">
        <v>0- Port Value</v>
      </c>
      <c r="BU1709" s="8"/>
    </row>
    <row r="1710" spans="8:73" hidden="1" outlineLevel="1" x14ac:dyDescent="0.3">
      <c r="H1710" s="1" t="str">
        <v>0 - BM Costs</v>
      </c>
      <c r="L1710" s="1" t="str">
        <v>0 - BM Port</v>
      </c>
      <c r="N1710" s="1" t="str">
        <v>0 - Port Assets</v>
      </c>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8"/>
      <c r="AX1710" s="8"/>
      <c r="AY1710" s="8"/>
      <c r="AZ1710" s="8"/>
      <c r="BA1710" s="8"/>
      <c r="BB1710" s="8"/>
      <c r="BC1710" s="8"/>
      <c r="BD1710" s="8"/>
      <c r="BE1710" s="8"/>
      <c r="BF1710" s="8"/>
      <c r="BG1710" s="8"/>
      <c r="BH1710" s="8"/>
      <c r="BI1710" s="8"/>
      <c r="BJ1710" s="8"/>
      <c r="BK1710" s="8"/>
      <c r="BL1710" s="8"/>
      <c r="BM1710" s="8"/>
      <c r="BN1710" s="8"/>
      <c r="BO1710" s="8"/>
      <c r="BP1710" s="1" t="str">
        <v>0- Port Costs</v>
      </c>
      <c r="BT1710" s="1" t="str">
        <v>0- Port Value</v>
      </c>
      <c r="BU1710" s="8"/>
    </row>
    <row r="1711" spans="8:73" hidden="1" outlineLevel="1" x14ac:dyDescent="0.3">
      <c r="H1711" s="1" t="str">
        <v>0 - BM Costs</v>
      </c>
      <c r="L1711" s="1" t="str">
        <v>0 - BM Port</v>
      </c>
      <c r="N1711" s="1" t="str">
        <v>0 - Port Assets</v>
      </c>
      <c r="O1711" s="8"/>
      <c r="P1711" s="8"/>
      <c r="Q1711" s="8"/>
      <c r="R1711" s="8"/>
      <c r="S1711" s="8"/>
      <c r="T1711" s="8"/>
      <c r="U1711" s="8"/>
      <c r="V1711" s="8"/>
      <c r="W1711" s="8"/>
      <c r="X1711" s="8"/>
      <c r="Y1711" s="8"/>
      <c r="Z1711" s="8"/>
      <c r="AA1711" s="8"/>
      <c r="AB1711" s="8"/>
      <c r="AC1711" s="8"/>
      <c r="AD1711" s="8"/>
      <c r="AE1711" s="8"/>
      <c r="AF1711" s="8"/>
      <c r="AG1711" s="8"/>
      <c r="AH1711" s="8"/>
      <c r="AI1711" s="8"/>
      <c r="AJ1711" s="8"/>
      <c r="AK1711" s="8"/>
      <c r="AL1711" s="8"/>
      <c r="AM1711" s="8"/>
      <c r="AN1711" s="8"/>
      <c r="AO1711" s="8"/>
      <c r="AP1711" s="8"/>
      <c r="AQ1711" s="8"/>
      <c r="AR1711" s="8"/>
      <c r="AS1711" s="8"/>
      <c r="AT1711" s="8"/>
      <c r="AU1711" s="8"/>
      <c r="AV1711" s="8"/>
      <c r="AW1711" s="8"/>
      <c r="AX1711" s="8"/>
      <c r="AY1711" s="8"/>
      <c r="AZ1711" s="8"/>
      <c r="BA1711" s="8"/>
      <c r="BB1711" s="8"/>
      <c r="BC1711" s="8"/>
      <c r="BD1711" s="8"/>
      <c r="BE1711" s="8"/>
      <c r="BF1711" s="8"/>
      <c r="BG1711" s="8"/>
      <c r="BH1711" s="8"/>
      <c r="BI1711" s="8"/>
      <c r="BJ1711" s="8"/>
      <c r="BK1711" s="8"/>
      <c r="BL1711" s="8"/>
      <c r="BM1711" s="8"/>
      <c r="BN1711" s="8"/>
      <c r="BO1711" s="8"/>
      <c r="BP1711" s="1" t="str">
        <v>0- Port Costs</v>
      </c>
      <c r="BT1711" s="1" t="str">
        <v>0- Port Value</v>
      </c>
      <c r="BU1711" s="8"/>
    </row>
    <row r="1712" spans="8:73" hidden="1" outlineLevel="1" x14ac:dyDescent="0.3">
      <c r="H1712" s="1" t="str">
        <v>0 - BM Costs</v>
      </c>
      <c r="L1712" s="1" t="str">
        <v>0 - BM Port</v>
      </c>
      <c r="N1712" s="1" t="str">
        <v>0 - Port Assets</v>
      </c>
      <c r="O1712" s="8"/>
      <c r="P1712" s="8"/>
      <c r="Q1712" s="8"/>
      <c r="R1712" s="8"/>
      <c r="S1712" s="8"/>
      <c r="T1712" s="8"/>
      <c r="U1712" s="8"/>
      <c r="V1712" s="8"/>
      <c r="W1712" s="8"/>
      <c r="X1712" s="8"/>
      <c r="Y1712" s="8"/>
      <c r="Z1712" s="8"/>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8"/>
      <c r="AX1712" s="8"/>
      <c r="AY1712" s="8"/>
      <c r="AZ1712" s="8"/>
      <c r="BA1712" s="8"/>
      <c r="BB1712" s="8"/>
      <c r="BC1712" s="8"/>
      <c r="BD1712" s="8"/>
      <c r="BE1712" s="8"/>
      <c r="BF1712" s="8"/>
      <c r="BG1712" s="8"/>
      <c r="BH1712" s="8"/>
      <c r="BI1712" s="8"/>
      <c r="BJ1712" s="8"/>
      <c r="BK1712" s="8"/>
      <c r="BL1712" s="8"/>
      <c r="BM1712" s="8"/>
      <c r="BN1712" s="8"/>
      <c r="BO1712" s="8"/>
      <c r="BP1712" s="1" t="str">
        <v>0- Port Costs</v>
      </c>
      <c r="BT1712" s="1" t="str">
        <v>0- Port Value</v>
      </c>
      <c r="BU1712" s="8"/>
    </row>
    <row r="1713" spans="8:73" hidden="1" outlineLevel="1" x14ac:dyDescent="0.3">
      <c r="H1713" s="1" t="str">
        <v>0 - BM Costs</v>
      </c>
      <c r="L1713" s="1" t="str">
        <v>0 - BM Port</v>
      </c>
      <c r="N1713" s="1" t="str">
        <v>0 - Port Assets</v>
      </c>
      <c r="O1713" s="8"/>
      <c r="P1713" s="8"/>
      <c r="Q1713" s="8"/>
      <c r="R1713" s="8"/>
      <c r="S1713" s="8"/>
      <c r="T1713" s="8"/>
      <c r="U1713" s="8"/>
      <c r="V1713" s="8"/>
      <c r="W1713" s="8"/>
      <c r="X1713" s="8"/>
      <c r="Y1713" s="8"/>
      <c r="Z1713" s="8"/>
      <c r="AA1713" s="8"/>
      <c r="AB1713" s="8"/>
      <c r="AC1713" s="8"/>
      <c r="AD1713" s="8"/>
      <c r="AE1713" s="8"/>
      <c r="AF1713" s="8"/>
      <c r="AG1713" s="8"/>
      <c r="AH1713" s="8"/>
      <c r="AI1713" s="8"/>
      <c r="AJ1713" s="8"/>
      <c r="AK1713" s="8"/>
      <c r="AL1713" s="8"/>
      <c r="AM1713" s="8"/>
      <c r="AN1713" s="8"/>
      <c r="AO1713" s="8"/>
      <c r="AP1713" s="8"/>
      <c r="AQ1713" s="8"/>
      <c r="AR1713" s="8"/>
      <c r="AS1713" s="8"/>
      <c r="AT1713" s="8"/>
      <c r="AU1713" s="8"/>
      <c r="AV1713" s="8"/>
      <c r="AW1713" s="8"/>
      <c r="AX1713" s="8"/>
      <c r="AY1713" s="8"/>
      <c r="AZ1713" s="8"/>
      <c r="BA1713" s="8"/>
      <c r="BB1713" s="8"/>
      <c r="BC1713" s="8"/>
      <c r="BD1713" s="8"/>
      <c r="BE1713" s="8"/>
      <c r="BF1713" s="8"/>
      <c r="BG1713" s="8"/>
      <c r="BH1713" s="8"/>
      <c r="BI1713" s="8"/>
      <c r="BJ1713" s="8"/>
      <c r="BK1713" s="8"/>
      <c r="BL1713" s="8"/>
      <c r="BM1713" s="8"/>
      <c r="BN1713" s="8"/>
      <c r="BO1713" s="8"/>
      <c r="BP1713" s="1" t="str">
        <v>0- Port Costs</v>
      </c>
      <c r="BT1713" s="1" t="str">
        <v>0- Port Value</v>
      </c>
      <c r="BU1713" s="8"/>
    </row>
    <row r="1714" spans="8:73" hidden="1" outlineLevel="1" x14ac:dyDescent="0.3">
      <c r="H1714" s="1" t="str">
        <v>0 - BM Costs</v>
      </c>
      <c r="L1714" s="1" t="str">
        <v>0 - BM Port</v>
      </c>
      <c r="N1714" s="1" t="str">
        <v>0 - Port Assets</v>
      </c>
      <c r="O1714" s="8"/>
      <c r="P1714" s="8"/>
      <c r="Q1714" s="8"/>
      <c r="R1714" s="8"/>
      <c r="S1714" s="8"/>
      <c r="T1714" s="8"/>
      <c r="U1714" s="8"/>
      <c r="V1714" s="8"/>
      <c r="W1714" s="8"/>
      <c r="X1714" s="8"/>
      <c r="Y1714" s="8"/>
      <c r="Z1714" s="8"/>
      <c r="AA1714" s="8"/>
      <c r="AB1714" s="8"/>
      <c r="AC1714" s="8"/>
      <c r="AD1714" s="8"/>
      <c r="AE1714" s="8"/>
      <c r="AF1714" s="8"/>
      <c r="AG1714" s="8"/>
      <c r="AH1714" s="8"/>
      <c r="AI1714" s="8"/>
      <c r="AJ1714" s="8"/>
      <c r="AK1714" s="8"/>
      <c r="AL1714" s="8"/>
      <c r="AM1714" s="8"/>
      <c r="AN1714" s="8"/>
      <c r="AO1714" s="8"/>
      <c r="AP1714" s="8"/>
      <c r="AQ1714" s="8"/>
      <c r="AR1714" s="8"/>
      <c r="AS1714" s="8"/>
      <c r="AT1714" s="8"/>
      <c r="AU1714" s="8"/>
      <c r="AV1714" s="8"/>
      <c r="AW1714" s="8"/>
      <c r="AX1714" s="8"/>
      <c r="AY1714" s="8"/>
      <c r="AZ1714" s="8"/>
      <c r="BA1714" s="8"/>
      <c r="BB1714" s="8"/>
      <c r="BC1714" s="8"/>
      <c r="BD1714" s="8"/>
      <c r="BE1714" s="8"/>
      <c r="BF1714" s="8"/>
      <c r="BG1714" s="8"/>
      <c r="BH1714" s="8"/>
      <c r="BI1714" s="8"/>
      <c r="BJ1714" s="8"/>
      <c r="BK1714" s="8"/>
      <c r="BL1714" s="8"/>
      <c r="BM1714" s="8"/>
      <c r="BN1714" s="8"/>
      <c r="BO1714" s="8"/>
      <c r="BP1714" s="1" t="str">
        <v>0- Port Costs</v>
      </c>
      <c r="BT1714" s="1" t="str">
        <v>0- Port Value</v>
      </c>
      <c r="BU1714" s="8"/>
    </row>
    <row r="1715" spans="8:73" hidden="1" outlineLevel="1" x14ac:dyDescent="0.3">
      <c r="H1715" s="1" t="str">
        <v>0 - BM Costs</v>
      </c>
      <c r="L1715" s="1" t="str">
        <v>0 - BM Port</v>
      </c>
      <c r="N1715" s="1" t="str">
        <v>0 - Port Assets</v>
      </c>
      <c r="O1715" s="8"/>
      <c r="P1715" s="8"/>
      <c r="Q1715" s="8"/>
      <c r="R1715" s="8"/>
      <c r="S1715" s="8"/>
      <c r="T1715" s="8"/>
      <c r="U1715" s="8"/>
      <c r="V1715" s="8"/>
      <c r="W1715" s="8"/>
      <c r="X1715" s="8"/>
      <c r="Y1715" s="8"/>
      <c r="Z1715" s="8"/>
      <c r="AA1715" s="8"/>
      <c r="AB1715" s="8"/>
      <c r="AC1715" s="8"/>
      <c r="AD1715" s="8"/>
      <c r="AE1715" s="8"/>
      <c r="AF1715" s="8"/>
      <c r="AG1715" s="8"/>
      <c r="AH1715" s="8"/>
      <c r="AI1715" s="8"/>
      <c r="AJ1715" s="8"/>
      <c r="AK1715" s="8"/>
      <c r="AL1715" s="8"/>
      <c r="AM1715" s="8"/>
      <c r="AN1715" s="8"/>
      <c r="AO1715" s="8"/>
      <c r="AP1715" s="8"/>
      <c r="AQ1715" s="8"/>
      <c r="AR1715" s="8"/>
      <c r="AS1715" s="8"/>
      <c r="AT1715" s="8"/>
      <c r="AU1715" s="8"/>
      <c r="AV1715" s="8"/>
      <c r="AW1715" s="8"/>
      <c r="AX1715" s="8"/>
      <c r="AY1715" s="8"/>
      <c r="AZ1715" s="8"/>
      <c r="BA1715" s="8"/>
      <c r="BB1715" s="8"/>
      <c r="BC1715" s="8"/>
      <c r="BD1715" s="8"/>
      <c r="BE1715" s="8"/>
      <c r="BF1715" s="8"/>
      <c r="BG1715" s="8"/>
      <c r="BH1715" s="8"/>
      <c r="BI1715" s="8"/>
      <c r="BJ1715" s="8"/>
      <c r="BK1715" s="8"/>
      <c r="BL1715" s="8"/>
      <c r="BM1715" s="8"/>
      <c r="BN1715" s="8"/>
      <c r="BO1715" s="8"/>
      <c r="BP1715" s="1" t="str">
        <v>0- Port Costs</v>
      </c>
      <c r="BT1715" s="1" t="str">
        <v>0- Port Value</v>
      </c>
      <c r="BU1715" s="8"/>
    </row>
    <row r="1716" spans="8:73" hidden="1" outlineLevel="1" x14ac:dyDescent="0.3">
      <c r="H1716" s="1" t="str">
        <v>0 - BM Costs</v>
      </c>
      <c r="L1716" s="1" t="str">
        <v>0 - BM Port</v>
      </c>
      <c r="N1716" s="1" t="str">
        <v>0 - Port Assets</v>
      </c>
      <c r="O1716" s="8"/>
      <c r="P1716" s="8"/>
      <c r="Q1716" s="8"/>
      <c r="R1716" s="8"/>
      <c r="S1716" s="8"/>
      <c r="T1716" s="8"/>
      <c r="U1716" s="8"/>
      <c r="V1716" s="8"/>
      <c r="W1716" s="8"/>
      <c r="X1716" s="8"/>
      <c r="Y1716" s="8"/>
      <c r="Z1716" s="8"/>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8"/>
      <c r="AX1716" s="8"/>
      <c r="AY1716" s="8"/>
      <c r="AZ1716" s="8"/>
      <c r="BA1716" s="8"/>
      <c r="BB1716" s="8"/>
      <c r="BC1716" s="8"/>
      <c r="BD1716" s="8"/>
      <c r="BE1716" s="8"/>
      <c r="BF1716" s="8"/>
      <c r="BG1716" s="8"/>
      <c r="BH1716" s="8"/>
      <c r="BI1716" s="8"/>
      <c r="BJ1716" s="8"/>
      <c r="BK1716" s="8"/>
      <c r="BL1716" s="8"/>
      <c r="BM1716" s="8"/>
      <c r="BN1716" s="8"/>
      <c r="BO1716" s="8"/>
      <c r="BP1716" s="1" t="str">
        <v>0- Port Costs</v>
      </c>
      <c r="BT1716" s="1" t="str">
        <v>0- Port Value</v>
      </c>
      <c r="BU1716" s="8"/>
    </row>
    <row r="1717" spans="8:73" hidden="1" outlineLevel="1" x14ac:dyDescent="0.3">
      <c r="H1717" s="1" t="str">
        <v>0 - BM Costs</v>
      </c>
      <c r="L1717" s="1" t="str">
        <v>0 - BM Port</v>
      </c>
      <c r="N1717" s="1" t="str">
        <v>0 - Port Assets</v>
      </c>
      <c r="O1717" s="8"/>
      <c r="P1717" s="8"/>
      <c r="Q1717" s="8"/>
      <c r="R1717" s="8"/>
      <c r="S1717" s="8"/>
      <c r="T1717" s="8"/>
      <c r="U1717" s="8"/>
      <c r="V1717" s="8"/>
      <c r="W1717" s="8"/>
      <c r="X1717" s="8"/>
      <c r="Y1717" s="8"/>
      <c r="Z1717" s="8"/>
      <c r="AA1717" s="8"/>
      <c r="AB1717" s="8"/>
      <c r="AC1717" s="8"/>
      <c r="AD1717" s="8"/>
      <c r="AE1717" s="8"/>
      <c r="AF1717" s="8"/>
      <c r="AG1717" s="8"/>
      <c r="AH1717" s="8"/>
      <c r="AI1717" s="8"/>
      <c r="AJ1717" s="8"/>
      <c r="AK1717" s="8"/>
      <c r="AL1717" s="8"/>
      <c r="AM1717" s="8"/>
      <c r="AN1717" s="8"/>
      <c r="AO1717" s="8"/>
      <c r="AP1717" s="8"/>
      <c r="AQ1717" s="8"/>
      <c r="AR1717" s="8"/>
      <c r="AS1717" s="8"/>
      <c r="AT1717" s="8"/>
      <c r="AU1717" s="8"/>
      <c r="AV1717" s="8"/>
      <c r="AW1717" s="8"/>
      <c r="AX1717" s="8"/>
      <c r="AY1717" s="8"/>
      <c r="AZ1717" s="8"/>
      <c r="BA1717" s="8"/>
      <c r="BB1717" s="8"/>
      <c r="BC1717" s="8"/>
      <c r="BD1717" s="8"/>
      <c r="BE1717" s="8"/>
      <c r="BF1717" s="8"/>
      <c r="BG1717" s="8"/>
      <c r="BH1717" s="8"/>
      <c r="BI1717" s="8"/>
      <c r="BJ1717" s="8"/>
      <c r="BK1717" s="8"/>
      <c r="BL1717" s="8"/>
      <c r="BM1717" s="8"/>
      <c r="BN1717" s="8"/>
      <c r="BO1717" s="8"/>
      <c r="BP1717" s="1" t="str">
        <v>0- Port Costs</v>
      </c>
      <c r="BT1717" s="1" t="str">
        <v>0- Port Value</v>
      </c>
      <c r="BU1717" s="8"/>
    </row>
    <row r="1718" spans="8:73" hidden="1" outlineLevel="1" x14ac:dyDescent="0.3">
      <c r="H1718" s="1" t="str">
        <v>0 - BM Costs</v>
      </c>
      <c r="L1718" s="1" t="str">
        <v>0 - BM Port</v>
      </c>
      <c r="N1718" s="1" t="str">
        <v>0 - Port Assets</v>
      </c>
      <c r="O1718" s="8"/>
      <c r="P1718" s="8"/>
      <c r="Q1718" s="8"/>
      <c r="R1718" s="8"/>
      <c r="S1718" s="8"/>
      <c r="T1718" s="8"/>
      <c r="U1718" s="8"/>
      <c r="V1718" s="8"/>
      <c r="W1718" s="8"/>
      <c r="X1718" s="8"/>
      <c r="Y1718" s="8"/>
      <c r="Z1718" s="8"/>
      <c r="AA1718" s="8"/>
      <c r="AB1718" s="8"/>
      <c r="AC1718" s="8"/>
      <c r="AD1718" s="8"/>
      <c r="AE1718" s="8"/>
      <c r="AF1718" s="8"/>
      <c r="AG1718" s="8"/>
      <c r="AH1718" s="8"/>
      <c r="AI1718" s="8"/>
      <c r="AJ1718" s="8"/>
      <c r="AK1718" s="8"/>
      <c r="AL1718" s="8"/>
      <c r="AM1718" s="8"/>
      <c r="AN1718" s="8"/>
      <c r="AO1718" s="8"/>
      <c r="AP1718" s="8"/>
      <c r="AQ1718" s="8"/>
      <c r="AR1718" s="8"/>
      <c r="AS1718" s="8"/>
      <c r="AT1718" s="8"/>
      <c r="AU1718" s="8"/>
      <c r="AV1718" s="8"/>
      <c r="AW1718" s="8"/>
      <c r="AX1718" s="8"/>
      <c r="AY1718" s="8"/>
      <c r="AZ1718" s="8"/>
      <c r="BA1718" s="8"/>
      <c r="BB1718" s="8"/>
      <c r="BC1718" s="8"/>
      <c r="BD1718" s="8"/>
      <c r="BE1718" s="8"/>
      <c r="BF1718" s="8"/>
      <c r="BG1718" s="8"/>
      <c r="BH1718" s="8"/>
      <c r="BI1718" s="8"/>
      <c r="BJ1718" s="8"/>
      <c r="BK1718" s="8"/>
      <c r="BL1718" s="8"/>
      <c r="BM1718" s="8"/>
      <c r="BN1718" s="8"/>
      <c r="BO1718" s="8"/>
      <c r="BP1718" s="1" t="str">
        <v>0- Port Costs</v>
      </c>
      <c r="BT1718" s="1" t="str">
        <v>0- Port Value</v>
      </c>
      <c r="BU1718" s="8"/>
    </row>
    <row r="1719" spans="8:73" hidden="1" outlineLevel="1" x14ac:dyDescent="0.3">
      <c r="H1719" s="1" t="str">
        <v>0 - BM Costs</v>
      </c>
      <c r="L1719" s="1" t="str">
        <v>0 - BM Port</v>
      </c>
      <c r="N1719" s="1" t="str">
        <v>0 - Port Assets</v>
      </c>
      <c r="O1719" s="8"/>
      <c r="P1719" s="8"/>
      <c r="Q1719" s="8"/>
      <c r="R1719" s="8"/>
      <c r="S1719" s="8"/>
      <c r="T1719" s="8"/>
      <c r="U1719" s="8"/>
      <c r="V1719" s="8"/>
      <c r="W1719" s="8"/>
      <c r="X1719" s="8"/>
      <c r="Y1719" s="8"/>
      <c r="Z1719" s="8"/>
      <c r="AA1719" s="8"/>
      <c r="AB1719" s="8"/>
      <c r="AC1719" s="8"/>
      <c r="AD1719" s="8"/>
      <c r="AE1719" s="8"/>
      <c r="AF1719" s="8"/>
      <c r="AG1719" s="8"/>
      <c r="AH1719" s="8"/>
      <c r="AI1719" s="8"/>
      <c r="AJ1719" s="8"/>
      <c r="AK1719" s="8"/>
      <c r="AL1719" s="8"/>
      <c r="AM1719" s="8"/>
      <c r="AN1719" s="8"/>
      <c r="AO1719" s="8"/>
      <c r="AP1719" s="8"/>
      <c r="AQ1719" s="8"/>
      <c r="AR1719" s="8"/>
      <c r="AS1719" s="8"/>
      <c r="AT1719" s="8"/>
      <c r="AU1719" s="8"/>
      <c r="AV1719" s="8"/>
      <c r="AW1719" s="8"/>
      <c r="AX1719" s="8"/>
      <c r="AY1719" s="8"/>
      <c r="AZ1719" s="8"/>
      <c r="BA1719" s="8"/>
      <c r="BB1719" s="8"/>
      <c r="BC1719" s="8"/>
      <c r="BD1719" s="8"/>
      <c r="BE1719" s="8"/>
      <c r="BF1719" s="8"/>
      <c r="BG1719" s="8"/>
      <c r="BH1719" s="8"/>
      <c r="BI1719" s="8"/>
      <c r="BJ1719" s="8"/>
      <c r="BK1719" s="8"/>
      <c r="BL1719" s="8"/>
      <c r="BM1719" s="8"/>
      <c r="BN1719" s="8"/>
      <c r="BO1719" s="8"/>
      <c r="BP1719" s="1" t="str">
        <v>0- Port Costs</v>
      </c>
      <c r="BT1719" s="1" t="str">
        <v>0- Port Value</v>
      </c>
      <c r="BU1719" s="8"/>
    </row>
    <row r="1720" spans="8:73" hidden="1" outlineLevel="1" x14ac:dyDescent="0.3">
      <c r="H1720" s="1" t="str">
        <v>0 - BM Costs</v>
      </c>
      <c r="L1720" s="1" t="str">
        <v>0 - BM Port</v>
      </c>
      <c r="N1720" s="1" t="str">
        <v>0 - Port Assets</v>
      </c>
      <c r="O1720" s="8"/>
      <c r="P1720" s="8"/>
      <c r="Q1720" s="8"/>
      <c r="R1720" s="8"/>
      <c r="S1720" s="8"/>
      <c r="T1720" s="8"/>
      <c r="U1720" s="8"/>
      <c r="V1720" s="8"/>
      <c r="W1720" s="8"/>
      <c r="X1720" s="8"/>
      <c r="Y1720" s="8"/>
      <c r="Z1720" s="8"/>
      <c r="AA1720" s="8"/>
      <c r="AB1720" s="8"/>
      <c r="AC1720" s="8"/>
      <c r="AD1720" s="8"/>
      <c r="AE1720" s="8"/>
      <c r="AF1720" s="8"/>
      <c r="AG1720" s="8"/>
      <c r="AH1720" s="8"/>
      <c r="AI1720" s="8"/>
      <c r="AJ1720" s="8"/>
      <c r="AK1720" s="8"/>
      <c r="AL1720" s="8"/>
      <c r="AM1720" s="8"/>
      <c r="AN1720" s="8"/>
      <c r="AO1720" s="8"/>
      <c r="AP1720" s="8"/>
      <c r="AQ1720" s="8"/>
      <c r="AR1720" s="8"/>
      <c r="AS1720" s="8"/>
      <c r="AT1720" s="8"/>
      <c r="AU1720" s="8"/>
      <c r="AV1720" s="8"/>
      <c r="AW1720" s="8"/>
      <c r="AX1720" s="8"/>
      <c r="AY1720" s="8"/>
      <c r="AZ1720" s="8"/>
      <c r="BA1720" s="8"/>
      <c r="BB1720" s="8"/>
      <c r="BC1720" s="8"/>
      <c r="BD1720" s="8"/>
      <c r="BE1720" s="8"/>
      <c r="BF1720" s="8"/>
      <c r="BG1720" s="8"/>
      <c r="BH1720" s="8"/>
      <c r="BI1720" s="8"/>
      <c r="BJ1720" s="8"/>
      <c r="BK1720" s="8"/>
      <c r="BL1720" s="8"/>
      <c r="BM1720" s="8"/>
      <c r="BN1720" s="8"/>
      <c r="BO1720" s="8"/>
      <c r="BP1720" s="1" t="str">
        <v>0- Port Costs</v>
      </c>
      <c r="BT1720" s="1" t="str">
        <v>0- Port Value</v>
      </c>
      <c r="BU1720" s="8"/>
    </row>
    <row r="1721" spans="8:73" hidden="1" outlineLevel="1" x14ac:dyDescent="0.3">
      <c r="H1721" s="1" t="str">
        <v>0 - BM Costs</v>
      </c>
      <c r="L1721" s="1" t="str">
        <v>0 - BM Port</v>
      </c>
      <c r="N1721" s="1" t="str">
        <v>0 - Port Assets</v>
      </c>
      <c r="O1721" s="8"/>
      <c r="P1721" s="8"/>
      <c r="Q1721" s="8"/>
      <c r="R1721" s="8"/>
      <c r="S1721" s="8"/>
      <c r="T1721" s="8"/>
      <c r="U1721" s="8"/>
      <c r="V1721" s="8"/>
      <c r="W1721" s="8"/>
      <c r="X1721" s="8"/>
      <c r="Y1721" s="8"/>
      <c r="Z1721" s="8"/>
      <c r="AA1721" s="8"/>
      <c r="AB1721" s="8"/>
      <c r="AC1721" s="8"/>
      <c r="AD1721" s="8"/>
      <c r="AE1721" s="8"/>
      <c r="AF1721" s="8"/>
      <c r="AG1721" s="8"/>
      <c r="AH1721" s="8"/>
      <c r="AI1721" s="8"/>
      <c r="AJ1721" s="8"/>
      <c r="AK1721" s="8"/>
      <c r="AL1721" s="8"/>
      <c r="AM1721" s="8"/>
      <c r="AN1721" s="8"/>
      <c r="AO1721" s="8"/>
      <c r="AP1721" s="8"/>
      <c r="AQ1721" s="8"/>
      <c r="AR1721" s="8"/>
      <c r="AS1721" s="8"/>
      <c r="AT1721" s="8"/>
      <c r="AU1721" s="8"/>
      <c r="AV1721" s="8"/>
      <c r="AW1721" s="8"/>
      <c r="AX1721" s="8"/>
      <c r="AY1721" s="8"/>
      <c r="AZ1721" s="8"/>
      <c r="BA1721" s="8"/>
      <c r="BB1721" s="8"/>
      <c r="BC1721" s="8"/>
      <c r="BD1721" s="8"/>
      <c r="BE1721" s="8"/>
      <c r="BF1721" s="8"/>
      <c r="BG1721" s="8"/>
      <c r="BH1721" s="8"/>
      <c r="BI1721" s="8"/>
      <c r="BJ1721" s="8"/>
      <c r="BK1721" s="8"/>
      <c r="BL1721" s="8"/>
      <c r="BM1721" s="8"/>
      <c r="BN1721" s="8"/>
      <c r="BO1721" s="8"/>
      <c r="BP1721" s="1" t="str">
        <v>0- Port Costs</v>
      </c>
      <c r="BT1721" s="1" t="str">
        <v>0- Port Value</v>
      </c>
      <c r="BU1721" s="8"/>
    </row>
    <row r="1722" spans="8:73" hidden="1" outlineLevel="1" x14ac:dyDescent="0.3">
      <c r="H1722" s="1" t="str">
        <v>0 - BM Costs</v>
      </c>
      <c r="L1722" s="1" t="str">
        <v>0 - BM Port</v>
      </c>
      <c r="N1722" s="1" t="str">
        <v>0 - Port Assets</v>
      </c>
      <c r="O1722" s="8"/>
      <c r="P1722" s="8"/>
      <c r="Q1722" s="8"/>
      <c r="R1722" s="8"/>
      <c r="S1722" s="8"/>
      <c r="T1722" s="8"/>
      <c r="U1722" s="8"/>
      <c r="V1722" s="8"/>
      <c r="W1722" s="8"/>
      <c r="X1722" s="8"/>
      <c r="Y1722" s="8"/>
      <c r="Z1722" s="8"/>
      <c r="AA1722" s="8"/>
      <c r="AB1722" s="8"/>
      <c r="AC1722" s="8"/>
      <c r="AD1722" s="8"/>
      <c r="AE1722" s="8"/>
      <c r="AF1722" s="8"/>
      <c r="AG1722" s="8"/>
      <c r="AH1722" s="8"/>
      <c r="AI1722" s="8"/>
      <c r="AJ1722" s="8"/>
      <c r="AK1722" s="8"/>
      <c r="AL1722" s="8"/>
      <c r="AM1722" s="8"/>
      <c r="AN1722" s="8"/>
      <c r="AO1722" s="8"/>
      <c r="AP1722" s="8"/>
      <c r="AQ1722" s="8"/>
      <c r="AR1722" s="8"/>
      <c r="AS1722" s="8"/>
      <c r="AT1722" s="8"/>
      <c r="AU1722" s="8"/>
      <c r="AV1722" s="8"/>
      <c r="AW1722" s="8"/>
      <c r="AX1722" s="8"/>
      <c r="AY1722" s="8"/>
      <c r="AZ1722" s="8"/>
      <c r="BA1722" s="8"/>
      <c r="BB1722" s="8"/>
      <c r="BC1722" s="8"/>
      <c r="BD1722" s="8"/>
      <c r="BE1722" s="8"/>
      <c r="BF1722" s="8"/>
      <c r="BG1722" s="8"/>
      <c r="BH1722" s="8"/>
      <c r="BI1722" s="8"/>
      <c r="BJ1722" s="8"/>
      <c r="BK1722" s="8"/>
      <c r="BL1722" s="8"/>
      <c r="BM1722" s="8"/>
      <c r="BN1722" s="8"/>
      <c r="BO1722" s="8"/>
      <c r="BP1722" s="1" t="str">
        <v>0- Port Costs</v>
      </c>
      <c r="BT1722" s="1" t="str">
        <v>0- Port Value</v>
      </c>
      <c r="BU1722" s="8"/>
    </row>
    <row r="1723" spans="8:73" hidden="1" outlineLevel="1" x14ac:dyDescent="0.3">
      <c r="H1723" s="1" t="str">
        <v>0 - BM Costs</v>
      </c>
      <c r="L1723" s="1" t="str">
        <v>0 - BM Port</v>
      </c>
      <c r="N1723" s="1" t="str">
        <v>0 - Port Assets</v>
      </c>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8"/>
      <c r="AX1723" s="8"/>
      <c r="AY1723" s="8"/>
      <c r="AZ1723" s="8"/>
      <c r="BA1723" s="8"/>
      <c r="BB1723" s="8"/>
      <c r="BC1723" s="8"/>
      <c r="BD1723" s="8"/>
      <c r="BE1723" s="8"/>
      <c r="BF1723" s="8"/>
      <c r="BG1723" s="8"/>
      <c r="BH1723" s="8"/>
      <c r="BI1723" s="8"/>
      <c r="BJ1723" s="8"/>
      <c r="BK1723" s="8"/>
      <c r="BL1723" s="8"/>
      <c r="BM1723" s="8"/>
      <c r="BN1723" s="8"/>
      <c r="BO1723" s="8"/>
      <c r="BP1723" s="1" t="str">
        <v>0- Port Costs</v>
      </c>
      <c r="BT1723" s="1" t="str">
        <v>0- Port Value</v>
      </c>
      <c r="BU1723" s="8"/>
    </row>
    <row r="1724" spans="8:73" hidden="1" outlineLevel="1" x14ac:dyDescent="0.3">
      <c r="H1724" s="1" t="str">
        <v>0 - BM Costs</v>
      </c>
      <c r="L1724" s="1" t="str">
        <v>0 - BM Port</v>
      </c>
      <c r="N1724" s="1" t="str">
        <v>0 - Port Assets</v>
      </c>
      <c r="O1724" s="8"/>
      <c r="P1724" s="8"/>
      <c r="Q1724" s="8"/>
      <c r="R1724" s="8"/>
      <c r="S1724" s="8"/>
      <c r="T1724" s="8"/>
      <c r="U1724" s="8"/>
      <c r="V1724" s="8"/>
      <c r="W1724" s="8"/>
      <c r="X1724" s="8"/>
      <c r="Y1724" s="8"/>
      <c r="Z1724" s="8"/>
      <c r="AA1724" s="8"/>
      <c r="AB1724" s="8"/>
      <c r="AC1724" s="8"/>
      <c r="AD1724" s="8"/>
      <c r="AE1724" s="8"/>
      <c r="AF1724" s="8"/>
      <c r="AG1724" s="8"/>
      <c r="AH1724" s="8"/>
      <c r="AI1724" s="8"/>
      <c r="AJ1724" s="8"/>
      <c r="AK1724" s="8"/>
      <c r="AL1724" s="8"/>
      <c r="AM1724" s="8"/>
      <c r="AN1724" s="8"/>
      <c r="AO1724" s="8"/>
      <c r="AP1724" s="8"/>
      <c r="AQ1724" s="8"/>
      <c r="AR1724" s="8"/>
      <c r="AS1724" s="8"/>
      <c r="AT1724" s="8"/>
      <c r="AU1724" s="8"/>
      <c r="AV1724" s="8"/>
      <c r="AW1724" s="8"/>
      <c r="AX1724" s="8"/>
      <c r="AY1724" s="8"/>
      <c r="AZ1724" s="8"/>
      <c r="BA1724" s="8"/>
      <c r="BB1724" s="8"/>
      <c r="BC1724" s="8"/>
      <c r="BD1724" s="8"/>
      <c r="BE1724" s="8"/>
      <c r="BF1724" s="8"/>
      <c r="BG1724" s="8"/>
      <c r="BH1724" s="8"/>
      <c r="BI1724" s="8"/>
      <c r="BJ1724" s="8"/>
      <c r="BK1724" s="8"/>
      <c r="BL1724" s="8"/>
      <c r="BM1724" s="8"/>
      <c r="BN1724" s="8"/>
      <c r="BO1724" s="8"/>
      <c r="BP1724" s="1" t="str">
        <v>0- Port Costs</v>
      </c>
      <c r="BT1724" s="1" t="str">
        <v>0- Port Value</v>
      </c>
      <c r="BU1724" s="8"/>
    </row>
    <row r="1725" spans="8:73" hidden="1" outlineLevel="1" x14ac:dyDescent="0.3">
      <c r="H1725" s="1" t="str">
        <v>0 - BM Costs</v>
      </c>
      <c r="L1725" s="1" t="str">
        <v>0 - BM Port</v>
      </c>
      <c r="N1725" s="1" t="str">
        <v>0 - Port Assets</v>
      </c>
      <c r="O1725" s="8"/>
      <c r="P1725" s="8"/>
      <c r="Q1725" s="8"/>
      <c r="R1725" s="8"/>
      <c r="S1725" s="8"/>
      <c r="T1725" s="8"/>
      <c r="U1725" s="8"/>
      <c r="V1725" s="8"/>
      <c r="W1725" s="8"/>
      <c r="X1725" s="8"/>
      <c r="Y1725" s="8"/>
      <c r="Z1725" s="8"/>
      <c r="AA1725" s="8"/>
      <c r="AB1725" s="8"/>
      <c r="AC1725" s="8"/>
      <c r="AD1725" s="8"/>
      <c r="AE1725" s="8"/>
      <c r="AF1725" s="8"/>
      <c r="AG1725" s="8"/>
      <c r="AH1725" s="8"/>
      <c r="AI1725" s="8"/>
      <c r="AJ1725" s="8"/>
      <c r="AK1725" s="8"/>
      <c r="AL1725" s="8"/>
      <c r="AM1725" s="8"/>
      <c r="AN1725" s="8"/>
      <c r="AO1725" s="8"/>
      <c r="AP1725" s="8"/>
      <c r="AQ1725" s="8"/>
      <c r="AR1725" s="8"/>
      <c r="AS1725" s="8"/>
      <c r="AT1725" s="8"/>
      <c r="AU1725" s="8"/>
      <c r="AV1725" s="8"/>
      <c r="AW1725" s="8"/>
      <c r="AX1725" s="8"/>
      <c r="AY1725" s="8"/>
      <c r="AZ1725" s="8"/>
      <c r="BA1725" s="8"/>
      <c r="BB1725" s="8"/>
      <c r="BC1725" s="8"/>
      <c r="BD1725" s="8"/>
      <c r="BE1725" s="8"/>
      <c r="BF1725" s="8"/>
      <c r="BG1725" s="8"/>
      <c r="BH1725" s="8"/>
      <c r="BI1725" s="8"/>
      <c r="BJ1725" s="8"/>
      <c r="BK1725" s="8"/>
      <c r="BL1725" s="8"/>
      <c r="BM1725" s="8"/>
      <c r="BN1725" s="8"/>
      <c r="BO1725" s="8"/>
      <c r="BP1725" s="1" t="str">
        <v>0- Port Costs</v>
      </c>
      <c r="BT1725" s="1" t="str">
        <v>0- Port Value</v>
      </c>
      <c r="BU1725" s="8"/>
    </row>
    <row r="1726" spans="8:73" hidden="1" outlineLevel="1" x14ac:dyDescent="0.3">
      <c r="H1726" s="1" t="str">
        <v>0 - BM Costs</v>
      </c>
      <c r="L1726" s="1" t="str">
        <v>0 - BM Port</v>
      </c>
      <c r="N1726" s="1" t="str">
        <v>0 - Port Assets</v>
      </c>
      <c r="O1726" s="8"/>
      <c r="P1726" s="8"/>
      <c r="Q1726" s="8"/>
      <c r="R1726" s="8"/>
      <c r="S1726" s="8"/>
      <c r="T1726" s="8"/>
      <c r="U1726" s="8"/>
      <c r="V1726" s="8"/>
      <c r="W1726" s="8"/>
      <c r="X1726" s="8"/>
      <c r="Y1726" s="8"/>
      <c r="Z1726" s="8"/>
      <c r="AA1726" s="8"/>
      <c r="AB1726" s="8"/>
      <c r="AC1726" s="8"/>
      <c r="AD1726" s="8"/>
      <c r="AE1726" s="8"/>
      <c r="AF1726" s="8"/>
      <c r="AG1726" s="8"/>
      <c r="AH1726" s="8"/>
      <c r="AI1726" s="8"/>
      <c r="AJ1726" s="8"/>
      <c r="AK1726" s="8"/>
      <c r="AL1726" s="8"/>
      <c r="AM1726" s="8"/>
      <c r="AN1726" s="8"/>
      <c r="AO1726" s="8"/>
      <c r="AP1726" s="8"/>
      <c r="AQ1726" s="8"/>
      <c r="AR1726" s="8"/>
      <c r="AS1726" s="8"/>
      <c r="AT1726" s="8"/>
      <c r="AU1726" s="8"/>
      <c r="AV1726" s="8"/>
      <c r="AW1726" s="8"/>
      <c r="AX1726" s="8"/>
      <c r="AY1726" s="8"/>
      <c r="AZ1726" s="8"/>
      <c r="BA1726" s="8"/>
      <c r="BB1726" s="8"/>
      <c r="BC1726" s="8"/>
      <c r="BD1726" s="8"/>
      <c r="BE1726" s="8"/>
      <c r="BF1726" s="8"/>
      <c r="BG1726" s="8"/>
      <c r="BH1726" s="8"/>
      <c r="BI1726" s="8"/>
      <c r="BJ1726" s="8"/>
      <c r="BK1726" s="8"/>
      <c r="BL1726" s="8"/>
      <c r="BM1726" s="8"/>
      <c r="BN1726" s="8"/>
      <c r="BO1726" s="8"/>
      <c r="BP1726" s="1" t="str">
        <v>0- Port Costs</v>
      </c>
      <c r="BT1726" s="1" t="str">
        <v>0- Port Value</v>
      </c>
      <c r="BU1726" s="8"/>
    </row>
    <row r="1727" spans="8:73" hidden="1" outlineLevel="1" x14ac:dyDescent="0.3">
      <c r="H1727" s="1" t="str">
        <v>0 - BM Costs</v>
      </c>
      <c r="L1727" s="1" t="str">
        <v>0 - BM Port</v>
      </c>
      <c r="N1727" s="1" t="str">
        <v>0 - Port Assets</v>
      </c>
      <c r="O1727" s="8"/>
      <c r="P1727" s="8"/>
      <c r="Q1727" s="8"/>
      <c r="R1727" s="8"/>
      <c r="S1727" s="8"/>
      <c r="T1727" s="8"/>
      <c r="U1727" s="8"/>
      <c r="V1727" s="8"/>
      <c r="W1727" s="8"/>
      <c r="X1727" s="8"/>
      <c r="Y1727" s="8"/>
      <c r="Z1727" s="8"/>
      <c r="AA1727" s="8"/>
      <c r="AB1727" s="8"/>
      <c r="AC1727" s="8"/>
      <c r="AD1727" s="8"/>
      <c r="AE1727" s="8"/>
      <c r="AF1727" s="8"/>
      <c r="AG1727" s="8"/>
      <c r="AH1727" s="8"/>
      <c r="AI1727" s="8"/>
      <c r="AJ1727" s="8"/>
      <c r="AK1727" s="8"/>
      <c r="AL1727" s="8"/>
      <c r="AM1727" s="8"/>
      <c r="AN1727" s="8"/>
      <c r="AO1727" s="8"/>
      <c r="AP1727" s="8"/>
      <c r="AQ1727" s="8"/>
      <c r="AR1727" s="8"/>
      <c r="AS1727" s="8"/>
      <c r="AT1727" s="8"/>
      <c r="AU1727" s="8"/>
      <c r="AV1727" s="8"/>
      <c r="AW1727" s="8"/>
      <c r="AX1727" s="8"/>
      <c r="AY1727" s="8"/>
      <c r="AZ1727" s="8"/>
      <c r="BA1727" s="8"/>
      <c r="BB1727" s="8"/>
      <c r="BC1727" s="8"/>
      <c r="BD1727" s="8"/>
      <c r="BE1727" s="8"/>
      <c r="BF1727" s="8"/>
      <c r="BG1727" s="8"/>
      <c r="BH1727" s="8"/>
      <c r="BI1727" s="8"/>
      <c r="BJ1727" s="8"/>
      <c r="BK1727" s="8"/>
      <c r="BL1727" s="8"/>
      <c r="BM1727" s="8"/>
      <c r="BN1727" s="8"/>
      <c r="BO1727" s="8"/>
      <c r="BP1727" s="1" t="str">
        <v>0- Port Costs</v>
      </c>
      <c r="BT1727" s="1" t="str">
        <v>0- Port Value</v>
      </c>
      <c r="BU1727" s="8"/>
    </row>
    <row r="1728" spans="8:73" hidden="1" outlineLevel="1" x14ac:dyDescent="0.3">
      <c r="H1728" s="1" t="str">
        <v>0 - BM Costs</v>
      </c>
      <c r="L1728" s="1" t="str">
        <v>0 - BM Port</v>
      </c>
      <c r="N1728" s="1" t="str">
        <v>0 - Port Assets</v>
      </c>
      <c r="O1728" s="8"/>
      <c r="P1728" s="8"/>
      <c r="Q1728" s="8"/>
      <c r="R1728" s="8"/>
      <c r="S1728" s="8"/>
      <c r="T1728" s="8"/>
      <c r="U1728" s="8"/>
      <c r="V1728" s="8"/>
      <c r="W1728" s="8"/>
      <c r="X1728" s="8"/>
      <c r="Y1728" s="8"/>
      <c r="Z1728" s="8"/>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8"/>
      <c r="AX1728" s="8"/>
      <c r="AY1728" s="8"/>
      <c r="AZ1728" s="8"/>
      <c r="BA1728" s="8"/>
      <c r="BB1728" s="8"/>
      <c r="BC1728" s="8"/>
      <c r="BD1728" s="8"/>
      <c r="BE1728" s="8"/>
      <c r="BF1728" s="8"/>
      <c r="BG1728" s="8"/>
      <c r="BH1728" s="8"/>
      <c r="BI1728" s="8"/>
      <c r="BJ1728" s="8"/>
      <c r="BK1728" s="8"/>
      <c r="BL1728" s="8"/>
      <c r="BM1728" s="8"/>
      <c r="BN1728" s="8"/>
      <c r="BO1728" s="8"/>
      <c r="BP1728" s="1" t="str">
        <v>0- Port Costs</v>
      </c>
      <c r="BT1728" s="1" t="str">
        <v>0- Port Value</v>
      </c>
      <c r="BU1728" s="8"/>
    </row>
    <row r="1729" spans="8:73" hidden="1" outlineLevel="1" x14ac:dyDescent="0.3">
      <c r="H1729" s="1" t="str">
        <v>0 - BM Costs</v>
      </c>
      <c r="L1729" s="1" t="str">
        <v>0 - BM Port</v>
      </c>
      <c r="N1729" s="1" t="str">
        <v>0 - Port Assets</v>
      </c>
      <c r="O1729" s="8"/>
      <c r="P1729" s="8"/>
      <c r="Q1729" s="8"/>
      <c r="R1729" s="8"/>
      <c r="S1729" s="8"/>
      <c r="T1729" s="8"/>
      <c r="U1729" s="8"/>
      <c r="V1729" s="8"/>
      <c r="W1729" s="8"/>
      <c r="X1729" s="8"/>
      <c r="Y1729" s="8"/>
      <c r="Z1729" s="8"/>
      <c r="AA1729" s="8"/>
      <c r="AB1729" s="8"/>
      <c r="AC1729" s="8"/>
      <c r="AD1729" s="8"/>
      <c r="AE1729" s="8"/>
      <c r="AF1729" s="8"/>
      <c r="AG1729" s="8"/>
      <c r="AH1729" s="8"/>
      <c r="AI1729" s="8"/>
      <c r="AJ1729" s="8"/>
      <c r="AK1729" s="8"/>
      <c r="AL1729" s="8"/>
      <c r="AM1729" s="8"/>
      <c r="AN1729" s="8"/>
      <c r="AO1729" s="8"/>
      <c r="AP1729" s="8"/>
      <c r="AQ1729" s="8"/>
      <c r="AR1729" s="8"/>
      <c r="AS1729" s="8"/>
      <c r="AT1729" s="8"/>
      <c r="AU1729" s="8"/>
      <c r="AV1729" s="8"/>
      <c r="AW1729" s="8"/>
      <c r="AX1729" s="8"/>
      <c r="AY1729" s="8"/>
      <c r="AZ1729" s="8"/>
      <c r="BA1729" s="8"/>
      <c r="BB1729" s="8"/>
      <c r="BC1729" s="8"/>
      <c r="BD1729" s="8"/>
      <c r="BE1729" s="8"/>
      <c r="BF1729" s="8"/>
      <c r="BG1729" s="8"/>
      <c r="BH1729" s="8"/>
      <c r="BI1729" s="8"/>
      <c r="BJ1729" s="8"/>
      <c r="BK1729" s="8"/>
      <c r="BL1729" s="8"/>
      <c r="BM1729" s="8"/>
      <c r="BN1729" s="8"/>
      <c r="BO1729" s="8"/>
      <c r="BP1729" s="1" t="str">
        <v>0- Port Costs</v>
      </c>
      <c r="BT1729" s="1" t="str">
        <v>0- Port Value</v>
      </c>
      <c r="BU1729" s="8"/>
    </row>
    <row r="1730" spans="8:73" hidden="1" outlineLevel="1" x14ac:dyDescent="0.3">
      <c r="H1730" s="1" t="str">
        <v>0 - BM Costs</v>
      </c>
      <c r="L1730" s="1" t="str">
        <v>0 - BM Port</v>
      </c>
      <c r="N1730" s="1" t="str">
        <v>0 - Port Assets</v>
      </c>
      <c r="O1730" s="8"/>
      <c r="P1730" s="8"/>
      <c r="Q1730" s="8"/>
      <c r="R1730" s="8"/>
      <c r="S1730" s="8"/>
      <c r="T1730" s="8"/>
      <c r="U1730" s="8"/>
      <c r="V1730" s="8"/>
      <c r="W1730" s="8"/>
      <c r="X1730" s="8"/>
      <c r="Y1730" s="8"/>
      <c r="Z1730" s="8"/>
      <c r="AA1730" s="8"/>
      <c r="AB1730" s="8"/>
      <c r="AC1730" s="8"/>
      <c r="AD1730" s="8"/>
      <c r="AE1730" s="8"/>
      <c r="AF1730" s="8"/>
      <c r="AG1730" s="8"/>
      <c r="AH1730" s="8"/>
      <c r="AI1730" s="8"/>
      <c r="AJ1730" s="8"/>
      <c r="AK1730" s="8"/>
      <c r="AL1730" s="8"/>
      <c r="AM1730" s="8"/>
      <c r="AN1730" s="8"/>
      <c r="AO1730" s="8"/>
      <c r="AP1730" s="8"/>
      <c r="AQ1730" s="8"/>
      <c r="AR1730" s="8"/>
      <c r="AS1730" s="8"/>
      <c r="AT1730" s="8"/>
      <c r="AU1730" s="8"/>
      <c r="AV1730" s="8"/>
      <c r="AW1730" s="8"/>
      <c r="AX1730" s="8"/>
      <c r="AY1730" s="8"/>
      <c r="AZ1730" s="8"/>
      <c r="BA1730" s="8"/>
      <c r="BB1730" s="8"/>
      <c r="BC1730" s="8"/>
      <c r="BD1730" s="8"/>
      <c r="BE1730" s="8"/>
      <c r="BF1730" s="8"/>
      <c r="BG1730" s="8"/>
      <c r="BH1730" s="8"/>
      <c r="BI1730" s="8"/>
      <c r="BJ1730" s="8"/>
      <c r="BK1730" s="8"/>
      <c r="BL1730" s="8"/>
      <c r="BM1730" s="8"/>
      <c r="BN1730" s="8"/>
      <c r="BO1730" s="8"/>
      <c r="BP1730" s="1" t="str">
        <v>0- Port Costs</v>
      </c>
      <c r="BT1730" s="1" t="str">
        <v>0- Port Value</v>
      </c>
      <c r="BU1730" s="8"/>
    </row>
    <row r="1731" spans="8:73" hidden="1" outlineLevel="1" x14ac:dyDescent="0.3">
      <c r="H1731" s="1" t="str">
        <v>0 - BM Costs</v>
      </c>
      <c r="L1731" s="1" t="str">
        <v>0 - BM Port</v>
      </c>
      <c r="N1731" s="1" t="str">
        <v>0 - Port Assets</v>
      </c>
      <c r="O1731" s="8"/>
      <c r="P1731" s="8"/>
      <c r="Q1731" s="8"/>
      <c r="R1731" s="8"/>
      <c r="S1731" s="8"/>
      <c r="T1731" s="8"/>
      <c r="U1731" s="8"/>
      <c r="V1731" s="8"/>
      <c r="W1731" s="8"/>
      <c r="X1731" s="8"/>
      <c r="Y1731" s="8"/>
      <c r="Z1731" s="8"/>
      <c r="AA1731" s="8"/>
      <c r="AB1731" s="8"/>
      <c r="AC1731" s="8"/>
      <c r="AD1731" s="8"/>
      <c r="AE1731" s="8"/>
      <c r="AF1731" s="8"/>
      <c r="AG1731" s="8"/>
      <c r="AH1731" s="8"/>
      <c r="AI1731" s="8"/>
      <c r="AJ1731" s="8"/>
      <c r="AK1731" s="8"/>
      <c r="AL1731" s="8"/>
      <c r="AM1731" s="8"/>
      <c r="AN1731" s="8"/>
      <c r="AO1731" s="8"/>
      <c r="AP1731" s="8"/>
      <c r="AQ1731" s="8"/>
      <c r="AR1731" s="8"/>
      <c r="AS1731" s="8"/>
      <c r="AT1731" s="8"/>
      <c r="AU1731" s="8"/>
      <c r="AV1731" s="8"/>
      <c r="AW1731" s="8"/>
      <c r="AX1731" s="8"/>
      <c r="AY1731" s="8"/>
      <c r="AZ1731" s="8"/>
      <c r="BA1731" s="8"/>
      <c r="BB1731" s="8"/>
      <c r="BC1731" s="8"/>
      <c r="BD1731" s="8"/>
      <c r="BE1731" s="8"/>
      <c r="BF1731" s="8"/>
      <c r="BG1731" s="8"/>
      <c r="BH1731" s="8"/>
      <c r="BI1731" s="8"/>
      <c r="BJ1731" s="8"/>
      <c r="BK1731" s="8"/>
      <c r="BL1731" s="8"/>
      <c r="BM1731" s="8"/>
      <c r="BN1731" s="8"/>
      <c r="BO1731" s="8"/>
      <c r="BP1731" s="1" t="str">
        <v>0- Port Costs</v>
      </c>
      <c r="BT1731" s="1" t="str">
        <v>0- Port Value</v>
      </c>
      <c r="BU1731" s="8"/>
    </row>
    <row r="1732" spans="8:73" hidden="1" outlineLevel="1" x14ac:dyDescent="0.3">
      <c r="H1732" s="1" t="str">
        <v>0 - BM Costs</v>
      </c>
      <c r="L1732" s="1" t="str">
        <v>0 - BM Port</v>
      </c>
      <c r="N1732" s="1" t="str">
        <v>0 - Port Assets</v>
      </c>
      <c r="O1732" s="8"/>
      <c r="P1732" s="8"/>
      <c r="Q1732" s="8"/>
      <c r="R1732" s="8"/>
      <c r="S1732" s="8"/>
      <c r="T1732" s="8"/>
      <c r="U1732" s="8"/>
      <c r="V1732" s="8"/>
      <c r="W1732" s="8"/>
      <c r="X1732" s="8"/>
      <c r="Y1732" s="8"/>
      <c r="Z1732" s="8"/>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8"/>
      <c r="AX1732" s="8"/>
      <c r="AY1732" s="8"/>
      <c r="AZ1732" s="8"/>
      <c r="BA1732" s="8"/>
      <c r="BB1732" s="8"/>
      <c r="BC1732" s="8"/>
      <c r="BD1732" s="8"/>
      <c r="BE1732" s="8"/>
      <c r="BF1732" s="8"/>
      <c r="BG1732" s="8"/>
      <c r="BH1732" s="8"/>
      <c r="BI1732" s="8"/>
      <c r="BJ1732" s="8"/>
      <c r="BK1732" s="8"/>
      <c r="BL1732" s="8"/>
      <c r="BM1732" s="8"/>
      <c r="BN1732" s="8"/>
      <c r="BO1732" s="8"/>
      <c r="BP1732" s="1" t="str">
        <v>0- Port Costs</v>
      </c>
      <c r="BT1732" s="1" t="str">
        <v>0- Port Value</v>
      </c>
      <c r="BU1732" s="8"/>
    </row>
    <row r="1733" spans="8:73" hidden="1" outlineLevel="1" x14ac:dyDescent="0.3">
      <c r="H1733" s="1" t="str">
        <v>0 - BM Costs</v>
      </c>
      <c r="L1733" s="1" t="str">
        <v>0 - BM Port</v>
      </c>
      <c r="N1733" s="1" t="str">
        <v>0 - Port Assets</v>
      </c>
      <c r="O1733" s="8"/>
      <c r="P1733" s="8"/>
      <c r="Q1733" s="8"/>
      <c r="R1733" s="8"/>
      <c r="S1733" s="8"/>
      <c r="T1733" s="8"/>
      <c r="U1733" s="8"/>
      <c r="V1733" s="8"/>
      <c r="W1733" s="8"/>
      <c r="X1733" s="8"/>
      <c r="Y1733" s="8"/>
      <c r="Z1733" s="8"/>
      <c r="AA1733" s="8"/>
      <c r="AB1733" s="8"/>
      <c r="AC1733" s="8"/>
      <c r="AD1733" s="8"/>
      <c r="AE1733" s="8"/>
      <c r="AF1733" s="8"/>
      <c r="AG1733" s="8"/>
      <c r="AH1733" s="8"/>
      <c r="AI1733" s="8"/>
      <c r="AJ1733" s="8"/>
      <c r="AK1733" s="8"/>
      <c r="AL1733" s="8"/>
      <c r="AM1733" s="8"/>
      <c r="AN1733" s="8"/>
      <c r="AO1733" s="8"/>
      <c r="AP1733" s="8"/>
      <c r="AQ1733" s="8"/>
      <c r="AR1733" s="8"/>
      <c r="AS1733" s="8"/>
      <c r="AT1733" s="8"/>
      <c r="AU1733" s="8"/>
      <c r="AV1733" s="8"/>
      <c r="AW1733" s="8"/>
      <c r="AX1733" s="8"/>
      <c r="AY1733" s="8"/>
      <c r="AZ1733" s="8"/>
      <c r="BA1733" s="8"/>
      <c r="BB1733" s="8"/>
      <c r="BC1733" s="8"/>
      <c r="BD1733" s="8"/>
      <c r="BE1733" s="8"/>
      <c r="BF1733" s="8"/>
      <c r="BG1733" s="8"/>
      <c r="BH1733" s="8"/>
      <c r="BI1733" s="8"/>
      <c r="BJ1733" s="8"/>
      <c r="BK1733" s="8"/>
      <c r="BL1733" s="8"/>
      <c r="BM1733" s="8"/>
      <c r="BN1733" s="8"/>
      <c r="BO1733" s="8"/>
      <c r="BP1733" s="1" t="str">
        <v>0- Port Costs</v>
      </c>
      <c r="BT1733" s="1" t="str">
        <v>0- Port Value</v>
      </c>
      <c r="BU1733" s="8"/>
    </row>
    <row r="1734" spans="8:73" hidden="1" outlineLevel="1" x14ac:dyDescent="0.3">
      <c r="H1734" s="1" t="str">
        <v>0 - BM Costs</v>
      </c>
      <c r="L1734" s="1" t="str">
        <v>0 - BM Port</v>
      </c>
      <c r="N1734" s="1" t="str">
        <v>0 - Port Assets</v>
      </c>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8"/>
      <c r="AX1734" s="8"/>
      <c r="AY1734" s="8"/>
      <c r="AZ1734" s="8"/>
      <c r="BA1734" s="8"/>
      <c r="BB1734" s="8"/>
      <c r="BC1734" s="8"/>
      <c r="BD1734" s="8"/>
      <c r="BE1734" s="8"/>
      <c r="BF1734" s="8"/>
      <c r="BG1734" s="8"/>
      <c r="BH1734" s="8"/>
      <c r="BI1734" s="8"/>
      <c r="BJ1734" s="8"/>
      <c r="BK1734" s="8"/>
      <c r="BL1734" s="8"/>
      <c r="BM1734" s="8"/>
      <c r="BN1734" s="8"/>
      <c r="BO1734" s="8"/>
      <c r="BP1734" s="1" t="str">
        <v>0- Port Costs</v>
      </c>
      <c r="BT1734" s="1" t="str">
        <v>0- Port Value</v>
      </c>
      <c r="BU1734" s="8"/>
    </row>
    <row r="1735" spans="8:73" hidden="1" outlineLevel="1" x14ac:dyDescent="0.3">
      <c r="H1735" s="1" t="str">
        <v>0 - BM Costs</v>
      </c>
      <c r="L1735" s="1" t="str">
        <v>0 - BM Port</v>
      </c>
      <c r="N1735" s="1" t="str">
        <v>0 - Port Assets</v>
      </c>
      <c r="O1735" s="8"/>
      <c r="P1735" s="8"/>
      <c r="Q1735" s="8"/>
      <c r="R1735" s="8"/>
      <c r="S1735" s="8"/>
      <c r="T1735" s="8"/>
      <c r="U1735" s="8"/>
      <c r="V1735" s="8"/>
      <c r="W1735" s="8"/>
      <c r="X1735" s="8"/>
      <c r="Y1735" s="8"/>
      <c r="Z1735" s="8"/>
      <c r="AA1735" s="8"/>
      <c r="AB1735" s="8"/>
      <c r="AC1735" s="8"/>
      <c r="AD1735" s="8"/>
      <c r="AE1735" s="8"/>
      <c r="AF1735" s="8"/>
      <c r="AG1735" s="8"/>
      <c r="AH1735" s="8"/>
      <c r="AI1735" s="8"/>
      <c r="AJ1735" s="8"/>
      <c r="AK1735" s="8"/>
      <c r="AL1735" s="8"/>
      <c r="AM1735" s="8"/>
      <c r="AN1735" s="8"/>
      <c r="AO1735" s="8"/>
      <c r="AP1735" s="8"/>
      <c r="AQ1735" s="8"/>
      <c r="AR1735" s="8"/>
      <c r="AS1735" s="8"/>
      <c r="AT1735" s="8"/>
      <c r="AU1735" s="8"/>
      <c r="AV1735" s="8"/>
      <c r="AW1735" s="8"/>
      <c r="AX1735" s="8"/>
      <c r="AY1735" s="8"/>
      <c r="AZ1735" s="8"/>
      <c r="BA1735" s="8"/>
      <c r="BB1735" s="8"/>
      <c r="BC1735" s="8"/>
      <c r="BD1735" s="8"/>
      <c r="BE1735" s="8"/>
      <c r="BF1735" s="8"/>
      <c r="BG1735" s="8"/>
      <c r="BH1735" s="8"/>
      <c r="BI1735" s="8"/>
      <c r="BJ1735" s="8"/>
      <c r="BK1735" s="8"/>
      <c r="BL1735" s="8"/>
      <c r="BM1735" s="8"/>
      <c r="BN1735" s="8"/>
      <c r="BO1735" s="8"/>
      <c r="BP1735" s="1" t="str">
        <v>0- Port Costs</v>
      </c>
      <c r="BT1735" s="1" t="str">
        <v>0- Port Value</v>
      </c>
      <c r="BU1735" s="8"/>
    </row>
    <row r="1736" spans="8:73" hidden="1" outlineLevel="1" x14ac:dyDescent="0.3">
      <c r="H1736" s="1" t="str">
        <v>0 - BM Costs</v>
      </c>
      <c r="L1736" s="1" t="str">
        <v>0 - BM Port</v>
      </c>
      <c r="N1736" s="1" t="str">
        <v>0 - Port Assets</v>
      </c>
      <c r="O1736" s="8"/>
      <c r="P1736" s="8"/>
      <c r="Q1736" s="8"/>
      <c r="R1736" s="8"/>
      <c r="S1736" s="8"/>
      <c r="T1736" s="8"/>
      <c r="U1736" s="8"/>
      <c r="V1736" s="8"/>
      <c r="W1736" s="8"/>
      <c r="X1736" s="8"/>
      <c r="Y1736" s="8"/>
      <c r="Z1736" s="8"/>
      <c r="AA1736" s="8"/>
      <c r="AB1736" s="8"/>
      <c r="AC1736" s="8"/>
      <c r="AD1736" s="8"/>
      <c r="AE1736" s="8"/>
      <c r="AF1736" s="8"/>
      <c r="AG1736" s="8"/>
      <c r="AH1736" s="8"/>
      <c r="AI1736" s="8"/>
      <c r="AJ1736" s="8"/>
      <c r="AK1736" s="8"/>
      <c r="AL1736" s="8"/>
      <c r="AM1736" s="8"/>
      <c r="AN1736" s="8"/>
      <c r="AO1736" s="8"/>
      <c r="AP1736" s="8"/>
      <c r="AQ1736" s="8"/>
      <c r="AR1736" s="8"/>
      <c r="AS1736" s="8"/>
      <c r="AT1736" s="8"/>
      <c r="AU1736" s="8"/>
      <c r="AV1736" s="8"/>
      <c r="AW1736" s="8"/>
      <c r="AX1736" s="8"/>
      <c r="AY1736" s="8"/>
      <c r="AZ1736" s="8"/>
      <c r="BA1736" s="8"/>
      <c r="BB1736" s="8"/>
      <c r="BC1736" s="8"/>
      <c r="BD1736" s="8"/>
      <c r="BE1736" s="8"/>
      <c r="BF1736" s="8"/>
      <c r="BG1736" s="8"/>
      <c r="BH1736" s="8"/>
      <c r="BI1736" s="8"/>
      <c r="BJ1736" s="8"/>
      <c r="BK1736" s="8"/>
      <c r="BL1736" s="8"/>
      <c r="BM1736" s="8"/>
      <c r="BN1736" s="8"/>
      <c r="BO1736" s="8"/>
      <c r="BP1736" s="1" t="str">
        <v>0- Port Costs</v>
      </c>
      <c r="BT1736" s="1" t="str">
        <v>0- Port Value</v>
      </c>
      <c r="BU1736" s="8"/>
    </row>
    <row r="1737" spans="8:73" hidden="1" outlineLevel="1" x14ac:dyDescent="0.3">
      <c r="H1737" s="1" t="str">
        <v>0 - BM Costs</v>
      </c>
      <c r="L1737" s="1" t="str">
        <v>0 - BM Port</v>
      </c>
      <c r="N1737" s="1" t="str">
        <v>0 - Port Assets</v>
      </c>
      <c r="O1737" s="8"/>
      <c r="P1737" s="8"/>
      <c r="Q1737" s="8"/>
      <c r="R1737" s="8"/>
      <c r="S1737" s="8"/>
      <c r="T1737" s="8"/>
      <c r="U1737" s="8"/>
      <c r="V1737" s="8"/>
      <c r="W1737" s="8"/>
      <c r="X1737" s="8"/>
      <c r="Y1737" s="8"/>
      <c r="Z1737" s="8"/>
      <c r="AA1737" s="8"/>
      <c r="AB1737" s="8"/>
      <c r="AC1737" s="8"/>
      <c r="AD1737" s="8"/>
      <c r="AE1737" s="8"/>
      <c r="AF1737" s="8"/>
      <c r="AG1737" s="8"/>
      <c r="AH1737" s="8"/>
      <c r="AI1737" s="8"/>
      <c r="AJ1737" s="8"/>
      <c r="AK1737" s="8"/>
      <c r="AL1737" s="8"/>
      <c r="AM1737" s="8"/>
      <c r="AN1737" s="8"/>
      <c r="AO1737" s="8"/>
      <c r="AP1737" s="8"/>
      <c r="AQ1737" s="8"/>
      <c r="AR1737" s="8"/>
      <c r="AS1737" s="8"/>
      <c r="AT1737" s="8"/>
      <c r="AU1737" s="8"/>
      <c r="AV1737" s="8"/>
      <c r="AW1737" s="8"/>
      <c r="AX1737" s="8"/>
      <c r="AY1737" s="8"/>
      <c r="AZ1737" s="8"/>
      <c r="BA1737" s="8"/>
      <c r="BB1737" s="8"/>
      <c r="BC1737" s="8"/>
      <c r="BD1737" s="8"/>
      <c r="BE1737" s="8"/>
      <c r="BF1737" s="8"/>
      <c r="BG1737" s="8"/>
      <c r="BH1737" s="8"/>
      <c r="BI1737" s="8"/>
      <c r="BJ1737" s="8"/>
      <c r="BK1737" s="8"/>
      <c r="BL1737" s="8"/>
      <c r="BM1737" s="8"/>
      <c r="BN1737" s="8"/>
      <c r="BO1737" s="8"/>
      <c r="BP1737" s="1" t="str">
        <v>0- Port Costs</v>
      </c>
      <c r="BT1737" s="1" t="str">
        <v>0- Port Value</v>
      </c>
      <c r="BU1737" s="8"/>
    </row>
    <row r="1738" spans="8:73" hidden="1" outlineLevel="1" x14ac:dyDescent="0.3">
      <c r="H1738" s="1" t="str">
        <v>0 - BM Costs</v>
      </c>
      <c r="L1738" s="1" t="str">
        <v>0 - BM Port</v>
      </c>
      <c r="N1738" s="1" t="str">
        <v>0 - Port Assets</v>
      </c>
      <c r="O1738" s="8"/>
      <c r="P1738" s="8"/>
      <c r="Q1738" s="8"/>
      <c r="R1738" s="8"/>
      <c r="S1738" s="8"/>
      <c r="T1738" s="8"/>
      <c r="U1738" s="8"/>
      <c r="V1738" s="8"/>
      <c r="W1738" s="8"/>
      <c r="X1738" s="8"/>
      <c r="Y1738" s="8"/>
      <c r="Z1738" s="8"/>
      <c r="AA1738" s="8"/>
      <c r="AB1738" s="8"/>
      <c r="AC1738" s="8"/>
      <c r="AD1738" s="8"/>
      <c r="AE1738" s="8"/>
      <c r="AF1738" s="8"/>
      <c r="AG1738" s="8"/>
      <c r="AH1738" s="8"/>
      <c r="AI1738" s="8"/>
      <c r="AJ1738" s="8"/>
      <c r="AK1738" s="8"/>
      <c r="AL1738" s="8"/>
      <c r="AM1738" s="8"/>
      <c r="AN1738" s="8"/>
      <c r="AO1738" s="8"/>
      <c r="AP1738" s="8"/>
      <c r="AQ1738" s="8"/>
      <c r="AR1738" s="8"/>
      <c r="AS1738" s="8"/>
      <c r="AT1738" s="8"/>
      <c r="AU1738" s="8"/>
      <c r="AV1738" s="8"/>
      <c r="AW1738" s="8"/>
      <c r="AX1738" s="8"/>
      <c r="AY1738" s="8"/>
      <c r="AZ1738" s="8"/>
      <c r="BA1738" s="8"/>
      <c r="BB1738" s="8"/>
      <c r="BC1738" s="8"/>
      <c r="BD1738" s="8"/>
      <c r="BE1738" s="8"/>
      <c r="BF1738" s="8"/>
      <c r="BG1738" s="8"/>
      <c r="BH1738" s="8"/>
      <c r="BI1738" s="8"/>
      <c r="BJ1738" s="8"/>
      <c r="BK1738" s="8"/>
      <c r="BL1738" s="8"/>
      <c r="BM1738" s="8"/>
      <c r="BN1738" s="8"/>
      <c r="BO1738" s="8"/>
      <c r="BP1738" s="1" t="str">
        <v>0- Port Costs</v>
      </c>
      <c r="BT1738" s="1" t="str">
        <v>0- Port Value</v>
      </c>
      <c r="BU1738" s="8"/>
    </row>
    <row r="1739" spans="8:73" hidden="1" outlineLevel="1" x14ac:dyDescent="0.3">
      <c r="H1739" s="1" t="str">
        <v>0 - BM Costs</v>
      </c>
      <c r="L1739" s="1" t="str">
        <v>0 - BM Port</v>
      </c>
      <c r="N1739" s="1" t="str">
        <v>0 - Port Assets</v>
      </c>
      <c r="O1739" s="8"/>
      <c r="P1739" s="8"/>
      <c r="Q1739" s="8"/>
      <c r="R1739" s="8"/>
      <c r="S1739" s="8"/>
      <c r="T1739" s="8"/>
      <c r="U1739" s="8"/>
      <c r="V1739" s="8"/>
      <c r="W1739" s="8"/>
      <c r="X1739" s="8"/>
      <c r="Y1739" s="8"/>
      <c r="Z1739" s="8"/>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8"/>
      <c r="AX1739" s="8"/>
      <c r="AY1739" s="8"/>
      <c r="AZ1739" s="8"/>
      <c r="BA1739" s="8"/>
      <c r="BB1739" s="8"/>
      <c r="BC1739" s="8"/>
      <c r="BD1739" s="8"/>
      <c r="BE1739" s="8"/>
      <c r="BF1739" s="8"/>
      <c r="BG1739" s="8"/>
      <c r="BH1739" s="8"/>
      <c r="BI1739" s="8"/>
      <c r="BJ1739" s="8"/>
      <c r="BK1739" s="8"/>
      <c r="BL1739" s="8"/>
      <c r="BM1739" s="8"/>
      <c r="BN1739" s="8"/>
      <c r="BO1739" s="8"/>
      <c r="BP1739" s="1" t="str">
        <v>0- Port Costs</v>
      </c>
      <c r="BT1739" s="1" t="str">
        <v>0- Port Value</v>
      </c>
      <c r="BU1739" s="8"/>
    </row>
    <row r="1740" spans="8:73" hidden="1" outlineLevel="1" x14ac:dyDescent="0.3">
      <c r="H1740" s="1" t="str">
        <v>0 - BM Costs</v>
      </c>
      <c r="L1740" s="1" t="str">
        <v>0 - BM Port</v>
      </c>
      <c r="N1740" s="1" t="str">
        <v>0 - Port Assets</v>
      </c>
      <c r="O1740" s="8"/>
      <c r="P1740" s="8"/>
      <c r="Q1740" s="8"/>
      <c r="R1740" s="8"/>
      <c r="S1740" s="8"/>
      <c r="T1740" s="8"/>
      <c r="U1740" s="8"/>
      <c r="V1740" s="8"/>
      <c r="W1740" s="8"/>
      <c r="X1740" s="8"/>
      <c r="Y1740" s="8"/>
      <c r="Z1740" s="8"/>
      <c r="AA1740" s="8"/>
      <c r="AB1740" s="8"/>
      <c r="AC1740" s="8"/>
      <c r="AD1740" s="8"/>
      <c r="AE1740" s="8"/>
      <c r="AF1740" s="8"/>
      <c r="AG1740" s="8"/>
      <c r="AH1740" s="8"/>
      <c r="AI1740" s="8"/>
      <c r="AJ1740" s="8"/>
      <c r="AK1740" s="8"/>
      <c r="AL1740" s="8"/>
      <c r="AM1740" s="8"/>
      <c r="AN1740" s="8"/>
      <c r="AO1740" s="8"/>
      <c r="AP1740" s="8"/>
      <c r="AQ1740" s="8"/>
      <c r="AR1740" s="8"/>
      <c r="AS1740" s="8"/>
      <c r="AT1740" s="8"/>
      <c r="AU1740" s="8"/>
      <c r="AV1740" s="8"/>
      <c r="AW1740" s="8"/>
      <c r="AX1740" s="8"/>
      <c r="AY1740" s="8"/>
      <c r="AZ1740" s="8"/>
      <c r="BA1740" s="8"/>
      <c r="BB1740" s="8"/>
      <c r="BC1740" s="8"/>
      <c r="BD1740" s="8"/>
      <c r="BE1740" s="8"/>
      <c r="BF1740" s="8"/>
      <c r="BG1740" s="8"/>
      <c r="BH1740" s="8"/>
      <c r="BI1740" s="8"/>
      <c r="BJ1740" s="8"/>
      <c r="BK1740" s="8"/>
      <c r="BL1740" s="8"/>
      <c r="BM1740" s="8"/>
      <c r="BN1740" s="8"/>
      <c r="BO1740" s="8"/>
      <c r="BP1740" s="1" t="str">
        <v>0- Port Costs</v>
      </c>
      <c r="BT1740" s="1" t="str">
        <v>0- Port Value</v>
      </c>
      <c r="BU1740" s="8"/>
    </row>
    <row r="1741" spans="8:73" hidden="1" outlineLevel="1" x14ac:dyDescent="0.3">
      <c r="H1741" s="1" t="str">
        <v>0 - BM Costs</v>
      </c>
      <c r="L1741" s="1" t="str">
        <v>0 - BM Port</v>
      </c>
      <c r="N1741" s="1" t="str">
        <v>0 - Port Assets</v>
      </c>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8"/>
      <c r="AX1741" s="8"/>
      <c r="AY1741" s="8"/>
      <c r="AZ1741" s="8"/>
      <c r="BA1741" s="8"/>
      <c r="BB1741" s="8"/>
      <c r="BC1741" s="8"/>
      <c r="BD1741" s="8"/>
      <c r="BE1741" s="8"/>
      <c r="BF1741" s="8"/>
      <c r="BG1741" s="8"/>
      <c r="BH1741" s="8"/>
      <c r="BI1741" s="8"/>
      <c r="BJ1741" s="8"/>
      <c r="BK1741" s="8"/>
      <c r="BL1741" s="8"/>
      <c r="BM1741" s="8"/>
      <c r="BN1741" s="8"/>
      <c r="BO1741" s="8"/>
      <c r="BP1741" s="1" t="str">
        <v>0- Port Costs</v>
      </c>
      <c r="BT1741" s="1" t="str">
        <v>0- Port Value</v>
      </c>
      <c r="BU1741" s="8"/>
    </row>
    <row r="1742" spans="8:73" hidden="1" outlineLevel="1" x14ac:dyDescent="0.3">
      <c r="H1742" s="1" t="str">
        <v>0 - BM Costs</v>
      </c>
      <c r="L1742" s="1" t="str">
        <v>0 - BM Port</v>
      </c>
      <c r="N1742" s="1" t="str">
        <v>0 - Port Assets</v>
      </c>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8"/>
      <c r="AX1742" s="8"/>
      <c r="AY1742" s="8"/>
      <c r="AZ1742" s="8"/>
      <c r="BA1742" s="8"/>
      <c r="BB1742" s="8"/>
      <c r="BC1742" s="8"/>
      <c r="BD1742" s="8"/>
      <c r="BE1742" s="8"/>
      <c r="BF1742" s="8"/>
      <c r="BG1742" s="8"/>
      <c r="BH1742" s="8"/>
      <c r="BI1742" s="8"/>
      <c r="BJ1742" s="8"/>
      <c r="BK1742" s="8"/>
      <c r="BL1742" s="8"/>
      <c r="BM1742" s="8"/>
      <c r="BN1742" s="8"/>
      <c r="BO1742" s="8"/>
      <c r="BP1742" s="1" t="str">
        <v>0- Port Costs</v>
      </c>
      <c r="BT1742" s="1" t="str">
        <v>0- Port Value</v>
      </c>
      <c r="BU1742" s="8"/>
    </row>
    <row r="1743" spans="8:73" hidden="1" outlineLevel="1" x14ac:dyDescent="0.3">
      <c r="H1743" s="1" t="str">
        <v>0 - BM Costs</v>
      </c>
      <c r="L1743" s="1" t="str">
        <v>0 - BM Port</v>
      </c>
      <c r="N1743" s="1" t="str">
        <v>0 - Port Assets</v>
      </c>
      <c r="O1743" s="8"/>
      <c r="P1743" s="8"/>
      <c r="Q1743" s="8"/>
      <c r="R1743" s="8"/>
      <c r="S1743" s="8"/>
      <c r="T1743" s="8"/>
      <c r="U1743" s="8"/>
      <c r="V1743" s="8"/>
      <c r="W1743" s="8"/>
      <c r="X1743" s="8"/>
      <c r="Y1743" s="8"/>
      <c r="Z1743" s="8"/>
      <c r="AA1743" s="8"/>
      <c r="AB1743" s="8"/>
      <c r="AC1743" s="8"/>
      <c r="AD1743" s="8"/>
      <c r="AE1743" s="8"/>
      <c r="AF1743" s="8"/>
      <c r="AG1743" s="8"/>
      <c r="AH1743" s="8"/>
      <c r="AI1743" s="8"/>
      <c r="AJ1743" s="8"/>
      <c r="AK1743" s="8"/>
      <c r="AL1743" s="8"/>
      <c r="AM1743" s="8"/>
      <c r="AN1743" s="8"/>
      <c r="AO1743" s="8"/>
      <c r="AP1743" s="8"/>
      <c r="AQ1743" s="8"/>
      <c r="AR1743" s="8"/>
      <c r="AS1743" s="8"/>
      <c r="AT1743" s="8"/>
      <c r="AU1743" s="8"/>
      <c r="AV1743" s="8"/>
      <c r="AW1743" s="8"/>
      <c r="AX1743" s="8"/>
      <c r="AY1743" s="8"/>
      <c r="AZ1743" s="8"/>
      <c r="BA1743" s="8"/>
      <c r="BB1743" s="8"/>
      <c r="BC1743" s="8"/>
      <c r="BD1743" s="8"/>
      <c r="BE1743" s="8"/>
      <c r="BF1743" s="8"/>
      <c r="BG1743" s="8"/>
      <c r="BH1743" s="8"/>
      <c r="BI1743" s="8"/>
      <c r="BJ1743" s="8"/>
      <c r="BK1743" s="8"/>
      <c r="BL1743" s="8"/>
      <c r="BM1743" s="8"/>
      <c r="BN1743" s="8"/>
      <c r="BO1743" s="8"/>
      <c r="BP1743" s="1" t="str">
        <v>0- Port Costs</v>
      </c>
      <c r="BT1743" s="1" t="str">
        <v>0- Port Value</v>
      </c>
      <c r="BU1743" s="8"/>
    </row>
    <row r="1744" spans="8:73" hidden="1" outlineLevel="1" x14ac:dyDescent="0.3">
      <c r="H1744" s="1" t="str">
        <v>0 - BM Costs</v>
      </c>
      <c r="L1744" s="1" t="str">
        <v>0 - BM Port</v>
      </c>
      <c r="N1744" s="1" t="str">
        <v>0 - Port Assets</v>
      </c>
      <c r="O1744" s="8"/>
      <c r="P1744" s="8"/>
      <c r="Q1744" s="8"/>
      <c r="R1744" s="8"/>
      <c r="S1744" s="8"/>
      <c r="T1744" s="8"/>
      <c r="U1744" s="8"/>
      <c r="V1744" s="8"/>
      <c r="W1744" s="8"/>
      <c r="X1744" s="8"/>
      <c r="Y1744" s="8"/>
      <c r="Z1744" s="8"/>
      <c r="AA1744" s="8"/>
      <c r="AB1744" s="8"/>
      <c r="AC1744" s="8"/>
      <c r="AD1744" s="8"/>
      <c r="AE1744" s="8"/>
      <c r="AF1744" s="8"/>
      <c r="AG1744" s="8"/>
      <c r="AH1744" s="8"/>
      <c r="AI1744" s="8"/>
      <c r="AJ1744" s="8"/>
      <c r="AK1744" s="8"/>
      <c r="AL1744" s="8"/>
      <c r="AM1744" s="8"/>
      <c r="AN1744" s="8"/>
      <c r="AO1744" s="8"/>
      <c r="AP1744" s="8"/>
      <c r="AQ1744" s="8"/>
      <c r="AR1744" s="8"/>
      <c r="AS1744" s="8"/>
      <c r="AT1744" s="8"/>
      <c r="AU1744" s="8"/>
      <c r="AV1744" s="8"/>
      <c r="AW1744" s="8"/>
      <c r="AX1744" s="8"/>
      <c r="AY1744" s="8"/>
      <c r="AZ1744" s="8"/>
      <c r="BA1744" s="8"/>
      <c r="BB1744" s="8"/>
      <c r="BC1744" s="8"/>
      <c r="BD1744" s="8"/>
      <c r="BE1744" s="8"/>
      <c r="BF1744" s="8"/>
      <c r="BG1744" s="8"/>
      <c r="BH1744" s="8"/>
      <c r="BI1744" s="8"/>
      <c r="BJ1744" s="8"/>
      <c r="BK1744" s="8"/>
      <c r="BL1744" s="8"/>
      <c r="BM1744" s="8"/>
      <c r="BN1744" s="8"/>
      <c r="BO1744" s="8"/>
      <c r="BP1744" s="1" t="str">
        <v>0- Port Costs</v>
      </c>
      <c r="BT1744" s="1" t="str">
        <v>0- Port Value</v>
      </c>
      <c r="BU1744" s="8"/>
    </row>
    <row r="1745" spans="8:73" hidden="1" outlineLevel="1" x14ac:dyDescent="0.3">
      <c r="H1745" s="1" t="str">
        <v>0 - BM Costs</v>
      </c>
      <c r="L1745" s="1" t="str">
        <v>0 - BM Port</v>
      </c>
      <c r="N1745" s="1" t="str">
        <v>0 - Port Assets</v>
      </c>
      <c r="O1745" s="8"/>
      <c r="P1745" s="8"/>
      <c r="Q1745" s="8"/>
      <c r="R1745" s="8"/>
      <c r="S1745" s="8"/>
      <c r="T1745" s="8"/>
      <c r="U1745" s="8"/>
      <c r="V1745" s="8"/>
      <c r="W1745" s="8"/>
      <c r="X1745" s="8"/>
      <c r="Y1745" s="8"/>
      <c r="Z1745" s="8"/>
      <c r="AA1745" s="8"/>
      <c r="AB1745" s="8"/>
      <c r="AC1745" s="8"/>
      <c r="AD1745" s="8"/>
      <c r="AE1745" s="8"/>
      <c r="AF1745" s="8"/>
      <c r="AG1745" s="8"/>
      <c r="AH1745" s="8"/>
      <c r="AI1745" s="8"/>
      <c r="AJ1745" s="8"/>
      <c r="AK1745" s="8"/>
      <c r="AL1745" s="8"/>
      <c r="AM1745" s="8"/>
      <c r="AN1745" s="8"/>
      <c r="AO1745" s="8"/>
      <c r="AP1745" s="8"/>
      <c r="AQ1745" s="8"/>
      <c r="AR1745" s="8"/>
      <c r="AS1745" s="8"/>
      <c r="AT1745" s="8"/>
      <c r="AU1745" s="8"/>
      <c r="AV1745" s="8"/>
      <c r="AW1745" s="8"/>
      <c r="AX1745" s="8"/>
      <c r="AY1745" s="8"/>
      <c r="AZ1745" s="8"/>
      <c r="BA1745" s="8"/>
      <c r="BB1745" s="8"/>
      <c r="BC1745" s="8"/>
      <c r="BD1745" s="8"/>
      <c r="BE1745" s="8"/>
      <c r="BF1745" s="8"/>
      <c r="BG1745" s="8"/>
      <c r="BH1745" s="8"/>
      <c r="BI1745" s="8"/>
      <c r="BJ1745" s="8"/>
      <c r="BK1745" s="8"/>
      <c r="BL1745" s="8"/>
      <c r="BM1745" s="8"/>
      <c r="BN1745" s="8"/>
      <c r="BO1745" s="8"/>
      <c r="BP1745" s="1" t="str">
        <v>0- Port Costs</v>
      </c>
      <c r="BT1745" s="1" t="str">
        <v>0- Port Value</v>
      </c>
      <c r="BU1745" s="8"/>
    </row>
    <row r="1746" spans="8:73" hidden="1" outlineLevel="1" x14ac:dyDescent="0.3">
      <c r="H1746" s="1" t="str">
        <v>0 - BM Costs</v>
      </c>
      <c r="L1746" s="1" t="str">
        <v>0 - BM Port</v>
      </c>
      <c r="N1746" s="1" t="str">
        <v>0 - Port Assets</v>
      </c>
      <c r="O1746" s="8"/>
      <c r="P1746" s="8"/>
      <c r="Q1746" s="8"/>
      <c r="R1746" s="8"/>
      <c r="S1746" s="8"/>
      <c r="T1746" s="8"/>
      <c r="U1746" s="8"/>
      <c r="V1746" s="8"/>
      <c r="W1746" s="8"/>
      <c r="X1746" s="8"/>
      <c r="Y1746" s="8"/>
      <c r="Z1746" s="8"/>
      <c r="AA1746" s="8"/>
      <c r="AB1746" s="8"/>
      <c r="AC1746" s="8"/>
      <c r="AD1746" s="8"/>
      <c r="AE1746" s="8"/>
      <c r="AF1746" s="8"/>
      <c r="AG1746" s="8"/>
      <c r="AH1746" s="8"/>
      <c r="AI1746" s="8"/>
      <c r="AJ1746" s="8"/>
      <c r="AK1746" s="8"/>
      <c r="AL1746" s="8"/>
      <c r="AM1746" s="8"/>
      <c r="AN1746" s="8"/>
      <c r="AO1746" s="8"/>
      <c r="AP1746" s="8"/>
      <c r="AQ1746" s="8"/>
      <c r="AR1746" s="8"/>
      <c r="AS1746" s="8"/>
      <c r="AT1746" s="8"/>
      <c r="AU1746" s="8"/>
      <c r="AV1746" s="8"/>
      <c r="AW1746" s="8"/>
      <c r="AX1746" s="8"/>
      <c r="AY1746" s="8"/>
      <c r="AZ1746" s="8"/>
      <c r="BA1746" s="8"/>
      <c r="BB1746" s="8"/>
      <c r="BC1746" s="8"/>
      <c r="BD1746" s="8"/>
      <c r="BE1746" s="8"/>
      <c r="BF1746" s="8"/>
      <c r="BG1746" s="8"/>
      <c r="BH1746" s="8"/>
      <c r="BI1746" s="8"/>
      <c r="BJ1746" s="8"/>
      <c r="BK1746" s="8"/>
      <c r="BL1746" s="8"/>
      <c r="BM1746" s="8"/>
      <c r="BN1746" s="8"/>
      <c r="BO1746" s="8"/>
      <c r="BP1746" s="1" t="str">
        <v>0- Port Costs</v>
      </c>
      <c r="BT1746" s="1" t="str">
        <v>0- Port Value</v>
      </c>
      <c r="BU1746" s="8"/>
    </row>
    <row r="1747" spans="8:73" hidden="1" outlineLevel="1" x14ac:dyDescent="0.3">
      <c r="H1747" s="1" t="str">
        <v>0 - BM Costs</v>
      </c>
      <c r="L1747" s="1" t="str">
        <v>0 - BM Port</v>
      </c>
      <c r="N1747" s="1" t="str">
        <v>0 - Port Assets</v>
      </c>
      <c r="O1747" s="8"/>
      <c r="P1747" s="8"/>
      <c r="Q1747" s="8"/>
      <c r="R1747" s="8"/>
      <c r="S1747" s="8"/>
      <c r="T1747" s="8"/>
      <c r="U1747" s="8"/>
      <c r="V1747" s="8"/>
      <c r="W1747" s="8"/>
      <c r="X1747" s="8"/>
      <c r="Y1747" s="8"/>
      <c r="Z1747" s="8"/>
      <c r="AA1747" s="8"/>
      <c r="AB1747" s="8"/>
      <c r="AC1747" s="8"/>
      <c r="AD1747" s="8"/>
      <c r="AE1747" s="8"/>
      <c r="AF1747" s="8"/>
      <c r="AG1747" s="8"/>
      <c r="AH1747" s="8"/>
      <c r="AI1747" s="8"/>
      <c r="AJ1747" s="8"/>
      <c r="AK1747" s="8"/>
      <c r="AL1747" s="8"/>
      <c r="AM1747" s="8"/>
      <c r="AN1747" s="8"/>
      <c r="AO1747" s="8"/>
      <c r="AP1747" s="8"/>
      <c r="AQ1747" s="8"/>
      <c r="AR1747" s="8"/>
      <c r="AS1747" s="8"/>
      <c r="AT1747" s="8"/>
      <c r="AU1747" s="8"/>
      <c r="AV1747" s="8"/>
      <c r="AW1747" s="8"/>
      <c r="AX1747" s="8"/>
      <c r="AY1747" s="8"/>
      <c r="AZ1747" s="8"/>
      <c r="BA1747" s="8"/>
      <c r="BB1747" s="8"/>
      <c r="BC1747" s="8"/>
      <c r="BD1747" s="8"/>
      <c r="BE1747" s="8"/>
      <c r="BF1747" s="8"/>
      <c r="BG1747" s="8"/>
      <c r="BH1747" s="8"/>
      <c r="BI1747" s="8"/>
      <c r="BJ1747" s="8"/>
      <c r="BK1747" s="8"/>
      <c r="BL1747" s="8"/>
      <c r="BM1747" s="8"/>
      <c r="BN1747" s="8"/>
      <c r="BO1747" s="8"/>
      <c r="BP1747" s="1" t="str">
        <v>0- Port Costs</v>
      </c>
      <c r="BT1747" s="1" t="str">
        <v>0- Port Value</v>
      </c>
      <c r="BU1747" s="8"/>
    </row>
    <row r="1748" spans="8:73" hidden="1" outlineLevel="1" x14ac:dyDescent="0.3">
      <c r="H1748" s="1" t="str">
        <v>0 - BM Costs</v>
      </c>
      <c r="L1748" s="1" t="str">
        <v>0 - BM Port</v>
      </c>
      <c r="N1748" s="1" t="str">
        <v>0 - Port Assets</v>
      </c>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c r="AL1748" s="8"/>
      <c r="AM1748" s="8"/>
      <c r="AN1748" s="8"/>
      <c r="AO1748" s="8"/>
      <c r="AP1748" s="8"/>
      <c r="AQ1748" s="8"/>
      <c r="AR1748" s="8"/>
      <c r="AS1748" s="8"/>
      <c r="AT1748" s="8"/>
      <c r="AU1748" s="8"/>
      <c r="AV1748" s="8"/>
      <c r="AW1748" s="8"/>
      <c r="AX1748" s="8"/>
      <c r="AY1748" s="8"/>
      <c r="AZ1748" s="8"/>
      <c r="BA1748" s="8"/>
      <c r="BB1748" s="8"/>
      <c r="BC1748" s="8"/>
      <c r="BD1748" s="8"/>
      <c r="BE1748" s="8"/>
      <c r="BF1748" s="8"/>
      <c r="BG1748" s="8"/>
      <c r="BH1748" s="8"/>
      <c r="BI1748" s="8"/>
      <c r="BJ1748" s="8"/>
      <c r="BK1748" s="8"/>
      <c r="BL1748" s="8"/>
      <c r="BM1748" s="8"/>
      <c r="BN1748" s="8"/>
      <c r="BO1748" s="8"/>
      <c r="BP1748" s="1" t="str">
        <v>0- Port Costs</v>
      </c>
      <c r="BT1748" s="1" t="str">
        <v>0- Port Value</v>
      </c>
      <c r="BU1748" s="8"/>
    </row>
    <row r="1749" spans="8:73" hidden="1" outlineLevel="1" x14ac:dyDescent="0.3">
      <c r="H1749" s="1" t="str">
        <v>0 - BM Costs</v>
      </c>
      <c r="L1749" s="1" t="str">
        <v>0 - BM Port</v>
      </c>
      <c r="N1749" s="1" t="str">
        <v>0 - Port Assets</v>
      </c>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c r="AL1749" s="8"/>
      <c r="AM1749" s="8"/>
      <c r="AN1749" s="8"/>
      <c r="AO1749" s="8"/>
      <c r="AP1749" s="8"/>
      <c r="AQ1749" s="8"/>
      <c r="AR1749" s="8"/>
      <c r="AS1749" s="8"/>
      <c r="AT1749" s="8"/>
      <c r="AU1749" s="8"/>
      <c r="AV1749" s="8"/>
      <c r="AW1749" s="8"/>
      <c r="AX1749" s="8"/>
      <c r="AY1749" s="8"/>
      <c r="AZ1749" s="8"/>
      <c r="BA1749" s="8"/>
      <c r="BB1749" s="8"/>
      <c r="BC1749" s="8"/>
      <c r="BD1749" s="8"/>
      <c r="BE1749" s="8"/>
      <c r="BF1749" s="8"/>
      <c r="BG1749" s="8"/>
      <c r="BH1749" s="8"/>
      <c r="BI1749" s="8"/>
      <c r="BJ1749" s="8"/>
      <c r="BK1749" s="8"/>
      <c r="BL1749" s="8"/>
      <c r="BM1749" s="8"/>
      <c r="BN1749" s="8"/>
      <c r="BO1749" s="8"/>
      <c r="BP1749" s="1" t="str">
        <v>0- Port Costs</v>
      </c>
      <c r="BT1749" s="1" t="str">
        <v>0- Port Value</v>
      </c>
      <c r="BU1749" s="8"/>
    </row>
    <row r="1750" spans="8:73" hidden="1" outlineLevel="1" x14ac:dyDescent="0.3">
      <c r="H1750" s="1" t="str">
        <v>0 - BM Costs</v>
      </c>
      <c r="L1750" s="1" t="str">
        <v>0 - BM Port</v>
      </c>
      <c r="N1750" s="1" t="str">
        <v>0 - Port Assets</v>
      </c>
      <c r="O1750" s="8"/>
      <c r="P1750" s="8"/>
      <c r="Q1750" s="8"/>
      <c r="R1750" s="8"/>
      <c r="S1750" s="8"/>
      <c r="T1750" s="8"/>
      <c r="U1750" s="8"/>
      <c r="V1750" s="8"/>
      <c r="W1750" s="8"/>
      <c r="X1750" s="8"/>
      <c r="Y1750" s="8"/>
      <c r="Z1750" s="8"/>
      <c r="AA1750" s="8"/>
      <c r="AB1750" s="8"/>
      <c r="AC1750" s="8"/>
      <c r="AD1750" s="8"/>
      <c r="AE1750" s="8"/>
      <c r="AF1750" s="8"/>
      <c r="AG1750" s="8"/>
      <c r="AH1750" s="8"/>
      <c r="AI1750" s="8"/>
      <c r="AJ1750" s="8"/>
      <c r="AK1750" s="8"/>
      <c r="AL1750" s="8"/>
      <c r="AM1750" s="8"/>
      <c r="AN1750" s="8"/>
      <c r="AO1750" s="8"/>
      <c r="AP1750" s="8"/>
      <c r="AQ1750" s="8"/>
      <c r="AR1750" s="8"/>
      <c r="AS1750" s="8"/>
      <c r="AT1750" s="8"/>
      <c r="AU1750" s="8"/>
      <c r="AV1750" s="8"/>
      <c r="AW1750" s="8"/>
      <c r="AX1750" s="8"/>
      <c r="AY1750" s="8"/>
      <c r="AZ1750" s="8"/>
      <c r="BA1750" s="8"/>
      <c r="BB1750" s="8"/>
      <c r="BC1750" s="8"/>
      <c r="BD1750" s="8"/>
      <c r="BE1750" s="8"/>
      <c r="BF1750" s="8"/>
      <c r="BG1750" s="8"/>
      <c r="BH1750" s="8"/>
      <c r="BI1750" s="8"/>
      <c r="BJ1750" s="8"/>
      <c r="BK1750" s="8"/>
      <c r="BL1750" s="8"/>
      <c r="BM1750" s="8"/>
      <c r="BN1750" s="8"/>
      <c r="BO1750" s="8"/>
      <c r="BP1750" s="1" t="str">
        <v>0- Port Costs</v>
      </c>
      <c r="BT1750" s="1" t="str">
        <v>0- Port Value</v>
      </c>
      <c r="BU1750" s="8"/>
    </row>
    <row r="1751" spans="8:73" hidden="1" outlineLevel="1" x14ac:dyDescent="0.3">
      <c r="H1751" s="1" t="str">
        <v>0 - BM Costs</v>
      </c>
      <c r="L1751" s="1" t="str">
        <v>0 - BM Port</v>
      </c>
      <c r="N1751" s="1" t="str">
        <v>0 - Port Assets</v>
      </c>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c r="AL1751" s="8"/>
      <c r="AM1751" s="8"/>
      <c r="AN1751" s="8"/>
      <c r="AO1751" s="8"/>
      <c r="AP1751" s="8"/>
      <c r="AQ1751" s="8"/>
      <c r="AR1751" s="8"/>
      <c r="AS1751" s="8"/>
      <c r="AT1751" s="8"/>
      <c r="AU1751" s="8"/>
      <c r="AV1751" s="8"/>
      <c r="AW1751" s="8"/>
      <c r="AX1751" s="8"/>
      <c r="AY1751" s="8"/>
      <c r="AZ1751" s="8"/>
      <c r="BA1751" s="8"/>
      <c r="BB1751" s="8"/>
      <c r="BC1751" s="8"/>
      <c r="BD1751" s="8"/>
      <c r="BE1751" s="8"/>
      <c r="BF1751" s="8"/>
      <c r="BG1751" s="8"/>
      <c r="BH1751" s="8"/>
      <c r="BI1751" s="8"/>
      <c r="BJ1751" s="8"/>
      <c r="BK1751" s="8"/>
      <c r="BL1751" s="8"/>
      <c r="BM1751" s="8"/>
      <c r="BN1751" s="8"/>
      <c r="BO1751" s="8"/>
      <c r="BP1751" s="1" t="str">
        <v>0- Port Costs</v>
      </c>
      <c r="BT1751" s="1" t="str">
        <v>0- Port Value</v>
      </c>
      <c r="BU1751" s="8"/>
    </row>
    <row r="1752" spans="8:73" hidden="1" outlineLevel="1" x14ac:dyDescent="0.3">
      <c r="H1752" s="1" t="str">
        <v>0 - BM Costs</v>
      </c>
      <c r="L1752" s="1" t="str">
        <v>0 - BM Port</v>
      </c>
      <c r="N1752" s="1" t="str">
        <v>0 - Port Assets</v>
      </c>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c r="AL1752" s="8"/>
      <c r="AM1752" s="8"/>
      <c r="AN1752" s="8"/>
      <c r="AO1752" s="8"/>
      <c r="AP1752" s="8"/>
      <c r="AQ1752" s="8"/>
      <c r="AR1752" s="8"/>
      <c r="AS1752" s="8"/>
      <c r="AT1752" s="8"/>
      <c r="AU1752" s="8"/>
      <c r="AV1752" s="8"/>
      <c r="AW1752" s="8"/>
      <c r="AX1752" s="8"/>
      <c r="AY1752" s="8"/>
      <c r="AZ1752" s="8"/>
      <c r="BA1752" s="8"/>
      <c r="BB1752" s="8"/>
      <c r="BC1752" s="8"/>
      <c r="BD1752" s="8"/>
      <c r="BE1752" s="8"/>
      <c r="BF1752" s="8"/>
      <c r="BG1752" s="8"/>
      <c r="BH1752" s="8"/>
      <c r="BI1752" s="8"/>
      <c r="BJ1752" s="8"/>
      <c r="BK1752" s="8"/>
      <c r="BL1752" s="8"/>
      <c r="BM1752" s="8"/>
      <c r="BN1752" s="8"/>
      <c r="BO1752" s="8"/>
      <c r="BP1752" s="1" t="str">
        <v>0- Port Costs</v>
      </c>
      <c r="BT1752" s="1" t="str">
        <v>0- Port Value</v>
      </c>
      <c r="BU1752" s="8"/>
    </row>
    <row r="1753" spans="8:73" hidden="1" outlineLevel="1" x14ac:dyDescent="0.3">
      <c r="H1753" s="1" t="str">
        <v>0 - BM Costs</v>
      </c>
      <c r="L1753" s="1" t="str">
        <v>0 - BM Port</v>
      </c>
      <c r="N1753" s="1" t="str">
        <v>0 - Port Assets</v>
      </c>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c r="AL1753" s="8"/>
      <c r="AM1753" s="8"/>
      <c r="AN1753" s="8"/>
      <c r="AO1753" s="8"/>
      <c r="AP1753" s="8"/>
      <c r="AQ1753" s="8"/>
      <c r="AR1753" s="8"/>
      <c r="AS1753" s="8"/>
      <c r="AT1753" s="8"/>
      <c r="AU1753" s="8"/>
      <c r="AV1753" s="8"/>
      <c r="AW1753" s="8"/>
      <c r="AX1753" s="8"/>
      <c r="AY1753" s="8"/>
      <c r="AZ1753" s="8"/>
      <c r="BA1753" s="8"/>
      <c r="BB1753" s="8"/>
      <c r="BC1753" s="8"/>
      <c r="BD1753" s="8"/>
      <c r="BE1753" s="8"/>
      <c r="BF1753" s="8"/>
      <c r="BG1753" s="8"/>
      <c r="BH1753" s="8"/>
      <c r="BI1753" s="8"/>
      <c r="BJ1753" s="8"/>
      <c r="BK1753" s="8"/>
      <c r="BL1753" s="8"/>
      <c r="BM1753" s="8"/>
      <c r="BN1753" s="8"/>
      <c r="BO1753" s="8"/>
      <c r="BP1753" s="1" t="str">
        <v>0- Port Costs</v>
      </c>
      <c r="BT1753" s="1" t="str">
        <v>0- Port Value</v>
      </c>
      <c r="BU1753" s="8"/>
    </row>
    <row r="1754" spans="8:73" hidden="1" outlineLevel="1" x14ac:dyDescent="0.3">
      <c r="H1754" s="1" t="str">
        <v>0 - BM Costs</v>
      </c>
      <c r="L1754" s="1" t="str">
        <v>0 - BM Port</v>
      </c>
      <c r="N1754" s="1" t="str">
        <v>0 - Port Assets</v>
      </c>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c r="AL1754" s="8"/>
      <c r="AM1754" s="8"/>
      <c r="AN1754" s="8"/>
      <c r="AO1754" s="8"/>
      <c r="AP1754" s="8"/>
      <c r="AQ1754" s="8"/>
      <c r="AR1754" s="8"/>
      <c r="AS1754" s="8"/>
      <c r="AT1754" s="8"/>
      <c r="AU1754" s="8"/>
      <c r="AV1754" s="8"/>
      <c r="AW1754" s="8"/>
      <c r="AX1754" s="8"/>
      <c r="AY1754" s="8"/>
      <c r="AZ1754" s="8"/>
      <c r="BA1754" s="8"/>
      <c r="BB1754" s="8"/>
      <c r="BC1754" s="8"/>
      <c r="BD1754" s="8"/>
      <c r="BE1754" s="8"/>
      <c r="BF1754" s="8"/>
      <c r="BG1754" s="8"/>
      <c r="BH1754" s="8"/>
      <c r="BI1754" s="8"/>
      <c r="BJ1754" s="8"/>
      <c r="BK1754" s="8"/>
      <c r="BL1754" s="8"/>
      <c r="BM1754" s="8"/>
      <c r="BN1754" s="8"/>
      <c r="BO1754" s="8"/>
      <c r="BP1754" s="1" t="str">
        <v>0- Port Costs</v>
      </c>
      <c r="BT1754" s="1" t="str">
        <v>0- Port Value</v>
      </c>
      <c r="BU1754" s="8"/>
    </row>
    <row r="1755" spans="8:73" hidden="1" outlineLevel="1" x14ac:dyDescent="0.3">
      <c r="H1755" s="1" t="str">
        <v>0 - BM Costs</v>
      </c>
      <c r="L1755" s="1" t="str">
        <v>0 - BM Port</v>
      </c>
      <c r="N1755" s="1" t="str">
        <v>0 - Port Assets</v>
      </c>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c r="AL1755" s="8"/>
      <c r="AM1755" s="8"/>
      <c r="AN1755" s="8"/>
      <c r="AO1755" s="8"/>
      <c r="AP1755" s="8"/>
      <c r="AQ1755" s="8"/>
      <c r="AR1755" s="8"/>
      <c r="AS1755" s="8"/>
      <c r="AT1755" s="8"/>
      <c r="AU1755" s="8"/>
      <c r="AV1755" s="8"/>
      <c r="AW1755" s="8"/>
      <c r="AX1755" s="8"/>
      <c r="AY1755" s="8"/>
      <c r="AZ1755" s="8"/>
      <c r="BA1755" s="8"/>
      <c r="BB1755" s="8"/>
      <c r="BC1755" s="8"/>
      <c r="BD1755" s="8"/>
      <c r="BE1755" s="8"/>
      <c r="BF1755" s="8"/>
      <c r="BG1755" s="8"/>
      <c r="BH1755" s="8"/>
      <c r="BI1755" s="8"/>
      <c r="BJ1755" s="8"/>
      <c r="BK1755" s="8"/>
      <c r="BL1755" s="8"/>
      <c r="BM1755" s="8"/>
      <c r="BN1755" s="8"/>
      <c r="BO1755" s="8"/>
      <c r="BP1755" s="1" t="str">
        <v>0- Port Costs</v>
      </c>
      <c r="BT1755" s="1" t="str">
        <v>0- Port Value</v>
      </c>
      <c r="BU1755" s="8"/>
    </row>
    <row r="1756" spans="8:73" hidden="1" outlineLevel="1" x14ac:dyDescent="0.3">
      <c r="H1756" s="1" t="str">
        <v>0 - BM Costs</v>
      </c>
      <c r="L1756" s="1" t="str">
        <v>0 - BM Port</v>
      </c>
      <c r="N1756" s="1" t="str">
        <v>0 - Port Assets</v>
      </c>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8"/>
      <c r="AX1756" s="8"/>
      <c r="AY1756" s="8"/>
      <c r="AZ1756" s="8"/>
      <c r="BA1756" s="8"/>
      <c r="BB1756" s="8"/>
      <c r="BC1756" s="8"/>
      <c r="BD1756" s="8"/>
      <c r="BE1756" s="8"/>
      <c r="BF1756" s="8"/>
      <c r="BG1756" s="8"/>
      <c r="BH1756" s="8"/>
      <c r="BI1756" s="8"/>
      <c r="BJ1756" s="8"/>
      <c r="BK1756" s="8"/>
      <c r="BL1756" s="8"/>
      <c r="BM1756" s="8"/>
      <c r="BN1756" s="8"/>
      <c r="BO1756" s="8"/>
      <c r="BP1756" s="1" t="str">
        <v>0- Port Costs</v>
      </c>
      <c r="BT1756" s="1" t="str">
        <v>0- Port Value</v>
      </c>
      <c r="BU1756" s="8"/>
    </row>
    <row r="1757" spans="8:73" hidden="1" outlineLevel="1" x14ac:dyDescent="0.3">
      <c r="H1757" s="1" t="str">
        <v>0 - BM Costs</v>
      </c>
      <c r="L1757" s="1" t="str">
        <v>0 - BM Port</v>
      </c>
      <c r="N1757" s="1" t="str">
        <v>0 - Port Assets</v>
      </c>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c r="AL1757" s="8"/>
      <c r="AM1757" s="8"/>
      <c r="AN1757" s="8"/>
      <c r="AO1757" s="8"/>
      <c r="AP1757" s="8"/>
      <c r="AQ1757" s="8"/>
      <c r="AR1757" s="8"/>
      <c r="AS1757" s="8"/>
      <c r="AT1757" s="8"/>
      <c r="AU1757" s="8"/>
      <c r="AV1757" s="8"/>
      <c r="AW1757" s="8"/>
      <c r="AX1757" s="8"/>
      <c r="AY1757" s="8"/>
      <c r="AZ1757" s="8"/>
      <c r="BA1757" s="8"/>
      <c r="BB1757" s="8"/>
      <c r="BC1757" s="8"/>
      <c r="BD1757" s="8"/>
      <c r="BE1757" s="8"/>
      <c r="BF1757" s="8"/>
      <c r="BG1757" s="8"/>
      <c r="BH1757" s="8"/>
      <c r="BI1757" s="8"/>
      <c r="BJ1757" s="8"/>
      <c r="BK1757" s="8"/>
      <c r="BL1757" s="8"/>
      <c r="BM1757" s="8"/>
      <c r="BN1757" s="8"/>
      <c r="BO1757" s="8"/>
      <c r="BP1757" s="1" t="str">
        <v>0- Port Costs</v>
      </c>
      <c r="BT1757" s="1" t="str">
        <v>0- Port Value</v>
      </c>
      <c r="BU1757" s="8"/>
    </row>
    <row r="1758" spans="8:73" hidden="1" outlineLevel="1" x14ac:dyDescent="0.3">
      <c r="H1758" s="1" t="str">
        <v>0 - BM Costs</v>
      </c>
      <c r="L1758" s="1" t="str">
        <v>0 - BM Port</v>
      </c>
      <c r="N1758" s="1" t="str">
        <v>0 - Port Assets</v>
      </c>
      <c r="O1758" s="8"/>
      <c r="P1758" s="8"/>
      <c r="Q1758" s="8"/>
      <c r="R1758" s="8"/>
      <c r="S1758" s="8"/>
      <c r="T1758" s="8"/>
      <c r="U1758" s="8"/>
      <c r="V1758" s="8"/>
      <c r="W1758" s="8"/>
      <c r="X1758" s="8"/>
      <c r="Y1758" s="8"/>
      <c r="Z1758" s="8"/>
      <c r="AA1758" s="8"/>
      <c r="AB1758" s="8"/>
      <c r="AC1758" s="8"/>
      <c r="AD1758" s="8"/>
      <c r="AE1758" s="8"/>
      <c r="AF1758" s="8"/>
      <c r="AG1758" s="8"/>
      <c r="AH1758" s="8"/>
      <c r="AI1758" s="8"/>
      <c r="AJ1758" s="8"/>
      <c r="AK1758" s="8"/>
      <c r="AL1758" s="8"/>
      <c r="AM1758" s="8"/>
      <c r="AN1758" s="8"/>
      <c r="AO1758" s="8"/>
      <c r="AP1758" s="8"/>
      <c r="AQ1758" s="8"/>
      <c r="AR1758" s="8"/>
      <c r="AS1758" s="8"/>
      <c r="AT1758" s="8"/>
      <c r="AU1758" s="8"/>
      <c r="AV1758" s="8"/>
      <c r="AW1758" s="8"/>
      <c r="AX1758" s="8"/>
      <c r="AY1758" s="8"/>
      <c r="AZ1758" s="8"/>
      <c r="BA1758" s="8"/>
      <c r="BB1758" s="8"/>
      <c r="BC1758" s="8"/>
      <c r="BD1758" s="8"/>
      <c r="BE1758" s="8"/>
      <c r="BF1758" s="8"/>
      <c r="BG1758" s="8"/>
      <c r="BH1758" s="8"/>
      <c r="BI1758" s="8"/>
      <c r="BJ1758" s="8"/>
      <c r="BK1758" s="8"/>
      <c r="BL1758" s="8"/>
      <c r="BM1758" s="8"/>
      <c r="BN1758" s="8"/>
      <c r="BO1758" s="8"/>
      <c r="BP1758" s="1" t="str">
        <v>0- Port Costs</v>
      </c>
      <c r="BT1758" s="1" t="str">
        <v>0- Port Value</v>
      </c>
      <c r="BU1758" s="8"/>
    </row>
    <row r="1759" spans="8:73" hidden="1" outlineLevel="1" x14ac:dyDescent="0.3">
      <c r="H1759" s="1" t="str">
        <v>0 - BM Costs</v>
      </c>
      <c r="L1759" s="1" t="str">
        <v>0 - BM Port</v>
      </c>
      <c r="N1759" s="1" t="str">
        <v>0 - Port Assets</v>
      </c>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8"/>
      <c r="AX1759" s="8"/>
      <c r="AY1759" s="8"/>
      <c r="AZ1759" s="8"/>
      <c r="BA1759" s="8"/>
      <c r="BB1759" s="8"/>
      <c r="BC1759" s="8"/>
      <c r="BD1759" s="8"/>
      <c r="BE1759" s="8"/>
      <c r="BF1759" s="8"/>
      <c r="BG1759" s="8"/>
      <c r="BH1759" s="8"/>
      <c r="BI1759" s="8"/>
      <c r="BJ1759" s="8"/>
      <c r="BK1759" s="8"/>
      <c r="BL1759" s="8"/>
      <c r="BM1759" s="8"/>
      <c r="BN1759" s="8"/>
      <c r="BO1759" s="8"/>
      <c r="BP1759" s="1" t="str">
        <v>0- Port Costs</v>
      </c>
      <c r="BT1759" s="1" t="str">
        <v>0- Port Value</v>
      </c>
      <c r="BU1759" s="8"/>
    </row>
    <row r="1760" spans="8:73" hidden="1" outlineLevel="1" x14ac:dyDescent="0.3">
      <c r="H1760" s="1" t="str">
        <v>0 - BM Costs</v>
      </c>
      <c r="L1760" s="1" t="str">
        <v>0 - BM Port</v>
      </c>
      <c r="N1760" s="1" t="str">
        <v>0 - Port Assets</v>
      </c>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c r="AL1760" s="8"/>
      <c r="AM1760" s="8"/>
      <c r="AN1760" s="8"/>
      <c r="AO1760" s="8"/>
      <c r="AP1760" s="8"/>
      <c r="AQ1760" s="8"/>
      <c r="AR1760" s="8"/>
      <c r="AS1760" s="8"/>
      <c r="AT1760" s="8"/>
      <c r="AU1760" s="8"/>
      <c r="AV1760" s="8"/>
      <c r="AW1760" s="8"/>
      <c r="AX1760" s="8"/>
      <c r="AY1760" s="8"/>
      <c r="AZ1760" s="8"/>
      <c r="BA1760" s="8"/>
      <c r="BB1760" s="8"/>
      <c r="BC1760" s="8"/>
      <c r="BD1760" s="8"/>
      <c r="BE1760" s="8"/>
      <c r="BF1760" s="8"/>
      <c r="BG1760" s="8"/>
      <c r="BH1760" s="8"/>
      <c r="BI1760" s="8"/>
      <c r="BJ1760" s="8"/>
      <c r="BK1760" s="8"/>
      <c r="BL1760" s="8"/>
      <c r="BM1760" s="8"/>
      <c r="BN1760" s="8"/>
      <c r="BO1760" s="8"/>
      <c r="BP1760" s="1" t="str">
        <v>0- Port Costs</v>
      </c>
      <c r="BT1760" s="1" t="str">
        <v>0- Port Value</v>
      </c>
      <c r="BU1760" s="8"/>
    </row>
    <row r="1761" spans="8:73" hidden="1" outlineLevel="1" x14ac:dyDescent="0.3">
      <c r="H1761" s="1" t="str">
        <v>0 - BM Costs</v>
      </c>
      <c r="L1761" s="1" t="str">
        <v>0 - BM Port</v>
      </c>
      <c r="N1761" s="1" t="str">
        <v>0 - Port Assets</v>
      </c>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8"/>
      <c r="AX1761" s="8"/>
      <c r="AY1761" s="8"/>
      <c r="AZ1761" s="8"/>
      <c r="BA1761" s="8"/>
      <c r="BB1761" s="8"/>
      <c r="BC1761" s="8"/>
      <c r="BD1761" s="8"/>
      <c r="BE1761" s="8"/>
      <c r="BF1761" s="8"/>
      <c r="BG1761" s="8"/>
      <c r="BH1761" s="8"/>
      <c r="BI1761" s="8"/>
      <c r="BJ1761" s="8"/>
      <c r="BK1761" s="8"/>
      <c r="BL1761" s="8"/>
      <c r="BM1761" s="8"/>
      <c r="BN1761" s="8"/>
      <c r="BO1761" s="8"/>
      <c r="BP1761" s="1" t="str">
        <v>0- Port Costs</v>
      </c>
      <c r="BT1761" s="1" t="str">
        <v>0- Port Value</v>
      </c>
      <c r="BU1761" s="8"/>
    </row>
    <row r="1762" spans="8:73" hidden="1" outlineLevel="1" x14ac:dyDescent="0.3">
      <c r="H1762" s="1" t="str">
        <v>0 - BM Costs</v>
      </c>
      <c r="L1762" s="1" t="str">
        <v>0 - BM Port</v>
      </c>
      <c r="N1762" s="1" t="str">
        <v>0 - Port Assets</v>
      </c>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c r="AL1762" s="8"/>
      <c r="AM1762" s="8"/>
      <c r="AN1762" s="8"/>
      <c r="AO1762" s="8"/>
      <c r="AP1762" s="8"/>
      <c r="AQ1762" s="8"/>
      <c r="AR1762" s="8"/>
      <c r="AS1762" s="8"/>
      <c r="AT1762" s="8"/>
      <c r="AU1762" s="8"/>
      <c r="AV1762" s="8"/>
      <c r="AW1762" s="8"/>
      <c r="AX1762" s="8"/>
      <c r="AY1762" s="8"/>
      <c r="AZ1762" s="8"/>
      <c r="BA1762" s="8"/>
      <c r="BB1762" s="8"/>
      <c r="BC1762" s="8"/>
      <c r="BD1762" s="8"/>
      <c r="BE1762" s="8"/>
      <c r="BF1762" s="8"/>
      <c r="BG1762" s="8"/>
      <c r="BH1762" s="8"/>
      <c r="BI1762" s="8"/>
      <c r="BJ1762" s="8"/>
      <c r="BK1762" s="8"/>
      <c r="BL1762" s="8"/>
      <c r="BM1762" s="8"/>
      <c r="BN1762" s="8"/>
      <c r="BO1762" s="8"/>
      <c r="BP1762" s="1" t="str">
        <v>0- Port Costs</v>
      </c>
      <c r="BT1762" s="1" t="str">
        <v>0- Port Value</v>
      </c>
      <c r="BU1762" s="8"/>
    </row>
    <row r="1763" spans="8:73" hidden="1" outlineLevel="1" x14ac:dyDescent="0.3">
      <c r="H1763" s="1" t="str">
        <v>0 - BM Costs</v>
      </c>
      <c r="L1763" s="1" t="str">
        <v>0 - BM Port</v>
      </c>
      <c r="N1763" s="1" t="str">
        <v>0 - Port Assets</v>
      </c>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8"/>
      <c r="AX1763" s="8"/>
      <c r="AY1763" s="8"/>
      <c r="AZ1763" s="8"/>
      <c r="BA1763" s="8"/>
      <c r="BB1763" s="8"/>
      <c r="BC1763" s="8"/>
      <c r="BD1763" s="8"/>
      <c r="BE1763" s="8"/>
      <c r="BF1763" s="8"/>
      <c r="BG1763" s="8"/>
      <c r="BH1763" s="8"/>
      <c r="BI1763" s="8"/>
      <c r="BJ1763" s="8"/>
      <c r="BK1763" s="8"/>
      <c r="BL1763" s="8"/>
      <c r="BM1763" s="8"/>
      <c r="BN1763" s="8"/>
      <c r="BO1763" s="8"/>
      <c r="BP1763" s="1" t="str">
        <v>0- Port Costs</v>
      </c>
      <c r="BT1763" s="1" t="str">
        <v>0- Port Value</v>
      </c>
      <c r="BU1763" s="8"/>
    </row>
    <row r="1764" spans="8:73" hidden="1" outlineLevel="1" x14ac:dyDescent="0.3">
      <c r="H1764" s="1" t="str">
        <v>0 - BM Costs</v>
      </c>
      <c r="L1764" s="1" t="str">
        <v>0 - BM Port</v>
      </c>
      <c r="N1764" s="1" t="str">
        <v>0 - Port Assets</v>
      </c>
      <c r="O1764" s="8"/>
      <c r="P1764" s="8"/>
      <c r="Q1764" s="8"/>
      <c r="R1764" s="8"/>
      <c r="S1764" s="8"/>
      <c r="T1764" s="8"/>
      <c r="U1764" s="8"/>
      <c r="V1764" s="8"/>
      <c r="W1764" s="8"/>
      <c r="X1764" s="8"/>
      <c r="Y1764" s="8"/>
      <c r="Z1764" s="8"/>
      <c r="AA1764" s="8"/>
      <c r="AB1764" s="8"/>
      <c r="AC1764" s="8"/>
      <c r="AD1764" s="8"/>
      <c r="AE1764" s="8"/>
      <c r="AF1764" s="8"/>
      <c r="AG1764" s="8"/>
      <c r="AH1764" s="8"/>
      <c r="AI1764" s="8"/>
      <c r="AJ1764" s="8"/>
      <c r="AK1764" s="8"/>
      <c r="AL1764" s="8"/>
      <c r="AM1764" s="8"/>
      <c r="AN1764" s="8"/>
      <c r="AO1764" s="8"/>
      <c r="AP1764" s="8"/>
      <c r="AQ1764" s="8"/>
      <c r="AR1764" s="8"/>
      <c r="AS1764" s="8"/>
      <c r="AT1764" s="8"/>
      <c r="AU1764" s="8"/>
      <c r="AV1764" s="8"/>
      <c r="AW1764" s="8"/>
      <c r="AX1764" s="8"/>
      <c r="AY1764" s="8"/>
      <c r="AZ1764" s="8"/>
      <c r="BA1764" s="8"/>
      <c r="BB1764" s="8"/>
      <c r="BC1764" s="8"/>
      <c r="BD1764" s="8"/>
      <c r="BE1764" s="8"/>
      <c r="BF1764" s="8"/>
      <c r="BG1764" s="8"/>
      <c r="BH1764" s="8"/>
      <c r="BI1764" s="8"/>
      <c r="BJ1764" s="8"/>
      <c r="BK1764" s="8"/>
      <c r="BL1764" s="8"/>
      <c r="BM1764" s="8"/>
      <c r="BN1764" s="8"/>
      <c r="BO1764" s="8"/>
      <c r="BP1764" s="1" t="str">
        <v>0- Port Costs</v>
      </c>
      <c r="BT1764" s="1" t="str">
        <v>0- Port Value</v>
      </c>
      <c r="BU1764" s="8"/>
    </row>
    <row r="1765" spans="8:73" hidden="1" outlineLevel="1" x14ac:dyDescent="0.3">
      <c r="H1765" s="1" t="str">
        <v>0 - BM Costs</v>
      </c>
      <c r="L1765" s="1" t="str">
        <v>0 - BM Port</v>
      </c>
      <c r="N1765" s="1" t="str">
        <v>0 - Port Assets</v>
      </c>
      <c r="O1765" s="8"/>
      <c r="P1765" s="8"/>
      <c r="Q1765" s="8"/>
      <c r="R1765" s="8"/>
      <c r="S1765" s="8"/>
      <c r="T1765" s="8"/>
      <c r="U1765" s="8"/>
      <c r="V1765" s="8"/>
      <c r="W1765" s="8"/>
      <c r="X1765" s="8"/>
      <c r="Y1765" s="8"/>
      <c r="Z1765" s="8"/>
      <c r="AA1765" s="8"/>
      <c r="AB1765" s="8"/>
      <c r="AC1765" s="8"/>
      <c r="AD1765" s="8"/>
      <c r="AE1765" s="8"/>
      <c r="AF1765" s="8"/>
      <c r="AG1765" s="8"/>
      <c r="AH1765" s="8"/>
      <c r="AI1765" s="8"/>
      <c r="AJ1765" s="8"/>
      <c r="AK1765" s="8"/>
      <c r="AL1765" s="8"/>
      <c r="AM1765" s="8"/>
      <c r="AN1765" s="8"/>
      <c r="AO1765" s="8"/>
      <c r="AP1765" s="8"/>
      <c r="AQ1765" s="8"/>
      <c r="AR1765" s="8"/>
      <c r="AS1765" s="8"/>
      <c r="AT1765" s="8"/>
      <c r="AU1765" s="8"/>
      <c r="AV1765" s="8"/>
      <c r="AW1765" s="8"/>
      <c r="AX1765" s="8"/>
      <c r="AY1765" s="8"/>
      <c r="AZ1765" s="8"/>
      <c r="BA1765" s="8"/>
      <c r="BB1765" s="8"/>
      <c r="BC1765" s="8"/>
      <c r="BD1765" s="8"/>
      <c r="BE1765" s="8"/>
      <c r="BF1765" s="8"/>
      <c r="BG1765" s="8"/>
      <c r="BH1765" s="8"/>
      <c r="BI1765" s="8"/>
      <c r="BJ1765" s="8"/>
      <c r="BK1765" s="8"/>
      <c r="BL1765" s="8"/>
      <c r="BM1765" s="8"/>
      <c r="BN1765" s="8"/>
      <c r="BO1765" s="8"/>
      <c r="BP1765" s="1" t="str">
        <v>0- Port Costs</v>
      </c>
      <c r="BT1765" s="1" t="str">
        <v>0- Port Value</v>
      </c>
      <c r="BU1765" s="8"/>
    </row>
    <row r="1766" spans="8:73" hidden="1" outlineLevel="1" x14ac:dyDescent="0.3">
      <c r="H1766" s="1" t="str">
        <v>0 - BM Costs</v>
      </c>
      <c r="L1766" s="1" t="str">
        <v>0 - BM Port</v>
      </c>
      <c r="N1766" s="1" t="str">
        <v>0 - Port Assets</v>
      </c>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c r="AL1766" s="8"/>
      <c r="AM1766" s="8"/>
      <c r="AN1766" s="8"/>
      <c r="AO1766" s="8"/>
      <c r="AP1766" s="8"/>
      <c r="AQ1766" s="8"/>
      <c r="AR1766" s="8"/>
      <c r="AS1766" s="8"/>
      <c r="AT1766" s="8"/>
      <c r="AU1766" s="8"/>
      <c r="AV1766" s="8"/>
      <c r="AW1766" s="8"/>
      <c r="AX1766" s="8"/>
      <c r="AY1766" s="8"/>
      <c r="AZ1766" s="8"/>
      <c r="BA1766" s="8"/>
      <c r="BB1766" s="8"/>
      <c r="BC1766" s="8"/>
      <c r="BD1766" s="8"/>
      <c r="BE1766" s="8"/>
      <c r="BF1766" s="8"/>
      <c r="BG1766" s="8"/>
      <c r="BH1766" s="8"/>
      <c r="BI1766" s="8"/>
      <c r="BJ1766" s="8"/>
      <c r="BK1766" s="8"/>
      <c r="BL1766" s="8"/>
      <c r="BM1766" s="8"/>
      <c r="BN1766" s="8"/>
      <c r="BO1766" s="8"/>
      <c r="BP1766" s="1" t="str">
        <v>0- Port Costs</v>
      </c>
      <c r="BT1766" s="1" t="str">
        <v>0- Port Value</v>
      </c>
      <c r="BU1766" s="8"/>
    </row>
    <row r="1767" spans="8:73" hidden="1" outlineLevel="1" x14ac:dyDescent="0.3">
      <c r="H1767" s="1" t="str">
        <v>0 - BM Costs</v>
      </c>
      <c r="L1767" s="1" t="str">
        <v>0 - BM Port</v>
      </c>
      <c r="N1767" s="1" t="str">
        <v>0 - Port Assets</v>
      </c>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8"/>
      <c r="AX1767" s="8"/>
      <c r="AY1767" s="8"/>
      <c r="AZ1767" s="8"/>
      <c r="BA1767" s="8"/>
      <c r="BB1767" s="8"/>
      <c r="BC1767" s="8"/>
      <c r="BD1767" s="8"/>
      <c r="BE1767" s="8"/>
      <c r="BF1767" s="8"/>
      <c r="BG1767" s="8"/>
      <c r="BH1767" s="8"/>
      <c r="BI1767" s="8"/>
      <c r="BJ1767" s="8"/>
      <c r="BK1767" s="8"/>
      <c r="BL1767" s="8"/>
      <c r="BM1767" s="8"/>
      <c r="BN1767" s="8"/>
      <c r="BO1767" s="8"/>
      <c r="BP1767" s="1" t="str">
        <v>0- Port Costs</v>
      </c>
      <c r="BT1767" s="1" t="str">
        <v>0- Port Value</v>
      </c>
      <c r="BU1767" s="8"/>
    </row>
    <row r="1768" spans="8:73" hidden="1" outlineLevel="1" x14ac:dyDescent="0.3">
      <c r="H1768" s="1" t="str">
        <v>0 - BM Costs</v>
      </c>
      <c r="L1768" s="1" t="str">
        <v>0 - BM Port</v>
      </c>
      <c r="N1768" s="1" t="str">
        <v>0 - Port Assets</v>
      </c>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c r="AL1768" s="8"/>
      <c r="AM1768" s="8"/>
      <c r="AN1768" s="8"/>
      <c r="AO1768" s="8"/>
      <c r="AP1768" s="8"/>
      <c r="AQ1768" s="8"/>
      <c r="AR1768" s="8"/>
      <c r="AS1768" s="8"/>
      <c r="AT1768" s="8"/>
      <c r="AU1768" s="8"/>
      <c r="AV1768" s="8"/>
      <c r="AW1768" s="8"/>
      <c r="AX1768" s="8"/>
      <c r="AY1768" s="8"/>
      <c r="AZ1768" s="8"/>
      <c r="BA1768" s="8"/>
      <c r="BB1768" s="8"/>
      <c r="BC1768" s="8"/>
      <c r="BD1768" s="8"/>
      <c r="BE1768" s="8"/>
      <c r="BF1768" s="8"/>
      <c r="BG1768" s="8"/>
      <c r="BH1768" s="8"/>
      <c r="BI1768" s="8"/>
      <c r="BJ1768" s="8"/>
      <c r="BK1768" s="8"/>
      <c r="BL1768" s="8"/>
      <c r="BM1768" s="8"/>
      <c r="BN1768" s="8"/>
      <c r="BO1768" s="8"/>
      <c r="BP1768" s="1" t="str">
        <v>0- Port Costs</v>
      </c>
      <c r="BT1768" s="1" t="str">
        <v>0- Port Value</v>
      </c>
      <c r="BU1768" s="8"/>
    </row>
    <row r="1769" spans="8:73" hidden="1" outlineLevel="1" x14ac:dyDescent="0.3">
      <c r="H1769" s="1" t="str">
        <v>0 - BM Costs</v>
      </c>
      <c r="L1769" s="1" t="str">
        <v>0 - BM Port</v>
      </c>
      <c r="N1769" s="1" t="str">
        <v>0 - Port Assets</v>
      </c>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c r="AL1769" s="8"/>
      <c r="AM1769" s="8"/>
      <c r="AN1769" s="8"/>
      <c r="AO1769" s="8"/>
      <c r="AP1769" s="8"/>
      <c r="AQ1769" s="8"/>
      <c r="AR1769" s="8"/>
      <c r="AS1769" s="8"/>
      <c r="AT1769" s="8"/>
      <c r="AU1769" s="8"/>
      <c r="AV1769" s="8"/>
      <c r="AW1769" s="8"/>
      <c r="AX1769" s="8"/>
      <c r="AY1769" s="8"/>
      <c r="AZ1769" s="8"/>
      <c r="BA1769" s="8"/>
      <c r="BB1769" s="8"/>
      <c r="BC1769" s="8"/>
      <c r="BD1769" s="8"/>
      <c r="BE1769" s="8"/>
      <c r="BF1769" s="8"/>
      <c r="BG1769" s="8"/>
      <c r="BH1769" s="8"/>
      <c r="BI1769" s="8"/>
      <c r="BJ1769" s="8"/>
      <c r="BK1769" s="8"/>
      <c r="BL1769" s="8"/>
      <c r="BM1769" s="8"/>
      <c r="BN1769" s="8"/>
      <c r="BO1769" s="8"/>
      <c r="BP1769" s="1" t="str">
        <v>0- Port Costs</v>
      </c>
      <c r="BT1769" s="1" t="str">
        <v>0- Port Value</v>
      </c>
      <c r="BU1769" s="8"/>
    </row>
    <row r="1770" spans="8:73" hidden="1" outlineLevel="1" x14ac:dyDescent="0.3">
      <c r="H1770" s="1" t="str">
        <v>0 - BM Costs</v>
      </c>
      <c r="L1770" s="1" t="str">
        <v>0 - BM Port</v>
      </c>
      <c r="N1770" s="1" t="str">
        <v>0 - Port Assets</v>
      </c>
      <c r="O1770" s="8"/>
      <c r="P1770" s="8"/>
      <c r="Q1770" s="8"/>
      <c r="R1770" s="8"/>
      <c r="S1770" s="8"/>
      <c r="T1770" s="8"/>
      <c r="U1770" s="8"/>
      <c r="V1770" s="8"/>
      <c r="W1770" s="8"/>
      <c r="X1770" s="8"/>
      <c r="Y1770" s="8"/>
      <c r="Z1770" s="8"/>
      <c r="AA1770" s="8"/>
      <c r="AB1770" s="8"/>
      <c r="AC1770" s="8"/>
      <c r="AD1770" s="8"/>
      <c r="AE1770" s="8"/>
      <c r="AF1770" s="8"/>
      <c r="AG1770" s="8"/>
      <c r="AH1770" s="8"/>
      <c r="AI1770" s="8"/>
      <c r="AJ1770" s="8"/>
      <c r="AK1770" s="8"/>
      <c r="AL1770" s="8"/>
      <c r="AM1770" s="8"/>
      <c r="AN1770" s="8"/>
      <c r="AO1770" s="8"/>
      <c r="AP1770" s="8"/>
      <c r="AQ1770" s="8"/>
      <c r="AR1770" s="8"/>
      <c r="AS1770" s="8"/>
      <c r="AT1770" s="8"/>
      <c r="AU1770" s="8"/>
      <c r="AV1770" s="8"/>
      <c r="AW1770" s="8"/>
      <c r="AX1770" s="8"/>
      <c r="AY1770" s="8"/>
      <c r="AZ1770" s="8"/>
      <c r="BA1770" s="8"/>
      <c r="BB1770" s="8"/>
      <c r="BC1770" s="8"/>
      <c r="BD1770" s="8"/>
      <c r="BE1770" s="8"/>
      <c r="BF1770" s="8"/>
      <c r="BG1770" s="8"/>
      <c r="BH1770" s="8"/>
      <c r="BI1770" s="8"/>
      <c r="BJ1770" s="8"/>
      <c r="BK1770" s="8"/>
      <c r="BL1770" s="8"/>
      <c r="BM1770" s="8"/>
      <c r="BN1770" s="8"/>
      <c r="BO1770" s="8"/>
      <c r="BP1770" s="1" t="str">
        <v>0- Port Costs</v>
      </c>
      <c r="BT1770" s="1" t="str">
        <v>0- Port Value</v>
      </c>
      <c r="BU1770" s="8"/>
    </row>
    <row r="1771" spans="8:73" hidden="1" outlineLevel="1" x14ac:dyDescent="0.3">
      <c r="H1771" s="1" t="str">
        <v>0 - BM Costs</v>
      </c>
      <c r="L1771" s="1" t="str">
        <v>0 - BM Port</v>
      </c>
      <c r="N1771" s="1" t="str">
        <v>0 - Port Assets</v>
      </c>
      <c r="O1771" s="8"/>
      <c r="P1771" s="8"/>
      <c r="Q1771" s="8"/>
      <c r="R1771" s="8"/>
      <c r="S1771" s="8"/>
      <c r="T1771" s="8"/>
      <c r="U1771" s="8"/>
      <c r="V1771" s="8"/>
      <c r="W1771" s="8"/>
      <c r="X1771" s="8"/>
      <c r="Y1771" s="8"/>
      <c r="Z1771" s="8"/>
      <c r="AA1771" s="8"/>
      <c r="AB1771" s="8"/>
      <c r="AC1771" s="8"/>
      <c r="AD1771" s="8"/>
      <c r="AE1771" s="8"/>
      <c r="AF1771" s="8"/>
      <c r="AG1771" s="8"/>
      <c r="AH1771" s="8"/>
      <c r="AI1771" s="8"/>
      <c r="AJ1771" s="8"/>
      <c r="AK1771" s="8"/>
      <c r="AL1771" s="8"/>
      <c r="AM1771" s="8"/>
      <c r="AN1771" s="8"/>
      <c r="AO1771" s="8"/>
      <c r="AP1771" s="8"/>
      <c r="AQ1771" s="8"/>
      <c r="AR1771" s="8"/>
      <c r="AS1771" s="8"/>
      <c r="AT1771" s="8"/>
      <c r="AU1771" s="8"/>
      <c r="AV1771" s="8"/>
      <c r="AW1771" s="8"/>
      <c r="AX1771" s="8"/>
      <c r="AY1771" s="8"/>
      <c r="AZ1771" s="8"/>
      <c r="BA1771" s="8"/>
      <c r="BB1771" s="8"/>
      <c r="BC1771" s="8"/>
      <c r="BD1771" s="8"/>
      <c r="BE1771" s="8"/>
      <c r="BF1771" s="8"/>
      <c r="BG1771" s="8"/>
      <c r="BH1771" s="8"/>
      <c r="BI1771" s="8"/>
      <c r="BJ1771" s="8"/>
      <c r="BK1771" s="8"/>
      <c r="BL1771" s="8"/>
      <c r="BM1771" s="8"/>
      <c r="BN1771" s="8"/>
      <c r="BO1771" s="8"/>
      <c r="BP1771" s="1" t="str">
        <v>0- Port Costs</v>
      </c>
      <c r="BT1771" s="1" t="str">
        <v>0- Port Value</v>
      </c>
      <c r="BU1771" s="8"/>
    </row>
    <row r="1772" spans="8:73" hidden="1" outlineLevel="1" x14ac:dyDescent="0.3">
      <c r="H1772" s="1" t="str">
        <v>0 - BM Costs</v>
      </c>
      <c r="L1772" s="1" t="str">
        <v>0 - BM Port</v>
      </c>
      <c r="N1772" s="1" t="str">
        <v>0 - Port Assets</v>
      </c>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c r="AL1772" s="8"/>
      <c r="AM1772" s="8"/>
      <c r="AN1772" s="8"/>
      <c r="AO1772" s="8"/>
      <c r="AP1772" s="8"/>
      <c r="AQ1772" s="8"/>
      <c r="AR1772" s="8"/>
      <c r="AS1772" s="8"/>
      <c r="AT1772" s="8"/>
      <c r="AU1772" s="8"/>
      <c r="AV1772" s="8"/>
      <c r="AW1772" s="8"/>
      <c r="AX1772" s="8"/>
      <c r="AY1772" s="8"/>
      <c r="AZ1772" s="8"/>
      <c r="BA1772" s="8"/>
      <c r="BB1772" s="8"/>
      <c r="BC1772" s="8"/>
      <c r="BD1772" s="8"/>
      <c r="BE1772" s="8"/>
      <c r="BF1772" s="8"/>
      <c r="BG1772" s="8"/>
      <c r="BH1772" s="8"/>
      <c r="BI1772" s="8"/>
      <c r="BJ1772" s="8"/>
      <c r="BK1772" s="8"/>
      <c r="BL1772" s="8"/>
      <c r="BM1772" s="8"/>
      <c r="BN1772" s="8"/>
      <c r="BO1772" s="8"/>
      <c r="BP1772" s="1" t="str">
        <v>0- Port Costs</v>
      </c>
      <c r="BT1772" s="1" t="str">
        <v>0- Port Value</v>
      </c>
      <c r="BU1772" s="8"/>
    </row>
    <row r="1773" spans="8:73" hidden="1" outlineLevel="1" x14ac:dyDescent="0.3">
      <c r="H1773" s="1" t="str">
        <v>0 - BM Costs</v>
      </c>
      <c r="L1773" s="1" t="str">
        <v>0 - BM Port</v>
      </c>
      <c r="N1773" s="1" t="str">
        <v>0 - Port Assets</v>
      </c>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8"/>
      <c r="AL1773" s="8"/>
      <c r="AM1773" s="8"/>
      <c r="AN1773" s="8"/>
      <c r="AO1773" s="8"/>
      <c r="AP1773" s="8"/>
      <c r="AQ1773" s="8"/>
      <c r="AR1773" s="8"/>
      <c r="AS1773" s="8"/>
      <c r="AT1773" s="8"/>
      <c r="AU1773" s="8"/>
      <c r="AV1773" s="8"/>
      <c r="AW1773" s="8"/>
      <c r="AX1773" s="8"/>
      <c r="AY1773" s="8"/>
      <c r="AZ1773" s="8"/>
      <c r="BA1773" s="8"/>
      <c r="BB1773" s="8"/>
      <c r="BC1773" s="8"/>
      <c r="BD1773" s="8"/>
      <c r="BE1773" s="8"/>
      <c r="BF1773" s="8"/>
      <c r="BG1773" s="8"/>
      <c r="BH1773" s="8"/>
      <c r="BI1773" s="8"/>
      <c r="BJ1773" s="8"/>
      <c r="BK1773" s="8"/>
      <c r="BL1773" s="8"/>
      <c r="BM1773" s="8"/>
      <c r="BN1773" s="8"/>
      <c r="BO1773" s="8"/>
      <c r="BP1773" s="1" t="str">
        <v>0- Port Costs</v>
      </c>
      <c r="BT1773" s="1" t="str">
        <v>0- Port Value</v>
      </c>
      <c r="BU1773" s="8"/>
    </row>
    <row r="1774" spans="8:73" hidden="1" outlineLevel="1" x14ac:dyDescent="0.3">
      <c r="H1774" s="1" t="str">
        <v>0 - BM Costs</v>
      </c>
      <c r="L1774" s="1" t="str">
        <v>0 - BM Port</v>
      </c>
      <c r="N1774" s="1" t="str">
        <v>0 - Port Assets</v>
      </c>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c r="AL1774" s="8"/>
      <c r="AM1774" s="8"/>
      <c r="AN1774" s="8"/>
      <c r="AO1774" s="8"/>
      <c r="AP1774" s="8"/>
      <c r="AQ1774" s="8"/>
      <c r="AR1774" s="8"/>
      <c r="AS1774" s="8"/>
      <c r="AT1774" s="8"/>
      <c r="AU1774" s="8"/>
      <c r="AV1774" s="8"/>
      <c r="AW1774" s="8"/>
      <c r="AX1774" s="8"/>
      <c r="AY1774" s="8"/>
      <c r="AZ1774" s="8"/>
      <c r="BA1774" s="8"/>
      <c r="BB1774" s="8"/>
      <c r="BC1774" s="8"/>
      <c r="BD1774" s="8"/>
      <c r="BE1774" s="8"/>
      <c r="BF1774" s="8"/>
      <c r="BG1774" s="8"/>
      <c r="BH1774" s="8"/>
      <c r="BI1774" s="8"/>
      <c r="BJ1774" s="8"/>
      <c r="BK1774" s="8"/>
      <c r="BL1774" s="8"/>
      <c r="BM1774" s="8"/>
      <c r="BN1774" s="8"/>
      <c r="BO1774" s="8"/>
      <c r="BP1774" s="1" t="str">
        <v>0- Port Costs</v>
      </c>
      <c r="BT1774" s="1" t="str">
        <v>0- Port Value</v>
      </c>
      <c r="BU1774" s="8"/>
    </row>
    <row r="1775" spans="8:73" hidden="1" outlineLevel="1" x14ac:dyDescent="0.3">
      <c r="H1775" s="1" t="str">
        <v>0 - BM Costs</v>
      </c>
      <c r="L1775" s="1" t="str">
        <v>0 - BM Port</v>
      </c>
      <c r="N1775" s="1" t="str">
        <v>0 - Port Assets</v>
      </c>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8"/>
      <c r="AX1775" s="8"/>
      <c r="AY1775" s="8"/>
      <c r="AZ1775" s="8"/>
      <c r="BA1775" s="8"/>
      <c r="BB1775" s="8"/>
      <c r="BC1775" s="8"/>
      <c r="BD1775" s="8"/>
      <c r="BE1775" s="8"/>
      <c r="BF1775" s="8"/>
      <c r="BG1775" s="8"/>
      <c r="BH1775" s="8"/>
      <c r="BI1775" s="8"/>
      <c r="BJ1775" s="8"/>
      <c r="BK1775" s="8"/>
      <c r="BL1775" s="8"/>
      <c r="BM1775" s="8"/>
      <c r="BN1775" s="8"/>
      <c r="BO1775" s="8"/>
      <c r="BP1775" s="1" t="str">
        <v>0- Port Costs</v>
      </c>
      <c r="BT1775" s="1" t="str">
        <v>0- Port Value</v>
      </c>
      <c r="BU1775" s="8"/>
    </row>
    <row r="1776" spans="8:73" hidden="1" outlineLevel="1" x14ac:dyDescent="0.3">
      <c r="H1776" s="1" t="str">
        <v>0 - BM Costs</v>
      </c>
      <c r="L1776" s="1" t="str">
        <v>0 - BM Port</v>
      </c>
      <c r="N1776" s="1" t="str">
        <v>0 - Port Assets</v>
      </c>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8"/>
      <c r="BA1776" s="8"/>
      <c r="BB1776" s="8"/>
      <c r="BC1776" s="8"/>
      <c r="BD1776" s="8"/>
      <c r="BE1776" s="8"/>
      <c r="BF1776" s="8"/>
      <c r="BG1776" s="8"/>
      <c r="BH1776" s="8"/>
      <c r="BI1776" s="8"/>
      <c r="BJ1776" s="8"/>
      <c r="BK1776" s="8"/>
      <c r="BL1776" s="8"/>
      <c r="BM1776" s="8"/>
      <c r="BN1776" s="8"/>
      <c r="BO1776" s="8"/>
      <c r="BP1776" s="1" t="str">
        <v>0- Port Costs</v>
      </c>
      <c r="BT1776" s="1" t="str">
        <v>0- Port Value</v>
      </c>
      <c r="BU1776" s="8"/>
    </row>
    <row r="1777" spans="8:73" hidden="1" outlineLevel="1" x14ac:dyDescent="0.3">
      <c r="H1777" s="1" t="str">
        <v>0 - BM Costs</v>
      </c>
      <c r="L1777" s="1" t="str">
        <v>0 - BM Port</v>
      </c>
      <c r="N1777" s="1" t="str">
        <v>0 - Port Assets</v>
      </c>
      <c r="O1777" s="8"/>
      <c r="P1777" s="8"/>
      <c r="Q1777" s="8"/>
      <c r="R1777" s="8"/>
      <c r="S1777" s="8"/>
      <c r="T1777" s="8"/>
      <c r="U1777" s="8"/>
      <c r="V1777" s="8"/>
      <c r="W1777" s="8"/>
      <c r="X1777" s="8"/>
      <c r="Y1777" s="8"/>
      <c r="Z1777" s="8"/>
      <c r="AA1777" s="8"/>
      <c r="AB1777" s="8"/>
      <c r="AC1777" s="8"/>
      <c r="AD1777" s="8"/>
      <c r="AE1777" s="8"/>
      <c r="AF1777" s="8"/>
      <c r="AG1777" s="8"/>
      <c r="AH1777" s="8"/>
      <c r="AI1777" s="8"/>
      <c r="AJ1777" s="8"/>
      <c r="AK1777" s="8"/>
      <c r="AL1777" s="8"/>
      <c r="AM1777" s="8"/>
      <c r="AN1777" s="8"/>
      <c r="AO1777" s="8"/>
      <c r="AP1777" s="8"/>
      <c r="AQ1777" s="8"/>
      <c r="AR1777" s="8"/>
      <c r="AS1777" s="8"/>
      <c r="AT1777" s="8"/>
      <c r="AU1777" s="8"/>
      <c r="AV1777" s="8"/>
      <c r="AW1777" s="8"/>
      <c r="AX1777" s="8"/>
      <c r="AY1777" s="8"/>
      <c r="AZ1777" s="8"/>
      <c r="BA1777" s="8"/>
      <c r="BB1777" s="8"/>
      <c r="BC1777" s="8"/>
      <c r="BD1777" s="8"/>
      <c r="BE1777" s="8"/>
      <c r="BF1777" s="8"/>
      <c r="BG1777" s="8"/>
      <c r="BH1777" s="8"/>
      <c r="BI1777" s="8"/>
      <c r="BJ1777" s="8"/>
      <c r="BK1777" s="8"/>
      <c r="BL1777" s="8"/>
      <c r="BM1777" s="8"/>
      <c r="BN1777" s="8"/>
      <c r="BO1777" s="8"/>
      <c r="BP1777" s="1" t="str">
        <v>0- Port Costs</v>
      </c>
      <c r="BT1777" s="1" t="str">
        <v>0- Port Value</v>
      </c>
      <c r="BU1777" s="8"/>
    </row>
    <row r="1778" spans="8:73" hidden="1" outlineLevel="1" x14ac:dyDescent="0.3">
      <c r="H1778" s="1" t="str">
        <v>0 - BM Costs</v>
      </c>
      <c r="L1778" s="1" t="str">
        <v>0 - BM Port</v>
      </c>
      <c r="N1778" s="1" t="str">
        <v>0 - Port Assets</v>
      </c>
      <c r="O1778" s="8"/>
      <c r="P1778" s="8"/>
      <c r="Q1778" s="8"/>
      <c r="R1778" s="8"/>
      <c r="S1778" s="8"/>
      <c r="T1778" s="8"/>
      <c r="U1778" s="8"/>
      <c r="V1778" s="8"/>
      <c r="W1778" s="8"/>
      <c r="X1778" s="8"/>
      <c r="Y1778" s="8"/>
      <c r="Z1778" s="8"/>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c r="BA1778" s="8"/>
      <c r="BB1778" s="8"/>
      <c r="BC1778" s="8"/>
      <c r="BD1778" s="8"/>
      <c r="BE1778" s="8"/>
      <c r="BF1778" s="8"/>
      <c r="BG1778" s="8"/>
      <c r="BH1778" s="8"/>
      <c r="BI1778" s="8"/>
      <c r="BJ1778" s="8"/>
      <c r="BK1778" s="8"/>
      <c r="BL1778" s="8"/>
      <c r="BM1778" s="8"/>
      <c r="BN1778" s="8"/>
      <c r="BO1778" s="8"/>
      <c r="BP1778" s="1" t="str">
        <v>0- Port Costs</v>
      </c>
      <c r="BT1778" s="1" t="str">
        <v>0- Port Value</v>
      </c>
      <c r="BU1778" s="8"/>
    </row>
    <row r="1779" spans="8:73" hidden="1" outlineLevel="1" x14ac:dyDescent="0.3">
      <c r="H1779" s="1" t="str">
        <v>0 - BM Costs</v>
      </c>
      <c r="L1779" s="1" t="str">
        <v>0 - BM Port</v>
      </c>
      <c r="N1779" s="1" t="str">
        <v>0 - Port Assets</v>
      </c>
      <c r="O1779" s="8"/>
      <c r="P1779" s="8"/>
      <c r="Q1779" s="8"/>
      <c r="R1779" s="8"/>
      <c r="S1779" s="8"/>
      <c r="T1779" s="8"/>
      <c r="U1779" s="8"/>
      <c r="V1779" s="8"/>
      <c r="W1779" s="8"/>
      <c r="X1779" s="8"/>
      <c r="Y1779" s="8"/>
      <c r="Z1779" s="8"/>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c r="BB1779" s="8"/>
      <c r="BC1779" s="8"/>
      <c r="BD1779" s="8"/>
      <c r="BE1779" s="8"/>
      <c r="BF1779" s="8"/>
      <c r="BG1779" s="8"/>
      <c r="BH1779" s="8"/>
      <c r="BI1779" s="8"/>
      <c r="BJ1779" s="8"/>
      <c r="BK1779" s="8"/>
      <c r="BL1779" s="8"/>
      <c r="BM1779" s="8"/>
      <c r="BN1779" s="8"/>
      <c r="BO1779" s="8"/>
      <c r="BP1779" s="1" t="str">
        <v>0- Port Costs</v>
      </c>
      <c r="BT1779" s="1" t="str">
        <v>0- Port Value</v>
      </c>
      <c r="BU1779" s="8"/>
    </row>
    <row r="1780" spans="8:73" hidden="1" outlineLevel="1" x14ac:dyDescent="0.3">
      <c r="H1780" s="1" t="str">
        <v>0 - BM Costs</v>
      </c>
      <c r="L1780" s="1" t="str">
        <v>0 - BM Port</v>
      </c>
      <c r="N1780" s="1" t="str">
        <v>0 - Port Assets</v>
      </c>
      <c r="O1780" s="8"/>
      <c r="P1780" s="8"/>
      <c r="Q1780" s="8"/>
      <c r="R1780" s="8"/>
      <c r="S1780" s="8"/>
      <c r="T1780" s="8"/>
      <c r="U1780" s="8"/>
      <c r="V1780" s="8"/>
      <c r="W1780" s="8"/>
      <c r="X1780" s="8"/>
      <c r="Y1780" s="8"/>
      <c r="Z1780" s="8"/>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8"/>
      <c r="AX1780" s="8"/>
      <c r="AY1780" s="8"/>
      <c r="AZ1780" s="8"/>
      <c r="BA1780" s="8"/>
      <c r="BB1780" s="8"/>
      <c r="BC1780" s="8"/>
      <c r="BD1780" s="8"/>
      <c r="BE1780" s="8"/>
      <c r="BF1780" s="8"/>
      <c r="BG1780" s="8"/>
      <c r="BH1780" s="8"/>
      <c r="BI1780" s="8"/>
      <c r="BJ1780" s="8"/>
      <c r="BK1780" s="8"/>
      <c r="BL1780" s="8"/>
      <c r="BM1780" s="8"/>
      <c r="BN1780" s="8"/>
      <c r="BO1780" s="8"/>
      <c r="BP1780" s="1" t="str">
        <v>0- Port Costs</v>
      </c>
      <c r="BT1780" s="1" t="str">
        <v>0- Port Value</v>
      </c>
      <c r="BU1780" s="8"/>
    </row>
    <row r="1781" spans="8:73" hidden="1" outlineLevel="1" x14ac:dyDescent="0.3">
      <c r="H1781" s="1" t="str">
        <v>0 - BM Costs</v>
      </c>
      <c r="L1781" s="1" t="str">
        <v>0 - BM Port</v>
      </c>
      <c r="N1781" s="1" t="str">
        <v>0 - Port Assets</v>
      </c>
      <c r="O1781" s="8"/>
      <c r="P1781" s="8"/>
      <c r="Q1781" s="8"/>
      <c r="R1781" s="8"/>
      <c r="S1781" s="8"/>
      <c r="T1781" s="8"/>
      <c r="U1781" s="8"/>
      <c r="V1781" s="8"/>
      <c r="W1781" s="8"/>
      <c r="X1781" s="8"/>
      <c r="Y1781" s="8"/>
      <c r="Z1781" s="8"/>
      <c r="AA1781" s="8"/>
      <c r="AB1781" s="8"/>
      <c r="AC1781" s="8"/>
      <c r="AD1781" s="8"/>
      <c r="AE1781" s="8"/>
      <c r="AF1781" s="8"/>
      <c r="AG1781" s="8"/>
      <c r="AH1781" s="8"/>
      <c r="AI1781" s="8"/>
      <c r="AJ1781" s="8"/>
      <c r="AK1781" s="8"/>
      <c r="AL1781" s="8"/>
      <c r="AM1781" s="8"/>
      <c r="AN1781" s="8"/>
      <c r="AO1781" s="8"/>
      <c r="AP1781" s="8"/>
      <c r="AQ1781" s="8"/>
      <c r="AR1781" s="8"/>
      <c r="AS1781" s="8"/>
      <c r="AT1781" s="8"/>
      <c r="AU1781" s="8"/>
      <c r="AV1781" s="8"/>
      <c r="AW1781" s="8"/>
      <c r="AX1781" s="8"/>
      <c r="AY1781" s="8"/>
      <c r="AZ1781" s="8"/>
      <c r="BA1781" s="8"/>
      <c r="BB1781" s="8"/>
      <c r="BC1781" s="8"/>
      <c r="BD1781" s="8"/>
      <c r="BE1781" s="8"/>
      <c r="BF1781" s="8"/>
      <c r="BG1781" s="8"/>
      <c r="BH1781" s="8"/>
      <c r="BI1781" s="8"/>
      <c r="BJ1781" s="8"/>
      <c r="BK1781" s="8"/>
      <c r="BL1781" s="8"/>
      <c r="BM1781" s="8"/>
      <c r="BN1781" s="8"/>
      <c r="BO1781" s="8"/>
      <c r="BP1781" s="1" t="str">
        <v>0- Port Costs</v>
      </c>
      <c r="BT1781" s="1" t="str">
        <v>0- Port Value</v>
      </c>
      <c r="BU1781" s="8"/>
    </row>
    <row r="1782" spans="8:73" hidden="1" outlineLevel="1" x14ac:dyDescent="0.3">
      <c r="H1782" s="1" t="str">
        <v>0 - BM Costs</v>
      </c>
      <c r="L1782" s="1" t="str">
        <v>0 - BM Port</v>
      </c>
      <c r="N1782" s="1" t="str">
        <v>0 - Port Assets</v>
      </c>
      <c r="O1782" s="8"/>
      <c r="P1782" s="8"/>
      <c r="Q1782" s="8"/>
      <c r="R1782" s="8"/>
      <c r="S1782" s="8"/>
      <c r="T1782" s="8"/>
      <c r="U1782" s="8"/>
      <c r="V1782" s="8"/>
      <c r="W1782" s="8"/>
      <c r="X1782" s="8"/>
      <c r="Y1782" s="8"/>
      <c r="Z1782" s="8"/>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c r="BD1782" s="8"/>
      <c r="BE1782" s="8"/>
      <c r="BF1782" s="8"/>
      <c r="BG1782" s="8"/>
      <c r="BH1782" s="8"/>
      <c r="BI1782" s="8"/>
      <c r="BJ1782" s="8"/>
      <c r="BK1782" s="8"/>
      <c r="BL1782" s="8"/>
      <c r="BM1782" s="8"/>
      <c r="BN1782" s="8"/>
      <c r="BO1782" s="8"/>
      <c r="BP1782" s="1" t="str">
        <v>0- Port Costs</v>
      </c>
      <c r="BT1782" s="1" t="str">
        <v>0- Port Value</v>
      </c>
      <c r="BU1782" s="8"/>
    </row>
    <row r="1783" spans="8:73" hidden="1" outlineLevel="1" x14ac:dyDescent="0.3">
      <c r="H1783" s="1" t="str">
        <v>0 - BM Costs</v>
      </c>
      <c r="L1783" s="1" t="str">
        <v>0 - BM Port</v>
      </c>
      <c r="N1783" s="1" t="str">
        <v>0 - Port Assets</v>
      </c>
      <c r="O1783" s="8"/>
      <c r="P1783" s="8"/>
      <c r="Q1783" s="8"/>
      <c r="R1783" s="8"/>
      <c r="S1783" s="8"/>
      <c r="T1783" s="8"/>
      <c r="U1783" s="8"/>
      <c r="V1783" s="8"/>
      <c r="W1783" s="8"/>
      <c r="X1783" s="8"/>
      <c r="Y1783" s="8"/>
      <c r="Z1783" s="8"/>
      <c r="AA1783" s="8"/>
      <c r="AB1783" s="8"/>
      <c r="AC1783" s="8"/>
      <c r="AD1783" s="8"/>
      <c r="AE1783" s="8"/>
      <c r="AF1783" s="8"/>
      <c r="AG1783" s="8"/>
      <c r="AH1783" s="8"/>
      <c r="AI1783" s="8"/>
      <c r="AJ1783" s="8"/>
      <c r="AK1783" s="8"/>
      <c r="AL1783" s="8"/>
      <c r="AM1783" s="8"/>
      <c r="AN1783" s="8"/>
      <c r="AO1783" s="8"/>
      <c r="AP1783" s="8"/>
      <c r="AQ1783" s="8"/>
      <c r="AR1783" s="8"/>
      <c r="AS1783" s="8"/>
      <c r="AT1783" s="8"/>
      <c r="AU1783" s="8"/>
      <c r="AV1783" s="8"/>
      <c r="AW1783" s="8"/>
      <c r="AX1783" s="8"/>
      <c r="AY1783" s="8"/>
      <c r="AZ1783" s="8"/>
      <c r="BA1783" s="8"/>
      <c r="BB1783" s="8"/>
      <c r="BC1783" s="8"/>
      <c r="BD1783" s="8"/>
      <c r="BE1783" s="8"/>
      <c r="BF1783" s="8"/>
      <c r="BG1783" s="8"/>
      <c r="BH1783" s="8"/>
      <c r="BI1783" s="8"/>
      <c r="BJ1783" s="8"/>
      <c r="BK1783" s="8"/>
      <c r="BL1783" s="8"/>
      <c r="BM1783" s="8"/>
      <c r="BN1783" s="8"/>
      <c r="BO1783" s="8"/>
      <c r="BP1783" s="1" t="str">
        <v>0- Port Costs</v>
      </c>
      <c r="BT1783" s="1" t="str">
        <v>0- Port Value</v>
      </c>
      <c r="BU1783" s="8"/>
    </row>
    <row r="1784" spans="8:73" hidden="1" outlineLevel="1" x14ac:dyDescent="0.3">
      <c r="H1784" s="1" t="str">
        <v>0 - BM Costs</v>
      </c>
      <c r="L1784" s="1" t="str">
        <v>0 - BM Port</v>
      </c>
      <c r="N1784" s="1" t="str">
        <v>0 - Port Assets</v>
      </c>
      <c r="O1784" s="8"/>
      <c r="P1784" s="8"/>
      <c r="Q1784" s="8"/>
      <c r="R1784" s="8"/>
      <c r="S1784" s="8"/>
      <c r="T1784" s="8"/>
      <c r="U1784" s="8"/>
      <c r="V1784" s="8"/>
      <c r="W1784" s="8"/>
      <c r="X1784" s="8"/>
      <c r="Y1784" s="8"/>
      <c r="Z1784" s="8"/>
      <c r="AA1784" s="8"/>
      <c r="AB1784" s="8"/>
      <c r="AC1784" s="8"/>
      <c r="AD1784" s="8"/>
      <c r="AE1784" s="8"/>
      <c r="AF1784" s="8"/>
      <c r="AG1784" s="8"/>
      <c r="AH1784" s="8"/>
      <c r="AI1784" s="8"/>
      <c r="AJ1784" s="8"/>
      <c r="AK1784" s="8"/>
      <c r="AL1784" s="8"/>
      <c r="AM1784" s="8"/>
      <c r="AN1784" s="8"/>
      <c r="AO1784" s="8"/>
      <c r="AP1784" s="8"/>
      <c r="AQ1784" s="8"/>
      <c r="AR1784" s="8"/>
      <c r="AS1784" s="8"/>
      <c r="AT1784" s="8"/>
      <c r="AU1784" s="8"/>
      <c r="AV1784" s="8"/>
      <c r="AW1784" s="8"/>
      <c r="AX1784" s="8"/>
      <c r="AY1784" s="8"/>
      <c r="AZ1784" s="8"/>
      <c r="BA1784" s="8"/>
      <c r="BB1784" s="8"/>
      <c r="BC1784" s="8"/>
      <c r="BD1784" s="8"/>
      <c r="BE1784" s="8"/>
      <c r="BF1784" s="8"/>
      <c r="BG1784" s="8"/>
      <c r="BH1784" s="8"/>
      <c r="BI1784" s="8"/>
      <c r="BJ1784" s="8"/>
      <c r="BK1784" s="8"/>
      <c r="BL1784" s="8"/>
      <c r="BM1784" s="8"/>
      <c r="BN1784" s="8"/>
      <c r="BO1784" s="8"/>
      <c r="BP1784" s="1" t="str">
        <v>0- Port Costs</v>
      </c>
      <c r="BT1784" s="1" t="str">
        <v>0- Port Value</v>
      </c>
      <c r="BU1784" s="8"/>
    </row>
    <row r="1785" spans="8:73" hidden="1" outlineLevel="1" x14ac:dyDescent="0.3">
      <c r="H1785" s="1" t="str">
        <v>0 - BM Costs</v>
      </c>
      <c r="L1785" s="1" t="str">
        <v>0 - BM Port</v>
      </c>
      <c r="N1785" s="1" t="str">
        <v>0 - Port Assets</v>
      </c>
      <c r="O1785" s="8"/>
      <c r="P1785" s="8"/>
      <c r="Q1785" s="8"/>
      <c r="R1785" s="8"/>
      <c r="S1785" s="8"/>
      <c r="T1785" s="8"/>
      <c r="U1785" s="8"/>
      <c r="V1785" s="8"/>
      <c r="W1785" s="8"/>
      <c r="X1785" s="8"/>
      <c r="Y1785" s="8"/>
      <c r="Z1785" s="8"/>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8"/>
      <c r="AX1785" s="8"/>
      <c r="AY1785" s="8"/>
      <c r="AZ1785" s="8"/>
      <c r="BA1785" s="8"/>
      <c r="BB1785" s="8"/>
      <c r="BC1785" s="8"/>
      <c r="BD1785" s="8"/>
      <c r="BE1785" s="8"/>
      <c r="BF1785" s="8"/>
      <c r="BG1785" s="8"/>
      <c r="BH1785" s="8"/>
      <c r="BI1785" s="8"/>
      <c r="BJ1785" s="8"/>
      <c r="BK1785" s="8"/>
      <c r="BL1785" s="8"/>
      <c r="BM1785" s="8"/>
      <c r="BN1785" s="8"/>
      <c r="BO1785" s="8"/>
      <c r="BP1785" s="1" t="str">
        <v>0- Port Costs</v>
      </c>
      <c r="BT1785" s="1" t="str">
        <v>0- Port Value</v>
      </c>
      <c r="BU1785" s="8"/>
    </row>
    <row r="1786" spans="8:73" hidden="1" outlineLevel="1" x14ac:dyDescent="0.3">
      <c r="H1786" s="1" t="str">
        <v>0 - BM Costs</v>
      </c>
      <c r="L1786" s="1" t="str">
        <v>0 - BM Port</v>
      </c>
      <c r="N1786" s="1" t="str">
        <v>0 - Port Assets</v>
      </c>
      <c r="O1786" s="8"/>
      <c r="P1786" s="8"/>
      <c r="Q1786" s="8"/>
      <c r="R1786" s="8"/>
      <c r="S1786" s="8"/>
      <c r="T1786" s="8"/>
      <c r="U1786" s="8"/>
      <c r="V1786" s="8"/>
      <c r="W1786" s="8"/>
      <c r="X1786" s="8"/>
      <c r="Y1786" s="8"/>
      <c r="Z1786" s="8"/>
      <c r="AA1786" s="8"/>
      <c r="AB1786" s="8"/>
      <c r="AC1786" s="8"/>
      <c r="AD1786" s="8"/>
      <c r="AE1786" s="8"/>
      <c r="AF1786" s="8"/>
      <c r="AG1786" s="8"/>
      <c r="AH1786" s="8"/>
      <c r="AI1786" s="8"/>
      <c r="AJ1786" s="8"/>
      <c r="AK1786" s="8"/>
      <c r="AL1786" s="8"/>
      <c r="AM1786" s="8"/>
      <c r="AN1786" s="8"/>
      <c r="AO1786" s="8"/>
      <c r="AP1786" s="8"/>
      <c r="AQ1786" s="8"/>
      <c r="AR1786" s="8"/>
      <c r="AS1786" s="8"/>
      <c r="AT1786" s="8"/>
      <c r="AU1786" s="8"/>
      <c r="AV1786" s="8"/>
      <c r="AW1786" s="8"/>
      <c r="AX1786" s="8"/>
      <c r="AY1786" s="8"/>
      <c r="AZ1786" s="8"/>
      <c r="BA1786" s="8"/>
      <c r="BB1786" s="8"/>
      <c r="BC1786" s="8"/>
      <c r="BD1786" s="8"/>
      <c r="BE1786" s="8"/>
      <c r="BF1786" s="8"/>
      <c r="BG1786" s="8"/>
      <c r="BH1786" s="8"/>
      <c r="BI1786" s="8"/>
      <c r="BJ1786" s="8"/>
      <c r="BK1786" s="8"/>
      <c r="BL1786" s="8"/>
      <c r="BM1786" s="8"/>
      <c r="BN1786" s="8"/>
      <c r="BO1786" s="8"/>
      <c r="BP1786" s="1" t="str">
        <v>0- Port Costs</v>
      </c>
      <c r="BT1786" s="1" t="str">
        <v>0- Port Value</v>
      </c>
      <c r="BU1786" s="8"/>
    </row>
    <row r="1787" spans="8:73" hidden="1" outlineLevel="1" x14ac:dyDescent="0.3">
      <c r="H1787" s="1" t="str">
        <v>0 - BM Costs</v>
      </c>
      <c r="L1787" s="1" t="str">
        <v>0 - BM Port</v>
      </c>
      <c r="N1787" s="1" t="str">
        <v>0 - Port Assets</v>
      </c>
      <c r="O1787" s="8"/>
      <c r="P1787" s="8"/>
      <c r="Q1787" s="8"/>
      <c r="R1787" s="8"/>
      <c r="S1787" s="8"/>
      <c r="T1787" s="8"/>
      <c r="U1787" s="8"/>
      <c r="V1787" s="8"/>
      <c r="W1787" s="8"/>
      <c r="X1787" s="8"/>
      <c r="Y1787" s="8"/>
      <c r="Z1787" s="8"/>
      <c r="AA1787" s="8"/>
      <c r="AB1787" s="8"/>
      <c r="AC1787" s="8"/>
      <c r="AD1787" s="8"/>
      <c r="AE1787" s="8"/>
      <c r="AF1787" s="8"/>
      <c r="AG1787" s="8"/>
      <c r="AH1787" s="8"/>
      <c r="AI1787" s="8"/>
      <c r="AJ1787" s="8"/>
      <c r="AK1787" s="8"/>
      <c r="AL1787" s="8"/>
      <c r="AM1787" s="8"/>
      <c r="AN1787" s="8"/>
      <c r="AO1787" s="8"/>
      <c r="AP1787" s="8"/>
      <c r="AQ1787" s="8"/>
      <c r="AR1787" s="8"/>
      <c r="AS1787" s="8"/>
      <c r="AT1787" s="8"/>
      <c r="AU1787" s="8"/>
      <c r="AV1787" s="8"/>
      <c r="AW1787" s="8"/>
      <c r="AX1787" s="8"/>
      <c r="AY1787" s="8"/>
      <c r="AZ1787" s="8"/>
      <c r="BA1787" s="8"/>
      <c r="BB1787" s="8"/>
      <c r="BC1787" s="8"/>
      <c r="BD1787" s="8"/>
      <c r="BE1787" s="8"/>
      <c r="BF1787" s="8"/>
      <c r="BG1787" s="8"/>
      <c r="BH1787" s="8"/>
      <c r="BI1787" s="8"/>
      <c r="BJ1787" s="8"/>
      <c r="BK1787" s="8"/>
      <c r="BL1787" s="8"/>
      <c r="BM1787" s="8"/>
      <c r="BN1787" s="8"/>
      <c r="BO1787" s="8"/>
      <c r="BP1787" s="1" t="str">
        <v>0- Port Costs</v>
      </c>
      <c r="BT1787" s="1" t="str">
        <v>0- Port Value</v>
      </c>
      <c r="BU1787" s="8"/>
    </row>
    <row r="1788" spans="8:73" hidden="1" outlineLevel="1" x14ac:dyDescent="0.3">
      <c r="H1788" s="1" t="str">
        <v>0 - BM Costs</v>
      </c>
      <c r="L1788" s="1" t="str">
        <v>0 - BM Port</v>
      </c>
      <c r="N1788" s="1" t="str">
        <v>0 - Port Assets</v>
      </c>
      <c r="O1788" s="8"/>
      <c r="P1788" s="8"/>
      <c r="Q1788" s="8"/>
      <c r="R1788" s="8"/>
      <c r="S1788" s="8"/>
      <c r="T1788" s="8"/>
      <c r="U1788" s="8"/>
      <c r="V1788" s="8"/>
      <c r="W1788" s="8"/>
      <c r="X1788" s="8"/>
      <c r="Y1788" s="8"/>
      <c r="Z1788" s="8"/>
      <c r="AA1788" s="8"/>
      <c r="AB1788" s="8"/>
      <c r="AC1788" s="8"/>
      <c r="AD1788" s="8"/>
      <c r="AE1788" s="8"/>
      <c r="AF1788" s="8"/>
      <c r="AG1788" s="8"/>
      <c r="AH1788" s="8"/>
      <c r="AI1788" s="8"/>
      <c r="AJ1788" s="8"/>
      <c r="AK1788" s="8"/>
      <c r="AL1788" s="8"/>
      <c r="AM1788" s="8"/>
      <c r="AN1788" s="8"/>
      <c r="AO1788" s="8"/>
      <c r="AP1788" s="8"/>
      <c r="AQ1788" s="8"/>
      <c r="AR1788" s="8"/>
      <c r="AS1788" s="8"/>
      <c r="AT1788" s="8"/>
      <c r="AU1788" s="8"/>
      <c r="AV1788" s="8"/>
      <c r="AW1788" s="8"/>
      <c r="AX1788" s="8"/>
      <c r="AY1788" s="8"/>
      <c r="AZ1788" s="8"/>
      <c r="BA1788" s="8"/>
      <c r="BB1788" s="8"/>
      <c r="BC1788" s="8"/>
      <c r="BD1788" s="8"/>
      <c r="BE1788" s="8"/>
      <c r="BF1788" s="8"/>
      <c r="BG1788" s="8"/>
      <c r="BH1788" s="8"/>
      <c r="BI1788" s="8"/>
      <c r="BJ1788" s="8"/>
      <c r="BK1788" s="8"/>
      <c r="BL1788" s="8"/>
      <c r="BM1788" s="8"/>
      <c r="BN1788" s="8"/>
      <c r="BO1788" s="8"/>
      <c r="BP1788" s="1" t="str">
        <v>0- Port Costs</v>
      </c>
      <c r="BT1788" s="1" t="str">
        <v>0- Port Value</v>
      </c>
      <c r="BU1788" s="8"/>
    </row>
    <row r="1789" spans="8:73" hidden="1" outlineLevel="1" x14ac:dyDescent="0.3">
      <c r="H1789" s="1" t="str">
        <v>0 - BM Costs</v>
      </c>
      <c r="L1789" s="1" t="str">
        <v>0 - BM Port</v>
      </c>
      <c r="N1789" s="1" t="str">
        <v>0 - Port Assets</v>
      </c>
      <c r="O1789" s="8"/>
      <c r="P1789" s="8"/>
      <c r="Q1789" s="8"/>
      <c r="R1789" s="8"/>
      <c r="S1789" s="8"/>
      <c r="T1789" s="8"/>
      <c r="U1789" s="8"/>
      <c r="V1789" s="8"/>
      <c r="W1789" s="8"/>
      <c r="X1789" s="8"/>
      <c r="Y1789" s="8"/>
      <c r="Z1789" s="8"/>
      <c r="AA1789" s="8"/>
      <c r="AB1789" s="8"/>
      <c r="AC1789" s="8"/>
      <c r="AD1789" s="8"/>
      <c r="AE1789" s="8"/>
      <c r="AF1789" s="8"/>
      <c r="AG1789" s="8"/>
      <c r="AH1789" s="8"/>
      <c r="AI1789" s="8"/>
      <c r="AJ1789" s="8"/>
      <c r="AK1789" s="8"/>
      <c r="AL1789" s="8"/>
      <c r="AM1789" s="8"/>
      <c r="AN1789" s="8"/>
      <c r="AO1789" s="8"/>
      <c r="AP1789" s="8"/>
      <c r="AQ1789" s="8"/>
      <c r="AR1789" s="8"/>
      <c r="AS1789" s="8"/>
      <c r="AT1789" s="8"/>
      <c r="AU1789" s="8"/>
      <c r="AV1789" s="8"/>
      <c r="AW1789" s="8"/>
      <c r="AX1789" s="8"/>
      <c r="AY1789" s="8"/>
      <c r="AZ1789" s="8"/>
      <c r="BA1789" s="8"/>
      <c r="BB1789" s="8"/>
      <c r="BC1789" s="8"/>
      <c r="BD1789" s="8"/>
      <c r="BE1789" s="8"/>
      <c r="BF1789" s="8"/>
      <c r="BG1789" s="8"/>
      <c r="BH1789" s="8"/>
      <c r="BI1789" s="8"/>
      <c r="BJ1789" s="8"/>
      <c r="BK1789" s="8"/>
      <c r="BL1789" s="8"/>
      <c r="BM1789" s="8"/>
      <c r="BN1789" s="8"/>
      <c r="BO1789" s="8"/>
      <c r="BP1789" s="1" t="str">
        <v>0- Port Costs</v>
      </c>
      <c r="BT1789" s="1" t="str">
        <v>0- Port Value</v>
      </c>
      <c r="BU1789" s="8"/>
    </row>
    <row r="1790" spans="8:73" hidden="1" outlineLevel="1" x14ac:dyDescent="0.3">
      <c r="H1790" s="1" t="str">
        <v>0 - BM Costs</v>
      </c>
      <c r="L1790" s="1" t="str">
        <v>0 - BM Port</v>
      </c>
      <c r="N1790" s="1" t="str">
        <v>0 - Port Assets</v>
      </c>
      <c r="O1790" s="8"/>
      <c r="P1790" s="8"/>
      <c r="Q1790" s="8"/>
      <c r="R1790" s="8"/>
      <c r="S1790" s="8"/>
      <c r="T1790" s="8"/>
      <c r="U1790" s="8"/>
      <c r="V1790" s="8"/>
      <c r="W1790" s="8"/>
      <c r="X1790" s="8"/>
      <c r="Y1790" s="8"/>
      <c r="Z1790" s="8"/>
      <c r="AA1790" s="8"/>
      <c r="AB1790" s="8"/>
      <c r="AC1790" s="8"/>
      <c r="AD1790" s="8"/>
      <c r="AE1790" s="8"/>
      <c r="AF1790" s="8"/>
      <c r="AG1790" s="8"/>
      <c r="AH1790" s="8"/>
      <c r="AI1790" s="8"/>
      <c r="AJ1790" s="8"/>
      <c r="AK1790" s="8"/>
      <c r="AL1790" s="8"/>
      <c r="AM1790" s="8"/>
      <c r="AN1790" s="8"/>
      <c r="AO1790" s="8"/>
      <c r="AP1790" s="8"/>
      <c r="AQ1790" s="8"/>
      <c r="AR1790" s="8"/>
      <c r="AS1790" s="8"/>
      <c r="AT1790" s="8"/>
      <c r="AU1790" s="8"/>
      <c r="AV1790" s="8"/>
      <c r="AW1790" s="8"/>
      <c r="AX1790" s="8"/>
      <c r="AY1790" s="8"/>
      <c r="AZ1790" s="8"/>
      <c r="BA1790" s="8"/>
      <c r="BB1790" s="8"/>
      <c r="BC1790" s="8"/>
      <c r="BD1790" s="8"/>
      <c r="BE1790" s="8"/>
      <c r="BF1790" s="8"/>
      <c r="BG1790" s="8"/>
      <c r="BH1790" s="8"/>
      <c r="BI1790" s="8"/>
      <c r="BJ1790" s="8"/>
      <c r="BK1790" s="8"/>
      <c r="BL1790" s="8"/>
      <c r="BM1790" s="8"/>
      <c r="BN1790" s="8"/>
      <c r="BO1790" s="8"/>
      <c r="BP1790" s="1" t="str">
        <v>0- Port Costs</v>
      </c>
      <c r="BT1790" s="1" t="str">
        <v>0- Port Value</v>
      </c>
      <c r="BU1790" s="8"/>
    </row>
    <row r="1791" spans="8:73" hidden="1" outlineLevel="1" x14ac:dyDescent="0.3">
      <c r="H1791" s="1" t="str">
        <v>0 - BM Costs</v>
      </c>
      <c r="L1791" s="1" t="str">
        <v>0 - BM Port</v>
      </c>
      <c r="N1791" s="1" t="str">
        <v>0 - Port Assets</v>
      </c>
      <c r="O1791" s="8"/>
      <c r="P1791" s="8"/>
      <c r="Q1791" s="8"/>
      <c r="R1791" s="8"/>
      <c r="S1791" s="8"/>
      <c r="T1791" s="8"/>
      <c r="U1791" s="8"/>
      <c r="V1791" s="8"/>
      <c r="W1791" s="8"/>
      <c r="X1791" s="8"/>
      <c r="Y1791" s="8"/>
      <c r="Z1791" s="8"/>
      <c r="AA1791" s="8"/>
      <c r="AB1791" s="8"/>
      <c r="AC1791" s="8"/>
      <c r="AD1791" s="8"/>
      <c r="AE1791" s="8"/>
      <c r="AF1791" s="8"/>
      <c r="AG1791" s="8"/>
      <c r="AH1791" s="8"/>
      <c r="AI1791" s="8"/>
      <c r="AJ1791" s="8"/>
      <c r="AK1791" s="8"/>
      <c r="AL1791" s="8"/>
      <c r="AM1791" s="8"/>
      <c r="AN1791" s="8"/>
      <c r="AO1791" s="8"/>
      <c r="AP1791" s="8"/>
      <c r="AQ1791" s="8"/>
      <c r="AR1791" s="8"/>
      <c r="AS1791" s="8"/>
      <c r="AT1791" s="8"/>
      <c r="AU1791" s="8"/>
      <c r="AV1791" s="8"/>
      <c r="AW1791" s="8"/>
      <c r="AX1791" s="8"/>
      <c r="AY1791" s="8"/>
      <c r="AZ1791" s="8"/>
      <c r="BA1791" s="8"/>
      <c r="BB1791" s="8"/>
      <c r="BC1791" s="8"/>
      <c r="BD1791" s="8"/>
      <c r="BE1791" s="8"/>
      <c r="BF1791" s="8"/>
      <c r="BG1791" s="8"/>
      <c r="BH1791" s="8"/>
      <c r="BI1791" s="8"/>
      <c r="BJ1791" s="8"/>
      <c r="BK1791" s="8"/>
      <c r="BL1791" s="8"/>
      <c r="BM1791" s="8"/>
      <c r="BN1791" s="8"/>
      <c r="BO1791" s="8"/>
      <c r="BP1791" s="1" t="str">
        <v>0- Port Costs</v>
      </c>
      <c r="BT1791" s="1" t="str">
        <v>0- Port Value</v>
      </c>
      <c r="BU1791" s="8"/>
    </row>
    <row r="1792" spans="8:73" hidden="1" outlineLevel="1" x14ac:dyDescent="0.3">
      <c r="H1792" s="1" t="str">
        <v>0 - BM Costs</v>
      </c>
      <c r="L1792" s="1" t="str">
        <v>0 - BM Port</v>
      </c>
      <c r="N1792" s="1" t="str">
        <v>0 - Port Assets</v>
      </c>
      <c r="O1792" s="8"/>
      <c r="P1792" s="8"/>
      <c r="Q1792" s="8"/>
      <c r="R1792" s="8"/>
      <c r="S1792" s="8"/>
      <c r="T1792" s="8"/>
      <c r="U1792" s="8"/>
      <c r="V1792" s="8"/>
      <c r="W1792" s="8"/>
      <c r="X1792" s="8"/>
      <c r="Y1792" s="8"/>
      <c r="Z1792" s="8"/>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8"/>
      <c r="AX1792" s="8"/>
      <c r="AY1792" s="8"/>
      <c r="AZ1792" s="8"/>
      <c r="BA1792" s="8"/>
      <c r="BB1792" s="8"/>
      <c r="BC1792" s="8"/>
      <c r="BD1792" s="8"/>
      <c r="BE1792" s="8"/>
      <c r="BF1792" s="8"/>
      <c r="BG1792" s="8"/>
      <c r="BH1792" s="8"/>
      <c r="BI1792" s="8"/>
      <c r="BJ1792" s="8"/>
      <c r="BK1792" s="8"/>
      <c r="BL1792" s="8"/>
      <c r="BM1792" s="8"/>
      <c r="BN1792" s="8"/>
      <c r="BO1792" s="8"/>
      <c r="BP1792" s="1" t="str">
        <v>0- Port Costs</v>
      </c>
      <c r="BT1792" s="1" t="str">
        <v>0- Port Value</v>
      </c>
      <c r="BU1792" s="8"/>
    </row>
    <row r="1793" spans="8:73" hidden="1" outlineLevel="1" x14ac:dyDescent="0.3">
      <c r="H1793" s="1" t="str">
        <v>0 - BM Costs</v>
      </c>
      <c r="L1793" s="1" t="str">
        <v>0 - BM Port</v>
      </c>
      <c r="N1793" s="1" t="str">
        <v>0 - Port Assets</v>
      </c>
      <c r="O1793" s="8"/>
      <c r="P1793" s="8"/>
      <c r="Q1793" s="8"/>
      <c r="R1793" s="8"/>
      <c r="S1793" s="8"/>
      <c r="T1793" s="8"/>
      <c r="U1793" s="8"/>
      <c r="V1793" s="8"/>
      <c r="W1793" s="8"/>
      <c r="X1793" s="8"/>
      <c r="Y1793" s="8"/>
      <c r="Z1793" s="8"/>
      <c r="AA1793" s="8"/>
      <c r="AB1793" s="8"/>
      <c r="AC1793" s="8"/>
      <c r="AD1793" s="8"/>
      <c r="AE1793" s="8"/>
      <c r="AF1793" s="8"/>
      <c r="AG1793" s="8"/>
      <c r="AH1793" s="8"/>
      <c r="AI1793" s="8"/>
      <c r="AJ1793" s="8"/>
      <c r="AK1793" s="8"/>
      <c r="AL1793" s="8"/>
      <c r="AM1793" s="8"/>
      <c r="AN1793" s="8"/>
      <c r="AO1793" s="8"/>
      <c r="AP1793" s="8"/>
      <c r="AQ1793" s="8"/>
      <c r="AR1793" s="8"/>
      <c r="AS1793" s="8"/>
      <c r="AT1793" s="8"/>
      <c r="AU1793" s="8"/>
      <c r="AV1793" s="8"/>
      <c r="AW1793" s="8"/>
      <c r="AX1793" s="8"/>
      <c r="AY1793" s="8"/>
      <c r="AZ1793" s="8"/>
      <c r="BA1793" s="8"/>
      <c r="BB1793" s="8"/>
      <c r="BC1793" s="8"/>
      <c r="BD1793" s="8"/>
      <c r="BE1793" s="8"/>
      <c r="BF1793" s="8"/>
      <c r="BG1793" s="8"/>
      <c r="BH1793" s="8"/>
      <c r="BI1793" s="8"/>
      <c r="BJ1793" s="8"/>
      <c r="BK1793" s="8"/>
      <c r="BL1793" s="8"/>
      <c r="BM1793" s="8"/>
      <c r="BN1793" s="8"/>
      <c r="BO1793" s="8"/>
      <c r="BP1793" s="1" t="str">
        <v>0- Port Costs</v>
      </c>
      <c r="BT1793" s="1" t="str">
        <v>0- Port Value</v>
      </c>
      <c r="BU1793" s="8"/>
    </row>
    <row r="1794" spans="8:73" hidden="1" outlineLevel="1" x14ac:dyDescent="0.3">
      <c r="H1794" s="1" t="str">
        <v>0 - BM Costs</v>
      </c>
      <c r="L1794" s="1" t="str">
        <v>0 - BM Port</v>
      </c>
      <c r="N1794" s="1" t="str">
        <v>0 - Port Assets</v>
      </c>
      <c r="O1794" s="8"/>
      <c r="P1794" s="8"/>
      <c r="Q1794" s="8"/>
      <c r="R1794" s="8"/>
      <c r="S1794" s="8"/>
      <c r="T1794" s="8"/>
      <c r="U1794" s="8"/>
      <c r="V1794" s="8"/>
      <c r="W1794" s="8"/>
      <c r="X1794" s="8"/>
      <c r="Y1794" s="8"/>
      <c r="Z1794" s="8"/>
      <c r="AA1794" s="8"/>
      <c r="AB1794" s="8"/>
      <c r="AC1794" s="8"/>
      <c r="AD1794" s="8"/>
      <c r="AE1794" s="8"/>
      <c r="AF1794" s="8"/>
      <c r="AG1794" s="8"/>
      <c r="AH1794" s="8"/>
      <c r="AI1794" s="8"/>
      <c r="AJ1794" s="8"/>
      <c r="AK1794" s="8"/>
      <c r="AL1794" s="8"/>
      <c r="AM1794" s="8"/>
      <c r="AN1794" s="8"/>
      <c r="AO1794" s="8"/>
      <c r="AP1794" s="8"/>
      <c r="AQ1794" s="8"/>
      <c r="AR1794" s="8"/>
      <c r="AS1794" s="8"/>
      <c r="AT1794" s="8"/>
      <c r="AU1794" s="8"/>
      <c r="AV1794" s="8"/>
      <c r="AW1794" s="8"/>
      <c r="AX1794" s="8"/>
      <c r="AY1794" s="8"/>
      <c r="AZ1794" s="8"/>
      <c r="BA1794" s="8"/>
      <c r="BB1794" s="8"/>
      <c r="BC1794" s="8"/>
      <c r="BD1794" s="8"/>
      <c r="BE1794" s="8"/>
      <c r="BF1794" s="8"/>
      <c r="BG1794" s="8"/>
      <c r="BH1794" s="8"/>
      <c r="BI1794" s="8"/>
      <c r="BJ1794" s="8"/>
      <c r="BK1794" s="8"/>
      <c r="BL1794" s="8"/>
      <c r="BM1794" s="8"/>
      <c r="BN1794" s="8"/>
      <c r="BO1794" s="8"/>
      <c r="BP1794" s="1" t="str">
        <v>0- Port Costs</v>
      </c>
      <c r="BT1794" s="1" t="str">
        <v>0- Port Value</v>
      </c>
      <c r="BU1794" s="8"/>
    </row>
    <row r="1795" spans="8:73" hidden="1" outlineLevel="1" x14ac:dyDescent="0.3">
      <c r="H1795" s="1" t="str">
        <v>0 - BM Costs</v>
      </c>
      <c r="L1795" s="1" t="str">
        <v>0 - BM Port</v>
      </c>
      <c r="N1795" s="1" t="str">
        <v>0 - Port Assets</v>
      </c>
      <c r="O1795" s="8"/>
      <c r="P1795" s="8"/>
      <c r="Q1795" s="8"/>
      <c r="R1795" s="8"/>
      <c r="S1795" s="8"/>
      <c r="T1795" s="8"/>
      <c r="U1795" s="8"/>
      <c r="V1795" s="8"/>
      <c r="W1795" s="8"/>
      <c r="X1795" s="8"/>
      <c r="Y1795" s="8"/>
      <c r="Z1795" s="8"/>
      <c r="AA1795" s="8"/>
      <c r="AB1795" s="8"/>
      <c r="AC1795" s="8"/>
      <c r="AD1795" s="8"/>
      <c r="AE1795" s="8"/>
      <c r="AF1795" s="8"/>
      <c r="AG1795" s="8"/>
      <c r="AH1795" s="8"/>
      <c r="AI1795" s="8"/>
      <c r="AJ1795" s="8"/>
      <c r="AK1795" s="8"/>
      <c r="AL1795" s="8"/>
      <c r="AM1795" s="8"/>
      <c r="AN1795" s="8"/>
      <c r="AO1795" s="8"/>
      <c r="AP1795" s="8"/>
      <c r="AQ1795" s="8"/>
      <c r="AR1795" s="8"/>
      <c r="AS1795" s="8"/>
      <c r="AT1795" s="8"/>
      <c r="AU1795" s="8"/>
      <c r="AV1795" s="8"/>
      <c r="AW1795" s="8"/>
      <c r="AX1795" s="8"/>
      <c r="AY1795" s="8"/>
      <c r="AZ1795" s="8"/>
      <c r="BA1795" s="8"/>
      <c r="BB1795" s="8"/>
      <c r="BC1795" s="8"/>
      <c r="BD1795" s="8"/>
      <c r="BE1795" s="8"/>
      <c r="BF1795" s="8"/>
      <c r="BG1795" s="8"/>
      <c r="BH1795" s="8"/>
      <c r="BI1795" s="8"/>
      <c r="BJ1795" s="8"/>
      <c r="BK1795" s="8"/>
      <c r="BL1795" s="8"/>
      <c r="BM1795" s="8"/>
      <c r="BN1795" s="8"/>
      <c r="BO1795" s="8"/>
      <c r="BP1795" s="1" t="str">
        <v>0- Port Costs</v>
      </c>
      <c r="BT1795" s="1" t="str">
        <v>0- Port Value</v>
      </c>
      <c r="BU1795" s="8"/>
    </row>
    <row r="1796" spans="8:73" hidden="1" outlineLevel="1" x14ac:dyDescent="0.3">
      <c r="H1796" s="1" t="str">
        <v>0 - BM Costs</v>
      </c>
      <c r="L1796" s="1" t="str">
        <v>0 - BM Port</v>
      </c>
      <c r="N1796" s="1" t="str">
        <v>0 - Port Assets</v>
      </c>
      <c r="O1796" s="8"/>
      <c r="P1796" s="8"/>
      <c r="Q1796" s="8"/>
      <c r="R1796" s="8"/>
      <c r="S1796" s="8"/>
      <c r="T1796" s="8"/>
      <c r="U1796" s="8"/>
      <c r="V1796" s="8"/>
      <c r="W1796" s="8"/>
      <c r="X1796" s="8"/>
      <c r="Y1796" s="8"/>
      <c r="Z1796" s="8"/>
      <c r="AA1796" s="8"/>
      <c r="AB1796" s="8"/>
      <c r="AC1796" s="8"/>
      <c r="AD1796" s="8"/>
      <c r="AE1796" s="8"/>
      <c r="AF1796" s="8"/>
      <c r="AG1796" s="8"/>
      <c r="AH1796" s="8"/>
      <c r="AI1796" s="8"/>
      <c r="AJ1796" s="8"/>
      <c r="AK1796" s="8"/>
      <c r="AL1796" s="8"/>
      <c r="AM1796" s="8"/>
      <c r="AN1796" s="8"/>
      <c r="AO1796" s="8"/>
      <c r="AP1796" s="8"/>
      <c r="AQ1796" s="8"/>
      <c r="AR1796" s="8"/>
      <c r="AS1796" s="8"/>
      <c r="AT1796" s="8"/>
      <c r="AU1796" s="8"/>
      <c r="AV1796" s="8"/>
      <c r="AW1796" s="8"/>
      <c r="AX1796" s="8"/>
      <c r="AY1796" s="8"/>
      <c r="AZ1796" s="8"/>
      <c r="BA1796" s="8"/>
      <c r="BB1796" s="8"/>
      <c r="BC1796" s="8"/>
      <c r="BD1796" s="8"/>
      <c r="BE1796" s="8"/>
      <c r="BF1796" s="8"/>
      <c r="BG1796" s="8"/>
      <c r="BH1796" s="8"/>
      <c r="BI1796" s="8"/>
      <c r="BJ1796" s="8"/>
      <c r="BK1796" s="8"/>
      <c r="BL1796" s="8"/>
      <c r="BM1796" s="8"/>
      <c r="BN1796" s="8"/>
      <c r="BO1796" s="8"/>
      <c r="BP1796" s="1" t="str">
        <v>0- Port Costs</v>
      </c>
      <c r="BT1796" s="1" t="str">
        <v>0- Port Value</v>
      </c>
      <c r="BU1796" s="8"/>
    </row>
    <row r="1797" spans="8:73" hidden="1" outlineLevel="1" x14ac:dyDescent="0.3">
      <c r="H1797" s="1" t="str">
        <v>0 - BM Costs</v>
      </c>
      <c r="L1797" s="1" t="str">
        <v>0 - BM Port</v>
      </c>
      <c r="N1797" s="1" t="str">
        <v>0 - Port Assets</v>
      </c>
      <c r="O1797" s="8"/>
      <c r="P1797" s="8"/>
      <c r="Q1797" s="8"/>
      <c r="R1797" s="8"/>
      <c r="S1797" s="8"/>
      <c r="T1797" s="8"/>
      <c r="U1797" s="8"/>
      <c r="V1797" s="8"/>
      <c r="W1797" s="8"/>
      <c r="X1797" s="8"/>
      <c r="Y1797" s="8"/>
      <c r="Z1797" s="8"/>
      <c r="AA1797" s="8"/>
      <c r="AB1797" s="8"/>
      <c r="AC1797" s="8"/>
      <c r="AD1797" s="8"/>
      <c r="AE1797" s="8"/>
      <c r="AF1797" s="8"/>
      <c r="AG1797" s="8"/>
      <c r="AH1797" s="8"/>
      <c r="AI1797" s="8"/>
      <c r="AJ1797" s="8"/>
      <c r="AK1797" s="8"/>
      <c r="AL1797" s="8"/>
      <c r="AM1797" s="8"/>
      <c r="AN1797" s="8"/>
      <c r="AO1797" s="8"/>
      <c r="AP1797" s="8"/>
      <c r="AQ1797" s="8"/>
      <c r="AR1797" s="8"/>
      <c r="AS1797" s="8"/>
      <c r="AT1797" s="8"/>
      <c r="AU1797" s="8"/>
      <c r="AV1797" s="8"/>
      <c r="AW1797" s="8"/>
      <c r="AX1797" s="8"/>
      <c r="AY1797" s="8"/>
      <c r="AZ1797" s="8"/>
      <c r="BA1797" s="8"/>
      <c r="BB1797" s="8"/>
      <c r="BC1797" s="8"/>
      <c r="BD1797" s="8"/>
      <c r="BE1797" s="8"/>
      <c r="BF1797" s="8"/>
      <c r="BG1797" s="8"/>
      <c r="BH1797" s="8"/>
      <c r="BI1797" s="8"/>
      <c r="BJ1797" s="8"/>
      <c r="BK1797" s="8"/>
      <c r="BL1797" s="8"/>
      <c r="BM1797" s="8"/>
      <c r="BN1797" s="8"/>
      <c r="BO1797" s="8"/>
      <c r="BP1797" s="1" t="str">
        <v>0- Port Costs</v>
      </c>
      <c r="BT1797" s="1" t="str">
        <v>0- Port Value</v>
      </c>
      <c r="BU1797" s="8"/>
    </row>
    <row r="1798" spans="8:73" hidden="1" outlineLevel="1" x14ac:dyDescent="0.3">
      <c r="H1798" s="1" t="str">
        <v>0 - BM Costs</v>
      </c>
      <c r="L1798" s="1" t="str">
        <v>0 - BM Port</v>
      </c>
      <c r="N1798" s="1" t="str">
        <v>0 - Port Assets</v>
      </c>
      <c r="O1798" s="8"/>
      <c r="P1798" s="8"/>
      <c r="Q1798" s="8"/>
      <c r="R1798" s="8"/>
      <c r="S1798" s="8"/>
      <c r="T1798" s="8"/>
      <c r="U1798" s="8"/>
      <c r="V1798" s="8"/>
      <c r="W1798" s="8"/>
      <c r="X1798" s="8"/>
      <c r="Y1798" s="8"/>
      <c r="Z1798" s="8"/>
      <c r="AA1798" s="8"/>
      <c r="AB1798" s="8"/>
      <c r="AC1798" s="8"/>
      <c r="AD1798" s="8"/>
      <c r="AE1798" s="8"/>
      <c r="AF1798" s="8"/>
      <c r="AG1798" s="8"/>
      <c r="AH1798" s="8"/>
      <c r="AI1798" s="8"/>
      <c r="AJ1798" s="8"/>
      <c r="AK1798" s="8"/>
      <c r="AL1798" s="8"/>
      <c r="AM1798" s="8"/>
      <c r="AN1798" s="8"/>
      <c r="AO1798" s="8"/>
      <c r="AP1798" s="8"/>
      <c r="AQ1798" s="8"/>
      <c r="AR1798" s="8"/>
      <c r="AS1798" s="8"/>
      <c r="AT1798" s="8"/>
      <c r="AU1798" s="8"/>
      <c r="AV1798" s="8"/>
      <c r="AW1798" s="8"/>
      <c r="AX1798" s="8"/>
      <c r="AY1798" s="8"/>
      <c r="AZ1798" s="8"/>
      <c r="BA1798" s="8"/>
      <c r="BB1798" s="8"/>
      <c r="BC1798" s="8"/>
      <c r="BD1798" s="8"/>
      <c r="BE1798" s="8"/>
      <c r="BF1798" s="8"/>
      <c r="BG1798" s="8"/>
      <c r="BH1798" s="8"/>
      <c r="BI1798" s="8"/>
      <c r="BJ1798" s="8"/>
      <c r="BK1798" s="8"/>
      <c r="BL1798" s="8"/>
      <c r="BM1798" s="8"/>
      <c r="BN1798" s="8"/>
      <c r="BO1798" s="8"/>
      <c r="BP1798" s="1" t="str">
        <v>0- Port Costs</v>
      </c>
      <c r="BT1798" s="1" t="str">
        <v>0- Port Value</v>
      </c>
      <c r="BU1798" s="8"/>
    </row>
    <row r="1799" spans="8:73" hidden="1" outlineLevel="1" x14ac:dyDescent="0.3">
      <c r="H1799" s="1" t="str">
        <v>0 - BM Costs</v>
      </c>
      <c r="L1799" s="1" t="str">
        <v>0 - BM Port</v>
      </c>
      <c r="N1799" s="1" t="str">
        <v>0 - Port Assets</v>
      </c>
      <c r="O1799" s="8"/>
      <c r="P1799" s="8"/>
      <c r="Q1799" s="8"/>
      <c r="R1799" s="8"/>
      <c r="S1799" s="8"/>
      <c r="T1799" s="8"/>
      <c r="U1799" s="8"/>
      <c r="V1799" s="8"/>
      <c r="W1799" s="8"/>
      <c r="X1799" s="8"/>
      <c r="Y1799" s="8"/>
      <c r="Z1799" s="8"/>
      <c r="AA1799" s="8"/>
      <c r="AB1799" s="8"/>
      <c r="AC1799" s="8"/>
      <c r="AD1799" s="8"/>
      <c r="AE1799" s="8"/>
      <c r="AF1799" s="8"/>
      <c r="AG1799" s="8"/>
      <c r="AH1799" s="8"/>
      <c r="AI1799" s="8"/>
      <c r="AJ1799" s="8"/>
      <c r="AK1799" s="8"/>
      <c r="AL1799" s="8"/>
      <c r="AM1799" s="8"/>
      <c r="AN1799" s="8"/>
      <c r="AO1799" s="8"/>
      <c r="AP1799" s="8"/>
      <c r="AQ1799" s="8"/>
      <c r="AR1799" s="8"/>
      <c r="AS1799" s="8"/>
      <c r="AT1799" s="8"/>
      <c r="AU1799" s="8"/>
      <c r="AV1799" s="8"/>
      <c r="AW1799" s="8"/>
      <c r="AX1799" s="8"/>
      <c r="AY1799" s="8"/>
      <c r="AZ1799" s="8"/>
      <c r="BA1799" s="8"/>
      <c r="BB1799" s="8"/>
      <c r="BC1799" s="8"/>
      <c r="BD1799" s="8"/>
      <c r="BE1799" s="8"/>
      <c r="BF1799" s="8"/>
      <c r="BG1799" s="8"/>
      <c r="BH1799" s="8"/>
      <c r="BI1799" s="8"/>
      <c r="BJ1799" s="8"/>
      <c r="BK1799" s="8"/>
      <c r="BL1799" s="8"/>
      <c r="BM1799" s="8"/>
      <c r="BN1799" s="8"/>
      <c r="BO1799" s="8"/>
      <c r="BP1799" s="1" t="str">
        <v>0- Port Costs</v>
      </c>
      <c r="BT1799" s="1" t="str">
        <v>0- Port Value</v>
      </c>
      <c r="BU1799" s="8"/>
    </row>
    <row r="1800" spans="8:73" hidden="1" outlineLevel="1" x14ac:dyDescent="0.3">
      <c r="H1800" s="1" t="str">
        <v>0 - BM Costs</v>
      </c>
      <c r="L1800" s="1" t="str">
        <v>0 - BM Port</v>
      </c>
      <c r="N1800" s="1" t="str">
        <v>0 - Port Assets</v>
      </c>
      <c r="O1800" s="8"/>
      <c r="P1800" s="8"/>
      <c r="Q1800" s="8"/>
      <c r="R1800" s="8"/>
      <c r="S1800" s="8"/>
      <c r="T1800" s="8"/>
      <c r="U1800" s="8"/>
      <c r="V1800" s="8"/>
      <c r="W1800" s="8"/>
      <c r="X1800" s="8"/>
      <c r="Y1800" s="8"/>
      <c r="Z1800" s="8"/>
      <c r="AA1800" s="8"/>
      <c r="AB1800" s="8"/>
      <c r="AC1800" s="8"/>
      <c r="AD1800" s="8"/>
      <c r="AE1800" s="8"/>
      <c r="AF1800" s="8"/>
      <c r="AG1800" s="8"/>
      <c r="AH1800" s="8"/>
      <c r="AI1800" s="8"/>
      <c r="AJ1800" s="8"/>
      <c r="AK1800" s="8"/>
      <c r="AL1800" s="8"/>
      <c r="AM1800" s="8"/>
      <c r="AN1800" s="8"/>
      <c r="AO1800" s="8"/>
      <c r="AP1800" s="8"/>
      <c r="AQ1800" s="8"/>
      <c r="AR1800" s="8"/>
      <c r="AS1800" s="8"/>
      <c r="AT1800" s="8"/>
      <c r="AU1800" s="8"/>
      <c r="AV1800" s="8"/>
      <c r="AW1800" s="8"/>
      <c r="AX1800" s="8"/>
      <c r="AY1800" s="8"/>
      <c r="AZ1800" s="8"/>
      <c r="BA1800" s="8"/>
      <c r="BB1800" s="8"/>
      <c r="BC1800" s="8"/>
      <c r="BD1800" s="8"/>
      <c r="BE1800" s="8"/>
      <c r="BF1800" s="8"/>
      <c r="BG1800" s="8"/>
      <c r="BH1800" s="8"/>
      <c r="BI1800" s="8"/>
      <c r="BJ1800" s="8"/>
      <c r="BK1800" s="8"/>
      <c r="BL1800" s="8"/>
      <c r="BM1800" s="8"/>
      <c r="BN1800" s="8"/>
      <c r="BO1800" s="8"/>
      <c r="BP1800" s="1" t="str">
        <v>0- Port Costs</v>
      </c>
      <c r="BT1800" s="1" t="str">
        <v>0- Port Value</v>
      </c>
      <c r="BU1800" s="8"/>
    </row>
    <row r="1801" spans="8:73" hidden="1" outlineLevel="1" x14ac:dyDescent="0.3">
      <c r="H1801" s="1" t="str">
        <v>0 - BM Costs</v>
      </c>
      <c r="L1801" s="1" t="str">
        <v>0 - BM Port</v>
      </c>
      <c r="N1801" s="1" t="str">
        <v>0 - Port Assets</v>
      </c>
      <c r="O1801" s="8"/>
      <c r="P1801" s="8"/>
      <c r="Q1801" s="8"/>
      <c r="R1801" s="8"/>
      <c r="S1801" s="8"/>
      <c r="T1801" s="8"/>
      <c r="U1801" s="8"/>
      <c r="V1801" s="8"/>
      <c r="W1801" s="8"/>
      <c r="X1801" s="8"/>
      <c r="Y1801" s="8"/>
      <c r="Z1801" s="8"/>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c r="BD1801" s="8"/>
      <c r="BE1801" s="8"/>
      <c r="BF1801" s="8"/>
      <c r="BG1801" s="8"/>
      <c r="BH1801" s="8"/>
      <c r="BI1801" s="8"/>
      <c r="BJ1801" s="8"/>
      <c r="BK1801" s="8"/>
      <c r="BL1801" s="8"/>
      <c r="BM1801" s="8"/>
      <c r="BN1801" s="8"/>
      <c r="BO1801" s="8"/>
      <c r="BP1801" s="1" t="str">
        <v>0- Port Costs</v>
      </c>
      <c r="BT1801" s="1" t="str">
        <v>0- Port Value</v>
      </c>
      <c r="BU1801" s="8"/>
    </row>
    <row r="1802" spans="8:73" hidden="1" outlineLevel="1" x14ac:dyDescent="0.3">
      <c r="H1802" s="1" t="str">
        <v>0 - BM Costs</v>
      </c>
      <c r="L1802" s="1" t="str">
        <v>0 - BM Port</v>
      </c>
      <c r="N1802" s="1" t="str">
        <v>0 - Port Assets</v>
      </c>
      <c r="O1802" s="8"/>
      <c r="P1802" s="8"/>
      <c r="Q1802" s="8"/>
      <c r="R1802" s="8"/>
      <c r="S1802" s="8"/>
      <c r="T1802" s="8"/>
      <c r="U1802" s="8"/>
      <c r="V1802" s="8"/>
      <c r="W1802" s="8"/>
      <c r="X1802" s="8"/>
      <c r="Y1802" s="8"/>
      <c r="Z1802" s="8"/>
      <c r="AA1802" s="8"/>
      <c r="AB1802" s="8"/>
      <c r="AC1802" s="8"/>
      <c r="AD1802" s="8"/>
      <c r="AE1802" s="8"/>
      <c r="AF1802" s="8"/>
      <c r="AG1802" s="8"/>
      <c r="AH1802" s="8"/>
      <c r="AI1802" s="8"/>
      <c r="AJ1802" s="8"/>
      <c r="AK1802" s="8"/>
      <c r="AL1802" s="8"/>
      <c r="AM1802" s="8"/>
      <c r="AN1802" s="8"/>
      <c r="AO1802" s="8"/>
      <c r="AP1802" s="8"/>
      <c r="AQ1802" s="8"/>
      <c r="AR1802" s="8"/>
      <c r="AS1802" s="8"/>
      <c r="AT1802" s="8"/>
      <c r="AU1802" s="8"/>
      <c r="AV1802" s="8"/>
      <c r="AW1802" s="8"/>
      <c r="AX1802" s="8"/>
      <c r="AY1802" s="8"/>
      <c r="AZ1802" s="8"/>
      <c r="BA1802" s="8"/>
      <c r="BB1802" s="8"/>
      <c r="BC1802" s="8"/>
      <c r="BD1802" s="8"/>
      <c r="BE1802" s="8"/>
      <c r="BF1802" s="8"/>
      <c r="BG1802" s="8"/>
      <c r="BH1802" s="8"/>
      <c r="BI1802" s="8"/>
      <c r="BJ1802" s="8"/>
      <c r="BK1802" s="8"/>
      <c r="BL1802" s="8"/>
      <c r="BM1802" s="8"/>
      <c r="BN1802" s="8"/>
      <c r="BO1802" s="8"/>
      <c r="BP1802" s="1" t="str">
        <v>0- Port Costs</v>
      </c>
      <c r="BT1802" s="1" t="str">
        <v>0- Port Value</v>
      </c>
      <c r="BU1802" s="8"/>
    </row>
    <row r="1803" spans="8:73" hidden="1" outlineLevel="1" x14ac:dyDescent="0.3">
      <c r="H1803" s="1" t="str">
        <v>0 - BM Costs</v>
      </c>
      <c r="L1803" s="1" t="str">
        <v>0 - BM Port</v>
      </c>
      <c r="N1803" s="1" t="str">
        <v>0 - Port Assets</v>
      </c>
      <c r="O1803" s="8"/>
      <c r="P1803" s="8"/>
      <c r="Q1803" s="8"/>
      <c r="R1803" s="8"/>
      <c r="S1803" s="8"/>
      <c r="T1803" s="8"/>
      <c r="U1803" s="8"/>
      <c r="V1803" s="8"/>
      <c r="W1803" s="8"/>
      <c r="X1803" s="8"/>
      <c r="Y1803" s="8"/>
      <c r="Z1803" s="8"/>
      <c r="AA1803" s="8"/>
      <c r="AB1803" s="8"/>
      <c r="AC1803" s="8"/>
      <c r="AD1803" s="8"/>
      <c r="AE1803" s="8"/>
      <c r="AF1803" s="8"/>
      <c r="AG1803" s="8"/>
      <c r="AH1803" s="8"/>
      <c r="AI1803" s="8"/>
      <c r="AJ1803" s="8"/>
      <c r="AK1803" s="8"/>
      <c r="AL1803" s="8"/>
      <c r="AM1803" s="8"/>
      <c r="AN1803" s="8"/>
      <c r="AO1803" s="8"/>
      <c r="AP1803" s="8"/>
      <c r="AQ1803" s="8"/>
      <c r="AR1803" s="8"/>
      <c r="AS1803" s="8"/>
      <c r="AT1803" s="8"/>
      <c r="AU1803" s="8"/>
      <c r="AV1803" s="8"/>
      <c r="AW1803" s="8"/>
      <c r="AX1803" s="8"/>
      <c r="AY1803" s="8"/>
      <c r="AZ1803" s="8"/>
      <c r="BA1803" s="8"/>
      <c r="BB1803" s="8"/>
      <c r="BC1803" s="8"/>
      <c r="BD1803" s="8"/>
      <c r="BE1803" s="8"/>
      <c r="BF1803" s="8"/>
      <c r="BG1803" s="8"/>
      <c r="BH1803" s="8"/>
      <c r="BI1803" s="8"/>
      <c r="BJ1803" s="8"/>
      <c r="BK1803" s="8"/>
      <c r="BL1803" s="8"/>
      <c r="BM1803" s="8"/>
      <c r="BN1803" s="8"/>
      <c r="BO1803" s="8"/>
      <c r="BP1803" s="1" t="str">
        <v>0- Port Costs</v>
      </c>
      <c r="BT1803" s="1" t="str">
        <v>0- Port Value</v>
      </c>
      <c r="BU1803" s="8"/>
    </row>
    <row r="1804" spans="8:73" hidden="1" outlineLevel="1" x14ac:dyDescent="0.3">
      <c r="H1804" s="1" t="str">
        <v>0 - BM Costs</v>
      </c>
      <c r="L1804" s="1" t="str">
        <v>0 - BM Port</v>
      </c>
      <c r="N1804" s="1" t="str">
        <v>0 - Port Assets</v>
      </c>
      <c r="O1804" s="8"/>
      <c r="P1804" s="8"/>
      <c r="Q1804" s="8"/>
      <c r="R1804" s="8"/>
      <c r="S1804" s="8"/>
      <c r="T1804" s="8"/>
      <c r="U1804" s="8"/>
      <c r="V1804" s="8"/>
      <c r="W1804" s="8"/>
      <c r="X1804" s="8"/>
      <c r="Y1804" s="8"/>
      <c r="Z1804" s="8"/>
      <c r="AA1804" s="8"/>
      <c r="AB1804" s="8"/>
      <c r="AC1804" s="8"/>
      <c r="AD1804" s="8"/>
      <c r="AE1804" s="8"/>
      <c r="AF1804" s="8"/>
      <c r="AG1804" s="8"/>
      <c r="AH1804" s="8"/>
      <c r="AI1804" s="8"/>
      <c r="AJ1804" s="8"/>
      <c r="AK1804" s="8"/>
      <c r="AL1804" s="8"/>
      <c r="AM1804" s="8"/>
      <c r="AN1804" s="8"/>
      <c r="AO1804" s="8"/>
      <c r="AP1804" s="8"/>
      <c r="AQ1804" s="8"/>
      <c r="AR1804" s="8"/>
      <c r="AS1804" s="8"/>
      <c r="AT1804" s="8"/>
      <c r="AU1804" s="8"/>
      <c r="AV1804" s="8"/>
      <c r="AW1804" s="8"/>
      <c r="AX1804" s="8"/>
      <c r="AY1804" s="8"/>
      <c r="AZ1804" s="8"/>
      <c r="BA1804" s="8"/>
      <c r="BB1804" s="8"/>
      <c r="BC1804" s="8"/>
      <c r="BD1804" s="8"/>
      <c r="BE1804" s="8"/>
      <c r="BF1804" s="8"/>
      <c r="BG1804" s="8"/>
      <c r="BH1804" s="8"/>
      <c r="BI1804" s="8"/>
      <c r="BJ1804" s="8"/>
      <c r="BK1804" s="8"/>
      <c r="BL1804" s="8"/>
      <c r="BM1804" s="8"/>
      <c r="BN1804" s="8"/>
      <c r="BO1804" s="8"/>
      <c r="BP1804" s="1" t="str">
        <v>0- Port Costs</v>
      </c>
      <c r="BT1804" s="1" t="str">
        <v>0- Port Value</v>
      </c>
      <c r="BU1804" s="8"/>
    </row>
    <row r="1805" spans="8:73" hidden="1" outlineLevel="1" x14ac:dyDescent="0.3">
      <c r="H1805" s="1" t="str">
        <v>0 - BM Costs</v>
      </c>
      <c r="L1805" s="1" t="str">
        <v>0 - BM Port</v>
      </c>
      <c r="N1805" s="1" t="str">
        <v>0 - Port Assets</v>
      </c>
      <c r="O1805" s="8"/>
      <c r="P1805" s="8"/>
      <c r="Q1805" s="8"/>
      <c r="R1805" s="8"/>
      <c r="S1805" s="8"/>
      <c r="T1805" s="8"/>
      <c r="U1805" s="8"/>
      <c r="V1805" s="8"/>
      <c r="W1805" s="8"/>
      <c r="X1805" s="8"/>
      <c r="Y1805" s="8"/>
      <c r="Z1805" s="8"/>
      <c r="AA1805" s="8"/>
      <c r="AB1805" s="8"/>
      <c r="AC1805" s="8"/>
      <c r="AD1805" s="8"/>
      <c r="AE1805" s="8"/>
      <c r="AF1805" s="8"/>
      <c r="AG1805" s="8"/>
      <c r="AH1805" s="8"/>
      <c r="AI1805" s="8"/>
      <c r="AJ1805" s="8"/>
      <c r="AK1805" s="8"/>
      <c r="AL1805" s="8"/>
      <c r="AM1805" s="8"/>
      <c r="AN1805" s="8"/>
      <c r="AO1805" s="8"/>
      <c r="AP1805" s="8"/>
      <c r="AQ1805" s="8"/>
      <c r="AR1805" s="8"/>
      <c r="AS1805" s="8"/>
      <c r="AT1805" s="8"/>
      <c r="AU1805" s="8"/>
      <c r="AV1805" s="8"/>
      <c r="AW1805" s="8"/>
      <c r="AX1805" s="8"/>
      <c r="AY1805" s="8"/>
      <c r="AZ1805" s="8"/>
      <c r="BA1805" s="8"/>
      <c r="BB1805" s="8"/>
      <c r="BC1805" s="8"/>
      <c r="BD1805" s="8"/>
      <c r="BE1805" s="8"/>
      <c r="BF1805" s="8"/>
      <c r="BG1805" s="8"/>
      <c r="BH1805" s="8"/>
      <c r="BI1805" s="8"/>
      <c r="BJ1805" s="8"/>
      <c r="BK1805" s="8"/>
      <c r="BL1805" s="8"/>
      <c r="BM1805" s="8"/>
      <c r="BN1805" s="8"/>
      <c r="BO1805" s="8"/>
      <c r="BP1805" s="1" t="str">
        <v>0- Port Costs</v>
      </c>
      <c r="BT1805" s="1" t="str">
        <v>0- Port Value</v>
      </c>
      <c r="BU1805" s="8"/>
    </row>
    <row r="1806" spans="8:73" hidden="1" outlineLevel="1" x14ac:dyDescent="0.3">
      <c r="H1806" s="1" t="str">
        <v>0 - BM Costs</v>
      </c>
      <c r="L1806" s="1" t="str">
        <v>0 - BM Port</v>
      </c>
      <c r="N1806" s="1" t="str">
        <v>0 - Port Assets</v>
      </c>
      <c r="O1806" s="8"/>
      <c r="P1806" s="8"/>
      <c r="Q1806" s="8"/>
      <c r="R1806" s="8"/>
      <c r="S1806" s="8"/>
      <c r="T1806" s="8"/>
      <c r="U1806" s="8"/>
      <c r="V1806" s="8"/>
      <c r="W1806" s="8"/>
      <c r="X1806" s="8"/>
      <c r="Y1806" s="8"/>
      <c r="Z1806" s="8"/>
      <c r="AA1806" s="8"/>
      <c r="AB1806" s="8"/>
      <c r="AC1806" s="8"/>
      <c r="AD1806" s="8"/>
      <c r="AE1806" s="8"/>
      <c r="AF1806" s="8"/>
      <c r="AG1806" s="8"/>
      <c r="AH1806" s="8"/>
      <c r="AI1806" s="8"/>
      <c r="AJ1806" s="8"/>
      <c r="AK1806" s="8"/>
      <c r="AL1806" s="8"/>
      <c r="AM1806" s="8"/>
      <c r="AN1806" s="8"/>
      <c r="AO1806" s="8"/>
      <c r="AP1806" s="8"/>
      <c r="AQ1806" s="8"/>
      <c r="AR1806" s="8"/>
      <c r="AS1806" s="8"/>
      <c r="AT1806" s="8"/>
      <c r="AU1806" s="8"/>
      <c r="AV1806" s="8"/>
      <c r="AW1806" s="8"/>
      <c r="AX1806" s="8"/>
      <c r="AY1806" s="8"/>
      <c r="AZ1806" s="8"/>
      <c r="BA1806" s="8"/>
      <c r="BB1806" s="8"/>
      <c r="BC1806" s="8"/>
      <c r="BD1806" s="8"/>
      <c r="BE1806" s="8"/>
      <c r="BF1806" s="8"/>
      <c r="BG1806" s="8"/>
      <c r="BH1806" s="8"/>
      <c r="BI1806" s="8"/>
      <c r="BJ1806" s="8"/>
      <c r="BK1806" s="8"/>
      <c r="BL1806" s="8"/>
      <c r="BM1806" s="8"/>
      <c r="BN1806" s="8"/>
      <c r="BO1806" s="8"/>
      <c r="BP1806" s="1" t="str">
        <v>0- Port Costs</v>
      </c>
      <c r="BT1806" s="1" t="str">
        <v>0- Port Value</v>
      </c>
      <c r="BU1806" s="8"/>
    </row>
    <row r="1807" spans="8:73" hidden="1" outlineLevel="1" x14ac:dyDescent="0.3">
      <c r="H1807" s="1" t="str">
        <v>0 - BM Costs</v>
      </c>
      <c r="L1807" s="1" t="str">
        <v>0 - BM Port</v>
      </c>
      <c r="N1807" s="1" t="str">
        <v>0 - Port Assets</v>
      </c>
      <c r="O1807" s="8"/>
      <c r="P1807" s="8"/>
      <c r="Q1807" s="8"/>
      <c r="R1807" s="8"/>
      <c r="S1807" s="8"/>
      <c r="T1807" s="8"/>
      <c r="U1807" s="8"/>
      <c r="V1807" s="8"/>
      <c r="W1807" s="8"/>
      <c r="X1807" s="8"/>
      <c r="Y1807" s="8"/>
      <c r="Z1807" s="8"/>
      <c r="AA1807" s="8"/>
      <c r="AB1807" s="8"/>
      <c r="AC1807" s="8"/>
      <c r="AD1807" s="8"/>
      <c r="AE1807" s="8"/>
      <c r="AF1807" s="8"/>
      <c r="AG1807" s="8"/>
      <c r="AH1807" s="8"/>
      <c r="AI1807" s="8"/>
      <c r="AJ1807" s="8"/>
      <c r="AK1807" s="8"/>
      <c r="AL1807" s="8"/>
      <c r="AM1807" s="8"/>
      <c r="AN1807" s="8"/>
      <c r="AO1807" s="8"/>
      <c r="AP1807" s="8"/>
      <c r="AQ1807" s="8"/>
      <c r="AR1807" s="8"/>
      <c r="AS1807" s="8"/>
      <c r="AT1807" s="8"/>
      <c r="AU1807" s="8"/>
      <c r="AV1807" s="8"/>
      <c r="AW1807" s="8"/>
      <c r="AX1807" s="8"/>
      <c r="AY1807" s="8"/>
      <c r="AZ1807" s="8"/>
      <c r="BA1807" s="8"/>
      <c r="BB1807" s="8"/>
      <c r="BC1807" s="8"/>
      <c r="BD1807" s="8"/>
      <c r="BE1807" s="8"/>
      <c r="BF1807" s="8"/>
      <c r="BG1807" s="8"/>
      <c r="BH1807" s="8"/>
      <c r="BI1807" s="8"/>
      <c r="BJ1807" s="8"/>
      <c r="BK1807" s="8"/>
      <c r="BL1807" s="8"/>
      <c r="BM1807" s="8"/>
      <c r="BN1807" s="8"/>
      <c r="BO1807" s="8"/>
      <c r="BP1807" s="1" t="str">
        <v>0- Port Costs</v>
      </c>
      <c r="BT1807" s="1" t="str">
        <v>0- Port Value</v>
      </c>
      <c r="BU1807" s="8"/>
    </row>
    <row r="1808" spans="8:73" hidden="1" outlineLevel="1" x14ac:dyDescent="0.3">
      <c r="H1808" s="1" t="str">
        <v>0 - BM Costs</v>
      </c>
      <c r="L1808" s="1" t="str">
        <v>0 - BM Port</v>
      </c>
      <c r="N1808" s="1" t="str">
        <v>0 - Port Assets</v>
      </c>
      <c r="O1808" s="8"/>
      <c r="P1808" s="8"/>
      <c r="Q1808" s="8"/>
      <c r="R1808" s="8"/>
      <c r="S1808" s="8"/>
      <c r="T1808" s="8"/>
      <c r="U1808" s="8"/>
      <c r="V1808" s="8"/>
      <c r="W1808" s="8"/>
      <c r="X1808" s="8"/>
      <c r="Y1808" s="8"/>
      <c r="Z1808" s="8"/>
      <c r="AA1808" s="8"/>
      <c r="AB1808" s="8"/>
      <c r="AC1808" s="8"/>
      <c r="AD1808" s="8"/>
      <c r="AE1808" s="8"/>
      <c r="AF1808" s="8"/>
      <c r="AG1808" s="8"/>
      <c r="AH1808" s="8"/>
      <c r="AI1808" s="8"/>
      <c r="AJ1808" s="8"/>
      <c r="AK1808" s="8"/>
      <c r="AL1808" s="8"/>
      <c r="AM1808" s="8"/>
      <c r="AN1808" s="8"/>
      <c r="AO1808" s="8"/>
      <c r="AP1808" s="8"/>
      <c r="AQ1808" s="8"/>
      <c r="AR1808" s="8"/>
      <c r="AS1808" s="8"/>
      <c r="AT1808" s="8"/>
      <c r="AU1808" s="8"/>
      <c r="AV1808" s="8"/>
      <c r="AW1808" s="8"/>
      <c r="AX1808" s="8"/>
      <c r="AY1808" s="8"/>
      <c r="AZ1808" s="8"/>
      <c r="BA1808" s="8"/>
      <c r="BB1808" s="8"/>
      <c r="BC1808" s="8"/>
      <c r="BD1808" s="8"/>
      <c r="BE1808" s="8"/>
      <c r="BF1808" s="8"/>
      <c r="BG1808" s="8"/>
      <c r="BH1808" s="8"/>
      <c r="BI1808" s="8"/>
      <c r="BJ1808" s="8"/>
      <c r="BK1808" s="8"/>
      <c r="BL1808" s="8"/>
      <c r="BM1808" s="8"/>
      <c r="BN1808" s="8"/>
      <c r="BO1808" s="8"/>
      <c r="BP1808" s="1" t="str">
        <v>0- Port Costs</v>
      </c>
      <c r="BT1808" s="1" t="str">
        <v>0- Port Value</v>
      </c>
      <c r="BU1808" s="8"/>
    </row>
    <row r="1809" spans="8:73" hidden="1" outlineLevel="1" x14ac:dyDescent="0.3">
      <c r="H1809" s="1" t="str">
        <v>0 - BM Costs</v>
      </c>
      <c r="L1809" s="1" t="str">
        <v>0 - BM Port</v>
      </c>
      <c r="N1809" s="1" t="str">
        <v>0 - Port Assets</v>
      </c>
      <c r="O1809" s="8"/>
      <c r="P1809" s="8"/>
      <c r="Q1809" s="8"/>
      <c r="R1809" s="8"/>
      <c r="S1809" s="8"/>
      <c r="T1809" s="8"/>
      <c r="U1809" s="8"/>
      <c r="V1809" s="8"/>
      <c r="W1809" s="8"/>
      <c r="X1809" s="8"/>
      <c r="Y1809" s="8"/>
      <c r="Z1809" s="8"/>
      <c r="AA1809" s="8"/>
      <c r="AB1809" s="8"/>
      <c r="AC1809" s="8"/>
      <c r="AD1809" s="8"/>
      <c r="AE1809" s="8"/>
      <c r="AF1809" s="8"/>
      <c r="AG1809" s="8"/>
      <c r="AH1809" s="8"/>
      <c r="AI1809" s="8"/>
      <c r="AJ1809" s="8"/>
      <c r="AK1809" s="8"/>
      <c r="AL1809" s="8"/>
      <c r="AM1809" s="8"/>
      <c r="AN1809" s="8"/>
      <c r="AO1809" s="8"/>
      <c r="AP1809" s="8"/>
      <c r="AQ1809" s="8"/>
      <c r="AR1809" s="8"/>
      <c r="AS1809" s="8"/>
      <c r="AT1809" s="8"/>
      <c r="AU1809" s="8"/>
      <c r="AV1809" s="8"/>
      <c r="AW1809" s="8"/>
      <c r="AX1809" s="8"/>
      <c r="AY1809" s="8"/>
      <c r="AZ1809" s="8"/>
      <c r="BA1809" s="8"/>
      <c r="BB1809" s="8"/>
      <c r="BC1809" s="8"/>
      <c r="BD1809" s="8"/>
      <c r="BE1809" s="8"/>
      <c r="BF1809" s="8"/>
      <c r="BG1809" s="8"/>
      <c r="BH1809" s="8"/>
      <c r="BI1809" s="8"/>
      <c r="BJ1809" s="8"/>
      <c r="BK1809" s="8"/>
      <c r="BL1809" s="8"/>
      <c r="BM1809" s="8"/>
      <c r="BN1809" s="8"/>
      <c r="BO1809" s="8"/>
      <c r="BP1809" s="1" t="str">
        <v>0- Port Costs</v>
      </c>
      <c r="BT1809" s="1" t="str">
        <v>0- Port Value</v>
      </c>
      <c r="BU1809" s="8"/>
    </row>
    <row r="1810" spans="8:73" hidden="1" outlineLevel="1" x14ac:dyDescent="0.3">
      <c r="H1810" s="1" t="str">
        <v>0 - BM Costs</v>
      </c>
      <c r="L1810" s="1" t="str">
        <v>0 - BM Port</v>
      </c>
      <c r="N1810" s="1" t="str">
        <v>0 - Port Assets</v>
      </c>
      <c r="O1810" s="8"/>
      <c r="P1810" s="8"/>
      <c r="Q1810" s="8"/>
      <c r="R1810" s="8"/>
      <c r="S1810" s="8"/>
      <c r="T1810" s="8"/>
      <c r="U1810" s="8"/>
      <c r="V1810" s="8"/>
      <c r="W1810" s="8"/>
      <c r="X1810" s="8"/>
      <c r="Y1810" s="8"/>
      <c r="Z1810" s="8"/>
      <c r="AA1810" s="8"/>
      <c r="AB1810" s="8"/>
      <c r="AC1810" s="8"/>
      <c r="AD1810" s="8"/>
      <c r="AE1810" s="8"/>
      <c r="AF1810" s="8"/>
      <c r="AG1810" s="8"/>
      <c r="AH1810" s="8"/>
      <c r="AI1810" s="8"/>
      <c r="AJ1810" s="8"/>
      <c r="AK1810" s="8"/>
      <c r="AL1810" s="8"/>
      <c r="AM1810" s="8"/>
      <c r="AN1810" s="8"/>
      <c r="AO1810" s="8"/>
      <c r="AP1810" s="8"/>
      <c r="AQ1810" s="8"/>
      <c r="AR1810" s="8"/>
      <c r="AS1810" s="8"/>
      <c r="AT1810" s="8"/>
      <c r="AU1810" s="8"/>
      <c r="AV1810" s="8"/>
      <c r="AW1810" s="8"/>
      <c r="AX1810" s="8"/>
      <c r="AY1810" s="8"/>
      <c r="AZ1810" s="8"/>
      <c r="BA1810" s="8"/>
      <c r="BB1810" s="8"/>
      <c r="BC1810" s="8"/>
      <c r="BD1810" s="8"/>
      <c r="BE1810" s="8"/>
      <c r="BF1810" s="8"/>
      <c r="BG1810" s="8"/>
      <c r="BH1810" s="8"/>
      <c r="BI1810" s="8"/>
      <c r="BJ1810" s="8"/>
      <c r="BK1810" s="8"/>
      <c r="BL1810" s="8"/>
      <c r="BM1810" s="8"/>
      <c r="BN1810" s="8"/>
      <c r="BO1810" s="8"/>
      <c r="BP1810" s="1" t="str">
        <v>0- Port Costs</v>
      </c>
      <c r="BT1810" s="1" t="str">
        <v>0- Port Value</v>
      </c>
      <c r="BU1810" s="8"/>
    </row>
    <row r="1811" spans="8:73" hidden="1" outlineLevel="1" x14ac:dyDescent="0.3">
      <c r="H1811" s="1" t="str">
        <v>0 - BM Costs</v>
      </c>
      <c r="L1811" s="1" t="str">
        <v>0 - BM Port</v>
      </c>
      <c r="N1811" s="1" t="str">
        <v>0 - Port Assets</v>
      </c>
      <c r="O1811" s="8"/>
      <c r="P1811" s="8"/>
      <c r="Q1811" s="8"/>
      <c r="R1811" s="8"/>
      <c r="S1811" s="8"/>
      <c r="T1811" s="8"/>
      <c r="U1811" s="8"/>
      <c r="V1811" s="8"/>
      <c r="W1811" s="8"/>
      <c r="X1811" s="8"/>
      <c r="Y1811" s="8"/>
      <c r="Z1811" s="8"/>
      <c r="AA1811" s="8"/>
      <c r="AB1811" s="8"/>
      <c r="AC1811" s="8"/>
      <c r="AD1811" s="8"/>
      <c r="AE1811" s="8"/>
      <c r="AF1811" s="8"/>
      <c r="AG1811" s="8"/>
      <c r="AH1811" s="8"/>
      <c r="AI1811" s="8"/>
      <c r="AJ1811" s="8"/>
      <c r="AK1811" s="8"/>
      <c r="AL1811" s="8"/>
      <c r="AM1811" s="8"/>
      <c r="AN1811" s="8"/>
      <c r="AO1811" s="8"/>
      <c r="AP1811" s="8"/>
      <c r="AQ1811" s="8"/>
      <c r="AR1811" s="8"/>
      <c r="AS1811" s="8"/>
      <c r="AT1811" s="8"/>
      <c r="AU1811" s="8"/>
      <c r="AV1811" s="8"/>
      <c r="AW1811" s="8"/>
      <c r="AX1811" s="8"/>
      <c r="AY1811" s="8"/>
      <c r="AZ1811" s="8"/>
      <c r="BA1811" s="8"/>
      <c r="BB1811" s="8"/>
      <c r="BC1811" s="8"/>
      <c r="BD1811" s="8"/>
      <c r="BE1811" s="8"/>
      <c r="BF1811" s="8"/>
      <c r="BG1811" s="8"/>
      <c r="BH1811" s="8"/>
      <c r="BI1811" s="8"/>
      <c r="BJ1811" s="8"/>
      <c r="BK1811" s="8"/>
      <c r="BL1811" s="8"/>
      <c r="BM1811" s="8"/>
      <c r="BN1811" s="8"/>
      <c r="BO1811" s="8"/>
      <c r="BP1811" s="1" t="str">
        <v>0- Port Costs</v>
      </c>
      <c r="BT1811" s="1" t="str">
        <v>0- Port Value</v>
      </c>
      <c r="BU1811" s="8"/>
    </row>
    <row r="1812" spans="8:73" hidden="1" outlineLevel="1" x14ac:dyDescent="0.3">
      <c r="H1812" s="1" t="str">
        <v>0 - BM Costs</v>
      </c>
      <c r="L1812" s="1" t="str">
        <v>0 - BM Port</v>
      </c>
      <c r="N1812" s="1" t="str">
        <v>0 - Port Assets</v>
      </c>
      <c r="O1812" s="8"/>
      <c r="P1812" s="8"/>
      <c r="Q1812" s="8"/>
      <c r="R1812" s="8"/>
      <c r="S1812" s="8"/>
      <c r="T1812" s="8"/>
      <c r="U1812" s="8"/>
      <c r="V1812" s="8"/>
      <c r="W1812" s="8"/>
      <c r="X1812" s="8"/>
      <c r="Y1812" s="8"/>
      <c r="Z1812" s="8"/>
      <c r="AA1812" s="8"/>
      <c r="AB1812" s="8"/>
      <c r="AC1812" s="8"/>
      <c r="AD1812" s="8"/>
      <c r="AE1812" s="8"/>
      <c r="AF1812" s="8"/>
      <c r="AG1812" s="8"/>
      <c r="AH1812" s="8"/>
      <c r="AI1812" s="8"/>
      <c r="AJ1812" s="8"/>
      <c r="AK1812" s="8"/>
      <c r="AL1812" s="8"/>
      <c r="AM1812" s="8"/>
      <c r="AN1812" s="8"/>
      <c r="AO1812" s="8"/>
      <c r="AP1812" s="8"/>
      <c r="AQ1812" s="8"/>
      <c r="AR1812" s="8"/>
      <c r="AS1812" s="8"/>
      <c r="AT1812" s="8"/>
      <c r="AU1812" s="8"/>
      <c r="AV1812" s="8"/>
      <c r="AW1812" s="8"/>
      <c r="AX1812" s="8"/>
      <c r="AY1812" s="8"/>
      <c r="AZ1812" s="8"/>
      <c r="BA1812" s="8"/>
      <c r="BB1812" s="8"/>
      <c r="BC1812" s="8"/>
      <c r="BD1812" s="8"/>
      <c r="BE1812" s="8"/>
      <c r="BF1812" s="8"/>
      <c r="BG1812" s="8"/>
      <c r="BH1812" s="8"/>
      <c r="BI1812" s="8"/>
      <c r="BJ1812" s="8"/>
      <c r="BK1812" s="8"/>
      <c r="BL1812" s="8"/>
      <c r="BM1812" s="8"/>
      <c r="BN1812" s="8"/>
      <c r="BO1812" s="8"/>
      <c r="BP1812" s="1" t="str">
        <v>0- Port Costs</v>
      </c>
      <c r="BT1812" s="1" t="str">
        <v>0- Port Value</v>
      </c>
      <c r="BU1812" s="8"/>
    </row>
    <row r="1813" spans="8:73" hidden="1" outlineLevel="1" x14ac:dyDescent="0.3">
      <c r="H1813" s="1" t="str">
        <v>0 - BM Costs</v>
      </c>
      <c r="L1813" s="1" t="str">
        <v>0 - BM Port</v>
      </c>
      <c r="N1813" s="1" t="str">
        <v>0 - Port Assets</v>
      </c>
      <c r="O1813" s="8"/>
      <c r="P1813" s="8"/>
      <c r="Q1813" s="8"/>
      <c r="R1813" s="8"/>
      <c r="S1813" s="8"/>
      <c r="T1813" s="8"/>
      <c r="U1813" s="8"/>
      <c r="V1813" s="8"/>
      <c r="W1813" s="8"/>
      <c r="X1813" s="8"/>
      <c r="Y1813" s="8"/>
      <c r="Z1813" s="8"/>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c r="BD1813" s="8"/>
      <c r="BE1813" s="8"/>
      <c r="BF1813" s="8"/>
      <c r="BG1813" s="8"/>
      <c r="BH1813" s="8"/>
      <c r="BI1813" s="8"/>
      <c r="BJ1813" s="8"/>
      <c r="BK1813" s="8"/>
      <c r="BL1813" s="8"/>
      <c r="BM1813" s="8"/>
      <c r="BN1813" s="8"/>
      <c r="BO1813" s="8"/>
      <c r="BP1813" s="1" t="str">
        <v>0- Port Costs</v>
      </c>
      <c r="BT1813" s="1" t="str">
        <v>0- Port Value</v>
      </c>
      <c r="BU1813" s="8"/>
    </row>
    <row r="1814" spans="8:73" hidden="1" outlineLevel="1" x14ac:dyDescent="0.3">
      <c r="H1814" s="1" t="str">
        <v>0 - BM Costs</v>
      </c>
      <c r="L1814" s="1" t="str">
        <v>0 - BM Port</v>
      </c>
      <c r="N1814" s="1" t="str">
        <v>0 - Port Assets</v>
      </c>
      <c r="O1814" s="8"/>
      <c r="P1814" s="8"/>
      <c r="Q1814" s="8"/>
      <c r="R1814" s="8"/>
      <c r="S1814" s="8"/>
      <c r="T1814" s="8"/>
      <c r="U1814" s="8"/>
      <c r="V1814" s="8"/>
      <c r="W1814" s="8"/>
      <c r="X1814" s="8"/>
      <c r="Y1814" s="8"/>
      <c r="Z1814" s="8"/>
      <c r="AA1814" s="8"/>
      <c r="AB1814" s="8"/>
      <c r="AC1814" s="8"/>
      <c r="AD1814" s="8"/>
      <c r="AE1814" s="8"/>
      <c r="AF1814" s="8"/>
      <c r="AG1814" s="8"/>
      <c r="AH1814" s="8"/>
      <c r="AI1814" s="8"/>
      <c r="AJ1814" s="8"/>
      <c r="AK1814" s="8"/>
      <c r="AL1814" s="8"/>
      <c r="AM1814" s="8"/>
      <c r="AN1814" s="8"/>
      <c r="AO1814" s="8"/>
      <c r="AP1814" s="8"/>
      <c r="AQ1814" s="8"/>
      <c r="AR1814" s="8"/>
      <c r="AS1814" s="8"/>
      <c r="AT1814" s="8"/>
      <c r="AU1814" s="8"/>
      <c r="AV1814" s="8"/>
      <c r="AW1814" s="8"/>
      <c r="AX1814" s="8"/>
      <c r="AY1814" s="8"/>
      <c r="AZ1814" s="8"/>
      <c r="BA1814" s="8"/>
      <c r="BB1814" s="8"/>
      <c r="BC1814" s="8"/>
      <c r="BD1814" s="8"/>
      <c r="BE1814" s="8"/>
      <c r="BF1814" s="8"/>
      <c r="BG1814" s="8"/>
      <c r="BH1814" s="8"/>
      <c r="BI1814" s="8"/>
      <c r="BJ1814" s="8"/>
      <c r="BK1814" s="8"/>
      <c r="BL1814" s="8"/>
      <c r="BM1814" s="8"/>
      <c r="BN1814" s="8"/>
      <c r="BO1814" s="8"/>
      <c r="BP1814" s="1" t="str">
        <v>0- Port Costs</v>
      </c>
      <c r="BT1814" s="1" t="str">
        <v>0- Port Value</v>
      </c>
      <c r="BU1814" s="8"/>
    </row>
    <row r="1815" spans="8:73" hidden="1" outlineLevel="1" x14ac:dyDescent="0.3">
      <c r="H1815" s="1" t="str">
        <v>0 - BM Costs</v>
      </c>
      <c r="L1815" s="1" t="str">
        <v>0 - BM Port</v>
      </c>
      <c r="N1815" s="1" t="str">
        <v>0 - Port Assets</v>
      </c>
      <c r="O1815" s="8"/>
      <c r="P1815" s="8"/>
      <c r="Q1815" s="8"/>
      <c r="R1815" s="8"/>
      <c r="S1815" s="8"/>
      <c r="T1815" s="8"/>
      <c r="U1815" s="8"/>
      <c r="V1815" s="8"/>
      <c r="W1815" s="8"/>
      <c r="X1815" s="8"/>
      <c r="Y1815" s="8"/>
      <c r="Z1815" s="8"/>
      <c r="AA1815" s="8"/>
      <c r="AB1815" s="8"/>
      <c r="AC1815" s="8"/>
      <c r="AD1815" s="8"/>
      <c r="AE1815" s="8"/>
      <c r="AF1815" s="8"/>
      <c r="AG1815" s="8"/>
      <c r="AH1815" s="8"/>
      <c r="AI1815" s="8"/>
      <c r="AJ1815" s="8"/>
      <c r="AK1815" s="8"/>
      <c r="AL1815" s="8"/>
      <c r="AM1815" s="8"/>
      <c r="AN1815" s="8"/>
      <c r="AO1815" s="8"/>
      <c r="AP1815" s="8"/>
      <c r="AQ1815" s="8"/>
      <c r="AR1815" s="8"/>
      <c r="AS1815" s="8"/>
      <c r="AT1815" s="8"/>
      <c r="AU1815" s="8"/>
      <c r="AV1815" s="8"/>
      <c r="AW1815" s="8"/>
      <c r="AX1815" s="8"/>
      <c r="AY1815" s="8"/>
      <c r="AZ1815" s="8"/>
      <c r="BA1815" s="8"/>
      <c r="BB1815" s="8"/>
      <c r="BC1815" s="8"/>
      <c r="BD1815" s="8"/>
      <c r="BE1815" s="8"/>
      <c r="BF1815" s="8"/>
      <c r="BG1815" s="8"/>
      <c r="BH1815" s="8"/>
      <c r="BI1815" s="8"/>
      <c r="BJ1815" s="8"/>
      <c r="BK1815" s="8"/>
      <c r="BL1815" s="8"/>
      <c r="BM1815" s="8"/>
      <c r="BN1815" s="8"/>
      <c r="BO1815" s="8"/>
      <c r="BP1815" s="1" t="str">
        <v>0- Port Costs</v>
      </c>
      <c r="BT1815" s="1" t="str">
        <v>0- Port Value</v>
      </c>
      <c r="BU1815" s="8"/>
    </row>
    <row r="1816" spans="8:73" hidden="1" outlineLevel="1" x14ac:dyDescent="0.3">
      <c r="H1816" s="1" t="str">
        <v>0 - BM Costs</v>
      </c>
      <c r="L1816" s="1" t="str">
        <v>0 - BM Port</v>
      </c>
      <c r="N1816" s="1" t="str">
        <v>0 - Port Assets</v>
      </c>
      <c r="O1816" s="8"/>
      <c r="P1816" s="8"/>
      <c r="Q1816" s="8"/>
      <c r="R1816" s="8"/>
      <c r="S1816" s="8"/>
      <c r="T1816" s="8"/>
      <c r="U1816" s="8"/>
      <c r="V1816" s="8"/>
      <c r="W1816" s="8"/>
      <c r="X1816" s="8"/>
      <c r="Y1816" s="8"/>
      <c r="Z1816" s="8"/>
      <c r="AA1816" s="8"/>
      <c r="AB1816" s="8"/>
      <c r="AC1816" s="8"/>
      <c r="AD1816" s="8"/>
      <c r="AE1816" s="8"/>
      <c r="AF1816" s="8"/>
      <c r="AG1816" s="8"/>
      <c r="AH1816" s="8"/>
      <c r="AI1816" s="8"/>
      <c r="AJ1816" s="8"/>
      <c r="AK1816" s="8"/>
      <c r="AL1816" s="8"/>
      <c r="AM1816" s="8"/>
      <c r="AN1816" s="8"/>
      <c r="AO1816" s="8"/>
      <c r="AP1816" s="8"/>
      <c r="AQ1816" s="8"/>
      <c r="AR1816" s="8"/>
      <c r="AS1816" s="8"/>
      <c r="AT1816" s="8"/>
      <c r="AU1816" s="8"/>
      <c r="AV1816" s="8"/>
      <c r="AW1816" s="8"/>
      <c r="AX1816" s="8"/>
      <c r="AY1816" s="8"/>
      <c r="AZ1816" s="8"/>
      <c r="BA1816" s="8"/>
      <c r="BB1816" s="8"/>
      <c r="BC1816" s="8"/>
      <c r="BD1816" s="8"/>
      <c r="BE1816" s="8"/>
      <c r="BF1816" s="8"/>
      <c r="BG1816" s="8"/>
      <c r="BH1816" s="8"/>
      <c r="BI1816" s="8"/>
      <c r="BJ1816" s="8"/>
      <c r="BK1816" s="8"/>
      <c r="BL1816" s="8"/>
      <c r="BM1816" s="8"/>
      <c r="BN1816" s="8"/>
      <c r="BO1816" s="8"/>
      <c r="BP1816" s="1" t="str">
        <v>0- Port Costs</v>
      </c>
      <c r="BT1816" s="1" t="str">
        <v>0- Port Value</v>
      </c>
      <c r="BU1816" s="8"/>
    </row>
    <row r="1817" spans="8:73" hidden="1" outlineLevel="1" x14ac:dyDescent="0.3">
      <c r="H1817" s="1" t="str">
        <v>0 - BM Costs</v>
      </c>
      <c r="L1817" s="1" t="str">
        <v>0 - BM Port</v>
      </c>
      <c r="N1817" s="1" t="str">
        <v>0 - Port Assets</v>
      </c>
      <c r="O1817" s="8"/>
      <c r="P1817" s="8"/>
      <c r="Q1817" s="8"/>
      <c r="R1817" s="8"/>
      <c r="S1817" s="8"/>
      <c r="T1817" s="8"/>
      <c r="U1817" s="8"/>
      <c r="V1817" s="8"/>
      <c r="W1817" s="8"/>
      <c r="X1817" s="8"/>
      <c r="Y1817" s="8"/>
      <c r="Z1817" s="8"/>
      <c r="AA1817" s="8"/>
      <c r="AB1817" s="8"/>
      <c r="AC1817" s="8"/>
      <c r="AD1817" s="8"/>
      <c r="AE1817" s="8"/>
      <c r="AF1817" s="8"/>
      <c r="AG1817" s="8"/>
      <c r="AH1817" s="8"/>
      <c r="AI1817" s="8"/>
      <c r="AJ1817" s="8"/>
      <c r="AK1817" s="8"/>
      <c r="AL1817" s="8"/>
      <c r="AM1817" s="8"/>
      <c r="AN1817" s="8"/>
      <c r="AO1817" s="8"/>
      <c r="AP1817" s="8"/>
      <c r="AQ1817" s="8"/>
      <c r="AR1817" s="8"/>
      <c r="AS1817" s="8"/>
      <c r="AT1817" s="8"/>
      <c r="AU1817" s="8"/>
      <c r="AV1817" s="8"/>
      <c r="AW1817" s="8"/>
      <c r="AX1817" s="8"/>
      <c r="AY1817" s="8"/>
      <c r="AZ1817" s="8"/>
      <c r="BA1817" s="8"/>
      <c r="BB1817" s="8"/>
      <c r="BC1817" s="8"/>
      <c r="BD1817" s="8"/>
      <c r="BE1817" s="8"/>
      <c r="BF1817" s="8"/>
      <c r="BG1817" s="8"/>
      <c r="BH1817" s="8"/>
      <c r="BI1817" s="8"/>
      <c r="BJ1817" s="8"/>
      <c r="BK1817" s="8"/>
      <c r="BL1817" s="8"/>
      <c r="BM1817" s="8"/>
      <c r="BN1817" s="8"/>
      <c r="BO1817" s="8"/>
      <c r="BP1817" s="1" t="str">
        <v>0- Port Costs</v>
      </c>
      <c r="BT1817" s="1" t="str">
        <v>0- Port Value</v>
      </c>
      <c r="BU1817" s="8"/>
    </row>
    <row r="1818" spans="8:73" hidden="1" outlineLevel="1" x14ac:dyDescent="0.3">
      <c r="H1818" s="1" t="str">
        <v>0 - BM Costs</v>
      </c>
      <c r="L1818" s="1" t="str">
        <v>0 - BM Port</v>
      </c>
      <c r="N1818" s="1" t="str">
        <v>0 - Port Assets</v>
      </c>
      <c r="O1818" s="8"/>
      <c r="P1818" s="8"/>
      <c r="Q1818" s="8"/>
      <c r="R1818" s="8"/>
      <c r="S1818" s="8"/>
      <c r="T1818" s="8"/>
      <c r="U1818" s="8"/>
      <c r="V1818" s="8"/>
      <c r="W1818" s="8"/>
      <c r="X1818" s="8"/>
      <c r="Y1818" s="8"/>
      <c r="Z1818" s="8"/>
      <c r="AA1818" s="8"/>
      <c r="AB1818" s="8"/>
      <c r="AC1818" s="8"/>
      <c r="AD1818" s="8"/>
      <c r="AE1818" s="8"/>
      <c r="AF1818" s="8"/>
      <c r="AG1818" s="8"/>
      <c r="AH1818" s="8"/>
      <c r="AI1818" s="8"/>
      <c r="AJ1818" s="8"/>
      <c r="AK1818" s="8"/>
      <c r="AL1818" s="8"/>
      <c r="AM1818" s="8"/>
      <c r="AN1818" s="8"/>
      <c r="AO1818" s="8"/>
      <c r="AP1818" s="8"/>
      <c r="AQ1818" s="8"/>
      <c r="AR1818" s="8"/>
      <c r="AS1818" s="8"/>
      <c r="AT1818" s="8"/>
      <c r="AU1818" s="8"/>
      <c r="AV1818" s="8"/>
      <c r="AW1818" s="8"/>
      <c r="AX1818" s="8"/>
      <c r="AY1818" s="8"/>
      <c r="AZ1818" s="8"/>
      <c r="BA1818" s="8"/>
      <c r="BB1818" s="8"/>
      <c r="BC1818" s="8"/>
      <c r="BD1818" s="8"/>
      <c r="BE1818" s="8"/>
      <c r="BF1818" s="8"/>
      <c r="BG1818" s="8"/>
      <c r="BH1818" s="8"/>
      <c r="BI1818" s="8"/>
      <c r="BJ1818" s="8"/>
      <c r="BK1818" s="8"/>
      <c r="BL1818" s="8"/>
      <c r="BM1818" s="8"/>
      <c r="BN1818" s="8"/>
      <c r="BO1818" s="8"/>
      <c r="BP1818" s="1" t="str">
        <v>0- Port Costs</v>
      </c>
      <c r="BT1818" s="1" t="str">
        <v>0- Port Value</v>
      </c>
      <c r="BU1818" s="8"/>
    </row>
    <row r="1819" spans="8:73" hidden="1" outlineLevel="1" x14ac:dyDescent="0.3">
      <c r="H1819" s="1" t="str">
        <v>0 - BM Costs</v>
      </c>
      <c r="L1819" s="1" t="str">
        <v>0 - BM Port</v>
      </c>
      <c r="N1819" s="1" t="str">
        <v>0 - Port Assets</v>
      </c>
      <c r="O1819" s="8"/>
      <c r="P1819" s="8"/>
      <c r="Q1819" s="8"/>
      <c r="R1819" s="8"/>
      <c r="S1819" s="8"/>
      <c r="T1819" s="8"/>
      <c r="U1819" s="8"/>
      <c r="V1819" s="8"/>
      <c r="W1819" s="8"/>
      <c r="X1819" s="8"/>
      <c r="Y1819" s="8"/>
      <c r="Z1819" s="8"/>
      <c r="AA1819" s="8"/>
      <c r="AB1819" s="8"/>
      <c r="AC1819" s="8"/>
      <c r="AD1819" s="8"/>
      <c r="AE1819" s="8"/>
      <c r="AF1819" s="8"/>
      <c r="AG1819" s="8"/>
      <c r="AH1819" s="8"/>
      <c r="AI1819" s="8"/>
      <c r="AJ1819" s="8"/>
      <c r="AK1819" s="8"/>
      <c r="AL1819" s="8"/>
      <c r="AM1819" s="8"/>
      <c r="AN1819" s="8"/>
      <c r="AO1819" s="8"/>
      <c r="AP1819" s="8"/>
      <c r="AQ1819" s="8"/>
      <c r="AR1819" s="8"/>
      <c r="AS1819" s="8"/>
      <c r="AT1819" s="8"/>
      <c r="AU1819" s="8"/>
      <c r="AV1819" s="8"/>
      <c r="AW1819" s="8"/>
      <c r="AX1819" s="8"/>
      <c r="AY1819" s="8"/>
      <c r="AZ1819" s="8"/>
      <c r="BA1819" s="8"/>
      <c r="BB1819" s="8"/>
      <c r="BC1819" s="8"/>
      <c r="BD1819" s="8"/>
      <c r="BE1819" s="8"/>
      <c r="BF1819" s="8"/>
      <c r="BG1819" s="8"/>
      <c r="BH1819" s="8"/>
      <c r="BI1819" s="8"/>
      <c r="BJ1819" s="8"/>
      <c r="BK1819" s="8"/>
      <c r="BL1819" s="8"/>
      <c r="BM1819" s="8"/>
      <c r="BN1819" s="8"/>
      <c r="BO1819" s="8"/>
      <c r="BP1819" s="1" t="str">
        <v>0- Port Costs</v>
      </c>
      <c r="BT1819" s="1" t="str">
        <v>0- Port Value</v>
      </c>
      <c r="BU1819" s="8"/>
    </row>
    <row r="1820" spans="8:73" hidden="1" outlineLevel="1" x14ac:dyDescent="0.3">
      <c r="H1820" s="1" t="str">
        <v>0 - BM Costs</v>
      </c>
      <c r="L1820" s="1" t="str">
        <v>0 - BM Port</v>
      </c>
      <c r="N1820" s="1" t="str">
        <v>0 - Port Assets</v>
      </c>
      <c r="O1820" s="8"/>
      <c r="P1820" s="8"/>
      <c r="Q1820" s="8"/>
      <c r="R1820" s="8"/>
      <c r="S1820" s="8"/>
      <c r="T1820" s="8"/>
      <c r="U1820" s="8"/>
      <c r="V1820" s="8"/>
      <c r="W1820" s="8"/>
      <c r="X1820" s="8"/>
      <c r="Y1820" s="8"/>
      <c r="Z1820" s="8"/>
      <c r="AA1820" s="8"/>
      <c r="AB1820" s="8"/>
      <c r="AC1820" s="8"/>
      <c r="AD1820" s="8"/>
      <c r="AE1820" s="8"/>
      <c r="AF1820" s="8"/>
      <c r="AG1820" s="8"/>
      <c r="AH1820" s="8"/>
      <c r="AI1820" s="8"/>
      <c r="AJ1820" s="8"/>
      <c r="AK1820" s="8"/>
      <c r="AL1820" s="8"/>
      <c r="AM1820" s="8"/>
      <c r="AN1820" s="8"/>
      <c r="AO1820" s="8"/>
      <c r="AP1820" s="8"/>
      <c r="AQ1820" s="8"/>
      <c r="AR1820" s="8"/>
      <c r="AS1820" s="8"/>
      <c r="AT1820" s="8"/>
      <c r="AU1820" s="8"/>
      <c r="AV1820" s="8"/>
      <c r="AW1820" s="8"/>
      <c r="AX1820" s="8"/>
      <c r="AY1820" s="8"/>
      <c r="AZ1820" s="8"/>
      <c r="BA1820" s="8"/>
      <c r="BB1820" s="8"/>
      <c r="BC1820" s="8"/>
      <c r="BD1820" s="8"/>
      <c r="BE1820" s="8"/>
      <c r="BF1820" s="8"/>
      <c r="BG1820" s="8"/>
      <c r="BH1820" s="8"/>
      <c r="BI1820" s="8"/>
      <c r="BJ1820" s="8"/>
      <c r="BK1820" s="8"/>
      <c r="BL1820" s="8"/>
      <c r="BM1820" s="8"/>
      <c r="BN1820" s="8"/>
      <c r="BO1820" s="8"/>
      <c r="BP1820" s="1" t="str">
        <v>0- Port Costs</v>
      </c>
      <c r="BT1820" s="1" t="str">
        <v>0- Port Value</v>
      </c>
      <c r="BU1820" s="8"/>
    </row>
    <row r="1821" spans="8:73" hidden="1" outlineLevel="1" x14ac:dyDescent="0.3">
      <c r="H1821" s="1" t="str">
        <v>0 - BM Costs</v>
      </c>
      <c r="L1821" s="1" t="str">
        <v>0 - BM Port</v>
      </c>
      <c r="N1821" s="1" t="str">
        <v>0 - Port Assets</v>
      </c>
      <c r="O1821" s="8"/>
      <c r="P1821" s="8"/>
      <c r="Q1821" s="8"/>
      <c r="R1821" s="8"/>
      <c r="S1821" s="8"/>
      <c r="T1821" s="8"/>
      <c r="U1821" s="8"/>
      <c r="V1821" s="8"/>
      <c r="W1821" s="8"/>
      <c r="X1821" s="8"/>
      <c r="Y1821" s="8"/>
      <c r="Z1821" s="8"/>
      <c r="AA1821" s="8"/>
      <c r="AB1821" s="8"/>
      <c r="AC1821" s="8"/>
      <c r="AD1821" s="8"/>
      <c r="AE1821" s="8"/>
      <c r="AF1821" s="8"/>
      <c r="AG1821" s="8"/>
      <c r="AH1821" s="8"/>
      <c r="AI1821" s="8"/>
      <c r="AJ1821" s="8"/>
      <c r="AK1821" s="8"/>
      <c r="AL1821" s="8"/>
      <c r="AM1821" s="8"/>
      <c r="AN1821" s="8"/>
      <c r="AO1821" s="8"/>
      <c r="AP1821" s="8"/>
      <c r="AQ1821" s="8"/>
      <c r="AR1821" s="8"/>
      <c r="AS1821" s="8"/>
      <c r="AT1821" s="8"/>
      <c r="AU1821" s="8"/>
      <c r="AV1821" s="8"/>
      <c r="AW1821" s="8"/>
      <c r="AX1821" s="8"/>
      <c r="AY1821" s="8"/>
      <c r="AZ1821" s="8"/>
      <c r="BA1821" s="8"/>
      <c r="BB1821" s="8"/>
      <c r="BC1821" s="8"/>
      <c r="BD1821" s="8"/>
      <c r="BE1821" s="8"/>
      <c r="BF1821" s="8"/>
      <c r="BG1821" s="8"/>
      <c r="BH1821" s="8"/>
      <c r="BI1821" s="8"/>
      <c r="BJ1821" s="8"/>
      <c r="BK1821" s="8"/>
      <c r="BL1821" s="8"/>
      <c r="BM1821" s="8"/>
      <c r="BN1821" s="8"/>
      <c r="BO1821" s="8"/>
      <c r="BP1821" s="1" t="str">
        <v>0- Port Costs</v>
      </c>
      <c r="BT1821" s="1" t="str">
        <v>0- Port Value</v>
      </c>
      <c r="BU1821" s="8"/>
    </row>
    <row r="1822" spans="8:73" hidden="1" outlineLevel="1" x14ac:dyDescent="0.3">
      <c r="H1822" s="1" t="str">
        <v>0 - BM Costs</v>
      </c>
      <c r="L1822" s="1" t="str">
        <v>0 - BM Port</v>
      </c>
      <c r="N1822" s="1" t="str">
        <v>0 - Port Assets</v>
      </c>
      <c r="O1822" s="8"/>
      <c r="P1822" s="8"/>
      <c r="Q1822" s="8"/>
      <c r="R1822" s="8"/>
      <c r="S1822" s="8"/>
      <c r="T1822" s="8"/>
      <c r="U1822" s="8"/>
      <c r="V1822" s="8"/>
      <c r="W1822" s="8"/>
      <c r="X1822" s="8"/>
      <c r="Y1822" s="8"/>
      <c r="Z1822" s="8"/>
      <c r="AA1822" s="8"/>
      <c r="AB1822" s="8"/>
      <c r="AC1822" s="8"/>
      <c r="AD1822" s="8"/>
      <c r="AE1822" s="8"/>
      <c r="AF1822" s="8"/>
      <c r="AG1822" s="8"/>
      <c r="AH1822" s="8"/>
      <c r="AI1822" s="8"/>
      <c r="AJ1822" s="8"/>
      <c r="AK1822" s="8"/>
      <c r="AL1822" s="8"/>
      <c r="AM1822" s="8"/>
      <c r="AN1822" s="8"/>
      <c r="AO1822" s="8"/>
      <c r="AP1822" s="8"/>
      <c r="AQ1822" s="8"/>
      <c r="AR1822" s="8"/>
      <c r="AS1822" s="8"/>
      <c r="AT1822" s="8"/>
      <c r="AU1822" s="8"/>
      <c r="AV1822" s="8"/>
      <c r="AW1822" s="8"/>
      <c r="AX1822" s="8"/>
      <c r="AY1822" s="8"/>
      <c r="AZ1822" s="8"/>
      <c r="BA1822" s="8"/>
      <c r="BB1822" s="8"/>
      <c r="BC1822" s="8"/>
      <c r="BD1822" s="8"/>
      <c r="BE1822" s="8"/>
      <c r="BF1822" s="8"/>
      <c r="BG1822" s="8"/>
      <c r="BH1822" s="8"/>
      <c r="BI1822" s="8"/>
      <c r="BJ1822" s="8"/>
      <c r="BK1822" s="8"/>
      <c r="BL1822" s="8"/>
      <c r="BM1822" s="8"/>
      <c r="BN1822" s="8"/>
      <c r="BO1822" s="8"/>
      <c r="BP1822" s="1" t="str">
        <v>0- Port Costs</v>
      </c>
      <c r="BT1822" s="1" t="str">
        <v>0- Port Value</v>
      </c>
      <c r="BU1822" s="8"/>
    </row>
    <row r="1823" spans="8:73" hidden="1" outlineLevel="1" x14ac:dyDescent="0.3">
      <c r="H1823" s="1" t="str">
        <v>0 - BM Costs</v>
      </c>
      <c r="L1823" s="1" t="str">
        <v>0 - BM Port</v>
      </c>
      <c r="N1823" s="1" t="str">
        <v>0 - Port Assets</v>
      </c>
      <c r="O1823" s="8"/>
      <c r="P1823" s="8"/>
      <c r="Q1823" s="8"/>
      <c r="R1823" s="8"/>
      <c r="S1823" s="8"/>
      <c r="T1823" s="8"/>
      <c r="U1823" s="8"/>
      <c r="V1823" s="8"/>
      <c r="W1823" s="8"/>
      <c r="X1823" s="8"/>
      <c r="Y1823" s="8"/>
      <c r="Z1823" s="8"/>
      <c r="AA1823" s="8"/>
      <c r="AB1823" s="8"/>
      <c r="AC1823" s="8"/>
      <c r="AD1823" s="8"/>
      <c r="AE1823" s="8"/>
      <c r="AF1823" s="8"/>
      <c r="AG1823" s="8"/>
      <c r="AH1823" s="8"/>
      <c r="AI1823" s="8"/>
      <c r="AJ1823" s="8"/>
      <c r="AK1823" s="8"/>
      <c r="AL1823" s="8"/>
      <c r="AM1823" s="8"/>
      <c r="AN1823" s="8"/>
      <c r="AO1823" s="8"/>
      <c r="AP1823" s="8"/>
      <c r="AQ1823" s="8"/>
      <c r="AR1823" s="8"/>
      <c r="AS1823" s="8"/>
      <c r="AT1823" s="8"/>
      <c r="AU1823" s="8"/>
      <c r="AV1823" s="8"/>
      <c r="AW1823" s="8"/>
      <c r="AX1823" s="8"/>
      <c r="AY1823" s="8"/>
      <c r="AZ1823" s="8"/>
      <c r="BA1823" s="8"/>
      <c r="BB1823" s="8"/>
      <c r="BC1823" s="8"/>
      <c r="BD1823" s="8"/>
      <c r="BE1823" s="8"/>
      <c r="BF1823" s="8"/>
      <c r="BG1823" s="8"/>
      <c r="BH1823" s="8"/>
      <c r="BI1823" s="8"/>
      <c r="BJ1823" s="8"/>
      <c r="BK1823" s="8"/>
      <c r="BL1823" s="8"/>
      <c r="BM1823" s="8"/>
      <c r="BN1823" s="8"/>
      <c r="BO1823" s="8"/>
      <c r="BP1823" s="1" t="str">
        <v>0- Port Costs</v>
      </c>
      <c r="BT1823" s="1" t="str">
        <v>0- Port Value</v>
      </c>
      <c r="BU1823" s="8"/>
    </row>
    <row r="1824" spans="8:73" hidden="1" outlineLevel="1" x14ac:dyDescent="0.3">
      <c r="H1824" s="1" t="str">
        <v>0 - BM Costs</v>
      </c>
      <c r="L1824" s="1" t="str">
        <v>0 - BM Port</v>
      </c>
      <c r="N1824" s="1" t="str">
        <v>0 - Port Assets</v>
      </c>
      <c r="O1824" s="8"/>
      <c r="P1824" s="8"/>
      <c r="Q1824" s="8"/>
      <c r="R1824" s="8"/>
      <c r="S1824" s="8"/>
      <c r="T1824" s="8"/>
      <c r="U1824" s="8"/>
      <c r="V1824" s="8"/>
      <c r="W1824" s="8"/>
      <c r="X1824" s="8"/>
      <c r="Y1824" s="8"/>
      <c r="Z1824" s="8"/>
      <c r="AA1824" s="8"/>
      <c r="AB1824" s="8"/>
      <c r="AC1824" s="8"/>
      <c r="AD1824" s="8"/>
      <c r="AE1824" s="8"/>
      <c r="AF1824" s="8"/>
      <c r="AG1824" s="8"/>
      <c r="AH1824" s="8"/>
      <c r="AI1824" s="8"/>
      <c r="AJ1824" s="8"/>
      <c r="AK1824" s="8"/>
      <c r="AL1824" s="8"/>
      <c r="AM1824" s="8"/>
      <c r="AN1824" s="8"/>
      <c r="AO1824" s="8"/>
      <c r="AP1824" s="8"/>
      <c r="AQ1824" s="8"/>
      <c r="AR1824" s="8"/>
      <c r="AS1824" s="8"/>
      <c r="AT1824" s="8"/>
      <c r="AU1824" s="8"/>
      <c r="AV1824" s="8"/>
      <c r="AW1824" s="8"/>
      <c r="AX1824" s="8"/>
      <c r="AY1824" s="8"/>
      <c r="AZ1824" s="8"/>
      <c r="BA1824" s="8"/>
      <c r="BB1824" s="8"/>
      <c r="BC1824" s="8"/>
      <c r="BD1824" s="8"/>
      <c r="BE1824" s="8"/>
      <c r="BF1824" s="8"/>
      <c r="BG1824" s="8"/>
      <c r="BH1824" s="8"/>
      <c r="BI1824" s="8"/>
      <c r="BJ1824" s="8"/>
      <c r="BK1824" s="8"/>
      <c r="BL1824" s="8"/>
      <c r="BM1824" s="8"/>
      <c r="BN1824" s="8"/>
      <c r="BO1824" s="8"/>
      <c r="BP1824" s="1" t="str">
        <v>0- Port Costs</v>
      </c>
      <c r="BT1824" s="1" t="str">
        <v>0- Port Value</v>
      </c>
      <c r="BU1824" s="8"/>
    </row>
    <row r="1825" spans="8:73" hidden="1" outlineLevel="1" x14ac:dyDescent="0.3">
      <c r="H1825" s="1" t="str">
        <v>0 - BM Costs</v>
      </c>
      <c r="L1825" s="1" t="str">
        <v>0 - BM Port</v>
      </c>
      <c r="N1825" s="1" t="str">
        <v>0 - Port Assets</v>
      </c>
      <c r="O1825" s="8"/>
      <c r="P1825" s="8"/>
      <c r="Q1825" s="8"/>
      <c r="R1825" s="8"/>
      <c r="S1825" s="8"/>
      <c r="T1825" s="8"/>
      <c r="U1825" s="8"/>
      <c r="V1825" s="8"/>
      <c r="W1825" s="8"/>
      <c r="X1825" s="8"/>
      <c r="Y1825" s="8"/>
      <c r="Z1825" s="8"/>
      <c r="AA1825" s="8"/>
      <c r="AB1825" s="8"/>
      <c r="AC1825" s="8"/>
      <c r="AD1825" s="8"/>
      <c r="AE1825" s="8"/>
      <c r="AF1825" s="8"/>
      <c r="AG1825" s="8"/>
      <c r="AH1825" s="8"/>
      <c r="AI1825" s="8"/>
      <c r="AJ1825" s="8"/>
      <c r="AK1825" s="8"/>
      <c r="AL1825" s="8"/>
      <c r="AM1825" s="8"/>
      <c r="AN1825" s="8"/>
      <c r="AO1825" s="8"/>
      <c r="AP1825" s="8"/>
      <c r="AQ1825" s="8"/>
      <c r="AR1825" s="8"/>
      <c r="AS1825" s="8"/>
      <c r="AT1825" s="8"/>
      <c r="AU1825" s="8"/>
      <c r="AV1825" s="8"/>
      <c r="AW1825" s="8"/>
      <c r="AX1825" s="8"/>
      <c r="AY1825" s="8"/>
      <c r="AZ1825" s="8"/>
      <c r="BA1825" s="8"/>
      <c r="BB1825" s="8"/>
      <c r="BC1825" s="8"/>
      <c r="BD1825" s="8"/>
      <c r="BE1825" s="8"/>
      <c r="BF1825" s="8"/>
      <c r="BG1825" s="8"/>
      <c r="BH1825" s="8"/>
      <c r="BI1825" s="8"/>
      <c r="BJ1825" s="8"/>
      <c r="BK1825" s="8"/>
      <c r="BL1825" s="8"/>
      <c r="BM1825" s="8"/>
      <c r="BN1825" s="8"/>
      <c r="BO1825" s="8"/>
      <c r="BP1825" s="1" t="str">
        <v>0- Port Costs</v>
      </c>
      <c r="BT1825" s="1" t="str">
        <v>0- Port Value</v>
      </c>
      <c r="BU1825" s="8"/>
    </row>
    <row r="1826" spans="8:73" hidden="1" outlineLevel="1" x14ac:dyDescent="0.3">
      <c r="H1826" s="1" t="str">
        <v>0 - BM Costs</v>
      </c>
      <c r="L1826" s="1" t="str">
        <v>0 - BM Port</v>
      </c>
      <c r="N1826" s="1" t="str">
        <v>0 - Port Assets</v>
      </c>
      <c r="O1826" s="8"/>
      <c r="P1826" s="8"/>
      <c r="Q1826" s="8"/>
      <c r="R1826" s="8"/>
      <c r="S1826" s="8"/>
      <c r="T1826" s="8"/>
      <c r="U1826" s="8"/>
      <c r="V1826" s="8"/>
      <c r="W1826" s="8"/>
      <c r="X1826" s="8"/>
      <c r="Y1826" s="8"/>
      <c r="Z1826" s="8"/>
      <c r="AA1826" s="8"/>
      <c r="AB1826" s="8"/>
      <c r="AC1826" s="8"/>
      <c r="AD1826" s="8"/>
      <c r="AE1826" s="8"/>
      <c r="AF1826" s="8"/>
      <c r="AG1826" s="8"/>
      <c r="AH1826" s="8"/>
      <c r="AI1826" s="8"/>
      <c r="AJ1826" s="8"/>
      <c r="AK1826" s="8"/>
      <c r="AL1826" s="8"/>
      <c r="AM1826" s="8"/>
      <c r="AN1826" s="8"/>
      <c r="AO1826" s="8"/>
      <c r="AP1826" s="8"/>
      <c r="AQ1826" s="8"/>
      <c r="AR1826" s="8"/>
      <c r="AS1826" s="8"/>
      <c r="AT1826" s="8"/>
      <c r="AU1826" s="8"/>
      <c r="AV1826" s="8"/>
      <c r="AW1826" s="8"/>
      <c r="AX1826" s="8"/>
      <c r="AY1826" s="8"/>
      <c r="AZ1826" s="8"/>
      <c r="BA1826" s="8"/>
      <c r="BB1826" s="8"/>
      <c r="BC1826" s="8"/>
      <c r="BD1826" s="8"/>
      <c r="BE1826" s="8"/>
      <c r="BF1826" s="8"/>
      <c r="BG1826" s="8"/>
      <c r="BH1826" s="8"/>
      <c r="BI1826" s="8"/>
      <c r="BJ1826" s="8"/>
      <c r="BK1826" s="8"/>
      <c r="BL1826" s="8"/>
      <c r="BM1826" s="8"/>
      <c r="BN1826" s="8"/>
      <c r="BO1826" s="8"/>
      <c r="BP1826" s="1" t="str">
        <v>0- Port Costs</v>
      </c>
      <c r="BT1826" s="1" t="str">
        <v>0- Port Value</v>
      </c>
      <c r="BU1826" s="8"/>
    </row>
    <row r="1827" spans="8:73" hidden="1" outlineLevel="1" x14ac:dyDescent="0.3">
      <c r="H1827" s="1" t="str">
        <v>0 - BM Costs</v>
      </c>
      <c r="L1827" s="1" t="str">
        <v>0 - BM Port</v>
      </c>
      <c r="N1827" s="1" t="str">
        <v>0 - Port Assets</v>
      </c>
      <c r="O1827" s="8"/>
      <c r="P1827" s="8"/>
      <c r="Q1827" s="8"/>
      <c r="R1827" s="8"/>
      <c r="S1827" s="8"/>
      <c r="T1827" s="8"/>
      <c r="U1827" s="8"/>
      <c r="V1827" s="8"/>
      <c r="W1827" s="8"/>
      <c r="X1827" s="8"/>
      <c r="Y1827" s="8"/>
      <c r="Z1827" s="8"/>
      <c r="AA1827" s="8"/>
      <c r="AB1827" s="8"/>
      <c r="AC1827" s="8"/>
      <c r="AD1827" s="8"/>
      <c r="AE1827" s="8"/>
      <c r="AF1827" s="8"/>
      <c r="AG1827" s="8"/>
      <c r="AH1827" s="8"/>
      <c r="AI1827" s="8"/>
      <c r="AJ1827" s="8"/>
      <c r="AK1827" s="8"/>
      <c r="AL1827" s="8"/>
      <c r="AM1827" s="8"/>
      <c r="AN1827" s="8"/>
      <c r="AO1827" s="8"/>
      <c r="AP1827" s="8"/>
      <c r="AQ1827" s="8"/>
      <c r="AR1827" s="8"/>
      <c r="AS1827" s="8"/>
      <c r="AT1827" s="8"/>
      <c r="AU1827" s="8"/>
      <c r="AV1827" s="8"/>
      <c r="AW1827" s="8"/>
      <c r="AX1827" s="8"/>
      <c r="AY1827" s="8"/>
      <c r="AZ1827" s="8"/>
      <c r="BA1827" s="8"/>
      <c r="BB1827" s="8"/>
      <c r="BC1827" s="8"/>
      <c r="BD1827" s="8"/>
      <c r="BE1827" s="8"/>
      <c r="BF1827" s="8"/>
      <c r="BG1827" s="8"/>
      <c r="BH1827" s="8"/>
      <c r="BI1827" s="8"/>
      <c r="BJ1827" s="8"/>
      <c r="BK1827" s="8"/>
      <c r="BL1827" s="8"/>
      <c r="BM1827" s="8"/>
      <c r="BN1827" s="8"/>
      <c r="BO1827" s="8"/>
      <c r="BP1827" s="1" t="str">
        <v>0- Port Costs</v>
      </c>
      <c r="BT1827" s="1" t="str">
        <v>0- Port Value</v>
      </c>
      <c r="BU1827" s="8"/>
    </row>
    <row r="1828" spans="8:73" hidden="1" outlineLevel="1" x14ac:dyDescent="0.3">
      <c r="H1828" s="1" t="str">
        <v>0 - BM Costs</v>
      </c>
      <c r="L1828" s="1" t="str">
        <v>0 - BM Port</v>
      </c>
      <c r="N1828" s="1" t="str">
        <v>0 - Port Assets</v>
      </c>
      <c r="O1828" s="8"/>
      <c r="P1828" s="8"/>
      <c r="Q1828" s="8"/>
      <c r="R1828" s="8"/>
      <c r="S1828" s="8"/>
      <c r="T1828" s="8"/>
      <c r="U1828" s="8"/>
      <c r="V1828" s="8"/>
      <c r="W1828" s="8"/>
      <c r="X1828" s="8"/>
      <c r="Y1828" s="8"/>
      <c r="Z1828" s="8"/>
      <c r="AA1828" s="8"/>
      <c r="AB1828" s="8"/>
      <c r="AC1828" s="8"/>
      <c r="AD1828" s="8"/>
      <c r="AE1828" s="8"/>
      <c r="AF1828" s="8"/>
      <c r="AG1828" s="8"/>
      <c r="AH1828" s="8"/>
      <c r="AI1828" s="8"/>
      <c r="AJ1828" s="8"/>
      <c r="AK1828" s="8"/>
      <c r="AL1828" s="8"/>
      <c r="AM1828" s="8"/>
      <c r="AN1828" s="8"/>
      <c r="AO1828" s="8"/>
      <c r="AP1828" s="8"/>
      <c r="AQ1828" s="8"/>
      <c r="AR1828" s="8"/>
      <c r="AS1828" s="8"/>
      <c r="AT1828" s="8"/>
      <c r="AU1828" s="8"/>
      <c r="AV1828" s="8"/>
      <c r="AW1828" s="8"/>
      <c r="AX1828" s="8"/>
      <c r="AY1828" s="8"/>
      <c r="AZ1828" s="8"/>
      <c r="BA1828" s="8"/>
      <c r="BB1828" s="8"/>
      <c r="BC1828" s="8"/>
      <c r="BD1828" s="8"/>
      <c r="BE1828" s="8"/>
      <c r="BF1828" s="8"/>
      <c r="BG1828" s="8"/>
      <c r="BH1828" s="8"/>
      <c r="BI1828" s="8"/>
      <c r="BJ1828" s="8"/>
      <c r="BK1828" s="8"/>
      <c r="BL1828" s="8"/>
      <c r="BM1828" s="8"/>
      <c r="BN1828" s="8"/>
      <c r="BO1828" s="8"/>
      <c r="BP1828" s="1" t="str">
        <v>0- Port Costs</v>
      </c>
      <c r="BT1828" s="1" t="str">
        <v>0- Port Value</v>
      </c>
      <c r="BU1828" s="8"/>
    </row>
    <row r="1829" spans="8:73" hidden="1" outlineLevel="1" x14ac:dyDescent="0.3">
      <c r="H1829" s="1" t="str">
        <v>0 - BM Costs</v>
      </c>
      <c r="L1829" s="1" t="str">
        <v>0 - BM Port</v>
      </c>
      <c r="N1829" s="1" t="str">
        <v>0 - Port Assets</v>
      </c>
      <c r="O1829" s="8"/>
      <c r="P1829" s="8"/>
      <c r="Q1829" s="8"/>
      <c r="R1829" s="8"/>
      <c r="S1829" s="8"/>
      <c r="T1829" s="8"/>
      <c r="U1829" s="8"/>
      <c r="V1829" s="8"/>
      <c r="W1829" s="8"/>
      <c r="X1829" s="8"/>
      <c r="Y1829" s="8"/>
      <c r="Z1829" s="8"/>
      <c r="AA1829" s="8"/>
      <c r="AB1829" s="8"/>
      <c r="AC1829" s="8"/>
      <c r="AD1829" s="8"/>
      <c r="AE1829" s="8"/>
      <c r="AF1829" s="8"/>
      <c r="AG1829" s="8"/>
      <c r="AH1829" s="8"/>
      <c r="AI1829" s="8"/>
      <c r="AJ1829" s="8"/>
      <c r="AK1829" s="8"/>
      <c r="AL1829" s="8"/>
      <c r="AM1829" s="8"/>
      <c r="AN1829" s="8"/>
      <c r="AO1829" s="8"/>
      <c r="AP1829" s="8"/>
      <c r="AQ1829" s="8"/>
      <c r="AR1829" s="8"/>
      <c r="AS1829" s="8"/>
      <c r="AT1829" s="8"/>
      <c r="AU1829" s="8"/>
      <c r="AV1829" s="8"/>
      <c r="AW1829" s="8"/>
      <c r="AX1829" s="8"/>
      <c r="AY1829" s="8"/>
      <c r="AZ1829" s="8"/>
      <c r="BA1829" s="8"/>
      <c r="BB1829" s="8"/>
      <c r="BC1829" s="8"/>
      <c r="BD1829" s="8"/>
      <c r="BE1829" s="8"/>
      <c r="BF1829" s="8"/>
      <c r="BG1829" s="8"/>
      <c r="BH1829" s="8"/>
      <c r="BI1829" s="8"/>
      <c r="BJ1829" s="8"/>
      <c r="BK1829" s="8"/>
      <c r="BL1829" s="8"/>
      <c r="BM1829" s="8"/>
      <c r="BN1829" s="8"/>
      <c r="BO1829" s="8"/>
      <c r="BP1829" s="1" t="str">
        <v>0- Port Costs</v>
      </c>
      <c r="BT1829" s="1" t="str">
        <v>0- Port Value</v>
      </c>
      <c r="BU1829" s="8"/>
    </row>
    <row r="1830" spans="8:73" hidden="1" outlineLevel="1" x14ac:dyDescent="0.3">
      <c r="H1830" s="1" t="str">
        <v>0 - BM Costs</v>
      </c>
      <c r="L1830" s="1" t="str">
        <v>0 - BM Port</v>
      </c>
      <c r="N1830" s="1" t="str">
        <v>0 - Port Assets</v>
      </c>
      <c r="O1830" s="8"/>
      <c r="P1830" s="8"/>
      <c r="Q1830" s="8"/>
      <c r="R1830" s="8"/>
      <c r="S1830" s="8"/>
      <c r="T1830" s="8"/>
      <c r="U1830" s="8"/>
      <c r="V1830" s="8"/>
      <c r="W1830" s="8"/>
      <c r="X1830" s="8"/>
      <c r="Y1830" s="8"/>
      <c r="Z1830" s="8"/>
      <c r="AA1830" s="8"/>
      <c r="AB1830" s="8"/>
      <c r="AC1830" s="8"/>
      <c r="AD1830" s="8"/>
      <c r="AE1830" s="8"/>
      <c r="AF1830" s="8"/>
      <c r="AG1830" s="8"/>
      <c r="AH1830" s="8"/>
      <c r="AI1830" s="8"/>
      <c r="AJ1830" s="8"/>
      <c r="AK1830" s="8"/>
      <c r="AL1830" s="8"/>
      <c r="AM1830" s="8"/>
      <c r="AN1830" s="8"/>
      <c r="AO1830" s="8"/>
      <c r="AP1830" s="8"/>
      <c r="AQ1830" s="8"/>
      <c r="AR1830" s="8"/>
      <c r="AS1830" s="8"/>
      <c r="AT1830" s="8"/>
      <c r="AU1830" s="8"/>
      <c r="AV1830" s="8"/>
      <c r="AW1830" s="8"/>
      <c r="AX1830" s="8"/>
      <c r="AY1830" s="8"/>
      <c r="AZ1830" s="8"/>
      <c r="BA1830" s="8"/>
      <c r="BB1830" s="8"/>
      <c r="BC1830" s="8"/>
      <c r="BD1830" s="8"/>
      <c r="BE1830" s="8"/>
      <c r="BF1830" s="8"/>
      <c r="BG1830" s="8"/>
      <c r="BH1830" s="8"/>
      <c r="BI1830" s="8"/>
      <c r="BJ1830" s="8"/>
      <c r="BK1830" s="8"/>
      <c r="BL1830" s="8"/>
      <c r="BM1830" s="8"/>
      <c r="BN1830" s="8"/>
      <c r="BO1830" s="8"/>
      <c r="BP1830" s="1" t="str">
        <v>0- Port Costs</v>
      </c>
      <c r="BT1830" s="1" t="str">
        <v>0- Port Value</v>
      </c>
      <c r="BU1830" s="8"/>
    </row>
    <row r="1831" spans="8:73" hidden="1" outlineLevel="1" x14ac:dyDescent="0.3">
      <c r="H1831" s="1" t="str">
        <v>0 - BM Costs</v>
      </c>
      <c r="L1831" s="1" t="str">
        <v>0 - BM Port</v>
      </c>
      <c r="N1831" s="1" t="str">
        <v>0 - Port Assets</v>
      </c>
      <c r="O1831" s="8"/>
      <c r="P1831" s="8"/>
      <c r="Q1831" s="8"/>
      <c r="R1831" s="8"/>
      <c r="S1831" s="8"/>
      <c r="T1831" s="8"/>
      <c r="U1831" s="8"/>
      <c r="V1831" s="8"/>
      <c r="W1831" s="8"/>
      <c r="X1831" s="8"/>
      <c r="Y1831" s="8"/>
      <c r="Z1831" s="8"/>
      <c r="AA1831" s="8"/>
      <c r="AB1831" s="8"/>
      <c r="AC1831" s="8"/>
      <c r="AD1831" s="8"/>
      <c r="AE1831" s="8"/>
      <c r="AF1831" s="8"/>
      <c r="AG1831" s="8"/>
      <c r="AH1831" s="8"/>
      <c r="AI1831" s="8"/>
      <c r="AJ1831" s="8"/>
      <c r="AK1831" s="8"/>
      <c r="AL1831" s="8"/>
      <c r="AM1831" s="8"/>
      <c r="AN1831" s="8"/>
      <c r="AO1831" s="8"/>
      <c r="AP1831" s="8"/>
      <c r="AQ1831" s="8"/>
      <c r="AR1831" s="8"/>
      <c r="AS1831" s="8"/>
      <c r="AT1831" s="8"/>
      <c r="AU1831" s="8"/>
      <c r="AV1831" s="8"/>
      <c r="AW1831" s="8"/>
      <c r="AX1831" s="8"/>
      <c r="AY1831" s="8"/>
      <c r="AZ1831" s="8"/>
      <c r="BA1831" s="8"/>
      <c r="BB1831" s="8"/>
      <c r="BC1831" s="8"/>
      <c r="BD1831" s="8"/>
      <c r="BE1831" s="8"/>
      <c r="BF1831" s="8"/>
      <c r="BG1831" s="8"/>
      <c r="BH1831" s="8"/>
      <c r="BI1831" s="8"/>
      <c r="BJ1831" s="8"/>
      <c r="BK1831" s="8"/>
      <c r="BL1831" s="8"/>
      <c r="BM1831" s="8"/>
      <c r="BN1831" s="8"/>
      <c r="BO1831" s="8"/>
      <c r="BP1831" s="1" t="str">
        <v>0- Port Costs</v>
      </c>
      <c r="BT1831" s="1" t="str">
        <v>0- Port Value</v>
      </c>
      <c r="BU1831" s="8"/>
    </row>
    <row r="1832" spans="8:73" hidden="1" outlineLevel="1" x14ac:dyDescent="0.3">
      <c r="H1832" s="1" t="str">
        <v>0 - BM Costs</v>
      </c>
      <c r="L1832" s="1" t="str">
        <v>0 - BM Port</v>
      </c>
      <c r="N1832" s="1" t="str">
        <v>0 - Port Assets</v>
      </c>
      <c r="O1832" s="8"/>
      <c r="P1832" s="8"/>
      <c r="Q1832" s="8"/>
      <c r="R1832" s="8"/>
      <c r="S1832" s="8"/>
      <c r="T1832" s="8"/>
      <c r="U1832" s="8"/>
      <c r="V1832" s="8"/>
      <c r="W1832" s="8"/>
      <c r="X1832" s="8"/>
      <c r="Y1832" s="8"/>
      <c r="Z1832" s="8"/>
      <c r="AA1832" s="8"/>
      <c r="AB1832" s="8"/>
      <c r="AC1832" s="8"/>
      <c r="AD1832" s="8"/>
      <c r="AE1832" s="8"/>
      <c r="AF1832" s="8"/>
      <c r="AG1832" s="8"/>
      <c r="AH1832" s="8"/>
      <c r="AI1832" s="8"/>
      <c r="AJ1832" s="8"/>
      <c r="AK1832" s="8"/>
      <c r="AL1832" s="8"/>
      <c r="AM1832" s="8"/>
      <c r="AN1832" s="8"/>
      <c r="AO1832" s="8"/>
      <c r="AP1832" s="8"/>
      <c r="AQ1832" s="8"/>
      <c r="AR1832" s="8"/>
      <c r="AS1832" s="8"/>
      <c r="AT1832" s="8"/>
      <c r="AU1832" s="8"/>
      <c r="AV1832" s="8"/>
      <c r="AW1832" s="8"/>
      <c r="AX1832" s="8"/>
      <c r="AY1832" s="8"/>
      <c r="AZ1832" s="8"/>
      <c r="BA1832" s="8"/>
      <c r="BB1832" s="8"/>
      <c r="BC1832" s="8"/>
      <c r="BD1832" s="8"/>
      <c r="BE1832" s="8"/>
      <c r="BF1832" s="8"/>
      <c r="BG1832" s="8"/>
      <c r="BH1832" s="8"/>
      <c r="BI1832" s="8"/>
      <c r="BJ1832" s="8"/>
      <c r="BK1832" s="8"/>
      <c r="BL1832" s="8"/>
      <c r="BM1832" s="8"/>
      <c r="BN1832" s="8"/>
      <c r="BO1832" s="8"/>
      <c r="BP1832" s="1" t="str">
        <v>0- Port Costs</v>
      </c>
      <c r="BT1832" s="1" t="str">
        <v>0- Port Value</v>
      </c>
      <c r="BU1832" s="8"/>
    </row>
    <row r="1833" spans="8:73" hidden="1" outlineLevel="1" x14ac:dyDescent="0.3">
      <c r="H1833" s="1" t="str">
        <v>0 - BM Costs</v>
      </c>
      <c r="L1833" s="1" t="str">
        <v>0 - BM Port</v>
      </c>
      <c r="N1833" s="1" t="str">
        <v>0 - Port Assets</v>
      </c>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c r="AL1833" s="8"/>
      <c r="AM1833" s="8"/>
      <c r="AN1833" s="8"/>
      <c r="AO1833" s="8"/>
      <c r="AP1833" s="8"/>
      <c r="AQ1833" s="8"/>
      <c r="AR1833" s="8"/>
      <c r="AS1833" s="8"/>
      <c r="AT1833" s="8"/>
      <c r="AU1833" s="8"/>
      <c r="AV1833" s="8"/>
      <c r="AW1833" s="8"/>
      <c r="AX1833" s="8"/>
      <c r="AY1833" s="8"/>
      <c r="AZ1833" s="8"/>
      <c r="BA1833" s="8"/>
      <c r="BB1833" s="8"/>
      <c r="BC1833" s="8"/>
      <c r="BD1833" s="8"/>
      <c r="BE1833" s="8"/>
      <c r="BF1833" s="8"/>
      <c r="BG1833" s="8"/>
      <c r="BH1833" s="8"/>
      <c r="BI1833" s="8"/>
      <c r="BJ1833" s="8"/>
      <c r="BK1833" s="8"/>
      <c r="BL1833" s="8"/>
      <c r="BM1833" s="8"/>
      <c r="BN1833" s="8"/>
      <c r="BO1833" s="8"/>
      <c r="BP1833" s="1" t="str">
        <v>0- Port Costs</v>
      </c>
      <c r="BT1833" s="1" t="str">
        <v>0- Port Value</v>
      </c>
      <c r="BU1833" s="8"/>
    </row>
    <row r="1834" spans="8:73" hidden="1" outlineLevel="1" x14ac:dyDescent="0.3">
      <c r="H1834" s="1" t="str">
        <v>0 - BM Costs</v>
      </c>
      <c r="L1834" s="1" t="str">
        <v>0 - BM Port</v>
      </c>
      <c r="N1834" s="1" t="str">
        <v>0 - Port Assets</v>
      </c>
      <c r="O1834" s="8"/>
      <c r="P1834" s="8"/>
      <c r="Q1834" s="8"/>
      <c r="R1834" s="8"/>
      <c r="S1834" s="8"/>
      <c r="T1834" s="8"/>
      <c r="U1834" s="8"/>
      <c r="V1834" s="8"/>
      <c r="W1834" s="8"/>
      <c r="X1834" s="8"/>
      <c r="Y1834" s="8"/>
      <c r="Z1834" s="8"/>
      <c r="AA1834" s="8"/>
      <c r="AB1834" s="8"/>
      <c r="AC1834" s="8"/>
      <c r="AD1834" s="8"/>
      <c r="AE1834" s="8"/>
      <c r="AF1834" s="8"/>
      <c r="AG1834" s="8"/>
      <c r="AH1834" s="8"/>
      <c r="AI1834" s="8"/>
      <c r="AJ1834" s="8"/>
      <c r="AK1834" s="8"/>
      <c r="AL1834" s="8"/>
      <c r="AM1834" s="8"/>
      <c r="AN1834" s="8"/>
      <c r="AO1834" s="8"/>
      <c r="AP1834" s="8"/>
      <c r="AQ1834" s="8"/>
      <c r="AR1834" s="8"/>
      <c r="AS1834" s="8"/>
      <c r="AT1834" s="8"/>
      <c r="AU1834" s="8"/>
      <c r="AV1834" s="8"/>
      <c r="AW1834" s="8"/>
      <c r="AX1834" s="8"/>
      <c r="AY1834" s="8"/>
      <c r="AZ1834" s="8"/>
      <c r="BA1834" s="8"/>
      <c r="BB1834" s="8"/>
      <c r="BC1834" s="8"/>
      <c r="BD1834" s="8"/>
      <c r="BE1834" s="8"/>
      <c r="BF1834" s="8"/>
      <c r="BG1834" s="8"/>
      <c r="BH1834" s="8"/>
      <c r="BI1834" s="8"/>
      <c r="BJ1834" s="8"/>
      <c r="BK1834" s="8"/>
      <c r="BL1834" s="8"/>
      <c r="BM1834" s="8"/>
      <c r="BN1834" s="8"/>
      <c r="BO1834" s="8"/>
      <c r="BP1834" s="1" t="str">
        <v>0- Port Costs</v>
      </c>
      <c r="BT1834" s="1" t="str">
        <v>0- Port Value</v>
      </c>
      <c r="BU1834" s="8"/>
    </row>
    <row r="1835" spans="8:73" hidden="1" outlineLevel="1" x14ac:dyDescent="0.3">
      <c r="H1835" s="1" t="str">
        <v>0 - BM Costs</v>
      </c>
      <c r="L1835" s="1" t="str">
        <v>0 - BM Port</v>
      </c>
      <c r="N1835" s="1" t="str">
        <v>0 - Port Assets</v>
      </c>
      <c r="O1835" s="8"/>
      <c r="P1835" s="8"/>
      <c r="Q1835" s="8"/>
      <c r="R1835" s="8"/>
      <c r="S1835" s="8"/>
      <c r="T1835" s="8"/>
      <c r="U1835" s="8"/>
      <c r="V1835" s="8"/>
      <c r="W1835" s="8"/>
      <c r="X1835" s="8"/>
      <c r="Y1835" s="8"/>
      <c r="Z1835" s="8"/>
      <c r="AA1835" s="8"/>
      <c r="AB1835" s="8"/>
      <c r="AC1835" s="8"/>
      <c r="AD1835" s="8"/>
      <c r="AE1835" s="8"/>
      <c r="AF1835" s="8"/>
      <c r="AG1835" s="8"/>
      <c r="AH1835" s="8"/>
      <c r="AI1835" s="8"/>
      <c r="AJ1835" s="8"/>
      <c r="AK1835" s="8"/>
      <c r="AL1835" s="8"/>
      <c r="AM1835" s="8"/>
      <c r="AN1835" s="8"/>
      <c r="AO1835" s="8"/>
      <c r="AP1835" s="8"/>
      <c r="AQ1835" s="8"/>
      <c r="AR1835" s="8"/>
      <c r="AS1835" s="8"/>
      <c r="AT1835" s="8"/>
      <c r="AU1835" s="8"/>
      <c r="AV1835" s="8"/>
      <c r="AW1835" s="8"/>
      <c r="AX1835" s="8"/>
      <c r="AY1835" s="8"/>
      <c r="AZ1835" s="8"/>
      <c r="BA1835" s="8"/>
      <c r="BB1835" s="8"/>
      <c r="BC1835" s="8"/>
      <c r="BD1835" s="8"/>
      <c r="BE1835" s="8"/>
      <c r="BF1835" s="8"/>
      <c r="BG1835" s="8"/>
      <c r="BH1835" s="8"/>
      <c r="BI1835" s="8"/>
      <c r="BJ1835" s="8"/>
      <c r="BK1835" s="8"/>
      <c r="BL1835" s="8"/>
      <c r="BM1835" s="8"/>
      <c r="BN1835" s="8"/>
      <c r="BO1835" s="8"/>
      <c r="BP1835" s="1" t="str">
        <v>0- Port Costs</v>
      </c>
      <c r="BT1835" s="1" t="str">
        <v>0- Port Value</v>
      </c>
      <c r="BU1835" s="8"/>
    </row>
    <row r="1836" spans="8:73" hidden="1" outlineLevel="1" x14ac:dyDescent="0.3">
      <c r="H1836" s="1" t="str">
        <v>0 - BM Costs</v>
      </c>
      <c r="L1836" s="1" t="str">
        <v>0 - BM Port</v>
      </c>
      <c r="N1836" s="1" t="str">
        <v>0 - Port Assets</v>
      </c>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8"/>
      <c r="AX1836" s="8"/>
      <c r="AY1836" s="8"/>
      <c r="AZ1836" s="8"/>
      <c r="BA1836" s="8"/>
      <c r="BB1836" s="8"/>
      <c r="BC1836" s="8"/>
      <c r="BD1836" s="8"/>
      <c r="BE1836" s="8"/>
      <c r="BF1836" s="8"/>
      <c r="BG1836" s="8"/>
      <c r="BH1836" s="8"/>
      <c r="BI1836" s="8"/>
      <c r="BJ1836" s="8"/>
      <c r="BK1836" s="8"/>
      <c r="BL1836" s="8"/>
      <c r="BM1836" s="8"/>
      <c r="BN1836" s="8"/>
      <c r="BO1836" s="8"/>
      <c r="BP1836" s="1" t="str">
        <v>0- Port Costs</v>
      </c>
      <c r="BT1836" s="1" t="str">
        <v>0- Port Value</v>
      </c>
      <c r="BU1836" s="8"/>
    </row>
    <row r="1837" spans="8:73" hidden="1" outlineLevel="1" x14ac:dyDescent="0.3">
      <c r="H1837" s="1" t="str">
        <v>0 - BM Costs</v>
      </c>
      <c r="L1837" s="1" t="str">
        <v>0 - BM Port</v>
      </c>
      <c r="N1837" s="1" t="str">
        <v>0 - Port Assets</v>
      </c>
      <c r="O1837" s="8"/>
      <c r="P1837" s="8"/>
      <c r="Q1837" s="8"/>
      <c r="R1837" s="8"/>
      <c r="S1837" s="8"/>
      <c r="T1837" s="8"/>
      <c r="U1837" s="8"/>
      <c r="V1837" s="8"/>
      <c r="W1837" s="8"/>
      <c r="X1837" s="8"/>
      <c r="Y1837" s="8"/>
      <c r="Z1837" s="8"/>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8"/>
      <c r="AX1837" s="8"/>
      <c r="AY1837" s="8"/>
      <c r="AZ1837" s="8"/>
      <c r="BA1837" s="8"/>
      <c r="BB1837" s="8"/>
      <c r="BC1837" s="8"/>
      <c r="BD1837" s="8"/>
      <c r="BE1837" s="8"/>
      <c r="BF1837" s="8"/>
      <c r="BG1837" s="8"/>
      <c r="BH1837" s="8"/>
      <c r="BI1837" s="8"/>
      <c r="BJ1837" s="8"/>
      <c r="BK1837" s="8"/>
      <c r="BL1837" s="8"/>
      <c r="BM1837" s="8"/>
      <c r="BN1837" s="8"/>
      <c r="BO1837" s="8"/>
      <c r="BP1837" s="1" t="str">
        <v>0- Port Costs</v>
      </c>
      <c r="BT1837" s="1" t="str">
        <v>0- Port Value</v>
      </c>
      <c r="BU1837" s="8"/>
    </row>
    <row r="1838" spans="8:73" hidden="1" outlineLevel="1" x14ac:dyDescent="0.3">
      <c r="H1838" s="1" t="str">
        <v>0 - BM Costs</v>
      </c>
      <c r="L1838" s="1" t="str">
        <v>0 - BM Port</v>
      </c>
      <c r="N1838" s="1" t="str">
        <v>0 - Port Assets</v>
      </c>
      <c r="O1838" s="8"/>
      <c r="P1838" s="8"/>
      <c r="Q1838" s="8"/>
      <c r="R1838" s="8"/>
      <c r="S1838" s="8"/>
      <c r="T1838" s="8"/>
      <c r="U1838" s="8"/>
      <c r="V1838" s="8"/>
      <c r="W1838" s="8"/>
      <c r="X1838" s="8"/>
      <c r="Y1838" s="8"/>
      <c r="Z1838" s="8"/>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8"/>
      <c r="AX1838" s="8"/>
      <c r="AY1838" s="8"/>
      <c r="AZ1838" s="8"/>
      <c r="BA1838" s="8"/>
      <c r="BB1838" s="8"/>
      <c r="BC1838" s="8"/>
      <c r="BD1838" s="8"/>
      <c r="BE1838" s="8"/>
      <c r="BF1838" s="8"/>
      <c r="BG1838" s="8"/>
      <c r="BH1838" s="8"/>
      <c r="BI1838" s="8"/>
      <c r="BJ1838" s="8"/>
      <c r="BK1838" s="8"/>
      <c r="BL1838" s="8"/>
      <c r="BM1838" s="8"/>
      <c r="BN1838" s="8"/>
      <c r="BO1838" s="8"/>
      <c r="BP1838" s="1" t="str">
        <v>0- Port Costs</v>
      </c>
      <c r="BT1838" s="1" t="str">
        <v>0- Port Value</v>
      </c>
      <c r="BU1838" s="8"/>
    </row>
    <row r="1839" spans="8:73" hidden="1" outlineLevel="1" x14ac:dyDescent="0.3">
      <c r="H1839" s="1" t="str">
        <v>0 - BM Costs</v>
      </c>
      <c r="L1839" s="1" t="str">
        <v>0 - BM Port</v>
      </c>
      <c r="N1839" s="1" t="str">
        <v>0 - Port Assets</v>
      </c>
      <c r="O1839" s="8"/>
      <c r="P1839" s="8"/>
      <c r="Q1839" s="8"/>
      <c r="R1839" s="8"/>
      <c r="S1839" s="8"/>
      <c r="T1839" s="8"/>
      <c r="U1839" s="8"/>
      <c r="V1839" s="8"/>
      <c r="W1839" s="8"/>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c r="BD1839" s="8"/>
      <c r="BE1839" s="8"/>
      <c r="BF1839" s="8"/>
      <c r="BG1839" s="8"/>
      <c r="BH1839" s="8"/>
      <c r="BI1839" s="8"/>
      <c r="BJ1839" s="8"/>
      <c r="BK1839" s="8"/>
      <c r="BL1839" s="8"/>
      <c r="BM1839" s="8"/>
      <c r="BN1839" s="8"/>
      <c r="BO1839" s="8"/>
      <c r="BP1839" s="1" t="str">
        <v>0- Port Costs</v>
      </c>
      <c r="BT1839" s="1" t="str">
        <v>0- Port Value</v>
      </c>
      <c r="BU1839" s="8"/>
    </row>
    <row r="1840" spans="8:73" hidden="1" outlineLevel="1" x14ac:dyDescent="0.3">
      <c r="H1840" s="1" t="str">
        <v>0 - BM Costs</v>
      </c>
      <c r="L1840" s="1" t="str">
        <v>0 - BM Port</v>
      </c>
      <c r="N1840" s="1" t="str">
        <v>0 - Port Assets</v>
      </c>
      <c r="O1840" s="8"/>
      <c r="P1840" s="8"/>
      <c r="Q1840" s="8"/>
      <c r="R1840" s="8"/>
      <c r="S1840" s="8"/>
      <c r="T1840" s="8"/>
      <c r="U1840" s="8"/>
      <c r="V1840" s="8"/>
      <c r="W1840" s="8"/>
      <c r="X1840" s="8"/>
      <c r="Y1840" s="8"/>
      <c r="Z1840" s="8"/>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8"/>
      <c r="AX1840" s="8"/>
      <c r="AY1840" s="8"/>
      <c r="AZ1840" s="8"/>
      <c r="BA1840" s="8"/>
      <c r="BB1840" s="8"/>
      <c r="BC1840" s="8"/>
      <c r="BD1840" s="8"/>
      <c r="BE1840" s="8"/>
      <c r="BF1840" s="8"/>
      <c r="BG1840" s="8"/>
      <c r="BH1840" s="8"/>
      <c r="BI1840" s="8"/>
      <c r="BJ1840" s="8"/>
      <c r="BK1840" s="8"/>
      <c r="BL1840" s="8"/>
      <c r="BM1840" s="8"/>
      <c r="BN1840" s="8"/>
      <c r="BO1840" s="8"/>
      <c r="BP1840" s="1" t="str">
        <v>0- Port Costs</v>
      </c>
      <c r="BT1840" s="1" t="str">
        <v>0- Port Value</v>
      </c>
      <c r="BU1840" s="8"/>
    </row>
    <row r="1841" spans="8:73" hidden="1" outlineLevel="1" x14ac:dyDescent="0.3">
      <c r="H1841" s="1" t="str">
        <v>0 - BM Costs</v>
      </c>
      <c r="L1841" s="1" t="str">
        <v>0 - BM Port</v>
      </c>
      <c r="N1841" s="1" t="str">
        <v>0 - Port Assets</v>
      </c>
      <c r="O1841" s="8"/>
      <c r="P1841" s="8"/>
      <c r="Q1841" s="8"/>
      <c r="R1841" s="8"/>
      <c r="S1841" s="8"/>
      <c r="T1841" s="8"/>
      <c r="U1841" s="8"/>
      <c r="V1841" s="8"/>
      <c r="W1841" s="8"/>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c r="BB1841" s="8"/>
      <c r="BC1841" s="8"/>
      <c r="BD1841" s="8"/>
      <c r="BE1841" s="8"/>
      <c r="BF1841" s="8"/>
      <c r="BG1841" s="8"/>
      <c r="BH1841" s="8"/>
      <c r="BI1841" s="8"/>
      <c r="BJ1841" s="8"/>
      <c r="BK1841" s="8"/>
      <c r="BL1841" s="8"/>
      <c r="BM1841" s="8"/>
      <c r="BN1841" s="8"/>
      <c r="BO1841" s="8"/>
      <c r="BP1841" s="1" t="str">
        <v>0- Port Costs</v>
      </c>
      <c r="BT1841" s="1" t="str">
        <v>0- Port Value</v>
      </c>
      <c r="BU1841" s="8"/>
    </row>
    <row r="1842" spans="8:73" hidden="1" outlineLevel="1" x14ac:dyDescent="0.3">
      <c r="H1842" s="1" t="str">
        <v>0 - BM Costs</v>
      </c>
      <c r="L1842" s="1" t="str">
        <v>0 - BM Port</v>
      </c>
      <c r="N1842" s="1" t="str">
        <v>0 - Port Assets</v>
      </c>
      <c r="O1842" s="8"/>
      <c r="P1842" s="8"/>
      <c r="Q1842" s="8"/>
      <c r="R1842" s="8"/>
      <c r="S1842" s="8"/>
      <c r="T1842" s="8"/>
      <c r="U1842" s="8"/>
      <c r="V1842" s="8"/>
      <c r="W1842" s="8"/>
      <c r="X1842" s="8"/>
      <c r="Y1842" s="8"/>
      <c r="Z1842" s="8"/>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8"/>
      <c r="AX1842" s="8"/>
      <c r="AY1842" s="8"/>
      <c r="AZ1842" s="8"/>
      <c r="BA1842" s="8"/>
      <c r="BB1842" s="8"/>
      <c r="BC1842" s="8"/>
      <c r="BD1842" s="8"/>
      <c r="BE1842" s="8"/>
      <c r="BF1842" s="8"/>
      <c r="BG1842" s="8"/>
      <c r="BH1842" s="8"/>
      <c r="BI1842" s="8"/>
      <c r="BJ1842" s="8"/>
      <c r="BK1842" s="8"/>
      <c r="BL1842" s="8"/>
      <c r="BM1842" s="8"/>
      <c r="BN1842" s="8"/>
      <c r="BO1842" s="8"/>
      <c r="BP1842" s="1" t="str">
        <v>0- Port Costs</v>
      </c>
      <c r="BT1842" s="1" t="str">
        <v>0- Port Value</v>
      </c>
      <c r="BU1842" s="8"/>
    </row>
    <row r="1843" spans="8:73" hidden="1" outlineLevel="1" x14ac:dyDescent="0.3">
      <c r="H1843" s="1" t="str">
        <v>0 - BM Costs</v>
      </c>
      <c r="L1843" s="1" t="str">
        <v>0 - BM Port</v>
      </c>
      <c r="N1843" s="1" t="str">
        <v>0 - Port Assets</v>
      </c>
      <c r="O1843" s="8"/>
      <c r="P1843" s="8"/>
      <c r="Q1843" s="8"/>
      <c r="R1843" s="8"/>
      <c r="S1843" s="8"/>
      <c r="T1843" s="8"/>
      <c r="U1843" s="8"/>
      <c r="V1843" s="8"/>
      <c r="W1843" s="8"/>
      <c r="X1843" s="8"/>
      <c r="Y1843" s="8"/>
      <c r="Z1843" s="8"/>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8"/>
      <c r="AX1843" s="8"/>
      <c r="AY1843" s="8"/>
      <c r="AZ1843" s="8"/>
      <c r="BA1843" s="8"/>
      <c r="BB1843" s="8"/>
      <c r="BC1843" s="8"/>
      <c r="BD1843" s="8"/>
      <c r="BE1843" s="8"/>
      <c r="BF1843" s="8"/>
      <c r="BG1843" s="8"/>
      <c r="BH1843" s="8"/>
      <c r="BI1843" s="8"/>
      <c r="BJ1843" s="8"/>
      <c r="BK1843" s="8"/>
      <c r="BL1843" s="8"/>
      <c r="BM1843" s="8"/>
      <c r="BN1843" s="8"/>
      <c r="BO1843" s="8"/>
      <c r="BP1843" s="1" t="str">
        <v>0- Port Costs</v>
      </c>
      <c r="BT1843" s="1" t="str">
        <v>0- Port Value</v>
      </c>
      <c r="BU1843" s="8"/>
    </row>
    <row r="1844" spans="8:73" hidden="1" outlineLevel="1" x14ac:dyDescent="0.3">
      <c r="H1844" s="1" t="str">
        <v>0 - BM Costs</v>
      </c>
      <c r="L1844" s="1" t="str">
        <v>0 - BM Port</v>
      </c>
      <c r="N1844" s="1" t="str">
        <v>0 - Port Assets</v>
      </c>
      <c r="O1844" s="8"/>
      <c r="P1844" s="8"/>
      <c r="Q1844" s="8"/>
      <c r="R1844" s="8"/>
      <c r="S1844" s="8"/>
      <c r="T1844" s="8"/>
      <c r="U1844" s="8"/>
      <c r="V1844" s="8"/>
      <c r="W1844" s="8"/>
      <c r="X1844" s="8"/>
      <c r="Y1844" s="8"/>
      <c r="Z1844" s="8"/>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8"/>
      <c r="AX1844" s="8"/>
      <c r="AY1844" s="8"/>
      <c r="AZ1844" s="8"/>
      <c r="BA1844" s="8"/>
      <c r="BB1844" s="8"/>
      <c r="BC1844" s="8"/>
      <c r="BD1844" s="8"/>
      <c r="BE1844" s="8"/>
      <c r="BF1844" s="8"/>
      <c r="BG1844" s="8"/>
      <c r="BH1844" s="8"/>
      <c r="BI1844" s="8"/>
      <c r="BJ1844" s="8"/>
      <c r="BK1844" s="8"/>
      <c r="BL1844" s="8"/>
      <c r="BM1844" s="8"/>
      <c r="BN1844" s="8"/>
      <c r="BO1844" s="8"/>
      <c r="BP1844" s="1" t="str">
        <v>0- Port Costs</v>
      </c>
      <c r="BT1844" s="1" t="str">
        <v>0- Port Value</v>
      </c>
      <c r="BU1844" s="8"/>
    </row>
    <row r="1845" spans="8:73" hidden="1" outlineLevel="1" x14ac:dyDescent="0.3">
      <c r="H1845" s="1" t="str">
        <v>0 - BM Costs</v>
      </c>
      <c r="L1845" s="1" t="str">
        <v>0 - BM Port</v>
      </c>
      <c r="N1845" s="1" t="str">
        <v>0 - Port Assets</v>
      </c>
      <c r="O1845" s="8"/>
      <c r="P1845" s="8"/>
      <c r="Q1845" s="8"/>
      <c r="R1845" s="8"/>
      <c r="S1845" s="8"/>
      <c r="T1845" s="8"/>
      <c r="U1845" s="8"/>
      <c r="V1845" s="8"/>
      <c r="W1845" s="8"/>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c r="BB1845" s="8"/>
      <c r="BC1845" s="8"/>
      <c r="BD1845" s="8"/>
      <c r="BE1845" s="8"/>
      <c r="BF1845" s="8"/>
      <c r="BG1845" s="8"/>
      <c r="BH1845" s="8"/>
      <c r="BI1845" s="8"/>
      <c r="BJ1845" s="8"/>
      <c r="BK1845" s="8"/>
      <c r="BL1845" s="8"/>
      <c r="BM1845" s="8"/>
      <c r="BN1845" s="8"/>
      <c r="BO1845" s="8"/>
      <c r="BP1845" s="1" t="str">
        <v>0- Port Costs</v>
      </c>
      <c r="BT1845" s="1" t="str">
        <v>0- Port Value</v>
      </c>
      <c r="BU1845" s="8"/>
    </row>
    <row r="1846" spans="8:73" hidden="1" outlineLevel="1" x14ac:dyDescent="0.3">
      <c r="H1846" s="1" t="str">
        <v>0 - BM Costs</v>
      </c>
      <c r="L1846" s="1" t="str">
        <v>0 - BM Port</v>
      </c>
      <c r="N1846" s="1" t="str">
        <v>0 - Port Assets</v>
      </c>
      <c r="O1846" s="8"/>
      <c r="P1846" s="8"/>
      <c r="Q1846" s="8"/>
      <c r="R1846" s="8"/>
      <c r="S1846" s="8"/>
      <c r="T1846" s="8"/>
      <c r="U1846" s="8"/>
      <c r="V1846" s="8"/>
      <c r="W1846" s="8"/>
      <c r="X1846" s="8"/>
      <c r="Y1846" s="8"/>
      <c r="Z1846" s="8"/>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8"/>
      <c r="AX1846" s="8"/>
      <c r="AY1846" s="8"/>
      <c r="AZ1846" s="8"/>
      <c r="BA1846" s="8"/>
      <c r="BB1846" s="8"/>
      <c r="BC1846" s="8"/>
      <c r="BD1846" s="8"/>
      <c r="BE1846" s="8"/>
      <c r="BF1846" s="8"/>
      <c r="BG1846" s="8"/>
      <c r="BH1846" s="8"/>
      <c r="BI1846" s="8"/>
      <c r="BJ1846" s="8"/>
      <c r="BK1846" s="8"/>
      <c r="BL1846" s="8"/>
      <c r="BM1846" s="8"/>
      <c r="BN1846" s="8"/>
      <c r="BO1846" s="8"/>
      <c r="BP1846" s="1" t="str">
        <v>0- Port Costs</v>
      </c>
      <c r="BT1846" s="1" t="str">
        <v>0- Port Value</v>
      </c>
      <c r="BU1846" s="8"/>
    </row>
    <row r="1847" spans="8:73" hidden="1" outlineLevel="1" x14ac:dyDescent="0.3">
      <c r="H1847" s="1" t="str">
        <v>0 - BM Costs</v>
      </c>
      <c r="L1847" s="1" t="str">
        <v>0 - BM Port</v>
      </c>
      <c r="N1847" s="1" t="str">
        <v>0 - Port Assets</v>
      </c>
      <c r="O1847" s="8"/>
      <c r="P1847" s="8"/>
      <c r="Q1847" s="8"/>
      <c r="R1847" s="8"/>
      <c r="S1847" s="8"/>
      <c r="T1847" s="8"/>
      <c r="U1847" s="8"/>
      <c r="V1847" s="8"/>
      <c r="W1847" s="8"/>
      <c r="X1847" s="8"/>
      <c r="Y1847" s="8"/>
      <c r="Z1847" s="8"/>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8"/>
      <c r="AX1847" s="8"/>
      <c r="AY1847" s="8"/>
      <c r="AZ1847" s="8"/>
      <c r="BA1847" s="8"/>
      <c r="BB1847" s="8"/>
      <c r="BC1847" s="8"/>
      <c r="BD1847" s="8"/>
      <c r="BE1847" s="8"/>
      <c r="BF1847" s="8"/>
      <c r="BG1847" s="8"/>
      <c r="BH1847" s="8"/>
      <c r="BI1847" s="8"/>
      <c r="BJ1847" s="8"/>
      <c r="BK1847" s="8"/>
      <c r="BL1847" s="8"/>
      <c r="BM1847" s="8"/>
      <c r="BN1847" s="8"/>
      <c r="BO1847" s="8"/>
      <c r="BP1847" s="1" t="str">
        <v>0- Port Costs</v>
      </c>
      <c r="BT1847" s="1" t="str">
        <v>0- Port Value</v>
      </c>
      <c r="BU1847" s="8"/>
    </row>
    <row r="1848" spans="8:73" hidden="1" outlineLevel="1" x14ac:dyDescent="0.3">
      <c r="H1848" s="1" t="str">
        <v>0 - BM Costs</v>
      </c>
      <c r="L1848" s="1" t="str">
        <v>0 - BM Port</v>
      </c>
      <c r="N1848" s="1" t="str">
        <v>0 - Port Assets</v>
      </c>
      <c r="O1848" s="8"/>
      <c r="P1848" s="8"/>
      <c r="Q1848" s="8"/>
      <c r="R1848" s="8"/>
      <c r="S1848" s="8"/>
      <c r="T1848" s="8"/>
      <c r="U1848" s="8"/>
      <c r="V1848" s="8"/>
      <c r="W1848" s="8"/>
      <c r="X1848" s="8"/>
      <c r="Y1848" s="8"/>
      <c r="Z1848" s="8"/>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8"/>
      <c r="AX1848" s="8"/>
      <c r="AY1848" s="8"/>
      <c r="AZ1848" s="8"/>
      <c r="BA1848" s="8"/>
      <c r="BB1848" s="8"/>
      <c r="BC1848" s="8"/>
      <c r="BD1848" s="8"/>
      <c r="BE1848" s="8"/>
      <c r="BF1848" s="8"/>
      <c r="BG1848" s="8"/>
      <c r="BH1848" s="8"/>
      <c r="BI1848" s="8"/>
      <c r="BJ1848" s="8"/>
      <c r="BK1848" s="8"/>
      <c r="BL1848" s="8"/>
      <c r="BM1848" s="8"/>
      <c r="BN1848" s="8"/>
      <c r="BO1848" s="8"/>
      <c r="BP1848" s="1" t="str">
        <v>0- Port Costs</v>
      </c>
      <c r="BT1848" s="1" t="str">
        <v>0- Port Value</v>
      </c>
      <c r="BU1848" s="8"/>
    </row>
    <row r="1849" spans="8:73" hidden="1" outlineLevel="1" x14ac:dyDescent="0.3">
      <c r="H1849" s="1" t="str">
        <v>0 - BM Costs</v>
      </c>
      <c r="L1849" s="1" t="str">
        <v>0 - BM Port</v>
      </c>
      <c r="N1849" s="1" t="str">
        <v>0 - Port Assets</v>
      </c>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c r="BD1849" s="8"/>
      <c r="BE1849" s="8"/>
      <c r="BF1849" s="8"/>
      <c r="BG1849" s="8"/>
      <c r="BH1849" s="8"/>
      <c r="BI1849" s="8"/>
      <c r="BJ1849" s="8"/>
      <c r="BK1849" s="8"/>
      <c r="BL1849" s="8"/>
      <c r="BM1849" s="8"/>
      <c r="BN1849" s="8"/>
      <c r="BO1849" s="8"/>
      <c r="BP1849" s="1" t="str">
        <v>0- Port Costs</v>
      </c>
      <c r="BT1849" s="1" t="str">
        <v>0- Port Value</v>
      </c>
      <c r="BU1849" s="8"/>
    </row>
    <row r="1850" spans="8:73" hidden="1" outlineLevel="1" x14ac:dyDescent="0.3">
      <c r="H1850" s="1" t="str">
        <v>0 - BM Costs</v>
      </c>
      <c r="L1850" s="1" t="str">
        <v>0 - BM Port</v>
      </c>
      <c r="N1850" s="1" t="str">
        <v>0 - Port Assets</v>
      </c>
      <c r="O1850" s="8"/>
      <c r="P1850" s="8"/>
      <c r="Q1850" s="8"/>
      <c r="R1850" s="8"/>
      <c r="S1850" s="8"/>
      <c r="T1850" s="8"/>
      <c r="U1850" s="8"/>
      <c r="V1850" s="8"/>
      <c r="W1850" s="8"/>
      <c r="X1850" s="8"/>
      <c r="Y1850" s="8"/>
      <c r="Z1850" s="8"/>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8"/>
      <c r="AX1850" s="8"/>
      <c r="AY1850" s="8"/>
      <c r="AZ1850" s="8"/>
      <c r="BA1850" s="8"/>
      <c r="BB1850" s="8"/>
      <c r="BC1850" s="8"/>
      <c r="BD1850" s="8"/>
      <c r="BE1850" s="8"/>
      <c r="BF1850" s="8"/>
      <c r="BG1850" s="8"/>
      <c r="BH1850" s="8"/>
      <c r="BI1850" s="8"/>
      <c r="BJ1850" s="8"/>
      <c r="BK1850" s="8"/>
      <c r="BL1850" s="8"/>
      <c r="BM1850" s="8"/>
      <c r="BN1850" s="8"/>
      <c r="BO1850" s="8"/>
      <c r="BP1850" s="1" t="str">
        <v>0- Port Costs</v>
      </c>
      <c r="BT1850" s="1" t="str">
        <v>0- Port Value</v>
      </c>
      <c r="BU1850" s="8"/>
    </row>
    <row r="1851" spans="8:73" hidden="1" outlineLevel="1" x14ac:dyDescent="0.3">
      <c r="H1851" s="1" t="str">
        <v>0 - BM Costs</v>
      </c>
      <c r="L1851" s="1" t="str">
        <v>0 - BM Port</v>
      </c>
      <c r="N1851" s="1" t="str">
        <v>0 - Port Assets</v>
      </c>
      <c r="O1851" s="8"/>
      <c r="P1851" s="8"/>
      <c r="Q1851" s="8"/>
      <c r="R1851" s="8"/>
      <c r="S1851" s="8"/>
      <c r="T1851" s="8"/>
      <c r="U1851" s="8"/>
      <c r="V1851" s="8"/>
      <c r="W1851" s="8"/>
      <c r="X1851" s="8"/>
      <c r="Y1851" s="8"/>
      <c r="Z1851" s="8"/>
      <c r="AA1851" s="8"/>
      <c r="AB1851" s="8"/>
      <c r="AC1851" s="8"/>
      <c r="AD1851" s="8"/>
      <c r="AE1851" s="8"/>
      <c r="AF1851" s="8"/>
      <c r="AG1851" s="8"/>
      <c r="AH1851" s="8"/>
      <c r="AI1851" s="8"/>
      <c r="AJ1851" s="8"/>
      <c r="AK1851" s="8"/>
      <c r="AL1851" s="8"/>
      <c r="AM1851" s="8"/>
      <c r="AN1851" s="8"/>
      <c r="AO1851" s="8"/>
      <c r="AP1851" s="8"/>
      <c r="AQ1851" s="8"/>
      <c r="AR1851" s="8"/>
      <c r="AS1851" s="8"/>
      <c r="AT1851" s="8"/>
      <c r="AU1851" s="8"/>
      <c r="AV1851" s="8"/>
      <c r="AW1851" s="8"/>
      <c r="AX1851" s="8"/>
      <c r="AY1851" s="8"/>
      <c r="AZ1851" s="8"/>
      <c r="BA1851" s="8"/>
      <c r="BB1851" s="8"/>
      <c r="BC1851" s="8"/>
      <c r="BD1851" s="8"/>
      <c r="BE1851" s="8"/>
      <c r="BF1851" s="8"/>
      <c r="BG1851" s="8"/>
      <c r="BH1851" s="8"/>
      <c r="BI1851" s="8"/>
      <c r="BJ1851" s="8"/>
      <c r="BK1851" s="8"/>
      <c r="BL1851" s="8"/>
      <c r="BM1851" s="8"/>
      <c r="BN1851" s="8"/>
      <c r="BO1851" s="8"/>
      <c r="BP1851" s="1" t="str">
        <v>0- Port Costs</v>
      </c>
      <c r="BT1851" s="1" t="str">
        <v>0- Port Value</v>
      </c>
      <c r="BU1851" s="8"/>
    </row>
    <row r="1852" spans="8:73" hidden="1" outlineLevel="1" x14ac:dyDescent="0.3">
      <c r="H1852" s="1" t="str">
        <v>0 - BM Costs</v>
      </c>
      <c r="L1852" s="1" t="str">
        <v>0 - BM Port</v>
      </c>
      <c r="N1852" s="1" t="str">
        <v>0 - Port Assets</v>
      </c>
      <c r="O1852" s="8"/>
      <c r="P1852" s="8"/>
      <c r="Q1852" s="8"/>
      <c r="R1852" s="8"/>
      <c r="S1852" s="8"/>
      <c r="T1852" s="8"/>
      <c r="U1852" s="8"/>
      <c r="V1852" s="8"/>
      <c r="W1852" s="8"/>
      <c r="X1852" s="8"/>
      <c r="Y1852" s="8"/>
      <c r="Z1852" s="8"/>
      <c r="AA1852" s="8"/>
      <c r="AB1852" s="8"/>
      <c r="AC1852" s="8"/>
      <c r="AD1852" s="8"/>
      <c r="AE1852" s="8"/>
      <c r="AF1852" s="8"/>
      <c r="AG1852" s="8"/>
      <c r="AH1852" s="8"/>
      <c r="AI1852" s="8"/>
      <c r="AJ1852" s="8"/>
      <c r="AK1852" s="8"/>
      <c r="AL1852" s="8"/>
      <c r="AM1852" s="8"/>
      <c r="AN1852" s="8"/>
      <c r="AO1852" s="8"/>
      <c r="AP1852" s="8"/>
      <c r="AQ1852" s="8"/>
      <c r="AR1852" s="8"/>
      <c r="AS1852" s="8"/>
      <c r="AT1852" s="8"/>
      <c r="AU1852" s="8"/>
      <c r="AV1852" s="8"/>
      <c r="AW1852" s="8"/>
      <c r="AX1852" s="8"/>
      <c r="AY1852" s="8"/>
      <c r="AZ1852" s="8"/>
      <c r="BA1852" s="8"/>
      <c r="BB1852" s="8"/>
      <c r="BC1852" s="8"/>
      <c r="BD1852" s="8"/>
      <c r="BE1852" s="8"/>
      <c r="BF1852" s="8"/>
      <c r="BG1852" s="8"/>
      <c r="BH1852" s="8"/>
      <c r="BI1852" s="8"/>
      <c r="BJ1852" s="8"/>
      <c r="BK1852" s="8"/>
      <c r="BL1852" s="8"/>
      <c r="BM1852" s="8"/>
      <c r="BN1852" s="8"/>
      <c r="BO1852" s="8"/>
      <c r="BP1852" s="1" t="str">
        <v>0- Port Costs</v>
      </c>
      <c r="BT1852" s="1" t="str">
        <v>0- Port Value</v>
      </c>
      <c r="BU1852" s="8"/>
    </row>
    <row r="1853" spans="8:73" hidden="1" outlineLevel="1" x14ac:dyDescent="0.3">
      <c r="H1853" s="1" t="str">
        <v>0 - BM Costs</v>
      </c>
      <c r="L1853" s="1" t="str">
        <v>0 - BM Port</v>
      </c>
      <c r="N1853" s="1" t="str">
        <v>0 - Port Assets</v>
      </c>
      <c r="O1853" s="8"/>
      <c r="P1853" s="8"/>
      <c r="Q1853" s="8"/>
      <c r="R1853" s="8"/>
      <c r="S1853" s="8"/>
      <c r="T1853" s="8"/>
      <c r="U1853" s="8"/>
      <c r="V1853" s="8"/>
      <c r="W1853" s="8"/>
      <c r="X1853" s="8"/>
      <c r="Y1853" s="8"/>
      <c r="Z1853" s="8"/>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8"/>
      <c r="AX1853" s="8"/>
      <c r="AY1853" s="8"/>
      <c r="AZ1853" s="8"/>
      <c r="BA1853" s="8"/>
      <c r="BB1853" s="8"/>
      <c r="BC1853" s="8"/>
      <c r="BD1853" s="8"/>
      <c r="BE1853" s="8"/>
      <c r="BF1853" s="8"/>
      <c r="BG1853" s="8"/>
      <c r="BH1853" s="8"/>
      <c r="BI1853" s="8"/>
      <c r="BJ1853" s="8"/>
      <c r="BK1853" s="8"/>
      <c r="BL1853" s="8"/>
      <c r="BM1853" s="8"/>
      <c r="BN1853" s="8"/>
      <c r="BO1853" s="8"/>
      <c r="BP1853" s="1" t="str">
        <v>0- Port Costs</v>
      </c>
      <c r="BT1853" s="1" t="str">
        <v>0- Port Value</v>
      </c>
      <c r="BU1853" s="8"/>
    </row>
    <row r="1854" spans="8:73" hidden="1" outlineLevel="1" x14ac:dyDescent="0.3">
      <c r="H1854" s="1" t="str">
        <v>0 - BM Costs</v>
      </c>
      <c r="L1854" s="1" t="str">
        <v>0 - BM Port</v>
      </c>
      <c r="N1854" s="1" t="str">
        <v>0 - Port Assets</v>
      </c>
      <c r="O1854" s="8"/>
      <c r="P1854" s="8"/>
      <c r="Q1854" s="8"/>
      <c r="R1854" s="8"/>
      <c r="S1854" s="8"/>
      <c r="T1854" s="8"/>
      <c r="U1854" s="8"/>
      <c r="V1854" s="8"/>
      <c r="W1854" s="8"/>
      <c r="X1854" s="8"/>
      <c r="Y1854" s="8"/>
      <c r="Z1854" s="8"/>
      <c r="AA1854" s="8"/>
      <c r="AB1854" s="8"/>
      <c r="AC1854" s="8"/>
      <c r="AD1854" s="8"/>
      <c r="AE1854" s="8"/>
      <c r="AF1854" s="8"/>
      <c r="AG1854" s="8"/>
      <c r="AH1854" s="8"/>
      <c r="AI1854" s="8"/>
      <c r="AJ1854" s="8"/>
      <c r="AK1854" s="8"/>
      <c r="AL1854" s="8"/>
      <c r="AM1854" s="8"/>
      <c r="AN1854" s="8"/>
      <c r="AO1854" s="8"/>
      <c r="AP1854" s="8"/>
      <c r="AQ1854" s="8"/>
      <c r="AR1854" s="8"/>
      <c r="AS1854" s="8"/>
      <c r="AT1854" s="8"/>
      <c r="AU1854" s="8"/>
      <c r="AV1854" s="8"/>
      <c r="AW1854" s="8"/>
      <c r="AX1854" s="8"/>
      <c r="AY1854" s="8"/>
      <c r="AZ1854" s="8"/>
      <c r="BA1854" s="8"/>
      <c r="BB1854" s="8"/>
      <c r="BC1854" s="8"/>
      <c r="BD1854" s="8"/>
      <c r="BE1854" s="8"/>
      <c r="BF1854" s="8"/>
      <c r="BG1854" s="8"/>
      <c r="BH1854" s="8"/>
      <c r="BI1854" s="8"/>
      <c r="BJ1854" s="8"/>
      <c r="BK1854" s="8"/>
      <c r="BL1854" s="8"/>
      <c r="BM1854" s="8"/>
      <c r="BN1854" s="8"/>
      <c r="BO1854" s="8"/>
      <c r="BP1854" s="1" t="str">
        <v>0- Port Costs</v>
      </c>
      <c r="BT1854" s="1" t="str">
        <v>0- Port Value</v>
      </c>
      <c r="BU1854" s="8"/>
    </row>
    <row r="1855" spans="8:73" hidden="1" outlineLevel="1" x14ac:dyDescent="0.3">
      <c r="H1855" s="1" t="str">
        <v>0 - BM Costs</v>
      </c>
      <c r="L1855" s="1" t="str">
        <v>0 - BM Port</v>
      </c>
      <c r="N1855" s="1" t="str">
        <v>0 - Port Assets</v>
      </c>
      <c r="O1855" s="8"/>
      <c r="P1855" s="8"/>
      <c r="Q1855" s="8"/>
      <c r="R1855" s="8"/>
      <c r="S1855" s="8"/>
      <c r="T1855" s="8"/>
      <c r="U1855" s="8"/>
      <c r="V1855" s="8"/>
      <c r="W1855" s="8"/>
      <c r="X1855" s="8"/>
      <c r="Y1855" s="8"/>
      <c r="Z1855" s="8"/>
      <c r="AA1855" s="8"/>
      <c r="AB1855" s="8"/>
      <c r="AC1855" s="8"/>
      <c r="AD1855" s="8"/>
      <c r="AE1855" s="8"/>
      <c r="AF1855" s="8"/>
      <c r="AG1855" s="8"/>
      <c r="AH1855" s="8"/>
      <c r="AI1855" s="8"/>
      <c r="AJ1855" s="8"/>
      <c r="AK1855" s="8"/>
      <c r="AL1855" s="8"/>
      <c r="AM1855" s="8"/>
      <c r="AN1855" s="8"/>
      <c r="AO1855" s="8"/>
      <c r="AP1855" s="8"/>
      <c r="AQ1855" s="8"/>
      <c r="AR1855" s="8"/>
      <c r="AS1855" s="8"/>
      <c r="AT1855" s="8"/>
      <c r="AU1855" s="8"/>
      <c r="AV1855" s="8"/>
      <c r="AW1855" s="8"/>
      <c r="AX1855" s="8"/>
      <c r="AY1855" s="8"/>
      <c r="AZ1855" s="8"/>
      <c r="BA1855" s="8"/>
      <c r="BB1855" s="8"/>
      <c r="BC1855" s="8"/>
      <c r="BD1855" s="8"/>
      <c r="BE1855" s="8"/>
      <c r="BF1855" s="8"/>
      <c r="BG1855" s="8"/>
      <c r="BH1855" s="8"/>
      <c r="BI1855" s="8"/>
      <c r="BJ1855" s="8"/>
      <c r="BK1855" s="8"/>
      <c r="BL1855" s="8"/>
      <c r="BM1855" s="8"/>
      <c r="BN1855" s="8"/>
      <c r="BO1855" s="8"/>
      <c r="BP1855" s="1" t="str">
        <v>0- Port Costs</v>
      </c>
      <c r="BT1855" s="1" t="str">
        <v>0- Port Value</v>
      </c>
      <c r="BU1855" s="8"/>
    </row>
    <row r="1856" spans="8:73" hidden="1" outlineLevel="1" x14ac:dyDescent="0.3">
      <c r="H1856" s="1" t="str">
        <v>0 - BM Costs</v>
      </c>
      <c r="L1856" s="1" t="str">
        <v>0 - BM Port</v>
      </c>
      <c r="N1856" s="1" t="str">
        <v>0 - Port Assets</v>
      </c>
      <c r="O1856" s="8"/>
      <c r="P1856" s="8"/>
      <c r="Q1856" s="8"/>
      <c r="R1856" s="8"/>
      <c r="S1856" s="8"/>
      <c r="T1856" s="8"/>
      <c r="U1856" s="8"/>
      <c r="V1856" s="8"/>
      <c r="W1856" s="8"/>
      <c r="X1856" s="8"/>
      <c r="Y1856" s="8"/>
      <c r="Z1856" s="8"/>
      <c r="AA1856" s="8"/>
      <c r="AB1856" s="8"/>
      <c r="AC1856" s="8"/>
      <c r="AD1856" s="8"/>
      <c r="AE1856" s="8"/>
      <c r="AF1856" s="8"/>
      <c r="AG1856" s="8"/>
      <c r="AH1856" s="8"/>
      <c r="AI1856" s="8"/>
      <c r="AJ1856" s="8"/>
      <c r="AK1856" s="8"/>
      <c r="AL1856" s="8"/>
      <c r="AM1856" s="8"/>
      <c r="AN1856" s="8"/>
      <c r="AO1856" s="8"/>
      <c r="AP1856" s="8"/>
      <c r="AQ1856" s="8"/>
      <c r="AR1856" s="8"/>
      <c r="AS1856" s="8"/>
      <c r="AT1856" s="8"/>
      <c r="AU1856" s="8"/>
      <c r="AV1856" s="8"/>
      <c r="AW1856" s="8"/>
      <c r="AX1856" s="8"/>
      <c r="AY1856" s="8"/>
      <c r="AZ1856" s="8"/>
      <c r="BA1856" s="8"/>
      <c r="BB1856" s="8"/>
      <c r="BC1856" s="8"/>
      <c r="BD1856" s="8"/>
      <c r="BE1856" s="8"/>
      <c r="BF1856" s="8"/>
      <c r="BG1856" s="8"/>
      <c r="BH1856" s="8"/>
      <c r="BI1856" s="8"/>
      <c r="BJ1856" s="8"/>
      <c r="BK1856" s="8"/>
      <c r="BL1856" s="8"/>
      <c r="BM1856" s="8"/>
      <c r="BN1856" s="8"/>
      <c r="BO1856" s="8"/>
      <c r="BP1856" s="1" t="str">
        <v>0- Port Costs</v>
      </c>
      <c r="BT1856" s="1" t="str">
        <v>0- Port Value</v>
      </c>
      <c r="BU1856" s="8"/>
    </row>
    <row r="1857" spans="8:73" hidden="1" outlineLevel="1" x14ac:dyDescent="0.3">
      <c r="H1857" s="1" t="str">
        <v>0 - BM Costs</v>
      </c>
      <c r="L1857" s="1" t="str">
        <v>0 - BM Port</v>
      </c>
      <c r="N1857" s="1" t="str">
        <v>0 - Port Assets</v>
      </c>
      <c r="O1857" s="8"/>
      <c r="P1857" s="8"/>
      <c r="Q1857" s="8"/>
      <c r="R1857" s="8"/>
      <c r="S1857" s="8"/>
      <c r="T1857" s="8"/>
      <c r="U1857" s="8"/>
      <c r="V1857" s="8"/>
      <c r="W1857" s="8"/>
      <c r="X1857" s="8"/>
      <c r="Y1857" s="8"/>
      <c r="Z1857" s="8"/>
      <c r="AA1857" s="8"/>
      <c r="AB1857" s="8"/>
      <c r="AC1857" s="8"/>
      <c r="AD1857" s="8"/>
      <c r="AE1857" s="8"/>
      <c r="AF1857" s="8"/>
      <c r="AG1857" s="8"/>
      <c r="AH1857" s="8"/>
      <c r="AI1857" s="8"/>
      <c r="AJ1857" s="8"/>
      <c r="AK1857" s="8"/>
      <c r="AL1857" s="8"/>
      <c r="AM1857" s="8"/>
      <c r="AN1857" s="8"/>
      <c r="AO1857" s="8"/>
      <c r="AP1857" s="8"/>
      <c r="AQ1857" s="8"/>
      <c r="AR1857" s="8"/>
      <c r="AS1857" s="8"/>
      <c r="AT1857" s="8"/>
      <c r="AU1857" s="8"/>
      <c r="AV1857" s="8"/>
      <c r="AW1857" s="8"/>
      <c r="AX1857" s="8"/>
      <c r="AY1857" s="8"/>
      <c r="AZ1857" s="8"/>
      <c r="BA1857" s="8"/>
      <c r="BB1857" s="8"/>
      <c r="BC1857" s="8"/>
      <c r="BD1857" s="8"/>
      <c r="BE1857" s="8"/>
      <c r="BF1857" s="8"/>
      <c r="BG1857" s="8"/>
      <c r="BH1857" s="8"/>
      <c r="BI1857" s="8"/>
      <c r="BJ1857" s="8"/>
      <c r="BK1857" s="8"/>
      <c r="BL1857" s="8"/>
      <c r="BM1857" s="8"/>
      <c r="BN1857" s="8"/>
      <c r="BO1857" s="8"/>
      <c r="BP1857" s="1" t="str">
        <v>0- Port Costs</v>
      </c>
      <c r="BT1857" s="1" t="str">
        <v>0- Port Value</v>
      </c>
      <c r="BU1857" s="8"/>
    </row>
    <row r="1858" spans="8:73" hidden="1" outlineLevel="1" x14ac:dyDescent="0.3">
      <c r="H1858" s="1" t="str">
        <v>0 - BM Costs</v>
      </c>
      <c r="L1858" s="1" t="str">
        <v>0 - BM Port</v>
      </c>
      <c r="N1858" s="1" t="str">
        <v>0 - Port Assets</v>
      </c>
      <c r="O1858" s="8"/>
      <c r="P1858" s="8"/>
      <c r="Q1858" s="8"/>
      <c r="R1858" s="8"/>
      <c r="S1858" s="8"/>
      <c r="T1858" s="8"/>
      <c r="U1858" s="8"/>
      <c r="V1858" s="8"/>
      <c r="W1858" s="8"/>
      <c r="X1858" s="8"/>
      <c r="Y1858" s="8"/>
      <c r="Z1858" s="8"/>
      <c r="AA1858" s="8"/>
      <c r="AB1858" s="8"/>
      <c r="AC1858" s="8"/>
      <c r="AD1858" s="8"/>
      <c r="AE1858" s="8"/>
      <c r="AF1858" s="8"/>
      <c r="AG1858" s="8"/>
      <c r="AH1858" s="8"/>
      <c r="AI1858" s="8"/>
      <c r="AJ1858" s="8"/>
      <c r="AK1858" s="8"/>
      <c r="AL1858" s="8"/>
      <c r="AM1858" s="8"/>
      <c r="AN1858" s="8"/>
      <c r="AO1858" s="8"/>
      <c r="AP1858" s="8"/>
      <c r="AQ1858" s="8"/>
      <c r="AR1858" s="8"/>
      <c r="AS1858" s="8"/>
      <c r="AT1858" s="8"/>
      <c r="AU1858" s="8"/>
      <c r="AV1858" s="8"/>
      <c r="AW1858" s="8"/>
      <c r="AX1858" s="8"/>
      <c r="AY1858" s="8"/>
      <c r="AZ1858" s="8"/>
      <c r="BA1858" s="8"/>
      <c r="BB1858" s="8"/>
      <c r="BC1858" s="8"/>
      <c r="BD1858" s="8"/>
      <c r="BE1858" s="8"/>
      <c r="BF1858" s="8"/>
      <c r="BG1858" s="8"/>
      <c r="BH1858" s="8"/>
      <c r="BI1858" s="8"/>
      <c r="BJ1858" s="8"/>
      <c r="BK1858" s="8"/>
      <c r="BL1858" s="8"/>
      <c r="BM1858" s="8"/>
      <c r="BN1858" s="8"/>
      <c r="BO1858" s="8"/>
      <c r="BP1858" s="1" t="str">
        <v>0- Port Costs</v>
      </c>
      <c r="BT1858" s="1" t="str">
        <v>0- Port Value</v>
      </c>
      <c r="BU1858" s="8"/>
    </row>
    <row r="1859" spans="8:73" hidden="1" outlineLevel="1" x14ac:dyDescent="0.3">
      <c r="H1859" s="1" t="str">
        <v>0 - BM Costs</v>
      </c>
      <c r="L1859" s="1" t="str">
        <v>0 - BM Port</v>
      </c>
      <c r="N1859" s="1" t="str">
        <v>0 - Port Assets</v>
      </c>
      <c r="O1859" s="8"/>
      <c r="P1859" s="8"/>
      <c r="Q1859" s="8"/>
      <c r="R1859" s="8"/>
      <c r="S1859" s="8"/>
      <c r="T1859" s="8"/>
      <c r="U1859" s="8"/>
      <c r="V1859" s="8"/>
      <c r="W1859" s="8"/>
      <c r="X1859" s="8"/>
      <c r="Y1859" s="8"/>
      <c r="Z1859" s="8"/>
      <c r="AA1859" s="8"/>
      <c r="AB1859" s="8"/>
      <c r="AC1859" s="8"/>
      <c r="AD1859" s="8"/>
      <c r="AE1859" s="8"/>
      <c r="AF1859" s="8"/>
      <c r="AG1859" s="8"/>
      <c r="AH1859" s="8"/>
      <c r="AI1859" s="8"/>
      <c r="AJ1859" s="8"/>
      <c r="AK1859" s="8"/>
      <c r="AL1859" s="8"/>
      <c r="AM1859" s="8"/>
      <c r="AN1859" s="8"/>
      <c r="AO1859" s="8"/>
      <c r="AP1859" s="8"/>
      <c r="AQ1859" s="8"/>
      <c r="AR1859" s="8"/>
      <c r="AS1859" s="8"/>
      <c r="AT1859" s="8"/>
      <c r="AU1859" s="8"/>
      <c r="AV1859" s="8"/>
      <c r="AW1859" s="8"/>
      <c r="AX1859" s="8"/>
      <c r="AY1859" s="8"/>
      <c r="AZ1859" s="8"/>
      <c r="BA1859" s="8"/>
      <c r="BB1859" s="8"/>
      <c r="BC1859" s="8"/>
      <c r="BD1859" s="8"/>
      <c r="BE1859" s="8"/>
      <c r="BF1859" s="8"/>
      <c r="BG1859" s="8"/>
      <c r="BH1859" s="8"/>
      <c r="BI1859" s="8"/>
      <c r="BJ1859" s="8"/>
      <c r="BK1859" s="8"/>
      <c r="BL1859" s="8"/>
      <c r="BM1859" s="8"/>
      <c r="BN1859" s="8"/>
      <c r="BO1859" s="8"/>
      <c r="BP1859" s="1" t="str">
        <v>0- Port Costs</v>
      </c>
      <c r="BT1859" s="1" t="str">
        <v>0- Port Value</v>
      </c>
      <c r="BU1859" s="8"/>
    </row>
    <row r="1860" spans="8:73" hidden="1" outlineLevel="1" x14ac:dyDescent="0.3">
      <c r="H1860" s="1" t="str">
        <v>0 - BM Costs</v>
      </c>
      <c r="L1860" s="1" t="str">
        <v>0 - BM Port</v>
      </c>
      <c r="N1860" s="1" t="str">
        <v>0 - Port Assets</v>
      </c>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c r="AL1860" s="8"/>
      <c r="AM1860" s="8"/>
      <c r="AN1860" s="8"/>
      <c r="AO1860" s="8"/>
      <c r="AP1860" s="8"/>
      <c r="AQ1860" s="8"/>
      <c r="AR1860" s="8"/>
      <c r="AS1860" s="8"/>
      <c r="AT1860" s="8"/>
      <c r="AU1860" s="8"/>
      <c r="AV1860" s="8"/>
      <c r="AW1860" s="8"/>
      <c r="AX1860" s="8"/>
      <c r="AY1860" s="8"/>
      <c r="AZ1860" s="8"/>
      <c r="BA1860" s="8"/>
      <c r="BB1860" s="8"/>
      <c r="BC1860" s="8"/>
      <c r="BD1860" s="8"/>
      <c r="BE1860" s="8"/>
      <c r="BF1860" s="8"/>
      <c r="BG1860" s="8"/>
      <c r="BH1860" s="8"/>
      <c r="BI1860" s="8"/>
      <c r="BJ1860" s="8"/>
      <c r="BK1860" s="8"/>
      <c r="BL1860" s="8"/>
      <c r="BM1860" s="8"/>
      <c r="BN1860" s="8"/>
      <c r="BO1860" s="8"/>
      <c r="BP1860" s="1" t="str">
        <v>0- Port Costs</v>
      </c>
      <c r="BT1860" s="1" t="str">
        <v>0- Port Value</v>
      </c>
      <c r="BU1860" s="8"/>
    </row>
    <row r="1861" spans="8:73" hidden="1" outlineLevel="1" x14ac:dyDescent="0.3">
      <c r="H1861" s="1" t="str">
        <v>0 - BM Costs</v>
      </c>
      <c r="L1861" s="1" t="str">
        <v>0 - BM Port</v>
      </c>
      <c r="N1861" s="1" t="str">
        <v>0 - Port Assets</v>
      </c>
      <c r="O1861" s="8"/>
      <c r="P1861" s="8"/>
      <c r="Q1861" s="8"/>
      <c r="R1861" s="8"/>
      <c r="S1861" s="8"/>
      <c r="T1861" s="8"/>
      <c r="U1861" s="8"/>
      <c r="V1861" s="8"/>
      <c r="W1861" s="8"/>
      <c r="X1861" s="8"/>
      <c r="Y1861" s="8"/>
      <c r="Z1861" s="8"/>
      <c r="AA1861" s="8"/>
      <c r="AB1861" s="8"/>
      <c r="AC1861" s="8"/>
      <c r="AD1861" s="8"/>
      <c r="AE1861" s="8"/>
      <c r="AF1861" s="8"/>
      <c r="AG1861" s="8"/>
      <c r="AH1861" s="8"/>
      <c r="AI1861" s="8"/>
      <c r="AJ1861" s="8"/>
      <c r="AK1861" s="8"/>
      <c r="AL1861" s="8"/>
      <c r="AM1861" s="8"/>
      <c r="AN1861" s="8"/>
      <c r="AO1861" s="8"/>
      <c r="AP1861" s="8"/>
      <c r="AQ1861" s="8"/>
      <c r="AR1861" s="8"/>
      <c r="AS1861" s="8"/>
      <c r="AT1861" s="8"/>
      <c r="AU1861" s="8"/>
      <c r="AV1861" s="8"/>
      <c r="AW1861" s="8"/>
      <c r="AX1861" s="8"/>
      <c r="AY1861" s="8"/>
      <c r="AZ1861" s="8"/>
      <c r="BA1861" s="8"/>
      <c r="BB1861" s="8"/>
      <c r="BC1861" s="8"/>
      <c r="BD1861" s="8"/>
      <c r="BE1861" s="8"/>
      <c r="BF1861" s="8"/>
      <c r="BG1861" s="8"/>
      <c r="BH1861" s="8"/>
      <c r="BI1861" s="8"/>
      <c r="BJ1861" s="8"/>
      <c r="BK1861" s="8"/>
      <c r="BL1861" s="8"/>
      <c r="BM1861" s="8"/>
      <c r="BN1861" s="8"/>
      <c r="BO1861" s="8"/>
      <c r="BP1861" s="1" t="str">
        <v>0- Port Costs</v>
      </c>
      <c r="BT1861" s="1" t="str">
        <v>0- Port Value</v>
      </c>
      <c r="BU1861" s="8"/>
    </row>
    <row r="1862" spans="8:73" hidden="1" outlineLevel="1" x14ac:dyDescent="0.3">
      <c r="H1862" s="1" t="str">
        <v>0 - BM Costs</v>
      </c>
      <c r="L1862" s="1" t="str">
        <v>0 - BM Port</v>
      </c>
      <c r="N1862" s="1" t="str">
        <v>0 - Port Assets</v>
      </c>
      <c r="O1862" s="8"/>
      <c r="P1862" s="8"/>
      <c r="Q1862" s="8"/>
      <c r="R1862" s="8"/>
      <c r="S1862" s="8"/>
      <c r="T1862" s="8"/>
      <c r="U1862" s="8"/>
      <c r="V1862" s="8"/>
      <c r="W1862" s="8"/>
      <c r="X1862" s="8"/>
      <c r="Y1862" s="8"/>
      <c r="Z1862" s="8"/>
      <c r="AA1862" s="8"/>
      <c r="AB1862" s="8"/>
      <c r="AC1862" s="8"/>
      <c r="AD1862" s="8"/>
      <c r="AE1862" s="8"/>
      <c r="AF1862" s="8"/>
      <c r="AG1862" s="8"/>
      <c r="AH1862" s="8"/>
      <c r="AI1862" s="8"/>
      <c r="AJ1862" s="8"/>
      <c r="AK1862" s="8"/>
      <c r="AL1862" s="8"/>
      <c r="AM1862" s="8"/>
      <c r="AN1862" s="8"/>
      <c r="AO1862" s="8"/>
      <c r="AP1862" s="8"/>
      <c r="AQ1862" s="8"/>
      <c r="AR1862" s="8"/>
      <c r="AS1862" s="8"/>
      <c r="AT1862" s="8"/>
      <c r="AU1862" s="8"/>
      <c r="AV1862" s="8"/>
      <c r="AW1862" s="8"/>
      <c r="AX1862" s="8"/>
      <c r="AY1862" s="8"/>
      <c r="AZ1862" s="8"/>
      <c r="BA1862" s="8"/>
      <c r="BB1862" s="8"/>
      <c r="BC1862" s="8"/>
      <c r="BD1862" s="8"/>
      <c r="BE1862" s="8"/>
      <c r="BF1862" s="8"/>
      <c r="BG1862" s="8"/>
      <c r="BH1862" s="8"/>
      <c r="BI1862" s="8"/>
      <c r="BJ1862" s="8"/>
      <c r="BK1862" s="8"/>
      <c r="BL1862" s="8"/>
      <c r="BM1862" s="8"/>
      <c r="BN1862" s="8"/>
      <c r="BO1862" s="8"/>
      <c r="BP1862" s="1" t="str">
        <v>0- Port Costs</v>
      </c>
      <c r="BT1862" s="1" t="str">
        <v>0- Port Value</v>
      </c>
      <c r="BU1862" s="8"/>
    </row>
    <row r="1863" spans="8:73" hidden="1" outlineLevel="1" x14ac:dyDescent="0.3">
      <c r="H1863" s="1" t="str">
        <v>0 - BM Costs</v>
      </c>
      <c r="L1863" s="1" t="str">
        <v>0 - BM Port</v>
      </c>
      <c r="N1863" s="1" t="str">
        <v>0 - Port Assets</v>
      </c>
      <c r="O1863" s="8"/>
      <c r="P1863" s="8"/>
      <c r="Q1863" s="8"/>
      <c r="R1863" s="8"/>
      <c r="S1863" s="8"/>
      <c r="T1863" s="8"/>
      <c r="U1863" s="8"/>
      <c r="V1863" s="8"/>
      <c r="W1863" s="8"/>
      <c r="X1863" s="8"/>
      <c r="Y1863" s="8"/>
      <c r="Z1863" s="8"/>
      <c r="AA1863" s="8"/>
      <c r="AB1863" s="8"/>
      <c r="AC1863" s="8"/>
      <c r="AD1863" s="8"/>
      <c r="AE1863" s="8"/>
      <c r="AF1863" s="8"/>
      <c r="AG1863" s="8"/>
      <c r="AH1863" s="8"/>
      <c r="AI1863" s="8"/>
      <c r="AJ1863" s="8"/>
      <c r="AK1863" s="8"/>
      <c r="AL1863" s="8"/>
      <c r="AM1863" s="8"/>
      <c r="AN1863" s="8"/>
      <c r="AO1863" s="8"/>
      <c r="AP1863" s="8"/>
      <c r="AQ1863" s="8"/>
      <c r="AR1863" s="8"/>
      <c r="AS1863" s="8"/>
      <c r="AT1863" s="8"/>
      <c r="AU1863" s="8"/>
      <c r="AV1863" s="8"/>
      <c r="AW1863" s="8"/>
      <c r="AX1863" s="8"/>
      <c r="AY1863" s="8"/>
      <c r="AZ1863" s="8"/>
      <c r="BA1863" s="8"/>
      <c r="BB1863" s="8"/>
      <c r="BC1863" s="8"/>
      <c r="BD1863" s="8"/>
      <c r="BE1863" s="8"/>
      <c r="BF1863" s="8"/>
      <c r="BG1863" s="8"/>
      <c r="BH1863" s="8"/>
      <c r="BI1863" s="8"/>
      <c r="BJ1863" s="8"/>
      <c r="BK1863" s="8"/>
      <c r="BL1863" s="8"/>
      <c r="BM1863" s="8"/>
      <c r="BN1863" s="8"/>
      <c r="BO1863" s="8"/>
      <c r="BP1863" s="1" t="str">
        <v>0- Port Costs</v>
      </c>
      <c r="BT1863" s="1" t="str">
        <v>0- Port Value</v>
      </c>
      <c r="BU1863" s="8"/>
    </row>
    <row r="1864" spans="8:73" hidden="1" outlineLevel="1" x14ac:dyDescent="0.3">
      <c r="H1864" s="1" t="str">
        <v>0 - BM Costs</v>
      </c>
      <c r="L1864" s="1" t="str">
        <v>0 - BM Port</v>
      </c>
      <c r="N1864" s="1" t="str">
        <v>0 - Port Assets</v>
      </c>
      <c r="O1864" s="8"/>
      <c r="P1864" s="8"/>
      <c r="Q1864" s="8"/>
      <c r="R1864" s="8"/>
      <c r="S1864" s="8"/>
      <c r="T1864" s="8"/>
      <c r="U1864" s="8"/>
      <c r="V1864" s="8"/>
      <c r="W1864" s="8"/>
      <c r="X1864" s="8"/>
      <c r="Y1864" s="8"/>
      <c r="Z1864" s="8"/>
      <c r="AA1864" s="8"/>
      <c r="AB1864" s="8"/>
      <c r="AC1864" s="8"/>
      <c r="AD1864" s="8"/>
      <c r="AE1864" s="8"/>
      <c r="AF1864" s="8"/>
      <c r="AG1864" s="8"/>
      <c r="AH1864" s="8"/>
      <c r="AI1864" s="8"/>
      <c r="AJ1864" s="8"/>
      <c r="AK1864" s="8"/>
      <c r="AL1864" s="8"/>
      <c r="AM1864" s="8"/>
      <c r="AN1864" s="8"/>
      <c r="AO1864" s="8"/>
      <c r="AP1864" s="8"/>
      <c r="AQ1864" s="8"/>
      <c r="AR1864" s="8"/>
      <c r="AS1864" s="8"/>
      <c r="AT1864" s="8"/>
      <c r="AU1864" s="8"/>
      <c r="AV1864" s="8"/>
      <c r="AW1864" s="8"/>
      <c r="AX1864" s="8"/>
      <c r="AY1864" s="8"/>
      <c r="AZ1864" s="8"/>
      <c r="BA1864" s="8"/>
      <c r="BB1864" s="8"/>
      <c r="BC1864" s="8"/>
      <c r="BD1864" s="8"/>
      <c r="BE1864" s="8"/>
      <c r="BF1864" s="8"/>
      <c r="BG1864" s="8"/>
      <c r="BH1864" s="8"/>
      <c r="BI1864" s="8"/>
      <c r="BJ1864" s="8"/>
      <c r="BK1864" s="8"/>
      <c r="BL1864" s="8"/>
      <c r="BM1864" s="8"/>
      <c r="BN1864" s="8"/>
      <c r="BO1864" s="8"/>
      <c r="BP1864" s="1" t="str">
        <v>0- Port Costs</v>
      </c>
      <c r="BT1864" s="1" t="str">
        <v>0- Port Value</v>
      </c>
      <c r="BU1864" s="8"/>
    </row>
    <row r="1865" spans="8:73" hidden="1" outlineLevel="1" x14ac:dyDescent="0.3">
      <c r="H1865" s="1" t="str">
        <v>0 - BM Costs</v>
      </c>
      <c r="L1865" s="1" t="str">
        <v>0 - BM Port</v>
      </c>
      <c r="N1865" s="1" t="str">
        <v>0 - Port Assets</v>
      </c>
      <c r="O1865" s="8"/>
      <c r="P1865" s="8"/>
      <c r="Q1865" s="8"/>
      <c r="R1865" s="8"/>
      <c r="S1865" s="8"/>
      <c r="T1865" s="8"/>
      <c r="U1865" s="8"/>
      <c r="V1865" s="8"/>
      <c r="W1865" s="8"/>
      <c r="X1865" s="8"/>
      <c r="Y1865" s="8"/>
      <c r="Z1865" s="8"/>
      <c r="AA1865" s="8"/>
      <c r="AB1865" s="8"/>
      <c r="AC1865" s="8"/>
      <c r="AD1865" s="8"/>
      <c r="AE1865" s="8"/>
      <c r="AF1865" s="8"/>
      <c r="AG1865" s="8"/>
      <c r="AH1865" s="8"/>
      <c r="AI1865" s="8"/>
      <c r="AJ1865" s="8"/>
      <c r="AK1865" s="8"/>
      <c r="AL1865" s="8"/>
      <c r="AM1865" s="8"/>
      <c r="AN1865" s="8"/>
      <c r="AO1865" s="8"/>
      <c r="AP1865" s="8"/>
      <c r="AQ1865" s="8"/>
      <c r="AR1865" s="8"/>
      <c r="AS1865" s="8"/>
      <c r="AT1865" s="8"/>
      <c r="AU1865" s="8"/>
      <c r="AV1865" s="8"/>
      <c r="AW1865" s="8"/>
      <c r="AX1865" s="8"/>
      <c r="AY1865" s="8"/>
      <c r="AZ1865" s="8"/>
      <c r="BA1865" s="8"/>
      <c r="BB1865" s="8"/>
      <c r="BC1865" s="8"/>
      <c r="BD1865" s="8"/>
      <c r="BE1865" s="8"/>
      <c r="BF1865" s="8"/>
      <c r="BG1865" s="8"/>
      <c r="BH1865" s="8"/>
      <c r="BI1865" s="8"/>
      <c r="BJ1865" s="8"/>
      <c r="BK1865" s="8"/>
      <c r="BL1865" s="8"/>
      <c r="BM1865" s="8"/>
      <c r="BN1865" s="8"/>
      <c r="BO1865" s="8"/>
      <c r="BP1865" s="1" t="str">
        <v>0- Port Costs</v>
      </c>
      <c r="BT1865" s="1" t="str">
        <v>0- Port Value</v>
      </c>
      <c r="BU1865" s="8"/>
    </row>
    <row r="1866" spans="8:73" hidden="1" outlineLevel="1" x14ac:dyDescent="0.3">
      <c r="H1866" s="1" t="str">
        <v>0 - BM Costs</v>
      </c>
      <c r="L1866" s="1" t="str">
        <v>0 - BM Port</v>
      </c>
      <c r="N1866" s="1" t="str">
        <v>0 - Port Assets</v>
      </c>
      <c r="O1866" s="8"/>
      <c r="P1866" s="8"/>
      <c r="Q1866" s="8"/>
      <c r="R1866" s="8"/>
      <c r="S1866" s="8"/>
      <c r="T1866" s="8"/>
      <c r="U1866" s="8"/>
      <c r="V1866" s="8"/>
      <c r="W1866" s="8"/>
      <c r="X1866" s="8"/>
      <c r="Y1866" s="8"/>
      <c r="Z1866" s="8"/>
      <c r="AA1866" s="8"/>
      <c r="AB1866" s="8"/>
      <c r="AC1866" s="8"/>
      <c r="AD1866" s="8"/>
      <c r="AE1866" s="8"/>
      <c r="AF1866" s="8"/>
      <c r="AG1866" s="8"/>
      <c r="AH1866" s="8"/>
      <c r="AI1866" s="8"/>
      <c r="AJ1866" s="8"/>
      <c r="AK1866" s="8"/>
      <c r="AL1866" s="8"/>
      <c r="AM1866" s="8"/>
      <c r="AN1866" s="8"/>
      <c r="AO1866" s="8"/>
      <c r="AP1866" s="8"/>
      <c r="AQ1866" s="8"/>
      <c r="AR1866" s="8"/>
      <c r="AS1866" s="8"/>
      <c r="AT1866" s="8"/>
      <c r="AU1866" s="8"/>
      <c r="AV1866" s="8"/>
      <c r="AW1866" s="8"/>
      <c r="AX1866" s="8"/>
      <c r="AY1866" s="8"/>
      <c r="AZ1866" s="8"/>
      <c r="BA1866" s="8"/>
      <c r="BB1866" s="8"/>
      <c r="BC1866" s="8"/>
      <c r="BD1866" s="8"/>
      <c r="BE1866" s="8"/>
      <c r="BF1866" s="8"/>
      <c r="BG1866" s="8"/>
      <c r="BH1866" s="8"/>
      <c r="BI1866" s="8"/>
      <c r="BJ1866" s="8"/>
      <c r="BK1866" s="8"/>
      <c r="BL1866" s="8"/>
      <c r="BM1866" s="8"/>
      <c r="BN1866" s="8"/>
      <c r="BO1866" s="8"/>
      <c r="BP1866" s="1" t="str">
        <v>0- Port Costs</v>
      </c>
      <c r="BT1866" s="1" t="str">
        <v>0- Port Value</v>
      </c>
      <c r="BU1866" s="8"/>
    </row>
    <row r="1867" spans="8:73" hidden="1" outlineLevel="1" x14ac:dyDescent="0.3">
      <c r="H1867" s="1" t="str">
        <v>0 - BM Costs</v>
      </c>
      <c r="L1867" s="1" t="str">
        <v>0 - BM Port</v>
      </c>
      <c r="N1867" s="1" t="str">
        <v>0 - Port Assets</v>
      </c>
      <c r="O1867" s="8"/>
      <c r="P1867" s="8"/>
      <c r="Q1867" s="8"/>
      <c r="R1867" s="8"/>
      <c r="S1867" s="8"/>
      <c r="T1867" s="8"/>
      <c r="U1867" s="8"/>
      <c r="V1867" s="8"/>
      <c r="W1867" s="8"/>
      <c r="X1867" s="8"/>
      <c r="Y1867" s="8"/>
      <c r="Z1867" s="8"/>
      <c r="AA1867" s="8"/>
      <c r="AB1867" s="8"/>
      <c r="AC1867" s="8"/>
      <c r="AD1867" s="8"/>
      <c r="AE1867" s="8"/>
      <c r="AF1867" s="8"/>
      <c r="AG1867" s="8"/>
      <c r="AH1867" s="8"/>
      <c r="AI1867" s="8"/>
      <c r="AJ1867" s="8"/>
      <c r="AK1867" s="8"/>
      <c r="AL1867" s="8"/>
      <c r="AM1867" s="8"/>
      <c r="AN1867" s="8"/>
      <c r="AO1867" s="8"/>
      <c r="AP1867" s="8"/>
      <c r="AQ1867" s="8"/>
      <c r="AR1867" s="8"/>
      <c r="AS1867" s="8"/>
      <c r="AT1867" s="8"/>
      <c r="AU1867" s="8"/>
      <c r="AV1867" s="8"/>
      <c r="AW1867" s="8"/>
      <c r="AX1867" s="8"/>
      <c r="AY1867" s="8"/>
      <c r="AZ1867" s="8"/>
      <c r="BA1867" s="8"/>
      <c r="BB1867" s="8"/>
      <c r="BC1867" s="8"/>
      <c r="BD1867" s="8"/>
      <c r="BE1867" s="8"/>
      <c r="BF1867" s="8"/>
      <c r="BG1867" s="8"/>
      <c r="BH1867" s="8"/>
      <c r="BI1867" s="8"/>
      <c r="BJ1867" s="8"/>
      <c r="BK1867" s="8"/>
      <c r="BL1867" s="8"/>
      <c r="BM1867" s="8"/>
      <c r="BN1867" s="8"/>
      <c r="BO1867" s="8"/>
      <c r="BP1867" s="1" t="str">
        <v>0- Port Costs</v>
      </c>
      <c r="BT1867" s="1" t="str">
        <v>0- Port Value</v>
      </c>
      <c r="BU1867" s="8"/>
    </row>
    <row r="1868" spans="8:73" hidden="1" outlineLevel="1" x14ac:dyDescent="0.3">
      <c r="H1868" s="1" t="str">
        <v>0 - BM Costs</v>
      </c>
      <c r="L1868" s="1" t="str">
        <v>0 - BM Port</v>
      </c>
      <c r="N1868" s="1" t="str">
        <v>0 - Port Assets</v>
      </c>
      <c r="O1868" s="8"/>
      <c r="P1868" s="8"/>
      <c r="Q1868" s="8"/>
      <c r="R1868" s="8"/>
      <c r="S1868" s="8"/>
      <c r="T1868" s="8"/>
      <c r="U1868" s="8"/>
      <c r="V1868" s="8"/>
      <c r="W1868" s="8"/>
      <c r="X1868" s="8"/>
      <c r="Y1868" s="8"/>
      <c r="Z1868" s="8"/>
      <c r="AA1868" s="8"/>
      <c r="AB1868" s="8"/>
      <c r="AC1868" s="8"/>
      <c r="AD1868" s="8"/>
      <c r="AE1868" s="8"/>
      <c r="AF1868" s="8"/>
      <c r="AG1868" s="8"/>
      <c r="AH1868" s="8"/>
      <c r="AI1868" s="8"/>
      <c r="AJ1868" s="8"/>
      <c r="AK1868" s="8"/>
      <c r="AL1868" s="8"/>
      <c r="AM1868" s="8"/>
      <c r="AN1868" s="8"/>
      <c r="AO1868" s="8"/>
      <c r="AP1868" s="8"/>
      <c r="AQ1868" s="8"/>
      <c r="AR1868" s="8"/>
      <c r="AS1868" s="8"/>
      <c r="AT1868" s="8"/>
      <c r="AU1868" s="8"/>
      <c r="AV1868" s="8"/>
      <c r="AW1868" s="8"/>
      <c r="AX1868" s="8"/>
      <c r="AY1868" s="8"/>
      <c r="AZ1868" s="8"/>
      <c r="BA1868" s="8"/>
      <c r="BB1868" s="8"/>
      <c r="BC1868" s="8"/>
      <c r="BD1868" s="8"/>
      <c r="BE1868" s="8"/>
      <c r="BF1868" s="8"/>
      <c r="BG1868" s="8"/>
      <c r="BH1868" s="8"/>
      <c r="BI1868" s="8"/>
      <c r="BJ1868" s="8"/>
      <c r="BK1868" s="8"/>
      <c r="BL1868" s="8"/>
      <c r="BM1868" s="8"/>
      <c r="BN1868" s="8"/>
      <c r="BO1868" s="8"/>
      <c r="BP1868" s="1" t="str">
        <v>0- Port Costs</v>
      </c>
      <c r="BT1868" s="1" t="str">
        <v>0- Port Value</v>
      </c>
      <c r="BU1868" s="8"/>
    </row>
    <row r="1869" spans="8:73" hidden="1" outlineLevel="1" x14ac:dyDescent="0.3">
      <c r="H1869" s="1" t="str">
        <v>0 - BM Costs</v>
      </c>
      <c r="L1869" s="1" t="str">
        <v>0 - BM Port</v>
      </c>
      <c r="N1869" s="1" t="str">
        <v>0 - Port Assets</v>
      </c>
      <c r="O1869" s="8"/>
      <c r="P1869" s="8"/>
      <c r="Q1869" s="8"/>
      <c r="R1869" s="8"/>
      <c r="S1869" s="8"/>
      <c r="T1869" s="8"/>
      <c r="U1869" s="8"/>
      <c r="V1869" s="8"/>
      <c r="W1869" s="8"/>
      <c r="X1869" s="8"/>
      <c r="Y1869" s="8"/>
      <c r="Z1869" s="8"/>
      <c r="AA1869" s="8"/>
      <c r="AB1869" s="8"/>
      <c r="AC1869" s="8"/>
      <c r="AD1869" s="8"/>
      <c r="AE1869" s="8"/>
      <c r="AF1869" s="8"/>
      <c r="AG1869" s="8"/>
      <c r="AH1869" s="8"/>
      <c r="AI1869" s="8"/>
      <c r="AJ1869" s="8"/>
      <c r="AK1869" s="8"/>
      <c r="AL1869" s="8"/>
      <c r="AM1869" s="8"/>
      <c r="AN1869" s="8"/>
      <c r="AO1869" s="8"/>
      <c r="AP1869" s="8"/>
      <c r="AQ1869" s="8"/>
      <c r="AR1869" s="8"/>
      <c r="AS1869" s="8"/>
      <c r="AT1869" s="8"/>
      <c r="AU1869" s="8"/>
      <c r="AV1869" s="8"/>
      <c r="AW1869" s="8"/>
      <c r="AX1869" s="8"/>
      <c r="AY1869" s="8"/>
      <c r="AZ1869" s="8"/>
      <c r="BA1869" s="8"/>
      <c r="BB1869" s="8"/>
      <c r="BC1869" s="8"/>
      <c r="BD1869" s="8"/>
      <c r="BE1869" s="8"/>
      <c r="BF1869" s="8"/>
      <c r="BG1869" s="8"/>
      <c r="BH1869" s="8"/>
      <c r="BI1869" s="8"/>
      <c r="BJ1869" s="8"/>
      <c r="BK1869" s="8"/>
      <c r="BL1869" s="8"/>
      <c r="BM1869" s="8"/>
      <c r="BN1869" s="8"/>
      <c r="BO1869" s="8"/>
      <c r="BP1869" s="1" t="str">
        <v>0- Port Costs</v>
      </c>
      <c r="BT1869" s="1" t="str">
        <v>0- Port Value</v>
      </c>
      <c r="BU1869" s="8"/>
    </row>
    <row r="1870" spans="8:73" hidden="1" outlineLevel="1" x14ac:dyDescent="0.3">
      <c r="H1870" s="1" t="str">
        <v>0 - BM Costs</v>
      </c>
      <c r="L1870" s="1" t="str">
        <v>0 - BM Port</v>
      </c>
      <c r="N1870" s="1" t="str">
        <v>0 - Port Assets</v>
      </c>
      <c r="O1870" s="8"/>
      <c r="P1870" s="8"/>
      <c r="Q1870" s="8"/>
      <c r="R1870" s="8"/>
      <c r="S1870" s="8"/>
      <c r="T1870" s="8"/>
      <c r="U1870" s="8"/>
      <c r="V1870" s="8"/>
      <c r="W1870" s="8"/>
      <c r="X1870" s="8"/>
      <c r="Y1870" s="8"/>
      <c r="Z1870" s="8"/>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c r="BA1870" s="8"/>
      <c r="BB1870" s="8"/>
      <c r="BC1870" s="8"/>
      <c r="BD1870" s="8"/>
      <c r="BE1870" s="8"/>
      <c r="BF1870" s="8"/>
      <c r="BG1870" s="8"/>
      <c r="BH1870" s="8"/>
      <c r="BI1870" s="8"/>
      <c r="BJ1870" s="8"/>
      <c r="BK1870" s="8"/>
      <c r="BL1870" s="8"/>
      <c r="BM1870" s="8"/>
      <c r="BN1870" s="8"/>
      <c r="BO1870" s="8"/>
      <c r="BP1870" s="1" t="str">
        <v>0- Port Costs</v>
      </c>
      <c r="BT1870" s="1" t="str">
        <v>0- Port Value</v>
      </c>
      <c r="BU1870" s="8"/>
    </row>
    <row r="1871" spans="8:73" hidden="1" outlineLevel="1" x14ac:dyDescent="0.3">
      <c r="H1871" s="1" t="str">
        <v>0 - BM Costs</v>
      </c>
      <c r="L1871" s="1" t="str">
        <v>0 - BM Port</v>
      </c>
      <c r="N1871" s="1" t="str">
        <v>0 - Port Assets</v>
      </c>
      <c r="O1871" s="8"/>
      <c r="P1871" s="8"/>
      <c r="Q1871" s="8"/>
      <c r="R1871" s="8"/>
      <c r="S1871" s="8"/>
      <c r="T1871" s="8"/>
      <c r="U1871" s="8"/>
      <c r="V1871" s="8"/>
      <c r="W1871" s="8"/>
      <c r="X1871" s="8"/>
      <c r="Y1871" s="8"/>
      <c r="Z1871" s="8"/>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c r="BE1871" s="8"/>
      <c r="BF1871" s="8"/>
      <c r="BG1871" s="8"/>
      <c r="BH1871" s="8"/>
      <c r="BI1871" s="8"/>
      <c r="BJ1871" s="8"/>
      <c r="BK1871" s="8"/>
      <c r="BL1871" s="8"/>
      <c r="BM1871" s="8"/>
      <c r="BN1871" s="8"/>
      <c r="BO1871" s="8"/>
      <c r="BP1871" s="1" t="str">
        <v>0- Port Costs</v>
      </c>
      <c r="BT1871" s="1" t="str">
        <v>0- Port Value</v>
      </c>
      <c r="BU1871" s="8"/>
    </row>
    <row r="1872" spans="8:73" hidden="1" outlineLevel="1" x14ac:dyDescent="0.3">
      <c r="H1872" s="1" t="str">
        <v>0 - BM Costs</v>
      </c>
      <c r="L1872" s="1" t="str">
        <v>0 - BM Port</v>
      </c>
      <c r="N1872" s="1" t="str">
        <v>0 - Port Assets</v>
      </c>
      <c r="O1872" s="8"/>
      <c r="P1872" s="8"/>
      <c r="Q1872" s="8"/>
      <c r="R1872" s="8"/>
      <c r="S1872" s="8"/>
      <c r="T1872" s="8"/>
      <c r="U1872" s="8"/>
      <c r="V1872" s="8"/>
      <c r="W1872" s="8"/>
      <c r="X1872" s="8"/>
      <c r="Y1872" s="8"/>
      <c r="Z1872" s="8"/>
      <c r="AA1872" s="8"/>
      <c r="AB1872" s="8"/>
      <c r="AC1872" s="8"/>
      <c r="AD1872" s="8"/>
      <c r="AE1872" s="8"/>
      <c r="AF1872" s="8"/>
      <c r="AG1872" s="8"/>
      <c r="AH1872" s="8"/>
      <c r="AI1872" s="8"/>
      <c r="AJ1872" s="8"/>
      <c r="AK1872" s="8"/>
      <c r="AL1872" s="8"/>
      <c r="AM1872" s="8"/>
      <c r="AN1872" s="8"/>
      <c r="AO1872" s="8"/>
      <c r="AP1872" s="8"/>
      <c r="AQ1872" s="8"/>
      <c r="AR1872" s="8"/>
      <c r="AS1872" s="8"/>
      <c r="AT1872" s="8"/>
      <c r="AU1872" s="8"/>
      <c r="AV1872" s="8"/>
      <c r="AW1872" s="8"/>
      <c r="AX1872" s="8"/>
      <c r="AY1872" s="8"/>
      <c r="AZ1872" s="8"/>
      <c r="BA1872" s="8"/>
      <c r="BB1872" s="8"/>
      <c r="BC1872" s="8"/>
      <c r="BD1872" s="8"/>
      <c r="BE1872" s="8"/>
      <c r="BF1872" s="8"/>
      <c r="BG1872" s="8"/>
      <c r="BH1872" s="8"/>
      <c r="BI1872" s="8"/>
      <c r="BJ1872" s="8"/>
      <c r="BK1872" s="8"/>
      <c r="BL1872" s="8"/>
      <c r="BM1872" s="8"/>
      <c r="BN1872" s="8"/>
      <c r="BO1872" s="8"/>
      <c r="BP1872" s="1" t="str">
        <v>0- Port Costs</v>
      </c>
      <c r="BT1872" s="1" t="str">
        <v>0- Port Value</v>
      </c>
      <c r="BU1872" s="8"/>
    </row>
    <row r="1873" spans="8:73" hidden="1" outlineLevel="1" x14ac:dyDescent="0.3">
      <c r="H1873" s="1" t="str">
        <v>0 - BM Costs</v>
      </c>
      <c r="L1873" s="1" t="str">
        <v>0 - BM Port</v>
      </c>
      <c r="N1873" s="1" t="str">
        <v>0 - Port Assets</v>
      </c>
      <c r="O1873" s="8"/>
      <c r="P1873" s="8"/>
      <c r="Q1873" s="8"/>
      <c r="R1873" s="8"/>
      <c r="S1873" s="8"/>
      <c r="T1873" s="8"/>
      <c r="U1873" s="8"/>
      <c r="V1873" s="8"/>
      <c r="W1873" s="8"/>
      <c r="X1873" s="8"/>
      <c r="Y1873" s="8"/>
      <c r="Z1873" s="8"/>
      <c r="AA1873" s="8"/>
      <c r="AB1873" s="8"/>
      <c r="AC1873" s="8"/>
      <c r="AD1873" s="8"/>
      <c r="AE1873" s="8"/>
      <c r="AF1873" s="8"/>
      <c r="AG1873" s="8"/>
      <c r="AH1873" s="8"/>
      <c r="AI1873" s="8"/>
      <c r="AJ1873" s="8"/>
      <c r="AK1873" s="8"/>
      <c r="AL1873" s="8"/>
      <c r="AM1873" s="8"/>
      <c r="AN1873" s="8"/>
      <c r="AO1873" s="8"/>
      <c r="AP1873" s="8"/>
      <c r="AQ1873" s="8"/>
      <c r="AR1873" s="8"/>
      <c r="AS1873" s="8"/>
      <c r="AT1873" s="8"/>
      <c r="AU1873" s="8"/>
      <c r="AV1873" s="8"/>
      <c r="AW1873" s="8"/>
      <c r="AX1873" s="8"/>
      <c r="AY1873" s="8"/>
      <c r="AZ1873" s="8"/>
      <c r="BA1873" s="8"/>
      <c r="BB1873" s="8"/>
      <c r="BC1873" s="8"/>
      <c r="BD1873" s="8"/>
      <c r="BE1873" s="8"/>
      <c r="BF1873" s="8"/>
      <c r="BG1873" s="8"/>
      <c r="BH1873" s="8"/>
      <c r="BI1873" s="8"/>
      <c r="BJ1873" s="8"/>
      <c r="BK1873" s="8"/>
      <c r="BL1873" s="8"/>
      <c r="BM1873" s="8"/>
      <c r="BN1873" s="8"/>
      <c r="BO1873" s="8"/>
      <c r="BP1873" s="1" t="str">
        <v>0- Port Costs</v>
      </c>
      <c r="BT1873" s="1" t="str">
        <v>0- Port Value</v>
      </c>
      <c r="BU1873" s="8"/>
    </row>
    <row r="1874" spans="8:73" hidden="1" outlineLevel="1" x14ac:dyDescent="0.3">
      <c r="H1874" s="1" t="str">
        <v>0 - BM Costs</v>
      </c>
      <c r="L1874" s="1" t="str">
        <v>0 - BM Port</v>
      </c>
      <c r="N1874" s="1" t="str">
        <v>0 - Port Assets</v>
      </c>
      <c r="O1874" s="8"/>
      <c r="P1874" s="8"/>
      <c r="Q1874" s="8"/>
      <c r="R1874" s="8"/>
      <c r="S1874" s="8"/>
      <c r="T1874" s="8"/>
      <c r="U1874" s="8"/>
      <c r="V1874" s="8"/>
      <c r="W1874" s="8"/>
      <c r="X1874" s="8"/>
      <c r="Y1874" s="8"/>
      <c r="Z1874" s="8"/>
      <c r="AA1874" s="8"/>
      <c r="AB1874" s="8"/>
      <c r="AC1874" s="8"/>
      <c r="AD1874" s="8"/>
      <c r="AE1874" s="8"/>
      <c r="AF1874" s="8"/>
      <c r="AG1874" s="8"/>
      <c r="AH1874" s="8"/>
      <c r="AI1874" s="8"/>
      <c r="AJ1874" s="8"/>
      <c r="AK1874" s="8"/>
      <c r="AL1874" s="8"/>
      <c r="AM1874" s="8"/>
      <c r="AN1874" s="8"/>
      <c r="AO1874" s="8"/>
      <c r="AP1874" s="8"/>
      <c r="AQ1874" s="8"/>
      <c r="AR1874" s="8"/>
      <c r="AS1874" s="8"/>
      <c r="AT1874" s="8"/>
      <c r="AU1874" s="8"/>
      <c r="AV1874" s="8"/>
      <c r="AW1874" s="8"/>
      <c r="AX1874" s="8"/>
      <c r="AY1874" s="8"/>
      <c r="AZ1874" s="8"/>
      <c r="BA1874" s="8"/>
      <c r="BB1874" s="8"/>
      <c r="BC1874" s="8"/>
      <c r="BD1874" s="8"/>
      <c r="BE1874" s="8"/>
      <c r="BF1874" s="8"/>
      <c r="BG1874" s="8"/>
      <c r="BH1874" s="8"/>
      <c r="BI1874" s="8"/>
      <c r="BJ1874" s="8"/>
      <c r="BK1874" s="8"/>
      <c r="BL1874" s="8"/>
      <c r="BM1874" s="8"/>
      <c r="BN1874" s="8"/>
      <c r="BO1874" s="8"/>
      <c r="BP1874" s="1" t="str">
        <v>0- Port Costs</v>
      </c>
      <c r="BT1874" s="1" t="str">
        <v>0- Port Value</v>
      </c>
      <c r="BU1874" s="8"/>
    </row>
    <row r="1875" spans="8:73" hidden="1" outlineLevel="1" x14ac:dyDescent="0.3">
      <c r="H1875" s="1" t="str">
        <v>0 - BM Costs</v>
      </c>
      <c r="L1875" s="1" t="str">
        <v>0 - BM Port</v>
      </c>
      <c r="N1875" s="1" t="str">
        <v>0 - Port Assets</v>
      </c>
      <c r="O1875" s="8"/>
      <c r="P1875" s="8"/>
      <c r="Q1875" s="8"/>
      <c r="R1875" s="8"/>
      <c r="S1875" s="8"/>
      <c r="T1875" s="8"/>
      <c r="U1875" s="8"/>
      <c r="V1875" s="8"/>
      <c r="W1875" s="8"/>
      <c r="X1875" s="8"/>
      <c r="Y1875" s="8"/>
      <c r="Z1875" s="8"/>
      <c r="AA1875" s="8"/>
      <c r="AB1875" s="8"/>
      <c r="AC1875" s="8"/>
      <c r="AD1875" s="8"/>
      <c r="AE1875" s="8"/>
      <c r="AF1875" s="8"/>
      <c r="AG1875" s="8"/>
      <c r="AH1875" s="8"/>
      <c r="AI1875" s="8"/>
      <c r="AJ1875" s="8"/>
      <c r="AK1875" s="8"/>
      <c r="AL1875" s="8"/>
      <c r="AM1875" s="8"/>
      <c r="AN1875" s="8"/>
      <c r="AO1875" s="8"/>
      <c r="AP1875" s="8"/>
      <c r="AQ1875" s="8"/>
      <c r="AR1875" s="8"/>
      <c r="AS1875" s="8"/>
      <c r="AT1875" s="8"/>
      <c r="AU1875" s="8"/>
      <c r="AV1875" s="8"/>
      <c r="AW1875" s="8"/>
      <c r="AX1875" s="8"/>
      <c r="AY1875" s="8"/>
      <c r="AZ1875" s="8"/>
      <c r="BA1875" s="8"/>
      <c r="BB1875" s="8"/>
      <c r="BC1875" s="8"/>
      <c r="BD1875" s="8"/>
      <c r="BE1875" s="8"/>
      <c r="BF1875" s="8"/>
      <c r="BG1875" s="8"/>
      <c r="BH1875" s="8"/>
      <c r="BI1875" s="8"/>
      <c r="BJ1875" s="8"/>
      <c r="BK1875" s="8"/>
      <c r="BL1875" s="8"/>
      <c r="BM1875" s="8"/>
      <c r="BN1875" s="8"/>
      <c r="BO1875" s="8"/>
      <c r="BP1875" s="1" t="str">
        <v>0- Port Costs</v>
      </c>
      <c r="BT1875" s="1" t="str">
        <v>0- Port Value</v>
      </c>
      <c r="BU1875" s="8"/>
    </row>
    <row r="1876" spans="8:73" hidden="1" outlineLevel="1" x14ac:dyDescent="0.3">
      <c r="H1876" s="1" t="str">
        <v>0 - BM Costs</v>
      </c>
      <c r="L1876" s="1" t="str">
        <v>0 - BM Port</v>
      </c>
      <c r="N1876" s="1" t="str">
        <v>0 - Port Assets</v>
      </c>
      <c r="O1876" s="8"/>
      <c r="P1876" s="8"/>
      <c r="Q1876" s="8"/>
      <c r="R1876" s="8"/>
      <c r="S1876" s="8"/>
      <c r="T1876" s="8"/>
      <c r="U1876" s="8"/>
      <c r="V1876" s="8"/>
      <c r="W1876" s="8"/>
      <c r="X1876" s="8"/>
      <c r="Y1876" s="8"/>
      <c r="Z1876" s="8"/>
      <c r="AA1876" s="8"/>
      <c r="AB1876" s="8"/>
      <c r="AC1876" s="8"/>
      <c r="AD1876" s="8"/>
      <c r="AE1876" s="8"/>
      <c r="AF1876" s="8"/>
      <c r="AG1876" s="8"/>
      <c r="AH1876" s="8"/>
      <c r="AI1876" s="8"/>
      <c r="AJ1876" s="8"/>
      <c r="AK1876" s="8"/>
      <c r="AL1876" s="8"/>
      <c r="AM1876" s="8"/>
      <c r="AN1876" s="8"/>
      <c r="AO1876" s="8"/>
      <c r="AP1876" s="8"/>
      <c r="AQ1876" s="8"/>
      <c r="AR1876" s="8"/>
      <c r="AS1876" s="8"/>
      <c r="AT1876" s="8"/>
      <c r="AU1876" s="8"/>
      <c r="AV1876" s="8"/>
      <c r="AW1876" s="8"/>
      <c r="AX1876" s="8"/>
      <c r="AY1876" s="8"/>
      <c r="AZ1876" s="8"/>
      <c r="BA1876" s="8"/>
      <c r="BB1876" s="8"/>
      <c r="BC1876" s="8"/>
      <c r="BD1876" s="8"/>
      <c r="BE1876" s="8"/>
      <c r="BF1876" s="8"/>
      <c r="BG1876" s="8"/>
      <c r="BH1876" s="8"/>
      <c r="BI1876" s="8"/>
      <c r="BJ1876" s="8"/>
      <c r="BK1876" s="8"/>
      <c r="BL1876" s="8"/>
      <c r="BM1876" s="8"/>
      <c r="BN1876" s="8"/>
      <c r="BO1876" s="8"/>
      <c r="BP1876" s="1" t="str">
        <v>0- Port Costs</v>
      </c>
      <c r="BT1876" s="1" t="str">
        <v>0- Port Value</v>
      </c>
      <c r="BU1876" s="8"/>
    </row>
    <row r="1877" spans="8:73" hidden="1" outlineLevel="1" x14ac:dyDescent="0.3">
      <c r="H1877" s="1" t="str">
        <v>0 - BM Costs</v>
      </c>
      <c r="L1877" s="1" t="str">
        <v>0 - BM Port</v>
      </c>
      <c r="N1877" s="1" t="str">
        <v>0 - Port Assets</v>
      </c>
      <c r="O1877" s="8"/>
      <c r="P1877" s="8"/>
      <c r="Q1877" s="8"/>
      <c r="R1877" s="8"/>
      <c r="S1877" s="8"/>
      <c r="T1877" s="8"/>
      <c r="U1877" s="8"/>
      <c r="V1877" s="8"/>
      <c r="W1877" s="8"/>
      <c r="X1877" s="8"/>
      <c r="Y1877" s="8"/>
      <c r="Z1877" s="8"/>
      <c r="AA1877" s="8"/>
      <c r="AB1877" s="8"/>
      <c r="AC1877" s="8"/>
      <c r="AD1877" s="8"/>
      <c r="AE1877" s="8"/>
      <c r="AF1877" s="8"/>
      <c r="AG1877" s="8"/>
      <c r="AH1877" s="8"/>
      <c r="AI1877" s="8"/>
      <c r="AJ1877" s="8"/>
      <c r="AK1877" s="8"/>
      <c r="AL1877" s="8"/>
      <c r="AM1877" s="8"/>
      <c r="AN1877" s="8"/>
      <c r="AO1877" s="8"/>
      <c r="AP1877" s="8"/>
      <c r="AQ1877" s="8"/>
      <c r="AR1877" s="8"/>
      <c r="AS1877" s="8"/>
      <c r="AT1877" s="8"/>
      <c r="AU1877" s="8"/>
      <c r="AV1877" s="8"/>
      <c r="AW1877" s="8"/>
      <c r="AX1877" s="8"/>
      <c r="AY1877" s="8"/>
      <c r="AZ1877" s="8"/>
      <c r="BA1877" s="8"/>
      <c r="BB1877" s="8"/>
      <c r="BC1877" s="8"/>
      <c r="BD1877" s="8"/>
      <c r="BE1877" s="8"/>
      <c r="BF1877" s="8"/>
      <c r="BG1877" s="8"/>
      <c r="BH1877" s="8"/>
      <c r="BI1877" s="8"/>
      <c r="BJ1877" s="8"/>
      <c r="BK1877" s="8"/>
      <c r="BL1877" s="8"/>
      <c r="BM1877" s="8"/>
      <c r="BN1877" s="8"/>
      <c r="BO1877" s="8"/>
      <c r="BP1877" s="1" t="str">
        <v>0- Port Costs</v>
      </c>
      <c r="BT1877" s="1" t="str">
        <v>0- Port Value</v>
      </c>
      <c r="BU1877" s="8"/>
    </row>
    <row r="1878" spans="8:73" hidden="1" outlineLevel="1" x14ac:dyDescent="0.3">
      <c r="H1878" s="1" t="str">
        <v>0 - BM Costs</v>
      </c>
      <c r="L1878" s="1" t="str">
        <v>0 - BM Port</v>
      </c>
      <c r="N1878" s="1" t="str">
        <v>0 - Port Assets</v>
      </c>
      <c r="O1878" s="8"/>
      <c r="P1878" s="8"/>
      <c r="Q1878" s="8"/>
      <c r="R1878" s="8"/>
      <c r="S1878" s="8"/>
      <c r="T1878" s="8"/>
      <c r="U1878" s="8"/>
      <c r="V1878" s="8"/>
      <c r="W1878" s="8"/>
      <c r="X1878" s="8"/>
      <c r="Y1878" s="8"/>
      <c r="Z1878" s="8"/>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c r="BD1878" s="8"/>
      <c r="BE1878" s="8"/>
      <c r="BF1878" s="8"/>
      <c r="BG1878" s="8"/>
      <c r="BH1878" s="8"/>
      <c r="BI1878" s="8"/>
      <c r="BJ1878" s="8"/>
      <c r="BK1878" s="8"/>
      <c r="BL1878" s="8"/>
      <c r="BM1878" s="8"/>
      <c r="BN1878" s="8"/>
      <c r="BO1878" s="8"/>
      <c r="BP1878" s="1" t="str">
        <v>0- Port Costs</v>
      </c>
      <c r="BT1878" s="1" t="str">
        <v>0- Port Value</v>
      </c>
      <c r="BU1878" s="8"/>
    </row>
    <row r="1879" spans="8:73" hidden="1" outlineLevel="1" x14ac:dyDescent="0.3">
      <c r="H1879" s="1" t="str">
        <v>0 - BM Costs</v>
      </c>
      <c r="L1879" s="1" t="str">
        <v>0 - BM Port</v>
      </c>
      <c r="N1879" s="1" t="str">
        <v>0 - Port Assets</v>
      </c>
      <c r="O1879" s="8"/>
      <c r="P1879" s="8"/>
      <c r="Q1879" s="8"/>
      <c r="R1879" s="8"/>
      <c r="S1879" s="8"/>
      <c r="T1879" s="8"/>
      <c r="U1879" s="8"/>
      <c r="V1879" s="8"/>
      <c r="W1879" s="8"/>
      <c r="X1879" s="8"/>
      <c r="Y1879" s="8"/>
      <c r="Z1879" s="8"/>
      <c r="AA1879" s="8"/>
      <c r="AB1879" s="8"/>
      <c r="AC1879" s="8"/>
      <c r="AD1879" s="8"/>
      <c r="AE1879" s="8"/>
      <c r="AF1879" s="8"/>
      <c r="AG1879" s="8"/>
      <c r="AH1879" s="8"/>
      <c r="AI1879" s="8"/>
      <c r="AJ1879" s="8"/>
      <c r="AK1879" s="8"/>
      <c r="AL1879" s="8"/>
      <c r="AM1879" s="8"/>
      <c r="AN1879" s="8"/>
      <c r="AO1879" s="8"/>
      <c r="AP1879" s="8"/>
      <c r="AQ1879" s="8"/>
      <c r="AR1879" s="8"/>
      <c r="AS1879" s="8"/>
      <c r="AT1879" s="8"/>
      <c r="AU1879" s="8"/>
      <c r="AV1879" s="8"/>
      <c r="AW1879" s="8"/>
      <c r="AX1879" s="8"/>
      <c r="AY1879" s="8"/>
      <c r="AZ1879" s="8"/>
      <c r="BA1879" s="8"/>
      <c r="BB1879" s="8"/>
      <c r="BC1879" s="8"/>
      <c r="BD1879" s="8"/>
      <c r="BE1879" s="8"/>
      <c r="BF1879" s="8"/>
      <c r="BG1879" s="8"/>
      <c r="BH1879" s="8"/>
      <c r="BI1879" s="8"/>
      <c r="BJ1879" s="8"/>
      <c r="BK1879" s="8"/>
      <c r="BL1879" s="8"/>
      <c r="BM1879" s="8"/>
      <c r="BN1879" s="8"/>
      <c r="BO1879" s="8"/>
      <c r="BP1879" s="1" t="str">
        <v>0- Port Costs</v>
      </c>
      <c r="BT1879" s="1" t="str">
        <v>0- Port Value</v>
      </c>
      <c r="BU1879" s="8"/>
    </row>
    <row r="1880" spans="8:73" hidden="1" outlineLevel="1" x14ac:dyDescent="0.3">
      <c r="H1880" s="1" t="str">
        <v>0 - BM Costs</v>
      </c>
      <c r="L1880" s="1" t="str">
        <v>0 - BM Port</v>
      </c>
      <c r="N1880" s="1" t="str">
        <v>0 - Port Assets</v>
      </c>
      <c r="O1880" s="8"/>
      <c r="P1880" s="8"/>
      <c r="Q1880" s="8"/>
      <c r="R1880" s="8"/>
      <c r="S1880" s="8"/>
      <c r="T1880" s="8"/>
      <c r="U1880" s="8"/>
      <c r="V1880" s="8"/>
      <c r="W1880" s="8"/>
      <c r="X1880" s="8"/>
      <c r="Y1880" s="8"/>
      <c r="Z1880" s="8"/>
      <c r="AA1880" s="8"/>
      <c r="AB1880" s="8"/>
      <c r="AC1880" s="8"/>
      <c r="AD1880" s="8"/>
      <c r="AE1880" s="8"/>
      <c r="AF1880" s="8"/>
      <c r="AG1880" s="8"/>
      <c r="AH1880" s="8"/>
      <c r="AI1880" s="8"/>
      <c r="AJ1880" s="8"/>
      <c r="AK1880" s="8"/>
      <c r="AL1880" s="8"/>
      <c r="AM1880" s="8"/>
      <c r="AN1880" s="8"/>
      <c r="AO1880" s="8"/>
      <c r="AP1880" s="8"/>
      <c r="AQ1880" s="8"/>
      <c r="AR1880" s="8"/>
      <c r="AS1880" s="8"/>
      <c r="AT1880" s="8"/>
      <c r="AU1880" s="8"/>
      <c r="AV1880" s="8"/>
      <c r="AW1880" s="8"/>
      <c r="AX1880" s="8"/>
      <c r="AY1880" s="8"/>
      <c r="AZ1880" s="8"/>
      <c r="BA1880" s="8"/>
      <c r="BB1880" s="8"/>
      <c r="BC1880" s="8"/>
      <c r="BD1880" s="8"/>
      <c r="BE1880" s="8"/>
      <c r="BF1880" s="8"/>
      <c r="BG1880" s="8"/>
      <c r="BH1880" s="8"/>
      <c r="BI1880" s="8"/>
      <c r="BJ1880" s="8"/>
      <c r="BK1880" s="8"/>
      <c r="BL1880" s="8"/>
      <c r="BM1880" s="8"/>
      <c r="BN1880" s="8"/>
      <c r="BO1880" s="8"/>
      <c r="BP1880" s="1" t="str">
        <v>0- Port Costs</v>
      </c>
      <c r="BT1880" s="1" t="str">
        <v>0- Port Value</v>
      </c>
      <c r="BU1880" s="8"/>
    </row>
    <row r="1881" spans="8:73" hidden="1" outlineLevel="1" x14ac:dyDescent="0.3">
      <c r="H1881" s="1" t="str">
        <v>0 - BM Costs</v>
      </c>
      <c r="L1881" s="1" t="str">
        <v>0 - BM Port</v>
      </c>
      <c r="N1881" s="1" t="str">
        <v>0 - Port Assets</v>
      </c>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c r="AL1881" s="8"/>
      <c r="AM1881" s="8"/>
      <c r="AN1881" s="8"/>
      <c r="AO1881" s="8"/>
      <c r="AP1881" s="8"/>
      <c r="AQ1881" s="8"/>
      <c r="AR1881" s="8"/>
      <c r="AS1881" s="8"/>
      <c r="AT1881" s="8"/>
      <c r="AU1881" s="8"/>
      <c r="AV1881" s="8"/>
      <c r="AW1881" s="8"/>
      <c r="AX1881" s="8"/>
      <c r="AY1881" s="8"/>
      <c r="AZ1881" s="8"/>
      <c r="BA1881" s="8"/>
      <c r="BB1881" s="8"/>
      <c r="BC1881" s="8"/>
      <c r="BD1881" s="8"/>
      <c r="BE1881" s="8"/>
      <c r="BF1881" s="8"/>
      <c r="BG1881" s="8"/>
      <c r="BH1881" s="8"/>
      <c r="BI1881" s="8"/>
      <c r="BJ1881" s="8"/>
      <c r="BK1881" s="8"/>
      <c r="BL1881" s="8"/>
      <c r="BM1881" s="8"/>
      <c r="BN1881" s="8"/>
      <c r="BO1881" s="8"/>
      <c r="BP1881" s="1" t="str">
        <v>0- Port Costs</v>
      </c>
      <c r="BT1881" s="1" t="str">
        <v>0- Port Value</v>
      </c>
      <c r="BU1881" s="8"/>
    </row>
    <row r="1882" spans="8:73" hidden="1" outlineLevel="1" x14ac:dyDescent="0.3">
      <c r="H1882" s="1" t="str">
        <v>0 - BM Costs</v>
      </c>
      <c r="L1882" s="1" t="str">
        <v>0 - BM Port</v>
      </c>
      <c r="N1882" s="1" t="str">
        <v>0 - Port Assets</v>
      </c>
      <c r="O1882" s="8"/>
      <c r="P1882" s="8"/>
      <c r="Q1882" s="8"/>
      <c r="R1882" s="8"/>
      <c r="S1882" s="8"/>
      <c r="T1882" s="8"/>
      <c r="U1882" s="8"/>
      <c r="V1882" s="8"/>
      <c r="W1882" s="8"/>
      <c r="X1882" s="8"/>
      <c r="Y1882" s="8"/>
      <c r="Z1882" s="8"/>
      <c r="AA1882" s="8"/>
      <c r="AB1882" s="8"/>
      <c r="AC1882" s="8"/>
      <c r="AD1882" s="8"/>
      <c r="AE1882" s="8"/>
      <c r="AF1882" s="8"/>
      <c r="AG1882" s="8"/>
      <c r="AH1882" s="8"/>
      <c r="AI1882" s="8"/>
      <c r="AJ1882" s="8"/>
      <c r="AK1882" s="8"/>
      <c r="AL1882" s="8"/>
      <c r="AM1882" s="8"/>
      <c r="AN1882" s="8"/>
      <c r="AO1882" s="8"/>
      <c r="AP1882" s="8"/>
      <c r="AQ1882" s="8"/>
      <c r="AR1882" s="8"/>
      <c r="AS1882" s="8"/>
      <c r="AT1882" s="8"/>
      <c r="AU1882" s="8"/>
      <c r="AV1882" s="8"/>
      <c r="AW1882" s="8"/>
      <c r="AX1882" s="8"/>
      <c r="AY1882" s="8"/>
      <c r="AZ1882" s="8"/>
      <c r="BA1882" s="8"/>
      <c r="BB1882" s="8"/>
      <c r="BC1882" s="8"/>
      <c r="BD1882" s="8"/>
      <c r="BE1882" s="8"/>
      <c r="BF1882" s="8"/>
      <c r="BG1882" s="8"/>
      <c r="BH1882" s="8"/>
      <c r="BI1882" s="8"/>
      <c r="BJ1882" s="8"/>
      <c r="BK1882" s="8"/>
      <c r="BL1882" s="8"/>
      <c r="BM1882" s="8"/>
      <c r="BN1882" s="8"/>
      <c r="BO1882" s="8"/>
      <c r="BP1882" s="1" t="str">
        <v>0- Port Costs</v>
      </c>
      <c r="BT1882" s="1" t="str">
        <v>0- Port Value</v>
      </c>
      <c r="BU1882" s="8"/>
    </row>
    <row r="1883" spans="8:73" hidden="1" outlineLevel="1" x14ac:dyDescent="0.3">
      <c r="H1883" s="1" t="str">
        <v>0 - BM Costs</v>
      </c>
      <c r="L1883" s="1" t="str">
        <v>0 - BM Port</v>
      </c>
      <c r="N1883" s="1" t="str">
        <v>0 - Port Assets</v>
      </c>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c r="BD1883" s="8"/>
      <c r="BE1883" s="8"/>
      <c r="BF1883" s="8"/>
      <c r="BG1883" s="8"/>
      <c r="BH1883" s="8"/>
      <c r="BI1883" s="8"/>
      <c r="BJ1883" s="8"/>
      <c r="BK1883" s="8"/>
      <c r="BL1883" s="8"/>
      <c r="BM1883" s="8"/>
      <c r="BN1883" s="8"/>
      <c r="BO1883" s="8"/>
      <c r="BP1883" s="1" t="str">
        <v>0- Port Costs</v>
      </c>
      <c r="BT1883" s="1" t="str">
        <v>0- Port Value</v>
      </c>
      <c r="BU1883" s="8"/>
    </row>
    <row r="1884" spans="8:73" hidden="1" outlineLevel="1" x14ac:dyDescent="0.3">
      <c r="H1884" s="1" t="str">
        <v>0 - BM Costs</v>
      </c>
      <c r="L1884" s="1" t="str">
        <v>0 - BM Port</v>
      </c>
      <c r="N1884" s="1" t="str">
        <v>0 - Port Assets</v>
      </c>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c r="BD1884" s="8"/>
      <c r="BE1884" s="8"/>
      <c r="BF1884" s="8"/>
      <c r="BG1884" s="8"/>
      <c r="BH1884" s="8"/>
      <c r="BI1884" s="8"/>
      <c r="BJ1884" s="8"/>
      <c r="BK1884" s="8"/>
      <c r="BL1884" s="8"/>
      <c r="BM1884" s="8"/>
      <c r="BN1884" s="8"/>
      <c r="BO1884" s="8"/>
      <c r="BP1884" s="1" t="str">
        <v>0- Port Costs</v>
      </c>
      <c r="BT1884" s="1" t="str">
        <v>0- Port Value</v>
      </c>
      <c r="BU1884" s="8"/>
    </row>
    <row r="1885" spans="8:73" hidden="1" outlineLevel="1" x14ac:dyDescent="0.3">
      <c r="H1885" s="1" t="str">
        <v>0 - BM Costs</v>
      </c>
      <c r="L1885" s="1" t="str">
        <v>0 - BM Port</v>
      </c>
      <c r="N1885" s="1" t="str">
        <v>0 - Port Assets</v>
      </c>
      <c r="O1885" s="8"/>
      <c r="P1885" s="8"/>
      <c r="Q1885" s="8"/>
      <c r="R1885" s="8"/>
      <c r="S1885" s="8"/>
      <c r="T1885" s="8"/>
      <c r="U1885" s="8"/>
      <c r="V1885" s="8"/>
      <c r="W1885" s="8"/>
      <c r="X1885" s="8"/>
      <c r="Y1885" s="8"/>
      <c r="Z1885" s="8"/>
      <c r="AA1885" s="8"/>
      <c r="AB1885" s="8"/>
      <c r="AC1885" s="8"/>
      <c r="AD1885" s="8"/>
      <c r="AE1885" s="8"/>
      <c r="AF1885" s="8"/>
      <c r="AG1885" s="8"/>
      <c r="AH1885" s="8"/>
      <c r="AI1885" s="8"/>
      <c r="AJ1885" s="8"/>
      <c r="AK1885" s="8"/>
      <c r="AL1885" s="8"/>
      <c r="AM1885" s="8"/>
      <c r="AN1885" s="8"/>
      <c r="AO1885" s="8"/>
      <c r="AP1885" s="8"/>
      <c r="AQ1885" s="8"/>
      <c r="AR1885" s="8"/>
      <c r="AS1885" s="8"/>
      <c r="AT1885" s="8"/>
      <c r="AU1885" s="8"/>
      <c r="AV1885" s="8"/>
      <c r="AW1885" s="8"/>
      <c r="AX1885" s="8"/>
      <c r="AY1885" s="8"/>
      <c r="AZ1885" s="8"/>
      <c r="BA1885" s="8"/>
      <c r="BB1885" s="8"/>
      <c r="BC1885" s="8"/>
      <c r="BD1885" s="8"/>
      <c r="BE1885" s="8"/>
      <c r="BF1885" s="8"/>
      <c r="BG1885" s="8"/>
      <c r="BH1885" s="8"/>
      <c r="BI1885" s="8"/>
      <c r="BJ1885" s="8"/>
      <c r="BK1885" s="8"/>
      <c r="BL1885" s="8"/>
      <c r="BM1885" s="8"/>
      <c r="BN1885" s="8"/>
      <c r="BO1885" s="8"/>
      <c r="BP1885" s="1" t="str">
        <v>0- Port Costs</v>
      </c>
      <c r="BT1885" s="1" t="str">
        <v>0- Port Value</v>
      </c>
      <c r="BU1885" s="8"/>
    </row>
    <row r="1886" spans="8:73" hidden="1" outlineLevel="1" x14ac:dyDescent="0.3">
      <c r="H1886" s="1" t="str">
        <v>0 - BM Costs</v>
      </c>
      <c r="L1886" s="1" t="str">
        <v>0 - BM Port</v>
      </c>
      <c r="N1886" s="1" t="str">
        <v>0 - Port Assets</v>
      </c>
      <c r="O1886" s="8"/>
      <c r="P1886" s="8"/>
      <c r="Q1886" s="8"/>
      <c r="R1886" s="8"/>
      <c r="S1886" s="8"/>
      <c r="T1886" s="8"/>
      <c r="U1886" s="8"/>
      <c r="V1886" s="8"/>
      <c r="W1886" s="8"/>
      <c r="X1886" s="8"/>
      <c r="Y1886" s="8"/>
      <c r="Z1886" s="8"/>
      <c r="AA1886" s="8"/>
      <c r="AB1886" s="8"/>
      <c r="AC1886" s="8"/>
      <c r="AD1886" s="8"/>
      <c r="AE1886" s="8"/>
      <c r="AF1886" s="8"/>
      <c r="AG1886" s="8"/>
      <c r="AH1886" s="8"/>
      <c r="AI1886" s="8"/>
      <c r="AJ1886" s="8"/>
      <c r="AK1886" s="8"/>
      <c r="AL1886" s="8"/>
      <c r="AM1886" s="8"/>
      <c r="AN1886" s="8"/>
      <c r="AO1886" s="8"/>
      <c r="AP1886" s="8"/>
      <c r="AQ1886" s="8"/>
      <c r="AR1886" s="8"/>
      <c r="AS1886" s="8"/>
      <c r="AT1886" s="8"/>
      <c r="AU1886" s="8"/>
      <c r="AV1886" s="8"/>
      <c r="AW1886" s="8"/>
      <c r="AX1886" s="8"/>
      <c r="AY1886" s="8"/>
      <c r="AZ1886" s="8"/>
      <c r="BA1886" s="8"/>
      <c r="BB1886" s="8"/>
      <c r="BC1886" s="8"/>
      <c r="BD1886" s="8"/>
      <c r="BE1886" s="8"/>
      <c r="BF1886" s="8"/>
      <c r="BG1886" s="8"/>
      <c r="BH1886" s="8"/>
      <c r="BI1886" s="8"/>
      <c r="BJ1886" s="8"/>
      <c r="BK1886" s="8"/>
      <c r="BL1886" s="8"/>
      <c r="BM1886" s="8"/>
      <c r="BN1886" s="8"/>
      <c r="BO1886" s="8"/>
      <c r="BP1886" s="1" t="str">
        <v>0- Port Costs</v>
      </c>
      <c r="BT1886" s="1" t="str">
        <v>0- Port Value</v>
      </c>
      <c r="BU1886" s="8"/>
    </row>
    <row r="1887" spans="8:73" hidden="1" outlineLevel="1" x14ac:dyDescent="0.3">
      <c r="H1887" s="1" t="str">
        <v>0 - BM Costs</v>
      </c>
      <c r="L1887" s="1" t="str">
        <v>0 - BM Port</v>
      </c>
      <c r="N1887" s="1" t="str">
        <v>0 - Port Assets</v>
      </c>
      <c r="O1887" s="8"/>
      <c r="P1887" s="8"/>
      <c r="Q1887" s="8"/>
      <c r="R1887" s="8"/>
      <c r="S1887" s="8"/>
      <c r="T1887" s="8"/>
      <c r="U1887" s="8"/>
      <c r="V1887" s="8"/>
      <c r="W1887" s="8"/>
      <c r="X1887" s="8"/>
      <c r="Y1887" s="8"/>
      <c r="Z1887" s="8"/>
      <c r="AA1887" s="8"/>
      <c r="AB1887" s="8"/>
      <c r="AC1887" s="8"/>
      <c r="AD1887" s="8"/>
      <c r="AE1887" s="8"/>
      <c r="AF1887" s="8"/>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c r="BD1887" s="8"/>
      <c r="BE1887" s="8"/>
      <c r="BF1887" s="8"/>
      <c r="BG1887" s="8"/>
      <c r="BH1887" s="8"/>
      <c r="BI1887" s="8"/>
      <c r="BJ1887" s="8"/>
      <c r="BK1887" s="8"/>
      <c r="BL1887" s="8"/>
      <c r="BM1887" s="8"/>
      <c r="BN1887" s="8"/>
      <c r="BO1887" s="8"/>
      <c r="BP1887" s="1" t="str">
        <v>0- Port Costs</v>
      </c>
      <c r="BT1887" s="1" t="str">
        <v>0- Port Value</v>
      </c>
      <c r="BU1887" s="8"/>
    </row>
    <row r="1888" spans="8:73" hidden="1" outlineLevel="1" x14ac:dyDescent="0.3">
      <c r="H1888" s="1" t="str">
        <v>0 - BM Costs</v>
      </c>
      <c r="L1888" s="1" t="str">
        <v>0 - BM Port</v>
      </c>
      <c r="N1888" s="1" t="str">
        <v>0 - Port Assets</v>
      </c>
      <c r="O1888" s="8"/>
      <c r="P1888" s="8"/>
      <c r="Q1888" s="8"/>
      <c r="R1888" s="8"/>
      <c r="S1888" s="8"/>
      <c r="T1888" s="8"/>
      <c r="U1888" s="8"/>
      <c r="V1888" s="8"/>
      <c r="W1888" s="8"/>
      <c r="X1888" s="8"/>
      <c r="Y1888" s="8"/>
      <c r="Z1888" s="8"/>
      <c r="AA1888" s="8"/>
      <c r="AB1888" s="8"/>
      <c r="AC1888" s="8"/>
      <c r="AD1888" s="8"/>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c r="BD1888" s="8"/>
      <c r="BE1888" s="8"/>
      <c r="BF1888" s="8"/>
      <c r="BG1888" s="8"/>
      <c r="BH1888" s="8"/>
      <c r="BI1888" s="8"/>
      <c r="BJ1888" s="8"/>
      <c r="BK1888" s="8"/>
      <c r="BL1888" s="8"/>
      <c r="BM1888" s="8"/>
      <c r="BN1888" s="8"/>
      <c r="BO1888" s="8"/>
      <c r="BP1888" s="1" t="str">
        <v>0- Port Costs</v>
      </c>
      <c r="BT1888" s="1" t="str">
        <v>0- Port Value</v>
      </c>
      <c r="BU1888" s="8"/>
    </row>
    <row r="1889" spans="8:73" hidden="1" outlineLevel="1" x14ac:dyDescent="0.3">
      <c r="H1889" s="1" t="str">
        <v>0 - BM Costs</v>
      </c>
      <c r="L1889" s="1" t="str">
        <v>0 - BM Port</v>
      </c>
      <c r="N1889" s="1" t="str">
        <v>0 - Port Assets</v>
      </c>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c r="AL1889" s="8"/>
      <c r="AM1889" s="8"/>
      <c r="AN1889" s="8"/>
      <c r="AO1889" s="8"/>
      <c r="AP1889" s="8"/>
      <c r="AQ1889" s="8"/>
      <c r="AR1889" s="8"/>
      <c r="AS1889" s="8"/>
      <c r="AT1889" s="8"/>
      <c r="AU1889" s="8"/>
      <c r="AV1889" s="8"/>
      <c r="AW1889" s="8"/>
      <c r="AX1889" s="8"/>
      <c r="AY1889" s="8"/>
      <c r="AZ1889" s="8"/>
      <c r="BA1889" s="8"/>
      <c r="BB1889" s="8"/>
      <c r="BC1889" s="8"/>
      <c r="BD1889" s="8"/>
      <c r="BE1889" s="8"/>
      <c r="BF1889" s="8"/>
      <c r="BG1889" s="8"/>
      <c r="BH1889" s="8"/>
      <c r="BI1889" s="8"/>
      <c r="BJ1889" s="8"/>
      <c r="BK1889" s="8"/>
      <c r="BL1889" s="8"/>
      <c r="BM1889" s="8"/>
      <c r="BN1889" s="8"/>
      <c r="BO1889" s="8"/>
      <c r="BP1889" s="1" t="str">
        <v>0- Port Costs</v>
      </c>
      <c r="BT1889" s="1" t="str">
        <v>0- Port Value</v>
      </c>
      <c r="BU1889" s="8"/>
    </row>
    <row r="1890" spans="8:73" hidden="1" outlineLevel="1" x14ac:dyDescent="0.3">
      <c r="H1890" s="1" t="str">
        <v>0 - BM Costs</v>
      </c>
      <c r="L1890" s="1" t="str">
        <v>0 - BM Port</v>
      </c>
      <c r="N1890" s="1" t="str">
        <v>0 - Port Assets</v>
      </c>
      <c r="O1890" s="8"/>
      <c r="P1890" s="8"/>
      <c r="Q1890" s="8"/>
      <c r="R1890" s="8"/>
      <c r="S1890" s="8"/>
      <c r="T1890" s="8"/>
      <c r="U1890" s="8"/>
      <c r="V1890" s="8"/>
      <c r="W1890" s="8"/>
      <c r="X1890" s="8"/>
      <c r="Y1890" s="8"/>
      <c r="Z1890" s="8"/>
      <c r="AA1890" s="8"/>
      <c r="AB1890" s="8"/>
      <c r="AC1890" s="8"/>
      <c r="AD1890" s="8"/>
      <c r="AE1890" s="8"/>
      <c r="AF1890" s="8"/>
      <c r="AG1890" s="8"/>
      <c r="AH1890" s="8"/>
      <c r="AI1890" s="8"/>
      <c r="AJ1890" s="8"/>
      <c r="AK1890" s="8"/>
      <c r="AL1890" s="8"/>
      <c r="AM1890" s="8"/>
      <c r="AN1890" s="8"/>
      <c r="AO1890" s="8"/>
      <c r="AP1890" s="8"/>
      <c r="AQ1890" s="8"/>
      <c r="AR1890" s="8"/>
      <c r="AS1890" s="8"/>
      <c r="AT1890" s="8"/>
      <c r="AU1890" s="8"/>
      <c r="AV1890" s="8"/>
      <c r="AW1890" s="8"/>
      <c r="AX1890" s="8"/>
      <c r="AY1890" s="8"/>
      <c r="AZ1890" s="8"/>
      <c r="BA1890" s="8"/>
      <c r="BB1890" s="8"/>
      <c r="BC1890" s="8"/>
      <c r="BD1890" s="8"/>
      <c r="BE1890" s="8"/>
      <c r="BF1890" s="8"/>
      <c r="BG1890" s="8"/>
      <c r="BH1890" s="8"/>
      <c r="BI1890" s="8"/>
      <c r="BJ1890" s="8"/>
      <c r="BK1890" s="8"/>
      <c r="BL1890" s="8"/>
      <c r="BM1890" s="8"/>
      <c r="BN1890" s="8"/>
      <c r="BO1890" s="8"/>
      <c r="BP1890" s="1" t="str">
        <v>0- Port Costs</v>
      </c>
      <c r="BT1890" s="1" t="str">
        <v>0- Port Value</v>
      </c>
      <c r="BU1890" s="8"/>
    </row>
    <row r="1891" spans="8:73" hidden="1" outlineLevel="1" x14ac:dyDescent="0.3">
      <c r="H1891" s="1" t="str">
        <v>0 - BM Costs</v>
      </c>
      <c r="L1891" s="1" t="str">
        <v>0 - BM Port</v>
      </c>
      <c r="N1891" s="1" t="str">
        <v>0 - Port Assets</v>
      </c>
      <c r="O1891" s="8"/>
      <c r="P1891" s="8"/>
      <c r="Q1891" s="8"/>
      <c r="R1891" s="8"/>
      <c r="S1891" s="8"/>
      <c r="T1891" s="8"/>
      <c r="U1891" s="8"/>
      <c r="V1891" s="8"/>
      <c r="W1891" s="8"/>
      <c r="X1891" s="8"/>
      <c r="Y1891" s="8"/>
      <c r="Z1891" s="8"/>
      <c r="AA1891" s="8"/>
      <c r="AB1891" s="8"/>
      <c r="AC1891" s="8"/>
      <c r="AD1891" s="8"/>
      <c r="AE1891" s="8"/>
      <c r="AF1891" s="8"/>
      <c r="AG1891" s="8"/>
      <c r="AH1891" s="8"/>
      <c r="AI1891" s="8"/>
      <c r="AJ1891" s="8"/>
      <c r="AK1891" s="8"/>
      <c r="AL1891" s="8"/>
      <c r="AM1891" s="8"/>
      <c r="AN1891" s="8"/>
      <c r="AO1891" s="8"/>
      <c r="AP1891" s="8"/>
      <c r="AQ1891" s="8"/>
      <c r="AR1891" s="8"/>
      <c r="AS1891" s="8"/>
      <c r="AT1891" s="8"/>
      <c r="AU1891" s="8"/>
      <c r="AV1891" s="8"/>
      <c r="AW1891" s="8"/>
      <c r="AX1891" s="8"/>
      <c r="AY1891" s="8"/>
      <c r="AZ1891" s="8"/>
      <c r="BA1891" s="8"/>
      <c r="BB1891" s="8"/>
      <c r="BC1891" s="8"/>
      <c r="BD1891" s="8"/>
      <c r="BE1891" s="8"/>
      <c r="BF1891" s="8"/>
      <c r="BG1891" s="8"/>
      <c r="BH1891" s="8"/>
      <c r="BI1891" s="8"/>
      <c r="BJ1891" s="8"/>
      <c r="BK1891" s="8"/>
      <c r="BL1891" s="8"/>
      <c r="BM1891" s="8"/>
      <c r="BN1891" s="8"/>
      <c r="BO1891" s="8"/>
      <c r="BP1891" s="1" t="str">
        <v>0- Port Costs</v>
      </c>
      <c r="BT1891" s="1" t="str">
        <v>0- Port Value</v>
      </c>
      <c r="BU1891" s="8"/>
    </row>
    <row r="1892" spans="8:73" hidden="1" outlineLevel="1" x14ac:dyDescent="0.3">
      <c r="H1892" s="1" t="str">
        <v>0 - BM Costs</v>
      </c>
      <c r="L1892" s="1" t="str">
        <v>0 - BM Port</v>
      </c>
      <c r="N1892" s="1" t="str">
        <v>0 - Port Assets</v>
      </c>
      <c r="O1892" s="8"/>
      <c r="P1892" s="8"/>
      <c r="Q1892" s="8"/>
      <c r="R1892" s="8"/>
      <c r="S1892" s="8"/>
      <c r="T1892" s="8"/>
      <c r="U1892" s="8"/>
      <c r="V1892" s="8"/>
      <c r="W1892" s="8"/>
      <c r="X1892" s="8"/>
      <c r="Y1892" s="8"/>
      <c r="Z1892" s="8"/>
      <c r="AA1892" s="8"/>
      <c r="AB1892" s="8"/>
      <c r="AC1892" s="8"/>
      <c r="AD1892" s="8"/>
      <c r="AE1892" s="8"/>
      <c r="AF1892" s="8"/>
      <c r="AG1892" s="8"/>
      <c r="AH1892" s="8"/>
      <c r="AI1892" s="8"/>
      <c r="AJ1892" s="8"/>
      <c r="AK1892" s="8"/>
      <c r="AL1892" s="8"/>
      <c r="AM1892" s="8"/>
      <c r="AN1892" s="8"/>
      <c r="AO1892" s="8"/>
      <c r="AP1892" s="8"/>
      <c r="AQ1892" s="8"/>
      <c r="AR1892" s="8"/>
      <c r="AS1892" s="8"/>
      <c r="AT1892" s="8"/>
      <c r="AU1892" s="8"/>
      <c r="AV1892" s="8"/>
      <c r="AW1892" s="8"/>
      <c r="AX1892" s="8"/>
      <c r="AY1892" s="8"/>
      <c r="AZ1892" s="8"/>
      <c r="BA1892" s="8"/>
      <c r="BB1892" s="8"/>
      <c r="BC1892" s="8"/>
      <c r="BD1892" s="8"/>
      <c r="BE1892" s="8"/>
      <c r="BF1892" s="8"/>
      <c r="BG1892" s="8"/>
      <c r="BH1892" s="8"/>
      <c r="BI1892" s="8"/>
      <c r="BJ1892" s="8"/>
      <c r="BK1892" s="8"/>
      <c r="BL1892" s="8"/>
      <c r="BM1892" s="8"/>
      <c r="BN1892" s="8"/>
      <c r="BO1892" s="8"/>
      <c r="BP1892" s="1" t="str">
        <v>0- Port Costs</v>
      </c>
      <c r="BT1892" s="1" t="str">
        <v>0- Port Value</v>
      </c>
      <c r="BU1892" s="8"/>
    </row>
    <row r="1893" spans="8:73" hidden="1" outlineLevel="1" x14ac:dyDescent="0.3">
      <c r="H1893" s="1" t="str">
        <v>0 - BM Costs</v>
      </c>
      <c r="L1893" s="1" t="str">
        <v>0 - BM Port</v>
      </c>
      <c r="N1893" s="1" t="str">
        <v>0 - Port Assets</v>
      </c>
      <c r="O1893" s="8"/>
      <c r="P1893" s="8"/>
      <c r="Q1893" s="8"/>
      <c r="R1893" s="8"/>
      <c r="S1893" s="8"/>
      <c r="T1893" s="8"/>
      <c r="U1893" s="8"/>
      <c r="V1893" s="8"/>
      <c r="W1893" s="8"/>
      <c r="X1893" s="8"/>
      <c r="Y1893" s="8"/>
      <c r="Z1893" s="8"/>
      <c r="AA1893" s="8"/>
      <c r="AB1893" s="8"/>
      <c r="AC1893" s="8"/>
      <c r="AD1893" s="8"/>
      <c r="AE1893" s="8"/>
      <c r="AF1893" s="8"/>
      <c r="AG1893" s="8"/>
      <c r="AH1893" s="8"/>
      <c r="AI1893" s="8"/>
      <c r="AJ1893" s="8"/>
      <c r="AK1893" s="8"/>
      <c r="AL1893" s="8"/>
      <c r="AM1893" s="8"/>
      <c r="AN1893" s="8"/>
      <c r="AO1893" s="8"/>
      <c r="AP1893" s="8"/>
      <c r="AQ1893" s="8"/>
      <c r="AR1893" s="8"/>
      <c r="AS1893" s="8"/>
      <c r="AT1893" s="8"/>
      <c r="AU1893" s="8"/>
      <c r="AV1893" s="8"/>
      <c r="AW1893" s="8"/>
      <c r="AX1893" s="8"/>
      <c r="AY1893" s="8"/>
      <c r="AZ1893" s="8"/>
      <c r="BA1893" s="8"/>
      <c r="BB1893" s="8"/>
      <c r="BC1893" s="8"/>
      <c r="BD1893" s="8"/>
      <c r="BE1893" s="8"/>
      <c r="BF1893" s="8"/>
      <c r="BG1893" s="8"/>
      <c r="BH1893" s="8"/>
      <c r="BI1893" s="8"/>
      <c r="BJ1893" s="8"/>
      <c r="BK1893" s="8"/>
      <c r="BL1893" s="8"/>
      <c r="BM1893" s="8"/>
      <c r="BN1893" s="8"/>
      <c r="BO1893" s="8"/>
      <c r="BP1893" s="1" t="str">
        <v>0- Port Costs</v>
      </c>
      <c r="BT1893" s="1" t="str">
        <v>0- Port Value</v>
      </c>
      <c r="BU1893" s="8"/>
    </row>
    <row r="1894" spans="8:73" hidden="1" outlineLevel="1" x14ac:dyDescent="0.3">
      <c r="H1894" s="1" t="str">
        <v>0 - BM Costs</v>
      </c>
      <c r="L1894" s="1" t="str">
        <v>0 - BM Port</v>
      </c>
      <c r="N1894" s="1" t="str">
        <v>0 - Port Assets</v>
      </c>
      <c r="O1894" s="8"/>
      <c r="P1894" s="8"/>
      <c r="Q1894" s="8"/>
      <c r="R1894" s="8"/>
      <c r="S1894" s="8"/>
      <c r="T1894" s="8"/>
      <c r="U1894" s="8"/>
      <c r="V1894" s="8"/>
      <c r="W1894" s="8"/>
      <c r="X1894" s="8"/>
      <c r="Y1894" s="8"/>
      <c r="Z1894" s="8"/>
      <c r="AA1894" s="8"/>
      <c r="AB1894" s="8"/>
      <c r="AC1894" s="8"/>
      <c r="AD1894" s="8"/>
      <c r="AE1894" s="8"/>
      <c r="AF1894" s="8"/>
      <c r="AG1894" s="8"/>
      <c r="AH1894" s="8"/>
      <c r="AI1894" s="8"/>
      <c r="AJ1894" s="8"/>
      <c r="AK1894" s="8"/>
      <c r="AL1894" s="8"/>
      <c r="AM1894" s="8"/>
      <c r="AN1894" s="8"/>
      <c r="AO1894" s="8"/>
      <c r="AP1894" s="8"/>
      <c r="AQ1894" s="8"/>
      <c r="AR1894" s="8"/>
      <c r="AS1894" s="8"/>
      <c r="AT1894" s="8"/>
      <c r="AU1894" s="8"/>
      <c r="AV1894" s="8"/>
      <c r="AW1894" s="8"/>
      <c r="AX1894" s="8"/>
      <c r="AY1894" s="8"/>
      <c r="AZ1894" s="8"/>
      <c r="BA1894" s="8"/>
      <c r="BB1894" s="8"/>
      <c r="BC1894" s="8"/>
      <c r="BD1894" s="8"/>
      <c r="BE1894" s="8"/>
      <c r="BF1894" s="8"/>
      <c r="BG1894" s="8"/>
      <c r="BH1894" s="8"/>
      <c r="BI1894" s="8"/>
      <c r="BJ1894" s="8"/>
      <c r="BK1894" s="8"/>
      <c r="BL1894" s="8"/>
      <c r="BM1894" s="8"/>
      <c r="BN1894" s="8"/>
      <c r="BO1894" s="8"/>
      <c r="BP1894" s="1" t="str">
        <v>0- Port Costs</v>
      </c>
      <c r="BT1894" s="1" t="str">
        <v>0- Port Value</v>
      </c>
      <c r="BU1894" s="8"/>
    </row>
    <row r="1895" spans="8:73" hidden="1" outlineLevel="1" x14ac:dyDescent="0.3">
      <c r="H1895" s="1" t="str">
        <v>0 - BM Costs</v>
      </c>
      <c r="L1895" s="1" t="str">
        <v>0 - BM Port</v>
      </c>
      <c r="N1895" s="1" t="str">
        <v>0 - Port Assets</v>
      </c>
      <c r="O1895" s="8"/>
      <c r="P1895" s="8"/>
      <c r="Q1895" s="8"/>
      <c r="R1895" s="8"/>
      <c r="S1895" s="8"/>
      <c r="T1895" s="8"/>
      <c r="U1895" s="8"/>
      <c r="V1895" s="8"/>
      <c r="W1895" s="8"/>
      <c r="X1895" s="8"/>
      <c r="Y1895" s="8"/>
      <c r="Z1895" s="8"/>
      <c r="AA1895" s="8"/>
      <c r="AB1895" s="8"/>
      <c r="AC1895" s="8"/>
      <c r="AD1895" s="8"/>
      <c r="AE1895" s="8"/>
      <c r="AF1895" s="8"/>
      <c r="AG1895" s="8"/>
      <c r="AH1895" s="8"/>
      <c r="AI1895" s="8"/>
      <c r="AJ1895" s="8"/>
      <c r="AK1895" s="8"/>
      <c r="AL1895" s="8"/>
      <c r="AM1895" s="8"/>
      <c r="AN1895" s="8"/>
      <c r="AO1895" s="8"/>
      <c r="AP1895" s="8"/>
      <c r="AQ1895" s="8"/>
      <c r="AR1895" s="8"/>
      <c r="AS1895" s="8"/>
      <c r="AT1895" s="8"/>
      <c r="AU1895" s="8"/>
      <c r="AV1895" s="8"/>
      <c r="AW1895" s="8"/>
      <c r="AX1895" s="8"/>
      <c r="AY1895" s="8"/>
      <c r="AZ1895" s="8"/>
      <c r="BA1895" s="8"/>
      <c r="BB1895" s="8"/>
      <c r="BC1895" s="8"/>
      <c r="BD1895" s="8"/>
      <c r="BE1895" s="8"/>
      <c r="BF1895" s="8"/>
      <c r="BG1895" s="8"/>
      <c r="BH1895" s="8"/>
      <c r="BI1895" s="8"/>
      <c r="BJ1895" s="8"/>
      <c r="BK1895" s="8"/>
      <c r="BL1895" s="8"/>
      <c r="BM1895" s="8"/>
      <c r="BN1895" s="8"/>
      <c r="BO1895" s="8"/>
      <c r="BP1895" s="1" t="str">
        <v>0- Port Costs</v>
      </c>
      <c r="BT1895" s="1" t="str">
        <v>0- Port Value</v>
      </c>
      <c r="BU1895" s="8"/>
    </row>
    <row r="1896" spans="8:73" hidden="1" outlineLevel="1" x14ac:dyDescent="0.3">
      <c r="H1896" s="1" t="str">
        <v>0 - BM Costs</v>
      </c>
      <c r="L1896" s="1" t="str">
        <v>0 - BM Port</v>
      </c>
      <c r="N1896" s="1" t="str">
        <v>0 - Port Assets</v>
      </c>
      <c r="O1896" s="8"/>
      <c r="P1896" s="8"/>
      <c r="Q1896" s="8"/>
      <c r="R1896" s="8"/>
      <c r="S1896" s="8"/>
      <c r="T1896" s="8"/>
      <c r="U1896" s="8"/>
      <c r="V1896" s="8"/>
      <c r="W1896" s="8"/>
      <c r="X1896" s="8"/>
      <c r="Y1896" s="8"/>
      <c r="Z1896" s="8"/>
      <c r="AA1896" s="8"/>
      <c r="AB1896" s="8"/>
      <c r="AC1896" s="8"/>
      <c r="AD1896" s="8"/>
      <c r="AE1896" s="8"/>
      <c r="AF1896" s="8"/>
      <c r="AG1896" s="8"/>
      <c r="AH1896" s="8"/>
      <c r="AI1896" s="8"/>
      <c r="AJ1896" s="8"/>
      <c r="AK1896" s="8"/>
      <c r="AL1896" s="8"/>
      <c r="AM1896" s="8"/>
      <c r="AN1896" s="8"/>
      <c r="AO1896" s="8"/>
      <c r="AP1896" s="8"/>
      <c r="AQ1896" s="8"/>
      <c r="AR1896" s="8"/>
      <c r="AS1896" s="8"/>
      <c r="AT1896" s="8"/>
      <c r="AU1896" s="8"/>
      <c r="AV1896" s="8"/>
      <c r="AW1896" s="8"/>
      <c r="AX1896" s="8"/>
      <c r="AY1896" s="8"/>
      <c r="AZ1896" s="8"/>
      <c r="BA1896" s="8"/>
      <c r="BB1896" s="8"/>
      <c r="BC1896" s="8"/>
      <c r="BD1896" s="8"/>
      <c r="BE1896" s="8"/>
      <c r="BF1896" s="8"/>
      <c r="BG1896" s="8"/>
      <c r="BH1896" s="8"/>
      <c r="BI1896" s="8"/>
      <c r="BJ1896" s="8"/>
      <c r="BK1896" s="8"/>
      <c r="BL1896" s="8"/>
      <c r="BM1896" s="8"/>
      <c r="BN1896" s="8"/>
      <c r="BO1896" s="8"/>
      <c r="BP1896" s="1" t="str">
        <v>0- Port Costs</v>
      </c>
      <c r="BT1896" s="1" t="str">
        <v>0- Port Value</v>
      </c>
      <c r="BU1896" s="8"/>
    </row>
    <row r="1897" spans="8:73" hidden="1" outlineLevel="1" x14ac:dyDescent="0.3">
      <c r="H1897" s="1" t="str">
        <v>0 - BM Costs</v>
      </c>
      <c r="L1897" s="1" t="str">
        <v>0 - BM Port</v>
      </c>
      <c r="N1897" s="1" t="str">
        <v>0 - Port Assets</v>
      </c>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c r="AL1897" s="8"/>
      <c r="AM1897" s="8"/>
      <c r="AN1897" s="8"/>
      <c r="AO1897" s="8"/>
      <c r="AP1897" s="8"/>
      <c r="AQ1897" s="8"/>
      <c r="AR1897" s="8"/>
      <c r="AS1897" s="8"/>
      <c r="AT1897" s="8"/>
      <c r="AU1897" s="8"/>
      <c r="AV1897" s="8"/>
      <c r="AW1897" s="8"/>
      <c r="AX1897" s="8"/>
      <c r="AY1897" s="8"/>
      <c r="AZ1897" s="8"/>
      <c r="BA1897" s="8"/>
      <c r="BB1897" s="8"/>
      <c r="BC1897" s="8"/>
      <c r="BD1897" s="8"/>
      <c r="BE1897" s="8"/>
      <c r="BF1897" s="8"/>
      <c r="BG1897" s="8"/>
      <c r="BH1897" s="8"/>
      <c r="BI1897" s="8"/>
      <c r="BJ1897" s="8"/>
      <c r="BK1897" s="8"/>
      <c r="BL1897" s="8"/>
      <c r="BM1897" s="8"/>
      <c r="BN1897" s="8"/>
      <c r="BO1897" s="8"/>
      <c r="BP1897" s="1" t="str">
        <v>0- Port Costs</v>
      </c>
      <c r="BT1897" s="1" t="str">
        <v>0- Port Value</v>
      </c>
      <c r="BU1897" s="8"/>
    </row>
    <row r="1898" spans="8:73" hidden="1" outlineLevel="1" x14ac:dyDescent="0.3">
      <c r="H1898" s="1" t="str">
        <v>0 - BM Costs</v>
      </c>
      <c r="L1898" s="1" t="str">
        <v>0 - BM Port</v>
      </c>
      <c r="N1898" s="1" t="str">
        <v>0 - Port Assets</v>
      </c>
      <c r="O1898" s="8"/>
      <c r="P1898" s="8"/>
      <c r="Q1898" s="8"/>
      <c r="R1898" s="8"/>
      <c r="S1898" s="8"/>
      <c r="T1898" s="8"/>
      <c r="U1898" s="8"/>
      <c r="V1898" s="8"/>
      <c r="W1898" s="8"/>
      <c r="X1898" s="8"/>
      <c r="Y1898" s="8"/>
      <c r="Z1898" s="8"/>
      <c r="AA1898" s="8"/>
      <c r="AB1898" s="8"/>
      <c r="AC1898" s="8"/>
      <c r="AD1898" s="8"/>
      <c r="AE1898" s="8"/>
      <c r="AF1898" s="8"/>
      <c r="AG1898" s="8"/>
      <c r="AH1898" s="8"/>
      <c r="AI1898" s="8"/>
      <c r="AJ1898" s="8"/>
      <c r="AK1898" s="8"/>
      <c r="AL1898" s="8"/>
      <c r="AM1898" s="8"/>
      <c r="AN1898" s="8"/>
      <c r="AO1898" s="8"/>
      <c r="AP1898" s="8"/>
      <c r="AQ1898" s="8"/>
      <c r="AR1898" s="8"/>
      <c r="AS1898" s="8"/>
      <c r="AT1898" s="8"/>
      <c r="AU1898" s="8"/>
      <c r="AV1898" s="8"/>
      <c r="AW1898" s="8"/>
      <c r="AX1898" s="8"/>
      <c r="AY1898" s="8"/>
      <c r="AZ1898" s="8"/>
      <c r="BA1898" s="8"/>
      <c r="BB1898" s="8"/>
      <c r="BC1898" s="8"/>
      <c r="BD1898" s="8"/>
      <c r="BE1898" s="8"/>
      <c r="BF1898" s="8"/>
      <c r="BG1898" s="8"/>
      <c r="BH1898" s="8"/>
      <c r="BI1898" s="8"/>
      <c r="BJ1898" s="8"/>
      <c r="BK1898" s="8"/>
      <c r="BL1898" s="8"/>
      <c r="BM1898" s="8"/>
      <c r="BN1898" s="8"/>
      <c r="BO1898" s="8"/>
      <c r="BP1898" s="1" t="str">
        <v>0- Port Costs</v>
      </c>
      <c r="BT1898" s="1" t="str">
        <v>0- Port Value</v>
      </c>
      <c r="BU1898" s="8"/>
    </row>
    <row r="1899" spans="8:73" hidden="1" outlineLevel="1" x14ac:dyDescent="0.3">
      <c r="H1899" s="1" t="str">
        <v>0 - BM Costs</v>
      </c>
      <c r="L1899" s="1" t="str">
        <v>0 - BM Port</v>
      </c>
      <c r="N1899" s="1" t="str">
        <v>0 - Port Assets</v>
      </c>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8"/>
      <c r="AL1899" s="8"/>
      <c r="AM1899" s="8"/>
      <c r="AN1899" s="8"/>
      <c r="AO1899" s="8"/>
      <c r="AP1899" s="8"/>
      <c r="AQ1899" s="8"/>
      <c r="AR1899" s="8"/>
      <c r="AS1899" s="8"/>
      <c r="AT1899" s="8"/>
      <c r="AU1899" s="8"/>
      <c r="AV1899" s="8"/>
      <c r="AW1899" s="8"/>
      <c r="AX1899" s="8"/>
      <c r="AY1899" s="8"/>
      <c r="AZ1899" s="8"/>
      <c r="BA1899" s="8"/>
      <c r="BB1899" s="8"/>
      <c r="BC1899" s="8"/>
      <c r="BD1899" s="8"/>
      <c r="BE1899" s="8"/>
      <c r="BF1899" s="8"/>
      <c r="BG1899" s="8"/>
      <c r="BH1899" s="8"/>
      <c r="BI1899" s="8"/>
      <c r="BJ1899" s="8"/>
      <c r="BK1899" s="8"/>
      <c r="BL1899" s="8"/>
      <c r="BM1899" s="8"/>
      <c r="BN1899" s="8"/>
      <c r="BO1899" s="8"/>
      <c r="BP1899" s="1" t="str">
        <v>0- Port Costs</v>
      </c>
      <c r="BT1899" s="1" t="str">
        <v>0- Port Value</v>
      </c>
      <c r="BU1899" s="8"/>
    </row>
    <row r="1900" spans="8:73" hidden="1" outlineLevel="1" x14ac:dyDescent="0.3">
      <c r="H1900" s="1" t="str">
        <v>0 - BM Costs</v>
      </c>
      <c r="L1900" s="1" t="str">
        <v>0 - BM Port</v>
      </c>
      <c r="N1900" s="1" t="str">
        <v>0 - Port Assets</v>
      </c>
      <c r="O1900" s="8"/>
      <c r="P1900" s="8"/>
      <c r="Q1900" s="8"/>
      <c r="R1900" s="8"/>
      <c r="S1900" s="8"/>
      <c r="T1900" s="8"/>
      <c r="U1900" s="8"/>
      <c r="V1900" s="8"/>
      <c r="W1900" s="8"/>
      <c r="X1900" s="8"/>
      <c r="Y1900" s="8"/>
      <c r="Z1900" s="8"/>
      <c r="AA1900" s="8"/>
      <c r="AB1900" s="8"/>
      <c r="AC1900" s="8"/>
      <c r="AD1900" s="8"/>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c r="BD1900" s="8"/>
      <c r="BE1900" s="8"/>
      <c r="BF1900" s="8"/>
      <c r="BG1900" s="8"/>
      <c r="BH1900" s="8"/>
      <c r="BI1900" s="8"/>
      <c r="BJ1900" s="8"/>
      <c r="BK1900" s="8"/>
      <c r="BL1900" s="8"/>
      <c r="BM1900" s="8"/>
      <c r="BN1900" s="8"/>
      <c r="BO1900" s="8"/>
      <c r="BP1900" s="1" t="str">
        <v>0- Port Costs</v>
      </c>
      <c r="BT1900" s="1" t="str">
        <v>0- Port Value</v>
      </c>
      <c r="BU1900" s="8"/>
    </row>
    <row r="1901" spans="8:73" hidden="1" outlineLevel="1" x14ac:dyDescent="0.3">
      <c r="H1901" s="1" t="str">
        <v>0 - BM Costs</v>
      </c>
      <c r="L1901" s="1" t="str">
        <v>0 - BM Port</v>
      </c>
      <c r="N1901" s="1" t="str">
        <v>0 - Port Assets</v>
      </c>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c r="BD1901" s="8"/>
      <c r="BE1901" s="8"/>
      <c r="BF1901" s="8"/>
      <c r="BG1901" s="8"/>
      <c r="BH1901" s="8"/>
      <c r="BI1901" s="8"/>
      <c r="BJ1901" s="8"/>
      <c r="BK1901" s="8"/>
      <c r="BL1901" s="8"/>
      <c r="BM1901" s="8"/>
      <c r="BN1901" s="8"/>
      <c r="BO1901" s="8"/>
      <c r="BP1901" s="1" t="str">
        <v>0- Port Costs</v>
      </c>
      <c r="BT1901" s="1" t="str">
        <v>0- Port Value</v>
      </c>
      <c r="BU1901" s="8"/>
    </row>
    <row r="1902" spans="8:73" hidden="1" outlineLevel="1" x14ac:dyDescent="0.3">
      <c r="H1902" s="1" t="str">
        <v>0 - BM Costs</v>
      </c>
      <c r="L1902" s="1" t="str">
        <v>0 - BM Port</v>
      </c>
      <c r="N1902" s="1" t="str">
        <v>0 - Port Assets</v>
      </c>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c r="BF1902" s="8"/>
      <c r="BG1902" s="8"/>
      <c r="BH1902" s="8"/>
      <c r="BI1902" s="8"/>
      <c r="BJ1902" s="8"/>
      <c r="BK1902" s="8"/>
      <c r="BL1902" s="8"/>
      <c r="BM1902" s="8"/>
      <c r="BN1902" s="8"/>
      <c r="BO1902" s="8"/>
      <c r="BP1902" s="1" t="str">
        <v>0- Port Costs</v>
      </c>
      <c r="BT1902" s="1" t="str">
        <v>0- Port Value</v>
      </c>
      <c r="BU1902" s="8"/>
    </row>
    <row r="1903" spans="8:73" hidden="1" outlineLevel="1" x14ac:dyDescent="0.3">
      <c r="H1903" s="1" t="str">
        <v>0 - BM Costs</v>
      </c>
      <c r="L1903" s="1" t="str">
        <v>0 - BM Port</v>
      </c>
      <c r="N1903" s="1" t="str">
        <v>0 - Port Assets</v>
      </c>
      <c r="O1903" s="8"/>
      <c r="P1903" s="8"/>
      <c r="Q1903" s="8"/>
      <c r="R1903" s="8"/>
      <c r="S1903" s="8"/>
      <c r="T1903" s="8"/>
      <c r="U1903" s="8"/>
      <c r="V1903" s="8"/>
      <c r="W1903" s="8"/>
      <c r="X1903" s="8"/>
      <c r="Y1903" s="8"/>
      <c r="Z1903" s="8"/>
      <c r="AA1903" s="8"/>
      <c r="AB1903" s="8"/>
      <c r="AC1903" s="8"/>
      <c r="AD1903" s="8"/>
      <c r="AE1903" s="8"/>
      <c r="AF1903" s="8"/>
      <c r="AG1903" s="8"/>
      <c r="AH1903" s="8"/>
      <c r="AI1903" s="8"/>
      <c r="AJ1903" s="8"/>
      <c r="AK1903" s="8"/>
      <c r="AL1903" s="8"/>
      <c r="AM1903" s="8"/>
      <c r="AN1903" s="8"/>
      <c r="AO1903" s="8"/>
      <c r="AP1903" s="8"/>
      <c r="AQ1903" s="8"/>
      <c r="AR1903" s="8"/>
      <c r="AS1903" s="8"/>
      <c r="AT1903" s="8"/>
      <c r="AU1903" s="8"/>
      <c r="AV1903" s="8"/>
      <c r="AW1903" s="8"/>
      <c r="AX1903" s="8"/>
      <c r="AY1903" s="8"/>
      <c r="AZ1903" s="8"/>
      <c r="BA1903" s="8"/>
      <c r="BB1903" s="8"/>
      <c r="BC1903" s="8"/>
      <c r="BD1903" s="8"/>
      <c r="BE1903" s="8"/>
      <c r="BF1903" s="8"/>
      <c r="BG1903" s="8"/>
      <c r="BH1903" s="8"/>
      <c r="BI1903" s="8"/>
      <c r="BJ1903" s="8"/>
      <c r="BK1903" s="8"/>
      <c r="BL1903" s="8"/>
      <c r="BM1903" s="8"/>
      <c r="BN1903" s="8"/>
      <c r="BO1903" s="8"/>
      <c r="BP1903" s="1" t="str">
        <v>0- Port Costs</v>
      </c>
      <c r="BT1903" s="1" t="str">
        <v>0- Port Value</v>
      </c>
      <c r="BU1903" s="8"/>
    </row>
    <row r="1904" spans="8:73" hidden="1" outlineLevel="1" x14ac:dyDescent="0.3">
      <c r="H1904" s="1" t="str">
        <v>0 - BM Costs</v>
      </c>
      <c r="L1904" s="1" t="str">
        <v>0 - BM Port</v>
      </c>
      <c r="N1904" s="1" t="str">
        <v>0 - Port Assets</v>
      </c>
      <c r="O1904" s="8"/>
      <c r="P1904" s="8"/>
      <c r="Q1904" s="8"/>
      <c r="R1904" s="8"/>
      <c r="S1904" s="8"/>
      <c r="T1904" s="8"/>
      <c r="U1904" s="8"/>
      <c r="V1904" s="8"/>
      <c r="W1904" s="8"/>
      <c r="X1904" s="8"/>
      <c r="Y1904" s="8"/>
      <c r="Z1904" s="8"/>
      <c r="AA1904" s="8"/>
      <c r="AB1904" s="8"/>
      <c r="AC1904" s="8"/>
      <c r="AD1904" s="8"/>
      <c r="AE1904" s="8"/>
      <c r="AF1904" s="8"/>
      <c r="AG1904" s="8"/>
      <c r="AH1904" s="8"/>
      <c r="AI1904" s="8"/>
      <c r="AJ1904" s="8"/>
      <c r="AK1904" s="8"/>
      <c r="AL1904" s="8"/>
      <c r="AM1904" s="8"/>
      <c r="AN1904" s="8"/>
      <c r="AO1904" s="8"/>
      <c r="AP1904" s="8"/>
      <c r="AQ1904" s="8"/>
      <c r="AR1904" s="8"/>
      <c r="AS1904" s="8"/>
      <c r="AT1904" s="8"/>
      <c r="AU1904" s="8"/>
      <c r="AV1904" s="8"/>
      <c r="AW1904" s="8"/>
      <c r="AX1904" s="8"/>
      <c r="AY1904" s="8"/>
      <c r="AZ1904" s="8"/>
      <c r="BA1904" s="8"/>
      <c r="BB1904" s="8"/>
      <c r="BC1904" s="8"/>
      <c r="BD1904" s="8"/>
      <c r="BE1904" s="8"/>
      <c r="BF1904" s="8"/>
      <c r="BG1904" s="8"/>
      <c r="BH1904" s="8"/>
      <c r="BI1904" s="8"/>
      <c r="BJ1904" s="8"/>
      <c r="BK1904" s="8"/>
      <c r="BL1904" s="8"/>
      <c r="BM1904" s="8"/>
      <c r="BN1904" s="8"/>
      <c r="BO1904" s="8"/>
      <c r="BP1904" s="1" t="str">
        <v>0- Port Costs</v>
      </c>
      <c r="BT1904" s="1" t="str">
        <v>0- Port Value</v>
      </c>
      <c r="BU1904" s="8"/>
    </row>
    <row r="1905" spans="8:73" hidden="1" outlineLevel="1" x14ac:dyDescent="0.3">
      <c r="H1905" s="1" t="str">
        <v>0 - BM Costs</v>
      </c>
      <c r="L1905" s="1" t="str">
        <v>0 - BM Port</v>
      </c>
      <c r="N1905" s="1" t="str">
        <v>0 - Port Assets</v>
      </c>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c r="BD1905" s="8"/>
      <c r="BE1905" s="8"/>
      <c r="BF1905" s="8"/>
      <c r="BG1905" s="8"/>
      <c r="BH1905" s="8"/>
      <c r="BI1905" s="8"/>
      <c r="BJ1905" s="8"/>
      <c r="BK1905" s="8"/>
      <c r="BL1905" s="8"/>
      <c r="BM1905" s="8"/>
      <c r="BN1905" s="8"/>
      <c r="BO1905" s="8"/>
      <c r="BP1905" s="1" t="str">
        <v>0- Port Costs</v>
      </c>
      <c r="BT1905" s="1" t="str">
        <v>0- Port Value</v>
      </c>
      <c r="BU1905" s="8"/>
    </row>
    <row r="1906" spans="8:73" hidden="1" outlineLevel="1" x14ac:dyDescent="0.3">
      <c r="H1906" s="1" t="str">
        <v>0 - BM Costs</v>
      </c>
      <c r="L1906" s="1" t="str">
        <v>0 - BM Port</v>
      </c>
      <c r="N1906" s="1" t="str">
        <v>0 - Port Assets</v>
      </c>
      <c r="O1906" s="8"/>
      <c r="P1906" s="8"/>
      <c r="Q1906" s="8"/>
      <c r="R1906" s="8"/>
      <c r="S1906" s="8"/>
      <c r="T1906" s="8"/>
      <c r="U1906" s="8"/>
      <c r="V1906" s="8"/>
      <c r="W1906" s="8"/>
      <c r="X1906" s="8"/>
      <c r="Y1906" s="8"/>
      <c r="Z1906" s="8"/>
      <c r="AA1906" s="8"/>
      <c r="AB1906" s="8"/>
      <c r="AC1906" s="8"/>
      <c r="AD1906" s="8"/>
      <c r="AE1906" s="8"/>
      <c r="AF1906" s="8"/>
      <c r="AG1906" s="8"/>
      <c r="AH1906" s="8"/>
      <c r="AI1906" s="8"/>
      <c r="AJ1906" s="8"/>
      <c r="AK1906" s="8"/>
      <c r="AL1906" s="8"/>
      <c r="AM1906" s="8"/>
      <c r="AN1906" s="8"/>
      <c r="AO1906" s="8"/>
      <c r="AP1906" s="8"/>
      <c r="AQ1906" s="8"/>
      <c r="AR1906" s="8"/>
      <c r="AS1906" s="8"/>
      <c r="AT1906" s="8"/>
      <c r="AU1906" s="8"/>
      <c r="AV1906" s="8"/>
      <c r="AW1906" s="8"/>
      <c r="AX1906" s="8"/>
      <c r="AY1906" s="8"/>
      <c r="AZ1906" s="8"/>
      <c r="BA1906" s="8"/>
      <c r="BB1906" s="8"/>
      <c r="BC1906" s="8"/>
      <c r="BD1906" s="8"/>
      <c r="BE1906" s="8"/>
      <c r="BF1906" s="8"/>
      <c r="BG1906" s="8"/>
      <c r="BH1906" s="8"/>
      <c r="BI1906" s="8"/>
      <c r="BJ1906" s="8"/>
      <c r="BK1906" s="8"/>
      <c r="BL1906" s="8"/>
      <c r="BM1906" s="8"/>
      <c r="BN1906" s="8"/>
      <c r="BO1906" s="8"/>
      <c r="BP1906" s="1" t="str">
        <v>0- Port Costs</v>
      </c>
      <c r="BT1906" s="1" t="str">
        <v>0- Port Value</v>
      </c>
      <c r="BU1906" s="8"/>
    </row>
    <row r="1907" spans="8:73" hidden="1" outlineLevel="1" x14ac:dyDescent="0.3">
      <c r="H1907" s="1" t="str">
        <v>0 - BM Costs</v>
      </c>
      <c r="L1907" s="1" t="str">
        <v>0 - BM Port</v>
      </c>
      <c r="N1907" s="1" t="str">
        <v>0 - Port Assets</v>
      </c>
      <c r="O1907" s="8"/>
      <c r="P1907" s="8"/>
      <c r="Q1907" s="8"/>
      <c r="R1907" s="8"/>
      <c r="S1907" s="8"/>
      <c r="T1907" s="8"/>
      <c r="U1907" s="8"/>
      <c r="V1907" s="8"/>
      <c r="W1907" s="8"/>
      <c r="X1907" s="8"/>
      <c r="Y1907" s="8"/>
      <c r="Z1907" s="8"/>
      <c r="AA1907" s="8"/>
      <c r="AB1907" s="8"/>
      <c r="AC1907" s="8"/>
      <c r="AD1907" s="8"/>
      <c r="AE1907" s="8"/>
      <c r="AF1907" s="8"/>
      <c r="AG1907" s="8"/>
      <c r="AH1907" s="8"/>
      <c r="AI1907" s="8"/>
      <c r="AJ1907" s="8"/>
      <c r="AK1907" s="8"/>
      <c r="AL1907" s="8"/>
      <c r="AM1907" s="8"/>
      <c r="AN1907" s="8"/>
      <c r="AO1907" s="8"/>
      <c r="AP1907" s="8"/>
      <c r="AQ1907" s="8"/>
      <c r="AR1907" s="8"/>
      <c r="AS1907" s="8"/>
      <c r="AT1907" s="8"/>
      <c r="AU1907" s="8"/>
      <c r="AV1907" s="8"/>
      <c r="AW1907" s="8"/>
      <c r="AX1907" s="8"/>
      <c r="AY1907" s="8"/>
      <c r="AZ1907" s="8"/>
      <c r="BA1907" s="8"/>
      <c r="BB1907" s="8"/>
      <c r="BC1907" s="8"/>
      <c r="BD1907" s="8"/>
      <c r="BE1907" s="8"/>
      <c r="BF1907" s="8"/>
      <c r="BG1907" s="8"/>
      <c r="BH1907" s="8"/>
      <c r="BI1907" s="8"/>
      <c r="BJ1907" s="8"/>
      <c r="BK1907" s="8"/>
      <c r="BL1907" s="8"/>
      <c r="BM1907" s="8"/>
      <c r="BN1907" s="8"/>
      <c r="BO1907" s="8"/>
      <c r="BP1907" s="1" t="str">
        <v>0- Port Costs</v>
      </c>
      <c r="BT1907" s="1" t="str">
        <v>0- Port Value</v>
      </c>
      <c r="BU1907" s="8"/>
    </row>
    <row r="1908" spans="8:73" hidden="1" outlineLevel="1" x14ac:dyDescent="0.3">
      <c r="H1908" s="1" t="str">
        <v>0 - BM Costs</v>
      </c>
      <c r="L1908" s="1" t="str">
        <v>0 - BM Port</v>
      </c>
      <c r="N1908" s="1" t="str">
        <v>0 - Port Assets</v>
      </c>
      <c r="O1908" s="8"/>
      <c r="P1908" s="8"/>
      <c r="Q1908" s="8"/>
      <c r="R1908" s="8"/>
      <c r="S1908" s="8"/>
      <c r="T1908" s="8"/>
      <c r="U1908" s="8"/>
      <c r="V1908" s="8"/>
      <c r="W1908" s="8"/>
      <c r="X1908" s="8"/>
      <c r="Y1908" s="8"/>
      <c r="Z1908" s="8"/>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c r="BB1908" s="8"/>
      <c r="BC1908" s="8"/>
      <c r="BD1908" s="8"/>
      <c r="BE1908" s="8"/>
      <c r="BF1908" s="8"/>
      <c r="BG1908" s="8"/>
      <c r="BH1908" s="8"/>
      <c r="BI1908" s="8"/>
      <c r="BJ1908" s="8"/>
      <c r="BK1908" s="8"/>
      <c r="BL1908" s="8"/>
      <c r="BM1908" s="8"/>
      <c r="BN1908" s="8"/>
      <c r="BO1908" s="8"/>
      <c r="BP1908" s="1" t="str">
        <v>0- Port Costs</v>
      </c>
      <c r="BT1908" s="1" t="str">
        <v>0- Port Value</v>
      </c>
      <c r="BU1908" s="8"/>
    </row>
    <row r="1909" spans="8:73" hidden="1" outlineLevel="1" x14ac:dyDescent="0.3">
      <c r="H1909" s="1" t="str">
        <v>0 - BM Costs</v>
      </c>
      <c r="L1909" s="1" t="str">
        <v>0 - BM Port</v>
      </c>
      <c r="N1909" s="1" t="str">
        <v>0 - Port Assets</v>
      </c>
      <c r="O1909" s="8"/>
      <c r="P1909" s="8"/>
      <c r="Q1909" s="8"/>
      <c r="R1909" s="8"/>
      <c r="S1909" s="8"/>
      <c r="T1909" s="8"/>
      <c r="U1909" s="8"/>
      <c r="V1909" s="8"/>
      <c r="W1909" s="8"/>
      <c r="X1909" s="8"/>
      <c r="Y1909" s="8"/>
      <c r="Z1909" s="8"/>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c r="BB1909" s="8"/>
      <c r="BC1909" s="8"/>
      <c r="BD1909" s="8"/>
      <c r="BE1909" s="8"/>
      <c r="BF1909" s="8"/>
      <c r="BG1909" s="8"/>
      <c r="BH1909" s="8"/>
      <c r="BI1909" s="8"/>
      <c r="BJ1909" s="8"/>
      <c r="BK1909" s="8"/>
      <c r="BL1909" s="8"/>
      <c r="BM1909" s="8"/>
      <c r="BN1909" s="8"/>
      <c r="BO1909" s="8"/>
      <c r="BP1909" s="1" t="str">
        <v>0- Port Costs</v>
      </c>
      <c r="BT1909" s="1" t="str">
        <v>0- Port Value</v>
      </c>
      <c r="BU1909" s="8"/>
    </row>
    <row r="1910" spans="8:73" hidden="1" outlineLevel="1" x14ac:dyDescent="0.3">
      <c r="H1910" s="1" t="str">
        <v>0 - BM Costs</v>
      </c>
      <c r="L1910" s="1" t="str">
        <v>0 - BM Port</v>
      </c>
      <c r="N1910" s="1" t="str">
        <v>0 - Port Assets</v>
      </c>
      <c r="O1910" s="8"/>
      <c r="P1910" s="8"/>
      <c r="Q1910" s="8"/>
      <c r="R1910" s="8"/>
      <c r="S1910" s="8"/>
      <c r="T1910" s="8"/>
      <c r="U1910" s="8"/>
      <c r="V1910" s="8"/>
      <c r="W1910" s="8"/>
      <c r="X1910" s="8"/>
      <c r="Y1910" s="8"/>
      <c r="Z1910" s="8"/>
      <c r="AA1910" s="8"/>
      <c r="AB1910" s="8"/>
      <c r="AC1910" s="8"/>
      <c r="AD1910" s="8"/>
      <c r="AE1910" s="8"/>
      <c r="AF1910" s="8"/>
      <c r="AG1910" s="8"/>
      <c r="AH1910" s="8"/>
      <c r="AI1910" s="8"/>
      <c r="AJ1910" s="8"/>
      <c r="AK1910" s="8"/>
      <c r="AL1910" s="8"/>
      <c r="AM1910" s="8"/>
      <c r="AN1910" s="8"/>
      <c r="AO1910" s="8"/>
      <c r="AP1910" s="8"/>
      <c r="AQ1910" s="8"/>
      <c r="AR1910" s="8"/>
      <c r="AS1910" s="8"/>
      <c r="AT1910" s="8"/>
      <c r="AU1910" s="8"/>
      <c r="AV1910" s="8"/>
      <c r="AW1910" s="8"/>
      <c r="AX1910" s="8"/>
      <c r="AY1910" s="8"/>
      <c r="AZ1910" s="8"/>
      <c r="BA1910" s="8"/>
      <c r="BB1910" s="8"/>
      <c r="BC1910" s="8"/>
      <c r="BD1910" s="8"/>
      <c r="BE1910" s="8"/>
      <c r="BF1910" s="8"/>
      <c r="BG1910" s="8"/>
      <c r="BH1910" s="8"/>
      <c r="BI1910" s="8"/>
      <c r="BJ1910" s="8"/>
      <c r="BK1910" s="8"/>
      <c r="BL1910" s="8"/>
      <c r="BM1910" s="8"/>
      <c r="BN1910" s="8"/>
      <c r="BO1910" s="8"/>
      <c r="BP1910" s="1" t="str">
        <v>0- Port Costs</v>
      </c>
      <c r="BT1910" s="1" t="str">
        <v>0- Port Value</v>
      </c>
      <c r="BU1910" s="8"/>
    </row>
    <row r="1911" spans="8:73" hidden="1" outlineLevel="1" x14ac:dyDescent="0.3">
      <c r="H1911" s="1" t="str">
        <v>0 - BM Costs</v>
      </c>
      <c r="L1911" s="1" t="str">
        <v>0 - BM Port</v>
      </c>
      <c r="N1911" s="1" t="str">
        <v>0 - Port Assets</v>
      </c>
      <c r="O1911" s="8"/>
      <c r="P1911" s="8"/>
      <c r="Q1911" s="8"/>
      <c r="R1911" s="8"/>
      <c r="S1911" s="8"/>
      <c r="T1911" s="8"/>
      <c r="U1911" s="8"/>
      <c r="V1911" s="8"/>
      <c r="W1911" s="8"/>
      <c r="X1911" s="8"/>
      <c r="Y1911" s="8"/>
      <c r="Z1911" s="8"/>
      <c r="AA1911" s="8"/>
      <c r="AB1911" s="8"/>
      <c r="AC1911" s="8"/>
      <c r="AD1911" s="8"/>
      <c r="AE1911" s="8"/>
      <c r="AF1911" s="8"/>
      <c r="AG1911" s="8"/>
      <c r="AH1911" s="8"/>
      <c r="AI1911" s="8"/>
      <c r="AJ1911" s="8"/>
      <c r="AK1911" s="8"/>
      <c r="AL1911" s="8"/>
      <c r="AM1911" s="8"/>
      <c r="AN1911" s="8"/>
      <c r="AO1911" s="8"/>
      <c r="AP1911" s="8"/>
      <c r="AQ1911" s="8"/>
      <c r="AR1911" s="8"/>
      <c r="AS1911" s="8"/>
      <c r="AT1911" s="8"/>
      <c r="AU1911" s="8"/>
      <c r="AV1911" s="8"/>
      <c r="AW1911" s="8"/>
      <c r="AX1911" s="8"/>
      <c r="AY1911" s="8"/>
      <c r="AZ1911" s="8"/>
      <c r="BA1911" s="8"/>
      <c r="BB1911" s="8"/>
      <c r="BC1911" s="8"/>
      <c r="BD1911" s="8"/>
      <c r="BE1911" s="8"/>
      <c r="BF1911" s="8"/>
      <c r="BG1911" s="8"/>
      <c r="BH1911" s="8"/>
      <c r="BI1911" s="8"/>
      <c r="BJ1911" s="8"/>
      <c r="BK1911" s="8"/>
      <c r="BL1911" s="8"/>
      <c r="BM1911" s="8"/>
      <c r="BN1911" s="8"/>
      <c r="BO1911" s="8"/>
      <c r="BP1911" s="1" t="str">
        <v>0- Port Costs</v>
      </c>
      <c r="BT1911" s="1" t="str">
        <v>0- Port Value</v>
      </c>
      <c r="BU1911" s="8"/>
    </row>
    <row r="1912" spans="8:73" hidden="1" outlineLevel="1" x14ac:dyDescent="0.3">
      <c r="H1912" s="1" t="str">
        <v>0 - BM Costs</v>
      </c>
      <c r="L1912" s="1" t="str">
        <v>0 - BM Port</v>
      </c>
      <c r="N1912" s="1" t="str">
        <v>0 - Port Assets</v>
      </c>
      <c r="O1912" s="8"/>
      <c r="P1912" s="8"/>
      <c r="Q1912" s="8"/>
      <c r="R1912" s="8"/>
      <c r="S1912" s="8"/>
      <c r="T1912" s="8"/>
      <c r="U1912" s="8"/>
      <c r="V1912" s="8"/>
      <c r="W1912" s="8"/>
      <c r="X1912" s="8"/>
      <c r="Y1912" s="8"/>
      <c r="Z1912" s="8"/>
      <c r="AA1912" s="8"/>
      <c r="AB1912" s="8"/>
      <c r="AC1912" s="8"/>
      <c r="AD1912" s="8"/>
      <c r="AE1912" s="8"/>
      <c r="AF1912" s="8"/>
      <c r="AG1912" s="8"/>
      <c r="AH1912" s="8"/>
      <c r="AI1912" s="8"/>
      <c r="AJ1912" s="8"/>
      <c r="AK1912" s="8"/>
      <c r="AL1912" s="8"/>
      <c r="AM1912" s="8"/>
      <c r="AN1912" s="8"/>
      <c r="AO1912" s="8"/>
      <c r="AP1912" s="8"/>
      <c r="AQ1912" s="8"/>
      <c r="AR1912" s="8"/>
      <c r="AS1912" s="8"/>
      <c r="AT1912" s="8"/>
      <c r="AU1912" s="8"/>
      <c r="AV1912" s="8"/>
      <c r="AW1912" s="8"/>
      <c r="AX1912" s="8"/>
      <c r="AY1912" s="8"/>
      <c r="AZ1912" s="8"/>
      <c r="BA1912" s="8"/>
      <c r="BB1912" s="8"/>
      <c r="BC1912" s="8"/>
      <c r="BD1912" s="8"/>
      <c r="BE1912" s="8"/>
      <c r="BF1912" s="8"/>
      <c r="BG1912" s="8"/>
      <c r="BH1912" s="8"/>
      <c r="BI1912" s="8"/>
      <c r="BJ1912" s="8"/>
      <c r="BK1912" s="8"/>
      <c r="BL1912" s="8"/>
      <c r="BM1912" s="8"/>
      <c r="BN1912" s="8"/>
      <c r="BO1912" s="8"/>
      <c r="BP1912" s="1" t="str">
        <v>0- Port Costs</v>
      </c>
      <c r="BT1912" s="1" t="str">
        <v>0- Port Value</v>
      </c>
      <c r="BU1912" s="8"/>
    </row>
    <row r="1913" spans="8:73" hidden="1" outlineLevel="1" x14ac:dyDescent="0.3">
      <c r="H1913" s="1" t="str">
        <v>0 - BM Costs</v>
      </c>
      <c r="L1913" s="1" t="str">
        <v>0 - BM Port</v>
      </c>
      <c r="N1913" s="1" t="str">
        <v>0 - Port Assets</v>
      </c>
      <c r="O1913" s="8"/>
      <c r="P1913" s="8"/>
      <c r="Q1913" s="8"/>
      <c r="R1913" s="8"/>
      <c r="S1913" s="8"/>
      <c r="T1913" s="8"/>
      <c r="U1913" s="8"/>
      <c r="V1913" s="8"/>
      <c r="W1913" s="8"/>
      <c r="X1913" s="8"/>
      <c r="Y1913" s="8"/>
      <c r="Z1913" s="8"/>
      <c r="AA1913" s="8"/>
      <c r="AB1913" s="8"/>
      <c r="AC1913" s="8"/>
      <c r="AD1913" s="8"/>
      <c r="AE1913" s="8"/>
      <c r="AF1913" s="8"/>
      <c r="AG1913" s="8"/>
      <c r="AH1913" s="8"/>
      <c r="AI1913" s="8"/>
      <c r="AJ1913" s="8"/>
      <c r="AK1913" s="8"/>
      <c r="AL1913" s="8"/>
      <c r="AM1913" s="8"/>
      <c r="AN1913" s="8"/>
      <c r="AO1913" s="8"/>
      <c r="AP1913" s="8"/>
      <c r="AQ1913" s="8"/>
      <c r="AR1913" s="8"/>
      <c r="AS1913" s="8"/>
      <c r="AT1913" s="8"/>
      <c r="AU1913" s="8"/>
      <c r="AV1913" s="8"/>
      <c r="AW1913" s="8"/>
      <c r="AX1913" s="8"/>
      <c r="AY1913" s="8"/>
      <c r="AZ1913" s="8"/>
      <c r="BA1913" s="8"/>
      <c r="BB1913" s="8"/>
      <c r="BC1913" s="8"/>
      <c r="BD1913" s="8"/>
      <c r="BE1913" s="8"/>
      <c r="BF1913" s="8"/>
      <c r="BG1913" s="8"/>
      <c r="BH1913" s="8"/>
      <c r="BI1913" s="8"/>
      <c r="BJ1913" s="8"/>
      <c r="BK1913" s="8"/>
      <c r="BL1913" s="8"/>
      <c r="BM1913" s="8"/>
      <c r="BN1913" s="8"/>
      <c r="BO1913" s="8"/>
      <c r="BP1913" s="1" t="str">
        <v>0- Port Costs</v>
      </c>
      <c r="BT1913" s="1" t="str">
        <v>0- Port Value</v>
      </c>
      <c r="BU1913" s="8"/>
    </row>
    <row r="1914" spans="8:73" hidden="1" outlineLevel="1" x14ac:dyDescent="0.3">
      <c r="H1914" s="1" t="str">
        <v>0 - BM Costs</v>
      </c>
      <c r="L1914" s="1" t="str">
        <v>0 - BM Port</v>
      </c>
      <c r="N1914" s="1" t="str">
        <v>0 - Port Assets</v>
      </c>
      <c r="O1914" s="8"/>
      <c r="P1914" s="8"/>
      <c r="Q1914" s="8"/>
      <c r="R1914" s="8"/>
      <c r="S1914" s="8"/>
      <c r="T1914" s="8"/>
      <c r="U1914" s="8"/>
      <c r="V1914" s="8"/>
      <c r="W1914" s="8"/>
      <c r="X1914" s="8"/>
      <c r="Y1914" s="8"/>
      <c r="Z1914" s="8"/>
      <c r="AA1914" s="8"/>
      <c r="AB1914" s="8"/>
      <c r="AC1914" s="8"/>
      <c r="AD1914" s="8"/>
      <c r="AE1914" s="8"/>
      <c r="AF1914" s="8"/>
      <c r="AG1914" s="8"/>
      <c r="AH1914" s="8"/>
      <c r="AI1914" s="8"/>
      <c r="AJ1914" s="8"/>
      <c r="AK1914" s="8"/>
      <c r="AL1914" s="8"/>
      <c r="AM1914" s="8"/>
      <c r="AN1914" s="8"/>
      <c r="AO1914" s="8"/>
      <c r="AP1914" s="8"/>
      <c r="AQ1914" s="8"/>
      <c r="AR1914" s="8"/>
      <c r="AS1914" s="8"/>
      <c r="AT1914" s="8"/>
      <c r="AU1914" s="8"/>
      <c r="AV1914" s="8"/>
      <c r="AW1914" s="8"/>
      <c r="AX1914" s="8"/>
      <c r="AY1914" s="8"/>
      <c r="AZ1914" s="8"/>
      <c r="BA1914" s="8"/>
      <c r="BB1914" s="8"/>
      <c r="BC1914" s="8"/>
      <c r="BD1914" s="8"/>
      <c r="BE1914" s="8"/>
      <c r="BF1914" s="8"/>
      <c r="BG1914" s="8"/>
      <c r="BH1914" s="8"/>
      <c r="BI1914" s="8"/>
      <c r="BJ1914" s="8"/>
      <c r="BK1914" s="8"/>
      <c r="BL1914" s="8"/>
      <c r="BM1914" s="8"/>
      <c r="BN1914" s="8"/>
      <c r="BO1914" s="8"/>
      <c r="BP1914" s="1" t="str">
        <v>0- Port Costs</v>
      </c>
      <c r="BT1914" s="1" t="str">
        <v>0- Port Value</v>
      </c>
      <c r="BU1914" s="8"/>
    </row>
    <row r="1915" spans="8:73" hidden="1" outlineLevel="1" x14ac:dyDescent="0.3">
      <c r="H1915" s="1" t="str">
        <v>0 - BM Costs</v>
      </c>
      <c r="L1915" s="1" t="str">
        <v>0 - BM Port</v>
      </c>
      <c r="N1915" s="1" t="str">
        <v>0 - Port Assets</v>
      </c>
      <c r="O1915" s="8"/>
      <c r="P1915" s="8"/>
      <c r="Q1915" s="8"/>
      <c r="R1915" s="8"/>
      <c r="S1915" s="8"/>
      <c r="T1915" s="8"/>
      <c r="U1915" s="8"/>
      <c r="V1915" s="8"/>
      <c r="W1915" s="8"/>
      <c r="X1915" s="8"/>
      <c r="Y1915" s="8"/>
      <c r="Z1915" s="8"/>
      <c r="AA1915" s="8"/>
      <c r="AB1915" s="8"/>
      <c r="AC1915" s="8"/>
      <c r="AD1915" s="8"/>
      <c r="AE1915" s="8"/>
      <c r="AF1915" s="8"/>
      <c r="AG1915" s="8"/>
      <c r="AH1915" s="8"/>
      <c r="AI1915" s="8"/>
      <c r="AJ1915" s="8"/>
      <c r="AK1915" s="8"/>
      <c r="AL1915" s="8"/>
      <c r="AM1915" s="8"/>
      <c r="AN1915" s="8"/>
      <c r="AO1915" s="8"/>
      <c r="AP1915" s="8"/>
      <c r="AQ1915" s="8"/>
      <c r="AR1915" s="8"/>
      <c r="AS1915" s="8"/>
      <c r="AT1915" s="8"/>
      <c r="AU1915" s="8"/>
      <c r="AV1915" s="8"/>
      <c r="AW1915" s="8"/>
      <c r="AX1915" s="8"/>
      <c r="AY1915" s="8"/>
      <c r="AZ1915" s="8"/>
      <c r="BA1915" s="8"/>
      <c r="BB1915" s="8"/>
      <c r="BC1915" s="8"/>
      <c r="BD1915" s="8"/>
      <c r="BE1915" s="8"/>
      <c r="BF1915" s="8"/>
      <c r="BG1915" s="8"/>
      <c r="BH1915" s="8"/>
      <c r="BI1915" s="8"/>
      <c r="BJ1915" s="8"/>
      <c r="BK1915" s="8"/>
      <c r="BL1915" s="8"/>
      <c r="BM1915" s="8"/>
      <c r="BN1915" s="8"/>
      <c r="BO1915" s="8"/>
      <c r="BP1915" s="1" t="str">
        <v>0- Port Costs</v>
      </c>
      <c r="BT1915" s="1" t="str">
        <v>0- Port Value</v>
      </c>
      <c r="BU1915" s="8"/>
    </row>
    <row r="1916" spans="8:73" hidden="1" outlineLevel="1" x14ac:dyDescent="0.3">
      <c r="H1916" s="1" t="str">
        <v>0 - BM Costs</v>
      </c>
      <c r="L1916" s="1" t="str">
        <v>0 - BM Port</v>
      </c>
      <c r="N1916" s="1" t="str">
        <v>0 - Port Assets</v>
      </c>
      <c r="O1916" s="8"/>
      <c r="P1916" s="8"/>
      <c r="Q1916" s="8"/>
      <c r="R1916" s="8"/>
      <c r="S1916" s="8"/>
      <c r="T1916" s="8"/>
      <c r="U1916" s="8"/>
      <c r="V1916" s="8"/>
      <c r="W1916" s="8"/>
      <c r="X1916" s="8"/>
      <c r="Y1916" s="8"/>
      <c r="Z1916" s="8"/>
      <c r="AA1916" s="8"/>
      <c r="AB1916" s="8"/>
      <c r="AC1916" s="8"/>
      <c r="AD1916" s="8"/>
      <c r="AE1916" s="8"/>
      <c r="AF1916" s="8"/>
      <c r="AG1916" s="8"/>
      <c r="AH1916" s="8"/>
      <c r="AI1916" s="8"/>
      <c r="AJ1916" s="8"/>
      <c r="AK1916" s="8"/>
      <c r="AL1916" s="8"/>
      <c r="AM1916" s="8"/>
      <c r="AN1916" s="8"/>
      <c r="AO1916" s="8"/>
      <c r="AP1916" s="8"/>
      <c r="AQ1916" s="8"/>
      <c r="AR1916" s="8"/>
      <c r="AS1916" s="8"/>
      <c r="AT1916" s="8"/>
      <c r="AU1916" s="8"/>
      <c r="AV1916" s="8"/>
      <c r="AW1916" s="8"/>
      <c r="AX1916" s="8"/>
      <c r="AY1916" s="8"/>
      <c r="AZ1916" s="8"/>
      <c r="BA1916" s="8"/>
      <c r="BB1916" s="8"/>
      <c r="BC1916" s="8"/>
      <c r="BD1916" s="8"/>
      <c r="BE1916" s="8"/>
      <c r="BF1916" s="8"/>
      <c r="BG1916" s="8"/>
      <c r="BH1916" s="8"/>
      <c r="BI1916" s="8"/>
      <c r="BJ1916" s="8"/>
      <c r="BK1916" s="8"/>
      <c r="BL1916" s="8"/>
      <c r="BM1916" s="8"/>
      <c r="BN1916" s="8"/>
      <c r="BO1916" s="8"/>
      <c r="BP1916" s="1" t="str">
        <v>0- Port Costs</v>
      </c>
      <c r="BT1916" s="1" t="str">
        <v>0- Port Value</v>
      </c>
      <c r="BU1916" s="8"/>
    </row>
    <row r="1917" spans="8:73" hidden="1" outlineLevel="1" x14ac:dyDescent="0.3">
      <c r="H1917" s="1" t="str">
        <v>0 - BM Costs</v>
      </c>
      <c r="L1917" s="1" t="str">
        <v>0 - BM Port</v>
      </c>
      <c r="N1917" s="1" t="str">
        <v>0 - Port Assets</v>
      </c>
      <c r="O1917" s="8"/>
      <c r="P1917" s="8"/>
      <c r="Q1917" s="8"/>
      <c r="R1917" s="8"/>
      <c r="S1917" s="8"/>
      <c r="T1917" s="8"/>
      <c r="U1917" s="8"/>
      <c r="V1917" s="8"/>
      <c r="W1917" s="8"/>
      <c r="X1917" s="8"/>
      <c r="Y1917" s="8"/>
      <c r="Z1917" s="8"/>
      <c r="AA1917" s="8"/>
      <c r="AB1917" s="8"/>
      <c r="AC1917" s="8"/>
      <c r="AD1917" s="8"/>
      <c r="AE1917" s="8"/>
      <c r="AF1917" s="8"/>
      <c r="AG1917" s="8"/>
      <c r="AH1917" s="8"/>
      <c r="AI1917" s="8"/>
      <c r="AJ1917" s="8"/>
      <c r="AK1917" s="8"/>
      <c r="AL1917" s="8"/>
      <c r="AM1917" s="8"/>
      <c r="AN1917" s="8"/>
      <c r="AO1917" s="8"/>
      <c r="AP1917" s="8"/>
      <c r="AQ1917" s="8"/>
      <c r="AR1917" s="8"/>
      <c r="AS1917" s="8"/>
      <c r="AT1917" s="8"/>
      <c r="AU1917" s="8"/>
      <c r="AV1917" s="8"/>
      <c r="AW1917" s="8"/>
      <c r="AX1917" s="8"/>
      <c r="AY1917" s="8"/>
      <c r="AZ1917" s="8"/>
      <c r="BA1917" s="8"/>
      <c r="BB1917" s="8"/>
      <c r="BC1917" s="8"/>
      <c r="BD1917" s="8"/>
      <c r="BE1917" s="8"/>
      <c r="BF1917" s="8"/>
      <c r="BG1917" s="8"/>
      <c r="BH1917" s="8"/>
      <c r="BI1917" s="8"/>
      <c r="BJ1917" s="8"/>
      <c r="BK1917" s="8"/>
      <c r="BL1917" s="8"/>
      <c r="BM1917" s="8"/>
      <c r="BN1917" s="8"/>
      <c r="BO1917" s="8"/>
      <c r="BP1917" s="1" t="str">
        <v>0- Port Costs</v>
      </c>
      <c r="BT1917" s="1" t="str">
        <v>0- Port Value</v>
      </c>
      <c r="BU1917" s="8"/>
    </row>
    <row r="1918" spans="8:73" hidden="1" outlineLevel="1" x14ac:dyDescent="0.3">
      <c r="H1918" s="1" t="str">
        <v>0 - BM Costs</v>
      </c>
      <c r="L1918" s="1" t="str">
        <v>0 - BM Port</v>
      </c>
      <c r="N1918" s="1" t="str">
        <v>0 - Port Assets</v>
      </c>
      <c r="O1918" s="8"/>
      <c r="P1918" s="8"/>
      <c r="Q1918" s="8"/>
      <c r="R1918" s="8"/>
      <c r="S1918" s="8"/>
      <c r="T1918" s="8"/>
      <c r="U1918" s="8"/>
      <c r="V1918" s="8"/>
      <c r="W1918" s="8"/>
      <c r="X1918" s="8"/>
      <c r="Y1918" s="8"/>
      <c r="Z1918" s="8"/>
      <c r="AA1918" s="8"/>
      <c r="AB1918" s="8"/>
      <c r="AC1918" s="8"/>
      <c r="AD1918" s="8"/>
      <c r="AE1918" s="8"/>
      <c r="AF1918" s="8"/>
      <c r="AG1918" s="8"/>
      <c r="AH1918" s="8"/>
      <c r="AI1918" s="8"/>
      <c r="AJ1918" s="8"/>
      <c r="AK1918" s="8"/>
      <c r="AL1918" s="8"/>
      <c r="AM1918" s="8"/>
      <c r="AN1918" s="8"/>
      <c r="AO1918" s="8"/>
      <c r="AP1918" s="8"/>
      <c r="AQ1918" s="8"/>
      <c r="AR1918" s="8"/>
      <c r="AS1918" s="8"/>
      <c r="AT1918" s="8"/>
      <c r="AU1918" s="8"/>
      <c r="AV1918" s="8"/>
      <c r="AW1918" s="8"/>
      <c r="AX1918" s="8"/>
      <c r="AY1918" s="8"/>
      <c r="AZ1918" s="8"/>
      <c r="BA1918" s="8"/>
      <c r="BB1918" s="8"/>
      <c r="BC1918" s="8"/>
      <c r="BD1918" s="8"/>
      <c r="BE1918" s="8"/>
      <c r="BF1918" s="8"/>
      <c r="BG1918" s="8"/>
      <c r="BH1918" s="8"/>
      <c r="BI1918" s="8"/>
      <c r="BJ1918" s="8"/>
      <c r="BK1918" s="8"/>
      <c r="BL1918" s="8"/>
      <c r="BM1918" s="8"/>
      <c r="BN1918" s="8"/>
      <c r="BO1918" s="8"/>
      <c r="BP1918" s="1" t="str">
        <v>0- Port Costs</v>
      </c>
      <c r="BT1918" s="1" t="str">
        <v>0- Port Value</v>
      </c>
      <c r="BU1918" s="8"/>
    </row>
    <row r="1919" spans="8:73" hidden="1" outlineLevel="1" x14ac:dyDescent="0.3">
      <c r="H1919" s="1" t="str">
        <v>0 - BM Costs</v>
      </c>
      <c r="L1919" s="1" t="str">
        <v>0 - BM Port</v>
      </c>
      <c r="N1919" s="1" t="str">
        <v>0 - Port Assets</v>
      </c>
      <c r="O1919" s="8"/>
      <c r="P1919" s="8"/>
      <c r="Q1919" s="8"/>
      <c r="R1919" s="8"/>
      <c r="S1919" s="8"/>
      <c r="T1919" s="8"/>
      <c r="U1919" s="8"/>
      <c r="V1919" s="8"/>
      <c r="W1919" s="8"/>
      <c r="X1919" s="8"/>
      <c r="Y1919" s="8"/>
      <c r="Z1919" s="8"/>
      <c r="AA1919" s="8"/>
      <c r="AB1919" s="8"/>
      <c r="AC1919" s="8"/>
      <c r="AD1919" s="8"/>
      <c r="AE1919" s="8"/>
      <c r="AF1919" s="8"/>
      <c r="AG1919" s="8"/>
      <c r="AH1919" s="8"/>
      <c r="AI1919" s="8"/>
      <c r="AJ1919" s="8"/>
      <c r="AK1919" s="8"/>
      <c r="AL1919" s="8"/>
      <c r="AM1919" s="8"/>
      <c r="AN1919" s="8"/>
      <c r="AO1919" s="8"/>
      <c r="AP1919" s="8"/>
      <c r="AQ1919" s="8"/>
      <c r="AR1919" s="8"/>
      <c r="AS1919" s="8"/>
      <c r="AT1919" s="8"/>
      <c r="AU1919" s="8"/>
      <c r="AV1919" s="8"/>
      <c r="AW1919" s="8"/>
      <c r="AX1919" s="8"/>
      <c r="AY1919" s="8"/>
      <c r="AZ1919" s="8"/>
      <c r="BA1919" s="8"/>
      <c r="BB1919" s="8"/>
      <c r="BC1919" s="8"/>
      <c r="BD1919" s="8"/>
      <c r="BE1919" s="8"/>
      <c r="BF1919" s="8"/>
      <c r="BG1919" s="8"/>
      <c r="BH1919" s="8"/>
      <c r="BI1919" s="8"/>
      <c r="BJ1919" s="8"/>
      <c r="BK1919" s="8"/>
      <c r="BL1919" s="8"/>
      <c r="BM1919" s="8"/>
      <c r="BN1919" s="8"/>
      <c r="BO1919" s="8"/>
      <c r="BP1919" s="1" t="str">
        <v>0- Port Costs</v>
      </c>
      <c r="BT1919" s="1" t="str">
        <v>0- Port Value</v>
      </c>
      <c r="BU1919" s="8"/>
    </row>
    <row r="1920" spans="8:73" hidden="1" outlineLevel="1" x14ac:dyDescent="0.3">
      <c r="H1920" s="1" t="str">
        <v>0 - BM Costs</v>
      </c>
      <c r="L1920" s="1" t="str">
        <v>0 - BM Port</v>
      </c>
      <c r="N1920" s="1" t="str">
        <v>0 - Port Assets</v>
      </c>
      <c r="O1920" s="8"/>
      <c r="P1920" s="8"/>
      <c r="Q1920" s="8"/>
      <c r="R1920" s="8"/>
      <c r="S1920" s="8"/>
      <c r="T1920" s="8"/>
      <c r="U1920" s="8"/>
      <c r="V1920" s="8"/>
      <c r="W1920" s="8"/>
      <c r="X1920" s="8"/>
      <c r="Y1920" s="8"/>
      <c r="Z1920" s="8"/>
      <c r="AA1920" s="8"/>
      <c r="AB1920" s="8"/>
      <c r="AC1920" s="8"/>
      <c r="AD1920" s="8"/>
      <c r="AE1920" s="8"/>
      <c r="AF1920" s="8"/>
      <c r="AG1920" s="8"/>
      <c r="AH1920" s="8"/>
      <c r="AI1920" s="8"/>
      <c r="AJ1920" s="8"/>
      <c r="AK1920" s="8"/>
      <c r="AL1920" s="8"/>
      <c r="AM1920" s="8"/>
      <c r="AN1920" s="8"/>
      <c r="AO1920" s="8"/>
      <c r="AP1920" s="8"/>
      <c r="AQ1920" s="8"/>
      <c r="AR1920" s="8"/>
      <c r="AS1920" s="8"/>
      <c r="AT1920" s="8"/>
      <c r="AU1920" s="8"/>
      <c r="AV1920" s="8"/>
      <c r="AW1920" s="8"/>
      <c r="AX1920" s="8"/>
      <c r="AY1920" s="8"/>
      <c r="AZ1920" s="8"/>
      <c r="BA1920" s="8"/>
      <c r="BB1920" s="8"/>
      <c r="BC1920" s="8"/>
      <c r="BD1920" s="8"/>
      <c r="BE1920" s="8"/>
      <c r="BF1920" s="8"/>
      <c r="BG1920" s="8"/>
      <c r="BH1920" s="8"/>
      <c r="BI1920" s="8"/>
      <c r="BJ1920" s="8"/>
      <c r="BK1920" s="8"/>
      <c r="BL1920" s="8"/>
      <c r="BM1920" s="8"/>
      <c r="BN1920" s="8"/>
      <c r="BO1920" s="8"/>
      <c r="BP1920" s="1" t="str">
        <v>0- Port Costs</v>
      </c>
      <c r="BT1920" s="1" t="str">
        <v>0- Port Value</v>
      </c>
      <c r="BU1920" s="8"/>
    </row>
    <row r="1921" spans="8:73" hidden="1" outlineLevel="1" x14ac:dyDescent="0.3">
      <c r="H1921" s="1" t="str">
        <v>0 - BM Costs</v>
      </c>
      <c r="L1921" s="1" t="str">
        <v>0 - BM Port</v>
      </c>
      <c r="N1921" s="1" t="str">
        <v>0 - Port Assets</v>
      </c>
      <c r="O1921" s="8"/>
      <c r="P1921" s="8"/>
      <c r="Q1921" s="8"/>
      <c r="R1921" s="8"/>
      <c r="S1921" s="8"/>
      <c r="T1921" s="8"/>
      <c r="U1921" s="8"/>
      <c r="V1921" s="8"/>
      <c r="W1921" s="8"/>
      <c r="X1921" s="8"/>
      <c r="Y1921" s="8"/>
      <c r="Z1921" s="8"/>
      <c r="AA1921" s="8"/>
      <c r="AB1921" s="8"/>
      <c r="AC1921" s="8"/>
      <c r="AD1921" s="8"/>
      <c r="AE1921" s="8"/>
      <c r="AF1921" s="8"/>
      <c r="AG1921" s="8"/>
      <c r="AH1921" s="8"/>
      <c r="AI1921" s="8"/>
      <c r="AJ1921" s="8"/>
      <c r="AK1921" s="8"/>
      <c r="AL1921" s="8"/>
      <c r="AM1921" s="8"/>
      <c r="AN1921" s="8"/>
      <c r="AO1921" s="8"/>
      <c r="AP1921" s="8"/>
      <c r="AQ1921" s="8"/>
      <c r="AR1921" s="8"/>
      <c r="AS1921" s="8"/>
      <c r="AT1921" s="8"/>
      <c r="AU1921" s="8"/>
      <c r="AV1921" s="8"/>
      <c r="AW1921" s="8"/>
      <c r="AX1921" s="8"/>
      <c r="AY1921" s="8"/>
      <c r="AZ1921" s="8"/>
      <c r="BA1921" s="8"/>
      <c r="BB1921" s="8"/>
      <c r="BC1921" s="8"/>
      <c r="BD1921" s="8"/>
      <c r="BE1921" s="8"/>
      <c r="BF1921" s="8"/>
      <c r="BG1921" s="8"/>
      <c r="BH1921" s="8"/>
      <c r="BI1921" s="8"/>
      <c r="BJ1921" s="8"/>
      <c r="BK1921" s="8"/>
      <c r="BL1921" s="8"/>
      <c r="BM1921" s="8"/>
      <c r="BN1921" s="8"/>
      <c r="BO1921" s="8"/>
      <c r="BP1921" s="1" t="str">
        <v>0- Port Costs</v>
      </c>
      <c r="BT1921" s="1" t="str">
        <v>0- Port Value</v>
      </c>
      <c r="BU1921" s="8"/>
    </row>
    <row r="1922" spans="8:73" hidden="1" outlineLevel="1" x14ac:dyDescent="0.3">
      <c r="H1922" s="1" t="str">
        <v>0 - BM Costs</v>
      </c>
      <c r="L1922" s="1" t="str">
        <v>0 - BM Port</v>
      </c>
      <c r="N1922" s="1" t="str">
        <v>0 - Port Assets</v>
      </c>
      <c r="O1922" s="8"/>
      <c r="P1922" s="8"/>
      <c r="Q1922" s="8"/>
      <c r="R1922" s="8"/>
      <c r="S1922" s="8"/>
      <c r="T1922" s="8"/>
      <c r="U1922" s="8"/>
      <c r="V1922" s="8"/>
      <c r="W1922" s="8"/>
      <c r="X1922" s="8"/>
      <c r="Y1922" s="8"/>
      <c r="Z1922" s="8"/>
      <c r="AA1922" s="8"/>
      <c r="AB1922" s="8"/>
      <c r="AC1922" s="8"/>
      <c r="AD1922" s="8"/>
      <c r="AE1922" s="8"/>
      <c r="AF1922" s="8"/>
      <c r="AG1922" s="8"/>
      <c r="AH1922" s="8"/>
      <c r="AI1922" s="8"/>
      <c r="AJ1922" s="8"/>
      <c r="AK1922" s="8"/>
      <c r="AL1922" s="8"/>
      <c r="AM1922" s="8"/>
      <c r="AN1922" s="8"/>
      <c r="AO1922" s="8"/>
      <c r="AP1922" s="8"/>
      <c r="AQ1922" s="8"/>
      <c r="AR1922" s="8"/>
      <c r="AS1922" s="8"/>
      <c r="AT1922" s="8"/>
      <c r="AU1922" s="8"/>
      <c r="AV1922" s="8"/>
      <c r="AW1922" s="8"/>
      <c r="AX1922" s="8"/>
      <c r="AY1922" s="8"/>
      <c r="AZ1922" s="8"/>
      <c r="BA1922" s="8"/>
      <c r="BB1922" s="8"/>
      <c r="BC1922" s="8"/>
      <c r="BD1922" s="8"/>
      <c r="BE1922" s="8"/>
      <c r="BF1922" s="8"/>
      <c r="BG1922" s="8"/>
      <c r="BH1922" s="8"/>
      <c r="BI1922" s="8"/>
      <c r="BJ1922" s="8"/>
      <c r="BK1922" s="8"/>
      <c r="BL1922" s="8"/>
      <c r="BM1922" s="8"/>
      <c r="BN1922" s="8"/>
      <c r="BO1922" s="8"/>
      <c r="BP1922" s="1" t="str">
        <v>0- Port Costs</v>
      </c>
      <c r="BT1922" s="1" t="str">
        <v>0- Port Value</v>
      </c>
      <c r="BU1922" s="8"/>
    </row>
    <row r="1923" spans="8:73" hidden="1" outlineLevel="1" x14ac:dyDescent="0.3">
      <c r="H1923" s="1" t="str">
        <v>0 - BM Costs</v>
      </c>
      <c r="L1923" s="1" t="str">
        <v>0 - BM Port</v>
      </c>
      <c r="N1923" s="1" t="str">
        <v>0 - Port Assets</v>
      </c>
      <c r="O1923" s="8"/>
      <c r="P1923" s="8"/>
      <c r="Q1923" s="8"/>
      <c r="R1923" s="8"/>
      <c r="S1923" s="8"/>
      <c r="T1923" s="8"/>
      <c r="U1923" s="8"/>
      <c r="V1923" s="8"/>
      <c r="W1923" s="8"/>
      <c r="X1923" s="8"/>
      <c r="Y1923" s="8"/>
      <c r="Z1923" s="8"/>
      <c r="AA1923" s="8"/>
      <c r="AB1923" s="8"/>
      <c r="AC1923" s="8"/>
      <c r="AD1923" s="8"/>
      <c r="AE1923" s="8"/>
      <c r="AF1923" s="8"/>
      <c r="AG1923" s="8"/>
      <c r="AH1923" s="8"/>
      <c r="AI1923" s="8"/>
      <c r="AJ1923" s="8"/>
      <c r="AK1923" s="8"/>
      <c r="AL1923" s="8"/>
      <c r="AM1923" s="8"/>
      <c r="AN1923" s="8"/>
      <c r="AO1923" s="8"/>
      <c r="AP1923" s="8"/>
      <c r="AQ1923" s="8"/>
      <c r="AR1923" s="8"/>
      <c r="AS1923" s="8"/>
      <c r="AT1923" s="8"/>
      <c r="AU1923" s="8"/>
      <c r="AV1923" s="8"/>
      <c r="AW1923" s="8"/>
      <c r="AX1923" s="8"/>
      <c r="AY1923" s="8"/>
      <c r="AZ1923" s="8"/>
      <c r="BA1923" s="8"/>
      <c r="BB1923" s="8"/>
      <c r="BC1923" s="8"/>
      <c r="BD1923" s="8"/>
      <c r="BE1923" s="8"/>
      <c r="BF1923" s="8"/>
      <c r="BG1923" s="8"/>
      <c r="BH1923" s="8"/>
      <c r="BI1923" s="8"/>
      <c r="BJ1923" s="8"/>
      <c r="BK1923" s="8"/>
      <c r="BL1923" s="8"/>
      <c r="BM1923" s="8"/>
      <c r="BN1923" s="8"/>
      <c r="BO1923" s="8"/>
      <c r="BP1923" s="1" t="str">
        <v>0- Port Costs</v>
      </c>
      <c r="BT1923" s="1" t="str">
        <v>0- Port Value</v>
      </c>
      <c r="BU1923" s="8"/>
    </row>
    <row r="1924" spans="8:73" hidden="1" outlineLevel="1" x14ac:dyDescent="0.3">
      <c r="H1924" s="1" t="str">
        <v>0 - BM Costs</v>
      </c>
      <c r="L1924" s="1" t="str">
        <v>0 - BM Port</v>
      </c>
      <c r="N1924" s="1" t="str">
        <v>0 - Port Assets</v>
      </c>
      <c r="O1924" s="8"/>
      <c r="P1924" s="8"/>
      <c r="Q1924" s="8"/>
      <c r="R1924" s="8"/>
      <c r="S1924" s="8"/>
      <c r="T1924" s="8"/>
      <c r="U1924" s="8"/>
      <c r="V1924" s="8"/>
      <c r="W1924" s="8"/>
      <c r="X1924" s="8"/>
      <c r="Y1924" s="8"/>
      <c r="Z1924" s="8"/>
      <c r="AA1924" s="8"/>
      <c r="AB1924" s="8"/>
      <c r="AC1924" s="8"/>
      <c r="AD1924" s="8"/>
      <c r="AE1924" s="8"/>
      <c r="AF1924" s="8"/>
      <c r="AG1924" s="8"/>
      <c r="AH1924" s="8"/>
      <c r="AI1924" s="8"/>
      <c r="AJ1924" s="8"/>
      <c r="AK1924" s="8"/>
      <c r="AL1924" s="8"/>
      <c r="AM1924" s="8"/>
      <c r="AN1924" s="8"/>
      <c r="AO1924" s="8"/>
      <c r="AP1924" s="8"/>
      <c r="AQ1924" s="8"/>
      <c r="AR1924" s="8"/>
      <c r="AS1924" s="8"/>
      <c r="AT1924" s="8"/>
      <c r="AU1924" s="8"/>
      <c r="AV1924" s="8"/>
      <c r="AW1924" s="8"/>
      <c r="AX1924" s="8"/>
      <c r="AY1924" s="8"/>
      <c r="AZ1924" s="8"/>
      <c r="BA1924" s="8"/>
      <c r="BB1924" s="8"/>
      <c r="BC1924" s="8"/>
      <c r="BD1924" s="8"/>
      <c r="BE1924" s="8"/>
      <c r="BF1924" s="8"/>
      <c r="BG1924" s="8"/>
      <c r="BH1924" s="8"/>
      <c r="BI1924" s="8"/>
      <c r="BJ1924" s="8"/>
      <c r="BK1924" s="8"/>
      <c r="BL1924" s="8"/>
      <c r="BM1924" s="8"/>
      <c r="BN1924" s="8"/>
      <c r="BO1924" s="8"/>
      <c r="BP1924" s="1" t="str">
        <v>0- Port Costs</v>
      </c>
      <c r="BT1924" s="1" t="str">
        <v>0- Port Value</v>
      </c>
      <c r="BU1924" s="8"/>
    </row>
    <row r="1925" spans="8:73" hidden="1" outlineLevel="1" x14ac:dyDescent="0.3">
      <c r="H1925" s="1" t="str">
        <v>0 - BM Costs</v>
      </c>
      <c r="L1925" s="1" t="str">
        <v>0 - BM Port</v>
      </c>
      <c r="N1925" s="1" t="str">
        <v>0 - Port Assets</v>
      </c>
      <c r="O1925" s="8"/>
      <c r="P1925" s="8"/>
      <c r="Q1925" s="8"/>
      <c r="R1925" s="8"/>
      <c r="S1925" s="8"/>
      <c r="T1925" s="8"/>
      <c r="U1925" s="8"/>
      <c r="V1925" s="8"/>
      <c r="W1925" s="8"/>
      <c r="X1925" s="8"/>
      <c r="Y1925" s="8"/>
      <c r="Z1925" s="8"/>
      <c r="AA1925" s="8"/>
      <c r="AB1925" s="8"/>
      <c r="AC1925" s="8"/>
      <c r="AD1925" s="8"/>
      <c r="AE1925" s="8"/>
      <c r="AF1925" s="8"/>
      <c r="AG1925" s="8"/>
      <c r="AH1925" s="8"/>
      <c r="AI1925" s="8"/>
      <c r="AJ1925" s="8"/>
      <c r="AK1925" s="8"/>
      <c r="AL1925" s="8"/>
      <c r="AM1925" s="8"/>
      <c r="AN1925" s="8"/>
      <c r="AO1925" s="8"/>
      <c r="AP1925" s="8"/>
      <c r="AQ1925" s="8"/>
      <c r="AR1925" s="8"/>
      <c r="AS1925" s="8"/>
      <c r="AT1925" s="8"/>
      <c r="AU1925" s="8"/>
      <c r="AV1925" s="8"/>
      <c r="AW1925" s="8"/>
      <c r="AX1925" s="8"/>
      <c r="AY1925" s="8"/>
      <c r="AZ1925" s="8"/>
      <c r="BA1925" s="8"/>
      <c r="BB1925" s="8"/>
      <c r="BC1925" s="8"/>
      <c r="BD1925" s="8"/>
      <c r="BE1925" s="8"/>
      <c r="BF1925" s="8"/>
      <c r="BG1925" s="8"/>
      <c r="BH1925" s="8"/>
      <c r="BI1925" s="8"/>
      <c r="BJ1925" s="8"/>
      <c r="BK1925" s="8"/>
      <c r="BL1925" s="8"/>
      <c r="BM1925" s="8"/>
      <c r="BN1925" s="8"/>
      <c r="BO1925" s="8"/>
      <c r="BP1925" s="1" t="str">
        <v>0- Port Costs</v>
      </c>
      <c r="BT1925" s="1" t="str">
        <v>0- Port Value</v>
      </c>
      <c r="BU1925" s="8"/>
    </row>
    <row r="1926" spans="8:73" hidden="1" outlineLevel="1" x14ac:dyDescent="0.3">
      <c r="H1926" s="1" t="str">
        <v>0 - BM Costs</v>
      </c>
      <c r="L1926" s="1" t="str">
        <v>0 - BM Port</v>
      </c>
      <c r="N1926" s="1" t="str">
        <v>0 - Port Assets</v>
      </c>
      <c r="O1926" s="8"/>
      <c r="P1926" s="8"/>
      <c r="Q1926" s="8"/>
      <c r="R1926" s="8"/>
      <c r="S1926" s="8"/>
      <c r="T1926" s="8"/>
      <c r="U1926" s="8"/>
      <c r="V1926" s="8"/>
      <c r="W1926" s="8"/>
      <c r="X1926" s="8"/>
      <c r="Y1926" s="8"/>
      <c r="Z1926" s="8"/>
      <c r="AA1926" s="8"/>
      <c r="AB1926" s="8"/>
      <c r="AC1926" s="8"/>
      <c r="AD1926" s="8"/>
      <c r="AE1926" s="8"/>
      <c r="AF1926" s="8"/>
      <c r="AG1926" s="8"/>
      <c r="AH1926" s="8"/>
      <c r="AI1926" s="8"/>
      <c r="AJ1926" s="8"/>
      <c r="AK1926" s="8"/>
      <c r="AL1926" s="8"/>
      <c r="AM1926" s="8"/>
      <c r="AN1926" s="8"/>
      <c r="AO1926" s="8"/>
      <c r="AP1926" s="8"/>
      <c r="AQ1926" s="8"/>
      <c r="AR1926" s="8"/>
      <c r="AS1926" s="8"/>
      <c r="AT1926" s="8"/>
      <c r="AU1926" s="8"/>
      <c r="AV1926" s="8"/>
      <c r="AW1926" s="8"/>
      <c r="AX1926" s="8"/>
      <c r="AY1926" s="8"/>
      <c r="AZ1926" s="8"/>
      <c r="BA1926" s="8"/>
      <c r="BB1926" s="8"/>
      <c r="BC1926" s="8"/>
      <c r="BD1926" s="8"/>
      <c r="BE1926" s="8"/>
      <c r="BF1926" s="8"/>
      <c r="BG1926" s="8"/>
      <c r="BH1926" s="8"/>
      <c r="BI1926" s="8"/>
      <c r="BJ1926" s="8"/>
      <c r="BK1926" s="8"/>
      <c r="BL1926" s="8"/>
      <c r="BM1926" s="8"/>
      <c r="BN1926" s="8"/>
      <c r="BO1926" s="8"/>
      <c r="BP1926" s="1" t="str">
        <v>0- Port Costs</v>
      </c>
      <c r="BT1926" s="1" t="str">
        <v>0- Port Value</v>
      </c>
      <c r="BU1926" s="8"/>
    </row>
    <row r="1927" spans="8:73" hidden="1" outlineLevel="1" x14ac:dyDescent="0.3">
      <c r="H1927" s="1" t="str">
        <v>0 - BM Costs</v>
      </c>
      <c r="L1927" s="1" t="str">
        <v>0 - BM Port</v>
      </c>
      <c r="N1927" s="1" t="str">
        <v>0 - Port Assets</v>
      </c>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c r="BD1927" s="8"/>
      <c r="BE1927" s="8"/>
      <c r="BF1927" s="8"/>
      <c r="BG1927" s="8"/>
      <c r="BH1927" s="8"/>
      <c r="BI1927" s="8"/>
      <c r="BJ1927" s="8"/>
      <c r="BK1927" s="8"/>
      <c r="BL1927" s="8"/>
      <c r="BM1927" s="8"/>
      <c r="BN1927" s="8"/>
      <c r="BO1927" s="8"/>
      <c r="BP1927" s="1" t="str">
        <v>0- Port Costs</v>
      </c>
      <c r="BT1927" s="1" t="str">
        <v>0- Port Value</v>
      </c>
      <c r="BU1927" s="8"/>
    </row>
    <row r="1928" spans="8:73" hidden="1" outlineLevel="1" x14ac:dyDescent="0.3">
      <c r="H1928" s="1" t="str">
        <v>0 - BM Costs</v>
      </c>
      <c r="L1928" s="1" t="str">
        <v>0 - BM Port</v>
      </c>
      <c r="N1928" s="1" t="str">
        <v>0 - Port Assets</v>
      </c>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c r="BD1928" s="8"/>
      <c r="BE1928" s="8"/>
      <c r="BF1928" s="8"/>
      <c r="BG1928" s="8"/>
      <c r="BH1928" s="8"/>
      <c r="BI1928" s="8"/>
      <c r="BJ1928" s="8"/>
      <c r="BK1928" s="8"/>
      <c r="BL1928" s="8"/>
      <c r="BM1928" s="8"/>
      <c r="BN1928" s="8"/>
      <c r="BO1928" s="8"/>
      <c r="BP1928" s="1" t="str">
        <v>0- Port Costs</v>
      </c>
      <c r="BT1928" s="1" t="str">
        <v>0- Port Value</v>
      </c>
      <c r="BU1928" s="8"/>
    </row>
    <row r="1929" spans="8:73" hidden="1" outlineLevel="1" x14ac:dyDescent="0.3">
      <c r="H1929" s="1" t="str">
        <v>0 - BM Costs</v>
      </c>
      <c r="L1929" s="1" t="str">
        <v>0 - BM Port</v>
      </c>
      <c r="N1929" s="1" t="str">
        <v>0 - Port Assets</v>
      </c>
      <c r="O1929" s="8"/>
      <c r="P1929" s="8"/>
      <c r="Q1929" s="8"/>
      <c r="R1929" s="8"/>
      <c r="S1929" s="8"/>
      <c r="T1929" s="8"/>
      <c r="U1929" s="8"/>
      <c r="V1929" s="8"/>
      <c r="W1929" s="8"/>
      <c r="X1929" s="8"/>
      <c r="Y1929" s="8"/>
      <c r="Z1929" s="8"/>
      <c r="AA1929" s="8"/>
      <c r="AB1929" s="8"/>
      <c r="AC1929" s="8"/>
      <c r="AD1929" s="8"/>
      <c r="AE1929" s="8"/>
      <c r="AF1929" s="8"/>
      <c r="AG1929" s="8"/>
      <c r="AH1929" s="8"/>
      <c r="AI1929" s="8"/>
      <c r="AJ1929" s="8"/>
      <c r="AK1929" s="8"/>
      <c r="AL1929" s="8"/>
      <c r="AM1929" s="8"/>
      <c r="AN1929" s="8"/>
      <c r="AO1929" s="8"/>
      <c r="AP1929" s="8"/>
      <c r="AQ1929" s="8"/>
      <c r="AR1929" s="8"/>
      <c r="AS1929" s="8"/>
      <c r="AT1929" s="8"/>
      <c r="AU1929" s="8"/>
      <c r="AV1929" s="8"/>
      <c r="AW1929" s="8"/>
      <c r="AX1929" s="8"/>
      <c r="AY1929" s="8"/>
      <c r="AZ1929" s="8"/>
      <c r="BA1929" s="8"/>
      <c r="BB1929" s="8"/>
      <c r="BC1929" s="8"/>
      <c r="BD1929" s="8"/>
      <c r="BE1929" s="8"/>
      <c r="BF1929" s="8"/>
      <c r="BG1929" s="8"/>
      <c r="BH1929" s="8"/>
      <c r="BI1929" s="8"/>
      <c r="BJ1929" s="8"/>
      <c r="BK1929" s="8"/>
      <c r="BL1929" s="8"/>
      <c r="BM1929" s="8"/>
      <c r="BN1929" s="8"/>
      <c r="BO1929" s="8"/>
      <c r="BP1929" s="1" t="str">
        <v>0- Port Costs</v>
      </c>
      <c r="BT1929" s="1" t="str">
        <v>0- Port Value</v>
      </c>
      <c r="BU1929" s="8"/>
    </row>
    <row r="1930" spans="8:73" hidden="1" outlineLevel="1" x14ac:dyDescent="0.3">
      <c r="H1930" s="1" t="str">
        <v>0 - BM Costs</v>
      </c>
      <c r="L1930" s="1" t="str">
        <v>0 - BM Port</v>
      </c>
      <c r="N1930" s="1" t="str">
        <v>0 - Port Assets</v>
      </c>
      <c r="O1930" s="8"/>
      <c r="P1930" s="8"/>
      <c r="Q1930" s="8"/>
      <c r="R1930" s="8"/>
      <c r="S1930" s="8"/>
      <c r="T1930" s="8"/>
      <c r="U1930" s="8"/>
      <c r="V1930" s="8"/>
      <c r="W1930" s="8"/>
      <c r="X1930" s="8"/>
      <c r="Y1930" s="8"/>
      <c r="Z1930" s="8"/>
      <c r="AA1930" s="8"/>
      <c r="AB1930" s="8"/>
      <c r="AC1930" s="8"/>
      <c r="AD1930" s="8"/>
      <c r="AE1930" s="8"/>
      <c r="AF1930" s="8"/>
      <c r="AG1930" s="8"/>
      <c r="AH1930" s="8"/>
      <c r="AI1930" s="8"/>
      <c r="AJ1930" s="8"/>
      <c r="AK1930" s="8"/>
      <c r="AL1930" s="8"/>
      <c r="AM1930" s="8"/>
      <c r="AN1930" s="8"/>
      <c r="AO1930" s="8"/>
      <c r="AP1930" s="8"/>
      <c r="AQ1930" s="8"/>
      <c r="AR1930" s="8"/>
      <c r="AS1930" s="8"/>
      <c r="AT1930" s="8"/>
      <c r="AU1930" s="8"/>
      <c r="AV1930" s="8"/>
      <c r="AW1930" s="8"/>
      <c r="AX1930" s="8"/>
      <c r="AY1930" s="8"/>
      <c r="AZ1930" s="8"/>
      <c r="BA1930" s="8"/>
      <c r="BB1930" s="8"/>
      <c r="BC1930" s="8"/>
      <c r="BD1930" s="8"/>
      <c r="BE1930" s="8"/>
      <c r="BF1930" s="8"/>
      <c r="BG1930" s="8"/>
      <c r="BH1930" s="8"/>
      <c r="BI1930" s="8"/>
      <c r="BJ1930" s="8"/>
      <c r="BK1930" s="8"/>
      <c r="BL1930" s="8"/>
      <c r="BM1930" s="8"/>
      <c r="BN1930" s="8"/>
      <c r="BO1930" s="8"/>
      <c r="BP1930" s="1" t="str">
        <v>0- Port Costs</v>
      </c>
      <c r="BT1930" s="1" t="str">
        <v>0- Port Value</v>
      </c>
      <c r="BU1930" s="8"/>
    </row>
    <row r="1931" spans="8:73" hidden="1" outlineLevel="1" x14ac:dyDescent="0.3">
      <c r="H1931" s="1" t="str">
        <v>0 - BM Costs</v>
      </c>
      <c r="L1931" s="1" t="str">
        <v>0 - BM Port</v>
      </c>
      <c r="N1931" s="1" t="str">
        <v>0 - Port Assets</v>
      </c>
      <c r="O1931" s="8"/>
      <c r="P1931" s="8"/>
      <c r="Q1931" s="8"/>
      <c r="R1931" s="8"/>
      <c r="S1931" s="8"/>
      <c r="T1931" s="8"/>
      <c r="U1931" s="8"/>
      <c r="V1931" s="8"/>
      <c r="W1931" s="8"/>
      <c r="X1931" s="8"/>
      <c r="Y1931" s="8"/>
      <c r="Z1931" s="8"/>
      <c r="AA1931" s="8"/>
      <c r="AB1931" s="8"/>
      <c r="AC1931" s="8"/>
      <c r="AD1931" s="8"/>
      <c r="AE1931" s="8"/>
      <c r="AF1931" s="8"/>
      <c r="AG1931" s="8"/>
      <c r="AH1931" s="8"/>
      <c r="AI1931" s="8"/>
      <c r="AJ1931" s="8"/>
      <c r="AK1931" s="8"/>
      <c r="AL1931" s="8"/>
      <c r="AM1931" s="8"/>
      <c r="AN1931" s="8"/>
      <c r="AO1931" s="8"/>
      <c r="AP1931" s="8"/>
      <c r="AQ1931" s="8"/>
      <c r="AR1931" s="8"/>
      <c r="AS1931" s="8"/>
      <c r="AT1931" s="8"/>
      <c r="AU1931" s="8"/>
      <c r="AV1931" s="8"/>
      <c r="AW1931" s="8"/>
      <c r="AX1931" s="8"/>
      <c r="AY1931" s="8"/>
      <c r="AZ1931" s="8"/>
      <c r="BA1931" s="8"/>
      <c r="BB1931" s="8"/>
      <c r="BC1931" s="8"/>
      <c r="BD1931" s="8"/>
      <c r="BE1931" s="8"/>
      <c r="BF1931" s="8"/>
      <c r="BG1931" s="8"/>
      <c r="BH1931" s="8"/>
      <c r="BI1931" s="8"/>
      <c r="BJ1931" s="8"/>
      <c r="BK1931" s="8"/>
      <c r="BL1931" s="8"/>
      <c r="BM1931" s="8"/>
      <c r="BN1931" s="8"/>
      <c r="BO1931" s="8"/>
      <c r="BP1931" s="1" t="str">
        <v>0- Port Costs</v>
      </c>
      <c r="BT1931" s="1" t="str">
        <v>0- Port Value</v>
      </c>
      <c r="BU1931" s="8"/>
    </row>
    <row r="1932" spans="8:73" hidden="1" outlineLevel="1" x14ac:dyDescent="0.3">
      <c r="H1932" s="1" t="str">
        <v>0 - BM Costs</v>
      </c>
      <c r="L1932" s="1" t="str">
        <v>0 - BM Port</v>
      </c>
      <c r="N1932" s="1" t="str">
        <v>0 - Port Assets</v>
      </c>
      <c r="O1932" s="8"/>
      <c r="P1932" s="8"/>
      <c r="Q1932" s="8"/>
      <c r="R1932" s="8"/>
      <c r="S1932" s="8"/>
      <c r="T1932" s="8"/>
      <c r="U1932" s="8"/>
      <c r="V1932" s="8"/>
      <c r="W1932" s="8"/>
      <c r="X1932" s="8"/>
      <c r="Y1932" s="8"/>
      <c r="Z1932" s="8"/>
      <c r="AA1932" s="8"/>
      <c r="AB1932" s="8"/>
      <c r="AC1932" s="8"/>
      <c r="AD1932" s="8"/>
      <c r="AE1932" s="8"/>
      <c r="AF1932" s="8"/>
      <c r="AG1932" s="8"/>
      <c r="AH1932" s="8"/>
      <c r="AI1932" s="8"/>
      <c r="AJ1932" s="8"/>
      <c r="AK1932" s="8"/>
      <c r="AL1932" s="8"/>
      <c r="AM1932" s="8"/>
      <c r="AN1932" s="8"/>
      <c r="AO1932" s="8"/>
      <c r="AP1932" s="8"/>
      <c r="AQ1932" s="8"/>
      <c r="AR1932" s="8"/>
      <c r="AS1932" s="8"/>
      <c r="AT1932" s="8"/>
      <c r="AU1932" s="8"/>
      <c r="AV1932" s="8"/>
      <c r="AW1932" s="8"/>
      <c r="AX1932" s="8"/>
      <c r="AY1932" s="8"/>
      <c r="AZ1932" s="8"/>
      <c r="BA1932" s="8"/>
      <c r="BB1932" s="8"/>
      <c r="BC1932" s="8"/>
      <c r="BD1932" s="8"/>
      <c r="BE1932" s="8"/>
      <c r="BF1932" s="8"/>
      <c r="BG1932" s="8"/>
      <c r="BH1932" s="8"/>
      <c r="BI1932" s="8"/>
      <c r="BJ1932" s="8"/>
      <c r="BK1932" s="8"/>
      <c r="BL1932" s="8"/>
      <c r="BM1932" s="8"/>
      <c r="BN1932" s="8"/>
      <c r="BO1932" s="8"/>
      <c r="BP1932" s="1" t="str">
        <v>0- Port Costs</v>
      </c>
      <c r="BT1932" s="1" t="str">
        <v>0- Port Value</v>
      </c>
      <c r="BU1932" s="8"/>
    </row>
    <row r="1933" spans="8:73" hidden="1" outlineLevel="1" x14ac:dyDescent="0.3">
      <c r="H1933" s="1" t="str">
        <v>0 - BM Costs</v>
      </c>
      <c r="L1933" s="1" t="str">
        <v>0 - BM Port</v>
      </c>
      <c r="N1933" s="1" t="str">
        <v>0 - Port Assets</v>
      </c>
      <c r="O1933" s="8"/>
      <c r="P1933" s="8"/>
      <c r="Q1933" s="8"/>
      <c r="R1933" s="8"/>
      <c r="S1933" s="8"/>
      <c r="T1933" s="8"/>
      <c r="U1933" s="8"/>
      <c r="V1933" s="8"/>
      <c r="W1933" s="8"/>
      <c r="X1933" s="8"/>
      <c r="Y1933" s="8"/>
      <c r="Z1933" s="8"/>
      <c r="AA1933" s="8"/>
      <c r="AB1933" s="8"/>
      <c r="AC1933" s="8"/>
      <c r="AD1933" s="8"/>
      <c r="AE1933" s="8"/>
      <c r="AF1933" s="8"/>
      <c r="AG1933" s="8"/>
      <c r="AH1933" s="8"/>
      <c r="AI1933" s="8"/>
      <c r="AJ1933" s="8"/>
      <c r="AK1933" s="8"/>
      <c r="AL1933" s="8"/>
      <c r="AM1933" s="8"/>
      <c r="AN1933" s="8"/>
      <c r="AO1933" s="8"/>
      <c r="AP1933" s="8"/>
      <c r="AQ1933" s="8"/>
      <c r="AR1933" s="8"/>
      <c r="AS1933" s="8"/>
      <c r="AT1933" s="8"/>
      <c r="AU1933" s="8"/>
      <c r="AV1933" s="8"/>
      <c r="AW1933" s="8"/>
      <c r="AX1933" s="8"/>
      <c r="AY1933" s="8"/>
      <c r="AZ1933" s="8"/>
      <c r="BA1933" s="8"/>
      <c r="BB1933" s="8"/>
      <c r="BC1933" s="8"/>
      <c r="BD1933" s="8"/>
      <c r="BE1933" s="8"/>
      <c r="BF1933" s="8"/>
      <c r="BG1933" s="8"/>
      <c r="BH1933" s="8"/>
      <c r="BI1933" s="8"/>
      <c r="BJ1933" s="8"/>
      <c r="BK1933" s="8"/>
      <c r="BL1933" s="8"/>
      <c r="BM1933" s="8"/>
      <c r="BN1933" s="8"/>
      <c r="BO1933" s="8"/>
      <c r="BP1933" s="1" t="str">
        <v>0- Port Costs</v>
      </c>
      <c r="BT1933" s="1" t="str">
        <v>0- Port Value</v>
      </c>
      <c r="BU1933" s="8"/>
    </row>
    <row r="1934" spans="8:73" hidden="1" outlineLevel="1" x14ac:dyDescent="0.3">
      <c r="H1934" s="1" t="str">
        <v>0 - BM Costs</v>
      </c>
      <c r="L1934" s="1" t="str">
        <v>0 - BM Port</v>
      </c>
      <c r="N1934" s="1" t="str">
        <v>0 - Port Assets</v>
      </c>
      <c r="O1934" s="8"/>
      <c r="P1934" s="8"/>
      <c r="Q1934" s="8"/>
      <c r="R1934" s="8"/>
      <c r="S1934" s="8"/>
      <c r="T1934" s="8"/>
      <c r="U1934" s="8"/>
      <c r="V1934" s="8"/>
      <c r="W1934" s="8"/>
      <c r="X1934" s="8"/>
      <c r="Y1934" s="8"/>
      <c r="Z1934" s="8"/>
      <c r="AA1934" s="8"/>
      <c r="AB1934" s="8"/>
      <c r="AC1934" s="8"/>
      <c r="AD1934" s="8"/>
      <c r="AE1934" s="8"/>
      <c r="AF1934" s="8"/>
      <c r="AG1934" s="8"/>
      <c r="AH1934" s="8"/>
      <c r="AI1934" s="8"/>
      <c r="AJ1934" s="8"/>
      <c r="AK1934" s="8"/>
      <c r="AL1934" s="8"/>
      <c r="AM1934" s="8"/>
      <c r="AN1934" s="8"/>
      <c r="AO1934" s="8"/>
      <c r="AP1934" s="8"/>
      <c r="AQ1934" s="8"/>
      <c r="AR1934" s="8"/>
      <c r="AS1934" s="8"/>
      <c r="AT1934" s="8"/>
      <c r="AU1934" s="8"/>
      <c r="AV1934" s="8"/>
      <c r="AW1934" s="8"/>
      <c r="AX1934" s="8"/>
      <c r="AY1934" s="8"/>
      <c r="AZ1934" s="8"/>
      <c r="BA1934" s="8"/>
      <c r="BB1934" s="8"/>
      <c r="BC1934" s="8"/>
      <c r="BD1934" s="8"/>
      <c r="BE1934" s="8"/>
      <c r="BF1934" s="8"/>
      <c r="BG1934" s="8"/>
      <c r="BH1934" s="8"/>
      <c r="BI1934" s="8"/>
      <c r="BJ1934" s="8"/>
      <c r="BK1934" s="8"/>
      <c r="BL1934" s="8"/>
      <c r="BM1934" s="8"/>
      <c r="BN1934" s="8"/>
      <c r="BO1934" s="8"/>
      <c r="BP1934" s="1" t="str">
        <v>0- Port Costs</v>
      </c>
      <c r="BT1934" s="1" t="str">
        <v>0- Port Value</v>
      </c>
      <c r="BU1934" s="8"/>
    </row>
    <row r="1935" spans="8:73" hidden="1" outlineLevel="1" x14ac:dyDescent="0.3">
      <c r="H1935" s="1" t="str">
        <v>0 - BM Costs</v>
      </c>
      <c r="L1935" s="1" t="str">
        <v>0 - BM Port</v>
      </c>
      <c r="N1935" s="1" t="str">
        <v>0 - Port Assets</v>
      </c>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c r="BD1935" s="8"/>
      <c r="BE1935" s="8"/>
      <c r="BF1935" s="8"/>
      <c r="BG1935" s="8"/>
      <c r="BH1935" s="8"/>
      <c r="BI1935" s="8"/>
      <c r="BJ1935" s="8"/>
      <c r="BK1935" s="8"/>
      <c r="BL1935" s="8"/>
      <c r="BM1935" s="8"/>
      <c r="BN1935" s="8"/>
      <c r="BO1935" s="8"/>
      <c r="BP1935" s="1" t="str">
        <v>0- Port Costs</v>
      </c>
      <c r="BT1935" s="1" t="str">
        <v>0- Port Value</v>
      </c>
      <c r="BU1935" s="8"/>
    </row>
    <row r="1936" spans="8:73" hidden="1" outlineLevel="1" x14ac:dyDescent="0.3">
      <c r="H1936" s="1" t="str">
        <v>0 - BM Costs</v>
      </c>
      <c r="L1936" s="1" t="str">
        <v>0 - BM Port</v>
      </c>
      <c r="N1936" s="1" t="str">
        <v>0 - Port Assets</v>
      </c>
      <c r="O1936" s="8"/>
      <c r="P1936" s="8"/>
      <c r="Q1936" s="8"/>
      <c r="R1936" s="8"/>
      <c r="S1936" s="8"/>
      <c r="T1936" s="8"/>
      <c r="U1936" s="8"/>
      <c r="V1936" s="8"/>
      <c r="W1936" s="8"/>
      <c r="X1936" s="8"/>
      <c r="Y1936" s="8"/>
      <c r="Z1936" s="8"/>
      <c r="AA1936" s="8"/>
      <c r="AB1936" s="8"/>
      <c r="AC1936" s="8"/>
      <c r="AD1936" s="8"/>
      <c r="AE1936" s="8"/>
      <c r="AF1936" s="8"/>
      <c r="AG1936" s="8"/>
      <c r="AH1936" s="8"/>
      <c r="AI1936" s="8"/>
      <c r="AJ1936" s="8"/>
      <c r="AK1936" s="8"/>
      <c r="AL1936" s="8"/>
      <c r="AM1936" s="8"/>
      <c r="AN1936" s="8"/>
      <c r="AO1936" s="8"/>
      <c r="AP1936" s="8"/>
      <c r="AQ1936" s="8"/>
      <c r="AR1936" s="8"/>
      <c r="AS1936" s="8"/>
      <c r="AT1936" s="8"/>
      <c r="AU1936" s="8"/>
      <c r="AV1936" s="8"/>
      <c r="AW1936" s="8"/>
      <c r="AX1936" s="8"/>
      <c r="AY1936" s="8"/>
      <c r="AZ1936" s="8"/>
      <c r="BA1936" s="8"/>
      <c r="BB1936" s="8"/>
      <c r="BC1936" s="8"/>
      <c r="BD1936" s="8"/>
      <c r="BE1936" s="8"/>
      <c r="BF1936" s="8"/>
      <c r="BG1936" s="8"/>
      <c r="BH1936" s="8"/>
      <c r="BI1936" s="8"/>
      <c r="BJ1936" s="8"/>
      <c r="BK1936" s="8"/>
      <c r="BL1936" s="8"/>
      <c r="BM1936" s="8"/>
      <c r="BN1936" s="8"/>
      <c r="BO1936" s="8"/>
      <c r="BP1936" s="1" t="str">
        <v>0- Port Costs</v>
      </c>
      <c r="BT1936" s="1" t="str">
        <v>0- Port Value</v>
      </c>
      <c r="BU1936" s="8"/>
    </row>
    <row r="1937" spans="8:73" hidden="1" outlineLevel="1" x14ac:dyDescent="0.3">
      <c r="H1937" s="1" t="str">
        <v>0 - BM Costs</v>
      </c>
      <c r="L1937" s="1" t="str">
        <v>0 - BM Port</v>
      </c>
      <c r="N1937" s="1" t="str">
        <v>0 - Port Assets</v>
      </c>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1" t="str">
        <v>0- Port Costs</v>
      </c>
      <c r="BT1937" s="1" t="str">
        <v>0- Port Value</v>
      </c>
      <c r="BU1937" s="8"/>
    </row>
    <row r="1938" spans="8:73" hidden="1" outlineLevel="1" x14ac:dyDescent="0.3">
      <c r="H1938" s="1" t="str">
        <v>0 - BM Costs</v>
      </c>
      <c r="L1938" s="1" t="str">
        <v>0 - BM Port</v>
      </c>
      <c r="N1938" s="1" t="str">
        <v>0 - Port Assets</v>
      </c>
      <c r="O1938" s="8"/>
      <c r="P1938" s="8"/>
      <c r="Q1938" s="8"/>
      <c r="R1938" s="8"/>
      <c r="S1938" s="8"/>
      <c r="T1938" s="8"/>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1" t="str">
        <v>0- Port Costs</v>
      </c>
      <c r="BT1938" s="1" t="str">
        <v>0- Port Value</v>
      </c>
      <c r="BU1938" s="8"/>
    </row>
    <row r="1939" spans="8:73" hidden="1" outlineLevel="1" x14ac:dyDescent="0.3">
      <c r="H1939" s="1" t="str">
        <v>0 - BM Costs</v>
      </c>
      <c r="L1939" s="1" t="str">
        <v>0 - BM Port</v>
      </c>
      <c r="N1939" s="1" t="str">
        <v>0 - Port Assets</v>
      </c>
      <c r="O1939" s="8"/>
      <c r="P1939" s="8"/>
      <c r="Q1939" s="8"/>
      <c r="R1939" s="8"/>
      <c r="S1939" s="8"/>
      <c r="T1939" s="8"/>
      <c r="U1939" s="8"/>
      <c r="V1939" s="8"/>
      <c r="W1939" s="8"/>
      <c r="X1939" s="8"/>
      <c r="Y1939" s="8"/>
      <c r="Z1939" s="8"/>
      <c r="AA1939" s="8"/>
      <c r="AB1939" s="8"/>
      <c r="AC1939" s="8"/>
      <c r="AD1939" s="8"/>
      <c r="AE1939" s="8"/>
      <c r="AF1939" s="8"/>
      <c r="AG1939" s="8"/>
      <c r="AH1939" s="8"/>
      <c r="AI1939" s="8"/>
      <c r="AJ1939" s="8"/>
      <c r="AK1939" s="8"/>
      <c r="AL1939" s="8"/>
      <c r="AM1939" s="8"/>
      <c r="AN1939" s="8"/>
      <c r="AO1939" s="8"/>
      <c r="AP1939" s="8"/>
      <c r="AQ1939" s="8"/>
      <c r="AR1939" s="8"/>
      <c r="AS1939" s="8"/>
      <c r="AT1939" s="8"/>
      <c r="AU1939" s="8"/>
      <c r="AV1939" s="8"/>
      <c r="AW1939" s="8"/>
      <c r="AX1939" s="8"/>
      <c r="AY1939" s="8"/>
      <c r="AZ1939" s="8"/>
      <c r="BA1939" s="8"/>
      <c r="BB1939" s="8"/>
      <c r="BC1939" s="8"/>
      <c r="BD1939" s="8"/>
      <c r="BE1939" s="8"/>
      <c r="BF1939" s="8"/>
      <c r="BG1939" s="8"/>
      <c r="BH1939" s="8"/>
      <c r="BI1939" s="8"/>
      <c r="BJ1939" s="8"/>
      <c r="BK1939" s="8"/>
      <c r="BL1939" s="8"/>
      <c r="BM1939" s="8"/>
      <c r="BN1939" s="8"/>
      <c r="BO1939" s="8"/>
      <c r="BP1939" s="1" t="str">
        <v>0- Port Costs</v>
      </c>
      <c r="BT1939" s="1" t="str">
        <v>0- Port Value</v>
      </c>
      <c r="BU1939" s="8"/>
    </row>
    <row r="1940" spans="8:73" hidden="1" outlineLevel="1" x14ac:dyDescent="0.3">
      <c r="H1940" s="1" t="str">
        <v>0 - BM Costs</v>
      </c>
      <c r="L1940" s="1" t="str">
        <v>0 - BM Port</v>
      </c>
      <c r="N1940" s="1" t="str">
        <v>0 - Port Assets</v>
      </c>
      <c r="O1940" s="8"/>
      <c r="P1940" s="8"/>
      <c r="Q1940" s="8"/>
      <c r="R1940" s="8"/>
      <c r="S1940" s="8"/>
      <c r="T1940" s="8"/>
      <c r="U1940" s="8"/>
      <c r="V1940" s="8"/>
      <c r="W1940" s="8"/>
      <c r="X1940" s="8"/>
      <c r="Y1940" s="8"/>
      <c r="Z1940" s="8"/>
      <c r="AA1940" s="8"/>
      <c r="AB1940" s="8"/>
      <c r="AC1940" s="8"/>
      <c r="AD1940" s="8"/>
      <c r="AE1940" s="8"/>
      <c r="AF1940" s="8"/>
      <c r="AG1940" s="8"/>
      <c r="AH1940" s="8"/>
      <c r="AI1940" s="8"/>
      <c r="AJ1940" s="8"/>
      <c r="AK1940" s="8"/>
      <c r="AL1940" s="8"/>
      <c r="AM1940" s="8"/>
      <c r="AN1940" s="8"/>
      <c r="AO1940" s="8"/>
      <c r="AP1940" s="8"/>
      <c r="AQ1940" s="8"/>
      <c r="AR1940" s="8"/>
      <c r="AS1940" s="8"/>
      <c r="AT1940" s="8"/>
      <c r="AU1940" s="8"/>
      <c r="AV1940" s="8"/>
      <c r="AW1940" s="8"/>
      <c r="AX1940" s="8"/>
      <c r="AY1940" s="8"/>
      <c r="AZ1940" s="8"/>
      <c r="BA1940" s="8"/>
      <c r="BB1940" s="8"/>
      <c r="BC1940" s="8"/>
      <c r="BD1940" s="8"/>
      <c r="BE1940" s="8"/>
      <c r="BF1940" s="8"/>
      <c r="BG1940" s="8"/>
      <c r="BH1940" s="8"/>
      <c r="BI1940" s="8"/>
      <c r="BJ1940" s="8"/>
      <c r="BK1940" s="8"/>
      <c r="BL1940" s="8"/>
      <c r="BM1940" s="8"/>
      <c r="BN1940" s="8"/>
      <c r="BO1940" s="8"/>
      <c r="BP1940" s="1" t="str">
        <v>0- Port Costs</v>
      </c>
      <c r="BT1940" s="1" t="str">
        <v>0- Port Value</v>
      </c>
      <c r="BU1940" s="8"/>
    </row>
    <row r="1941" spans="8:73" hidden="1" outlineLevel="1" x14ac:dyDescent="0.3">
      <c r="H1941" s="1" t="str">
        <v>0 - BM Costs</v>
      </c>
      <c r="L1941" s="1" t="str">
        <v>0 - BM Port</v>
      </c>
      <c r="N1941" s="1" t="str">
        <v>0 - Port Assets</v>
      </c>
      <c r="O1941" s="8"/>
      <c r="P1941" s="8"/>
      <c r="Q1941" s="8"/>
      <c r="R1941" s="8"/>
      <c r="S1941" s="8"/>
      <c r="T1941" s="8"/>
      <c r="U1941" s="8"/>
      <c r="V1941" s="8"/>
      <c r="W1941" s="8"/>
      <c r="X1941" s="8"/>
      <c r="Y1941" s="8"/>
      <c r="Z1941" s="8"/>
      <c r="AA1941" s="8"/>
      <c r="AB1941" s="8"/>
      <c r="AC1941" s="8"/>
      <c r="AD1941" s="8"/>
      <c r="AE1941" s="8"/>
      <c r="AF1941" s="8"/>
      <c r="AG1941" s="8"/>
      <c r="AH1941" s="8"/>
      <c r="AI1941" s="8"/>
      <c r="AJ1941" s="8"/>
      <c r="AK1941" s="8"/>
      <c r="AL1941" s="8"/>
      <c r="AM1941" s="8"/>
      <c r="AN1941" s="8"/>
      <c r="AO1941" s="8"/>
      <c r="AP1941" s="8"/>
      <c r="AQ1941" s="8"/>
      <c r="AR1941" s="8"/>
      <c r="AS1941" s="8"/>
      <c r="AT1941" s="8"/>
      <c r="AU1941" s="8"/>
      <c r="AV1941" s="8"/>
      <c r="AW1941" s="8"/>
      <c r="AX1941" s="8"/>
      <c r="AY1941" s="8"/>
      <c r="AZ1941" s="8"/>
      <c r="BA1941" s="8"/>
      <c r="BB1941" s="8"/>
      <c r="BC1941" s="8"/>
      <c r="BD1941" s="8"/>
      <c r="BE1941" s="8"/>
      <c r="BF1941" s="8"/>
      <c r="BG1941" s="8"/>
      <c r="BH1941" s="8"/>
      <c r="BI1941" s="8"/>
      <c r="BJ1941" s="8"/>
      <c r="BK1941" s="8"/>
      <c r="BL1941" s="8"/>
      <c r="BM1941" s="8"/>
      <c r="BN1941" s="8"/>
      <c r="BO1941" s="8"/>
      <c r="BP1941" s="1" t="str">
        <v>0- Port Costs</v>
      </c>
      <c r="BT1941" s="1" t="str">
        <v>0- Port Value</v>
      </c>
      <c r="BU1941" s="8"/>
    </row>
    <row r="1942" spans="8:73" hidden="1" outlineLevel="1" x14ac:dyDescent="0.3">
      <c r="H1942" s="1" t="str">
        <v>0 - BM Costs</v>
      </c>
      <c r="L1942" s="1" t="str">
        <v>0 - BM Port</v>
      </c>
      <c r="N1942" s="1" t="str">
        <v>0 - Port Assets</v>
      </c>
      <c r="O1942" s="8"/>
      <c r="P1942" s="8"/>
      <c r="Q1942" s="8"/>
      <c r="R1942" s="8"/>
      <c r="S1942" s="8"/>
      <c r="T1942" s="8"/>
      <c r="U1942" s="8"/>
      <c r="V1942" s="8"/>
      <c r="W1942" s="8"/>
      <c r="X1942" s="8"/>
      <c r="Y1942" s="8"/>
      <c r="Z1942" s="8"/>
      <c r="AA1942" s="8"/>
      <c r="AB1942" s="8"/>
      <c r="AC1942" s="8"/>
      <c r="AD1942" s="8"/>
      <c r="AE1942" s="8"/>
      <c r="AF1942" s="8"/>
      <c r="AG1942" s="8"/>
      <c r="AH1942" s="8"/>
      <c r="AI1942" s="8"/>
      <c r="AJ1942" s="8"/>
      <c r="AK1942" s="8"/>
      <c r="AL1942" s="8"/>
      <c r="AM1942" s="8"/>
      <c r="AN1942" s="8"/>
      <c r="AO1942" s="8"/>
      <c r="AP1942" s="8"/>
      <c r="AQ1942" s="8"/>
      <c r="AR1942" s="8"/>
      <c r="AS1942" s="8"/>
      <c r="AT1942" s="8"/>
      <c r="AU1942" s="8"/>
      <c r="AV1942" s="8"/>
      <c r="AW1942" s="8"/>
      <c r="AX1942" s="8"/>
      <c r="AY1942" s="8"/>
      <c r="AZ1942" s="8"/>
      <c r="BA1942" s="8"/>
      <c r="BB1942" s="8"/>
      <c r="BC1942" s="8"/>
      <c r="BD1942" s="8"/>
      <c r="BE1942" s="8"/>
      <c r="BF1942" s="8"/>
      <c r="BG1942" s="8"/>
      <c r="BH1942" s="8"/>
      <c r="BI1942" s="8"/>
      <c r="BJ1942" s="8"/>
      <c r="BK1942" s="8"/>
      <c r="BL1942" s="8"/>
      <c r="BM1942" s="8"/>
      <c r="BN1942" s="8"/>
      <c r="BO1942" s="8"/>
      <c r="BP1942" s="1" t="str">
        <v>0- Port Costs</v>
      </c>
      <c r="BT1942" s="1" t="str">
        <v>0- Port Value</v>
      </c>
      <c r="BU1942" s="8"/>
    </row>
    <row r="1943" spans="8:73" hidden="1" outlineLevel="1" x14ac:dyDescent="0.3">
      <c r="H1943" s="1" t="str">
        <v>0 - BM Costs</v>
      </c>
      <c r="L1943" s="1" t="str">
        <v>0 - BM Port</v>
      </c>
      <c r="N1943" s="1" t="str">
        <v>0 - Port Assets</v>
      </c>
      <c r="O1943" s="8"/>
      <c r="P1943" s="8"/>
      <c r="Q1943" s="8"/>
      <c r="R1943" s="8"/>
      <c r="S1943" s="8"/>
      <c r="T1943" s="8"/>
      <c r="U1943" s="8"/>
      <c r="V1943" s="8"/>
      <c r="W1943" s="8"/>
      <c r="X1943" s="8"/>
      <c r="Y1943" s="8"/>
      <c r="Z1943" s="8"/>
      <c r="AA1943" s="8"/>
      <c r="AB1943" s="8"/>
      <c r="AC1943" s="8"/>
      <c r="AD1943" s="8"/>
      <c r="AE1943" s="8"/>
      <c r="AF1943" s="8"/>
      <c r="AG1943" s="8"/>
      <c r="AH1943" s="8"/>
      <c r="AI1943" s="8"/>
      <c r="AJ1943" s="8"/>
      <c r="AK1943" s="8"/>
      <c r="AL1943" s="8"/>
      <c r="AM1943" s="8"/>
      <c r="AN1943" s="8"/>
      <c r="AO1943" s="8"/>
      <c r="AP1943" s="8"/>
      <c r="AQ1943" s="8"/>
      <c r="AR1943" s="8"/>
      <c r="AS1943" s="8"/>
      <c r="AT1943" s="8"/>
      <c r="AU1943" s="8"/>
      <c r="AV1943" s="8"/>
      <c r="AW1943" s="8"/>
      <c r="AX1943" s="8"/>
      <c r="AY1943" s="8"/>
      <c r="AZ1943" s="8"/>
      <c r="BA1943" s="8"/>
      <c r="BB1943" s="8"/>
      <c r="BC1943" s="8"/>
      <c r="BD1943" s="8"/>
      <c r="BE1943" s="8"/>
      <c r="BF1943" s="8"/>
      <c r="BG1943" s="8"/>
      <c r="BH1943" s="8"/>
      <c r="BI1943" s="8"/>
      <c r="BJ1943" s="8"/>
      <c r="BK1943" s="8"/>
      <c r="BL1943" s="8"/>
      <c r="BM1943" s="8"/>
      <c r="BN1943" s="8"/>
      <c r="BO1943" s="8"/>
      <c r="BP1943" s="1" t="str">
        <v>0- Port Costs</v>
      </c>
      <c r="BT1943" s="1" t="str">
        <v>0- Port Value</v>
      </c>
      <c r="BU1943" s="8"/>
    </row>
    <row r="1944" spans="8:73" hidden="1" outlineLevel="1" x14ac:dyDescent="0.3">
      <c r="H1944" s="1" t="str">
        <v>0 - BM Costs</v>
      </c>
      <c r="L1944" s="1" t="str">
        <v>0 - BM Port</v>
      </c>
      <c r="N1944" s="1" t="str">
        <v>0 - Port Assets</v>
      </c>
      <c r="O1944" s="8"/>
      <c r="P1944" s="8"/>
      <c r="Q1944" s="8"/>
      <c r="R1944" s="8"/>
      <c r="S1944" s="8"/>
      <c r="T1944" s="8"/>
      <c r="U1944" s="8"/>
      <c r="V1944" s="8"/>
      <c r="W1944" s="8"/>
      <c r="X1944" s="8"/>
      <c r="Y1944" s="8"/>
      <c r="Z1944" s="8"/>
      <c r="AA1944" s="8"/>
      <c r="AB1944" s="8"/>
      <c r="AC1944" s="8"/>
      <c r="AD1944" s="8"/>
      <c r="AE1944" s="8"/>
      <c r="AF1944" s="8"/>
      <c r="AG1944" s="8"/>
      <c r="AH1944" s="8"/>
      <c r="AI1944" s="8"/>
      <c r="AJ1944" s="8"/>
      <c r="AK1944" s="8"/>
      <c r="AL1944" s="8"/>
      <c r="AM1944" s="8"/>
      <c r="AN1944" s="8"/>
      <c r="AO1944" s="8"/>
      <c r="AP1944" s="8"/>
      <c r="AQ1944" s="8"/>
      <c r="AR1944" s="8"/>
      <c r="AS1944" s="8"/>
      <c r="AT1944" s="8"/>
      <c r="AU1944" s="8"/>
      <c r="AV1944" s="8"/>
      <c r="AW1944" s="8"/>
      <c r="AX1944" s="8"/>
      <c r="AY1944" s="8"/>
      <c r="AZ1944" s="8"/>
      <c r="BA1944" s="8"/>
      <c r="BB1944" s="8"/>
      <c r="BC1944" s="8"/>
      <c r="BD1944" s="8"/>
      <c r="BE1944" s="8"/>
      <c r="BF1944" s="8"/>
      <c r="BG1944" s="8"/>
      <c r="BH1944" s="8"/>
      <c r="BI1944" s="8"/>
      <c r="BJ1944" s="8"/>
      <c r="BK1944" s="8"/>
      <c r="BL1944" s="8"/>
      <c r="BM1944" s="8"/>
      <c r="BN1944" s="8"/>
      <c r="BO1944" s="8"/>
      <c r="BP1944" s="1" t="str">
        <v>0- Port Costs</v>
      </c>
      <c r="BT1944" s="1" t="str">
        <v>0- Port Value</v>
      </c>
      <c r="BU1944" s="8"/>
    </row>
    <row r="1945" spans="8:73" hidden="1" outlineLevel="1" x14ac:dyDescent="0.3">
      <c r="H1945" s="1" t="str">
        <v>0 - BM Costs</v>
      </c>
      <c r="L1945" s="1" t="str">
        <v>0 - BM Port</v>
      </c>
      <c r="N1945" s="1" t="str">
        <v>0 - Port Assets</v>
      </c>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c r="BD1945" s="8"/>
      <c r="BE1945" s="8"/>
      <c r="BF1945" s="8"/>
      <c r="BG1945" s="8"/>
      <c r="BH1945" s="8"/>
      <c r="BI1945" s="8"/>
      <c r="BJ1945" s="8"/>
      <c r="BK1945" s="8"/>
      <c r="BL1945" s="8"/>
      <c r="BM1945" s="8"/>
      <c r="BN1945" s="8"/>
      <c r="BO1945" s="8"/>
      <c r="BP1945" s="1" t="str">
        <v>0- Port Costs</v>
      </c>
      <c r="BT1945" s="1" t="str">
        <v>0- Port Value</v>
      </c>
      <c r="BU1945" s="8"/>
    </row>
    <row r="1946" spans="8:73" hidden="1" outlineLevel="1" x14ac:dyDescent="0.3">
      <c r="H1946" s="1" t="str">
        <v>0 - BM Costs</v>
      </c>
      <c r="L1946" s="1" t="str">
        <v>0 - BM Port</v>
      </c>
      <c r="N1946" s="1" t="str">
        <v>0 - Port Assets</v>
      </c>
      <c r="O1946" s="8"/>
      <c r="P1946" s="8"/>
      <c r="Q1946" s="8"/>
      <c r="R1946" s="8"/>
      <c r="S1946" s="8"/>
      <c r="T1946" s="8"/>
      <c r="U1946" s="8"/>
      <c r="V1946" s="8"/>
      <c r="W1946" s="8"/>
      <c r="X1946" s="8"/>
      <c r="Y1946" s="8"/>
      <c r="Z1946" s="8"/>
      <c r="AA1946" s="8"/>
      <c r="AB1946" s="8"/>
      <c r="AC1946" s="8"/>
      <c r="AD1946" s="8"/>
      <c r="AE1946" s="8"/>
      <c r="AF1946" s="8"/>
      <c r="AG1946" s="8"/>
      <c r="AH1946" s="8"/>
      <c r="AI1946" s="8"/>
      <c r="AJ1946" s="8"/>
      <c r="AK1946" s="8"/>
      <c r="AL1946" s="8"/>
      <c r="AM1946" s="8"/>
      <c r="AN1946" s="8"/>
      <c r="AO1946" s="8"/>
      <c r="AP1946" s="8"/>
      <c r="AQ1946" s="8"/>
      <c r="AR1946" s="8"/>
      <c r="AS1946" s="8"/>
      <c r="AT1946" s="8"/>
      <c r="AU1946" s="8"/>
      <c r="AV1946" s="8"/>
      <c r="AW1946" s="8"/>
      <c r="AX1946" s="8"/>
      <c r="AY1946" s="8"/>
      <c r="AZ1946" s="8"/>
      <c r="BA1946" s="8"/>
      <c r="BB1946" s="8"/>
      <c r="BC1946" s="8"/>
      <c r="BD1946" s="8"/>
      <c r="BE1946" s="8"/>
      <c r="BF1946" s="8"/>
      <c r="BG1946" s="8"/>
      <c r="BH1946" s="8"/>
      <c r="BI1946" s="8"/>
      <c r="BJ1946" s="8"/>
      <c r="BK1946" s="8"/>
      <c r="BL1946" s="8"/>
      <c r="BM1946" s="8"/>
      <c r="BN1946" s="8"/>
      <c r="BO1946" s="8"/>
      <c r="BP1946" s="1" t="str">
        <v>0- Port Costs</v>
      </c>
      <c r="BT1946" s="1" t="str">
        <v>0- Port Value</v>
      </c>
      <c r="BU1946" s="8"/>
    </row>
    <row r="1947" spans="8:73" hidden="1" outlineLevel="1" x14ac:dyDescent="0.3">
      <c r="H1947" s="1" t="str">
        <v>0 - BM Costs</v>
      </c>
      <c r="L1947" s="1" t="str">
        <v>0 - BM Port</v>
      </c>
      <c r="N1947" s="1" t="str">
        <v>0 - Port Assets</v>
      </c>
      <c r="O1947" s="8"/>
      <c r="P1947" s="8"/>
      <c r="Q1947" s="8"/>
      <c r="R1947" s="8"/>
      <c r="S1947" s="8"/>
      <c r="T1947" s="8"/>
      <c r="U1947" s="8"/>
      <c r="V1947" s="8"/>
      <c r="W1947" s="8"/>
      <c r="X1947" s="8"/>
      <c r="Y1947" s="8"/>
      <c r="Z1947" s="8"/>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c r="BD1947" s="8"/>
      <c r="BE1947" s="8"/>
      <c r="BF1947" s="8"/>
      <c r="BG1947" s="8"/>
      <c r="BH1947" s="8"/>
      <c r="BI1947" s="8"/>
      <c r="BJ1947" s="8"/>
      <c r="BK1947" s="8"/>
      <c r="BL1947" s="8"/>
      <c r="BM1947" s="8"/>
      <c r="BN1947" s="8"/>
      <c r="BO1947" s="8"/>
      <c r="BP1947" s="1" t="str">
        <v>0- Port Costs</v>
      </c>
      <c r="BT1947" s="1" t="str">
        <v>0- Port Value</v>
      </c>
      <c r="BU1947" s="8"/>
    </row>
    <row r="1948" spans="8:73" hidden="1" outlineLevel="1" x14ac:dyDescent="0.3">
      <c r="H1948" s="1" t="str">
        <v>0 - BM Costs</v>
      </c>
      <c r="L1948" s="1" t="str">
        <v>0 - BM Port</v>
      </c>
      <c r="N1948" s="1" t="str">
        <v>0 - Port Assets</v>
      </c>
      <c r="O1948" s="8"/>
      <c r="P1948" s="8"/>
      <c r="Q1948" s="8"/>
      <c r="R1948" s="8"/>
      <c r="S1948" s="8"/>
      <c r="T1948" s="8"/>
      <c r="U1948" s="8"/>
      <c r="V1948" s="8"/>
      <c r="W1948" s="8"/>
      <c r="X1948" s="8"/>
      <c r="Y1948" s="8"/>
      <c r="Z1948" s="8"/>
      <c r="AA1948" s="8"/>
      <c r="AB1948" s="8"/>
      <c r="AC1948" s="8"/>
      <c r="AD1948" s="8"/>
      <c r="AE1948" s="8"/>
      <c r="AF1948" s="8"/>
      <c r="AG1948" s="8"/>
      <c r="AH1948" s="8"/>
      <c r="AI1948" s="8"/>
      <c r="AJ1948" s="8"/>
      <c r="AK1948" s="8"/>
      <c r="AL1948" s="8"/>
      <c r="AM1948" s="8"/>
      <c r="AN1948" s="8"/>
      <c r="AO1948" s="8"/>
      <c r="AP1948" s="8"/>
      <c r="AQ1948" s="8"/>
      <c r="AR1948" s="8"/>
      <c r="AS1948" s="8"/>
      <c r="AT1948" s="8"/>
      <c r="AU1948" s="8"/>
      <c r="AV1948" s="8"/>
      <c r="AW1948" s="8"/>
      <c r="AX1948" s="8"/>
      <c r="AY1948" s="8"/>
      <c r="AZ1948" s="8"/>
      <c r="BA1948" s="8"/>
      <c r="BB1948" s="8"/>
      <c r="BC1948" s="8"/>
      <c r="BD1948" s="8"/>
      <c r="BE1948" s="8"/>
      <c r="BF1948" s="8"/>
      <c r="BG1948" s="8"/>
      <c r="BH1948" s="8"/>
      <c r="BI1948" s="8"/>
      <c r="BJ1948" s="8"/>
      <c r="BK1948" s="8"/>
      <c r="BL1948" s="8"/>
      <c r="BM1948" s="8"/>
      <c r="BN1948" s="8"/>
      <c r="BO1948" s="8"/>
      <c r="BP1948" s="1" t="str">
        <v>0- Port Costs</v>
      </c>
      <c r="BT1948" s="1" t="str">
        <v>0- Port Value</v>
      </c>
      <c r="BU1948" s="8"/>
    </row>
    <row r="1949" spans="8:73" hidden="1" outlineLevel="1" x14ac:dyDescent="0.3">
      <c r="H1949" s="1" t="str">
        <v>0 - BM Costs</v>
      </c>
      <c r="L1949" s="1" t="str">
        <v>0 - BM Port</v>
      </c>
      <c r="N1949" s="1" t="str">
        <v>0 - Port Assets</v>
      </c>
      <c r="O1949" s="8"/>
      <c r="P1949" s="8"/>
      <c r="Q1949" s="8"/>
      <c r="R1949" s="8"/>
      <c r="S1949" s="8"/>
      <c r="T1949" s="8"/>
      <c r="U1949" s="8"/>
      <c r="V1949" s="8"/>
      <c r="W1949" s="8"/>
      <c r="X1949" s="8"/>
      <c r="Y1949" s="8"/>
      <c r="Z1949" s="8"/>
      <c r="AA1949" s="8"/>
      <c r="AB1949" s="8"/>
      <c r="AC1949" s="8"/>
      <c r="AD1949" s="8"/>
      <c r="AE1949" s="8"/>
      <c r="AF1949" s="8"/>
      <c r="AG1949" s="8"/>
      <c r="AH1949" s="8"/>
      <c r="AI1949" s="8"/>
      <c r="AJ1949" s="8"/>
      <c r="AK1949" s="8"/>
      <c r="AL1949" s="8"/>
      <c r="AM1949" s="8"/>
      <c r="AN1949" s="8"/>
      <c r="AO1949" s="8"/>
      <c r="AP1949" s="8"/>
      <c r="AQ1949" s="8"/>
      <c r="AR1949" s="8"/>
      <c r="AS1949" s="8"/>
      <c r="AT1949" s="8"/>
      <c r="AU1949" s="8"/>
      <c r="AV1949" s="8"/>
      <c r="AW1949" s="8"/>
      <c r="AX1949" s="8"/>
      <c r="AY1949" s="8"/>
      <c r="AZ1949" s="8"/>
      <c r="BA1949" s="8"/>
      <c r="BB1949" s="8"/>
      <c r="BC1949" s="8"/>
      <c r="BD1949" s="8"/>
      <c r="BE1949" s="8"/>
      <c r="BF1949" s="8"/>
      <c r="BG1949" s="8"/>
      <c r="BH1949" s="8"/>
      <c r="BI1949" s="8"/>
      <c r="BJ1949" s="8"/>
      <c r="BK1949" s="8"/>
      <c r="BL1949" s="8"/>
      <c r="BM1949" s="8"/>
      <c r="BN1949" s="8"/>
      <c r="BO1949" s="8"/>
      <c r="BP1949" s="1" t="str">
        <v>0- Port Costs</v>
      </c>
      <c r="BT1949" s="1" t="str">
        <v>0- Port Value</v>
      </c>
      <c r="BU1949" s="8"/>
    </row>
    <row r="1950" spans="8:73" hidden="1" outlineLevel="1" x14ac:dyDescent="0.3">
      <c r="H1950" s="1" t="str">
        <v>0 - BM Costs</v>
      </c>
      <c r="L1950" s="1" t="str">
        <v>0 - BM Port</v>
      </c>
      <c r="N1950" s="1" t="str">
        <v>0 - Port Assets</v>
      </c>
      <c r="O1950" s="8"/>
      <c r="P1950" s="8"/>
      <c r="Q1950" s="8"/>
      <c r="R1950" s="8"/>
      <c r="S1950" s="8"/>
      <c r="T1950" s="8"/>
      <c r="U1950" s="8"/>
      <c r="V1950" s="8"/>
      <c r="W1950" s="8"/>
      <c r="X1950" s="8"/>
      <c r="Y1950" s="8"/>
      <c r="Z1950" s="8"/>
      <c r="AA1950" s="8"/>
      <c r="AB1950" s="8"/>
      <c r="AC1950" s="8"/>
      <c r="AD1950" s="8"/>
      <c r="AE1950" s="8"/>
      <c r="AF1950" s="8"/>
      <c r="AG1950" s="8"/>
      <c r="AH1950" s="8"/>
      <c r="AI1950" s="8"/>
      <c r="AJ1950" s="8"/>
      <c r="AK1950" s="8"/>
      <c r="AL1950" s="8"/>
      <c r="AM1950" s="8"/>
      <c r="AN1950" s="8"/>
      <c r="AO1950" s="8"/>
      <c r="AP1950" s="8"/>
      <c r="AQ1950" s="8"/>
      <c r="AR1950" s="8"/>
      <c r="AS1950" s="8"/>
      <c r="AT1950" s="8"/>
      <c r="AU1950" s="8"/>
      <c r="AV1950" s="8"/>
      <c r="AW1950" s="8"/>
      <c r="AX1950" s="8"/>
      <c r="AY1950" s="8"/>
      <c r="AZ1950" s="8"/>
      <c r="BA1950" s="8"/>
      <c r="BB1950" s="8"/>
      <c r="BC1950" s="8"/>
      <c r="BD1950" s="8"/>
      <c r="BE1950" s="8"/>
      <c r="BF1950" s="8"/>
      <c r="BG1950" s="8"/>
      <c r="BH1950" s="8"/>
      <c r="BI1950" s="8"/>
      <c r="BJ1950" s="8"/>
      <c r="BK1950" s="8"/>
      <c r="BL1950" s="8"/>
      <c r="BM1950" s="8"/>
      <c r="BN1950" s="8"/>
      <c r="BO1950" s="8"/>
      <c r="BP1950" s="1" t="str">
        <v>0- Port Costs</v>
      </c>
      <c r="BT1950" s="1" t="str">
        <v>0- Port Value</v>
      </c>
      <c r="BU1950" s="8"/>
    </row>
    <row r="1951" spans="8:73" hidden="1" outlineLevel="1" x14ac:dyDescent="0.3">
      <c r="H1951" s="1" t="str">
        <v>0 - BM Costs</v>
      </c>
      <c r="L1951" s="1" t="str">
        <v>0 - BM Port</v>
      </c>
      <c r="N1951" s="1" t="str">
        <v>0 - Port Assets</v>
      </c>
      <c r="O1951" s="8"/>
      <c r="P1951" s="8"/>
      <c r="Q1951" s="8"/>
      <c r="R1951" s="8"/>
      <c r="S1951" s="8"/>
      <c r="T1951" s="8"/>
      <c r="U1951" s="8"/>
      <c r="V1951" s="8"/>
      <c r="W1951" s="8"/>
      <c r="X1951" s="8"/>
      <c r="Y1951" s="8"/>
      <c r="Z1951" s="8"/>
      <c r="AA1951" s="8"/>
      <c r="AB1951" s="8"/>
      <c r="AC1951" s="8"/>
      <c r="AD1951" s="8"/>
      <c r="AE1951" s="8"/>
      <c r="AF1951" s="8"/>
      <c r="AG1951" s="8"/>
      <c r="AH1951" s="8"/>
      <c r="AI1951" s="8"/>
      <c r="AJ1951" s="8"/>
      <c r="AK1951" s="8"/>
      <c r="AL1951" s="8"/>
      <c r="AM1951" s="8"/>
      <c r="AN1951" s="8"/>
      <c r="AO1951" s="8"/>
      <c r="AP1951" s="8"/>
      <c r="AQ1951" s="8"/>
      <c r="AR1951" s="8"/>
      <c r="AS1951" s="8"/>
      <c r="AT1951" s="8"/>
      <c r="AU1951" s="8"/>
      <c r="AV1951" s="8"/>
      <c r="AW1951" s="8"/>
      <c r="AX1951" s="8"/>
      <c r="AY1951" s="8"/>
      <c r="AZ1951" s="8"/>
      <c r="BA1951" s="8"/>
      <c r="BB1951" s="8"/>
      <c r="BC1951" s="8"/>
      <c r="BD1951" s="8"/>
      <c r="BE1951" s="8"/>
      <c r="BF1951" s="8"/>
      <c r="BG1951" s="8"/>
      <c r="BH1951" s="8"/>
      <c r="BI1951" s="8"/>
      <c r="BJ1951" s="8"/>
      <c r="BK1951" s="8"/>
      <c r="BL1951" s="8"/>
      <c r="BM1951" s="8"/>
      <c r="BN1951" s="8"/>
      <c r="BO1951" s="8"/>
      <c r="BP1951" s="1" t="str">
        <v>0- Port Costs</v>
      </c>
      <c r="BT1951" s="1" t="str">
        <v>0- Port Value</v>
      </c>
      <c r="BU1951" s="8"/>
    </row>
    <row r="1952" spans="8:73" hidden="1" outlineLevel="1" x14ac:dyDescent="0.3">
      <c r="H1952" s="1" t="str">
        <v>0 - BM Costs</v>
      </c>
      <c r="L1952" s="1" t="str">
        <v>0 - BM Port</v>
      </c>
      <c r="N1952" s="1" t="str">
        <v>0 - Port Assets</v>
      </c>
      <c r="O1952" s="8"/>
      <c r="P1952" s="8"/>
      <c r="Q1952" s="8"/>
      <c r="R1952" s="8"/>
      <c r="S1952" s="8"/>
      <c r="T1952" s="8"/>
      <c r="U1952" s="8"/>
      <c r="V1952" s="8"/>
      <c r="W1952" s="8"/>
      <c r="X1952" s="8"/>
      <c r="Y1952" s="8"/>
      <c r="Z1952" s="8"/>
      <c r="AA1952" s="8"/>
      <c r="AB1952" s="8"/>
      <c r="AC1952" s="8"/>
      <c r="AD1952" s="8"/>
      <c r="AE1952" s="8"/>
      <c r="AF1952" s="8"/>
      <c r="AG1952" s="8"/>
      <c r="AH1952" s="8"/>
      <c r="AI1952" s="8"/>
      <c r="AJ1952" s="8"/>
      <c r="AK1952" s="8"/>
      <c r="AL1952" s="8"/>
      <c r="AM1952" s="8"/>
      <c r="AN1952" s="8"/>
      <c r="AO1952" s="8"/>
      <c r="AP1952" s="8"/>
      <c r="AQ1952" s="8"/>
      <c r="AR1952" s="8"/>
      <c r="AS1952" s="8"/>
      <c r="AT1952" s="8"/>
      <c r="AU1952" s="8"/>
      <c r="AV1952" s="8"/>
      <c r="AW1952" s="8"/>
      <c r="AX1952" s="8"/>
      <c r="AY1952" s="8"/>
      <c r="AZ1952" s="8"/>
      <c r="BA1952" s="8"/>
      <c r="BB1952" s="8"/>
      <c r="BC1952" s="8"/>
      <c r="BD1952" s="8"/>
      <c r="BE1952" s="8"/>
      <c r="BF1952" s="8"/>
      <c r="BG1952" s="8"/>
      <c r="BH1952" s="8"/>
      <c r="BI1952" s="8"/>
      <c r="BJ1952" s="8"/>
      <c r="BK1952" s="8"/>
      <c r="BL1952" s="8"/>
      <c r="BM1952" s="8"/>
      <c r="BN1952" s="8"/>
      <c r="BO1952" s="8"/>
      <c r="BP1952" s="1" t="str">
        <v>0- Port Costs</v>
      </c>
      <c r="BT1952" s="1" t="str">
        <v>0- Port Value</v>
      </c>
      <c r="BU1952" s="8"/>
    </row>
    <row r="1953" spans="8:73" hidden="1" outlineLevel="1" x14ac:dyDescent="0.3">
      <c r="H1953" s="1" t="str">
        <v>0 - BM Costs</v>
      </c>
      <c r="L1953" s="1" t="str">
        <v>0 - BM Port</v>
      </c>
      <c r="N1953" s="1" t="str">
        <v>0 - Port Assets</v>
      </c>
      <c r="O1953" s="8"/>
      <c r="P1953" s="8"/>
      <c r="Q1953" s="8"/>
      <c r="R1953" s="8"/>
      <c r="S1953" s="8"/>
      <c r="T1953" s="8"/>
      <c r="U1953" s="8"/>
      <c r="V1953" s="8"/>
      <c r="W1953" s="8"/>
      <c r="X1953" s="8"/>
      <c r="Y1953" s="8"/>
      <c r="Z1953" s="8"/>
      <c r="AA1953" s="8"/>
      <c r="AB1953" s="8"/>
      <c r="AC1953" s="8"/>
      <c r="AD1953" s="8"/>
      <c r="AE1953" s="8"/>
      <c r="AF1953" s="8"/>
      <c r="AG1953" s="8"/>
      <c r="AH1953" s="8"/>
      <c r="AI1953" s="8"/>
      <c r="AJ1953" s="8"/>
      <c r="AK1953" s="8"/>
      <c r="AL1953" s="8"/>
      <c r="AM1953" s="8"/>
      <c r="AN1953" s="8"/>
      <c r="AO1953" s="8"/>
      <c r="AP1953" s="8"/>
      <c r="AQ1953" s="8"/>
      <c r="AR1953" s="8"/>
      <c r="AS1953" s="8"/>
      <c r="AT1953" s="8"/>
      <c r="AU1953" s="8"/>
      <c r="AV1953" s="8"/>
      <c r="AW1953" s="8"/>
      <c r="AX1953" s="8"/>
      <c r="AY1953" s="8"/>
      <c r="AZ1953" s="8"/>
      <c r="BA1953" s="8"/>
      <c r="BB1953" s="8"/>
      <c r="BC1953" s="8"/>
      <c r="BD1953" s="8"/>
      <c r="BE1953" s="8"/>
      <c r="BF1953" s="8"/>
      <c r="BG1953" s="8"/>
      <c r="BH1953" s="8"/>
      <c r="BI1953" s="8"/>
      <c r="BJ1953" s="8"/>
      <c r="BK1953" s="8"/>
      <c r="BL1953" s="8"/>
      <c r="BM1953" s="8"/>
      <c r="BN1953" s="8"/>
      <c r="BO1953" s="8"/>
      <c r="BP1953" s="1" t="str">
        <v>0- Port Costs</v>
      </c>
      <c r="BT1953" s="1" t="str">
        <v>0- Port Value</v>
      </c>
      <c r="BU1953" s="8"/>
    </row>
    <row r="1954" spans="8:73" hidden="1" outlineLevel="1" x14ac:dyDescent="0.3">
      <c r="H1954" s="1" t="str">
        <v>0 - BM Costs</v>
      </c>
      <c r="L1954" s="1" t="str">
        <v>0 - BM Port</v>
      </c>
      <c r="N1954" s="1" t="str">
        <v>0 - Port Assets</v>
      </c>
      <c r="O1954" s="8"/>
      <c r="P1954" s="8"/>
      <c r="Q1954" s="8"/>
      <c r="R1954" s="8"/>
      <c r="S1954" s="8"/>
      <c r="T1954" s="8"/>
      <c r="U1954" s="8"/>
      <c r="V1954" s="8"/>
      <c r="W1954" s="8"/>
      <c r="X1954" s="8"/>
      <c r="Y1954" s="8"/>
      <c r="Z1954" s="8"/>
      <c r="AA1954" s="8"/>
      <c r="AB1954" s="8"/>
      <c r="AC1954" s="8"/>
      <c r="AD1954" s="8"/>
      <c r="AE1954" s="8"/>
      <c r="AF1954" s="8"/>
      <c r="AG1954" s="8"/>
      <c r="AH1954" s="8"/>
      <c r="AI1954" s="8"/>
      <c r="AJ1954" s="8"/>
      <c r="AK1954" s="8"/>
      <c r="AL1954" s="8"/>
      <c r="AM1954" s="8"/>
      <c r="AN1954" s="8"/>
      <c r="AO1954" s="8"/>
      <c r="AP1954" s="8"/>
      <c r="AQ1954" s="8"/>
      <c r="AR1954" s="8"/>
      <c r="AS1954" s="8"/>
      <c r="AT1954" s="8"/>
      <c r="AU1954" s="8"/>
      <c r="AV1954" s="8"/>
      <c r="AW1954" s="8"/>
      <c r="AX1954" s="8"/>
      <c r="AY1954" s="8"/>
      <c r="AZ1954" s="8"/>
      <c r="BA1954" s="8"/>
      <c r="BB1954" s="8"/>
      <c r="BC1954" s="8"/>
      <c r="BD1954" s="8"/>
      <c r="BE1954" s="8"/>
      <c r="BF1954" s="8"/>
      <c r="BG1954" s="8"/>
      <c r="BH1954" s="8"/>
      <c r="BI1954" s="8"/>
      <c r="BJ1954" s="8"/>
      <c r="BK1954" s="8"/>
      <c r="BL1954" s="8"/>
      <c r="BM1954" s="8"/>
      <c r="BN1954" s="8"/>
      <c r="BO1954" s="8"/>
      <c r="BP1954" s="1" t="str">
        <v>0- Port Costs</v>
      </c>
      <c r="BT1954" s="1" t="str">
        <v>0- Port Value</v>
      </c>
      <c r="BU1954" s="8"/>
    </row>
    <row r="1955" spans="8:73" hidden="1" outlineLevel="1" x14ac:dyDescent="0.3">
      <c r="H1955" s="1" t="str">
        <v>0 - BM Costs</v>
      </c>
      <c r="L1955" s="1" t="str">
        <v>0 - BM Port</v>
      </c>
      <c r="N1955" s="1" t="str">
        <v>0 - Port Assets</v>
      </c>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c r="BD1955" s="8"/>
      <c r="BE1955" s="8"/>
      <c r="BF1955" s="8"/>
      <c r="BG1955" s="8"/>
      <c r="BH1955" s="8"/>
      <c r="BI1955" s="8"/>
      <c r="BJ1955" s="8"/>
      <c r="BK1955" s="8"/>
      <c r="BL1955" s="8"/>
      <c r="BM1955" s="8"/>
      <c r="BN1955" s="8"/>
      <c r="BO1955" s="8"/>
      <c r="BP1955" s="1" t="str">
        <v>0- Port Costs</v>
      </c>
      <c r="BT1955" s="1" t="str">
        <v>0- Port Value</v>
      </c>
      <c r="BU1955" s="8"/>
    </row>
    <row r="1956" spans="8:73" hidden="1" outlineLevel="1" x14ac:dyDescent="0.3">
      <c r="H1956" s="1" t="str">
        <v>0 - BM Costs</v>
      </c>
      <c r="L1956" s="1" t="str">
        <v>0 - BM Port</v>
      </c>
      <c r="N1956" s="1" t="str">
        <v>0 - Port Assets</v>
      </c>
      <c r="O1956" s="8"/>
      <c r="P1956" s="8"/>
      <c r="Q1956" s="8"/>
      <c r="R1956" s="8"/>
      <c r="S1956" s="8"/>
      <c r="T1956" s="8"/>
      <c r="U1956" s="8"/>
      <c r="V1956" s="8"/>
      <c r="W1956" s="8"/>
      <c r="X1956" s="8"/>
      <c r="Y1956" s="8"/>
      <c r="Z1956" s="8"/>
      <c r="AA1956" s="8"/>
      <c r="AB1956" s="8"/>
      <c r="AC1956" s="8"/>
      <c r="AD1956" s="8"/>
      <c r="AE1956" s="8"/>
      <c r="AF1956" s="8"/>
      <c r="AG1956" s="8"/>
      <c r="AH1956" s="8"/>
      <c r="AI1956" s="8"/>
      <c r="AJ1956" s="8"/>
      <c r="AK1956" s="8"/>
      <c r="AL1956" s="8"/>
      <c r="AM1956" s="8"/>
      <c r="AN1956" s="8"/>
      <c r="AO1956" s="8"/>
      <c r="AP1956" s="8"/>
      <c r="AQ1956" s="8"/>
      <c r="AR1956" s="8"/>
      <c r="AS1956" s="8"/>
      <c r="AT1956" s="8"/>
      <c r="AU1956" s="8"/>
      <c r="AV1956" s="8"/>
      <c r="AW1956" s="8"/>
      <c r="AX1956" s="8"/>
      <c r="AY1956" s="8"/>
      <c r="AZ1956" s="8"/>
      <c r="BA1956" s="8"/>
      <c r="BB1956" s="8"/>
      <c r="BC1956" s="8"/>
      <c r="BD1956" s="8"/>
      <c r="BE1956" s="8"/>
      <c r="BF1956" s="8"/>
      <c r="BG1956" s="8"/>
      <c r="BH1956" s="8"/>
      <c r="BI1956" s="8"/>
      <c r="BJ1956" s="8"/>
      <c r="BK1956" s="8"/>
      <c r="BL1956" s="8"/>
      <c r="BM1956" s="8"/>
      <c r="BN1956" s="8"/>
      <c r="BO1956" s="8"/>
      <c r="BP1956" s="1" t="str">
        <v>0- Port Costs</v>
      </c>
      <c r="BT1956" s="1" t="str">
        <v>0- Port Value</v>
      </c>
      <c r="BU1956" s="8"/>
    </row>
    <row r="1957" spans="8:73" hidden="1" outlineLevel="1" x14ac:dyDescent="0.3">
      <c r="H1957" s="1" t="str">
        <v>0 - BM Costs</v>
      </c>
      <c r="L1957" s="1" t="str">
        <v>0 - BM Port</v>
      </c>
      <c r="N1957" s="1" t="str">
        <v>0 - Port Assets</v>
      </c>
      <c r="O1957" s="8"/>
      <c r="P1957" s="8"/>
      <c r="Q1957" s="8"/>
      <c r="R1957" s="8"/>
      <c r="S1957" s="8"/>
      <c r="T1957" s="8"/>
      <c r="U1957" s="8"/>
      <c r="V1957" s="8"/>
      <c r="W1957" s="8"/>
      <c r="X1957" s="8"/>
      <c r="Y1957" s="8"/>
      <c r="Z1957" s="8"/>
      <c r="AA1957" s="8"/>
      <c r="AB1957" s="8"/>
      <c r="AC1957" s="8"/>
      <c r="AD1957" s="8"/>
      <c r="AE1957" s="8"/>
      <c r="AF1957" s="8"/>
      <c r="AG1957" s="8"/>
      <c r="AH1957" s="8"/>
      <c r="AI1957" s="8"/>
      <c r="AJ1957" s="8"/>
      <c r="AK1957" s="8"/>
      <c r="AL1957" s="8"/>
      <c r="AM1957" s="8"/>
      <c r="AN1957" s="8"/>
      <c r="AO1957" s="8"/>
      <c r="AP1957" s="8"/>
      <c r="AQ1957" s="8"/>
      <c r="AR1957" s="8"/>
      <c r="AS1957" s="8"/>
      <c r="AT1957" s="8"/>
      <c r="AU1957" s="8"/>
      <c r="AV1957" s="8"/>
      <c r="AW1957" s="8"/>
      <c r="AX1957" s="8"/>
      <c r="AY1957" s="8"/>
      <c r="AZ1957" s="8"/>
      <c r="BA1957" s="8"/>
      <c r="BB1957" s="8"/>
      <c r="BC1957" s="8"/>
      <c r="BD1957" s="8"/>
      <c r="BE1957" s="8"/>
      <c r="BF1957" s="8"/>
      <c r="BG1957" s="8"/>
      <c r="BH1957" s="8"/>
      <c r="BI1957" s="8"/>
      <c r="BJ1957" s="8"/>
      <c r="BK1957" s="8"/>
      <c r="BL1957" s="8"/>
      <c r="BM1957" s="8"/>
      <c r="BN1957" s="8"/>
      <c r="BO1957" s="8"/>
      <c r="BP1957" s="1" t="str">
        <v>0- Port Costs</v>
      </c>
      <c r="BT1957" s="1" t="str">
        <v>0- Port Value</v>
      </c>
      <c r="BU1957" s="8"/>
    </row>
    <row r="1958" spans="8:73" hidden="1" outlineLevel="1" x14ac:dyDescent="0.3">
      <c r="H1958" s="1" t="str">
        <v>0 - BM Costs</v>
      </c>
      <c r="L1958" s="1" t="str">
        <v>0 - BM Port</v>
      </c>
      <c r="N1958" s="1" t="str">
        <v>0 - Port Assets</v>
      </c>
      <c r="O1958" s="8"/>
      <c r="P1958" s="8"/>
      <c r="Q1958" s="8"/>
      <c r="R1958" s="8"/>
      <c r="S1958" s="8"/>
      <c r="T1958" s="8"/>
      <c r="U1958" s="8"/>
      <c r="V1958" s="8"/>
      <c r="W1958" s="8"/>
      <c r="X1958" s="8"/>
      <c r="Y1958" s="8"/>
      <c r="Z1958" s="8"/>
      <c r="AA1958" s="8"/>
      <c r="AB1958" s="8"/>
      <c r="AC1958" s="8"/>
      <c r="AD1958" s="8"/>
      <c r="AE1958" s="8"/>
      <c r="AF1958" s="8"/>
      <c r="AG1958" s="8"/>
      <c r="AH1958" s="8"/>
      <c r="AI1958" s="8"/>
      <c r="AJ1958" s="8"/>
      <c r="AK1958" s="8"/>
      <c r="AL1958" s="8"/>
      <c r="AM1958" s="8"/>
      <c r="AN1958" s="8"/>
      <c r="AO1958" s="8"/>
      <c r="AP1958" s="8"/>
      <c r="AQ1958" s="8"/>
      <c r="AR1958" s="8"/>
      <c r="AS1958" s="8"/>
      <c r="AT1958" s="8"/>
      <c r="AU1958" s="8"/>
      <c r="AV1958" s="8"/>
      <c r="AW1958" s="8"/>
      <c r="AX1958" s="8"/>
      <c r="AY1958" s="8"/>
      <c r="AZ1958" s="8"/>
      <c r="BA1958" s="8"/>
      <c r="BB1958" s="8"/>
      <c r="BC1958" s="8"/>
      <c r="BD1958" s="8"/>
      <c r="BE1958" s="8"/>
      <c r="BF1958" s="8"/>
      <c r="BG1958" s="8"/>
      <c r="BH1958" s="8"/>
      <c r="BI1958" s="8"/>
      <c r="BJ1958" s="8"/>
      <c r="BK1958" s="8"/>
      <c r="BL1958" s="8"/>
      <c r="BM1958" s="8"/>
      <c r="BN1958" s="8"/>
      <c r="BO1958" s="8"/>
      <c r="BP1958" s="1" t="str">
        <v>0- Port Costs</v>
      </c>
      <c r="BT1958" s="1" t="str">
        <v>0- Port Value</v>
      </c>
      <c r="BU1958" s="8"/>
    </row>
    <row r="1959" spans="8:73" hidden="1" outlineLevel="1" x14ac:dyDescent="0.3">
      <c r="H1959" s="1" t="str">
        <v>0 - BM Costs</v>
      </c>
      <c r="L1959" s="1" t="str">
        <v>0 - BM Port</v>
      </c>
      <c r="N1959" s="1" t="str">
        <v>0 - Port Assets</v>
      </c>
      <c r="O1959" s="8"/>
      <c r="P1959" s="8"/>
      <c r="Q1959" s="8"/>
      <c r="R1959" s="8"/>
      <c r="S1959" s="8"/>
      <c r="T1959" s="8"/>
      <c r="U1959" s="8"/>
      <c r="V1959" s="8"/>
      <c r="W1959" s="8"/>
      <c r="X1959" s="8"/>
      <c r="Y1959" s="8"/>
      <c r="Z1959" s="8"/>
      <c r="AA1959" s="8"/>
      <c r="AB1959" s="8"/>
      <c r="AC1959" s="8"/>
      <c r="AD1959" s="8"/>
      <c r="AE1959" s="8"/>
      <c r="AF1959" s="8"/>
      <c r="AG1959" s="8"/>
      <c r="AH1959" s="8"/>
      <c r="AI1959" s="8"/>
      <c r="AJ1959" s="8"/>
      <c r="AK1959" s="8"/>
      <c r="AL1959" s="8"/>
      <c r="AM1959" s="8"/>
      <c r="AN1959" s="8"/>
      <c r="AO1959" s="8"/>
      <c r="AP1959" s="8"/>
      <c r="AQ1959" s="8"/>
      <c r="AR1959" s="8"/>
      <c r="AS1959" s="8"/>
      <c r="AT1959" s="8"/>
      <c r="AU1959" s="8"/>
      <c r="AV1959" s="8"/>
      <c r="AW1959" s="8"/>
      <c r="AX1959" s="8"/>
      <c r="AY1959" s="8"/>
      <c r="AZ1959" s="8"/>
      <c r="BA1959" s="8"/>
      <c r="BB1959" s="8"/>
      <c r="BC1959" s="8"/>
      <c r="BD1959" s="8"/>
      <c r="BE1959" s="8"/>
      <c r="BF1959" s="8"/>
      <c r="BG1959" s="8"/>
      <c r="BH1959" s="8"/>
      <c r="BI1959" s="8"/>
      <c r="BJ1959" s="8"/>
      <c r="BK1959" s="8"/>
      <c r="BL1959" s="8"/>
      <c r="BM1959" s="8"/>
      <c r="BN1959" s="8"/>
      <c r="BO1959" s="8"/>
      <c r="BP1959" s="1" t="str">
        <v>0- Port Costs</v>
      </c>
      <c r="BT1959" s="1" t="str">
        <v>0- Port Value</v>
      </c>
      <c r="BU1959" s="8"/>
    </row>
    <row r="1960" spans="8:73" hidden="1" outlineLevel="1" x14ac:dyDescent="0.3">
      <c r="H1960" s="1" t="str">
        <v>0 - BM Costs</v>
      </c>
      <c r="L1960" s="1" t="str">
        <v>0 - BM Port</v>
      </c>
      <c r="N1960" s="1" t="str">
        <v>0 - Port Assets</v>
      </c>
      <c r="O1960" s="8"/>
      <c r="P1960" s="8"/>
      <c r="Q1960" s="8"/>
      <c r="R1960" s="8"/>
      <c r="S1960" s="8"/>
      <c r="T1960" s="8"/>
      <c r="U1960" s="8"/>
      <c r="V1960" s="8"/>
      <c r="W1960" s="8"/>
      <c r="X1960" s="8"/>
      <c r="Y1960" s="8"/>
      <c r="Z1960" s="8"/>
      <c r="AA1960" s="8"/>
      <c r="AB1960" s="8"/>
      <c r="AC1960" s="8"/>
      <c r="AD1960" s="8"/>
      <c r="AE1960" s="8"/>
      <c r="AF1960" s="8"/>
      <c r="AG1960" s="8"/>
      <c r="AH1960" s="8"/>
      <c r="AI1960" s="8"/>
      <c r="AJ1960" s="8"/>
      <c r="AK1960" s="8"/>
      <c r="AL1960" s="8"/>
      <c r="AM1960" s="8"/>
      <c r="AN1960" s="8"/>
      <c r="AO1960" s="8"/>
      <c r="AP1960" s="8"/>
      <c r="AQ1960" s="8"/>
      <c r="AR1960" s="8"/>
      <c r="AS1960" s="8"/>
      <c r="AT1960" s="8"/>
      <c r="AU1960" s="8"/>
      <c r="AV1960" s="8"/>
      <c r="AW1960" s="8"/>
      <c r="AX1960" s="8"/>
      <c r="AY1960" s="8"/>
      <c r="AZ1960" s="8"/>
      <c r="BA1960" s="8"/>
      <c r="BB1960" s="8"/>
      <c r="BC1960" s="8"/>
      <c r="BD1960" s="8"/>
      <c r="BE1960" s="8"/>
      <c r="BF1960" s="8"/>
      <c r="BG1960" s="8"/>
      <c r="BH1960" s="8"/>
      <c r="BI1960" s="8"/>
      <c r="BJ1960" s="8"/>
      <c r="BK1960" s="8"/>
      <c r="BL1960" s="8"/>
      <c r="BM1960" s="8"/>
      <c r="BN1960" s="8"/>
      <c r="BO1960" s="8"/>
      <c r="BP1960" s="1" t="str">
        <v>0- Port Costs</v>
      </c>
      <c r="BT1960" s="1" t="str">
        <v>0- Port Value</v>
      </c>
      <c r="BU1960" s="8"/>
    </row>
    <row r="1961" spans="8:73" hidden="1" outlineLevel="1" x14ac:dyDescent="0.3">
      <c r="H1961" s="1" t="str">
        <v>0 - BM Costs</v>
      </c>
      <c r="L1961" s="1" t="str">
        <v>0 - BM Port</v>
      </c>
      <c r="N1961" s="1" t="str">
        <v>0 - Port Assets</v>
      </c>
      <c r="O1961" s="8"/>
      <c r="P1961" s="8"/>
      <c r="Q1961" s="8"/>
      <c r="R1961" s="8"/>
      <c r="S1961" s="8"/>
      <c r="T1961" s="8"/>
      <c r="U1961" s="8"/>
      <c r="V1961" s="8"/>
      <c r="W1961" s="8"/>
      <c r="X1961" s="8"/>
      <c r="Y1961" s="8"/>
      <c r="Z1961" s="8"/>
      <c r="AA1961" s="8"/>
      <c r="AB1961" s="8"/>
      <c r="AC1961" s="8"/>
      <c r="AD1961" s="8"/>
      <c r="AE1961" s="8"/>
      <c r="AF1961" s="8"/>
      <c r="AG1961" s="8"/>
      <c r="AH1961" s="8"/>
      <c r="AI1961" s="8"/>
      <c r="AJ1961" s="8"/>
      <c r="AK1961" s="8"/>
      <c r="AL1961" s="8"/>
      <c r="AM1961" s="8"/>
      <c r="AN1961" s="8"/>
      <c r="AO1961" s="8"/>
      <c r="AP1961" s="8"/>
      <c r="AQ1961" s="8"/>
      <c r="AR1961" s="8"/>
      <c r="AS1961" s="8"/>
      <c r="AT1961" s="8"/>
      <c r="AU1961" s="8"/>
      <c r="AV1961" s="8"/>
      <c r="AW1961" s="8"/>
      <c r="AX1961" s="8"/>
      <c r="AY1961" s="8"/>
      <c r="AZ1961" s="8"/>
      <c r="BA1961" s="8"/>
      <c r="BB1961" s="8"/>
      <c r="BC1961" s="8"/>
      <c r="BD1961" s="8"/>
      <c r="BE1961" s="8"/>
      <c r="BF1961" s="8"/>
      <c r="BG1961" s="8"/>
      <c r="BH1961" s="8"/>
      <c r="BI1961" s="8"/>
      <c r="BJ1961" s="8"/>
      <c r="BK1961" s="8"/>
      <c r="BL1961" s="8"/>
      <c r="BM1961" s="8"/>
      <c r="BN1961" s="8"/>
      <c r="BO1961" s="8"/>
      <c r="BP1961" s="1" t="str">
        <v>0- Port Costs</v>
      </c>
      <c r="BT1961" s="1" t="str">
        <v>0- Port Value</v>
      </c>
      <c r="BU1961" s="8"/>
    </row>
    <row r="1962" spans="8:73" hidden="1" outlineLevel="1" x14ac:dyDescent="0.3">
      <c r="H1962" s="1" t="str">
        <v>0 - BM Costs</v>
      </c>
      <c r="L1962" s="1" t="str">
        <v>0 - BM Port</v>
      </c>
      <c r="N1962" s="1" t="str">
        <v>0 - Port Assets</v>
      </c>
      <c r="O1962" s="8"/>
      <c r="P1962" s="8"/>
      <c r="Q1962" s="8"/>
      <c r="R1962" s="8"/>
      <c r="S1962" s="8"/>
      <c r="T1962" s="8"/>
      <c r="U1962" s="8"/>
      <c r="V1962" s="8"/>
      <c r="W1962" s="8"/>
      <c r="X1962" s="8"/>
      <c r="Y1962" s="8"/>
      <c r="Z1962" s="8"/>
      <c r="AA1962" s="8"/>
      <c r="AB1962" s="8"/>
      <c r="AC1962" s="8"/>
      <c r="AD1962" s="8"/>
      <c r="AE1962" s="8"/>
      <c r="AF1962" s="8"/>
      <c r="AG1962" s="8"/>
      <c r="AH1962" s="8"/>
      <c r="AI1962" s="8"/>
      <c r="AJ1962" s="8"/>
      <c r="AK1962" s="8"/>
      <c r="AL1962" s="8"/>
      <c r="AM1962" s="8"/>
      <c r="AN1962" s="8"/>
      <c r="AO1962" s="8"/>
      <c r="AP1962" s="8"/>
      <c r="AQ1962" s="8"/>
      <c r="AR1962" s="8"/>
      <c r="AS1962" s="8"/>
      <c r="AT1962" s="8"/>
      <c r="AU1962" s="8"/>
      <c r="AV1962" s="8"/>
      <c r="AW1962" s="8"/>
      <c r="AX1962" s="8"/>
      <c r="AY1962" s="8"/>
      <c r="AZ1962" s="8"/>
      <c r="BA1962" s="8"/>
      <c r="BB1962" s="8"/>
      <c r="BC1962" s="8"/>
      <c r="BD1962" s="8"/>
      <c r="BE1962" s="8"/>
      <c r="BF1962" s="8"/>
      <c r="BG1962" s="8"/>
      <c r="BH1962" s="8"/>
      <c r="BI1962" s="8"/>
      <c r="BJ1962" s="8"/>
      <c r="BK1962" s="8"/>
      <c r="BL1962" s="8"/>
      <c r="BM1962" s="8"/>
      <c r="BN1962" s="8"/>
      <c r="BO1962" s="8"/>
      <c r="BP1962" s="1" t="str">
        <v>0- Port Costs</v>
      </c>
      <c r="BT1962" s="1" t="str">
        <v>0- Port Value</v>
      </c>
      <c r="BU1962" s="8"/>
    </row>
    <row r="1963" spans="8:73" hidden="1" outlineLevel="1" x14ac:dyDescent="0.3">
      <c r="H1963" s="1" t="str">
        <v>0 - BM Costs</v>
      </c>
      <c r="L1963" s="1" t="str">
        <v>0 - BM Port</v>
      </c>
      <c r="N1963" s="1" t="str">
        <v>0 - Port Assets</v>
      </c>
      <c r="O1963" s="8"/>
      <c r="P1963" s="8"/>
      <c r="Q1963" s="8"/>
      <c r="R1963" s="8"/>
      <c r="S1963" s="8"/>
      <c r="T1963" s="8"/>
      <c r="U1963" s="8"/>
      <c r="V1963" s="8"/>
      <c r="W1963" s="8"/>
      <c r="X1963" s="8"/>
      <c r="Y1963" s="8"/>
      <c r="Z1963" s="8"/>
      <c r="AA1963" s="8"/>
      <c r="AB1963" s="8"/>
      <c r="AC1963" s="8"/>
      <c r="AD1963" s="8"/>
      <c r="AE1963" s="8"/>
      <c r="AF1963" s="8"/>
      <c r="AG1963" s="8"/>
      <c r="AH1963" s="8"/>
      <c r="AI1963" s="8"/>
      <c r="AJ1963" s="8"/>
      <c r="AK1963" s="8"/>
      <c r="AL1963" s="8"/>
      <c r="AM1963" s="8"/>
      <c r="AN1963" s="8"/>
      <c r="AO1963" s="8"/>
      <c r="AP1963" s="8"/>
      <c r="AQ1963" s="8"/>
      <c r="AR1963" s="8"/>
      <c r="AS1963" s="8"/>
      <c r="AT1963" s="8"/>
      <c r="AU1963" s="8"/>
      <c r="AV1963" s="8"/>
      <c r="AW1963" s="8"/>
      <c r="AX1963" s="8"/>
      <c r="AY1963" s="8"/>
      <c r="AZ1963" s="8"/>
      <c r="BA1963" s="8"/>
      <c r="BB1963" s="8"/>
      <c r="BC1963" s="8"/>
      <c r="BD1963" s="8"/>
      <c r="BE1963" s="8"/>
      <c r="BF1963" s="8"/>
      <c r="BG1963" s="8"/>
      <c r="BH1963" s="8"/>
      <c r="BI1963" s="8"/>
      <c r="BJ1963" s="8"/>
      <c r="BK1963" s="8"/>
      <c r="BL1963" s="8"/>
      <c r="BM1963" s="8"/>
      <c r="BN1963" s="8"/>
      <c r="BO1963" s="8"/>
      <c r="BP1963" s="1" t="str">
        <v>0- Port Costs</v>
      </c>
      <c r="BT1963" s="1" t="str">
        <v>0- Port Value</v>
      </c>
      <c r="BU1963" s="8"/>
    </row>
    <row r="1964" spans="8:73" hidden="1" outlineLevel="1" x14ac:dyDescent="0.3">
      <c r="H1964" s="1" t="str">
        <v>0 - BM Costs</v>
      </c>
      <c r="L1964" s="1" t="str">
        <v>0 - BM Port</v>
      </c>
      <c r="N1964" s="1" t="str">
        <v>0 - Port Assets</v>
      </c>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c r="BD1964" s="8"/>
      <c r="BE1964" s="8"/>
      <c r="BF1964" s="8"/>
      <c r="BG1964" s="8"/>
      <c r="BH1964" s="8"/>
      <c r="BI1964" s="8"/>
      <c r="BJ1964" s="8"/>
      <c r="BK1964" s="8"/>
      <c r="BL1964" s="8"/>
      <c r="BM1964" s="8"/>
      <c r="BN1964" s="8"/>
      <c r="BO1964" s="8"/>
      <c r="BP1964" s="1" t="str">
        <v>0- Port Costs</v>
      </c>
      <c r="BT1964" s="1" t="str">
        <v>0- Port Value</v>
      </c>
      <c r="BU1964" s="8"/>
    </row>
    <row r="1965" spans="8:73" hidden="1" outlineLevel="1" x14ac:dyDescent="0.3">
      <c r="H1965" s="1" t="str">
        <v>0 - BM Costs</v>
      </c>
      <c r="L1965" s="1" t="str">
        <v>0 - BM Port</v>
      </c>
      <c r="N1965" s="1" t="str">
        <v>0 - Port Assets</v>
      </c>
      <c r="O1965" s="8"/>
      <c r="P1965" s="8"/>
      <c r="Q1965" s="8"/>
      <c r="R1965" s="8"/>
      <c r="S1965" s="8"/>
      <c r="T1965" s="8"/>
      <c r="U1965" s="8"/>
      <c r="V1965" s="8"/>
      <c r="W1965" s="8"/>
      <c r="X1965" s="8"/>
      <c r="Y1965" s="8"/>
      <c r="Z1965" s="8"/>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c r="BD1965" s="8"/>
      <c r="BE1965" s="8"/>
      <c r="BF1965" s="8"/>
      <c r="BG1965" s="8"/>
      <c r="BH1965" s="8"/>
      <c r="BI1965" s="8"/>
      <c r="BJ1965" s="8"/>
      <c r="BK1965" s="8"/>
      <c r="BL1965" s="8"/>
      <c r="BM1965" s="8"/>
      <c r="BN1965" s="8"/>
      <c r="BO1965" s="8"/>
      <c r="BP1965" s="1" t="str">
        <v>0- Port Costs</v>
      </c>
      <c r="BT1965" s="1" t="str">
        <v>0- Port Value</v>
      </c>
      <c r="BU1965" s="8"/>
    </row>
    <row r="1966" spans="8:73" hidden="1" outlineLevel="1" x14ac:dyDescent="0.3">
      <c r="H1966" s="1" t="str">
        <v>0 - BM Costs</v>
      </c>
      <c r="L1966" s="1" t="str">
        <v>0 - BM Port</v>
      </c>
      <c r="N1966" s="1" t="str">
        <v>0 - Port Assets</v>
      </c>
      <c r="O1966" s="8"/>
      <c r="P1966" s="8"/>
      <c r="Q1966" s="8"/>
      <c r="R1966" s="8"/>
      <c r="S1966" s="8"/>
      <c r="T1966" s="8"/>
      <c r="U1966" s="8"/>
      <c r="V1966" s="8"/>
      <c r="W1966" s="8"/>
      <c r="X1966" s="8"/>
      <c r="Y1966" s="8"/>
      <c r="Z1966" s="8"/>
      <c r="AA1966" s="8"/>
      <c r="AB1966" s="8"/>
      <c r="AC1966" s="8"/>
      <c r="AD1966" s="8"/>
      <c r="AE1966" s="8"/>
      <c r="AF1966" s="8"/>
      <c r="AG1966" s="8"/>
      <c r="AH1966" s="8"/>
      <c r="AI1966" s="8"/>
      <c r="AJ1966" s="8"/>
      <c r="AK1966" s="8"/>
      <c r="AL1966" s="8"/>
      <c r="AM1966" s="8"/>
      <c r="AN1966" s="8"/>
      <c r="AO1966" s="8"/>
      <c r="AP1966" s="8"/>
      <c r="AQ1966" s="8"/>
      <c r="AR1966" s="8"/>
      <c r="AS1966" s="8"/>
      <c r="AT1966" s="8"/>
      <c r="AU1966" s="8"/>
      <c r="AV1966" s="8"/>
      <c r="AW1966" s="8"/>
      <c r="AX1966" s="8"/>
      <c r="AY1966" s="8"/>
      <c r="AZ1966" s="8"/>
      <c r="BA1966" s="8"/>
      <c r="BB1966" s="8"/>
      <c r="BC1966" s="8"/>
      <c r="BD1966" s="8"/>
      <c r="BE1966" s="8"/>
      <c r="BF1966" s="8"/>
      <c r="BG1966" s="8"/>
      <c r="BH1966" s="8"/>
      <c r="BI1966" s="8"/>
      <c r="BJ1966" s="8"/>
      <c r="BK1966" s="8"/>
      <c r="BL1966" s="8"/>
      <c r="BM1966" s="8"/>
      <c r="BN1966" s="8"/>
      <c r="BO1966" s="8"/>
      <c r="BP1966" s="1" t="str">
        <v>0- Port Costs</v>
      </c>
      <c r="BT1966" s="1" t="str">
        <v>0- Port Value</v>
      </c>
      <c r="BU1966" s="8"/>
    </row>
    <row r="1967" spans="8:73" hidden="1" outlineLevel="1" x14ac:dyDescent="0.3">
      <c r="H1967" s="1" t="str">
        <v>0 - BM Costs</v>
      </c>
      <c r="L1967" s="1" t="str">
        <v>0 - BM Port</v>
      </c>
      <c r="N1967" s="1" t="str">
        <v>0 - Port Assets</v>
      </c>
      <c r="O1967" s="8"/>
      <c r="P1967" s="8"/>
      <c r="Q1967" s="8"/>
      <c r="R1967" s="8"/>
      <c r="S1967" s="8"/>
      <c r="T1967" s="8"/>
      <c r="U1967" s="8"/>
      <c r="V1967" s="8"/>
      <c r="W1967" s="8"/>
      <c r="X1967" s="8"/>
      <c r="Y1967" s="8"/>
      <c r="Z1967" s="8"/>
      <c r="AA1967" s="8"/>
      <c r="AB1967" s="8"/>
      <c r="AC1967" s="8"/>
      <c r="AD1967" s="8"/>
      <c r="AE1967" s="8"/>
      <c r="AF1967" s="8"/>
      <c r="AG1967" s="8"/>
      <c r="AH1967" s="8"/>
      <c r="AI1967" s="8"/>
      <c r="AJ1967" s="8"/>
      <c r="AK1967" s="8"/>
      <c r="AL1967" s="8"/>
      <c r="AM1967" s="8"/>
      <c r="AN1967" s="8"/>
      <c r="AO1967" s="8"/>
      <c r="AP1967" s="8"/>
      <c r="AQ1967" s="8"/>
      <c r="AR1967" s="8"/>
      <c r="AS1967" s="8"/>
      <c r="AT1967" s="8"/>
      <c r="AU1967" s="8"/>
      <c r="AV1967" s="8"/>
      <c r="AW1967" s="8"/>
      <c r="AX1967" s="8"/>
      <c r="AY1967" s="8"/>
      <c r="AZ1967" s="8"/>
      <c r="BA1967" s="8"/>
      <c r="BB1967" s="8"/>
      <c r="BC1967" s="8"/>
      <c r="BD1967" s="8"/>
      <c r="BE1967" s="8"/>
      <c r="BF1967" s="8"/>
      <c r="BG1967" s="8"/>
      <c r="BH1967" s="8"/>
      <c r="BI1967" s="8"/>
      <c r="BJ1967" s="8"/>
      <c r="BK1967" s="8"/>
      <c r="BL1967" s="8"/>
      <c r="BM1967" s="8"/>
      <c r="BN1967" s="8"/>
      <c r="BO1967" s="8"/>
      <c r="BP1967" s="1" t="str">
        <v>0- Port Costs</v>
      </c>
      <c r="BT1967" s="1" t="str">
        <v>0- Port Value</v>
      </c>
      <c r="BU1967" s="8"/>
    </row>
    <row r="1968" spans="8:73" hidden="1" outlineLevel="1" x14ac:dyDescent="0.3">
      <c r="H1968" s="1" t="str">
        <v>0 - BM Costs</v>
      </c>
      <c r="L1968" s="1" t="str">
        <v>0 - BM Port</v>
      </c>
      <c r="N1968" s="1" t="str">
        <v>0 - Port Assets</v>
      </c>
      <c r="O1968" s="8"/>
      <c r="P1968" s="8"/>
      <c r="Q1968" s="8"/>
      <c r="R1968" s="8"/>
      <c r="S1968" s="8"/>
      <c r="T1968" s="8"/>
      <c r="U1968" s="8"/>
      <c r="V1968" s="8"/>
      <c r="W1968" s="8"/>
      <c r="X1968" s="8"/>
      <c r="Y1968" s="8"/>
      <c r="Z1968" s="8"/>
      <c r="AA1968" s="8"/>
      <c r="AB1968" s="8"/>
      <c r="AC1968" s="8"/>
      <c r="AD1968" s="8"/>
      <c r="AE1968" s="8"/>
      <c r="AF1968" s="8"/>
      <c r="AG1968" s="8"/>
      <c r="AH1968" s="8"/>
      <c r="AI1968" s="8"/>
      <c r="AJ1968" s="8"/>
      <c r="AK1968" s="8"/>
      <c r="AL1968" s="8"/>
      <c r="AM1968" s="8"/>
      <c r="AN1968" s="8"/>
      <c r="AO1968" s="8"/>
      <c r="AP1968" s="8"/>
      <c r="AQ1968" s="8"/>
      <c r="AR1968" s="8"/>
      <c r="AS1968" s="8"/>
      <c r="AT1968" s="8"/>
      <c r="AU1968" s="8"/>
      <c r="AV1968" s="8"/>
      <c r="AW1968" s="8"/>
      <c r="AX1968" s="8"/>
      <c r="AY1968" s="8"/>
      <c r="AZ1968" s="8"/>
      <c r="BA1968" s="8"/>
      <c r="BB1968" s="8"/>
      <c r="BC1968" s="8"/>
      <c r="BD1968" s="8"/>
      <c r="BE1968" s="8"/>
      <c r="BF1968" s="8"/>
      <c r="BG1968" s="8"/>
      <c r="BH1968" s="8"/>
      <c r="BI1968" s="8"/>
      <c r="BJ1968" s="8"/>
      <c r="BK1968" s="8"/>
      <c r="BL1968" s="8"/>
      <c r="BM1968" s="8"/>
      <c r="BN1968" s="8"/>
      <c r="BO1968" s="8"/>
      <c r="BP1968" s="1" t="str">
        <v>0- Port Costs</v>
      </c>
      <c r="BT1968" s="1" t="str">
        <v>0- Port Value</v>
      </c>
      <c r="BU1968" s="8"/>
    </row>
    <row r="1969" spans="8:73" hidden="1" outlineLevel="1" x14ac:dyDescent="0.3">
      <c r="H1969" s="1" t="str">
        <v>0 - BM Costs</v>
      </c>
      <c r="L1969" s="1" t="str">
        <v>0 - BM Port</v>
      </c>
      <c r="N1969" s="1" t="str">
        <v>0 - Port Assets</v>
      </c>
      <c r="O1969" s="8"/>
      <c r="P1969" s="8"/>
      <c r="Q1969" s="8"/>
      <c r="R1969" s="8"/>
      <c r="S1969" s="8"/>
      <c r="T1969" s="8"/>
      <c r="U1969" s="8"/>
      <c r="V1969" s="8"/>
      <c r="W1969" s="8"/>
      <c r="X1969" s="8"/>
      <c r="Y1969" s="8"/>
      <c r="Z1969" s="8"/>
      <c r="AA1969" s="8"/>
      <c r="AB1969" s="8"/>
      <c r="AC1969" s="8"/>
      <c r="AD1969" s="8"/>
      <c r="AE1969" s="8"/>
      <c r="AF1969" s="8"/>
      <c r="AG1969" s="8"/>
      <c r="AH1969" s="8"/>
      <c r="AI1969" s="8"/>
      <c r="AJ1969" s="8"/>
      <c r="AK1969" s="8"/>
      <c r="AL1969" s="8"/>
      <c r="AM1969" s="8"/>
      <c r="AN1969" s="8"/>
      <c r="AO1969" s="8"/>
      <c r="AP1969" s="8"/>
      <c r="AQ1969" s="8"/>
      <c r="AR1969" s="8"/>
      <c r="AS1969" s="8"/>
      <c r="AT1969" s="8"/>
      <c r="AU1969" s="8"/>
      <c r="AV1969" s="8"/>
      <c r="AW1969" s="8"/>
      <c r="AX1969" s="8"/>
      <c r="AY1969" s="8"/>
      <c r="AZ1969" s="8"/>
      <c r="BA1969" s="8"/>
      <c r="BB1969" s="8"/>
      <c r="BC1969" s="8"/>
      <c r="BD1969" s="8"/>
      <c r="BE1969" s="8"/>
      <c r="BF1969" s="8"/>
      <c r="BG1969" s="8"/>
      <c r="BH1969" s="8"/>
      <c r="BI1969" s="8"/>
      <c r="BJ1969" s="8"/>
      <c r="BK1969" s="8"/>
      <c r="BL1969" s="8"/>
      <c r="BM1969" s="8"/>
      <c r="BN1969" s="8"/>
      <c r="BO1969" s="8"/>
      <c r="BP1969" s="1" t="str">
        <v>0- Port Costs</v>
      </c>
      <c r="BT1969" s="1" t="str">
        <v>0- Port Value</v>
      </c>
      <c r="BU1969" s="8"/>
    </row>
    <row r="1970" spans="8:73" hidden="1" outlineLevel="1" x14ac:dyDescent="0.3">
      <c r="H1970" s="1" t="str">
        <v>0 - BM Costs</v>
      </c>
      <c r="L1970" s="1" t="str">
        <v>0 - BM Port</v>
      </c>
      <c r="N1970" s="1" t="str">
        <v>0 - Port Assets</v>
      </c>
      <c r="O1970" s="8"/>
      <c r="P1970" s="8"/>
      <c r="Q1970" s="8"/>
      <c r="R1970" s="8"/>
      <c r="S1970" s="8"/>
      <c r="T1970" s="8"/>
      <c r="U1970" s="8"/>
      <c r="V1970" s="8"/>
      <c r="W1970" s="8"/>
      <c r="X1970" s="8"/>
      <c r="Y1970" s="8"/>
      <c r="Z1970" s="8"/>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c r="BO1970" s="8"/>
      <c r="BP1970" s="1" t="str">
        <v>0- Port Costs</v>
      </c>
      <c r="BT1970" s="1" t="str">
        <v>0- Port Value</v>
      </c>
      <c r="BU1970" s="8"/>
    </row>
    <row r="1971" spans="8:73" hidden="1" outlineLevel="1" x14ac:dyDescent="0.3">
      <c r="H1971" s="1" t="str">
        <v>0 - BM Costs</v>
      </c>
      <c r="L1971" s="1" t="str">
        <v>0 - BM Port</v>
      </c>
      <c r="N1971" s="1" t="str">
        <v>0 - Port Assets</v>
      </c>
      <c r="O1971" s="8"/>
      <c r="P1971" s="8"/>
      <c r="Q1971" s="8"/>
      <c r="R1971" s="8"/>
      <c r="S1971" s="8"/>
      <c r="T1971" s="8"/>
      <c r="U1971" s="8"/>
      <c r="V1971" s="8"/>
      <c r="W1971" s="8"/>
      <c r="X1971" s="8"/>
      <c r="Y1971" s="8"/>
      <c r="Z1971" s="8"/>
      <c r="AA1971" s="8"/>
      <c r="AB1971" s="8"/>
      <c r="AC1971" s="8"/>
      <c r="AD1971" s="8"/>
      <c r="AE1971" s="8"/>
      <c r="AF1971" s="8"/>
      <c r="AG1971" s="8"/>
      <c r="AH1971" s="8"/>
      <c r="AI1971" s="8"/>
      <c r="AJ1971" s="8"/>
      <c r="AK1971" s="8"/>
      <c r="AL1971" s="8"/>
      <c r="AM1971" s="8"/>
      <c r="AN1971" s="8"/>
      <c r="AO1971" s="8"/>
      <c r="AP1971" s="8"/>
      <c r="AQ1971" s="8"/>
      <c r="AR1971" s="8"/>
      <c r="AS1971" s="8"/>
      <c r="AT1971" s="8"/>
      <c r="AU1971" s="8"/>
      <c r="AV1971" s="8"/>
      <c r="AW1971" s="8"/>
      <c r="AX1971" s="8"/>
      <c r="AY1971" s="8"/>
      <c r="AZ1971" s="8"/>
      <c r="BA1971" s="8"/>
      <c r="BB1971" s="8"/>
      <c r="BC1971" s="8"/>
      <c r="BD1971" s="8"/>
      <c r="BE1971" s="8"/>
      <c r="BF1971" s="8"/>
      <c r="BG1971" s="8"/>
      <c r="BH1971" s="8"/>
      <c r="BI1971" s="8"/>
      <c r="BJ1971" s="8"/>
      <c r="BK1971" s="8"/>
      <c r="BL1971" s="8"/>
      <c r="BM1971" s="8"/>
      <c r="BN1971" s="8"/>
      <c r="BO1971" s="8"/>
      <c r="BP1971" s="1" t="str">
        <v>0- Port Costs</v>
      </c>
      <c r="BT1971" s="1" t="str">
        <v>0- Port Value</v>
      </c>
      <c r="BU1971" s="8"/>
    </row>
    <row r="1972" spans="8:73" hidden="1" outlineLevel="1" x14ac:dyDescent="0.3">
      <c r="H1972" s="1" t="str">
        <v>0 - BM Costs</v>
      </c>
      <c r="L1972" s="1" t="str">
        <v>0 - BM Port</v>
      </c>
      <c r="N1972" s="1" t="str">
        <v>0 - Port Assets</v>
      </c>
      <c r="O1972" s="8"/>
      <c r="P1972" s="8"/>
      <c r="Q1972" s="8"/>
      <c r="R1972" s="8"/>
      <c r="S1972" s="8"/>
      <c r="T1972" s="8"/>
      <c r="U1972" s="8"/>
      <c r="V1972" s="8"/>
      <c r="W1972" s="8"/>
      <c r="X1972" s="8"/>
      <c r="Y1972" s="8"/>
      <c r="Z1972" s="8"/>
      <c r="AA1972" s="8"/>
      <c r="AB1972" s="8"/>
      <c r="AC1972" s="8"/>
      <c r="AD1972" s="8"/>
      <c r="AE1972" s="8"/>
      <c r="AF1972" s="8"/>
      <c r="AG1972" s="8"/>
      <c r="AH1972" s="8"/>
      <c r="AI1972" s="8"/>
      <c r="AJ1972" s="8"/>
      <c r="AK1972" s="8"/>
      <c r="AL1972" s="8"/>
      <c r="AM1972" s="8"/>
      <c r="AN1972" s="8"/>
      <c r="AO1972" s="8"/>
      <c r="AP1972" s="8"/>
      <c r="AQ1972" s="8"/>
      <c r="AR1972" s="8"/>
      <c r="AS1972" s="8"/>
      <c r="AT1972" s="8"/>
      <c r="AU1972" s="8"/>
      <c r="AV1972" s="8"/>
      <c r="AW1972" s="8"/>
      <c r="AX1972" s="8"/>
      <c r="AY1972" s="8"/>
      <c r="AZ1972" s="8"/>
      <c r="BA1972" s="8"/>
      <c r="BB1972" s="8"/>
      <c r="BC1972" s="8"/>
      <c r="BD1972" s="8"/>
      <c r="BE1972" s="8"/>
      <c r="BF1972" s="8"/>
      <c r="BG1972" s="8"/>
      <c r="BH1972" s="8"/>
      <c r="BI1972" s="8"/>
      <c r="BJ1972" s="8"/>
      <c r="BK1972" s="8"/>
      <c r="BL1972" s="8"/>
      <c r="BM1972" s="8"/>
      <c r="BN1972" s="8"/>
      <c r="BO1972" s="8"/>
      <c r="BP1972" s="1" t="str">
        <v>0- Port Costs</v>
      </c>
      <c r="BT1972" s="1" t="str">
        <v>0- Port Value</v>
      </c>
      <c r="BU1972" s="8"/>
    </row>
    <row r="1973" spans="8:73" hidden="1" outlineLevel="1" x14ac:dyDescent="0.3">
      <c r="H1973" s="1" t="str">
        <v>0 - BM Costs</v>
      </c>
      <c r="L1973" s="1" t="str">
        <v>0 - BM Port</v>
      </c>
      <c r="N1973" s="1" t="str">
        <v>0 - Port Assets</v>
      </c>
      <c r="O1973" s="8"/>
      <c r="P1973" s="8"/>
      <c r="Q1973" s="8"/>
      <c r="R1973" s="8"/>
      <c r="S1973" s="8"/>
      <c r="T1973" s="8"/>
      <c r="U1973" s="8"/>
      <c r="V1973" s="8"/>
      <c r="W1973" s="8"/>
      <c r="X1973" s="8"/>
      <c r="Y1973" s="8"/>
      <c r="Z1973" s="8"/>
      <c r="AA1973" s="8"/>
      <c r="AB1973" s="8"/>
      <c r="AC1973" s="8"/>
      <c r="AD1973" s="8"/>
      <c r="AE1973" s="8"/>
      <c r="AF1973" s="8"/>
      <c r="AG1973" s="8"/>
      <c r="AH1973" s="8"/>
      <c r="AI1973" s="8"/>
      <c r="AJ1973" s="8"/>
      <c r="AK1973" s="8"/>
      <c r="AL1973" s="8"/>
      <c r="AM1973" s="8"/>
      <c r="AN1973" s="8"/>
      <c r="AO1973" s="8"/>
      <c r="AP1973" s="8"/>
      <c r="AQ1973" s="8"/>
      <c r="AR1973" s="8"/>
      <c r="AS1973" s="8"/>
      <c r="AT1973" s="8"/>
      <c r="AU1973" s="8"/>
      <c r="AV1973" s="8"/>
      <c r="AW1973" s="8"/>
      <c r="AX1973" s="8"/>
      <c r="AY1973" s="8"/>
      <c r="AZ1973" s="8"/>
      <c r="BA1973" s="8"/>
      <c r="BB1973" s="8"/>
      <c r="BC1973" s="8"/>
      <c r="BD1973" s="8"/>
      <c r="BE1973" s="8"/>
      <c r="BF1973" s="8"/>
      <c r="BG1973" s="8"/>
      <c r="BH1973" s="8"/>
      <c r="BI1973" s="8"/>
      <c r="BJ1973" s="8"/>
      <c r="BK1973" s="8"/>
      <c r="BL1973" s="8"/>
      <c r="BM1973" s="8"/>
      <c r="BN1973" s="8"/>
      <c r="BO1973" s="8"/>
      <c r="BP1973" s="1" t="str">
        <v>0- Port Costs</v>
      </c>
      <c r="BT1973" s="1" t="str">
        <v>0- Port Value</v>
      </c>
      <c r="BU1973" s="8"/>
    </row>
    <row r="1974" spans="8:73" hidden="1" outlineLevel="1" x14ac:dyDescent="0.3">
      <c r="H1974" s="1" t="str">
        <v>0 - BM Costs</v>
      </c>
      <c r="L1974" s="1" t="str">
        <v>0 - BM Port</v>
      </c>
      <c r="N1974" s="1" t="str">
        <v>0 - Port Assets</v>
      </c>
      <c r="O1974" s="8"/>
      <c r="P1974" s="8"/>
      <c r="Q1974" s="8"/>
      <c r="R1974" s="8"/>
      <c r="S1974" s="8"/>
      <c r="T1974" s="8"/>
      <c r="U1974" s="8"/>
      <c r="V1974" s="8"/>
      <c r="W1974" s="8"/>
      <c r="X1974" s="8"/>
      <c r="Y1974" s="8"/>
      <c r="Z1974" s="8"/>
      <c r="AA1974" s="8"/>
      <c r="AB1974" s="8"/>
      <c r="AC1974" s="8"/>
      <c r="AD1974" s="8"/>
      <c r="AE1974" s="8"/>
      <c r="AF1974" s="8"/>
      <c r="AG1974" s="8"/>
      <c r="AH1974" s="8"/>
      <c r="AI1974" s="8"/>
      <c r="AJ1974" s="8"/>
      <c r="AK1974" s="8"/>
      <c r="AL1974" s="8"/>
      <c r="AM1974" s="8"/>
      <c r="AN1974" s="8"/>
      <c r="AO1974" s="8"/>
      <c r="AP1974" s="8"/>
      <c r="AQ1974" s="8"/>
      <c r="AR1974" s="8"/>
      <c r="AS1974" s="8"/>
      <c r="AT1974" s="8"/>
      <c r="AU1974" s="8"/>
      <c r="AV1974" s="8"/>
      <c r="AW1974" s="8"/>
      <c r="AX1974" s="8"/>
      <c r="AY1974" s="8"/>
      <c r="AZ1974" s="8"/>
      <c r="BA1974" s="8"/>
      <c r="BB1974" s="8"/>
      <c r="BC1974" s="8"/>
      <c r="BD1974" s="8"/>
      <c r="BE1974" s="8"/>
      <c r="BF1974" s="8"/>
      <c r="BG1974" s="8"/>
      <c r="BH1974" s="8"/>
      <c r="BI1974" s="8"/>
      <c r="BJ1974" s="8"/>
      <c r="BK1974" s="8"/>
      <c r="BL1974" s="8"/>
      <c r="BM1974" s="8"/>
      <c r="BN1974" s="8"/>
      <c r="BO1974" s="8"/>
      <c r="BP1974" s="1" t="str">
        <v>0- Port Costs</v>
      </c>
      <c r="BT1974" s="1" t="str">
        <v>0- Port Value</v>
      </c>
      <c r="BU1974" s="8"/>
    </row>
    <row r="1975" spans="8:73" hidden="1" outlineLevel="1" x14ac:dyDescent="0.3">
      <c r="H1975" s="1" t="str">
        <v>0 - BM Costs</v>
      </c>
      <c r="L1975" s="1" t="str">
        <v>0 - BM Port</v>
      </c>
      <c r="N1975" s="1" t="str">
        <v>0 - Port Assets</v>
      </c>
      <c r="O1975" s="8"/>
      <c r="P1975" s="8"/>
      <c r="Q1975" s="8"/>
      <c r="R1975" s="8"/>
      <c r="S1975" s="8"/>
      <c r="T1975" s="8"/>
      <c r="U1975" s="8"/>
      <c r="V1975" s="8"/>
      <c r="W1975" s="8"/>
      <c r="X1975" s="8"/>
      <c r="Y1975" s="8"/>
      <c r="Z1975" s="8"/>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c r="BD1975" s="8"/>
      <c r="BE1975" s="8"/>
      <c r="BF1975" s="8"/>
      <c r="BG1975" s="8"/>
      <c r="BH1975" s="8"/>
      <c r="BI1975" s="8"/>
      <c r="BJ1975" s="8"/>
      <c r="BK1975" s="8"/>
      <c r="BL1975" s="8"/>
      <c r="BM1975" s="8"/>
      <c r="BN1975" s="8"/>
      <c r="BO1975" s="8"/>
      <c r="BP1975" s="1" t="str">
        <v>0- Port Costs</v>
      </c>
      <c r="BT1975" s="1" t="str">
        <v>0- Port Value</v>
      </c>
      <c r="BU1975" s="8"/>
    </row>
    <row r="1976" spans="8:73" hidden="1" outlineLevel="1" x14ac:dyDescent="0.3">
      <c r="H1976" s="1" t="str">
        <v>0 - BM Costs</v>
      </c>
      <c r="L1976" s="1" t="str">
        <v>0 - BM Port</v>
      </c>
      <c r="N1976" s="1" t="str">
        <v>0 - Port Assets</v>
      </c>
      <c r="O1976" s="8"/>
      <c r="P1976" s="8"/>
      <c r="Q1976" s="8"/>
      <c r="R1976" s="8"/>
      <c r="S1976" s="8"/>
      <c r="T1976" s="8"/>
      <c r="U1976" s="8"/>
      <c r="V1976" s="8"/>
      <c r="W1976" s="8"/>
      <c r="X1976" s="8"/>
      <c r="Y1976" s="8"/>
      <c r="Z1976" s="8"/>
      <c r="AA1976" s="8"/>
      <c r="AB1976" s="8"/>
      <c r="AC1976" s="8"/>
      <c r="AD1976" s="8"/>
      <c r="AE1976" s="8"/>
      <c r="AF1976" s="8"/>
      <c r="AG1976" s="8"/>
      <c r="AH1976" s="8"/>
      <c r="AI1976" s="8"/>
      <c r="AJ1976" s="8"/>
      <c r="AK1976" s="8"/>
      <c r="AL1976" s="8"/>
      <c r="AM1976" s="8"/>
      <c r="AN1976" s="8"/>
      <c r="AO1976" s="8"/>
      <c r="AP1976" s="8"/>
      <c r="AQ1976" s="8"/>
      <c r="AR1976" s="8"/>
      <c r="AS1976" s="8"/>
      <c r="AT1976" s="8"/>
      <c r="AU1976" s="8"/>
      <c r="AV1976" s="8"/>
      <c r="AW1976" s="8"/>
      <c r="AX1976" s="8"/>
      <c r="AY1976" s="8"/>
      <c r="AZ1976" s="8"/>
      <c r="BA1976" s="8"/>
      <c r="BB1976" s="8"/>
      <c r="BC1976" s="8"/>
      <c r="BD1976" s="8"/>
      <c r="BE1976" s="8"/>
      <c r="BF1976" s="8"/>
      <c r="BG1976" s="8"/>
      <c r="BH1976" s="8"/>
      <c r="BI1976" s="8"/>
      <c r="BJ1976" s="8"/>
      <c r="BK1976" s="8"/>
      <c r="BL1976" s="8"/>
      <c r="BM1976" s="8"/>
      <c r="BN1976" s="8"/>
      <c r="BO1976" s="8"/>
      <c r="BP1976" s="1" t="str">
        <v>0- Port Costs</v>
      </c>
      <c r="BT1976" s="1" t="str">
        <v>0- Port Value</v>
      </c>
      <c r="BU1976" s="8"/>
    </row>
    <row r="1977" spans="8:73" hidden="1" outlineLevel="1" x14ac:dyDescent="0.3">
      <c r="H1977" s="1" t="str">
        <v>0 - BM Costs</v>
      </c>
      <c r="L1977" s="1" t="str">
        <v>0 - BM Port</v>
      </c>
      <c r="N1977" s="1" t="str">
        <v>0 - Port Assets</v>
      </c>
      <c r="O1977" s="8"/>
      <c r="P1977" s="8"/>
      <c r="Q1977" s="8"/>
      <c r="R1977" s="8"/>
      <c r="S1977" s="8"/>
      <c r="T1977" s="8"/>
      <c r="U1977" s="8"/>
      <c r="V1977" s="8"/>
      <c r="W1977" s="8"/>
      <c r="X1977" s="8"/>
      <c r="Y1977" s="8"/>
      <c r="Z1977" s="8"/>
      <c r="AA1977" s="8"/>
      <c r="AB1977" s="8"/>
      <c r="AC1977" s="8"/>
      <c r="AD1977" s="8"/>
      <c r="AE1977" s="8"/>
      <c r="AF1977" s="8"/>
      <c r="AG1977" s="8"/>
      <c r="AH1977" s="8"/>
      <c r="AI1977" s="8"/>
      <c r="AJ1977" s="8"/>
      <c r="AK1977" s="8"/>
      <c r="AL1977" s="8"/>
      <c r="AM1977" s="8"/>
      <c r="AN1977" s="8"/>
      <c r="AO1977" s="8"/>
      <c r="AP1977" s="8"/>
      <c r="AQ1977" s="8"/>
      <c r="AR1977" s="8"/>
      <c r="AS1977" s="8"/>
      <c r="AT1977" s="8"/>
      <c r="AU1977" s="8"/>
      <c r="AV1977" s="8"/>
      <c r="AW1977" s="8"/>
      <c r="AX1977" s="8"/>
      <c r="AY1977" s="8"/>
      <c r="AZ1977" s="8"/>
      <c r="BA1977" s="8"/>
      <c r="BB1977" s="8"/>
      <c r="BC1977" s="8"/>
      <c r="BD1977" s="8"/>
      <c r="BE1977" s="8"/>
      <c r="BF1977" s="8"/>
      <c r="BG1977" s="8"/>
      <c r="BH1977" s="8"/>
      <c r="BI1977" s="8"/>
      <c r="BJ1977" s="8"/>
      <c r="BK1977" s="8"/>
      <c r="BL1977" s="8"/>
      <c r="BM1977" s="8"/>
      <c r="BN1977" s="8"/>
      <c r="BO1977" s="8"/>
      <c r="BP1977" s="1" t="str">
        <v>0- Port Costs</v>
      </c>
      <c r="BT1977" s="1" t="str">
        <v>0- Port Value</v>
      </c>
      <c r="BU1977" s="8"/>
    </row>
    <row r="1978" spans="8:73" hidden="1" outlineLevel="1" x14ac:dyDescent="0.3">
      <c r="H1978" s="1" t="str">
        <v>0 - BM Costs</v>
      </c>
      <c r="L1978" s="1" t="str">
        <v>0 - BM Port</v>
      </c>
      <c r="N1978" s="1" t="str">
        <v>0 - Port Assets</v>
      </c>
      <c r="O1978" s="8"/>
      <c r="P1978" s="8"/>
      <c r="Q1978" s="8"/>
      <c r="R1978" s="8"/>
      <c r="S1978" s="8"/>
      <c r="T1978" s="8"/>
      <c r="U1978" s="8"/>
      <c r="V1978" s="8"/>
      <c r="W1978" s="8"/>
      <c r="X1978" s="8"/>
      <c r="Y1978" s="8"/>
      <c r="Z1978" s="8"/>
      <c r="AA1978" s="8"/>
      <c r="AB1978" s="8"/>
      <c r="AC1978" s="8"/>
      <c r="AD1978" s="8"/>
      <c r="AE1978" s="8"/>
      <c r="AF1978" s="8"/>
      <c r="AG1978" s="8"/>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c r="BD1978" s="8"/>
      <c r="BE1978" s="8"/>
      <c r="BF1978" s="8"/>
      <c r="BG1978" s="8"/>
      <c r="BH1978" s="8"/>
      <c r="BI1978" s="8"/>
      <c r="BJ1978" s="8"/>
      <c r="BK1978" s="8"/>
      <c r="BL1978" s="8"/>
      <c r="BM1978" s="8"/>
      <c r="BN1978" s="8"/>
      <c r="BO1978" s="8"/>
      <c r="BP1978" s="1" t="str">
        <v>0- Port Costs</v>
      </c>
      <c r="BT1978" s="1" t="str">
        <v>0- Port Value</v>
      </c>
      <c r="BU1978" s="8"/>
    </row>
    <row r="1979" spans="8:73" hidden="1" outlineLevel="1" x14ac:dyDescent="0.3">
      <c r="H1979" s="1" t="str">
        <v>0 - BM Costs</v>
      </c>
      <c r="L1979" s="1" t="str">
        <v>0 - BM Port</v>
      </c>
      <c r="N1979" s="1" t="str">
        <v>0 - Port Assets</v>
      </c>
      <c r="O1979" s="8"/>
      <c r="P1979" s="8"/>
      <c r="Q1979" s="8"/>
      <c r="R1979" s="8"/>
      <c r="S1979" s="8"/>
      <c r="T1979" s="8"/>
      <c r="U1979" s="8"/>
      <c r="V1979" s="8"/>
      <c r="W1979" s="8"/>
      <c r="X1979" s="8"/>
      <c r="Y1979" s="8"/>
      <c r="Z1979" s="8"/>
      <c r="AA1979" s="8"/>
      <c r="AB1979" s="8"/>
      <c r="AC1979" s="8"/>
      <c r="AD1979" s="8"/>
      <c r="AE1979" s="8"/>
      <c r="AF1979" s="8"/>
      <c r="AG1979" s="8"/>
      <c r="AH1979" s="8"/>
      <c r="AI1979" s="8"/>
      <c r="AJ1979" s="8"/>
      <c r="AK1979" s="8"/>
      <c r="AL1979" s="8"/>
      <c r="AM1979" s="8"/>
      <c r="AN1979" s="8"/>
      <c r="AO1979" s="8"/>
      <c r="AP1979" s="8"/>
      <c r="AQ1979" s="8"/>
      <c r="AR1979" s="8"/>
      <c r="AS1979" s="8"/>
      <c r="AT1979" s="8"/>
      <c r="AU1979" s="8"/>
      <c r="AV1979" s="8"/>
      <c r="AW1979" s="8"/>
      <c r="AX1979" s="8"/>
      <c r="AY1979" s="8"/>
      <c r="AZ1979" s="8"/>
      <c r="BA1979" s="8"/>
      <c r="BB1979" s="8"/>
      <c r="BC1979" s="8"/>
      <c r="BD1979" s="8"/>
      <c r="BE1979" s="8"/>
      <c r="BF1979" s="8"/>
      <c r="BG1979" s="8"/>
      <c r="BH1979" s="8"/>
      <c r="BI1979" s="8"/>
      <c r="BJ1979" s="8"/>
      <c r="BK1979" s="8"/>
      <c r="BL1979" s="8"/>
      <c r="BM1979" s="8"/>
      <c r="BN1979" s="8"/>
      <c r="BO1979" s="8"/>
      <c r="BP1979" s="1" t="str">
        <v>0- Port Costs</v>
      </c>
      <c r="BT1979" s="1" t="str">
        <v>0- Port Value</v>
      </c>
      <c r="BU1979" s="8"/>
    </row>
    <row r="1980" spans="8:73" hidden="1" outlineLevel="1" x14ac:dyDescent="0.3">
      <c r="H1980" s="1" t="str">
        <v>0 - BM Costs</v>
      </c>
      <c r="L1980" s="1" t="str">
        <v>0 - BM Port</v>
      </c>
      <c r="N1980" s="1" t="str">
        <v>0 - Port Assets</v>
      </c>
      <c r="O1980" s="8"/>
      <c r="P1980" s="8"/>
      <c r="Q1980" s="8"/>
      <c r="R1980" s="8"/>
      <c r="S1980" s="8"/>
      <c r="T1980" s="8"/>
      <c r="U1980" s="8"/>
      <c r="V1980" s="8"/>
      <c r="W1980" s="8"/>
      <c r="X1980" s="8"/>
      <c r="Y1980" s="8"/>
      <c r="Z1980" s="8"/>
      <c r="AA1980" s="8"/>
      <c r="AB1980" s="8"/>
      <c r="AC1980" s="8"/>
      <c r="AD1980" s="8"/>
      <c r="AE1980" s="8"/>
      <c r="AF1980" s="8"/>
      <c r="AG1980" s="8"/>
      <c r="AH1980" s="8"/>
      <c r="AI1980" s="8"/>
      <c r="AJ1980" s="8"/>
      <c r="AK1980" s="8"/>
      <c r="AL1980" s="8"/>
      <c r="AM1980" s="8"/>
      <c r="AN1980" s="8"/>
      <c r="AO1980" s="8"/>
      <c r="AP1980" s="8"/>
      <c r="AQ1980" s="8"/>
      <c r="AR1980" s="8"/>
      <c r="AS1980" s="8"/>
      <c r="AT1980" s="8"/>
      <c r="AU1980" s="8"/>
      <c r="AV1980" s="8"/>
      <c r="AW1980" s="8"/>
      <c r="AX1980" s="8"/>
      <c r="AY1980" s="8"/>
      <c r="AZ1980" s="8"/>
      <c r="BA1980" s="8"/>
      <c r="BB1980" s="8"/>
      <c r="BC1980" s="8"/>
      <c r="BD1980" s="8"/>
      <c r="BE1980" s="8"/>
      <c r="BF1980" s="8"/>
      <c r="BG1980" s="8"/>
      <c r="BH1980" s="8"/>
      <c r="BI1980" s="8"/>
      <c r="BJ1980" s="8"/>
      <c r="BK1980" s="8"/>
      <c r="BL1980" s="8"/>
      <c r="BM1980" s="8"/>
      <c r="BN1980" s="8"/>
      <c r="BO1980" s="8"/>
      <c r="BP1980" s="1" t="str">
        <v>0- Port Costs</v>
      </c>
      <c r="BT1980" s="1" t="str">
        <v>0- Port Value</v>
      </c>
      <c r="BU1980" s="8"/>
    </row>
    <row r="1981" spans="8:73" hidden="1" outlineLevel="1" x14ac:dyDescent="0.3">
      <c r="H1981" s="1" t="str">
        <v>0 - BM Costs</v>
      </c>
      <c r="L1981" s="1" t="str">
        <v>0 - BM Port</v>
      </c>
      <c r="N1981" s="1" t="str">
        <v>0 - Port Assets</v>
      </c>
      <c r="O1981" s="8"/>
      <c r="P1981" s="8"/>
      <c r="Q1981" s="8"/>
      <c r="R1981" s="8"/>
      <c r="S1981" s="8"/>
      <c r="T1981" s="8"/>
      <c r="U1981" s="8"/>
      <c r="V1981" s="8"/>
      <c r="W1981" s="8"/>
      <c r="X1981" s="8"/>
      <c r="Y1981" s="8"/>
      <c r="Z1981" s="8"/>
      <c r="AA1981" s="8"/>
      <c r="AB1981" s="8"/>
      <c r="AC1981" s="8"/>
      <c r="AD1981" s="8"/>
      <c r="AE1981" s="8"/>
      <c r="AF1981" s="8"/>
      <c r="AG1981" s="8"/>
      <c r="AH1981" s="8"/>
      <c r="AI1981" s="8"/>
      <c r="AJ1981" s="8"/>
      <c r="AK1981" s="8"/>
      <c r="AL1981" s="8"/>
      <c r="AM1981" s="8"/>
      <c r="AN1981" s="8"/>
      <c r="AO1981" s="8"/>
      <c r="AP1981" s="8"/>
      <c r="AQ1981" s="8"/>
      <c r="AR1981" s="8"/>
      <c r="AS1981" s="8"/>
      <c r="AT1981" s="8"/>
      <c r="AU1981" s="8"/>
      <c r="AV1981" s="8"/>
      <c r="AW1981" s="8"/>
      <c r="AX1981" s="8"/>
      <c r="AY1981" s="8"/>
      <c r="AZ1981" s="8"/>
      <c r="BA1981" s="8"/>
      <c r="BB1981" s="8"/>
      <c r="BC1981" s="8"/>
      <c r="BD1981" s="8"/>
      <c r="BE1981" s="8"/>
      <c r="BF1981" s="8"/>
      <c r="BG1981" s="8"/>
      <c r="BH1981" s="8"/>
      <c r="BI1981" s="8"/>
      <c r="BJ1981" s="8"/>
      <c r="BK1981" s="8"/>
      <c r="BL1981" s="8"/>
      <c r="BM1981" s="8"/>
      <c r="BN1981" s="8"/>
      <c r="BO1981" s="8"/>
      <c r="BP1981" s="1" t="str">
        <v>0- Port Costs</v>
      </c>
      <c r="BT1981" s="1" t="str">
        <v>0- Port Value</v>
      </c>
      <c r="BU1981" s="8"/>
    </row>
    <row r="1982" spans="8:73" hidden="1" outlineLevel="1" x14ac:dyDescent="0.3">
      <c r="H1982" s="1" t="str">
        <v>0 - BM Costs</v>
      </c>
      <c r="L1982" s="1" t="str">
        <v>0 - BM Port</v>
      </c>
      <c r="N1982" s="1" t="str">
        <v>0 - Port Assets</v>
      </c>
      <c r="O1982" s="8"/>
      <c r="P1982" s="8"/>
      <c r="Q1982" s="8"/>
      <c r="R1982" s="8"/>
      <c r="S1982" s="8"/>
      <c r="T1982" s="8"/>
      <c r="U1982" s="8"/>
      <c r="V1982" s="8"/>
      <c r="W1982" s="8"/>
      <c r="X1982" s="8"/>
      <c r="Y1982" s="8"/>
      <c r="Z1982" s="8"/>
      <c r="AA1982" s="8"/>
      <c r="AB1982" s="8"/>
      <c r="AC1982" s="8"/>
      <c r="AD1982" s="8"/>
      <c r="AE1982" s="8"/>
      <c r="AF1982" s="8"/>
      <c r="AG1982" s="8"/>
      <c r="AH1982" s="8"/>
      <c r="AI1982" s="8"/>
      <c r="AJ1982" s="8"/>
      <c r="AK1982" s="8"/>
      <c r="AL1982" s="8"/>
      <c r="AM1982" s="8"/>
      <c r="AN1982" s="8"/>
      <c r="AO1982" s="8"/>
      <c r="AP1982" s="8"/>
      <c r="AQ1982" s="8"/>
      <c r="AR1982" s="8"/>
      <c r="AS1982" s="8"/>
      <c r="AT1982" s="8"/>
      <c r="AU1982" s="8"/>
      <c r="AV1982" s="8"/>
      <c r="AW1982" s="8"/>
      <c r="AX1982" s="8"/>
      <c r="AY1982" s="8"/>
      <c r="AZ1982" s="8"/>
      <c r="BA1982" s="8"/>
      <c r="BB1982" s="8"/>
      <c r="BC1982" s="8"/>
      <c r="BD1982" s="8"/>
      <c r="BE1982" s="8"/>
      <c r="BF1982" s="8"/>
      <c r="BG1982" s="8"/>
      <c r="BH1982" s="8"/>
      <c r="BI1982" s="8"/>
      <c r="BJ1982" s="8"/>
      <c r="BK1982" s="8"/>
      <c r="BL1982" s="8"/>
      <c r="BM1982" s="8"/>
      <c r="BN1982" s="8"/>
      <c r="BO1982" s="8"/>
      <c r="BP1982" s="1" t="str">
        <v>0- Port Costs</v>
      </c>
      <c r="BT1982" s="1" t="str">
        <v>0- Port Value</v>
      </c>
      <c r="BU1982" s="8"/>
    </row>
    <row r="1983" spans="8:73" hidden="1" outlineLevel="1" x14ac:dyDescent="0.3">
      <c r="H1983" s="1" t="str">
        <v>0 - BM Costs</v>
      </c>
      <c r="L1983" s="1" t="str">
        <v>0 - BM Port</v>
      </c>
      <c r="N1983" s="1" t="str">
        <v>0 - Port Assets</v>
      </c>
      <c r="O1983" s="8"/>
      <c r="P1983" s="8"/>
      <c r="Q1983" s="8"/>
      <c r="R1983" s="8"/>
      <c r="S1983" s="8"/>
      <c r="T1983" s="8"/>
      <c r="U1983" s="8"/>
      <c r="V1983" s="8"/>
      <c r="W1983" s="8"/>
      <c r="X1983" s="8"/>
      <c r="Y1983" s="8"/>
      <c r="Z1983" s="8"/>
      <c r="AA1983" s="8"/>
      <c r="AB1983" s="8"/>
      <c r="AC1983" s="8"/>
      <c r="AD1983" s="8"/>
      <c r="AE1983" s="8"/>
      <c r="AF1983" s="8"/>
      <c r="AG1983" s="8"/>
      <c r="AH1983" s="8"/>
      <c r="AI1983" s="8"/>
      <c r="AJ1983" s="8"/>
      <c r="AK1983" s="8"/>
      <c r="AL1983" s="8"/>
      <c r="AM1983" s="8"/>
      <c r="AN1983" s="8"/>
      <c r="AO1983" s="8"/>
      <c r="AP1983" s="8"/>
      <c r="AQ1983" s="8"/>
      <c r="AR1983" s="8"/>
      <c r="AS1983" s="8"/>
      <c r="AT1983" s="8"/>
      <c r="AU1983" s="8"/>
      <c r="AV1983" s="8"/>
      <c r="AW1983" s="8"/>
      <c r="AX1983" s="8"/>
      <c r="AY1983" s="8"/>
      <c r="AZ1983" s="8"/>
      <c r="BA1983" s="8"/>
      <c r="BB1983" s="8"/>
      <c r="BC1983" s="8"/>
      <c r="BD1983" s="8"/>
      <c r="BE1983" s="8"/>
      <c r="BF1983" s="8"/>
      <c r="BG1983" s="8"/>
      <c r="BH1983" s="8"/>
      <c r="BI1983" s="8"/>
      <c r="BJ1983" s="8"/>
      <c r="BK1983" s="8"/>
      <c r="BL1983" s="8"/>
      <c r="BM1983" s="8"/>
      <c r="BN1983" s="8"/>
      <c r="BO1983" s="8"/>
      <c r="BP1983" s="1" t="str">
        <v>0- Port Costs</v>
      </c>
      <c r="BT1983" s="1" t="str">
        <v>0- Port Value</v>
      </c>
      <c r="BU1983" s="8"/>
    </row>
    <row r="1984" spans="8:73" hidden="1" outlineLevel="1" x14ac:dyDescent="0.3">
      <c r="H1984" s="1" t="str">
        <v>0 - BM Costs</v>
      </c>
      <c r="L1984" s="1" t="str">
        <v>0 - BM Port</v>
      </c>
      <c r="N1984" s="1" t="str">
        <v>0 - Port Assets</v>
      </c>
      <c r="O1984" s="8"/>
      <c r="P1984" s="8"/>
      <c r="Q1984" s="8"/>
      <c r="R1984" s="8"/>
      <c r="S1984" s="8"/>
      <c r="T1984" s="8"/>
      <c r="U1984" s="8"/>
      <c r="V1984" s="8"/>
      <c r="W1984" s="8"/>
      <c r="X1984" s="8"/>
      <c r="Y1984" s="8"/>
      <c r="Z1984" s="8"/>
      <c r="AA1984" s="8"/>
      <c r="AB1984" s="8"/>
      <c r="AC1984" s="8"/>
      <c r="AD1984" s="8"/>
      <c r="AE1984" s="8"/>
      <c r="AF1984" s="8"/>
      <c r="AG1984" s="8"/>
      <c r="AH1984" s="8"/>
      <c r="AI1984" s="8"/>
      <c r="AJ1984" s="8"/>
      <c r="AK1984" s="8"/>
      <c r="AL1984" s="8"/>
      <c r="AM1984" s="8"/>
      <c r="AN1984" s="8"/>
      <c r="AO1984" s="8"/>
      <c r="AP1984" s="8"/>
      <c r="AQ1984" s="8"/>
      <c r="AR1984" s="8"/>
      <c r="AS1984" s="8"/>
      <c r="AT1984" s="8"/>
      <c r="AU1984" s="8"/>
      <c r="AV1984" s="8"/>
      <c r="AW1984" s="8"/>
      <c r="AX1984" s="8"/>
      <c r="AY1984" s="8"/>
      <c r="AZ1984" s="8"/>
      <c r="BA1984" s="8"/>
      <c r="BB1984" s="8"/>
      <c r="BC1984" s="8"/>
      <c r="BD1984" s="8"/>
      <c r="BE1984" s="8"/>
      <c r="BF1984" s="8"/>
      <c r="BG1984" s="8"/>
      <c r="BH1984" s="8"/>
      <c r="BI1984" s="8"/>
      <c r="BJ1984" s="8"/>
      <c r="BK1984" s="8"/>
      <c r="BL1984" s="8"/>
      <c r="BM1984" s="8"/>
      <c r="BN1984" s="8"/>
      <c r="BO1984" s="8"/>
      <c r="BP1984" s="1" t="str">
        <v>0- Port Costs</v>
      </c>
      <c r="BT1984" s="1" t="str">
        <v>0- Port Value</v>
      </c>
      <c r="BU1984" s="8"/>
    </row>
    <row r="1985" spans="1:73" hidden="1" outlineLevel="1" x14ac:dyDescent="0.3">
      <c r="H1985" s="1" t="str">
        <v>0 - BM Costs</v>
      </c>
      <c r="L1985" s="1" t="str">
        <v>0 - BM Port</v>
      </c>
      <c r="N1985" s="1" t="str">
        <v>0 - Port Assets</v>
      </c>
      <c r="O1985" s="8"/>
      <c r="P1985" s="8"/>
      <c r="Q1985" s="8"/>
      <c r="R1985" s="8"/>
      <c r="S1985" s="8"/>
      <c r="T1985" s="8"/>
      <c r="U1985" s="8"/>
      <c r="V1985" s="8"/>
      <c r="W1985" s="8"/>
      <c r="X1985" s="8"/>
      <c r="Y1985" s="8"/>
      <c r="Z1985" s="8"/>
      <c r="AA1985" s="8"/>
      <c r="AB1985" s="8"/>
      <c r="AC1985" s="8"/>
      <c r="AD1985" s="8"/>
      <c r="AE1985" s="8"/>
      <c r="AF1985" s="8"/>
      <c r="AG1985" s="8"/>
      <c r="AH1985" s="8"/>
      <c r="AI1985" s="8"/>
      <c r="AJ1985" s="8"/>
      <c r="AK1985" s="8"/>
      <c r="AL1985" s="8"/>
      <c r="AM1985" s="8"/>
      <c r="AN1985" s="8"/>
      <c r="AO1985" s="8"/>
      <c r="AP1985" s="8"/>
      <c r="AQ1985" s="8"/>
      <c r="AR1985" s="8"/>
      <c r="AS1985" s="8"/>
      <c r="AT1985" s="8"/>
      <c r="AU1985" s="8"/>
      <c r="AV1985" s="8"/>
      <c r="AW1985" s="8"/>
      <c r="AX1985" s="8"/>
      <c r="AY1985" s="8"/>
      <c r="AZ1985" s="8"/>
      <c r="BA1985" s="8"/>
      <c r="BB1985" s="8"/>
      <c r="BC1985" s="8"/>
      <c r="BD1985" s="8"/>
      <c r="BE1985" s="8"/>
      <c r="BF1985" s="8"/>
      <c r="BG1985" s="8"/>
      <c r="BH1985" s="8"/>
      <c r="BI1985" s="8"/>
      <c r="BJ1985" s="8"/>
      <c r="BK1985" s="8"/>
      <c r="BL1985" s="8"/>
      <c r="BM1985" s="8"/>
      <c r="BN1985" s="8"/>
      <c r="BO1985" s="8"/>
      <c r="BP1985" s="1" t="str">
        <v>0- Port Costs</v>
      </c>
      <c r="BT1985" s="1" t="str">
        <v>0- Port Value</v>
      </c>
      <c r="BU1985" s="8"/>
    </row>
    <row r="1986" spans="1:73" hidden="1" outlineLevel="1" x14ac:dyDescent="0.3">
      <c r="H1986" s="1" t="str">
        <v>0 - BM Costs</v>
      </c>
      <c r="L1986" s="1" t="str">
        <v>0 - BM Port</v>
      </c>
      <c r="N1986" s="1" t="str">
        <v>0 - Port Assets</v>
      </c>
      <c r="O1986" s="8"/>
      <c r="P1986" s="8"/>
      <c r="Q1986" s="8"/>
      <c r="R1986" s="8"/>
      <c r="S1986" s="8"/>
      <c r="T1986" s="8"/>
      <c r="U1986" s="8"/>
      <c r="V1986" s="8"/>
      <c r="W1986" s="8"/>
      <c r="X1986" s="8"/>
      <c r="Y1986" s="8"/>
      <c r="Z1986" s="8"/>
      <c r="AA1986" s="8"/>
      <c r="AB1986" s="8"/>
      <c r="AC1986" s="8"/>
      <c r="AD1986" s="8"/>
      <c r="AE1986" s="8"/>
      <c r="AF1986" s="8"/>
      <c r="AG1986" s="8"/>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c r="BD1986" s="8"/>
      <c r="BE1986" s="8"/>
      <c r="BF1986" s="8"/>
      <c r="BG1986" s="8"/>
      <c r="BH1986" s="8"/>
      <c r="BI1986" s="8"/>
      <c r="BJ1986" s="8"/>
      <c r="BK1986" s="8"/>
      <c r="BL1986" s="8"/>
      <c r="BM1986" s="8"/>
      <c r="BN1986" s="8"/>
      <c r="BO1986" s="8"/>
      <c r="BP1986" s="1" t="str">
        <v>0- Port Costs</v>
      </c>
      <c r="BT1986" s="1" t="str">
        <v>0- Port Value</v>
      </c>
      <c r="BU1986" s="8"/>
    </row>
    <row r="1987" spans="1:73" hidden="1" outlineLevel="1" x14ac:dyDescent="0.3">
      <c r="H1987" s="1" t="str">
        <v>0 - BM Costs</v>
      </c>
      <c r="L1987" s="1" t="str">
        <v>0 - BM Port</v>
      </c>
      <c r="N1987" s="1" t="str">
        <v>0 - Port Assets</v>
      </c>
      <c r="O1987" s="8"/>
      <c r="P1987" s="8"/>
      <c r="Q1987" s="8"/>
      <c r="R1987" s="8"/>
      <c r="S1987" s="8"/>
      <c r="T1987" s="8"/>
      <c r="U1987" s="8"/>
      <c r="V1987" s="8"/>
      <c r="W1987" s="8"/>
      <c r="X1987" s="8"/>
      <c r="Y1987" s="8"/>
      <c r="Z1987" s="8"/>
      <c r="AA1987" s="8"/>
      <c r="AB1987" s="8"/>
      <c r="AC1987" s="8"/>
      <c r="AD1987" s="8"/>
      <c r="AE1987" s="8"/>
      <c r="AF1987" s="8"/>
      <c r="AG1987" s="8"/>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c r="BD1987" s="8"/>
      <c r="BE1987" s="8"/>
      <c r="BF1987" s="8"/>
      <c r="BG1987" s="8"/>
      <c r="BH1987" s="8"/>
      <c r="BI1987" s="8"/>
      <c r="BJ1987" s="8"/>
      <c r="BK1987" s="8"/>
      <c r="BL1987" s="8"/>
      <c r="BM1987" s="8"/>
      <c r="BN1987" s="8"/>
      <c r="BO1987" s="8"/>
      <c r="BP1987" s="1" t="str">
        <v>0- Port Costs</v>
      </c>
      <c r="BT1987" s="1" t="str">
        <v>0- Port Value</v>
      </c>
      <c r="BU1987" s="8"/>
    </row>
    <row r="1988" spans="1:73" hidden="1" outlineLevel="1" x14ac:dyDescent="0.3">
      <c r="H1988" s="1" t="str">
        <v>0 - BM Costs</v>
      </c>
      <c r="L1988" s="1" t="str">
        <v>0 - BM Port</v>
      </c>
      <c r="N1988" s="1" t="str">
        <v>0 - Port Assets</v>
      </c>
      <c r="O1988" s="8"/>
      <c r="P1988" s="8"/>
      <c r="Q1988" s="8"/>
      <c r="R1988" s="8"/>
      <c r="S1988" s="8"/>
      <c r="T1988" s="8"/>
      <c r="U1988" s="8"/>
      <c r="V1988" s="8"/>
      <c r="W1988" s="8"/>
      <c r="X1988" s="8"/>
      <c r="Y1988" s="8"/>
      <c r="Z1988" s="8"/>
      <c r="AA1988" s="8"/>
      <c r="AB1988" s="8"/>
      <c r="AC1988" s="8"/>
      <c r="AD1988" s="8"/>
      <c r="AE1988" s="8"/>
      <c r="AF1988" s="8"/>
      <c r="AG1988" s="8"/>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c r="BD1988" s="8"/>
      <c r="BE1988" s="8"/>
      <c r="BF1988" s="8"/>
      <c r="BG1988" s="8"/>
      <c r="BH1988" s="8"/>
      <c r="BI1988" s="8"/>
      <c r="BJ1988" s="8"/>
      <c r="BK1988" s="8"/>
      <c r="BL1988" s="8"/>
      <c r="BM1988" s="8"/>
      <c r="BN1988" s="8"/>
      <c r="BO1988" s="8"/>
      <c r="BP1988" s="1" t="str">
        <v>0- Port Costs</v>
      </c>
      <c r="BT1988" s="1" t="str">
        <v>0- Port Value</v>
      </c>
      <c r="BU1988" s="8"/>
    </row>
    <row r="1989" spans="1:73" hidden="1" outlineLevel="1" x14ac:dyDescent="0.3">
      <c r="H1989" s="1" t="str">
        <v>0 - BM Costs</v>
      </c>
      <c r="L1989" s="1" t="str">
        <v>0 - BM Port</v>
      </c>
      <c r="N1989" s="1" t="str">
        <v>0 - Port Assets</v>
      </c>
      <c r="O1989" s="8"/>
      <c r="P1989" s="8"/>
      <c r="Q1989" s="8"/>
      <c r="R1989" s="8"/>
      <c r="S1989" s="8"/>
      <c r="T1989" s="8"/>
      <c r="U1989" s="8"/>
      <c r="V1989" s="8"/>
      <c r="W1989" s="8"/>
      <c r="X1989" s="8"/>
      <c r="Y1989" s="8"/>
      <c r="Z1989" s="8"/>
      <c r="AA1989" s="8"/>
      <c r="AB1989" s="8"/>
      <c r="AC1989" s="8"/>
      <c r="AD1989" s="8"/>
      <c r="AE1989" s="8"/>
      <c r="AF1989" s="8"/>
      <c r="AG1989" s="8"/>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c r="BD1989" s="8"/>
      <c r="BE1989" s="8"/>
      <c r="BF1989" s="8"/>
      <c r="BG1989" s="8"/>
      <c r="BH1989" s="8"/>
      <c r="BI1989" s="8"/>
      <c r="BJ1989" s="8"/>
      <c r="BK1989" s="8"/>
      <c r="BL1989" s="8"/>
      <c r="BM1989" s="8"/>
      <c r="BN1989" s="8"/>
      <c r="BO1989" s="8"/>
      <c r="BP1989" s="1" t="str">
        <v>0- Port Costs</v>
      </c>
      <c r="BT1989" s="1" t="str">
        <v>0- Port Value</v>
      </c>
      <c r="BU1989" s="8"/>
    </row>
    <row r="1990" spans="1:73" hidden="1" outlineLevel="1" x14ac:dyDescent="0.3">
      <c r="H1990" s="1" t="str">
        <v>0 - BM Costs</v>
      </c>
      <c r="L1990" s="1" t="str">
        <v>0 - BM Port</v>
      </c>
      <c r="N1990" s="1" t="str">
        <v>0 - Port Assets</v>
      </c>
      <c r="O1990" s="8"/>
      <c r="P1990" s="8"/>
      <c r="Q1990" s="8"/>
      <c r="R1990" s="8"/>
      <c r="S1990" s="8"/>
      <c r="T1990" s="8"/>
      <c r="U1990" s="8"/>
      <c r="V1990" s="8"/>
      <c r="W1990" s="8"/>
      <c r="X1990" s="8"/>
      <c r="Y1990" s="8"/>
      <c r="Z1990" s="8"/>
      <c r="AA1990" s="8"/>
      <c r="AB1990" s="8"/>
      <c r="AC1990" s="8"/>
      <c r="AD1990" s="8"/>
      <c r="AE1990" s="8"/>
      <c r="AF1990" s="8"/>
      <c r="AG1990" s="8"/>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c r="BD1990" s="8"/>
      <c r="BE1990" s="8"/>
      <c r="BF1990" s="8"/>
      <c r="BG1990" s="8"/>
      <c r="BH1990" s="8"/>
      <c r="BI1990" s="8"/>
      <c r="BJ1990" s="8"/>
      <c r="BK1990" s="8"/>
      <c r="BL1990" s="8"/>
      <c r="BM1990" s="8"/>
      <c r="BN1990" s="8"/>
      <c r="BO1990" s="8"/>
      <c r="BP1990" s="1" t="str">
        <v>0- Port Costs</v>
      </c>
      <c r="BT1990" s="1" t="str">
        <v>0- Port Value</v>
      </c>
      <c r="BU1990" s="8"/>
    </row>
    <row r="1991" spans="1:73" hidden="1" outlineLevel="1" x14ac:dyDescent="0.3">
      <c r="H1991" s="1" t="str">
        <v>0 - BM Costs</v>
      </c>
      <c r="L1991" s="1" t="str">
        <v>0 - BM Port</v>
      </c>
      <c r="N1991" s="1" t="str">
        <v>0 - Port Assets</v>
      </c>
      <c r="O1991" s="8"/>
      <c r="P1991" s="8"/>
      <c r="Q1991" s="8"/>
      <c r="R1991" s="8"/>
      <c r="S1991" s="8"/>
      <c r="T1991" s="8"/>
      <c r="U1991" s="8"/>
      <c r="V1991" s="8"/>
      <c r="W1991" s="8"/>
      <c r="X1991" s="8"/>
      <c r="Y1991" s="8"/>
      <c r="Z1991" s="8"/>
      <c r="AA1991" s="8"/>
      <c r="AB1991" s="8"/>
      <c r="AC1991" s="8"/>
      <c r="AD1991" s="8"/>
      <c r="AE1991" s="8"/>
      <c r="AF1991" s="8"/>
      <c r="AG1991" s="8"/>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c r="BD1991" s="8"/>
      <c r="BE1991" s="8"/>
      <c r="BF1991" s="8"/>
      <c r="BG1991" s="8"/>
      <c r="BH1991" s="8"/>
      <c r="BI1991" s="8"/>
      <c r="BJ1991" s="8"/>
      <c r="BK1991" s="8"/>
      <c r="BL1991" s="8"/>
      <c r="BM1991" s="8"/>
      <c r="BN1991" s="8"/>
      <c r="BO1991" s="8"/>
      <c r="BP1991" s="1" t="str">
        <v>0- Port Costs</v>
      </c>
      <c r="BT1991" s="1" t="str">
        <v>0- Port Value</v>
      </c>
      <c r="BU1991" s="8"/>
    </row>
    <row r="1992" spans="1:73" hidden="1" outlineLevel="1" x14ac:dyDescent="0.3">
      <c r="H1992" s="1" t="str">
        <v>0 - BM Costs</v>
      </c>
      <c r="L1992" s="1" t="str">
        <v>0 - BM Port</v>
      </c>
      <c r="N1992" s="1" t="str">
        <v>0 - Port Assets</v>
      </c>
      <c r="O1992" s="8"/>
      <c r="P1992" s="8"/>
      <c r="Q1992" s="8"/>
      <c r="R1992" s="8"/>
      <c r="S1992" s="8"/>
      <c r="T1992" s="8"/>
      <c r="U1992" s="8"/>
      <c r="V1992" s="8"/>
      <c r="W1992" s="8"/>
      <c r="X1992" s="8"/>
      <c r="Y1992" s="8"/>
      <c r="Z1992" s="8"/>
      <c r="AA1992" s="8"/>
      <c r="AB1992" s="8"/>
      <c r="AC1992" s="8"/>
      <c r="AD1992" s="8"/>
      <c r="AE1992" s="8"/>
      <c r="AF1992" s="8"/>
      <c r="AG1992" s="8"/>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c r="BD1992" s="8"/>
      <c r="BE1992" s="8"/>
      <c r="BF1992" s="8"/>
      <c r="BG1992" s="8"/>
      <c r="BH1992" s="8"/>
      <c r="BI1992" s="8"/>
      <c r="BJ1992" s="8"/>
      <c r="BK1992" s="8"/>
      <c r="BL1992" s="8"/>
      <c r="BM1992" s="8"/>
      <c r="BN1992" s="8"/>
      <c r="BO1992" s="8"/>
      <c r="BP1992" s="1" t="str">
        <v>0- Port Costs</v>
      </c>
      <c r="BT1992" s="1" t="str">
        <v>0- Port Value</v>
      </c>
      <c r="BU1992" s="8"/>
    </row>
    <row r="1993" spans="1:73" hidden="1" outlineLevel="1" x14ac:dyDescent="0.3">
      <c r="H1993" s="1" t="str">
        <v>0 - BM Costs</v>
      </c>
      <c r="L1993" s="1" t="str">
        <v>0 - BM Port</v>
      </c>
      <c r="N1993" s="1" t="str">
        <v>0 - Port Assets</v>
      </c>
      <c r="O1993" s="8"/>
      <c r="P1993" s="8"/>
      <c r="Q1993" s="8"/>
      <c r="R1993" s="8"/>
      <c r="S1993" s="8"/>
      <c r="T1993" s="8"/>
      <c r="U1993" s="8"/>
      <c r="V1993" s="8"/>
      <c r="W1993" s="8"/>
      <c r="X1993" s="8"/>
      <c r="Y1993" s="8"/>
      <c r="Z1993" s="8"/>
      <c r="AA1993" s="8"/>
      <c r="AB1993" s="8"/>
      <c r="AC1993" s="8"/>
      <c r="AD1993" s="8"/>
      <c r="AE1993" s="8"/>
      <c r="AF1993" s="8"/>
      <c r="AG1993" s="8"/>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c r="BD1993" s="8"/>
      <c r="BE1993" s="8"/>
      <c r="BF1993" s="8"/>
      <c r="BG1993" s="8"/>
      <c r="BH1993" s="8"/>
      <c r="BI1993" s="8"/>
      <c r="BJ1993" s="8"/>
      <c r="BK1993" s="8"/>
      <c r="BL1993" s="8"/>
      <c r="BM1993" s="8"/>
      <c r="BN1993" s="8"/>
      <c r="BO1993" s="8"/>
      <c r="BP1993" s="1" t="str">
        <v>0- Port Costs</v>
      </c>
      <c r="BT1993" s="1" t="str">
        <v>0- Port Value</v>
      </c>
      <c r="BU1993" s="8"/>
    </row>
    <row r="1994" spans="1:73" hidden="1" outlineLevel="1" x14ac:dyDescent="0.3">
      <c r="H1994" s="1" t="str">
        <v>0 - BM Costs</v>
      </c>
      <c r="L1994" s="1" t="str">
        <v>0 - BM Port</v>
      </c>
      <c r="N1994" s="1" t="str">
        <v>0 - Port Assets</v>
      </c>
      <c r="O1994" s="8"/>
      <c r="P1994" s="8"/>
      <c r="Q1994" s="8"/>
      <c r="R1994" s="8"/>
      <c r="S1994" s="8"/>
      <c r="T1994" s="8"/>
      <c r="U1994" s="8"/>
      <c r="V1994" s="8"/>
      <c r="W1994" s="8"/>
      <c r="X1994" s="8"/>
      <c r="Y1994" s="8"/>
      <c r="Z1994" s="8"/>
      <c r="AA1994" s="8"/>
      <c r="AB1994" s="8"/>
      <c r="AC1994" s="8"/>
      <c r="AD1994" s="8"/>
      <c r="AE1994" s="8"/>
      <c r="AF1994" s="8"/>
      <c r="AG1994" s="8"/>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c r="BD1994" s="8"/>
      <c r="BE1994" s="8"/>
      <c r="BF1994" s="8"/>
      <c r="BG1994" s="8"/>
      <c r="BH1994" s="8"/>
      <c r="BI1994" s="8"/>
      <c r="BJ1994" s="8"/>
      <c r="BK1994" s="8"/>
      <c r="BL1994" s="8"/>
      <c r="BM1994" s="8"/>
      <c r="BN1994" s="8"/>
      <c r="BO1994" s="8"/>
      <c r="BP1994" s="1" t="str">
        <v>0- Port Costs</v>
      </c>
      <c r="BT1994" s="1" t="str">
        <v>0- Port Value</v>
      </c>
      <c r="BU1994" s="8"/>
    </row>
    <row r="1995" spans="1:73" hidden="1" outlineLevel="1" x14ac:dyDescent="0.3">
      <c r="H1995" s="1" t="str">
        <v>0 - BM Costs</v>
      </c>
      <c r="L1995" s="1" t="str">
        <v>0 - BM Port</v>
      </c>
      <c r="N1995" s="1" t="str">
        <v>0 - Port Assets</v>
      </c>
      <c r="O1995" s="8"/>
      <c r="P1995" s="8"/>
      <c r="Q1995" s="8"/>
      <c r="R1995" s="8"/>
      <c r="S1995" s="8"/>
      <c r="T1995" s="8"/>
      <c r="U1995" s="8"/>
      <c r="V1995" s="8"/>
      <c r="W1995" s="8"/>
      <c r="X1995" s="8"/>
      <c r="Y1995" s="8"/>
      <c r="Z1995" s="8"/>
      <c r="AA1995" s="8"/>
      <c r="AB1995" s="8"/>
      <c r="AC1995" s="8"/>
      <c r="AD1995" s="8"/>
      <c r="AE1995" s="8"/>
      <c r="AF1995" s="8"/>
      <c r="AG1995" s="8"/>
      <c r="AH1995" s="8"/>
      <c r="AI1995" s="8"/>
      <c r="AJ1995" s="8"/>
      <c r="AK1995" s="8"/>
      <c r="AL1995" s="8"/>
      <c r="AM1995" s="8"/>
      <c r="AN1995" s="8"/>
      <c r="AO1995" s="8"/>
      <c r="AP1995" s="8"/>
      <c r="AQ1995" s="8"/>
      <c r="AR1995" s="8"/>
      <c r="AS1995" s="8"/>
      <c r="AT1995" s="8"/>
      <c r="AU1995" s="8"/>
      <c r="AV1995" s="8"/>
      <c r="AW1995" s="8"/>
      <c r="AX1995" s="8"/>
      <c r="AY1995" s="8"/>
      <c r="AZ1995" s="8"/>
      <c r="BA1995" s="8"/>
      <c r="BB1995" s="8"/>
      <c r="BC1995" s="8"/>
      <c r="BD1995" s="8"/>
      <c r="BE1995" s="8"/>
      <c r="BF1995" s="8"/>
      <c r="BG1995" s="8"/>
      <c r="BH1995" s="8"/>
      <c r="BI1995" s="8"/>
      <c r="BJ1995" s="8"/>
      <c r="BK1995" s="8"/>
      <c r="BL1995" s="8"/>
      <c r="BM1995" s="8"/>
      <c r="BN1995" s="8"/>
      <c r="BO1995" s="8"/>
      <c r="BP1995" s="1" t="str">
        <v>0- Port Costs</v>
      </c>
      <c r="BT1995" s="1" t="str">
        <v>0- Port Value</v>
      </c>
      <c r="BU1995" s="8"/>
    </row>
    <row r="1996" spans="1:73" hidden="1" outlineLevel="1" x14ac:dyDescent="0.3">
      <c r="H1996" s="1" t="str">
        <v>0 - BM Costs</v>
      </c>
      <c r="L1996" s="1" t="str">
        <v>0 - BM Port</v>
      </c>
      <c r="N1996" s="1" t="str">
        <v>0 - Port Assets</v>
      </c>
      <c r="O1996" s="8"/>
      <c r="P1996" s="8"/>
      <c r="Q1996" s="8"/>
      <c r="R1996" s="8"/>
      <c r="S1996" s="8"/>
      <c r="T1996" s="8"/>
      <c r="U1996" s="8"/>
      <c r="V1996" s="8"/>
      <c r="W1996" s="8"/>
      <c r="X1996" s="8"/>
      <c r="Y1996" s="8"/>
      <c r="Z1996" s="8"/>
      <c r="AA1996" s="8"/>
      <c r="AB1996" s="8"/>
      <c r="AC1996" s="8"/>
      <c r="AD1996" s="8"/>
      <c r="AE1996" s="8"/>
      <c r="AF1996" s="8"/>
      <c r="AG1996" s="8"/>
      <c r="AH1996" s="8"/>
      <c r="AI1996" s="8"/>
      <c r="AJ1996" s="8"/>
      <c r="AK1996" s="8"/>
      <c r="AL1996" s="8"/>
      <c r="AM1996" s="8"/>
      <c r="AN1996" s="8"/>
      <c r="AO1996" s="8"/>
      <c r="AP1996" s="8"/>
      <c r="AQ1996" s="8"/>
      <c r="AR1996" s="8"/>
      <c r="AS1996" s="8"/>
      <c r="AT1996" s="8"/>
      <c r="AU1996" s="8"/>
      <c r="AV1996" s="8"/>
      <c r="AW1996" s="8"/>
      <c r="AX1996" s="8"/>
      <c r="AY1996" s="8"/>
      <c r="AZ1996" s="8"/>
      <c r="BA1996" s="8"/>
      <c r="BB1996" s="8"/>
      <c r="BC1996" s="8"/>
      <c r="BD1996" s="8"/>
      <c r="BE1996" s="8"/>
      <c r="BF1996" s="8"/>
      <c r="BG1996" s="8"/>
      <c r="BH1996" s="8"/>
      <c r="BI1996" s="8"/>
      <c r="BJ1996" s="8"/>
      <c r="BK1996" s="8"/>
      <c r="BL1996" s="8"/>
      <c r="BM1996" s="8"/>
      <c r="BN1996" s="8"/>
      <c r="BO1996" s="8"/>
      <c r="BP1996" s="1" t="str">
        <v>0- Port Costs</v>
      </c>
      <c r="BT1996" s="1" t="str">
        <v>0- Port Value</v>
      </c>
      <c r="BU1996" s="8"/>
    </row>
    <row r="1997" spans="1:73" hidden="1" outlineLevel="1" x14ac:dyDescent="0.3">
      <c r="H1997" s="1" t="str">
        <v>0 - BM Costs</v>
      </c>
      <c r="L1997" s="1" t="str">
        <v>0 - BM Port</v>
      </c>
      <c r="N1997" s="1" t="str">
        <v>0 - Port Assets</v>
      </c>
      <c r="O1997" s="8"/>
      <c r="P1997" s="8"/>
      <c r="Q1997" s="8"/>
      <c r="R1997" s="8"/>
      <c r="S1997" s="8"/>
      <c r="T1997" s="8"/>
      <c r="U1997" s="8"/>
      <c r="V1997" s="8"/>
      <c r="W1997" s="8"/>
      <c r="X1997" s="8"/>
      <c r="Y1997" s="8"/>
      <c r="Z1997" s="8"/>
      <c r="AA1997" s="8"/>
      <c r="AB1997" s="8"/>
      <c r="AC1997" s="8"/>
      <c r="AD1997" s="8"/>
      <c r="AE1997" s="8"/>
      <c r="AF1997" s="8"/>
      <c r="AG1997" s="8"/>
      <c r="AH1997" s="8"/>
      <c r="AI1997" s="8"/>
      <c r="AJ1997" s="8"/>
      <c r="AK1997" s="8"/>
      <c r="AL1997" s="8"/>
      <c r="AM1997" s="8"/>
      <c r="AN1997" s="8"/>
      <c r="AO1997" s="8"/>
      <c r="AP1997" s="8"/>
      <c r="AQ1997" s="8"/>
      <c r="AR1997" s="8"/>
      <c r="AS1997" s="8"/>
      <c r="AT1997" s="8"/>
      <c r="AU1997" s="8"/>
      <c r="AV1997" s="8"/>
      <c r="AW1997" s="8"/>
      <c r="AX1997" s="8"/>
      <c r="AY1997" s="8"/>
      <c r="AZ1997" s="8"/>
      <c r="BA1997" s="8"/>
      <c r="BB1997" s="8"/>
      <c r="BC1997" s="8"/>
      <c r="BD1997" s="8"/>
      <c r="BE1997" s="8"/>
      <c r="BF1997" s="8"/>
      <c r="BG1997" s="8"/>
      <c r="BH1997" s="8"/>
      <c r="BI1997" s="8"/>
      <c r="BJ1997" s="8"/>
      <c r="BK1997" s="8"/>
      <c r="BL1997" s="8"/>
      <c r="BM1997" s="8"/>
      <c r="BN1997" s="8"/>
      <c r="BO1997" s="8"/>
      <c r="BP1997" s="1" t="str">
        <v>0- Port Costs</v>
      </c>
      <c r="BT1997" s="1" t="str">
        <v>0- Port Value</v>
      </c>
      <c r="BU1997" s="8"/>
    </row>
    <row r="1998" spans="1:73" hidden="1" outlineLevel="1" x14ac:dyDescent="0.3">
      <c r="H1998" s="1" t="str">
        <v>0 - BM Costs</v>
      </c>
      <c r="L1998" s="1" t="str">
        <v>0 - BM Port</v>
      </c>
      <c r="N1998" s="1" t="str">
        <v>0 - Port Assets</v>
      </c>
      <c r="O1998" s="8"/>
      <c r="P1998" s="8"/>
      <c r="Q1998" s="8"/>
      <c r="R1998" s="8"/>
      <c r="S1998" s="8"/>
      <c r="T1998" s="8"/>
      <c r="U1998" s="8"/>
      <c r="V1998" s="8"/>
      <c r="W1998" s="8"/>
      <c r="X1998" s="8"/>
      <c r="Y1998" s="8"/>
      <c r="Z1998" s="8"/>
      <c r="AA1998" s="8"/>
      <c r="AB1998" s="8"/>
      <c r="AC1998" s="8"/>
      <c r="AD1998" s="8"/>
      <c r="AE1998" s="8"/>
      <c r="AF1998" s="8"/>
      <c r="AG1998" s="8"/>
      <c r="AH1998" s="8"/>
      <c r="AI1998" s="8"/>
      <c r="AJ1998" s="8"/>
      <c r="AK1998" s="8"/>
      <c r="AL1998" s="8"/>
      <c r="AM1998" s="8"/>
      <c r="AN1998" s="8"/>
      <c r="AO1998" s="8"/>
      <c r="AP1998" s="8"/>
      <c r="AQ1998" s="8"/>
      <c r="AR1998" s="8"/>
      <c r="AS1998" s="8"/>
      <c r="AT1998" s="8"/>
      <c r="AU1998" s="8"/>
      <c r="AV1998" s="8"/>
      <c r="AW1998" s="8"/>
      <c r="AX1998" s="8"/>
      <c r="AY1998" s="8"/>
      <c r="AZ1998" s="8"/>
      <c r="BA1998" s="8"/>
      <c r="BB1998" s="8"/>
      <c r="BC1998" s="8"/>
      <c r="BD1998" s="8"/>
      <c r="BE1998" s="8"/>
      <c r="BF1998" s="8"/>
      <c r="BG1998" s="8"/>
      <c r="BH1998" s="8"/>
      <c r="BI1998" s="8"/>
      <c r="BJ1998" s="8"/>
      <c r="BK1998" s="8"/>
      <c r="BL1998" s="8"/>
      <c r="BM1998" s="8"/>
      <c r="BN1998" s="8"/>
      <c r="BO1998" s="8"/>
      <c r="BP1998" s="1" t="str">
        <v>0- Port Costs</v>
      </c>
      <c r="BT1998" s="1" t="str">
        <v>0- Port Value</v>
      </c>
      <c r="BU1998" s="8"/>
    </row>
    <row r="1999" spans="1:73" collapsed="1" x14ac:dyDescent="0.3">
      <c r="H1999" s="1" t="str">
        <v>0 - BM Costs</v>
      </c>
      <c r="L1999" s="1" t="str">
        <v>0 - BM Port</v>
      </c>
      <c r="N1999" s="1" t="str">
        <v>0 - Port Assets</v>
      </c>
      <c r="O1999" s="8"/>
      <c r="P1999" s="8"/>
      <c r="Q1999" s="8"/>
      <c r="R1999" s="8"/>
      <c r="S1999" s="8"/>
      <c r="T1999" s="8"/>
      <c r="U1999" s="8"/>
      <c r="V1999" s="8"/>
      <c r="W1999" s="8"/>
      <c r="X1999" s="8"/>
      <c r="Y1999" s="8"/>
      <c r="Z1999" s="8"/>
      <c r="AA1999" s="8"/>
      <c r="AB1999" s="8"/>
      <c r="AC1999" s="8"/>
      <c r="AD1999" s="8"/>
      <c r="AE1999" s="8"/>
      <c r="AF1999" s="8"/>
      <c r="AG1999" s="8"/>
      <c r="AH1999" s="8"/>
      <c r="AI1999" s="8"/>
      <c r="AJ1999" s="8"/>
      <c r="AK1999" s="8"/>
      <c r="AL1999" s="8"/>
      <c r="AM1999" s="8"/>
      <c r="AN1999" s="8"/>
      <c r="AO1999" s="8"/>
      <c r="AP1999" s="8"/>
      <c r="AQ1999" s="8"/>
      <c r="AR1999" s="8"/>
      <c r="AS1999" s="8"/>
      <c r="AT1999" s="8"/>
      <c r="AU1999" s="8"/>
      <c r="AV1999" s="8"/>
      <c r="AW1999" s="8"/>
      <c r="AX1999" s="8"/>
      <c r="AY1999" s="8"/>
      <c r="AZ1999" s="8"/>
      <c r="BA1999" s="8"/>
      <c r="BB1999" s="8"/>
      <c r="BC1999" s="8"/>
      <c r="BD1999" s="8"/>
      <c r="BE1999" s="8"/>
      <c r="BF1999" s="8"/>
      <c r="BG1999" s="8"/>
      <c r="BH1999" s="8"/>
      <c r="BI1999" s="8"/>
      <c r="BJ1999" s="8"/>
      <c r="BK1999" s="8"/>
      <c r="BL1999" s="8"/>
      <c r="BM1999" s="8"/>
      <c r="BN1999" s="8"/>
      <c r="BO1999" s="8"/>
      <c r="BP1999" s="1" t="str">
        <v>0- Port Costs</v>
      </c>
      <c r="BT1999" s="1" t="str">
        <v>0- Port Value</v>
      </c>
      <c r="BU1999" s="8"/>
    </row>
    <row r="2000" spans="1:73" s="16" customFormat="1" x14ac:dyDescent="0.3">
      <c r="A2000" s="16" t="s">
        <v>24</v>
      </c>
      <c r="H2000" s="16" t="str">
        <v>0 - BM Costs</v>
      </c>
      <c r="L2000" s="16" t="str">
        <v>0 - BM Port</v>
      </c>
      <c r="N2000" s="16" t="str">
        <v>0 - Port Assets</v>
      </c>
      <c r="BP2000" s="16" t="str">
        <v>0- Port Costs</v>
      </c>
      <c r="BT2000" s="16" t="str">
        <v>0- Port Value</v>
      </c>
    </row>
    <row r="2001" spans="1:73" x14ac:dyDescent="0.3">
      <c r="A2001" s="1" cm="1">
        <f t="array" aca="1" ref="A2001:A2014" ca="1">_xlfn.ANCHORARRAY(A1006)</f>
        <v>1</v>
      </c>
      <c r="B2001" s="1" cm="1" vm="59">
        <f t="array" aca="1" ref="B2001:B2014" ca="1">_xlfn.ANCHORARRAY(B1006)</f>
        <v>44886</v>
      </c>
      <c r="C2001" s="11" cm="1">
        <f t="array" aca="1" ref="C2001:C2013" ca="1">_xlfn.LET(
_xlpm.DynamicArray,_xlfn.ANCHORARRAY(C1006),
_xlpm.RowsA,ROWS(_xlpm.DynamicArray),
_xlpm.Result,IF(_xlfn.SEQUENCE(_xlpm.RowsA-1)&lt;=_xlpm.RowsA,
(INDEX(_xlpm.DynamicArray,_xlfn.SEQUENCE(_xlpm.RowsA-1))/INDEX(OFFSET(_xlpm.DynamicArray, 1, 0), _xlfn.SEQUENCE(_xlpm.RowsA-1)))-1,
"NO"), _xlpm.Result)</f>
        <v>4.3905865823674617E-3</v>
      </c>
      <c r="D2001" s="11" cm="1">
        <f t="array" aca="1" ref="D2001:D2013" ca="1">_xlfn.LET(
_xlpm.DynamicArray,_xlfn.ANCHORARRAY(D1006),
_xlpm.RowsA,ROWS(_xlpm.DynamicArray),
_xlpm.Result,IF(_xlfn.SEQUENCE(_xlpm.RowsA-1)&lt;=_xlpm.RowsA,
(INDEX(_xlpm.DynamicArray,_xlfn.SEQUENCE(_xlpm.RowsA-1))/INDEX(OFFSET(_xlpm.DynamicArray, 1, 0), _xlfn.SEQUENCE(_xlpm.RowsA-1)))-1,
"NO"), _xlpm.Result)</f>
        <v>0</v>
      </c>
      <c r="E2001" s="11" cm="1">
        <f t="array" aca="1" ref="E2001:E2013" ca="1">_xlfn.LET(
_xlpm.DynamicArray,_xlfn.ANCHORARRAY(E1006),
_xlpm.RowsA,ROWS(_xlpm.DynamicArray),
_xlpm.Result,IF(_xlfn.SEQUENCE(_xlpm.RowsA-1)&lt;=_xlpm.RowsA,
(INDEX(_xlpm.DynamicArray,_xlfn.SEQUENCE(_xlpm.RowsA-1))/INDEX(OFFSET(_xlpm.DynamicArray, 1, 0), _xlfn.SEQUENCE(_xlpm.RowsA-1)))-1,
"NO"), _xlpm.Result)</f>
        <v>-5.2065255119749798E-3</v>
      </c>
      <c r="F2001" s="11" cm="1">
        <f t="array" aca="1" ref="F2001:F2013" ca="1">_xlfn.LET(
_xlpm.DynamicArray,_xlfn.ANCHORARRAY(F1006),
_xlpm.RowsA,ROWS(_xlpm.DynamicArray),
_xlpm.Result,IF(_xlfn.SEQUENCE(_xlpm.RowsA-1)&lt;=_xlpm.RowsA,
(INDEX(_xlpm.DynamicArray,_xlfn.SEQUENCE(_xlpm.RowsA-1))/INDEX(OFFSET(_xlpm.DynamicArray, 1, 0), _xlfn.SEQUENCE(_xlpm.RowsA-1)))-1,
"NO"), _xlpm.Result)</f>
        <v>-3.8216560509553021E-3</v>
      </c>
      <c r="G2001" s="11" cm="1">
        <f t="array" aca="1" ref="G2001:G2013" ca="1">_xlfn.LET(
_xlpm.DynamicArray,_xlfn.ANCHORARRAY(G1006),
_xlpm.RowsA,ROWS(_xlpm.DynamicArray),
_xlpm.Result,IF(_xlfn.SEQUENCE(_xlpm.RowsA-1)&lt;=_xlpm.RowsA,
(INDEX(_xlpm.DynamicArray,_xlfn.SEQUENCE(_xlpm.RowsA-1))/INDEX(OFFSET(_xlpm.DynamicArray, 1, 0), _xlfn.SEQUENCE(_xlpm.RowsA-1)))-1,
"NO"), _xlpm.Result)</f>
        <v>-1.0003334444814715E-3</v>
      </c>
      <c r="H2001" s="1" t="str">
        <v>0 - BM Costs</v>
      </c>
      <c r="I2001" s="11"/>
      <c r="J2001" s="11"/>
      <c r="K2001" s="11"/>
      <c r="L2001" s="1" t="str">
        <v>0 - BM Port</v>
      </c>
      <c r="M2001" s="11" cm="1">
        <f t="array" aca="1" ref="M2001:M2013" ca="1">_xlfn.LET(
_xlpm.DynamicArray,_xlfn.ANCHORARRAY(M1006),
_xlpm.RowsA,ROWS(_xlpm.DynamicArray),
_xlpm.Result,IF(_xlfn.SEQUENCE(_xlpm.RowsA-1)&lt;=_xlpm.RowsA,
(INDEX(_xlpm.DynamicArray,_xlfn.SEQUENCE(_xlpm.RowsA-1))/INDEX(OFFSET(_xlpm.DynamicArray, 1, 0), _xlfn.SEQUENCE(_xlpm.RowsA-1)))-1,
"NO"), _xlpm.Result)</f>
        <v>-1.1535726532653223E-3</v>
      </c>
      <c r="N2001" s="1" t="str">
        <v>0 - Port Assets</v>
      </c>
      <c r="O2001" s="11" cm="1">
        <f t="array" aca="1" ref="O2001:O2013" ca="1">_xlfn.LET(
_xlpm.DynamicArray,_xlfn.ANCHORARRAY(O1006),
_xlpm.RowsA,ROWS(_xlpm.DynamicArray),
_xlpm.Result,IF(_xlfn.SEQUENCE(_xlpm.RowsA-1)&lt;=_xlpm.RowsA,
(INDEX(_xlpm.DynamicArray,_xlfn.SEQUENCE(_xlpm.RowsA-1))/INDEX(OFFSET(_xlpm.DynamicArray, 1, 0), _xlfn.SEQUENCE(_xlpm.RowsA-1)))-1,
"NO"), _xlpm.Result)</f>
        <v>-8.4656084656083985E-3</v>
      </c>
      <c r="P2001" s="11" cm="1">
        <f t="array" aca="1" ref="P2001:P2013" ca="1">_xlfn.LET(
_xlpm.DynamicArray,_xlfn.ANCHORARRAY(P1006),
_xlpm.RowsA,ROWS(_xlpm.DynamicArray),
_xlpm.Result,IF(_xlfn.SEQUENCE(_xlpm.RowsA-1)&lt;=_xlpm.RowsA,
(INDEX(_xlpm.DynamicArray,_xlfn.SEQUENCE(_xlpm.RowsA-1))/INDEX(OFFSET(_xlpm.DynamicArray, 1, 0), _xlfn.SEQUENCE(_xlpm.RowsA-1)))-1,
"NO"), _xlpm.Result)</f>
        <v>1.706749418153608E-2</v>
      </c>
      <c r="Q2001" s="11" cm="1">
        <f t="array" aca="1" ref="Q2001:Q2013" ca="1">_xlfn.LET(
_xlpm.DynamicArray,_xlfn.ANCHORARRAY(Q1006),
_xlpm.RowsA,ROWS(_xlpm.DynamicArray),
_xlpm.Result,IF(_xlfn.SEQUENCE(_xlpm.RowsA-1)&lt;=_xlpm.RowsA,
(INDEX(_xlpm.DynamicArray,_xlfn.SEQUENCE(_xlpm.RowsA-1))/INDEX(OFFSET(_xlpm.DynamicArray, 1, 0), _xlfn.SEQUENCE(_xlpm.RowsA-1)))-1,
"NO"), _xlpm.Result)</f>
        <v>-1.4388489208632893E-2</v>
      </c>
      <c r="R2001" s="11" cm="1">
        <f t="array" aca="1" ref="R2001:R2013" ca="1">_xlfn.LET(
_xlpm.DynamicArray,_xlfn.ANCHORARRAY(R1006),
_xlpm.RowsA,ROWS(_xlpm.DynamicArray),
_xlpm.Result,IF(_xlfn.SEQUENCE(_xlpm.RowsA-1)&lt;=_xlpm.RowsA,
(INDEX(_xlpm.DynamicArray,_xlfn.SEQUENCE(_xlpm.RowsA-1))/INDEX(OFFSET(_xlpm.DynamicArray, 1, 0), _xlfn.SEQUENCE(_xlpm.RowsA-1)))-1,
"NO"), _xlpm.Result)</f>
        <v>-1.8518518518518712E-2</v>
      </c>
      <c r="S2001" s="11" cm="1">
        <f t="array" aca="1" ref="S2001:S2013" ca="1">_xlfn.LET(
_xlpm.DynamicArray,_xlfn.ANCHORARRAY(S1006),
_xlpm.RowsA,ROWS(_xlpm.DynamicArray),
_xlpm.Result,IF(_xlfn.SEQUENCE(_xlpm.RowsA-1)&lt;=_xlpm.RowsA,
(INDEX(_xlpm.DynamicArray,_xlfn.SEQUENCE(_xlpm.RowsA-1))/INDEX(OFFSET(_xlpm.DynamicArray, 1, 0), _xlfn.SEQUENCE(_xlpm.RowsA-1)))-1,
"NO"), _xlpm.Result)</f>
        <v>-4.3580131208997286E-2</v>
      </c>
      <c r="T2001" s="11" cm="1">
        <f t="array" aca="1" ref="T2001:T2013" ca="1">_xlfn.LET(
_xlpm.DynamicArray,_xlfn.ANCHORARRAY(T1006),
_xlpm.RowsA,ROWS(_xlpm.DynamicArray),
_xlpm.Result,IF(_xlfn.SEQUENCE(_xlpm.RowsA-1)&lt;=_xlpm.RowsA,
(INDEX(_xlpm.DynamicArray,_xlfn.SEQUENCE(_xlpm.RowsA-1))/INDEX(OFFSET(_xlpm.DynamicArray, 1, 0), _xlfn.SEQUENCE(_xlpm.RowsA-1)))-1,
"NO"), _xlpm.Result)</f>
        <v>-0.10606060606060619</v>
      </c>
      <c r="U2001" s="11" cm="1">
        <f t="array" aca="1" ref="U2001:U2013" ca="1">_xlfn.LET(
_xlpm.DynamicArray,_xlfn.ANCHORARRAY(U1006),
_xlpm.RowsA,ROWS(_xlpm.DynamicArray),
_xlpm.Result,IF(_xlfn.SEQUENCE(_xlpm.RowsA-1)&lt;=_xlpm.RowsA,
(INDEX(_xlpm.DynamicArray,_xlfn.SEQUENCE(_xlpm.RowsA-1))/INDEX(OFFSET(_xlpm.DynamicArray, 1, 0), _xlfn.SEQUENCE(_xlpm.RowsA-1)))-1,
"NO"), _xlpm.Result)</f>
        <v>-1.1843079200592133E-2</v>
      </c>
      <c r="V2001" s="11" cm="1">
        <f t="array" aca="1" ref="V2001:V2013" ca="1">_xlfn.LET(
_xlpm.DynamicArray,_xlfn.ANCHORARRAY(V1006),
_xlpm.RowsA,ROWS(_xlpm.DynamicArray),
_xlpm.Result,IF(_xlfn.SEQUENCE(_xlpm.RowsA-1)&lt;=_xlpm.RowsA,
(INDEX(_xlpm.DynamicArray,_xlfn.SEQUENCE(_xlpm.RowsA-1))/INDEX(OFFSET(_xlpm.DynamicArray, 1, 0), _xlfn.SEQUENCE(_xlpm.RowsA-1)))-1,
"NO"), _xlpm.Result)</f>
        <v>-3.0120481927708997E-3</v>
      </c>
      <c r="W2001" s="11" cm="1">
        <f t="array" aca="1" ref="W2001:W2013" ca="1">_xlfn.LET(
_xlpm.DynamicArray,_xlfn.ANCHORARRAY(W1006),
_xlpm.RowsA,ROWS(_xlpm.DynamicArray),
_xlpm.Result,IF(_xlfn.SEQUENCE(_xlpm.RowsA-1)&lt;=_xlpm.RowsA,
(INDEX(_xlpm.DynamicArray,_xlfn.SEQUENCE(_xlpm.RowsA-1))/INDEX(OFFSET(_xlpm.DynamicArray, 1, 0), _xlfn.SEQUENCE(_xlpm.RowsA-1)))-1,
"NO"), _xlpm.Result)</f>
        <v>3.4773969200198485E-2</v>
      </c>
      <c r="X2001" s="11" cm="1">
        <f t="array" aca="1" ref="X2001:X2013" ca="1">_xlfn.LET(
_xlpm.DynamicArray,_xlfn.ANCHORARRAY(X1006),
_xlpm.RowsA,ROWS(_xlpm.DynamicArray),
_xlpm.Result,IF(_xlfn.SEQUENCE(_xlpm.RowsA-1)&lt;=_xlpm.RowsA,
(INDEX(_xlpm.DynamicArray,_xlfn.SEQUENCE(_xlpm.RowsA-1))/INDEX(OFFSET(_xlpm.DynamicArray, 1, 0), _xlfn.SEQUENCE(_xlpm.RowsA-1)))-1,
"NO"), _xlpm.Result)</f>
        <v>-3.0585106382978733E-2</v>
      </c>
      <c r="Y2001" s="11" cm="1">
        <f t="array" aca="1" ref="Y2001:Y2013" ca="1">_xlfn.LET(
_xlpm.DynamicArray,_xlfn.ANCHORARRAY(Y1006),
_xlpm.RowsA,ROWS(_xlpm.DynamicArray),
_xlpm.Result,IF(_xlfn.SEQUENCE(_xlpm.RowsA-1)&lt;=_xlpm.RowsA,
(INDEX(_xlpm.DynamicArray,_xlfn.SEQUENCE(_xlpm.RowsA-1))/INDEX(OFFSET(_xlpm.DynamicArray, 1, 0), _xlfn.SEQUENCE(_xlpm.RowsA-1)))-1,
"NO"), _xlpm.Result)</f>
        <v>-0.17818181818181822</v>
      </c>
      <c r="Z2001" s="11" cm="1">
        <f t="array" aca="1" ref="Z2001:Z2013" ca="1">_xlfn.LET(
_xlpm.DynamicArray,_xlfn.ANCHORARRAY(Z1006),
_xlpm.RowsA,ROWS(_xlpm.DynamicArray),
_xlpm.Result,IF(_xlfn.SEQUENCE(_xlpm.RowsA-1)&lt;=_xlpm.RowsA,
(INDEX(_xlpm.DynamicArray,_xlfn.SEQUENCE(_xlpm.RowsA-1))/INDEX(OFFSET(_xlpm.DynamicArray, 1, 0), _xlfn.SEQUENCE(_xlpm.RowsA-1)))-1,
"NO"), _xlpm.Result)</f>
        <v>-8.7936865839909673E-2</v>
      </c>
      <c r="AA2001" s="11" cm="1">
        <f t="array" aca="1" ref="AA2001:AA2013" ca="1">_xlfn.LET(
_xlpm.DynamicArray,_xlfn.ANCHORARRAY(AA1006),
_xlpm.RowsA,ROWS(_xlpm.DynamicArray),
_xlpm.Result,IF(_xlfn.SEQUENCE(_xlpm.RowsA-1)&lt;=_xlpm.RowsA,
(INDEX(_xlpm.DynamicArray,_xlfn.SEQUENCE(_xlpm.RowsA-1))/INDEX(OFFSET(_xlpm.DynamicArray, 1, 0), _xlfn.SEQUENCE(_xlpm.RowsA-1)))-1,
"NO"), _xlpm.Result)</f>
        <v>3.2626427406201586E-3</v>
      </c>
      <c r="AB2001" s="11" cm="1">
        <f t="array" aca="1" ref="AB2001:AB2013" ca="1">_xlfn.LET(
_xlpm.DynamicArray,_xlfn.ANCHORARRAY(AB1006),
_xlpm.RowsA,ROWS(_xlpm.DynamicArray),
_xlpm.Result,IF(_xlfn.SEQUENCE(_xlpm.RowsA-1)&lt;=_xlpm.RowsA,
(INDEX(_xlpm.DynamicArray,_xlfn.SEQUENCE(_xlpm.RowsA-1))/INDEX(OFFSET(_xlpm.DynamicArray, 1, 0), _xlfn.SEQUENCE(_xlpm.RowsA-1)))-1,
"NO"), _xlpm.Result)</f>
        <v>-3.5460992907801359E-2</v>
      </c>
      <c r="AC2001" s="11" cm="1">
        <f t="array" aca="1" ref="AC2001:AC2013" ca="1">_xlfn.LET(
_xlpm.DynamicArray,_xlfn.ANCHORARRAY(AC1006),
_xlpm.RowsA,ROWS(_xlpm.DynamicArray),
_xlpm.Result,IF(_xlfn.SEQUENCE(_xlpm.RowsA-1)&lt;=_xlpm.RowsA,
(INDEX(_xlpm.DynamicArray,_xlfn.SEQUENCE(_xlpm.RowsA-1))/INDEX(OFFSET(_xlpm.DynamicArray, 1, 0), _xlfn.SEQUENCE(_xlpm.RowsA-1)))-1,
"NO"), _xlpm.Result)</f>
        <v>-4.7904191616766179E-2</v>
      </c>
      <c r="AD2001" s="11" cm="1">
        <f t="array" aca="1" ref="AD2001:AD2013" ca="1">_xlfn.LET(
_xlpm.DynamicArray,_xlfn.ANCHORARRAY(AD1006),
_xlpm.RowsA,ROWS(_xlpm.DynamicArray),
_xlpm.Result,IF(_xlfn.SEQUENCE(_xlpm.RowsA-1)&lt;=_xlpm.RowsA,
(INDEX(_xlpm.DynamicArray,_xlfn.SEQUENCE(_xlpm.RowsA-1))/INDEX(OFFSET(_xlpm.DynamicArray, 1, 0), _xlfn.SEQUENCE(_xlpm.RowsA-1)))-1,
"NO"), _xlpm.Result)</f>
        <v>-6.572769953051627E-2</v>
      </c>
      <c r="AE2001" s="11" cm="1">
        <f t="array" aca="1" ref="AE2001:AE2013" ca="1">_xlfn.LET(
_xlpm.DynamicArray,_xlfn.ANCHORARRAY(AE1006),
_xlpm.RowsA,ROWS(_xlpm.DynamicArray),
_xlpm.Result,IF(_xlfn.SEQUENCE(_xlpm.RowsA-1)&lt;=_xlpm.RowsA,
(INDEX(_xlpm.DynamicArray,_xlfn.SEQUENCE(_xlpm.RowsA-1))/INDEX(OFFSET(_xlpm.DynamicArray, 1, 0), _xlfn.SEQUENCE(_xlpm.RowsA-1)))-1,
"NO"), _xlpm.Result)</f>
        <v>-4.7169811320754707E-2</v>
      </c>
      <c r="AF2001" s="11" cm="1">
        <f t="array" aca="1" ref="AF2001:AF2013" ca="1">_xlfn.LET(
_xlpm.DynamicArray,_xlfn.ANCHORARRAY(AF1006),
_xlpm.RowsA,ROWS(_xlpm.DynamicArray),
_xlpm.Result,IF(_xlfn.SEQUENCE(_xlpm.RowsA-1)&lt;=_xlpm.RowsA,
(INDEX(_xlpm.DynamicArray,_xlfn.SEQUENCE(_xlpm.RowsA-1))/INDEX(OFFSET(_xlpm.DynamicArray, 1, 0), _xlfn.SEQUENCE(_xlpm.RowsA-1)))-1,
"NO"), _xlpm.Result)</f>
        <v>-1.0000000000000009E-3</v>
      </c>
      <c r="AG2001" s="11" cm="1">
        <f t="array" aca="1" ref="AG2001:AG2013" ca="1">_xlfn.LET(
_xlpm.DynamicArray,_xlfn.ANCHORARRAY(AG1006),
_xlpm.RowsA,ROWS(_xlpm.DynamicArray),
_xlpm.Result,IF(_xlfn.SEQUENCE(_xlpm.RowsA-1)&lt;=_xlpm.RowsA,
(INDEX(_xlpm.DynamicArray,_xlfn.SEQUENCE(_xlpm.RowsA-1))/INDEX(OFFSET(_xlpm.DynamicArray, 1, 0), _xlfn.SEQUENCE(_xlpm.RowsA-1)))-1,
"NO"), _xlpm.Result)</f>
        <v>-3.9097744360902409E-2</v>
      </c>
      <c r="AH2001" s="11" cm="1">
        <f t="array" aca="1" ref="AH2001:AH2013" ca="1">_xlfn.LET(
_xlpm.DynamicArray,_xlfn.ANCHORARRAY(AH1006),
_xlpm.RowsA,ROWS(_xlpm.DynamicArray),
_xlpm.Result,IF(_xlfn.SEQUENCE(_xlpm.RowsA-1)&lt;=_xlpm.RowsA,
(INDEX(_xlpm.DynamicArray,_xlfn.SEQUENCE(_xlpm.RowsA-1))/INDEX(OFFSET(_xlpm.DynamicArray, 1, 0), _xlfn.SEQUENCE(_xlpm.RowsA-1)))-1,
"NO"), _xlpm.Result)</f>
        <v>3.3639143730886722E-2</v>
      </c>
      <c r="AI2001" s="11" cm="1">
        <f t="array" aca="1" ref="AI2001:AI2013" ca="1">_xlfn.LET(
_xlpm.DynamicArray,_xlfn.ANCHORARRAY(AI1006),
_xlpm.RowsA,ROWS(_xlpm.DynamicArray),
_xlpm.Result,IF(_xlfn.SEQUENCE(_xlpm.RowsA-1)&lt;=_xlpm.RowsA,
(INDEX(_xlpm.DynamicArray,_xlfn.SEQUENCE(_xlpm.RowsA-1))/INDEX(OFFSET(_xlpm.DynamicArray, 1, 0), _xlfn.SEQUENCE(_xlpm.RowsA-1)))-1,
"NO"), _xlpm.Result)</f>
        <v>1.9051838723969761E-2</v>
      </c>
      <c r="AJ2001" s="11" cm="1">
        <f t="array" aca="1" ref="AJ2001:AJ2013" ca="1">_xlfn.LET(
_xlpm.DynamicArray,_xlfn.ANCHORARRAY(AJ1006),
_xlpm.RowsA,ROWS(_xlpm.DynamicArray),
_xlpm.Result,IF(_xlfn.SEQUENCE(_xlpm.RowsA-1)&lt;=_xlpm.RowsA,
(INDEX(_xlpm.DynamicArray,_xlfn.SEQUENCE(_xlpm.RowsA-1))/INDEX(OFFSET(_xlpm.DynamicArray, 1, 0), _xlfn.SEQUENCE(_xlpm.RowsA-1)))-1,
"NO"), _xlpm.Result)</f>
        <v>1.8214936247724633E-3</v>
      </c>
      <c r="AK2001" s="11" cm="1">
        <f t="array" aca="1" ref="AK2001:AK2013" ca="1">_xlfn.LET(
_xlpm.DynamicArray,_xlfn.ANCHORARRAY(AK1006),
_xlpm.RowsA,ROWS(_xlpm.DynamicArray),
_xlpm.Result,IF(_xlfn.SEQUENCE(_xlpm.RowsA-1)&lt;=_xlpm.RowsA,
(INDEX(_xlpm.DynamicArray,_xlfn.SEQUENCE(_xlpm.RowsA-1))/INDEX(OFFSET(_xlpm.DynamicArray, 1, 0), _xlfn.SEQUENCE(_xlpm.RowsA-1)))-1,
"NO"), _xlpm.Result)</f>
        <v>-2.3255813953488191E-2</v>
      </c>
      <c r="AL2001" s="11" cm="1">
        <f t="array" aca="1" ref="AL2001:AL2013" ca="1">_xlfn.LET(
_xlpm.DynamicArray,_xlfn.ANCHORARRAY(AL1006),
_xlpm.RowsA,ROWS(_xlpm.DynamicArray),
_xlpm.Result,IF(_xlfn.SEQUENCE(_xlpm.RowsA-1)&lt;=_xlpm.RowsA,
(INDEX(_xlpm.DynamicArray,_xlfn.SEQUENCE(_xlpm.RowsA-1))/INDEX(OFFSET(_xlpm.DynamicArray, 1, 0), _xlfn.SEQUENCE(_xlpm.RowsA-1)))-1,
"NO"), _xlpm.Result)</f>
        <v>-9.8901098901098883E-2</v>
      </c>
      <c r="AM2001" s="11" cm="1">
        <f t="array" aca="1" ref="AM2001:AM2013" ca="1">_xlfn.LET(
_xlpm.DynamicArray,_xlfn.ANCHORARRAY(AM1006),
_xlpm.RowsA,ROWS(_xlpm.DynamicArray),
_xlpm.Result,IF(_xlfn.SEQUENCE(_xlpm.RowsA-1)&lt;=_xlpm.RowsA,
(INDEX(_xlpm.DynamicArray,_xlfn.SEQUENCE(_xlpm.RowsA-1))/INDEX(OFFSET(_xlpm.DynamicArray, 1, 0), _xlfn.SEQUENCE(_xlpm.RowsA-1)))-1,
"NO"), _xlpm.Result)</f>
        <v>-4.2553191489361653E-2</v>
      </c>
      <c r="AN2001" s="11" cm="1">
        <f t="array" aca="1" ref="AN2001:AN2013" ca="1">_xlfn.LET(
_xlpm.DynamicArray,_xlfn.ANCHORARRAY(AN1006),
_xlpm.RowsA,ROWS(_xlpm.DynamicArray),
_xlpm.Result,IF(_xlfn.SEQUENCE(_xlpm.RowsA-1)&lt;=_xlpm.RowsA,
(INDEX(_xlpm.DynamicArray,_xlfn.SEQUENCE(_xlpm.RowsA-1))/INDEX(OFFSET(_xlpm.DynamicArray, 1, 0), _xlfn.SEQUENCE(_xlpm.RowsA-1)))-1,
"NO"), _xlpm.Result)</f>
        <v>-5.0477489768076311E-2</v>
      </c>
      <c r="AO2001" s="11" cm="1">
        <f t="array" aca="1" ref="AO2001:AO2013" ca="1">_xlfn.LET(
_xlpm.DynamicArray,_xlfn.ANCHORARRAY(AO1006),
_xlpm.RowsA,ROWS(_xlpm.DynamicArray),
_xlpm.Result,IF(_xlfn.SEQUENCE(_xlpm.RowsA-1)&lt;=_xlpm.RowsA,
(INDEX(_xlpm.DynamicArray,_xlfn.SEQUENCE(_xlpm.RowsA-1))/INDEX(OFFSET(_xlpm.DynamicArray, 1, 0), _xlfn.SEQUENCE(_xlpm.RowsA-1)))-1,
"NO"), _xlpm.Result)</f>
        <v>-3.3994334277620331E-2</v>
      </c>
      <c r="AP2001" s="11" cm="1">
        <f t="array" aca="1" ref="AP2001:AP2013" ca="1">_xlfn.LET(
_xlpm.DynamicArray,_xlfn.ANCHORARRAY(AP1006),
_xlpm.RowsA,ROWS(_xlpm.DynamicArray),
_xlpm.Result,IF(_xlfn.SEQUENCE(_xlpm.RowsA-1)&lt;=_xlpm.RowsA,
(INDEX(_xlpm.DynamicArray,_xlfn.SEQUENCE(_xlpm.RowsA-1))/INDEX(OFFSET(_xlpm.DynamicArray, 1, 0), _xlfn.SEQUENCE(_xlpm.RowsA-1)))-1,
"NO"), _xlpm.Result)</f>
        <v>-1.8115942028985477E-2</v>
      </c>
      <c r="AQ2001" s="11" cm="1">
        <f t="array" aca="1" ref="AQ2001:AQ2013" ca="1">_xlfn.LET(
_xlpm.DynamicArray,_xlfn.ANCHORARRAY(AQ1006),
_xlpm.RowsA,ROWS(_xlpm.DynamicArray),
_xlpm.Result,IF(_xlfn.SEQUENCE(_xlpm.RowsA-1)&lt;=_xlpm.RowsA,
(INDEX(_xlpm.DynamicArray,_xlfn.SEQUENCE(_xlpm.RowsA-1))/INDEX(OFFSET(_xlpm.DynamicArray, 1, 0), _xlfn.SEQUENCE(_xlpm.RowsA-1)))-1,
"NO"), _xlpm.Result)</f>
        <v>-1.8722466960352513E-2</v>
      </c>
      <c r="AR2001" s="11" cm="1">
        <f t="array" aca="1" ref="AR2001:AR2013" ca="1">_xlfn.LET(
_xlpm.DynamicArray,_xlfn.ANCHORARRAY(AR1006),
_xlpm.RowsA,ROWS(_xlpm.DynamicArray),
_xlpm.Result,IF(_xlfn.SEQUENCE(_xlpm.RowsA-1)&lt;=_xlpm.RowsA,
(INDEX(_xlpm.DynamicArray,_xlfn.SEQUENCE(_xlpm.RowsA-1))/INDEX(OFFSET(_xlpm.DynamicArray, 1, 0), _xlfn.SEQUENCE(_xlpm.RowsA-1)))-1,
"NO"), _xlpm.Result)</f>
        <v>-5.7586837294332449E-2</v>
      </c>
      <c r="AS2001" s="11" cm="1">
        <f t="array" aca="1" ref="AS2001:AS2013" ca="1">_xlfn.LET(
_xlpm.DynamicArray,_xlfn.ANCHORARRAY(AS1006),
_xlpm.RowsA,ROWS(_xlpm.DynamicArray),
_xlpm.Result,IF(_xlfn.SEQUENCE(_xlpm.RowsA-1)&lt;=_xlpm.RowsA,
(INDEX(_xlpm.DynamicArray,_xlfn.SEQUENCE(_xlpm.RowsA-1))/INDEX(OFFSET(_xlpm.DynamicArray, 1, 0), _xlfn.SEQUENCE(_xlpm.RowsA-1)))-1,
"NO"), _xlpm.Result)</f>
        <v>-1.7806267806267817E-2</v>
      </c>
      <c r="AT2001" s="11" cm="1">
        <f t="array" aca="1" ref="AT2001:AT2013" ca="1">_xlfn.LET(
_xlpm.DynamicArray,_xlfn.ANCHORARRAY(AT1006),
_xlpm.RowsA,ROWS(_xlpm.DynamicArray),
_xlpm.Result,IF(_xlfn.SEQUENCE(_xlpm.RowsA-1)&lt;=_xlpm.RowsA,
(INDEX(_xlpm.DynamicArray,_xlfn.SEQUENCE(_xlpm.RowsA-1))/INDEX(OFFSET(_xlpm.DynamicArray, 1, 0), _xlfn.SEQUENCE(_xlpm.RowsA-1)))-1,
"NO"), _xlpm.Result)</f>
        <v>6.7796610169490457E-4</v>
      </c>
      <c r="AU2001" s="11" cm="1">
        <f t="array" aca="1" ref="AU2001:AU2013" ca="1">_xlfn.LET(
_xlpm.DynamicArray,_xlfn.ANCHORARRAY(AU1006),
_xlpm.RowsA,ROWS(_xlpm.DynamicArray),
_xlpm.Result,IF(_xlfn.SEQUENCE(_xlpm.RowsA-1)&lt;=_xlpm.RowsA,
(INDEX(_xlpm.DynamicArray,_xlfn.SEQUENCE(_xlpm.RowsA-1))/INDEX(OFFSET(_xlpm.DynamicArray, 1, 0), _xlfn.SEQUENCE(_xlpm.RowsA-1)))-1,
"NO"), _xlpm.Result)</f>
        <v>2.5701624815361868E-2</v>
      </c>
      <c r="AV2001" s="11" cm="1">
        <f t="array" aca="1" ref="AV2001:AV2013" ca="1">_xlfn.LET(
_xlpm.DynamicArray,_xlfn.ANCHORARRAY(AV1006),
_xlpm.RowsA,ROWS(_xlpm.DynamicArray),
_xlpm.Result,IF(_xlfn.SEQUENCE(_xlpm.RowsA-1)&lt;=_xlpm.RowsA,
(INDEX(_xlpm.DynamicArray,_xlfn.SEQUENCE(_xlpm.RowsA-1))/INDEX(OFFSET(_xlpm.DynamicArray, 1, 0), _xlfn.SEQUENCE(_xlpm.RowsA-1)))-1,
"NO"), _xlpm.Result)</f>
        <v>-5.3956834532372655E-3</v>
      </c>
      <c r="AW2001" s="11" cm="1">
        <f t="array" aca="1" ref="AW2001:AW2013" ca="1">_xlfn.LET(
_xlpm.DynamicArray,_xlfn.ANCHORARRAY(AW1006),
_xlpm.RowsA,ROWS(_xlpm.DynamicArray),
_xlpm.Result,IF(_xlfn.SEQUENCE(_xlpm.RowsA-1)&lt;=_xlpm.RowsA,
(INDEX(_xlpm.DynamicArray,_xlfn.SEQUENCE(_xlpm.RowsA-1))/INDEX(OFFSET(_xlpm.DynamicArray, 1, 0), _xlfn.SEQUENCE(_xlpm.RowsA-1)))-1,
"NO"), _xlpm.Result)</f>
        <v>-5.9198542805102283E-3</v>
      </c>
      <c r="AX2001" s="11" cm="1">
        <f t="array" aca="1" ref="AX2001:AX2013" ca="1">_xlfn.LET(
_xlpm.DynamicArray,_xlfn.ANCHORARRAY(AX1006),
_xlpm.RowsA,ROWS(_xlpm.DynamicArray),
_xlpm.Result,IF(_xlfn.SEQUENCE(_xlpm.RowsA-1)&lt;=_xlpm.RowsA,
(INDEX(_xlpm.DynamicArray,_xlfn.SEQUENCE(_xlpm.RowsA-1))/INDEX(OFFSET(_xlpm.DynamicArray, 1, 0), _xlfn.SEQUENCE(_xlpm.RowsA-1)))-1,
"NO"), _xlpm.Result)</f>
        <v>-2.1671826625387136E-2</v>
      </c>
      <c r="AY2001" s="11" cm="1">
        <f t="array" aca="1" ref="AY2001:AY2013" ca="1">_xlfn.LET(
_xlpm.DynamicArray,_xlfn.ANCHORARRAY(AY1006),
_xlpm.RowsA,ROWS(_xlpm.DynamicArray),
_xlpm.Result,IF(_xlfn.SEQUENCE(_xlpm.RowsA-1)&lt;=_xlpm.RowsA,
(INDEX(_xlpm.DynamicArray,_xlfn.SEQUENCE(_xlpm.RowsA-1))/INDEX(OFFSET(_xlpm.DynamicArray, 1, 0), _xlfn.SEQUENCE(_xlpm.RowsA-1)))-1,
"NO"), _xlpm.Result)</f>
        <v>-0.11316648531011952</v>
      </c>
      <c r="AZ2001" s="11" cm="1">
        <f t="array" aca="1" ref="AZ2001:AZ2013" ca="1">_xlfn.LET(
_xlpm.DynamicArray,_xlfn.ANCHORARRAY(AZ1006),
_xlpm.RowsA,ROWS(_xlpm.DynamicArray),
_xlpm.Result,IF(_xlfn.SEQUENCE(_xlpm.RowsA-1)&lt;=_xlpm.RowsA,
(INDEX(_xlpm.DynamicArray,_xlfn.SEQUENCE(_xlpm.RowsA-1))/INDEX(OFFSET(_xlpm.DynamicArray, 1, 0), _xlfn.SEQUENCE(_xlpm.RowsA-1)))-1,
"NO"), _xlpm.Result)</f>
        <v>3.7277147487844386E-2</v>
      </c>
      <c r="BA2001" s="11" cm="1">
        <f t="array" aca="1" ref="BA2001:BA2013" ca="1">_xlfn.LET(
_xlpm.DynamicArray,_xlfn.ANCHORARRAY(BA1006),
_xlpm.RowsA,ROWS(_xlpm.DynamicArray),
_xlpm.Result,IF(_xlfn.SEQUENCE(_xlpm.RowsA-1)&lt;=_xlpm.RowsA,
(INDEX(_xlpm.DynamicArray,_xlfn.SEQUENCE(_xlpm.RowsA-1))/INDEX(OFFSET(_xlpm.DynamicArray, 1, 0), _xlfn.SEQUENCE(_xlpm.RowsA-1)))-1,
"NO"), _xlpm.Result)</f>
        <v>2.8077753779697678E-2</v>
      </c>
      <c r="BB2001" s="11" cm="1">
        <f t="array" aca="1" ref="BB2001:BB2013" ca="1">_xlfn.LET(
_xlpm.DynamicArray,_xlfn.ANCHORARRAY(BB1006),
_xlpm.RowsA,ROWS(_xlpm.DynamicArray),
_xlpm.Result,IF(_xlfn.SEQUENCE(_xlpm.RowsA-1)&lt;=_xlpm.RowsA,
(INDEX(_xlpm.DynamicArray,_xlfn.SEQUENCE(_xlpm.RowsA-1))/INDEX(OFFSET(_xlpm.DynamicArray, 1, 0), _xlfn.SEQUENCE(_xlpm.RowsA-1)))-1,
"NO"), _xlpm.Result)</f>
        <v>-3.0643513789579968E-3</v>
      </c>
      <c r="BC2001" s="11" cm="1">
        <f t="array" aca="1" ref="BC2001:BC2013" ca="1">_xlfn.LET(
_xlpm.DynamicArray,_xlfn.ANCHORARRAY(BC1006),
_xlpm.RowsA,ROWS(_xlpm.DynamicArray),
_xlpm.Result,IF(_xlfn.SEQUENCE(_xlpm.RowsA-1)&lt;=_xlpm.RowsA,
(INDEX(_xlpm.DynamicArray,_xlfn.SEQUENCE(_xlpm.RowsA-1))/INDEX(OFFSET(_xlpm.DynamicArray, 1, 0), _xlfn.SEQUENCE(_xlpm.RowsA-1)))-1,
"NO"), _xlpm.Result)</f>
        <v>-2.1008403361344352E-2</v>
      </c>
      <c r="BD2001" s="11" cm="1">
        <f t="array" aca="1" ref="BD2001:BD2013" ca="1">_xlfn.LET(
_xlpm.DynamicArray,_xlfn.ANCHORARRAY(BD1006),
_xlpm.RowsA,ROWS(_xlpm.DynamicArray),
_xlpm.Result,IF(_xlfn.SEQUENCE(_xlpm.RowsA-1)&lt;=_xlpm.RowsA,
(INDEX(_xlpm.DynamicArray,_xlfn.SEQUENCE(_xlpm.RowsA-1))/INDEX(OFFSET(_xlpm.DynamicArray, 1, 0), _xlfn.SEQUENCE(_xlpm.RowsA-1)))-1,
"NO"), _xlpm.Result)</f>
        <v>4.5941807044409533E-3</v>
      </c>
      <c r="BE2001" s="11" cm="1">
        <f t="array" aca="1" ref="BE2001:BE2013" ca="1">_xlfn.LET(
_xlpm.DynamicArray,_xlfn.ANCHORARRAY(BE1006),
_xlpm.RowsA,ROWS(_xlpm.DynamicArray),
_xlpm.Result,IF(_xlfn.SEQUENCE(_xlpm.RowsA-1)&lt;=_xlpm.RowsA,
(INDEX(_xlpm.DynamicArray,_xlfn.SEQUENCE(_xlpm.RowsA-1))/INDEX(OFFSET(_xlpm.DynamicArray, 1, 0), _xlfn.SEQUENCE(_xlpm.RowsA-1)))-1,
"NO"), _xlpm.Result)</f>
        <v>-1.4705882352941235E-2</v>
      </c>
      <c r="BF2001" s="11" cm="1">
        <f t="array" aca="1" ref="BF2001:BF2013" ca="1">_xlfn.LET(
_xlpm.DynamicArray,_xlfn.ANCHORARRAY(BF1006),
_xlpm.RowsA,ROWS(_xlpm.DynamicArray),
_xlpm.Result,IF(_xlfn.SEQUENCE(_xlpm.RowsA-1)&lt;=_xlpm.RowsA,
(INDEX(_xlpm.DynamicArray,_xlfn.SEQUENCE(_xlpm.RowsA-1))/INDEX(OFFSET(_xlpm.DynamicArray, 1, 0), _xlfn.SEQUENCE(_xlpm.RowsA-1)))-1,
"NO"), _xlpm.Result)</f>
        <v>-1.8484288354898237E-2</v>
      </c>
      <c r="BG2001" s="11" cm="1">
        <f t="array" aca="1" ref="BG2001:BG2013" ca="1">_xlfn.LET(
_xlpm.DynamicArray,_xlfn.ANCHORARRAY(BG1006),
_xlpm.RowsA,ROWS(_xlpm.DynamicArray),
_xlpm.Result,IF(_xlfn.SEQUENCE(_xlpm.RowsA-1)&lt;=_xlpm.RowsA,
(INDEX(_xlpm.DynamicArray,_xlfn.SEQUENCE(_xlpm.RowsA-1))/INDEX(OFFSET(_xlpm.DynamicArray, 1, 0), _xlfn.SEQUENCE(_xlpm.RowsA-1)))-1,
"NO"), _xlpm.Result)</f>
        <v>-9.0174966352624564E-2</v>
      </c>
      <c r="BH2001" s="11" cm="1">
        <f t="array" aca="1" ref="BH2001:BH2013" ca="1">_xlfn.LET(
_xlpm.DynamicArray,_xlfn.ANCHORARRAY(BH1006),
_xlpm.RowsA,ROWS(_xlpm.DynamicArray),
_xlpm.Result,IF(_xlfn.SEQUENCE(_xlpm.RowsA-1)&lt;=_xlpm.RowsA,
(INDEX(_xlpm.DynamicArray,_xlfn.SEQUENCE(_xlpm.RowsA-1))/INDEX(OFFSET(_xlpm.DynamicArray, 1, 0), _xlfn.SEQUENCE(_xlpm.RowsA-1)))-1,
"NO"), _xlpm.Result)</f>
        <v>-4.0707964601769953E-2</v>
      </c>
      <c r="BI2001" s="11" cm="1">
        <f t="array" aca="1" ref="BI2001:BI2013" ca="1">_xlfn.LET(
_xlpm.DynamicArray,_xlfn.ANCHORARRAY(BI1006),
_xlpm.RowsA,ROWS(_xlpm.DynamicArray),
_xlpm.Result,IF(_xlfn.SEQUENCE(_xlpm.RowsA-1)&lt;=_xlpm.RowsA,
(INDEX(_xlpm.DynamicArray,_xlfn.SEQUENCE(_xlpm.RowsA-1))/INDEX(OFFSET(_xlpm.DynamicArray, 1, 0), _xlfn.SEQUENCE(_xlpm.RowsA-1)))-1,
"NO"), _xlpm.Result)</f>
        <v>4.6224961479197635E-3</v>
      </c>
      <c r="BJ2001" s="11" cm="1">
        <f t="array" aca="1" ref="BJ2001:BJ2013" ca="1">_xlfn.LET(
_xlpm.DynamicArray,_xlfn.ANCHORARRAY(BJ1006),
_xlpm.RowsA,ROWS(_xlpm.DynamicArray),
_xlpm.Result,IF(_xlfn.SEQUENCE(_xlpm.RowsA-1)&lt;=_xlpm.RowsA,
(INDEX(_xlpm.DynamicArray,_xlfn.SEQUENCE(_xlpm.RowsA-1))/INDEX(OFFSET(_xlpm.DynamicArray, 1, 0), _xlfn.SEQUENCE(_xlpm.RowsA-1)))-1,
"NO"), _xlpm.Result)</f>
        <v>-1.1594202898550621E-2</v>
      </c>
      <c r="BK2001" s="11" cm="1">
        <f t="array" aca="1" ref="BK2001:BK2013" ca="1">_xlfn.LET(
_xlpm.DynamicArray,_xlfn.ANCHORARRAY(BK1006),
_xlpm.RowsA,ROWS(_xlpm.DynamicArray),
_xlpm.Result,IF(_xlfn.SEQUENCE(_xlpm.RowsA-1)&lt;=_xlpm.RowsA,
(INDEX(_xlpm.DynamicArray,_xlfn.SEQUENCE(_xlpm.RowsA-1))/INDEX(OFFSET(_xlpm.DynamicArray, 1, 0), _xlfn.SEQUENCE(_xlpm.RowsA-1)))-1,
"NO"), _xlpm.Result)</f>
        <v>-6.4903846153846034E-2</v>
      </c>
      <c r="BL2001" s="11" cm="1">
        <f t="array" aca="1" ref="BL2001:BL2013" ca="1">_xlfn.LET(
_xlpm.DynamicArray,_xlfn.ANCHORARRAY(BL1006),
_xlpm.RowsA,ROWS(_xlpm.DynamicArray),
_xlpm.Result,IF(_xlfn.SEQUENCE(_xlpm.RowsA-1)&lt;=_xlpm.RowsA,
(INDEX(_xlpm.DynamicArray,_xlfn.SEQUENCE(_xlpm.RowsA-1))/INDEX(OFFSET(_xlpm.DynamicArray, 1, 0), _xlfn.SEQUENCE(_xlpm.RowsA-1)))-1,
"NO"), _xlpm.Result)</f>
        <v>-2.4390243902438935E-2</v>
      </c>
      <c r="BM2001" s="11" t="e" cm="1">
        <f t="array" aca="1" ref="BM2001:BM2013" ca="1">_xlfn.LET(
_xlpm.DynamicArray,_xlfn.ANCHORARRAY(BM1006),
_xlpm.RowsA,ROWS(_xlpm.DynamicArray),
_xlpm.Result,IF(_xlfn.SEQUENCE(_xlpm.RowsA-1)&lt;=_xlpm.RowsA,
(INDEX(_xlpm.DynamicArray,_xlfn.SEQUENCE(_xlpm.RowsA-1))/INDEX(OFFSET(_xlpm.DynamicArray, 1, 0), _xlfn.SEQUENCE(_xlpm.RowsA-1)))-1,
"NO"), _xlpm.Result)</f>
        <v>#DIV/0!</v>
      </c>
      <c r="BN2001" s="11" t="e" cm="1">
        <f t="array" aca="1" ref="BN2001:BN2013" ca="1">_xlfn.LET(
_xlpm.DynamicArray,_xlfn.ANCHORARRAY(BN1006),
_xlpm.RowsA,ROWS(_xlpm.DynamicArray),
_xlpm.Result,IF(_xlfn.SEQUENCE(_xlpm.RowsA-1)&lt;=_xlpm.RowsA,
(INDEX(_xlpm.DynamicArray,_xlfn.SEQUENCE(_xlpm.RowsA-1))/INDEX(OFFSET(_xlpm.DynamicArray, 1, 0), _xlfn.SEQUENCE(_xlpm.RowsA-1)))-1,
"NO"), _xlpm.Result)</f>
        <v>#DIV/0!</v>
      </c>
      <c r="BO2001" s="11" t="e" cm="1">
        <f t="array" aca="1" ref="BO2001:BO2013" ca="1">_xlfn.LET(
_xlpm.DynamicArray,_xlfn.ANCHORARRAY(BO1006),
_xlpm.RowsA,ROWS(_xlpm.DynamicArray),
_xlpm.Result,IF(_xlfn.SEQUENCE(_xlpm.RowsA-1)&lt;=_xlpm.RowsA,
(INDEX(_xlpm.DynamicArray,_xlfn.SEQUENCE(_xlpm.RowsA-1))/INDEX(OFFSET(_xlpm.DynamicArray, 1, 0), _xlfn.SEQUENCE(_xlpm.RowsA-1)))-1,
"NO"), _xlpm.Result)</f>
        <v>#DIV/0!</v>
      </c>
      <c r="BP2001" s="1" t="str">
        <v>0- Port Costs</v>
      </c>
      <c r="BQ2001" s="11"/>
      <c r="BR2001" s="11"/>
      <c r="BS2001" s="11"/>
      <c r="BT2001" s="1" t="str">
        <v>0- Port Value</v>
      </c>
      <c r="BU2001" s="11" cm="1">
        <f t="array" aca="1" ref="BU2001:BU2013" ca="1">_xlfn.LET(
_xlpm.DynamicArray,_xlfn.ANCHORARRAY(BU1006),
_xlpm.RowsA,ROWS(_xlpm.DynamicArray),
_xlpm.Result,IF(_xlfn.SEQUENCE(_xlpm.RowsA-1)&lt;=_xlpm.RowsA,
(INDEX(_xlpm.DynamicArray,_xlfn.SEQUENCE(_xlpm.RowsA-1))/INDEX(OFFSET(_xlpm.DynamicArray, 1, 0), _xlfn.SEQUENCE(_xlpm.RowsA-1)))-1,
"NO"), _xlpm.Result)</f>
        <v>-2.1871109395051658E-2</v>
      </c>
    </row>
    <row r="2002" spans="1:73" x14ac:dyDescent="0.3">
      <c r="A2002" s="1">
        <f ca="1"/>
        <v>2</v>
      </c>
      <c r="B2002" s="1" vm="118">
        <f ca="1"/>
        <v>44883</v>
      </c>
      <c r="C2002" s="11">
        <f ca="1"/>
        <v>-2.063983488132104E-2</v>
      </c>
      <c r="D2002" s="11">
        <f ca="1"/>
        <v>-1.5825491873396103E-2</v>
      </c>
      <c r="E2002" s="11">
        <f ca="1"/>
        <v>-2.0068027210884298E-2</v>
      </c>
      <c r="F2002" s="11">
        <f ca="1"/>
        <v>-1.7521902377972576E-2</v>
      </c>
      <c r="G2002" s="11">
        <f ca="1"/>
        <v>-1.7687520471667217E-2</v>
      </c>
      <c r="H2002" s="1" t="str">
        <v>0 - BM Costs</v>
      </c>
      <c r="L2002" s="1" t="str">
        <v>0 - BM Port</v>
      </c>
      <c r="M2002" s="11">
        <f ca="1"/>
        <v>-1.8332393608105124E-2</v>
      </c>
      <c r="N2002" s="1" t="str">
        <v>0 - Port Assets</v>
      </c>
      <c r="O2002" s="11">
        <f ca="1"/>
        <v>-8.394543546694555E-3</v>
      </c>
      <c r="P2002" s="11">
        <f ca="1"/>
        <v>1.4960629921259905E-2</v>
      </c>
      <c r="Q2002" s="11">
        <f ca="1"/>
        <v>-7.9470198675496762E-2</v>
      </c>
      <c r="R2002" s="11">
        <f ca="1"/>
        <v>-3.7277147487844386E-2</v>
      </c>
      <c r="S2002" s="11">
        <f ca="1"/>
        <v>1.1853959222380306E-2</v>
      </c>
      <c r="T2002" s="11">
        <f ca="1"/>
        <v>-0.14285714285714279</v>
      </c>
      <c r="U2002" s="11">
        <f ca="1"/>
        <v>-8.4403669724771868E-3</v>
      </c>
      <c r="V2002" s="11">
        <f ca="1"/>
        <v>-5.9880239520958556E-3</v>
      </c>
      <c r="W2002" s="11">
        <f ca="1"/>
        <v>-1.9005847953216359E-2</v>
      </c>
      <c r="X2002" s="11">
        <f ca="1"/>
        <v>-2.4643320363164745E-2</v>
      </c>
      <c r="Y2002" s="11">
        <f ca="1"/>
        <v>-0.17664670658682635</v>
      </c>
      <c r="Z2002" s="11">
        <f ca="1"/>
        <v>3.0197444831591147E-2</v>
      </c>
      <c r="AA2002" s="11">
        <f ca="1"/>
        <v>1.490066225165565E-2</v>
      </c>
      <c r="AB2002" s="11">
        <f ca="1"/>
        <v>-7.2368421052631748E-2</v>
      </c>
      <c r="AC2002" s="11">
        <f ca="1"/>
        <v>-7.2222222222222299E-2</v>
      </c>
      <c r="AD2002" s="11">
        <f ca="1"/>
        <v>-1.8433179723502446E-2</v>
      </c>
      <c r="AE2002" s="11">
        <f ca="1"/>
        <v>3.9215686274509887E-2</v>
      </c>
      <c r="AF2002" s="11">
        <f ca="1"/>
        <v>1.4198782961460488E-2</v>
      </c>
      <c r="AG2002" s="11">
        <f ca="1"/>
        <v>2.3076923076923217E-2</v>
      </c>
      <c r="AH2002" s="11">
        <f ca="1"/>
        <v>-5.2173913043478293E-2</v>
      </c>
      <c r="AI2002" s="11">
        <f ca="1"/>
        <v>-8.3265637692932604E-2</v>
      </c>
      <c r="AJ2002" s="11">
        <f ca="1"/>
        <v>1.7608897126969447E-2</v>
      </c>
      <c r="AK2002" s="11">
        <f ca="1"/>
        <v>6.6889632107021146E-3</v>
      </c>
      <c r="AL2002" s="11">
        <f ca="1"/>
        <v>-2.1505376344086002E-2</v>
      </c>
      <c r="AM2002" s="11">
        <f ca="1"/>
        <v>-1.5706806282722474E-2</v>
      </c>
      <c r="AN2002" s="11">
        <f ca="1"/>
        <v>-1.830357142857153E-2</v>
      </c>
      <c r="AO2002" s="11">
        <f ca="1"/>
        <v>-8.4269662921349076E-3</v>
      </c>
      <c r="AP2002" s="11">
        <f ca="1"/>
        <v>3.3707865168539408E-2</v>
      </c>
      <c r="AQ2002" s="11">
        <f ca="1"/>
        <v>0</v>
      </c>
      <c r="AR2002" s="11">
        <f ca="1"/>
        <v>2.5304592314901564E-2</v>
      </c>
      <c r="AS2002" s="11">
        <f ca="1"/>
        <v>1.1527377521613813E-2</v>
      </c>
      <c r="AT2002" s="11">
        <f ca="1"/>
        <v>3.3637000700770914E-2</v>
      </c>
      <c r="AU2002" s="11">
        <f ca="1"/>
        <v>-2.2664934314999274E-2</v>
      </c>
      <c r="AV2002" s="11">
        <f ca="1"/>
        <v>0.13008130081300817</v>
      </c>
      <c r="AW2002" s="11">
        <f ca="1"/>
        <v>1.33825565297645E-2</v>
      </c>
      <c r="AX2002" s="11">
        <f ca="1"/>
        <v>-4.4378698224851965E-2</v>
      </c>
      <c r="AY2002" s="11">
        <f ca="1"/>
        <v>-8.6299892125134559E-3</v>
      </c>
      <c r="AZ2002" s="11">
        <f ca="1"/>
        <v>-8.6760925449871351E-3</v>
      </c>
      <c r="BA2002" s="11">
        <f ca="1"/>
        <v>1.0917030567685559E-2</v>
      </c>
      <c r="BB2002" s="11">
        <f ca="1"/>
        <v>-2.7805362462760774E-2</v>
      </c>
      <c r="BC2002" s="11">
        <f ca="1"/>
        <v>1.7094017094017033E-2</v>
      </c>
      <c r="BD2002" s="11">
        <f ca="1"/>
        <v>2.6729559748427612E-2</v>
      </c>
      <c r="BE2002" s="11">
        <f ca="1"/>
        <v>-2.8571428571428359E-2</v>
      </c>
      <c r="BF2002" s="11">
        <f ca="1"/>
        <v>1.4375000000000027E-2</v>
      </c>
      <c r="BG2002" s="11">
        <f ca="1"/>
        <v>1.7808219178082174E-2</v>
      </c>
      <c r="BH2002" s="11">
        <f ca="1"/>
        <v>-3.5012809564474723E-2</v>
      </c>
      <c r="BI2002" s="11">
        <f ca="1"/>
        <v>5.1863857374392142E-2</v>
      </c>
      <c r="BJ2002" s="11">
        <f ca="1"/>
        <v>1.07421875E-2</v>
      </c>
      <c r="BK2002" s="11">
        <f ca="1"/>
        <v>-2.8037383177570208E-2</v>
      </c>
      <c r="BL2002" s="11">
        <f ca="1"/>
        <v>2.0366598778003286E-3</v>
      </c>
      <c r="BM2002" s="11" t="e">
        <f ca="1"/>
        <v>#DIV/0!</v>
      </c>
      <c r="BN2002" s="11" t="e">
        <f ca="1"/>
        <v>#DIV/0!</v>
      </c>
      <c r="BO2002" s="11" t="e">
        <f ca="1"/>
        <v>#DIV/0!</v>
      </c>
      <c r="BP2002" s="1" t="str">
        <v>0- Port Costs</v>
      </c>
      <c r="BT2002" s="1" t="str">
        <v>0- Port Value</v>
      </c>
      <c r="BU2002" s="11">
        <f ca="1"/>
        <v>-2.565458542807042E-2</v>
      </c>
    </row>
    <row r="2003" spans="1:73" x14ac:dyDescent="0.3">
      <c r="A2003" s="1">
        <f ca="1"/>
        <v>3</v>
      </c>
      <c r="B2003" s="1" vm="175">
        <f ca="1"/>
        <v>44882</v>
      </c>
      <c r="C2003" s="11">
        <f ca="1"/>
        <v>-2.2528581035642148E-2</v>
      </c>
      <c r="D2003" s="11">
        <f ca="1"/>
        <v>-2.6374236535258166E-2</v>
      </c>
      <c r="E2003" s="11">
        <f ca="1"/>
        <v>-2.7777777777777679E-2</v>
      </c>
      <c r="F2003" s="11">
        <f ca="1"/>
        <v>-3.444108761329312E-2</v>
      </c>
      <c r="G2003" s="11">
        <f ca="1"/>
        <v>-2.4912168636218479E-2</v>
      </c>
      <c r="H2003" s="1" t="str">
        <v>0 - BM Costs</v>
      </c>
      <c r="L2003" s="1" t="str">
        <v>0 - BM Port</v>
      </c>
      <c r="M2003" s="11">
        <f ca="1"/>
        <v>-2.7226506379509297E-2</v>
      </c>
      <c r="N2003" s="1" t="str">
        <v>0 - Port Assets</v>
      </c>
      <c r="O2003" s="11">
        <f ca="1"/>
        <v>-2.556237218813906E-2</v>
      </c>
      <c r="P2003" s="11">
        <f ca="1"/>
        <v>-2.3566378633150808E-3</v>
      </c>
      <c r="Q2003" s="11">
        <f ca="1"/>
        <v>-5.6250000000000022E-2</v>
      </c>
      <c r="R2003" s="11">
        <f ca="1"/>
        <v>1.313628899835817E-2</v>
      </c>
      <c r="S2003" s="11">
        <f ca="1"/>
        <v>-5.65770862800552E-3</v>
      </c>
      <c r="T2003" s="11">
        <f ca="1"/>
        <v>-7.2289156626505924E-2</v>
      </c>
      <c r="U2003" s="11">
        <f ca="1"/>
        <v>-2.1969974368363232E-3</v>
      </c>
      <c r="V2003" s="11">
        <f ca="1"/>
        <v>-2.9069767441860406E-2</v>
      </c>
      <c r="W2003" s="11">
        <f ca="1"/>
        <v>-1.3935607880826484E-2</v>
      </c>
      <c r="X2003" s="11">
        <f ca="1"/>
        <v>-1.7834394904458484E-2</v>
      </c>
      <c r="Y2003" s="11">
        <f ca="1"/>
        <v>3.0030030030030463E-3</v>
      </c>
      <c r="Z2003" s="11">
        <f ca="1"/>
        <v>-0.10961737331954513</v>
      </c>
      <c r="AA2003" s="11">
        <f ca="1"/>
        <v>1.1725293132328174E-2</v>
      </c>
      <c r="AB2003" s="11">
        <f ca="1"/>
        <v>-1.9354838709677358E-2</v>
      </c>
      <c r="AC2003" s="11">
        <f ca="1"/>
        <v>-8.6294416243654859E-2</v>
      </c>
      <c r="AD2003" s="11">
        <f ca="1"/>
        <v>-2.6905829596412634E-2</v>
      </c>
      <c r="AE2003" s="11">
        <f ca="1"/>
        <v>-8.9285714285714302E-2</v>
      </c>
      <c r="AF2003" s="11">
        <f ca="1"/>
        <v>-1.2024048096192397E-2</v>
      </c>
      <c r="AG2003" s="11">
        <f ca="1"/>
        <v>-3.1296572280178792E-2</v>
      </c>
      <c r="AH2003" s="11">
        <f ca="1"/>
        <v>8.7719298245616528E-3</v>
      </c>
      <c r="AI2003" s="11">
        <f ca="1"/>
        <v>-1.821082015153519E-2</v>
      </c>
      <c r="AJ2003" s="11">
        <f ca="1"/>
        <v>9.3545369504208775E-3</v>
      </c>
      <c r="AK2003" s="11">
        <f ca="1"/>
        <v>7.9422382671480163E-2</v>
      </c>
      <c r="AL2003" s="11">
        <f ca="1"/>
        <v>0</v>
      </c>
      <c r="AM2003" s="11">
        <f ca="1"/>
        <v>-5.2083333333333703E-3</v>
      </c>
      <c r="AN2003" s="11">
        <f ca="1"/>
        <v>6.6158971918133913E-2</v>
      </c>
      <c r="AO2003" s="11">
        <f ca="1"/>
        <v>-6.6841415465268672E-2</v>
      </c>
      <c r="AP2003" s="11">
        <f ca="1"/>
        <v>5.6497175141243527E-3</v>
      </c>
      <c r="AQ2003" s="11">
        <f ca="1"/>
        <v>-1.0893246187363759E-2</v>
      </c>
      <c r="AR2003" s="11">
        <f ca="1"/>
        <v>4.7105004906771386E-2</v>
      </c>
      <c r="AS2003" s="11">
        <f ca="1"/>
        <v>-1.9774011299435013E-2</v>
      </c>
      <c r="AT2003" s="11">
        <f ca="1"/>
        <v>-2.126200274348411E-2</v>
      </c>
      <c r="AU2003" s="11">
        <f ca="1"/>
        <v>-1.9671667138409177E-2</v>
      </c>
      <c r="AV2003" s="11">
        <f ca="1"/>
        <v>8.1967213114753079E-3</v>
      </c>
      <c r="AW2003" s="11">
        <f ca="1"/>
        <v>-1.6787658802177585E-2</v>
      </c>
      <c r="AX2003" s="11">
        <f ca="1"/>
        <v>-4.2492917847025469E-2</v>
      </c>
      <c r="AY2003" s="11">
        <f ca="1"/>
        <v>1.0799136069115089E-3</v>
      </c>
      <c r="AZ2003" s="11">
        <f ca="1"/>
        <v>-3.9506172839506193E-2</v>
      </c>
      <c r="BA2003" s="11">
        <f ca="1"/>
        <v>-1.2931034482758563E-2</v>
      </c>
      <c r="BB2003" s="11">
        <f ca="1"/>
        <v>-2.1379980563653866E-2</v>
      </c>
      <c r="BC2003" s="11">
        <f ca="1"/>
        <v>-4.4897959183673675E-2</v>
      </c>
      <c r="BD2003" s="11">
        <f ca="1"/>
        <v>-1.7001545595053957E-2</v>
      </c>
      <c r="BE2003" s="11">
        <f ca="1"/>
        <v>-2.0979020979020935E-2</v>
      </c>
      <c r="BF2003" s="11">
        <f ca="1"/>
        <v>-1.538461538461533E-2</v>
      </c>
      <c r="BG2003" s="11">
        <f ca="1"/>
        <v>2.0979020979020824E-2</v>
      </c>
      <c r="BH2003" s="11">
        <f ca="1"/>
        <v>-4.5639771801140872E-2</v>
      </c>
      <c r="BI2003" s="11">
        <f ca="1"/>
        <v>2.1523178807947074E-2</v>
      </c>
      <c r="BJ2003" s="11">
        <f ca="1"/>
        <v>-3.7593984962406068E-2</v>
      </c>
      <c r="BK2003" s="11">
        <f ca="1"/>
        <v>-2.2831050228310334E-2</v>
      </c>
      <c r="BL2003" s="11">
        <f ca="1"/>
        <v>-6.4761904761904798E-2</v>
      </c>
      <c r="BM2003" s="11" t="e">
        <f ca="1"/>
        <v>#DIV/0!</v>
      </c>
      <c r="BN2003" s="11" t="e">
        <f ca="1"/>
        <v>#DIV/0!</v>
      </c>
      <c r="BO2003" s="11" t="e">
        <f ca="1"/>
        <v>#DIV/0!</v>
      </c>
      <c r="BP2003" s="1" t="str">
        <v>0- Port Costs</v>
      </c>
      <c r="BT2003" s="1" t="str">
        <v>0- Port Value</v>
      </c>
      <c r="BU2003" s="11">
        <f ca="1"/>
        <v>-2.1345893302361141E-2</v>
      </c>
    </row>
    <row r="2004" spans="1:73" x14ac:dyDescent="0.3">
      <c r="A2004" s="1">
        <f ca="1"/>
        <v>4</v>
      </c>
      <c r="B2004" s="1" vm="229">
        <f ca="1"/>
        <v>44881</v>
      </c>
      <c r="C2004" s="11">
        <f ca="1"/>
        <v>-4.3521928356210493E-3</v>
      </c>
      <c r="D2004" s="11">
        <f ca="1"/>
        <v>-1.6518771331057946E-2</v>
      </c>
      <c r="E2004" s="11">
        <f ca="1"/>
        <v>-1.2732615083251853E-2</v>
      </c>
      <c r="F2004" s="11">
        <f ca="1"/>
        <v>-1.7220902612826494E-2</v>
      </c>
      <c r="G2004" s="11">
        <f ca="1"/>
        <v>-1.9417475728155331E-2</v>
      </c>
      <c r="H2004" s="1" t="str">
        <v>0 - BM Costs</v>
      </c>
      <c r="L2004" s="1" t="str">
        <v>0 - BM Port</v>
      </c>
      <c r="M2004" s="11">
        <f ca="1"/>
        <v>-1.4142846500963646E-2</v>
      </c>
      <c r="N2004" s="1" t="str">
        <v>0 - Port Assets</v>
      </c>
      <c r="O2004" s="11">
        <f ca="1"/>
        <v>-2.1021021021021102E-2</v>
      </c>
      <c r="P2004" s="11">
        <f ca="1"/>
        <v>6.3241106719367224E-3</v>
      </c>
      <c r="Q2004" s="11">
        <f ca="1"/>
        <v>-6.43274853801169E-2</v>
      </c>
      <c r="R2004" s="11">
        <f ca="1"/>
        <v>-8.0060422960725131E-2</v>
      </c>
      <c r="S2004" s="11">
        <f ca="1"/>
        <v>-3.1064412973960898E-2</v>
      </c>
      <c r="T2004" s="11">
        <f ca="1"/>
        <v>-0.10270270270270287</v>
      </c>
      <c r="U2004" s="11">
        <f ca="1"/>
        <v>-1.4625228519196121E-3</v>
      </c>
      <c r="V2004" s="11">
        <f ca="1"/>
        <v>-5.7534246575342562E-2</v>
      </c>
      <c r="W2004" s="11">
        <f ca="1"/>
        <v>-2.0244821092278875E-2</v>
      </c>
      <c r="X2004" s="11">
        <f ca="1"/>
        <v>-5.4216867469879637E-2</v>
      </c>
      <c r="Y2004" s="11">
        <f ca="1"/>
        <v>-5.3977272727272707E-2</v>
      </c>
      <c r="Z2004" s="11">
        <f ca="1"/>
        <v>-4.3521266073194731E-2</v>
      </c>
      <c r="AA2004" s="11">
        <f ca="1"/>
        <v>-2.9268292682926855E-2</v>
      </c>
      <c r="AB2004" s="11">
        <f ca="1"/>
        <v>-9.3567251461988188E-2</v>
      </c>
      <c r="AC2004" s="11">
        <f ca="1"/>
        <v>-6.6350710900473842E-2</v>
      </c>
      <c r="AD2004" s="11">
        <f ca="1"/>
        <v>-6.6945606694560733E-2</v>
      </c>
      <c r="AE2004" s="11">
        <f ca="1"/>
        <v>-2.608695652173898E-2</v>
      </c>
      <c r="AF2004" s="11">
        <f ca="1"/>
        <v>-4.9523809523809526E-2</v>
      </c>
      <c r="AG2004" s="11">
        <f ca="1"/>
        <v>-9.6904441453566692E-2</v>
      </c>
      <c r="AH2004" s="11">
        <f ca="1"/>
        <v>-4.4692737430167773E-2</v>
      </c>
      <c r="AI2004" s="11">
        <f ca="1"/>
        <v>-6.0329752685485794E-2</v>
      </c>
      <c r="AJ2004" s="11">
        <f ca="1"/>
        <v>-4.6387154326494318E-2</v>
      </c>
      <c r="AK2004" s="11">
        <f ca="1"/>
        <v>-2.1201413427561766E-2</v>
      </c>
      <c r="AL2004" s="11">
        <f ca="1"/>
        <v>-6.5326633165829207E-2</v>
      </c>
      <c r="AM2004" s="11">
        <f ca="1"/>
        <v>-0.22891566265060248</v>
      </c>
      <c r="AN2004" s="11">
        <f ca="1"/>
        <v>0.12413055109684334</v>
      </c>
      <c r="AO2004" s="11">
        <f ca="1"/>
        <v>3.9473684210526994E-3</v>
      </c>
      <c r="AP2004" s="11">
        <f ca="1"/>
        <v>-2.0295202952029578E-2</v>
      </c>
      <c r="AQ2004" s="11">
        <f ca="1"/>
        <v>-9.1089108910891059E-2</v>
      </c>
      <c r="AR2004" s="11">
        <f ca="1"/>
        <v>8.9108910891086968E-3</v>
      </c>
      <c r="AS2004" s="11">
        <f ca="1"/>
        <v>1.0706638115631772E-2</v>
      </c>
      <c r="AT2004" s="11">
        <f ca="1"/>
        <v>-1.15254237288136E-2</v>
      </c>
      <c r="AU2004" s="11">
        <f ca="1"/>
        <v>-4.280682741804398E-2</v>
      </c>
      <c r="AV2004" s="11">
        <f ca="1"/>
        <v>-1.2145748987854366E-2</v>
      </c>
      <c r="AW2004" s="11">
        <f ca="1"/>
        <v>6.8524440383737062E-3</v>
      </c>
      <c r="AX2004" s="11">
        <f ca="1"/>
        <v>-2.2160664819944609E-2</v>
      </c>
      <c r="AY2004" s="11">
        <f ca="1"/>
        <v>-1.6985138004246281E-2</v>
      </c>
      <c r="AZ2004" s="11">
        <f ca="1"/>
        <v>-6.4397424103036505E-3</v>
      </c>
      <c r="BA2004" s="11">
        <f ca="1"/>
        <v>-2.6232948583420734E-2</v>
      </c>
      <c r="BB2004" s="11">
        <f ca="1"/>
        <v>-9.179170344218901E-2</v>
      </c>
      <c r="BC2004" s="11">
        <f ca="1"/>
        <v>-0.11711711711711692</v>
      </c>
      <c r="BD2004" s="11">
        <f ca="1"/>
        <v>-3.7202380952380931E-2</v>
      </c>
      <c r="BE2004" s="11">
        <f ca="1"/>
        <v>-0.10062893081761015</v>
      </c>
      <c r="BF2004" s="11">
        <f ca="1"/>
        <v>-3.5608308605341255E-2</v>
      </c>
      <c r="BG2004" s="11">
        <f ca="1"/>
        <v>-9.6952908587255582E-3</v>
      </c>
      <c r="BH2004" s="11">
        <f ca="1"/>
        <v>-0.14435146443514657</v>
      </c>
      <c r="BI2004" s="11">
        <f ca="1"/>
        <v>-1.1456628477905184E-2</v>
      </c>
      <c r="BJ2004" s="11">
        <f ca="1"/>
        <v>-5.5900621118012417E-2</v>
      </c>
      <c r="BK2004" s="11">
        <f ca="1"/>
        <v>-4.7826086956521796E-2</v>
      </c>
      <c r="BL2004" s="11">
        <f ca="1"/>
        <v>-7.079646017699126E-2</v>
      </c>
      <c r="BM2004" s="11" t="e">
        <f ca="1"/>
        <v>#DIV/0!</v>
      </c>
      <c r="BN2004" s="11" t="e">
        <f ca="1"/>
        <v>#DIV/0!</v>
      </c>
      <c r="BO2004" s="11" t="e">
        <f ca="1"/>
        <v>#DIV/0!</v>
      </c>
      <c r="BP2004" s="1" t="str">
        <v>0- Port Costs</v>
      </c>
      <c r="BT2004" s="1" t="str">
        <v>0- Port Value</v>
      </c>
      <c r="BU2004" s="11">
        <f ca="1"/>
        <v>-3.9046876783515816E-2</v>
      </c>
    </row>
    <row r="2005" spans="1:73" x14ac:dyDescent="0.3">
      <c r="A2005" s="1">
        <f ca="1"/>
        <v>5</v>
      </c>
      <c r="B2005" s="1" vm="285">
        <f ca="1"/>
        <v>44880</v>
      </c>
      <c r="C2005" s="11">
        <f ca="1"/>
        <v>-1.8379281537176384E-3</v>
      </c>
      <c r="D2005" s="11">
        <f ca="1"/>
        <v>1.8634404116256498E-2</v>
      </c>
      <c r="E2005" s="11">
        <f ca="1"/>
        <v>1.3902681231380276E-2</v>
      </c>
      <c r="F2005" s="11">
        <f ca="1"/>
        <v>1.937046004842613E-2</v>
      </c>
      <c r="G2005" s="11">
        <f ca="1"/>
        <v>2.0780051150895096E-2</v>
      </c>
      <c r="H2005" s="1" t="str">
        <v>0 - BM Costs</v>
      </c>
      <c r="L2005" s="1" t="str">
        <v>0 - BM Port</v>
      </c>
      <c r="M2005" s="11">
        <f ca="1"/>
        <v>1.4256130452865445E-2</v>
      </c>
      <c r="N2005" s="1" t="str">
        <v>0 - Port Assets</v>
      </c>
      <c r="O2005" s="11">
        <f ca="1"/>
        <v>-1.4792899408284099E-2</v>
      </c>
      <c r="P2005" s="11">
        <f ca="1"/>
        <v>1.5835312747425334E-3</v>
      </c>
      <c r="Q2005" s="11">
        <f ca="1"/>
        <v>1.7857142857142794E-2</v>
      </c>
      <c r="R2005" s="11">
        <f ca="1"/>
        <v>3.7617554858934144E-2</v>
      </c>
      <c r="S2005" s="11">
        <f ca="1"/>
        <v>-4.9999999999998934E-3</v>
      </c>
      <c r="T2005" s="11">
        <f ca="1"/>
        <v>1.0928961748633892E-2</v>
      </c>
      <c r="U2005" s="11">
        <f ca="1"/>
        <v>1.862197392923659E-2</v>
      </c>
      <c r="V2005" s="11">
        <f ca="1"/>
        <v>-1.3513513513513598E-2</v>
      </c>
      <c r="W2005" s="11">
        <f ca="1"/>
        <v>2.9069767441860517E-2</v>
      </c>
      <c r="X2005" s="11">
        <f ca="1"/>
        <v>-8.3632019115887912E-3</v>
      </c>
      <c r="Y2005" s="11">
        <f ca="1"/>
        <v>1.1494252873563315E-2</v>
      </c>
      <c r="Z2005" s="11">
        <f ca="1"/>
        <v>1.5060240963855165E-2</v>
      </c>
      <c r="AA2005" s="11">
        <f ca="1"/>
        <v>3.3613445378151363E-2</v>
      </c>
      <c r="AB2005" s="11">
        <f ca="1"/>
        <v>1.7857142857142794E-2</v>
      </c>
      <c r="AC2005" s="11">
        <f ca="1"/>
        <v>1.1990407673860837E-2</v>
      </c>
      <c r="AD2005" s="11">
        <f ca="1"/>
        <v>2.5751072961373467E-2</v>
      </c>
      <c r="AE2005" s="11">
        <f ca="1"/>
        <v>5.5045871559632698E-2</v>
      </c>
      <c r="AF2005" s="11">
        <f ca="1"/>
        <v>1.2536162005786E-2</v>
      </c>
      <c r="AG2005" s="11">
        <f ca="1"/>
        <v>3.1944444444444331E-2</v>
      </c>
      <c r="AH2005" s="11">
        <f ca="1"/>
        <v>2.8735632183908288E-2</v>
      </c>
      <c r="AI2005" s="11">
        <f ca="1"/>
        <v>7.4999999999980638E-4</v>
      </c>
      <c r="AJ2005" s="11">
        <f ca="1"/>
        <v>1.2037315678603777E-2</v>
      </c>
      <c r="AK2005" s="11">
        <f ca="1"/>
        <v>-5.3511705685618915E-2</v>
      </c>
      <c r="AL2005" s="11">
        <f ca="1"/>
        <v>5.050505050505194E-3</v>
      </c>
      <c r="AM2005" s="11">
        <f ca="1"/>
        <v>-1.1904761904761862E-2</v>
      </c>
      <c r="AN2005" s="11">
        <f ca="1"/>
        <v>0.38547071905114905</v>
      </c>
      <c r="AO2005" s="11">
        <f ca="1"/>
        <v>6.7415730337078594E-2</v>
      </c>
      <c r="AP2005" s="11">
        <f ca="1"/>
        <v>4.0307101727447225E-2</v>
      </c>
      <c r="AQ2005" s="11">
        <f ca="1"/>
        <v>-1.6553067185978487E-2</v>
      </c>
      <c r="AR2005" s="11">
        <f ca="1"/>
        <v>-6.0465116279069697E-2</v>
      </c>
      <c r="AS2005" s="11">
        <f ca="1"/>
        <v>5.895691609977316E-2</v>
      </c>
      <c r="AT2005" s="11">
        <f ca="1"/>
        <v>1.0273972602739656E-2</v>
      </c>
      <c r="AU2005" s="11">
        <f ca="1"/>
        <v>5.0374404356705593E-3</v>
      </c>
      <c r="AV2005" s="11">
        <f ca="1"/>
        <v>6.4655172413793371E-2</v>
      </c>
      <c r="AW2005" s="11">
        <f ca="1"/>
        <v>2.9149036201222334E-2</v>
      </c>
      <c r="AX2005" s="11">
        <f ca="1"/>
        <v>3.1428571428571361E-2</v>
      </c>
      <c r="AY2005" s="11">
        <f ca="1"/>
        <v>0</v>
      </c>
      <c r="AZ2005" s="11">
        <f ca="1"/>
        <v>6.0143042912873756E-2</v>
      </c>
      <c r="BA2005" s="11">
        <f ca="1"/>
        <v>1.8162393162393098E-2</v>
      </c>
      <c r="BB2005" s="11">
        <f ca="1"/>
        <v>-1.2205754141238034E-2</v>
      </c>
      <c r="BC2005" s="11">
        <f ca="1"/>
        <v>-7.0351758793969932E-2</v>
      </c>
      <c r="BD2005" s="11">
        <f ca="1"/>
        <v>7.0063694267515908E-2</v>
      </c>
      <c r="BE2005" s="11">
        <f ca="1"/>
        <v>0</v>
      </c>
      <c r="BF2005" s="11">
        <f ca="1"/>
        <v>4.1409147095179177E-2</v>
      </c>
      <c r="BG2005" s="11">
        <f ca="1"/>
        <v>3.4383954154727725E-2</v>
      </c>
      <c r="BH2005" s="11">
        <f ca="1"/>
        <v>4.8245614035087758E-2</v>
      </c>
      <c r="BI2005" s="11">
        <f ca="1"/>
        <v>6.8181818181818343E-2</v>
      </c>
      <c r="BJ2005" s="11">
        <f ca="1"/>
        <v>-9.3687173301166271E-2</v>
      </c>
      <c r="BK2005" s="11">
        <f ca="1"/>
        <v>-2.1691973969633072E-3</v>
      </c>
      <c r="BL2005" s="11">
        <f ca="1"/>
        <v>-5.6761268781302165E-2</v>
      </c>
      <c r="BM2005" s="11" t="e">
        <f ca="1"/>
        <v>#DIV/0!</v>
      </c>
      <c r="BN2005" s="11" t="e">
        <f ca="1"/>
        <v>#DIV/0!</v>
      </c>
      <c r="BO2005" s="11" t="e">
        <f ca="1"/>
        <v>#DIV/0!</v>
      </c>
      <c r="BP2005" s="1" t="str">
        <v>0- Port Costs</v>
      </c>
      <c r="BT2005" s="1" t="str">
        <v>0- Port Value</v>
      </c>
      <c r="BU2005" s="11">
        <f ca="1"/>
        <v>8.3195316496582628E-3</v>
      </c>
    </row>
    <row r="2006" spans="1:73" hidden="1" outlineLevel="1" x14ac:dyDescent="0.3">
      <c r="A2006" s="1">
        <f ca="1"/>
        <v>6</v>
      </c>
      <c r="B2006" s="1" vm="333">
        <f ca="1"/>
        <v>44879</v>
      </c>
      <c r="C2006" s="11">
        <f ca="1"/>
        <v>-3.5766070565490526E-2</v>
      </c>
      <c r="D2006" s="11">
        <f ca="1"/>
        <v>-3.3207851573003544E-2</v>
      </c>
      <c r="E2006" s="11">
        <f ca="1"/>
        <v>-3.5440613026819778E-2</v>
      </c>
      <c r="F2006" s="11">
        <f ca="1"/>
        <v>-4.065040650406504E-2</v>
      </c>
      <c r="G2006" s="11">
        <f ca="1"/>
        <v>-4.0196379257441017E-2</v>
      </c>
      <c r="H2006" s="1" t="str">
        <v>0 - BM Costs</v>
      </c>
      <c r="L2006" s="1" t="str">
        <v>0 - BM Port</v>
      </c>
      <c r="M2006" s="1">
        <f ca="1"/>
        <v>-3.7058784293731772E-2</v>
      </c>
      <c r="N2006" s="1" t="str">
        <v>0 - Port Assets</v>
      </c>
      <c r="O2006" s="11">
        <f ca="1"/>
        <v>-2.9498525073746729E-3</v>
      </c>
      <c r="P2006" s="11">
        <f ca="1"/>
        <v>-3.1570639305444903E-3</v>
      </c>
      <c r="Q2006" s="11">
        <f ca="1"/>
        <v>-8.6956521739130377E-2</v>
      </c>
      <c r="R2006" s="11">
        <f ca="1"/>
        <v>-7.6700434153400887E-2</v>
      </c>
      <c r="S2006" s="11">
        <f ca="1"/>
        <v>3.3348990136214063E-2</v>
      </c>
      <c r="T2006" s="11">
        <f ca="1"/>
        <v>-4.1884816753926635E-2</v>
      </c>
      <c r="U2006" s="11">
        <f ca="1"/>
        <v>-1.8281535648994485E-2</v>
      </c>
      <c r="V2006" s="11">
        <f ca="1"/>
        <v>8.1743869209809361E-3</v>
      </c>
      <c r="W2006" s="11">
        <f ca="1"/>
        <v>7.3206442166910968E-3</v>
      </c>
      <c r="X2006" s="11">
        <f ca="1"/>
        <v>-5.1020408163265585E-2</v>
      </c>
      <c r="Y2006" s="11">
        <f ca="1"/>
        <v>-3.3333333333333326E-2</v>
      </c>
      <c r="Z2006" s="11">
        <f ca="1"/>
        <v>4.1841004184100417E-2</v>
      </c>
      <c r="AA2006" s="11">
        <f ca="1"/>
        <v>-7.1762870514820665E-2</v>
      </c>
      <c r="AB2006" s="11">
        <f ca="1"/>
        <v>-5.6179775280898903E-2</v>
      </c>
      <c r="AC2006" s="11">
        <f ca="1"/>
        <v>-7.7433628318583914E-2</v>
      </c>
      <c r="AD2006" s="11">
        <f ca="1"/>
        <v>-8.6274509803921484E-2</v>
      </c>
      <c r="AE2006" s="11">
        <f ca="1"/>
        <v>-2.6785714285714191E-2</v>
      </c>
      <c r="AF2006" s="11">
        <f ca="1"/>
        <v>-3.2649253731343308E-2</v>
      </c>
      <c r="AG2006" s="11">
        <f ca="1"/>
        <v>-4.3824701195219085E-2</v>
      </c>
      <c r="AH2006" s="11">
        <f ca="1"/>
        <v>-7.6923076923077094E-2</v>
      </c>
      <c r="AI2006" s="11">
        <f ca="1"/>
        <v>-8.256880733944949E-2</v>
      </c>
      <c r="AJ2006" s="11">
        <f ca="1"/>
        <v>-1.2187871581450627E-2</v>
      </c>
      <c r="AK2006" s="11">
        <f ca="1"/>
        <v>1.0135135135135309E-2</v>
      </c>
      <c r="AL2006" s="11">
        <f ca="1"/>
        <v>8.1967213114753967E-2</v>
      </c>
      <c r="AM2006" s="11">
        <f ca="1"/>
        <v>-0.13402061855670111</v>
      </c>
      <c r="AN2006" s="11">
        <f ca="1"/>
        <v>7.8337330135891392E-2</v>
      </c>
      <c r="AO2006" s="11">
        <f ca="1"/>
        <v>-0.16627634660421542</v>
      </c>
      <c r="AP2006" s="11">
        <f ca="1"/>
        <v>-4.2279411764705954E-2</v>
      </c>
      <c r="AQ2006" s="11">
        <f ca="1"/>
        <v>-1.0597302504817163E-2</v>
      </c>
      <c r="AR2006" s="11">
        <f ca="1"/>
        <v>-2.2727272727272707E-2</v>
      </c>
      <c r="AS2006" s="11">
        <f ca="1"/>
        <v>-4.4765342960288779E-2</v>
      </c>
      <c r="AT2006" s="11">
        <f ca="1"/>
        <v>-3.4129692832765013E-3</v>
      </c>
      <c r="AU2006" s="11">
        <f ca="1"/>
        <v>2.7236824186305242E-4</v>
      </c>
      <c r="AV2006" s="11">
        <f ca="1"/>
        <v>-6.8273092369477983E-2</v>
      </c>
      <c r="AW2006" s="11">
        <f ca="1"/>
        <v>-4.0162454873646225E-2</v>
      </c>
      <c r="AX2006" s="11">
        <f ca="1"/>
        <v>-7.1618037135278478E-2</v>
      </c>
      <c r="AY2006" s="11">
        <f ca="1"/>
        <v>3.8588754134509351E-2</v>
      </c>
      <c r="AZ2006" s="11">
        <f ca="1"/>
        <v>-3.8749999999999951E-2</v>
      </c>
      <c r="BA2006" s="11">
        <f ca="1"/>
        <v>-6.3694267515923553E-3</v>
      </c>
      <c r="BB2006" s="11">
        <f ca="1"/>
        <v>1.5044247787610709E-2</v>
      </c>
      <c r="BC2006" s="11">
        <f ca="1"/>
        <v>-8.3056478405314493E-3</v>
      </c>
      <c r="BD2006" s="11">
        <f ca="1"/>
        <v>-1.5673981191222541E-2</v>
      </c>
      <c r="BE2006" s="11">
        <f ca="1"/>
        <v>-4.216867469879515E-2</v>
      </c>
      <c r="BF2006" s="11">
        <f ca="1"/>
        <v>-1.2210012210012056E-2</v>
      </c>
      <c r="BG2006" s="11">
        <f ca="1"/>
        <v>-5.6980056980056037E-3</v>
      </c>
      <c r="BH2006" s="11">
        <f ca="1"/>
        <v>-7.9767947788251803E-3</v>
      </c>
      <c r="BI2006" s="11">
        <f ca="1"/>
        <v>-0.37417943107221019</v>
      </c>
      <c r="BJ2006" s="11">
        <f ca="1"/>
        <v>-2.1251475796930319E-2</v>
      </c>
      <c r="BK2006" s="11">
        <f ca="1"/>
        <v>-1.2847965738757794E-2</v>
      </c>
      <c r="BL2006" s="11">
        <f ca="1"/>
        <v>2.7444253859348233E-2</v>
      </c>
      <c r="BM2006" s="11" t="e">
        <f ca="1"/>
        <v>#DIV/0!</v>
      </c>
      <c r="BN2006" s="11" t="e">
        <f ca="1"/>
        <v>#DIV/0!</v>
      </c>
      <c r="BO2006" s="11" t="e">
        <f ca="1"/>
        <v>#DIV/0!</v>
      </c>
      <c r="BP2006" s="1" t="str">
        <v>0- Port Costs</v>
      </c>
      <c r="BT2006" s="1" t="str">
        <v>0- Port Value</v>
      </c>
      <c r="BU2006" s="11">
        <f ca="1"/>
        <v>-2.6420369253688181E-2</v>
      </c>
    </row>
    <row r="2007" spans="1:73" hidden="1" outlineLevel="1" x14ac:dyDescent="0.3">
      <c r="A2007" s="1">
        <f ca="1"/>
        <v>7</v>
      </c>
      <c r="B2007" s="1" vm="384">
        <f ca="1"/>
        <v>44876</v>
      </c>
      <c r="C2007" s="11">
        <f ca="1"/>
        <v>2.3075655183780963E-2</v>
      </c>
      <c r="D2007" s="11">
        <f ca="1"/>
        <v>2.962347729789605E-2</v>
      </c>
      <c r="E2007" s="11">
        <f ca="1"/>
        <v>2.5540275049116046E-2</v>
      </c>
      <c r="F2007" s="11">
        <f ca="1"/>
        <v>3.1137724550898138E-2</v>
      </c>
      <c r="G2007" s="11">
        <f ca="1"/>
        <v>3.3291058972733101E-2</v>
      </c>
      <c r="H2007" s="1" t="str">
        <v>0 - BM Costs</v>
      </c>
      <c r="L2007" s="1" t="str">
        <v>0 - BM Port</v>
      </c>
      <c r="M2007" s="1">
        <f ca="1"/>
        <v>2.8553290217920413E-2</v>
      </c>
      <c r="N2007" s="1" t="str">
        <v>0 - Port Assets</v>
      </c>
      <c r="O2007" s="11">
        <f ca="1"/>
        <v>-3.0505243088655765E-2</v>
      </c>
      <c r="P2007" s="11">
        <f ca="1"/>
        <v>1.5810276679841806E-3</v>
      </c>
      <c r="Q2007" s="11">
        <f ca="1"/>
        <v>0.10179640718562877</v>
      </c>
      <c r="R2007" s="11">
        <f ca="1"/>
        <v>5.1750380517503691E-2</v>
      </c>
      <c r="S2007" s="11">
        <f ca="1"/>
        <v>1.8660287081339932E-2</v>
      </c>
      <c r="T2007" s="11">
        <f ca="1"/>
        <v>0</v>
      </c>
      <c r="U2007" s="11">
        <f ca="1"/>
        <v>-2.916514764855882E-3</v>
      </c>
      <c r="V2007" s="11">
        <f ca="1"/>
        <v>-5.6555269922879181E-2</v>
      </c>
      <c r="W2007" s="11">
        <f ca="1"/>
        <v>-6.3100137174211368E-2</v>
      </c>
      <c r="X2007" s="11">
        <f ca="1"/>
        <v>1.6129032258064724E-2</v>
      </c>
      <c r="Y2007" s="11">
        <f ca="1"/>
        <v>1.1235955056179803E-2</v>
      </c>
      <c r="Z2007" s="11">
        <f ca="1"/>
        <v>8.5130533484676585E-2</v>
      </c>
      <c r="AA2007" s="11">
        <f ca="1"/>
        <v>0.10708117443868748</v>
      </c>
      <c r="AB2007" s="11">
        <f ca="1"/>
        <v>-4.8128342245989386E-2</v>
      </c>
      <c r="AC2007" s="11">
        <f ca="1"/>
        <v>-6.6115702479338845E-2</v>
      </c>
      <c r="AD2007" s="11">
        <f ca="1"/>
        <v>-3.906250000000111E-3</v>
      </c>
      <c r="AE2007" s="11">
        <f ca="1"/>
        <v>-5.8823529411764608E-2</v>
      </c>
      <c r="AF2007" s="11">
        <f ca="1"/>
        <v>2.1925643469971501E-2</v>
      </c>
      <c r="AG2007" s="11">
        <f ca="1"/>
        <v>5.0209205020920633E-2</v>
      </c>
      <c r="AH2007" s="11">
        <f ca="1"/>
        <v>1.8918918918918948E-2</v>
      </c>
      <c r="AI2007" s="11">
        <f ca="1"/>
        <v>1.3953488372093092E-2</v>
      </c>
      <c r="AJ2007" s="11">
        <f ca="1"/>
        <v>8.0910997902308157E-3</v>
      </c>
      <c r="AK2007" s="11">
        <f ca="1"/>
        <v>-0.11904761904761907</v>
      </c>
      <c r="AL2007" s="11">
        <f ca="1"/>
        <v>0.21192052980132448</v>
      </c>
      <c r="AM2007" s="11">
        <f ca="1"/>
        <v>0</v>
      </c>
      <c r="AN2007" s="11">
        <f ca="1"/>
        <v>0.28571428571428559</v>
      </c>
      <c r="AO2007" s="11">
        <f ca="1"/>
        <v>-1.6129032258064502E-2</v>
      </c>
      <c r="AP2007" s="11">
        <f ca="1"/>
        <v>2.4482109227871973E-2</v>
      </c>
      <c r="AQ2007" s="11">
        <f ca="1"/>
        <v>3.0784508440913738E-2</v>
      </c>
      <c r="AR2007" s="11">
        <f ca="1"/>
        <v>-5.0086355785837644E-2</v>
      </c>
      <c r="AS2007" s="11">
        <f ca="1"/>
        <v>1.9882179675994038E-2</v>
      </c>
      <c r="AT2007" s="11">
        <f ca="1"/>
        <v>1.524601524601521E-2</v>
      </c>
      <c r="AU2007" s="11">
        <f ca="1"/>
        <v>-0.13356932153392331</v>
      </c>
      <c r="AV2007" s="11">
        <f ca="1"/>
        <v>8.0971659919026884E-3</v>
      </c>
      <c r="AW2007" s="11">
        <f ca="1"/>
        <v>1.5582034830430747E-2</v>
      </c>
      <c r="AX2007" s="11">
        <f ca="1"/>
        <v>0.24422442244224429</v>
      </c>
      <c r="AY2007" s="11">
        <f ca="1"/>
        <v>0.13375000000000004</v>
      </c>
      <c r="AZ2007" s="11">
        <f ca="1"/>
        <v>3.8623823433950211E-2</v>
      </c>
      <c r="BA2007" s="11">
        <f ca="1"/>
        <v>5.0167224080267525E-2</v>
      </c>
      <c r="BB2007" s="11">
        <f ca="1"/>
        <v>6.9063386944181682E-2</v>
      </c>
      <c r="BC2007" s="11">
        <f ca="1"/>
        <v>0.14015151515151514</v>
      </c>
      <c r="BD2007" s="11">
        <f ca="1"/>
        <v>-0.23684210526315785</v>
      </c>
      <c r="BE2007" s="11">
        <f ca="1"/>
        <v>7.0967741935483719E-2</v>
      </c>
      <c r="BF2007" s="11">
        <f ca="1"/>
        <v>5.5248618784531356E-3</v>
      </c>
      <c r="BG2007" s="11">
        <f ca="1"/>
        <v>5.5639097744360821E-2</v>
      </c>
      <c r="BH2007" s="11">
        <f ca="1"/>
        <v>8.9257503949447203E-2</v>
      </c>
      <c r="BI2007" s="11">
        <f ca="1"/>
        <v>5.5005500550056041E-3</v>
      </c>
      <c r="BJ2007" s="11">
        <f ca="1"/>
        <v>6.1403508771929793E-2</v>
      </c>
      <c r="BK2007" s="11">
        <f ca="1"/>
        <v>5.65610859728507E-2</v>
      </c>
      <c r="BL2007" s="11">
        <f ca="1"/>
        <v>4.8561151079136833E-2</v>
      </c>
      <c r="BM2007" s="11" t="e">
        <f ca="1"/>
        <v>#DIV/0!</v>
      </c>
      <c r="BN2007" s="11" t="e">
        <f ca="1"/>
        <v>#DIV/0!</v>
      </c>
      <c r="BO2007" s="11" t="e">
        <f ca="1"/>
        <v>#DIV/0!</v>
      </c>
      <c r="BP2007" s="1" t="str">
        <v>0- Port Costs</v>
      </c>
      <c r="BT2007" s="1" t="str">
        <v>0- Port Value</v>
      </c>
      <c r="BU2007" s="11">
        <f ca="1"/>
        <v>1.0044680827891117E-2</v>
      </c>
    </row>
    <row r="2008" spans="1:73" hidden="1" outlineLevel="1" x14ac:dyDescent="0.3">
      <c r="A2008" s="1">
        <f ca="1"/>
        <v>8</v>
      </c>
      <c r="B2008" s="1" vm="429">
        <f ca="1"/>
        <v>44875</v>
      </c>
      <c r="C2008" s="11">
        <f ca="1"/>
        <v>5.30240265120141E-3</v>
      </c>
      <c r="D2008" s="11">
        <f ca="1"/>
        <v>7.9531184596064453E-3</v>
      </c>
      <c r="E2008" s="11">
        <f ca="1"/>
        <v>1.2263838249916947E-2</v>
      </c>
      <c r="F2008" s="11">
        <f ca="1"/>
        <v>8.4541062801932743E-3</v>
      </c>
      <c r="G2008" s="11">
        <f ca="1"/>
        <v>6.3816209317166805E-3</v>
      </c>
      <c r="H2008" s="1" t="str">
        <v>0 - BM Costs</v>
      </c>
      <c r="L2008" s="1" t="str">
        <v>0 - BM Port</v>
      </c>
      <c r="M2008" s="1">
        <f ca="1"/>
        <v>8.0790578883640496E-3</v>
      </c>
      <c r="N2008" s="1" t="str">
        <v>0 - Port Assets</v>
      </c>
      <c r="O2008" s="11">
        <f ca="1"/>
        <v>1.844660194174752E-2</v>
      </c>
      <c r="P2008" s="11">
        <f ca="1"/>
        <v>2.0161290322580738E-2</v>
      </c>
      <c r="Q2008" s="11">
        <f ca="1"/>
        <v>-4.0229885057471271E-2</v>
      </c>
      <c r="R2008" s="11">
        <f ca="1"/>
        <v>9.8662207357859577E-2</v>
      </c>
      <c r="S2008" s="11">
        <f ca="1"/>
        <v>0.11347895578050071</v>
      </c>
      <c r="T2008" s="11">
        <f ca="1"/>
        <v>-4.500000000000004E-2</v>
      </c>
      <c r="U2008" s="11">
        <f ca="1"/>
        <v>5.6625577812018379E-2</v>
      </c>
      <c r="V2008" s="11">
        <f ca="1"/>
        <v>-0.28623853211009165</v>
      </c>
      <c r="W2008" s="11">
        <f ca="1"/>
        <v>7.7870872350911835E-2</v>
      </c>
      <c r="X2008" s="11">
        <f ca="1"/>
        <v>0.16353887399463796</v>
      </c>
      <c r="Y2008" s="11">
        <f ca="1"/>
        <v>7.5528700906344337E-2</v>
      </c>
      <c r="Z2008" s="11">
        <f ca="1"/>
        <v>4.5077105575326293E-2</v>
      </c>
      <c r="AA2008" s="11">
        <f ca="1"/>
        <v>9.0395480225988756E-2</v>
      </c>
      <c r="AB2008" s="11">
        <f ca="1"/>
        <v>4.4692737430167551E-2</v>
      </c>
      <c r="AC2008" s="11">
        <f ca="1"/>
        <v>4.31034482758621E-2</v>
      </c>
      <c r="AD2008" s="11">
        <f ca="1"/>
        <v>0.10344827586206917</v>
      </c>
      <c r="AE2008" s="11">
        <f ca="1"/>
        <v>0</v>
      </c>
      <c r="AF2008" s="11">
        <f ca="1"/>
        <v>0.1159574468085105</v>
      </c>
      <c r="AG2008" s="11">
        <f ca="1"/>
        <v>0.14903846153846145</v>
      </c>
      <c r="AH2008" s="11">
        <f ca="1"/>
        <v>0.10447761194029859</v>
      </c>
      <c r="AI2008" s="11">
        <f ca="1"/>
        <v>-9.5213045765386695E-2</v>
      </c>
      <c r="AJ2008" s="11">
        <f ca="1"/>
        <v>8.485045513654077E-2</v>
      </c>
      <c r="AK2008" s="11">
        <f ca="1"/>
        <v>4.6728971962616939E-2</v>
      </c>
      <c r="AL2008" s="11">
        <f ca="1"/>
        <v>-3.2051282051282048E-2</v>
      </c>
      <c r="AM2008" s="11">
        <f ca="1"/>
        <v>0.20247933884297531</v>
      </c>
      <c r="AN2008" s="11">
        <f ca="1"/>
        <v>0.12746234067207407</v>
      </c>
      <c r="AO2008" s="11">
        <f ca="1"/>
        <v>7.6923076923076872E-2</v>
      </c>
      <c r="AP2008" s="11">
        <f ca="1"/>
        <v>0.14935064935064912</v>
      </c>
      <c r="AQ2008" s="11">
        <f ca="1"/>
        <v>7.3560767590618026E-2</v>
      </c>
      <c r="AR2008" s="11">
        <f ca="1"/>
        <v>0.15109343936381703</v>
      </c>
      <c r="AS2008" s="11">
        <f ca="1"/>
        <v>7.3517786561264842E-2</v>
      </c>
      <c r="AT2008" s="11">
        <f ca="1"/>
        <v>5.3284671532846772E-2</v>
      </c>
      <c r="AU2008" s="11">
        <f ca="1"/>
        <v>0.10064935064935066</v>
      </c>
      <c r="AV2008" s="11">
        <f ca="1"/>
        <v>-1.9841269841269771E-2</v>
      </c>
      <c r="AW2008" s="11">
        <f ca="1"/>
        <v>-1.0879419764279086E-2</v>
      </c>
      <c r="AX2008" s="11">
        <f ca="1"/>
        <v>0.15428571428571414</v>
      </c>
      <c r="AY2008" s="11">
        <f ca="1"/>
        <v>5.2631578947368585E-2</v>
      </c>
      <c r="AZ2008" s="11">
        <f ca="1"/>
        <v>-2.7462121212121327E-2</v>
      </c>
      <c r="BA2008" s="11">
        <f ca="1"/>
        <v>9.3902439024390327E-2</v>
      </c>
      <c r="BB2008" s="11">
        <f ca="1"/>
        <v>8.0777096114519553E-2</v>
      </c>
      <c r="BC2008" s="11">
        <f ca="1"/>
        <v>0.14038876889848817</v>
      </c>
      <c r="BD2008" s="11">
        <f ca="1"/>
        <v>0.29612403100775175</v>
      </c>
      <c r="BE2008" s="11">
        <f ca="1"/>
        <v>0.23015873015873023</v>
      </c>
      <c r="BF2008" s="11">
        <f ca="1"/>
        <v>3.0360531309297834E-2</v>
      </c>
      <c r="BG2008" s="11">
        <f ca="1"/>
        <v>3.90625E-2</v>
      </c>
      <c r="BH2008" s="11">
        <f ca="1"/>
        <v>8.0204778156996559E-2</v>
      </c>
      <c r="BI2008" s="11">
        <f ca="1"/>
        <v>6.4402810304449831E-2</v>
      </c>
      <c r="BJ2008" s="11">
        <f ca="1"/>
        <v>9.3150684931506911E-2</v>
      </c>
      <c r="BK2008" s="11">
        <f ca="1"/>
        <v>4.4917257683215084E-2</v>
      </c>
      <c r="BL2008" s="11">
        <f ca="1"/>
        <v>0.20607375271149664</v>
      </c>
      <c r="BM2008" s="11" t="e">
        <f ca="1"/>
        <v>#DIV/0!</v>
      </c>
      <c r="BN2008" s="11" t="e">
        <f ca="1"/>
        <v>#DIV/0!</v>
      </c>
      <c r="BO2008" s="11" t="e">
        <f ca="1"/>
        <v>#DIV/0!</v>
      </c>
      <c r="BP2008" s="1" t="str">
        <v>0- Port Costs</v>
      </c>
      <c r="BT2008" s="1" t="str">
        <v>0- Port Value</v>
      </c>
      <c r="BU2008" s="11">
        <f ca="1"/>
        <v>2.9350680071967172E-2</v>
      </c>
    </row>
    <row r="2009" spans="1:73" hidden="1" outlineLevel="1" x14ac:dyDescent="0.3">
      <c r="A2009" s="1">
        <f ca="1"/>
        <v>9</v>
      </c>
      <c r="B2009" s="1" vm="474">
        <f ca="1"/>
        <v>44874</v>
      </c>
      <c r="C2009" s="11">
        <f ca="1"/>
        <v>-3.6096470212426124E-2</v>
      </c>
      <c r="D2009" s="11">
        <f ca="1"/>
        <v>-3.759903316771851E-2</v>
      </c>
      <c r="E2009" s="11">
        <f ca="1"/>
        <v>-3.3322652995834701E-2</v>
      </c>
      <c r="F2009" s="11">
        <f ca="1"/>
        <v>-3.8885664538595655E-2</v>
      </c>
      <c r="G2009" s="11">
        <f ca="1"/>
        <v>-3.3014501697007037E-2</v>
      </c>
      <c r="H2009" s="1" t="str">
        <v>0 - BM Costs</v>
      </c>
      <c r="L2009" s="1" t="str">
        <v>0 - BM Port</v>
      </c>
      <c r="M2009" s="1">
        <f ca="1"/>
        <v>-3.5779716424623409E-2</v>
      </c>
      <c r="N2009" s="1" t="str">
        <v>0 - Port Assets</v>
      </c>
      <c r="O2009" s="11">
        <f ca="1"/>
        <v>5.3169734151329529E-2</v>
      </c>
      <c r="P2009" s="11">
        <f ca="1"/>
        <v>-1.4308426073131986E-2</v>
      </c>
      <c r="Q2009" s="11">
        <f ca="1"/>
        <v>-8.9005235602094279E-2</v>
      </c>
      <c r="R2009" s="11">
        <f ca="1"/>
        <v>-1.967213114754085E-2</v>
      </c>
      <c r="S2009" s="11">
        <f ca="1"/>
        <v>-5.058168942842689E-2</v>
      </c>
      <c r="T2009" s="11">
        <f ca="1"/>
        <v>0</v>
      </c>
      <c r="U2009" s="11">
        <f ca="1"/>
        <v>-3.2786885245901565E-2</v>
      </c>
      <c r="V2009" s="11">
        <f ca="1"/>
        <v>-1.9784172661870381E-2</v>
      </c>
      <c r="W2009" s="11">
        <f ca="1"/>
        <v>3.7851662404091879E-2</v>
      </c>
      <c r="X2009" s="11">
        <f ca="1"/>
        <v>-8.1280788177339858E-2</v>
      </c>
      <c r="Y2009" s="11">
        <f ca="1"/>
        <v>-9.065934065934067E-2</v>
      </c>
      <c r="Z2009" s="11">
        <f ca="1"/>
        <v>-1.4035087719298289E-2</v>
      </c>
      <c r="AA2009" s="11">
        <f ca="1"/>
        <v>-7.8125E-2</v>
      </c>
      <c r="AB2009" s="11">
        <f ca="1"/>
        <v>-7.7319587628865927E-2</v>
      </c>
      <c r="AC2009" s="11">
        <f ca="1"/>
        <v>-5.3061224489795999E-2</v>
      </c>
      <c r="AD2009" s="11">
        <f ca="1"/>
        <v>-9.3750000000000222E-2</v>
      </c>
      <c r="AE2009" s="11">
        <f ca="1"/>
        <v>0.12264150943396213</v>
      </c>
      <c r="AF2009" s="11">
        <f ca="1"/>
        <v>-2.0833333333333259E-2</v>
      </c>
      <c r="AG2009" s="11">
        <f ca="1"/>
        <v>-8.5043988269794757E-2</v>
      </c>
      <c r="AH2009" s="11">
        <f ca="1"/>
        <v>-3.7356321839080442E-2</v>
      </c>
      <c r="AI2009" s="11">
        <f ca="1"/>
        <v>-1.3082753608140374E-2</v>
      </c>
      <c r="AJ2009" s="11">
        <f ca="1"/>
        <v>-5.032417412781709E-2</v>
      </c>
      <c r="AK2009" s="11">
        <f ca="1"/>
        <v>-7.2254335260115599E-2</v>
      </c>
      <c r="AL2009" s="11">
        <f ca="1"/>
        <v>-1.2658227848101111E-2</v>
      </c>
      <c r="AM2009" s="11">
        <f ca="1"/>
        <v>-8.333333333333337E-2</v>
      </c>
      <c r="AN2009" s="11">
        <f ca="1"/>
        <v>6.4118372379778465E-2</v>
      </c>
      <c r="AO2009" s="11">
        <f ca="1"/>
        <v>4.9875311720699589E-3</v>
      </c>
      <c r="AP2009" s="11">
        <f ca="1"/>
        <v>-7.5999999999999956E-2</v>
      </c>
      <c r="AQ2009" s="11">
        <f ca="1"/>
        <v>7.5187969924812581E-3</v>
      </c>
      <c r="AR2009" s="11">
        <f ca="1"/>
        <v>-2.3300970873786353E-2</v>
      </c>
      <c r="AS2009" s="11">
        <f ca="1"/>
        <v>-2.1655065738592438E-2</v>
      </c>
      <c r="AT2009" s="11">
        <f ca="1"/>
        <v>-5.6473829201101999E-2</v>
      </c>
      <c r="AU2009" s="11">
        <f ca="1"/>
        <v>-1.9233218698255117E-2</v>
      </c>
      <c r="AV2009" s="11">
        <f ca="1"/>
        <v>-0.12195121951219512</v>
      </c>
      <c r="AW2009" s="11">
        <f ca="1"/>
        <v>-6.7537145429987788E-3</v>
      </c>
      <c r="AX2009" s="11">
        <f ca="1"/>
        <v>-0.10714285714285721</v>
      </c>
      <c r="AY2009" s="11">
        <f ca="1"/>
        <v>-4.4025157232704504E-2</v>
      </c>
      <c r="AZ2009" s="11">
        <f ca="1"/>
        <v>-2.1013597033374576E-2</v>
      </c>
      <c r="BA2009" s="11">
        <f ca="1"/>
        <v>-2.3809523809523947E-2</v>
      </c>
      <c r="BB2009" s="11">
        <f ca="1"/>
        <v>-4.7711781888997162E-2</v>
      </c>
      <c r="BC2009" s="11">
        <f ca="1"/>
        <v>4.3383947939259482E-3</v>
      </c>
      <c r="BD2009" s="11">
        <f ca="1"/>
        <v>-1.6768292682926789E-2</v>
      </c>
      <c r="BE2009" s="11">
        <f ca="1"/>
        <v>-9.3525179856114971E-2</v>
      </c>
      <c r="BF2009" s="11">
        <f ca="1"/>
        <v>-6.0047562425683765E-2</v>
      </c>
      <c r="BG2009" s="11">
        <f ca="1"/>
        <v>-6.9767441860465018E-2</v>
      </c>
      <c r="BH2009" s="11">
        <f ca="1"/>
        <v>-9.2879256965944235E-2</v>
      </c>
      <c r="BI2009" s="11">
        <f ca="1"/>
        <v>-4.4742729306487816E-2</v>
      </c>
      <c r="BJ2009" s="11">
        <f ca="1"/>
        <v>-3.8208168642951401E-2</v>
      </c>
      <c r="BK2009" s="11">
        <f ca="1"/>
        <v>-6.8281938325991165E-2</v>
      </c>
      <c r="BL2009" s="11">
        <f ca="1"/>
        <v>-7.056451612903214E-2</v>
      </c>
      <c r="BM2009" s="11" t="e">
        <f ca="1"/>
        <v>#DIV/0!</v>
      </c>
      <c r="BN2009" s="11" t="e">
        <f ca="1"/>
        <v>#DIV/0!</v>
      </c>
      <c r="BO2009" s="11" t="e">
        <f ca="1"/>
        <v>#DIV/0!</v>
      </c>
      <c r="BP2009" s="1" t="str">
        <v>0- Port Costs</v>
      </c>
      <c r="BT2009" s="1" t="str">
        <v>0- Port Value</v>
      </c>
      <c r="BU2009" s="11">
        <f ca="1"/>
        <v>-1.9830134301308089E-2</v>
      </c>
    </row>
    <row r="2010" spans="1:73" hidden="1" outlineLevel="1" x14ac:dyDescent="0.3">
      <c r="A2010" s="1">
        <f ca="1"/>
        <v>10</v>
      </c>
      <c r="B2010" s="1" vm="520">
        <f ca="1"/>
        <v>44873</v>
      </c>
      <c r="C2010" s="11">
        <f ca="1"/>
        <v>-8.7080430652310969E-3</v>
      </c>
      <c r="D2010" s="11">
        <f ca="1"/>
        <v>-2.7298850574712707E-2</v>
      </c>
      <c r="E2010" s="11">
        <f ca="1"/>
        <v>-2.5905118601747601E-2</v>
      </c>
      <c r="F2010" s="11">
        <f ca="1"/>
        <v>-2.9842342342342398E-2</v>
      </c>
      <c r="G2010" s="11">
        <f ca="1"/>
        <v>-2.8768354809709407E-2</v>
      </c>
      <c r="H2010" s="1" t="str">
        <v>0 - BM Costs</v>
      </c>
      <c r="L2010" s="1" t="str">
        <v>0 - BM Port</v>
      </c>
      <c r="M2010" s="1">
        <f ca="1"/>
        <v>-2.4222749420326317E-2</v>
      </c>
      <c r="N2010" s="1" t="str">
        <v>0 - Port Assets</v>
      </c>
      <c r="O2010" s="11">
        <f ca="1"/>
        <v>-1.1122345803842415E-2</v>
      </c>
      <c r="P2010" s="11">
        <f ca="1"/>
        <v>1.5923566878981443E-3</v>
      </c>
      <c r="Q2010" s="11">
        <f ca="1"/>
        <v>-3.0456852791878153E-2</v>
      </c>
      <c r="R2010" s="11">
        <f ca="1"/>
        <v>-7.7155824508320703E-2</v>
      </c>
      <c r="S2010" s="11">
        <f ca="1"/>
        <v>1.4887063655030897E-2</v>
      </c>
      <c r="T2010" s="11">
        <f ca="1"/>
        <v>0</v>
      </c>
      <c r="U2010" s="11">
        <f ca="1"/>
        <v>-1.468428781204123E-2</v>
      </c>
      <c r="V2010" s="11">
        <f ca="1"/>
        <v>2.3941068139962995E-2</v>
      </c>
      <c r="W2010" s="11">
        <f ca="1"/>
        <v>-6.1006609049313321E-3</v>
      </c>
      <c r="X2010" s="11">
        <f ca="1"/>
        <v>-7.3349633251833524E-3</v>
      </c>
      <c r="Y2010" s="11">
        <f ca="1"/>
        <v>1.1111111111111294E-2</v>
      </c>
      <c r="Z2010" s="11">
        <f ca="1"/>
        <v>2.028639618138417E-2</v>
      </c>
      <c r="AA2010" s="11">
        <f ca="1"/>
        <v>-4.1597337770382659E-2</v>
      </c>
      <c r="AB2010" s="11">
        <f ca="1"/>
        <v>0</v>
      </c>
      <c r="AC2010" s="11">
        <f ca="1"/>
        <v>-3.1620553359683612E-2</v>
      </c>
      <c r="AD2010" s="11">
        <f ca="1"/>
        <v>2.4000000000000021E-2</v>
      </c>
      <c r="AE2010" s="11">
        <f ca="1"/>
        <v>-7.0175438596491002E-2</v>
      </c>
      <c r="AF2010" s="11">
        <f ca="1"/>
        <v>1.0427528675702735E-3</v>
      </c>
      <c r="AG2010" s="11">
        <f ca="1"/>
        <v>-2.9239766081871066E-3</v>
      </c>
      <c r="AH2010" s="11">
        <f ca="1"/>
        <v>-6.1994609164420567E-2</v>
      </c>
      <c r="AI2010" s="11">
        <f ca="1"/>
        <v>-6.4951456310679667E-2</v>
      </c>
      <c r="AJ2010" s="11">
        <f ca="1"/>
        <v>4.349226804123707E-2</v>
      </c>
      <c r="AK2010" s="11">
        <f ca="1"/>
        <v>-2.8818443804035088E-3</v>
      </c>
      <c r="AL2010" s="11">
        <f ca="1"/>
        <v>-6.5088757396449703E-2</v>
      </c>
      <c r="AM2010" s="11">
        <f ca="1"/>
        <v>0</v>
      </c>
      <c r="AN2010" s="11">
        <f ca="1"/>
        <v>-2.5240384615384803E-2</v>
      </c>
      <c r="AO2010" s="11">
        <f ca="1"/>
        <v>4.4270833333333481E-2</v>
      </c>
      <c r="AP2010" s="11">
        <f ca="1"/>
        <v>2.0040080160319551E-3</v>
      </c>
      <c r="AQ2010" s="11">
        <f ca="1"/>
        <v>3.1007751937984551E-2</v>
      </c>
      <c r="AR2010" s="11">
        <f ca="1"/>
        <v>9.7181729834816544E-4</v>
      </c>
      <c r="AS2010" s="11">
        <f ca="1"/>
        <v>8.5803432137285807E-3</v>
      </c>
      <c r="AT2010" s="11">
        <f ca="1"/>
        <v>-1.2244897959183598E-2</v>
      </c>
      <c r="AU2010" s="11">
        <f ca="1"/>
        <v>7.9599435100785598E-3</v>
      </c>
      <c r="AV2010" s="11">
        <f ca="1"/>
        <v>-1.0344827586206917E-2</v>
      </c>
      <c r="AW2010" s="11">
        <f ca="1"/>
        <v>7.7632217370208645E-2</v>
      </c>
      <c r="AX2010" s="11">
        <f ca="1"/>
        <v>1.379310344827589E-2</v>
      </c>
      <c r="AY2010" s="11">
        <f ca="1"/>
        <v>-3.7530266343825613E-2</v>
      </c>
      <c r="AZ2010" s="11">
        <f ca="1"/>
        <v>4.1854475209272657E-2</v>
      </c>
      <c r="BA2010" s="11">
        <f ca="1"/>
        <v>2.3866348448686736E-3</v>
      </c>
      <c r="BB2010" s="11">
        <f ca="1"/>
        <v>1.0826771653543288E-2</v>
      </c>
      <c r="BC2010" s="11">
        <f ca="1"/>
        <v>1.0964912280702066E-2</v>
      </c>
      <c r="BD2010" s="11">
        <f ca="1"/>
        <v>0.12714776632302383</v>
      </c>
      <c r="BE2010" s="11">
        <f ca="1"/>
        <v>-2.7972027972027913E-2</v>
      </c>
      <c r="BF2010" s="11">
        <f ca="1"/>
        <v>-2.774566473988449E-2</v>
      </c>
      <c r="BG2010" s="11">
        <f ca="1"/>
        <v>5.8479532163742132E-3</v>
      </c>
      <c r="BH2010" s="11">
        <f ca="1"/>
        <v>-4.3671354552183628E-2</v>
      </c>
      <c r="BI2010" s="11">
        <f ca="1"/>
        <v>5.5489964580873519E-2</v>
      </c>
      <c r="BJ2010" s="11">
        <f ca="1"/>
        <v>5.5143651529193871E-2</v>
      </c>
      <c r="BK2010" s="11">
        <f ca="1"/>
        <v>4.4247787610620648E-3</v>
      </c>
      <c r="BL2010" s="11">
        <f ca="1"/>
        <v>-5.8823529411764608E-2</v>
      </c>
      <c r="BM2010" s="11" t="e">
        <f ca="1"/>
        <v>#DIV/0!</v>
      </c>
      <c r="BN2010" s="11" t="e">
        <f ca="1"/>
        <v>#DIV/0!</v>
      </c>
      <c r="BO2010" s="11" t="e">
        <f ca="1"/>
        <v>#DIV/0!</v>
      </c>
      <c r="BP2010" s="1" t="str">
        <v>0- Port Costs</v>
      </c>
      <c r="BT2010" s="1" t="str">
        <v>0- Port Value</v>
      </c>
      <c r="BU2010" s="11">
        <f ca="1"/>
        <v>-1.2952785232426156E-2</v>
      </c>
    </row>
    <row r="2011" spans="1:73" hidden="1" outlineLevel="1" x14ac:dyDescent="0.3">
      <c r="A2011" s="1">
        <f ca="1"/>
        <v>11</v>
      </c>
      <c r="B2011" s="1" vm="565">
        <f ca="1"/>
        <v>44872</v>
      </c>
      <c r="C2011" s="11">
        <f ca="1"/>
        <v>-2.6510480887792842E-2</v>
      </c>
      <c r="D2011" s="11">
        <f ca="1"/>
        <v>-3.3845352772714499E-3</v>
      </c>
      <c r="E2011" s="11">
        <f ca="1"/>
        <v>-5.277864017386058E-3</v>
      </c>
      <c r="F2011" s="11">
        <f ca="1"/>
        <v>-5.5991041433368638E-3</v>
      </c>
      <c r="G2011" s="11">
        <f ca="1"/>
        <v>-2.9877502240812648E-3</v>
      </c>
      <c r="H2011" s="1" t="str">
        <v>0 - BM Costs</v>
      </c>
      <c r="L2011" s="1" t="str">
        <v>0 - BM Port</v>
      </c>
      <c r="M2011" s="1">
        <f ca="1"/>
        <v>-8.6937193487079956E-3</v>
      </c>
      <c r="N2011" s="1" t="str">
        <v>0 - Port Assets</v>
      </c>
      <c r="O2011" s="11">
        <f ca="1"/>
        <v>-5.268199233716464E-2</v>
      </c>
      <c r="P2011" s="11">
        <f ca="1"/>
        <v>-7.9554494828948386E-4</v>
      </c>
      <c r="Q2011" s="11">
        <f ca="1"/>
        <v>-1.5000000000000013E-2</v>
      </c>
      <c r="R2011" s="11">
        <f ca="1"/>
        <v>-2.9368575624082127E-2</v>
      </c>
      <c r="S2011" s="11">
        <f ca="1"/>
        <v>1.194805194805193E-2</v>
      </c>
      <c r="T2011" s="11">
        <f ca="1"/>
        <v>2.0408163265306145E-2</v>
      </c>
      <c r="U2011" s="11">
        <f ca="1"/>
        <v>6.1574434918160614E-2</v>
      </c>
      <c r="V2011" s="11">
        <f ca="1"/>
        <v>-1.0928961748633892E-2</v>
      </c>
      <c r="W2011" s="11">
        <f ca="1"/>
        <v>-1.0157440325039291E-3</v>
      </c>
      <c r="X2011" s="11">
        <f ca="1"/>
        <v>1.9950124688279169E-2</v>
      </c>
      <c r="Y2011" s="11">
        <f ca="1"/>
        <v>1.6949152542372836E-2</v>
      </c>
      <c r="Z2011" s="11">
        <f ca="1"/>
        <v>1.8226002430133725E-2</v>
      </c>
      <c r="AA2011" s="11">
        <f ca="1"/>
        <v>-7.963246554364467E-2</v>
      </c>
      <c r="AB2011" s="11">
        <f ca="1"/>
        <v>-0.1300448430493274</v>
      </c>
      <c r="AC2011" s="11">
        <f ca="1"/>
        <v>0</v>
      </c>
      <c r="AD2011" s="11">
        <f ca="1"/>
        <v>-3.1007751937984551E-2</v>
      </c>
      <c r="AE2011" s="11">
        <f ca="1"/>
        <v>0</v>
      </c>
      <c r="AF2011" s="11">
        <f ca="1"/>
        <v>2.089864158829613E-3</v>
      </c>
      <c r="AG2011" s="11">
        <f ca="1"/>
        <v>-1.865136298421799E-2</v>
      </c>
      <c r="AH2011" s="11">
        <f ca="1"/>
        <v>-1.3297872340425454E-2</v>
      </c>
      <c r="AI2011" s="11">
        <f ca="1"/>
        <v>-9.6153846153845812E-3</v>
      </c>
      <c r="AJ2011" s="11">
        <f ca="1"/>
        <v>-7.287933094384702E-2</v>
      </c>
      <c r="AK2011" s="11">
        <f ca="1"/>
        <v>4.8338368580060465E-2</v>
      </c>
      <c r="AL2011" s="11">
        <f ca="1"/>
        <v>-0.10106382978723405</v>
      </c>
      <c r="AM2011" s="11">
        <f ca="1"/>
        <v>1.9305019305019488E-2</v>
      </c>
      <c r="AN2011" s="11">
        <f ca="1"/>
        <v>2.4096385542169418E-3</v>
      </c>
      <c r="AO2011" s="11">
        <f ca="1"/>
        <v>-2.7848101265822933E-2</v>
      </c>
      <c r="AP2011" s="11">
        <f ca="1"/>
        <v>1.4227642276422925E-2</v>
      </c>
      <c r="AQ2011" s="11">
        <f ca="1"/>
        <v>-3.3190578158458273E-2</v>
      </c>
      <c r="AR2011" s="11">
        <f ca="1"/>
        <v>-5.7971014492754769E-3</v>
      </c>
      <c r="AS2011" s="11">
        <f ca="1"/>
        <v>9.4488188976378229E-3</v>
      </c>
      <c r="AT2011" s="11">
        <f ca="1"/>
        <v>-8.7660148347943334E-3</v>
      </c>
      <c r="AU2011" s="11">
        <f ca="1"/>
        <v>-2.4423847695390966E-2</v>
      </c>
      <c r="AV2011" s="11">
        <f ca="1"/>
        <v>-2.684563758389269E-2</v>
      </c>
      <c r="AW2011" s="11">
        <f ca="1"/>
        <v>9.7134531325893114E-4</v>
      </c>
      <c r="AX2011" s="11">
        <f ca="1"/>
        <v>-1.3605442176870763E-2</v>
      </c>
      <c r="AY2011" s="11">
        <f ca="1"/>
        <v>3.6452004860265674E-3</v>
      </c>
      <c r="AZ2011" s="11">
        <f ca="1"/>
        <v>9.7529258777631078E-3</v>
      </c>
      <c r="BA2011" s="11">
        <f ca="1"/>
        <v>0</v>
      </c>
      <c r="BB2011" s="11">
        <f ca="1"/>
        <v>-9.9290780141843893E-2</v>
      </c>
      <c r="BC2011" s="11">
        <f ca="1"/>
        <v>-0.11456310679611681</v>
      </c>
      <c r="BD2011" s="11">
        <f ca="1"/>
        <v>0.18292682926829285</v>
      </c>
      <c r="BE2011" s="11">
        <f ca="1"/>
        <v>-2.7210884353741638E-2</v>
      </c>
      <c r="BF2011" s="11">
        <f ca="1"/>
        <v>2.0648967551622599E-2</v>
      </c>
      <c r="BG2011" s="11">
        <f ca="1"/>
        <v>-1.5827338129496327E-2</v>
      </c>
      <c r="BH2011" s="11">
        <f ca="1"/>
        <v>1.9622641509434047E-2</v>
      </c>
      <c r="BI2011" s="11">
        <f ca="1"/>
        <v>-5.8685446009387743E-3</v>
      </c>
      <c r="BJ2011" s="11">
        <f ca="1"/>
        <v>-2.5733634311512543E-2</v>
      </c>
      <c r="BK2011" s="11">
        <f ca="1"/>
        <v>3.1963470319634757E-2</v>
      </c>
      <c r="BL2011" s="11">
        <f ca="1"/>
        <v>2.1317829457364157E-2</v>
      </c>
      <c r="BM2011" s="11" t="e">
        <f ca="1"/>
        <v>#DIV/0!</v>
      </c>
      <c r="BN2011" s="11" t="e">
        <f ca="1"/>
        <v>#DIV/0!</v>
      </c>
      <c r="BO2011" s="11" t="e">
        <f ca="1"/>
        <v>#DIV/0!</v>
      </c>
      <c r="BP2011" s="1" t="str">
        <v>0- Port Costs</v>
      </c>
      <c r="BT2011" s="1" t="str">
        <v>0- Port Value</v>
      </c>
      <c r="BU2011" s="11">
        <f ca="1"/>
        <v>-1.2682511384116912E-2</v>
      </c>
    </row>
    <row r="2012" spans="1:73" hidden="1" outlineLevel="1" x14ac:dyDescent="0.3">
      <c r="A2012" s="1">
        <f ca="1"/>
        <v>12</v>
      </c>
      <c r="B2012" s="1" vm="613">
        <f ca="1"/>
        <v>44869</v>
      </c>
      <c r="C2012" s="11">
        <f ca="1"/>
        <v>1.6478609768096231E-2</v>
      </c>
      <c r="D2012" s="11">
        <f ca="1"/>
        <v>4.8164824669122419E-2</v>
      </c>
      <c r="E2012" s="11">
        <f ca="1"/>
        <v>4.3745949449125243E-2</v>
      </c>
      <c r="F2012" s="11">
        <f ca="1"/>
        <v>5.1206592113007821E-2</v>
      </c>
      <c r="G2012" s="11">
        <f ca="1"/>
        <v>4.9502528902866771E-2</v>
      </c>
      <c r="H2012" s="1" t="str">
        <v>0 - BM Costs</v>
      </c>
      <c r="L2012" s="1" t="str">
        <v>0 - BM Port</v>
      </c>
      <c r="M2012" s="1">
        <f ca="1"/>
        <v>4.174104764573805E-2</v>
      </c>
      <c r="N2012" s="1" t="str">
        <v>0 - Port Assets</v>
      </c>
      <c r="O2012" s="11">
        <f ca="1"/>
        <v>-7.3646850044365664E-2</v>
      </c>
      <c r="P2012" s="11">
        <f ca="1"/>
        <v>1.3709677419354804E-2</v>
      </c>
      <c r="Q2012" s="11">
        <f ca="1"/>
        <v>0</v>
      </c>
      <c r="R2012" s="11">
        <f ca="1"/>
        <v>3.1818181818181746E-2</v>
      </c>
      <c r="S2012" s="11">
        <f ca="1"/>
        <v>-6.1951471347445608E-3</v>
      </c>
      <c r="T2012" s="11">
        <f ca="1"/>
        <v>-2.0000000000000129E-2</v>
      </c>
      <c r="U2012" s="11">
        <f ca="1"/>
        <v>0.17706422018348622</v>
      </c>
      <c r="V2012" s="11">
        <f ca="1"/>
        <v>3.0018761726078758E-2</v>
      </c>
      <c r="W2012" s="11">
        <f ca="1"/>
        <v>-5.2910052910052685E-2</v>
      </c>
      <c r="X2012" s="11">
        <f ca="1"/>
        <v>-3.0229746070132957E-2</v>
      </c>
      <c r="Y2012" s="11">
        <f ca="1"/>
        <v>-8.4033613445377853E-3</v>
      </c>
      <c r="Z2012" s="11">
        <f ca="1"/>
        <v>-1.9070321811680557E-2</v>
      </c>
      <c r="AA2012" s="11">
        <f ca="1"/>
        <v>-7.5987841945288626E-3</v>
      </c>
      <c r="AB2012" s="11">
        <f ca="1"/>
        <v>4.5045045045044585E-3</v>
      </c>
      <c r="AC2012" s="11">
        <f ca="1"/>
        <v>-3.0651340996168619E-2</v>
      </c>
      <c r="AD2012" s="11">
        <f ca="1"/>
        <v>-3.8610038610038533E-3</v>
      </c>
      <c r="AE2012" s="11">
        <f ca="1"/>
        <v>-8.8000000000000189E-2</v>
      </c>
      <c r="AF2012" s="11">
        <f ca="1"/>
        <v>-4.6812749003983911E-2</v>
      </c>
      <c r="AG2012" s="11">
        <f ca="1"/>
        <v>8.683068017365958E-3</v>
      </c>
      <c r="AH2012" s="11">
        <f ca="1"/>
        <v>2.666666666666595E-3</v>
      </c>
      <c r="AI2012" s="11">
        <f ca="1"/>
        <v>-0.11864406779661008</v>
      </c>
      <c r="AJ2012" s="11">
        <f ca="1"/>
        <v>-2.1052631578947434E-2</v>
      </c>
      <c r="AK2012" s="11">
        <f ca="1"/>
        <v>4.7468354430379556E-2</v>
      </c>
      <c r="AL2012" s="11">
        <f ca="1"/>
        <v>-2.0833333333333481E-2</v>
      </c>
      <c r="AM2012" s="11">
        <f ca="1"/>
        <v>6.5843621399176655E-2</v>
      </c>
      <c r="AN2012" s="11">
        <f ca="1"/>
        <v>-6.6366704161979762E-2</v>
      </c>
      <c r="AO2012" s="11">
        <f ca="1"/>
        <v>-9.8173515981735182E-2</v>
      </c>
      <c r="AP2012" s="11">
        <f ca="1"/>
        <v>6.1349693251533388E-3</v>
      </c>
      <c r="AQ2012" s="11">
        <f ca="1"/>
        <v>-9.5440084835630712E-3</v>
      </c>
      <c r="AR2012" s="11">
        <f ca="1"/>
        <v>5.8309037900876604E-3</v>
      </c>
      <c r="AS2012" s="11">
        <f ca="1"/>
        <v>5.542359461599311E-3</v>
      </c>
      <c r="AT2012" s="11">
        <f ca="1"/>
        <v>4.7425474254743083E-3</v>
      </c>
      <c r="AU2012" s="11">
        <f ca="1"/>
        <v>-3.0479659987856622E-2</v>
      </c>
      <c r="AV2012" s="11">
        <f ca="1"/>
        <v>2.7586206896551779E-2</v>
      </c>
      <c r="AW2012" s="11">
        <f ca="1"/>
        <v>-4.3660009289363755E-2</v>
      </c>
      <c r="AX2012" s="11">
        <f ca="1"/>
        <v>-1.34228187919464E-2</v>
      </c>
      <c r="AY2012" s="11">
        <f ca="1"/>
        <v>-3.63196125907983E-3</v>
      </c>
      <c r="AZ2012" s="11">
        <f ca="1"/>
        <v>5.1264524948735568E-2</v>
      </c>
      <c r="BA2012" s="11">
        <f ca="1"/>
        <v>1.5757575757575859E-2</v>
      </c>
      <c r="BB2012" s="11">
        <f ca="1"/>
        <v>-1.3123359580052507E-2</v>
      </c>
      <c r="BC2012" s="11">
        <f ca="1"/>
        <v>3.0000000000000249E-2</v>
      </c>
      <c r="BD2012" s="11">
        <f ca="1"/>
        <v>-5.927342256214152E-2</v>
      </c>
      <c r="BE2012" s="11">
        <f ca="1"/>
        <v>-6.7567567567565767E-3</v>
      </c>
      <c r="BF2012" s="11">
        <f ca="1"/>
        <v>-1.7960602549246918E-2</v>
      </c>
      <c r="BG2012" s="11">
        <f ca="1"/>
        <v>1.1644832605531175E-2</v>
      </c>
      <c r="BH2012" s="11">
        <f ca="1"/>
        <v>-3.6363636363636376E-2</v>
      </c>
      <c r="BI2012" s="11">
        <f ca="1"/>
        <v>7.0921985815601829E-3</v>
      </c>
      <c r="BJ2012" s="11">
        <f ca="1"/>
        <v>-1.4679715302491125E-2</v>
      </c>
      <c r="BK2012" s="11">
        <f ca="1"/>
        <v>-2.4498886414254017E-2</v>
      </c>
      <c r="BL2012" s="11">
        <f ca="1"/>
        <v>0</v>
      </c>
      <c r="BM2012" s="11" t="e">
        <f ca="1"/>
        <v>#DIV/0!</v>
      </c>
      <c r="BN2012" s="11" t="e">
        <f ca="1"/>
        <v>#DIV/0!</v>
      </c>
      <c r="BO2012" s="11" t="e">
        <f ca="1"/>
        <v>#DIV/0!</v>
      </c>
      <c r="BP2012" s="1" t="str">
        <v>0- Port Costs</v>
      </c>
      <c r="BT2012" s="1" t="str">
        <v>0- Port Value</v>
      </c>
      <c r="BU2012" s="11">
        <f ca="1"/>
        <v>-8.2085637128281874E-3</v>
      </c>
    </row>
    <row r="2013" spans="1:73" hidden="1" outlineLevel="1" x14ac:dyDescent="0.3">
      <c r="A2013" s="1">
        <f ca="1"/>
        <v>13</v>
      </c>
      <c r="B2013" s="1" vm="655">
        <f ca="1"/>
        <v>44868</v>
      </c>
      <c r="C2013" s="11">
        <f ca="1"/>
        <v>3.6379916923587885E-3</v>
      </c>
      <c r="D2013" s="11">
        <f ca="1"/>
        <v>-1.0614910661861376E-2</v>
      </c>
      <c r="E2013" s="11">
        <f ca="1"/>
        <v>-1.0531085732281675E-2</v>
      </c>
      <c r="F2013" s="11">
        <f ca="1"/>
        <v>-1.1585494861423018E-2</v>
      </c>
      <c r="G2013" s="11">
        <f ca="1"/>
        <v>-1.1073277148884952E-2</v>
      </c>
      <c r="H2013" s="1" t="str">
        <v>0 - BM Costs</v>
      </c>
      <c r="L2013" s="1" t="str">
        <v>0 - BM Port</v>
      </c>
      <c r="M2013" s="1">
        <f ca="1"/>
        <v>-8.0822099899469091E-3</v>
      </c>
      <c r="N2013" s="1" t="str">
        <v>0 - Port Assets</v>
      </c>
      <c r="O2013" s="11">
        <f ca="1"/>
        <v>9.6358501640453564E-2</v>
      </c>
      <c r="P2013" s="11">
        <f ca="1"/>
        <v>-3.1367009571251492E-3</v>
      </c>
      <c r="Q2013" s="11">
        <f ca="1"/>
        <v>-9.8078791376975394E-3</v>
      </c>
      <c r="R2013" s="11">
        <f ca="1"/>
        <v>-2.9155877800064456E-3</v>
      </c>
      <c r="S2013" s="11">
        <f ca="1"/>
        <v>-6.5222837634605346E-3</v>
      </c>
      <c r="T2013" s="11">
        <f ca="1"/>
        <v>4.7282951723647493E-2</v>
      </c>
      <c r="U2013" s="11">
        <f ca="1"/>
        <v>-2.3120177594608937E-2</v>
      </c>
      <c r="V2013" s="11">
        <f ca="1"/>
        <v>4.0607740016171956E-3</v>
      </c>
      <c r="W2013" s="11">
        <f ca="1"/>
        <v>-5.9165988854698037E-3</v>
      </c>
      <c r="X2013" s="11">
        <f ca="1"/>
        <v>-9.2794445973635176E-3</v>
      </c>
      <c r="Y2013" s="11">
        <f ca="1"/>
        <v>-2.1618235547620546E-2</v>
      </c>
      <c r="Z2013" s="11">
        <f ca="1"/>
        <v>-1.1349745290346158E-2</v>
      </c>
      <c r="AA2013" s="11">
        <f ca="1"/>
        <v>-1.3035446021761432E-2</v>
      </c>
      <c r="AB2013" s="11">
        <f ca="1"/>
        <v>1.4259302288092135E-2</v>
      </c>
      <c r="AC2013" s="11">
        <f ca="1"/>
        <v>-1.4473263091182687E-2</v>
      </c>
      <c r="AD2013" s="11">
        <f ca="1"/>
        <v>-8.3984904871306498E-2</v>
      </c>
      <c r="AE2013" s="11">
        <f ca="1"/>
        <v>6.9821580820312201E-2</v>
      </c>
      <c r="AF2013" s="11">
        <f ca="1"/>
        <v>6.9693461366749032E-2</v>
      </c>
      <c r="AG2013" s="11">
        <f ca="1"/>
        <v>-3.8821313363176846E-2</v>
      </c>
      <c r="AH2013" s="11">
        <f ca="1"/>
        <v>4.5400721697503865E-3</v>
      </c>
      <c r="AI2013" s="11">
        <f ca="1"/>
        <v>3.7536527199537817E-2</v>
      </c>
      <c r="AJ2013" s="11">
        <f ca="1"/>
        <v>-6.8990706545990488E-4</v>
      </c>
      <c r="AK2013" s="11">
        <f ca="1"/>
        <v>-8.2086327481074806E-2</v>
      </c>
      <c r="AL2013" s="11">
        <f ca="1"/>
        <v>7.9505229766119179E-3</v>
      </c>
      <c r="AM2013" s="11">
        <f ca="1"/>
        <v>-8.3616723344667188E-3</v>
      </c>
      <c r="AN2013" s="11">
        <f ca="1"/>
        <v>8.6194284795627407E-2</v>
      </c>
      <c r="AO2013" s="11">
        <f ca="1"/>
        <v>-1.2338176380748189E-2</v>
      </c>
      <c r="AP2013" s="11">
        <f ca="1"/>
        <v>-5.031089656495269E-2</v>
      </c>
      <c r="AQ2013" s="11">
        <f ca="1"/>
        <v>5.8464993183096059E-3</v>
      </c>
      <c r="AR2013" s="11">
        <f ca="1"/>
        <v>4.0549943613983341E-3</v>
      </c>
      <c r="AS2013" s="11">
        <f ca="1"/>
        <v>1.6049233739592106E-2</v>
      </c>
      <c r="AT2013" s="11">
        <f ca="1"/>
        <v>1.2141502964785555E-2</v>
      </c>
      <c r="AU2013" s="11">
        <f ca="1"/>
        <v>3.942275328172351E-2</v>
      </c>
      <c r="AV2013" s="11">
        <f ca="1"/>
        <v>-8.9372541794499938E-2</v>
      </c>
      <c r="AW2013" s="11">
        <f ca="1"/>
        <v>2.079733845498577E-2</v>
      </c>
      <c r="AX2013" s="11">
        <f ca="1"/>
        <v>-3.4170934699103594E-2</v>
      </c>
      <c r="AY2013" s="11">
        <f ca="1"/>
        <v>3.2988351865064214E-2</v>
      </c>
      <c r="AZ2013" s="11">
        <f ca="1"/>
        <v>-5.2806215352243613E-2</v>
      </c>
      <c r="BA2013" s="11">
        <f ca="1"/>
        <v>5.1300751759180585E-2</v>
      </c>
      <c r="BB2013" s="11">
        <f ca="1"/>
        <v>-5.6416709412669963E-2</v>
      </c>
      <c r="BC2013" s="11">
        <f ca="1"/>
        <v>-0.13256903471322812</v>
      </c>
      <c r="BD2013" s="11">
        <f ca="1"/>
        <v>4.1198352065918709E-3</v>
      </c>
      <c r="BE2013" s="11">
        <f ca="1"/>
        <v>-3.1319177501977991E-2</v>
      </c>
      <c r="BF2013" s="11">
        <f ca="1"/>
        <v>-4.7172455770816413E-3</v>
      </c>
      <c r="BG2013" s="11">
        <f ca="1"/>
        <v>3.8179230498609051E-2</v>
      </c>
      <c r="BH2013" s="11">
        <f ca="1"/>
        <v>3.42896010883047E-2</v>
      </c>
      <c r="BI2013" s="11">
        <f ca="1"/>
        <v>9.1585941878153942E-3</v>
      </c>
      <c r="BJ2013" s="11">
        <f ca="1"/>
        <v>7.3986801085064169E-2</v>
      </c>
      <c r="BK2013" s="11">
        <f ca="1"/>
        <v>5.7197712091516806E-3</v>
      </c>
      <c r="BL2013" s="11">
        <f ca="1"/>
        <v>-2.4176035514812622E-2</v>
      </c>
      <c r="BM2013" s="11">
        <f ca="1"/>
        <v>-1</v>
      </c>
      <c r="BN2013" s="11">
        <f ca="1"/>
        <v>-1</v>
      </c>
      <c r="BO2013" s="11">
        <f ca="1"/>
        <v>-1</v>
      </c>
      <c r="BP2013" s="1" t="str">
        <v>0- Port Costs</v>
      </c>
      <c r="BT2013" s="1" t="str">
        <v>0- Port Value</v>
      </c>
      <c r="BU2013" s="11">
        <f ca="1"/>
        <v>1.6481131324603382E-2</v>
      </c>
    </row>
    <row r="2014" spans="1:73" hidden="1" outlineLevel="1" x14ac:dyDescent="0.3">
      <c r="A2014" s="1">
        <f ca="1"/>
        <v>14</v>
      </c>
      <c r="B2014" s="1" vm="697">
        <f ca="1"/>
        <v>44867</v>
      </c>
      <c r="C2014" s="11"/>
      <c r="D2014" s="11"/>
      <c r="E2014" s="11"/>
      <c r="F2014" s="11"/>
      <c r="G2014" s="11"/>
      <c r="H2014" s="1" t="str">
        <v>0 - BM Costs</v>
      </c>
      <c r="L2014" s="1" t="str">
        <v>0 - BM Port</v>
      </c>
      <c r="N2014" s="1" t="str">
        <v>0 - Port Assets</v>
      </c>
      <c r="O2014" s="11"/>
      <c r="P2014" s="11"/>
      <c r="Q2014" s="11"/>
      <c r="R2014" s="11"/>
      <c r="S2014" s="11"/>
      <c r="T2014" s="11"/>
      <c r="U2014" s="11"/>
      <c r="V2014" s="11"/>
      <c r="W2014" s="11"/>
      <c r="X2014" s="11"/>
      <c r="Y2014" s="11"/>
      <c r="Z2014" s="11"/>
      <c r="AA2014" s="11"/>
      <c r="AB2014" s="11"/>
      <c r="AC2014" s="11"/>
      <c r="AD2014" s="11"/>
      <c r="AE2014" s="11"/>
      <c r="AF2014" s="11"/>
      <c r="AG2014" s="11"/>
      <c r="AH2014" s="11"/>
      <c r="AI2014" s="11"/>
      <c r="AJ2014" s="11"/>
      <c r="AK2014" s="11"/>
      <c r="AL2014" s="11"/>
      <c r="AM2014" s="11"/>
      <c r="AN2014" s="11"/>
      <c r="AO2014" s="11"/>
      <c r="AP2014" s="11"/>
      <c r="AQ2014" s="11"/>
      <c r="AR2014" s="11"/>
      <c r="AS2014" s="11"/>
      <c r="AT2014" s="11"/>
      <c r="AU2014" s="11"/>
      <c r="AV2014" s="11"/>
      <c r="AW2014" s="11"/>
      <c r="AX2014" s="11"/>
      <c r="AY2014" s="11"/>
      <c r="AZ2014" s="11"/>
      <c r="BA2014" s="11"/>
      <c r="BB2014" s="11"/>
      <c r="BC2014" s="11"/>
      <c r="BD2014" s="11"/>
      <c r="BE2014" s="11"/>
      <c r="BF2014" s="11"/>
      <c r="BG2014" s="11"/>
      <c r="BH2014" s="11"/>
      <c r="BI2014" s="11"/>
      <c r="BJ2014" s="11"/>
      <c r="BK2014" s="11"/>
      <c r="BL2014" s="11"/>
      <c r="BM2014" s="11"/>
      <c r="BN2014" s="11"/>
      <c r="BO2014" s="11"/>
      <c r="BP2014" s="1" t="str">
        <v>0- Port Costs</v>
      </c>
      <c r="BT2014" s="1" t="str">
        <v>0- Port Value</v>
      </c>
      <c r="BU2014" s="11"/>
    </row>
    <row r="2015" spans="1:73" hidden="1" outlineLevel="1" x14ac:dyDescent="0.3">
      <c r="C2015" s="11"/>
      <c r="D2015" s="11"/>
      <c r="E2015" s="11"/>
      <c r="F2015" s="11"/>
      <c r="G2015" s="11"/>
      <c r="H2015" s="1" t="str">
        <v>0 - BM Costs</v>
      </c>
      <c r="L2015" s="1" t="str">
        <v>0 - BM Port</v>
      </c>
      <c r="N2015" s="1" t="str">
        <v>0 - Port Assets</v>
      </c>
      <c r="O2015" s="11"/>
      <c r="P2015" s="11"/>
      <c r="Q2015" s="11"/>
      <c r="R2015" s="11"/>
      <c r="S2015" s="11"/>
      <c r="T2015" s="11"/>
      <c r="U2015" s="11"/>
      <c r="V2015" s="11"/>
      <c r="W2015" s="11"/>
      <c r="X2015" s="11"/>
      <c r="Y2015" s="11"/>
      <c r="Z2015" s="11"/>
      <c r="AA2015" s="11"/>
      <c r="AB2015" s="11"/>
      <c r="AC2015" s="11"/>
      <c r="AD2015" s="11"/>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c r="BC2015" s="11"/>
      <c r="BD2015" s="11"/>
      <c r="BE2015" s="11"/>
      <c r="BF2015" s="11"/>
      <c r="BG2015" s="11"/>
      <c r="BH2015" s="11"/>
      <c r="BI2015" s="11"/>
      <c r="BJ2015" s="11"/>
      <c r="BK2015" s="11"/>
      <c r="BL2015" s="11"/>
      <c r="BM2015" s="11"/>
      <c r="BN2015" s="11"/>
      <c r="BO2015" s="11"/>
      <c r="BP2015" s="1" t="str">
        <v>0- Port Costs</v>
      </c>
      <c r="BT2015" s="1" t="str">
        <v>0- Port Value</v>
      </c>
      <c r="BU2015" s="11"/>
    </row>
    <row r="2016" spans="1:73" hidden="1" outlineLevel="1" x14ac:dyDescent="0.3">
      <c r="C2016" s="11"/>
      <c r="D2016" s="11"/>
      <c r="E2016" s="11"/>
      <c r="F2016" s="11"/>
      <c r="G2016" s="11"/>
      <c r="H2016" s="1" t="str">
        <v>0 - BM Costs</v>
      </c>
      <c r="L2016" s="1" t="str">
        <v>0 - BM Port</v>
      </c>
      <c r="N2016" s="1" t="str">
        <v>0 - Port Assets</v>
      </c>
      <c r="O2016" s="11"/>
      <c r="P2016" s="11"/>
      <c r="Q2016" s="11"/>
      <c r="R2016" s="11"/>
      <c r="S2016" s="11"/>
      <c r="T2016" s="11"/>
      <c r="U2016" s="11"/>
      <c r="V2016" s="11"/>
      <c r="W2016" s="11"/>
      <c r="X2016" s="11"/>
      <c r="Y2016" s="11"/>
      <c r="Z2016" s="11"/>
      <c r="AA2016" s="11"/>
      <c r="AB2016" s="11"/>
      <c r="AC2016" s="11"/>
      <c r="AD2016" s="11"/>
      <c r="AE2016" s="11"/>
      <c r="AF2016" s="11"/>
      <c r="AG2016" s="11"/>
      <c r="AH2016" s="11"/>
      <c r="AI2016" s="11"/>
      <c r="AJ2016" s="11"/>
      <c r="AK2016" s="11"/>
      <c r="AL2016" s="11"/>
      <c r="AM2016" s="11"/>
      <c r="AN2016" s="11"/>
      <c r="AO2016" s="11"/>
      <c r="AP2016" s="11"/>
      <c r="AQ2016" s="11"/>
      <c r="AR2016" s="11"/>
      <c r="AS2016" s="11"/>
      <c r="AT2016" s="11"/>
      <c r="AU2016" s="11"/>
      <c r="AV2016" s="11"/>
      <c r="AW2016" s="11"/>
      <c r="AX2016" s="11"/>
      <c r="AY2016" s="11"/>
      <c r="AZ2016" s="11"/>
      <c r="BA2016" s="11"/>
      <c r="BB2016" s="11"/>
      <c r="BC2016" s="11"/>
      <c r="BD2016" s="11"/>
      <c r="BE2016" s="11"/>
      <c r="BF2016" s="11"/>
      <c r="BG2016" s="11"/>
      <c r="BH2016" s="11"/>
      <c r="BI2016" s="11"/>
      <c r="BJ2016" s="11"/>
      <c r="BK2016" s="11"/>
      <c r="BL2016" s="11"/>
      <c r="BM2016" s="11"/>
      <c r="BN2016" s="11"/>
      <c r="BO2016" s="11"/>
      <c r="BP2016" s="1" t="str">
        <v>0- Port Costs</v>
      </c>
      <c r="BT2016" s="1" t="str">
        <v>0- Port Value</v>
      </c>
      <c r="BU2016" s="11"/>
    </row>
    <row r="2017" spans="3:73" hidden="1" outlineLevel="1" x14ac:dyDescent="0.3">
      <c r="C2017" s="11"/>
      <c r="D2017" s="11"/>
      <c r="E2017" s="11"/>
      <c r="F2017" s="11"/>
      <c r="G2017" s="11"/>
      <c r="H2017" s="1" t="str">
        <v>0 - BM Costs</v>
      </c>
      <c r="L2017" s="1" t="str">
        <v>0 - BM Port</v>
      </c>
      <c r="N2017" s="1" t="str">
        <v>0 - Port Assets</v>
      </c>
      <c r="O2017" s="11"/>
      <c r="P2017" s="11"/>
      <c r="Q2017" s="11"/>
      <c r="R2017" s="11"/>
      <c r="S2017" s="11"/>
      <c r="T2017" s="11"/>
      <c r="U2017" s="11"/>
      <c r="V2017" s="11"/>
      <c r="W2017" s="11"/>
      <c r="X2017" s="11"/>
      <c r="Y2017" s="11"/>
      <c r="Z2017" s="11"/>
      <c r="AA2017" s="11"/>
      <c r="AB2017" s="11"/>
      <c r="AC2017" s="11"/>
      <c r="AD2017" s="11"/>
      <c r="AE2017" s="11"/>
      <c r="AF2017" s="11"/>
      <c r="AG2017" s="11"/>
      <c r="AH2017" s="11"/>
      <c r="AI2017" s="11"/>
      <c r="AJ2017" s="11"/>
      <c r="AK2017" s="11"/>
      <c r="AL2017" s="11"/>
      <c r="AM2017" s="11"/>
      <c r="AN2017" s="11"/>
      <c r="AO2017" s="11"/>
      <c r="AP2017" s="11"/>
      <c r="AQ2017" s="11"/>
      <c r="AR2017" s="11"/>
      <c r="AS2017" s="11"/>
      <c r="AT2017" s="11"/>
      <c r="AU2017" s="11"/>
      <c r="AV2017" s="11"/>
      <c r="AW2017" s="11"/>
      <c r="AX2017" s="11"/>
      <c r="AY2017" s="11"/>
      <c r="AZ2017" s="11"/>
      <c r="BA2017" s="11"/>
      <c r="BB2017" s="11"/>
      <c r="BC2017" s="11"/>
      <c r="BD2017" s="11"/>
      <c r="BE2017" s="11"/>
      <c r="BF2017" s="11"/>
      <c r="BG2017" s="11"/>
      <c r="BH2017" s="11"/>
      <c r="BI2017" s="11"/>
      <c r="BJ2017" s="11"/>
      <c r="BK2017" s="11"/>
      <c r="BL2017" s="11"/>
      <c r="BM2017" s="11"/>
      <c r="BN2017" s="11"/>
      <c r="BO2017" s="11"/>
      <c r="BP2017" s="1" t="str">
        <v>0- Port Costs</v>
      </c>
      <c r="BT2017" s="1" t="str">
        <v>0- Port Value</v>
      </c>
      <c r="BU2017" s="11"/>
    </row>
    <row r="2018" spans="3:73" hidden="1" outlineLevel="1" x14ac:dyDescent="0.3">
      <c r="C2018" s="11"/>
      <c r="D2018" s="11"/>
      <c r="E2018" s="11"/>
      <c r="F2018" s="11"/>
      <c r="G2018" s="11"/>
      <c r="H2018" s="1" t="str">
        <v>0 - BM Costs</v>
      </c>
      <c r="L2018" s="1" t="str">
        <v>0 - BM Port</v>
      </c>
      <c r="N2018" s="1" t="str">
        <v>0 - Port Assets</v>
      </c>
      <c r="O2018" s="11"/>
      <c r="P2018" s="11"/>
      <c r="Q2018" s="11"/>
      <c r="R2018" s="11"/>
      <c r="S2018" s="11"/>
      <c r="T2018" s="11"/>
      <c r="U2018" s="11"/>
      <c r="V2018" s="11"/>
      <c r="W2018" s="11"/>
      <c r="X2018" s="11"/>
      <c r="Y2018" s="11"/>
      <c r="Z2018" s="11"/>
      <c r="AA2018" s="11"/>
      <c r="AB2018" s="11"/>
      <c r="AC2018" s="11"/>
      <c r="AD2018" s="11"/>
      <c r="AE2018" s="11"/>
      <c r="AF2018" s="11"/>
      <c r="AG2018" s="11"/>
      <c r="AH2018" s="11"/>
      <c r="AI2018" s="11"/>
      <c r="AJ2018" s="11"/>
      <c r="AK2018" s="11"/>
      <c r="AL2018" s="11"/>
      <c r="AM2018" s="11"/>
      <c r="AN2018" s="11"/>
      <c r="AO2018" s="11"/>
      <c r="AP2018" s="11"/>
      <c r="AQ2018" s="11"/>
      <c r="AR2018" s="11"/>
      <c r="AS2018" s="11"/>
      <c r="AT2018" s="11"/>
      <c r="AU2018" s="11"/>
      <c r="AV2018" s="11"/>
      <c r="AW2018" s="11"/>
      <c r="AX2018" s="11"/>
      <c r="AY2018" s="11"/>
      <c r="AZ2018" s="11"/>
      <c r="BA2018" s="11"/>
      <c r="BB2018" s="11"/>
      <c r="BC2018" s="11"/>
      <c r="BD2018" s="11"/>
      <c r="BE2018" s="11"/>
      <c r="BF2018" s="11"/>
      <c r="BG2018" s="11"/>
      <c r="BH2018" s="11"/>
      <c r="BI2018" s="11"/>
      <c r="BJ2018" s="11"/>
      <c r="BK2018" s="11"/>
      <c r="BL2018" s="11"/>
      <c r="BM2018" s="11"/>
      <c r="BN2018" s="11"/>
      <c r="BO2018" s="11"/>
      <c r="BP2018" s="1" t="str">
        <v>0- Port Costs</v>
      </c>
      <c r="BT2018" s="1" t="str">
        <v>0- Port Value</v>
      </c>
      <c r="BU2018" s="11"/>
    </row>
    <row r="2019" spans="3:73" hidden="1" outlineLevel="1" x14ac:dyDescent="0.3">
      <c r="C2019" s="11"/>
      <c r="D2019" s="11"/>
      <c r="E2019" s="11"/>
      <c r="F2019" s="11"/>
      <c r="G2019" s="11"/>
      <c r="H2019" s="1" t="str">
        <v>0 - BM Costs</v>
      </c>
      <c r="L2019" s="1" t="str">
        <v>0 - BM Port</v>
      </c>
      <c r="N2019" s="1" t="str">
        <v>0 - Port Assets</v>
      </c>
      <c r="O2019" s="11"/>
      <c r="P2019" s="11"/>
      <c r="Q2019" s="11"/>
      <c r="R2019" s="11"/>
      <c r="S2019" s="11"/>
      <c r="T2019" s="11"/>
      <c r="U2019" s="11"/>
      <c r="V2019" s="11"/>
      <c r="W2019" s="11"/>
      <c r="X2019" s="11"/>
      <c r="Y2019" s="11"/>
      <c r="Z2019" s="11"/>
      <c r="AA2019" s="11"/>
      <c r="AB2019" s="11"/>
      <c r="AC2019" s="11"/>
      <c r="AD2019" s="11"/>
      <c r="AE2019" s="11"/>
      <c r="AF2019" s="11"/>
      <c r="AG2019" s="11"/>
      <c r="AH2019" s="11"/>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c r="BC2019" s="11"/>
      <c r="BD2019" s="11"/>
      <c r="BE2019" s="11"/>
      <c r="BF2019" s="11"/>
      <c r="BG2019" s="11"/>
      <c r="BH2019" s="11"/>
      <c r="BI2019" s="11"/>
      <c r="BJ2019" s="11"/>
      <c r="BK2019" s="11"/>
      <c r="BL2019" s="11"/>
      <c r="BM2019" s="11"/>
      <c r="BN2019" s="11"/>
      <c r="BO2019" s="11"/>
      <c r="BP2019" s="1" t="str">
        <v>0- Port Costs</v>
      </c>
      <c r="BT2019" s="1" t="str">
        <v>0- Port Value</v>
      </c>
      <c r="BU2019" s="11"/>
    </row>
    <row r="2020" spans="3:73" hidden="1" outlineLevel="1" x14ac:dyDescent="0.3">
      <c r="C2020" s="11"/>
      <c r="D2020" s="11"/>
      <c r="E2020" s="11"/>
      <c r="F2020" s="11"/>
      <c r="G2020" s="11"/>
      <c r="H2020" s="1" t="str">
        <v>0 - BM Costs</v>
      </c>
      <c r="L2020" s="1" t="str">
        <v>0 - BM Port</v>
      </c>
      <c r="N2020" s="1" t="str">
        <v>0 - Port Assets</v>
      </c>
      <c r="O2020" s="11"/>
      <c r="P2020" s="11"/>
      <c r="Q2020" s="11"/>
      <c r="R2020" s="11"/>
      <c r="S2020" s="11"/>
      <c r="T2020" s="11"/>
      <c r="U2020" s="11"/>
      <c r="V2020" s="11"/>
      <c r="W2020" s="11"/>
      <c r="X2020" s="11"/>
      <c r="Y2020" s="11"/>
      <c r="Z2020" s="11"/>
      <c r="AA2020" s="11"/>
      <c r="AB2020" s="11"/>
      <c r="AC2020" s="11"/>
      <c r="AD2020" s="11"/>
      <c r="AE2020" s="11"/>
      <c r="AF2020" s="11"/>
      <c r="AG2020" s="11"/>
      <c r="AH2020" s="11"/>
      <c r="AI2020" s="11"/>
      <c r="AJ2020" s="11"/>
      <c r="AK2020" s="11"/>
      <c r="AL2020" s="11"/>
      <c r="AM2020" s="11"/>
      <c r="AN2020" s="11"/>
      <c r="AO2020" s="11"/>
      <c r="AP2020" s="11"/>
      <c r="AQ2020" s="11"/>
      <c r="AR2020" s="11"/>
      <c r="AS2020" s="11"/>
      <c r="AT2020" s="11"/>
      <c r="AU2020" s="11"/>
      <c r="AV2020" s="11"/>
      <c r="AW2020" s="11"/>
      <c r="AX2020" s="11"/>
      <c r="AY2020" s="11"/>
      <c r="AZ2020" s="11"/>
      <c r="BA2020" s="11"/>
      <c r="BB2020" s="11"/>
      <c r="BC2020" s="11"/>
      <c r="BD2020" s="11"/>
      <c r="BE2020" s="11"/>
      <c r="BF2020" s="11"/>
      <c r="BG2020" s="11"/>
      <c r="BH2020" s="11"/>
      <c r="BI2020" s="11"/>
      <c r="BJ2020" s="11"/>
      <c r="BK2020" s="11"/>
      <c r="BL2020" s="11"/>
      <c r="BM2020" s="11"/>
      <c r="BN2020" s="11"/>
      <c r="BO2020" s="11"/>
      <c r="BP2020" s="1" t="str">
        <v>0- Port Costs</v>
      </c>
      <c r="BT2020" s="1" t="str">
        <v>0- Port Value</v>
      </c>
      <c r="BU2020" s="11"/>
    </row>
    <row r="2021" spans="3:73" hidden="1" outlineLevel="1" x14ac:dyDescent="0.3">
      <c r="C2021" s="11"/>
      <c r="D2021" s="11"/>
      <c r="E2021" s="11"/>
      <c r="F2021" s="11"/>
      <c r="G2021" s="11"/>
      <c r="H2021" s="1" t="str">
        <v>0 - BM Costs</v>
      </c>
      <c r="L2021" s="1" t="str">
        <v>0 - BM Port</v>
      </c>
      <c r="N2021" s="1" t="str">
        <v>0 - Port Assets</v>
      </c>
      <c r="O2021" s="11"/>
      <c r="P2021" s="11"/>
      <c r="Q2021" s="11"/>
      <c r="R2021" s="11"/>
      <c r="S2021" s="11"/>
      <c r="T2021" s="11"/>
      <c r="U2021" s="11"/>
      <c r="V2021" s="11"/>
      <c r="W2021" s="11"/>
      <c r="X2021" s="11"/>
      <c r="Y2021" s="11"/>
      <c r="Z2021" s="11"/>
      <c r="AA2021" s="11"/>
      <c r="AB2021" s="11"/>
      <c r="AC2021" s="11"/>
      <c r="AD2021" s="11"/>
      <c r="AE2021" s="11"/>
      <c r="AF2021" s="11"/>
      <c r="AG2021" s="11"/>
      <c r="AH2021" s="11"/>
      <c r="AI2021" s="11"/>
      <c r="AJ2021" s="11"/>
      <c r="AK2021" s="11"/>
      <c r="AL2021" s="11"/>
      <c r="AM2021" s="11"/>
      <c r="AN2021" s="11"/>
      <c r="AO2021" s="11"/>
      <c r="AP2021" s="11"/>
      <c r="AQ2021" s="11"/>
      <c r="AR2021" s="11"/>
      <c r="AS2021" s="11"/>
      <c r="AT2021" s="11"/>
      <c r="AU2021" s="11"/>
      <c r="AV2021" s="11"/>
      <c r="AW2021" s="11"/>
      <c r="AX2021" s="11"/>
      <c r="AY2021" s="11"/>
      <c r="AZ2021" s="11"/>
      <c r="BA2021" s="11"/>
      <c r="BB2021" s="11"/>
      <c r="BC2021" s="11"/>
      <c r="BD2021" s="11"/>
      <c r="BE2021" s="11"/>
      <c r="BF2021" s="11"/>
      <c r="BG2021" s="11"/>
      <c r="BH2021" s="11"/>
      <c r="BI2021" s="11"/>
      <c r="BJ2021" s="11"/>
      <c r="BK2021" s="11"/>
      <c r="BL2021" s="11"/>
      <c r="BM2021" s="11"/>
      <c r="BN2021" s="11"/>
      <c r="BO2021" s="11"/>
      <c r="BP2021" s="1" t="str">
        <v>0- Port Costs</v>
      </c>
      <c r="BT2021" s="1" t="str">
        <v>0- Port Value</v>
      </c>
      <c r="BU2021" s="11"/>
    </row>
    <row r="2022" spans="3:73" hidden="1" outlineLevel="1" x14ac:dyDescent="0.3">
      <c r="H2022" s="1" t="str">
        <v>0 - BM Costs</v>
      </c>
      <c r="L2022" s="1" t="str">
        <v>0 - BM Port</v>
      </c>
      <c r="N2022" s="1" t="str">
        <v>0 - Port Assets</v>
      </c>
      <c r="O2022" s="11"/>
      <c r="P2022" s="11"/>
      <c r="Q2022" s="11"/>
      <c r="R2022" s="11"/>
      <c r="S2022" s="11"/>
      <c r="T2022" s="11"/>
      <c r="U2022" s="11"/>
      <c r="V2022" s="11"/>
      <c r="W2022" s="11"/>
      <c r="X2022" s="11"/>
      <c r="Y2022" s="11"/>
      <c r="Z2022" s="11"/>
      <c r="AA2022" s="11"/>
      <c r="AB2022" s="11"/>
      <c r="AC2022" s="11"/>
      <c r="AD2022" s="11"/>
      <c r="AE2022" s="11"/>
      <c r="AF2022" s="11"/>
      <c r="AG2022" s="11"/>
      <c r="AH2022" s="11"/>
      <c r="AI2022" s="11"/>
      <c r="AJ2022" s="11"/>
      <c r="AK2022" s="11"/>
      <c r="AL2022" s="11"/>
      <c r="AM2022" s="11"/>
      <c r="AN2022" s="11"/>
      <c r="AO2022" s="11"/>
      <c r="AP2022" s="11"/>
      <c r="AQ2022" s="11"/>
      <c r="AR2022" s="11"/>
      <c r="AS2022" s="11"/>
      <c r="AT2022" s="11"/>
      <c r="AU2022" s="11"/>
      <c r="AV2022" s="11"/>
      <c r="AW2022" s="11"/>
      <c r="AX2022" s="11"/>
      <c r="AY2022" s="11"/>
      <c r="AZ2022" s="11"/>
      <c r="BA2022" s="11"/>
      <c r="BB2022" s="11"/>
      <c r="BC2022" s="11"/>
      <c r="BD2022" s="11"/>
      <c r="BE2022" s="11"/>
      <c r="BF2022" s="11"/>
      <c r="BG2022" s="11"/>
      <c r="BH2022" s="11"/>
      <c r="BI2022" s="11"/>
      <c r="BJ2022" s="11"/>
      <c r="BK2022" s="11"/>
      <c r="BL2022" s="11"/>
      <c r="BM2022" s="11"/>
      <c r="BN2022" s="11"/>
      <c r="BO2022" s="11"/>
      <c r="BP2022" s="1" t="str">
        <v>0- Port Costs</v>
      </c>
      <c r="BT2022" s="1" t="str">
        <v>0- Port Value</v>
      </c>
      <c r="BU2022" s="11"/>
    </row>
    <row r="2023" spans="3:73" hidden="1" outlineLevel="1" x14ac:dyDescent="0.3">
      <c r="H2023" s="1" t="str">
        <v>0 - BM Costs</v>
      </c>
      <c r="L2023" s="1" t="str">
        <v>0 - BM Port</v>
      </c>
      <c r="N2023" s="1" t="str">
        <v>0 - Port Assets</v>
      </c>
      <c r="O2023" s="11"/>
      <c r="P2023" s="11"/>
      <c r="Q2023" s="11"/>
      <c r="R2023" s="11"/>
      <c r="S2023" s="11"/>
      <c r="T2023" s="11"/>
      <c r="U2023" s="11"/>
      <c r="V2023" s="11"/>
      <c r="W2023" s="11"/>
      <c r="X2023" s="11"/>
      <c r="Y2023" s="11"/>
      <c r="Z2023" s="11"/>
      <c r="AA2023" s="11"/>
      <c r="AB2023" s="11"/>
      <c r="AC2023" s="11"/>
      <c r="AD2023" s="11"/>
      <c r="AE2023" s="11"/>
      <c r="AF2023" s="11"/>
      <c r="AG2023" s="11"/>
      <c r="AH2023" s="11"/>
      <c r="AI2023" s="11"/>
      <c r="AJ2023" s="11"/>
      <c r="AK2023" s="11"/>
      <c r="AL2023" s="11"/>
      <c r="AM2023" s="11"/>
      <c r="AN2023" s="11"/>
      <c r="AO2023" s="11"/>
      <c r="AP2023" s="11"/>
      <c r="AQ2023" s="11"/>
      <c r="AR2023" s="11"/>
      <c r="AS2023" s="11"/>
      <c r="AT2023" s="11"/>
      <c r="AU2023" s="11"/>
      <c r="AV2023" s="11"/>
      <c r="AW2023" s="11"/>
      <c r="AX2023" s="11"/>
      <c r="AY2023" s="11"/>
      <c r="AZ2023" s="11"/>
      <c r="BA2023" s="11"/>
      <c r="BB2023" s="11"/>
      <c r="BC2023" s="11"/>
      <c r="BD2023" s="11"/>
      <c r="BE2023" s="11"/>
      <c r="BF2023" s="11"/>
      <c r="BG2023" s="11"/>
      <c r="BH2023" s="11"/>
      <c r="BI2023" s="11"/>
      <c r="BJ2023" s="11"/>
      <c r="BK2023" s="11"/>
      <c r="BL2023" s="11"/>
      <c r="BM2023" s="11"/>
      <c r="BN2023" s="11"/>
      <c r="BO2023" s="11"/>
      <c r="BP2023" s="1" t="str">
        <v>0- Port Costs</v>
      </c>
      <c r="BT2023" s="1" t="str">
        <v>0- Port Value</v>
      </c>
      <c r="BU2023" s="11"/>
    </row>
    <row r="2024" spans="3:73" hidden="1" outlineLevel="1" x14ac:dyDescent="0.3">
      <c r="H2024" s="1" t="str">
        <v>0 - BM Costs</v>
      </c>
      <c r="L2024" s="1" t="str">
        <v>0 - BM Port</v>
      </c>
      <c r="N2024" s="1" t="str">
        <v>0 - Port Assets</v>
      </c>
      <c r="O2024" s="11"/>
      <c r="P2024" s="11"/>
      <c r="Q2024" s="11"/>
      <c r="R2024" s="11"/>
      <c r="S2024" s="11"/>
      <c r="T2024" s="11"/>
      <c r="U2024" s="11"/>
      <c r="V2024" s="11"/>
      <c r="W2024" s="11"/>
      <c r="X2024" s="11"/>
      <c r="Y2024" s="11"/>
      <c r="Z2024" s="11"/>
      <c r="AA2024" s="11"/>
      <c r="AB2024" s="11"/>
      <c r="AC2024" s="11"/>
      <c r="AD2024" s="11"/>
      <c r="AE2024" s="11"/>
      <c r="AF2024" s="11"/>
      <c r="AG2024" s="11"/>
      <c r="AH2024" s="11"/>
      <c r="AI2024" s="11"/>
      <c r="AJ2024" s="11"/>
      <c r="AK2024" s="11"/>
      <c r="AL2024" s="11"/>
      <c r="AM2024" s="11"/>
      <c r="AN2024" s="11"/>
      <c r="AO2024" s="11"/>
      <c r="AP2024" s="11"/>
      <c r="AQ2024" s="11"/>
      <c r="AR2024" s="11"/>
      <c r="AS2024" s="11"/>
      <c r="AT2024" s="11"/>
      <c r="AU2024" s="11"/>
      <c r="AV2024" s="11"/>
      <c r="AW2024" s="11"/>
      <c r="AX2024" s="11"/>
      <c r="AY2024" s="11"/>
      <c r="AZ2024" s="11"/>
      <c r="BA2024" s="11"/>
      <c r="BB2024" s="11"/>
      <c r="BC2024" s="11"/>
      <c r="BD2024" s="11"/>
      <c r="BE2024" s="11"/>
      <c r="BF2024" s="11"/>
      <c r="BG2024" s="11"/>
      <c r="BH2024" s="11"/>
      <c r="BI2024" s="11"/>
      <c r="BJ2024" s="11"/>
      <c r="BK2024" s="11"/>
      <c r="BL2024" s="11"/>
      <c r="BM2024" s="11"/>
      <c r="BN2024" s="11"/>
      <c r="BO2024" s="11"/>
      <c r="BP2024" s="1" t="str">
        <v>0- Port Costs</v>
      </c>
      <c r="BT2024" s="1" t="str">
        <v>0- Port Value</v>
      </c>
      <c r="BU2024" s="11"/>
    </row>
    <row r="2025" spans="3:73" hidden="1" outlineLevel="1" x14ac:dyDescent="0.3">
      <c r="H2025" s="1" t="str">
        <v>0 - BM Costs</v>
      </c>
      <c r="L2025" s="1" t="str">
        <v>0 - BM Port</v>
      </c>
      <c r="N2025" s="1" t="str">
        <v>0 - Port Assets</v>
      </c>
      <c r="O2025" s="11"/>
      <c r="P2025" s="11"/>
      <c r="Q2025" s="11"/>
      <c r="R2025" s="11"/>
      <c r="S2025" s="11"/>
      <c r="T2025" s="11"/>
      <c r="U2025" s="11"/>
      <c r="V2025" s="11"/>
      <c r="W2025" s="11"/>
      <c r="X2025" s="11"/>
      <c r="Y2025" s="11"/>
      <c r="Z2025" s="11"/>
      <c r="AA2025" s="11"/>
      <c r="AB2025" s="11"/>
      <c r="AC2025" s="11"/>
      <c r="AD2025" s="11"/>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c r="BB2025" s="11"/>
      <c r="BC2025" s="11"/>
      <c r="BD2025" s="11"/>
      <c r="BE2025" s="11"/>
      <c r="BF2025" s="11"/>
      <c r="BG2025" s="11"/>
      <c r="BH2025" s="11"/>
      <c r="BI2025" s="11"/>
      <c r="BJ2025" s="11"/>
      <c r="BK2025" s="11"/>
      <c r="BL2025" s="11"/>
      <c r="BM2025" s="11"/>
      <c r="BN2025" s="11"/>
      <c r="BO2025" s="11"/>
      <c r="BP2025" s="1" t="str">
        <v>0- Port Costs</v>
      </c>
      <c r="BT2025" s="1" t="str">
        <v>0- Port Value</v>
      </c>
      <c r="BU2025" s="11"/>
    </row>
    <row r="2026" spans="3:73" hidden="1" outlineLevel="1" x14ac:dyDescent="0.3">
      <c r="H2026" s="1" t="str">
        <v>0 - BM Costs</v>
      </c>
      <c r="L2026" s="1" t="str">
        <v>0 - BM Port</v>
      </c>
      <c r="N2026" s="1" t="str">
        <v>0 - Port Assets</v>
      </c>
      <c r="O2026" s="11"/>
      <c r="P2026" s="11"/>
      <c r="Q2026" s="11"/>
      <c r="R2026" s="11"/>
      <c r="S2026" s="11"/>
      <c r="T2026" s="11"/>
      <c r="U2026" s="11"/>
      <c r="V2026" s="11"/>
      <c r="W2026" s="11"/>
      <c r="X2026" s="11"/>
      <c r="Y2026" s="11"/>
      <c r="Z2026" s="11"/>
      <c r="AA2026" s="11"/>
      <c r="AB2026" s="11"/>
      <c r="AC2026" s="11"/>
      <c r="AD2026" s="11"/>
      <c r="AE2026" s="11"/>
      <c r="AF2026" s="11"/>
      <c r="AG2026" s="11"/>
      <c r="AH2026" s="11"/>
      <c r="AI2026" s="11"/>
      <c r="AJ2026" s="11"/>
      <c r="AK2026" s="11"/>
      <c r="AL2026" s="11"/>
      <c r="AM2026" s="11"/>
      <c r="AN2026" s="11"/>
      <c r="AO2026" s="11"/>
      <c r="AP2026" s="11"/>
      <c r="AQ2026" s="11"/>
      <c r="AR2026" s="11"/>
      <c r="AS2026" s="11"/>
      <c r="AT2026" s="11"/>
      <c r="AU2026" s="11"/>
      <c r="AV2026" s="11"/>
      <c r="AW2026" s="11"/>
      <c r="AX2026" s="11"/>
      <c r="AY2026" s="11"/>
      <c r="AZ2026" s="11"/>
      <c r="BA2026" s="11"/>
      <c r="BB2026" s="11"/>
      <c r="BC2026" s="11"/>
      <c r="BD2026" s="11"/>
      <c r="BE2026" s="11"/>
      <c r="BF2026" s="11"/>
      <c r="BG2026" s="11"/>
      <c r="BH2026" s="11"/>
      <c r="BI2026" s="11"/>
      <c r="BJ2026" s="11"/>
      <c r="BK2026" s="11"/>
      <c r="BL2026" s="11"/>
      <c r="BM2026" s="11"/>
      <c r="BN2026" s="11"/>
      <c r="BO2026" s="11"/>
      <c r="BP2026" s="1" t="str">
        <v>0- Port Costs</v>
      </c>
      <c r="BT2026" s="1" t="str">
        <v>0- Port Value</v>
      </c>
      <c r="BU2026" s="11"/>
    </row>
    <row r="2027" spans="3:73" hidden="1" outlineLevel="1" x14ac:dyDescent="0.3">
      <c r="H2027" s="1" t="str">
        <v>0 - BM Costs</v>
      </c>
      <c r="L2027" s="1" t="str">
        <v>0 - BM Port</v>
      </c>
      <c r="N2027" s="1" t="str">
        <v>0 - Port Assets</v>
      </c>
      <c r="O2027" s="11"/>
      <c r="P2027" s="11"/>
      <c r="Q2027" s="11"/>
      <c r="R2027" s="11"/>
      <c r="S2027" s="11"/>
      <c r="T2027" s="11"/>
      <c r="U2027" s="11"/>
      <c r="V2027" s="11"/>
      <c r="W2027" s="11"/>
      <c r="X2027" s="11"/>
      <c r="Y2027" s="11"/>
      <c r="Z2027" s="11"/>
      <c r="AA2027" s="11"/>
      <c r="AB2027" s="11"/>
      <c r="AC2027" s="11"/>
      <c r="AD2027" s="11"/>
      <c r="AE2027" s="11"/>
      <c r="AF2027" s="11"/>
      <c r="AG2027" s="11"/>
      <c r="AH2027" s="11"/>
      <c r="AI2027" s="11"/>
      <c r="AJ2027" s="11"/>
      <c r="AK2027" s="11"/>
      <c r="AL2027" s="11"/>
      <c r="AM2027" s="11"/>
      <c r="AN2027" s="11"/>
      <c r="AO2027" s="11"/>
      <c r="AP2027" s="11"/>
      <c r="AQ2027" s="11"/>
      <c r="AR2027" s="11"/>
      <c r="AS2027" s="11"/>
      <c r="AT2027" s="11"/>
      <c r="AU2027" s="11"/>
      <c r="AV2027" s="11"/>
      <c r="AW2027" s="11"/>
      <c r="AX2027" s="11"/>
      <c r="AY2027" s="11"/>
      <c r="AZ2027" s="11"/>
      <c r="BA2027" s="11"/>
      <c r="BB2027" s="11"/>
      <c r="BC2027" s="11"/>
      <c r="BD2027" s="11"/>
      <c r="BE2027" s="11"/>
      <c r="BF2027" s="11"/>
      <c r="BG2027" s="11"/>
      <c r="BH2027" s="11"/>
      <c r="BI2027" s="11"/>
      <c r="BJ2027" s="11"/>
      <c r="BK2027" s="11"/>
      <c r="BL2027" s="11"/>
      <c r="BM2027" s="11"/>
      <c r="BN2027" s="11"/>
      <c r="BO2027" s="11"/>
      <c r="BP2027" s="1" t="str">
        <v>0- Port Costs</v>
      </c>
      <c r="BT2027" s="1" t="str">
        <v>0- Port Value</v>
      </c>
      <c r="BU2027" s="11"/>
    </row>
    <row r="2028" spans="3:73" hidden="1" outlineLevel="1" x14ac:dyDescent="0.3">
      <c r="H2028" s="1" t="str">
        <v>0 - BM Costs</v>
      </c>
      <c r="L2028" s="1" t="str">
        <v>0 - BM Port</v>
      </c>
      <c r="N2028" s="1" t="str">
        <v>0 - Port Assets</v>
      </c>
      <c r="O2028" s="11"/>
      <c r="P2028" s="11"/>
      <c r="Q2028" s="11"/>
      <c r="R2028" s="11"/>
      <c r="S2028" s="11"/>
      <c r="T2028" s="11"/>
      <c r="U2028" s="11"/>
      <c r="V2028" s="11"/>
      <c r="W2028" s="11"/>
      <c r="X2028" s="11"/>
      <c r="Y2028" s="11"/>
      <c r="Z2028" s="11"/>
      <c r="AA2028" s="11"/>
      <c r="AB2028" s="11"/>
      <c r="AC2028" s="11"/>
      <c r="AD2028" s="11"/>
      <c r="AE2028" s="11"/>
      <c r="AF2028" s="11"/>
      <c r="AG2028" s="11"/>
      <c r="AH2028" s="11"/>
      <c r="AI2028" s="11"/>
      <c r="AJ2028" s="11"/>
      <c r="AK2028" s="11"/>
      <c r="AL2028" s="11"/>
      <c r="AM2028" s="11"/>
      <c r="AN2028" s="11"/>
      <c r="AO2028" s="11"/>
      <c r="AP2028" s="11"/>
      <c r="AQ2028" s="11"/>
      <c r="AR2028" s="11"/>
      <c r="AS2028" s="11"/>
      <c r="AT2028" s="11"/>
      <c r="AU2028" s="11"/>
      <c r="AV2028" s="11"/>
      <c r="AW2028" s="11"/>
      <c r="AX2028" s="11"/>
      <c r="AY2028" s="11"/>
      <c r="AZ2028" s="11"/>
      <c r="BA2028" s="11"/>
      <c r="BB2028" s="11"/>
      <c r="BC2028" s="11"/>
      <c r="BD2028" s="11"/>
      <c r="BE2028" s="11"/>
      <c r="BF2028" s="11"/>
      <c r="BG2028" s="11"/>
      <c r="BH2028" s="11"/>
      <c r="BI2028" s="11"/>
      <c r="BJ2028" s="11"/>
      <c r="BK2028" s="11"/>
      <c r="BL2028" s="11"/>
      <c r="BM2028" s="11"/>
      <c r="BN2028" s="11"/>
      <c r="BO2028" s="11"/>
      <c r="BP2028" s="1" t="str">
        <v>0- Port Costs</v>
      </c>
      <c r="BT2028" s="1" t="str">
        <v>0- Port Value</v>
      </c>
      <c r="BU2028" s="11"/>
    </row>
    <row r="2029" spans="3:73" hidden="1" outlineLevel="1" x14ac:dyDescent="0.3">
      <c r="H2029" s="1" t="str">
        <v>0 - BM Costs</v>
      </c>
      <c r="L2029" s="1" t="str">
        <v>0 - BM Port</v>
      </c>
      <c r="N2029" s="1" t="str">
        <v>0 - Port Assets</v>
      </c>
      <c r="O2029" s="11"/>
      <c r="P2029" s="11"/>
      <c r="Q2029" s="11"/>
      <c r="R2029" s="11"/>
      <c r="S2029" s="11"/>
      <c r="T2029" s="11"/>
      <c r="U2029" s="11"/>
      <c r="V2029" s="11"/>
      <c r="W2029" s="11"/>
      <c r="X2029" s="11"/>
      <c r="Y2029" s="11"/>
      <c r="Z2029" s="11"/>
      <c r="AA2029" s="11"/>
      <c r="AB2029" s="11"/>
      <c r="AC2029" s="11"/>
      <c r="AD2029" s="11"/>
      <c r="AE2029" s="11"/>
      <c r="AF2029" s="11"/>
      <c r="AG2029" s="11"/>
      <c r="AH2029" s="11"/>
      <c r="AI2029" s="11"/>
      <c r="AJ2029" s="11"/>
      <c r="AK2029" s="11"/>
      <c r="AL2029" s="11"/>
      <c r="AM2029" s="11"/>
      <c r="AN2029" s="11"/>
      <c r="AO2029" s="11"/>
      <c r="AP2029" s="11"/>
      <c r="AQ2029" s="11"/>
      <c r="AR2029" s="11"/>
      <c r="AS2029" s="11"/>
      <c r="AT2029" s="11"/>
      <c r="AU2029" s="11"/>
      <c r="AV2029" s="11"/>
      <c r="AW2029" s="11"/>
      <c r="AX2029" s="11"/>
      <c r="AY2029" s="11"/>
      <c r="AZ2029" s="11"/>
      <c r="BA2029" s="11"/>
      <c r="BB2029" s="11"/>
      <c r="BC2029" s="11"/>
      <c r="BD2029" s="11"/>
      <c r="BE2029" s="11"/>
      <c r="BF2029" s="11"/>
      <c r="BG2029" s="11"/>
      <c r="BH2029" s="11"/>
      <c r="BI2029" s="11"/>
      <c r="BJ2029" s="11"/>
      <c r="BK2029" s="11"/>
      <c r="BL2029" s="11"/>
      <c r="BM2029" s="11"/>
      <c r="BN2029" s="11"/>
      <c r="BO2029" s="11"/>
      <c r="BP2029" s="1" t="str">
        <v>0- Port Costs</v>
      </c>
      <c r="BT2029" s="1" t="str">
        <v>0- Port Value</v>
      </c>
      <c r="BU2029" s="11"/>
    </row>
    <row r="2030" spans="3:73" hidden="1" outlineLevel="1" x14ac:dyDescent="0.3">
      <c r="H2030" s="1" t="str">
        <v>0 - BM Costs</v>
      </c>
      <c r="L2030" s="1" t="str">
        <v>0 - BM Port</v>
      </c>
      <c r="N2030" s="1" t="str">
        <v>0 - Port Assets</v>
      </c>
      <c r="O2030" s="11"/>
      <c r="P2030" s="11"/>
      <c r="Q2030" s="11"/>
      <c r="R2030" s="11"/>
      <c r="S2030" s="11"/>
      <c r="T2030" s="11"/>
      <c r="U2030" s="11"/>
      <c r="V2030" s="11"/>
      <c r="W2030" s="11"/>
      <c r="X2030" s="11"/>
      <c r="Y2030" s="11"/>
      <c r="Z2030" s="11"/>
      <c r="AA2030" s="11"/>
      <c r="AB2030" s="11"/>
      <c r="AC2030" s="11"/>
      <c r="AD2030" s="11"/>
      <c r="AE2030" s="11"/>
      <c r="AF2030" s="11"/>
      <c r="AG2030" s="11"/>
      <c r="AH2030" s="11"/>
      <c r="AI2030" s="11"/>
      <c r="AJ2030" s="11"/>
      <c r="AK2030" s="11"/>
      <c r="AL2030" s="11"/>
      <c r="AM2030" s="11"/>
      <c r="AN2030" s="11"/>
      <c r="AO2030" s="11"/>
      <c r="AP2030" s="11"/>
      <c r="AQ2030" s="11"/>
      <c r="AR2030" s="11"/>
      <c r="AS2030" s="11"/>
      <c r="AT2030" s="11"/>
      <c r="AU2030" s="11"/>
      <c r="AV2030" s="11"/>
      <c r="AW2030" s="11"/>
      <c r="AX2030" s="11"/>
      <c r="AY2030" s="11"/>
      <c r="AZ2030" s="11"/>
      <c r="BA2030" s="11"/>
      <c r="BB2030" s="11"/>
      <c r="BC2030" s="11"/>
      <c r="BD2030" s="11"/>
      <c r="BE2030" s="11"/>
      <c r="BF2030" s="11"/>
      <c r="BG2030" s="11"/>
      <c r="BH2030" s="11"/>
      <c r="BI2030" s="11"/>
      <c r="BJ2030" s="11"/>
      <c r="BK2030" s="11"/>
      <c r="BL2030" s="11"/>
      <c r="BM2030" s="11"/>
      <c r="BN2030" s="11"/>
      <c r="BO2030" s="11"/>
      <c r="BP2030" s="1" t="str">
        <v>0- Port Costs</v>
      </c>
      <c r="BT2030" s="1" t="str">
        <v>0- Port Value</v>
      </c>
      <c r="BU2030" s="11"/>
    </row>
    <row r="2031" spans="3:73" hidden="1" outlineLevel="1" x14ac:dyDescent="0.3">
      <c r="H2031" s="1" t="str">
        <v>0 - BM Costs</v>
      </c>
      <c r="L2031" s="1" t="str">
        <v>0 - BM Port</v>
      </c>
      <c r="N2031" s="1" t="str">
        <v>0 - Port Assets</v>
      </c>
      <c r="O2031" s="11"/>
      <c r="P2031" s="11"/>
      <c r="Q2031" s="11"/>
      <c r="R2031" s="11"/>
      <c r="S2031" s="11"/>
      <c r="T2031" s="11"/>
      <c r="U2031" s="11"/>
      <c r="V2031" s="11"/>
      <c r="W2031" s="11"/>
      <c r="X2031" s="11"/>
      <c r="Y2031" s="11"/>
      <c r="Z2031" s="11"/>
      <c r="AA2031" s="11"/>
      <c r="AB2031" s="11"/>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c r="BC2031" s="11"/>
      <c r="BD2031" s="11"/>
      <c r="BE2031" s="11"/>
      <c r="BF2031" s="11"/>
      <c r="BG2031" s="11"/>
      <c r="BH2031" s="11"/>
      <c r="BI2031" s="11"/>
      <c r="BJ2031" s="11"/>
      <c r="BK2031" s="11"/>
      <c r="BL2031" s="11"/>
      <c r="BM2031" s="11"/>
      <c r="BN2031" s="11"/>
      <c r="BO2031" s="11"/>
      <c r="BP2031" s="1" t="str">
        <v>0- Port Costs</v>
      </c>
      <c r="BT2031" s="1" t="str">
        <v>0- Port Value</v>
      </c>
      <c r="BU2031" s="11"/>
    </row>
    <row r="2032" spans="3:73" hidden="1" outlineLevel="1" x14ac:dyDescent="0.3">
      <c r="H2032" s="1" t="str">
        <v>0 - BM Costs</v>
      </c>
      <c r="L2032" s="1" t="str">
        <v>0 - BM Port</v>
      </c>
      <c r="N2032" s="1" t="str">
        <v>0 - Port Assets</v>
      </c>
      <c r="O2032" s="11"/>
      <c r="P2032" s="11"/>
      <c r="Q2032" s="11"/>
      <c r="R2032" s="11"/>
      <c r="S2032" s="11"/>
      <c r="T2032" s="11"/>
      <c r="U2032" s="11"/>
      <c r="V2032" s="11"/>
      <c r="W2032" s="11"/>
      <c r="X2032" s="11"/>
      <c r="Y2032" s="11"/>
      <c r="Z2032" s="11"/>
      <c r="AA2032" s="11"/>
      <c r="AB2032" s="11"/>
      <c r="AC2032" s="11"/>
      <c r="AD2032" s="11"/>
      <c r="AE2032" s="11"/>
      <c r="AF2032" s="11"/>
      <c r="AG2032" s="11"/>
      <c r="AH2032" s="11"/>
      <c r="AI2032" s="11"/>
      <c r="AJ2032" s="11"/>
      <c r="AK2032" s="11"/>
      <c r="AL2032" s="11"/>
      <c r="AM2032" s="11"/>
      <c r="AN2032" s="11"/>
      <c r="AO2032" s="11"/>
      <c r="AP2032" s="11"/>
      <c r="AQ2032" s="11"/>
      <c r="AR2032" s="11"/>
      <c r="AS2032" s="11"/>
      <c r="AT2032" s="11"/>
      <c r="AU2032" s="11"/>
      <c r="AV2032" s="11"/>
      <c r="AW2032" s="11"/>
      <c r="AX2032" s="11"/>
      <c r="AY2032" s="11"/>
      <c r="AZ2032" s="11"/>
      <c r="BA2032" s="11"/>
      <c r="BB2032" s="11"/>
      <c r="BC2032" s="11"/>
      <c r="BD2032" s="11"/>
      <c r="BE2032" s="11"/>
      <c r="BF2032" s="11"/>
      <c r="BG2032" s="11"/>
      <c r="BH2032" s="11"/>
      <c r="BI2032" s="11"/>
      <c r="BJ2032" s="11"/>
      <c r="BK2032" s="11"/>
      <c r="BL2032" s="11"/>
      <c r="BM2032" s="11"/>
      <c r="BN2032" s="11"/>
      <c r="BO2032" s="11"/>
      <c r="BP2032" s="1" t="str">
        <v>0- Port Costs</v>
      </c>
      <c r="BT2032" s="1" t="str">
        <v>0- Port Value</v>
      </c>
      <c r="BU2032" s="11"/>
    </row>
    <row r="2033" spans="8:73" hidden="1" outlineLevel="1" x14ac:dyDescent="0.3">
      <c r="H2033" s="1" t="str">
        <v>0 - BM Costs</v>
      </c>
      <c r="L2033" s="1" t="str">
        <v>0 - BM Port</v>
      </c>
      <c r="N2033" s="1" t="str">
        <v>0 - Port Assets</v>
      </c>
      <c r="O2033" s="11"/>
      <c r="P2033" s="11"/>
      <c r="Q2033" s="11"/>
      <c r="R2033" s="11"/>
      <c r="S2033" s="11"/>
      <c r="T2033" s="11"/>
      <c r="U2033" s="11"/>
      <c r="V2033" s="11"/>
      <c r="W2033" s="11"/>
      <c r="X2033" s="11"/>
      <c r="Y2033" s="11"/>
      <c r="Z2033" s="11"/>
      <c r="AA2033" s="11"/>
      <c r="AB2033" s="11"/>
      <c r="AC2033" s="11"/>
      <c r="AD2033" s="11"/>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c r="BC2033" s="11"/>
      <c r="BD2033" s="11"/>
      <c r="BE2033" s="11"/>
      <c r="BF2033" s="11"/>
      <c r="BG2033" s="11"/>
      <c r="BH2033" s="11"/>
      <c r="BI2033" s="11"/>
      <c r="BJ2033" s="11"/>
      <c r="BK2033" s="11"/>
      <c r="BL2033" s="11"/>
      <c r="BM2033" s="11"/>
      <c r="BN2033" s="11"/>
      <c r="BO2033" s="11"/>
      <c r="BP2033" s="1" t="str">
        <v>0- Port Costs</v>
      </c>
      <c r="BT2033" s="1" t="str">
        <v>0- Port Value</v>
      </c>
      <c r="BU2033" s="11"/>
    </row>
    <row r="2034" spans="8:73" hidden="1" outlineLevel="1" x14ac:dyDescent="0.3">
      <c r="H2034" s="1" t="str">
        <v>0 - BM Costs</v>
      </c>
      <c r="L2034" s="1" t="str">
        <v>0 - BM Port</v>
      </c>
      <c r="N2034" s="1" t="str">
        <v>0 - Port Assets</v>
      </c>
      <c r="O2034" s="11"/>
      <c r="P2034" s="11"/>
      <c r="Q2034" s="11"/>
      <c r="R2034" s="11"/>
      <c r="S2034" s="11"/>
      <c r="T2034" s="11"/>
      <c r="U2034" s="11"/>
      <c r="V2034" s="11"/>
      <c r="W2034" s="11"/>
      <c r="X2034" s="11"/>
      <c r="Y2034" s="11"/>
      <c r="Z2034" s="11"/>
      <c r="AA2034" s="11"/>
      <c r="AB2034" s="11"/>
      <c r="AC2034" s="11"/>
      <c r="AD2034" s="11"/>
      <c r="AE2034" s="11"/>
      <c r="AF2034" s="11"/>
      <c r="AG2034" s="11"/>
      <c r="AH2034" s="11"/>
      <c r="AI2034" s="11"/>
      <c r="AJ2034" s="11"/>
      <c r="AK2034" s="11"/>
      <c r="AL2034" s="11"/>
      <c r="AM2034" s="11"/>
      <c r="AN2034" s="11"/>
      <c r="AO2034" s="11"/>
      <c r="AP2034" s="11"/>
      <c r="AQ2034" s="11"/>
      <c r="AR2034" s="11"/>
      <c r="AS2034" s="11"/>
      <c r="AT2034" s="11"/>
      <c r="AU2034" s="11"/>
      <c r="AV2034" s="11"/>
      <c r="AW2034" s="11"/>
      <c r="AX2034" s="11"/>
      <c r="AY2034" s="11"/>
      <c r="AZ2034" s="11"/>
      <c r="BA2034" s="11"/>
      <c r="BB2034" s="11"/>
      <c r="BC2034" s="11"/>
      <c r="BD2034" s="11"/>
      <c r="BE2034" s="11"/>
      <c r="BF2034" s="11"/>
      <c r="BG2034" s="11"/>
      <c r="BH2034" s="11"/>
      <c r="BI2034" s="11"/>
      <c r="BJ2034" s="11"/>
      <c r="BK2034" s="11"/>
      <c r="BL2034" s="11"/>
      <c r="BM2034" s="11"/>
      <c r="BN2034" s="11"/>
      <c r="BO2034" s="11"/>
      <c r="BP2034" s="1" t="str">
        <v>0- Port Costs</v>
      </c>
      <c r="BT2034" s="1" t="str">
        <v>0- Port Value</v>
      </c>
      <c r="BU2034" s="11"/>
    </row>
    <row r="2035" spans="8:73" hidden="1" outlineLevel="1" x14ac:dyDescent="0.3">
      <c r="H2035" s="1" t="str">
        <v>0 - BM Costs</v>
      </c>
      <c r="L2035" s="1" t="str">
        <v>0 - BM Port</v>
      </c>
      <c r="N2035" s="1" t="str">
        <v>0 - Port Assets</v>
      </c>
      <c r="O2035" s="11"/>
      <c r="P2035" s="11"/>
      <c r="Q2035" s="11"/>
      <c r="R2035" s="11"/>
      <c r="S2035" s="11"/>
      <c r="T2035" s="11"/>
      <c r="U2035" s="11"/>
      <c r="V2035" s="11"/>
      <c r="W2035" s="11"/>
      <c r="X2035" s="11"/>
      <c r="Y2035" s="11"/>
      <c r="Z2035" s="11"/>
      <c r="AA2035" s="11"/>
      <c r="AB2035" s="11"/>
      <c r="AC2035" s="11"/>
      <c r="AD2035" s="11"/>
      <c r="AE2035" s="11"/>
      <c r="AF2035" s="11"/>
      <c r="AG2035" s="11"/>
      <c r="AH2035" s="11"/>
      <c r="AI2035" s="11"/>
      <c r="AJ2035" s="11"/>
      <c r="AK2035" s="11"/>
      <c r="AL2035" s="11"/>
      <c r="AM2035" s="11"/>
      <c r="AN2035" s="11"/>
      <c r="AO2035" s="11"/>
      <c r="AP2035" s="11"/>
      <c r="AQ2035" s="11"/>
      <c r="AR2035" s="11"/>
      <c r="AS2035" s="11"/>
      <c r="AT2035" s="11"/>
      <c r="AU2035" s="11"/>
      <c r="AV2035" s="11"/>
      <c r="AW2035" s="11"/>
      <c r="AX2035" s="11"/>
      <c r="AY2035" s="11"/>
      <c r="AZ2035" s="11"/>
      <c r="BA2035" s="11"/>
      <c r="BB2035" s="11"/>
      <c r="BC2035" s="11"/>
      <c r="BD2035" s="11"/>
      <c r="BE2035" s="11"/>
      <c r="BF2035" s="11"/>
      <c r="BG2035" s="11"/>
      <c r="BH2035" s="11"/>
      <c r="BI2035" s="11"/>
      <c r="BJ2035" s="11"/>
      <c r="BK2035" s="11"/>
      <c r="BL2035" s="11"/>
      <c r="BM2035" s="11"/>
      <c r="BN2035" s="11"/>
      <c r="BO2035" s="11"/>
      <c r="BP2035" s="1" t="str">
        <v>0- Port Costs</v>
      </c>
      <c r="BT2035" s="1" t="str">
        <v>0- Port Value</v>
      </c>
      <c r="BU2035" s="11"/>
    </row>
    <row r="2036" spans="8:73" hidden="1" outlineLevel="1" x14ac:dyDescent="0.3">
      <c r="H2036" s="1" t="str">
        <v>0 - BM Costs</v>
      </c>
      <c r="L2036" s="1" t="str">
        <v>0 - BM Port</v>
      </c>
      <c r="N2036" s="1" t="str">
        <v>0 - Port Assets</v>
      </c>
      <c r="O2036" s="11"/>
      <c r="P2036" s="11"/>
      <c r="Q2036" s="11"/>
      <c r="R2036" s="11"/>
      <c r="S2036" s="11"/>
      <c r="T2036" s="11"/>
      <c r="U2036" s="11"/>
      <c r="V2036" s="11"/>
      <c r="W2036" s="11"/>
      <c r="X2036" s="11"/>
      <c r="Y2036" s="11"/>
      <c r="Z2036" s="11"/>
      <c r="AA2036" s="11"/>
      <c r="AB2036" s="11"/>
      <c r="AC2036" s="11"/>
      <c r="AD2036" s="11"/>
      <c r="AE2036" s="11"/>
      <c r="AF2036" s="11"/>
      <c r="AG2036" s="11"/>
      <c r="AH2036" s="11"/>
      <c r="AI2036" s="11"/>
      <c r="AJ2036" s="11"/>
      <c r="AK2036" s="11"/>
      <c r="AL2036" s="11"/>
      <c r="AM2036" s="11"/>
      <c r="AN2036" s="11"/>
      <c r="AO2036" s="11"/>
      <c r="AP2036" s="11"/>
      <c r="AQ2036" s="11"/>
      <c r="AR2036" s="11"/>
      <c r="AS2036" s="11"/>
      <c r="AT2036" s="11"/>
      <c r="AU2036" s="11"/>
      <c r="AV2036" s="11"/>
      <c r="AW2036" s="11"/>
      <c r="AX2036" s="11"/>
      <c r="AY2036" s="11"/>
      <c r="AZ2036" s="11"/>
      <c r="BA2036" s="11"/>
      <c r="BB2036" s="11"/>
      <c r="BC2036" s="11"/>
      <c r="BD2036" s="11"/>
      <c r="BE2036" s="11"/>
      <c r="BF2036" s="11"/>
      <c r="BG2036" s="11"/>
      <c r="BH2036" s="11"/>
      <c r="BI2036" s="11"/>
      <c r="BJ2036" s="11"/>
      <c r="BK2036" s="11"/>
      <c r="BL2036" s="11"/>
      <c r="BM2036" s="11"/>
      <c r="BN2036" s="11"/>
      <c r="BO2036" s="11"/>
      <c r="BP2036" s="1" t="str">
        <v>0- Port Costs</v>
      </c>
      <c r="BT2036" s="1" t="str">
        <v>0- Port Value</v>
      </c>
      <c r="BU2036" s="11"/>
    </row>
    <row r="2037" spans="8:73" hidden="1" outlineLevel="1" x14ac:dyDescent="0.3">
      <c r="H2037" s="1" t="str">
        <v>0 - BM Costs</v>
      </c>
      <c r="L2037" s="1" t="str">
        <v>0 - BM Port</v>
      </c>
      <c r="N2037" s="1" t="str">
        <v>0 - Port Assets</v>
      </c>
      <c r="O2037" s="11"/>
      <c r="P2037" s="11"/>
      <c r="Q2037" s="11"/>
      <c r="R2037" s="11"/>
      <c r="S2037" s="11"/>
      <c r="T2037" s="11"/>
      <c r="U2037" s="11"/>
      <c r="V2037" s="11"/>
      <c r="W2037" s="11"/>
      <c r="X2037" s="11"/>
      <c r="Y2037" s="11"/>
      <c r="Z2037" s="11"/>
      <c r="AA2037" s="11"/>
      <c r="AB2037" s="11"/>
      <c r="AC2037" s="11"/>
      <c r="AD2037" s="11"/>
      <c r="AE2037" s="11"/>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c r="BC2037" s="11"/>
      <c r="BD2037" s="11"/>
      <c r="BE2037" s="11"/>
      <c r="BF2037" s="11"/>
      <c r="BG2037" s="11"/>
      <c r="BH2037" s="11"/>
      <c r="BI2037" s="11"/>
      <c r="BJ2037" s="11"/>
      <c r="BK2037" s="11"/>
      <c r="BL2037" s="11"/>
      <c r="BM2037" s="11"/>
      <c r="BN2037" s="11"/>
      <c r="BO2037" s="11"/>
      <c r="BP2037" s="1" t="str">
        <v>0- Port Costs</v>
      </c>
      <c r="BT2037" s="1" t="str">
        <v>0- Port Value</v>
      </c>
      <c r="BU2037" s="11"/>
    </row>
    <row r="2038" spans="8:73" hidden="1" outlineLevel="1" x14ac:dyDescent="0.3">
      <c r="H2038" s="1" t="str">
        <v>0 - BM Costs</v>
      </c>
      <c r="L2038" s="1" t="str">
        <v>0 - BM Port</v>
      </c>
      <c r="N2038" s="1" t="str">
        <v>0 - Port Assets</v>
      </c>
      <c r="O2038" s="11"/>
      <c r="P2038" s="11"/>
      <c r="Q2038" s="11"/>
      <c r="R2038" s="11"/>
      <c r="S2038" s="11"/>
      <c r="T2038" s="11"/>
      <c r="U2038" s="11"/>
      <c r="V2038" s="11"/>
      <c r="W2038" s="11"/>
      <c r="X2038" s="11"/>
      <c r="Y2038" s="11"/>
      <c r="Z2038" s="11"/>
      <c r="AA2038" s="11"/>
      <c r="AB2038" s="11"/>
      <c r="AC2038" s="11"/>
      <c r="AD2038" s="11"/>
      <c r="AE2038" s="11"/>
      <c r="AF2038" s="11"/>
      <c r="AG2038" s="11"/>
      <c r="AH2038" s="11"/>
      <c r="AI2038" s="11"/>
      <c r="AJ2038" s="11"/>
      <c r="AK2038" s="11"/>
      <c r="AL2038" s="11"/>
      <c r="AM2038" s="11"/>
      <c r="AN2038" s="11"/>
      <c r="AO2038" s="11"/>
      <c r="AP2038" s="11"/>
      <c r="AQ2038" s="11"/>
      <c r="AR2038" s="11"/>
      <c r="AS2038" s="11"/>
      <c r="AT2038" s="11"/>
      <c r="AU2038" s="11"/>
      <c r="AV2038" s="11"/>
      <c r="AW2038" s="11"/>
      <c r="AX2038" s="11"/>
      <c r="AY2038" s="11"/>
      <c r="AZ2038" s="11"/>
      <c r="BA2038" s="11"/>
      <c r="BB2038" s="11"/>
      <c r="BC2038" s="11"/>
      <c r="BD2038" s="11"/>
      <c r="BE2038" s="11"/>
      <c r="BF2038" s="11"/>
      <c r="BG2038" s="11"/>
      <c r="BH2038" s="11"/>
      <c r="BI2038" s="11"/>
      <c r="BJ2038" s="11"/>
      <c r="BK2038" s="11"/>
      <c r="BL2038" s="11"/>
      <c r="BM2038" s="11"/>
      <c r="BN2038" s="11"/>
      <c r="BO2038" s="11"/>
      <c r="BP2038" s="1" t="str">
        <v>0- Port Costs</v>
      </c>
      <c r="BT2038" s="1" t="str">
        <v>0- Port Value</v>
      </c>
      <c r="BU2038" s="11"/>
    </row>
    <row r="2039" spans="8:73" hidden="1" outlineLevel="1" x14ac:dyDescent="0.3">
      <c r="H2039" s="1" t="str">
        <v>0 - BM Costs</v>
      </c>
      <c r="L2039" s="1" t="str">
        <v>0 - BM Port</v>
      </c>
      <c r="N2039" s="1" t="str">
        <v>0 - Port Assets</v>
      </c>
      <c r="O2039" s="11"/>
      <c r="P2039" s="11"/>
      <c r="Q2039" s="11"/>
      <c r="R2039" s="11"/>
      <c r="S2039" s="11"/>
      <c r="T2039" s="11"/>
      <c r="U2039" s="11"/>
      <c r="V2039" s="11"/>
      <c r="W2039" s="11"/>
      <c r="X2039" s="11"/>
      <c r="Y2039" s="11"/>
      <c r="Z2039" s="11"/>
      <c r="AA2039" s="11"/>
      <c r="AB2039" s="11"/>
      <c r="AC2039" s="11"/>
      <c r="AD2039" s="11"/>
      <c r="AE2039" s="11"/>
      <c r="AF2039" s="11"/>
      <c r="AG2039" s="11"/>
      <c r="AH2039" s="11"/>
      <c r="AI2039" s="11"/>
      <c r="AJ2039" s="11"/>
      <c r="AK2039" s="11"/>
      <c r="AL2039" s="11"/>
      <c r="AM2039" s="11"/>
      <c r="AN2039" s="11"/>
      <c r="AO2039" s="11"/>
      <c r="AP2039" s="11"/>
      <c r="AQ2039" s="11"/>
      <c r="AR2039" s="11"/>
      <c r="AS2039" s="11"/>
      <c r="AT2039" s="11"/>
      <c r="AU2039" s="11"/>
      <c r="AV2039" s="11"/>
      <c r="AW2039" s="11"/>
      <c r="AX2039" s="11"/>
      <c r="AY2039" s="11"/>
      <c r="AZ2039" s="11"/>
      <c r="BA2039" s="11"/>
      <c r="BB2039" s="11"/>
      <c r="BC2039" s="11"/>
      <c r="BD2039" s="11"/>
      <c r="BE2039" s="11"/>
      <c r="BF2039" s="11"/>
      <c r="BG2039" s="11"/>
      <c r="BH2039" s="11"/>
      <c r="BI2039" s="11"/>
      <c r="BJ2039" s="11"/>
      <c r="BK2039" s="11"/>
      <c r="BL2039" s="11"/>
      <c r="BM2039" s="11"/>
      <c r="BN2039" s="11"/>
      <c r="BO2039" s="11"/>
      <c r="BP2039" s="1" t="str">
        <v>0- Port Costs</v>
      </c>
      <c r="BT2039" s="1" t="str">
        <v>0- Port Value</v>
      </c>
      <c r="BU2039" s="11"/>
    </row>
    <row r="2040" spans="8:73" hidden="1" outlineLevel="1" x14ac:dyDescent="0.3">
      <c r="H2040" s="1" t="str">
        <v>0 - BM Costs</v>
      </c>
      <c r="L2040" s="1" t="str">
        <v>0 - BM Port</v>
      </c>
      <c r="N2040" s="1" t="str">
        <v>0 - Port Assets</v>
      </c>
      <c r="O2040" s="11"/>
      <c r="P2040" s="11"/>
      <c r="Q2040" s="11"/>
      <c r="R2040" s="11"/>
      <c r="S2040" s="11"/>
      <c r="T2040" s="11"/>
      <c r="U2040" s="11"/>
      <c r="V2040" s="11"/>
      <c r="W2040" s="11"/>
      <c r="X2040" s="11"/>
      <c r="Y2040" s="11"/>
      <c r="Z2040" s="11"/>
      <c r="AA2040" s="11"/>
      <c r="AB2040" s="11"/>
      <c r="AC2040" s="11"/>
      <c r="AD2040" s="11"/>
      <c r="AE2040" s="11"/>
      <c r="AF2040" s="11"/>
      <c r="AG2040" s="11"/>
      <c r="AH2040" s="11"/>
      <c r="AI2040" s="11"/>
      <c r="AJ2040" s="11"/>
      <c r="AK2040" s="11"/>
      <c r="AL2040" s="11"/>
      <c r="AM2040" s="11"/>
      <c r="AN2040" s="11"/>
      <c r="AO2040" s="11"/>
      <c r="AP2040" s="11"/>
      <c r="AQ2040" s="11"/>
      <c r="AR2040" s="11"/>
      <c r="AS2040" s="11"/>
      <c r="AT2040" s="11"/>
      <c r="AU2040" s="11"/>
      <c r="AV2040" s="11"/>
      <c r="AW2040" s="11"/>
      <c r="AX2040" s="11"/>
      <c r="AY2040" s="11"/>
      <c r="AZ2040" s="11"/>
      <c r="BA2040" s="11"/>
      <c r="BB2040" s="11"/>
      <c r="BC2040" s="11"/>
      <c r="BD2040" s="11"/>
      <c r="BE2040" s="11"/>
      <c r="BF2040" s="11"/>
      <c r="BG2040" s="11"/>
      <c r="BH2040" s="11"/>
      <c r="BI2040" s="11"/>
      <c r="BJ2040" s="11"/>
      <c r="BK2040" s="11"/>
      <c r="BL2040" s="11"/>
      <c r="BM2040" s="11"/>
      <c r="BN2040" s="11"/>
      <c r="BO2040" s="11"/>
      <c r="BP2040" s="1" t="str">
        <v>0- Port Costs</v>
      </c>
      <c r="BT2040" s="1" t="str">
        <v>0- Port Value</v>
      </c>
      <c r="BU2040" s="11"/>
    </row>
    <row r="2041" spans="8:73" hidden="1" outlineLevel="1" x14ac:dyDescent="0.3">
      <c r="H2041" s="1" t="str">
        <v>0 - BM Costs</v>
      </c>
      <c r="L2041" s="1" t="str">
        <v>0 - BM Port</v>
      </c>
      <c r="N2041" s="1" t="str">
        <v>0 - Port Assets</v>
      </c>
      <c r="O2041" s="11"/>
      <c r="P2041" s="11"/>
      <c r="Q2041" s="11"/>
      <c r="R2041" s="11"/>
      <c r="S2041" s="11"/>
      <c r="T2041" s="11"/>
      <c r="U2041" s="11"/>
      <c r="V2041" s="11"/>
      <c r="W2041" s="11"/>
      <c r="X2041" s="11"/>
      <c r="Y2041" s="11"/>
      <c r="Z2041" s="11"/>
      <c r="AA2041" s="11"/>
      <c r="AB2041" s="11"/>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c r="AY2041" s="11"/>
      <c r="AZ2041" s="11"/>
      <c r="BA2041" s="11"/>
      <c r="BB2041" s="11"/>
      <c r="BC2041" s="11"/>
      <c r="BD2041" s="11"/>
      <c r="BE2041" s="11"/>
      <c r="BF2041" s="11"/>
      <c r="BG2041" s="11"/>
      <c r="BH2041" s="11"/>
      <c r="BI2041" s="11"/>
      <c r="BJ2041" s="11"/>
      <c r="BK2041" s="11"/>
      <c r="BL2041" s="11"/>
      <c r="BM2041" s="11"/>
      <c r="BN2041" s="11"/>
      <c r="BO2041" s="11"/>
      <c r="BP2041" s="1" t="str">
        <v>0- Port Costs</v>
      </c>
      <c r="BT2041" s="1" t="str">
        <v>0- Port Value</v>
      </c>
      <c r="BU2041" s="11"/>
    </row>
    <row r="2042" spans="8:73" hidden="1" outlineLevel="1" x14ac:dyDescent="0.3">
      <c r="H2042" s="1" t="str">
        <v>0 - BM Costs</v>
      </c>
      <c r="L2042" s="1" t="str">
        <v>0 - BM Port</v>
      </c>
      <c r="N2042" s="1" t="str">
        <v>0 - Port Assets</v>
      </c>
      <c r="O2042" s="11"/>
      <c r="P2042" s="11"/>
      <c r="Q2042" s="11"/>
      <c r="R2042" s="11"/>
      <c r="S2042" s="11"/>
      <c r="T2042" s="11"/>
      <c r="U2042" s="11"/>
      <c r="V2042" s="11"/>
      <c r="W2042" s="11"/>
      <c r="X2042" s="11"/>
      <c r="Y2042" s="11"/>
      <c r="Z2042" s="11"/>
      <c r="AA2042" s="11"/>
      <c r="AB2042" s="11"/>
      <c r="AC2042" s="11"/>
      <c r="AD2042" s="11"/>
      <c r="AE2042" s="11"/>
      <c r="AF2042" s="11"/>
      <c r="AG2042" s="11"/>
      <c r="AH2042" s="11"/>
      <c r="AI2042" s="11"/>
      <c r="AJ2042" s="11"/>
      <c r="AK2042" s="11"/>
      <c r="AL2042" s="11"/>
      <c r="AM2042" s="11"/>
      <c r="AN2042" s="11"/>
      <c r="AO2042" s="11"/>
      <c r="AP2042" s="11"/>
      <c r="AQ2042" s="11"/>
      <c r="AR2042" s="11"/>
      <c r="AS2042" s="11"/>
      <c r="AT2042" s="11"/>
      <c r="AU2042" s="11"/>
      <c r="AV2042" s="11"/>
      <c r="AW2042" s="11"/>
      <c r="AX2042" s="11"/>
      <c r="AY2042" s="11"/>
      <c r="AZ2042" s="11"/>
      <c r="BA2042" s="11"/>
      <c r="BB2042" s="11"/>
      <c r="BC2042" s="11"/>
      <c r="BD2042" s="11"/>
      <c r="BE2042" s="11"/>
      <c r="BF2042" s="11"/>
      <c r="BG2042" s="11"/>
      <c r="BH2042" s="11"/>
      <c r="BI2042" s="11"/>
      <c r="BJ2042" s="11"/>
      <c r="BK2042" s="11"/>
      <c r="BL2042" s="11"/>
      <c r="BM2042" s="11"/>
      <c r="BN2042" s="11"/>
      <c r="BO2042" s="11"/>
      <c r="BP2042" s="1" t="str">
        <v>0- Port Costs</v>
      </c>
      <c r="BT2042" s="1" t="str">
        <v>0- Port Value</v>
      </c>
      <c r="BU2042" s="11"/>
    </row>
    <row r="2043" spans="8:73" hidden="1" outlineLevel="1" x14ac:dyDescent="0.3">
      <c r="H2043" s="1" t="str">
        <v>0 - BM Costs</v>
      </c>
      <c r="L2043" s="1" t="str">
        <v>0 - BM Port</v>
      </c>
      <c r="N2043" s="1" t="str">
        <v>0 - Port Assets</v>
      </c>
      <c r="O2043" s="11"/>
      <c r="P2043" s="11"/>
      <c r="Q2043" s="11"/>
      <c r="R2043" s="11"/>
      <c r="S2043" s="11"/>
      <c r="T2043" s="11"/>
      <c r="U2043" s="11"/>
      <c r="V2043" s="11"/>
      <c r="W2043" s="11"/>
      <c r="X2043" s="11"/>
      <c r="Y2043" s="11"/>
      <c r="Z2043" s="11"/>
      <c r="AA2043" s="11"/>
      <c r="AB2043" s="11"/>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c r="BB2043" s="11"/>
      <c r="BC2043" s="11"/>
      <c r="BD2043" s="11"/>
      <c r="BE2043" s="11"/>
      <c r="BF2043" s="11"/>
      <c r="BG2043" s="11"/>
      <c r="BH2043" s="11"/>
      <c r="BI2043" s="11"/>
      <c r="BJ2043" s="11"/>
      <c r="BK2043" s="11"/>
      <c r="BL2043" s="11"/>
      <c r="BM2043" s="11"/>
      <c r="BN2043" s="11"/>
      <c r="BO2043" s="11"/>
      <c r="BP2043" s="1" t="str">
        <v>0- Port Costs</v>
      </c>
      <c r="BT2043" s="1" t="str">
        <v>0- Port Value</v>
      </c>
      <c r="BU2043" s="11"/>
    </row>
    <row r="2044" spans="8:73" hidden="1" outlineLevel="1" x14ac:dyDescent="0.3">
      <c r="H2044" s="1" t="str">
        <v>0 - BM Costs</v>
      </c>
      <c r="L2044" s="1" t="str">
        <v>0 - BM Port</v>
      </c>
      <c r="N2044" s="1" t="str">
        <v>0 - Port Assets</v>
      </c>
      <c r="O2044" s="11"/>
      <c r="P2044" s="11"/>
      <c r="Q2044" s="11"/>
      <c r="R2044" s="11"/>
      <c r="S2044" s="11"/>
      <c r="T2044" s="11"/>
      <c r="U2044" s="11"/>
      <c r="V2044" s="11"/>
      <c r="W2044" s="11"/>
      <c r="X2044" s="11"/>
      <c r="Y2044" s="11"/>
      <c r="Z2044" s="11"/>
      <c r="AA2044" s="11"/>
      <c r="AB2044" s="11"/>
      <c r="AC2044" s="11"/>
      <c r="AD2044" s="11"/>
      <c r="AE2044" s="11"/>
      <c r="AF2044" s="11"/>
      <c r="AG2044" s="11"/>
      <c r="AH2044" s="11"/>
      <c r="AI2044" s="11"/>
      <c r="AJ2044" s="11"/>
      <c r="AK2044" s="11"/>
      <c r="AL2044" s="11"/>
      <c r="AM2044" s="11"/>
      <c r="AN2044" s="11"/>
      <c r="AO2044" s="11"/>
      <c r="AP2044" s="11"/>
      <c r="AQ2044" s="11"/>
      <c r="AR2044" s="11"/>
      <c r="AS2044" s="11"/>
      <c r="AT2044" s="11"/>
      <c r="AU2044" s="11"/>
      <c r="AV2044" s="11"/>
      <c r="AW2044" s="11"/>
      <c r="AX2044" s="11"/>
      <c r="AY2044" s="11"/>
      <c r="AZ2044" s="11"/>
      <c r="BA2044" s="11"/>
      <c r="BB2044" s="11"/>
      <c r="BC2044" s="11"/>
      <c r="BD2044" s="11"/>
      <c r="BE2044" s="11"/>
      <c r="BF2044" s="11"/>
      <c r="BG2044" s="11"/>
      <c r="BH2044" s="11"/>
      <c r="BI2044" s="11"/>
      <c r="BJ2044" s="11"/>
      <c r="BK2044" s="11"/>
      <c r="BL2044" s="11"/>
      <c r="BM2044" s="11"/>
      <c r="BN2044" s="11"/>
      <c r="BO2044" s="11"/>
      <c r="BP2044" s="1" t="str">
        <v>0- Port Costs</v>
      </c>
      <c r="BT2044" s="1" t="str">
        <v>0- Port Value</v>
      </c>
      <c r="BU2044" s="11"/>
    </row>
    <row r="2045" spans="8:73" hidden="1" outlineLevel="1" x14ac:dyDescent="0.3">
      <c r="H2045" s="1" t="str">
        <v>0 - BM Costs</v>
      </c>
      <c r="L2045" s="1" t="str">
        <v>0 - BM Port</v>
      </c>
      <c r="N2045" s="1" t="str">
        <v>0 - Port Assets</v>
      </c>
      <c r="O2045" s="11"/>
      <c r="P2045" s="11"/>
      <c r="Q2045" s="11"/>
      <c r="R2045" s="11"/>
      <c r="S2045" s="11"/>
      <c r="T2045" s="11"/>
      <c r="U2045" s="11"/>
      <c r="V2045" s="11"/>
      <c r="W2045" s="11"/>
      <c r="X2045" s="11"/>
      <c r="Y2045" s="11"/>
      <c r="Z2045" s="11"/>
      <c r="AA2045" s="11"/>
      <c r="AB2045" s="11"/>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c r="BC2045" s="11"/>
      <c r="BD2045" s="11"/>
      <c r="BE2045" s="11"/>
      <c r="BF2045" s="11"/>
      <c r="BG2045" s="11"/>
      <c r="BH2045" s="11"/>
      <c r="BI2045" s="11"/>
      <c r="BJ2045" s="11"/>
      <c r="BK2045" s="11"/>
      <c r="BL2045" s="11"/>
      <c r="BM2045" s="11"/>
      <c r="BN2045" s="11"/>
      <c r="BO2045" s="11"/>
      <c r="BP2045" s="1" t="str">
        <v>0- Port Costs</v>
      </c>
      <c r="BT2045" s="1" t="str">
        <v>0- Port Value</v>
      </c>
      <c r="BU2045" s="11"/>
    </row>
    <row r="2046" spans="8:73" hidden="1" outlineLevel="1" x14ac:dyDescent="0.3">
      <c r="H2046" s="1" t="str">
        <v>0 - BM Costs</v>
      </c>
      <c r="L2046" s="1" t="str">
        <v>0 - BM Port</v>
      </c>
      <c r="N2046" s="1" t="str">
        <v>0 - Port Assets</v>
      </c>
      <c r="O2046" s="11"/>
      <c r="P2046" s="11"/>
      <c r="Q2046" s="11"/>
      <c r="R2046" s="11"/>
      <c r="S2046" s="11"/>
      <c r="T2046" s="11"/>
      <c r="U2046" s="11"/>
      <c r="V2046" s="11"/>
      <c r="W2046" s="11"/>
      <c r="X2046" s="11"/>
      <c r="Y2046" s="11"/>
      <c r="Z2046" s="11"/>
      <c r="AA2046" s="11"/>
      <c r="AB2046" s="11"/>
      <c r="AC2046" s="11"/>
      <c r="AD2046" s="11"/>
      <c r="AE2046" s="11"/>
      <c r="AF2046" s="11"/>
      <c r="AG2046" s="11"/>
      <c r="AH2046" s="11"/>
      <c r="AI2046" s="11"/>
      <c r="AJ2046" s="11"/>
      <c r="AK2046" s="11"/>
      <c r="AL2046" s="11"/>
      <c r="AM2046" s="11"/>
      <c r="AN2046" s="11"/>
      <c r="AO2046" s="11"/>
      <c r="AP2046" s="11"/>
      <c r="AQ2046" s="11"/>
      <c r="AR2046" s="11"/>
      <c r="AS2046" s="11"/>
      <c r="AT2046" s="11"/>
      <c r="AU2046" s="11"/>
      <c r="AV2046" s="11"/>
      <c r="AW2046" s="11"/>
      <c r="AX2046" s="11"/>
      <c r="AY2046" s="11"/>
      <c r="AZ2046" s="11"/>
      <c r="BA2046" s="11"/>
      <c r="BB2046" s="11"/>
      <c r="BC2046" s="11"/>
      <c r="BD2046" s="11"/>
      <c r="BE2046" s="11"/>
      <c r="BF2046" s="11"/>
      <c r="BG2046" s="11"/>
      <c r="BH2046" s="11"/>
      <c r="BI2046" s="11"/>
      <c r="BJ2046" s="11"/>
      <c r="BK2046" s="11"/>
      <c r="BL2046" s="11"/>
      <c r="BM2046" s="11"/>
      <c r="BN2046" s="11"/>
      <c r="BO2046" s="11"/>
      <c r="BP2046" s="1" t="str">
        <v>0- Port Costs</v>
      </c>
      <c r="BT2046" s="1" t="str">
        <v>0- Port Value</v>
      </c>
      <c r="BU2046" s="11"/>
    </row>
    <row r="2047" spans="8:73" hidden="1" outlineLevel="1" x14ac:dyDescent="0.3">
      <c r="H2047" s="1" t="str">
        <v>0 - BM Costs</v>
      </c>
      <c r="L2047" s="1" t="str">
        <v>0 - BM Port</v>
      </c>
      <c r="N2047" s="1" t="str">
        <v>0 - Port Assets</v>
      </c>
      <c r="O2047" s="11"/>
      <c r="P2047" s="11"/>
      <c r="Q2047" s="11"/>
      <c r="R2047" s="11"/>
      <c r="S2047" s="11"/>
      <c r="T2047" s="11"/>
      <c r="U2047" s="11"/>
      <c r="V2047" s="11"/>
      <c r="W2047" s="11"/>
      <c r="X2047" s="11"/>
      <c r="Y2047" s="11"/>
      <c r="Z2047" s="11"/>
      <c r="AA2047" s="11"/>
      <c r="AB2047" s="11"/>
      <c r="AC2047" s="11"/>
      <c r="AD2047" s="11"/>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c r="BB2047" s="11"/>
      <c r="BC2047" s="11"/>
      <c r="BD2047" s="11"/>
      <c r="BE2047" s="11"/>
      <c r="BF2047" s="11"/>
      <c r="BG2047" s="11"/>
      <c r="BH2047" s="11"/>
      <c r="BI2047" s="11"/>
      <c r="BJ2047" s="11"/>
      <c r="BK2047" s="11"/>
      <c r="BL2047" s="11"/>
      <c r="BM2047" s="11"/>
      <c r="BN2047" s="11"/>
      <c r="BO2047" s="11"/>
      <c r="BP2047" s="1" t="str">
        <v>0- Port Costs</v>
      </c>
      <c r="BT2047" s="1" t="str">
        <v>0- Port Value</v>
      </c>
      <c r="BU2047" s="11"/>
    </row>
    <row r="2048" spans="8:73" hidden="1" outlineLevel="1" x14ac:dyDescent="0.3">
      <c r="H2048" s="1" t="str">
        <v>0 - BM Costs</v>
      </c>
      <c r="L2048" s="1" t="str">
        <v>0 - BM Port</v>
      </c>
      <c r="N2048" s="1" t="str">
        <v>0 - Port Assets</v>
      </c>
      <c r="O2048" s="11"/>
      <c r="P2048" s="11"/>
      <c r="Q2048" s="11"/>
      <c r="R2048" s="11"/>
      <c r="S2048" s="11"/>
      <c r="T2048" s="11"/>
      <c r="U2048" s="11"/>
      <c r="V2048" s="11"/>
      <c r="W2048" s="11"/>
      <c r="X2048" s="11"/>
      <c r="Y2048" s="11"/>
      <c r="Z2048" s="11"/>
      <c r="AA2048" s="11"/>
      <c r="AB2048" s="11"/>
      <c r="AC2048" s="11"/>
      <c r="AD2048" s="11"/>
      <c r="AE2048" s="11"/>
      <c r="AF2048" s="11"/>
      <c r="AG2048" s="11"/>
      <c r="AH2048" s="11"/>
      <c r="AI2048" s="11"/>
      <c r="AJ2048" s="11"/>
      <c r="AK2048" s="11"/>
      <c r="AL2048" s="11"/>
      <c r="AM2048" s="11"/>
      <c r="AN2048" s="11"/>
      <c r="AO2048" s="11"/>
      <c r="AP2048" s="11"/>
      <c r="AQ2048" s="11"/>
      <c r="AR2048" s="11"/>
      <c r="AS2048" s="11"/>
      <c r="AT2048" s="11"/>
      <c r="AU2048" s="11"/>
      <c r="AV2048" s="11"/>
      <c r="AW2048" s="11"/>
      <c r="AX2048" s="11"/>
      <c r="AY2048" s="11"/>
      <c r="AZ2048" s="11"/>
      <c r="BA2048" s="11"/>
      <c r="BB2048" s="11"/>
      <c r="BC2048" s="11"/>
      <c r="BD2048" s="11"/>
      <c r="BE2048" s="11"/>
      <c r="BF2048" s="11"/>
      <c r="BG2048" s="11"/>
      <c r="BH2048" s="11"/>
      <c r="BI2048" s="11"/>
      <c r="BJ2048" s="11"/>
      <c r="BK2048" s="11"/>
      <c r="BL2048" s="11"/>
      <c r="BM2048" s="11"/>
      <c r="BN2048" s="11"/>
      <c r="BO2048" s="11"/>
      <c r="BP2048" s="1" t="str">
        <v>0- Port Costs</v>
      </c>
      <c r="BT2048" s="1" t="str">
        <v>0- Port Value</v>
      </c>
      <c r="BU2048" s="11"/>
    </row>
    <row r="2049" spans="8:73" hidden="1" outlineLevel="1" x14ac:dyDescent="0.3">
      <c r="H2049" s="1" t="str">
        <v>0 - BM Costs</v>
      </c>
      <c r="L2049" s="1" t="str">
        <v>0 - BM Port</v>
      </c>
      <c r="N2049" s="1" t="str">
        <v>0 - Port Assets</v>
      </c>
      <c r="O2049" s="11"/>
      <c r="P2049" s="11"/>
      <c r="Q2049" s="11"/>
      <c r="R2049" s="11"/>
      <c r="S2049" s="11"/>
      <c r="T2049" s="11"/>
      <c r="U2049" s="11"/>
      <c r="V2049" s="11"/>
      <c r="W2049" s="11"/>
      <c r="X2049" s="11"/>
      <c r="Y2049" s="11"/>
      <c r="Z2049" s="11"/>
      <c r="AA2049" s="11"/>
      <c r="AB2049" s="11"/>
      <c r="AC2049" s="11"/>
      <c r="AD2049" s="11"/>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c r="BB2049" s="11"/>
      <c r="BC2049" s="11"/>
      <c r="BD2049" s="11"/>
      <c r="BE2049" s="11"/>
      <c r="BF2049" s="11"/>
      <c r="BG2049" s="11"/>
      <c r="BH2049" s="11"/>
      <c r="BI2049" s="11"/>
      <c r="BJ2049" s="11"/>
      <c r="BK2049" s="11"/>
      <c r="BL2049" s="11"/>
      <c r="BM2049" s="11"/>
      <c r="BN2049" s="11"/>
      <c r="BO2049" s="11"/>
      <c r="BP2049" s="1" t="str">
        <v>0- Port Costs</v>
      </c>
      <c r="BT2049" s="1" t="str">
        <v>0- Port Value</v>
      </c>
      <c r="BU2049" s="11"/>
    </row>
    <row r="2050" spans="8:73" hidden="1" outlineLevel="1" x14ac:dyDescent="0.3">
      <c r="H2050" s="1" t="str">
        <v>0 - BM Costs</v>
      </c>
      <c r="L2050" s="1" t="str">
        <v>0 - BM Port</v>
      </c>
      <c r="N2050" s="1" t="str">
        <v>0 - Port Assets</v>
      </c>
      <c r="O2050" s="11"/>
      <c r="P2050" s="11"/>
      <c r="Q2050" s="11"/>
      <c r="R2050" s="11"/>
      <c r="S2050" s="11"/>
      <c r="T2050" s="11"/>
      <c r="U2050" s="11"/>
      <c r="V2050" s="11"/>
      <c r="W2050" s="11"/>
      <c r="X2050" s="11"/>
      <c r="Y2050" s="11"/>
      <c r="Z2050" s="11"/>
      <c r="AA2050" s="11"/>
      <c r="AB2050" s="11"/>
      <c r="AC2050" s="11"/>
      <c r="AD2050" s="11"/>
      <c r="AE2050" s="11"/>
      <c r="AF2050" s="11"/>
      <c r="AG2050" s="11"/>
      <c r="AH2050" s="11"/>
      <c r="AI2050" s="11"/>
      <c r="AJ2050" s="11"/>
      <c r="AK2050" s="11"/>
      <c r="AL2050" s="11"/>
      <c r="AM2050" s="11"/>
      <c r="AN2050" s="11"/>
      <c r="AO2050" s="11"/>
      <c r="AP2050" s="11"/>
      <c r="AQ2050" s="11"/>
      <c r="AR2050" s="11"/>
      <c r="AS2050" s="11"/>
      <c r="AT2050" s="11"/>
      <c r="AU2050" s="11"/>
      <c r="AV2050" s="11"/>
      <c r="AW2050" s="11"/>
      <c r="AX2050" s="11"/>
      <c r="AY2050" s="11"/>
      <c r="AZ2050" s="11"/>
      <c r="BA2050" s="11"/>
      <c r="BB2050" s="11"/>
      <c r="BC2050" s="11"/>
      <c r="BD2050" s="11"/>
      <c r="BE2050" s="11"/>
      <c r="BF2050" s="11"/>
      <c r="BG2050" s="11"/>
      <c r="BH2050" s="11"/>
      <c r="BI2050" s="11"/>
      <c r="BJ2050" s="11"/>
      <c r="BK2050" s="11"/>
      <c r="BL2050" s="11"/>
      <c r="BM2050" s="11"/>
      <c r="BN2050" s="11"/>
      <c r="BO2050" s="11"/>
      <c r="BP2050" s="1" t="str">
        <v>0- Port Costs</v>
      </c>
      <c r="BT2050" s="1" t="str">
        <v>0- Port Value</v>
      </c>
      <c r="BU2050" s="11"/>
    </row>
    <row r="2051" spans="8:73" hidden="1" outlineLevel="1" x14ac:dyDescent="0.3">
      <c r="H2051" s="1" t="str">
        <v>0 - BM Costs</v>
      </c>
      <c r="L2051" s="1" t="str">
        <v>0 - BM Port</v>
      </c>
      <c r="N2051" s="1" t="str">
        <v>0 - Port Assets</v>
      </c>
      <c r="O2051" s="11"/>
      <c r="P2051" s="11"/>
      <c r="Q2051" s="11"/>
      <c r="R2051" s="11"/>
      <c r="S2051" s="11"/>
      <c r="T2051" s="11"/>
      <c r="U2051" s="11"/>
      <c r="V2051" s="11"/>
      <c r="W2051" s="11"/>
      <c r="X2051" s="11"/>
      <c r="Y2051" s="11"/>
      <c r="Z2051" s="11"/>
      <c r="AA2051" s="11"/>
      <c r="AB2051" s="11"/>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c r="BC2051" s="11"/>
      <c r="BD2051" s="11"/>
      <c r="BE2051" s="11"/>
      <c r="BF2051" s="11"/>
      <c r="BG2051" s="11"/>
      <c r="BH2051" s="11"/>
      <c r="BI2051" s="11"/>
      <c r="BJ2051" s="11"/>
      <c r="BK2051" s="11"/>
      <c r="BL2051" s="11"/>
      <c r="BM2051" s="11"/>
      <c r="BN2051" s="11"/>
      <c r="BO2051" s="11"/>
      <c r="BP2051" s="1" t="str">
        <v>0- Port Costs</v>
      </c>
      <c r="BT2051" s="1" t="str">
        <v>0- Port Value</v>
      </c>
      <c r="BU2051" s="11"/>
    </row>
    <row r="2052" spans="8:73" hidden="1" outlineLevel="1" x14ac:dyDescent="0.3">
      <c r="H2052" s="1" t="str">
        <v>0 - BM Costs</v>
      </c>
      <c r="L2052" s="1" t="str">
        <v>0 - BM Port</v>
      </c>
      <c r="N2052" s="1" t="str">
        <v>0 - Port Assets</v>
      </c>
      <c r="O2052" s="11"/>
      <c r="P2052" s="11"/>
      <c r="Q2052" s="11"/>
      <c r="R2052" s="11"/>
      <c r="S2052" s="11"/>
      <c r="T2052" s="11"/>
      <c r="U2052" s="11"/>
      <c r="V2052" s="11"/>
      <c r="W2052" s="11"/>
      <c r="X2052" s="11"/>
      <c r="Y2052" s="11"/>
      <c r="Z2052" s="11"/>
      <c r="AA2052" s="11"/>
      <c r="AB2052" s="11"/>
      <c r="AC2052" s="11"/>
      <c r="AD2052" s="11"/>
      <c r="AE2052" s="11"/>
      <c r="AF2052" s="11"/>
      <c r="AG2052" s="11"/>
      <c r="AH2052" s="11"/>
      <c r="AI2052" s="11"/>
      <c r="AJ2052" s="11"/>
      <c r="AK2052" s="11"/>
      <c r="AL2052" s="11"/>
      <c r="AM2052" s="11"/>
      <c r="AN2052" s="11"/>
      <c r="AO2052" s="11"/>
      <c r="AP2052" s="11"/>
      <c r="AQ2052" s="11"/>
      <c r="AR2052" s="11"/>
      <c r="AS2052" s="11"/>
      <c r="AT2052" s="11"/>
      <c r="AU2052" s="11"/>
      <c r="AV2052" s="11"/>
      <c r="AW2052" s="11"/>
      <c r="AX2052" s="11"/>
      <c r="AY2052" s="11"/>
      <c r="AZ2052" s="11"/>
      <c r="BA2052" s="11"/>
      <c r="BB2052" s="11"/>
      <c r="BC2052" s="11"/>
      <c r="BD2052" s="11"/>
      <c r="BE2052" s="11"/>
      <c r="BF2052" s="11"/>
      <c r="BG2052" s="11"/>
      <c r="BH2052" s="11"/>
      <c r="BI2052" s="11"/>
      <c r="BJ2052" s="11"/>
      <c r="BK2052" s="11"/>
      <c r="BL2052" s="11"/>
      <c r="BM2052" s="11"/>
      <c r="BN2052" s="11"/>
      <c r="BO2052" s="11"/>
      <c r="BP2052" s="1" t="str">
        <v>0- Port Costs</v>
      </c>
      <c r="BT2052" s="1" t="str">
        <v>0- Port Value</v>
      </c>
      <c r="BU2052" s="11"/>
    </row>
    <row r="2053" spans="8:73" hidden="1" outlineLevel="1" x14ac:dyDescent="0.3">
      <c r="H2053" s="1" t="str">
        <v>0 - BM Costs</v>
      </c>
      <c r="L2053" s="1" t="str">
        <v>0 - BM Port</v>
      </c>
      <c r="N2053" s="1" t="str">
        <v>0 - Port Assets</v>
      </c>
      <c r="O2053" s="11"/>
      <c r="P2053" s="11"/>
      <c r="Q2053" s="11"/>
      <c r="R2053" s="11"/>
      <c r="S2053" s="11"/>
      <c r="T2053" s="11"/>
      <c r="U2053" s="11"/>
      <c r="V2053" s="11"/>
      <c r="W2053" s="11"/>
      <c r="X2053" s="11"/>
      <c r="Y2053" s="11"/>
      <c r="Z2053" s="11"/>
      <c r="AA2053" s="11"/>
      <c r="AB2053" s="11"/>
      <c r="AC2053" s="11"/>
      <c r="AD2053" s="11"/>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c r="BC2053" s="11"/>
      <c r="BD2053" s="11"/>
      <c r="BE2053" s="11"/>
      <c r="BF2053" s="11"/>
      <c r="BG2053" s="11"/>
      <c r="BH2053" s="11"/>
      <c r="BI2053" s="11"/>
      <c r="BJ2053" s="11"/>
      <c r="BK2053" s="11"/>
      <c r="BL2053" s="11"/>
      <c r="BM2053" s="11"/>
      <c r="BN2053" s="11"/>
      <c r="BO2053" s="11"/>
      <c r="BP2053" s="1" t="str">
        <v>0- Port Costs</v>
      </c>
      <c r="BT2053" s="1" t="str">
        <v>0- Port Value</v>
      </c>
      <c r="BU2053" s="11"/>
    </row>
    <row r="2054" spans="8:73" hidden="1" outlineLevel="1" x14ac:dyDescent="0.3">
      <c r="H2054" s="1" t="str">
        <v>0 - BM Costs</v>
      </c>
      <c r="L2054" s="1" t="str">
        <v>0 - BM Port</v>
      </c>
      <c r="N2054" s="1" t="str">
        <v>0 - Port Assets</v>
      </c>
      <c r="O2054" s="11"/>
      <c r="P2054" s="11"/>
      <c r="Q2054" s="11"/>
      <c r="R2054" s="11"/>
      <c r="S2054" s="11"/>
      <c r="T2054" s="11"/>
      <c r="U2054" s="11"/>
      <c r="V2054" s="11"/>
      <c r="W2054" s="11"/>
      <c r="X2054" s="11"/>
      <c r="Y2054" s="11"/>
      <c r="Z2054" s="11"/>
      <c r="AA2054" s="11"/>
      <c r="AB2054" s="11"/>
      <c r="AC2054" s="11"/>
      <c r="AD2054" s="11"/>
      <c r="AE2054" s="11"/>
      <c r="AF2054" s="11"/>
      <c r="AG2054" s="11"/>
      <c r="AH2054" s="11"/>
      <c r="AI2054" s="11"/>
      <c r="AJ2054" s="11"/>
      <c r="AK2054" s="11"/>
      <c r="AL2054" s="11"/>
      <c r="AM2054" s="11"/>
      <c r="AN2054" s="11"/>
      <c r="AO2054" s="11"/>
      <c r="AP2054" s="11"/>
      <c r="AQ2054" s="11"/>
      <c r="AR2054" s="11"/>
      <c r="AS2054" s="11"/>
      <c r="AT2054" s="11"/>
      <c r="AU2054" s="11"/>
      <c r="AV2054" s="11"/>
      <c r="AW2054" s="11"/>
      <c r="AX2054" s="11"/>
      <c r="AY2054" s="11"/>
      <c r="AZ2054" s="11"/>
      <c r="BA2054" s="11"/>
      <c r="BB2054" s="11"/>
      <c r="BC2054" s="11"/>
      <c r="BD2054" s="11"/>
      <c r="BE2054" s="11"/>
      <c r="BF2054" s="11"/>
      <c r="BG2054" s="11"/>
      <c r="BH2054" s="11"/>
      <c r="BI2054" s="11"/>
      <c r="BJ2054" s="11"/>
      <c r="BK2054" s="11"/>
      <c r="BL2054" s="11"/>
      <c r="BM2054" s="11"/>
      <c r="BN2054" s="11"/>
      <c r="BO2054" s="11"/>
      <c r="BP2054" s="1" t="str">
        <v>0- Port Costs</v>
      </c>
      <c r="BT2054" s="1" t="str">
        <v>0- Port Value</v>
      </c>
      <c r="BU2054" s="11"/>
    </row>
    <row r="2055" spans="8:73" hidden="1" outlineLevel="1" x14ac:dyDescent="0.3">
      <c r="H2055" s="1" t="str">
        <v>0 - BM Costs</v>
      </c>
      <c r="L2055" s="1" t="str">
        <v>0 - BM Port</v>
      </c>
      <c r="N2055" s="1" t="str">
        <v>0 - Port Assets</v>
      </c>
      <c r="O2055" s="11"/>
      <c r="P2055" s="11"/>
      <c r="Q2055" s="11"/>
      <c r="R2055" s="11"/>
      <c r="S2055" s="11"/>
      <c r="T2055" s="11"/>
      <c r="U2055" s="11"/>
      <c r="V2055" s="11"/>
      <c r="W2055" s="11"/>
      <c r="X2055" s="11"/>
      <c r="Y2055" s="11"/>
      <c r="Z2055" s="11"/>
      <c r="AA2055" s="11"/>
      <c r="AB2055" s="11"/>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c r="BC2055" s="11"/>
      <c r="BD2055" s="11"/>
      <c r="BE2055" s="11"/>
      <c r="BF2055" s="11"/>
      <c r="BG2055" s="11"/>
      <c r="BH2055" s="11"/>
      <c r="BI2055" s="11"/>
      <c r="BJ2055" s="11"/>
      <c r="BK2055" s="11"/>
      <c r="BL2055" s="11"/>
      <c r="BM2055" s="11"/>
      <c r="BN2055" s="11"/>
      <c r="BO2055" s="11"/>
      <c r="BP2055" s="1" t="str">
        <v>0- Port Costs</v>
      </c>
      <c r="BT2055" s="1" t="str">
        <v>0- Port Value</v>
      </c>
      <c r="BU2055" s="11"/>
    </row>
    <row r="2056" spans="8:73" hidden="1" outlineLevel="1" x14ac:dyDescent="0.3">
      <c r="H2056" s="1" t="str">
        <v>0 - BM Costs</v>
      </c>
      <c r="L2056" s="1" t="str">
        <v>0 - BM Port</v>
      </c>
      <c r="N2056" s="1" t="str">
        <v>0 - Port Assets</v>
      </c>
      <c r="O2056" s="11"/>
      <c r="P2056" s="11"/>
      <c r="Q2056" s="11"/>
      <c r="R2056" s="11"/>
      <c r="S2056" s="11"/>
      <c r="T2056" s="11"/>
      <c r="U2056" s="11"/>
      <c r="V2056" s="11"/>
      <c r="W2056" s="11"/>
      <c r="X2056" s="11"/>
      <c r="Y2056" s="11"/>
      <c r="Z2056" s="11"/>
      <c r="AA2056" s="11"/>
      <c r="AB2056" s="11"/>
      <c r="AC2056" s="11"/>
      <c r="AD2056" s="11"/>
      <c r="AE2056" s="11"/>
      <c r="AF2056" s="11"/>
      <c r="AG2056" s="11"/>
      <c r="AH2056" s="11"/>
      <c r="AI2056" s="11"/>
      <c r="AJ2056" s="11"/>
      <c r="AK2056" s="11"/>
      <c r="AL2056" s="11"/>
      <c r="AM2056" s="11"/>
      <c r="AN2056" s="11"/>
      <c r="AO2056" s="11"/>
      <c r="AP2056" s="11"/>
      <c r="AQ2056" s="11"/>
      <c r="AR2056" s="11"/>
      <c r="AS2056" s="11"/>
      <c r="AT2056" s="11"/>
      <c r="AU2056" s="11"/>
      <c r="AV2056" s="11"/>
      <c r="AW2056" s="11"/>
      <c r="AX2056" s="11"/>
      <c r="AY2056" s="11"/>
      <c r="AZ2056" s="11"/>
      <c r="BA2056" s="11"/>
      <c r="BB2056" s="11"/>
      <c r="BC2056" s="11"/>
      <c r="BD2056" s="11"/>
      <c r="BE2056" s="11"/>
      <c r="BF2056" s="11"/>
      <c r="BG2056" s="11"/>
      <c r="BH2056" s="11"/>
      <c r="BI2056" s="11"/>
      <c r="BJ2056" s="11"/>
      <c r="BK2056" s="11"/>
      <c r="BL2056" s="11"/>
      <c r="BM2056" s="11"/>
      <c r="BN2056" s="11"/>
      <c r="BO2056" s="11"/>
      <c r="BP2056" s="1" t="str">
        <v>0- Port Costs</v>
      </c>
      <c r="BT2056" s="1" t="str">
        <v>0- Port Value</v>
      </c>
      <c r="BU2056" s="11"/>
    </row>
    <row r="2057" spans="8:73" hidden="1" outlineLevel="1" x14ac:dyDescent="0.3">
      <c r="H2057" s="1" t="str">
        <v>0 - BM Costs</v>
      </c>
      <c r="L2057" s="1" t="str">
        <v>0 - BM Port</v>
      </c>
      <c r="N2057" s="1" t="str">
        <v>0 - Port Assets</v>
      </c>
      <c r="O2057" s="11"/>
      <c r="P2057" s="11"/>
      <c r="Q2057" s="11"/>
      <c r="R2057" s="11"/>
      <c r="S2057" s="11"/>
      <c r="T2057" s="11"/>
      <c r="U2057" s="11"/>
      <c r="V2057" s="11"/>
      <c r="W2057" s="11"/>
      <c r="X2057" s="11"/>
      <c r="Y2057" s="11"/>
      <c r="Z2057" s="11"/>
      <c r="AA2057" s="11"/>
      <c r="AB2057" s="11"/>
      <c r="AC2057" s="11"/>
      <c r="AD2057" s="11"/>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c r="BC2057" s="11"/>
      <c r="BD2057" s="11"/>
      <c r="BE2057" s="11"/>
      <c r="BF2057" s="11"/>
      <c r="BG2057" s="11"/>
      <c r="BH2057" s="11"/>
      <c r="BI2057" s="11"/>
      <c r="BJ2057" s="11"/>
      <c r="BK2057" s="11"/>
      <c r="BL2057" s="11"/>
      <c r="BM2057" s="11"/>
      <c r="BN2057" s="11"/>
      <c r="BO2057" s="11"/>
      <c r="BP2057" s="1" t="str">
        <v>0- Port Costs</v>
      </c>
      <c r="BT2057" s="1" t="str">
        <v>0- Port Value</v>
      </c>
      <c r="BU2057" s="11"/>
    </row>
    <row r="2058" spans="8:73" hidden="1" outlineLevel="1" x14ac:dyDescent="0.3">
      <c r="H2058" s="1" t="str">
        <v>0 - BM Costs</v>
      </c>
      <c r="L2058" s="1" t="str">
        <v>0 - BM Port</v>
      </c>
      <c r="N2058" s="1" t="str">
        <v>0 - Port Assets</v>
      </c>
      <c r="O2058" s="11"/>
      <c r="P2058" s="11"/>
      <c r="Q2058" s="11"/>
      <c r="R2058" s="11"/>
      <c r="S2058" s="11"/>
      <c r="T2058" s="11"/>
      <c r="U2058" s="11"/>
      <c r="V2058" s="11"/>
      <c r="W2058" s="11"/>
      <c r="X2058" s="11"/>
      <c r="Y2058" s="11"/>
      <c r="Z2058" s="11"/>
      <c r="AA2058" s="11"/>
      <c r="AB2058" s="11"/>
      <c r="AC2058" s="11"/>
      <c r="AD2058" s="11"/>
      <c r="AE2058" s="11"/>
      <c r="AF2058" s="11"/>
      <c r="AG2058" s="11"/>
      <c r="AH2058" s="11"/>
      <c r="AI2058" s="11"/>
      <c r="AJ2058" s="11"/>
      <c r="AK2058" s="11"/>
      <c r="AL2058" s="11"/>
      <c r="AM2058" s="11"/>
      <c r="AN2058" s="11"/>
      <c r="AO2058" s="11"/>
      <c r="AP2058" s="11"/>
      <c r="AQ2058" s="11"/>
      <c r="AR2058" s="11"/>
      <c r="AS2058" s="11"/>
      <c r="AT2058" s="11"/>
      <c r="AU2058" s="11"/>
      <c r="AV2058" s="11"/>
      <c r="AW2058" s="11"/>
      <c r="AX2058" s="11"/>
      <c r="AY2058" s="11"/>
      <c r="AZ2058" s="11"/>
      <c r="BA2058" s="11"/>
      <c r="BB2058" s="11"/>
      <c r="BC2058" s="11"/>
      <c r="BD2058" s="11"/>
      <c r="BE2058" s="11"/>
      <c r="BF2058" s="11"/>
      <c r="BG2058" s="11"/>
      <c r="BH2058" s="11"/>
      <c r="BI2058" s="11"/>
      <c r="BJ2058" s="11"/>
      <c r="BK2058" s="11"/>
      <c r="BL2058" s="11"/>
      <c r="BM2058" s="11"/>
      <c r="BN2058" s="11"/>
      <c r="BO2058" s="11"/>
      <c r="BP2058" s="1" t="str">
        <v>0- Port Costs</v>
      </c>
      <c r="BT2058" s="1" t="str">
        <v>0- Port Value</v>
      </c>
      <c r="BU2058" s="11"/>
    </row>
    <row r="2059" spans="8:73" hidden="1" outlineLevel="1" x14ac:dyDescent="0.3">
      <c r="H2059" s="1" t="str">
        <v>0 - BM Costs</v>
      </c>
      <c r="L2059" s="1" t="str">
        <v>0 - BM Port</v>
      </c>
      <c r="N2059" s="1" t="str">
        <v>0 - Port Assets</v>
      </c>
      <c r="O2059" s="11"/>
      <c r="P2059" s="11"/>
      <c r="Q2059" s="11"/>
      <c r="R2059" s="11"/>
      <c r="S2059" s="11"/>
      <c r="T2059" s="11"/>
      <c r="U2059" s="11"/>
      <c r="V2059" s="11"/>
      <c r="W2059" s="11"/>
      <c r="X2059" s="11"/>
      <c r="Y2059" s="11"/>
      <c r="Z2059" s="11"/>
      <c r="AA2059" s="11"/>
      <c r="AB2059" s="11"/>
      <c r="AC2059" s="11"/>
      <c r="AD2059" s="11"/>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c r="BC2059" s="11"/>
      <c r="BD2059" s="11"/>
      <c r="BE2059" s="11"/>
      <c r="BF2059" s="11"/>
      <c r="BG2059" s="11"/>
      <c r="BH2059" s="11"/>
      <c r="BI2059" s="11"/>
      <c r="BJ2059" s="11"/>
      <c r="BK2059" s="11"/>
      <c r="BL2059" s="11"/>
      <c r="BM2059" s="11"/>
      <c r="BN2059" s="11"/>
      <c r="BO2059" s="11"/>
      <c r="BP2059" s="1" t="str">
        <v>0- Port Costs</v>
      </c>
      <c r="BT2059" s="1" t="str">
        <v>0- Port Value</v>
      </c>
      <c r="BU2059" s="11"/>
    </row>
    <row r="2060" spans="8:73" hidden="1" outlineLevel="1" x14ac:dyDescent="0.3">
      <c r="H2060" s="1" t="str">
        <v>0 - BM Costs</v>
      </c>
      <c r="L2060" s="1" t="str">
        <v>0 - BM Port</v>
      </c>
      <c r="N2060" s="1" t="str">
        <v>0 - Port Assets</v>
      </c>
      <c r="O2060" s="11"/>
      <c r="P2060" s="11"/>
      <c r="Q2060" s="11"/>
      <c r="R2060" s="11"/>
      <c r="S2060" s="11"/>
      <c r="T2060" s="11"/>
      <c r="U2060" s="11"/>
      <c r="V2060" s="11"/>
      <c r="W2060" s="11"/>
      <c r="X2060" s="11"/>
      <c r="Y2060" s="11"/>
      <c r="Z2060" s="11"/>
      <c r="AA2060" s="11"/>
      <c r="AB2060" s="11"/>
      <c r="AC2060" s="11"/>
      <c r="AD2060" s="11"/>
      <c r="AE2060" s="11"/>
      <c r="AF2060" s="11"/>
      <c r="AG2060" s="11"/>
      <c r="AH2060" s="11"/>
      <c r="AI2060" s="11"/>
      <c r="AJ2060" s="11"/>
      <c r="AK2060" s="11"/>
      <c r="AL2060" s="11"/>
      <c r="AM2060" s="11"/>
      <c r="AN2060" s="11"/>
      <c r="AO2060" s="11"/>
      <c r="AP2060" s="11"/>
      <c r="AQ2060" s="11"/>
      <c r="AR2060" s="11"/>
      <c r="AS2060" s="11"/>
      <c r="AT2060" s="11"/>
      <c r="AU2060" s="11"/>
      <c r="AV2060" s="11"/>
      <c r="AW2060" s="11"/>
      <c r="AX2060" s="11"/>
      <c r="AY2060" s="11"/>
      <c r="AZ2060" s="11"/>
      <c r="BA2060" s="11"/>
      <c r="BB2060" s="11"/>
      <c r="BC2060" s="11"/>
      <c r="BD2060" s="11"/>
      <c r="BE2060" s="11"/>
      <c r="BF2060" s="11"/>
      <c r="BG2060" s="11"/>
      <c r="BH2060" s="11"/>
      <c r="BI2060" s="11"/>
      <c r="BJ2060" s="11"/>
      <c r="BK2060" s="11"/>
      <c r="BL2060" s="11"/>
      <c r="BM2060" s="11"/>
      <c r="BN2060" s="11"/>
      <c r="BO2060" s="11"/>
      <c r="BP2060" s="1" t="str">
        <v>0- Port Costs</v>
      </c>
      <c r="BT2060" s="1" t="str">
        <v>0- Port Value</v>
      </c>
      <c r="BU2060" s="11"/>
    </row>
    <row r="2061" spans="8:73" hidden="1" outlineLevel="1" x14ac:dyDescent="0.3">
      <c r="H2061" s="1" t="str">
        <v>0 - BM Costs</v>
      </c>
      <c r="L2061" s="1" t="str">
        <v>0 - BM Port</v>
      </c>
      <c r="N2061" s="1" t="str">
        <v>0 - Port Assets</v>
      </c>
      <c r="O2061" s="11"/>
      <c r="P2061" s="11"/>
      <c r="Q2061" s="11"/>
      <c r="R2061" s="11"/>
      <c r="S2061" s="11"/>
      <c r="T2061" s="11"/>
      <c r="U2061" s="11"/>
      <c r="V2061" s="11"/>
      <c r="W2061" s="11"/>
      <c r="X2061" s="11"/>
      <c r="Y2061" s="11"/>
      <c r="Z2061" s="11"/>
      <c r="AA2061" s="11"/>
      <c r="AB2061" s="11"/>
      <c r="AC2061" s="11"/>
      <c r="AD2061" s="11"/>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c r="BB2061" s="11"/>
      <c r="BC2061" s="11"/>
      <c r="BD2061" s="11"/>
      <c r="BE2061" s="11"/>
      <c r="BF2061" s="11"/>
      <c r="BG2061" s="11"/>
      <c r="BH2061" s="11"/>
      <c r="BI2061" s="11"/>
      <c r="BJ2061" s="11"/>
      <c r="BK2061" s="11"/>
      <c r="BL2061" s="11"/>
      <c r="BM2061" s="11"/>
      <c r="BN2061" s="11"/>
      <c r="BO2061" s="11"/>
      <c r="BP2061" s="1" t="str">
        <v>0- Port Costs</v>
      </c>
      <c r="BT2061" s="1" t="str">
        <v>0- Port Value</v>
      </c>
      <c r="BU2061" s="11"/>
    </row>
    <row r="2062" spans="8:73" hidden="1" outlineLevel="1" x14ac:dyDescent="0.3">
      <c r="H2062" s="1" t="str">
        <v>0 - BM Costs</v>
      </c>
      <c r="L2062" s="1" t="str">
        <v>0 - BM Port</v>
      </c>
      <c r="N2062" s="1" t="str">
        <v>0 - Port Assets</v>
      </c>
      <c r="O2062" s="11"/>
      <c r="P2062" s="11"/>
      <c r="Q2062" s="11"/>
      <c r="R2062" s="11"/>
      <c r="S2062" s="11"/>
      <c r="T2062" s="11"/>
      <c r="U2062" s="11"/>
      <c r="V2062" s="11"/>
      <c r="W2062" s="11"/>
      <c r="X2062" s="11"/>
      <c r="Y2062" s="11"/>
      <c r="Z2062" s="11"/>
      <c r="AA2062" s="11"/>
      <c r="AB2062" s="11"/>
      <c r="AC2062" s="11"/>
      <c r="AD2062" s="11"/>
      <c r="AE2062" s="11"/>
      <c r="AF2062" s="11"/>
      <c r="AG2062" s="11"/>
      <c r="AH2062" s="11"/>
      <c r="AI2062" s="11"/>
      <c r="AJ2062" s="11"/>
      <c r="AK2062" s="11"/>
      <c r="AL2062" s="11"/>
      <c r="AM2062" s="11"/>
      <c r="AN2062" s="11"/>
      <c r="AO2062" s="11"/>
      <c r="AP2062" s="11"/>
      <c r="AQ2062" s="11"/>
      <c r="AR2062" s="11"/>
      <c r="AS2062" s="11"/>
      <c r="AT2062" s="11"/>
      <c r="AU2062" s="11"/>
      <c r="AV2062" s="11"/>
      <c r="AW2062" s="11"/>
      <c r="AX2062" s="11"/>
      <c r="AY2062" s="11"/>
      <c r="AZ2062" s="11"/>
      <c r="BA2062" s="11"/>
      <c r="BB2062" s="11"/>
      <c r="BC2062" s="11"/>
      <c r="BD2062" s="11"/>
      <c r="BE2062" s="11"/>
      <c r="BF2062" s="11"/>
      <c r="BG2062" s="11"/>
      <c r="BH2062" s="11"/>
      <c r="BI2062" s="11"/>
      <c r="BJ2062" s="11"/>
      <c r="BK2062" s="11"/>
      <c r="BL2062" s="11"/>
      <c r="BM2062" s="11"/>
      <c r="BN2062" s="11"/>
      <c r="BO2062" s="11"/>
      <c r="BP2062" s="1" t="str">
        <v>0- Port Costs</v>
      </c>
      <c r="BT2062" s="1" t="str">
        <v>0- Port Value</v>
      </c>
      <c r="BU2062" s="11"/>
    </row>
    <row r="2063" spans="8:73" hidden="1" outlineLevel="1" x14ac:dyDescent="0.3">
      <c r="H2063" s="1" t="str">
        <v>0 - BM Costs</v>
      </c>
      <c r="L2063" s="1" t="str">
        <v>0 - BM Port</v>
      </c>
      <c r="N2063" s="1" t="str">
        <v>0 - Port Assets</v>
      </c>
      <c r="O2063" s="11"/>
      <c r="P2063" s="11"/>
      <c r="Q2063" s="11"/>
      <c r="R2063" s="11"/>
      <c r="S2063" s="11"/>
      <c r="T2063" s="11"/>
      <c r="U2063" s="11"/>
      <c r="V2063" s="11"/>
      <c r="W2063" s="11"/>
      <c r="X2063" s="11"/>
      <c r="Y2063" s="11"/>
      <c r="Z2063" s="11"/>
      <c r="AA2063" s="11"/>
      <c r="AB2063" s="11"/>
      <c r="AC2063" s="11"/>
      <c r="AD2063" s="11"/>
      <c r="AE2063" s="11"/>
      <c r="AF2063" s="11"/>
      <c r="AG2063" s="11"/>
      <c r="AH2063" s="11"/>
      <c r="AI2063" s="11"/>
      <c r="AJ2063" s="11"/>
      <c r="AK2063" s="11"/>
      <c r="AL2063" s="11"/>
      <c r="AM2063" s="11"/>
      <c r="AN2063" s="11"/>
      <c r="AO2063" s="11"/>
      <c r="AP2063" s="11"/>
      <c r="AQ2063" s="11"/>
      <c r="AR2063" s="11"/>
      <c r="AS2063" s="11"/>
      <c r="AT2063" s="11"/>
      <c r="AU2063" s="11"/>
      <c r="AV2063" s="11"/>
      <c r="AW2063" s="11"/>
      <c r="AX2063" s="11"/>
      <c r="AY2063" s="11"/>
      <c r="AZ2063" s="11"/>
      <c r="BA2063" s="11"/>
      <c r="BB2063" s="11"/>
      <c r="BC2063" s="11"/>
      <c r="BD2063" s="11"/>
      <c r="BE2063" s="11"/>
      <c r="BF2063" s="11"/>
      <c r="BG2063" s="11"/>
      <c r="BH2063" s="11"/>
      <c r="BI2063" s="11"/>
      <c r="BJ2063" s="11"/>
      <c r="BK2063" s="11"/>
      <c r="BL2063" s="11"/>
      <c r="BM2063" s="11"/>
      <c r="BN2063" s="11"/>
      <c r="BO2063" s="11"/>
      <c r="BP2063" s="1" t="str">
        <v>0- Port Costs</v>
      </c>
      <c r="BT2063" s="1" t="str">
        <v>0- Port Value</v>
      </c>
      <c r="BU2063" s="11"/>
    </row>
    <row r="2064" spans="8:73" hidden="1" outlineLevel="1" x14ac:dyDescent="0.3">
      <c r="H2064" s="1" t="str">
        <v>0 - BM Costs</v>
      </c>
      <c r="L2064" s="1" t="str">
        <v>0 - BM Port</v>
      </c>
      <c r="N2064" s="1" t="str">
        <v>0 - Port Assets</v>
      </c>
      <c r="O2064" s="11"/>
      <c r="P2064" s="11"/>
      <c r="Q2064" s="11"/>
      <c r="R2064" s="11"/>
      <c r="S2064" s="11"/>
      <c r="T2064" s="11"/>
      <c r="U2064" s="11"/>
      <c r="V2064" s="11"/>
      <c r="W2064" s="11"/>
      <c r="X2064" s="11"/>
      <c r="Y2064" s="11"/>
      <c r="Z2064" s="11"/>
      <c r="AA2064" s="11"/>
      <c r="AB2064" s="11"/>
      <c r="AC2064" s="11"/>
      <c r="AD2064" s="11"/>
      <c r="AE2064" s="11"/>
      <c r="AF2064" s="11"/>
      <c r="AG2064" s="11"/>
      <c r="AH2064" s="11"/>
      <c r="AI2064" s="11"/>
      <c r="AJ2064" s="11"/>
      <c r="AK2064" s="11"/>
      <c r="AL2064" s="11"/>
      <c r="AM2064" s="11"/>
      <c r="AN2064" s="11"/>
      <c r="AO2064" s="11"/>
      <c r="AP2064" s="11"/>
      <c r="AQ2064" s="11"/>
      <c r="AR2064" s="11"/>
      <c r="AS2064" s="11"/>
      <c r="AT2064" s="11"/>
      <c r="AU2064" s="11"/>
      <c r="AV2064" s="11"/>
      <c r="AW2064" s="11"/>
      <c r="AX2064" s="11"/>
      <c r="AY2064" s="11"/>
      <c r="AZ2064" s="11"/>
      <c r="BA2064" s="11"/>
      <c r="BB2064" s="11"/>
      <c r="BC2064" s="11"/>
      <c r="BD2064" s="11"/>
      <c r="BE2064" s="11"/>
      <c r="BF2064" s="11"/>
      <c r="BG2064" s="11"/>
      <c r="BH2064" s="11"/>
      <c r="BI2064" s="11"/>
      <c r="BJ2064" s="11"/>
      <c r="BK2064" s="11"/>
      <c r="BL2064" s="11"/>
      <c r="BM2064" s="11"/>
      <c r="BN2064" s="11"/>
      <c r="BO2064" s="11"/>
      <c r="BP2064" s="1" t="str">
        <v>0- Port Costs</v>
      </c>
      <c r="BT2064" s="1" t="str">
        <v>0- Port Value</v>
      </c>
      <c r="BU2064" s="11"/>
    </row>
    <row r="2065" spans="8:73" hidden="1" outlineLevel="1" x14ac:dyDescent="0.3">
      <c r="H2065" s="1" t="str">
        <v>0 - BM Costs</v>
      </c>
      <c r="L2065" s="1" t="str">
        <v>0 - BM Port</v>
      </c>
      <c r="N2065" s="1" t="str">
        <v>0 - Port Assets</v>
      </c>
      <c r="O2065" s="11"/>
      <c r="P2065" s="11"/>
      <c r="Q2065" s="11"/>
      <c r="R2065" s="11"/>
      <c r="S2065" s="11"/>
      <c r="T2065" s="11"/>
      <c r="U2065" s="11"/>
      <c r="V2065" s="11"/>
      <c r="W2065" s="11"/>
      <c r="X2065" s="11"/>
      <c r="Y2065" s="11"/>
      <c r="Z2065" s="11"/>
      <c r="AA2065" s="11"/>
      <c r="AB2065" s="11"/>
      <c r="AC2065" s="11"/>
      <c r="AD2065" s="11"/>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c r="BC2065" s="11"/>
      <c r="BD2065" s="11"/>
      <c r="BE2065" s="11"/>
      <c r="BF2065" s="11"/>
      <c r="BG2065" s="11"/>
      <c r="BH2065" s="11"/>
      <c r="BI2065" s="11"/>
      <c r="BJ2065" s="11"/>
      <c r="BK2065" s="11"/>
      <c r="BL2065" s="11"/>
      <c r="BM2065" s="11"/>
      <c r="BN2065" s="11"/>
      <c r="BO2065" s="11"/>
      <c r="BP2065" s="1" t="str">
        <v>0- Port Costs</v>
      </c>
      <c r="BT2065" s="1" t="str">
        <v>0- Port Value</v>
      </c>
      <c r="BU2065" s="11"/>
    </row>
    <row r="2066" spans="8:73" hidden="1" outlineLevel="1" x14ac:dyDescent="0.3">
      <c r="H2066" s="1" t="str">
        <v>0 - BM Costs</v>
      </c>
      <c r="L2066" s="1" t="str">
        <v>0 - BM Port</v>
      </c>
      <c r="N2066" s="1" t="str">
        <v>0 - Port Assets</v>
      </c>
      <c r="O2066" s="11"/>
      <c r="P2066" s="11"/>
      <c r="Q2066" s="11"/>
      <c r="R2066" s="11"/>
      <c r="S2066" s="11"/>
      <c r="T2066" s="11"/>
      <c r="U2066" s="11"/>
      <c r="V2066" s="11"/>
      <c r="W2066" s="11"/>
      <c r="X2066" s="11"/>
      <c r="Y2066" s="11"/>
      <c r="Z2066" s="11"/>
      <c r="AA2066" s="11"/>
      <c r="AB2066" s="11"/>
      <c r="AC2066" s="11"/>
      <c r="AD2066" s="11"/>
      <c r="AE2066" s="11"/>
      <c r="AF2066" s="11"/>
      <c r="AG2066" s="11"/>
      <c r="AH2066" s="11"/>
      <c r="AI2066" s="11"/>
      <c r="AJ2066" s="11"/>
      <c r="AK2066" s="11"/>
      <c r="AL2066" s="11"/>
      <c r="AM2066" s="11"/>
      <c r="AN2066" s="11"/>
      <c r="AO2066" s="11"/>
      <c r="AP2066" s="11"/>
      <c r="AQ2066" s="11"/>
      <c r="AR2066" s="11"/>
      <c r="AS2066" s="11"/>
      <c r="AT2066" s="11"/>
      <c r="AU2066" s="11"/>
      <c r="AV2066" s="11"/>
      <c r="AW2066" s="11"/>
      <c r="AX2066" s="11"/>
      <c r="AY2066" s="11"/>
      <c r="AZ2066" s="11"/>
      <c r="BA2066" s="11"/>
      <c r="BB2066" s="11"/>
      <c r="BC2066" s="11"/>
      <c r="BD2066" s="11"/>
      <c r="BE2066" s="11"/>
      <c r="BF2066" s="11"/>
      <c r="BG2066" s="11"/>
      <c r="BH2066" s="11"/>
      <c r="BI2066" s="11"/>
      <c r="BJ2066" s="11"/>
      <c r="BK2066" s="11"/>
      <c r="BL2066" s="11"/>
      <c r="BM2066" s="11"/>
      <c r="BN2066" s="11"/>
      <c r="BO2066" s="11"/>
      <c r="BP2066" s="1" t="str">
        <v>0- Port Costs</v>
      </c>
      <c r="BT2066" s="1" t="str">
        <v>0- Port Value</v>
      </c>
      <c r="BU2066" s="11"/>
    </row>
    <row r="2067" spans="8:73" hidden="1" outlineLevel="1" x14ac:dyDescent="0.3">
      <c r="H2067" s="1" t="str">
        <v>0 - BM Costs</v>
      </c>
      <c r="L2067" s="1" t="str">
        <v>0 - BM Port</v>
      </c>
      <c r="N2067" s="1" t="str">
        <v>0 - Port Assets</v>
      </c>
      <c r="O2067" s="11"/>
      <c r="P2067" s="11"/>
      <c r="Q2067" s="11"/>
      <c r="R2067" s="11"/>
      <c r="S2067" s="11"/>
      <c r="T2067" s="11"/>
      <c r="U2067" s="11"/>
      <c r="V2067" s="11"/>
      <c r="W2067" s="11"/>
      <c r="X2067" s="11"/>
      <c r="Y2067" s="11"/>
      <c r="Z2067" s="11"/>
      <c r="AA2067" s="11"/>
      <c r="AB2067" s="11"/>
      <c r="AC2067" s="11"/>
      <c r="AD2067" s="11"/>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c r="BC2067" s="11"/>
      <c r="BD2067" s="11"/>
      <c r="BE2067" s="11"/>
      <c r="BF2067" s="11"/>
      <c r="BG2067" s="11"/>
      <c r="BH2067" s="11"/>
      <c r="BI2067" s="11"/>
      <c r="BJ2067" s="11"/>
      <c r="BK2067" s="11"/>
      <c r="BL2067" s="11"/>
      <c r="BM2067" s="11"/>
      <c r="BN2067" s="11"/>
      <c r="BO2067" s="11"/>
      <c r="BP2067" s="1" t="str">
        <v>0- Port Costs</v>
      </c>
      <c r="BT2067" s="1" t="str">
        <v>0- Port Value</v>
      </c>
      <c r="BU2067" s="11"/>
    </row>
    <row r="2068" spans="8:73" hidden="1" outlineLevel="1" x14ac:dyDescent="0.3">
      <c r="H2068" s="1" t="str">
        <v>0 - BM Costs</v>
      </c>
      <c r="L2068" s="1" t="str">
        <v>0 - BM Port</v>
      </c>
      <c r="N2068" s="1" t="str">
        <v>0 - Port Assets</v>
      </c>
      <c r="O2068" s="11"/>
      <c r="P2068" s="11"/>
      <c r="Q2068" s="11"/>
      <c r="R2068" s="11"/>
      <c r="S2068" s="11"/>
      <c r="T2068" s="11"/>
      <c r="U2068" s="11"/>
      <c r="V2068" s="11"/>
      <c r="W2068" s="11"/>
      <c r="X2068" s="11"/>
      <c r="Y2068" s="11"/>
      <c r="Z2068" s="11"/>
      <c r="AA2068" s="11"/>
      <c r="AB2068" s="11"/>
      <c r="AC2068" s="11"/>
      <c r="AD2068" s="11"/>
      <c r="AE2068" s="11"/>
      <c r="AF2068" s="11"/>
      <c r="AG2068" s="11"/>
      <c r="AH2068" s="11"/>
      <c r="AI2068" s="11"/>
      <c r="AJ2068" s="11"/>
      <c r="AK2068" s="11"/>
      <c r="AL2068" s="11"/>
      <c r="AM2068" s="11"/>
      <c r="AN2068" s="11"/>
      <c r="AO2068" s="11"/>
      <c r="AP2068" s="11"/>
      <c r="AQ2068" s="11"/>
      <c r="AR2068" s="11"/>
      <c r="AS2068" s="11"/>
      <c r="AT2068" s="11"/>
      <c r="AU2068" s="11"/>
      <c r="AV2068" s="11"/>
      <c r="AW2068" s="11"/>
      <c r="AX2068" s="11"/>
      <c r="AY2068" s="11"/>
      <c r="AZ2068" s="11"/>
      <c r="BA2068" s="11"/>
      <c r="BB2068" s="11"/>
      <c r="BC2068" s="11"/>
      <c r="BD2068" s="11"/>
      <c r="BE2068" s="11"/>
      <c r="BF2068" s="11"/>
      <c r="BG2068" s="11"/>
      <c r="BH2068" s="11"/>
      <c r="BI2068" s="11"/>
      <c r="BJ2068" s="11"/>
      <c r="BK2068" s="11"/>
      <c r="BL2068" s="11"/>
      <c r="BM2068" s="11"/>
      <c r="BN2068" s="11"/>
      <c r="BO2068" s="11"/>
      <c r="BP2068" s="1" t="str">
        <v>0- Port Costs</v>
      </c>
      <c r="BT2068" s="1" t="str">
        <v>0- Port Value</v>
      </c>
      <c r="BU2068" s="11"/>
    </row>
    <row r="2069" spans="8:73" hidden="1" outlineLevel="1" x14ac:dyDescent="0.3">
      <c r="H2069" s="1" t="str">
        <v>0 - BM Costs</v>
      </c>
      <c r="L2069" s="1" t="str">
        <v>0 - BM Port</v>
      </c>
      <c r="N2069" s="1" t="str">
        <v>0 - Port Assets</v>
      </c>
      <c r="O2069" s="11"/>
      <c r="P2069" s="11"/>
      <c r="Q2069" s="11"/>
      <c r="R2069" s="11"/>
      <c r="S2069" s="11"/>
      <c r="T2069" s="11"/>
      <c r="U2069" s="11"/>
      <c r="V2069" s="11"/>
      <c r="W2069" s="11"/>
      <c r="X2069" s="11"/>
      <c r="Y2069" s="11"/>
      <c r="Z2069" s="11"/>
      <c r="AA2069" s="11"/>
      <c r="AB2069" s="11"/>
      <c r="AC2069" s="11"/>
      <c r="AD2069" s="11"/>
      <c r="AE2069" s="11"/>
      <c r="AF2069" s="11"/>
      <c r="AG2069" s="11"/>
      <c r="AH2069" s="11"/>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c r="BC2069" s="11"/>
      <c r="BD2069" s="11"/>
      <c r="BE2069" s="11"/>
      <c r="BF2069" s="11"/>
      <c r="BG2069" s="11"/>
      <c r="BH2069" s="11"/>
      <c r="BI2069" s="11"/>
      <c r="BJ2069" s="11"/>
      <c r="BK2069" s="11"/>
      <c r="BL2069" s="11"/>
      <c r="BM2069" s="11"/>
      <c r="BN2069" s="11"/>
      <c r="BO2069" s="11"/>
      <c r="BP2069" s="1" t="str">
        <v>0- Port Costs</v>
      </c>
      <c r="BT2069" s="1" t="str">
        <v>0- Port Value</v>
      </c>
      <c r="BU2069" s="11"/>
    </row>
    <row r="2070" spans="8:73" hidden="1" outlineLevel="1" x14ac:dyDescent="0.3">
      <c r="H2070" s="1" t="str">
        <v>0 - BM Costs</v>
      </c>
      <c r="L2070" s="1" t="str">
        <v>0 - BM Port</v>
      </c>
      <c r="N2070" s="1" t="str">
        <v>0 - Port Assets</v>
      </c>
      <c r="O2070" s="11"/>
      <c r="P2070" s="11"/>
      <c r="Q2070" s="11"/>
      <c r="R2070" s="11"/>
      <c r="S2070" s="11"/>
      <c r="T2070" s="11"/>
      <c r="U2070" s="11"/>
      <c r="V2070" s="11"/>
      <c r="W2070" s="11"/>
      <c r="X2070" s="11"/>
      <c r="Y2070" s="11"/>
      <c r="Z2070" s="11"/>
      <c r="AA2070" s="11"/>
      <c r="AB2070" s="11"/>
      <c r="AC2070" s="11"/>
      <c r="AD2070" s="11"/>
      <c r="AE2070" s="11"/>
      <c r="AF2070" s="11"/>
      <c r="AG2070" s="11"/>
      <c r="AH2070" s="11"/>
      <c r="AI2070" s="11"/>
      <c r="AJ2070" s="11"/>
      <c r="AK2070" s="11"/>
      <c r="AL2070" s="11"/>
      <c r="AM2070" s="11"/>
      <c r="AN2070" s="11"/>
      <c r="AO2070" s="11"/>
      <c r="AP2070" s="11"/>
      <c r="AQ2070" s="11"/>
      <c r="AR2070" s="11"/>
      <c r="AS2070" s="11"/>
      <c r="AT2070" s="11"/>
      <c r="AU2070" s="11"/>
      <c r="AV2070" s="11"/>
      <c r="AW2070" s="11"/>
      <c r="AX2070" s="11"/>
      <c r="AY2070" s="11"/>
      <c r="AZ2070" s="11"/>
      <c r="BA2070" s="11"/>
      <c r="BB2070" s="11"/>
      <c r="BC2070" s="11"/>
      <c r="BD2070" s="11"/>
      <c r="BE2070" s="11"/>
      <c r="BF2070" s="11"/>
      <c r="BG2070" s="11"/>
      <c r="BH2070" s="11"/>
      <c r="BI2070" s="11"/>
      <c r="BJ2070" s="11"/>
      <c r="BK2070" s="11"/>
      <c r="BL2070" s="11"/>
      <c r="BM2070" s="11"/>
      <c r="BN2070" s="11"/>
      <c r="BO2070" s="11"/>
      <c r="BP2070" s="1" t="str">
        <v>0- Port Costs</v>
      </c>
      <c r="BT2070" s="1" t="str">
        <v>0- Port Value</v>
      </c>
      <c r="BU2070" s="11"/>
    </row>
    <row r="2071" spans="8:73" hidden="1" outlineLevel="1" x14ac:dyDescent="0.3">
      <c r="H2071" s="1" t="str">
        <v>0 - BM Costs</v>
      </c>
      <c r="L2071" s="1" t="str">
        <v>0 - BM Port</v>
      </c>
      <c r="N2071" s="1" t="str">
        <v>0 - Port Assets</v>
      </c>
      <c r="O2071" s="11"/>
      <c r="P2071" s="11"/>
      <c r="Q2071" s="11"/>
      <c r="R2071" s="11"/>
      <c r="S2071" s="11"/>
      <c r="T2071" s="11"/>
      <c r="U2071" s="11"/>
      <c r="V2071" s="11"/>
      <c r="W2071" s="11"/>
      <c r="X2071" s="11"/>
      <c r="Y2071" s="11"/>
      <c r="Z2071" s="11"/>
      <c r="AA2071" s="11"/>
      <c r="AB2071" s="11"/>
      <c r="AC2071" s="11"/>
      <c r="AD2071" s="11"/>
      <c r="AE2071" s="11"/>
      <c r="AF2071" s="11"/>
      <c r="AG2071" s="11"/>
      <c r="AH2071" s="11"/>
      <c r="AI2071" s="11"/>
      <c r="AJ2071" s="11"/>
      <c r="AK2071" s="11"/>
      <c r="AL2071" s="11"/>
      <c r="AM2071" s="11"/>
      <c r="AN2071" s="11"/>
      <c r="AO2071" s="11"/>
      <c r="AP2071" s="11"/>
      <c r="AQ2071" s="11"/>
      <c r="AR2071" s="11"/>
      <c r="AS2071" s="11"/>
      <c r="AT2071" s="11"/>
      <c r="AU2071" s="11"/>
      <c r="AV2071" s="11"/>
      <c r="AW2071" s="11"/>
      <c r="AX2071" s="11"/>
      <c r="AY2071" s="11"/>
      <c r="AZ2071" s="11"/>
      <c r="BA2071" s="11"/>
      <c r="BB2071" s="11"/>
      <c r="BC2071" s="11"/>
      <c r="BD2071" s="11"/>
      <c r="BE2071" s="11"/>
      <c r="BF2071" s="11"/>
      <c r="BG2071" s="11"/>
      <c r="BH2071" s="11"/>
      <c r="BI2071" s="11"/>
      <c r="BJ2071" s="11"/>
      <c r="BK2071" s="11"/>
      <c r="BL2071" s="11"/>
      <c r="BM2071" s="11"/>
      <c r="BN2071" s="11"/>
      <c r="BO2071" s="11"/>
      <c r="BP2071" s="1" t="str">
        <v>0- Port Costs</v>
      </c>
      <c r="BT2071" s="1" t="str">
        <v>0- Port Value</v>
      </c>
      <c r="BU2071" s="11"/>
    </row>
    <row r="2072" spans="8:73" hidden="1" outlineLevel="1" x14ac:dyDescent="0.3">
      <c r="H2072" s="1" t="str">
        <v>0 - BM Costs</v>
      </c>
      <c r="L2072" s="1" t="str">
        <v>0 - BM Port</v>
      </c>
      <c r="N2072" s="1" t="str">
        <v>0 - Port Assets</v>
      </c>
      <c r="O2072" s="11"/>
      <c r="P2072" s="11"/>
      <c r="Q2072" s="11"/>
      <c r="R2072" s="11"/>
      <c r="S2072" s="11"/>
      <c r="T2072" s="11"/>
      <c r="U2072" s="11"/>
      <c r="V2072" s="11"/>
      <c r="W2072" s="11"/>
      <c r="X2072" s="11"/>
      <c r="Y2072" s="11"/>
      <c r="Z2072" s="11"/>
      <c r="AA2072" s="11"/>
      <c r="AB2072" s="11"/>
      <c r="AC2072" s="11"/>
      <c r="AD2072" s="11"/>
      <c r="AE2072" s="11"/>
      <c r="AF2072" s="11"/>
      <c r="AG2072" s="11"/>
      <c r="AH2072" s="11"/>
      <c r="AI2072" s="11"/>
      <c r="AJ2072" s="11"/>
      <c r="AK2072" s="11"/>
      <c r="AL2072" s="11"/>
      <c r="AM2072" s="11"/>
      <c r="AN2072" s="11"/>
      <c r="AO2072" s="11"/>
      <c r="AP2072" s="11"/>
      <c r="AQ2072" s="11"/>
      <c r="AR2072" s="11"/>
      <c r="AS2072" s="11"/>
      <c r="AT2072" s="11"/>
      <c r="AU2072" s="11"/>
      <c r="AV2072" s="11"/>
      <c r="AW2072" s="11"/>
      <c r="AX2072" s="11"/>
      <c r="AY2072" s="11"/>
      <c r="AZ2072" s="11"/>
      <c r="BA2072" s="11"/>
      <c r="BB2072" s="11"/>
      <c r="BC2072" s="11"/>
      <c r="BD2072" s="11"/>
      <c r="BE2072" s="11"/>
      <c r="BF2072" s="11"/>
      <c r="BG2072" s="11"/>
      <c r="BH2072" s="11"/>
      <c r="BI2072" s="11"/>
      <c r="BJ2072" s="11"/>
      <c r="BK2072" s="11"/>
      <c r="BL2072" s="11"/>
      <c r="BM2072" s="11"/>
      <c r="BN2072" s="11"/>
      <c r="BO2072" s="11"/>
      <c r="BP2072" s="1" t="str">
        <v>0- Port Costs</v>
      </c>
      <c r="BT2072" s="1" t="str">
        <v>0- Port Value</v>
      </c>
      <c r="BU2072" s="11"/>
    </row>
    <row r="2073" spans="8:73" hidden="1" outlineLevel="1" x14ac:dyDescent="0.3">
      <c r="H2073" s="1" t="str">
        <v>0 - BM Costs</v>
      </c>
      <c r="L2073" s="1" t="str">
        <v>0 - BM Port</v>
      </c>
      <c r="N2073" s="1" t="str">
        <v>0 - Port Assets</v>
      </c>
      <c r="O2073" s="11"/>
      <c r="P2073" s="11"/>
      <c r="Q2073" s="11"/>
      <c r="R2073" s="11"/>
      <c r="S2073" s="11"/>
      <c r="T2073" s="11"/>
      <c r="U2073" s="11"/>
      <c r="V2073" s="11"/>
      <c r="W2073" s="11"/>
      <c r="X2073" s="11"/>
      <c r="Y2073" s="11"/>
      <c r="Z2073" s="11"/>
      <c r="AA2073" s="11"/>
      <c r="AB2073" s="11"/>
      <c r="AC2073" s="11"/>
      <c r="AD2073" s="11"/>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c r="BC2073" s="11"/>
      <c r="BD2073" s="11"/>
      <c r="BE2073" s="11"/>
      <c r="BF2073" s="11"/>
      <c r="BG2073" s="11"/>
      <c r="BH2073" s="11"/>
      <c r="BI2073" s="11"/>
      <c r="BJ2073" s="11"/>
      <c r="BK2073" s="11"/>
      <c r="BL2073" s="11"/>
      <c r="BM2073" s="11"/>
      <c r="BN2073" s="11"/>
      <c r="BO2073" s="11"/>
      <c r="BP2073" s="1" t="str">
        <v>0- Port Costs</v>
      </c>
      <c r="BT2073" s="1" t="str">
        <v>0- Port Value</v>
      </c>
      <c r="BU2073" s="11"/>
    </row>
    <row r="2074" spans="8:73" hidden="1" outlineLevel="1" x14ac:dyDescent="0.3">
      <c r="H2074" s="1" t="str">
        <v>0 - BM Costs</v>
      </c>
      <c r="L2074" s="1" t="str">
        <v>0 - BM Port</v>
      </c>
      <c r="N2074" s="1" t="str">
        <v>0 - Port Assets</v>
      </c>
      <c r="O2074" s="11"/>
      <c r="P2074" s="11"/>
      <c r="Q2074" s="11"/>
      <c r="R2074" s="11"/>
      <c r="S2074" s="11"/>
      <c r="T2074" s="11"/>
      <c r="U2074" s="11"/>
      <c r="V2074" s="11"/>
      <c r="W2074" s="11"/>
      <c r="X2074" s="11"/>
      <c r="Y2074" s="11"/>
      <c r="Z2074" s="11"/>
      <c r="AA2074" s="11"/>
      <c r="AB2074" s="11"/>
      <c r="AC2074" s="11"/>
      <c r="AD2074" s="11"/>
      <c r="AE2074" s="11"/>
      <c r="AF2074" s="11"/>
      <c r="AG2074" s="11"/>
      <c r="AH2074" s="11"/>
      <c r="AI2074" s="11"/>
      <c r="AJ2074" s="11"/>
      <c r="AK2074" s="11"/>
      <c r="AL2074" s="11"/>
      <c r="AM2074" s="11"/>
      <c r="AN2074" s="11"/>
      <c r="AO2074" s="11"/>
      <c r="AP2074" s="11"/>
      <c r="AQ2074" s="11"/>
      <c r="AR2074" s="11"/>
      <c r="AS2074" s="11"/>
      <c r="AT2074" s="11"/>
      <c r="AU2074" s="11"/>
      <c r="AV2074" s="11"/>
      <c r="AW2074" s="11"/>
      <c r="AX2074" s="11"/>
      <c r="AY2074" s="11"/>
      <c r="AZ2074" s="11"/>
      <c r="BA2074" s="11"/>
      <c r="BB2074" s="11"/>
      <c r="BC2074" s="11"/>
      <c r="BD2074" s="11"/>
      <c r="BE2074" s="11"/>
      <c r="BF2074" s="11"/>
      <c r="BG2074" s="11"/>
      <c r="BH2074" s="11"/>
      <c r="BI2074" s="11"/>
      <c r="BJ2074" s="11"/>
      <c r="BK2074" s="11"/>
      <c r="BL2074" s="11"/>
      <c r="BM2074" s="11"/>
      <c r="BN2074" s="11"/>
      <c r="BO2074" s="11"/>
      <c r="BP2074" s="1" t="str">
        <v>0- Port Costs</v>
      </c>
      <c r="BT2074" s="1" t="str">
        <v>0- Port Value</v>
      </c>
      <c r="BU2074" s="11"/>
    </row>
    <row r="2075" spans="8:73" hidden="1" outlineLevel="1" x14ac:dyDescent="0.3">
      <c r="H2075" s="1" t="str">
        <v>0 - BM Costs</v>
      </c>
      <c r="L2075" s="1" t="str">
        <v>0 - BM Port</v>
      </c>
      <c r="N2075" s="1" t="str">
        <v>0 - Port Assets</v>
      </c>
      <c r="O2075" s="11"/>
      <c r="P2075" s="11"/>
      <c r="Q2075" s="11"/>
      <c r="R2075" s="11"/>
      <c r="S2075" s="11"/>
      <c r="T2075" s="11"/>
      <c r="U2075" s="11"/>
      <c r="V2075" s="11"/>
      <c r="W2075" s="11"/>
      <c r="X2075" s="11"/>
      <c r="Y2075" s="11"/>
      <c r="Z2075" s="11"/>
      <c r="AA2075" s="11"/>
      <c r="AB2075" s="11"/>
      <c r="AC2075" s="11"/>
      <c r="AD2075" s="11"/>
      <c r="AE2075" s="11"/>
      <c r="AF2075" s="11"/>
      <c r="AG2075" s="11"/>
      <c r="AH2075" s="11"/>
      <c r="AI2075" s="11"/>
      <c r="AJ2075" s="11"/>
      <c r="AK2075" s="11"/>
      <c r="AL2075" s="11"/>
      <c r="AM2075" s="11"/>
      <c r="AN2075" s="11"/>
      <c r="AO2075" s="11"/>
      <c r="AP2075" s="11"/>
      <c r="AQ2075" s="11"/>
      <c r="AR2075" s="11"/>
      <c r="AS2075" s="11"/>
      <c r="AT2075" s="11"/>
      <c r="AU2075" s="11"/>
      <c r="AV2075" s="11"/>
      <c r="AW2075" s="11"/>
      <c r="AX2075" s="11"/>
      <c r="AY2075" s="11"/>
      <c r="AZ2075" s="11"/>
      <c r="BA2075" s="11"/>
      <c r="BB2075" s="11"/>
      <c r="BC2075" s="11"/>
      <c r="BD2075" s="11"/>
      <c r="BE2075" s="11"/>
      <c r="BF2075" s="11"/>
      <c r="BG2075" s="11"/>
      <c r="BH2075" s="11"/>
      <c r="BI2075" s="11"/>
      <c r="BJ2075" s="11"/>
      <c r="BK2075" s="11"/>
      <c r="BL2075" s="11"/>
      <c r="BM2075" s="11"/>
      <c r="BN2075" s="11"/>
      <c r="BO2075" s="11"/>
      <c r="BP2075" s="1" t="str">
        <v>0- Port Costs</v>
      </c>
      <c r="BT2075" s="1" t="str">
        <v>0- Port Value</v>
      </c>
      <c r="BU2075" s="11"/>
    </row>
    <row r="2076" spans="8:73" hidden="1" outlineLevel="1" x14ac:dyDescent="0.3">
      <c r="H2076" s="1" t="str">
        <v>0 - BM Costs</v>
      </c>
      <c r="L2076" s="1" t="str">
        <v>0 - BM Port</v>
      </c>
      <c r="N2076" s="1" t="str">
        <v>0 - Port Assets</v>
      </c>
      <c r="O2076" s="11"/>
      <c r="P2076" s="11"/>
      <c r="Q2076" s="11"/>
      <c r="R2076" s="11"/>
      <c r="S2076" s="11"/>
      <c r="T2076" s="11"/>
      <c r="U2076" s="11"/>
      <c r="V2076" s="11"/>
      <c r="W2076" s="11"/>
      <c r="X2076" s="11"/>
      <c r="Y2076" s="11"/>
      <c r="Z2076" s="11"/>
      <c r="AA2076" s="11"/>
      <c r="AB2076" s="11"/>
      <c r="AC2076" s="11"/>
      <c r="AD2076" s="11"/>
      <c r="AE2076" s="11"/>
      <c r="AF2076" s="11"/>
      <c r="AG2076" s="11"/>
      <c r="AH2076" s="11"/>
      <c r="AI2076" s="11"/>
      <c r="AJ2076" s="11"/>
      <c r="AK2076" s="11"/>
      <c r="AL2076" s="11"/>
      <c r="AM2076" s="11"/>
      <c r="AN2076" s="11"/>
      <c r="AO2076" s="11"/>
      <c r="AP2076" s="11"/>
      <c r="AQ2076" s="11"/>
      <c r="AR2076" s="11"/>
      <c r="AS2076" s="11"/>
      <c r="AT2076" s="11"/>
      <c r="AU2076" s="11"/>
      <c r="AV2076" s="11"/>
      <c r="AW2076" s="11"/>
      <c r="AX2076" s="11"/>
      <c r="AY2076" s="11"/>
      <c r="AZ2076" s="11"/>
      <c r="BA2076" s="11"/>
      <c r="BB2076" s="11"/>
      <c r="BC2076" s="11"/>
      <c r="BD2076" s="11"/>
      <c r="BE2076" s="11"/>
      <c r="BF2076" s="11"/>
      <c r="BG2076" s="11"/>
      <c r="BH2076" s="11"/>
      <c r="BI2076" s="11"/>
      <c r="BJ2076" s="11"/>
      <c r="BK2076" s="11"/>
      <c r="BL2076" s="11"/>
      <c r="BM2076" s="11"/>
      <c r="BN2076" s="11"/>
      <c r="BO2076" s="11"/>
      <c r="BP2076" s="1" t="str">
        <v>0- Port Costs</v>
      </c>
      <c r="BT2076" s="1" t="str">
        <v>0- Port Value</v>
      </c>
      <c r="BU2076" s="11"/>
    </row>
    <row r="2077" spans="8:73" hidden="1" outlineLevel="1" x14ac:dyDescent="0.3">
      <c r="H2077" s="1" t="str">
        <v>0 - BM Costs</v>
      </c>
      <c r="L2077" s="1" t="str">
        <v>0 - BM Port</v>
      </c>
      <c r="N2077" s="1" t="str">
        <v>0 - Port Assets</v>
      </c>
      <c r="O2077" s="11"/>
      <c r="P2077" s="11"/>
      <c r="Q2077" s="11"/>
      <c r="R2077" s="11"/>
      <c r="S2077" s="11"/>
      <c r="T2077" s="11"/>
      <c r="U2077" s="11"/>
      <c r="V2077" s="11"/>
      <c r="W2077" s="11"/>
      <c r="X2077" s="11"/>
      <c r="Y2077" s="11"/>
      <c r="Z2077" s="11"/>
      <c r="AA2077" s="11"/>
      <c r="AB2077" s="11"/>
      <c r="AC2077" s="11"/>
      <c r="AD2077" s="11"/>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c r="BC2077" s="11"/>
      <c r="BD2077" s="11"/>
      <c r="BE2077" s="11"/>
      <c r="BF2077" s="11"/>
      <c r="BG2077" s="11"/>
      <c r="BH2077" s="11"/>
      <c r="BI2077" s="11"/>
      <c r="BJ2077" s="11"/>
      <c r="BK2077" s="11"/>
      <c r="BL2077" s="11"/>
      <c r="BM2077" s="11"/>
      <c r="BN2077" s="11"/>
      <c r="BO2077" s="11"/>
      <c r="BP2077" s="1" t="str">
        <v>0- Port Costs</v>
      </c>
      <c r="BT2077" s="1" t="str">
        <v>0- Port Value</v>
      </c>
      <c r="BU2077" s="11"/>
    </row>
    <row r="2078" spans="8:73" hidden="1" outlineLevel="1" x14ac:dyDescent="0.3">
      <c r="H2078" s="1" t="str">
        <v>0 - BM Costs</v>
      </c>
      <c r="L2078" s="1" t="str">
        <v>0 - BM Port</v>
      </c>
      <c r="N2078" s="1" t="str">
        <v>0 - Port Assets</v>
      </c>
      <c r="O2078" s="11"/>
      <c r="P2078" s="11"/>
      <c r="Q2078" s="11"/>
      <c r="R2078" s="11"/>
      <c r="S2078" s="11"/>
      <c r="T2078" s="11"/>
      <c r="U2078" s="11"/>
      <c r="V2078" s="11"/>
      <c r="W2078" s="11"/>
      <c r="X2078" s="11"/>
      <c r="Y2078" s="11"/>
      <c r="Z2078" s="11"/>
      <c r="AA2078" s="11"/>
      <c r="AB2078" s="11"/>
      <c r="AC2078" s="11"/>
      <c r="AD2078" s="11"/>
      <c r="AE2078" s="11"/>
      <c r="AF2078" s="11"/>
      <c r="AG2078" s="11"/>
      <c r="AH2078" s="11"/>
      <c r="AI2078" s="11"/>
      <c r="AJ2078" s="11"/>
      <c r="AK2078" s="11"/>
      <c r="AL2078" s="11"/>
      <c r="AM2078" s="11"/>
      <c r="AN2078" s="11"/>
      <c r="AO2078" s="11"/>
      <c r="AP2078" s="11"/>
      <c r="AQ2078" s="11"/>
      <c r="AR2078" s="11"/>
      <c r="AS2078" s="11"/>
      <c r="AT2078" s="11"/>
      <c r="AU2078" s="11"/>
      <c r="AV2078" s="11"/>
      <c r="AW2078" s="11"/>
      <c r="AX2078" s="11"/>
      <c r="AY2078" s="11"/>
      <c r="AZ2078" s="11"/>
      <c r="BA2078" s="11"/>
      <c r="BB2078" s="11"/>
      <c r="BC2078" s="11"/>
      <c r="BD2078" s="11"/>
      <c r="BE2078" s="11"/>
      <c r="BF2078" s="11"/>
      <c r="BG2078" s="11"/>
      <c r="BH2078" s="11"/>
      <c r="BI2078" s="11"/>
      <c r="BJ2078" s="11"/>
      <c r="BK2078" s="11"/>
      <c r="BL2078" s="11"/>
      <c r="BM2078" s="11"/>
      <c r="BN2078" s="11"/>
      <c r="BO2078" s="11"/>
      <c r="BP2078" s="1" t="str">
        <v>0- Port Costs</v>
      </c>
      <c r="BT2078" s="1" t="str">
        <v>0- Port Value</v>
      </c>
      <c r="BU2078" s="11"/>
    </row>
    <row r="2079" spans="8:73" hidden="1" outlineLevel="1" x14ac:dyDescent="0.3">
      <c r="H2079" s="1" t="str">
        <v>0 - BM Costs</v>
      </c>
      <c r="L2079" s="1" t="str">
        <v>0 - BM Port</v>
      </c>
      <c r="N2079" s="1" t="str">
        <v>0 - Port Assets</v>
      </c>
      <c r="O2079" s="11"/>
      <c r="P2079" s="11"/>
      <c r="Q2079" s="11"/>
      <c r="R2079" s="11"/>
      <c r="S2079" s="11"/>
      <c r="T2079" s="11"/>
      <c r="U2079" s="11"/>
      <c r="V2079" s="11"/>
      <c r="W2079" s="11"/>
      <c r="X2079" s="11"/>
      <c r="Y2079" s="11"/>
      <c r="Z2079" s="11"/>
      <c r="AA2079" s="11"/>
      <c r="AB2079" s="11"/>
      <c r="AC2079" s="11"/>
      <c r="AD2079" s="11"/>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c r="BC2079" s="11"/>
      <c r="BD2079" s="11"/>
      <c r="BE2079" s="11"/>
      <c r="BF2079" s="11"/>
      <c r="BG2079" s="11"/>
      <c r="BH2079" s="11"/>
      <c r="BI2079" s="11"/>
      <c r="BJ2079" s="11"/>
      <c r="BK2079" s="11"/>
      <c r="BL2079" s="11"/>
      <c r="BM2079" s="11"/>
      <c r="BN2079" s="11"/>
      <c r="BO2079" s="11"/>
      <c r="BP2079" s="1" t="str">
        <v>0- Port Costs</v>
      </c>
      <c r="BT2079" s="1" t="str">
        <v>0- Port Value</v>
      </c>
      <c r="BU2079" s="11"/>
    </row>
    <row r="2080" spans="8:73" hidden="1" outlineLevel="1" x14ac:dyDescent="0.3">
      <c r="H2080" s="1" t="str">
        <v>0 - BM Costs</v>
      </c>
      <c r="L2080" s="1" t="str">
        <v>0 - BM Port</v>
      </c>
      <c r="N2080" s="1" t="str">
        <v>0 - Port Assets</v>
      </c>
      <c r="O2080" s="11"/>
      <c r="P2080" s="11"/>
      <c r="Q2080" s="11"/>
      <c r="R2080" s="11"/>
      <c r="S2080" s="11"/>
      <c r="T2080" s="11"/>
      <c r="U2080" s="11"/>
      <c r="V2080" s="11"/>
      <c r="W2080" s="11"/>
      <c r="X2080" s="11"/>
      <c r="Y2080" s="11"/>
      <c r="Z2080" s="11"/>
      <c r="AA2080" s="11"/>
      <c r="AB2080" s="11"/>
      <c r="AC2080" s="11"/>
      <c r="AD2080" s="11"/>
      <c r="AE2080" s="11"/>
      <c r="AF2080" s="11"/>
      <c r="AG2080" s="11"/>
      <c r="AH2080" s="11"/>
      <c r="AI2080" s="11"/>
      <c r="AJ2080" s="11"/>
      <c r="AK2080" s="11"/>
      <c r="AL2080" s="11"/>
      <c r="AM2080" s="11"/>
      <c r="AN2080" s="11"/>
      <c r="AO2080" s="11"/>
      <c r="AP2080" s="11"/>
      <c r="AQ2080" s="11"/>
      <c r="AR2080" s="11"/>
      <c r="AS2080" s="11"/>
      <c r="AT2080" s="11"/>
      <c r="AU2080" s="11"/>
      <c r="AV2080" s="11"/>
      <c r="AW2080" s="11"/>
      <c r="AX2080" s="11"/>
      <c r="AY2080" s="11"/>
      <c r="AZ2080" s="11"/>
      <c r="BA2080" s="11"/>
      <c r="BB2080" s="11"/>
      <c r="BC2080" s="11"/>
      <c r="BD2080" s="11"/>
      <c r="BE2080" s="11"/>
      <c r="BF2080" s="11"/>
      <c r="BG2080" s="11"/>
      <c r="BH2080" s="11"/>
      <c r="BI2080" s="11"/>
      <c r="BJ2080" s="11"/>
      <c r="BK2080" s="11"/>
      <c r="BL2080" s="11"/>
      <c r="BM2080" s="11"/>
      <c r="BN2080" s="11"/>
      <c r="BO2080" s="11"/>
      <c r="BP2080" s="1" t="str">
        <v>0- Port Costs</v>
      </c>
      <c r="BT2080" s="1" t="str">
        <v>0- Port Value</v>
      </c>
      <c r="BU2080" s="11"/>
    </row>
    <row r="2081" spans="8:73" hidden="1" outlineLevel="1" x14ac:dyDescent="0.3">
      <c r="H2081" s="1" t="str">
        <v>0 - BM Costs</v>
      </c>
      <c r="L2081" s="1" t="str">
        <v>0 - BM Port</v>
      </c>
      <c r="N2081" s="1" t="str">
        <v>0 - Port Assets</v>
      </c>
      <c r="O2081" s="11"/>
      <c r="P2081" s="11"/>
      <c r="Q2081" s="11"/>
      <c r="R2081" s="11"/>
      <c r="S2081" s="11"/>
      <c r="T2081" s="11"/>
      <c r="U2081" s="11"/>
      <c r="V2081" s="11"/>
      <c r="W2081" s="11"/>
      <c r="X2081" s="11"/>
      <c r="Y2081" s="11"/>
      <c r="Z2081" s="11"/>
      <c r="AA2081" s="11"/>
      <c r="AB2081" s="11"/>
      <c r="AC2081" s="11"/>
      <c r="AD2081" s="11"/>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c r="BC2081" s="11"/>
      <c r="BD2081" s="11"/>
      <c r="BE2081" s="11"/>
      <c r="BF2081" s="11"/>
      <c r="BG2081" s="11"/>
      <c r="BH2081" s="11"/>
      <c r="BI2081" s="11"/>
      <c r="BJ2081" s="11"/>
      <c r="BK2081" s="11"/>
      <c r="BL2081" s="11"/>
      <c r="BM2081" s="11"/>
      <c r="BN2081" s="11"/>
      <c r="BO2081" s="11"/>
      <c r="BP2081" s="1" t="str">
        <v>0- Port Costs</v>
      </c>
      <c r="BT2081" s="1" t="str">
        <v>0- Port Value</v>
      </c>
      <c r="BU2081" s="11"/>
    </row>
    <row r="2082" spans="8:73" hidden="1" outlineLevel="1" x14ac:dyDescent="0.3">
      <c r="H2082" s="1" t="str">
        <v>0 - BM Costs</v>
      </c>
      <c r="L2082" s="1" t="str">
        <v>0 - BM Port</v>
      </c>
      <c r="N2082" s="1" t="str">
        <v>0 - Port Assets</v>
      </c>
      <c r="O2082" s="11"/>
      <c r="P2082" s="11"/>
      <c r="Q2082" s="11"/>
      <c r="R2082" s="11"/>
      <c r="S2082" s="11"/>
      <c r="T2082" s="11"/>
      <c r="U2082" s="11"/>
      <c r="V2082" s="11"/>
      <c r="W2082" s="11"/>
      <c r="X2082" s="11"/>
      <c r="Y2082" s="11"/>
      <c r="Z2082" s="11"/>
      <c r="AA2082" s="11"/>
      <c r="AB2082" s="11"/>
      <c r="AC2082" s="11"/>
      <c r="AD2082" s="11"/>
      <c r="AE2082" s="11"/>
      <c r="AF2082" s="11"/>
      <c r="AG2082" s="11"/>
      <c r="AH2082" s="11"/>
      <c r="AI2082" s="11"/>
      <c r="AJ2082" s="11"/>
      <c r="AK2082" s="11"/>
      <c r="AL2082" s="11"/>
      <c r="AM2082" s="11"/>
      <c r="AN2082" s="11"/>
      <c r="AO2082" s="11"/>
      <c r="AP2082" s="11"/>
      <c r="AQ2082" s="11"/>
      <c r="AR2082" s="11"/>
      <c r="AS2082" s="11"/>
      <c r="AT2082" s="11"/>
      <c r="AU2082" s="11"/>
      <c r="AV2082" s="11"/>
      <c r="AW2082" s="11"/>
      <c r="AX2082" s="11"/>
      <c r="AY2082" s="11"/>
      <c r="AZ2082" s="11"/>
      <c r="BA2082" s="11"/>
      <c r="BB2082" s="11"/>
      <c r="BC2082" s="11"/>
      <c r="BD2082" s="11"/>
      <c r="BE2082" s="11"/>
      <c r="BF2082" s="11"/>
      <c r="BG2082" s="11"/>
      <c r="BH2082" s="11"/>
      <c r="BI2082" s="11"/>
      <c r="BJ2082" s="11"/>
      <c r="BK2082" s="11"/>
      <c r="BL2082" s="11"/>
      <c r="BM2082" s="11"/>
      <c r="BN2082" s="11"/>
      <c r="BO2082" s="11"/>
      <c r="BP2082" s="1" t="str">
        <v>0- Port Costs</v>
      </c>
      <c r="BT2082" s="1" t="str">
        <v>0- Port Value</v>
      </c>
      <c r="BU2082" s="11"/>
    </row>
    <row r="2083" spans="8:73" hidden="1" outlineLevel="1" x14ac:dyDescent="0.3">
      <c r="H2083" s="1" t="str">
        <v>0 - BM Costs</v>
      </c>
      <c r="L2083" s="1" t="str">
        <v>0 - BM Port</v>
      </c>
      <c r="N2083" s="1" t="str">
        <v>0 - Port Assets</v>
      </c>
      <c r="O2083" s="11"/>
      <c r="P2083" s="11"/>
      <c r="Q2083" s="11"/>
      <c r="R2083" s="11"/>
      <c r="S2083" s="11"/>
      <c r="T2083" s="11"/>
      <c r="U2083" s="11"/>
      <c r="V2083" s="11"/>
      <c r="W2083" s="11"/>
      <c r="X2083" s="11"/>
      <c r="Y2083" s="11"/>
      <c r="Z2083" s="11"/>
      <c r="AA2083" s="11"/>
      <c r="AB2083" s="11"/>
      <c r="AC2083" s="11"/>
      <c r="AD2083" s="11"/>
      <c r="AE2083" s="11"/>
      <c r="AF2083" s="11"/>
      <c r="AG2083" s="11"/>
      <c r="AH2083" s="11"/>
      <c r="AI2083" s="11"/>
      <c r="AJ2083" s="11"/>
      <c r="AK2083" s="11"/>
      <c r="AL2083" s="11"/>
      <c r="AM2083" s="11"/>
      <c r="AN2083" s="11"/>
      <c r="AO2083" s="11"/>
      <c r="AP2083" s="11"/>
      <c r="AQ2083" s="11"/>
      <c r="AR2083" s="11"/>
      <c r="AS2083" s="11"/>
      <c r="AT2083" s="11"/>
      <c r="AU2083" s="11"/>
      <c r="AV2083" s="11"/>
      <c r="AW2083" s="11"/>
      <c r="AX2083" s="11"/>
      <c r="AY2083" s="11"/>
      <c r="AZ2083" s="11"/>
      <c r="BA2083" s="11"/>
      <c r="BB2083" s="11"/>
      <c r="BC2083" s="11"/>
      <c r="BD2083" s="11"/>
      <c r="BE2083" s="11"/>
      <c r="BF2083" s="11"/>
      <c r="BG2083" s="11"/>
      <c r="BH2083" s="11"/>
      <c r="BI2083" s="11"/>
      <c r="BJ2083" s="11"/>
      <c r="BK2083" s="11"/>
      <c r="BL2083" s="11"/>
      <c r="BM2083" s="11"/>
      <c r="BN2083" s="11"/>
      <c r="BO2083" s="11"/>
      <c r="BP2083" s="1" t="str">
        <v>0- Port Costs</v>
      </c>
      <c r="BT2083" s="1" t="str">
        <v>0- Port Value</v>
      </c>
      <c r="BU2083" s="11"/>
    </row>
    <row r="2084" spans="8:73" hidden="1" outlineLevel="1" x14ac:dyDescent="0.3">
      <c r="H2084" s="1" t="str">
        <v>0 - BM Costs</v>
      </c>
      <c r="L2084" s="1" t="str">
        <v>0 - BM Port</v>
      </c>
      <c r="N2084" s="1" t="str">
        <v>0 - Port Assets</v>
      </c>
      <c r="O2084" s="11"/>
      <c r="P2084" s="11"/>
      <c r="Q2084" s="11"/>
      <c r="R2084" s="11"/>
      <c r="S2084" s="11"/>
      <c r="T2084" s="11"/>
      <c r="U2084" s="11"/>
      <c r="V2084" s="11"/>
      <c r="W2084" s="11"/>
      <c r="X2084" s="11"/>
      <c r="Y2084" s="11"/>
      <c r="Z2084" s="11"/>
      <c r="AA2084" s="11"/>
      <c r="AB2084" s="11"/>
      <c r="AC2084" s="11"/>
      <c r="AD2084" s="11"/>
      <c r="AE2084" s="11"/>
      <c r="AF2084" s="11"/>
      <c r="AG2084" s="11"/>
      <c r="AH2084" s="11"/>
      <c r="AI2084" s="11"/>
      <c r="AJ2084" s="11"/>
      <c r="AK2084" s="11"/>
      <c r="AL2084" s="11"/>
      <c r="AM2084" s="11"/>
      <c r="AN2084" s="11"/>
      <c r="AO2084" s="11"/>
      <c r="AP2084" s="11"/>
      <c r="AQ2084" s="11"/>
      <c r="AR2084" s="11"/>
      <c r="AS2084" s="11"/>
      <c r="AT2084" s="11"/>
      <c r="AU2084" s="11"/>
      <c r="AV2084" s="11"/>
      <c r="AW2084" s="11"/>
      <c r="AX2084" s="11"/>
      <c r="AY2084" s="11"/>
      <c r="AZ2084" s="11"/>
      <c r="BA2084" s="11"/>
      <c r="BB2084" s="11"/>
      <c r="BC2084" s="11"/>
      <c r="BD2084" s="11"/>
      <c r="BE2084" s="11"/>
      <c r="BF2084" s="11"/>
      <c r="BG2084" s="11"/>
      <c r="BH2084" s="11"/>
      <c r="BI2084" s="11"/>
      <c r="BJ2084" s="11"/>
      <c r="BK2084" s="11"/>
      <c r="BL2084" s="11"/>
      <c r="BM2084" s="11"/>
      <c r="BN2084" s="11"/>
      <c r="BO2084" s="11"/>
      <c r="BP2084" s="1" t="str">
        <v>0- Port Costs</v>
      </c>
      <c r="BT2084" s="1" t="str">
        <v>0- Port Value</v>
      </c>
      <c r="BU2084" s="11"/>
    </row>
    <row r="2085" spans="8:73" hidden="1" outlineLevel="1" x14ac:dyDescent="0.3">
      <c r="H2085" s="1" t="str">
        <v>0 - BM Costs</v>
      </c>
      <c r="L2085" s="1" t="str">
        <v>0 - BM Port</v>
      </c>
      <c r="N2085" s="1" t="str">
        <v>0 - Port Assets</v>
      </c>
      <c r="O2085" s="11"/>
      <c r="P2085" s="11"/>
      <c r="Q2085" s="11"/>
      <c r="R2085" s="11"/>
      <c r="S2085" s="11"/>
      <c r="T2085" s="11"/>
      <c r="U2085" s="11"/>
      <c r="V2085" s="11"/>
      <c r="W2085" s="11"/>
      <c r="X2085" s="11"/>
      <c r="Y2085" s="11"/>
      <c r="Z2085" s="11"/>
      <c r="AA2085" s="11"/>
      <c r="AB2085" s="11"/>
      <c r="AC2085" s="11"/>
      <c r="AD2085" s="11"/>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c r="BC2085" s="11"/>
      <c r="BD2085" s="11"/>
      <c r="BE2085" s="11"/>
      <c r="BF2085" s="11"/>
      <c r="BG2085" s="11"/>
      <c r="BH2085" s="11"/>
      <c r="BI2085" s="11"/>
      <c r="BJ2085" s="11"/>
      <c r="BK2085" s="11"/>
      <c r="BL2085" s="11"/>
      <c r="BM2085" s="11"/>
      <c r="BN2085" s="11"/>
      <c r="BO2085" s="11"/>
      <c r="BP2085" s="1" t="str">
        <v>0- Port Costs</v>
      </c>
      <c r="BT2085" s="1" t="str">
        <v>0- Port Value</v>
      </c>
      <c r="BU2085" s="11"/>
    </row>
    <row r="2086" spans="8:73" hidden="1" outlineLevel="1" x14ac:dyDescent="0.3">
      <c r="H2086" s="1" t="str">
        <v>0 - BM Costs</v>
      </c>
      <c r="L2086" s="1" t="str">
        <v>0 - BM Port</v>
      </c>
      <c r="N2086" s="1" t="str">
        <v>0 - Port Assets</v>
      </c>
      <c r="O2086" s="11"/>
      <c r="P2086" s="11"/>
      <c r="Q2086" s="11"/>
      <c r="R2086" s="11"/>
      <c r="S2086" s="11"/>
      <c r="T2086" s="11"/>
      <c r="U2086" s="11"/>
      <c r="V2086" s="11"/>
      <c r="W2086" s="11"/>
      <c r="X2086" s="11"/>
      <c r="Y2086" s="11"/>
      <c r="Z2086" s="11"/>
      <c r="AA2086" s="11"/>
      <c r="AB2086" s="11"/>
      <c r="AC2086" s="11"/>
      <c r="AD2086" s="11"/>
      <c r="AE2086" s="11"/>
      <c r="AF2086" s="11"/>
      <c r="AG2086" s="11"/>
      <c r="AH2086" s="11"/>
      <c r="AI2086" s="11"/>
      <c r="AJ2086" s="11"/>
      <c r="AK2086" s="11"/>
      <c r="AL2086" s="11"/>
      <c r="AM2086" s="11"/>
      <c r="AN2086" s="11"/>
      <c r="AO2086" s="11"/>
      <c r="AP2086" s="11"/>
      <c r="AQ2086" s="11"/>
      <c r="AR2086" s="11"/>
      <c r="AS2086" s="11"/>
      <c r="AT2086" s="11"/>
      <c r="AU2086" s="11"/>
      <c r="AV2086" s="11"/>
      <c r="AW2086" s="11"/>
      <c r="AX2086" s="11"/>
      <c r="AY2086" s="11"/>
      <c r="AZ2086" s="11"/>
      <c r="BA2086" s="11"/>
      <c r="BB2086" s="11"/>
      <c r="BC2086" s="11"/>
      <c r="BD2086" s="11"/>
      <c r="BE2086" s="11"/>
      <c r="BF2086" s="11"/>
      <c r="BG2086" s="11"/>
      <c r="BH2086" s="11"/>
      <c r="BI2086" s="11"/>
      <c r="BJ2086" s="11"/>
      <c r="BK2086" s="11"/>
      <c r="BL2086" s="11"/>
      <c r="BM2086" s="11"/>
      <c r="BN2086" s="11"/>
      <c r="BO2086" s="11"/>
      <c r="BP2086" s="1" t="str">
        <v>0- Port Costs</v>
      </c>
      <c r="BT2086" s="1" t="str">
        <v>0- Port Value</v>
      </c>
      <c r="BU2086" s="11"/>
    </row>
    <row r="2087" spans="8:73" hidden="1" outlineLevel="1" x14ac:dyDescent="0.3">
      <c r="H2087" s="1" t="str">
        <v>0 - BM Costs</v>
      </c>
      <c r="L2087" s="1" t="str">
        <v>0 - BM Port</v>
      </c>
      <c r="N2087" s="1" t="str">
        <v>0 - Port Assets</v>
      </c>
      <c r="O2087" s="11"/>
      <c r="P2087" s="11"/>
      <c r="Q2087" s="11"/>
      <c r="R2087" s="11"/>
      <c r="S2087" s="11"/>
      <c r="T2087" s="11"/>
      <c r="U2087" s="11"/>
      <c r="V2087" s="11"/>
      <c r="W2087" s="11"/>
      <c r="X2087" s="11"/>
      <c r="Y2087" s="11"/>
      <c r="Z2087" s="11"/>
      <c r="AA2087" s="11"/>
      <c r="AB2087" s="11"/>
      <c r="AC2087" s="11"/>
      <c r="AD2087" s="11"/>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c r="BC2087" s="11"/>
      <c r="BD2087" s="11"/>
      <c r="BE2087" s="11"/>
      <c r="BF2087" s="11"/>
      <c r="BG2087" s="11"/>
      <c r="BH2087" s="11"/>
      <c r="BI2087" s="11"/>
      <c r="BJ2087" s="11"/>
      <c r="BK2087" s="11"/>
      <c r="BL2087" s="11"/>
      <c r="BM2087" s="11"/>
      <c r="BN2087" s="11"/>
      <c r="BO2087" s="11"/>
      <c r="BP2087" s="1" t="str">
        <v>0- Port Costs</v>
      </c>
      <c r="BT2087" s="1" t="str">
        <v>0- Port Value</v>
      </c>
      <c r="BU2087" s="11"/>
    </row>
    <row r="2088" spans="8:73" hidden="1" outlineLevel="1" x14ac:dyDescent="0.3">
      <c r="H2088" s="1" t="str">
        <v>0 - BM Costs</v>
      </c>
      <c r="L2088" s="1" t="str">
        <v>0 - BM Port</v>
      </c>
      <c r="N2088" s="1" t="str">
        <v>0 - Port Assets</v>
      </c>
      <c r="O2088" s="11"/>
      <c r="P2088" s="11"/>
      <c r="Q2088" s="11"/>
      <c r="R2088" s="11"/>
      <c r="S2088" s="11"/>
      <c r="T2088" s="11"/>
      <c r="U2088" s="11"/>
      <c r="V2088" s="11"/>
      <c r="W2088" s="11"/>
      <c r="X2088" s="11"/>
      <c r="Y2088" s="11"/>
      <c r="Z2088" s="11"/>
      <c r="AA2088" s="11"/>
      <c r="AB2088" s="11"/>
      <c r="AC2088" s="11"/>
      <c r="AD2088" s="11"/>
      <c r="AE2088" s="11"/>
      <c r="AF2088" s="11"/>
      <c r="AG2088" s="11"/>
      <c r="AH2088" s="11"/>
      <c r="AI2088" s="11"/>
      <c r="AJ2088" s="11"/>
      <c r="AK2088" s="11"/>
      <c r="AL2088" s="11"/>
      <c r="AM2088" s="11"/>
      <c r="AN2088" s="11"/>
      <c r="AO2088" s="11"/>
      <c r="AP2088" s="11"/>
      <c r="AQ2088" s="11"/>
      <c r="AR2088" s="11"/>
      <c r="AS2088" s="11"/>
      <c r="AT2088" s="11"/>
      <c r="AU2088" s="11"/>
      <c r="AV2088" s="11"/>
      <c r="AW2088" s="11"/>
      <c r="AX2088" s="11"/>
      <c r="AY2088" s="11"/>
      <c r="AZ2088" s="11"/>
      <c r="BA2088" s="11"/>
      <c r="BB2088" s="11"/>
      <c r="BC2088" s="11"/>
      <c r="BD2088" s="11"/>
      <c r="BE2088" s="11"/>
      <c r="BF2088" s="11"/>
      <c r="BG2088" s="11"/>
      <c r="BH2088" s="11"/>
      <c r="BI2088" s="11"/>
      <c r="BJ2088" s="11"/>
      <c r="BK2088" s="11"/>
      <c r="BL2088" s="11"/>
      <c r="BM2088" s="11"/>
      <c r="BN2088" s="11"/>
      <c r="BO2088" s="11"/>
      <c r="BP2088" s="1" t="str">
        <v>0- Port Costs</v>
      </c>
      <c r="BT2088" s="1" t="str">
        <v>0- Port Value</v>
      </c>
      <c r="BU2088" s="11"/>
    </row>
    <row r="2089" spans="8:73" hidden="1" outlineLevel="1" x14ac:dyDescent="0.3">
      <c r="H2089" s="1" t="str">
        <v>0 - BM Costs</v>
      </c>
      <c r="L2089" s="1" t="str">
        <v>0 - BM Port</v>
      </c>
      <c r="N2089" s="1" t="str">
        <v>0 - Port Assets</v>
      </c>
      <c r="O2089" s="11"/>
      <c r="P2089" s="11"/>
      <c r="Q2089" s="11"/>
      <c r="R2089" s="11"/>
      <c r="S2089" s="11"/>
      <c r="T2089" s="11"/>
      <c r="U2089" s="11"/>
      <c r="V2089" s="11"/>
      <c r="W2089" s="11"/>
      <c r="X2089" s="11"/>
      <c r="Y2089" s="11"/>
      <c r="Z2089" s="11"/>
      <c r="AA2089" s="11"/>
      <c r="AB2089" s="11"/>
      <c r="AC2089" s="11"/>
      <c r="AD2089" s="11"/>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c r="BC2089" s="11"/>
      <c r="BD2089" s="11"/>
      <c r="BE2089" s="11"/>
      <c r="BF2089" s="11"/>
      <c r="BG2089" s="11"/>
      <c r="BH2089" s="11"/>
      <c r="BI2089" s="11"/>
      <c r="BJ2089" s="11"/>
      <c r="BK2089" s="11"/>
      <c r="BL2089" s="11"/>
      <c r="BM2089" s="11"/>
      <c r="BN2089" s="11"/>
      <c r="BO2089" s="11"/>
      <c r="BP2089" s="1" t="str">
        <v>0- Port Costs</v>
      </c>
      <c r="BT2089" s="1" t="str">
        <v>0- Port Value</v>
      </c>
      <c r="BU2089" s="11"/>
    </row>
    <row r="2090" spans="8:73" hidden="1" outlineLevel="1" x14ac:dyDescent="0.3">
      <c r="H2090" s="1" t="str">
        <v>0 - BM Costs</v>
      </c>
      <c r="L2090" s="1" t="str">
        <v>0 - BM Port</v>
      </c>
      <c r="N2090" s="1" t="str">
        <v>0 - Port Assets</v>
      </c>
      <c r="O2090" s="11"/>
      <c r="P2090" s="11"/>
      <c r="Q2090" s="11"/>
      <c r="R2090" s="11"/>
      <c r="S2090" s="11"/>
      <c r="T2090" s="11"/>
      <c r="U2090" s="11"/>
      <c r="V2090" s="11"/>
      <c r="W2090" s="11"/>
      <c r="X2090" s="11"/>
      <c r="Y2090" s="11"/>
      <c r="Z2090" s="11"/>
      <c r="AA2090" s="11"/>
      <c r="AB2090" s="11"/>
      <c r="AC2090" s="11"/>
      <c r="AD2090" s="11"/>
      <c r="AE2090" s="11"/>
      <c r="AF2090" s="11"/>
      <c r="AG2090" s="11"/>
      <c r="AH2090" s="11"/>
      <c r="AI2090" s="11"/>
      <c r="AJ2090" s="11"/>
      <c r="AK2090" s="11"/>
      <c r="AL2090" s="11"/>
      <c r="AM2090" s="11"/>
      <c r="AN2090" s="11"/>
      <c r="AO2090" s="11"/>
      <c r="AP2090" s="11"/>
      <c r="AQ2090" s="11"/>
      <c r="AR2090" s="11"/>
      <c r="AS2090" s="11"/>
      <c r="AT2090" s="11"/>
      <c r="AU2090" s="11"/>
      <c r="AV2090" s="11"/>
      <c r="AW2090" s="11"/>
      <c r="AX2090" s="11"/>
      <c r="AY2090" s="11"/>
      <c r="AZ2090" s="11"/>
      <c r="BA2090" s="11"/>
      <c r="BB2090" s="11"/>
      <c r="BC2090" s="11"/>
      <c r="BD2090" s="11"/>
      <c r="BE2090" s="11"/>
      <c r="BF2090" s="11"/>
      <c r="BG2090" s="11"/>
      <c r="BH2090" s="11"/>
      <c r="BI2090" s="11"/>
      <c r="BJ2090" s="11"/>
      <c r="BK2090" s="11"/>
      <c r="BL2090" s="11"/>
      <c r="BM2090" s="11"/>
      <c r="BN2090" s="11"/>
      <c r="BO2090" s="11"/>
      <c r="BP2090" s="1" t="str">
        <v>0- Port Costs</v>
      </c>
      <c r="BT2090" s="1" t="str">
        <v>0- Port Value</v>
      </c>
      <c r="BU2090" s="11"/>
    </row>
    <row r="2091" spans="8:73" hidden="1" outlineLevel="1" x14ac:dyDescent="0.3">
      <c r="H2091" s="1" t="str">
        <v>0 - BM Costs</v>
      </c>
      <c r="L2091" s="1" t="str">
        <v>0 - BM Port</v>
      </c>
      <c r="N2091" s="1" t="str">
        <v>0 - Port Assets</v>
      </c>
      <c r="O2091" s="11"/>
      <c r="P2091" s="11"/>
      <c r="Q2091" s="11"/>
      <c r="R2091" s="11"/>
      <c r="S2091" s="11"/>
      <c r="T2091" s="11"/>
      <c r="U2091" s="11"/>
      <c r="V2091" s="11"/>
      <c r="W2091" s="11"/>
      <c r="X2091" s="11"/>
      <c r="Y2091" s="11"/>
      <c r="Z2091" s="11"/>
      <c r="AA2091" s="11"/>
      <c r="AB2091" s="11"/>
      <c r="AC2091" s="11"/>
      <c r="AD2091" s="11"/>
      <c r="AE2091" s="11"/>
      <c r="AF2091" s="11"/>
      <c r="AG2091" s="11"/>
      <c r="AH2091" s="11"/>
      <c r="AI2091" s="11"/>
      <c r="AJ2091" s="11"/>
      <c r="AK2091" s="11"/>
      <c r="AL2091" s="11"/>
      <c r="AM2091" s="11"/>
      <c r="AN2091" s="11"/>
      <c r="AO2091" s="11"/>
      <c r="AP2091" s="11"/>
      <c r="AQ2091" s="11"/>
      <c r="AR2091" s="11"/>
      <c r="AS2091" s="11"/>
      <c r="AT2091" s="11"/>
      <c r="AU2091" s="11"/>
      <c r="AV2091" s="11"/>
      <c r="AW2091" s="11"/>
      <c r="AX2091" s="11"/>
      <c r="AY2091" s="11"/>
      <c r="AZ2091" s="11"/>
      <c r="BA2091" s="11"/>
      <c r="BB2091" s="11"/>
      <c r="BC2091" s="11"/>
      <c r="BD2091" s="11"/>
      <c r="BE2091" s="11"/>
      <c r="BF2091" s="11"/>
      <c r="BG2091" s="11"/>
      <c r="BH2091" s="11"/>
      <c r="BI2091" s="11"/>
      <c r="BJ2091" s="11"/>
      <c r="BK2091" s="11"/>
      <c r="BL2091" s="11"/>
      <c r="BM2091" s="11"/>
      <c r="BN2091" s="11"/>
      <c r="BO2091" s="11"/>
      <c r="BP2091" s="1" t="str">
        <v>0- Port Costs</v>
      </c>
      <c r="BT2091" s="1" t="str">
        <v>0- Port Value</v>
      </c>
      <c r="BU2091" s="11"/>
    </row>
    <row r="2092" spans="8:73" hidden="1" outlineLevel="1" x14ac:dyDescent="0.3">
      <c r="H2092" s="1" t="str">
        <v>0 - BM Costs</v>
      </c>
      <c r="L2092" s="1" t="str">
        <v>0 - BM Port</v>
      </c>
      <c r="N2092" s="1" t="str">
        <v>0 - Port Assets</v>
      </c>
      <c r="O2092" s="11"/>
      <c r="P2092" s="11"/>
      <c r="Q2092" s="11"/>
      <c r="R2092" s="11"/>
      <c r="S2092" s="11"/>
      <c r="T2092" s="11"/>
      <c r="U2092" s="11"/>
      <c r="V2092" s="11"/>
      <c r="W2092" s="11"/>
      <c r="X2092" s="11"/>
      <c r="Y2092" s="11"/>
      <c r="Z2092" s="11"/>
      <c r="AA2092" s="11"/>
      <c r="AB2092" s="11"/>
      <c r="AC2092" s="11"/>
      <c r="AD2092" s="11"/>
      <c r="AE2092" s="11"/>
      <c r="AF2092" s="11"/>
      <c r="AG2092" s="11"/>
      <c r="AH2092" s="11"/>
      <c r="AI2092" s="11"/>
      <c r="AJ2092" s="11"/>
      <c r="AK2092" s="11"/>
      <c r="AL2092" s="11"/>
      <c r="AM2092" s="11"/>
      <c r="AN2092" s="11"/>
      <c r="AO2092" s="11"/>
      <c r="AP2092" s="11"/>
      <c r="AQ2092" s="11"/>
      <c r="AR2092" s="11"/>
      <c r="AS2092" s="11"/>
      <c r="AT2092" s="11"/>
      <c r="AU2092" s="11"/>
      <c r="AV2092" s="11"/>
      <c r="AW2092" s="11"/>
      <c r="AX2092" s="11"/>
      <c r="AY2092" s="11"/>
      <c r="AZ2092" s="11"/>
      <c r="BA2092" s="11"/>
      <c r="BB2092" s="11"/>
      <c r="BC2092" s="11"/>
      <c r="BD2092" s="11"/>
      <c r="BE2092" s="11"/>
      <c r="BF2092" s="11"/>
      <c r="BG2092" s="11"/>
      <c r="BH2092" s="11"/>
      <c r="BI2092" s="11"/>
      <c r="BJ2092" s="11"/>
      <c r="BK2092" s="11"/>
      <c r="BL2092" s="11"/>
      <c r="BM2092" s="11"/>
      <c r="BN2092" s="11"/>
      <c r="BO2092" s="11"/>
      <c r="BP2092" s="1" t="str">
        <v>0- Port Costs</v>
      </c>
      <c r="BT2092" s="1" t="str">
        <v>0- Port Value</v>
      </c>
      <c r="BU2092" s="11"/>
    </row>
    <row r="2093" spans="8:73" hidden="1" outlineLevel="1" x14ac:dyDescent="0.3">
      <c r="H2093" s="1" t="str">
        <v>0 - BM Costs</v>
      </c>
      <c r="L2093" s="1" t="str">
        <v>0 - BM Port</v>
      </c>
      <c r="N2093" s="1" t="str">
        <v>0 - Port Assets</v>
      </c>
      <c r="O2093" s="11"/>
      <c r="P2093" s="11"/>
      <c r="Q2093" s="11"/>
      <c r="R2093" s="11"/>
      <c r="S2093" s="11"/>
      <c r="T2093" s="11"/>
      <c r="U2093" s="11"/>
      <c r="V2093" s="11"/>
      <c r="W2093" s="11"/>
      <c r="X2093" s="11"/>
      <c r="Y2093" s="11"/>
      <c r="Z2093" s="11"/>
      <c r="AA2093" s="11"/>
      <c r="AB2093" s="11"/>
      <c r="AC2093" s="11"/>
      <c r="AD2093" s="11"/>
      <c r="AE2093" s="11"/>
      <c r="AF2093" s="11"/>
      <c r="AG2093" s="11"/>
      <c r="AH2093" s="11"/>
      <c r="AI2093" s="11"/>
      <c r="AJ2093" s="11"/>
      <c r="AK2093" s="11"/>
      <c r="AL2093" s="11"/>
      <c r="AM2093" s="11"/>
      <c r="AN2093" s="11"/>
      <c r="AO2093" s="11"/>
      <c r="AP2093" s="11"/>
      <c r="AQ2093" s="11"/>
      <c r="AR2093" s="11"/>
      <c r="AS2093" s="11"/>
      <c r="AT2093" s="11"/>
      <c r="AU2093" s="11"/>
      <c r="AV2093" s="11"/>
      <c r="AW2093" s="11"/>
      <c r="AX2093" s="11"/>
      <c r="AY2093" s="11"/>
      <c r="AZ2093" s="11"/>
      <c r="BA2093" s="11"/>
      <c r="BB2093" s="11"/>
      <c r="BC2093" s="11"/>
      <c r="BD2093" s="11"/>
      <c r="BE2093" s="11"/>
      <c r="BF2093" s="11"/>
      <c r="BG2093" s="11"/>
      <c r="BH2093" s="11"/>
      <c r="BI2093" s="11"/>
      <c r="BJ2093" s="11"/>
      <c r="BK2093" s="11"/>
      <c r="BL2093" s="11"/>
      <c r="BM2093" s="11"/>
      <c r="BN2093" s="11"/>
      <c r="BO2093" s="11"/>
      <c r="BP2093" s="1" t="str">
        <v>0- Port Costs</v>
      </c>
      <c r="BT2093" s="1" t="str">
        <v>0- Port Value</v>
      </c>
      <c r="BU2093" s="11"/>
    </row>
    <row r="2094" spans="8:73" hidden="1" outlineLevel="1" x14ac:dyDescent="0.3">
      <c r="H2094" s="1" t="str">
        <v>0 - BM Costs</v>
      </c>
      <c r="L2094" s="1" t="str">
        <v>0 - BM Port</v>
      </c>
      <c r="N2094" s="1" t="str">
        <v>0 - Port Assets</v>
      </c>
      <c r="O2094" s="11"/>
      <c r="P2094" s="11"/>
      <c r="Q2094" s="11"/>
      <c r="R2094" s="11"/>
      <c r="S2094" s="11"/>
      <c r="T2094" s="11"/>
      <c r="U2094" s="11"/>
      <c r="V2094" s="11"/>
      <c r="W2094" s="11"/>
      <c r="X2094" s="11"/>
      <c r="Y2094" s="11"/>
      <c r="Z2094" s="11"/>
      <c r="AA2094" s="11"/>
      <c r="AB2094" s="11"/>
      <c r="AC2094" s="11"/>
      <c r="AD2094" s="11"/>
      <c r="AE2094" s="11"/>
      <c r="AF2094" s="11"/>
      <c r="AG2094" s="11"/>
      <c r="AH2094" s="11"/>
      <c r="AI2094" s="11"/>
      <c r="AJ2094" s="11"/>
      <c r="AK2094" s="11"/>
      <c r="AL2094" s="11"/>
      <c r="AM2094" s="11"/>
      <c r="AN2094" s="11"/>
      <c r="AO2094" s="11"/>
      <c r="AP2094" s="11"/>
      <c r="AQ2094" s="11"/>
      <c r="AR2094" s="11"/>
      <c r="AS2094" s="11"/>
      <c r="AT2094" s="11"/>
      <c r="AU2094" s="11"/>
      <c r="AV2094" s="11"/>
      <c r="AW2094" s="11"/>
      <c r="AX2094" s="11"/>
      <c r="AY2094" s="11"/>
      <c r="AZ2094" s="11"/>
      <c r="BA2094" s="11"/>
      <c r="BB2094" s="11"/>
      <c r="BC2094" s="11"/>
      <c r="BD2094" s="11"/>
      <c r="BE2094" s="11"/>
      <c r="BF2094" s="11"/>
      <c r="BG2094" s="11"/>
      <c r="BH2094" s="11"/>
      <c r="BI2094" s="11"/>
      <c r="BJ2094" s="11"/>
      <c r="BK2094" s="11"/>
      <c r="BL2094" s="11"/>
      <c r="BM2094" s="11"/>
      <c r="BN2094" s="11"/>
      <c r="BO2094" s="11"/>
      <c r="BP2094" s="1" t="str">
        <v>0- Port Costs</v>
      </c>
      <c r="BT2094" s="1" t="str">
        <v>0- Port Value</v>
      </c>
      <c r="BU2094" s="11"/>
    </row>
    <row r="2095" spans="8:73" hidden="1" outlineLevel="1" x14ac:dyDescent="0.3">
      <c r="H2095" s="1" t="str">
        <v>0 - BM Costs</v>
      </c>
      <c r="L2095" s="1" t="str">
        <v>0 - BM Port</v>
      </c>
      <c r="N2095" s="1" t="str">
        <v>0 - Port Assets</v>
      </c>
      <c r="O2095" s="11"/>
      <c r="P2095" s="11"/>
      <c r="Q2095" s="11"/>
      <c r="R2095" s="11"/>
      <c r="S2095" s="11"/>
      <c r="T2095" s="11"/>
      <c r="U2095" s="11"/>
      <c r="V2095" s="11"/>
      <c r="W2095" s="11"/>
      <c r="X2095" s="11"/>
      <c r="Y2095" s="11"/>
      <c r="Z2095" s="11"/>
      <c r="AA2095" s="11"/>
      <c r="AB2095" s="11"/>
      <c r="AC2095" s="11"/>
      <c r="AD2095" s="11"/>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c r="AY2095" s="11"/>
      <c r="AZ2095" s="11"/>
      <c r="BA2095" s="11"/>
      <c r="BB2095" s="11"/>
      <c r="BC2095" s="11"/>
      <c r="BD2095" s="11"/>
      <c r="BE2095" s="11"/>
      <c r="BF2095" s="11"/>
      <c r="BG2095" s="11"/>
      <c r="BH2095" s="11"/>
      <c r="BI2095" s="11"/>
      <c r="BJ2095" s="11"/>
      <c r="BK2095" s="11"/>
      <c r="BL2095" s="11"/>
      <c r="BM2095" s="11"/>
      <c r="BN2095" s="11"/>
      <c r="BO2095" s="11"/>
      <c r="BP2095" s="1" t="str">
        <v>0- Port Costs</v>
      </c>
      <c r="BT2095" s="1" t="str">
        <v>0- Port Value</v>
      </c>
      <c r="BU2095" s="11"/>
    </row>
    <row r="2096" spans="8:73" hidden="1" outlineLevel="1" x14ac:dyDescent="0.3">
      <c r="H2096" s="1" t="str">
        <v>0 - BM Costs</v>
      </c>
      <c r="L2096" s="1" t="str">
        <v>0 - BM Port</v>
      </c>
      <c r="N2096" s="1" t="str">
        <v>0 - Port Assets</v>
      </c>
      <c r="O2096" s="11"/>
      <c r="P2096" s="11"/>
      <c r="Q2096" s="11"/>
      <c r="R2096" s="11"/>
      <c r="S2096" s="11"/>
      <c r="T2096" s="11"/>
      <c r="U2096" s="11"/>
      <c r="V2096" s="11"/>
      <c r="W2096" s="11"/>
      <c r="X2096" s="11"/>
      <c r="Y2096" s="11"/>
      <c r="Z2096" s="11"/>
      <c r="AA2096" s="11"/>
      <c r="AB2096" s="11"/>
      <c r="AC2096" s="11"/>
      <c r="AD2096" s="11"/>
      <c r="AE2096" s="11"/>
      <c r="AF2096" s="11"/>
      <c r="AG2096" s="11"/>
      <c r="AH2096" s="11"/>
      <c r="AI2096" s="11"/>
      <c r="AJ2096" s="11"/>
      <c r="AK2096" s="11"/>
      <c r="AL2096" s="11"/>
      <c r="AM2096" s="11"/>
      <c r="AN2096" s="11"/>
      <c r="AO2096" s="11"/>
      <c r="AP2096" s="11"/>
      <c r="AQ2096" s="11"/>
      <c r="AR2096" s="11"/>
      <c r="AS2096" s="11"/>
      <c r="AT2096" s="11"/>
      <c r="AU2096" s="11"/>
      <c r="AV2096" s="11"/>
      <c r="AW2096" s="11"/>
      <c r="AX2096" s="11"/>
      <c r="AY2096" s="11"/>
      <c r="AZ2096" s="11"/>
      <c r="BA2096" s="11"/>
      <c r="BB2096" s="11"/>
      <c r="BC2096" s="11"/>
      <c r="BD2096" s="11"/>
      <c r="BE2096" s="11"/>
      <c r="BF2096" s="11"/>
      <c r="BG2096" s="11"/>
      <c r="BH2096" s="11"/>
      <c r="BI2096" s="11"/>
      <c r="BJ2096" s="11"/>
      <c r="BK2096" s="11"/>
      <c r="BL2096" s="11"/>
      <c r="BM2096" s="11"/>
      <c r="BN2096" s="11"/>
      <c r="BO2096" s="11"/>
      <c r="BP2096" s="1" t="str">
        <v>0- Port Costs</v>
      </c>
      <c r="BT2096" s="1" t="str">
        <v>0- Port Value</v>
      </c>
      <c r="BU2096" s="11"/>
    </row>
    <row r="2097" spans="8:73" hidden="1" outlineLevel="1" x14ac:dyDescent="0.3">
      <c r="H2097" s="1" t="str">
        <v>0 - BM Costs</v>
      </c>
      <c r="L2097" s="1" t="str">
        <v>0 - BM Port</v>
      </c>
      <c r="N2097" s="1" t="str">
        <v>0 - Port Assets</v>
      </c>
      <c r="O2097" s="11"/>
      <c r="P2097" s="11"/>
      <c r="Q2097" s="11"/>
      <c r="R2097" s="11"/>
      <c r="S2097" s="11"/>
      <c r="T2097" s="11"/>
      <c r="U2097" s="11"/>
      <c r="V2097" s="11"/>
      <c r="W2097" s="11"/>
      <c r="X2097" s="11"/>
      <c r="Y2097" s="11"/>
      <c r="Z2097" s="11"/>
      <c r="AA2097" s="11"/>
      <c r="AB2097" s="11"/>
      <c r="AC2097" s="11"/>
      <c r="AD2097" s="11"/>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c r="BC2097" s="11"/>
      <c r="BD2097" s="11"/>
      <c r="BE2097" s="11"/>
      <c r="BF2097" s="11"/>
      <c r="BG2097" s="11"/>
      <c r="BH2097" s="11"/>
      <c r="BI2097" s="11"/>
      <c r="BJ2097" s="11"/>
      <c r="BK2097" s="11"/>
      <c r="BL2097" s="11"/>
      <c r="BM2097" s="11"/>
      <c r="BN2097" s="11"/>
      <c r="BO2097" s="11"/>
      <c r="BP2097" s="1" t="str">
        <v>0- Port Costs</v>
      </c>
      <c r="BT2097" s="1" t="str">
        <v>0- Port Value</v>
      </c>
      <c r="BU2097" s="11"/>
    </row>
    <row r="2098" spans="8:73" hidden="1" outlineLevel="1" x14ac:dyDescent="0.3">
      <c r="H2098" s="1" t="str">
        <v>0 - BM Costs</v>
      </c>
      <c r="L2098" s="1" t="str">
        <v>0 - BM Port</v>
      </c>
      <c r="N2098" s="1" t="str">
        <v>0 - Port Assets</v>
      </c>
      <c r="O2098" s="11"/>
      <c r="P2098" s="11"/>
      <c r="Q2098" s="11"/>
      <c r="R2098" s="11"/>
      <c r="S2098" s="11"/>
      <c r="T2098" s="11"/>
      <c r="U2098" s="11"/>
      <c r="V2098" s="11"/>
      <c r="W2098" s="11"/>
      <c r="X2098" s="11"/>
      <c r="Y2098" s="11"/>
      <c r="Z2098" s="11"/>
      <c r="AA2098" s="11"/>
      <c r="AB2098" s="11"/>
      <c r="AC2098" s="11"/>
      <c r="AD2098" s="11"/>
      <c r="AE2098" s="11"/>
      <c r="AF2098" s="11"/>
      <c r="AG2098" s="11"/>
      <c r="AH2098" s="11"/>
      <c r="AI2098" s="11"/>
      <c r="AJ2098" s="11"/>
      <c r="AK2098" s="11"/>
      <c r="AL2098" s="11"/>
      <c r="AM2098" s="11"/>
      <c r="AN2098" s="11"/>
      <c r="AO2098" s="11"/>
      <c r="AP2098" s="11"/>
      <c r="AQ2098" s="11"/>
      <c r="AR2098" s="11"/>
      <c r="AS2098" s="11"/>
      <c r="AT2098" s="11"/>
      <c r="AU2098" s="11"/>
      <c r="AV2098" s="11"/>
      <c r="AW2098" s="11"/>
      <c r="AX2098" s="11"/>
      <c r="AY2098" s="11"/>
      <c r="AZ2098" s="11"/>
      <c r="BA2098" s="11"/>
      <c r="BB2098" s="11"/>
      <c r="BC2098" s="11"/>
      <c r="BD2098" s="11"/>
      <c r="BE2098" s="11"/>
      <c r="BF2098" s="11"/>
      <c r="BG2098" s="11"/>
      <c r="BH2098" s="11"/>
      <c r="BI2098" s="11"/>
      <c r="BJ2098" s="11"/>
      <c r="BK2098" s="11"/>
      <c r="BL2098" s="11"/>
      <c r="BM2098" s="11"/>
      <c r="BN2098" s="11"/>
      <c r="BO2098" s="11"/>
      <c r="BP2098" s="1" t="str">
        <v>0- Port Costs</v>
      </c>
      <c r="BT2098" s="1" t="str">
        <v>0- Port Value</v>
      </c>
      <c r="BU2098" s="11"/>
    </row>
    <row r="2099" spans="8:73" hidden="1" outlineLevel="1" x14ac:dyDescent="0.3">
      <c r="H2099" s="1" t="str">
        <v>0 - BM Costs</v>
      </c>
      <c r="L2099" s="1" t="str">
        <v>0 - BM Port</v>
      </c>
      <c r="N2099" s="1" t="str">
        <v>0 - Port Assets</v>
      </c>
      <c r="O2099" s="11"/>
      <c r="P2099" s="11"/>
      <c r="Q2099" s="11"/>
      <c r="R2099" s="11"/>
      <c r="S2099" s="11"/>
      <c r="T2099" s="11"/>
      <c r="U2099" s="11"/>
      <c r="V2099" s="11"/>
      <c r="W2099" s="11"/>
      <c r="X2099" s="11"/>
      <c r="Y2099" s="11"/>
      <c r="Z2099" s="11"/>
      <c r="AA2099" s="11"/>
      <c r="AB2099" s="11"/>
      <c r="AC2099" s="11"/>
      <c r="AD2099" s="11"/>
      <c r="AE2099" s="11"/>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c r="BC2099" s="11"/>
      <c r="BD2099" s="11"/>
      <c r="BE2099" s="11"/>
      <c r="BF2099" s="11"/>
      <c r="BG2099" s="11"/>
      <c r="BH2099" s="11"/>
      <c r="BI2099" s="11"/>
      <c r="BJ2099" s="11"/>
      <c r="BK2099" s="11"/>
      <c r="BL2099" s="11"/>
      <c r="BM2099" s="11"/>
      <c r="BN2099" s="11"/>
      <c r="BO2099" s="11"/>
      <c r="BP2099" s="1" t="str">
        <v>0- Port Costs</v>
      </c>
      <c r="BT2099" s="1" t="str">
        <v>0- Port Value</v>
      </c>
      <c r="BU2099" s="11"/>
    </row>
    <row r="2100" spans="8:73" hidden="1" outlineLevel="1" x14ac:dyDescent="0.3">
      <c r="H2100" s="1" t="str">
        <v>0 - BM Costs</v>
      </c>
      <c r="L2100" s="1" t="str">
        <v>0 - BM Port</v>
      </c>
      <c r="N2100" s="1" t="str">
        <v>0 - Port Assets</v>
      </c>
      <c r="O2100" s="11"/>
      <c r="P2100" s="11"/>
      <c r="Q2100" s="11"/>
      <c r="R2100" s="11"/>
      <c r="S2100" s="11"/>
      <c r="T2100" s="11"/>
      <c r="U2100" s="11"/>
      <c r="V2100" s="11"/>
      <c r="W2100" s="11"/>
      <c r="X2100" s="11"/>
      <c r="Y2100" s="11"/>
      <c r="Z2100" s="11"/>
      <c r="AA2100" s="11"/>
      <c r="AB2100" s="11"/>
      <c r="AC2100" s="11"/>
      <c r="AD2100" s="11"/>
      <c r="AE2100" s="11"/>
      <c r="AF2100" s="11"/>
      <c r="AG2100" s="11"/>
      <c r="AH2100" s="11"/>
      <c r="AI2100" s="11"/>
      <c r="AJ2100" s="11"/>
      <c r="AK2100" s="11"/>
      <c r="AL2100" s="11"/>
      <c r="AM2100" s="11"/>
      <c r="AN2100" s="11"/>
      <c r="AO2100" s="11"/>
      <c r="AP2100" s="11"/>
      <c r="AQ2100" s="11"/>
      <c r="AR2100" s="11"/>
      <c r="AS2100" s="11"/>
      <c r="AT2100" s="11"/>
      <c r="AU2100" s="11"/>
      <c r="AV2100" s="11"/>
      <c r="AW2100" s="11"/>
      <c r="AX2100" s="11"/>
      <c r="AY2100" s="11"/>
      <c r="AZ2100" s="11"/>
      <c r="BA2100" s="11"/>
      <c r="BB2100" s="11"/>
      <c r="BC2100" s="11"/>
      <c r="BD2100" s="11"/>
      <c r="BE2100" s="11"/>
      <c r="BF2100" s="11"/>
      <c r="BG2100" s="11"/>
      <c r="BH2100" s="11"/>
      <c r="BI2100" s="11"/>
      <c r="BJ2100" s="11"/>
      <c r="BK2100" s="11"/>
      <c r="BL2100" s="11"/>
      <c r="BM2100" s="11"/>
      <c r="BN2100" s="11"/>
      <c r="BO2100" s="11"/>
      <c r="BP2100" s="1" t="str">
        <v>0- Port Costs</v>
      </c>
      <c r="BT2100" s="1" t="str">
        <v>0- Port Value</v>
      </c>
      <c r="BU2100" s="11"/>
    </row>
    <row r="2101" spans="8:73" hidden="1" outlineLevel="1" x14ac:dyDescent="0.3">
      <c r="H2101" s="1" t="str">
        <v>0 - BM Costs</v>
      </c>
      <c r="L2101" s="1" t="str">
        <v>0 - BM Port</v>
      </c>
      <c r="N2101" s="1" t="str">
        <v>0 - Port Assets</v>
      </c>
      <c r="O2101" s="11"/>
      <c r="P2101" s="11"/>
      <c r="Q2101" s="11"/>
      <c r="R2101" s="11"/>
      <c r="S2101" s="11"/>
      <c r="T2101" s="11"/>
      <c r="U2101" s="11"/>
      <c r="V2101" s="11"/>
      <c r="W2101" s="11"/>
      <c r="X2101" s="11"/>
      <c r="Y2101" s="11"/>
      <c r="Z2101" s="11"/>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c r="BC2101" s="11"/>
      <c r="BD2101" s="11"/>
      <c r="BE2101" s="11"/>
      <c r="BF2101" s="11"/>
      <c r="BG2101" s="11"/>
      <c r="BH2101" s="11"/>
      <c r="BI2101" s="11"/>
      <c r="BJ2101" s="11"/>
      <c r="BK2101" s="11"/>
      <c r="BL2101" s="11"/>
      <c r="BM2101" s="11"/>
      <c r="BN2101" s="11"/>
      <c r="BO2101" s="11"/>
      <c r="BP2101" s="1" t="str">
        <v>0- Port Costs</v>
      </c>
      <c r="BT2101" s="1" t="str">
        <v>0- Port Value</v>
      </c>
      <c r="BU2101" s="11"/>
    </row>
    <row r="2102" spans="8:73" hidden="1" outlineLevel="1" x14ac:dyDescent="0.3">
      <c r="H2102" s="1" t="str">
        <v>0 - BM Costs</v>
      </c>
      <c r="L2102" s="1" t="str">
        <v>0 - BM Port</v>
      </c>
      <c r="N2102" s="1" t="str">
        <v>0 - Port Assets</v>
      </c>
      <c r="O2102" s="11"/>
      <c r="P2102" s="11"/>
      <c r="Q2102" s="11"/>
      <c r="R2102" s="11"/>
      <c r="S2102" s="11"/>
      <c r="T2102" s="11"/>
      <c r="U2102" s="11"/>
      <c r="V2102" s="11"/>
      <c r="W2102" s="11"/>
      <c r="X2102" s="11"/>
      <c r="Y2102" s="11"/>
      <c r="Z2102" s="11"/>
      <c r="AA2102" s="11"/>
      <c r="AB2102" s="11"/>
      <c r="AC2102" s="11"/>
      <c r="AD2102" s="11"/>
      <c r="AE2102" s="11"/>
      <c r="AF2102" s="11"/>
      <c r="AG2102" s="11"/>
      <c r="AH2102" s="11"/>
      <c r="AI2102" s="11"/>
      <c r="AJ2102" s="11"/>
      <c r="AK2102" s="11"/>
      <c r="AL2102" s="11"/>
      <c r="AM2102" s="11"/>
      <c r="AN2102" s="11"/>
      <c r="AO2102" s="11"/>
      <c r="AP2102" s="11"/>
      <c r="AQ2102" s="11"/>
      <c r="AR2102" s="11"/>
      <c r="AS2102" s="11"/>
      <c r="AT2102" s="11"/>
      <c r="AU2102" s="11"/>
      <c r="AV2102" s="11"/>
      <c r="AW2102" s="11"/>
      <c r="AX2102" s="11"/>
      <c r="AY2102" s="11"/>
      <c r="AZ2102" s="11"/>
      <c r="BA2102" s="11"/>
      <c r="BB2102" s="11"/>
      <c r="BC2102" s="11"/>
      <c r="BD2102" s="11"/>
      <c r="BE2102" s="11"/>
      <c r="BF2102" s="11"/>
      <c r="BG2102" s="11"/>
      <c r="BH2102" s="11"/>
      <c r="BI2102" s="11"/>
      <c r="BJ2102" s="11"/>
      <c r="BK2102" s="11"/>
      <c r="BL2102" s="11"/>
      <c r="BM2102" s="11"/>
      <c r="BN2102" s="11"/>
      <c r="BO2102" s="11"/>
      <c r="BP2102" s="1" t="str">
        <v>0- Port Costs</v>
      </c>
      <c r="BT2102" s="1" t="str">
        <v>0- Port Value</v>
      </c>
      <c r="BU2102" s="11"/>
    </row>
    <row r="2103" spans="8:73" hidden="1" outlineLevel="1" x14ac:dyDescent="0.3">
      <c r="H2103" s="1" t="str">
        <v>0 - BM Costs</v>
      </c>
      <c r="L2103" s="1" t="str">
        <v>0 - BM Port</v>
      </c>
      <c r="N2103" s="1" t="str">
        <v>0 - Port Assets</v>
      </c>
      <c r="O2103" s="11"/>
      <c r="P2103" s="11"/>
      <c r="Q2103" s="11"/>
      <c r="R2103" s="11"/>
      <c r="S2103" s="11"/>
      <c r="T2103" s="11"/>
      <c r="U2103" s="11"/>
      <c r="V2103" s="11"/>
      <c r="W2103" s="11"/>
      <c r="X2103" s="11"/>
      <c r="Y2103" s="11"/>
      <c r="Z2103" s="11"/>
      <c r="AA2103" s="11"/>
      <c r="AB2103" s="11"/>
      <c r="AC2103" s="11"/>
      <c r="AD2103" s="11"/>
      <c r="AE2103" s="11"/>
      <c r="AF2103" s="11"/>
      <c r="AG2103" s="11"/>
      <c r="AH2103" s="11"/>
      <c r="AI2103" s="11"/>
      <c r="AJ2103" s="11"/>
      <c r="AK2103" s="11"/>
      <c r="AL2103" s="11"/>
      <c r="AM2103" s="11"/>
      <c r="AN2103" s="11"/>
      <c r="AO2103" s="11"/>
      <c r="AP2103" s="11"/>
      <c r="AQ2103" s="11"/>
      <c r="AR2103" s="11"/>
      <c r="AS2103" s="11"/>
      <c r="AT2103" s="11"/>
      <c r="AU2103" s="11"/>
      <c r="AV2103" s="11"/>
      <c r="AW2103" s="11"/>
      <c r="AX2103" s="11"/>
      <c r="AY2103" s="11"/>
      <c r="AZ2103" s="11"/>
      <c r="BA2103" s="11"/>
      <c r="BB2103" s="11"/>
      <c r="BC2103" s="11"/>
      <c r="BD2103" s="11"/>
      <c r="BE2103" s="11"/>
      <c r="BF2103" s="11"/>
      <c r="BG2103" s="11"/>
      <c r="BH2103" s="11"/>
      <c r="BI2103" s="11"/>
      <c r="BJ2103" s="11"/>
      <c r="BK2103" s="11"/>
      <c r="BL2103" s="11"/>
      <c r="BM2103" s="11"/>
      <c r="BN2103" s="11"/>
      <c r="BO2103" s="11"/>
      <c r="BP2103" s="1" t="str">
        <v>0- Port Costs</v>
      </c>
      <c r="BT2103" s="1" t="str">
        <v>0- Port Value</v>
      </c>
      <c r="BU2103" s="11"/>
    </row>
    <row r="2104" spans="8:73" hidden="1" outlineLevel="1" x14ac:dyDescent="0.3">
      <c r="H2104" s="1" t="str">
        <v>0 - BM Costs</v>
      </c>
      <c r="L2104" s="1" t="str">
        <v>0 - BM Port</v>
      </c>
      <c r="N2104" s="1" t="str">
        <v>0 - Port Assets</v>
      </c>
      <c r="O2104" s="11"/>
      <c r="P2104" s="11"/>
      <c r="Q2104" s="11"/>
      <c r="R2104" s="11"/>
      <c r="S2104" s="11"/>
      <c r="T2104" s="11"/>
      <c r="U2104" s="11"/>
      <c r="V2104" s="11"/>
      <c r="W2104" s="11"/>
      <c r="X2104" s="11"/>
      <c r="Y2104" s="11"/>
      <c r="Z2104" s="11"/>
      <c r="AA2104" s="11"/>
      <c r="AB2104" s="11"/>
      <c r="AC2104" s="11"/>
      <c r="AD2104" s="11"/>
      <c r="AE2104" s="11"/>
      <c r="AF2104" s="11"/>
      <c r="AG2104" s="11"/>
      <c r="AH2104" s="11"/>
      <c r="AI2104" s="11"/>
      <c r="AJ2104" s="11"/>
      <c r="AK2104" s="11"/>
      <c r="AL2104" s="11"/>
      <c r="AM2104" s="11"/>
      <c r="AN2104" s="11"/>
      <c r="AO2104" s="11"/>
      <c r="AP2104" s="11"/>
      <c r="AQ2104" s="11"/>
      <c r="AR2104" s="11"/>
      <c r="AS2104" s="11"/>
      <c r="AT2104" s="11"/>
      <c r="AU2104" s="11"/>
      <c r="AV2104" s="11"/>
      <c r="AW2104" s="11"/>
      <c r="AX2104" s="11"/>
      <c r="AY2104" s="11"/>
      <c r="AZ2104" s="11"/>
      <c r="BA2104" s="11"/>
      <c r="BB2104" s="11"/>
      <c r="BC2104" s="11"/>
      <c r="BD2104" s="11"/>
      <c r="BE2104" s="11"/>
      <c r="BF2104" s="11"/>
      <c r="BG2104" s="11"/>
      <c r="BH2104" s="11"/>
      <c r="BI2104" s="11"/>
      <c r="BJ2104" s="11"/>
      <c r="BK2104" s="11"/>
      <c r="BL2104" s="11"/>
      <c r="BM2104" s="11"/>
      <c r="BN2104" s="11"/>
      <c r="BO2104" s="11"/>
      <c r="BP2104" s="1" t="str">
        <v>0- Port Costs</v>
      </c>
      <c r="BT2104" s="1" t="str">
        <v>0- Port Value</v>
      </c>
      <c r="BU2104" s="11"/>
    </row>
    <row r="2105" spans="8:73" hidden="1" outlineLevel="1" x14ac:dyDescent="0.3">
      <c r="H2105" s="1" t="str">
        <v>0 - BM Costs</v>
      </c>
      <c r="L2105" s="1" t="str">
        <v>0 - BM Port</v>
      </c>
      <c r="N2105" s="1" t="str">
        <v>0 - Port Assets</v>
      </c>
      <c r="O2105" s="11"/>
      <c r="P2105" s="11"/>
      <c r="Q2105" s="11"/>
      <c r="R2105" s="11"/>
      <c r="S2105" s="11"/>
      <c r="T2105" s="11"/>
      <c r="U2105" s="11"/>
      <c r="V2105" s="11"/>
      <c r="W2105" s="11"/>
      <c r="X2105" s="11"/>
      <c r="Y2105" s="11"/>
      <c r="Z2105" s="11"/>
      <c r="AA2105" s="11"/>
      <c r="AB2105" s="11"/>
      <c r="AC2105" s="11"/>
      <c r="AD2105" s="11"/>
      <c r="AE2105" s="11"/>
      <c r="AF2105" s="11"/>
      <c r="AG2105" s="11"/>
      <c r="AH2105" s="11"/>
      <c r="AI2105" s="11"/>
      <c r="AJ2105" s="11"/>
      <c r="AK2105" s="11"/>
      <c r="AL2105" s="11"/>
      <c r="AM2105" s="11"/>
      <c r="AN2105" s="11"/>
      <c r="AO2105" s="11"/>
      <c r="AP2105" s="11"/>
      <c r="AQ2105" s="11"/>
      <c r="AR2105" s="11"/>
      <c r="AS2105" s="11"/>
      <c r="AT2105" s="11"/>
      <c r="AU2105" s="11"/>
      <c r="AV2105" s="11"/>
      <c r="AW2105" s="11"/>
      <c r="AX2105" s="11"/>
      <c r="AY2105" s="11"/>
      <c r="AZ2105" s="11"/>
      <c r="BA2105" s="11"/>
      <c r="BB2105" s="11"/>
      <c r="BC2105" s="11"/>
      <c r="BD2105" s="11"/>
      <c r="BE2105" s="11"/>
      <c r="BF2105" s="11"/>
      <c r="BG2105" s="11"/>
      <c r="BH2105" s="11"/>
      <c r="BI2105" s="11"/>
      <c r="BJ2105" s="11"/>
      <c r="BK2105" s="11"/>
      <c r="BL2105" s="11"/>
      <c r="BM2105" s="11"/>
      <c r="BN2105" s="11"/>
      <c r="BO2105" s="11"/>
      <c r="BP2105" s="1" t="str">
        <v>0- Port Costs</v>
      </c>
      <c r="BT2105" s="1" t="str">
        <v>0- Port Value</v>
      </c>
      <c r="BU2105" s="11"/>
    </row>
    <row r="2106" spans="8:73" hidden="1" outlineLevel="1" x14ac:dyDescent="0.3">
      <c r="H2106" s="1" t="str">
        <v>0 - BM Costs</v>
      </c>
      <c r="L2106" s="1" t="str">
        <v>0 - BM Port</v>
      </c>
      <c r="N2106" s="1" t="str">
        <v>0 - Port Assets</v>
      </c>
      <c r="O2106" s="11"/>
      <c r="P2106" s="11"/>
      <c r="Q2106" s="11"/>
      <c r="R2106" s="11"/>
      <c r="S2106" s="11"/>
      <c r="T2106" s="11"/>
      <c r="U2106" s="11"/>
      <c r="V2106" s="11"/>
      <c r="W2106" s="11"/>
      <c r="X2106" s="11"/>
      <c r="Y2106" s="11"/>
      <c r="Z2106" s="11"/>
      <c r="AA2106" s="11"/>
      <c r="AB2106" s="11"/>
      <c r="AC2106" s="11"/>
      <c r="AD2106" s="11"/>
      <c r="AE2106" s="11"/>
      <c r="AF2106" s="11"/>
      <c r="AG2106" s="11"/>
      <c r="AH2106" s="11"/>
      <c r="AI2106" s="11"/>
      <c r="AJ2106" s="11"/>
      <c r="AK2106" s="11"/>
      <c r="AL2106" s="11"/>
      <c r="AM2106" s="11"/>
      <c r="AN2106" s="11"/>
      <c r="AO2106" s="11"/>
      <c r="AP2106" s="11"/>
      <c r="AQ2106" s="11"/>
      <c r="AR2106" s="11"/>
      <c r="AS2106" s="11"/>
      <c r="AT2106" s="11"/>
      <c r="AU2106" s="11"/>
      <c r="AV2106" s="11"/>
      <c r="AW2106" s="11"/>
      <c r="AX2106" s="11"/>
      <c r="AY2106" s="11"/>
      <c r="AZ2106" s="11"/>
      <c r="BA2106" s="11"/>
      <c r="BB2106" s="11"/>
      <c r="BC2106" s="11"/>
      <c r="BD2106" s="11"/>
      <c r="BE2106" s="11"/>
      <c r="BF2106" s="11"/>
      <c r="BG2106" s="11"/>
      <c r="BH2106" s="11"/>
      <c r="BI2106" s="11"/>
      <c r="BJ2106" s="11"/>
      <c r="BK2106" s="11"/>
      <c r="BL2106" s="11"/>
      <c r="BM2106" s="11"/>
      <c r="BN2106" s="11"/>
      <c r="BO2106" s="11"/>
      <c r="BP2106" s="1" t="str">
        <v>0- Port Costs</v>
      </c>
      <c r="BT2106" s="1" t="str">
        <v>0- Port Value</v>
      </c>
      <c r="BU2106" s="11"/>
    </row>
    <row r="2107" spans="8:73" hidden="1" outlineLevel="1" x14ac:dyDescent="0.3">
      <c r="H2107" s="1" t="str">
        <v>0 - BM Costs</v>
      </c>
      <c r="L2107" s="1" t="str">
        <v>0 - BM Port</v>
      </c>
      <c r="N2107" s="1" t="str">
        <v>0 - Port Assets</v>
      </c>
      <c r="O2107" s="11"/>
      <c r="P2107" s="11"/>
      <c r="Q2107" s="11"/>
      <c r="R2107" s="11"/>
      <c r="S2107" s="11"/>
      <c r="T2107" s="11"/>
      <c r="U2107" s="11"/>
      <c r="V2107" s="11"/>
      <c r="W2107" s="11"/>
      <c r="X2107" s="11"/>
      <c r="Y2107" s="11"/>
      <c r="Z2107" s="11"/>
      <c r="AA2107" s="11"/>
      <c r="AB2107" s="11"/>
      <c r="AC2107" s="11"/>
      <c r="AD2107" s="11"/>
      <c r="AE2107" s="11"/>
      <c r="AF2107" s="11"/>
      <c r="AG2107" s="11"/>
      <c r="AH2107" s="11"/>
      <c r="AI2107" s="11"/>
      <c r="AJ2107" s="11"/>
      <c r="AK2107" s="11"/>
      <c r="AL2107" s="11"/>
      <c r="AM2107" s="11"/>
      <c r="AN2107" s="11"/>
      <c r="AO2107" s="11"/>
      <c r="AP2107" s="11"/>
      <c r="AQ2107" s="11"/>
      <c r="AR2107" s="11"/>
      <c r="AS2107" s="11"/>
      <c r="AT2107" s="11"/>
      <c r="AU2107" s="11"/>
      <c r="AV2107" s="11"/>
      <c r="AW2107" s="11"/>
      <c r="AX2107" s="11"/>
      <c r="AY2107" s="11"/>
      <c r="AZ2107" s="11"/>
      <c r="BA2107" s="11"/>
      <c r="BB2107" s="11"/>
      <c r="BC2107" s="11"/>
      <c r="BD2107" s="11"/>
      <c r="BE2107" s="11"/>
      <c r="BF2107" s="11"/>
      <c r="BG2107" s="11"/>
      <c r="BH2107" s="11"/>
      <c r="BI2107" s="11"/>
      <c r="BJ2107" s="11"/>
      <c r="BK2107" s="11"/>
      <c r="BL2107" s="11"/>
      <c r="BM2107" s="11"/>
      <c r="BN2107" s="11"/>
      <c r="BO2107" s="11"/>
      <c r="BP2107" s="1" t="str">
        <v>0- Port Costs</v>
      </c>
      <c r="BT2107" s="1" t="str">
        <v>0- Port Value</v>
      </c>
      <c r="BU2107" s="11"/>
    </row>
    <row r="2108" spans="8:73" hidden="1" outlineLevel="1" x14ac:dyDescent="0.3">
      <c r="H2108" s="1" t="str">
        <v>0 - BM Costs</v>
      </c>
      <c r="L2108" s="1" t="str">
        <v>0 - BM Port</v>
      </c>
      <c r="N2108" s="1" t="str">
        <v>0 - Port Assets</v>
      </c>
      <c r="O2108" s="11"/>
      <c r="P2108" s="11"/>
      <c r="Q2108" s="11"/>
      <c r="R2108" s="11"/>
      <c r="S2108" s="11"/>
      <c r="T2108" s="11"/>
      <c r="U2108" s="11"/>
      <c r="V2108" s="11"/>
      <c r="W2108" s="11"/>
      <c r="X2108" s="11"/>
      <c r="Y2108" s="11"/>
      <c r="Z2108" s="11"/>
      <c r="AA2108" s="11"/>
      <c r="AB2108" s="11"/>
      <c r="AC2108" s="11"/>
      <c r="AD2108" s="11"/>
      <c r="AE2108" s="11"/>
      <c r="AF2108" s="11"/>
      <c r="AG2108" s="11"/>
      <c r="AH2108" s="11"/>
      <c r="AI2108" s="11"/>
      <c r="AJ2108" s="11"/>
      <c r="AK2108" s="11"/>
      <c r="AL2108" s="11"/>
      <c r="AM2108" s="11"/>
      <c r="AN2108" s="11"/>
      <c r="AO2108" s="11"/>
      <c r="AP2108" s="11"/>
      <c r="AQ2108" s="11"/>
      <c r="AR2108" s="11"/>
      <c r="AS2108" s="11"/>
      <c r="AT2108" s="11"/>
      <c r="AU2108" s="11"/>
      <c r="AV2108" s="11"/>
      <c r="AW2108" s="11"/>
      <c r="AX2108" s="11"/>
      <c r="AY2108" s="11"/>
      <c r="AZ2108" s="11"/>
      <c r="BA2108" s="11"/>
      <c r="BB2108" s="11"/>
      <c r="BC2108" s="11"/>
      <c r="BD2108" s="11"/>
      <c r="BE2108" s="11"/>
      <c r="BF2108" s="11"/>
      <c r="BG2108" s="11"/>
      <c r="BH2108" s="11"/>
      <c r="BI2108" s="11"/>
      <c r="BJ2108" s="11"/>
      <c r="BK2108" s="11"/>
      <c r="BL2108" s="11"/>
      <c r="BM2108" s="11"/>
      <c r="BN2108" s="11"/>
      <c r="BO2108" s="11"/>
      <c r="BP2108" s="1" t="str">
        <v>0- Port Costs</v>
      </c>
      <c r="BT2108" s="1" t="str">
        <v>0- Port Value</v>
      </c>
      <c r="BU2108" s="11"/>
    </row>
    <row r="2109" spans="8:73" hidden="1" outlineLevel="1" x14ac:dyDescent="0.3">
      <c r="H2109" s="1" t="str">
        <v>0 - BM Costs</v>
      </c>
      <c r="L2109" s="1" t="str">
        <v>0 - BM Port</v>
      </c>
      <c r="N2109" s="1" t="str">
        <v>0 - Port Assets</v>
      </c>
      <c r="O2109" s="11"/>
      <c r="P2109" s="11"/>
      <c r="Q2109" s="11"/>
      <c r="R2109" s="11"/>
      <c r="S2109" s="11"/>
      <c r="T2109" s="11"/>
      <c r="U2109" s="11"/>
      <c r="V2109" s="11"/>
      <c r="W2109" s="11"/>
      <c r="X2109" s="11"/>
      <c r="Y2109" s="11"/>
      <c r="Z2109" s="11"/>
      <c r="AA2109" s="11"/>
      <c r="AB2109" s="11"/>
      <c r="AC2109" s="11"/>
      <c r="AD2109" s="11"/>
      <c r="AE2109" s="11"/>
      <c r="AF2109" s="11"/>
      <c r="AG2109" s="11"/>
      <c r="AH2109" s="11"/>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c r="BC2109" s="11"/>
      <c r="BD2109" s="11"/>
      <c r="BE2109" s="11"/>
      <c r="BF2109" s="11"/>
      <c r="BG2109" s="11"/>
      <c r="BH2109" s="11"/>
      <c r="BI2109" s="11"/>
      <c r="BJ2109" s="11"/>
      <c r="BK2109" s="11"/>
      <c r="BL2109" s="11"/>
      <c r="BM2109" s="11"/>
      <c r="BN2109" s="11"/>
      <c r="BO2109" s="11"/>
      <c r="BP2109" s="1" t="str">
        <v>0- Port Costs</v>
      </c>
      <c r="BT2109" s="1" t="str">
        <v>0- Port Value</v>
      </c>
      <c r="BU2109" s="11"/>
    </row>
    <row r="2110" spans="8:73" hidden="1" outlineLevel="1" x14ac:dyDescent="0.3">
      <c r="H2110" s="1" t="str">
        <v>0 - BM Costs</v>
      </c>
      <c r="L2110" s="1" t="str">
        <v>0 - BM Port</v>
      </c>
      <c r="N2110" s="1" t="str">
        <v>0 - Port Assets</v>
      </c>
      <c r="O2110" s="11"/>
      <c r="P2110" s="11"/>
      <c r="Q2110" s="11"/>
      <c r="R2110" s="11"/>
      <c r="S2110" s="11"/>
      <c r="T2110" s="11"/>
      <c r="U2110" s="11"/>
      <c r="V2110" s="11"/>
      <c r="W2110" s="11"/>
      <c r="X2110" s="11"/>
      <c r="Y2110" s="11"/>
      <c r="Z2110" s="11"/>
      <c r="AA2110" s="11"/>
      <c r="AB2110" s="11"/>
      <c r="AC2110" s="11"/>
      <c r="AD2110" s="11"/>
      <c r="AE2110" s="11"/>
      <c r="AF2110" s="11"/>
      <c r="AG2110" s="11"/>
      <c r="AH2110" s="11"/>
      <c r="AI2110" s="11"/>
      <c r="AJ2110" s="11"/>
      <c r="AK2110" s="11"/>
      <c r="AL2110" s="11"/>
      <c r="AM2110" s="11"/>
      <c r="AN2110" s="11"/>
      <c r="AO2110" s="11"/>
      <c r="AP2110" s="11"/>
      <c r="AQ2110" s="11"/>
      <c r="AR2110" s="11"/>
      <c r="AS2110" s="11"/>
      <c r="AT2110" s="11"/>
      <c r="AU2110" s="11"/>
      <c r="AV2110" s="11"/>
      <c r="AW2110" s="11"/>
      <c r="AX2110" s="11"/>
      <c r="AY2110" s="11"/>
      <c r="AZ2110" s="11"/>
      <c r="BA2110" s="11"/>
      <c r="BB2110" s="11"/>
      <c r="BC2110" s="11"/>
      <c r="BD2110" s="11"/>
      <c r="BE2110" s="11"/>
      <c r="BF2110" s="11"/>
      <c r="BG2110" s="11"/>
      <c r="BH2110" s="11"/>
      <c r="BI2110" s="11"/>
      <c r="BJ2110" s="11"/>
      <c r="BK2110" s="11"/>
      <c r="BL2110" s="11"/>
      <c r="BM2110" s="11"/>
      <c r="BN2110" s="11"/>
      <c r="BO2110" s="11"/>
      <c r="BP2110" s="1" t="str">
        <v>0- Port Costs</v>
      </c>
      <c r="BT2110" s="1" t="str">
        <v>0- Port Value</v>
      </c>
      <c r="BU2110" s="11"/>
    </row>
    <row r="2111" spans="8:73" hidden="1" outlineLevel="1" x14ac:dyDescent="0.3">
      <c r="H2111" s="1" t="str">
        <v>0 - BM Costs</v>
      </c>
      <c r="L2111" s="1" t="str">
        <v>0 - BM Port</v>
      </c>
      <c r="N2111" s="1" t="str">
        <v>0 - Port Assets</v>
      </c>
      <c r="O2111" s="11"/>
      <c r="P2111" s="11"/>
      <c r="Q2111" s="11"/>
      <c r="R2111" s="11"/>
      <c r="S2111" s="11"/>
      <c r="T2111" s="11"/>
      <c r="U2111" s="11"/>
      <c r="V2111" s="11"/>
      <c r="W2111" s="11"/>
      <c r="X2111" s="11"/>
      <c r="Y2111" s="11"/>
      <c r="Z2111" s="11"/>
      <c r="AA2111" s="11"/>
      <c r="AB2111" s="11"/>
      <c r="AC2111" s="11"/>
      <c r="AD2111" s="11"/>
      <c r="AE2111" s="11"/>
      <c r="AF2111" s="11"/>
      <c r="AG2111" s="11"/>
      <c r="AH2111" s="11"/>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c r="BC2111" s="11"/>
      <c r="BD2111" s="11"/>
      <c r="BE2111" s="11"/>
      <c r="BF2111" s="11"/>
      <c r="BG2111" s="11"/>
      <c r="BH2111" s="11"/>
      <c r="BI2111" s="11"/>
      <c r="BJ2111" s="11"/>
      <c r="BK2111" s="11"/>
      <c r="BL2111" s="11"/>
      <c r="BM2111" s="11"/>
      <c r="BN2111" s="11"/>
      <c r="BO2111" s="11"/>
      <c r="BP2111" s="1" t="str">
        <v>0- Port Costs</v>
      </c>
      <c r="BT2111" s="1" t="str">
        <v>0- Port Value</v>
      </c>
      <c r="BU2111" s="11"/>
    </row>
    <row r="2112" spans="8:73" hidden="1" outlineLevel="1" x14ac:dyDescent="0.3">
      <c r="H2112" s="1" t="str">
        <v>0 - BM Costs</v>
      </c>
      <c r="L2112" s="1" t="str">
        <v>0 - BM Port</v>
      </c>
      <c r="N2112" s="1" t="str">
        <v>0 - Port Assets</v>
      </c>
      <c r="O2112" s="11"/>
      <c r="P2112" s="11"/>
      <c r="Q2112" s="11"/>
      <c r="R2112" s="11"/>
      <c r="S2112" s="11"/>
      <c r="T2112" s="11"/>
      <c r="U2112" s="11"/>
      <c r="V2112" s="11"/>
      <c r="W2112" s="11"/>
      <c r="X2112" s="11"/>
      <c r="Y2112" s="11"/>
      <c r="Z2112" s="11"/>
      <c r="AA2112" s="11"/>
      <c r="AB2112" s="11"/>
      <c r="AC2112" s="11"/>
      <c r="AD2112" s="11"/>
      <c r="AE2112" s="11"/>
      <c r="AF2112" s="11"/>
      <c r="AG2112" s="11"/>
      <c r="AH2112" s="11"/>
      <c r="AI2112" s="11"/>
      <c r="AJ2112" s="11"/>
      <c r="AK2112" s="11"/>
      <c r="AL2112" s="11"/>
      <c r="AM2112" s="11"/>
      <c r="AN2112" s="11"/>
      <c r="AO2112" s="11"/>
      <c r="AP2112" s="11"/>
      <c r="AQ2112" s="11"/>
      <c r="AR2112" s="11"/>
      <c r="AS2112" s="11"/>
      <c r="AT2112" s="11"/>
      <c r="AU2112" s="11"/>
      <c r="AV2112" s="11"/>
      <c r="AW2112" s="11"/>
      <c r="AX2112" s="11"/>
      <c r="AY2112" s="11"/>
      <c r="AZ2112" s="11"/>
      <c r="BA2112" s="11"/>
      <c r="BB2112" s="11"/>
      <c r="BC2112" s="11"/>
      <c r="BD2112" s="11"/>
      <c r="BE2112" s="11"/>
      <c r="BF2112" s="11"/>
      <c r="BG2112" s="11"/>
      <c r="BH2112" s="11"/>
      <c r="BI2112" s="11"/>
      <c r="BJ2112" s="11"/>
      <c r="BK2112" s="11"/>
      <c r="BL2112" s="11"/>
      <c r="BM2112" s="11"/>
      <c r="BN2112" s="11"/>
      <c r="BO2112" s="11"/>
      <c r="BP2112" s="1" t="str">
        <v>0- Port Costs</v>
      </c>
      <c r="BT2112" s="1" t="str">
        <v>0- Port Value</v>
      </c>
      <c r="BU2112" s="11"/>
    </row>
    <row r="2113" spans="8:73" hidden="1" outlineLevel="1" x14ac:dyDescent="0.3">
      <c r="H2113" s="1" t="str">
        <v>0 - BM Costs</v>
      </c>
      <c r="L2113" s="1" t="str">
        <v>0 - BM Port</v>
      </c>
      <c r="N2113" s="1" t="str">
        <v>0 - Port Assets</v>
      </c>
      <c r="O2113" s="11"/>
      <c r="P2113" s="11"/>
      <c r="Q2113" s="11"/>
      <c r="R2113" s="11"/>
      <c r="S2113" s="11"/>
      <c r="T2113" s="11"/>
      <c r="U2113" s="11"/>
      <c r="V2113" s="11"/>
      <c r="W2113" s="11"/>
      <c r="X2113" s="11"/>
      <c r="Y2113" s="11"/>
      <c r="Z2113" s="11"/>
      <c r="AA2113" s="11"/>
      <c r="AB2113" s="11"/>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c r="BC2113" s="11"/>
      <c r="BD2113" s="11"/>
      <c r="BE2113" s="11"/>
      <c r="BF2113" s="11"/>
      <c r="BG2113" s="11"/>
      <c r="BH2113" s="11"/>
      <c r="BI2113" s="11"/>
      <c r="BJ2113" s="11"/>
      <c r="BK2113" s="11"/>
      <c r="BL2113" s="11"/>
      <c r="BM2113" s="11"/>
      <c r="BN2113" s="11"/>
      <c r="BO2113" s="11"/>
      <c r="BP2113" s="1" t="str">
        <v>0- Port Costs</v>
      </c>
      <c r="BT2113" s="1" t="str">
        <v>0- Port Value</v>
      </c>
      <c r="BU2113" s="11"/>
    </row>
    <row r="2114" spans="8:73" hidden="1" outlineLevel="1" x14ac:dyDescent="0.3">
      <c r="H2114" s="1" t="str">
        <v>0 - BM Costs</v>
      </c>
      <c r="L2114" s="1" t="str">
        <v>0 - BM Port</v>
      </c>
      <c r="N2114" s="1" t="str">
        <v>0 - Port Assets</v>
      </c>
      <c r="O2114" s="11"/>
      <c r="P2114" s="11"/>
      <c r="Q2114" s="11"/>
      <c r="R2114" s="11"/>
      <c r="S2114" s="11"/>
      <c r="T2114" s="11"/>
      <c r="U2114" s="11"/>
      <c r="V2114" s="11"/>
      <c r="W2114" s="11"/>
      <c r="X2114" s="11"/>
      <c r="Y2114" s="11"/>
      <c r="Z2114" s="11"/>
      <c r="AA2114" s="11"/>
      <c r="AB2114" s="11"/>
      <c r="AC2114" s="11"/>
      <c r="AD2114" s="11"/>
      <c r="AE2114" s="11"/>
      <c r="AF2114" s="11"/>
      <c r="AG2114" s="11"/>
      <c r="AH2114" s="11"/>
      <c r="AI2114" s="11"/>
      <c r="AJ2114" s="11"/>
      <c r="AK2114" s="11"/>
      <c r="AL2114" s="11"/>
      <c r="AM2114" s="11"/>
      <c r="AN2114" s="11"/>
      <c r="AO2114" s="11"/>
      <c r="AP2114" s="11"/>
      <c r="AQ2114" s="11"/>
      <c r="AR2114" s="11"/>
      <c r="AS2114" s="11"/>
      <c r="AT2114" s="11"/>
      <c r="AU2114" s="11"/>
      <c r="AV2114" s="11"/>
      <c r="AW2114" s="11"/>
      <c r="AX2114" s="11"/>
      <c r="AY2114" s="11"/>
      <c r="AZ2114" s="11"/>
      <c r="BA2114" s="11"/>
      <c r="BB2114" s="11"/>
      <c r="BC2114" s="11"/>
      <c r="BD2114" s="11"/>
      <c r="BE2114" s="11"/>
      <c r="BF2114" s="11"/>
      <c r="BG2114" s="11"/>
      <c r="BH2114" s="11"/>
      <c r="BI2114" s="11"/>
      <c r="BJ2114" s="11"/>
      <c r="BK2114" s="11"/>
      <c r="BL2114" s="11"/>
      <c r="BM2114" s="11"/>
      <c r="BN2114" s="11"/>
      <c r="BO2114" s="11"/>
      <c r="BP2114" s="1" t="str">
        <v>0- Port Costs</v>
      </c>
      <c r="BT2114" s="1" t="str">
        <v>0- Port Value</v>
      </c>
      <c r="BU2114" s="11"/>
    </row>
    <row r="2115" spans="8:73" hidden="1" outlineLevel="1" x14ac:dyDescent="0.3">
      <c r="H2115" s="1" t="str">
        <v>0 - BM Costs</v>
      </c>
      <c r="L2115" s="1" t="str">
        <v>0 - BM Port</v>
      </c>
      <c r="N2115" s="1" t="str">
        <v>0 - Port Assets</v>
      </c>
      <c r="O2115" s="11"/>
      <c r="P2115" s="11"/>
      <c r="Q2115" s="11"/>
      <c r="R2115" s="11"/>
      <c r="S2115" s="11"/>
      <c r="T2115" s="11"/>
      <c r="U2115" s="11"/>
      <c r="V2115" s="11"/>
      <c r="W2115" s="11"/>
      <c r="X2115" s="11"/>
      <c r="Y2115" s="11"/>
      <c r="Z2115" s="11"/>
      <c r="AA2115" s="11"/>
      <c r="AB2115" s="11"/>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c r="BC2115" s="11"/>
      <c r="BD2115" s="11"/>
      <c r="BE2115" s="11"/>
      <c r="BF2115" s="11"/>
      <c r="BG2115" s="11"/>
      <c r="BH2115" s="11"/>
      <c r="BI2115" s="11"/>
      <c r="BJ2115" s="11"/>
      <c r="BK2115" s="11"/>
      <c r="BL2115" s="11"/>
      <c r="BM2115" s="11"/>
      <c r="BN2115" s="11"/>
      <c r="BO2115" s="11"/>
      <c r="BP2115" s="1" t="str">
        <v>0- Port Costs</v>
      </c>
      <c r="BT2115" s="1" t="str">
        <v>0- Port Value</v>
      </c>
      <c r="BU2115" s="11"/>
    </row>
    <row r="2116" spans="8:73" hidden="1" outlineLevel="1" x14ac:dyDescent="0.3">
      <c r="H2116" s="1" t="str">
        <v>0 - BM Costs</v>
      </c>
      <c r="L2116" s="1" t="str">
        <v>0 - BM Port</v>
      </c>
      <c r="N2116" s="1" t="str">
        <v>0 - Port Assets</v>
      </c>
      <c r="O2116" s="11"/>
      <c r="P2116" s="11"/>
      <c r="Q2116" s="11"/>
      <c r="R2116" s="11"/>
      <c r="S2116" s="11"/>
      <c r="T2116" s="11"/>
      <c r="U2116" s="11"/>
      <c r="V2116" s="11"/>
      <c r="W2116" s="11"/>
      <c r="X2116" s="11"/>
      <c r="Y2116" s="11"/>
      <c r="Z2116" s="11"/>
      <c r="AA2116" s="11"/>
      <c r="AB2116" s="11"/>
      <c r="AC2116" s="11"/>
      <c r="AD2116" s="11"/>
      <c r="AE2116" s="11"/>
      <c r="AF2116" s="11"/>
      <c r="AG2116" s="11"/>
      <c r="AH2116" s="11"/>
      <c r="AI2116" s="11"/>
      <c r="AJ2116" s="11"/>
      <c r="AK2116" s="11"/>
      <c r="AL2116" s="11"/>
      <c r="AM2116" s="11"/>
      <c r="AN2116" s="11"/>
      <c r="AO2116" s="11"/>
      <c r="AP2116" s="11"/>
      <c r="AQ2116" s="11"/>
      <c r="AR2116" s="11"/>
      <c r="AS2116" s="11"/>
      <c r="AT2116" s="11"/>
      <c r="AU2116" s="11"/>
      <c r="AV2116" s="11"/>
      <c r="AW2116" s="11"/>
      <c r="AX2116" s="11"/>
      <c r="AY2116" s="11"/>
      <c r="AZ2116" s="11"/>
      <c r="BA2116" s="11"/>
      <c r="BB2116" s="11"/>
      <c r="BC2116" s="11"/>
      <c r="BD2116" s="11"/>
      <c r="BE2116" s="11"/>
      <c r="BF2116" s="11"/>
      <c r="BG2116" s="11"/>
      <c r="BH2116" s="11"/>
      <c r="BI2116" s="11"/>
      <c r="BJ2116" s="11"/>
      <c r="BK2116" s="11"/>
      <c r="BL2116" s="11"/>
      <c r="BM2116" s="11"/>
      <c r="BN2116" s="11"/>
      <c r="BO2116" s="11"/>
      <c r="BP2116" s="1" t="str">
        <v>0- Port Costs</v>
      </c>
      <c r="BT2116" s="1" t="str">
        <v>0- Port Value</v>
      </c>
      <c r="BU2116" s="11"/>
    </row>
    <row r="2117" spans="8:73" hidden="1" outlineLevel="1" x14ac:dyDescent="0.3">
      <c r="H2117" s="1" t="str">
        <v>0 - BM Costs</v>
      </c>
      <c r="L2117" s="1" t="str">
        <v>0 - BM Port</v>
      </c>
      <c r="N2117" s="1" t="str">
        <v>0 - Port Assets</v>
      </c>
      <c r="O2117" s="11"/>
      <c r="P2117" s="11"/>
      <c r="Q2117" s="11"/>
      <c r="R2117" s="11"/>
      <c r="S2117" s="11"/>
      <c r="T2117" s="11"/>
      <c r="U2117" s="11"/>
      <c r="V2117" s="11"/>
      <c r="W2117" s="11"/>
      <c r="X2117" s="11"/>
      <c r="Y2117" s="11"/>
      <c r="Z2117" s="11"/>
      <c r="AA2117" s="11"/>
      <c r="AB2117" s="11"/>
      <c r="AC2117" s="11"/>
      <c r="AD2117" s="11"/>
      <c r="AE2117" s="11"/>
      <c r="AF2117" s="11"/>
      <c r="AG2117" s="11"/>
      <c r="AH2117" s="11"/>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c r="BC2117" s="11"/>
      <c r="BD2117" s="11"/>
      <c r="BE2117" s="11"/>
      <c r="BF2117" s="11"/>
      <c r="BG2117" s="11"/>
      <c r="BH2117" s="11"/>
      <c r="BI2117" s="11"/>
      <c r="BJ2117" s="11"/>
      <c r="BK2117" s="11"/>
      <c r="BL2117" s="11"/>
      <c r="BM2117" s="11"/>
      <c r="BN2117" s="11"/>
      <c r="BO2117" s="11"/>
      <c r="BP2117" s="1" t="str">
        <v>0- Port Costs</v>
      </c>
      <c r="BT2117" s="1" t="str">
        <v>0- Port Value</v>
      </c>
      <c r="BU2117" s="11"/>
    </row>
    <row r="2118" spans="8:73" hidden="1" outlineLevel="1" x14ac:dyDescent="0.3">
      <c r="H2118" s="1" t="str">
        <v>0 - BM Costs</v>
      </c>
      <c r="L2118" s="1" t="str">
        <v>0 - BM Port</v>
      </c>
      <c r="N2118" s="1" t="str">
        <v>0 - Port Assets</v>
      </c>
      <c r="O2118" s="11"/>
      <c r="P2118" s="11"/>
      <c r="Q2118" s="11"/>
      <c r="R2118" s="11"/>
      <c r="S2118" s="11"/>
      <c r="T2118" s="11"/>
      <c r="U2118" s="11"/>
      <c r="V2118" s="11"/>
      <c r="W2118" s="11"/>
      <c r="X2118" s="11"/>
      <c r="Y2118" s="11"/>
      <c r="Z2118" s="11"/>
      <c r="AA2118" s="11"/>
      <c r="AB2118" s="11"/>
      <c r="AC2118" s="11"/>
      <c r="AD2118" s="11"/>
      <c r="AE2118" s="11"/>
      <c r="AF2118" s="11"/>
      <c r="AG2118" s="11"/>
      <c r="AH2118" s="11"/>
      <c r="AI2118" s="11"/>
      <c r="AJ2118" s="11"/>
      <c r="AK2118" s="11"/>
      <c r="AL2118" s="11"/>
      <c r="AM2118" s="11"/>
      <c r="AN2118" s="11"/>
      <c r="AO2118" s="11"/>
      <c r="AP2118" s="11"/>
      <c r="AQ2118" s="11"/>
      <c r="AR2118" s="11"/>
      <c r="AS2118" s="11"/>
      <c r="AT2118" s="11"/>
      <c r="AU2118" s="11"/>
      <c r="AV2118" s="11"/>
      <c r="AW2118" s="11"/>
      <c r="AX2118" s="11"/>
      <c r="AY2118" s="11"/>
      <c r="AZ2118" s="11"/>
      <c r="BA2118" s="11"/>
      <c r="BB2118" s="11"/>
      <c r="BC2118" s="11"/>
      <c r="BD2118" s="11"/>
      <c r="BE2118" s="11"/>
      <c r="BF2118" s="11"/>
      <c r="BG2118" s="11"/>
      <c r="BH2118" s="11"/>
      <c r="BI2118" s="11"/>
      <c r="BJ2118" s="11"/>
      <c r="BK2118" s="11"/>
      <c r="BL2118" s="11"/>
      <c r="BM2118" s="11"/>
      <c r="BN2118" s="11"/>
      <c r="BO2118" s="11"/>
      <c r="BP2118" s="1" t="str">
        <v>0- Port Costs</v>
      </c>
      <c r="BT2118" s="1" t="str">
        <v>0- Port Value</v>
      </c>
      <c r="BU2118" s="11"/>
    </row>
    <row r="2119" spans="8:73" hidden="1" outlineLevel="1" x14ac:dyDescent="0.3">
      <c r="H2119" s="1" t="str">
        <v>0 - BM Costs</v>
      </c>
      <c r="L2119" s="1" t="str">
        <v>0 - BM Port</v>
      </c>
      <c r="N2119" s="1" t="str">
        <v>0 - Port Assets</v>
      </c>
      <c r="O2119" s="11"/>
      <c r="P2119" s="11"/>
      <c r="Q2119" s="11"/>
      <c r="R2119" s="11"/>
      <c r="S2119" s="11"/>
      <c r="T2119" s="11"/>
      <c r="U2119" s="11"/>
      <c r="V2119" s="11"/>
      <c r="W2119" s="11"/>
      <c r="X2119" s="11"/>
      <c r="Y2119" s="11"/>
      <c r="Z2119" s="11"/>
      <c r="AA2119" s="11"/>
      <c r="AB2119" s="11"/>
      <c r="AC2119" s="11"/>
      <c r="AD2119" s="11"/>
      <c r="AE2119" s="11"/>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c r="BC2119" s="11"/>
      <c r="BD2119" s="11"/>
      <c r="BE2119" s="11"/>
      <c r="BF2119" s="11"/>
      <c r="BG2119" s="11"/>
      <c r="BH2119" s="11"/>
      <c r="BI2119" s="11"/>
      <c r="BJ2119" s="11"/>
      <c r="BK2119" s="11"/>
      <c r="BL2119" s="11"/>
      <c r="BM2119" s="11"/>
      <c r="BN2119" s="11"/>
      <c r="BO2119" s="11"/>
      <c r="BP2119" s="1" t="str">
        <v>0- Port Costs</v>
      </c>
      <c r="BT2119" s="1" t="str">
        <v>0- Port Value</v>
      </c>
      <c r="BU2119" s="11"/>
    </row>
    <row r="2120" spans="8:73" hidden="1" outlineLevel="1" x14ac:dyDescent="0.3">
      <c r="H2120" s="1" t="str">
        <v>0 - BM Costs</v>
      </c>
      <c r="L2120" s="1" t="str">
        <v>0 - BM Port</v>
      </c>
      <c r="N2120" s="1" t="str">
        <v>0 - Port Assets</v>
      </c>
      <c r="O2120" s="11"/>
      <c r="P2120" s="11"/>
      <c r="Q2120" s="11"/>
      <c r="R2120" s="11"/>
      <c r="S2120" s="11"/>
      <c r="T2120" s="11"/>
      <c r="U2120" s="11"/>
      <c r="V2120" s="11"/>
      <c r="W2120" s="11"/>
      <c r="X2120" s="11"/>
      <c r="Y2120" s="11"/>
      <c r="Z2120" s="11"/>
      <c r="AA2120" s="11"/>
      <c r="AB2120" s="11"/>
      <c r="AC2120" s="11"/>
      <c r="AD2120" s="11"/>
      <c r="AE2120" s="11"/>
      <c r="AF2120" s="11"/>
      <c r="AG2120" s="11"/>
      <c r="AH2120" s="11"/>
      <c r="AI2120" s="11"/>
      <c r="AJ2120" s="11"/>
      <c r="AK2120" s="11"/>
      <c r="AL2120" s="11"/>
      <c r="AM2120" s="11"/>
      <c r="AN2120" s="11"/>
      <c r="AO2120" s="11"/>
      <c r="AP2120" s="11"/>
      <c r="AQ2120" s="11"/>
      <c r="AR2120" s="11"/>
      <c r="AS2120" s="11"/>
      <c r="AT2120" s="11"/>
      <c r="AU2120" s="11"/>
      <c r="AV2120" s="11"/>
      <c r="AW2120" s="11"/>
      <c r="AX2120" s="11"/>
      <c r="AY2120" s="11"/>
      <c r="AZ2120" s="11"/>
      <c r="BA2120" s="11"/>
      <c r="BB2120" s="11"/>
      <c r="BC2120" s="11"/>
      <c r="BD2120" s="11"/>
      <c r="BE2120" s="11"/>
      <c r="BF2120" s="11"/>
      <c r="BG2120" s="11"/>
      <c r="BH2120" s="11"/>
      <c r="BI2120" s="11"/>
      <c r="BJ2120" s="11"/>
      <c r="BK2120" s="11"/>
      <c r="BL2120" s="11"/>
      <c r="BM2120" s="11"/>
      <c r="BN2120" s="11"/>
      <c r="BO2120" s="11"/>
      <c r="BP2120" s="1" t="str">
        <v>0- Port Costs</v>
      </c>
      <c r="BT2120" s="1" t="str">
        <v>0- Port Value</v>
      </c>
      <c r="BU2120" s="11"/>
    </row>
    <row r="2121" spans="8:73" hidden="1" outlineLevel="1" x14ac:dyDescent="0.3">
      <c r="H2121" s="1" t="str">
        <v>0 - BM Costs</v>
      </c>
      <c r="L2121" s="1" t="str">
        <v>0 - BM Port</v>
      </c>
      <c r="N2121" s="1" t="str">
        <v>0 - Port Assets</v>
      </c>
      <c r="O2121" s="11"/>
      <c r="P2121" s="11"/>
      <c r="Q2121" s="11"/>
      <c r="R2121" s="11"/>
      <c r="S2121" s="11"/>
      <c r="T2121" s="11"/>
      <c r="U2121" s="11"/>
      <c r="V2121" s="11"/>
      <c r="W2121" s="11"/>
      <c r="X2121" s="11"/>
      <c r="Y2121" s="11"/>
      <c r="Z2121" s="11"/>
      <c r="AA2121" s="11"/>
      <c r="AB2121" s="11"/>
      <c r="AC2121" s="11"/>
      <c r="AD2121" s="11"/>
      <c r="AE2121" s="11"/>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c r="BC2121" s="11"/>
      <c r="BD2121" s="11"/>
      <c r="BE2121" s="11"/>
      <c r="BF2121" s="11"/>
      <c r="BG2121" s="11"/>
      <c r="BH2121" s="11"/>
      <c r="BI2121" s="11"/>
      <c r="BJ2121" s="11"/>
      <c r="BK2121" s="11"/>
      <c r="BL2121" s="11"/>
      <c r="BM2121" s="11"/>
      <c r="BN2121" s="11"/>
      <c r="BO2121" s="11"/>
      <c r="BP2121" s="1" t="str">
        <v>0- Port Costs</v>
      </c>
      <c r="BT2121" s="1" t="str">
        <v>0- Port Value</v>
      </c>
      <c r="BU2121" s="11"/>
    </row>
    <row r="2122" spans="8:73" hidden="1" outlineLevel="1" x14ac:dyDescent="0.3">
      <c r="H2122" s="1" t="str">
        <v>0 - BM Costs</v>
      </c>
      <c r="L2122" s="1" t="str">
        <v>0 - BM Port</v>
      </c>
      <c r="N2122" s="1" t="str">
        <v>0 - Port Assets</v>
      </c>
      <c r="O2122" s="11"/>
      <c r="P2122" s="11"/>
      <c r="Q2122" s="11"/>
      <c r="R2122" s="11"/>
      <c r="S2122" s="11"/>
      <c r="T2122" s="11"/>
      <c r="U2122" s="11"/>
      <c r="V2122" s="11"/>
      <c r="W2122" s="11"/>
      <c r="X2122" s="11"/>
      <c r="Y2122" s="11"/>
      <c r="Z2122" s="11"/>
      <c r="AA2122" s="11"/>
      <c r="AB2122" s="11"/>
      <c r="AC2122" s="11"/>
      <c r="AD2122" s="11"/>
      <c r="AE2122" s="11"/>
      <c r="AF2122" s="11"/>
      <c r="AG2122" s="11"/>
      <c r="AH2122" s="11"/>
      <c r="AI2122" s="11"/>
      <c r="AJ2122" s="11"/>
      <c r="AK2122" s="11"/>
      <c r="AL2122" s="11"/>
      <c r="AM2122" s="11"/>
      <c r="AN2122" s="11"/>
      <c r="AO2122" s="11"/>
      <c r="AP2122" s="11"/>
      <c r="AQ2122" s="11"/>
      <c r="AR2122" s="11"/>
      <c r="AS2122" s="11"/>
      <c r="AT2122" s="11"/>
      <c r="AU2122" s="11"/>
      <c r="AV2122" s="11"/>
      <c r="AW2122" s="11"/>
      <c r="AX2122" s="11"/>
      <c r="AY2122" s="11"/>
      <c r="AZ2122" s="11"/>
      <c r="BA2122" s="11"/>
      <c r="BB2122" s="11"/>
      <c r="BC2122" s="11"/>
      <c r="BD2122" s="11"/>
      <c r="BE2122" s="11"/>
      <c r="BF2122" s="11"/>
      <c r="BG2122" s="11"/>
      <c r="BH2122" s="11"/>
      <c r="BI2122" s="11"/>
      <c r="BJ2122" s="11"/>
      <c r="BK2122" s="11"/>
      <c r="BL2122" s="11"/>
      <c r="BM2122" s="11"/>
      <c r="BN2122" s="11"/>
      <c r="BO2122" s="11"/>
      <c r="BP2122" s="1" t="str">
        <v>0- Port Costs</v>
      </c>
      <c r="BT2122" s="1" t="str">
        <v>0- Port Value</v>
      </c>
      <c r="BU2122" s="11"/>
    </row>
    <row r="2123" spans="8:73" hidden="1" outlineLevel="1" x14ac:dyDescent="0.3">
      <c r="H2123" s="1" t="str">
        <v>0 - BM Costs</v>
      </c>
      <c r="L2123" s="1" t="str">
        <v>0 - BM Port</v>
      </c>
      <c r="N2123" s="1" t="str">
        <v>0 - Port Assets</v>
      </c>
      <c r="O2123" s="11"/>
      <c r="P2123" s="11"/>
      <c r="Q2123" s="11"/>
      <c r="R2123" s="11"/>
      <c r="S2123" s="11"/>
      <c r="T2123" s="11"/>
      <c r="U2123" s="11"/>
      <c r="V2123" s="11"/>
      <c r="W2123" s="11"/>
      <c r="X2123" s="11"/>
      <c r="Y2123" s="11"/>
      <c r="Z2123" s="11"/>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c r="BC2123" s="11"/>
      <c r="BD2123" s="11"/>
      <c r="BE2123" s="11"/>
      <c r="BF2123" s="11"/>
      <c r="BG2123" s="11"/>
      <c r="BH2123" s="11"/>
      <c r="BI2123" s="11"/>
      <c r="BJ2123" s="11"/>
      <c r="BK2123" s="11"/>
      <c r="BL2123" s="11"/>
      <c r="BM2123" s="11"/>
      <c r="BN2123" s="11"/>
      <c r="BO2123" s="11"/>
      <c r="BP2123" s="1" t="str">
        <v>0- Port Costs</v>
      </c>
      <c r="BT2123" s="1" t="str">
        <v>0- Port Value</v>
      </c>
      <c r="BU2123" s="11"/>
    </row>
    <row r="2124" spans="8:73" hidden="1" outlineLevel="1" x14ac:dyDescent="0.3">
      <c r="H2124" s="1" t="str">
        <v>0 - BM Costs</v>
      </c>
      <c r="L2124" s="1" t="str">
        <v>0 - BM Port</v>
      </c>
      <c r="N2124" s="1" t="str">
        <v>0 - Port Assets</v>
      </c>
      <c r="O2124" s="11"/>
      <c r="P2124" s="11"/>
      <c r="Q2124" s="11"/>
      <c r="R2124" s="11"/>
      <c r="S2124" s="11"/>
      <c r="T2124" s="11"/>
      <c r="U2124" s="11"/>
      <c r="V2124" s="11"/>
      <c r="W2124" s="11"/>
      <c r="X2124" s="11"/>
      <c r="Y2124" s="11"/>
      <c r="Z2124" s="11"/>
      <c r="AA2124" s="11"/>
      <c r="AB2124" s="11"/>
      <c r="AC2124" s="11"/>
      <c r="AD2124" s="11"/>
      <c r="AE2124" s="11"/>
      <c r="AF2124" s="11"/>
      <c r="AG2124" s="11"/>
      <c r="AH2124" s="11"/>
      <c r="AI2124" s="11"/>
      <c r="AJ2124" s="11"/>
      <c r="AK2124" s="11"/>
      <c r="AL2124" s="11"/>
      <c r="AM2124" s="11"/>
      <c r="AN2124" s="11"/>
      <c r="AO2124" s="11"/>
      <c r="AP2124" s="11"/>
      <c r="AQ2124" s="11"/>
      <c r="AR2124" s="11"/>
      <c r="AS2124" s="11"/>
      <c r="AT2124" s="11"/>
      <c r="AU2124" s="11"/>
      <c r="AV2124" s="11"/>
      <c r="AW2124" s="11"/>
      <c r="AX2124" s="11"/>
      <c r="AY2124" s="11"/>
      <c r="AZ2124" s="11"/>
      <c r="BA2124" s="11"/>
      <c r="BB2124" s="11"/>
      <c r="BC2124" s="11"/>
      <c r="BD2124" s="11"/>
      <c r="BE2124" s="11"/>
      <c r="BF2124" s="11"/>
      <c r="BG2124" s="11"/>
      <c r="BH2124" s="11"/>
      <c r="BI2124" s="11"/>
      <c r="BJ2124" s="11"/>
      <c r="BK2124" s="11"/>
      <c r="BL2124" s="11"/>
      <c r="BM2124" s="11"/>
      <c r="BN2124" s="11"/>
      <c r="BO2124" s="11"/>
      <c r="BP2124" s="1" t="str">
        <v>0- Port Costs</v>
      </c>
      <c r="BT2124" s="1" t="str">
        <v>0- Port Value</v>
      </c>
      <c r="BU2124" s="11"/>
    </row>
    <row r="2125" spans="8:73" hidden="1" outlineLevel="1" x14ac:dyDescent="0.3">
      <c r="H2125" s="1" t="str">
        <v>0 - BM Costs</v>
      </c>
      <c r="L2125" s="1" t="str">
        <v>0 - BM Port</v>
      </c>
      <c r="N2125" s="1" t="str">
        <v>0 - Port Assets</v>
      </c>
      <c r="O2125" s="11"/>
      <c r="P2125" s="11"/>
      <c r="Q2125" s="11"/>
      <c r="R2125" s="11"/>
      <c r="S2125" s="11"/>
      <c r="T2125" s="11"/>
      <c r="U2125" s="11"/>
      <c r="V2125" s="11"/>
      <c r="W2125" s="11"/>
      <c r="X2125" s="11"/>
      <c r="Y2125" s="11"/>
      <c r="Z2125" s="11"/>
      <c r="AA2125" s="11"/>
      <c r="AB2125" s="11"/>
      <c r="AC2125" s="11"/>
      <c r="AD2125" s="11"/>
      <c r="AE2125" s="11"/>
      <c r="AF2125" s="11"/>
      <c r="AG2125" s="11"/>
      <c r="AH2125" s="11"/>
      <c r="AI2125" s="11"/>
      <c r="AJ2125" s="11"/>
      <c r="AK2125" s="11"/>
      <c r="AL2125" s="11"/>
      <c r="AM2125" s="11"/>
      <c r="AN2125" s="11"/>
      <c r="AO2125" s="11"/>
      <c r="AP2125" s="11"/>
      <c r="AQ2125" s="11"/>
      <c r="AR2125" s="11"/>
      <c r="AS2125" s="11"/>
      <c r="AT2125" s="11"/>
      <c r="AU2125" s="11"/>
      <c r="AV2125" s="11"/>
      <c r="AW2125" s="11"/>
      <c r="AX2125" s="11"/>
      <c r="AY2125" s="11"/>
      <c r="AZ2125" s="11"/>
      <c r="BA2125" s="11"/>
      <c r="BB2125" s="11"/>
      <c r="BC2125" s="11"/>
      <c r="BD2125" s="11"/>
      <c r="BE2125" s="11"/>
      <c r="BF2125" s="11"/>
      <c r="BG2125" s="11"/>
      <c r="BH2125" s="11"/>
      <c r="BI2125" s="11"/>
      <c r="BJ2125" s="11"/>
      <c r="BK2125" s="11"/>
      <c r="BL2125" s="11"/>
      <c r="BM2125" s="11"/>
      <c r="BN2125" s="11"/>
      <c r="BO2125" s="11"/>
      <c r="BP2125" s="1" t="str">
        <v>0- Port Costs</v>
      </c>
      <c r="BT2125" s="1" t="str">
        <v>0- Port Value</v>
      </c>
      <c r="BU2125" s="11"/>
    </row>
    <row r="2126" spans="8:73" hidden="1" outlineLevel="1" x14ac:dyDescent="0.3">
      <c r="H2126" s="1" t="str">
        <v>0 - BM Costs</v>
      </c>
      <c r="L2126" s="1" t="str">
        <v>0 - BM Port</v>
      </c>
      <c r="N2126" s="1" t="str">
        <v>0 - Port Assets</v>
      </c>
      <c r="O2126" s="11"/>
      <c r="P2126" s="11"/>
      <c r="Q2126" s="11"/>
      <c r="R2126" s="11"/>
      <c r="S2126" s="11"/>
      <c r="T2126" s="11"/>
      <c r="U2126" s="11"/>
      <c r="V2126" s="11"/>
      <c r="W2126" s="11"/>
      <c r="X2126" s="11"/>
      <c r="Y2126" s="11"/>
      <c r="Z2126" s="11"/>
      <c r="AA2126" s="11"/>
      <c r="AB2126" s="11"/>
      <c r="AC2126" s="11"/>
      <c r="AD2126" s="11"/>
      <c r="AE2126" s="11"/>
      <c r="AF2126" s="11"/>
      <c r="AG2126" s="11"/>
      <c r="AH2126" s="11"/>
      <c r="AI2126" s="11"/>
      <c r="AJ2126" s="11"/>
      <c r="AK2126" s="11"/>
      <c r="AL2126" s="11"/>
      <c r="AM2126" s="11"/>
      <c r="AN2126" s="11"/>
      <c r="AO2126" s="11"/>
      <c r="AP2126" s="11"/>
      <c r="AQ2126" s="11"/>
      <c r="AR2126" s="11"/>
      <c r="AS2126" s="11"/>
      <c r="AT2126" s="11"/>
      <c r="AU2126" s="11"/>
      <c r="AV2126" s="11"/>
      <c r="AW2126" s="11"/>
      <c r="AX2126" s="11"/>
      <c r="AY2126" s="11"/>
      <c r="AZ2126" s="11"/>
      <c r="BA2126" s="11"/>
      <c r="BB2126" s="11"/>
      <c r="BC2126" s="11"/>
      <c r="BD2126" s="11"/>
      <c r="BE2126" s="11"/>
      <c r="BF2126" s="11"/>
      <c r="BG2126" s="11"/>
      <c r="BH2126" s="11"/>
      <c r="BI2126" s="11"/>
      <c r="BJ2126" s="11"/>
      <c r="BK2126" s="11"/>
      <c r="BL2126" s="11"/>
      <c r="BM2126" s="11"/>
      <c r="BN2126" s="11"/>
      <c r="BO2126" s="11"/>
      <c r="BP2126" s="1" t="str">
        <v>0- Port Costs</v>
      </c>
      <c r="BT2126" s="1" t="str">
        <v>0- Port Value</v>
      </c>
      <c r="BU2126" s="11"/>
    </row>
    <row r="2127" spans="8:73" hidden="1" outlineLevel="1" x14ac:dyDescent="0.3">
      <c r="H2127" s="1" t="str">
        <v>0 - BM Costs</v>
      </c>
      <c r="L2127" s="1" t="str">
        <v>0 - BM Port</v>
      </c>
      <c r="N2127" s="1" t="str">
        <v>0 - Port Assets</v>
      </c>
      <c r="O2127" s="11"/>
      <c r="P2127" s="11"/>
      <c r="Q2127" s="11"/>
      <c r="R2127" s="11"/>
      <c r="S2127" s="11"/>
      <c r="T2127" s="11"/>
      <c r="U2127" s="11"/>
      <c r="V2127" s="11"/>
      <c r="W2127" s="11"/>
      <c r="X2127" s="11"/>
      <c r="Y2127" s="11"/>
      <c r="Z2127" s="11"/>
      <c r="AA2127" s="11"/>
      <c r="AB2127" s="11"/>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c r="BC2127" s="11"/>
      <c r="BD2127" s="11"/>
      <c r="BE2127" s="11"/>
      <c r="BF2127" s="11"/>
      <c r="BG2127" s="11"/>
      <c r="BH2127" s="11"/>
      <c r="BI2127" s="11"/>
      <c r="BJ2127" s="11"/>
      <c r="BK2127" s="11"/>
      <c r="BL2127" s="11"/>
      <c r="BM2127" s="11"/>
      <c r="BN2127" s="11"/>
      <c r="BO2127" s="11"/>
      <c r="BP2127" s="1" t="str">
        <v>0- Port Costs</v>
      </c>
      <c r="BT2127" s="1" t="str">
        <v>0- Port Value</v>
      </c>
      <c r="BU2127" s="11"/>
    </row>
    <row r="2128" spans="8:73" hidden="1" outlineLevel="1" x14ac:dyDescent="0.3">
      <c r="H2128" s="1" t="str">
        <v>0 - BM Costs</v>
      </c>
      <c r="L2128" s="1" t="str">
        <v>0 - BM Port</v>
      </c>
      <c r="N2128" s="1" t="str">
        <v>0 - Port Assets</v>
      </c>
      <c r="O2128" s="11"/>
      <c r="P2128" s="11"/>
      <c r="Q2128" s="11"/>
      <c r="R2128" s="11"/>
      <c r="S2128" s="11"/>
      <c r="T2128" s="11"/>
      <c r="U2128" s="11"/>
      <c r="V2128" s="11"/>
      <c r="W2128" s="11"/>
      <c r="X2128" s="11"/>
      <c r="Y2128" s="11"/>
      <c r="Z2128" s="11"/>
      <c r="AA2128" s="11"/>
      <c r="AB2128" s="11"/>
      <c r="AC2128" s="11"/>
      <c r="AD2128" s="11"/>
      <c r="AE2128" s="11"/>
      <c r="AF2128" s="11"/>
      <c r="AG2128" s="11"/>
      <c r="AH2128" s="11"/>
      <c r="AI2128" s="11"/>
      <c r="AJ2128" s="11"/>
      <c r="AK2128" s="11"/>
      <c r="AL2128" s="11"/>
      <c r="AM2128" s="11"/>
      <c r="AN2128" s="11"/>
      <c r="AO2128" s="11"/>
      <c r="AP2128" s="11"/>
      <c r="AQ2128" s="11"/>
      <c r="AR2128" s="11"/>
      <c r="AS2128" s="11"/>
      <c r="AT2128" s="11"/>
      <c r="AU2128" s="11"/>
      <c r="AV2128" s="11"/>
      <c r="AW2128" s="11"/>
      <c r="AX2128" s="11"/>
      <c r="AY2128" s="11"/>
      <c r="AZ2128" s="11"/>
      <c r="BA2128" s="11"/>
      <c r="BB2128" s="11"/>
      <c r="BC2128" s="11"/>
      <c r="BD2128" s="11"/>
      <c r="BE2128" s="11"/>
      <c r="BF2128" s="11"/>
      <c r="BG2128" s="11"/>
      <c r="BH2128" s="11"/>
      <c r="BI2128" s="11"/>
      <c r="BJ2128" s="11"/>
      <c r="BK2128" s="11"/>
      <c r="BL2128" s="11"/>
      <c r="BM2128" s="11"/>
      <c r="BN2128" s="11"/>
      <c r="BO2128" s="11"/>
      <c r="BP2128" s="1" t="str">
        <v>0- Port Costs</v>
      </c>
      <c r="BT2128" s="1" t="str">
        <v>0- Port Value</v>
      </c>
      <c r="BU2128" s="11"/>
    </row>
    <row r="2129" spans="8:73" hidden="1" outlineLevel="1" x14ac:dyDescent="0.3">
      <c r="H2129" s="1" t="str">
        <v>0 - BM Costs</v>
      </c>
      <c r="L2129" s="1" t="str">
        <v>0 - BM Port</v>
      </c>
      <c r="N2129" s="1" t="str">
        <v>0 - Port Assets</v>
      </c>
      <c r="O2129" s="11"/>
      <c r="P2129" s="11"/>
      <c r="Q2129" s="11"/>
      <c r="R2129" s="11"/>
      <c r="S2129" s="11"/>
      <c r="T2129" s="11"/>
      <c r="U2129" s="11"/>
      <c r="V2129" s="11"/>
      <c r="W2129" s="11"/>
      <c r="X2129" s="11"/>
      <c r="Y2129" s="11"/>
      <c r="Z2129" s="11"/>
      <c r="AA2129" s="11"/>
      <c r="AB2129" s="11"/>
      <c r="AC2129" s="11"/>
      <c r="AD2129" s="11"/>
      <c r="AE2129" s="11"/>
      <c r="AF2129" s="11"/>
      <c r="AG2129" s="11"/>
      <c r="AH2129" s="11"/>
      <c r="AI2129" s="11"/>
      <c r="AJ2129" s="11"/>
      <c r="AK2129" s="11"/>
      <c r="AL2129" s="11"/>
      <c r="AM2129" s="11"/>
      <c r="AN2129" s="11"/>
      <c r="AO2129" s="11"/>
      <c r="AP2129" s="11"/>
      <c r="AQ2129" s="11"/>
      <c r="AR2129" s="11"/>
      <c r="AS2129" s="11"/>
      <c r="AT2129" s="11"/>
      <c r="AU2129" s="11"/>
      <c r="AV2129" s="11"/>
      <c r="AW2129" s="11"/>
      <c r="AX2129" s="11"/>
      <c r="AY2129" s="11"/>
      <c r="AZ2129" s="11"/>
      <c r="BA2129" s="11"/>
      <c r="BB2129" s="11"/>
      <c r="BC2129" s="11"/>
      <c r="BD2129" s="11"/>
      <c r="BE2129" s="11"/>
      <c r="BF2129" s="11"/>
      <c r="BG2129" s="11"/>
      <c r="BH2129" s="11"/>
      <c r="BI2129" s="11"/>
      <c r="BJ2129" s="11"/>
      <c r="BK2129" s="11"/>
      <c r="BL2129" s="11"/>
      <c r="BM2129" s="11"/>
      <c r="BN2129" s="11"/>
      <c r="BO2129" s="11"/>
      <c r="BP2129" s="1" t="str">
        <v>0- Port Costs</v>
      </c>
      <c r="BT2129" s="1" t="str">
        <v>0- Port Value</v>
      </c>
      <c r="BU2129" s="11"/>
    </row>
    <row r="2130" spans="8:73" hidden="1" outlineLevel="1" x14ac:dyDescent="0.3">
      <c r="H2130" s="1" t="str">
        <v>0 - BM Costs</v>
      </c>
      <c r="L2130" s="1" t="str">
        <v>0 - BM Port</v>
      </c>
      <c r="N2130" s="1" t="str">
        <v>0 - Port Assets</v>
      </c>
      <c r="O2130" s="11"/>
      <c r="P2130" s="11"/>
      <c r="Q2130" s="11"/>
      <c r="R2130" s="11"/>
      <c r="S2130" s="11"/>
      <c r="T2130" s="11"/>
      <c r="U2130" s="11"/>
      <c r="V2130" s="11"/>
      <c r="W2130" s="11"/>
      <c r="X2130" s="11"/>
      <c r="Y2130" s="11"/>
      <c r="Z2130" s="11"/>
      <c r="AA2130" s="11"/>
      <c r="AB2130" s="11"/>
      <c r="AC2130" s="11"/>
      <c r="AD2130" s="11"/>
      <c r="AE2130" s="11"/>
      <c r="AF2130" s="11"/>
      <c r="AG2130" s="11"/>
      <c r="AH2130" s="11"/>
      <c r="AI2130" s="11"/>
      <c r="AJ2130" s="11"/>
      <c r="AK2130" s="11"/>
      <c r="AL2130" s="11"/>
      <c r="AM2130" s="11"/>
      <c r="AN2130" s="11"/>
      <c r="AO2130" s="11"/>
      <c r="AP2130" s="11"/>
      <c r="AQ2130" s="11"/>
      <c r="AR2130" s="11"/>
      <c r="AS2130" s="11"/>
      <c r="AT2130" s="11"/>
      <c r="AU2130" s="11"/>
      <c r="AV2130" s="11"/>
      <c r="AW2130" s="11"/>
      <c r="AX2130" s="11"/>
      <c r="AY2130" s="11"/>
      <c r="AZ2130" s="11"/>
      <c r="BA2130" s="11"/>
      <c r="BB2130" s="11"/>
      <c r="BC2130" s="11"/>
      <c r="BD2130" s="11"/>
      <c r="BE2130" s="11"/>
      <c r="BF2130" s="11"/>
      <c r="BG2130" s="11"/>
      <c r="BH2130" s="11"/>
      <c r="BI2130" s="11"/>
      <c r="BJ2130" s="11"/>
      <c r="BK2130" s="11"/>
      <c r="BL2130" s="11"/>
      <c r="BM2130" s="11"/>
      <c r="BN2130" s="11"/>
      <c r="BO2130" s="11"/>
      <c r="BP2130" s="1" t="str">
        <v>0- Port Costs</v>
      </c>
      <c r="BT2130" s="1" t="str">
        <v>0- Port Value</v>
      </c>
      <c r="BU2130" s="11"/>
    </row>
    <row r="2131" spans="8:73" hidden="1" outlineLevel="1" x14ac:dyDescent="0.3">
      <c r="H2131" s="1" t="str">
        <v>0 - BM Costs</v>
      </c>
      <c r="L2131" s="1" t="str">
        <v>0 - BM Port</v>
      </c>
      <c r="N2131" s="1" t="str">
        <v>0 - Port Assets</v>
      </c>
      <c r="O2131" s="11"/>
      <c r="P2131" s="11"/>
      <c r="Q2131" s="11"/>
      <c r="R2131" s="11"/>
      <c r="S2131" s="11"/>
      <c r="T2131" s="11"/>
      <c r="U2131" s="11"/>
      <c r="V2131" s="11"/>
      <c r="W2131" s="11"/>
      <c r="X2131" s="11"/>
      <c r="Y2131" s="11"/>
      <c r="Z2131" s="11"/>
      <c r="AA2131" s="11"/>
      <c r="AB2131" s="11"/>
      <c r="AC2131" s="11"/>
      <c r="AD2131" s="11"/>
      <c r="AE2131" s="11"/>
      <c r="AF2131" s="11"/>
      <c r="AG2131" s="11"/>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c r="BC2131" s="11"/>
      <c r="BD2131" s="11"/>
      <c r="BE2131" s="11"/>
      <c r="BF2131" s="11"/>
      <c r="BG2131" s="11"/>
      <c r="BH2131" s="11"/>
      <c r="BI2131" s="11"/>
      <c r="BJ2131" s="11"/>
      <c r="BK2131" s="11"/>
      <c r="BL2131" s="11"/>
      <c r="BM2131" s="11"/>
      <c r="BN2131" s="11"/>
      <c r="BO2131" s="11"/>
      <c r="BP2131" s="1" t="str">
        <v>0- Port Costs</v>
      </c>
      <c r="BT2131" s="1" t="str">
        <v>0- Port Value</v>
      </c>
      <c r="BU2131" s="11"/>
    </row>
    <row r="2132" spans="8:73" hidden="1" outlineLevel="1" x14ac:dyDescent="0.3">
      <c r="H2132" s="1" t="str">
        <v>0 - BM Costs</v>
      </c>
      <c r="L2132" s="1" t="str">
        <v>0 - BM Port</v>
      </c>
      <c r="N2132" s="1" t="str">
        <v>0 - Port Assets</v>
      </c>
      <c r="O2132" s="11"/>
      <c r="P2132" s="11"/>
      <c r="Q2132" s="11"/>
      <c r="R2132" s="11"/>
      <c r="S2132" s="11"/>
      <c r="T2132" s="11"/>
      <c r="U2132" s="11"/>
      <c r="V2132" s="11"/>
      <c r="W2132" s="11"/>
      <c r="X2132" s="11"/>
      <c r="Y2132" s="11"/>
      <c r="Z2132" s="11"/>
      <c r="AA2132" s="11"/>
      <c r="AB2132" s="11"/>
      <c r="AC2132" s="11"/>
      <c r="AD2132" s="11"/>
      <c r="AE2132" s="11"/>
      <c r="AF2132" s="11"/>
      <c r="AG2132" s="11"/>
      <c r="AH2132" s="11"/>
      <c r="AI2132" s="11"/>
      <c r="AJ2132" s="11"/>
      <c r="AK2132" s="11"/>
      <c r="AL2132" s="11"/>
      <c r="AM2132" s="11"/>
      <c r="AN2132" s="11"/>
      <c r="AO2132" s="11"/>
      <c r="AP2132" s="11"/>
      <c r="AQ2132" s="11"/>
      <c r="AR2132" s="11"/>
      <c r="AS2132" s="11"/>
      <c r="AT2132" s="11"/>
      <c r="AU2132" s="11"/>
      <c r="AV2132" s="11"/>
      <c r="AW2132" s="11"/>
      <c r="AX2132" s="11"/>
      <c r="AY2132" s="11"/>
      <c r="AZ2132" s="11"/>
      <c r="BA2132" s="11"/>
      <c r="BB2132" s="11"/>
      <c r="BC2132" s="11"/>
      <c r="BD2132" s="11"/>
      <c r="BE2132" s="11"/>
      <c r="BF2132" s="11"/>
      <c r="BG2132" s="11"/>
      <c r="BH2132" s="11"/>
      <c r="BI2132" s="11"/>
      <c r="BJ2132" s="11"/>
      <c r="BK2132" s="11"/>
      <c r="BL2132" s="11"/>
      <c r="BM2132" s="11"/>
      <c r="BN2132" s="11"/>
      <c r="BO2132" s="11"/>
      <c r="BP2132" s="1" t="str">
        <v>0- Port Costs</v>
      </c>
      <c r="BT2132" s="1" t="str">
        <v>0- Port Value</v>
      </c>
      <c r="BU2132" s="11"/>
    </row>
    <row r="2133" spans="8:73" hidden="1" outlineLevel="1" x14ac:dyDescent="0.3">
      <c r="H2133" s="1" t="str">
        <v>0 - BM Costs</v>
      </c>
      <c r="L2133" s="1" t="str">
        <v>0 - BM Port</v>
      </c>
      <c r="N2133" s="1" t="str">
        <v>0 - Port Assets</v>
      </c>
      <c r="O2133" s="11"/>
      <c r="P2133" s="11"/>
      <c r="Q2133" s="11"/>
      <c r="R2133" s="11"/>
      <c r="S2133" s="11"/>
      <c r="T2133" s="11"/>
      <c r="U2133" s="11"/>
      <c r="V2133" s="11"/>
      <c r="W2133" s="11"/>
      <c r="X2133" s="11"/>
      <c r="Y2133" s="11"/>
      <c r="Z2133" s="11"/>
      <c r="AA2133" s="11"/>
      <c r="AB2133" s="11"/>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c r="BC2133" s="11"/>
      <c r="BD2133" s="11"/>
      <c r="BE2133" s="11"/>
      <c r="BF2133" s="11"/>
      <c r="BG2133" s="11"/>
      <c r="BH2133" s="11"/>
      <c r="BI2133" s="11"/>
      <c r="BJ2133" s="11"/>
      <c r="BK2133" s="11"/>
      <c r="BL2133" s="11"/>
      <c r="BM2133" s="11"/>
      <c r="BN2133" s="11"/>
      <c r="BO2133" s="11"/>
      <c r="BP2133" s="1" t="str">
        <v>0- Port Costs</v>
      </c>
      <c r="BT2133" s="1" t="str">
        <v>0- Port Value</v>
      </c>
      <c r="BU2133" s="11"/>
    </row>
    <row r="2134" spans="8:73" hidden="1" outlineLevel="1" x14ac:dyDescent="0.3">
      <c r="H2134" s="1" t="str">
        <v>0 - BM Costs</v>
      </c>
      <c r="L2134" s="1" t="str">
        <v>0 - BM Port</v>
      </c>
      <c r="N2134" s="1" t="str">
        <v>0 - Port Assets</v>
      </c>
      <c r="O2134" s="11"/>
      <c r="P2134" s="11"/>
      <c r="Q2134" s="11"/>
      <c r="R2134" s="11"/>
      <c r="S2134" s="11"/>
      <c r="T2134" s="11"/>
      <c r="U2134" s="11"/>
      <c r="V2134" s="11"/>
      <c r="W2134" s="11"/>
      <c r="X2134" s="11"/>
      <c r="Y2134" s="11"/>
      <c r="Z2134" s="11"/>
      <c r="AA2134" s="11"/>
      <c r="AB2134" s="11"/>
      <c r="AC2134" s="11"/>
      <c r="AD2134" s="11"/>
      <c r="AE2134" s="11"/>
      <c r="AF2134" s="11"/>
      <c r="AG2134" s="11"/>
      <c r="AH2134" s="11"/>
      <c r="AI2134" s="11"/>
      <c r="AJ2134" s="11"/>
      <c r="AK2134" s="11"/>
      <c r="AL2134" s="11"/>
      <c r="AM2134" s="11"/>
      <c r="AN2134" s="11"/>
      <c r="AO2134" s="11"/>
      <c r="AP2134" s="11"/>
      <c r="AQ2134" s="11"/>
      <c r="AR2134" s="11"/>
      <c r="AS2134" s="11"/>
      <c r="AT2134" s="11"/>
      <c r="AU2134" s="11"/>
      <c r="AV2134" s="11"/>
      <c r="AW2134" s="11"/>
      <c r="AX2134" s="11"/>
      <c r="AY2134" s="11"/>
      <c r="AZ2134" s="11"/>
      <c r="BA2134" s="11"/>
      <c r="BB2134" s="11"/>
      <c r="BC2134" s="11"/>
      <c r="BD2134" s="11"/>
      <c r="BE2134" s="11"/>
      <c r="BF2134" s="11"/>
      <c r="BG2134" s="11"/>
      <c r="BH2134" s="11"/>
      <c r="BI2134" s="11"/>
      <c r="BJ2134" s="11"/>
      <c r="BK2134" s="11"/>
      <c r="BL2134" s="11"/>
      <c r="BM2134" s="11"/>
      <c r="BN2134" s="11"/>
      <c r="BO2134" s="11"/>
      <c r="BP2134" s="1" t="str">
        <v>0- Port Costs</v>
      </c>
      <c r="BT2134" s="1" t="str">
        <v>0- Port Value</v>
      </c>
      <c r="BU2134" s="11"/>
    </row>
    <row r="2135" spans="8:73" hidden="1" outlineLevel="1" x14ac:dyDescent="0.3">
      <c r="H2135" s="1" t="str">
        <v>0 - BM Costs</v>
      </c>
      <c r="L2135" s="1" t="str">
        <v>0 - BM Port</v>
      </c>
      <c r="N2135" s="1" t="str">
        <v>0 - Port Assets</v>
      </c>
      <c r="O2135" s="11"/>
      <c r="P2135" s="11"/>
      <c r="Q2135" s="11"/>
      <c r="R2135" s="11"/>
      <c r="S2135" s="11"/>
      <c r="T2135" s="11"/>
      <c r="U2135" s="11"/>
      <c r="V2135" s="11"/>
      <c r="W2135" s="11"/>
      <c r="X2135" s="11"/>
      <c r="Y2135" s="11"/>
      <c r="Z2135" s="11"/>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c r="BC2135" s="11"/>
      <c r="BD2135" s="11"/>
      <c r="BE2135" s="11"/>
      <c r="BF2135" s="11"/>
      <c r="BG2135" s="11"/>
      <c r="BH2135" s="11"/>
      <c r="BI2135" s="11"/>
      <c r="BJ2135" s="11"/>
      <c r="BK2135" s="11"/>
      <c r="BL2135" s="11"/>
      <c r="BM2135" s="11"/>
      <c r="BN2135" s="11"/>
      <c r="BO2135" s="11"/>
      <c r="BP2135" s="1" t="str">
        <v>0- Port Costs</v>
      </c>
      <c r="BT2135" s="1" t="str">
        <v>0- Port Value</v>
      </c>
      <c r="BU2135" s="11"/>
    </row>
    <row r="2136" spans="8:73" hidden="1" outlineLevel="1" x14ac:dyDescent="0.3">
      <c r="H2136" s="1" t="str">
        <v>0 - BM Costs</v>
      </c>
      <c r="L2136" s="1" t="str">
        <v>0 - BM Port</v>
      </c>
      <c r="N2136" s="1" t="str">
        <v>0 - Port Assets</v>
      </c>
      <c r="O2136" s="11"/>
      <c r="P2136" s="11"/>
      <c r="Q2136" s="11"/>
      <c r="R2136" s="11"/>
      <c r="S2136" s="11"/>
      <c r="T2136" s="11"/>
      <c r="U2136" s="11"/>
      <c r="V2136" s="11"/>
      <c r="W2136" s="11"/>
      <c r="X2136" s="11"/>
      <c r="Y2136" s="11"/>
      <c r="Z2136" s="11"/>
      <c r="AA2136" s="11"/>
      <c r="AB2136" s="11"/>
      <c r="AC2136" s="11"/>
      <c r="AD2136" s="11"/>
      <c r="AE2136" s="11"/>
      <c r="AF2136" s="11"/>
      <c r="AG2136" s="11"/>
      <c r="AH2136" s="11"/>
      <c r="AI2136" s="11"/>
      <c r="AJ2136" s="11"/>
      <c r="AK2136" s="11"/>
      <c r="AL2136" s="11"/>
      <c r="AM2136" s="11"/>
      <c r="AN2136" s="11"/>
      <c r="AO2136" s="11"/>
      <c r="AP2136" s="11"/>
      <c r="AQ2136" s="11"/>
      <c r="AR2136" s="11"/>
      <c r="AS2136" s="11"/>
      <c r="AT2136" s="11"/>
      <c r="AU2136" s="11"/>
      <c r="AV2136" s="11"/>
      <c r="AW2136" s="11"/>
      <c r="AX2136" s="11"/>
      <c r="AY2136" s="11"/>
      <c r="AZ2136" s="11"/>
      <c r="BA2136" s="11"/>
      <c r="BB2136" s="11"/>
      <c r="BC2136" s="11"/>
      <c r="BD2136" s="11"/>
      <c r="BE2136" s="11"/>
      <c r="BF2136" s="11"/>
      <c r="BG2136" s="11"/>
      <c r="BH2136" s="11"/>
      <c r="BI2136" s="11"/>
      <c r="BJ2136" s="11"/>
      <c r="BK2136" s="11"/>
      <c r="BL2136" s="11"/>
      <c r="BM2136" s="11"/>
      <c r="BN2136" s="11"/>
      <c r="BO2136" s="11"/>
      <c r="BP2136" s="1" t="str">
        <v>0- Port Costs</v>
      </c>
      <c r="BT2136" s="1" t="str">
        <v>0- Port Value</v>
      </c>
      <c r="BU2136" s="11"/>
    </row>
    <row r="2137" spans="8:73" hidden="1" outlineLevel="1" x14ac:dyDescent="0.3">
      <c r="H2137" s="1" t="str">
        <v>0 - BM Costs</v>
      </c>
      <c r="L2137" s="1" t="str">
        <v>0 - BM Port</v>
      </c>
      <c r="N2137" s="1" t="str">
        <v>0 - Port Assets</v>
      </c>
      <c r="O2137" s="11"/>
      <c r="P2137" s="11"/>
      <c r="Q2137" s="11"/>
      <c r="R2137" s="11"/>
      <c r="S2137" s="11"/>
      <c r="T2137" s="11"/>
      <c r="U2137" s="11"/>
      <c r="V2137" s="11"/>
      <c r="W2137" s="11"/>
      <c r="X2137" s="11"/>
      <c r="Y2137" s="11"/>
      <c r="Z2137" s="11"/>
      <c r="AA2137" s="11"/>
      <c r="AB2137" s="11"/>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c r="BC2137" s="11"/>
      <c r="BD2137" s="11"/>
      <c r="BE2137" s="11"/>
      <c r="BF2137" s="11"/>
      <c r="BG2137" s="11"/>
      <c r="BH2137" s="11"/>
      <c r="BI2137" s="11"/>
      <c r="BJ2137" s="11"/>
      <c r="BK2137" s="11"/>
      <c r="BL2137" s="11"/>
      <c r="BM2137" s="11"/>
      <c r="BN2137" s="11"/>
      <c r="BO2137" s="11"/>
      <c r="BP2137" s="1" t="str">
        <v>0- Port Costs</v>
      </c>
      <c r="BT2137" s="1" t="str">
        <v>0- Port Value</v>
      </c>
      <c r="BU2137" s="11"/>
    </row>
    <row r="2138" spans="8:73" hidden="1" outlineLevel="1" x14ac:dyDescent="0.3">
      <c r="H2138" s="1" t="str">
        <v>0 - BM Costs</v>
      </c>
      <c r="L2138" s="1" t="str">
        <v>0 - BM Port</v>
      </c>
      <c r="N2138" s="1" t="str">
        <v>0 - Port Assets</v>
      </c>
      <c r="O2138" s="11"/>
      <c r="P2138" s="11"/>
      <c r="Q2138" s="11"/>
      <c r="R2138" s="11"/>
      <c r="S2138" s="11"/>
      <c r="T2138" s="11"/>
      <c r="U2138" s="11"/>
      <c r="V2138" s="11"/>
      <c r="W2138" s="11"/>
      <c r="X2138" s="11"/>
      <c r="Y2138" s="11"/>
      <c r="Z2138" s="11"/>
      <c r="AA2138" s="11"/>
      <c r="AB2138" s="11"/>
      <c r="AC2138" s="11"/>
      <c r="AD2138" s="11"/>
      <c r="AE2138" s="11"/>
      <c r="AF2138" s="11"/>
      <c r="AG2138" s="11"/>
      <c r="AH2138" s="11"/>
      <c r="AI2138" s="11"/>
      <c r="AJ2138" s="11"/>
      <c r="AK2138" s="11"/>
      <c r="AL2138" s="11"/>
      <c r="AM2138" s="11"/>
      <c r="AN2138" s="11"/>
      <c r="AO2138" s="11"/>
      <c r="AP2138" s="11"/>
      <c r="AQ2138" s="11"/>
      <c r="AR2138" s="11"/>
      <c r="AS2138" s="11"/>
      <c r="AT2138" s="11"/>
      <c r="AU2138" s="11"/>
      <c r="AV2138" s="11"/>
      <c r="AW2138" s="11"/>
      <c r="AX2138" s="11"/>
      <c r="AY2138" s="11"/>
      <c r="AZ2138" s="11"/>
      <c r="BA2138" s="11"/>
      <c r="BB2138" s="11"/>
      <c r="BC2138" s="11"/>
      <c r="BD2138" s="11"/>
      <c r="BE2138" s="11"/>
      <c r="BF2138" s="11"/>
      <c r="BG2138" s="11"/>
      <c r="BH2138" s="11"/>
      <c r="BI2138" s="11"/>
      <c r="BJ2138" s="11"/>
      <c r="BK2138" s="11"/>
      <c r="BL2138" s="11"/>
      <c r="BM2138" s="11"/>
      <c r="BN2138" s="11"/>
      <c r="BO2138" s="11"/>
      <c r="BP2138" s="1" t="str">
        <v>0- Port Costs</v>
      </c>
      <c r="BT2138" s="1" t="str">
        <v>0- Port Value</v>
      </c>
      <c r="BU2138" s="11"/>
    </row>
    <row r="2139" spans="8:73" hidden="1" outlineLevel="1" x14ac:dyDescent="0.3">
      <c r="H2139" s="1" t="str">
        <v>0 - BM Costs</v>
      </c>
      <c r="L2139" s="1" t="str">
        <v>0 - BM Port</v>
      </c>
      <c r="N2139" s="1" t="str">
        <v>0 - Port Assets</v>
      </c>
      <c r="O2139" s="11"/>
      <c r="P2139" s="11"/>
      <c r="Q2139" s="11"/>
      <c r="R2139" s="11"/>
      <c r="S2139" s="11"/>
      <c r="T2139" s="11"/>
      <c r="U2139" s="11"/>
      <c r="V2139" s="11"/>
      <c r="W2139" s="11"/>
      <c r="X2139" s="11"/>
      <c r="Y2139" s="11"/>
      <c r="Z2139" s="11"/>
      <c r="AA2139" s="11"/>
      <c r="AB2139" s="11"/>
      <c r="AC2139" s="11"/>
      <c r="AD2139" s="11"/>
      <c r="AE2139" s="11"/>
      <c r="AF2139" s="11"/>
      <c r="AG2139" s="11"/>
      <c r="AH2139" s="11"/>
      <c r="AI2139" s="11"/>
      <c r="AJ2139" s="11"/>
      <c r="AK2139" s="11"/>
      <c r="AL2139" s="11"/>
      <c r="AM2139" s="11"/>
      <c r="AN2139" s="11"/>
      <c r="AO2139" s="11"/>
      <c r="AP2139" s="11"/>
      <c r="AQ2139" s="11"/>
      <c r="AR2139" s="11"/>
      <c r="AS2139" s="11"/>
      <c r="AT2139" s="11"/>
      <c r="AU2139" s="11"/>
      <c r="AV2139" s="11"/>
      <c r="AW2139" s="11"/>
      <c r="AX2139" s="11"/>
      <c r="AY2139" s="11"/>
      <c r="AZ2139" s="11"/>
      <c r="BA2139" s="11"/>
      <c r="BB2139" s="11"/>
      <c r="BC2139" s="11"/>
      <c r="BD2139" s="11"/>
      <c r="BE2139" s="11"/>
      <c r="BF2139" s="11"/>
      <c r="BG2139" s="11"/>
      <c r="BH2139" s="11"/>
      <c r="BI2139" s="11"/>
      <c r="BJ2139" s="11"/>
      <c r="BK2139" s="11"/>
      <c r="BL2139" s="11"/>
      <c r="BM2139" s="11"/>
      <c r="BN2139" s="11"/>
      <c r="BO2139" s="11"/>
      <c r="BP2139" s="1" t="str">
        <v>0- Port Costs</v>
      </c>
      <c r="BT2139" s="1" t="str">
        <v>0- Port Value</v>
      </c>
      <c r="BU2139" s="11"/>
    </row>
    <row r="2140" spans="8:73" hidden="1" outlineLevel="1" x14ac:dyDescent="0.3">
      <c r="H2140" s="1" t="str">
        <v>0 - BM Costs</v>
      </c>
      <c r="L2140" s="1" t="str">
        <v>0 - BM Port</v>
      </c>
      <c r="N2140" s="1" t="str">
        <v>0 - Port Assets</v>
      </c>
      <c r="O2140" s="11"/>
      <c r="P2140" s="11"/>
      <c r="Q2140" s="11"/>
      <c r="R2140" s="11"/>
      <c r="S2140" s="11"/>
      <c r="T2140" s="11"/>
      <c r="U2140" s="11"/>
      <c r="V2140" s="11"/>
      <c r="W2140" s="11"/>
      <c r="X2140" s="11"/>
      <c r="Y2140" s="11"/>
      <c r="Z2140" s="11"/>
      <c r="AA2140" s="11"/>
      <c r="AB2140" s="11"/>
      <c r="AC2140" s="11"/>
      <c r="AD2140" s="11"/>
      <c r="AE2140" s="11"/>
      <c r="AF2140" s="11"/>
      <c r="AG2140" s="11"/>
      <c r="AH2140" s="11"/>
      <c r="AI2140" s="11"/>
      <c r="AJ2140" s="11"/>
      <c r="AK2140" s="11"/>
      <c r="AL2140" s="11"/>
      <c r="AM2140" s="11"/>
      <c r="AN2140" s="11"/>
      <c r="AO2140" s="11"/>
      <c r="AP2140" s="11"/>
      <c r="AQ2140" s="11"/>
      <c r="AR2140" s="11"/>
      <c r="AS2140" s="11"/>
      <c r="AT2140" s="11"/>
      <c r="AU2140" s="11"/>
      <c r="AV2140" s="11"/>
      <c r="AW2140" s="11"/>
      <c r="AX2140" s="11"/>
      <c r="AY2140" s="11"/>
      <c r="AZ2140" s="11"/>
      <c r="BA2140" s="11"/>
      <c r="BB2140" s="11"/>
      <c r="BC2140" s="11"/>
      <c r="BD2140" s="11"/>
      <c r="BE2140" s="11"/>
      <c r="BF2140" s="11"/>
      <c r="BG2140" s="11"/>
      <c r="BH2140" s="11"/>
      <c r="BI2140" s="11"/>
      <c r="BJ2140" s="11"/>
      <c r="BK2140" s="11"/>
      <c r="BL2140" s="11"/>
      <c r="BM2140" s="11"/>
      <c r="BN2140" s="11"/>
      <c r="BO2140" s="11"/>
      <c r="BP2140" s="1" t="str">
        <v>0- Port Costs</v>
      </c>
      <c r="BT2140" s="1" t="str">
        <v>0- Port Value</v>
      </c>
      <c r="BU2140" s="11"/>
    </row>
    <row r="2141" spans="8:73" hidden="1" outlineLevel="1" x14ac:dyDescent="0.3">
      <c r="H2141" s="1" t="str">
        <v>0 - BM Costs</v>
      </c>
      <c r="L2141" s="1" t="str">
        <v>0 - BM Port</v>
      </c>
      <c r="N2141" s="1" t="str">
        <v>0 - Port Assets</v>
      </c>
      <c r="O2141" s="11"/>
      <c r="P2141" s="11"/>
      <c r="Q2141" s="11"/>
      <c r="R2141" s="11"/>
      <c r="S2141" s="11"/>
      <c r="T2141" s="11"/>
      <c r="U2141" s="11"/>
      <c r="V2141" s="11"/>
      <c r="W2141" s="11"/>
      <c r="X2141" s="11"/>
      <c r="Y2141" s="11"/>
      <c r="Z2141" s="11"/>
      <c r="AA2141" s="11"/>
      <c r="AB2141" s="11"/>
      <c r="AC2141" s="11"/>
      <c r="AD2141" s="11"/>
      <c r="AE2141" s="11"/>
      <c r="AF2141" s="11"/>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c r="BC2141" s="11"/>
      <c r="BD2141" s="11"/>
      <c r="BE2141" s="11"/>
      <c r="BF2141" s="11"/>
      <c r="BG2141" s="11"/>
      <c r="BH2141" s="11"/>
      <c r="BI2141" s="11"/>
      <c r="BJ2141" s="11"/>
      <c r="BK2141" s="11"/>
      <c r="BL2141" s="11"/>
      <c r="BM2141" s="11"/>
      <c r="BN2141" s="11"/>
      <c r="BO2141" s="11"/>
      <c r="BP2141" s="1" t="str">
        <v>0- Port Costs</v>
      </c>
      <c r="BT2141" s="1" t="str">
        <v>0- Port Value</v>
      </c>
      <c r="BU2141" s="11"/>
    </row>
    <row r="2142" spans="8:73" hidden="1" outlineLevel="1" x14ac:dyDescent="0.3">
      <c r="H2142" s="1" t="str">
        <v>0 - BM Costs</v>
      </c>
      <c r="L2142" s="1" t="str">
        <v>0 - BM Port</v>
      </c>
      <c r="N2142" s="1" t="str">
        <v>0 - Port Assets</v>
      </c>
      <c r="O2142" s="11"/>
      <c r="P2142" s="11"/>
      <c r="Q2142" s="11"/>
      <c r="R2142" s="11"/>
      <c r="S2142" s="11"/>
      <c r="T2142" s="11"/>
      <c r="U2142" s="11"/>
      <c r="V2142" s="11"/>
      <c r="W2142" s="11"/>
      <c r="X2142" s="11"/>
      <c r="Y2142" s="11"/>
      <c r="Z2142" s="11"/>
      <c r="AA2142" s="11"/>
      <c r="AB2142" s="11"/>
      <c r="AC2142" s="11"/>
      <c r="AD2142" s="11"/>
      <c r="AE2142" s="11"/>
      <c r="AF2142" s="11"/>
      <c r="AG2142" s="11"/>
      <c r="AH2142" s="11"/>
      <c r="AI2142" s="11"/>
      <c r="AJ2142" s="11"/>
      <c r="AK2142" s="11"/>
      <c r="AL2142" s="11"/>
      <c r="AM2142" s="11"/>
      <c r="AN2142" s="11"/>
      <c r="AO2142" s="11"/>
      <c r="AP2142" s="11"/>
      <c r="AQ2142" s="11"/>
      <c r="AR2142" s="11"/>
      <c r="AS2142" s="11"/>
      <c r="AT2142" s="11"/>
      <c r="AU2142" s="11"/>
      <c r="AV2142" s="11"/>
      <c r="AW2142" s="11"/>
      <c r="AX2142" s="11"/>
      <c r="AY2142" s="11"/>
      <c r="AZ2142" s="11"/>
      <c r="BA2142" s="11"/>
      <c r="BB2142" s="11"/>
      <c r="BC2142" s="11"/>
      <c r="BD2142" s="11"/>
      <c r="BE2142" s="11"/>
      <c r="BF2142" s="11"/>
      <c r="BG2142" s="11"/>
      <c r="BH2142" s="11"/>
      <c r="BI2142" s="11"/>
      <c r="BJ2142" s="11"/>
      <c r="BK2142" s="11"/>
      <c r="BL2142" s="11"/>
      <c r="BM2142" s="11"/>
      <c r="BN2142" s="11"/>
      <c r="BO2142" s="11"/>
      <c r="BP2142" s="1" t="str">
        <v>0- Port Costs</v>
      </c>
      <c r="BT2142" s="1" t="str">
        <v>0- Port Value</v>
      </c>
      <c r="BU2142" s="11"/>
    </row>
    <row r="2143" spans="8:73" hidden="1" outlineLevel="1" x14ac:dyDescent="0.3">
      <c r="H2143" s="1" t="str">
        <v>0 - BM Costs</v>
      </c>
      <c r="L2143" s="1" t="str">
        <v>0 - BM Port</v>
      </c>
      <c r="N2143" s="1" t="str">
        <v>0 - Port Assets</v>
      </c>
      <c r="O2143" s="11"/>
      <c r="P2143" s="11"/>
      <c r="Q2143" s="11"/>
      <c r="R2143" s="11"/>
      <c r="S2143" s="11"/>
      <c r="T2143" s="11"/>
      <c r="U2143" s="11"/>
      <c r="V2143" s="11"/>
      <c r="W2143" s="11"/>
      <c r="X2143" s="11"/>
      <c r="Y2143" s="11"/>
      <c r="Z2143" s="11"/>
      <c r="AA2143" s="11"/>
      <c r="AB2143" s="11"/>
      <c r="AC2143" s="11"/>
      <c r="AD2143" s="11"/>
      <c r="AE2143" s="11"/>
      <c r="AF2143" s="11"/>
      <c r="AG2143" s="11"/>
      <c r="AH2143" s="11"/>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c r="BC2143" s="11"/>
      <c r="BD2143" s="11"/>
      <c r="BE2143" s="11"/>
      <c r="BF2143" s="11"/>
      <c r="BG2143" s="11"/>
      <c r="BH2143" s="11"/>
      <c r="BI2143" s="11"/>
      <c r="BJ2143" s="11"/>
      <c r="BK2143" s="11"/>
      <c r="BL2143" s="11"/>
      <c r="BM2143" s="11"/>
      <c r="BN2143" s="11"/>
      <c r="BO2143" s="11"/>
      <c r="BP2143" s="1" t="str">
        <v>0- Port Costs</v>
      </c>
      <c r="BT2143" s="1" t="str">
        <v>0- Port Value</v>
      </c>
      <c r="BU2143" s="11"/>
    </row>
    <row r="2144" spans="8:73" hidden="1" outlineLevel="1" x14ac:dyDescent="0.3">
      <c r="H2144" s="1" t="str">
        <v>0 - BM Costs</v>
      </c>
      <c r="L2144" s="1" t="str">
        <v>0 - BM Port</v>
      </c>
      <c r="N2144" s="1" t="str">
        <v>0 - Port Assets</v>
      </c>
      <c r="O2144" s="11"/>
      <c r="P2144" s="11"/>
      <c r="Q2144" s="11"/>
      <c r="R2144" s="11"/>
      <c r="S2144" s="11"/>
      <c r="T2144" s="11"/>
      <c r="U2144" s="11"/>
      <c r="V2144" s="11"/>
      <c r="W2144" s="11"/>
      <c r="X2144" s="11"/>
      <c r="Y2144" s="11"/>
      <c r="Z2144" s="11"/>
      <c r="AA2144" s="11"/>
      <c r="AB2144" s="11"/>
      <c r="AC2144" s="11"/>
      <c r="AD2144" s="11"/>
      <c r="AE2144" s="11"/>
      <c r="AF2144" s="11"/>
      <c r="AG2144" s="11"/>
      <c r="AH2144" s="11"/>
      <c r="AI2144" s="11"/>
      <c r="AJ2144" s="11"/>
      <c r="AK2144" s="11"/>
      <c r="AL2144" s="11"/>
      <c r="AM2144" s="11"/>
      <c r="AN2144" s="11"/>
      <c r="AO2144" s="11"/>
      <c r="AP2144" s="11"/>
      <c r="AQ2144" s="11"/>
      <c r="AR2144" s="11"/>
      <c r="AS2144" s="11"/>
      <c r="AT2144" s="11"/>
      <c r="AU2144" s="11"/>
      <c r="AV2144" s="11"/>
      <c r="AW2144" s="11"/>
      <c r="AX2144" s="11"/>
      <c r="AY2144" s="11"/>
      <c r="AZ2144" s="11"/>
      <c r="BA2144" s="11"/>
      <c r="BB2144" s="11"/>
      <c r="BC2144" s="11"/>
      <c r="BD2144" s="11"/>
      <c r="BE2144" s="11"/>
      <c r="BF2144" s="11"/>
      <c r="BG2144" s="11"/>
      <c r="BH2144" s="11"/>
      <c r="BI2144" s="11"/>
      <c r="BJ2144" s="11"/>
      <c r="BK2144" s="11"/>
      <c r="BL2144" s="11"/>
      <c r="BM2144" s="11"/>
      <c r="BN2144" s="11"/>
      <c r="BO2144" s="11"/>
      <c r="BP2144" s="1" t="str">
        <v>0- Port Costs</v>
      </c>
      <c r="BT2144" s="1" t="str">
        <v>0- Port Value</v>
      </c>
      <c r="BU2144" s="11"/>
    </row>
    <row r="2145" spans="8:73" hidden="1" outlineLevel="1" x14ac:dyDescent="0.3">
      <c r="H2145" s="1" t="str">
        <v>0 - BM Costs</v>
      </c>
      <c r="L2145" s="1" t="str">
        <v>0 - BM Port</v>
      </c>
      <c r="N2145" s="1" t="str">
        <v>0 - Port Assets</v>
      </c>
      <c r="O2145" s="11"/>
      <c r="P2145" s="11"/>
      <c r="Q2145" s="11"/>
      <c r="R2145" s="11"/>
      <c r="S2145" s="11"/>
      <c r="T2145" s="11"/>
      <c r="U2145" s="11"/>
      <c r="V2145" s="11"/>
      <c r="W2145" s="11"/>
      <c r="X2145" s="11"/>
      <c r="Y2145" s="11"/>
      <c r="Z2145" s="11"/>
      <c r="AA2145" s="11"/>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c r="BC2145" s="11"/>
      <c r="BD2145" s="11"/>
      <c r="BE2145" s="11"/>
      <c r="BF2145" s="11"/>
      <c r="BG2145" s="11"/>
      <c r="BH2145" s="11"/>
      <c r="BI2145" s="11"/>
      <c r="BJ2145" s="11"/>
      <c r="BK2145" s="11"/>
      <c r="BL2145" s="11"/>
      <c r="BM2145" s="11"/>
      <c r="BN2145" s="11"/>
      <c r="BO2145" s="11"/>
      <c r="BP2145" s="1" t="str">
        <v>0- Port Costs</v>
      </c>
      <c r="BT2145" s="1" t="str">
        <v>0- Port Value</v>
      </c>
      <c r="BU2145" s="11"/>
    </row>
    <row r="2146" spans="8:73" hidden="1" outlineLevel="1" x14ac:dyDescent="0.3">
      <c r="H2146" s="1" t="str">
        <v>0 - BM Costs</v>
      </c>
      <c r="L2146" s="1" t="str">
        <v>0 - BM Port</v>
      </c>
      <c r="N2146" s="1" t="str">
        <v>0 - Port Assets</v>
      </c>
      <c r="O2146" s="11"/>
      <c r="P2146" s="11"/>
      <c r="Q2146" s="11"/>
      <c r="R2146" s="11"/>
      <c r="S2146" s="11"/>
      <c r="T2146" s="11"/>
      <c r="U2146" s="11"/>
      <c r="V2146" s="11"/>
      <c r="W2146" s="11"/>
      <c r="X2146" s="11"/>
      <c r="Y2146" s="11"/>
      <c r="Z2146" s="11"/>
      <c r="AA2146" s="11"/>
      <c r="AB2146" s="11"/>
      <c r="AC2146" s="11"/>
      <c r="AD2146" s="11"/>
      <c r="AE2146" s="11"/>
      <c r="AF2146" s="11"/>
      <c r="AG2146" s="11"/>
      <c r="AH2146" s="11"/>
      <c r="AI2146" s="11"/>
      <c r="AJ2146" s="11"/>
      <c r="AK2146" s="11"/>
      <c r="AL2146" s="11"/>
      <c r="AM2146" s="11"/>
      <c r="AN2146" s="11"/>
      <c r="AO2146" s="11"/>
      <c r="AP2146" s="11"/>
      <c r="AQ2146" s="11"/>
      <c r="AR2146" s="11"/>
      <c r="AS2146" s="11"/>
      <c r="AT2146" s="11"/>
      <c r="AU2146" s="11"/>
      <c r="AV2146" s="11"/>
      <c r="AW2146" s="11"/>
      <c r="AX2146" s="11"/>
      <c r="AY2146" s="11"/>
      <c r="AZ2146" s="11"/>
      <c r="BA2146" s="11"/>
      <c r="BB2146" s="11"/>
      <c r="BC2146" s="11"/>
      <c r="BD2146" s="11"/>
      <c r="BE2146" s="11"/>
      <c r="BF2146" s="11"/>
      <c r="BG2146" s="11"/>
      <c r="BH2146" s="11"/>
      <c r="BI2146" s="11"/>
      <c r="BJ2146" s="11"/>
      <c r="BK2146" s="11"/>
      <c r="BL2146" s="11"/>
      <c r="BM2146" s="11"/>
      <c r="BN2146" s="11"/>
      <c r="BO2146" s="11"/>
      <c r="BP2146" s="1" t="str">
        <v>0- Port Costs</v>
      </c>
      <c r="BT2146" s="1" t="str">
        <v>0- Port Value</v>
      </c>
      <c r="BU2146" s="11"/>
    </row>
    <row r="2147" spans="8:73" hidden="1" outlineLevel="1" x14ac:dyDescent="0.3">
      <c r="H2147" s="1" t="str">
        <v>0 - BM Costs</v>
      </c>
      <c r="L2147" s="1" t="str">
        <v>0 - BM Port</v>
      </c>
      <c r="N2147" s="1" t="str">
        <v>0 - Port Assets</v>
      </c>
      <c r="O2147" s="11"/>
      <c r="P2147" s="11"/>
      <c r="Q2147" s="11"/>
      <c r="R2147" s="11"/>
      <c r="S2147" s="11"/>
      <c r="T2147" s="11"/>
      <c r="U2147" s="11"/>
      <c r="V2147" s="11"/>
      <c r="W2147" s="11"/>
      <c r="X2147" s="11"/>
      <c r="Y2147" s="11"/>
      <c r="Z2147" s="11"/>
      <c r="AA2147" s="11"/>
      <c r="AB2147" s="11"/>
      <c r="AC2147" s="11"/>
      <c r="AD2147" s="11"/>
      <c r="AE2147" s="11"/>
      <c r="AF2147" s="11"/>
      <c r="AG2147" s="11"/>
      <c r="AH2147" s="11"/>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c r="BC2147" s="11"/>
      <c r="BD2147" s="11"/>
      <c r="BE2147" s="11"/>
      <c r="BF2147" s="11"/>
      <c r="BG2147" s="11"/>
      <c r="BH2147" s="11"/>
      <c r="BI2147" s="11"/>
      <c r="BJ2147" s="11"/>
      <c r="BK2147" s="11"/>
      <c r="BL2147" s="11"/>
      <c r="BM2147" s="11"/>
      <c r="BN2147" s="11"/>
      <c r="BO2147" s="11"/>
      <c r="BP2147" s="1" t="str">
        <v>0- Port Costs</v>
      </c>
      <c r="BT2147" s="1" t="str">
        <v>0- Port Value</v>
      </c>
      <c r="BU2147" s="11"/>
    </row>
    <row r="2148" spans="8:73" hidden="1" outlineLevel="1" x14ac:dyDescent="0.3">
      <c r="H2148" s="1" t="str">
        <v>0 - BM Costs</v>
      </c>
      <c r="L2148" s="1" t="str">
        <v>0 - BM Port</v>
      </c>
      <c r="N2148" s="1" t="str">
        <v>0 - Port Assets</v>
      </c>
      <c r="O2148" s="11"/>
      <c r="P2148" s="11"/>
      <c r="Q2148" s="11"/>
      <c r="R2148" s="11"/>
      <c r="S2148" s="11"/>
      <c r="T2148" s="11"/>
      <c r="U2148" s="11"/>
      <c r="V2148" s="11"/>
      <c r="W2148" s="11"/>
      <c r="X2148" s="11"/>
      <c r="Y2148" s="11"/>
      <c r="Z2148" s="11"/>
      <c r="AA2148" s="11"/>
      <c r="AB2148" s="11"/>
      <c r="AC2148" s="11"/>
      <c r="AD2148" s="11"/>
      <c r="AE2148" s="11"/>
      <c r="AF2148" s="11"/>
      <c r="AG2148" s="11"/>
      <c r="AH2148" s="11"/>
      <c r="AI2148" s="11"/>
      <c r="AJ2148" s="11"/>
      <c r="AK2148" s="11"/>
      <c r="AL2148" s="11"/>
      <c r="AM2148" s="11"/>
      <c r="AN2148" s="11"/>
      <c r="AO2148" s="11"/>
      <c r="AP2148" s="11"/>
      <c r="AQ2148" s="11"/>
      <c r="AR2148" s="11"/>
      <c r="AS2148" s="11"/>
      <c r="AT2148" s="11"/>
      <c r="AU2148" s="11"/>
      <c r="AV2148" s="11"/>
      <c r="AW2148" s="11"/>
      <c r="AX2148" s="11"/>
      <c r="AY2148" s="11"/>
      <c r="AZ2148" s="11"/>
      <c r="BA2148" s="11"/>
      <c r="BB2148" s="11"/>
      <c r="BC2148" s="11"/>
      <c r="BD2148" s="11"/>
      <c r="BE2148" s="11"/>
      <c r="BF2148" s="11"/>
      <c r="BG2148" s="11"/>
      <c r="BH2148" s="11"/>
      <c r="BI2148" s="11"/>
      <c r="BJ2148" s="11"/>
      <c r="BK2148" s="11"/>
      <c r="BL2148" s="11"/>
      <c r="BM2148" s="11"/>
      <c r="BN2148" s="11"/>
      <c r="BO2148" s="11"/>
      <c r="BP2148" s="1" t="str">
        <v>0- Port Costs</v>
      </c>
      <c r="BT2148" s="1" t="str">
        <v>0- Port Value</v>
      </c>
      <c r="BU2148" s="11"/>
    </row>
    <row r="2149" spans="8:73" hidden="1" outlineLevel="1" x14ac:dyDescent="0.3">
      <c r="H2149" s="1" t="str">
        <v>0 - BM Costs</v>
      </c>
      <c r="L2149" s="1" t="str">
        <v>0 - BM Port</v>
      </c>
      <c r="N2149" s="1" t="str">
        <v>0 - Port Assets</v>
      </c>
      <c r="O2149" s="11"/>
      <c r="P2149" s="11"/>
      <c r="Q2149" s="11"/>
      <c r="R2149" s="11"/>
      <c r="S2149" s="11"/>
      <c r="T2149" s="11"/>
      <c r="U2149" s="11"/>
      <c r="V2149" s="11"/>
      <c r="W2149" s="11"/>
      <c r="X2149" s="11"/>
      <c r="Y2149" s="11"/>
      <c r="Z2149" s="11"/>
      <c r="AA2149" s="11"/>
      <c r="AB2149" s="11"/>
      <c r="AC2149" s="11"/>
      <c r="AD2149" s="11"/>
      <c r="AE2149" s="11"/>
      <c r="AF2149" s="11"/>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c r="BC2149" s="11"/>
      <c r="BD2149" s="11"/>
      <c r="BE2149" s="11"/>
      <c r="BF2149" s="11"/>
      <c r="BG2149" s="11"/>
      <c r="BH2149" s="11"/>
      <c r="BI2149" s="11"/>
      <c r="BJ2149" s="11"/>
      <c r="BK2149" s="11"/>
      <c r="BL2149" s="11"/>
      <c r="BM2149" s="11"/>
      <c r="BN2149" s="11"/>
      <c r="BO2149" s="11"/>
      <c r="BP2149" s="1" t="str">
        <v>0- Port Costs</v>
      </c>
      <c r="BT2149" s="1" t="str">
        <v>0- Port Value</v>
      </c>
      <c r="BU2149" s="11"/>
    </row>
    <row r="2150" spans="8:73" hidden="1" outlineLevel="1" x14ac:dyDescent="0.3">
      <c r="H2150" s="1" t="str">
        <v>0 - BM Costs</v>
      </c>
      <c r="L2150" s="1" t="str">
        <v>0 - BM Port</v>
      </c>
      <c r="N2150" s="1" t="str">
        <v>0 - Port Assets</v>
      </c>
      <c r="O2150" s="11"/>
      <c r="P2150" s="11"/>
      <c r="Q2150" s="11"/>
      <c r="R2150" s="11"/>
      <c r="S2150" s="11"/>
      <c r="T2150" s="11"/>
      <c r="U2150" s="11"/>
      <c r="V2150" s="11"/>
      <c r="W2150" s="11"/>
      <c r="X2150" s="11"/>
      <c r="Y2150" s="11"/>
      <c r="Z2150" s="11"/>
      <c r="AA2150" s="11"/>
      <c r="AB2150" s="11"/>
      <c r="AC2150" s="11"/>
      <c r="AD2150" s="11"/>
      <c r="AE2150" s="11"/>
      <c r="AF2150" s="11"/>
      <c r="AG2150" s="11"/>
      <c r="AH2150" s="11"/>
      <c r="AI2150" s="11"/>
      <c r="AJ2150" s="11"/>
      <c r="AK2150" s="11"/>
      <c r="AL2150" s="11"/>
      <c r="AM2150" s="11"/>
      <c r="AN2150" s="11"/>
      <c r="AO2150" s="11"/>
      <c r="AP2150" s="11"/>
      <c r="AQ2150" s="11"/>
      <c r="AR2150" s="11"/>
      <c r="AS2150" s="11"/>
      <c r="AT2150" s="11"/>
      <c r="AU2150" s="11"/>
      <c r="AV2150" s="11"/>
      <c r="AW2150" s="11"/>
      <c r="AX2150" s="11"/>
      <c r="AY2150" s="11"/>
      <c r="AZ2150" s="11"/>
      <c r="BA2150" s="11"/>
      <c r="BB2150" s="11"/>
      <c r="BC2150" s="11"/>
      <c r="BD2150" s="11"/>
      <c r="BE2150" s="11"/>
      <c r="BF2150" s="11"/>
      <c r="BG2150" s="11"/>
      <c r="BH2150" s="11"/>
      <c r="BI2150" s="11"/>
      <c r="BJ2150" s="11"/>
      <c r="BK2150" s="11"/>
      <c r="BL2150" s="11"/>
      <c r="BM2150" s="11"/>
      <c r="BN2150" s="11"/>
      <c r="BO2150" s="11"/>
      <c r="BP2150" s="1" t="str">
        <v>0- Port Costs</v>
      </c>
      <c r="BT2150" s="1" t="str">
        <v>0- Port Value</v>
      </c>
      <c r="BU2150" s="11"/>
    </row>
    <row r="2151" spans="8:73" hidden="1" outlineLevel="1" x14ac:dyDescent="0.3">
      <c r="H2151" s="1" t="str">
        <v>0 - BM Costs</v>
      </c>
      <c r="L2151" s="1" t="str">
        <v>0 - BM Port</v>
      </c>
      <c r="N2151" s="1" t="str">
        <v>0 - Port Assets</v>
      </c>
      <c r="O2151" s="11"/>
      <c r="P2151" s="11"/>
      <c r="Q2151" s="11"/>
      <c r="R2151" s="11"/>
      <c r="S2151" s="11"/>
      <c r="T2151" s="11"/>
      <c r="U2151" s="11"/>
      <c r="V2151" s="11"/>
      <c r="W2151" s="11"/>
      <c r="X2151" s="11"/>
      <c r="Y2151" s="11"/>
      <c r="Z2151" s="11"/>
      <c r="AA2151" s="11"/>
      <c r="AB2151" s="11"/>
      <c r="AC2151" s="11"/>
      <c r="AD2151" s="11"/>
      <c r="AE2151" s="11"/>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c r="BC2151" s="11"/>
      <c r="BD2151" s="11"/>
      <c r="BE2151" s="11"/>
      <c r="BF2151" s="11"/>
      <c r="BG2151" s="11"/>
      <c r="BH2151" s="11"/>
      <c r="BI2151" s="11"/>
      <c r="BJ2151" s="11"/>
      <c r="BK2151" s="11"/>
      <c r="BL2151" s="11"/>
      <c r="BM2151" s="11"/>
      <c r="BN2151" s="11"/>
      <c r="BO2151" s="11"/>
      <c r="BP2151" s="1" t="str">
        <v>0- Port Costs</v>
      </c>
      <c r="BT2151" s="1" t="str">
        <v>0- Port Value</v>
      </c>
      <c r="BU2151" s="11"/>
    </row>
    <row r="2152" spans="8:73" hidden="1" outlineLevel="1" x14ac:dyDescent="0.3">
      <c r="H2152" s="1" t="str">
        <v>0 - BM Costs</v>
      </c>
      <c r="L2152" s="1" t="str">
        <v>0 - BM Port</v>
      </c>
      <c r="N2152" s="1" t="str">
        <v>0 - Port Assets</v>
      </c>
      <c r="O2152" s="11"/>
      <c r="P2152" s="11"/>
      <c r="Q2152" s="11"/>
      <c r="R2152" s="11"/>
      <c r="S2152" s="11"/>
      <c r="T2152" s="11"/>
      <c r="U2152" s="11"/>
      <c r="V2152" s="11"/>
      <c r="W2152" s="11"/>
      <c r="X2152" s="11"/>
      <c r="Y2152" s="11"/>
      <c r="Z2152" s="11"/>
      <c r="AA2152" s="11"/>
      <c r="AB2152" s="11"/>
      <c r="AC2152" s="11"/>
      <c r="AD2152" s="11"/>
      <c r="AE2152" s="11"/>
      <c r="AF2152" s="11"/>
      <c r="AG2152" s="11"/>
      <c r="AH2152" s="11"/>
      <c r="AI2152" s="11"/>
      <c r="AJ2152" s="11"/>
      <c r="AK2152" s="11"/>
      <c r="AL2152" s="11"/>
      <c r="AM2152" s="11"/>
      <c r="AN2152" s="11"/>
      <c r="AO2152" s="11"/>
      <c r="AP2152" s="11"/>
      <c r="AQ2152" s="11"/>
      <c r="AR2152" s="11"/>
      <c r="AS2152" s="11"/>
      <c r="AT2152" s="11"/>
      <c r="AU2152" s="11"/>
      <c r="AV2152" s="11"/>
      <c r="AW2152" s="11"/>
      <c r="AX2152" s="11"/>
      <c r="AY2152" s="11"/>
      <c r="AZ2152" s="11"/>
      <c r="BA2152" s="11"/>
      <c r="BB2152" s="11"/>
      <c r="BC2152" s="11"/>
      <c r="BD2152" s="11"/>
      <c r="BE2152" s="11"/>
      <c r="BF2152" s="11"/>
      <c r="BG2152" s="11"/>
      <c r="BH2152" s="11"/>
      <c r="BI2152" s="11"/>
      <c r="BJ2152" s="11"/>
      <c r="BK2152" s="11"/>
      <c r="BL2152" s="11"/>
      <c r="BM2152" s="11"/>
      <c r="BN2152" s="11"/>
      <c r="BO2152" s="11"/>
      <c r="BP2152" s="1" t="str">
        <v>0- Port Costs</v>
      </c>
      <c r="BT2152" s="1" t="str">
        <v>0- Port Value</v>
      </c>
      <c r="BU2152" s="11"/>
    </row>
    <row r="2153" spans="8:73" hidden="1" outlineLevel="1" x14ac:dyDescent="0.3">
      <c r="H2153" s="1" t="str">
        <v>0 - BM Costs</v>
      </c>
      <c r="L2153" s="1" t="str">
        <v>0 - BM Port</v>
      </c>
      <c r="N2153" s="1" t="str">
        <v>0 - Port Assets</v>
      </c>
      <c r="O2153" s="11"/>
      <c r="P2153" s="11"/>
      <c r="Q2153" s="11"/>
      <c r="R2153" s="11"/>
      <c r="S2153" s="11"/>
      <c r="T2153" s="11"/>
      <c r="U2153" s="11"/>
      <c r="V2153" s="11"/>
      <c r="W2153" s="11"/>
      <c r="X2153" s="11"/>
      <c r="Y2153" s="11"/>
      <c r="Z2153" s="11"/>
      <c r="AA2153" s="11"/>
      <c r="AB2153" s="11"/>
      <c r="AC2153" s="11"/>
      <c r="AD2153" s="11"/>
      <c r="AE2153" s="11"/>
      <c r="AF2153" s="11"/>
      <c r="AG2153" s="11"/>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c r="BC2153" s="11"/>
      <c r="BD2153" s="11"/>
      <c r="BE2153" s="11"/>
      <c r="BF2153" s="11"/>
      <c r="BG2153" s="11"/>
      <c r="BH2153" s="11"/>
      <c r="BI2153" s="11"/>
      <c r="BJ2153" s="11"/>
      <c r="BK2153" s="11"/>
      <c r="BL2153" s="11"/>
      <c r="BM2153" s="11"/>
      <c r="BN2153" s="11"/>
      <c r="BO2153" s="11"/>
      <c r="BP2153" s="1" t="str">
        <v>0- Port Costs</v>
      </c>
      <c r="BT2153" s="1" t="str">
        <v>0- Port Value</v>
      </c>
      <c r="BU2153" s="11"/>
    </row>
    <row r="2154" spans="8:73" hidden="1" outlineLevel="1" x14ac:dyDescent="0.3">
      <c r="H2154" s="1" t="str">
        <v>0 - BM Costs</v>
      </c>
      <c r="L2154" s="1" t="str">
        <v>0 - BM Port</v>
      </c>
      <c r="N2154" s="1" t="str">
        <v>0 - Port Assets</v>
      </c>
      <c r="O2154" s="11"/>
      <c r="P2154" s="11"/>
      <c r="Q2154" s="11"/>
      <c r="R2154" s="11"/>
      <c r="S2154" s="11"/>
      <c r="T2154" s="11"/>
      <c r="U2154" s="11"/>
      <c r="V2154" s="11"/>
      <c r="W2154" s="11"/>
      <c r="X2154" s="11"/>
      <c r="Y2154" s="11"/>
      <c r="Z2154" s="11"/>
      <c r="AA2154" s="11"/>
      <c r="AB2154" s="11"/>
      <c r="AC2154" s="11"/>
      <c r="AD2154" s="11"/>
      <c r="AE2154" s="11"/>
      <c r="AF2154" s="11"/>
      <c r="AG2154" s="11"/>
      <c r="AH2154" s="11"/>
      <c r="AI2154" s="11"/>
      <c r="AJ2154" s="11"/>
      <c r="AK2154" s="11"/>
      <c r="AL2154" s="11"/>
      <c r="AM2154" s="11"/>
      <c r="AN2154" s="11"/>
      <c r="AO2154" s="11"/>
      <c r="AP2154" s="11"/>
      <c r="AQ2154" s="11"/>
      <c r="AR2154" s="11"/>
      <c r="AS2154" s="11"/>
      <c r="AT2154" s="11"/>
      <c r="AU2154" s="11"/>
      <c r="AV2154" s="11"/>
      <c r="AW2154" s="11"/>
      <c r="AX2154" s="11"/>
      <c r="AY2154" s="11"/>
      <c r="AZ2154" s="11"/>
      <c r="BA2154" s="11"/>
      <c r="BB2154" s="11"/>
      <c r="BC2154" s="11"/>
      <c r="BD2154" s="11"/>
      <c r="BE2154" s="11"/>
      <c r="BF2154" s="11"/>
      <c r="BG2154" s="11"/>
      <c r="BH2154" s="11"/>
      <c r="BI2154" s="11"/>
      <c r="BJ2154" s="11"/>
      <c r="BK2154" s="11"/>
      <c r="BL2154" s="11"/>
      <c r="BM2154" s="11"/>
      <c r="BN2154" s="11"/>
      <c r="BO2154" s="11"/>
      <c r="BP2154" s="1" t="str">
        <v>0- Port Costs</v>
      </c>
      <c r="BT2154" s="1" t="str">
        <v>0- Port Value</v>
      </c>
      <c r="BU2154" s="11"/>
    </row>
    <row r="2155" spans="8:73" hidden="1" outlineLevel="1" x14ac:dyDescent="0.3">
      <c r="H2155" s="1" t="str">
        <v>0 - BM Costs</v>
      </c>
      <c r="L2155" s="1" t="str">
        <v>0 - BM Port</v>
      </c>
      <c r="N2155" s="1" t="str">
        <v>0 - Port Assets</v>
      </c>
      <c r="O2155" s="11"/>
      <c r="P2155" s="11"/>
      <c r="Q2155" s="11"/>
      <c r="R2155" s="11"/>
      <c r="S2155" s="11"/>
      <c r="T2155" s="11"/>
      <c r="U2155" s="11"/>
      <c r="V2155" s="11"/>
      <c r="W2155" s="11"/>
      <c r="X2155" s="11"/>
      <c r="Y2155" s="11"/>
      <c r="Z2155" s="11"/>
      <c r="AA2155" s="11"/>
      <c r="AB2155" s="11"/>
      <c r="AC2155" s="11"/>
      <c r="AD2155" s="11"/>
      <c r="AE2155" s="11"/>
      <c r="AF2155" s="11"/>
      <c r="AG2155" s="11"/>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c r="BC2155" s="11"/>
      <c r="BD2155" s="11"/>
      <c r="BE2155" s="11"/>
      <c r="BF2155" s="11"/>
      <c r="BG2155" s="11"/>
      <c r="BH2155" s="11"/>
      <c r="BI2155" s="11"/>
      <c r="BJ2155" s="11"/>
      <c r="BK2155" s="11"/>
      <c r="BL2155" s="11"/>
      <c r="BM2155" s="11"/>
      <c r="BN2155" s="11"/>
      <c r="BO2155" s="11"/>
      <c r="BP2155" s="1" t="str">
        <v>0- Port Costs</v>
      </c>
      <c r="BT2155" s="1" t="str">
        <v>0- Port Value</v>
      </c>
      <c r="BU2155" s="11"/>
    </row>
    <row r="2156" spans="8:73" hidden="1" outlineLevel="1" x14ac:dyDescent="0.3">
      <c r="H2156" s="1" t="str">
        <v>0 - BM Costs</v>
      </c>
      <c r="L2156" s="1" t="str">
        <v>0 - BM Port</v>
      </c>
      <c r="N2156" s="1" t="str">
        <v>0 - Port Assets</v>
      </c>
      <c r="O2156" s="11"/>
      <c r="P2156" s="11"/>
      <c r="Q2156" s="11"/>
      <c r="R2156" s="11"/>
      <c r="S2156" s="11"/>
      <c r="T2156" s="11"/>
      <c r="U2156" s="11"/>
      <c r="V2156" s="11"/>
      <c r="W2156" s="11"/>
      <c r="X2156" s="11"/>
      <c r="Y2156" s="11"/>
      <c r="Z2156" s="11"/>
      <c r="AA2156" s="11"/>
      <c r="AB2156" s="11"/>
      <c r="AC2156" s="11"/>
      <c r="AD2156" s="11"/>
      <c r="AE2156" s="11"/>
      <c r="AF2156" s="11"/>
      <c r="AG2156" s="11"/>
      <c r="AH2156" s="11"/>
      <c r="AI2156" s="11"/>
      <c r="AJ2156" s="11"/>
      <c r="AK2156" s="11"/>
      <c r="AL2156" s="11"/>
      <c r="AM2156" s="11"/>
      <c r="AN2156" s="11"/>
      <c r="AO2156" s="11"/>
      <c r="AP2156" s="11"/>
      <c r="AQ2156" s="11"/>
      <c r="AR2156" s="11"/>
      <c r="AS2156" s="11"/>
      <c r="AT2156" s="11"/>
      <c r="AU2156" s="11"/>
      <c r="AV2156" s="11"/>
      <c r="AW2156" s="11"/>
      <c r="AX2156" s="11"/>
      <c r="AY2156" s="11"/>
      <c r="AZ2156" s="11"/>
      <c r="BA2156" s="11"/>
      <c r="BB2156" s="11"/>
      <c r="BC2156" s="11"/>
      <c r="BD2156" s="11"/>
      <c r="BE2156" s="11"/>
      <c r="BF2156" s="11"/>
      <c r="BG2156" s="11"/>
      <c r="BH2156" s="11"/>
      <c r="BI2156" s="11"/>
      <c r="BJ2156" s="11"/>
      <c r="BK2156" s="11"/>
      <c r="BL2156" s="11"/>
      <c r="BM2156" s="11"/>
      <c r="BN2156" s="11"/>
      <c r="BO2156" s="11"/>
      <c r="BP2156" s="1" t="str">
        <v>0- Port Costs</v>
      </c>
      <c r="BT2156" s="1" t="str">
        <v>0- Port Value</v>
      </c>
      <c r="BU2156" s="11"/>
    </row>
    <row r="2157" spans="8:73" hidden="1" outlineLevel="1" x14ac:dyDescent="0.3">
      <c r="H2157" s="1" t="str">
        <v>0 - BM Costs</v>
      </c>
      <c r="L2157" s="1" t="str">
        <v>0 - BM Port</v>
      </c>
      <c r="N2157" s="1" t="str">
        <v>0 - Port Assets</v>
      </c>
      <c r="O2157" s="11"/>
      <c r="P2157" s="11"/>
      <c r="Q2157" s="11"/>
      <c r="R2157" s="11"/>
      <c r="S2157" s="11"/>
      <c r="T2157" s="11"/>
      <c r="U2157" s="11"/>
      <c r="V2157" s="11"/>
      <c r="W2157" s="11"/>
      <c r="X2157" s="11"/>
      <c r="Y2157" s="11"/>
      <c r="Z2157" s="11"/>
      <c r="AA2157" s="11"/>
      <c r="AB2157" s="11"/>
      <c r="AC2157" s="11"/>
      <c r="AD2157" s="11"/>
      <c r="AE2157" s="11"/>
      <c r="AF2157" s="11"/>
      <c r="AG2157" s="11"/>
      <c r="AH2157" s="11"/>
      <c r="AI2157" s="11"/>
      <c r="AJ2157" s="11"/>
      <c r="AK2157" s="11"/>
      <c r="AL2157" s="11"/>
      <c r="AM2157" s="11"/>
      <c r="AN2157" s="11"/>
      <c r="AO2157" s="11"/>
      <c r="AP2157" s="11"/>
      <c r="AQ2157" s="11"/>
      <c r="AR2157" s="11"/>
      <c r="AS2157" s="11"/>
      <c r="AT2157" s="11"/>
      <c r="AU2157" s="11"/>
      <c r="AV2157" s="11"/>
      <c r="AW2157" s="11"/>
      <c r="AX2157" s="11"/>
      <c r="AY2157" s="11"/>
      <c r="AZ2157" s="11"/>
      <c r="BA2157" s="11"/>
      <c r="BB2157" s="11"/>
      <c r="BC2157" s="11"/>
      <c r="BD2157" s="11"/>
      <c r="BE2157" s="11"/>
      <c r="BF2157" s="11"/>
      <c r="BG2157" s="11"/>
      <c r="BH2157" s="11"/>
      <c r="BI2157" s="11"/>
      <c r="BJ2157" s="11"/>
      <c r="BK2157" s="11"/>
      <c r="BL2157" s="11"/>
      <c r="BM2157" s="11"/>
      <c r="BN2157" s="11"/>
      <c r="BO2157" s="11"/>
      <c r="BP2157" s="1" t="str">
        <v>0- Port Costs</v>
      </c>
      <c r="BT2157" s="1" t="str">
        <v>0- Port Value</v>
      </c>
      <c r="BU2157" s="11"/>
    </row>
    <row r="2158" spans="8:73" hidden="1" outlineLevel="1" x14ac:dyDescent="0.3">
      <c r="H2158" s="1" t="str">
        <v>0 - BM Costs</v>
      </c>
      <c r="L2158" s="1" t="str">
        <v>0 - BM Port</v>
      </c>
      <c r="N2158" s="1" t="str">
        <v>0 - Port Assets</v>
      </c>
      <c r="O2158" s="11"/>
      <c r="P2158" s="11"/>
      <c r="Q2158" s="11"/>
      <c r="R2158" s="11"/>
      <c r="S2158" s="11"/>
      <c r="T2158" s="11"/>
      <c r="U2158" s="11"/>
      <c r="V2158" s="11"/>
      <c r="W2158" s="11"/>
      <c r="X2158" s="11"/>
      <c r="Y2158" s="11"/>
      <c r="Z2158" s="11"/>
      <c r="AA2158" s="11"/>
      <c r="AB2158" s="11"/>
      <c r="AC2158" s="11"/>
      <c r="AD2158" s="11"/>
      <c r="AE2158" s="11"/>
      <c r="AF2158" s="11"/>
      <c r="AG2158" s="11"/>
      <c r="AH2158" s="11"/>
      <c r="AI2158" s="11"/>
      <c r="AJ2158" s="11"/>
      <c r="AK2158" s="11"/>
      <c r="AL2158" s="11"/>
      <c r="AM2158" s="11"/>
      <c r="AN2158" s="11"/>
      <c r="AO2158" s="11"/>
      <c r="AP2158" s="11"/>
      <c r="AQ2158" s="11"/>
      <c r="AR2158" s="11"/>
      <c r="AS2158" s="11"/>
      <c r="AT2158" s="11"/>
      <c r="AU2158" s="11"/>
      <c r="AV2158" s="11"/>
      <c r="AW2158" s="11"/>
      <c r="AX2158" s="11"/>
      <c r="AY2158" s="11"/>
      <c r="AZ2158" s="11"/>
      <c r="BA2158" s="11"/>
      <c r="BB2158" s="11"/>
      <c r="BC2158" s="11"/>
      <c r="BD2158" s="11"/>
      <c r="BE2158" s="11"/>
      <c r="BF2158" s="11"/>
      <c r="BG2158" s="11"/>
      <c r="BH2158" s="11"/>
      <c r="BI2158" s="11"/>
      <c r="BJ2158" s="11"/>
      <c r="BK2158" s="11"/>
      <c r="BL2158" s="11"/>
      <c r="BM2158" s="11"/>
      <c r="BN2158" s="11"/>
      <c r="BO2158" s="11"/>
      <c r="BP2158" s="1" t="str">
        <v>0- Port Costs</v>
      </c>
      <c r="BT2158" s="1" t="str">
        <v>0- Port Value</v>
      </c>
      <c r="BU2158" s="11"/>
    </row>
    <row r="2159" spans="8:73" hidden="1" outlineLevel="1" x14ac:dyDescent="0.3">
      <c r="H2159" s="1" t="str">
        <v>0 - BM Costs</v>
      </c>
      <c r="L2159" s="1" t="str">
        <v>0 - BM Port</v>
      </c>
      <c r="N2159" s="1" t="str">
        <v>0 - Port Assets</v>
      </c>
      <c r="O2159" s="11"/>
      <c r="P2159" s="11"/>
      <c r="Q2159" s="11"/>
      <c r="R2159" s="11"/>
      <c r="S2159" s="11"/>
      <c r="T2159" s="11"/>
      <c r="U2159" s="11"/>
      <c r="V2159" s="11"/>
      <c r="W2159" s="11"/>
      <c r="X2159" s="11"/>
      <c r="Y2159" s="11"/>
      <c r="Z2159" s="11"/>
      <c r="AA2159" s="11"/>
      <c r="AB2159" s="11"/>
      <c r="AC2159" s="11"/>
      <c r="AD2159" s="11"/>
      <c r="AE2159" s="11"/>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c r="BC2159" s="11"/>
      <c r="BD2159" s="11"/>
      <c r="BE2159" s="11"/>
      <c r="BF2159" s="11"/>
      <c r="BG2159" s="11"/>
      <c r="BH2159" s="11"/>
      <c r="BI2159" s="11"/>
      <c r="BJ2159" s="11"/>
      <c r="BK2159" s="11"/>
      <c r="BL2159" s="11"/>
      <c r="BM2159" s="11"/>
      <c r="BN2159" s="11"/>
      <c r="BO2159" s="11"/>
      <c r="BP2159" s="1" t="str">
        <v>0- Port Costs</v>
      </c>
      <c r="BT2159" s="1" t="str">
        <v>0- Port Value</v>
      </c>
      <c r="BU2159" s="11"/>
    </row>
    <row r="2160" spans="8:73" hidden="1" outlineLevel="1" x14ac:dyDescent="0.3">
      <c r="H2160" s="1" t="str">
        <v>0 - BM Costs</v>
      </c>
      <c r="L2160" s="1" t="str">
        <v>0 - BM Port</v>
      </c>
      <c r="N2160" s="1" t="str">
        <v>0 - Port Assets</v>
      </c>
      <c r="O2160" s="11"/>
      <c r="P2160" s="11"/>
      <c r="Q2160" s="11"/>
      <c r="R2160" s="11"/>
      <c r="S2160" s="11"/>
      <c r="T2160" s="11"/>
      <c r="U2160" s="11"/>
      <c r="V2160" s="11"/>
      <c r="W2160" s="11"/>
      <c r="X2160" s="11"/>
      <c r="Y2160" s="11"/>
      <c r="Z2160" s="11"/>
      <c r="AA2160" s="11"/>
      <c r="AB2160" s="11"/>
      <c r="AC2160" s="11"/>
      <c r="AD2160" s="11"/>
      <c r="AE2160" s="11"/>
      <c r="AF2160" s="11"/>
      <c r="AG2160" s="11"/>
      <c r="AH2160" s="11"/>
      <c r="AI2160" s="11"/>
      <c r="AJ2160" s="11"/>
      <c r="AK2160" s="11"/>
      <c r="AL2160" s="11"/>
      <c r="AM2160" s="11"/>
      <c r="AN2160" s="11"/>
      <c r="AO2160" s="11"/>
      <c r="AP2160" s="11"/>
      <c r="AQ2160" s="11"/>
      <c r="AR2160" s="11"/>
      <c r="AS2160" s="11"/>
      <c r="AT2160" s="11"/>
      <c r="AU2160" s="11"/>
      <c r="AV2160" s="11"/>
      <c r="AW2160" s="11"/>
      <c r="AX2160" s="11"/>
      <c r="AY2160" s="11"/>
      <c r="AZ2160" s="11"/>
      <c r="BA2160" s="11"/>
      <c r="BB2160" s="11"/>
      <c r="BC2160" s="11"/>
      <c r="BD2160" s="11"/>
      <c r="BE2160" s="11"/>
      <c r="BF2160" s="11"/>
      <c r="BG2160" s="11"/>
      <c r="BH2160" s="11"/>
      <c r="BI2160" s="11"/>
      <c r="BJ2160" s="11"/>
      <c r="BK2160" s="11"/>
      <c r="BL2160" s="11"/>
      <c r="BM2160" s="11"/>
      <c r="BN2160" s="11"/>
      <c r="BO2160" s="11"/>
      <c r="BP2160" s="1" t="str">
        <v>0- Port Costs</v>
      </c>
      <c r="BT2160" s="1" t="str">
        <v>0- Port Value</v>
      </c>
      <c r="BU2160" s="11"/>
    </row>
    <row r="2161" spans="8:73" hidden="1" outlineLevel="1" x14ac:dyDescent="0.3">
      <c r="H2161" s="1" t="str">
        <v>0 - BM Costs</v>
      </c>
      <c r="L2161" s="1" t="str">
        <v>0 - BM Port</v>
      </c>
      <c r="N2161" s="1" t="str">
        <v>0 - Port Assets</v>
      </c>
      <c r="O2161" s="11"/>
      <c r="P2161" s="11"/>
      <c r="Q2161" s="11"/>
      <c r="R2161" s="11"/>
      <c r="S2161" s="11"/>
      <c r="T2161" s="11"/>
      <c r="U2161" s="11"/>
      <c r="V2161" s="11"/>
      <c r="W2161" s="11"/>
      <c r="X2161" s="11"/>
      <c r="Y2161" s="11"/>
      <c r="Z2161" s="11"/>
      <c r="AA2161" s="11"/>
      <c r="AB2161" s="11"/>
      <c r="AC2161" s="11"/>
      <c r="AD2161" s="11"/>
      <c r="AE2161" s="11"/>
      <c r="AF2161" s="11"/>
      <c r="AG2161" s="11"/>
      <c r="AH2161" s="11"/>
      <c r="AI2161" s="11"/>
      <c r="AJ2161" s="11"/>
      <c r="AK2161" s="11"/>
      <c r="AL2161" s="11"/>
      <c r="AM2161" s="11"/>
      <c r="AN2161" s="11"/>
      <c r="AO2161" s="11"/>
      <c r="AP2161" s="11"/>
      <c r="AQ2161" s="11"/>
      <c r="AR2161" s="11"/>
      <c r="AS2161" s="11"/>
      <c r="AT2161" s="11"/>
      <c r="AU2161" s="11"/>
      <c r="AV2161" s="11"/>
      <c r="AW2161" s="11"/>
      <c r="AX2161" s="11"/>
      <c r="AY2161" s="11"/>
      <c r="AZ2161" s="11"/>
      <c r="BA2161" s="11"/>
      <c r="BB2161" s="11"/>
      <c r="BC2161" s="11"/>
      <c r="BD2161" s="11"/>
      <c r="BE2161" s="11"/>
      <c r="BF2161" s="11"/>
      <c r="BG2161" s="11"/>
      <c r="BH2161" s="11"/>
      <c r="BI2161" s="11"/>
      <c r="BJ2161" s="11"/>
      <c r="BK2161" s="11"/>
      <c r="BL2161" s="11"/>
      <c r="BM2161" s="11"/>
      <c r="BN2161" s="11"/>
      <c r="BO2161" s="11"/>
      <c r="BP2161" s="1" t="str">
        <v>0- Port Costs</v>
      </c>
      <c r="BT2161" s="1" t="str">
        <v>0- Port Value</v>
      </c>
      <c r="BU2161" s="11"/>
    </row>
    <row r="2162" spans="8:73" hidden="1" outlineLevel="1" x14ac:dyDescent="0.3">
      <c r="H2162" s="1" t="str">
        <v>0 - BM Costs</v>
      </c>
      <c r="L2162" s="1" t="str">
        <v>0 - BM Port</v>
      </c>
      <c r="N2162" s="1" t="str">
        <v>0 - Port Assets</v>
      </c>
      <c r="O2162" s="11"/>
      <c r="P2162" s="11"/>
      <c r="Q2162" s="11"/>
      <c r="R2162" s="11"/>
      <c r="S2162" s="11"/>
      <c r="T2162" s="11"/>
      <c r="U2162" s="11"/>
      <c r="V2162" s="11"/>
      <c r="W2162" s="11"/>
      <c r="X2162" s="11"/>
      <c r="Y2162" s="11"/>
      <c r="Z2162" s="11"/>
      <c r="AA2162" s="11"/>
      <c r="AB2162" s="11"/>
      <c r="AC2162" s="11"/>
      <c r="AD2162" s="11"/>
      <c r="AE2162" s="11"/>
      <c r="AF2162" s="11"/>
      <c r="AG2162" s="11"/>
      <c r="AH2162" s="11"/>
      <c r="AI2162" s="11"/>
      <c r="AJ2162" s="11"/>
      <c r="AK2162" s="11"/>
      <c r="AL2162" s="11"/>
      <c r="AM2162" s="11"/>
      <c r="AN2162" s="11"/>
      <c r="AO2162" s="11"/>
      <c r="AP2162" s="11"/>
      <c r="AQ2162" s="11"/>
      <c r="AR2162" s="11"/>
      <c r="AS2162" s="11"/>
      <c r="AT2162" s="11"/>
      <c r="AU2162" s="11"/>
      <c r="AV2162" s="11"/>
      <c r="AW2162" s="11"/>
      <c r="AX2162" s="11"/>
      <c r="AY2162" s="11"/>
      <c r="AZ2162" s="11"/>
      <c r="BA2162" s="11"/>
      <c r="BB2162" s="11"/>
      <c r="BC2162" s="11"/>
      <c r="BD2162" s="11"/>
      <c r="BE2162" s="11"/>
      <c r="BF2162" s="11"/>
      <c r="BG2162" s="11"/>
      <c r="BH2162" s="11"/>
      <c r="BI2162" s="11"/>
      <c r="BJ2162" s="11"/>
      <c r="BK2162" s="11"/>
      <c r="BL2162" s="11"/>
      <c r="BM2162" s="11"/>
      <c r="BN2162" s="11"/>
      <c r="BO2162" s="11"/>
      <c r="BP2162" s="1" t="str">
        <v>0- Port Costs</v>
      </c>
      <c r="BT2162" s="1" t="str">
        <v>0- Port Value</v>
      </c>
      <c r="BU2162" s="11"/>
    </row>
    <row r="2163" spans="8:73" hidden="1" outlineLevel="1" x14ac:dyDescent="0.3">
      <c r="H2163" s="1" t="str">
        <v>0 - BM Costs</v>
      </c>
      <c r="L2163" s="1" t="str">
        <v>0 - BM Port</v>
      </c>
      <c r="N2163" s="1" t="str">
        <v>0 - Port Assets</v>
      </c>
      <c r="O2163" s="11"/>
      <c r="P2163" s="11"/>
      <c r="Q2163" s="11"/>
      <c r="R2163" s="11"/>
      <c r="S2163" s="11"/>
      <c r="T2163" s="11"/>
      <c r="U2163" s="11"/>
      <c r="V2163" s="11"/>
      <c r="W2163" s="11"/>
      <c r="X2163" s="11"/>
      <c r="Y2163" s="11"/>
      <c r="Z2163" s="11"/>
      <c r="AA2163" s="11"/>
      <c r="AB2163" s="11"/>
      <c r="AC2163" s="11"/>
      <c r="AD2163" s="11"/>
      <c r="AE2163" s="11"/>
      <c r="AF2163" s="11"/>
      <c r="AG2163" s="11"/>
      <c r="AH2163" s="11"/>
      <c r="AI2163" s="11"/>
      <c r="AJ2163" s="11"/>
      <c r="AK2163" s="11"/>
      <c r="AL2163" s="11"/>
      <c r="AM2163" s="11"/>
      <c r="AN2163" s="11"/>
      <c r="AO2163" s="11"/>
      <c r="AP2163" s="11"/>
      <c r="AQ2163" s="11"/>
      <c r="AR2163" s="11"/>
      <c r="AS2163" s="11"/>
      <c r="AT2163" s="11"/>
      <c r="AU2163" s="11"/>
      <c r="AV2163" s="11"/>
      <c r="AW2163" s="11"/>
      <c r="AX2163" s="11"/>
      <c r="AY2163" s="11"/>
      <c r="AZ2163" s="11"/>
      <c r="BA2163" s="11"/>
      <c r="BB2163" s="11"/>
      <c r="BC2163" s="11"/>
      <c r="BD2163" s="11"/>
      <c r="BE2163" s="11"/>
      <c r="BF2163" s="11"/>
      <c r="BG2163" s="11"/>
      <c r="BH2163" s="11"/>
      <c r="BI2163" s="11"/>
      <c r="BJ2163" s="11"/>
      <c r="BK2163" s="11"/>
      <c r="BL2163" s="11"/>
      <c r="BM2163" s="11"/>
      <c r="BN2163" s="11"/>
      <c r="BO2163" s="11"/>
      <c r="BP2163" s="1" t="str">
        <v>0- Port Costs</v>
      </c>
      <c r="BT2163" s="1" t="str">
        <v>0- Port Value</v>
      </c>
      <c r="BU2163" s="11"/>
    </row>
    <row r="2164" spans="8:73" hidden="1" outlineLevel="1" x14ac:dyDescent="0.3">
      <c r="H2164" s="1" t="str">
        <v>0 - BM Costs</v>
      </c>
      <c r="L2164" s="1" t="str">
        <v>0 - BM Port</v>
      </c>
      <c r="N2164" s="1" t="str">
        <v>0 - Port Assets</v>
      </c>
      <c r="O2164" s="11"/>
      <c r="P2164" s="11"/>
      <c r="Q2164" s="11"/>
      <c r="R2164" s="11"/>
      <c r="S2164" s="11"/>
      <c r="T2164" s="11"/>
      <c r="U2164" s="11"/>
      <c r="V2164" s="11"/>
      <c r="W2164" s="11"/>
      <c r="X2164" s="11"/>
      <c r="Y2164" s="11"/>
      <c r="Z2164" s="11"/>
      <c r="AA2164" s="11"/>
      <c r="AB2164" s="11"/>
      <c r="AC2164" s="11"/>
      <c r="AD2164" s="11"/>
      <c r="AE2164" s="11"/>
      <c r="AF2164" s="11"/>
      <c r="AG2164" s="11"/>
      <c r="AH2164" s="11"/>
      <c r="AI2164" s="11"/>
      <c r="AJ2164" s="11"/>
      <c r="AK2164" s="11"/>
      <c r="AL2164" s="11"/>
      <c r="AM2164" s="11"/>
      <c r="AN2164" s="11"/>
      <c r="AO2164" s="11"/>
      <c r="AP2164" s="11"/>
      <c r="AQ2164" s="11"/>
      <c r="AR2164" s="11"/>
      <c r="AS2164" s="11"/>
      <c r="AT2164" s="11"/>
      <c r="AU2164" s="11"/>
      <c r="AV2164" s="11"/>
      <c r="AW2164" s="11"/>
      <c r="AX2164" s="11"/>
      <c r="AY2164" s="11"/>
      <c r="AZ2164" s="11"/>
      <c r="BA2164" s="11"/>
      <c r="BB2164" s="11"/>
      <c r="BC2164" s="11"/>
      <c r="BD2164" s="11"/>
      <c r="BE2164" s="11"/>
      <c r="BF2164" s="11"/>
      <c r="BG2164" s="11"/>
      <c r="BH2164" s="11"/>
      <c r="BI2164" s="11"/>
      <c r="BJ2164" s="11"/>
      <c r="BK2164" s="11"/>
      <c r="BL2164" s="11"/>
      <c r="BM2164" s="11"/>
      <c r="BN2164" s="11"/>
      <c r="BO2164" s="11"/>
      <c r="BP2164" s="1" t="str">
        <v>0- Port Costs</v>
      </c>
      <c r="BT2164" s="1" t="str">
        <v>0- Port Value</v>
      </c>
      <c r="BU2164" s="11"/>
    </row>
    <row r="2165" spans="8:73" hidden="1" outlineLevel="1" x14ac:dyDescent="0.3">
      <c r="H2165" s="1" t="str">
        <v>0 - BM Costs</v>
      </c>
      <c r="L2165" s="1" t="str">
        <v>0 - BM Port</v>
      </c>
      <c r="N2165" s="1" t="str">
        <v>0 - Port Assets</v>
      </c>
      <c r="O2165" s="11"/>
      <c r="P2165" s="11"/>
      <c r="Q2165" s="11"/>
      <c r="R2165" s="11"/>
      <c r="S2165" s="11"/>
      <c r="T2165" s="11"/>
      <c r="U2165" s="11"/>
      <c r="V2165" s="11"/>
      <c r="W2165" s="11"/>
      <c r="X2165" s="11"/>
      <c r="Y2165" s="11"/>
      <c r="Z2165" s="11"/>
      <c r="AA2165" s="11"/>
      <c r="AB2165" s="11"/>
      <c r="AC2165" s="11"/>
      <c r="AD2165" s="11"/>
      <c r="AE2165" s="11"/>
      <c r="AF2165" s="11"/>
      <c r="AG2165" s="11"/>
      <c r="AH2165" s="11"/>
      <c r="AI2165" s="11"/>
      <c r="AJ2165" s="11"/>
      <c r="AK2165" s="11"/>
      <c r="AL2165" s="11"/>
      <c r="AM2165" s="11"/>
      <c r="AN2165" s="11"/>
      <c r="AO2165" s="11"/>
      <c r="AP2165" s="11"/>
      <c r="AQ2165" s="11"/>
      <c r="AR2165" s="11"/>
      <c r="AS2165" s="11"/>
      <c r="AT2165" s="11"/>
      <c r="AU2165" s="11"/>
      <c r="AV2165" s="11"/>
      <c r="AW2165" s="11"/>
      <c r="AX2165" s="11"/>
      <c r="AY2165" s="11"/>
      <c r="AZ2165" s="11"/>
      <c r="BA2165" s="11"/>
      <c r="BB2165" s="11"/>
      <c r="BC2165" s="11"/>
      <c r="BD2165" s="11"/>
      <c r="BE2165" s="11"/>
      <c r="BF2165" s="11"/>
      <c r="BG2165" s="11"/>
      <c r="BH2165" s="11"/>
      <c r="BI2165" s="11"/>
      <c r="BJ2165" s="11"/>
      <c r="BK2165" s="11"/>
      <c r="BL2165" s="11"/>
      <c r="BM2165" s="11"/>
      <c r="BN2165" s="11"/>
      <c r="BO2165" s="11"/>
      <c r="BP2165" s="1" t="str">
        <v>0- Port Costs</v>
      </c>
      <c r="BT2165" s="1" t="str">
        <v>0- Port Value</v>
      </c>
      <c r="BU2165" s="11"/>
    </row>
    <row r="2166" spans="8:73" hidden="1" outlineLevel="1" x14ac:dyDescent="0.3">
      <c r="H2166" s="1" t="str">
        <v>0 - BM Costs</v>
      </c>
      <c r="L2166" s="1" t="str">
        <v>0 - BM Port</v>
      </c>
      <c r="N2166" s="1" t="str">
        <v>0 - Port Assets</v>
      </c>
      <c r="O2166" s="11"/>
      <c r="P2166" s="11"/>
      <c r="Q2166" s="11"/>
      <c r="R2166" s="11"/>
      <c r="S2166" s="11"/>
      <c r="T2166" s="11"/>
      <c r="U2166" s="11"/>
      <c r="V2166" s="11"/>
      <c r="W2166" s="11"/>
      <c r="X2166" s="11"/>
      <c r="Y2166" s="11"/>
      <c r="Z2166" s="11"/>
      <c r="AA2166" s="11"/>
      <c r="AB2166" s="11"/>
      <c r="AC2166" s="11"/>
      <c r="AD2166" s="11"/>
      <c r="AE2166" s="11"/>
      <c r="AF2166" s="11"/>
      <c r="AG2166" s="11"/>
      <c r="AH2166" s="11"/>
      <c r="AI2166" s="11"/>
      <c r="AJ2166" s="11"/>
      <c r="AK2166" s="11"/>
      <c r="AL2166" s="11"/>
      <c r="AM2166" s="11"/>
      <c r="AN2166" s="11"/>
      <c r="AO2166" s="11"/>
      <c r="AP2166" s="11"/>
      <c r="AQ2166" s="11"/>
      <c r="AR2166" s="11"/>
      <c r="AS2166" s="11"/>
      <c r="AT2166" s="11"/>
      <c r="AU2166" s="11"/>
      <c r="AV2166" s="11"/>
      <c r="AW2166" s="11"/>
      <c r="AX2166" s="11"/>
      <c r="AY2166" s="11"/>
      <c r="AZ2166" s="11"/>
      <c r="BA2166" s="11"/>
      <c r="BB2166" s="11"/>
      <c r="BC2166" s="11"/>
      <c r="BD2166" s="11"/>
      <c r="BE2166" s="11"/>
      <c r="BF2166" s="11"/>
      <c r="BG2166" s="11"/>
      <c r="BH2166" s="11"/>
      <c r="BI2166" s="11"/>
      <c r="BJ2166" s="11"/>
      <c r="BK2166" s="11"/>
      <c r="BL2166" s="11"/>
      <c r="BM2166" s="11"/>
      <c r="BN2166" s="11"/>
      <c r="BO2166" s="11"/>
      <c r="BP2166" s="1" t="str">
        <v>0- Port Costs</v>
      </c>
      <c r="BT2166" s="1" t="str">
        <v>0- Port Value</v>
      </c>
      <c r="BU2166" s="11"/>
    </row>
    <row r="2167" spans="8:73" hidden="1" outlineLevel="1" x14ac:dyDescent="0.3">
      <c r="H2167" s="1" t="str">
        <v>0 - BM Costs</v>
      </c>
      <c r="L2167" s="1" t="str">
        <v>0 - BM Port</v>
      </c>
      <c r="N2167" s="1" t="str">
        <v>0 - Port Assets</v>
      </c>
      <c r="O2167" s="11"/>
      <c r="P2167" s="11"/>
      <c r="Q2167" s="11"/>
      <c r="R2167" s="11"/>
      <c r="S2167" s="11"/>
      <c r="T2167" s="11"/>
      <c r="U2167" s="11"/>
      <c r="V2167" s="11"/>
      <c r="W2167" s="11"/>
      <c r="X2167" s="11"/>
      <c r="Y2167" s="11"/>
      <c r="Z2167" s="11"/>
      <c r="AA2167" s="11"/>
      <c r="AB2167" s="11"/>
      <c r="AC2167" s="11"/>
      <c r="AD2167" s="11"/>
      <c r="AE2167" s="11"/>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c r="BC2167" s="11"/>
      <c r="BD2167" s="11"/>
      <c r="BE2167" s="11"/>
      <c r="BF2167" s="11"/>
      <c r="BG2167" s="11"/>
      <c r="BH2167" s="11"/>
      <c r="BI2167" s="11"/>
      <c r="BJ2167" s="11"/>
      <c r="BK2167" s="11"/>
      <c r="BL2167" s="11"/>
      <c r="BM2167" s="11"/>
      <c r="BN2167" s="11"/>
      <c r="BO2167" s="11"/>
      <c r="BP2167" s="1" t="str">
        <v>0- Port Costs</v>
      </c>
      <c r="BT2167" s="1" t="str">
        <v>0- Port Value</v>
      </c>
      <c r="BU2167" s="11"/>
    </row>
    <row r="2168" spans="8:73" hidden="1" outlineLevel="1" x14ac:dyDescent="0.3">
      <c r="H2168" s="1" t="str">
        <v>0 - BM Costs</v>
      </c>
      <c r="L2168" s="1" t="str">
        <v>0 - BM Port</v>
      </c>
      <c r="N2168" s="1" t="str">
        <v>0 - Port Assets</v>
      </c>
      <c r="O2168" s="11"/>
      <c r="P2168" s="11"/>
      <c r="Q2168" s="11"/>
      <c r="R2168" s="11"/>
      <c r="S2168" s="11"/>
      <c r="T2168" s="11"/>
      <c r="U2168" s="11"/>
      <c r="V2168" s="11"/>
      <c r="W2168" s="11"/>
      <c r="X2168" s="11"/>
      <c r="Y2168" s="11"/>
      <c r="Z2168" s="11"/>
      <c r="AA2168" s="11"/>
      <c r="AB2168" s="11"/>
      <c r="AC2168" s="11"/>
      <c r="AD2168" s="11"/>
      <c r="AE2168" s="11"/>
      <c r="AF2168" s="11"/>
      <c r="AG2168" s="11"/>
      <c r="AH2168" s="11"/>
      <c r="AI2168" s="11"/>
      <c r="AJ2168" s="11"/>
      <c r="AK2168" s="11"/>
      <c r="AL2168" s="11"/>
      <c r="AM2168" s="11"/>
      <c r="AN2168" s="11"/>
      <c r="AO2168" s="11"/>
      <c r="AP2168" s="11"/>
      <c r="AQ2168" s="11"/>
      <c r="AR2168" s="11"/>
      <c r="AS2168" s="11"/>
      <c r="AT2168" s="11"/>
      <c r="AU2168" s="11"/>
      <c r="AV2168" s="11"/>
      <c r="AW2168" s="11"/>
      <c r="AX2168" s="11"/>
      <c r="AY2168" s="11"/>
      <c r="AZ2168" s="11"/>
      <c r="BA2168" s="11"/>
      <c r="BB2168" s="11"/>
      <c r="BC2168" s="11"/>
      <c r="BD2168" s="11"/>
      <c r="BE2168" s="11"/>
      <c r="BF2168" s="11"/>
      <c r="BG2168" s="11"/>
      <c r="BH2168" s="11"/>
      <c r="BI2168" s="11"/>
      <c r="BJ2168" s="11"/>
      <c r="BK2168" s="11"/>
      <c r="BL2168" s="11"/>
      <c r="BM2168" s="11"/>
      <c r="BN2168" s="11"/>
      <c r="BO2168" s="11"/>
      <c r="BP2168" s="1" t="str">
        <v>0- Port Costs</v>
      </c>
      <c r="BT2168" s="1" t="str">
        <v>0- Port Value</v>
      </c>
      <c r="BU2168" s="11"/>
    </row>
    <row r="2169" spans="8:73" hidden="1" outlineLevel="1" x14ac:dyDescent="0.3">
      <c r="H2169" s="1" t="str">
        <v>0 - BM Costs</v>
      </c>
      <c r="L2169" s="1" t="str">
        <v>0 - BM Port</v>
      </c>
      <c r="N2169" s="1" t="str">
        <v>0 - Port Assets</v>
      </c>
      <c r="O2169" s="11"/>
      <c r="P2169" s="11"/>
      <c r="Q2169" s="11"/>
      <c r="R2169" s="11"/>
      <c r="S2169" s="11"/>
      <c r="T2169" s="11"/>
      <c r="U2169" s="11"/>
      <c r="V2169" s="11"/>
      <c r="W2169" s="11"/>
      <c r="X2169" s="11"/>
      <c r="Y2169" s="11"/>
      <c r="Z2169" s="11"/>
      <c r="AA2169" s="11"/>
      <c r="AB2169" s="11"/>
      <c r="AC2169" s="11"/>
      <c r="AD2169" s="11"/>
      <c r="AE2169" s="11"/>
      <c r="AF2169" s="11"/>
      <c r="AG2169" s="11"/>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c r="BC2169" s="11"/>
      <c r="BD2169" s="11"/>
      <c r="BE2169" s="11"/>
      <c r="BF2169" s="11"/>
      <c r="BG2169" s="11"/>
      <c r="BH2169" s="11"/>
      <c r="BI2169" s="11"/>
      <c r="BJ2169" s="11"/>
      <c r="BK2169" s="11"/>
      <c r="BL2169" s="11"/>
      <c r="BM2169" s="11"/>
      <c r="BN2169" s="11"/>
      <c r="BO2169" s="11"/>
      <c r="BP2169" s="1" t="str">
        <v>0- Port Costs</v>
      </c>
      <c r="BT2169" s="1" t="str">
        <v>0- Port Value</v>
      </c>
      <c r="BU2169" s="11"/>
    </row>
    <row r="2170" spans="8:73" hidden="1" outlineLevel="1" x14ac:dyDescent="0.3">
      <c r="H2170" s="1" t="str">
        <v>0 - BM Costs</v>
      </c>
      <c r="L2170" s="1" t="str">
        <v>0 - BM Port</v>
      </c>
      <c r="N2170" s="1" t="str">
        <v>0 - Port Assets</v>
      </c>
      <c r="O2170" s="11"/>
      <c r="P2170" s="11"/>
      <c r="Q2170" s="11"/>
      <c r="R2170" s="11"/>
      <c r="S2170" s="11"/>
      <c r="T2170" s="11"/>
      <c r="U2170" s="11"/>
      <c r="V2170" s="11"/>
      <c r="W2170" s="11"/>
      <c r="X2170" s="11"/>
      <c r="Y2170" s="11"/>
      <c r="Z2170" s="11"/>
      <c r="AA2170" s="11"/>
      <c r="AB2170" s="11"/>
      <c r="AC2170" s="11"/>
      <c r="AD2170" s="11"/>
      <c r="AE2170" s="11"/>
      <c r="AF2170" s="11"/>
      <c r="AG2170" s="11"/>
      <c r="AH2170" s="11"/>
      <c r="AI2170" s="11"/>
      <c r="AJ2170" s="11"/>
      <c r="AK2170" s="11"/>
      <c r="AL2170" s="11"/>
      <c r="AM2170" s="11"/>
      <c r="AN2170" s="11"/>
      <c r="AO2170" s="11"/>
      <c r="AP2170" s="11"/>
      <c r="AQ2170" s="11"/>
      <c r="AR2170" s="11"/>
      <c r="AS2170" s="11"/>
      <c r="AT2170" s="11"/>
      <c r="AU2170" s="11"/>
      <c r="AV2170" s="11"/>
      <c r="AW2170" s="11"/>
      <c r="AX2170" s="11"/>
      <c r="AY2170" s="11"/>
      <c r="AZ2170" s="11"/>
      <c r="BA2170" s="11"/>
      <c r="BB2170" s="11"/>
      <c r="BC2170" s="11"/>
      <c r="BD2170" s="11"/>
      <c r="BE2170" s="11"/>
      <c r="BF2170" s="11"/>
      <c r="BG2170" s="11"/>
      <c r="BH2170" s="11"/>
      <c r="BI2170" s="11"/>
      <c r="BJ2170" s="11"/>
      <c r="BK2170" s="11"/>
      <c r="BL2170" s="11"/>
      <c r="BM2170" s="11"/>
      <c r="BN2170" s="11"/>
      <c r="BO2170" s="11"/>
      <c r="BP2170" s="1" t="str">
        <v>0- Port Costs</v>
      </c>
      <c r="BT2170" s="1" t="str">
        <v>0- Port Value</v>
      </c>
      <c r="BU2170" s="11"/>
    </row>
    <row r="2171" spans="8:73" hidden="1" outlineLevel="1" x14ac:dyDescent="0.3">
      <c r="H2171" s="1" t="str">
        <v>0 - BM Costs</v>
      </c>
      <c r="L2171" s="1" t="str">
        <v>0 - BM Port</v>
      </c>
      <c r="N2171" s="1" t="str">
        <v>0 - Port Assets</v>
      </c>
      <c r="O2171" s="11"/>
      <c r="P2171" s="11"/>
      <c r="Q2171" s="11"/>
      <c r="R2171" s="11"/>
      <c r="S2171" s="11"/>
      <c r="T2171" s="11"/>
      <c r="U2171" s="11"/>
      <c r="V2171" s="11"/>
      <c r="W2171" s="11"/>
      <c r="X2171" s="11"/>
      <c r="Y2171" s="11"/>
      <c r="Z2171" s="11"/>
      <c r="AA2171" s="11"/>
      <c r="AB2171" s="11"/>
      <c r="AC2171" s="11"/>
      <c r="AD2171" s="11"/>
      <c r="AE2171" s="11"/>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c r="BC2171" s="11"/>
      <c r="BD2171" s="11"/>
      <c r="BE2171" s="11"/>
      <c r="BF2171" s="11"/>
      <c r="BG2171" s="11"/>
      <c r="BH2171" s="11"/>
      <c r="BI2171" s="11"/>
      <c r="BJ2171" s="11"/>
      <c r="BK2171" s="11"/>
      <c r="BL2171" s="11"/>
      <c r="BM2171" s="11"/>
      <c r="BN2171" s="11"/>
      <c r="BO2171" s="11"/>
      <c r="BP2171" s="1" t="str">
        <v>0- Port Costs</v>
      </c>
      <c r="BT2171" s="1" t="str">
        <v>0- Port Value</v>
      </c>
      <c r="BU2171" s="11"/>
    </row>
    <row r="2172" spans="8:73" hidden="1" outlineLevel="1" x14ac:dyDescent="0.3">
      <c r="H2172" s="1" t="str">
        <v>0 - BM Costs</v>
      </c>
      <c r="L2172" s="1" t="str">
        <v>0 - BM Port</v>
      </c>
      <c r="N2172" s="1" t="str">
        <v>0 - Port Assets</v>
      </c>
      <c r="O2172" s="11"/>
      <c r="P2172" s="11"/>
      <c r="Q2172" s="11"/>
      <c r="R2172" s="11"/>
      <c r="S2172" s="11"/>
      <c r="T2172" s="11"/>
      <c r="U2172" s="11"/>
      <c r="V2172" s="11"/>
      <c r="W2172" s="11"/>
      <c r="X2172" s="11"/>
      <c r="Y2172" s="11"/>
      <c r="Z2172" s="11"/>
      <c r="AA2172" s="11"/>
      <c r="AB2172" s="11"/>
      <c r="AC2172" s="11"/>
      <c r="AD2172" s="11"/>
      <c r="AE2172" s="11"/>
      <c r="AF2172" s="11"/>
      <c r="AG2172" s="11"/>
      <c r="AH2172" s="11"/>
      <c r="AI2172" s="11"/>
      <c r="AJ2172" s="11"/>
      <c r="AK2172" s="11"/>
      <c r="AL2172" s="11"/>
      <c r="AM2172" s="11"/>
      <c r="AN2172" s="11"/>
      <c r="AO2172" s="11"/>
      <c r="AP2172" s="11"/>
      <c r="AQ2172" s="11"/>
      <c r="AR2172" s="11"/>
      <c r="AS2172" s="11"/>
      <c r="AT2172" s="11"/>
      <c r="AU2172" s="11"/>
      <c r="AV2172" s="11"/>
      <c r="AW2172" s="11"/>
      <c r="AX2172" s="11"/>
      <c r="AY2172" s="11"/>
      <c r="AZ2172" s="11"/>
      <c r="BA2172" s="11"/>
      <c r="BB2172" s="11"/>
      <c r="BC2172" s="11"/>
      <c r="BD2172" s="11"/>
      <c r="BE2172" s="11"/>
      <c r="BF2172" s="11"/>
      <c r="BG2172" s="11"/>
      <c r="BH2172" s="11"/>
      <c r="BI2172" s="11"/>
      <c r="BJ2172" s="11"/>
      <c r="BK2172" s="11"/>
      <c r="BL2172" s="11"/>
      <c r="BM2172" s="11"/>
      <c r="BN2172" s="11"/>
      <c r="BO2172" s="11"/>
      <c r="BP2172" s="1" t="str">
        <v>0- Port Costs</v>
      </c>
      <c r="BT2172" s="1" t="str">
        <v>0- Port Value</v>
      </c>
      <c r="BU2172" s="11"/>
    </row>
    <row r="2173" spans="8:73" hidden="1" outlineLevel="1" x14ac:dyDescent="0.3">
      <c r="H2173" s="1" t="str">
        <v>0 - BM Costs</v>
      </c>
      <c r="L2173" s="1" t="str">
        <v>0 - BM Port</v>
      </c>
      <c r="N2173" s="1" t="str">
        <v>0 - Port Assets</v>
      </c>
      <c r="O2173" s="11"/>
      <c r="P2173" s="11"/>
      <c r="Q2173" s="11"/>
      <c r="R2173" s="11"/>
      <c r="S2173" s="11"/>
      <c r="T2173" s="11"/>
      <c r="U2173" s="11"/>
      <c r="V2173" s="11"/>
      <c r="W2173" s="11"/>
      <c r="X2173" s="11"/>
      <c r="Y2173" s="11"/>
      <c r="Z2173" s="11"/>
      <c r="AA2173" s="11"/>
      <c r="AB2173" s="11"/>
      <c r="AC2173" s="11"/>
      <c r="AD2173" s="11"/>
      <c r="AE2173" s="11"/>
      <c r="AF2173" s="11"/>
      <c r="AG2173" s="11"/>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c r="BC2173" s="11"/>
      <c r="BD2173" s="11"/>
      <c r="BE2173" s="11"/>
      <c r="BF2173" s="11"/>
      <c r="BG2173" s="11"/>
      <c r="BH2173" s="11"/>
      <c r="BI2173" s="11"/>
      <c r="BJ2173" s="11"/>
      <c r="BK2173" s="11"/>
      <c r="BL2173" s="11"/>
      <c r="BM2173" s="11"/>
      <c r="BN2173" s="11"/>
      <c r="BO2173" s="11"/>
      <c r="BP2173" s="1" t="str">
        <v>0- Port Costs</v>
      </c>
      <c r="BT2173" s="1" t="str">
        <v>0- Port Value</v>
      </c>
      <c r="BU2173" s="11"/>
    </row>
    <row r="2174" spans="8:73" hidden="1" outlineLevel="1" x14ac:dyDescent="0.3">
      <c r="H2174" s="1" t="str">
        <v>0 - BM Costs</v>
      </c>
      <c r="L2174" s="1" t="str">
        <v>0 - BM Port</v>
      </c>
      <c r="N2174" s="1" t="str">
        <v>0 - Port Assets</v>
      </c>
      <c r="O2174" s="11"/>
      <c r="P2174" s="11"/>
      <c r="Q2174" s="11"/>
      <c r="R2174" s="11"/>
      <c r="S2174" s="11"/>
      <c r="T2174" s="11"/>
      <c r="U2174" s="11"/>
      <c r="V2174" s="11"/>
      <c r="W2174" s="11"/>
      <c r="X2174" s="11"/>
      <c r="Y2174" s="11"/>
      <c r="Z2174" s="11"/>
      <c r="AA2174" s="11"/>
      <c r="AB2174" s="11"/>
      <c r="AC2174" s="11"/>
      <c r="AD2174" s="11"/>
      <c r="AE2174" s="11"/>
      <c r="AF2174" s="11"/>
      <c r="AG2174" s="11"/>
      <c r="AH2174" s="11"/>
      <c r="AI2174" s="11"/>
      <c r="AJ2174" s="11"/>
      <c r="AK2174" s="11"/>
      <c r="AL2174" s="11"/>
      <c r="AM2174" s="11"/>
      <c r="AN2174" s="11"/>
      <c r="AO2174" s="11"/>
      <c r="AP2174" s="11"/>
      <c r="AQ2174" s="11"/>
      <c r="AR2174" s="11"/>
      <c r="AS2174" s="11"/>
      <c r="AT2174" s="11"/>
      <c r="AU2174" s="11"/>
      <c r="AV2174" s="11"/>
      <c r="AW2174" s="11"/>
      <c r="AX2174" s="11"/>
      <c r="AY2174" s="11"/>
      <c r="AZ2174" s="11"/>
      <c r="BA2174" s="11"/>
      <c r="BB2174" s="11"/>
      <c r="BC2174" s="11"/>
      <c r="BD2174" s="11"/>
      <c r="BE2174" s="11"/>
      <c r="BF2174" s="11"/>
      <c r="BG2174" s="11"/>
      <c r="BH2174" s="11"/>
      <c r="BI2174" s="11"/>
      <c r="BJ2174" s="11"/>
      <c r="BK2174" s="11"/>
      <c r="BL2174" s="11"/>
      <c r="BM2174" s="11"/>
      <c r="BN2174" s="11"/>
      <c r="BO2174" s="11"/>
      <c r="BP2174" s="1" t="str">
        <v>0- Port Costs</v>
      </c>
      <c r="BT2174" s="1" t="str">
        <v>0- Port Value</v>
      </c>
      <c r="BU2174" s="11"/>
    </row>
    <row r="2175" spans="8:73" hidden="1" outlineLevel="1" x14ac:dyDescent="0.3">
      <c r="H2175" s="1" t="str">
        <v>0 - BM Costs</v>
      </c>
      <c r="L2175" s="1" t="str">
        <v>0 - BM Port</v>
      </c>
      <c r="N2175" s="1" t="str">
        <v>0 - Port Assets</v>
      </c>
      <c r="O2175" s="11"/>
      <c r="P2175" s="11"/>
      <c r="Q2175" s="11"/>
      <c r="R2175" s="11"/>
      <c r="S2175" s="11"/>
      <c r="T2175" s="11"/>
      <c r="U2175" s="11"/>
      <c r="V2175" s="11"/>
      <c r="W2175" s="11"/>
      <c r="X2175" s="11"/>
      <c r="Y2175" s="11"/>
      <c r="Z2175" s="11"/>
      <c r="AA2175" s="11"/>
      <c r="AB2175" s="11"/>
      <c r="AC2175" s="11"/>
      <c r="AD2175" s="11"/>
      <c r="AE2175" s="11"/>
      <c r="AF2175" s="11"/>
      <c r="AG2175" s="11"/>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c r="BC2175" s="11"/>
      <c r="BD2175" s="11"/>
      <c r="BE2175" s="11"/>
      <c r="BF2175" s="11"/>
      <c r="BG2175" s="11"/>
      <c r="BH2175" s="11"/>
      <c r="BI2175" s="11"/>
      <c r="BJ2175" s="11"/>
      <c r="BK2175" s="11"/>
      <c r="BL2175" s="11"/>
      <c r="BM2175" s="11"/>
      <c r="BN2175" s="11"/>
      <c r="BO2175" s="11"/>
      <c r="BP2175" s="1" t="str">
        <v>0- Port Costs</v>
      </c>
      <c r="BT2175" s="1" t="str">
        <v>0- Port Value</v>
      </c>
      <c r="BU2175" s="11"/>
    </row>
    <row r="2176" spans="8:73" hidden="1" outlineLevel="1" x14ac:dyDescent="0.3">
      <c r="H2176" s="1" t="str">
        <v>0 - BM Costs</v>
      </c>
      <c r="L2176" s="1" t="str">
        <v>0 - BM Port</v>
      </c>
      <c r="N2176" s="1" t="str">
        <v>0 - Port Assets</v>
      </c>
      <c r="O2176" s="11"/>
      <c r="P2176" s="11"/>
      <c r="Q2176" s="11"/>
      <c r="R2176" s="11"/>
      <c r="S2176" s="11"/>
      <c r="T2176" s="11"/>
      <c r="U2176" s="11"/>
      <c r="V2176" s="11"/>
      <c r="W2176" s="11"/>
      <c r="X2176" s="11"/>
      <c r="Y2176" s="11"/>
      <c r="Z2176" s="11"/>
      <c r="AA2176" s="11"/>
      <c r="AB2176" s="11"/>
      <c r="AC2176" s="11"/>
      <c r="AD2176" s="11"/>
      <c r="AE2176" s="11"/>
      <c r="AF2176" s="11"/>
      <c r="AG2176" s="11"/>
      <c r="AH2176" s="11"/>
      <c r="AI2176" s="11"/>
      <c r="AJ2176" s="11"/>
      <c r="AK2176" s="11"/>
      <c r="AL2176" s="11"/>
      <c r="AM2176" s="11"/>
      <c r="AN2176" s="11"/>
      <c r="AO2176" s="11"/>
      <c r="AP2176" s="11"/>
      <c r="AQ2176" s="11"/>
      <c r="AR2176" s="11"/>
      <c r="AS2176" s="11"/>
      <c r="AT2176" s="11"/>
      <c r="AU2176" s="11"/>
      <c r="AV2176" s="11"/>
      <c r="AW2176" s="11"/>
      <c r="AX2176" s="11"/>
      <c r="AY2176" s="11"/>
      <c r="AZ2176" s="11"/>
      <c r="BA2176" s="11"/>
      <c r="BB2176" s="11"/>
      <c r="BC2176" s="11"/>
      <c r="BD2176" s="11"/>
      <c r="BE2176" s="11"/>
      <c r="BF2176" s="11"/>
      <c r="BG2176" s="11"/>
      <c r="BH2176" s="11"/>
      <c r="BI2176" s="11"/>
      <c r="BJ2176" s="11"/>
      <c r="BK2176" s="11"/>
      <c r="BL2176" s="11"/>
      <c r="BM2176" s="11"/>
      <c r="BN2176" s="11"/>
      <c r="BO2176" s="11"/>
      <c r="BP2176" s="1" t="str">
        <v>0- Port Costs</v>
      </c>
      <c r="BT2176" s="1" t="str">
        <v>0- Port Value</v>
      </c>
      <c r="BU2176" s="11"/>
    </row>
    <row r="2177" spans="8:73" hidden="1" outlineLevel="1" x14ac:dyDescent="0.3">
      <c r="H2177" s="1" t="str">
        <v>0 - BM Costs</v>
      </c>
      <c r="L2177" s="1" t="str">
        <v>0 - BM Port</v>
      </c>
      <c r="N2177" s="1" t="str">
        <v>0 - Port Assets</v>
      </c>
      <c r="O2177" s="11"/>
      <c r="P2177" s="11"/>
      <c r="Q2177" s="11"/>
      <c r="R2177" s="11"/>
      <c r="S2177" s="11"/>
      <c r="T2177" s="11"/>
      <c r="U2177" s="11"/>
      <c r="V2177" s="11"/>
      <c r="W2177" s="11"/>
      <c r="X2177" s="11"/>
      <c r="Y2177" s="11"/>
      <c r="Z2177" s="11"/>
      <c r="AA2177" s="11"/>
      <c r="AB2177" s="11"/>
      <c r="AC2177" s="11"/>
      <c r="AD2177" s="11"/>
      <c r="AE2177" s="11"/>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c r="BC2177" s="11"/>
      <c r="BD2177" s="11"/>
      <c r="BE2177" s="11"/>
      <c r="BF2177" s="11"/>
      <c r="BG2177" s="11"/>
      <c r="BH2177" s="11"/>
      <c r="BI2177" s="11"/>
      <c r="BJ2177" s="11"/>
      <c r="BK2177" s="11"/>
      <c r="BL2177" s="11"/>
      <c r="BM2177" s="11"/>
      <c r="BN2177" s="11"/>
      <c r="BO2177" s="11"/>
      <c r="BP2177" s="1" t="str">
        <v>0- Port Costs</v>
      </c>
      <c r="BT2177" s="1" t="str">
        <v>0- Port Value</v>
      </c>
      <c r="BU2177" s="11"/>
    </row>
    <row r="2178" spans="8:73" hidden="1" outlineLevel="1" x14ac:dyDescent="0.3">
      <c r="H2178" s="1" t="str">
        <v>0 - BM Costs</v>
      </c>
      <c r="L2178" s="1" t="str">
        <v>0 - BM Port</v>
      </c>
      <c r="N2178" s="1" t="str">
        <v>0 - Port Assets</v>
      </c>
      <c r="O2178" s="11"/>
      <c r="P2178" s="11"/>
      <c r="Q2178" s="11"/>
      <c r="R2178" s="11"/>
      <c r="S2178" s="11"/>
      <c r="T2178" s="11"/>
      <c r="U2178" s="11"/>
      <c r="V2178" s="11"/>
      <c r="W2178" s="11"/>
      <c r="X2178" s="11"/>
      <c r="Y2178" s="11"/>
      <c r="Z2178" s="11"/>
      <c r="AA2178" s="11"/>
      <c r="AB2178" s="11"/>
      <c r="AC2178" s="11"/>
      <c r="AD2178" s="11"/>
      <c r="AE2178" s="11"/>
      <c r="AF2178" s="11"/>
      <c r="AG2178" s="11"/>
      <c r="AH2178" s="11"/>
      <c r="AI2178" s="11"/>
      <c r="AJ2178" s="11"/>
      <c r="AK2178" s="11"/>
      <c r="AL2178" s="11"/>
      <c r="AM2178" s="11"/>
      <c r="AN2178" s="11"/>
      <c r="AO2178" s="11"/>
      <c r="AP2178" s="11"/>
      <c r="AQ2178" s="11"/>
      <c r="AR2178" s="11"/>
      <c r="AS2178" s="11"/>
      <c r="AT2178" s="11"/>
      <c r="AU2178" s="11"/>
      <c r="AV2178" s="11"/>
      <c r="AW2178" s="11"/>
      <c r="AX2178" s="11"/>
      <c r="AY2178" s="11"/>
      <c r="AZ2178" s="11"/>
      <c r="BA2178" s="11"/>
      <c r="BB2178" s="11"/>
      <c r="BC2178" s="11"/>
      <c r="BD2178" s="11"/>
      <c r="BE2178" s="11"/>
      <c r="BF2178" s="11"/>
      <c r="BG2178" s="11"/>
      <c r="BH2178" s="11"/>
      <c r="BI2178" s="11"/>
      <c r="BJ2178" s="11"/>
      <c r="BK2178" s="11"/>
      <c r="BL2178" s="11"/>
      <c r="BM2178" s="11"/>
      <c r="BN2178" s="11"/>
      <c r="BO2178" s="11"/>
      <c r="BP2178" s="1" t="str">
        <v>0- Port Costs</v>
      </c>
      <c r="BT2178" s="1" t="str">
        <v>0- Port Value</v>
      </c>
      <c r="BU2178" s="11"/>
    </row>
    <row r="2179" spans="8:73" hidden="1" outlineLevel="1" x14ac:dyDescent="0.3">
      <c r="H2179" s="1" t="str">
        <v>0 - BM Costs</v>
      </c>
      <c r="L2179" s="1" t="str">
        <v>0 - BM Port</v>
      </c>
      <c r="N2179" s="1" t="str">
        <v>0 - Port Assets</v>
      </c>
      <c r="O2179" s="11"/>
      <c r="P2179" s="11"/>
      <c r="Q2179" s="11"/>
      <c r="R2179" s="11"/>
      <c r="S2179" s="11"/>
      <c r="T2179" s="11"/>
      <c r="U2179" s="11"/>
      <c r="V2179" s="11"/>
      <c r="W2179" s="11"/>
      <c r="X2179" s="11"/>
      <c r="Y2179" s="11"/>
      <c r="Z2179" s="11"/>
      <c r="AA2179" s="11"/>
      <c r="AB2179" s="11"/>
      <c r="AC2179" s="11"/>
      <c r="AD2179" s="11"/>
      <c r="AE2179" s="11"/>
      <c r="AF2179" s="11"/>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c r="BC2179" s="11"/>
      <c r="BD2179" s="11"/>
      <c r="BE2179" s="11"/>
      <c r="BF2179" s="11"/>
      <c r="BG2179" s="11"/>
      <c r="BH2179" s="11"/>
      <c r="BI2179" s="11"/>
      <c r="BJ2179" s="11"/>
      <c r="BK2179" s="11"/>
      <c r="BL2179" s="11"/>
      <c r="BM2179" s="11"/>
      <c r="BN2179" s="11"/>
      <c r="BO2179" s="11"/>
      <c r="BP2179" s="1" t="str">
        <v>0- Port Costs</v>
      </c>
      <c r="BT2179" s="1" t="str">
        <v>0- Port Value</v>
      </c>
      <c r="BU2179" s="11"/>
    </row>
    <row r="2180" spans="8:73" hidden="1" outlineLevel="1" x14ac:dyDescent="0.3">
      <c r="H2180" s="1" t="str">
        <v>0 - BM Costs</v>
      </c>
      <c r="L2180" s="1" t="str">
        <v>0 - BM Port</v>
      </c>
      <c r="N2180" s="1" t="str">
        <v>0 - Port Assets</v>
      </c>
      <c r="O2180" s="11"/>
      <c r="P2180" s="11"/>
      <c r="Q2180" s="11"/>
      <c r="R2180" s="11"/>
      <c r="S2180" s="11"/>
      <c r="T2180" s="11"/>
      <c r="U2180" s="11"/>
      <c r="V2180" s="11"/>
      <c r="W2180" s="11"/>
      <c r="X2180" s="11"/>
      <c r="Y2180" s="11"/>
      <c r="Z2180" s="11"/>
      <c r="AA2180" s="11"/>
      <c r="AB2180" s="11"/>
      <c r="AC2180" s="11"/>
      <c r="AD2180" s="11"/>
      <c r="AE2180" s="11"/>
      <c r="AF2180" s="11"/>
      <c r="AG2180" s="11"/>
      <c r="AH2180" s="11"/>
      <c r="AI2180" s="11"/>
      <c r="AJ2180" s="11"/>
      <c r="AK2180" s="11"/>
      <c r="AL2180" s="11"/>
      <c r="AM2180" s="11"/>
      <c r="AN2180" s="11"/>
      <c r="AO2180" s="11"/>
      <c r="AP2180" s="11"/>
      <c r="AQ2180" s="11"/>
      <c r="AR2180" s="11"/>
      <c r="AS2180" s="11"/>
      <c r="AT2180" s="11"/>
      <c r="AU2180" s="11"/>
      <c r="AV2180" s="11"/>
      <c r="AW2180" s="11"/>
      <c r="AX2180" s="11"/>
      <c r="AY2180" s="11"/>
      <c r="AZ2180" s="11"/>
      <c r="BA2180" s="11"/>
      <c r="BB2180" s="11"/>
      <c r="BC2180" s="11"/>
      <c r="BD2180" s="11"/>
      <c r="BE2180" s="11"/>
      <c r="BF2180" s="11"/>
      <c r="BG2180" s="11"/>
      <c r="BH2180" s="11"/>
      <c r="BI2180" s="11"/>
      <c r="BJ2180" s="11"/>
      <c r="BK2180" s="11"/>
      <c r="BL2180" s="11"/>
      <c r="BM2180" s="11"/>
      <c r="BN2180" s="11"/>
      <c r="BO2180" s="11"/>
      <c r="BP2180" s="1" t="str">
        <v>0- Port Costs</v>
      </c>
      <c r="BT2180" s="1" t="str">
        <v>0- Port Value</v>
      </c>
      <c r="BU2180" s="11"/>
    </row>
    <row r="2181" spans="8:73" hidden="1" outlineLevel="1" x14ac:dyDescent="0.3">
      <c r="H2181" s="1" t="str">
        <v>0 - BM Costs</v>
      </c>
      <c r="L2181" s="1" t="str">
        <v>0 - BM Port</v>
      </c>
      <c r="N2181" s="1" t="str">
        <v>0 - Port Assets</v>
      </c>
      <c r="O2181" s="11"/>
      <c r="P2181" s="11"/>
      <c r="Q2181" s="11"/>
      <c r="R2181" s="11"/>
      <c r="S2181" s="11"/>
      <c r="T2181" s="11"/>
      <c r="U2181" s="11"/>
      <c r="V2181" s="11"/>
      <c r="W2181" s="11"/>
      <c r="X2181" s="11"/>
      <c r="Y2181" s="11"/>
      <c r="Z2181" s="11"/>
      <c r="AA2181" s="11"/>
      <c r="AB2181" s="11"/>
      <c r="AC2181" s="11"/>
      <c r="AD2181" s="11"/>
      <c r="AE2181" s="11"/>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c r="BC2181" s="11"/>
      <c r="BD2181" s="11"/>
      <c r="BE2181" s="11"/>
      <c r="BF2181" s="11"/>
      <c r="BG2181" s="11"/>
      <c r="BH2181" s="11"/>
      <c r="BI2181" s="11"/>
      <c r="BJ2181" s="11"/>
      <c r="BK2181" s="11"/>
      <c r="BL2181" s="11"/>
      <c r="BM2181" s="11"/>
      <c r="BN2181" s="11"/>
      <c r="BO2181" s="11"/>
      <c r="BP2181" s="1" t="str">
        <v>0- Port Costs</v>
      </c>
      <c r="BT2181" s="1" t="str">
        <v>0- Port Value</v>
      </c>
      <c r="BU2181" s="11"/>
    </row>
    <row r="2182" spans="8:73" hidden="1" outlineLevel="1" x14ac:dyDescent="0.3">
      <c r="H2182" s="1" t="str">
        <v>0 - BM Costs</v>
      </c>
      <c r="L2182" s="1" t="str">
        <v>0 - BM Port</v>
      </c>
      <c r="N2182" s="1" t="str">
        <v>0 - Port Assets</v>
      </c>
      <c r="O2182" s="11"/>
      <c r="P2182" s="11"/>
      <c r="Q2182" s="11"/>
      <c r="R2182" s="11"/>
      <c r="S2182" s="11"/>
      <c r="T2182" s="11"/>
      <c r="U2182" s="11"/>
      <c r="V2182" s="11"/>
      <c r="W2182" s="11"/>
      <c r="X2182" s="11"/>
      <c r="Y2182" s="11"/>
      <c r="Z2182" s="11"/>
      <c r="AA2182" s="11"/>
      <c r="AB2182" s="11"/>
      <c r="AC2182" s="11"/>
      <c r="AD2182" s="11"/>
      <c r="AE2182" s="11"/>
      <c r="AF2182" s="11"/>
      <c r="AG2182" s="11"/>
      <c r="AH2182" s="11"/>
      <c r="AI2182" s="11"/>
      <c r="AJ2182" s="11"/>
      <c r="AK2182" s="11"/>
      <c r="AL2182" s="11"/>
      <c r="AM2182" s="11"/>
      <c r="AN2182" s="11"/>
      <c r="AO2182" s="11"/>
      <c r="AP2182" s="11"/>
      <c r="AQ2182" s="11"/>
      <c r="AR2182" s="11"/>
      <c r="AS2182" s="11"/>
      <c r="AT2182" s="11"/>
      <c r="AU2182" s="11"/>
      <c r="AV2182" s="11"/>
      <c r="AW2182" s="11"/>
      <c r="AX2182" s="11"/>
      <c r="AY2182" s="11"/>
      <c r="AZ2182" s="11"/>
      <c r="BA2182" s="11"/>
      <c r="BB2182" s="11"/>
      <c r="BC2182" s="11"/>
      <c r="BD2182" s="11"/>
      <c r="BE2182" s="11"/>
      <c r="BF2182" s="11"/>
      <c r="BG2182" s="11"/>
      <c r="BH2182" s="11"/>
      <c r="BI2182" s="11"/>
      <c r="BJ2182" s="11"/>
      <c r="BK2182" s="11"/>
      <c r="BL2182" s="11"/>
      <c r="BM2182" s="11"/>
      <c r="BN2182" s="11"/>
      <c r="BO2182" s="11"/>
      <c r="BP2182" s="1" t="str">
        <v>0- Port Costs</v>
      </c>
      <c r="BT2182" s="1" t="str">
        <v>0- Port Value</v>
      </c>
      <c r="BU2182" s="11"/>
    </row>
    <row r="2183" spans="8:73" hidden="1" outlineLevel="1" x14ac:dyDescent="0.3">
      <c r="H2183" s="1" t="str">
        <v>0 - BM Costs</v>
      </c>
      <c r="L2183" s="1" t="str">
        <v>0 - BM Port</v>
      </c>
      <c r="N2183" s="1" t="str">
        <v>0 - Port Assets</v>
      </c>
      <c r="O2183" s="11"/>
      <c r="P2183" s="11"/>
      <c r="Q2183" s="11"/>
      <c r="R2183" s="11"/>
      <c r="S2183" s="11"/>
      <c r="T2183" s="11"/>
      <c r="U2183" s="11"/>
      <c r="V2183" s="11"/>
      <c r="W2183" s="11"/>
      <c r="X2183" s="11"/>
      <c r="Y2183" s="11"/>
      <c r="Z2183" s="11"/>
      <c r="AA2183" s="11"/>
      <c r="AB2183" s="11"/>
      <c r="AC2183" s="11"/>
      <c r="AD2183" s="11"/>
      <c r="AE2183" s="11"/>
      <c r="AF2183" s="11"/>
      <c r="AG2183" s="11"/>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c r="BC2183" s="11"/>
      <c r="BD2183" s="11"/>
      <c r="BE2183" s="11"/>
      <c r="BF2183" s="11"/>
      <c r="BG2183" s="11"/>
      <c r="BH2183" s="11"/>
      <c r="BI2183" s="11"/>
      <c r="BJ2183" s="11"/>
      <c r="BK2183" s="11"/>
      <c r="BL2183" s="11"/>
      <c r="BM2183" s="11"/>
      <c r="BN2183" s="11"/>
      <c r="BO2183" s="11"/>
      <c r="BP2183" s="1" t="str">
        <v>0- Port Costs</v>
      </c>
      <c r="BT2183" s="1" t="str">
        <v>0- Port Value</v>
      </c>
      <c r="BU2183" s="11"/>
    </row>
    <row r="2184" spans="8:73" hidden="1" outlineLevel="1" x14ac:dyDescent="0.3">
      <c r="H2184" s="1" t="str">
        <v>0 - BM Costs</v>
      </c>
      <c r="L2184" s="1" t="str">
        <v>0 - BM Port</v>
      </c>
      <c r="N2184" s="1" t="str">
        <v>0 - Port Assets</v>
      </c>
      <c r="O2184" s="11"/>
      <c r="P2184" s="11"/>
      <c r="Q2184" s="11"/>
      <c r="R2184" s="11"/>
      <c r="S2184" s="11"/>
      <c r="T2184" s="11"/>
      <c r="U2184" s="11"/>
      <c r="V2184" s="11"/>
      <c r="W2184" s="11"/>
      <c r="X2184" s="11"/>
      <c r="Y2184" s="11"/>
      <c r="Z2184" s="11"/>
      <c r="AA2184" s="11"/>
      <c r="AB2184" s="11"/>
      <c r="AC2184" s="11"/>
      <c r="AD2184" s="11"/>
      <c r="AE2184" s="11"/>
      <c r="AF2184" s="11"/>
      <c r="AG2184" s="11"/>
      <c r="AH2184" s="11"/>
      <c r="AI2184" s="11"/>
      <c r="AJ2184" s="11"/>
      <c r="AK2184" s="11"/>
      <c r="AL2184" s="11"/>
      <c r="AM2184" s="11"/>
      <c r="AN2184" s="11"/>
      <c r="AO2184" s="11"/>
      <c r="AP2184" s="11"/>
      <c r="AQ2184" s="11"/>
      <c r="AR2184" s="11"/>
      <c r="AS2184" s="11"/>
      <c r="AT2184" s="11"/>
      <c r="AU2184" s="11"/>
      <c r="AV2184" s="11"/>
      <c r="AW2184" s="11"/>
      <c r="AX2184" s="11"/>
      <c r="AY2184" s="11"/>
      <c r="AZ2184" s="11"/>
      <c r="BA2184" s="11"/>
      <c r="BB2184" s="11"/>
      <c r="BC2184" s="11"/>
      <c r="BD2184" s="11"/>
      <c r="BE2184" s="11"/>
      <c r="BF2184" s="11"/>
      <c r="BG2184" s="11"/>
      <c r="BH2184" s="11"/>
      <c r="BI2184" s="11"/>
      <c r="BJ2184" s="11"/>
      <c r="BK2184" s="11"/>
      <c r="BL2184" s="11"/>
      <c r="BM2184" s="11"/>
      <c r="BN2184" s="11"/>
      <c r="BO2184" s="11"/>
      <c r="BP2184" s="1" t="str">
        <v>0- Port Costs</v>
      </c>
      <c r="BT2184" s="1" t="str">
        <v>0- Port Value</v>
      </c>
      <c r="BU2184" s="11"/>
    </row>
    <row r="2185" spans="8:73" hidden="1" outlineLevel="1" x14ac:dyDescent="0.3">
      <c r="H2185" s="1" t="str">
        <v>0 - BM Costs</v>
      </c>
      <c r="L2185" s="1" t="str">
        <v>0 - BM Port</v>
      </c>
      <c r="N2185" s="1" t="str">
        <v>0 - Port Assets</v>
      </c>
      <c r="O2185" s="11"/>
      <c r="P2185" s="11"/>
      <c r="Q2185" s="11"/>
      <c r="R2185" s="11"/>
      <c r="S2185" s="11"/>
      <c r="T2185" s="11"/>
      <c r="U2185" s="11"/>
      <c r="V2185" s="11"/>
      <c r="W2185" s="11"/>
      <c r="X2185" s="11"/>
      <c r="Y2185" s="11"/>
      <c r="Z2185" s="11"/>
      <c r="AA2185" s="11"/>
      <c r="AB2185" s="11"/>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c r="BC2185" s="11"/>
      <c r="BD2185" s="11"/>
      <c r="BE2185" s="11"/>
      <c r="BF2185" s="11"/>
      <c r="BG2185" s="11"/>
      <c r="BH2185" s="11"/>
      <c r="BI2185" s="11"/>
      <c r="BJ2185" s="11"/>
      <c r="BK2185" s="11"/>
      <c r="BL2185" s="11"/>
      <c r="BM2185" s="11"/>
      <c r="BN2185" s="11"/>
      <c r="BO2185" s="11"/>
      <c r="BP2185" s="1" t="str">
        <v>0- Port Costs</v>
      </c>
      <c r="BT2185" s="1" t="str">
        <v>0- Port Value</v>
      </c>
      <c r="BU2185" s="11"/>
    </row>
    <row r="2186" spans="8:73" hidden="1" outlineLevel="1" x14ac:dyDescent="0.3">
      <c r="H2186" s="1" t="str">
        <v>0 - BM Costs</v>
      </c>
      <c r="L2186" s="1" t="str">
        <v>0 - BM Port</v>
      </c>
      <c r="N2186" s="1" t="str">
        <v>0 - Port Assets</v>
      </c>
      <c r="O2186" s="11"/>
      <c r="P2186" s="11"/>
      <c r="Q2186" s="11"/>
      <c r="R2186" s="11"/>
      <c r="S2186" s="11"/>
      <c r="T2186" s="11"/>
      <c r="U2186" s="11"/>
      <c r="V2186" s="11"/>
      <c r="W2186" s="11"/>
      <c r="X2186" s="11"/>
      <c r="Y2186" s="11"/>
      <c r="Z2186" s="11"/>
      <c r="AA2186" s="11"/>
      <c r="AB2186" s="11"/>
      <c r="AC2186" s="11"/>
      <c r="AD2186" s="11"/>
      <c r="AE2186" s="11"/>
      <c r="AF2186" s="11"/>
      <c r="AG2186" s="11"/>
      <c r="AH2186" s="11"/>
      <c r="AI2186" s="11"/>
      <c r="AJ2186" s="11"/>
      <c r="AK2186" s="11"/>
      <c r="AL2186" s="11"/>
      <c r="AM2186" s="11"/>
      <c r="AN2186" s="11"/>
      <c r="AO2186" s="11"/>
      <c r="AP2186" s="11"/>
      <c r="AQ2186" s="11"/>
      <c r="AR2186" s="11"/>
      <c r="AS2186" s="11"/>
      <c r="AT2186" s="11"/>
      <c r="AU2186" s="11"/>
      <c r="AV2186" s="11"/>
      <c r="AW2186" s="11"/>
      <c r="AX2186" s="11"/>
      <c r="AY2186" s="11"/>
      <c r="AZ2186" s="11"/>
      <c r="BA2186" s="11"/>
      <c r="BB2186" s="11"/>
      <c r="BC2186" s="11"/>
      <c r="BD2186" s="11"/>
      <c r="BE2186" s="11"/>
      <c r="BF2186" s="11"/>
      <c r="BG2186" s="11"/>
      <c r="BH2186" s="11"/>
      <c r="BI2186" s="11"/>
      <c r="BJ2186" s="11"/>
      <c r="BK2186" s="11"/>
      <c r="BL2186" s="11"/>
      <c r="BM2186" s="11"/>
      <c r="BN2186" s="11"/>
      <c r="BO2186" s="11"/>
      <c r="BP2186" s="1" t="str">
        <v>0- Port Costs</v>
      </c>
      <c r="BT2186" s="1" t="str">
        <v>0- Port Value</v>
      </c>
      <c r="BU2186" s="11"/>
    </row>
    <row r="2187" spans="8:73" hidden="1" outlineLevel="1" x14ac:dyDescent="0.3">
      <c r="H2187" s="1" t="str">
        <v>0 - BM Costs</v>
      </c>
      <c r="L2187" s="1" t="str">
        <v>0 - BM Port</v>
      </c>
      <c r="N2187" s="1" t="str">
        <v>0 - Port Assets</v>
      </c>
      <c r="O2187" s="11"/>
      <c r="P2187" s="11"/>
      <c r="Q2187" s="11"/>
      <c r="R2187" s="11"/>
      <c r="S2187" s="11"/>
      <c r="T2187" s="11"/>
      <c r="U2187" s="11"/>
      <c r="V2187" s="11"/>
      <c r="W2187" s="11"/>
      <c r="X2187" s="11"/>
      <c r="Y2187" s="11"/>
      <c r="Z2187" s="11"/>
      <c r="AA2187" s="11"/>
      <c r="AB2187" s="11"/>
      <c r="AC2187" s="11"/>
      <c r="AD2187" s="11"/>
      <c r="AE2187" s="11"/>
      <c r="AF2187" s="11"/>
      <c r="AG2187" s="11"/>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c r="BC2187" s="11"/>
      <c r="BD2187" s="11"/>
      <c r="BE2187" s="11"/>
      <c r="BF2187" s="11"/>
      <c r="BG2187" s="11"/>
      <c r="BH2187" s="11"/>
      <c r="BI2187" s="11"/>
      <c r="BJ2187" s="11"/>
      <c r="BK2187" s="11"/>
      <c r="BL2187" s="11"/>
      <c r="BM2187" s="11"/>
      <c r="BN2187" s="11"/>
      <c r="BO2187" s="11"/>
      <c r="BP2187" s="1" t="str">
        <v>0- Port Costs</v>
      </c>
      <c r="BT2187" s="1" t="str">
        <v>0- Port Value</v>
      </c>
      <c r="BU2187" s="11"/>
    </row>
    <row r="2188" spans="8:73" hidden="1" outlineLevel="1" x14ac:dyDescent="0.3">
      <c r="H2188" s="1" t="str">
        <v>0 - BM Costs</v>
      </c>
      <c r="L2188" s="1" t="str">
        <v>0 - BM Port</v>
      </c>
      <c r="N2188" s="1" t="str">
        <v>0 - Port Assets</v>
      </c>
      <c r="O2188" s="11"/>
      <c r="P2188" s="11"/>
      <c r="Q2188" s="11"/>
      <c r="R2188" s="11"/>
      <c r="S2188" s="11"/>
      <c r="T2188" s="11"/>
      <c r="U2188" s="11"/>
      <c r="V2188" s="11"/>
      <c r="W2188" s="11"/>
      <c r="X2188" s="11"/>
      <c r="Y2188" s="11"/>
      <c r="Z2188" s="11"/>
      <c r="AA2188" s="11"/>
      <c r="AB2188" s="11"/>
      <c r="AC2188" s="11"/>
      <c r="AD2188" s="11"/>
      <c r="AE2188" s="11"/>
      <c r="AF2188" s="11"/>
      <c r="AG2188" s="11"/>
      <c r="AH2188" s="11"/>
      <c r="AI2188" s="11"/>
      <c r="AJ2188" s="11"/>
      <c r="AK2188" s="11"/>
      <c r="AL2188" s="11"/>
      <c r="AM2188" s="11"/>
      <c r="AN2188" s="11"/>
      <c r="AO2188" s="11"/>
      <c r="AP2188" s="11"/>
      <c r="AQ2188" s="11"/>
      <c r="AR2188" s="11"/>
      <c r="AS2188" s="11"/>
      <c r="AT2188" s="11"/>
      <c r="AU2188" s="11"/>
      <c r="AV2188" s="11"/>
      <c r="AW2188" s="11"/>
      <c r="AX2188" s="11"/>
      <c r="AY2188" s="11"/>
      <c r="AZ2188" s="11"/>
      <c r="BA2188" s="11"/>
      <c r="BB2188" s="11"/>
      <c r="BC2188" s="11"/>
      <c r="BD2188" s="11"/>
      <c r="BE2188" s="11"/>
      <c r="BF2188" s="11"/>
      <c r="BG2188" s="11"/>
      <c r="BH2188" s="11"/>
      <c r="BI2188" s="11"/>
      <c r="BJ2188" s="11"/>
      <c r="BK2188" s="11"/>
      <c r="BL2188" s="11"/>
      <c r="BM2188" s="11"/>
      <c r="BN2188" s="11"/>
      <c r="BO2188" s="11"/>
      <c r="BP2188" s="1" t="str">
        <v>0- Port Costs</v>
      </c>
      <c r="BT2188" s="1" t="str">
        <v>0- Port Value</v>
      </c>
      <c r="BU2188" s="11"/>
    </row>
    <row r="2189" spans="8:73" hidden="1" outlineLevel="1" x14ac:dyDescent="0.3">
      <c r="H2189" s="1" t="str">
        <v>0 - BM Costs</v>
      </c>
      <c r="L2189" s="1" t="str">
        <v>0 - BM Port</v>
      </c>
      <c r="N2189" s="1" t="str">
        <v>0 - Port Assets</v>
      </c>
      <c r="O2189" s="11"/>
      <c r="P2189" s="11"/>
      <c r="Q2189" s="11"/>
      <c r="R2189" s="11"/>
      <c r="S2189" s="11"/>
      <c r="T2189" s="11"/>
      <c r="U2189" s="11"/>
      <c r="V2189" s="11"/>
      <c r="W2189" s="11"/>
      <c r="X2189" s="11"/>
      <c r="Y2189" s="11"/>
      <c r="Z2189" s="11"/>
      <c r="AA2189" s="11"/>
      <c r="AB2189" s="11"/>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c r="BC2189" s="11"/>
      <c r="BD2189" s="11"/>
      <c r="BE2189" s="11"/>
      <c r="BF2189" s="11"/>
      <c r="BG2189" s="11"/>
      <c r="BH2189" s="11"/>
      <c r="BI2189" s="11"/>
      <c r="BJ2189" s="11"/>
      <c r="BK2189" s="11"/>
      <c r="BL2189" s="11"/>
      <c r="BM2189" s="11"/>
      <c r="BN2189" s="11"/>
      <c r="BO2189" s="11"/>
      <c r="BP2189" s="1" t="str">
        <v>0- Port Costs</v>
      </c>
      <c r="BT2189" s="1" t="str">
        <v>0- Port Value</v>
      </c>
      <c r="BU2189" s="11"/>
    </row>
    <row r="2190" spans="8:73" hidden="1" outlineLevel="1" x14ac:dyDescent="0.3">
      <c r="H2190" s="1" t="str">
        <v>0 - BM Costs</v>
      </c>
      <c r="L2190" s="1" t="str">
        <v>0 - BM Port</v>
      </c>
      <c r="N2190" s="1" t="str">
        <v>0 - Port Assets</v>
      </c>
      <c r="O2190" s="11"/>
      <c r="P2190" s="11"/>
      <c r="Q2190" s="11"/>
      <c r="R2190" s="11"/>
      <c r="S2190" s="11"/>
      <c r="T2190" s="11"/>
      <c r="U2190" s="11"/>
      <c r="V2190" s="11"/>
      <c r="W2190" s="11"/>
      <c r="X2190" s="11"/>
      <c r="Y2190" s="11"/>
      <c r="Z2190" s="11"/>
      <c r="AA2190" s="11"/>
      <c r="AB2190" s="11"/>
      <c r="AC2190" s="11"/>
      <c r="AD2190" s="11"/>
      <c r="AE2190" s="11"/>
      <c r="AF2190" s="11"/>
      <c r="AG2190" s="11"/>
      <c r="AH2190" s="11"/>
      <c r="AI2190" s="11"/>
      <c r="AJ2190" s="11"/>
      <c r="AK2190" s="11"/>
      <c r="AL2190" s="11"/>
      <c r="AM2190" s="11"/>
      <c r="AN2190" s="11"/>
      <c r="AO2190" s="11"/>
      <c r="AP2190" s="11"/>
      <c r="AQ2190" s="11"/>
      <c r="AR2190" s="11"/>
      <c r="AS2190" s="11"/>
      <c r="AT2190" s="11"/>
      <c r="AU2190" s="11"/>
      <c r="AV2190" s="11"/>
      <c r="AW2190" s="11"/>
      <c r="AX2190" s="11"/>
      <c r="AY2190" s="11"/>
      <c r="AZ2190" s="11"/>
      <c r="BA2190" s="11"/>
      <c r="BB2190" s="11"/>
      <c r="BC2190" s="11"/>
      <c r="BD2190" s="11"/>
      <c r="BE2190" s="11"/>
      <c r="BF2190" s="11"/>
      <c r="BG2190" s="11"/>
      <c r="BH2190" s="11"/>
      <c r="BI2190" s="11"/>
      <c r="BJ2190" s="11"/>
      <c r="BK2190" s="11"/>
      <c r="BL2190" s="11"/>
      <c r="BM2190" s="11"/>
      <c r="BN2190" s="11"/>
      <c r="BO2190" s="11"/>
      <c r="BP2190" s="1" t="str">
        <v>0- Port Costs</v>
      </c>
      <c r="BT2190" s="1" t="str">
        <v>0- Port Value</v>
      </c>
      <c r="BU2190" s="11"/>
    </row>
    <row r="2191" spans="8:73" hidden="1" outlineLevel="1" x14ac:dyDescent="0.3">
      <c r="H2191" s="1" t="str">
        <v>0 - BM Costs</v>
      </c>
      <c r="L2191" s="1" t="str">
        <v>0 - BM Port</v>
      </c>
      <c r="N2191" s="1" t="str">
        <v>0 - Port Assets</v>
      </c>
      <c r="O2191" s="11"/>
      <c r="P2191" s="11"/>
      <c r="Q2191" s="11"/>
      <c r="R2191" s="11"/>
      <c r="S2191" s="11"/>
      <c r="T2191" s="11"/>
      <c r="U2191" s="11"/>
      <c r="V2191" s="11"/>
      <c r="W2191" s="11"/>
      <c r="X2191" s="11"/>
      <c r="Y2191" s="11"/>
      <c r="Z2191" s="11"/>
      <c r="AA2191" s="11"/>
      <c r="AB2191" s="11"/>
      <c r="AC2191" s="11"/>
      <c r="AD2191" s="11"/>
      <c r="AE2191" s="11"/>
      <c r="AF2191" s="11"/>
      <c r="AG2191" s="11"/>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c r="BC2191" s="11"/>
      <c r="BD2191" s="11"/>
      <c r="BE2191" s="11"/>
      <c r="BF2191" s="11"/>
      <c r="BG2191" s="11"/>
      <c r="BH2191" s="11"/>
      <c r="BI2191" s="11"/>
      <c r="BJ2191" s="11"/>
      <c r="BK2191" s="11"/>
      <c r="BL2191" s="11"/>
      <c r="BM2191" s="11"/>
      <c r="BN2191" s="11"/>
      <c r="BO2191" s="11"/>
      <c r="BP2191" s="1" t="str">
        <v>0- Port Costs</v>
      </c>
      <c r="BT2191" s="1" t="str">
        <v>0- Port Value</v>
      </c>
      <c r="BU2191" s="11"/>
    </row>
    <row r="2192" spans="8:73" hidden="1" outlineLevel="1" x14ac:dyDescent="0.3">
      <c r="H2192" s="1" t="str">
        <v>0 - BM Costs</v>
      </c>
      <c r="L2192" s="1" t="str">
        <v>0 - BM Port</v>
      </c>
      <c r="N2192" s="1" t="str">
        <v>0 - Port Assets</v>
      </c>
      <c r="O2192" s="11"/>
      <c r="P2192" s="11"/>
      <c r="Q2192" s="11"/>
      <c r="R2192" s="11"/>
      <c r="S2192" s="11"/>
      <c r="T2192" s="11"/>
      <c r="U2192" s="11"/>
      <c r="V2192" s="11"/>
      <c r="W2192" s="11"/>
      <c r="X2192" s="11"/>
      <c r="Y2192" s="11"/>
      <c r="Z2192" s="11"/>
      <c r="AA2192" s="11"/>
      <c r="AB2192" s="11"/>
      <c r="AC2192" s="11"/>
      <c r="AD2192" s="11"/>
      <c r="AE2192" s="11"/>
      <c r="AF2192" s="11"/>
      <c r="AG2192" s="11"/>
      <c r="AH2192" s="11"/>
      <c r="AI2192" s="11"/>
      <c r="AJ2192" s="11"/>
      <c r="AK2192" s="11"/>
      <c r="AL2192" s="11"/>
      <c r="AM2192" s="11"/>
      <c r="AN2192" s="11"/>
      <c r="AO2192" s="11"/>
      <c r="AP2192" s="11"/>
      <c r="AQ2192" s="11"/>
      <c r="AR2192" s="11"/>
      <c r="AS2192" s="11"/>
      <c r="AT2192" s="11"/>
      <c r="AU2192" s="11"/>
      <c r="AV2192" s="11"/>
      <c r="AW2192" s="11"/>
      <c r="AX2192" s="11"/>
      <c r="AY2192" s="11"/>
      <c r="AZ2192" s="11"/>
      <c r="BA2192" s="11"/>
      <c r="BB2192" s="11"/>
      <c r="BC2192" s="11"/>
      <c r="BD2192" s="11"/>
      <c r="BE2192" s="11"/>
      <c r="BF2192" s="11"/>
      <c r="BG2192" s="11"/>
      <c r="BH2192" s="11"/>
      <c r="BI2192" s="11"/>
      <c r="BJ2192" s="11"/>
      <c r="BK2192" s="11"/>
      <c r="BL2192" s="11"/>
      <c r="BM2192" s="11"/>
      <c r="BN2192" s="11"/>
      <c r="BO2192" s="11"/>
      <c r="BP2192" s="1" t="str">
        <v>0- Port Costs</v>
      </c>
      <c r="BT2192" s="1" t="str">
        <v>0- Port Value</v>
      </c>
      <c r="BU2192" s="11"/>
    </row>
    <row r="2193" spans="8:73" hidden="1" outlineLevel="1" x14ac:dyDescent="0.3">
      <c r="H2193" s="1" t="str">
        <v>0 - BM Costs</v>
      </c>
      <c r="L2193" s="1" t="str">
        <v>0 - BM Port</v>
      </c>
      <c r="N2193" s="1" t="str">
        <v>0 - Port Assets</v>
      </c>
      <c r="O2193" s="11"/>
      <c r="P2193" s="11"/>
      <c r="Q2193" s="11"/>
      <c r="R2193" s="11"/>
      <c r="S2193" s="11"/>
      <c r="T2193" s="11"/>
      <c r="U2193" s="11"/>
      <c r="V2193" s="11"/>
      <c r="W2193" s="11"/>
      <c r="X2193" s="11"/>
      <c r="Y2193" s="11"/>
      <c r="Z2193" s="11"/>
      <c r="AA2193" s="11"/>
      <c r="AB2193" s="11"/>
      <c r="AC2193" s="11"/>
      <c r="AD2193" s="11"/>
      <c r="AE2193" s="11"/>
      <c r="AF2193" s="11"/>
      <c r="AG2193" s="11"/>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c r="BC2193" s="11"/>
      <c r="BD2193" s="11"/>
      <c r="BE2193" s="11"/>
      <c r="BF2193" s="11"/>
      <c r="BG2193" s="11"/>
      <c r="BH2193" s="11"/>
      <c r="BI2193" s="11"/>
      <c r="BJ2193" s="11"/>
      <c r="BK2193" s="11"/>
      <c r="BL2193" s="11"/>
      <c r="BM2193" s="11"/>
      <c r="BN2193" s="11"/>
      <c r="BO2193" s="11"/>
      <c r="BP2193" s="1" t="str">
        <v>0- Port Costs</v>
      </c>
      <c r="BT2193" s="1" t="str">
        <v>0- Port Value</v>
      </c>
      <c r="BU2193" s="11"/>
    </row>
    <row r="2194" spans="8:73" hidden="1" outlineLevel="1" x14ac:dyDescent="0.3">
      <c r="H2194" s="1" t="str">
        <v>0 - BM Costs</v>
      </c>
      <c r="L2194" s="1" t="str">
        <v>0 - BM Port</v>
      </c>
      <c r="N2194" s="1" t="str">
        <v>0 - Port Assets</v>
      </c>
      <c r="O2194" s="11"/>
      <c r="P2194" s="11"/>
      <c r="Q2194" s="11"/>
      <c r="R2194" s="11"/>
      <c r="S2194" s="11"/>
      <c r="T2194" s="11"/>
      <c r="U2194" s="11"/>
      <c r="V2194" s="11"/>
      <c r="W2194" s="11"/>
      <c r="X2194" s="11"/>
      <c r="Y2194" s="11"/>
      <c r="Z2194" s="11"/>
      <c r="AA2194" s="11"/>
      <c r="AB2194" s="11"/>
      <c r="AC2194" s="11"/>
      <c r="AD2194" s="11"/>
      <c r="AE2194" s="11"/>
      <c r="AF2194" s="11"/>
      <c r="AG2194" s="11"/>
      <c r="AH2194" s="11"/>
      <c r="AI2194" s="11"/>
      <c r="AJ2194" s="11"/>
      <c r="AK2194" s="11"/>
      <c r="AL2194" s="11"/>
      <c r="AM2194" s="11"/>
      <c r="AN2194" s="11"/>
      <c r="AO2194" s="11"/>
      <c r="AP2194" s="11"/>
      <c r="AQ2194" s="11"/>
      <c r="AR2194" s="11"/>
      <c r="AS2194" s="11"/>
      <c r="AT2194" s="11"/>
      <c r="AU2194" s="11"/>
      <c r="AV2194" s="11"/>
      <c r="AW2194" s="11"/>
      <c r="AX2194" s="11"/>
      <c r="AY2194" s="11"/>
      <c r="AZ2194" s="11"/>
      <c r="BA2194" s="11"/>
      <c r="BB2194" s="11"/>
      <c r="BC2194" s="11"/>
      <c r="BD2194" s="11"/>
      <c r="BE2194" s="11"/>
      <c r="BF2194" s="11"/>
      <c r="BG2194" s="11"/>
      <c r="BH2194" s="11"/>
      <c r="BI2194" s="11"/>
      <c r="BJ2194" s="11"/>
      <c r="BK2194" s="11"/>
      <c r="BL2194" s="11"/>
      <c r="BM2194" s="11"/>
      <c r="BN2194" s="11"/>
      <c r="BO2194" s="11"/>
      <c r="BP2194" s="1" t="str">
        <v>0- Port Costs</v>
      </c>
      <c r="BT2194" s="1" t="str">
        <v>0- Port Value</v>
      </c>
      <c r="BU2194" s="11"/>
    </row>
    <row r="2195" spans="8:73" hidden="1" outlineLevel="1" x14ac:dyDescent="0.3">
      <c r="H2195" s="1" t="str">
        <v>0 - BM Costs</v>
      </c>
      <c r="L2195" s="1" t="str">
        <v>0 - BM Port</v>
      </c>
      <c r="N2195" s="1" t="str">
        <v>0 - Port Assets</v>
      </c>
      <c r="O2195" s="11"/>
      <c r="P2195" s="11"/>
      <c r="Q2195" s="11"/>
      <c r="R2195" s="11"/>
      <c r="S2195" s="11"/>
      <c r="T2195" s="11"/>
      <c r="U2195" s="11"/>
      <c r="V2195" s="11"/>
      <c r="W2195" s="11"/>
      <c r="X2195" s="11"/>
      <c r="Y2195" s="11"/>
      <c r="Z2195" s="11"/>
      <c r="AA2195" s="11"/>
      <c r="AB2195" s="11"/>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c r="BC2195" s="11"/>
      <c r="BD2195" s="11"/>
      <c r="BE2195" s="11"/>
      <c r="BF2195" s="11"/>
      <c r="BG2195" s="11"/>
      <c r="BH2195" s="11"/>
      <c r="BI2195" s="11"/>
      <c r="BJ2195" s="11"/>
      <c r="BK2195" s="11"/>
      <c r="BL2195" s="11"/>
      <c r="BM2195" s="11"/>
      <c r="BN2195" s="11"/>
      <c r="BO2195" s="11"/>
      <c r="BP2195" s="1" t="str">
        <v>0- Port Costs</v>
      </c>
      <c r="BT2195" s="1" t="str">
        <v>0- Port Value</v>
      </c>
      <c r="BU2195" s="11"/>
    </row>
    <row r="2196" spans="8:73" hidden="1" outlineLevel="1" x14ac:dyDescent="0.3">
      <c r="H2196" s="1" t="str">
        <v>0 - BM Costs</v>
      </c>
      <c r="L2196" s="1" t="str">
        <v>0 - BM Port</v>
      </c>
      <c r="N2196" s="1" t="str">
        <v>0 - Port Assets</v>
      </c>
      <c r="O2196" s="11"/>
      <c r="P2196" s="11"/>
      <c r="Q2196" s="11"/>
      <c r="R2196" s="11"/>
      <c r="S2196" s="11"/>
      <c r="T2196" s="11"/>
      <c r="U2196" s="11"/>
      <c r="V2196" s="11"/>
      <c r="W2196" s="11"/>
      <c r="X2196" s="11"/>
      <c r="Y2196" s="11"/>
      <c r="Z2196" s="11"/>
      <c r="AA2196" s="11"/>
      <c r="AB2196" s="11"/>
      <c r="AC2196" s="11"/>
      <c r="AD2196" s="11"/>
      <c r="AE2196" s="11"/>
      <c r="AF2196" s="11"/>
      <c r="AG2196" s="11"/>
      <c r="AH2196" s="11"/>
      <c r="AI2196" s="11"/>
      <c r="AJ2196" s="11"/>
      <c r="AK2196" s="11"/>
      <c r="AL2196" s="11"/>
      <c r="AM2196" s="11"/>
      <c r="AN2196" s="11"/>
      <c r="AO2196" s="11"/>
      <c r="AP2196" s="11"/>
      <c r="AQ2196" s="11"/>
      <c r="AR2196" s="11"/>
      <c r="AS2196" s="11"/>
      <c r="AT2196" s="11"/>
      <c r="AU2196" s="11"/>
      <c r="AV2196" s="11"/>
      <c r="AW2196" s="11"/>
      <c r="AX2196" s="11"/>
      <c r="AY2196" s="11"/>
      <c r="AZ2196" s="11"/>
      <c r="BA2196" s="11"/>
      <c r="BB2196" s="11"/>
      <c r="BC2196" s="11"/>
      <c r="BD2196" s="11"/>
      <c r="BE2196" s="11"/>
      <c r="BF2196" s="11"/>
      <c r="BG2196" s="11"/>
      <c r="BH2196" s="11"/>
      <c r="BI2196" s="11"/>
      <c r="BJ2196" s="11"/>
      <c r="BK2196" s="11"/>
      <c r="BL2196" s="11"/>
      <c r="BM2196" s="11"/>
      <c r="BN2196" s="11"/>
      <c r="BO2196" s="11"/>
      <c r="BP2196" s="1" t="str">
        <v>0- Port Costs</v>
      </c>
      <c r="BT2196" s="1" t="str">
        <v>0- Port Value</v>
      </c>
      <c r="BU2196" s="11"/>
    </row>
    <row r="2197" spans="8:73" hidden="1" outlineLevel="1" x14ac:dyDescent="0.3">
      <c r="H2197" s="1" t="str">
        <v>0 - BM Costs</v>
      </c>
      <c r="L2197" s="1" t="str">
        <v>0 - BM Port</v>
      </c>
      <c r="N2197" s="1" t="str">
        <v>0 - Port Assets</v>
      </c>
      <c r="O2197" s="11"/>
      <c r="P2197" s="11"/>
      <c r="Q2197" s="11"/>
      <c r="R2197" s="11"/>
      <c r="S2197" s="11"/>
      <c r="T2197" s="11"/>
      <c r="U2197" s="11"/>
      <c r="V2197" s="11"/>
      <c r="W2197" s="11"/>
      <c r="X2197" s="11"/>
      <c r="Y2197" s="11"/>
      <c r="Z2197" s="11"/>
      <c r="AA2197" s="11"/>
      <c r="AB2197" s="11"/>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c r="BC2197" s="11"/>
      <c r="BD2197" s="11"/>
      <c r="BE2197" s="11"/>
      <c r="BF2197" s="11"/>
      <c r="BG2197" s="11"/>
      <c r="BH2197" s="11"/>
      <c r="BI2197" s="11"/>
      <c r="BJ2197" s="11"/>
      <c r="BK2197" s="11"/>
      <c r="BL2197" s="11"/>
      <c r="BM2197" s="11"/>
      <c r="BN2197" s="11"/>
      <c r="BO2197" s="11"/>
      <c r="BP2197" s="1" t="str">
        <v>0- Port Costs</v>
      </c>
      <c r="BT2197" s="1" t="str">
        <v>0- Port Value</v>
      </c>
      <c r="BU2197" s="11"/>
    </row>
    <row r="2198" spans="8:73" hidden="1" outlineLevel="1" x14ac:dyDescent="0.3">
      <c r="H2198" s="1" t="str">
        <v>0 - BM Costs</v>
      </c>
      <c r="L2198" s="1" t="str">
        <v>0 - BM Port</v>
      </c>
      <c r="N2198" s="1" t="str">
        <v>0 - Port Assets</v>
      </c>
      <c r="O2198" s="11"/>
      <c r="P2198" s="11"/>
      <c r="Q2198" s="11"/>
      <c r="R2198" s="11"/>
      <c r="S2198" s="11"/>
      <c r="T2198" s="11"/>
      <c r="U2198" s="11"/>
      <c r="V2198" s="11"/>
      <c r="W2198" s="11"/>
      <c r="X2198" s="11"/>
      <c r="Y2198" s="11"/>
      <c r="Z2198" s="11"/>
      <c r="AA2198" s="11"/>
      <c r="AB2198" s="11"/>
      <c r="AC2198" s="11"/>
      <c r="AD2198" s="11"/>
      <c r="AE2198" s="11"/>
      <c r="AF2198" s="11"/>
      <c r="AG2198" s="11"/>
      <c r="AH2198" s="11"/>
      <c r="AI2198" s="11"/>
      <c r="AJ2198" s="11"/>
      <c r="AK2198" s="11"/>
      <c r="AL2198" s="11"/>
      <c r="AM2198" s="11"/>
      <c r="AN2198" s="11"/>
      <c r="AO2198" s="11"/>
      <c r="AP2198" s="11"/>
      <c r="AQ2198" s="11"/>
      <c r="AR2198" s="11"/>
      <c r="AS2198" s="11"/>
      <c r="AT2198" s="11"/>
      <c r="AU2198" s="11"/>
      <c r="AV2198" s="11"/>
      <c r="AW2198" s="11"/>
      <c r="AX2198" s="11"/>
      <c r="AY2198" s="11"/>
      <c r="AZ2198" s="11"/>
      <c r="BA2198" s="11"/>
      <c r="BB2198" s="11"/>
      <c r="BC2198" s="11"/>
      <c r="BD2198" s="11"/>
      <c r="BE2198" s="11"/>
      <c r="BF2198" s="11"/>
      <c r="BG2198" s="11"/>
      <c r="BH2198" s="11"/>
      <c r="BI2198" s="11"/>
      <c r="BJ2198" s="11"/>
      <c r="BK2198" s="11"/>
      <c r="BL2198" s="11"/>
      <c r="BM2198" s="11"/>
      <c r="BN2198" s="11"/>
      <c r="BO2198" s="11"/>
      <c r="BP2198" s="1" t="str">
        <v>0- Port Costs</v>
      </c>
      <c r="BT2198" s="1" t="str">
        <v>0- Port Value</v>
      </c>
      <c r="BU2198" s="11"/>
    </row>
    <row r="2199" spans="8:73" hidden="1" outlineLevel="1" x14ac:dyDescent="0.3">
      <c r="H2199" s="1" t="str">
        <v>0 - BM Costs</v>
      </c>
      <c r="L2199" s="1" t="str">
        <v>0 - BM Port</v>
      </c>
      <c r="N2199" s="1" t="str">
        <v>0 - Port Assets</v>
      </c>
      <c r="O2199" s="11"/>
      <c r="P2199" s="11"/>
      <c r="Q2199" s="11"/>
      <c r="R2199" s="11"/>
      <c r="S2199" s="11"/>
      <c r="T2199" s="11"/>
      <c r="U2199" s="11"/>
      <c r="V2199" s="11"/>
      <c r="W2199" s="11"/>
      <c r="X2199" s="11"/>
      <c r="Y2199" s="11"/>
      <c r="Z2199" s="11"/>
      <c r="AA2199" s="11"/>
      <c r="AB2199" s="11"/>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c r="BC2199" s="11"/>
      <c r="BD2199" s="11"/>
      <c r="BE2199" s="11"/>
      <c r="BF2199" s="11"/>
      <c r="BG2199" s="11"/>
      <c r="BH2199" s="11"/>
      <c r="BI2199" s="11"/>
      <c r="BJ2199" s="11"/>
      <c r="BK2199" s="11"/>
      <c r="BL2199" s="11"/>
      <c r="BM2199" s="11"/>
      <c r="BN2199" s="11"/>
      <c r="BO2199" s="11"/>
      <c r="BP2199" s="1" t="str">
        <v>0- Port Costs</v>
      </c>
      <c r="BT2199" s="1" t="str">
        <v>0- Port Value</v>
      </c>
      <c r="BU2199" s="11"/>
    </row>
    <row r="2200" spans="8:73" hidden="1" outlineLevel="1" x14ac:dyDescent="0.3">
      <c r="H2200" s="1" t="str">
        <v>0 - BM Costs</v>
      </c>
      <c r="L2200" s="1" t="str">
        <v>0 - BM Port</v>
      </c>
      <c r="N2200" s="1" t="str">
        <v>0 - Port Assets</v>
      </c>
      <c r="O2200" s="11"/>
      <c r="P2200" s="11"/>
      <c r="Q2200" s="11"/>
      <c r="R2200" s="11"/>
      <c r="S2200" s="11"/>
      <c r="T2200" s="11"/>
      <c r="U2200" s="11"/>
      <c r="V2200" s="11"/>
      <c r="W2200" s="11"/>
      <c r="X2200" s="11"/>
      <c r="Y2200" s="11"/>
      <c r="Z2200" s="11"/>
      <c r="AA2200" s="11"/>
      <c r="AB2200" s="11"/>
      <c r="AC2200" s="11"/>
      <c r="AD2200" s="11"/>
      <c r="AE2200" s="11"/>
      <c r="AF2200" s="11"/>
      <c r="AG2200" s="11"/>
      <c r="AH2200" s="11"/>
      <c r="AI2200" s="11"/>
      <c r="AJ2200" s="11"/>
      <c r="AK2200" s="11"/>
      <c r="AL2200" s="11"/>
      <c r="AM2200" s="11"/>
      <c r="AN2200" s="11"/>
      <c r="AO2200" s="11"/>
      <c r="AP2200" s="11"/>
      <c r="AQ2200" s="11"/>
      <c r="AR2200" s="11"/>
      <c r="AS2200" s="11"/>
      <c r="AT2200" s="11"/>
      <c r="AU2200" s="11"/>
      <c r="AV2200" s="11"/>
      <c r="AW2200" s="11"/>
      <c r="AX2200" s="11"/>
      <c r="AY2200" s="11"/>
      <c r="AZ2200" s="11"/>
      <c r="BA2200" s="11"/>
      <c r="BB2200" s="11"/>
      <c r="BC2200" s="11"/>
      <c r="BD2200" s="11"/>
      <c r="BE2200" s="11"/>
      <c r="BF2200" s="11"/>
      <c r="BG2200" s="11"/>
      <c r="BH2200" s="11"/>
      <c r="BI2200" s="11"/>
      <c r="BJ2200" s="11"/>
      <c r="BK2200" s="11"/>
      <c r="BL2200" s="11"/>
      <c r="BM2200" s="11"/>
      <c r="BN2200" s="11"/>
      <c r="BO2200" s="11"/>
      <c r="BP2200" s="1" t="str">
        <v>0- Port Costs</v>
      </c>
      <c r="BT2200" s="1" t="str">
        <v>0- Port Value</v>
      </c>
      <c r="BU2200" s="11"/>
    </row>
    <row r="2201" spans="8:73" hidden="1" outlineLevel="1" x14ac:dyDescent="0.3">
      <c r="H2201" s="1" t="str">
        <v>0 - BM Costs</v>
      </c>
      <c r="L2201" s="1" t="str">
        <v>0 - BM Port</v>
      </c>
      <c r="N2201" s="1" t="str">
        <v>0 - Port Assets</v>
      </c>
      <c r="O2201" s="11"/>
      <c r="P2201" s="11"/>
      <c r="Q2201" s="11"/>
      <c r="R2201" s="11"/>
      <c r="S2201" s="11"/>
      <c r="T2201" s="11"/>
      <c r="U2201" s="11"/>
      <c r="V2201" s="11"/>
      <c r="W2201" s="11"/>
      <c r="X2201" s="11"/>
      <c r="Y2201" s="11"/>
      <c r="Z2201" s="11"/>
      <c r="AA2201" s="11"/>
      <c r="AB2201" s="11"/>
      <c r="AC2201" s="11"/>
      <c r="AD2201" s="11"/>
      <c r="AE2201" s="11"/>
      <c r="AF2201" s="11"/>
      <c r="AG2201" s="11"/>
      <c r="AH2201" s="11"/>
      <c r="AI2201" s="11"/>
      <c r="AJ2201" s="11"/>
      <c r="AK2201" s="11"/>
      <c r="AL2201" s="11"/>
      <c r="AM2201" s="11"/>
      <c r="AN2201" s="11"/>
      <c r="AO2201" s="11"/>
      <c r="AP2201" s="11"/>
      <c r="AQ2201" s="11"/>
      <c r="AR2201" s="11"/>
      <c r="AS2201" s="11"/>
      <c r="AT2201" s="11"/>
      <c r="AU2201" s="11"/>
      <c r="AV2201" s="11"/>
      <c r="AW2201" s="11"/>
      <c r="AX2201" s="11"/>
      <c r="AY2201" s="11"/>
      <c r="AZ2201" s="11"/>
      <c r="BA2201" s="11"/>
      <c r="BB2201" s="11"/>
      <c r="BC2201" s="11"/>
      <c r="BD2201" s="11"/>
      <c r="BE2201" s="11"/>
      <c r="BF2201" s="11"/>
      <c r="BG2201" s="11"/>
      <c r="BH2201" s="11"/>
      <c r="BI2201" s="11"/>
      <c r="BJ2201" s="11"/>
      <c r="BK2201" s="11"/>
      <c r="BL2201" s="11"/>
      <c r="BM2201" s="11"/>
      <c r="BN2201" s="11"/>
      <c r="BO2201" s="11"/>
      <c r="BP2201" s="1" t="str">
        <v>0- Port Costs</v>
      </c>
      <c r="BT2201" s="1" t="str">
        <v>0- Port Value</v>
      </c>
      <c r="BU2201" s="11"/>
    </row>
    <row r="2202" spans="8:73" hidden="1" outlineLevel="1" x14ac:dyDescent="0.3">
      <c r="H2202" s="1" t="str">
        <v>0 - BM Costs</v>
      </c>
      <c r="L2202" s="1" t="str">
        <v>0 - BM Port</v>
      </c>
      <c r="N2202" s="1" t="str">
        <v>0 - Port Assets</v>
      </c>
      <c r="O2202" s="11"/>
      <c r="P2202" s="11"/>
      <c r="Q2202" s="11"/>
      <c r="R2202" s="11"/>
      <c r="S2202" s="11"/>
      <c r="T2202" s="11"/>
      <c r="U2202" s="11"/>
      <c r="V2202" s="11"/>
      <c r="W2202" s="11"/>
      <c r="X2202" s="11"/>
      <c r="Y2202" s="11"/>
      <c r="Z2202" s="11"/>
      <c r="AA2202" s="11"/>
      <c r="AB2202" s="11"/>
      <c r="AC2202" s="11"/>
      <c r="AD2202" s="11"/>
      <c r="AE2202" s="11"/>
      <c r="AF2202" s="11"/>
      <c r="AG2202" s="11"/>
      <c r="AH2202" s="11"/>
      <c r="AI2202" s="11"/>
      <c r="AJ2202" s="11"/>
      <c r="AK2202" s="11"/>
      <c r="AL2202" s="11"/>
      <c r="AM2202" s="11"/>
      <c r="AN2202" s="11"/>
      <c r="AO2202" s="11"/>
      <c r="AP2202" s="11"/>
      <c r="AQ2202" s="11"/>
      <c r="AR2202" s="11"/>
      <c r="AS2202" s="11"/>
      <c r="AT2202" s="11"/>
      <c r="AU2202" s="11"/>
      <c r="AV2202" s="11"/>
      <c r="AW2202" s="11"/>
      <c r="AX2202" s="11"/>
      <c r="AY2202" s="11"/>
      <c r="AZ2202" s="11"/>
      <c r="BA2202" s="11"/>
      <c r="BB2202" s="11"/>
      <c r="BC2202" s="11"/>
      <c r="BD2202" s="11"/>
      <c r="BE2202" s="11"/>
      <c r="BF2202" s="11"/>
      <c r="BG2202" s="11"/>
      <c r="BH2202" s="11"/>
      <c r="BI2202" s="11"/>
      <c r="BJ2202" s="11"/>
      <c r="BK2202" s="11"/>
      <c r="BL2202" s="11"/>
      <c r="BM2202" s="11"/>
      <c r="BN2202" s="11"/>
      <c r="BO2202" s="11"/>
      <c r="BP2202" s="1" t="str">
        <v>0- Port Costs</v>
      </c>
      <c r="BT2202" s="1" t="str">
        <v>0- Port Value</v>
      </c>
      <c r="BU2202" s="11"/>
    </row>
    <row r="2203" spans="8:73" hidden="1" outlineLevel="1" x14ac:dyDescent="0.3">
      <c r="H2203" s="1" t="str">
        <v>0 - BM Costs</v>
      </c>
      <c r="L2203" s="1" t="str">
        <v>0 - BM Port</v>
      </c>
      <c r="N2203" s="1" t="str">
        <v>0 - Port Assets</v>
      </c>
      <c r="O2203" s="11"/>
      <c r="P2203" s="11"/>
      <c r="Q2203" s="11"/>
      <c r="R2203" s="11"/>
      <c r="S2203" s="11"/>
      <c r="T2203" s="11"/>
      <c r="U2203" s="11"/>
      <c r="V2203" s="11"/>
      <c r="W2203" s="11"/>
      <c r="X2203" s="11"/>
      <c r="Y2203" s="11"/>
      <c r="Z2203" s="11"/>
      <c r="AA2203" s="11"/>
      <c r="AB2203" s="11"/>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c r="BC2203" s="11"/>
      <c r="BD2203" s="11"/>
      <c r="BE2203" s="11"/>
      <c r="BF2203" s="11"/>
      <c r="BG2203" s="11"/>
      <c r="BH2203" s="11"/>
      <c r="BI2203" s="11"/>
      <c r="BJ2203" s="11"/>
      <c r="BK2203" s="11"/>
      <c r="BL2203" s="11"/>
      <c r="BM2203" s="11"/>
      <c r="BN2203" s="11"/>
      <c r="BO2203" s="11"/>
      <c r="BP2203" s="1" t="str">
        <v>0- Port Costs</v>
      </c>
      <c r="BT2203" s="1" t="str">
        <v>0- Port Value</v>
      </c>
      <c r="BU2203" s="11"/>
    </row>
    <row r="2204" spans="8:73" hidden="1" outlineLevel="1" x14ac:dyDescent="0.3">
      <c r="H2204" s="1" t="str">
        <v>0 - BM Costs</v>
      </c>
      <c r="L2204" s="1" t="str">
        <v>0 - BM Port</v>
      </c>
      <c r="N2204" s="1" t="str">
        <v>0 - Port Assets</v>
      </c>
      <c r="O2204" s="11"/>
      <c r="P2204" s="11"/>
      <c r="Q2204" s="11"/>
      <c r="R2204" s="11"/>
      <c r="S2204" s="11"/>
      <c r="T2204" s="11"/>
      <c r="U2204" s="11"/>
      <c r="V2204" s="11"/>
      <c r="W2204" s="11"/>
      <c r="X2204" s="11"/>
      <c r="Y2204" s="11"/>
      <c r="Z2204" s="11"/>
      <c r="AA2204" s="11"/>
      <c r="AB2204" s="11"/>
      <c r="AC2204" s="11"/>
      <c r="AD2204" s="11"/>
      <c r="AE2204" s="11"/>
      <c r="AF2204" s="11"/>
      <c r="AG2204" s="11"/>
      <c r="AH2204" s="11"/>
      <c r="AI2204" s="11"/>
      <c r="AJ2204" s="11"/>
      <c r="AK2204" s="11"/>
      <c r="AL2204" s="11"/>
      <c r="AM2204" s="11"/>
      <c r="AN2204" s="11"/>
      <c r="AO2204" s="11"/>
      <c r="AP2204" s="11"/>
      <c r="AQ2204" s="11"/>
      <c r="AR2204" s="11"/>
      <c r="AS2204" s="11"/>
      <c r="AT2204" s="11"/>
      <c r="AU2204" s="11"/>
      <c r="AV2204" s="11"/>
      <c r="AW2204" s="11"/>
      <c r="AX2204" s="11"/>
      <c r="AY2204" s="11"/>
      <c r="AZ2204" s="11"/>
      <c r="BA2204" s="11"/>
      <c r="BB2204" s="11"/>
      <c r="BC2204" s="11"/>
      <c r="BD2204" s="11"/>
      <c r="BE2204" s="11"/>
      <c r="BF2204" s="11"/>
      <c r="BG2204" s="11"/>
      <c r="BH2204" s="11"/>
      <c r="BI2204" s="11"/>
      <c r="BJ2204" s="11"/>
      <c r="BK2204" s="11"/>
      <c r="BL2204" s="11"/>
      <c r="BM2204" s="11"/>
      <c r="BN2204" s="11"/>
      <c r="BO2204" s="11"/>
      <c r="BP2204" s="1" t="str">
        <v>0- Port Costs</v>
      </c>
      <c r="BT2204" s="1" t="str">
        <v>0- Port Value</v>
      </c>
      <c r="BU2204" s="11"/>
    </row>
    <row r="2205" spans="8:73" hidden="1" outlineLevel="1" x14ac:dyDescent="0.3">
      <c r="H2205" s="1" t="str">
        <v>0 - BM Costs</v>
      </c>
      <c r="L2205" s="1" t="str">
        <v>0 - BM Port</v>
      </c>
      <c r="N2205" s="1" t="str">
        <v>0 - Port Assets</v>
      </c>
      <c r="O2205" s="11"/>
      <c r="P2205" s="11"/>
      <c r="Q2205" s="11"/>
      <c r="R2205" s="11"/>
      <c r="S2205" s="11"/>
      <c r="T2205" s="11"/>
      <c r="U2205" s="11"/>
      <c r="V2205" s="11"/>
      <c r="W2205" s="11"/>
      <c r="X2205" s="11"/>
      <c r="Y2205" s="11"/>
      <c r="Z2205" s="11"/>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c r="BC2205" s="11"/>
      <c r="BD2205" s="11"/>
      <c r="BE2205" s="11"/>
      <c r="BF2205" s="11"/>
      <c r="BG2205" s="11"/>
      <c r="BH2205" s="11"/>
      <c r="BI2205" s="11"/>
      <c r="BJ2205" s="11"/>
      <c r="BK2205" s="11"/>
      <c r="BL2205" s="11"/>
      <c r="BM2205" s="11"/>
      <c r="BN2205" s="11"/>
      <c r="BO2205" s="11"/>
      <c r="BP2205" s="1" t="str">
        <v>0- Port Costs</v>
      </c>
      <c r="BT2205" s="1" t="str">
        <v>0- Port Value</v>
      </c>
      <c r="BU2205" s="11"/>
    </row>
    <row r="2206" spans="8:73" hidden="1" outlineLevel="1" x14ac:dyDescent="0.3">
      <c r="H2206" s="1" t="str">
        <v>0 - BM Costs</v>
      </c>
      <c r="L2206" s="1" t="str">
        <v>0 - BM Port</v>
      </c>
      <c r="N2206" s="1" t="str">
        <v>0 - Port Assets</v>
      </c>
      <c r="O2206" s="11"/>
      <c r="P2206" s="11"/>
      <c r="Q2206" s="11"/>
      <c r="R2206" s="11"/>
      <c r="S2206" s="11"/>
      <c r="T2206" s="11"/>
      <c r="U2206" s="11"/>
      <c r="V2206" s="11"/>
      <c r="W2206" s="11"/>
      <c r="X2206" s="11"/>
      <c r="Y2206" s="11"/>
      <c r="Z2206" s="11"/>
      <c r="AA2206" s="11"/>
      <c r="AB2206" s="11"/>
      <c r="AC2206" s="11"/>
      <c r="AD2206" s="11"/>
      <c r="AE2206" s="11"/>
      <c r="AF2206" s="11"/>
      <c r="AG2206" s="11"/>
      <c r="AH2206" s="11"/>
      <c r="AI2206" s="11"/>
      <c r="AJ2206" s="11"/>
      <c r="AK2206" s="11"/>
      <c r="AL2206" s="11"/>
      <c r="AM2206" s="11"/>
      <c r="AN2206" s="11"/>
      <c r="AO2206" s="11"/>
      <c r="AP2206" s="11"/>
      <c r="AQ2206" s="11"/>
      <c r="AR2206" s="11"/>
      <c r="AS2206" s="11"/>
      <c r="AT2206" s="11"/>
      <c r="AU2206" s="11"/>
      <c r="AV2206" s="11"/>
      <c r="AW2206" s="11"/>
      <c r="AX2206" s="11"/>
      <c r="AY2206" s="11"/>
      <c r="AZ2206" s="11"/>
      <c r="BA2206" s="11"/>
      <c r="BB2206" s="11"/>
      <c r="BC2206" s="11"/>
      <c r="BD2206" s="11"/>
      <c r="BE2206" s="11"/>
      <c r="BF2206" s="11"/>
      <c r="BG2206" s="11"/>
      <c r="BH2206" s="11"/>
      <c r="BI2206" s="11"/>
      <c r="BJ2206" s="11"/>
      <c r="BK2206" s="11"/>
      <c r="BL2206" s="11"/>
      <c r="BM2206" s="11"/>
      <c r="BN2206" s="11"/>
      <c r="BO2206" s="11"/>
      <c r="BP2206" s="1" t="str">
        <v>0- Port Costs</v>
      </c>
      <c r="BT2206" s="1" t="str">
        <v>0- Port Value</v>
      </c>
      <c r="BU2206" s="11"/>
    </row>
    <row r="2207" spans="8:73" hidden="1" outlineLevel="1" x14ac:dyDescent="0.3">
      <c r="H2207" s="1" t="str">
        <v>0 - BM Costs</v>
      </c>
      <c r="L2207" s="1" t="str">
        <v>0 - BM Port</v>
      </c>
      <c r="N2207" s="1" t="str">
        <v>0 - Port Assets</v>
      </c>
      <c r="O2207" s="11"/>
      <c r="P2207" s="11"/>
      <c r="Q2207" s="11"/>
      <c r="R2207" s="11"/>
      <c r="S2207" s="11"/>
      <c r="T2207" s="11"/>
      <c r="U2207" s="11"/>
      <c r="V2207" s="11"/>
      <c r="W2207" s="11"/>
      <c r="X2207" s="11"/>
      <c r="Y2207" s="11"/>
      <c r="Z2207" s="11"/>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c r="BC2207" s="11"/>
      <c r="BD2207" s="11"/>
      <c r="BE2207" s="11"/>
      <c r="BF2207" s="11"/>
      <c r="BG2207" s="11"/>
      <c r="BH2207" s="11"/>
      <c r="BI2207" s="11"/>
      <c r="BJ2207" s="11"/>
      <c r="BK2207" s="11"/>
      <c r="BL2207" s="11"/>
      <c r="BM2207" s="11"/>
      <c r="BN2207" s="11"/>
      <c r="BO2207" s="11"/>
      <c r="BP2207" s="1" t="str">
        <v>0- Port Costs</v>
      </c>
      <c r="BT2207" s="1" t="str">
        <v>0- Port Value</v>
      </c>
      <c r="BU2207" s="11"/>
    </row>
    <row r="2208" spans="8:73" hidden="1" outlineLevel="1" x14ac:dyDescent="0.3">
      <c r="H2208" s="1" t="str">
        <v>0 - BM Costs</v>
      </c>
      <c r="L2208" s="1" t="str">
        <v>0 - BM Port</v>
      </c>
      <c r="N2208" s="1" t="str">
        <v>0 - Port Assets</v>
      </c>
      <c r="O2208" s="11"/>
      <c r="P2208" s="11"/>
      <c r="Q2208" s="11"/>
      <c r="R2208" s="11"/>
      <c r="S2208" s="11"/>
      <c r="T2208" s="11"/>
      <c r="U2208" s="11"/>
      <c r="V2208" s="11"/>
      <c r="W2208" s="11"/>
      <c r="X2208" s="11"/>
      <c r="Y2208" s="11"/>
      <c r="Z2208" s="11"/>
      <c r="AA2208" s="11"/>
      <c r="AB2208" s="11"/>
      <c r="AC2208" s="11"/>
      <c r="AD2208" s="11"/>
      <c r="AE2208" s="11"/>
      <c r="AF2208" s="11"/>
      <c r="AG2208" s="11"/>
      <c r="AH2208" s="11"/>
      <c r="AI2208" s="11"/>
      <c r="AJ2208" s="11"/>
      <c r="AK2208" s="11"/>
      <c r="AL2208" s="11"/>
      <c r="AM2208" s="11"/>
      <c r="AN2208" s="11"/>
      <c r="AO2208" s="11"/>
      <c r="AP2208" s="11"/>
      <c r="AQ2208" s="11"/>
      <c r="AR2208" s="11"/>
      <c r="AS2208" s="11"/>
      <c r="AT2208" s="11"/>
      <c r="AU2208" s="11"/>
      <c r="AV2208" s="11"/>
      <c r="AW2208" s="11"/>
      <c r="AX2208" s="11"/>
      <c r="AY2208" s="11"/>
      <c r="AZ2208" s="11"/>
      <c r="BA2208" s="11"/>
      <c r="BB2208" s="11"/>
      <c r="BC2208" s="11"/>
      <c r="BD2208" s="11"/>
      <c r="BE2208" s="11"/>
      <c r="BF2208" s="11"/>
      <c r="BG2208" s="11"/>
      <c r="BH2208" s="11"/>
      <c r="BI2208" s="11"/>
      <c r="BJ2208" s="11"/>
      <c r="BK2208" s="11"/>
      <c r="BL2208" s="11"/>
      <c r="BM2208" s="11"/>
      <c r="BN2208" s="11"/>
      <c r="BO2208" s="11"/>
      <c r="BP2208" s="1" t="str">
        <v>0- Port Costs</v>
      </c>
      <c r="BT2208" s="1" t="str">
        <v>0- Port Value</v>
      </c>
      <c r="BU2208" s="11"/>
    </row>
    <row r="2209" spans="8:73" hidden="1" outlineLevel="1" x14ac:dyDescent="0.3">
      <c r="H2209" s="1" t="str">
        <v>0 - BM Costs</v>
      </c>
      <c r="L2209" s="1" t="str">
        <v>0 - BM Port</v>
      </c>
      <c r="N2209" s="1" t="str">
        <v>0 - Port Assets</v>
      </c>
      <c r="O2209" s="11"/>
      <c r="P2209" s="11"/>
      <c r="Q2209" s="11"/>
      <c r="R2209" s="11"/>
      <c r="S2209" s="11"/>
      <c r="T2209" s="11"/>
      <c r="U2209" s="11"/>
      <c r="V2209" s="11"/>
      <c r="W2209" s="11"/>
      <c r="X2209" s="11"/>
      <c r="Y2209" s="11"/>
      <c r="Z2209" s="11"/>
      <c r="AA2209" s="11"/>
      <c r="AB2209" s="11"/>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c r="BC2209" s="11"/>
      <c r="BD2209" s="11"/>
      <c r="BE2209" s="11"/>
      <c r="BF2209" s="11"/>
      <c r="BG2209" s="11"/>
      <c r="BH2209" s="11"/>
      <c r="BI2209" s="11"/>
      <c r="BJ2209" s="11"/>
      <c r="BK2209" s="11"/>
      <c r="BL2209" s="11"/>
      <c r="BM2209" s="11"/>
      <c r="BN2209" s="11"/>
      <c r="BO2209" s="11"/>
      <c r="BP2209" s="1" t="str">
        <v>0- Port Costs</v>
      </c>
      <c r="BT2209" s="1" t="str">
        <v>0- Port Value</v>
      </c>
      <c r="BU2209" s="11"/>
    </row>
    <row r="2210" spans="8:73" hidden="1" outlineLevel="1" x14ac:dyDescent="0.3">
      <c r="H2210" s="1" t="str">
        <v>0 - BM Costs</v>
      </c>
      <c r="L2210" s="1" t="str">
        <v>0 - BM Port</v>
      </c>
      <c r="N2210" s="1" t="str">
        <v>0 - Port Assets</v>
      </c>
      <c r="O2210" s="11"/>
      <c r="P2210" s="11"/>
      <c r="Q2210" s="11"/>
      <c r="R2210" s="11"/>
      <c r="S2210" s="11"/>
      <c r="T2210" s="11"/>
      <c r="U2210" s="11"/>
      <c r="V2210" s="11"/>
      <c r="W2210" s="11"/>
      <c r="X2210" s="11"/>
      <c r="Y2210" s="11"/>
      <c r="Z2210" s="11"/>
      <c r="AA2210" s="11"/>
      <c r="AB2210" s="11"/>
      <c r="AC2210" s="11"/>
      <c r="AD2210" s="11"/>
      <c r="AE2210" s="11"/>
      <c r="AF2210" s="11"/>
      <c r="AG2210" s="11"/>
      <c r="AH2210" s="11"/>
      <c r="AI2210" s="11"/>
      <c r="AJ2210" s="11"/>
      <c r="AK2210" s="11"/>
      <c r="AL2210" s="11"/>
      <c r="AM2210" s="11"/>
      <c r="AN2210" s="11"/>
      <c r="AO2210" s="11"/>
      <c r="AP2210" s="11"/>
      <c r="AQ2210" s="11"/>
      <c r="AR2210" s="11"/>
      <c r="AS2210" s="11"/>
      <c r="AT2210" s="11"/>
      <c r="AU2210" s="11"/>
      <c r="AV2210" s="11"/>
      <c r="AW2210" s="11"/>
      <c r="AX2210" s="11"/>
      <c r="AY2210" s="11"/>
      <c r="AZ2210" s="11"/>
      <c r="BA2210" s="11"/>
      <c r="BB2210" s="11"/>
      <c r="BC2210" s="11"/>
      <c r="BD2210" s="11"/>
      <c r="BE2210" s="11"/>
      <c r="BF2210" s="11"/>
      <c r="BG2210" s="11"/>
      <c r="BH2210" s="11"/>
      <c r="BI2210" s="11"/>
      <c r="BJ2210" s="11"/>
      <c r="BK2210" s="11"/>
      <c r="BL2210" s="11"/>
      <c r="BM2210" s="11"/>
      <c r="BN2210" s="11"/>
      <c r="BO2210" s="11"/>
      <c r="BP2210" s="1" t="str">
        <v>0- Port Costs</v>
      </c>
      <c r="BT2210" s="1" t="str">
        <v>0- Port Value</v>
      </c>
      <c r="BU2210" s="11"/>
    </row>
    <row r="2211" spans="8:73" hidden="1" outlineLevel="1" x14ac:dyDescent="0.3">
      <c r="H2211" s="1" t="str">
        <v>0 - BM Costs</v>
      </c>
      <c r="L2211" s="1" t="str">
        <v>0 - BM Port</v>
      </c>
      <c r="N2211" s="1" t="str">
        <v>0 - Port Assets</v>
      </c>
      <c r="O2211" s="11"/>
      <c r="P2211" s="11"/>
      <c r="Q2211" s="11"/>
      <c r="R2211" s="11"/>
      <c r="S2211" s="11"/>
      <c r="T2211" s="11"/>
      <c r="U2211" s="11"/>
      <c r="V2211" s="11"/>
      <c r="W2211" s="11"/>
      <c r="X2211" s="11"/>
      <c r="Y2211" s="11"/>
      <c r="Z2211" s="11"/>
      <c r="AA2211" s="11"/>
      <c r="AB2211" s="11"/>
      <c r="AC2211" s="11"/>
      <c r="AD2211" s="11"/>
      <c r="AE2211" s="11"/>
      <c r="AF2211" s="11"/>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c r="BC2211" s="11"/>
      <c r="BD2211" s="11"/>
      <c r="BE2211" s="11"/>
      <c r="BF2211" s="11"/>
      <c r="BG2211" s="11"/>
      <c r="BH2211" s="11"/>
      <c r="BI2211" s="11"/>
      <c r="BJ2211" s="11"/>
      <c r="BK2211" s="11"/>
      <c r="BL2211" s="11"/>
      <c r="BM2211" s="11"/>
      <c r="BN2211" s="11"/>
      <c r="BO2211" s="11"/>
      <c r="BP2211" s="1" t="str">
        <v>0- Port Costs</v>
      </c>
      <c r="BT2211" s="1" t="str">
        <v>0- Port Value</v>
      </c>
      <c r="BU2211" s="11"/>
    </row>
    <row r="2212" spans="8:73" hidden="1" outlineLevel="1" x14ac:dyDescent="0.3">
      <c r="H2212" s="1" t="str">
        <v>0 - BM Costs</v>
      </c>
      <c r="L2212" s="1" t="str">
        <v>0 - BM Port</v>
      </c>
      <c r="N2212" s="1" t="str">
        <v>0 - Port Assets</v>
      </c>
      <c r="O2212" s="11"/>
      <c r="P2212" s="11"/>
      <c r="Q2212" s="11"/>
      <c r="R2212" s="11"/>
      <c r="S2212" s="11"/>
      <c r="T2212" s="11"/>
      <c r="U2212" s="11"/>
      <c r="V2212" s="11"/>
      <c r="W2212" s="11"/>
      <c r="X2212" s="11"/>
      <c r="Y2212" s="11"/>
      <c r="Z2212" s="11"/>
      <c r="AA2212" s="11"/>
      <c r="AB2212" s="11"/>
      <c r="AC2212" s="11"/>
      <c r="AD2212" s="11"/>
      <c r="AE2212" s="11"/>
      <c r="AF2212" s="11"/>
      <c r="AG2212" s="11"/>
      <c r="AH2212" s="11"/>
      <c r="AI2212" s="11"/>
      <c r="AJ2212" s="11"/>
      <c r="AK2212" s="11"/>
      <c r="AL2212" s="11"/>
      <c r="AM2212" s="11"/>
      <c r="AN2212" s="11"/>
      <c r="AO2212" s="11"/>
      <c r="AP2212" s="11"/>
      <c r="AQ2212" s="11"/>
      <c r="AR2212" s="11"/>
      <c r="AS2212" s="11"/>
      <c r="AT2212" s="11"/>
      <c r="AU2212" s="11"/>
      <c r="AV2212" s="11"/>
      <c r="AW2212" s="11"/>
      <c r="AX2212" s="11"/>
      <c r="AY2212" s="11"/>
      <c r="AZ2212" s="11"/>
      <c r="BA2212" s="11"/>
      <c r="BB2212" s="11"/>
      <c r="BC2212" s="11"/>
      <c r="BD2212" s="11"/>
      <c r="BE2212" s="11"/>
      <c r="BF2212" s="11"/>
      <c r="BG2212" s="11"/>
      <c r="BH2212" s="11"/>
      <c r="BI2212" s="11"/>
      <c r="BJ2212" s="11"/>
      <c r="BK2212" s="11"/>
      <c r="BL2212" s="11"/>
      <c r="BM2212" s="11"/>
      <c r="BN2212" s="11"/>
      <c r="BO2212" s="11"/>
      <c r="BP2212" s="1" t="str">
        <v>0- Port Costs</v>
      </c>
      <c r="BT2212" s="1" t="str">
        <v>0- Port Value</v>
      </c>
      <c r="BU2212" s="11"/>
    </row>
    <row r="2213" spans="8:73" hidden="1" outlineLevel="1" x14ac:dyDescent="0.3">
      <c r="H2213" s="1" t="str">
        <v>0 - BM Costs</v>
      </c>
      <c r="L2213" s="1" t="str">
        <v>0 - BM Port</v>
      </c>
      <c r="N2213" s="1" t="str">
        <v>0 - Port Assets</v>
      </c>
      <c r="O2213" s="11"/>
      <c r="P2213" s="11"/>
      <c r="Q2213" s="11"/>
      <c r="R2213" s="11"/>
      <c r="S2213" s="11"/>
      <c r="T2213" s="11"/>
      <c r="U2213" s="11"/>
      <c r="V2213" s="11"/>
      <c r="W2213" s="11"/>
      <c r="X2213" s="11"/>
      <c r="Y2213" s="11"/>
      <c r="Z2213" s="11"/>
      <c r="AA2213" s="11"/>
      <c r="AB2213" s="11"/>
      <c r="AC2213" s="11"/>
      <c r="AD2213" s="11"/>
      <c r="AE2213" s="11"/>
      <c r="AF2213" s="11"/>
      <c r="AG2213" s="11"/>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c r="BC2213" s="11"/>
      <c r="BD2213" s="11"/>
      <c r="BE2213" s="11"/>
      <c r="BF2213" s="11"/>
      <c r="BG2213" s="11"/>
      <c r="BH2213" s="11"/>
      <c r="BI2213" s="11"/>
      <c r="BJ2213" s="11"/>
      <c r="BK2213" s="11"/>
      <c r="BL2213" s="11"/>
      <c r="BM2213" s="11"/>
      <c r="BN2213" s="11"/>
      <c r="BO2213" s="11"/>
      <c r="BP2213" s="1" t="str">
        <v>0- Port Costs</v>
      </c>
      <c r="BT2213" s="1" t="str">
        <v>0- Port Value</v>
      </c>
      <c r="BU2213" s="11"/>
    </row>
    <row r="2214" spans="8:73" hidden="1" outlineLevel="1" x14ac:dyDescent="0.3">
      <c r="H2214" s="1" t="str">
        <v>0 - BM Costs</v>
      </c>
      <c r="L2214" s="1" t="str">
        <v>0 - BM Port</v>
      </c>
      <c r="N2214" s="1" t="str">
        <v>0 - Port Assets</v>
      </c>
      <c r="O2214" s="11"/>
      <c r="P2214" s="11"/>
      <c r="Q2214" s="11"/>
      <c r="R2214" s="11"/>
      <c r="S2214" s="11"/>
      <c r="T2214" s="11"/>
      <c r="U2214" s="11"/>
      <c r="V2214" s="11"/>
      <c r="W2214" s="11"/>
      <c r="X2214" s="11"/>
      <c r="Y2214" s="11"/>
      <c r="Z2214" s="11"/>
      <c r="AA2214" s="11"/>
      <c r="AB2214" s="11"/>
      <c r="AC2214" s="11"/>
      <c r="AD2214" s="11"/>
      <c r="AE2214" s="11"/>
      <c r="AF2214" s="11"/>
      <c r="AG2214" s="11"/>
      <c r="AH2214" s="11"/>
      <c r="AI2214" s="11"/>
      <c r="AJ2214" s="11"/>
      <c r="AK2214" s="11"/>
      <c r="AL2214" s="11"/>
      <c r="AM2214" s="11"/>
      <c r="AN2214" s="11"/>
      <c r="AO2214" s="11"/>
      <c r="AP2214" s="11"/>
      <c r="AQ2214" s="11"/>
      <c r="AR2214" s="11"/>
      <c r="AS2214" s="11"/>
      <c r="AT2214" s="11"/>
      <c r="AU2214" s="11"/>
      <c r="AV2214" s="11"/>
      <c r="AW2214" s="11"/>
      <c r="AX2214" s="11"/>
      <c r="AY2214" s="11"/>
      <c r="AZ2214" s="11"/>
      <c r="BA2214" s="11"/>
      <c r="BB2214" s="11"/>
      <c r="BC2214" s="11"/>
      <c r="BD2214" s="11"/>
      <c r="BE2214" s="11"/>
      <c r="BF2214" s="11"/>
      <c r="BG2214" s="11"/>
      <c r="BH2214" s="11"/>
      <c r="BI2214" s="11"/>
      <c r="BJ2214" s="11"/>
      <c r="BK2214" s="11"/>
      <c r="BL2214" s="11"/>
      <c r="BM2214" s="11"/>
      <c r="BN2214" s="11"/>
      <c r="BO2214" s="11"/>
      <c r="BP2214" s="1" t="str">
        <v>0- Port Costs</v>
      </c>
      <c r="BT2214" s="1" t="str">
        <v>0- Port Value</v>
      </c>
      <c r="BU2214" s="11"/>
    </row>
    <row r="2215" spans="8:73" hidden="1" outlineLevel="1" x14ac:dyDescent="0.3">
      <c r="H2215" s="1" t="str">
        <v>0 - BM Costs</v>
      </c>
      <c r="L2215" s="1" t="str">
        <v>0 - BM Port</v>
      </c>
      <c r="N2215" s="1" t="str">
        <v>0 - Port Assets</v>
      </c>
      <c r="O2215" s="11"/>
      <c r="P2215" s="11"/>
      <c r="Q2215" s="11"/>
      <c r="R2215" s="11"/>
      <c r="S2215" s="11"/>
      <c r="T2215" s="11"/>
      <c r="U2215" s="11"/>
      <c r="V2215" s="11"/>
      <c r="W2215" s="11"/>
      <c r="X2215" s="11"/>
      <c r="Y2215" s="11"/>
      <c r="Z2215" s="11"/>
      <c r="AA2215" s="11"/>
      <c r="AB2215" s="11"/>
      <c r="AC2215" s="11"/>
      <c r="AD2215" s="11"/>
      <c r="AE2215" s="11"/>
      <c r="AF2215" s="11"/>
      <c r="AG2215" s="11"/>
      <c r="AH2215" s="11"/>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c r="BC2215" s="11"/>
      <c r="BD2215" s="11"/>
      <c r="BE2215" s="11"/>
      <c r="BF2215" s="11"/>
      <c r="BG2215" s="11"/>
      <c r="BH2215" s="11"/>
      <c r="BI2215" s="11"/>
      <c r="BJ2215" s="11"/>
      <c r="BK2215" s="11"/>
      <c r="BL2215" s="11"/>
      <c r="BM2215" s="11"/>
      <c r="BN2215" s="11"/>
      <c r="BO2215" s="11"/>
      <c r="BP2215" s="1" t="str">
        <v>0- Port Costs</v>
      </c>
      <c r="BT2215" s="1" t="str">
        <v>0- Port Value</v>
      </c>
      <c r="BU2215" s="11"/>
    </row>
    <row r="2216" spans="8:73" hidden="1" outlineLevel="1" x14ac:dyDescent="0.3">
      <c r="H2216" s="1" t="str">
        <v>0 - BM Costs</v>
      </c>
      <c r="L2216" s="1" t="str">
        <v>0 - BM Port</v>
      </c>
      <c r="N2216" s="1" t="str">
        <v>0 - Port Assets</v>
      </c>
      <c r="O2216" s="11"/>
      <c r="P2216" s="11"/>
      <c r="Q2216" s="11"/>
      <c r="R2216" s="11"/>
      <c r="S2216" s="11"/>
      <c r="T2216" s="11"/>
      <c r="U2216" s="11"/>
      <c r="V2216" s="11"/>
      <c r="W2216" s="11"/>
      <c r="X2216" s="11"/>
      <c r="Y2216" s="11"/>
      <c r="Z2216" s="11"/>
      <c r="AA2216" s="11"/>
      <c r="AB2216" s="11"/>
      <c r="AC2216" s="11"/>
      <c r="AD2216" s="11"/>
      <c r="AE2216" s="11"/>
      <c r="AF2216" s="11"/>
      <c r="AG2216" s="11"/>
      <c r="AH2216" s="11"/>
      <c r="AI2216" s="11"/>
      <c r="AJ2216" s="11"/>
      <c r="AK2216" s="11"/>
      <c r="AL2216" s="11"/>
      <c r="AM2216" s="11"/>
      <c r="AN2216" s="11"/>
      <c r="AO2216" s="11"/>
      <c r="AP2216" s="11"/>
      <c r="AQ2216" s="11"/>
      <c r="AR2216" s="11"/>
      <c r="AS2216" s="11"/>
      <c r="AT2216" s="11"/>
      <c r="AU2216" s="11"/>
      <c r="AV2216" s="11"/>
      <c r="AW2216" s="11"/>
      <c r="AX2216" s="11"/>
      <c r="AY2216" s="11"/>
      <c r="AZ2216" s="11"/>
      <c r="BA2216" s="11"/>
      <c r="BB2216" s="11"/>
      <c r="BC2216" s="11"/>
      <c r="BD2216" s="11"/>
      <c r="BE2216" s="11"/>
      <c r="BF2216" s="11"/>
      <c r="BG2216" s="11"/>
      <c r="BH2216" s="11"/>
      <c r="BI2216" s="11"/>
      <c r="BJ2216" s="11"/>
      <c r="BK2216" s="11"/>
      <c r="BL2216" s="11"/>
      <c r="BM2216" s="11"/>
      <c r="BN2216" s="11"/>
      <c r="BO2216" s="11"/>
      <c r="BP2216" s="1" t="str">
        <v>0- Port Costs</v>
      </c>
      <c r="BT2216" s="1" t="str">
        <v>0- Port Value</v>
      </c>
      <c r="BU2216" s="11"/>
    </row>
    <row r="2217" spans="8:73" hidden="1" outlineLevel="1" x14ac:dyDescent="0.3">
      <c r="H2217" s="1" t="str">
        <v>0 - BM Costs</v>
      </c>
      <c r="L2217" s="1" t="str">
        <v>0 - BM Port</v>
      </c>
      <c r="N2217" s="1" t="str">
        <v>0 - Port Assets</v>
      </c>
      <c r="O2217" s="11"/>
      <c r="P2217" s="11"/>
      <c r="Q2217" s="11"/>
      <c r="R2217" s="11"/>
      <c r="S2217" s="11"/>
      <c r="T2217" s="11"/>
      <c r="U2217" s="11"/>
      <c r="V2217" s="11"/>
      <c r="W2217" s="11"/>
      <c r="X2217" s="11"/>
      <c r="Y2217" s="11"/>
      <c r="Z2217" s="11"/>
      <c r="AA2217" s="11"/>
      <c r="AB2217" s="11"/>
      <c r="AC2217" s="11"/>
      <c r="AD2217" s="11"/>
      <c r="AE2217" s="11"/>
      <c r="AF2217" s="11"/>
      <c r="AG2217" s="11"/>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c r="BC2217" s="11"/>
      <c r="BD2217" s="11"/>
      <c r="BE2217" s="11"/>
      <c r="BF2217" s="11"/>
      <c r="BG2217" s="11"/>
      <c r="BH2217" s="11"/>
      <c r="BI2217" s="11"/>
      <c r="BJ2217" s="11"/>
      <c r="BK2217" s="11"/>
      <c r="BL2217" s="11"/>
      <c r="BM2217" s="11"/>
      <c r="BN2217" s="11"/>
      <c r="BO2217" s="11"/>
      <c r="BP2217" s="1" t="str">
        <v>0- Port Costs</v>
      </c>
      <c r="BT2217" s="1" t="str">
        <v>0- Port Value</v>
      </c>
      <c r="BU2217" s="11"/>
    </row>
    <row r="2218" spans="8:73" hidden="1" outlineLevel="1" x14ac:dyDescent="0.3">
      <c r="H2218" s="1" t="str">
        <v>0 - BM Costs</v>
      </c>
      <c r="L2218" s="1" t="str">
        <v>0 - BM Port</v>
      </c>
      <c r="N2218" s="1" t="str">
        <v>0 - Port Assets</v>
      </c>
      <c r="O2218" s="11"/>
      <c r="P2218" s="11"/>
      <c r="Q2218" s="11"/>
      <c r="R2218" s="11"/>
      <c r="S2218" s="11"/>
      <c r="T2218" s="11"/>
      <c r="U2218" s="11"/>
      <c r="V2218" s="11"/>
      <c r="W2218" s="11"/>
      <c r="X2218" s="11"/>
      <c r="Y2218" s="11"/>
      <c r="Z2218" s="11"/>
      <c r="AA2218" s="11"/>
      <c r="AB2218" s="11"/>
      <c r="AC2218" s="11"/>
      <c r="AD2218" s="11"/>
      <c r="AE2218" s="11"/>
      <c r="AF2218" s="11"/>
      <c r="AG2218" s="11"/>
      <c r="AH2218" s="11"/>
      <c r="AI2218" s="11"/>
      <c r="AJ2218" s="11"/>
      <c r="AK2218" s="11"/>
      <c r="AL2218" s="11"/>
      <c r="AM2218" s="11"/>
      <c r="AN2218" s="11"/>
      <c r="AO2218" s="11"/>
      <c r="AP2218" s="11"/>
      <c r="AQ2218" s="11"/>
      <c r="AR2218" s="11"/>
      <c r="AS2218" s="11"/>
      <c r="AT2218" s="11"/>
      <c r="AU2218" s="11"/>
      <c r="AV2218" s="11"/>
      <c r="AW2218" s="11"/>
      <c r="AX2218" s="11"/>
      <c r="AY2218" s="11"/>
      <c r="AZ2218" s="11"/>
      <c r="BA2218" s="11"/>
      <c r="BB2218" s="11"/>
      <c r="BC2218" s="11"/>
      <c r="BD2218" s="11"/>
      <c r="BE2218" s="11"/>
      <c r="BF2218" s="11"/>
      <c r="BG2218" s="11"/>
      <c r="BH2218" s="11"/>
      <c r="BI2218" s="11"/>
      <c r="BJ2218" s="11"/>
      <c r="BK2218" s="11"/>
      <c r="BL2218" s="11"/>
      <c r="BM2218" s="11"/>
      <c r="BN2218" s="11"/>
      <c r="BO2218" s="11"/>
      <c r="BP2218" s="1" t="str">
        <v>0- Port Costs</v>
      </c>
      <c r="BT2218" s="1" t="str">
        <v>0- Port Value</v>
      </c>
      <c r="BU2218" s="11"/>
    </row>
    <row r="2219" spans="8:73" hidden="1" outlineLevel="1" x14ac:dyDescent="0.3">
      <c r="H2219" s="1" t="str">
        <v>0 - BM Costs</v>
      </c>
      <c r="L2219" s="1" t="str">
        <v>0 - BM Port</v>
      </c>
      <c r="N2219" s="1" t="str">
        <v>0 - Port Assets</v>
      </c>
      <c r="O2219" s="11"/>
      <c r="P2219" s="11"/>
      <c r="Q2219" s="11"/>
      <c r="R2219" s="11"/>
      <c r="S2219" s="11"/>
      <c r="T2219" s="11"/>
      <c r="U2219" s="11"/>
      <c r="V2219" s="11"/>
      <c r="W2219" s="11"/>
      <c r="X2219" s="11"/>
      <c r="Y2219" s="11"/>
      <c r="Z2219" s="11"/>
      <c r="AA2219" s="11"/>
      <c r="AB2219" s="11"/>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c r="BC2219" s="11"/>
      <c r="BD2219" s="11"/>
      <c r="BE2219" s="11"/>
      <c r="BF2219" s="11"/>
      <c r="BG2219" s="11"/>
      <c r="BH2219" s="11"/>
      <c r="BI2219" s="11"/>
      <c r="BJ2219" s="11"/>
      <c r="BK2219" s="11"/>
      <c r="BL2219" s="11"/>
      <c r="BM2219" s="11"/>
      <c r="BN2219" s="11"/>
      <c r="BO2219" s="11"/>
      <c r="BP2219" s="1" t="str">
        <v>0- Port Costs</v>
      </c>
      <c r="BT2219" s="1" t="str">
        <v>0- Port Value</v>
      </c>
      <c r="BU2219" s="11"/>
    </row>
    <row r="2220" spans="8:73" hidden="1" outlineLevel="1" x14ac:dyDescent="0.3">
      <c r="H2220" s="1" t="str">
        <v>0 - BM Costs</v>
      </c>
      <c r="L2220" s="1" t="str">
        <v>0 - BM Port</v>
      </c>
      <c r="N2220" s="1" t="str">
        <v>0 - Port Assets</v>
      </c>
      <c r="O2220" s="11"/>
      <c r="P2220" s="11"/>
      <c r="Q2220" s="11"/>
      <c r="R2220" s="11"/>
      <c r="S2220" s="11"/>
      <c r="T2220" s="11"/>
      <c r="U2220" s="11"/>
      <c r="V2220" s="11"/>
      <c r="W2220" s="11"/>
      <c r="X2220" s="11"/>
      <c r="Y2220" s="11"/>
      <c r="Z2220" s="11"/>
      <c r="AA2220" s="11"/>
      <c r="AB2220" s="11"/>
      <c r="AC2220" s="11"/>
      <c r="AD2220" s="11"/>
      <c r="AE2220" s="11"/>
      <c r="AF2220" s="11"/>
      <c r="AG2220" s="11"/>
      <c r="AH2220" s="11"/>
      <c r="AI2220" s="11"/>
      <c r="AJ2220" s="11"/>
      <c r="AK2220" s="11"/>
      <c r="AL2220" s="11"/>
      <c r="AM2220" s="11"/>
      <c r="AN2220" s="11"/>
      <c r="AO2220" s="11"/>
      <c r="AP2220" s="11"/>
      <c r="AQ2220" s="11"/>
      <c r="AR2220" s="11"/>
      <c r="AS2220" s="11"/>
      <c r="AT2220" s="11"/>
      <c r="AU2220" s="11"/>
      <c r="AV2220" s="11"/>
      <c r="AW2220" s="11"/>
      <c r="AX2220" s="11"/>
      <c r="AY2220" s="11"/>
      <c r="AZ2220" s="11"/>
      <c r="BA2220" s="11"/>
      <c r="BB2220" s="11"/>
      <c r="BC2220" s="11"/>
      <c r="BD2220" s="11"/>
      <c r="BE2220" s="11"/>
      <c r="BF2220" s="11"/>
      <c r="BG2220" s="11"/>
      <c r="BH2220" s="11"/>
      <c r="BI2220" s="11"/>
      <c r="BJ2220" s="11"/>
      <c r="BK2220" s="11"/>
      <c r="BL2220" s="11"/>
      <c r="BM2220" s="11"/>
      <c r="BN2220" s="11"/>
      <c r="BO2220" s="11"/>
      <c r="BP2220" s="1" t="str">
        <v>0- Port Costs</v>
      </c>
      <c r="BT2220" s="1" t="str">
        <v>0- Port Value</v>
      </c>
      <c r="BU2220" s="11"/>
    </row>
    <row r="2221" spans="8:73" hidden="1" outlineLevel="1" x14ac:dyDescent="0.3">
      <c r="H2221" s="1" t="str">
        <v>0 - BM Costs</v>
      </c>
      <c r="L2221" s="1" t="str">
        <v>0 - BM Port</v>
      </c>
      <c r="N2221" s="1" t="str">
        <v>0 - Port Assets</v>
      </c>
      <c r="O2221" s="11"/>
      <c r="P2221" s="11"/>
      <c r="Q2221" s="11"/>
      <c r="R2221" s="11"/>
      <c r="S2221" s="11"/>
      <c r="T2221" s="11"/>
      <c r="U2221" s="11"/>
      <c r="V2221" s="11"/>
      <c r="W2221" s="11"/>
      <c r="X2221" s="11"/>
      <c r="Y2221" s="11"/>
      <c r="Z2221" s="11"/>
      <c r="AA2221" s="11"/>
      <c r="AB2221" s="11"/>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c r="BC2221" s="11"/>
      <c r="BD2221" s="11"/>
      <c r="BE2221" s="11"/>
      <c r="BF2221" s="11"/>
      <c r="BG2221" s="11"/>
      <c r="BH2221" s="11"/>
      <c r="BI2221" s="11"/>
      <c r="BJ2221" s="11"/>
      <c r="BK2221" s="11"/>
      <c r="BL2221" s="11"/>
      <c r="BM2221" s="11"/>
      <c r="BN2221" s="11"/>
      <c r="BO2221" s="11"/>
      <c r="BP2221" s="1" t="str">
        <v>0- Port Costs</v>
      </c>
      <c r="BT2221" s="1" t="str">
        <v>0- Port Value</v>
      </c>
      <c r="BU2221" s="11"/>
    </row>
    <row r="2222" spans="8:73" hidden="1" outlineLevel="1" x14ac:dyDescent="0.3">
      <c r="H2222" s="1" t="str">
        <v>0 - BM Costs</v>
      </c>
      <c r="L2222" s="1" t="str">
        <v>0 - BM Port</v>
      </c>
      <c r="N2222" s="1" t="str">
        <v>0 - Port Assets</v>
      </c>
      <c r="O2222" s="11"/>
      <c r="P2222" s="11"/>
      <c r="Q2222" s="11"/>
      <c r="R2222" s="11"/>
      <c r="S2222" s="11"/>
      <c r="T2222" s="11"/>
      <c r="U2222" s="11"/>
      <c r="V2222" s="11"/>
      <c r="W2222" s="11"/>
      <c r="X2222" s="11"/>
      <c r="Y2222" s="11"/>
      <c r="Z2222" s="11"/>
      <c r="AA2222" s="11"/>
      <c r="AB2222" s="11"/>
      <c r="AC2222" s="11"/>
      <c r="AD2222" s="11"/>
      <c r="AE2222" s="11"/>
      <c r="AF2222" s="11"/>
      <c r="AG2222" s="11"/>
      <c r="AH2222" s="11"/>
      <c r="AI2222" s="11"/>
      <c r="AJ2222" s="11"/>
      <c r="AK2222" s="11"/>
      <c r="AL2222" s="11"/>
      <c r="AM2222" s="11"/>
      <c r="AN2222" s="11"/>
      <c r="AO2222" s="11"/>
      <c r="AP2222" s="11"/>
      <c r="AQ2222" s="11"/>
      <c r="AR2222" s="11"/>
      <c r="AS2222" s="11"/>
      <c r="AT2222" s="11"/>
      <c r="AU2222" s="11"/>
      <c r="AV2222" s="11"/>
      <c r="AW2222" s="11"/>
      <c r="AX2222" s="11"/>
      <c r="AY2222" s="11"/>
      <c r="AZ2222" s="11"/>
      <c r="BA2222" s="11"/>
      <c r="BB2222" s="11"/>
      <c r="BC2222" s="11"/>
      <c r="BD2222" s="11"/>
      <c r="BE2222" s="11"/>
      <c r="BF2222" s="11"/>
      <c r="BG2222" s="11"/>
      <c r="BH2222" s="11"/>
      <c r="BI2222" s="11"/>
      <c r="BJ2222" s="11"/>
      <c r="BK2222" s="11"/>
      <c r="BL2222" s="11"/>
      <c r="BM2222" s="11"/>
      <c r="BN2222" s="11"/>
      <c r="BO2222" s="11"/>
      <c r="BP2222" s="1" t="str">
        <v>0- Port Costs</v>
      </c>
      <c r="BT2222" s="1" t="str">
        <v>0- Port Value</v>
      </c>
      <c r="BU2222" s="11"/>
    </row>
    <row r="2223" spans="8:73" hidden="1" outlineLevel="1" x14ac:dyDescent="0.3">
      <c r="H2223" s="1" t="str">
        <v>0 - BM Costs</v>
      </c>
      <c r="L2223" s="1" t="str">
        <v>0 - BM Port</v>
      </c>
      <c r="N2223" s="1" t="str">
        <v>0 - Port Assets</v>
      </c>
      <c r="O2223" s="11"/>
      <c r="P2223" s="11"/>
      <c r="Q2223" s="11"/>
      <c r="R2223" s="11"/>
      <c r="S2223" s="11"/>
      <c r="T2223" s="11"/>
      <c r="U2223" s="11"/>
      <c r="V2223" s="11"/>
      <c r="W2223" s="11"/>
      <c r="X2223" s="11"/>
      <c r="Y2223" s="11"/>
      <c r="Z2223" s="11"/>
      <c r="AA2223" s="11"/>
      <c r="AB2223" s="11"/>
      <c r="AC2223" s="11"/>
      <c r="AD2223" s="11"/>
      <c r="AE2223" s="11"/>
      <c r="AF2223" s="11"/>
      <c r="AG2223" s="11"/>
      <c r="AH2223" s="11"/>
      <c r="AI2223" s="11"/>
      <c r="AJ2223" s="11"/>
      <c r="AK2223" s="11"/>
      <c r="AL2223" s="11"/>
      <c r="AM2223" s="11"/>
      <c r="AN2223" s="11"/>
      <c r="AO2223" s="11"/>
      <c r="AP2223" s="11"/>
      <c r="AQ2223" s="11"/>
      <c r="AR2223" s="11"/>
      <c r="AS2223" s="11"/>
      <c r="AT2223" s="11"/>
      <c r="AU2223" s="11"/>
      <c r="AV2223" s="11"/>
      <c r="AW2223" s="11"/>
      <c r="AX2223" s="11"/>
      <c r="AY2223" s="11"/>
      <c r="AZ2223" s="11"/>
      <c r="BA2223" s="11"/>
      <c r="BB2223" s="11"/>
      <c r="BC2223" s="11"/>
      <c r="BD2223" s="11"/>
      <c r="BE2223" s="11"/>
      <c r="BF2223" s="11"/>
      <c r="BG2223" s="11"/>
      <c r="BH2223" s="11"/>
      <c r="BI2223" s="11"/>
      <c r="BJ2223" s="11"/>
      <c r="BK2223" s="11"/>
      <c r="BL2223" s="11"/>
      <c r="BM2223" s="11"/>
      <c r="BN2223" s="11"/>
      <c r="BO2223" s="11"/>
      <c r="BP2223" s="1" t="str">
        <v>0- Port Costs</v>
      </c>
      <c r="BT2223" s="1" t="str">
        <v>0- Port Value</v>
      </c>
      <c r="BU2223" s="11"/>
    </row>
    <row r="2224" spans="8:73" hidden="1" outlineLevel="1" x14ac:dyDescent="0.3">
      <c r="H2224" s="1" t="str">
        <v>0 - BM Costs</v>
      </c>
      <c r="L2224" s="1" t="str">
        <v>0 - BM Port</v>
      </c>
      <c r="N2224" s="1" t="str">
        <v>0 - Port Assets</v>
      </c>
      <c r="O2224" s="11"/>
      <c r="P2224" s="11"/>
      <c r="Q2224" s="11"/>
      <c r="R2224" s="11"/>
      <c r="S2224" s="11"/>
      <c r="T2224" s="11"/>
      <c r="U2224" s="11"/>
      <c r="V2224" s="11"/>
      <c r="W2224" s="11"/>
      <c r="X2224" s="11"/>
      <c r="Y2224" s="11"/>
      <c r="Z2224" s="11"/>
      <c r="AA2224" s="11"/>
      <c r="AB2224" s="11"/>
      <c r="AC2224" s="11"/>
      <c r="AD2224" s="11"/>
      <c r="AE2224" s="11"/>
      <c r="AF2224" s="11"/>
      <c r="AG2224" s="11"/>
      <c r="AH2224" s="11"/>
      <c r="AI2224" s="11"/>
      <c r="AJ2224" s="11"/>
      <c r="AK2224" s="11"/>
      <c r="AL2224" s="11"/>
      <c r="AM2224" s="11"/>
      <c r="AN2224" s="11"/>
      <c r="AO2224" s="11"/>
      <c r="AP2224" s="11"/>
      <c r="AQ2224" s="11"/>
      <c r="AR2224" s="11"/>
      <c r="AS2224" s="11"/>
      <c r="AT2224" s="11"/>
      <c r="AU2224" s="11"/>
      <c r="AV2224" s="11"/>
      <c r="AW2224" s="11"/>
      <c r="AX2224" s="11"/>
      <c r="AY2224" s="11"/>
      <c r="AZ2224" s="11"/>
      <c r="BA2224" s="11"/>
      <c r="BB2224" s="11"/>
      <c r="BC2224" s="11"/>
      <c r="BD2224" s="11"/>
      <c r="BE2224" s="11"/>
      <c r="BF2224" s="11"/>
      <c r="BG2224" s="11"/>
      <c r="BH2224" s="11"/>
      <c r="BI2224" s="11"/>
      <c r="BJ2224" s="11"/>
      <c r="BK2224" s="11"/>
      <c r="BL2224" s="11"/>
      <c r="BM2224" s="11"/>
      <c r="BN2224" s="11"/>
      <c r="BO2224" s="11"/>
      <c r="BP2224" s="1" t="str">
        <v>0- Port Costs</v>
      </c>
      <c r="BT2224" s="1" t="str">
        <v>0- Port Value</v>
      </c>
      <c r="BU2224" s="11"/>
    </row>
    <row r="2225" spans="8:73" hidden="1" outlineLevel="1" x14ac:dyDescent="0.3">
      <c r="H2225" s="1" t="str">
        <v>0 - BM Costs</v>
      </c>
      <c r="L2225" s="1" t="str">
        <v>0 - BM Port</v>
      </c>
      <c r="N2225" s="1" t="str">
        <v>0 - Port Assets</v>
      </c>
      <c r="O2225" s="11"/>
      <c r="P2225" s="11"/>
      <c r="Q2225" s="11"/>
      <c r="R2225" s="11"/>
      <c r="S2225" s="11"/>
      <c r="T2225" s="11"/>
      <c r="U2225" s="11"/>
      <c r="V2225" s="11"/>
      <c r="W2225" s="11"/>
      <c r="X2225" s="11"/>
      <c r="Y2225" s="11"/>
      <c r="Z2225" s="11"/>
      <c r="AA2225" s="11"/>
      <c r="AB2225" s="11"/>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c r="BC2225" s="11"/>
      <c r="BD2225" s="11"/>
      <c r="BE2225" s="11"/>
      <c r="BF2225" s="11"/>
      <c r="BG2225" s="11"/>
      <c r="BH2225" s="11"/>
      <c r="BI2225" s="11"/>
      <c r="BJ2225" s="11"/>
      <c r="BK2225" s="11"/>
      <c r="BL2225" s="11"/>
      <c r="BM2225" s="11"/>
      <c r="BN2225" s="11"/>
      <c r="BO2225" s="11"/>
      <c r="BP2225" s="1" t="str">
        <v>0- Port Costs</v>
      </c>
      <c r="BT2225" s="1" t="str">
        <v>0- Port Value</v>
      </c>
      <c r="BU2225" s="11"/>
    </row>
    <row r="2226" spans="8:73" hidden="1" outlineLevel="1" x14ac:dyDescent="0.3">
      <c r="H2226" s="1" t="str">
        <v>0 - BM Costs</v>
      </c>
      <c r="L2226" s="1" t="str">
        <v>0 - BM Port</v>
      </c>
      <c r="N2226" s="1" t="str">
        <v>0 - Port Assets</v>
      </c>
      <c r="O2226" s="11"/>
      <c r="P2226" s="11"/>
      <c r="Q2226" s="11"/>
      <c r="R2226" s="11"/>
      <c r="S2226" s="11"/>
      <c r="T2226" s="11"/>
      <c r="U2226" s="11"/>
      <c r="V2226" s="11"/>
      <c r="W2226" s="11"/>
      <c r="X2226" s="11"/>
      <c r="Y2226" s="11"/>
      <c r="Z2226" s="11"/>
      <c r="AA2226" s="11"/>
      <c r="AB2226" s="11"/>
      <c r="AC2226" s="11"/>
      <c r="AD2226" s="11"/>
      <c r="AE2226" s="11"/>
      <c r="AF2226" s="11"/>
      <c r="AG2226" s="11"/>
      <c r="AH2226" s="11"/>
      <c r="AI2226" s="11"/>
      <c r="AJ2226" s="11"/>
      <c r="AK2226" s="11"/>
      <c r="AL2226" s="11"/>
      <c r="AM2226" s="11"/>
      <c r="AN2226" s="11"/>
      <c r="AO2226" s="11"/>
      <c r="AP2226" s="11"/>
      <c r="AQ2226" s="11"/>
      <c r="AR2226" s="11"/>
      <c r="AS2226" s="11"/>
      <c r="AT2226" s="11"/>
      <c r="AU2226" s="11"/>
      <c r="AV2226" s="11"/>
      <c r="AW2226" s="11"/>
      <c r="AX2226" s="11"/>
      <c r="AY2226" s="11"/>
      <c r="AZ2226" s="11"/>
      <c r="BA2226" s="11"/>
      <c r="BB2226" s="11"/>
      <c r="BC2226" s="11"/>
      <c r="BD2226" s="11"/>
      <c r="BE2226" s="11"/>
      <c r="BF2226" s="11"/>
      <c r="BG2226" s="11"/>
      <c r="BH2226" s="11"/>
      <c r="BI2226" s="11"/>
      <c r="BJ2226" s="11"/>
      <c r="BK2226" s="11"/>
      <c r="BL2226" s="11"/>
      <c r="BM2226" s="11"/>
      <c r="BN2226" s="11"/>
      <c r="BO2226" s="11"/>
      <c r="BP2226" s="1" t="str">
        <v>0- Port Costs</v>
      </c>
      <c r="BT2226" s="1" t="str">
        <v>0- Port Value</v>
      </c>
      <c r="BU2226" s="11"/>
    </row>
    <row r="2227" spans="8:73" hidden="1" outlineLevel="1" x14ac:dyDescent="0.3">
      <c r="H2227" s="1" t="str">
        <v>0 - BM Costs</v>
      </c>
      <c r="L2227" s="1" t="str">
        <v>0 - BM Port</v>
      </c>
      <c r="N2227" s="1" t="str">
        <v>0 - Port Assets</v>
      </c>
      <c r="O2227" s="11"/>
      <c r="P2227" s="11"/>
      <c r="Q2227" s="11"/>
      <c r="R2227" s="11"/>
      <c r="S2227" s="11"/>
      <c r="T2227" s="11"/>
      <c r="U2227" s="11"/>
      <c r="V2227" s="11"/>
      <c r="W2227" s="11"/>
      <c r="X2227" s="11"/>
      <c r="Y2227" s="11"/>
      <c r="Z2227" s="11"/>
      <c r="AA2227" s="11"/>
      <c r="AB2227" s="11"/>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c r="BC2227" s="11"/>
      <c r="BD2227" s="11"/>
      <c r="BE2227" s="11"/>
      <c r="BF2227" s="11"/>
      <c r="BG2227" s="11"/>
      <c r="BH2227" s="11"/>
      <c r="BI2227" s="11"/>
      <c r="BJ2227" s="11"/>
      <c r="BK2227" s="11"/>
      <c r="BL2227" s="11"/>
      <c r="BM2227" s="11"/>
      <c r="BN2227" s="11"/>
      <c r="BO2227" s="11"/>
      <c r="BP2227" s="1" t="str">
        <v>0- Port Costs</v>
      </c>
      <c r="BT2227" s="1" t="str">
        <v>0- Port Value</v>
      </c>
      <c r="BU2227" s="11"/>
    </row>
    <row r="2228" spans="8:73" hidden="1" outlineLevel="1" x14ac:dyDescent="0.3">
      <c r="H2228" s="1" t="str">
        <v>0 - BM Costs</v>
      </c>
      <c r="L2228" s="1" t="str">
        <v>0 - BM Port</v>
      </c>
      <c r="N2228" s="1" t="str">
        <v>0 - Port Assets</v>
      </c>
      <c r="O2228" s="11"/>
      <c r="P2228" s="11"/>
      <c r="Q2228" s="11"/>
      <c r="R2228" s="11"/>
      <c r="S2228" s="11"/>
      <c r="T2228" s="11"/>
      <c r="U2228" s="11"/>
      <c r="V2228" s="11"/>
      <c r="W2228" s="11"/>
      <c r="X2228" s="11"/>
      <c r="Y2228" s="11"/>
      <c r="Z2228" s="11"/>
      <c r="AA2228" s="11"/>
      <c r="AB2228" s="11"/>
      <c r="AC2228" s="11"/>
      <c r="AD2228" s="11"/>
      <c r="AE2228" s="11"/>
      <c r="AF2228" s="11"/>
      <c r="AG2228" s="11"/>
      <c r="AH2228" s="11"/>
      <c r="AI2228" s="11"/>
      <c r="AJ2228" s="11"/>
      <c r="AK2228" s="11"/>
      <c r="AL2228" s="11"/>
      <c r="AM2228" s="11"/>
      <c r="AN2228" s="11"/>
      <c r="AO2228" s="11"/>
      <c r="AP2228" s="11"/>
      <c r="AQ2228" s="11"/>
      <c r="AR2228" s="11"/>
      <c r="AS2228" s="11"/>
      <c r="AT2228" s="11"/>
      <c r="AU2228" s="11"/>
      <c r="AV2228" s="11"/>
      <c r="AW2228" s="11"/>
      <c r="AX2228" s="11"/>
      <c r="AY2228" s="11"/>
      <c r="AZ2228" s="11"/>
      <c r="BA2228" s="11"/>
      <c r="BB2228" s="11"/>
      <c r="BC2228" s="11"/>
      <c r="BD2228" s="11"/>
      <c r="BE2228" s="11"/>
      <c r="BF2228" s="11"/>
      <c r="BG2228" s="11"/>
      <c r="BH2228" s="11"/>
      <c r="BI2228" s="11"/>
      <c r="BJ2228" s="11"/>
      <c r="BK2228" s="11"/>
      <c r="BL2228" s="11"/>
      <c r="BM2228" s="11"/>
      <c r="BN2228" s="11"/>
      <c r="BO2228" s="11"/>
      <c r="BP2228" s="1" t="str">
        <v>0- Port Costs</v>
      </c>
      <c r="BT2228" s="1" t="str">
        <v>0- Port Value</v>
      </c>
      <c r="BU2228" s="11"/>
    </row>
    <row r="2229" spans="8:73" hidden="1" outlineLevel="1" x14ac:dyDescent="0.3">
      <c r="H2229" s="1" t="str">
        <v>0 - BM Costs</v>
      </c>
      <c r="L2229" s="1" t="str">
        <v>0 - BM Port</v>
      </c>
      <c r="N2229" s="1" t="str">
        <v>0 - Port Assets</v>
      </c>
      <c r="O2229" s="11"/>
      <c r="P2229" s="11"/>
      <c r="Q2229" s="11"/>
      <c r="R2229" s="11"/>
      <c r="S2229" s="11"/>
      <c r="T2229" s="11"/>
      <c r="U2229" s="11"/>
      <c r="V2229" s="11"/>
      <c r="W2229" s="11"/>
      <c r="X2229" s="11"/>
      <c r="Y2229" s="11"/>
      <c r="Z2229" s="11"/>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c r="BC2229" s="11"/>
      <c r="BD2229" s="11"/>
      <c r="BE2229" s="11"/>
      <c r="BF2229" s="11"/>
      <c r="BG2229" s="11"/>
      <c r="BH2229" s="11"/>
      <c r="BI2229" s="11"/>
      <c r="BJ2229" s="11"/>
      <c r="BK2229" s="11"/>
      <c r="BL2229" s="11"/>
      <c r="BM2229" s="11"/>
      <c r="BN2229" s="11"/>
      <c r="BO2229" s="11"/>
      <c r="BP2229" s="1" t="str">
        <v>0- Port Costs</v>
      </c>
      <c r="BT2229" s="1" t="str">
        <v>0- Port Value</v>
      </c>
      <c r="BU2229" s="11"/>
    </row>
    <row r="2230" spans="8:73" hidden="1" outlineLevel="1" x14ac:dyDescent="0.3">
      <c r="H2230" s="1" t="str">
        <v>0 - BM Costs</v>
      </c>
      <c r="L2230" s="1" t="str">
        <v>0 - BM Port</v>
      </c>
      <c r="N2230" s="1" t="str">
        <v>0 - Port Assets</v>
      </c>
      <c r="O2230" s="11"/>
      <c r="P2230" s="11"/>
      <c r="Q2230" s="11"/>
      <c r="R2230" s="11"/>
      <c r="S2230" s="11"/>
      <c r="T2230" s="11"/>
      <c r="U2230" s="11"/>
      <c r="V2230" s="11"/>
      <c r="W2230" s="11"/>
      <c r="X2230" s="11"/>
      <c r="Y2230" s="11"/>
      <c r="Z2230" s="11"/>
      <c r="AA2230" s="11"/>
      <c r="AB2230" s="11"/>
      <c r="AC2230" s="11"/>
      <c r="AD2230" s="11"/>
      <c r="AE2230" s="11"/>
      <c r="AF2230" s="11"/>
      <c r="AG2230" s="11"/>
      <c r="AH2230" s="11"/>
      <c r="AI2230" s="11"/>
      <c r="AJ2230" s="11"/>
      <c r="AK2230" s="11"/>
      <c r="AL2230" s="11"/>
      <c r="AM2230" s="11"/>
      <c r="AN2230" s="11"/>
      <c r="AO2230" s="11"/>
      <c r="AP2230" s="11"/>
      <c r="AQ2230" s="11"/>
      <c r="AR2230" s="11"/>
      <c r="AS2230" s="11"/>
      <c r="AT2230" s="11"/>
      <c r="AU2230" s="11"/>
      <c r="AV2230" s="11"/>
      <c r="AW2230" s="11"/>
      <c r="AX2230" s="11"/>
      <c r="AY2230" s="11"/>
      <c r="AZ2230" s="11"/>
      <c r="BA2230" s="11"/>
      <c r="BB2230" s="11"/>
      <c r="BC2230" s="11"/>
      <c r="BD2230" s="11"/>
      <c r="BE2230" s="11"/>
      <c r="BF2230" s="11"/>
      <c r="BG2230" s="11"/>
      <c r="BH2230" s="11"/>
      <c r="BI2230" s="11"/>
      <c r="BJ2230" s="11"/>
      <c r="BK2230" s="11"/>
      <c r="BL2230" s="11"/>
      <c r="BM2230" s="11"/>
      <c r="BN2230" s="11"/>
      <c r="BO2230" s="11"/>
      <c r="BP2230" s="1" t="str">
        <v>0- Port Costs</v>
      </c>
      <c r="BT2230" s="1" t="str">
        <v>0- Port Value</v>
      </c>
      <c r="BU2230" s="11"/>
    </row>
    <row r="2231" spans="8:73" hidden="1" outlineLevel="1" x14ac:dyDescent="0.3">
      <c r="H2231" s="1" t="str">
        <v>0 - BM Costs</v>
      </c>
      <c r="L2231" s="1" t="str">
        <v>0 - BM Port</v>
      </c>
      <c r="N2231" s="1" t="str">
        <v>0 - Port Assets</v>
      </c>
      <c r="O2231" s="11"/>
      <c r="P2231" s="11"/>
      <c r="Q2231" s="11"/>
      <c r="R2231" s="11"/>
      <c r="S2231" s="11"/>
      <c r="T2231" s="11"/>
      <c r="U2231" s="11"/>
      <c r="V2231" s="11"/>
      <c r="W2231" s="11"/>
      <c r="X2231" s="11"/>
      <c r="Y2231" s="11"/>
      <c r="Z2231" s="11"/>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c r="BC2231" s="11"/>
      <c r="BD2231" s="11"/>
      <c r="BE2231" s="11"/>
      <c r="BF2231" s="11"/>
      <c r="BG2231" s="11"/>
      <c r="BH2231" s="11"/>
      <c r="BI2231" s="11"/>
      <c r="BJ2231" s="11"/>
      <c r="BK2231" s="11"/>
      <c r="BL2231" s="11"/>
      <c r="BM2231" s="11"/>
      <c r="BN2231" s="11"/>
      <c r="BO2231" s="11"/>
      <c r="BP2231" s="1" t="str">
        <v>0- Port Costs</v>
      </c>
      <c r="BT2231" s="1" t="str">
        <v>0- Port Value</v>
      </c>
      <c r="BU2231" s="11"/>
    </row>
    <row r="2232" spans="8:73" hidden="1" outlineLevel="1" x14ac:dyDescent="0.3">
      <c r="H2232" s="1" t="str">
        <v>0 - BM Costs</v>
      </c>
      <c r="L2232" s="1" t="str">
        <v>0 - BM Port</v>
      </c>
      <c r="N2232" s="1" t="str">
        <v>0 - Port Assets</v>
      </c>
      <c r="O2232" s="11"/>
      <c r="P2232" s="11"/>
      <c r="Q2232" s="11"/>
      <c r="R2232" s="11"/>
      <c r="S2232" s="11"/>
      <c r="T2232" s="11"/>
      <c r="U2232" s="11"/>
      <c r="V2232" s="11"/>
      <c r="W2232" s="11"/>
      <c r="X2232" s="11"/>
      <c r="Y2232" s="11"/>
      <c r="Z2232" s="11"/>
      <c r="AA2232" s="11"/>
      <c r="AB2232" s="11"/>
      <c r="AC2232" s="11"/>
      <c r="AD2232" s="11"/>
      <c r="AE2232" s="11"/>
      <c r="AF2232" s="11"/>
      <c r="AG2232" s="11"/>
      <c r="AH2232" s="11"/>
      <c r="AI2232" s="11"/>
      <c r="AJ2232" s="11"/>
      <c r="AK2232" s="11"/>
      <c r="AL2232" s="11"/>
      <c r="AM2232" s="11"/>
      <c r="AN2232" s="11"/>
      <c r="AO2232" s="11"/>
      <c r="AP2232" s="11"/>
      <c r="AQ2232" s="11"/>
      <c r="AR2232" s="11"/>
      <c r="AS2232" s="11"/>
      <c r="AT2232" s="11"/>
      <c r="AU2232" s="11"/>
      <c r="AV2232" s="11"/>
      <c r="AW2232" s="11"/>
      <c r="AX2232" s="11"/>
      <c r="AY2232" s="11"/>
      <c r="AZ2232" s="11"/>
      <c r="BA2232" s="11"/>
      <c r="BB2232" s="11"/>
      <c r="BC2232" s="11"/>
      <c r="BD2232" s="11"/>
      <c r="BE2232" s="11"/>
      <c r="BF2232" s="11"/>
      <c r="BG2232" s="11"/>
      <c r="BH2232" s="11"/>
      <c r="BI2232" s="11"/>
      <c r="BJ2232" s="11"/>
      <c r="BK2232" s="11"/>
      <c r="BL2232" s="11"/>
      <c r="BM2232" s="11"/>
      <c r="BN2232" s="11"/>
      <c r="BO2232" s="11"/>
      <c r="BP2232" s="1" t="str">
        <v>0- Port Costs</v>
      </c>
      <c r="BT2232" s="1" t="str">
        <v>0- Port Value</v>
      </c>
      <c r="BU2232" s="11"/>
    </row>
    <row r="2233" spans="8:73" hidden="1" outlineLevel="1" x14ac:dyDescent="0.3">
      <c r="H2233" s="1" t="str">
        <v>0 - BM Costs</v>
      </c>
      <c r="L2233" s="1" t="str">
        <v>0 - BM Port</v>
      </c>
      <c r="N2233" s="1" t="str">
        <v>0 - Port Assets</v>
      </c>
      <c r="O2233" s="11"/>
      <c r="P2233" s="11"/>
      <c r="Q2233" s="11"/>
      <c r="R2233" s="11"/>
      <c r="S2233" s="11"/>
      <c r="T2233" s="11"/>
      <c r="U2233" s="11"/>
      <c r="V2233" s="11"/>
      <c r="W2233" s="11"/>
      <c r="X2233" s="11"/>
      <c r="Y2233" s="11"/>
      <c r="Z2233" s="11"/>
      <c r="AA2233" s="11"/>
      <c r="AB2233" s="11"/>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c r="BC2233" s="11"/>
      <c r="BD2233" s="11"/>
      <c r="BE2233" s="11"/>
      <c r="BF2233" s="11"/>
      <c r="BG2233" s="11"/>
      <c r="BH2233" s="11"/>
      <c r="BI2233" s="11"/>
      <c r="BJ2233" s="11"/>
      <c r="BK2233" s="11"/>
      <c r="BL2233" s="11"/>
      <c r="BM2233" s="11"/>
      <c r="BN2233" s="11"/>
      <c r="BO2233" s="11"/>
      <c r="BP2233" s="1" t="str">
        <v>0- Port Costs</v>
      </c>
      <c r="BT2233" s="1" t="str">
        <v>0- Port Value</v>
      </c>
      <c r="BU2233" s="11"/>
    </row>
    <row r="2234" spans="8:73" hidden="1" outlineLevel="1" x14ac:dyDescent="0.3">
      <c r="H2234" s="1" t="str">
        <v>0 - BM Costs</v>
      </c>
      <c r="L2234" s="1" t="str">
        <v>0 - BM Port</v>
      </c>
      <c r="N2234" s="1" t="str">
        <v>0 - Port Assets</v>
      </c>
      <c r="O2234" s="11"/>
      <c r="P2234" s="11"/>
      <c r="Q2234" s="11"/>
      <c r="R2234" s="11"/>
      <c r="S2234" s="11"/>
      <c r="T2234" s="11"/>
      <c r="U2234" s="11"/>
      <c r="V2234" s="11"/>
      <c r="W2234" s="11"/>
      <c r="X2234" s="11"/>
      <c r="Y2234" s="11"/>
      <c r="Z2234" s="11"/>
      <c r="AA2234" s="11"/>
      <c r="AB2234" s="11"/>
      <c r="AC2234" s="11"/>
      <c r="AD2234" s="11"/>
      <c r="AE2234" s="11"/>
      <c r="AF2234" s="11"/>
      <c r="AG2234" s="11"/>
      <c r="AH2234" s="11"/>
      <c r="AI2234" s="11"/>
      <c r="AJ2234" s="11"/>
      <c r="AK2234" s="11"/>
      <c r="AL2234" s="11"/>
      <c r="AM2234" s="11"/>
      <c r="AN2234" s="11"/>
      <c r="AO2234" s="11"/>
      <c r="AP2234" s="11"/>
      <c r="AQ2234" s="11"/>
      <c r="AR2234" s="11"/>
      <c r="AS2234" s="11"/>
      <c r="AT2234" s="11"/>
      <c r="AU2234" s="11"/>
      <c r="AV2234" s="11"/>
      <c r="AW2234" s="11"/>
      <c r="AX2234" s="11"/>
      <c r="AY2234" s="11"/>
      <c r="AZ2234" s="11"/>
      <c r="BA2234" s="11"/>
      <c r="BB2234" s="11"/>
      <c r="BC2234" s="11"/>
      <c r="BD2234" s="11"/>
      <c r="BE2234" s="11"/>
      <c r="BF2234" s="11"/>
      <c r="BG2234" s="11"/>
      <c r="BH2234" s="11"/>
      <c r="BI2234" s="11"/>
      <c r="BJ2234" s="11"/>
      <c r="BK2234" s="11"/>
      <c r="BL2234" s="11"/>
      <c r="BM2234" s="11"/>
      <c r="BN2234" s="11"/>
      <c r="BO2234" s="11"/>
      <c r="BP2234" s="1" t="str">
        <v>0- Port Costs</v>
      </c>
      <c r="BT2234" s="1" t="str">
        <v>0- Port Value</v>
      </c>
      <c r="BU2234" s="11"/>
    </row>
    <row r="2235" spans="8:73" hidden="1" outlineLevel="1" x14ac:dyDescent="0.3">
      <c r="H2235" s="1" t="str">
        <v>0 - BM Costs</v>
      </c>
      <c r="L2235" s="1" t="str">
        <v>0 - BM Port</v>
      </c>
      <c r="N2235" s="1" t="str">
        <v>0 - Port Assets</v>
      </c>
      <c r="O2235" s="11"/>
      <c r="P2235" s="11"/>
      <c r="Q2235" s="11"/>
      <c r="R2235" s="11"/>
      <c r="S2235" s="11"/>
      <c r="T2235" s="11"/>
      <c r="U2235" s="11"/>
      <c r="V2235" s="11"/>
      <c r="W2235" s="11"/>
      <c r="X2235" s="11"/>
      <c r="Y2235" s="11"/>
      <c r="Z2235" s="11"/>
      <c r="AA2235" s="11"/>
      <c r="AB2235" s="11"/>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c r="BC2235" s="11"/>
      <c r="BD2235" s="11"/>
      <c r="BE2235" s="11"/>
      <c r="BF2235" s="11"/>
      <c r="BG2235" s="11"/>
      <c r="BH2235" s="11"/>
      <c r="BI2235" s="11"/>
      <c r="BJ2235" s="11"/>
      <c r="BK2235" s="11"/>
      <c r="BL2235" s="11"/>
      <c r="BM2235" s="11"/>
      <c r="BN2235" s="11"/>
      <c r="BO2235" s="11"/>
      <c r="BP2235" s="1" t="str">
        <v>0- Port Costs</v>
      </c>
      <c r="BT2235" s="1" t="str">
        <v>0- Port Value</v>
      </c>
      <c r="BU2235" s="11"/>
    </row>
    <row r="2236" spans="8:73" hidden="1" outlineLevel="1" x14ac:dyDescent="0.3">
      <c r="H2236" s="1" t="str">
        <v>0 - BM Costs</v>
      </c>
      <c r="L2236" s="1" t="str">
        <v>0 - BM Port</v>
      </c>
      <c r="N2236" s="1" t="str">
        <v>0 - Port Assets</v>
      </c>
      <c r="O2236" s="11"/>
      <c r="P2236" s="11"/>
      <c r="Q2236" s="11"/>
      <c r="R2236" s="11"/>
      <c r="S2236" s="11"/>
      <c r="T2236" s="11"/>
      <c r="U2236" s="11"/>
      <c r="V2236" s="11"/>
      <c r="W2236" s="11"/>
      <c r="X2236" s="11"/>
      <c r="Y2236" s="11"/>
      <c r="Z2236" s="11"/>
      <c r="AA2236" s="11"/>
      <c r="AB2236" s="11"/>
      <c r="AC2236" s="11"/>
      <c r="AD2236" s="11"/>
      <c r="AE2236" s="11"/>
      <c r="AF2236" s="11"/>
      <c r="AG2236" s="11"/>
      <c r="AH2236" s="11"/>
      <c r="AI2236" s="11"/>
      <c r="AJ2236" s="11"/>
      <c r="AK2236" s="11"/>
      <c r="AL2236" s="11"/>
      <c r="AM2236" s="11"/>
      <c r="AN2236" s="11"/>
      <c r="AO2236" s="11"/>
      <c r="AP2236" s="11"/>
      <c r="AQ2236" s="11"/>
      <c r="AR2236" s="11"/>
      <c r="AS2236" s="11"/>
      <c r="AT2236" s="11"/>
      <c r="AU2236" s="11"/>
      <c r="AV2236" s="11"/>
      <c r="AW2236" s="11"/>
      <c r="AX2236" s="11"/>
      <c r="AY2236" s="11"/>
      <c r="AZ2236" s="11"/>
      <c r="BA2236" s="11"/>
      <c r="BB2236" s="11"/>
      <c r="BC2236" s="11"/>
      <c r="BD2236" s="11"/>
      <c r="BE2236" s="11"/>
      <c r="BF2236" s="11"/>
      <c r="BG2236" s="11"/>
      <c r="BH2236" s="11"/>
      <c r="BI2236" s="11"/>
      <c r="BJ2236" s="11"/>
      <c r="BK2236" s="11"/>
      <c r="BL2236" s="11"/>
      <c r="BM2236" s="11"/>
      <c r="BN2236" s="11"/>
      <c r="BO2236" s="11"/>
      <c r="BP2236" s="1" t="str">
        <v>0- Port Costs</v>
      </c>
      <c r="BT2236" s="1" t="str">
        <v>0- Port Value</v>
      </c>
      <c r="BU2236" s="11"/>
    </row>
    <row r="2237" spans="8:73" hidden="1" outlineLevel="1" x14ac:dyDescent="0.3">
      <c r="H2237" s="1" t="str">
        <v>0 - BM Costs</v>
      </c>
      <c r="L2237" s="1" t="str">
        <v>0 - BM Port</v>
      </c>
      <c r="N2237" s="1" t="str">
        <v>0 - Port Assets</v>
      </c>
      <c r="O2237" s="11"/>
      <c r="P2237" s="11"/>
      <c r="Q2237" s="11"/>
      <c r="R2237" s="11"/>
      <c r="S2237" s="11"/>
      <c r="T2237" s="11"/>
      <c r="U2237" s="11"/>
      <c r="V2237" s="11"/>
      <c r="W2237" s="11"/>
      <c r="X2237" s="11"/>
      <c r="Y2237" s="11"/>
      <c r="Z2237" s="11"/>
      <c r="AA2237" s="11"/>
      <c r="AB2237" s="11"/>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c r="BC2237" s="11"/>
      <c r="BD2237" s="11"/>
      <c r="BE2237" s="11"/>
      <c r="BF2237" s="11"/>
      <c r="BG2237" s="11"/>
      <c r="BH2237" s="11"/>
      <c r="BI2237" s="11"/>
      <c r="BJ2237" s="11"/>
      <c r="BK2237" s="11"/>
      <c r="BL2237" s="11"/>
      <c r="BM2237" s="11"/>
      <c r="BN2237" s="11"/>
      <c r="BO2237" s="11"/>
      <c r="BP2237" s="1" t="str">
        <v>0- Port Costs</v>
      </c>
      <c r="BT2237" s="1" t="str">
        <v>0- Port Value</v>
      </c>
      <c r="BU2237" s="11"/>
    </row>
    <row r="2238" spans="8:73" hidden="1" outlineLevel="1" x14ac:dyDescent="0.3">
      <c r="H2238" s="1" t="str">
        <v>0 - BM Costs</v>
      </c>
      <c r="L2238" s="1" t="str">
        <v>0 - BM Port</v>
      </c>
      <c r="N2238" s="1" t="str">
        <v>0 - Port Assets</v>
      </c>
      <c r="O2238" s="11"/>
      <c r="P2238" s="11"/>
      <c r="Q2238" s="11"/>
      <c r="R2238" s="11"/>
      <c r="S2238" s="11"/>
      <c r="T2238" s="11"/>
      <c r="U2238" s="11"/>
      <c r="V2238" s="11"/>
      <c r="W2238" s="11"/>
      <c r="X2238" s="11"/>
      <c r="Y2238" s="11"/>
      <c r="Z2238" s="11"/>
      <c r="AA2238" s="11"/>
      <c r="AB2238" s="11"/>
      <c r="AC2238" s="11"/>
      <c r="AD2238" s="11"/>
      <c r="AE2238" s="11"/>
      <c r="AF2238" s="11"/>
      <c r="AG2238" s="11"/>
      <c r="AH2238" s="11"/>
      <c r="AI2238" s="11"/>
      <c r="AJ2238" s="11"/>
      <c r="AK2238" s="11"/>
      <c r="AL2238" s="11"/>
      <c r="AM2238" s="11"/>
      <c r="AN2238" s="11"/>
      <c r="AO2238" s="11"/>
      <c r="AP2238" s="11"/>
      <c r="AQ2238" s="11"/>
      <c r="AR2238" s="11"/>
      <c r="AS2238" s="11"/>
      <c r="AT2238" s="11"/>
      <c r="AU2238" s="11"/>
      <c r="AV2238" s="11"/>
      <c r="AW2238" s="11"/>
      <c r="AX2238" s="11"/>
      <c r="AY2238" s="11"/>
      <c r="AZ2238" s="11"/>
      <c r="BA2238" s="11"/>
      <c r="BB2238" s="11"/>
      <c r="BC2238" s="11"/>
      <c r="BD2238" s="11"/>
      <c r="BE2238" s="11"/>
      <c r="BF2238" s="11"/>
      <c r="BG2238" s="11"/>
      <c r="BH2238" s="11"/>
      <c r="BI2238" s="11"/>
      <c r="BJ2238" s="11"/>
      <c r="BK2238" s="11"/>
      <c r="BL2238" s="11"/>
      <c r="BM2238" s="11"/>
      <c r="BN2238" s="11"/>
      <c r="BO2238" s="11"/>
      <c r="BP2238" s="1" t="str">
        <v>0- Port Costs</v>
      </c>
      <c r="BT2238" s="1" t="str">
        <v>0- Port Value</v>
      </c>
      <c r="BU2238" s="11"/>
    </row>
    <row r="2239" spans="8:73" hidden="1" outlineLevel="1" x14ac:dyDescent="0.3">
      <c r="H2239" s="1" t="str">
        <v>0 - BM Costs</v>
      </c>
      <c r="L2239" s="1" t="str">
        <v>0 - BM Port</v>
      </c>
      <c r="N2239" s="1" t="str">
        <v>0 - Port Assets</v>
      </c>
      <c r="O2239" s="11"/>
      <c r="P2239" s="11"/>
      <c r="Q2239" s="11"/>
      <c r="R2239" s="11"/>
      <c r="S2239" s="11"/>
      <c r="T2239" s="11"/>
      <c r="U2239" s="11"/>
      <c r="V2239" s="11"/>
      <c r="W2239" s="11"/>
      <c r="X2239" s="11"/>
      <c r="Y2239" s="11"/>
      <c r="Z2239" s="11"/>
      <c r="AA2239" s="11"/>
      <c r="AB2239" s="11"/>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c r="BC2239" s="11"/>
      <c r="BD2239" s="11"/>
      <c r="BE2239" s="11"/>
      <c r="BF2239" s="11"/>
      <c r="BG2239" s="11"/>
      <c r="BH2239" s="11"/>
      <c r="BI2239" s="11"/>
      <c r="BJ2239" s="11"/>
      <c r="BK2239" s="11"/>
      <c r="BL2239" s="11"/>
      <c r="BM2239" s="11"/>
      <c r="BN2239" s="11"/>
      <c r="BO2239" s="11"/>
      <c r="BP2239" s="1" t="str">
        <v>0- Port Costs</v>
      </c>
      <c r="BT2239" s="1" t="str">
        <v>0- Port Value</v>
      </c>
      <c r="BU2239" s="11"/>
    </row>
    <row r="2240" spans="8:73" hidden="1" outlineLevel="1" x14ac:dyDescent="0.3">
      <c r="H2240" s="1" t="str">
        <v>0 - BM Costs</v>
      </c>
      <c r="L2240" s="1" t="str">
        <v>0 - BM Port</v>
      </c>
      <c r="N2240" s="1" t="str">
        <v>0 - Port Assets</v>
      </c>
      <c r="O2240" s="11"/>
      <c r="P2240" s="11"/>
      <c r="Q2240" s="11"/>
      <c r="R2240" s="11"/>
      <c r="S2240" s="11"/>
      <c r="T2240" s="11"/>
      <c r="U2240" s="11"/>
      <c r="V2240" s="11"/>
      <c r="W2240" s="11"/>
      <c r="X2240" s="11"/>
      <c r="Y2240" s="11"/>
      <c r="Z2240" s="11"/>
      <c r="AA2240" s="11"/>
      <c r="AB2240" s="11"/>
      <c r="AC2240" s="11"/>
      <c r="AD2240" s="11"/>
      <c r="AE2240" s="11"/>
      <c r="AF2240" s="11"/>
      <c r="AG2240" s="11"/>
      <c r="AH2240" s="11"/>
      <c r="AI2240" s="11"/>
      <c r="AJ2240" s="11"/>
      <c r="AK2240" s="11"/>
      <c r="AL2240" s="11"/>
      <c r="AM2240" s="11"/>
      <c r="AN2240" s="11"/>
      <c r="AO2240" s="11"/>
      <c r="AP2240" s="11"/>
      <c r="AQ2240" s="11"/>
      <c r="AR2240" s="11"/>
      <c r="AS2240" s="11"/>
      <c r="AT2240" s="11"/>
      <c r="AU2240" s="11"/>
      <c r="AV2240" s="11"/>
      <c r="AW2240" s="11"/>
      <c r="AX2240" s="11"/>
      <c r="AY2240" s="11"/>
      <c r="AZ2240" s="11"/>
      <c r="BA2240" s="11"/>
      <c r="BB2240" s="11"/>
      <c r="BC2240" s="11"/>
      <c r="BD2240" s="11"/>
      <c r="BE2240" s="11"/>
      <c r="BF2240" s="11"/>
      <c r="BG2240" s="11"/>
      <c r="BH2240" s="11"/>
      <c r="BI2240" s="11"/>
      <c r="BJ2240" s="11"/>
      <c r="BK2240" s="11"/>
      <c r="BL2240" s="11"/>
      <c r="BM2240" s="11"/>
      <c r="BN2240" s="11"/>
      <c r="BO2240" s="11"/>
      <c r="BP2240" s="1" t="str">
        <v>0- Port Costs</v>
      </c>
      <c r="BT2240" s="1" t="str">
        <v>0- Port Value</v>
      </c>
      <c r="BU2240" s="11"/>
    </row>
    <row r="2241" spans="8:73" hidden="1" outlineLevel="1" x14ac:dyDescent="0.3">
      <c r="H2241" s="1" t="str">
        <v>0 - BM Costs</v>
      </c>
      <c r="L2241" s="1" t="str">
        <v>0 - BM Port</v>
      </c>
      <c r="N2241" s="1" t="str">
        <v>0 - Port Assets</v>
      </c>
      <c r="O2241" s="11"/>
      <c r="P2241" s="11"/>
      <c r="Q2241" s="11"/>
      <c r="R2241" s="11"/>
      <c r="S2241" s="11"/>
      <c r="T2241" s="11"/>
      <c r="U2241" s="11"/>
      <c r="V2241" s="11"/>
      <c r="W2241" s="11"/>
      <c r="X2241" s="11"/>
      <c r="Y2241" s="11"/>
      <c r="Z2241" s="11"/>
      <c r="AA2241" s="11"/>
      <c r="AB2241" s="11"/>
      <c r="AC2241" s="11"/>
      <c r="AD2241" s="11"/>
      <c r="AE2241" s="11"/>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c r="BC2241" s="11"/>
      <c r="BD2241" s="11"/>
      <c r="BE2241" s="11"/>
      <c r="BF2241" s="11"/>
      <c r="BG2241" s="11"/>
      <c r="BH2241" s="11"/>
      <c r="BI2241" s="11"/>
      <c r="BJ2241" s="11"/>
      <c r="BK2241" s="11"/>
      <c r="BL2241" s="11"/>
      <c r="BM2241" s="11"/>
      <c r="BN2241" s="11"/>
      <c r="BO2241" s="11"/>
      <c r="BP2241" s="1" t="str">
        <v>0- Port Costs</v>
      </c>
      <c r="BT2241" s="1" t="str">
        <v>0- Port Value</v>
      </c>
      <c r="BU2241" s="11"/>
    </row>
    <row r="2242" spans="8:73" hidden="1" outlineLevel="1" x14ac:dyDescent="0.3">
      <c r="H2242" s="1" t="str">
        <v>0 - BM Costs</v>
      </c>
      <c r="L2242" s="1" t="str">
        <v>0 - BM Port</v>
      </c>
      <c r="N2242" s="1" t="str">
        <v>0 - Port Assets</v>
      </c>
      <c r="O2242" s="11"/>
      <c r="P2242" s="11"/>
      <c r="Q2242" s="11"/>
      <c r="R2242" s="11"/>
      <c r="S2242" s="11"/>
      <c r="T2242" s="11"/>
      <c r="U2242" s="11"/>
      <c r="V2242" s="11"/>
      <c r="W2242" s="11"/>
      <c r="X2242" s="11"/>
      <c r="Y2242" s="11"/>
      <c r="Z2242" s="11"/>
      <c r="AA2242" s="11"/>
      <c r="AB2242" s="11"/>
      <c r="AC2242" s="11"/>
      <c r="AD2242" s="11"/>
      <c r="AE2242" s="11"/>
      <c r="AF2242" s="11"/>
      <c r="AG2242" s="11"/>
      <c r="AH2242" s="11"/>
      <c r="AI2242" s="11"/>
      <c r="AJ2242" s="11"/>
      <c r="AK2242" s="11"/>
      <c r="AL2242" s="11"/>
      <c r="AM2242" s="11"/>
      <c r="AN2242" s="11"/>
      <c r="AO2242" s="11"/>
      <c r="AP2242" s="11"/>
      <c r="AQ2242" s="11"/>
      <c r="AR2242" s="11"/>
      <c r="AS2242" s="11"/>
      <c r="AT2242" s="11"/>
      <c r="AU2242" s="11"/>
      <c r="AV2242" s="11"/>
      <c r="AW2242" s="11"/>
      <c r="AX2242" s="11"/>
      <c r="AY2242" s="11"/>
      <c r="AZ2242" s="11"/>
      <c r="BA2242" s="11"/>
      <c r="BB2242" s="11"/>
      <c r="BC2242" s="11"/>
      <c r="BD2242" s="11"/>
      <c r="BE2242" s="11"/>
      <c r="BF2242" s="11"/>
      <c r="BG2242" s="11"/>
      <c r="BH2242" s="11"/>
      <c r="BI2242" s="11"/>
      <c r="BJ2242" s="11"/>
      <c r="BK2242" s="11"/>
      <c r="BL2242" s="11"/>
      <c r="BM2242" s="11"/>
      <c r="BN2242" s="11"/>
      <c r="BO2242" s="11"/>
      <c r="BP2242" s="1" t="str">
        <v>0- Port Costs</v>
      </c>
      <c r="BT2242" s="1" t="str">
        <v>0- Port Value</v>
      </c>
      <c r="BU2242" s="11"/>
    </row>
    <row r="2243" spans="8:73" hidden="1" outlineLevel="1" x14ac:dyDescent="0.3">
      <c r="H2243" s="1" t="str">
        <v>0 - BM Costs</v>
      </c>
      <c r="L2243" s="1" t="str">
        <v>0 - BM Port</v>
      </c>
      <c r="N2243" s="1" t="str">
        <v>0 - Port Assets</v>
      </c>
      <c r="O2243" s="11"/>
      <c r="P2243" s="11"/>
      <c r="Q2243" s="11"/>
      <c r="R2243" s="11"/>
      <c r="S2243" s="11"/>
      <c r="T2243" s="11"/>
      <c r="U2243" s="11"/>
      <c r="V2243" s="11"/>
      <c r="W2243" s="11"/>
      <c r="X2243" s="11"/>
      <c r="Y2243" s="11"/>
      <c r="Z2243" s="11"/>
      <c r="AA2243" s="11"/>
      <c r="AB2243" s="11"/>
      <c r="AC2243" s="11"/>
      <c r="AD2243" s="11"/>
      <c r="AE2243" s="11"/>
      <c r="AF2243" s="11"/>
      <c r="AG2243" s="11"/>
      <c r="AH2243" s="11"/>
      <c r="AI2243" s="11"/>
      <c r="AJ2243" s="11"/>
      <c r="AK2243" s="11"/>
      <c r="AL2243" s="11"/>
      <c r="AM2243" s="11"/>
      <c r="AN2243" s="11"/>
      <c r="AO2243" s="11"/>
      <c r="AP2243" s="11"/>
      <c r="AQ2243" s="11"/>
      <c r="AR2243" s="11"/>
      <c r="AS2243" s="11"/>
      <c r="AT2243" s="11"/>
      <c r="AU2243" s="11"/>
      <c r="AV2243" s="11"/>
      <c r="AW2243" s="11"/>
      <c r="AX2243" s="11"/>
      <c r="AY2243" s="11"/>
      <c r="AZ2243" s="11"/>
      <c r="BA2243" s="11"/>
      <c r="BB2243" s="11"/>
      <c r="BC2243" s="11"/>
      <c r="BD2243" s="11"/>
      <c r="BE2243" s="11"/>
      <c r="BF2243" s="11"/>
      <c r="BG2243" s="11"/>
      <c r="BH2243" s="11"/>
      <c r="BI2243" s="11"/>
      <c r="BJ2243" s="11"/>
      <c r="BK2243" s="11"/>
      <c r="BL2243" s="11"/>
      <c r="BM2243" s="11"/>
      <c r="BN2243" s="11"/>
      <c r="BO2243" s="11"/>
      <c r="BP2243" s="1" t="str">
        <v>0- Port Costs</v>
      </c>
      <c r="BT2243" s="1" t="str">
        <v>0- Port Value</v>
      </c>
      <c r="BU2243" s="11"/>
    </row>
    <row r="2244" spans="8:73" hidden="1" outlineLevel="1" x14ac:dyDescent="0.3">
      <c r="H2244" s="1" t="str">
        <v>0 - BM Costs</v>
      </c>
      <c r="L2244" s="1" t="str">
        <v>0 - BM Port</v>
      </c>
      <c r="N2244" s="1" t="str">
        <v>0 - Port Assets</v>
      </c>
      <c r="O2244" s="11"/>
      <c r="P2244" s="11"/>
      <c r="Q2244" s="11"/>
      <c r="R2244" s="11"/>
      <c r="S2244" s="11"/>
      <c r="T2244" s="11"/>
      <c r="U2244" s="11"/>
      <c r="V2244" s="11"/>
      <c r="W2244" s="11"/>
      <c r="X2244" s="11"/>
      <c r="Y2244" s="11"/>
      <c r="Z2244" s="11"/>
      <c r="AA2244" s="11"/>
      <c r="AB2244" s="11"/>
      <c r="AC2244" s="11"/>
      <c r="AD2244" s="11"/>
      <c r="AE2244" s="11"/>
      <c r="AF2244" s="11"/>
      <c r="AG2244" s="11"/>
      <c r="AH2244" s="11"/>
      <c r="AI2244" s="11"/>
      <c r="AJ2244" s="11"/>
      <c r="AK2244" s="11"/>
      <c r="AL2244" s="11"/>
      <c r="AM2244" s="11"/>
      <c r="AN2244" s="11"/>
      <c r="AO2244" s="11"/>
      <c r="AP2244" s="11"/>
      <c r="AQ2244" s="11"/>
      <c r="AR2244" s="11"/>
      <c r="AS2244" s="11"/>
      <c r="AT2244" s="11"/>
      <c r="AU2244" s="11"/>
      <c r="AV2244" s="11"/>
      <c r="AW2244" s="11"/>
      <c r="AX2244" s="11"/>
      <c r="AY2244" s="11"/>
      <c r="AZ2244" s="11"/>
      <c r="BA2244" s="11"/>
      <c r="BB2244" s="11"/>
      <c r="BC2244" s="11"/>
      <c r="BD2244" s="11"/>
      <c r="BE2244" s="11"/>
      <c r="BF2244" s="11"/>
      <c r="BG2244" s="11"/>
      <c r="BH2244" s="11"/>
      <c r="BI2244" s="11"/>
      <c r="BJ2244" s="11"/>
      <c r="BK2244" s="11"/>
      <c r="BL2244" s="11"/>
      <c r="BM2244" s="11"/>
      <c r="BN2244" s="11"/>
      <c r="BO2244" s="11"/>
      <c r="BP2244" s="1" t="str">
        <v>0- Port Costs</v>
      </c>
      <c r="BT2244" s="1" t="str">
        <v>0- Port Value</v>
      </c>
      <c r="BU2244" s="11"/>
    </row>
    <row r="2245" spans="8:73" hidden="1" outlineLevel="1" x14ac:dyDescent="0.3">
      <c r="H2245" s="1" t="str">
        <v>0 - BM Costs</v>
      </c>
      <c r="L2245" s="1" t="str">
        <v>0 - BM Port</v>
      </c>
      <c r="N2245" s="1" t="str">
        <v>0 - Port Assets</v>
      </c>
      <c r="O2245" s="11"/>
      <c r="P2245" s="11"/>
      <c r="Q2245" s="11"/>
      <c r="R2245" s="11"/>
      <c r="S2245" s="11"/>
      <c r="T2245" s="11"/>
      <c r="U2245" s="11"/>
      <c r="V2245" s="11"/>
      <c r="W2245" s="11"/>
      <c r="X2245" s="11"/>
      <c r="Y2245" s="11"/>
      <c r="Z2245" s="11"/>
      <c r="AA2245" s="11"/>
      <c r="AB2245" s="11"/>
      <c r="AC2245" s="11"/>
      <c r="AD2245" s="11"/>
      <c r="AE2245" s="11"/>
      <c r="AF2245" s="11"/>
      <c r="AG2245" s="11"/>
      <c r="AH2245" s="11"/>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c r="BC2245" s="11"/>
      <c r="BD2245" s="11"/>
      <c r="BE2245" s="11"/>
      <c r="BF2245" s="11"/>
      <c r="BG2245" s="11"/>
      <c r="BH2245" s="11"/>
      <c r="BI2245" s="11"/>
      <c r="BJ2245" s="11"/>
      <c r="BK2245" s="11"/>
      <c r="BL2245" s="11"/>
      <c r="BM2245" s="11"/>
      <c r="BN2245" s="11"/>
      <c r="BO2245" s="11"/>
      <c r="BP2245" s="1" t="str">
        <v>0- Port Costs</v>
      </c>
      <c r="BT2245" s="1" t="str">
        <v>0- Port Value</v>
      </c>
      <c r="BU2245" s="11"/>
    </row>
    <row r="2246" spans="8:73" hidden="1" outlineLevel="1" x14ac:dyDescent="0.3">
      <c r="H2246" s="1" t="str">
        <v>0 - BM Costs</v>
      </c>
      <c r="L2246" s="1" t="str">
        <v>0 - BM Port</v>
      </c>
      <c r="N2246" s="1" t="str">
        <v>0 - Port Assets</v>
      </c>
      <c r="O2246" s="11"/>
      <c r="P2246" s="11"/>
      <c r="Q2246" s="11"/>
      <c r="R2246" s="11"/>
      <c r="S2246" s="11"/>
      <c r="T2246" s="11"/>
      <c r="U2246" s="11"/>
      <c r="V2246" s="11"/>
      <c r="W2246" s="11"/>
      <c r="X2246" s="11"/>
      <c r="Y2246" s="11"/>
      <c r="Z2246" s="11"/>
      <c r="AA2246" s="11"/>
      <c r="AB2246" s="11"/>
      <c r="AC2246" s="11"/>
      <c r="AD2246" s="11"/>
      <c r="AE2246" s="11"/>
      <c r="AF2246" s="11"/>
      <c r="AG2246" s="11"/>
      <c r="AH2246" s="11"/>
      <c r="AI2246" s="11"/>
      <c r="AJ2246" s="11"/>
      <c r="AK2246" s="11"/>
      <c r="AL2246" s="11"/>
      <c r="AM2246" s="11"/>
      <c r="AN2246" s="11"/>
      <c r="AO2246" s="11"/>
      <c r="AP2246" s="11"/>
      <c r="AQ2246" s="11"/>
      <c r="AR2246" s="11"/>
      <c r="AS2246" s="11"/>
      <c r="AT2246" s="11"/>
      <c r="AU2246" s="11"/>
      <c r="AV2246" s="11"/>
      <c r="AW2246" s="11"/>
      <c r="AX2246" s="11"/>
      <c r="AY2246" s="11"/>
      <c r="AZ2246" s="11"/>
      <c r="BA2246" s="11"/>
      <c r="BB2246" s="11"/>
      <c r="BC2246" s="11"/>
      <c r="BD2246" s="11"/>
      <c r="BE2246" s="11"/>
      <c r="BF2246" s="11"/>
      <c r="BG2246" s="11"/>
      <c r="BH2246" s="11"/>
      <c r="BI2246" s="11"/>
      <c r="BJ2246" s="11"/>
      <c r="BK2246" s="11"/>
      <c r="BL2246" s="11"/>
      <c r="BM2246" s="11"/>
      <c r="BN2246" s="11"/>
      <c r="BO2246" s="11"/>
      <c r="BP2246" s="1" t="str">
        <v>0- Port Costs</v>
      </c>
      <c r="BT2246" s="1" t="str">
        <v>0- Port Value</v>
      </c>
      <c r="BU2246" s="11"/>
    </row>
    <row r="2247" spans="8:73" hidden="1" outlineLevel="1" x14ac:dyDescent="0.3">
      <c r="H2247" s="1" t="str">
        <v>0 - BM Costs</v>
      </c>
      <c r="L2247" s="1" t="str">
        <v>0 - BM Port</v>
      </c>
      <c r="N2247" s="1" t="str">
        <v>0 - Port Assets</v>
      </c>
      <c r="O2247" s="11"/>
      <c r="P2247" s="11"/>
      <c r="Q2247" s="11"/>
      <c r="R2247" s="11"/>
      <c r="S2247" s="11"/>
      <c r="T2247" s="11"/>
      <c r="U2247" s="11"/>
      <c r="V2247" s="11"/>
      <c r="W2247" s="11"/>
      <c r="X2247" s="11"/>
      <c r="Y2247" s="11"/>
      <c r="Z2247" s="11"/>
      <c r="AA2247" s="11"/>
      <c r="AB2247" s="11"/>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c r="BC2247" s="11"/>
      <c r="BD2247" s="11"/>
      <c r="BE2247" s="11"/>
      <c r="BF2247" s="11"/>
      <c r="BG2247" s="11"/>
      <c r="BH2247" s="11"/>
      <c r="BI2247" s="11"/>
      <c r="BJ2247" s="11"/>
      <c r="BK2247" s="11"/>
      <c r="BL2247" s="11"/>
      <c r="BM2247" s="11"/>
      <c r="BN2247" s="11"/>
      <c r="BO2247" s="11"/>
      <c r="BP2247" s="1" t="str">
        <v>0- Port Costs</v>
      </c>
      <c r="BT2247" s="1" t="str">
        <v>0- Port Value</v>
      </c>
      <c r="BU2247" s="11"/>
    </row>
    <row r="2248" spans="8:73" hidden="1" outlineLevel="1" x14ac:dyDescent="0.3">
      <c r="H2248" s="1" t="str">
        <v>0 - BM Costs</v>
      </c>
      <c r="L2248" s="1" t="str">
        <v>0 - BM Port</v>
      </c>
      <c r="N2248" s="1" t="str">
        <v>0 - Port Assets</v>
      </c>
      <c r="O2248" s="11"/>
      <c r="P2248" s="11"/>
      <c r="Q2248" s="11"/>
      <c r="R2248" s="11"/>
      <c r="S2248" s="11"/>
      <c r="T2248" s="11"/>
      <c r="U2248" s="11"/>
      <c r="V2248" s="11"/>
      <c r="W2248" s="11"/>
      <c r="X2248" s="11"/>
      <c r="Y2248" s="11"/>
      <c r="Z2248" s="11"/>
      <c r="AA2248" s="11"/>
      <c r="AB2248" s="11"/>
      <c r="AC2248" s="11"/>
      <c r="AD2248" s="11"/>
      <c r="AE2248" s="11"/>
      <c r="AF2248" s="11"/>
      <c r="AG2248" s="11"/>
      <c r="AH2248" s="11"/>
      <c r="AI2248" s="11"/>
      <c r="AJ2248" s="11"/>
      <c r="AK2248" s="11"/>
      <c r="AL2248" s="11"/>
      <c r="AM2248" s="11"/>
      <c r="AN2248" s="11"/>
      <c r="AO2248" s="11"/>
      <c r="AP2248" s="11"/>
      <c r="AQ2248" s="11"/>
      <c r="AR2248" s="11"/>
      <c r="AS2248" s="11"/>
      <c r="AT2248" s="11"/>
      <c r="AU2248" s="11"/>
      <c r="AV2248" s="11"/>
      <c r="AW2248" s="11"/>
      <c r="AX2248" s="11"/>
      <c r="AY2248" s="11"/>
      <c r="AZ2248" s="11"/>
      <c r="BA2248" s="11"/>
      <c r="BB2248" s="11"/>
      <c r="BC2248" s="11"/>
      <c r="BD2248" s="11"/>
      <c r="BE2248" s="11"/>
      <c r="BF2248" s="11"/>
      <c r="BG2248" s="11"/>
      <c r="BH2248" s="11"/>
      <c r="BI2248" s="11"/>
      <c r="BJ2248" s="11"/>
      <c r="BK2248" s="11"/>
      <c r="BL2248" s="11"/>
      <c r="BM2248" s="11"/>
      <c r="BN2248" s="11"/>
      <c r="BO2248" s="11"/>
      <c r="BP2248" s="1" t="str">
        <v>0- Port Costs</v>
      </c>
      <c r="BT2248" s="1" t="str">
        <v>0- Port Value</v>
      </c>
      <c r="BU2248" s="11"/>
    </row>
    <row r="2249" spans="8:73" hidden="1" outlineLevel="1" x14ac:dyDescent="0.3">
      <c r="H2249" s="1" t="str">
        <v>0 - BM Costs</v>
      </c>
      <c r="L2249" s="1" t="str">
        <v>0 - BM Port</v>
      </c>
      <c r="N2249" s="1" t="str">
        <v>0 - Port Assets</v>
      </c>
      <c r="O2249" s="11"/>
      <c r="P2249" s="11"/>
      <c r="Q2249" s="11"/>
      <c r="R2249" s="11"/>
      <c r="S2249" s="11"/>
      <c r="T2249" s="11"/>
      <c r="U2249" s="11"/>
      <c r="V2249" s="11"/>
      <c r="W2249" s="11"/>
      <c r="X2249" s="11"/>
      <c r="Y2249" s="11"/>
      <c r="Z2249" s="11"/>
      <c r="AA2249" s="11"/>
      <c r="AB2249" s="11"/>
      <c r="AC2249" s="11"/>
      <c r="AD2249" s="11"/>
      <c r="AE2249" s="11"/>
      <c r="AF2249" s="11"/>
      <c r="AG2249" s="11"/>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c r="BC2249" s="11"/>
      <c r="BD2249" s="11"/>
      <c r="BE2249" s="11"/>
      <c r="BF2249" s="11"/>
      <c r="BG2249" s="11"/>
      <c r="BH2249" s="11"/>
      <c r="BI2249" s="11"/>
      <c r="BJ2249" s="11"/>
      <c r="BK2249" s="11"/>
      <c r="BL2249" s="11"/>
      <c r="BM2249" s="11"/>
      <c r="BN2249" s="11"/>
      <c r="BO2249" s="11"/>
      <c r="BP2249" s="1" t="str">
        <v>0- Port Costs</v>
      </c>
      <c r="BT2249" s="1" t="str">
        <v>0- Port Value</v>
      </c>
      <c r="BU2249" s="11"/>
    </row>
    <row r="2250" spans="8:73" hidden="1" outlineLevel="1" x14ac:dyDescent="0.3">
      <c r="H2250" s="1" t="str">
        <v>0 - BM Costs</v>
      </c>
      <c r="L2250" s="1" t="str">
        <v>0 - BM Port</v>
      </c>
      <c r="N2250" s="1" t="str">
        <v>0 - Port Assets</v>
      </c>
      <c r="O2250" s="11"/>
      <c r="P2250" s="11"/>
      <c r="Q2250" s="11"/>
      <c r="R2250" s="11"/>
      <c r="S2250" s="11"/>
      <c r="T2250" s="11"/>
      <c r="U2250" s="11"/>
      <c r="V2250" s="11"/>
      <c r="W2250" s="11"/>
      <c r="X2250" s="11"/>
      <c r="Y2250" s="11"/>
      <c r="Z2250" s="11"/>
      <c r="AA2250" s="11"/>
      <c r="AB2250" s="11"/>
      <c r="AC2250" s="11"/>
      <c r="AD2250" s="11"/>
      <c r="AE2250" s="11"/>
      <c r="AF2250" s="11"/>
      <c r="AG2250" s="11"/>
      <c r="AH2250" s="11"/>
      <c r="AI2250" s="11"/>
      <c r="AJ2250" s="11"/>
      <c r="AK2250" s="11"/>
      <c r="AL2250" s="11"/>
      <c r="AM2250" s="11"/>
      <c r="AN2250" s="11"/>
      <c r="AO2250" s="11"/>
      <c r="AP2250" s="11"/>
      <c r="AQ2250" s="11"/>
      <c r="AR2250" s="11"/>
      <c r="AS2250" s="11"/>
      <c r="AT2250" s="11"/>
      <c r="AU2250" s="11"/>
      <c r="AV2250" s="11"/>
      <c r="AW2250" s="11"/>
      <c r="AX2250" s="11"/>
      <c r="AY2250" s="11"/>
      <c r="AZ2250" s="11"/>
      <c r="BA2250" s="11"/>
      <c r="BB2250" s="11"/>
      <c r="BC2250" s="11"/>
      <c r="BD2250" s="11"/>
      <c r="BE2250" s="11"/>
      <c r="BF2250" s="11"/>
      <c r="BG2250" s="11"/>
      <c r="BH2250" s="11"/>
      <c r="BI2250" s="11"/>
      <c r="BJ2250" s="11"/>
      <c r="BK2250" s="11"/>
      <c r="BL2250" s="11"/>
      <c r="BM2250" s="11"/>
      <c r="BN2250" s="11"/>
      <c r="BO2250" s="11"/>
      <c r="BP2250" s="1" t="str">
        <v>0- Port Costs</v>
      </c>
      <c r="BT2250" s="1" t="str">
        <v>0- Port Value</v>
      </c>
      <c r="BU2250" s="11"/>
    </row>
    <row r="2251" spans="8:73" hidden="1" outlineLevel="1" x14ac:dyDescent="0.3">
      <c r="H2251" s="1" t="str">
        <v>0 - BM Costs</v>
      </c>
      <c r="L2251" s="1" t="str">
        <v>0 - BM Port</v>
      </c>
      <c r="N2251" s="1" t="str">
        <v>0 - Port Assets</v>
      </c>
      <c r="O2251" s="11"/>
      <c r="P2251" s="11"/>
      <c r="Q2251" s="11"/>
      <c r="R2251" s="11"/>
      <c r="S2251" s="11"/>
      <c r="T2251" s="11"/>
      <c r="U2251" s="11"/>
      <c r="V2251" s="11"/>
      <c r="W2251" s="11"/>
      <c r="X2251" s="11"/>
      <c r="Y2251" s="11"/>
      <c r="Z2251" s="11"/>
      <c r="AA2251" s="11"/>
      <c r="AB2251" s="11"/>
      <c r="AC2251" s="11"/>
      <c r="AD2251" s="11"/>
      <c r="AE2251" s="11"/>
      <c r="AF2251" s="11"/>
      <c r="AG2251" s="11"/>
      <c r="AH2251" s="11"/>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c r="BC2251" s="11"/>
      <c r="BD2251" s="11"/>
      <c r="BE2251" s="11"/>
      <c r="BF2251" s="11"/>
      <c r="BG2251" s="11"/>
      <c r="BH2251" s="11"/>
      <c r="BI2251" s="11"/>
      <c r="BJ2251" s="11"/>
      <c r="BK2251" s="11"/>
      <c r="BL2251" s="11"/>
      <c r="BM2251" s="11"/>
      <c r="BN2251" s="11"/>
      <c r="BO2251" s="11"/>
      <c r="BP2251" s="1" t="str">
        <v>0- Port Costs</v>
      </c>
      <c r="BT2251" s="1" t="str">
        <v>0- Port Value</v>
      </c>
      <c r="BU2251" s="11"/>
    </row>
    <row r="2252" spans="8:73" hidden="1" outlineLevel="1" x14ac:dyDescent="0.3">
      <c r="H2252" s="1" t="str">
        <v>0 - BM Costs</v>
      </c>
      <c r="L2252" s="1" t="str">
        <v>0 - BM Port</v>
      </c>
      <c r="N2252" s="1" t="str">
        <v>0 - Port Assets</v>
      </c>
      <c r="O2252" s="11"/>
      <c r="P2252" s="11"/>
      <c r="Q2252" s="11"/>
      <c r="R2252" s="11"/>
      <c r="S2252" s="11"/>
      <c r="T2252" s="11"/>
      <c r="U2252" s="11"/>
      <c r="V2252" s="11"/>
      <c r="W2252" s="11"/>
      <c r="X2252" s="11"/>
      <c r="Y2252" s="11"/>
      <c r="Z2252" s="11"/>
      <c r="AA2252" s="11"/>
      <c r="AB2252" s="11"/>
      <c r="AC2252" s="11"/>
      <c r="AD2252" s="11"/>
      <c r="AE2252" s="11"/>
      <c r="AF2252" s="11"/>
      <c r="AG2252" s="11"/>
      <c r="AH2252" s="11"/>
      <c r="AI2252" s="11"/>
      <c r="AJ2252" s="11"/>
      <c r="AK2252" s="11"/>
      <c r="AL2252" s="11"/>
      <c r="AM2252" s="11"/>
      <c r="AN2252" s="11"/>
      <c r="AO2252" s="11"/>
      <c r="AP2252" s="11"/>
      <c r="AQ2252" s="11"/>
      <c r="AR2252" s="11"/>
      <c r="AS2252" s="11"/>
      <c r="AT2252" s="11"/>
      <c r="AU2252" s="11"/>
      <c r="AV2252" s="11"/>
      <c r="AW2252" s="11"/>
      <c r="AX2252" s="11"/>
      <c r="AY2252" s="11"/>
      <c r="AZ2252" s="11"/>
      <c r="BA2252" s="11"/>
      <c r="BB2252" s="11"/>
      <c r="BC2252" s="11"/>
      <c r="BD2252" s="11"/>
      <c r="BE2252" s="11"/>
      <c r="BF2252" s="11"/>
      <c r="BG2252" s="11"/>
      <c r="BH2252" s="11"/>
      <c r="BI2252" s="11"/>
      <c r="BJ2252" s="11"/>
      <c r="BK2252" s="11"/>
      <c r="BL2252" s="11"/>
      <c r="BM2252" s="11"/>
      <c r="BN2252" s="11"/>
      <c r="BO2252" s="11"/>
      <c r="BP2252" s="1" t="str">
        <v>0- Port Costs</v>
      </c>
      <c r="BT2252" s="1" t="str">
        <v>0- Port Value</v>
      </c>
      <c r="BU2252" s="11"/>
    </row>
    <row r="2253" spans="8:73" hidden="1" outlineLevel="1" x14ac:dyDescent="0.3">
      <c r="H2253" s="1" t="str">
        <v>0 - BM Costs</v>
      </c>
      <c r="L2253" s="1" t="str">
        <v>0 - BM Port</v>
      </c>
      <c r="N2253" s="1" t="str">
        <v>0 - Port Assets</v>
      </c>
      <c r="O2253" s="11"/>
      <c r="P2253" s="11"/>
      <c r="Q2253" s="11"/>
      <c r="R2253" s="11"/>
      <c r="S2253" s="11"/>
      <c r="T2253" s="11"/>
      <c r="U2253" s="11"/>
      <c r="V2253" s="11"/>
      <c r="W2253" s="11"/>
      <c r="X2253" s="11"/>
      <c r="Y2253" s="11"/>
      <c r="Z2253" s="11"/>
      <c r="AA2253" s="11"/>
      <c r="AB2253" s="11"/>
      <c r="AC2253" s="11"/>
      <c r="AD2253" s="11"/>
      <c r="AE2253" s="11"/>
      <c r="AF2253" s="11"/>
      <c r="AG2253" s="11"/>
      <c r="AH2253" s="11"/>
      <c r="AI2253" s="11"/>
      <c r="AJ2253" s="11"/>
      <c r="AK2253" s="11"/>
      <c r="AL2253" s="11"/>
      <c r="AM2253" s="11"/>
      <c r="AN2253" s="11"/>
      <c r="AO2253" s="11"/>
      <c r="AP2253" s="11"/>
      <c r="AQ2253" s="11"/>
      <c r="AR2253" s="11"/>
      <c r="AS2253" s="11"/>
      <c r="AT2253" s="11"/>
      <c r="AU2253" s="11"/>
      <c r="AV2253" s="11"/>
      <c r="AW2253" s="11"/>
      <c r="AX2253" s="11"/>
      <c r="AY2253" s="11"/>
      <c r="AZ2253" s="11"/>
      <c r="BA2253" s="11"/>
      <c r="BB2253" s="11"/>
      <c r="BC2253" s="11"/>
      <c r="BD2253" s="11"/>
      <c r="BE2253" s="11"/>
      <c r="BF2253" s="11"/>
      <c r="BG2253" s="11"/>
      <c r="BH2253" s="11"/>
      <c r="BI2253" s="11"/>
      <c r="BJ2253" s="11"/>
      <c r="BK2253" s="11"/>
      <c r="BL2253" s="11"/>
      <c r="BM2253" s="11"/>
      <c r="BN2253" s="11"/>
      <c r="BO2253" s="11"/>
      <c r="BP2253" s="1" t="str">
        <v>0- Port Costs</v>
      </c>
      <c r="BT2253" s="1" t="str">
        <v>0- Port Value</v>
      </c>
      <c r="BU2253" s="11"/>
    </row>
    <row r="2254" spans="8:73" hidden="1" outlineLevel="1" x14ac:dyDescent="0.3">
      <c r="H2254" s="1" t="str">
        <v>0 - BM Costs</v>
      </c>
      <c r="L2254" s="1" t="str">
        <v>0 - BM Port</v>
      </c>
      <c r="N2254" s="1" t="str">
        <v>0 - Port Assets</v>
      </c>
      <c r="O2254" s="11"/>
      <c r="P2254" s="11"/>
      <c r="Q2254" s="11"/>
      <c r="R2254" s="11"/>
      <c r="S2254" s="11"/>
      <c r="T2254" s="11"/>
      <c r="U2254" s="11"/>
      <c r="V2254" s="11"/>
      <c r="W2254" s="11"/>
      <c r="X2254" s="11"/>
      <c r="Y2254" s="11"/>
      <c r="Z2254" s="11"/>
      <c r="AA2254" s="11"/>
      <c r="AB2254" s="11"/>
      <c r="AC2254" s="11"/>
      <c r="AD2254" s="11"/>
      <c r="AE2254" s="11"/>
      <c r="AF2254" s="11"/>
      <c r="AG2254" s="11"/>
      <c r="AH2254" s="11"/>
      <c r="AI2254" s="11"/>
      <c r="AJ2254" s="11"/>
      <c r="AK2254" s="11"/>
      <c r="AL2254" s="11"/>
      <c r="AM2254" s="11"/>
      <c r="AN2254" s="11"/>
      <c r="AO2254" s="11"/>
      <c r="AP2254" s="11"/>
      <c r="AQ2254" s="11"/>
      <c r="AR2254" s="11"/>
      <c r="AS2254" s="11"/>
      <c r="AT2254" s="11"/>
      <c r="AU2254" s="11"/>
      <c r="AV2254" s="11"/>
      <c r="AW2254" s="11"/>
      <c r="AX2254" s="11"/>
      <c r="AY2254" s="11"/>
      <c r="AZ2254" s="11"/>
      <c r="BA2254" s="11"/>
      <c r="BB2254" s="11"/>
      <c r="BC2254" s="11"/>
      <c r="BD2254" s="11"/>
      <c r="BE2254" s="11"/>
      <c r="BF2254" s="11"/>
      <c r="BG2254" s="11"/>
      <c r="BH2254" s="11"/>
      <c r="BI2254" s="11"/>
      <c r="BJ2254" s="11"/>
      <c r="BK2254" s="11"/>
      <c r="BL2254" s="11"/>
      <c r="BM2254" s="11"/>
      <c r="BN2254" s="11"/>
      <c r="BO2254" s="11"/>
      <c r="BP2254" s="1" t="str">
        <v>0- Port Costs</v>
      </c>
      <c r="BT2254" s="1" t="str">
        <v>0- Port Value</v>
      </c>
      <c r="BU2254" s="11"/>
    </row>
    <row r="2255" spans="8:73" hidden="1" outlineLevel="1" x14ac:dyDescent="0.3">
      <c r="H2255" s="1" t="str">
        <v>0 - BM Costs</v>
      </c>
      <c r="L2255" s="1" t="str">
        <v>0 - BM Port</v>
      </c>
      <c r="N2255" s="1" t="str">
        <v>0 - Port Assets</v>
      </c>
      <c r="O2255" s="11"/>
      <c r="P2255" s="11"/>
      <c r="Q2255" s="11"/>
      <c r="R2255" s="11"/>
      <c r="S2255" s="11"/>
      <c r="T2255" s="11"/>
      <c r="U2255" s="11"/>
      <c r="V2255" s="11"/>
      <c r="W2255" s="11"/>
      <c r="X2255" s="11"/>
      <c r="Y2255" s="11"/>
      <c r="Z2255" s="11"/>
      <c r="AA2255" s="11"/>
      <c r="AB2255" s="11"/>
      <c r="AC2255" s="11"/>
      <c r="AD2255" s="11"/>
      <c r="AE2255" s="11"/>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c r="BC2255" s="11"/>
      <c r="BD2255" s="11"/>
      <c r="BE2255" s="11"/>
      <c r="BF2255" s="11"/>
      <c r="BG2255" s="11"/>
      <c r="BH2255" s="11"/>
      <c r="BI2255" s="11"/>
      <c r="BJ2255" s="11"/>
      <c r="BK2255" s="11"/>
      <c r="BL2255" s="11"/>
      <c r="BM2255" s="11"/>
      <c r="BN2255" s="11"/>
      <c r="BO2255" s="11"/>
      <c r="BP2255" s="1" t="str">
        <v>0- Port Costs</v>
      </c>
      <c r="BT2255" s="1" t="str">
        <v>0- Port Value</v>
      </c>
      <c r="BU2255" s="11"/>
    </row>
    <row r="2256" spans="8:73" hidden="1" outlineLevel="1" x14ac:dyDescent="0.3">
      <c r="H2256" s="1" t="str">
        <v>0 - BM Costs</v>
      </c>
      <c r="L2256" s="1" t="str">
        <v>0 - BM Port</v>
      </c>
      <c r="N2256" s="1" t="str">
        <v>0 - Port Assets</v>
      </c>
      <c r="O2256" s="11"/>
      <c r="P2256" s="11"/>
      <c r="Q2256" s="11"/>
      <c r="R2256" s="11"/>
      <c r="S2256" s="11"/>
      <c r="T2256" s="11"/>
      <c r="U2256" s="11"/>
      <c r="V2256" s="11"/>
      <c r="W2256" s="11"/>
      <c r="X2256" s="11"/>
      <c r="Y2256" s="11"/>
      <c r="Z2256" s="11"/>
      <c r="AA2256" s="11"/>
      <c r="AB2256" s="11"/>
      <c r="AC2256" s="11"/>
      <c r="AD2256" s="11"/>
      <c r="AE2256" s="11"/>
      <c r="AF2256" s="11"/>
      <c r="AG2256" s="11"/>
      <c r="AH2256" s="11"/>
      <c r="AI2256" s="11"/>
      <c r="AJ2256" s="11"/>
      <c r="AK2256" s="11"/>
      <c r="AL2256" s="11"/>
      <c r="AM2256" s="11"/>
      <c r="AN2256" s="11"/>
      <c r="AO2256" s="11"/>
      <c r="AP2256" s="11"/>
      <c r="AQ2256" s="11"/>
      <c r="AR2256" s="11"/>
      <c r="AS2256" s="11"/>
      <c r="AT2256" s="11"/>
      <c r="AU2256" s="11"/>
      <c r="AV2256" s="11"/>
      <c r="AW2256" s="11"/>
      <c r="AX2256" s="11"/>
      <c r="AY2256" s="11"/>
      <c r="AZ2256" s="11"/>
      <c r="BA2256" s="11"/>
      <c r="BB2256" s="11"/>
      <c r="BC2256" s="11"/>
      <c r="BD2256" s="11"/>
      <c r="BE2256" s="11"/>
      <c r="BF2256" s="11"/>
      <c r="BG2256" s="11"/>
      <c r="BH2256" s="11"/>
      <c r="BI2256" s="11"/>
      <c r="BJ2256" s="11"/>
      <c r="BK2256" s="11"/>
      <c r="BL2256" s="11"/>
      <c r="BM2256" s="11"/>
      <c r="BN2256" s="11"/>
      <c r="BO2256" s="11"/>
      <c r="BP2256" s="1" t="str">
        <v>0- Port Costs</v>
      </c>
      <c r="BT2256" s="1" t="str">
        <v>0- Port Value</v>
      </c>
      <c r="BU2256" s="11"/>
    </row>
    <row r="2257" spans="8:73" hidden="1" outlineLevel="1" x14ac:dyDescent="0.3">
      <c r="H2257" s="1" t="str">
        <v>0 - BM Costs</v>
      </c>
      <c r="L2257" s="1" t="str">
        <v>0 - BM Port</v>
      </c>
      <c r="N2257" s="1" t="str">
        <v>0 - Port Assets</v>
      </c>
      <c r="O2257" s="11"/>
      <c r="P2257" s="11"/>
      <c r="Q2257" s="11"/>
      <c r="R2257" s="11"/>
      <c r="S2257" s="11"/>
      <c r="T2257" s="11"/>
      <c r="U2257" s="11"/>
      <c r="V2257" s="11"/>
      <c r="W2257" s="11"/>
      <c r="X2257" s="11"/>
      <c r="Y2257" s="11"/>
      <c r="Z2257" s="11"/>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c r="BC2257" s="11"/>
      <c r="BD2257" s="11"/>
      <c r="BE2257" s="11"/>
      <c r="BF2257" s="11"/>
      <c r="BG2257" s="11"/>
      <c r="BH2257" s="11"/>
      <c r="BI2257" s="11"/>
      <c r="BJ2257" s="11"/>
      <c r="BK2257" s="11"/>
      <c r="BL2257" s="11"/>
      <c r="BM2257" s="11"/>
      <c r="BN2257" s="11"/>
      <c r="BO2257" s="11"/>
      <c r="BP2257" s="1" t="str">
        <v>0- Port Costs</v>
      </c>
      <c r="BT2257" s="1" t="str">
        <v>0- Port Value</v>
      </c>
      <c r="BU2257" s="11"/>
    </row>
    <row r="2258" spans="8:73" hidden="1" outlineLevel="1" x14ac:dyDescent="0.3">
      <c r="H2258" s="1" t="str">
        <v>0 - BM Costs</v>
      </c>
      <c r="L2258" s="1" t="str">
        <v>0 - BM Port</v>
      </c>
      <c r="N2258" s="1" t="str">
        <v>0 - Port Assets</v>
      </c>
      <c r="O2258" s="11"/>
      <c r="P2258" s="11"/>
      <c r="Q2258" s="11"/>
      <c r="R2258" s="11"/>
      <c r="S2258" s="11"/>
      <c r="T2258" s="11"/>
      <c r="U2258" s="11"/>
      <c r="V2258" s="11"/>
      <c r="W2258" s="11"/>
      <c r="X2258" s="11"/>
      <c r="Y2258" s="11"/>
      <c r="Z2258" s="11"/>
      <c r="AA2258" s="11"/>
      <c r="AB2258" s="11"/>
      <c r="AC2258" s="11"/>
      <c r="AD2258" s="11"/>
      <c r="AE2258" s="11"/>
      <c r="AF2258" s="11"/>
      <c r="AG2258" s="11"/>
      <c r="AH2258" s="11"/>
      <c r="AI2258" s="11"/>
      <c r="AJ2258" s="11"/>
      <c r="AK2258" s="11"/>
      <c r="AL2258" s="11"/>
      <c r="AM2258" s="11"/>
      <c r="AN2258" s="11"/>
      <c r="AO2258" s="11"/>
      <c r="AP2258" s="11"/>
      <c r="AQ2258" s="11"/>
      <c r="AR2258" s="11"/>
      <c r="AS2258" s="11"/>
      <c r="AT2258" s="11"/>
      <c r="AU2258" s="11"/>
      <c r="AV2258" s="11"/>
      <c r="AW2258" s="11"/>
      <c r="AX2258" s="11"/>
      <c r="AY2258" s="11"/>
      <c r="AZ2258" s="11"/>
      <c r="BA2258" s="11"/>
      <c r="BB2258" s="11"/>
      <c r="BC2258" s="11"/>
      <c r="BD2258" s="11"/>
      <c r="BE2258" s="11"/>
      <c r="BF2258" s="11"/>
      <c r="BG2258" s="11"/>
      <c r="BH2258" s="11"/>
      <c r="BI2258" s="11"/>
      <c r="BJ2258" s="11"/>
      <c r="BK2258" s="11"/>
      <c r="BL2258" s="11"/>
      <c r="BM2258" s="11"/>
      <c r="BN2258" s="11"/>
      <c r="BO2258" s="11"/>
      <c r="BP2258" s="1" t="str">
        <v>0- Port Costs</v>
      </c>
      <c r="BT2258" s="1" t="str">
        <v>0- Port Value</v>
      </c>
      <c r="BU2258" s="11"/>
    </row>
    <row r="2259" spans="8:73" hidden="1" outlineLevel="1" x14ac:dyDescent="0.3">
      <c r="H2259" s="1" t="str">
        <v>0 - BM Costs</v>
      </c>
      <c r="L2259" s="1" t="str">
        <v>0 - BM Port</v>
      </c>
      <c r="N2259" s="1" t="str">
        <v>0 - Port Assets</v>
      </c>
      <c r="O2259" s="11"/>
      <c r="P2259" s="11"/>
      <c r="Q2259" s="11"/>
      <c r="R2259" s="11"/>
      <c r="S2259" s="11"/>
      <c r="T2259" s="11"/>
      <c r="U2259" s="11"/>
      <c r="V2259" s="11"/>
      <c r="W2259" s="11"/>
      <c r="X2259" s="11"/>
      <c r="Y2259" s="11"/>
      <c r="Z2259" s="11"/>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c r="BC2259" s="11"/>
      <c r="BD2259" s="11"/>
      <c r="BE2259" s="11"/>
      <c r="BF2259" s="11"/>
      <c r="BG2259" s="11"/>
      <c r="BH2259" s="11"/>
      <c r="BI2259" s="11"/>
      <c r="BJ2259" s="11"/>
      <c r="BK2259" s="11"/>
      <c r="BL2259" s="11"/>
      <c r="BM2259" s="11"/>
      <c r="BN2259" s="11"/>
      <c r="BO2259" s="11"/>
      <c r="BP2259" s="1" t="str">
        <v>0- Port Costs</v>
      </c>
      <c r="BT2259" s="1" t="str">
        <v>0- Port Value</v>
      </c>
      <c r="BU2259" s="11"/>
    </row>
    <row r="2260" spans="8:73" hidden="1" outlineLevel="1" x14ac:dyDescent="0.3">
      <c r="H2260" s="1" t="str">
        <v>0 - BM Costs</v>
      </c>
      <c r="L2260" s="1" t="str">
        <v>0 - BM Port</v>
      </c>
      <c r="N2260" s="1" t="str">
        <v>0 - Port Assets</v>
      </c>
      <c r="O2260" s="11"/>
      <c r="P2260" s="11"/>
      <c r="Q2260" s="11"/>
      <c r="R2260" s="11"/>
      <c r="S2260" s="11"/>
      <c r="T2260" s="11"/>
      <c r="U2260" s="11"/>
      <c r="V2260" s="11"/>
      <c r="W2260" s="11"/>
      <c r="X2260" s="11"/>
      <c r="Y2260" s="11"/>
      <c r="Z2260" s="11"/>
      <c r="AA2260" s="11"/>
      <c r="AB2260" s="11"/>
      <c r="AC2260" s="11"/>
      <c r="AD2260" s="11"/>
      <c r="AE2260" s="11"/>
      <c r="AF2260" s="11"/>
      <c r="AG2260" s="11"/>
      <c r="AH2260" s="11"/>
      <c r="AI2260" s="11"/>
      <c r="AJ2260" s="11"/>
      <c r="AK2260" s="11"/>
      <c r="AL2260" s="11"/>
      <c r="AM2260" s="11"/>
      <c r="AN2260" s="11"/>
      <c r="AO2260" s="11"/>
      <c r="AP2260" s="11"/>
      <c r="AQ2260" s="11"/>
      <c r="AR2260" s="11"/>
      <c r="AS2260" s="11"/>
      <c r="AT2260" s="11"/>
      <c r="AU2260" s="11"/>
      <c r="AV2260" s="11"/>
      <c r="AW2260" s="11"/>
      <c r="AX2260" s="11"/>
      <c r="AY2260" s="11"/>
      <c r="AZ2260" s="11"/>
      <c r="BA2260" s="11"/>
      <c r="BB2260" s="11"/>
      <c r="BC2260" s="11"/>
      <c r="BD2260" s="11"/>
      <c r="BE2260" s="11"/>
      <c r="BF2260" s="11"/>
      <c r="BG2260" s="11"/>
      <c r="BH2260" s="11"/>
      <c r="BI2260" s="11"/>
      <c r="BJ2260" s="11"/>
      <c r="BK2260" s="11"/>
      <c r="BL2260" s="11"/>
      <c r="BM2260" s="11"/>
      <c r="BN2260" s="11"/>
      <c r="BO2260" s="11"/>
      <c r="BP2260" s="1" t="str">
        <v>0- Port Costs</v>
      </c>
      <c r="BT2260" s="1" t="str">
        <v>0- Port Value</v>
      </c>
      <c r="BU2260" s="11"/>
    </row>
    <row r="2261" spans="8:73" hidden="1" outlineLevel="1" x14ac:dyDescent="0.3">
      <c r="H2261" s="1" t="str">
        <v>0 - BM Costs</v>
      </c>
      <c r="L2261" s="1" t="str">
        <v>0 - BM Port</v>
      </c>
      <c r="N2261" s="1" t="str">
        <v>0 - Port Assets</v>
      </c>
      <c r="O2261" s="11"/>
      <c r="P2261" s="11"/>
      <c r="Q2261" s="11"/>
      <c r="R2261" s="11"/>
      <c r="S2261" s="11"/>
      <c r="T2261" s="11"/>
      <c r="U2261" s="11"/>
      <c r="V2261" s="11"/>
      <c r="W2261" s="11"/>
      <c r="X2261" s="11"/>
      <c r="Y2261" s="11"/>
      <c r="Z2261" s="11"/>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c r="BC2261" s="11"/>
      <c r="BD2261" s="11"/>
      <c r="BE2261" s="11"/>
      <c r="BF2261" s="11"/>
      <c r="BG2261" s="11"/>
      <c r="BH2261" s="11"/>
      <c r="BI2261" s="11"/>
      <c r="BJ2261" s="11"/>
      <c r="BK2261" s="11"/>
      <c r="BL2261" s="11"/>
      <c r="BM2261" s="11"/>
      <c r="BN2261" s="11"/>
      <c r="BO2261" s="11"/>
      <c r="BP2261" s="1" t="str">
        <v>0- Port Costs</v>
      </c>
      <c r="BT2261" s="1" t="str">
        <v>0- Port Value</v>
      </c>
      <c r="BU2261" s="11"/>
    </row>
    <row r="2262" spans="8:73" hidden="1" outlineLevel="1" x14ac:dyDescent="0.3">
      <c r="H2262" s="1" t="str">
        <v>0 - BM Costs</v>
      </c>
      <c r="L2262" s="1" t="str">
        <v>0 - BM Port</v>
      </c>
      <c r="N2262" s="1" t="str">
        <v>0 - Port Assets</v>
      </c>
      <c r="O2262" s="11"/>
      <c r="P2262" s="11"/>
      <c r="Q2262" s="11"/>
      <c r="R2262" s="11"/>
      <c r="S2262" s="11"/>
      <c r="T2262" s="11"/>
      <c r="U2262" s="11"/>
      <c r="V2262" s="11"/>
      <c r="W2262" s="11"/>
      <c r="X2262" s="11"/>
      <c r="Y2262" s="11"/>
      <c r="Z2262" s="11"/>
      <c r="AA2262" s="11"/>
      <c r="AB2262" s="11"/>
      <c r="AC2262" s="11"/>
      <c r="AD2262" s="11"/>
      <c r="AE2262" s="11"/>
      <c r="AF2262" s="11"/>
      <c r="AG2262" s="11"/>
      <c r="AH2262" s="11"/>
      <c r="AI2262" s="11"/>
      <c r="AJ2262" s="11"/>
      <c r="AK2262" s="11"/>
      <c r="AL2262" s="11"/>
      <c r="AM2262" s="11"/>
      <c r="AN2262" s="11"/>
      <c r="AO2262" s="11"/>
      <c r="AP2262" s="11"/>
      <c r="AQ2262" s="11"/>
      <c r="AR2262" s="11"/>
      <c r="AS2262" s="11"/>
      <c r="AT2262" s="11"/>
      <c r="AU2262" s="11"/>
      <c r="AV2262" s="11"/>
      <c r="AW2262" s="11"/>
      <c r="AX2262" s="11"/>
      <c r="AY2262" s="11"/>
      <c r="AZ2262" s="11"/>
      <c r="BA2262" s="11"/>
      <c r="BB2262" s="11"/>
      <c r="BC2262" s="11"/>
      <c r="BD2262" s="11"/>
      <c r="BE2262" s="11"/>
      <c r="BF2262" s="11"/>
      <c r="BG2262" s="11"/>
      <c r="BH2262" s="11"/>
      <c r="BI2262" s="11"/>
      <c r="BJ2262" s="11"/>
      <c r="BK2262" s="11"/>
      <c r="BL2262" s="11"/>
      <c r="BM2262" s="11"/>
      <c r="BN2262" s="11"/>
      <c r="BO2262" s="11"/>
      <c r="BP2262" s="1" t="str">
        <v>0- Port Costs</v>
      </c>
      <c r="BT2262" s="1" t="str">
        <v>0- Port Value</v>
      </c>
      <c r="BU2262" s="11"/>
    </row>
    <row r="2263" spans="8:73" hidden="1" outlineLevel="1" x14ac:dyDescent="0.3">
      <c r="H2263" s="1" t="str">
        <v>0 - BM Costs</v>
      </c>
      <c r="L2263" s="1" t="str">
        <v>0 - BM Port</v>
      </c>
      <c r="N2263" s="1" t="str">
        <v>0 - Port Assets</v>
      </c>
      <c r="O2263" s="11"/>
      <c r="P2263" s="11"/>
      <c r="Q2263" s="11"/>
      <c r="R2263" s="11"/>
      <c r="S2263" s="11"/>
      <c r="T2263" s="11"/>
      <c r="U2263" s="11"/>
      <c r="V2263" s="11"/>
      <c r="W2263" s="11"/>
      <c r="X2263" s="11"/>
      <c r="Y2263" s="11"/>
      <c r="Z2263" s="11"/>
      <c r="AA2263" s="11"/>
      <c r="AB2263" s="11"/>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c r="BC2263" s="11"/>
      <c r="BD2263" s="11"/>
      <c r="BE2263" s="11"/>
      <c r="BF2263" s="11"/>
      <c r="BG2263" s="11"/>
      <c r="BH2263" s="11"/>
      <c r="BI2263" s="11"/>
      <c r="BJ2263" s="11"/>
      <c r="BK2263" s="11"/>
      <c r="BL2263" s="11"/>
      <c r="BM2263" s="11"/>
      <c r="BN2263" s="11"/>
      <c r="BO2263" s="11"/>
      <c r="BP2263" s="1" t="str">
        <v>0- Port Costs</v>
      </c>
      <c r="BT2263" s="1" t="str">
        <v>0- Port Value</v>
      </c>
      <c r="BU2263" s="11"/>
    </row>
    <row r="2264" spans="8:73" hidden="1" outlineLevel="1" x14ac:dyDescent="0.3">
      <c r="H2264" s="1" t="str">
        <v>0 - BM Costs</v>
      </c>
      <c r="L2264" s="1" t="str">
        <v>0 - BM Port</v>
      </c>
      <c r="N2264" s="1" t="str">
        <v>0 - Port Assets</v>
      </c>
      <c r="O2264" s="11"/>
      <c r="P2264" s="11"/>
      <c r="Q2264" s="11"/>
      <c r="R2264" s="11"/>
      <c r="S2264" s="11"/>
      <c r="T2264" s="11"/>
      <c r="U2264" s="11"/>
      <c r="V2264" s="11"/>
      <c r="W2264" s="11"/>
      <c r="X2264" s="11"/>
      <c r="Y2264" s="11"/>
      <c r="Z2264" s="11"/>
      <c r="AA2264" s="11"/>
      <c r="AB2264" s="11"/>
      <c r="AC2264" s="11"/>
      <c r="AD2264" s="11"/>
      <c r="AE2264" s="11"/>
      <c r="AF2264" s="11"/>
      <c r="AG2264" s="11"/>
      <c r="AH2264" s="11"/>
      <c r="AI2264" s="11"/>
      <c r="AJ2264" s="11"/>
      <c r="AK2264" s="11"/>
      <c r="AL2264" s="11"/>
      <c r="AM2264" s="11"/>
      <c r="AN2264" s="11"/>
      <c r="AO2264" s="11"/>
      <c r="AP2264" s="11"/>
      <c r="AQ2264" s="11"/>
      <c r="AR2264" s="11"/>
      <c r="AS2264" s="11"/>
      <c r="AT2264" s="11"/>
      <c r="AU2264" s="11"/>
      <c r="AV2264" s="11"/>
      <c r="AW2264" s="11"/>
      <c r="AX2264" s="11"/>
      <c r="AY2264" s="11"/>
      <c r="AZ2264" s="11"/>
      <c r="BA2264" s="11"/>
      <c r="BB2264" s="11"/>
      <c r="BC2264" s="11"/>
      <c r="BD2264" s="11"/>
      <c r="BE2264" s="11"/>
      <c r="BF2264" s="11"/>
      <c r="BG2264" s="11"/>
      <c r="BH2264" s="11"/>
      <c r="BI2264" s="11"/>
      <c r="BJ2264" s="11"/>
      <c r="BK2264" s="11"/>
      <c r="BL2264" s="11"/>
      <c r="BM2264" s="11"/>
      <c r="BN2264" s="11"/>
      <c r="BO2264" s="11"/>
      <c r="BP2264" s="1" t="str">
        <v>0- Port Costs</v>
      </c>
      <c r="BT2264" s="1" t="str">
        <v>0- Port Value</v>
      </c>
      <c r="BU2264" s="11"/>
    </row>
    <row r="2265" spans="8:73" hidden="1" outlineLevel="1" x14ac:dyDescent="0.3">
      <c r="H2265" s="1" t="str">
        <v>0 - BM Costs</v>
      </c>
      <c r="L2265" s="1" t="str">
        <v>0 - BM Port</v>
      </c>
      <c r="N2265" s="1" t="str">
        <v>0 - Port Assets</v>
      </c>
      <c r="O2265" s="11"/>
      <c r="P2265" s="11"/>
      <c r="Q2265" s="11"/>
      <c r="R2265" s="11"/>
      <c r="S2265" s="11"/>
      <c r="T2265" s="11"/>
      <c r="U2265" s="11"/>
      <c r="V2265" s="11"/>
      <c r="W2265" s="11"/>
      <c r="X2265" s="11"/>
      <c r="Y2265" s="11"/>
      <c r="Z2265" s="11"/>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c r="BC2265" s="11"/>
      <c r="BD2265" s="11"/>
      <c r="BE2265" s="11"/>
      <c r="BF2265" s="11"/>
      <c r="BG2265" s="11"/>
      <c r="BH2265" s="11"/>
      <c r="BI2265" s="11"/>
      <c r="BJ2265" s="11"/>
      <c r="BK2265" s="11"/>
      <c r="BL2265" s="11"/>
      <c r="BM2265" s="11"/>
      <c r="BN2265" s="11"/>
      <c r="BO2265" s="11"/>
      <c r="BP2265" s="1" t="str">
        <v>0- Port Costs</v>
      </c>
      <c r="BT2265" s="1" t="str">
        <v>0- Port Value</v>
      </c>
      <c r="BU2265" s="11"/>
    </row>
    <row r="2266" spans="8:73" hidden="1" outlineLevel="1" x14ac:dyDescent="0.3">
      <c r="H2266" s="1" t="str">
        <v>0 - BM Costs</v>
      </c>
      <c r="L2266" s="1" t="str">
        <v>0 - BM Port</v>
      </c>
      <c r="N2266" s="1" t="str">
        <v>0 - Port Assets</v>
      </c>
      <c r="O2266" s="11"/>
      <c r="P2266" s="11"/>
      <c r="Q2266" s="11"/>
      <c r="R2266" s="11"/>
      <c r="S2266" s="11"/>
      <c r="T2266" s="11"/>
      <c r="U2266" s="11"/>
      <c r="V2266" s="11"/>
      <c r="W2266" s="11"/>
      <c r="X2266" s="11"/>
      <c r="Y2266" s="11"/>
      <c r="Z2266" s="11"/>
      <c r="AA2266" s="11"/>
      <c r="AB2266" s="11"/>
      <c r="AC2266" s="11"/>
      <c r="AD2266" s="11"/>
      <c r="AE2266" s="11"/>
      <c r="AF2266" s="11"/>
      <c r="AG2266" s="11"/>
      <c r="AH2266" s="11"/>
      <c r="AI2266" s="11"/>
      <c r="AJ2266" s="11"/>
      <c r="AK2266" s="11"/>
      <c r="AL2266" s="11"/>
      <c r="AM2266" s="11"/>
      <c r="AN2266" s="11"/>
      <c r="AO2266" s="11"/>
      <c r="AP2266" s="11"/>
      <c r="AQ2266" s="11"/>
      <c r="AR2266" s="11"/>
      <c r="AS2266" s="11"/>
      <c r="AT2266" s="11"/>
      <c r="AU2266" s="11"/>
      <c r="AV2266" s="11"/>
      <c r="AW2266" s="11"/>
      <c r="AX2266" s="11"/>
      <c r="AY2266" s="11"/>
      <c r="AZ2266" s="11"/>
      <c r="BA2266" s="11"/>
      <c r="BB2266" s="11"/>
      <c r="BC2266" s="11"/>
      <c r="BD2266" s="11"/>
      <c r="BE2266" s="11"/>
      <c r="BF2266" s="11"/>
      <c r="BG2266" s="11"/>
      <c r="BH2266" s="11"/>
      <c r="BI2266" s="11"/>
      <c r="BJ2266" s="11"/>
      <c r="BK2266" s="11"/>
      <c r="BL2266" s="11"/>
      <c r="BM2266" s="11"/>
      <c r="BN2266" s="11"/>
      <c r="BO2266" s="11"/>
      <c r="BP2266" s="1" t="str">
        <v>0- Port Costs</v>
      </c>
      <c r="BT2266" s="1" t="str">
        <v>0- Port Value</v>
      </c>
      <c r="BU2266" s="11"/>
    </row>
    <row r="2267" spans="8:73" hidden="1" outlineLevel="1" x14ac:dyDescent="0.3">
      <c r="H2267" s="1" t="str">
        <v>0 - BM Costs</v>
      </c>
      <c r="L2267" s="1" t="str">
        <v>0 - BM Port</v>
      </c>
      <c r="N2267" s="1" t="str">
        <v>0 - Port Assets</v>
      </c>
      <c r="O2267" s="11"/>
      <c r="P2267" s="11"/>
      <c r="Q2267" s="11"/>
      <c r="R2267" s="11"/>
      <c r="S2267" s="11"/>
      <c r="T2267" s="11"/>
      <c r="U2267" s="11"/>
      <c r="V2267" s="11"/>
      <c r="W2267" s="11"/>
      <c r="X2267" s="11"/>
      <c r="Y2267" s="11"/>
      <c r="Z2267" s="11"/>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c r="BC2267" s="11"/>
      <c r="BD2267" s="11"/>
      <c r="BE2267" s="11"/>
      <c r="BF2267" s="11"/>
      <c r="BG2267" s="11"/>
      <c r="BH2267" s="11"/>
      <c r="BI2267" s="11"/>
      <c r="BJ2267" s="11"/>
      <c r="BK2267" s="11"/>
      <c r="BL2267" s="11"/>
      <c r="BM2267" s="11"/>
      <c r="BN2267" s="11"/>
      <c r="BO2267" s="11"/>
      <c r="BP2267" s="1" t="str">
        <v>0- Port Costs</v>
      </c>
      <c r="BT2267" s="1" t="str">
        <v>0- Port Value</v>
      </c>
      <c r="BU2267" s="11"/>
    </row>
    <row r="2268" spans="8:73" hidden="1" outlineLevel="1" x14ac:dyDescent="0.3">
      <c r="H2268" s="1" t="str">
        <v>0 - BM Costs</v>
      </c>
      <c r="L2268" s="1" t="str">
        <v>0 - BM Port</v>
      </c>
      <c r="N2268" s="1" t="str">
        <v>0 - Port Assets</v>
      </c>
      <c r="O2268" s="11"/>
      <c r="P2268" s="11"/>
      <c r="Q2268" s="11"/>
      <c r="R2268" s="11"/>
      <c r="S2268" s="11"/>
      <c r="T2268" s="11"/>
      <c r="U2268" s="11"/>
      <c r="V2268" s="11"/>
      <c r="W2268" s="11"/>
      <c r="X2268" s="11"/>
      <c r="Y2268" s="11"/>
      <c r="Z2268" s="11"/>
      <c r="AA2268" s="11"/>
      <c r="AB2268" s="11"/>
      <c r="AC2268" s="11"/>
      <c r="AD2268" s="11"/>
      <c r="AE2268" s="11"/>
      <c r="AF2268" s="11"/>
      <c r="AG2268" s="11"/>
      <c r="AH2268" s="11"/>
      <c r="AI2268" s="11"/>
      <c r="AJ2268" s="11"/>
      <c r="AK2268" s="11"/>
      <c r="AL2268" s="11"/>
      <c r="AM2268" s="11"/>
      <c r="AN2268" s="11"/>
      <c r="AO2268" s="11"/>
      <c r="AP2268" s="11"/>
      <c r="AQ2268" s="11"/>
      <c r="AR2268" s="11"/>
      <c r="AS2268" s="11"/>
      <c r="AT2268" s="11"/>
      <c r="AU2268" s="11"/>
      <c r="AV2268" s="11"/>
      <c r="AW2268" s="11"/>
      <c r="AX2268" s="11"/>
      <c r="AY2268" s="11"/>
      <c r="AZ2268" s="11"/>
      <c r="BA2268" s="11"/>
      <c r="BB2268" s="11"/>
      <c r="BC2268" s="11"/>
      <c r="BD2268" s="11"/>
      <c r="BE2268" s="11"/>
      <c r="BF2268" s="11"/>
      <c r="BG2268" s="11"/>
      <c r="BH2268" s="11"/>
      <c r="BI2268" s="11"/>
      <c r="BJ2268" s="11"/>
      <c r="BK2268" s="11"/>
      <c r="BL2268" s="11"/>
      <c r="BM2268" s="11"/>
      <c r="BN2268" s="11"/>
      <c r="BO2268" s="11"/>
      <c r="BP2268" s="1" t="str">
        <v>0- Port Costs</v>
      </c>
      <c r="BT2268" s="1" t="str">
        <v>0- Port Value</v>
      </c>
      <c r="BU2268" s="11"/>
    </row>
    <row r="2269" spans="8:73" hidden="1" outlineLevel="1" x14ac:dyDescent="0.3">
      <c r="H2269" s="1" t="str">
        <v>0 - BM Costs</v>
      </c>
      <c r="L2269" s="1" t="str">
        <v>0 - BM Port</v>
      </c>
      <c r="N2269" s="1" t="str">
        <v>0 - Port Assets</v>
      </c>
      <c r="O2269" s="11"/>
      <c r="P2269" s="11"/>
      <c r="Q2269" s="11"/>
      <c r="R2269" s="11"/>
      <c r="S2269" s="11"/>
      <c r="T2269" s="11"/>
      <c r="U2269" s="11"/>
      <c r="V2269" s="11"/>
      <c r="W2269" s="11"/>
      <c r="X2269" s="11"/>
      <c r="Y2269" s="11"/>
      <c r="Z2269" s="11"/>
      <c r="AA2269" s="11"/>
      <c r="AB2269" s="11"/>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c r="BC2269" s="11"/>
      <c r="BD2269" s="11"/>
      <c r="BE2269" s="11"/>
      <c r="BF2269" s="11"/>
      <c r="BG2269" s="11"/>
      <c r="BH2269" s="11"/>
      <c r="BI2269" s="11"/>
      <c r="BJ2269" s="11"/>
      <c r="BK2269" s="11"/>
      <c r="BL2269" s="11"/>
      <c r="BM2269" s="11"/>
      <c r="BN2269" s="11"/>
      <c r="BO2269" s="11"/>
      <c r="BP2269" s="1" t="str">
        <v>0- Port Costs</v>
      </c>
      <c r="BT2269" s="1" t="str">
        <v>0- Port Value</v>
      </c>
      <c r="BU2269" s="11"/>
    </row>
    <row r="2270" spans="8:73" hidden="1" outlineLevel="1" x14ac:dyDescent="0.3">
      <c r="H2270" s="1" t="str">
        <v>0 - BM Costs</v>
      </c>
      <c r="L2270" s="1" t="str">
        <v>0 - BM Port</v>
      </c>
      <c r="N2270" s="1" t="str">
        <v>0 - Port Assets</v>
      </c>
      <c r="O2270" s="11"/>
      <c r="P2270" s="11"/>
      <c r="Q2270" s="11"/>
      <c r="R2270" s="11"/>
      <c r="S2270" s="11"/>
      <c r="T2270" s="11"/>
      <c r="U2270" s="11"/>
      <c r="V2270" s="11"/>
      <c r="W2270" s="11"/>
      <c r="X2270" s="11"/>
      <c r="Y2270" s="11"/>
      <c r="Z2270" s="11"/>
      <c r="AA2270" s="11"/>
      <c r="AB2270" s="11"/>
      <c r="AC2270" s="11"/>
      <c r="AD2270" s="11"/>
      <c r="AE2270" s="11"/>
      <c r="AF2270" s="11"/>
      <c r="AG2270" s="11"/>
      <c r="AH2270" s="11"/>
      <c r="AI2270" s="11"/>
      <c r="AJ2270" s="11"/>
      <c r="AK2270" s="11"/>
      <c r="AL2270" s="11"/>
      <c r="AM2270" s="11"/>
      <c r="AN2270" s="11"/>
      <c r="AO2270" s="11"/>
      <c r="AP2270" s="11"/>
      <c r="AQ2270" s="11"/>
      <c r="AR2270" s="11"/>
      <c r="AS2270" s="11"/>
      <c r="AT2270" s="11"/>
      <c r="AU2270" s="11"/>
      <c r="AV2270" s="11"/>
      <c r="AW2270" s="11"/>
      <c r="AX2270" s="11"/>
      <c r="AY2270" s="11"/>
      <c r="AZ2270" s="11"/>
      <c r="BA2270" s="11"/>
      <c r="BB2270" s="11"/>
      <c r="BC2270" s="11"/>
      <c r="BD2270" s="11"/>
      <c r="BE2270" s="11"/>
      <c r="BF2270" s="11"/>
      <c r="BG2270" s="11"/>
      <c r="BH2270" s="11"/>
      <c r="BI2270" s="11"/>
      <c r="BJ2270" s="11"/>
      <c r="BK2270" s="11"/>
      <c r="BL2270" s="11"/>
      <c r="BM2270" s="11"/>
      <c r="BN2270" s="11"/>
      <c r="BO2270" s="11"/>
      <c r="BP2270" s="1" t="str">
        <v>0- Port Costs</v>
      </c>
      <c r="BT2270" s="1" t="str">
        <v>0- Port Value</v>
      </c>
      <c r="BU2270" s="11"/>
    </row>
    <row r="2271" spans="8:73" hidden="1" outlineLevel="1" x14ac:dyDescent="0.3">
      <c r="H2271" s="1" t="str">
        <v>0 - BM Costs</v>
      </c>
      <c r="L2271" s="1" t="str">
        <v>0 - BM Port</v>
      </c>
      <c r="N2271" s="1" t="str">
        <v>0 - Port Assets</v>
      </c>
      <c r="O2271" s="11"/>
      <c r="P2271" s="11"/>
      <c r="Q2271" s="11"/>
      <c r="R2271" s="11"/>
      <c r="S2271" s="11"/>
      <c r="T2271" s="11"/>
      <c r="U2271" s="11"/>
      <c r="V2271" s="11"/>
      <c r="W2271" s="11"/>
      <c r="X2271" s="11"/>
      <c r="Y2271" s="11"/>
      <c r="Z2271" s="11"/>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c r="BC2271" s="11"/>
      <c r="BD2271" s="11"/>
      <c r="BE2271" s="11"/>
      <c r="BF2271" s="11"/>
      <c r="BG2271" s="11"/>
      <c r="BH2271" s="11"/>
      <c r="BI2271" s="11"/>
      <c r="BJ2271" s="11"/>
      <c r="BK2271" s="11"/>
      <c r="BL2271" s="11"/>
      <c r="BM2271" s="11"/>
      <c r="BN2271" s="11"/>
      <c r="BO2271" s="11"/>
      <c r="BP2271" s="1" t="str">
        <v>0- Port Costs</v>
      </c>
      <c r="BT2271" s="1" t="str">
        <v>0- Port Value</v>
      </c>
      <c r="BU2271" s="11"/>
    </row>
    <row r="2272" spans="8:73" hidden="1" outlineLevel="1" x14ac:dyDescent="0.3">
      <c r="H2272" s="1" t="str">
        <v>0 - BM Costs</v>
      </c>
      <c r="L2272" s="1" t="str">
        <v>0 - BM Port</v>
      </c>
      <c r="N2272" s="1" t="str">
        <v>0 - Port Assets</v>
      </c>
      <c r="O2272" s="11"/>
      <c r="P2272" s="11"/>
      <c r="Q2272" s="11"/>
      <c r="R2272" s="11"/>
      <c r="S2272" s="11"/>
      <c r="T2272" s="11"/>
      <c r="U2272" s="11"/>
      <c r="V2272" s="11"/>
      <c r="W2272" s="11"/>
      <c r="X2272" s="11"/>
      <c r="Y2272" s="11"/>
      <c r="Z2272" s="11"/>
      <c r="AA2272" s="11"/>
      <c r="AB2272" s="11"/>
      <c r="AC2272" s="11"/>
      <c r="AD2272" s="11"/>
      <c r="AE2272" s="11"/>
      <c r="AF2272" s="11"/>
      <c r="AG2272" s="11"/>
      <c r="AH2272" s="11"/>
      <c r="AI2272" s="11"/>
      <c r="AJ2272" s="11"/>
      <c r="AK2272" s="11"/>
      <c r="AL2272" s="11"/>
      <c r="AM2272" s="11"/>
      <c r="AN2272" s="11"/>
      <c r="AO2272" s="11"/>
      <c r="AP2272" s="11"/>
      <c r="AQ2272" s="11"/>
      <c r="AR2272" s="11"/>
      <c r="AS2272" s="11"/>
      <c r="AT2272" s="11"/>
      <c r="AU2272" s="11"/>
      <c r="AV2272" s="11"/>
      <c r="AW2272" s="11"/>
      <c r="AX2272" s="11"/>
      <c r="AY2272" s="11"/>
      <c r="AZ2272" s="11"/>
      <c r="BA2272" s="11"/>
      <c r="BB2272" s="11"/>
      <c r="BC2272" s="11"/>
      <c r="BD2272" s="11"/>
      <c r="BE2272" s="11"/>
      <c r="BF2272" s="11"/>
      <c r="BG2272" s="11"/>
      <c r="BH2272" s="11"/>
      <c r="BI2272" s="11"/>
      <c r="BJ2272" s="11"/>
      <c r="BK2272" s="11"/>
      <c r="BL2272" s="11"/>
      <c r="BM2272" s="11"/>
      <c r="BN2272" s="11"/>
      <c r="BO2272" s="11"/>
      <c r="BP2272" s="1" t="str">
        <v>0- Port Costs</v>
      </c>
      <c r="BT2272" s="1" t="str">
        <v>0- Port Value</v>
      </c>
      <c r="BU2272" s="11"/>
    </row>
    <row r="2273" spans="8:73" hidden="1" outlineLevel="1" x14ac:dyDescent="0.3">
      <c r="H2273" s="1" t="str">
        <v>0 - BM Costs</v>
      </c>
      <c r="L2273" s="1" t="str">
        <v>0 - BM Port</v>
      </c>
      <c r="N2273" s="1" t="str">
        <v>0 - Port Assets</v>
      </c>
      <c r="O2273" s="11"/>
      <c r="P2273" s="11"/>
      <c r="Q2273" s="11"/>
      <c r="R2273" s="11"/>
      <c r="S2273" s="11"/>
      <c r="T2273" s="11"/>
      <c r="U2273" s="11"/>
      <c r="V2273" s="11"/>
      <c r="W2273" s="11"/>
      <c r="X2273" s="11"/>
      <c r="Y2273" s="11"/>
      <c r="Z2273" s="11"/>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c r="BC2273" s="11"/>
      <c r="BD2273" s="11"/>
      <c r="BE2273" s="11"/>
      <c r="BF2273" s="11"/>
      <c r="BG2273" s="11"/>
      <c r="BH2273" s="11"/>
      <c r="BI2273" s="11"/>
      <c r="BJ2273" s="11"/>
      <c r="BK2273" s="11"/>
      <c r="BL2273" s="11"/>
      <c r="BM2273" s="11"/>
      <c r="BN2273" s="11"/>
      <c r="BO2273" s="11"/>
      <c r="BP2273" s="1" t="str">
        <v>0- Port Costs</v>
      </c>
      <c r="BT2273" s="1" t="str">
        <v>0- Port Value</v>
      </c>
      <c r="BU2273" s="11"/>
    </row>
    <row r="2274" spans="8:73" hidden="1" outlineLevel="1" x14ac:dyDescent="0.3">
      <c r="H2274" s="1" t="str">
        <v>0 - BM Costs</v>
      </c>
      <c r="L2274" s="1" t="str">
        <v>0 - BM Port</v>
      </c>
      <c r="N2274" s="1" t="str">
        <v>0 - Port Assets</v>
      </c>
      <c r="O2274" s="11"/>
      <c r="P2274" s="11"/>
      <c r="Q2274" s="11"/>
      <c r="R2274" s="11"/>
      <c r="S2274" s="11"/>
      <c r="T2274" s="11"/>
      <c r="U2274" s="11"/>
      <c r="V2274" s="11"/>
      <c r="W2274" s="11"/>
      <c r="X2274" s="11"/>
      <c r="Y2274" s="11"/>
      <c r="Z2274" s="11"/>
      <c r="AA2274" s="11"/>
      <c r="AB2274" s="11"/>
      <c r="AC2274" s="11"/>
      <c r="AD2274" s="11"/>
      <c r="AE2274" s="11"/>
      <c r="AF2274" s="11"/>
      <c r="AG2274" s="11"/>
      <c r="AH2274" s="11"/>
      <c r="AI2274" s="11"/>
      <c r="AJ2274" s="11"/>
      <c r="AK2274" s="11"/>
      <c r="AL2274" s="11"/>
      <c r="AM2274" s="11"/>
      <c r="AN2274" s="11"/>
      <c r="AO2274" s="11"/>
      <c r="AP2274" s="11"/>
      <c r="AQ2274" s="11"/>
      <c r="AR2274" s="11"/>
      <c r="AS2274" s="11"/>
      <c r="AT2274" s="11"/>
      <c r="AU2274" s="11"/>
      <c r="AV2274" s="11"/>
      <c r="AW2274" s="11"/>
      <c r="AX2274" s="11"/>
      <c r="AY2274" s="11"/>
      <c r="AZ2274" s="11"/>
      <c r="BA2274" s="11"/>
      <c r="BB2274" s="11"/>
      <c r="BC2274" s="11"/>
      <c r="BD2274" s="11"/>
      <c r="BE2274" s="11"/>
      <c r="BF2274" s="11"/>
      <c r="BG2274" s="11"/>
      <c r="BH2274" s="11"/>
      <c r="BI2274" s="11"/>
      <c r="BJ2274" s="11"/>
      <c r="BK2274" s="11"/>
      <c r="BL2274" s="11"/>
      <c r="BM2274" s="11"/>
      <c r="BN2274" s="11"/>
      <c r="BO2274" s="11"/>
      <c r="BP2274" s="1" t="str">
        <v>0- Port Costs</v>
      </c>
      <c r="BT2274" s="1" t="str">
        <v>0- Port Value</v>
      </c>
      <c r="BU2274" s="11"/>
    </row>
    <row r="2275" spans="8:73" hidden="1" outlineLevel="1" x14ac:dyDescent="0.3">
      <c r="H2275" s="1" t="str">
        <v>0 - BM Costs</v>
      </c>
      <c r="L2275" s="1" t="str">
        <v>0 - BM Port</v>
      </c>
      <c r="N2275" s="1" t="str">
        <v>0 - Port Assets</v>
      </c>
      <c r="O2275" s="11"/>
      <c r="P2275" s="11"/>
      <c r="Q2275" s="11"/>
      <c r="R2275" s="11"/>
      <c r="S2275" s="11"/>
      <c r="T2275" s="11"/>
      <c r="U2275" s="11"/>
      <c r="V2275" s="11"/>
      <c r="W2275" s="11"/>
      <c r="X2275" s="11"/>
      <c r="Y2275" s="11"/>
      <c r="Z2275" s="11"/>
      <c r="AA2275" s="11"/>
      <c r="AB2275" s="11"/>
      <c r="AC2275" s="11"/>
      <c r="AD2275" s="11"/>
      <c r="AE2275" s="11"/>
      <c r="AF2275" s="11"/>
      <c r="AG2275" s="11"/>
      <c r="AH2275" s="11"/>
      <c r="AI2275" s="11"/>
      <c r="AJ2275" s="11"/>
      <c r="AK2275" s="11"/>
      <c r="AL2275" s="11"/>
      <c r="AM2275" s="11"/>
      <c r="AN2275" s="11"/>
      <c r="AO2275" s="11"/>
      <c r="AP2275" s="11"/>
      <c r="AQ2275" s="11"/>
      <c r="AR2275" s="11"/>
      <c r="AS2275" s="11"/>
      <c r="AT2275" s="11"/>
      <c r="AU2275" s="11"/>
      <c r="AV2275" s="11"/>
      <c r="AW2275" s="11"/>
      <c r="AX2275" s="11"/>
      <c r="AY2275" s="11"/>
      <c r="AZ2275" s="11"/>
      <c r="BA2275" s="11"/>
      <c r="BB2275" s="11"/>
      <c r="BC2275" s="11"/>
      <c r="BD2275" s="11"/>
      <c r="BE2275" s="11"/>
      <c r="BF2275" s="11"/>
      <c r="BG2275" s="11"/>
      <c r="BH2275" s="11"/>
      <c r="BI2275" s="11"/>
      <c r="BJ2275" s="11"/>
      <c r="BK2275" s="11"/>
      <c r="BL2275" s="11"/>
      <c r="BM2275" s="11"/>
      <c r="BN2275" s="11"/>
      <c r="BO2275" s="11"/>
      <c r="BP2275" s="1" t="str">
        <v>0- Port Costs</v>
      </c>
      <c r="BT2275" s="1" t="str">
        <v>0- Port Value</v>
      </c>
      <c r="BU2275" s="11"/>
    </row>
    <row r="2276" spans="8:73" hidden="1" outlineLevel="1" x14ac:dyDescent="0.3">
      <c r="H2276" s="1" t="str">
        <v>0 - BM Costs</v>
      </c>
      <c r="L2276" s="1" t="str">
        <v>0 - BM Port</v>
      </c>
      <c r="N2276" s="1" t="str">
        <v>0 - Port Assets</v>
      </c>
      <c r="O2276" s="11"/>
      <c r="P2276" s="11"/>
      <c r="Q2276" s="11"/>
      <c r="R2276" s="11"/>
      <c r="S2276" s="11"/>
      <c r="T2276" s="11"/>
      <c r="U2276" s="11"/>
      <c r="V2276" s="11"/>
      <c r="W2276" s="11"/>
      <c r="X2276" s="11"/>
      <c r="Y2276" s="11"/>
      <c r="Z2276" s="11"/>
      <c r="AA2276" s="11"/>
      <c r="AB2276" s="11"/>
      <c r="AC2276" s="11"/>
      <c r="AD2276" s="11"/>
      <c r="AE2276" s="11"/>
      <c r="AF2276" s="11"/>
      <c r="AG2276" s="11"/>
      <c r="AH2276" s="11"/>
      <c r="AI2276" s="11"/>
      <c r="AJ2276" s="11"/>
      <c r="AK2276" s="11"/>
      <c r="AL2276" s="11"/>
      <c r="AM2276" s="11"/>
      <c r="AN2276" s="11"/>
      <c r="AO2276" s="11"/>
      <c r="AP2276" s="11"/>
      <c r="AQ2276" s="11"/>
      <c r="AR2276" s="11"/>
      <c r="AS2276" s="11"/>
      <c r="AT2276" s="11"/>
      <c r="AU2276" s="11"/>
      <c r="AV2276" s="11"/>
      <c r="AW2276" s="11"/>
      <c r="AX2276" s="11"/>
      <c r="AY2276" s="11"/>
      <c r="AZ2276" s="11"/>
      <c r="BA2276" s="11"/>
      <c r="BB2276" s="11"/>
      <c r="BC2276" s="11"/>
      <c r="BD2276" s="11"/>
      <c r="BE2276" s="11"/>
      <c r="BF2276" s="11"/>
      <c r="BG2276" s="11"/>
      <c r="BH2276" s="11"/>
      <c r="BI2276" s="11"/>
      <c r="BJ2276" s="11"/>
      <c r="BK2276" s="11"/>
      <c r="BL2276" s="11"/>
      <c r="BM2276" s="11"/>
      <c r="BN2276" s="11"/>
      <c r="BO2276" s="11"/>
      <c r="BP2276" s="1" t="str">
        <v>0- Port Costs</v>
      </c>
      <c r="BT2276" s="1" t="str">
        <v>0- Port Value</v>
      </c>
      <c r="BU2276" s="11"/>
    </row>
    <row r="2277" spans="8:73" hidden="1" outlineLevel="1" x14ac:dyDescent="0.3">
      <c r="H2277" s="1" t="str">
        <v>0 - BM Costs</v>
      </c>
      <c r="L2277" s="1" t="str">
        <v>0 - BM Port</v>
      </c>
      <c r="N2277" s="1" t="str">
        <v>0 - Port Assets</v>
      </c>
      <c r="O2277" s="11"/>
      <c r="P2277" s="11"/>
      <c r="Q2277" s="11"/>
      <c r="R2277" s="11"/>
      <c r="S2277" s="11"/>
      <c r="T2277" s="11"/>
      <c r="U2277" s="11"/>
      <c r="V2277" s="11"/>
      <c r="W2277" s="11"/>
      <c r="X2277" s="11"/>
      <c r="Y2277" s="11"/>
      <c r="Z2277" s="11"/>
      <c r="AA2277" s="11"/>
      <c r="AB2277" s="11"/>
      <c r="AC2277" s="11"/>
      <c r="AD2277" s="11"/>
      <c r="AE2277" s="11"/>
      <c r="AF2277" s="11"/>
      <c r="AG2277" s="11"/>
      <c r="AH2277" s="11"/>
      <c r="AI2277" s="11"/>
      <c r="AJ2277" s="11"/>
      <c r="AK2277" s="11"/>
      <c r="AL2277" s="11"/>
      <c r="AM2277" s="11"/>
      <c r="AN2277" s="11"/>
      <c r="AO2277" s="11"/>
      <c r="AP2277" s="11"/>
      <c r="AQ2277" s="11"/>
      <c r="AR2277" s="11"/>
      <c r="AS2277" s="11"/>
      <c r="AT2277" s="11"/>
      <c r="AU2277" s="11"/>
      <c r="AV2277" s="11"/>
      <c r="AW2277" s="11"/>
      <c r="AX2277" s="11"/>
      <c r="AY2277" s="11"/>
      <c r="AZ2277" s="11"/>
      <c r="BA2277" s="11"/>
      <c r="BB2277" s="11"/>
      <c r="BC2277" s="11"/>
      <c r="BD2277" s="11"/>
      <c r="BE2277" s="11"/>
      <c r="BF2277" s="11"/>
      <c r="BG2277" s="11"/>
      <c r="BH2277" s="11"/>
      <c r="BI2277" s="11"/>
      <c r="BJ2277" s="11"/>
      <c r="BK2277" s="11"/>
      <c r="BL2277" s="11"/>
      <c r="BM2277" s="11"/>
      <c r="BN2277" s="11"/>
      <c r="BO2277" s="11"/>
      <c r="BP2277" s="1" t="str">
        <v>0- Port Costs</v>
      </c>
      <c r="BT2277" s="1" t="str">
        <v>0- Port Value</v>
      </c>
      <c r="BU2277" s="11"/>
    </row>
    <row r="2278" spans="8:73" hidden="1" outlineLevel="1" x14ac:dyDescent="0.3">
      <c r="H2278" s="1" t="str">
        <v>0 - BM Costs</v>
      </c>
      <c r="L2278" s="1" t="str">
        <v>0 - BM Port</v>
      </c>
      <c r="N2278" s="1" t="str">
        <v>0 - Port Assets</v>
      </c>
      <c r="O2278" s="11"/>
      <c r="P2278" s="11"/>
      <c r="Q2278" s="11"/>
      <c r="R2278" s="11"/>
      <c r="S2278" s="11"/>
      <c r="T2278" s="11"/>
      <c r="U2278" s="11"/>
      <c r="V2278" s="11"/>
      <c r="W2278" s="11"/>
      <c r="X2278" s="11"/>
      <c r="Y2278" s="11"/>
      <c r="Z2278" s="11"/>
      <c r="AA2278" s="11"/>
      <c r="AB2278" s="11"/>
      <c r="AC2278" s="11"/>
      <c r="AD2278" s="11"/>
      <c r="AE2278" s="11"/>
      <c r="AF2278" s="11"/>
      <c r="AG2278" s="11"/>
      <c r="AH2278" s="11"/>
      <c r="AI2278" s="11"/>
      <c r="AJ2278" s="11"/>
      <c r="AK2278" s="11"/>
      <c r="AL2278" s="11"/>
      <c r="AM2278" s="11"/>
      <c r="AN2278" s="11"/>
      <c r="AO2278" s="11"/>
      <c r="AP2278" s="11"/>
      <c r="AQ2278" s="11"/>
      <c r="AR2278" s="11"/>
      <c r="AS2278" s="11"/>
      <c r="AT2278" s="11"/>
      <c r="AU2278" s="11"/>
      <c r="AV2278" s="11"/>
      <c r="AW2278" s="11"/>
      <c r="AX2278" s="11"/>
      <c r="AY2278" s="11"/>
      <c r="AZ2278" s="11"/>
      <c r="BA2278" s="11"/>
      <c r="BB2278" s="11"/>
      <c r="BC2278" s="11"/>
      <c r="BD2278" s="11"/>
      <c r="BE2278" s="11"/>
      <c r="BF2278" s="11"/>
      <c r="BG2278" s="11"/>
      <c r="BH2278" s="11"/>
      <c r="BI2278" s="11"/>
      <c r="BJ2278" s="11"/>
      <c r="BK2278" s="11"/>
      <c r="BL2278" s="11"/>
      <c r="BM2278" s="11"/>
      <c r="BN2278" s="11"/>
      <c r="BO2278" s="11"/>
      <c r="BP2278" s="1" t="str">
        <v>0- Port Costs</v>
      </c>
      <c r="BT2278" s="1" t="str">
        <v>0- Port Value</v>
      </c>
      <c r="BU2278" s="11"/>
    </row>
    <row r="2279" spans="8:73" hidden="1" outlineLevel="1" x14ac:dyDescent="0.3">
      <c r="H2279" s="1" t="str">
        <v>0 - BM Costs</v>
      </c>
      <c r="L2279" s="1" t="str">
        <v>0 - BM Port</v>
      </c>
      <c r="N2279" s="1" t="str">
        <v>0 - Port Assets</v>
      </c>
      <c r="O2279" s="11"/>
      <c r="P2279" s="11"/>
      <c r="Q2279" s="11"/>
      <c r="R2279" s="11"/>
      <c r="S2279" s="11"/>
      <c r="T2279" s="11"/>
      <c r="U2279" s="11"/>
      <c r="V2279" s="11"/>
      <c r="W2279" s="11"/>
      <c r="X2279" s="11"/>
      <c r="Y2279" s="11"/>
      <c r="Z2279" s="11"/>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c r="BC2279" s="11"/>
      <c r="BD2279" s="11"/>
      <c r="BE2279" s="11"/>
      <c r="BF2279" s="11"/>
      <c r="BG2279" s="11"/>
      <c r="BH2279" s="11"/>
      <c r="BI2279" s="11"/>
      <c r="BJ2279" s="11"/>
      <c r="BK2279" s="11"/>
      <c r="BL2279" s="11"/>
      <c r="BM2279" s="11"/>
      <c r="BN2279" s="11"/>
      <c r="BO2279" s="11"/>
      <c r="BP2279" s="1" t="str">
        <v>0- Port Costs</v>
      </c>
      <c r="BT2279" s="1" t="str">
        <v>0- Port Value</v>
      </c>
      <c r="BU2279" s="11"/>
    </row>
    <row r="2280" spans="8:73" hidden="1" outlineLevel="1" x14ac:dyDescent="0.3">
      <c r="H2280" s="1" t="str">
        <v>0 - BM Costs</v>
      </c>
      <c r="L2280" s="1" t="str">
        <v>0 - BM Port</v>
      </c>
      <c r="N2280" s="1" t="str">
        <v>0 - Port Assets</v>
      </c>
      <c r="O2280" s="11"/>
      <c r="P2280" s="11"/>
      <c r="Q2280" s="11"/>
      <c r="R2280" s="11"/>
      <c r="S2280" s="11"/>
      <c r="T2280" s="11"/>
      <c r="U2280" s="11"/>
      <c r="V2280" s="11"/>
      <c r="W2280" s="11"/>
      <c r="X2280" s="11"/>
      <c r="Y2280" s="11"/>
      <c r="Z2280" s="11"/>
      <c r="AA2280" s="11"/>
      <c r="AB2280" s="11"/>
      <c r="AC2280" s="11"/>
      <c r="AD2280" s="11"/>
      <c r="AE2280" s="11"/>
      <c r="AF2280" s="11"/>
      <c r="AG2280" s="11"/>
      <c r="AH2280" s="11"/>
      <c r="AI2280" s="11"/>
      <c r="AJ2280" s="11"/>
      <c r="AK2280" s="11"/>
      <c r="AL2280" s="11"/>
      <c r="AM2280" s="11"/>
      <c r="AN2280" s="11"/>
      <c r="AO2280" s="11"/>
      <c r="AP2280" s="11"/>
      <c r="AQ2280" s="11"/>
      <c r="AR2280" s="11"/>
      <c r="AS2280" s="11"/>
      <c r="AT2280" s="11"/>
      <c r="AU2280" s="11"/>
      <c r="AV2280" s="11"/>
      <c r="AW2280" s="11"/>
      <c r="AX2280" s="11"/>
      <c r="AY2280" s="11"/>
      <c r="AZ2280" s="11"/>
      <c r="BA2280" s="11"/>
      <c r="BB2280" s="11"/>
      <c r="BC2280" s="11"/>
      <c r="BD2280" s="11"/>
      <c r="BE2280" s="11"/>
      <c r="BF2280" s="11"/>
      <c r="BG2280" s="11"/>
      <c r="BH2280" s="11"/>
      <c r="BI2280" s="11"/>
      <c r="BJ2280" s="11"/>
      <c r="BK2280" s="11"/>
      <c r="BL2280" s="11"/>
      <c r="BM2280" s="11"/>
      <c r="BN2280" s="11"/>
      <c r="BO2280" s="11"/>
      <c r="BP2280" s="1" t="str">
        <v>0- Port Costs</v>
      </c>
      <c r="BT2280" s="1" t="str">
        <v>0- Port Value</v>
      </c>
      <c r="BU2280" s="11"/>
    </row>
    <row r="2281" spans="8:73" hidden="1" outlineLevel="1" x14ac:dyDescent="0.3">
      <c r="H2281" s="1" t="str">
        <v>0 - BM Costs</v>
      </c>
      <c r="L2281" s="1" t="str">
        <v>0 - BM Port</v>
      </c>
      <c r="N2281" s="1" t="str">
        <v>0 - Port Assets</v>
      </c>
      <c r="O2281" s="11"/>
      <c r="P2281" s="11"/>
      <c r="Q2281" s="11"/>
      <c r="R2281" s="11"/>
      <c r="S2281" s="11"/>
      <c r="T2281" s="11"/>
      <c r="U2281" s="11"/>
      <c r="V2281" s="11"/>
      <c r="W2281" s="11"/>
      <c r="X2281" s="11"/>
      <c r="Y2281" s="11"/>
      <c r="Z2281" s="11"/>
      <c r="AA2281" s="11"/>
      <c r="AB2281" s="11"/>
      <c r="AC2281" s="11"/>
      <c r="AD2281" s="11"/>
      <c r="AE2281" s="11"/>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c r="BC2281" s="11"/>
      <c r="BD2281" s="11"/>
      <c r="BE2281" s="11"/>
      <c r="BF2281" s="11"/>
      <c r="BG2281" s="11"/>
      <c r="BH2281" s="11"/>
      <c r="BI2281" s="11"/>
      <c r="BJ2281" s="11"/>
      <c r="BK2281" s="11"/>
      <c r="BL2281" s="11"/>
      <c r="BM2281" s="11"/>
      <c r="BN2281" s="11"/>
      <c r="BO2281" s="11"/>
      <c r="BP2281" s="1" t="str">
        <v>0- Port Costs</v>
      </c>
      <c r="BT2281" s="1" t="str">
        <v>0- Port Value</v>
      </c>
      <c r="BU2281" s="11"/>
    </row>
    <row r="2282" spans="8:73" hidden="1" outlineLevel="1" x14ac:dyDescent="0.3">
      <c r="H2282" s="1" t="str">
        <v>0 - BM Costs</v>
      </c>
      <c r="L2282" s="1" t="str">
        <v>0 - BM Port</v>
      </c>
      <c r="N2282" s="1" t="str">
        <v>0 - Port Assets</v>
      </c>
      <c r="O2282" s="11"/>
      <c r="P2282" s="11"/>
      <c r="Q2282" s="11"/>
      <c r="R2282" s="11"/>
      <c r="S2282" s="11"/>
      <c r="T2282" s="11"/>
      <c r="U2282" s="11"/>
      <c r="V2282" s="11"/>
      <c r="W2282" s="11"/>
      <c r="X2282" s="11"/>
      <c r="Y2282" s="11"/>
      <c r="Z2282" s="11"/>
      <c r="AA2282" s="11"/>
      <c r="AB2282" s="11"/>
      <c r="AC2282" s="11"/>
      <c r="AD2282" s="11"/>
      <c r="AE2282" s="11"/>
      <c r="AF2282" s="11"/>
      <c r="AG2282" s="11"/>
      <c r="AH2282" s="11"/>
      <c r="AI2282" s="11"/>
      <c r="AJ2282" s="11"/>
      <c r="AK2282" s="11"/>
      <c r="AL2282" s="11"/>
      <c r="AM2282" s="11"/>
      <c r="AN2282" s="11"/>
      <c r="AO2282" s="11"/>
      <c r="AP2282" s="11"/>
      <c r="AQ2282" s="11"/>
      <c r="AR2282" s="11"/>
      <c r="AS2282" s="11"/>
      <c r="AT2282" s="11"/>
      <c r="AU2282" s="11"/>
      <c r="AV2282" s="11"/>
      <c r="AW2282" s="11"/>
      <c r="AX2282" s="11"/>
      <c r="AY2282" s="11"/>
      <c r="AZ2282" s="11"/>
      <c r="BA2282" s="11"/>
      <c r="BB2282" s="11"/>
      <c r="BC2282" s="11"/>
      <c r="BD2282" s="11"/>
      <c r="BE2282" s="11"/>
      <c r="BF2282" s="11"/>
      <c r="BG2282" s="11"/>
      <c r="BH2282" s="11"/>
      <c r="BI2282" s="11"/>
      <c r="BJ2282" s="11"/>
      <c r="BK2282" s="11"/>
      <c r="BL2282" s="11"/>
      <c r="BM2282" s="11"/>
      <c r="BN2282" s="11"/>
      <c r="BO2282" s="11"/>
      <c r="BP2282" s="1" t="str">
        <v>0- Port Costs</v>
      </c>
      <c r="BT2282" s="1" t="str">
        <v>0- Port Value</v>
      </c>
      <c r="BU2282" s="11"/>
    </row>
    <row r="2283" spans="8:73" hidden="1" outlineLevel="1" x14ac:dyDescent="0.3">
      <c r="H2283" s="1" t="str">
        <v>0 - BM Costs</v>
      </c>
      <c r="L2283" s="1" t="str">
        <v>0 - BM Port</v>
      </c>
      <c r="N2283" s="1" t="str">
        <v>0 - Port Assets</v>
      </c>
      <c r="O2283" s="11"/>
      <c r="P2283" s="11"/>
      <c r="Q2283" s="11"/>
      <c r="R2283" s="11"/>
      <c r="S2283" s="11"/>
      <c r="T2283" s="11"/>
      <c r="U2283" s="11"/>
      <c r="V2283" s="11"/>
      <c r="W2283" s="11"/>
      <c r="X2283" s="11"/>
      <c r="Y2283" s="11"/>
      <c r="Z2283" s="11"/>
      <c r="AA2283" s="11"/>
      <c r="AB2283" s="11"/>
      <c r="AC2283" s="11"/>
      <c r="AD2283" s="11"/>
      <c r="AE2283" s="11"/>
      <c r="AF2283" s="11"/>
      <c r="AG2283" s="11"/>
      <c r="AH2283" s="11"/>
      <c r="AI2283" s="11"/>
      <c r="AJ2283" s="11"/>
      <c r="AK2283" s="11"/>
      <c r="AL2283" s="11"/>
      <c r="AM2283" s="11"/>
      <c r="AN2283" s="11"/>
      <c r="AO2283" s="11"/>
      <c r="AP2283" s="11"/>
      <c r="AQ2283" s="11"/>
      <c r="AR2283" s="11"/>
      <c r="AS2283" s="11"/>
      <c r="AT2283" s="11"/>
      <c r="AU2283" s="11"/>
      <c r="AV2283" s="11"/>
      <c r="AW2283" s="11"/>
      <c r="AX2283" s="11"/>
      <c r="AY2283" s="11"/>
      <c r="AZ2283" s="11"/>
      <c r="BA2283" s="11"/>
      <c r="BB2283" s="11"/>
      <c r="BC2283" s="11"/>
      <c r="BD2283" s="11"/>
      <c r="BE2283" s="11"/>
      <c r="BF2283" s="11"/>
      <c r="BG2283" s="11"/>
      <c r="BH2283" s="11"/>
      <c r="BI2283" s="11"/>
      <c r="BJ2283" s="11"/>
      <c r="BK2283" s="11"/>
      <c r="BL2283" s="11"/>
      <c r="BM2283" s="11"/>
      <c r="BN2283" s="11"/>
      <c r="BO2283" s="11"/>
      <c r="BP2283" s="1" t="str">
        <v>0- Port Costs</v>
      </c>
      <c r="BT2283" s="1" t="str">
        <v>0- Port Value</v>
      </c>
      <c r="BU2283" s="11"/>
    </row>
    <row r="2284" spans="8:73" hidden="1" outlineLevel="1" x14ac:dyDescent="0.3">
      <c r="H2284" s="1" t="str">
        <v>0 - BM Costs</v>
      </c>
      <c r="L2284" s="1" t="str">
        <v>0 - BM Port</v>
      </c>
      <c r="N2284" s="1" t="str">
        <v>0 - Port Assets</v>
      </c>
      <c r="O2284" s="11"/>
      <c r="P2284" s="11"/>
      <c r="Q2284" s="11"/>
      <c r="R2284" s="11"/>
      <c r="S2284" s="11"/>
      <c r="T2284" s="11"/>
      <c r="U2284" s="11"/>
      <c r="V2284" s="11"/>
      <c r="W2284" s="11"/>
      <c r="X2284" s="11"/>
      <c r="Y2284" s="11"/>
      <c r="Z2284" s="11"/>
      <c r="AA2284" s="11"/>
      <c r="AB2284" s="11"/>
      <c r="AC2284" s="11"/>
      <c r="AD2284" s="11"/>
      <c r="AE2284" s="11"/>
      <c r="AF2284" s="11"/>
      <c r="AG2284" s="11"/>
      <c r="AH2284" s="11"/>
      <c r="AI2284" s="11"/>
      <c r="AJ2284" s="11"/>
      <c r="AK2284" s="11"/>
      <c r="AL2284" s="11"/>
      <c r="AM2284" s="11"/>
      <c r="AN2284" s="11"/>
      <c r="AO2284" s="11"/>
      <c r="AP2284" s="11"/>
      <c r="AQ2284" s="11"/>
      <c r="AR2284" s="11"/>
      <c r="AS2284" s="11"/>
      <c r="AT2284" s="11"/>
      <c r="AU2284" s="11"/>
      <c r="AV2284" s="11"/>
      <c r="AW2284" s="11"/>
      <c r="AX2284" s="11"/>
      <c r="AY2284" s="11"/>
      <c r="AZ2284" s="11"/>
      <c r="BA2284" s="11"/>
      <c r="BB2284" s="11"/>
      <c r="BC2284" s="11"/>
      <c r="BD2284" s="11"/>
      <c r="BE2284" s="11"/>
      <c r="BF2284" s="11"/>
      <c r="BG2284" s="11"/>
      <c r="BH2284" s="11"/>
      <c r="BI2284" s="11"/>
      <c r="BJ2284" s="11"/>
      <c r="BK2284" s="11"/>
      <c r="BL2284" s="11"/>
      <c r="BM2284" s="11"/>
      <c r="BN2284" s="11"/>
      <c r="BO2284" s="11"/>
      <c r="BP2284" s="1" t="str">
        <v>0- Port Costs</v>
      </c>
      <c r="BT2284" s="1" t="str">
        <v>0- Port Value</v>
      </c>
      <c r="BU2284" s="11"/>
    </row>
    <row r="2285" spans="8:73" hidden="1" outlineLevel="1" x14ac:dyDescent="0.3">
      <c r="H2285" s="1" t="str">
        <v>0 - BM Costs</v>
      </c>
      <c r="L2285" s="1" t="str">
        <v>0 - BM Port</v>
      </c>
      <c r="N2285" s="1" t="str">
        <v>0 - Port Assets</v>
      </c>
      <c r="O2285" s="11"/>
      <c r="P2285" s="11"/>
      <c r="Q2285" s="11"/>
      <c r="R2285" s="11"/>
      <c r="S2285" s="11"/>
      <c r="T2285" s="11"/>
      <c r="U2285" s="11"/>
      <c r="V2285" s="11"/>
      <c r="W2285" s="11"/>
      <c r="X2285" s="11"/>
      <c r="Y2285" s="11"/>
      <c r="Z2285" s="11"/>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c r="BC2285" s="11"/>
      <c r="BD2285" s="11"/>
      <c r="BE2285" s="11"/>
      <c r="BF2285" s="11"/>
      <c r="BG2285" s="11"/>
      <c r="BH2285" s="11"/>
      <c r="BI2285" s="11"/>
      <c r="BJ2285" s="11"/>
      <c r="BK2285" s="11"/>
      <c r="BL2285" s="11"/>
      <c r="BM2285" s="11"/>
      <c r="BN2285" s="11"/>
      <c r="BO2285" s="11"/>
      <c r="BP2285" s="1" t="str">
        <v>0- Port Costs</v>
      </c>
      <c r="BT2285" s="1" t="str">
        <v>0- Port Value</v>
      </c>
      <c r="BU2285" s="11"/>
    </row>
    <row r="2286" spans="8:73" hidden="1" outlineLevel="1" x14ac:dyDescent="0.3">
      <c r="H2286" s="1" t="str">
        <v>0 - BM Costs</v>
      </c>
      <c r="L2286" s="1" t="str">
        <v>0 - BM Port</v>
      </c>
      <c r="N2286" s="1" t="str">
        <v>0 - Port Assets</v>
      </c>
      <c r="O2286" s="11"/>
      <c r="P2286" s="11"/>
      <c r="Q2286" s="11"/>
      <c r="R2286" s="11"/>
      <c r="S2286" s="11"/>
      <c r="T2286" s="11"/>
      <c r="U2286" s="11"/>
      <c r="V2286" s="11"/>
      <c r="W2286" s="11"/>
      <c r="X2286" s="11"/>
      <c r="Y2286" s="11"/>
      <c r="Z2286" s="11"/>
      <c r="AA2286" s="11"/>
      <c r="AB2286" s="11"/>
      <c r="AC2286" s="11"/>
      <c r="AD2286" s="11"/>
      <c r="AE2286" s="11"/>
      <c r="AF2286" s="11"/>
      <c r="AG2286" s="11"/>
      <c r="AH2286" s="11"/>
      <c r="AI2286" s="11"/>
      <c r="AJ2286" s="11"/>
      <c r="AK2286" s="11"/>
      <c r="AL2286" s="11"/>
      <c r="AM2286" s="11"/>
      <c r="AN2286" s="11"/>
      <c r="AO2286" s="11"/>
      <c r="AP2286" s="11"/>
      <c r="AQ2286" s="11"/>
      <c r="AR2286" s="11"/>
      <c r="AS2286" s="11"/>
      <c r="AT2286" s="11"/>
      <c r="AU2286" s="11"/>
      <c r="AV2286" s="11"/>
      <c r="AW2286" s="11"/>
      <c r="AX2286" s="11"/>
      <c r="AY2286" s="11"/>
      <c r="AZ2286" s="11"/>
      <c r="BA2286" s="11"/>
      <c r="BB2286" s="11"/>
      <c r="BC2286" s="11"/>
      <c r="BD2286" s="11"/>
      <c r="BE2286" s="11"/>
      <c r="BF2286" s="11"/>
      <c r="BG2286" s="11"/>
      <c r="BH2286" s="11"/>
      <c r="BI2286" s="11"/>
      <c r="BJ2286" s="11"/>
      <c r="BK2286" s="11"/>
      <c r="BL2286" s="11"/>
      <c r="BM2286" s="11"/>
      <c r="BN2286" s="11"/>
      <c r="BO2286" s="11"/>
      <c r="BP2286" s="1" t="str">
        <v>0- Port Costs</v>
      </c>
      <c r="BT2286" s="1" t="str">
        <v>0- Port Value</v>
      </c>
      <c r="BU2286" s="11"/>
    </row>
    <row r="2287" spans="8:73" hidden="1" outlineLevel="1" x14ac:dyDescent="0.3">
      <c r="H2287" s="1" t="str">
        <v>0 - BM Costs</v>
      </c>
      <c r="L2287" s="1" t="str">
        <v>0 - BM Port</v>
      </c>
      <c r="N2287" s="1" t="str">
        <v>0 - Port Assets</v>
      </c>
      <c r="O2287" s="11"/>
      <c r="P2287" s="11"/>
      <c r="Q2287" s="11"/>
      <c r="R2287" s="11"/>
      <c r="S2287" s="11"/>
      <c r="T2287" s="11"/>
      <c r="U2287" s="11"/>
      <c r="V2287" s="11"/>
      <c r="W2287" s="11"/>
      <c r="X2287" s="11"/>
      <c r="Y2287" s="11"/>
      <c r="Z2287" s="11"/>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c r="BC2287" s="11"/>
      <c r="BD2287" s="11"/>
      <c r="BE2287" s="11"/>
      <c r="BF2287" s="11"/>
      <c r="BG2287" s="11"/>
      <c r="BH2287" s="11"/>
      <c r="BI2287" s="11"/>
      <c r="BJ2287" s="11"/>
      <c r="BK2287" s="11"/>
      <c r="BL2287" s="11"/>
      <c r="BM2287" s="11"/>
      <c r="BN2287" s="11"/>
      <c r="BO2287" s="11"/>
      <c r="BP2287" s="1" t="str">
        <v>0- Port Costs</v>
      </c>
      <c r="BT2287" s="1" t="str">
        <v>0- Port Value</v>
      </c>
      <c r="BU2287" s="11"/>
    </row>
    <row r="2288" spans="8:73" hidden="1" outlineLevel="1" x14ac:dyDescent="0.3">
      <c r="H2288" s="1" t="str">
        <v>0 - BM Costs</v>
      </c>
      <c r="L2288" s="1" t="str">
        <v>0 - BM Port</v>
      </c>
      <c r="N2288" s="1" t="str">
        <v>0 - Port Assets</v>
      </c>
      <c r="O2288" s="11"/>
      <c r="P2288" s="11"/>
      <c r="Q2288" s="11"/>
      <c r="R2288" s="11"/>
      <c r="S2288" s="11"/>
      <c r="T2288" s="11"/>
      <c r="U2288" s="11"/>
      <c r="V2288" s="11"/>
      <c r="W2288" s="11"/>
      <c r="X2288" s="11"/>
      <c r="Y2288" s="11"/>
      <c r="Z2288" s="11"/>
      <c r="AA2288" s="11"/>
      <c r="AB2288" s="11"/>
      <c r="AC2288" s="11"/>
      <c r="AD2288" s="11"/>
      <c r="AE2288" s="11"/>
      <c r="AF2288" s="11"/>
      <c r="AG2288" s="11"/>
      <c r="AH2288" s="11"/>
      <c r="AI2288" s="11"/>
      <c r="AJ2288" s="11"/>
      <c r="AK2288" s="11"/>
      <c r="AL2288" s="11"/>
      <c r="AM2288" s="11"/>
      <c r="AN2288" s="11"/>
      <c r="AO2288" s="11"/>
      <c r="AP2288" s="11"/>
      <c r="AQ2288" s="11"/>
      <c r="AR2288" s="11"/>
      <c r="AS2288" s="11"/>
      <c r="AT2288" s="11"/>
      <c r="AU2288" s="11"/>
      <c r="AV2288" s="11"/>
      <c r="AW2288" s="11"/>
      <c r="AX2288" s="11"/>
      <c r="AY2288" s="11"/>
      <c r="AZ2288" s="11"/>
      <c r="BA2288" s="11"/>
      <c r="BB2288" s="11"/>
      <c r="BC2288" s="11"/>
      <c r="BD2288" s="11"/>
      <c r="BE2288" s="11"/>
      <c r="BF2288" s="11"/>
      <c r="BG2288" s="11"/>
      <c r="BH2288" s="11"/>
      <c r="BI2288" s="11"/>
      <c r="BJ2288" s="11"/>
      <c r="BK2288" s="11"/>
      <c r="BL2288" s="11"/>
      <c r="BM2288" s="11"/>
      <c r="BN2288" s="11"/>
      <c r="BO2288" s="11"/>
      <c r="BP2288" s="1" t="str">
        <v>0- Port Costs</v>
      </c>
      <c r="BT2288" s="1" t="str">
        <v>0- Port Value</v>
      </c>
      <c r="BU2288" s="11"/>
    </row>
    <row r="2289" spans="8:73" hidden="1" outlineLevel="1" x14ac:dyDescent="0.3">
      <c r="H2289" s="1" t="str">
        <v>0 - BM Costs</v>
      </c>
      <c r="L2289" s="1" t="str">
        <v>0 - BM Port</v>
      </c>
      <c r="N2289" s="1" t="str">
        <v>0 - Port Assets</v>
      </c>
      <c r="O2289" s="11"/>
      <c r="P2289" s="11"/>
      <c r="Q2289" s="11"/>
      <c r="R2289" s="11"/>
      <c r="S2289" s="11"/>
      <c r="T2289" s="11"/>
      <c r="U2289" s="11"/>
      <c r="V2289" s="11"/>
      <c r="W2289" s="11"/>
      <c r="X2289" s="11"/>
      <c r="Y2289" s="11"/>
      <c r="Z2289" s="11"/>
      <c r="AA2289" s="11"/>
      <c r="AB2289" s="11"/>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c r="BC2289" s="11"/>
      <c r="BD2289" s="11"/>
      <c r="BE2289" s="11"/>
      <c r="BF2289" s="11"/>
      <c r="BG2289" s="11"/>
      <c r="BH2289" s="11"/>
      <c r="BI2289" s="11"/>
      <c r="BJ2289" s="11"/>
      <c r="BK2289" s="11"/>
      <c r="BL2289" s="11"/>
      <c r="BM2289" s="11"/>
      <c r="BN2289" s="11"/>
      <c r="BO2289" s="11"/>
      <c r="BP2289" s="1" t="str">
        <v>0- Port Costs</v>
      </c>
      <c r="BT2289" s="1" t="str">
        <v>0- Port Value</v>
      </c>
      <c r="BU2289" s="11"/>
    </row>
    <row r="2290" spans="8:73" hidden="1" outlineLevel="1" x14ac:dyDescent="0.3">
      <c r="H2290" s="1" t="str">
        <v>0 - BM Costs</v>
      </c>
      <c r="L2290" s="1" t="str">
        <v>0 - BM Port</v>
      </c>
      <c r="N2290" s="1" t="str">
        <v>0 - Port Assets</v>
      </c>
      <c r="O2290" s="11"/>
      <c r="P2290" s="11"/>
      <c r="Q2290" s="11"/>
      <c r="R2290" s="11"/>
      <c r="S2290" s="11"/>
      <c r="T2290" s="11"/>
      <c r="U2290" s="11"/>
      <c r="V2290" s="11"/>
      <c r="W2290" s="11"/>
      <c r="X2290" s="11"/>
      <c r="Y2290" s="11"/>
      <c r="Z2290" s="11"/>
      <c r="AA2290" s="11"/>
      <c r="AB2290" s="11"/>
      <c r="AC2290" s="11"/>
      <c r="AD2290" s="11"/>
      <c r="AE2290" s="11"/>
      <c r="AF2290" s="11"/>
      <c r="AG2290" s="11"/>
      <c r="AH2290" s="11"/>
      <c r="AI2290" s="11"/>
      <c r="AJ2290" s="11"/>
      <c r="AK2290" s="11"/>
      <c r="AL2290" s="11"/>
      <c r="AM2290" s="11"/>
      <c r="AN2290" s="11"/>
      <c r="AO2290" s="11"/>
      <c r="AP2290" s="11"/>
      <c r="AQ2290" s="11"/>
      <c r="AR2290" s="11"/>
      <c r="AS2290" s="11"/>
      <c r="AT2290" s="11"/>
      <c r="AU2290" s="11"/>
      <c r="AV2290" s="11"/>
      <c r="AW2290" s="11"/>
      <c r="AX2290" s="11"/>
      <c r="AY2290" s="11"/>
      <c r="AZ2290" s="11"/>
      <c r="BA2290" s="11"/>
      <c r="BB2290" s="11"/>
      <c r="BC2290" s="11"/>
      <c r="BD2290" s="11"/>
      <c r="BE2290" s="11"/>
      <c r="BF2290" s="11"/>
      <c r="BG2290" s="11"/>
      <c r="BH2290" s="11"/>
      <c r="BI2290" s="11"/>
      <c r="BJ2290" s="11"/>
      <c r="BK2290" s="11"/>
      <c r="BL2290" s="11"/>
      <c r="BM2290" s="11"/>
      <c r="BN2290" s="11"/>
      <c r="BO2290" s="11"/>
      <c r="BP2290" s="1" t="str">
        <v>0- Port Costs</v>
      </c>
      <c r="BT2290" s="1" t="str">
        <v>0- Port Value</v>
      </c>
      <c r="BU2290" s="11"/>
    </row>
    <row r="2291" spans="8:73" hidden="1" outlineLevel="1" x14ac:dyDescent="0.3">
      <c r="H2291" s="1" t="str">
        <v>0 - BM Costs</v>
      </c>
      <c r="L2291" s="1" t="str">
        <v>0 - BM Port</v>
      </c>
      <c r="N2291" s="1" t="str">
        <v>0 - Port Assets</v>
      </c>
      <c r="O2291" s="11"/>
      <c r="P2291" s="11"/>
      <c r="Q2291" s="11"/>
      <c r="R2291" s="11"/>
      <c r="S2291" s="11"/>
      <c r="T2291" s="11"/>
      <c r="U2291" s="11"/>
      <c r="V2291" s="11"/>
      <c r="W2291" s="11"/>
      <c r="X2291" s="11"/>
      <c r="Y2291" s="11"/>
      <c r="Z2291" s="11"/>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c r="BC2291" s="11"/>
      <c r="BD2291" s="11"/>
      <c r="BE2291" s="11"/>
      <c r="BF2291" s="11"/>
      <c r="BG2291" s="11"/>
      <c r="BH2291" s="11"/>
      <c r="BI2291" s="11"/>
      <c r="BJ2291" s="11"/>
      <c r="BK2291" s="11"/>
      <c r="BL2291" s="11"/>
      <c r="BM2291" s="11"/>
      <c r="BN2291" s="11"/>
      <c r="BO2291" s="11"/>
      <c r="BP2291" s="1" t="str">
        <v>0- Port Costs</v>
      </c>
      <c r="BT2291" s="1" t="str">
        <v>0- Port Value</v>
      </c>
      <c r="BU2291" s="11"/>
    </row>
    <row r="2292" spans="8:73" hidden="1" outlineLevel="1" x14ac:dyDescent="0.3">
      <c r="H2292" s="1" t="str">
        <v>0 - BM Costs</v>
      </c>
      <c r="L2292" s="1" t="str">
        <v>0 - BM Port</v>
      </c>
      <c r="N2292" s="1" t="str">
        <v>0 - Port Assets</v>
      </c>
      <c r="O2292" s="11"/>
      <c r="P2292" s="11"/>
      <c r="Q2292" s="11"/>
      <c r="R2292" s="11"/>
      <c r="S2292" s="11"/>
      <c r="T2292" s="11"/>
      <c r="U2292" s="11"/>
      <c r="V2292" s="11"/>
      <c r="W2292" s="11"/>
      <c r="X2292" s="11"/>
      <c r="Y2292" s="11"/>
      <c r="Z2292" s="11"/>
      <c r="AA2292" s="11"/>
      <c r="AB2292" s="11"/>
      <c r="AC2292" s="11"/>
      <c r="AD2292" s="11"/>
      <c r="AE2292" s="11"/>
      <c r="AF2292" s="11"/>
      <c r="AG2292" s="11"/>
      <c r="AH2292" s="11"/>
      <c r="AI2292" s="11"/>
      <c r="AJ2292" s="11"/>
      <c r="AK2292" s="11"/>
      <c r="AL2292" s="11"/>
      <c r="AM2292" s="11"/>
      <c r="AN2292" s="11"/>
      <c r="AO2292" s="11"/>
      <c r="AP2292" s="11"/>
      <c r="AQ2292" s="11"/>
      <c r="AR2292" s="11"/>
      <c r="AS2292" s="11"/>
      <c r="AT2292" s="11"/>
      <c r="AU2292" s="11"/>
      <c r="AV2292" s="11"/>
      <c r="AW2292" s="11"/>
      <c r="AX2292" s="11"/>
      <c r="AY2292" s="11"/>
      <c r="AZ2292" s="11"/>
      <c r="BA2292" s="11"/>
      <c r="BB2292" s="11"/>
      <c r="BC2292" s="11"/>
      <c r="BD2292" s="11"/>
      <c r="BE2292" s="11"/>
      <c r="BF2292" s="11"/>
      <c r="BG2292" s="11"/>
      <c r="BH2292" s="11"/>
      <c r="BI2292" s="11"/>
      <c r="BJ2292" s="11"/>
      <c r="BK2292" s="11"/>
      <c r="BL2292" s="11"/>
      <c r="BM2292" s="11"/>
      <c r="BN2292" s="11"/>
      <c r="BO2292" s="11"/>
      <c r="BP2292" s="1" t="str">
        <v>0- Port Costs</v>
      </c>
      <c r="BT2292" s="1" t="str">
        <v>0- Port Value</v>
      </c>
      <c r="BU2292" s="11"/>
    </row>
    <row r="2293" spans="8:73" hidden="1" outlineLevel="1" x14ac:dyDescent="0.3">
      <c r="H2293" s="1" t="str">
        <v>0 - BM Costs</v>
      </c>
      <c r="L2293" s="1" t="str">
        <v>0 - BM Port</v>
      </c>
      <c r="N2293" s="1" t="str">
        <v>0 - Port Assets</v>
      </c>
      <c r="O2293" s="11"/>
      <c r="P2293" s="11"/>
      <c r="Q2293" s="11"/>
      <c r="R2293" s="11"/>
      <c r="S2293" s="11"/>
      <c r="T2293" s="11"/>
      <c r="U2293" s="11"/>
      <c r="V2293" s="11"/>
      <c r="W2293" s="11"/>
      <c r="X2293" s="11"/>
      <c r="Y2293" s="11"/>
      <c r="Z2293" s="11"/>
      <c r="AA2293" s="11"/>
      <c r="AB2293" s="11"/>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c r="BC2293" s="11"/>
      <c r="BD2293" s="11"/>
      <c r="BE2293" s="11"/>
      <c r="BF2293" s="11"/>
      <c r="BG2293" s="11"/>
      <c r="BH2293" s="11"/>
      <c r="BI2293" s="11"/>
      <c r="BJ2293" s="11"/>
      <c r="BK2293" s="11"/>
      <c r="BL2293" s="11"/>
      <c r="BM2293" s="11"/>
      <c r="BN2293" s="11"/>
      <c r="BO2293" s="11"/>
      <c r="BP2293" s="1" t="str">
        <v>0- Port Costs</v>
      </c>
      <c r="BT2293" s="1" t="str">
        <v>0- Port Value</v>
      </c>
      <c r="BU2293" s="11"/>
    </row>
    <row r="2294" spans="8:73" hidden="1" outlineLevel="1" x14ac:dyDescent="0.3">
      <c r="H2294" s="1" t="str">
        <v>0 - BM Costs</v>
      </c>
      <c r="L2294" s="1" t="str">
        <v>0 - BM Port</v>
      </c>
      <c r="N2294" s="1" t="str">
        <v>0 - Port Assets</v>
      </c>
      <c r="O2294" s="11"/>
      <c r="P2294" s="11"/>
      <c r="Q2294" s="11"/>
      <c r="R2294" s="11"/>
      <c r="S2294" s="11"/>
      <c r="T2294" s="11"/>
      <c r="U2294" s="11"/>
      <c r="V2294" s="11"/>
      <c r="W2294" s="11"/>
      <c r="X2294" s="11"/>
      <c r="Y2294" s="11"/>
      <c r="Z2294" s="11"/>
      <c r="AA2294" s="11"/>
      <c r="AB2294" s="11"/>
      <c r="AC2294" s="11"/>
      <c r="AD2294" s="11"/>
      <c r="AE2294" s="11"/>
      <c r="AF2294" s="11"/>
      <c r="AG2294" s="11"/>
      <c r="AH2294" s="11"/>
      <c r="AI2294" s="11"/>
      <c r="AJ2294" s="11"/>
      <c r="AK2294" s="11"/>
      <c r="AL2294" s="11"/>
      <c r="AM2294" s="11"/>
      <c r="AN2294" s="11"/>
      <c r="AO2294" s="11"/>
      <c r="AP2294" s="11"/>
      <c r="AQ2294" s="11"/>
      <c r="AR2294" s="11"/>
      <c r="AS2294" s="11"/>
      <c r="AT2294" s="11"/>
      <c r="AU2294" s="11"/>
      <c r="AV2294" s="11"/>
      <c r="AW2294" s="11"/>
      <c r="AX2294" s="11"/>
      <c r="AY2294" s="11"/>
      <c r="AZ2294" s="11"/>
      <c r="BA2294" s="11"/>
      <c r="BB2294" s="11"/>
      <c r="BC2294" s="11"/>
      <c r="BD2294" s="11"/>
      <c r="BE2294" s="11"/>
      <c r="BF2294" s="11"/>
      <c r="BG2294" s="11"/>
      <c r="BH2294" s="11"/>
      <c r="BI2294" s="11"/>
      <c r="BJ2294" s="11"/>
      <c r="BK2294" s="11"/>
      <c r="BL2294" s="11"/>
      <c r="BM2294" s="11"/>
      <c r="BN2294" s="11"/>
      <c r="BO2294" s="11"/>
      <c r="BP2294" s="1" t="str">
        <v>0- Port Costs</v>
      </c>
      <c r="BT2294" s="1" t="str">
        <v>0- Port Value</v>
      </c>
      <c r="BU2294" s="11"/>
    </row>
    <row r="2295" spans="8:73" hidden="1" outlineLevel="1" x14ac:dyDescent="0.3">
      <c r="H2295" s="1" t="str">
        <v>0 - BM Costs</v>
      </c>
      <c r="L2295" s="1" t="str">
        <v>0 - BM Port</v>
      </c>
      <c r="N2295" s="1" t="str">
        <v>0 - Port Assets</v>
      </c>
      <c r="O2295" s="11"/>
      <c r="P2295" s="11"/>
      <c r="Q2295" s="11"/>
      <c r="R2295" s="11"/>
      <c r="S2295" s="11"/>
      <c r="T2295" s="11"/>
      <c r="U2295" s="11"/>
      <c r="V2295" s="11"/>
      <c r="W2295" s="11"/>
      <c r="X2295" s="11"/>
      <c r="Y2295" s="11"/>
      <c r="Z2295" s="11"/>
      <c r="AA2295" s="11"/>
      <c r="AB2295" s="11"/>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c r="BC2295" s="11"/>
      <c r="BD2295" s="11"/>
      <c r="BE2295" s="11"/>
      <c r="BF2295" s="11"/>
      <c r="BG2295" s="11"/>
      <c r="BH2295" s="11"/>
      <c r="BI2295" s="11"/>
      <c r="BJ2295" s="11"/>
      <c r="BK2295" s="11"/>
      <c r="BL2295" s="11"/>
      <c r="BM2295" s="11"/>
      <c r="BN2295" s="11"/>
      <c r="BO2295" s="11"/>
      <c r="BP2295" s="1" t="str">
        <v>0- Port Costs</v>
      </c>
      <c r="BT2295" s="1" t="str">
        <v>0- Port Value</v>
      </c>
      <c r="BU2295" s="11"/>
    </row>
    <row r="2296" spans="8:73" hidden="1" outlineLevel="1" x14ac:dyDescent="0.3">
      <c r="H2296" s="1" t="str">
        <v>0 - BM Costs</v>
      </c>
      <c r="L2296" s="1" t="str">
        <v>0 - BM Port</v>
      </c>
      <c r="N2296" s="1" t="str">
        <v>0 - Port Assets</v>
      </c>
      <c r="O2296" s="11"/>
      <c r="P2296" s="11"/>
      <c r="Q2296" s="11"/>
      <c r="R2296" s="11"/>
      <c r="S2296" s="11"/>
      <c r="T2296" s="11"/>
      <c r="U2296" s="11"/>
      <c r="V2296" s="11"/>
      <c r="W2296" s="11"/>
      <c r="X2296" s="11"/>
      <c r="Y2296" s="11"/>
      <c r="Z2296" s="11"/>
      <c r="AA2296" s="11"/>
      <c r="AB2296" s="11"/>
      <c r="AC2296" s="11"/>
      <c r="AD2296" s="11"/>
      <c r="AE2296" s="11"/>
      <c r="AF2296" s="11"/>
      <c r="AG2296" s="11"/>
      <c r="AH2296" s="11"/>
      <c r="AI2296" s="11"/>
      <c r="AJ2296" s="11"/>
      <c r="AK2296" s="11"/>
      <c r="AL2296" s="11"/>
      <c r="AM2296" s="11"/>
      <c r="AN2296" s="11"/>
      <c r="AO2296" s="11"/>
      <c r="AP2296" s="11"/>
      <c r="AQ2296" s="11"/>
      <c r="AR2296" s="11"/>
      <c r="AS2296" s="11"/>
      <c r="AT2296" s="11"/>
      <c r="AU2296" s="11"/>
      <c r="AV2296" s="11"/>
      <c r="AW2296" s="11"/>
      <c r="AX2296" s="11"/>
      <c r="AY2296" s="11"/>
      <c r="AZ2296" s="11"/>
      <c r="BA2296" s="11"/>
      <c r="BB2296" s="11"/>
      <c r="BC2296" s="11"/>
      <c r="BD2296" s="11"/>
      <c r="BE2296" s="11"/>
      <c r="BF2296" s="11"/>
      <c r="BG2296" s="11"/>
      <c r="BH2296" s="11"/>
      <c r="BI2296" s="11"/>
      <c r="BJ2296" s="11"/>
      <c r="BK2296" s="11"/>
      <c r="BL2296" s="11"/>
      <c r="BM2296" s="11"/>
      <c r="BN2296" s="11"/>
      <c r="BO2296" s="11"/>
      <c r="BP2296" s="1" t="str">
        <v>0- Port Costs</v>
      </c>
      <c r="BT2296" s="1" t="str">
        <v>0- Port Value</v>
      </c>
      <c r="BU2296" s="11"/>
    </row>
    <row r="2297" spans="8:73" hidden="1" outlineLevel="1" x14ac:dyDescent="0.3">
      <c r="H2297" s="1" t="str">
        <v>0 - BM Costs</v>
      </c>
      <c r="L2297" s="1" t="str">
        <v>0 - BM Port</v>
      </c>
      <c r="N2297" s="1" t="str">
        <v>0 - Port Assets</v>
      </c>
      <c r="O2297" s="11"/>
      <c r="P2297" s="11"/>
      <c r="Q2297" s="11"/>
      <c r="R2297" s="11"/>
      <c r="S2297" s="11"/>
      <c r="T2297" s="11"/>
      <c r="U2297" s="11"/>
      <c r="V2297" s="11"/>
      <c r="W2297" s="11"/>
      <c r="X2297" s="11"/>
      <c r="Y2297" s="11"/>
      <c r="Z2297" s="11"/>
      <c r="AA2297" s="11"/>
      <c r="AB2297" s="11"/>
      <c r="AC2297" s="11"/>
      <c r="AD2297" s="11"/>
      <c r="AE2297" s="11"/>
      <c r="AF2297" s="11"/>
      <c r="AG2297" s="11"/>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c r="BC2297" s="11"/>
      <c r="BD2297" s="11"/>
      <c r="BE2297" s="11"/>
      <c r="BF2297" s="11"/>
      <c r="BG2297" s="11"/>
      <c r="BH2297" s="11"/>
      <c r="BI2297" s="11"/>
      <c r="BJ2297" s="11"/>
      <c r="BK2297" s="11"/>
      <c r="BL2297" s="11"/>
      <c r="BM2297" s="11"/>
      <c r="BN2297" s="11"/>
      <c r="BO2297" s="11"/>
      <c r="BP2297" s="1" t="str">
        <v>0- Port Costs</v>
      </c>
      <c r="BT2297" s="1" t="str">
        <v>0- Port Value</v>
      </c>
      <c r="BU2297" s="11"/>
    </row>
    <row r="2298" spans="8:73" hidden="1" outlineLevel="1" x14ac:dyDescent="0.3">
      <c r="H2298" s="1" t="str">
        <v>0 - BM Costs</v>
      </c>
      <c r="L2298" s="1" t="str">
        <v>0 - BM Port</v>
      </c>
      <c r="N2298" s="1" t="str">
        <v>0 - Port Assets</v>
      </c>
      <c r="O2298" s="11"/>
      <c r="P2298" s="11"/>
      <c r="Q2298" s="11"/>
      <c r="R2298" s="11"/>
      <c r="S2298" s="11"/>
      <c r="T2298" s="11"/>
      <c r="U2298" s="11"/>
      <c r="V2298" s="11"/>
      <c r="W2298" s="11"/>
      <c r="X2298" s="11"/>
      <c r="Y2298" s="11"/>
      <c r="Z2298" s="11"/>
      <c r="AA2298" s="11"/>
      <c r="AB2298" s="11"/>
      <c r="AC2298" s="11"/>
      <c r="AD2298" s="11"/>
      <c r="AE2298" s="11"/>
      <c r="AF2298" s="11"/>
      <c r="AG2298" s="11"/>
      <c r="AH2298" s="11"/>
      <c r="AI2298" s="11"/>
      <c r="AJ2298" s="11"/>
      <c r="AK2298" s="11"/>
      <c r="AL2298" s="11"/>
      <c r="AM2298" s="11"/>
      <c r="AN2298" s="11"/>
      <c r="AO2298" s="11"/>
      <c r="AP2298" s="11"/>
      <c r="AQ2298" s="11"/>
      <c r="AR2298" s="11"/>
      <c r="AS2298" s="11"/>
      <c r="AT2298" s="11"/>
      <c r="AU2298" s="11"/>
      <c r="AV2298" s="11"/>
      <c r="AW2298" s="11"/>
      <c r="AX2298" s="11"/>
      <c r="AY2298" s="11"/>
      <c r="AZ2298" s="11"/>
      <c r="BA2298" s="11"/>
      <c r="BB2298" s="11"/>
      <c r="BC2298" s="11"/>
      <c r="BD2298" s="11"/>
      <c r="BE2298" s="11"/>
      <c r="BF2298" s="11"/>
      <c r="BG2298" s="11"/>
      <c r="BH2298" s="11"/>
      <c r="BI2298" s="11"/>
      <c r="BJ2298" s="11"/>
      <c r="BK2298" s="11"/>
      <c r="BL2298" s="11"/>
      <c r="BM2298" s="11"/>
      <c r="BN2298" s="11"/>
      <c r="BO2298" s="11"/>
      <c r="BP2298" s="1" t="str">
        <v>0- Port Costs</v>
      </c>
      <c r="BT2298" s="1" t="str">
        <v>0- Port Value</v>
      </c>
      <c r="BU2298" s="11"/>
    </row>
    <row r="2299" spans="8:73" hidden="1" outlineLevel="1" x14ac:dyDescent="0.3">
      <c r="H2299" s="1" t="str">
        <v>0 - BM Costs</v>
      </c>
      <c r="L2299" s="1" t="str">
        <v>0 - BM Port</v>
      </c>
      <c r="N2299" s="1" t="str">
        <v>0 - Port Assets</v>
      </c>
      <c r="O2299" s="11"/>
      <c r="P2299" s="11"/>
      <c r="Q2299" s="11"/>
      <c r="R2299" s="11"/>
      <c r="S2299" s="11"/>
      <c r="T2299" s="11"/>
      <c r="U2299" s="11"/>
      <c r="V2299" s="11"/>
      <c r="W2299" s="11"/>
      <c r="X2299" s="11"/>
      <c r="Y2299" s="11"/>
      <c r="Z2299" s="11"/>
      <c r="AA2299" s="11"/>
      <c r="AB2299" s="11"/>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c r="BC2299" s="11"/>
      <c r="BD2299" s="11"/>
      <c r="BE2299" s="11"/>
      <c r="BF2299" s="11"/>
      <c r="BG2299" s="11"/>
      <c r="BH2299" s="11"/>
      <c r="BI2299" s="11"/>
      <c r="BJ2299" s="11"/>
      <c r="BK2299" s="11"/>
      <c r="BL2299" s="11"/>
      <c r="BM2299" s="11"/>
      <c r="BN2299" s="11"/>
      <c r="BO2299" s="11"/>
      <c r="BP2299" s="1" t="str">
        <v>0- Port Costs</v>
      </c>
      <c r="BT2299" s="1" t="str">
        <v>0- Port Value</v>
      </c>
      <c r="BU2299" s="11"/>
    </row>
    <row r="2300" spans="8:73" hidden="1" outlineLevel="1" x14ac:dyDescent="0.3">
      <c r="H2300" s="1" t="str">
        <v>0 - BM Costs</v>
      </c>
      <c r="L2300" s="1" t="str">
        <v>0 - BM Port</v>
      </c>
      <c r="N2300" s="1" t="str">
        <v>0 - Port Assets</v>
      </c>
      <c r="O2300" s="11"/>
      <c r="P2300" s="11"/>
      <c r="Q2300" s="11"/>
      <c r="R2300" s="11"/>
      <c r="S2300" s="11"/>
      <c r="T2300" s="11"/>
      <c r="U2300" s="11"/>
      <c r="V2300" s="11"/>
      <c r="W2300" s="11"/>
      <c r="X2300" s="11"/>
      <c r="Y2300" s="11"/>
      <c r="Z2300" s="11"/>
      <c r="AA2300" s="11"/>
      <c r="AB2300" s="11"/>
      <c r="AC2300" s="11"/>
      <c r="AD2300" s="11"/>
      <c r="AE2300" s="11"/>
      <c r="AF2300" s="11"/>
      <c r="AG2300" s="11"/>
      <c r="AH2300" s="11"/>
      <c r="AI2300" s="11"/>
      <c r="AJ2300" s="11"/>
      <c r="AK2300" s="11"/>
      <c r="AL2300" s="11"/>
      <c r="AM2300" s="11"/>
      <c r="AN2300" s="11"/>
      <c r="AO2300" s="11"/>
      <c r="AP2300" s="11"/>
      <c r="AQ2300" s="11"/>
      <c r="AR2300" s="11"/>
      <c r="AS2300" s="11"/>
      <c r="AT2300" s="11"/>
      <c r="AU2300" s="11"/>
      <c r="AV2300" s="11"/>
      <c r="AW2300" s="11"/>
      <c r="AX2300" s="11"/>
      <c r="AY2300" s="11"/>
      <c r="AZ2300" s="11"/>
      <c r="BA2300" s="11"/>
      <c r="BB2300" s="11"/>
      <c r="BC2300" s="11"/>
      <c r="BD2300" s="11"/>
      <c r="BE2300" s="11"/>
      <c r="BF2300" s="11"/>
      <c r="BG2300" s="11"/>
      <c r="BH2300" s="11"/>
      <c r="BI2300" s="11"/>
      <c r="BJ2300" s="11"/>
      <c r="BK2300" s="11"/>
      <c r="BL2300" s="11"/>
      <c r="BM2300" s="11"/>
      <c r="BN2300" s="11"/>
      <c r="BO2300" s="11"/>
      <c r="BP2300" s="1" t="str">
        <v>0- Port Costs</v>
      </c>
      <c r="BT2300" s="1" t="str">
        <v>0- Port Value</v>
      </c>
      <c r="BU2300" s="11"/>
    </row>
    <row r="2301" spans="8:73" hidden="1" outlineLevel="1" x14ac:dyDescent="0.3">
      <c r="H2301" s="1" t="str">
        <v>0 - BM Costs</v>
      </c>
      <c r="L2301" s="1" t="str">
        <v>0 - BM Port</v>
      </c>
      <c r="N2301" s="1" t="str">
        <v>0 - Port Assets</v>
      </c>
      <c r="O2301" s="11"/>
      <c r="P2301" s="11"/>
      <c r="Q2301" s="11"/>
      <c r="R2301" s="11"/>
      <c r="S2301" s="11"/>
      <c r="T2301" s="11"/>
      <c r="U2301" s="11"/>
      <c r="V2301" s="11"/>
      <c r="W2301" s="11"/>
      <c r="X2301" s="11"/>
      <c r="Y2301" s="11"/>
      <c r="Z2301" s="11"/>
      <c r="AA2301" s="11"/>
      <c r="AB2301" s="11"/>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c r="BC2301" s="11"/>
      <c r="BD2301" s="11"/>
      <c r="BE2301" s="11"/>
      <c r="BF2301" s="11"/>
      <c r="BG2301" s="11"/>
      <c r="BH2301" s="11"/>
      <c r="BI2301" s="11"/>
      <c r="BJ2301" s="11"/>
      <c r="BK2301" s="11"/>
      <c r="BL2301" s="11"/>
      <c r="BM2301" s="11"/>
      <c r="BN2301" s="11"/>
      <c r="BO2301" s="11"/>
      <c r="BP2301" s="1" t="str">
        <v>0- Port Costs</v>
      </c>
      <c r="BT2301" s="1" t="str">
        <v>0- Port Value</v>
      </c>
      <c r="BU2301" s="11"/>
    </row>
    <row r="2302" spans="8:73" hidden="1" outlineLevel="1" x14ac:dyDescent="0.3">
      <c r="H2302" s="1" t="str">
        <v>0 - BM Costs</v>
      </c>
      <c r="L2302" s="1" t="str">
        <v>0 - BM Port</v>
      </c>
      <c r="N2302" s="1" t="str">
        <v>0 - Port Assets</v>
      </c>
      <c r="O2302" s="11"/>
      <c r="P2302" s="11"/>
      <c r="Q2302" s="11"/>
      <c r="R2302" s="11"/>
      <c r="S2302" s="11"/>
      <c r="T2302" s="11"/>
      <c r="U2302" s="11"/>
      <c r="V2302" s="11"/>
      <c r="W2302" s="11"/>
      <c r="X2302" s="11"/>
      <c r="Y2302" s="11"/>
      <c r="Z2302" s="11"/>
      <c r="AA2302" s="11"/>
      <c r="AB2302" s="11"/>
      <c r="AC2302" s="11"/>
      <c r="AD2302" s="11"/>
      <c r="AE2302" s="11"/>
      <c r="AF2302" s="11"/>
      <c r="AG2302" s="11"/>
      <c r="AH2302" s="11"/>
      <c r="AI2302" s="11"/>
      <c r="AJ2302" s="11"/>
      <c r="AK2302" s="11"/>
      <c r="AL2302" s="11"/>
      <c r="AM2302" s="11"/>
      <c r="AN2302" s="11"/>
      <c r="AO2302" s="11"/>
      <c r="AP2302" s="11"/>
      <c r="AQ2302" s="11"/>
      <c r="AR2302" s="11"/>
      <c r="AS2302" s="11"/>
      <c r="AT2302" s="11"/>
      <c r="AU2302" s="11"/>
      <c r="AV2302" s="11"/>
      <c r="AW2302" s="11"/>
      <c r="AX2302" s="11"/>
      <c r="AY2302" s="11"/>
      <c r="AZ2302" s="11"/>
      <c r="BA2302" s="11"/>
      <c r="BB2302" s="11"/>
      <c r="BC2302" s="11"/>
      <c r="BD2302" s="11"/>
      <c r="BE2302" s="11"/>
      <c r="BF2302" s="11"/>
      <c r="BG2302" s="11"/>
      <c r="BH2302" s="11"/>
      <c r="BI2302" s="11"/>
      <c r="BJ2302" s="11"/>
      <c r="BK2302" s="11"/>
      <c r="BL2302" s="11"/>
      <c r="BM2302" s="11"/>
      <c r="BN2302" s="11"/>
      <c r="BO2302" s="11"/>
      <c r="BP2302" s="1" t="str">
        <v>0- Port Costs</v>
      </c>
      <c r="BT2302" s="1" t="str">
        <v>0- Port Value</v>
      </c>
      <c r="BU2302" s="11"/>
    </row>
    <row r="2303" spans="8:73" hidden="1" outlineLevel="1" x14ac:dyDescent="0.3">
      <c r="H2303" s="1" t="str">
        <v>0 - BM Costs</v>
      </c>
      <c r="L2303" s="1" t="str">
        <v>0 - BM Port</v>
      </c>
      <c r="N2303" s="1" t="str">
        <v>0 - Port Assets</v>
      </c>
      <c r="O2303" s="11"/>
      <c r="P2303" s="11"/>
      <c r="Q2303" s="11"/>
      <c r="R2303" s="11"/>
      <c r="S2303" s="11"/>
      <c r="T2303" s="11"/>
      <c r="U2303" s="11"/>
      <c r="V2303" s="11"/>
      <c r="W2303" s="11"/>
      <c r="X2303" s="11"/>
      <c r="Y2303" s="11"/>
      <c r="Z2303" s="11"/>
      <c r="AA2303" s="11"/>
      <c r="AB2303" s="11"/>
      <c r="AC2303" s="11"/>
      <c r="AD2303" s="11"/>
      <c r="AE2303" s="11"/>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c r="BC2303" s="11"/>
      <c r="BD2303" s="11"/>
      <c r="BE2303" s="11"/>
      <c r="BF2303" s="11"/>
      <c r="BG2303" s="11"/>
      <c r="BH2303" s="11"/>
      <c r="BI2303" s="11"/>
      <c r="BJ2303" s="11"/>
      <c r="BK2303" s="11"/>
      <c r="BL2303" s="11"/>
      <c r="BM2303" s="11"/>
      <c r="BN2303" s="11"/>
      <c r="BO2303" s="11"/>
      <c r="BP2303" s="1" t="str">
        <v>0- Port Costs</v>
      </c>
      <c r="BT2303" s="1" t="str">
        <v>0- Port Value</v>
      </c>
      <c r="BU2303" s="11"/>
    </row>
    <row r="2304" spans="8:73" hidden="1" outlineLevel="1" x14ac:dyDescent="0.3">
      <c r="H2304" s="1" t="str">
        <v>0 - BM Costs</v>
      </c>
      <c r="L2304" s="1" t="str">
        <v>0 - BM Port</v>
      </c>
      <c r="N2304" s="1" t="str">
        <v>0 - Port Assets</v>
      </c>
      <c r="O2304" s="11"/>
      <c r="P2304" s="11"/>
      <c r="Q2304" s="11"/>
      <c r="R2304" s="11"/>
      <c r="S2304" s="11"/>
      <c r="T2304" s="11"/>
      <c r="U2304" s="11"/>
      <c r="V2304" s="11"/>
      <c r="W2304" s="11"/>
      <c r="X2304" s="11"/>
      <c r="Y2304" s="11"/>
      <c r="Z2304" s="11"/>
      <c r="AA2304" s="11"/>
      <c r="AB2304" s="11"/>
      <c r="AC2304" s="11"/>
      <c r="AD2304" s="11"/>
      <c r="AE2304" s="11"/>
      <c r="AF2304" s="11"/>
      <c r="AG2304" s="11"/>
      <c r="AH2304" s="11"/>
      <c r="AI2304" s="11"/>
      <c r="AJ2304" s="11"/>
      <c r="AK2304" s="11"/>
      <c r="AL2304" s="11"/>
      <c r="AM2304" s="11"/>
      <c r="AN2304" s="11"/>
      <c r="AO2304" s="11"/>
      <c r="AP2304" s="11"/>
      <c r="AQ2304" s="11"/>
      <c r="AR2304" s="11"/>
      <c r="AS2304" s="11"/>
      <c r="AT2304" s="11"/>
      <c r="AU2304" s="11"/>
      <c r="AV2304" s="11"/>
      <c r="AW2304" s="11"/>
      <c r="AX2304" s="11"/>
      <c r="AY2304" s="11"/>
      <c r="AZ2304" s="11"/>
      <c r="BA2304" s="11"/>
      <c r="BB2304" s="11"/>
      <c r="BC2304" s="11"/>
      <c r="BD2304" s="11"/>
      <c r="BE2304" s="11"/>
      <c r="BF2304" s="11"/>
      <c r="BG2304" s="11"/>
      <c r="BH2304" s="11"/>
      <c r="BI2304" s="11"/>
      <c r="BJ2304" s="11"/>
      <c r="BK2304" s="11"/>
      <c r="BL2304" s="11"/>
      <c r="BM2304" s="11"/>
      <c r="BN2304" s="11"/>
      <c r="BO2304" s="11"/>
      <c r="BP2304" s="1" t="str">
        <v>0- Port Costs</v>
      </c>
      <c r="BT2304" s="1" t="str">
        <v>0- Port Value</v>
      </c>
      <c r="BU2304" s="11"/>
    </row>
    <row r="2305" spans="8:73" hidden="1" outlineLevel="1" x14ac:dyDescent="0.3">
      <c r="H2305" s="1" t="str">
        <v>0 - BM Costs</v>
      </c>
      <c r="L2305" s="1" t="str">
        <v>0 - BM Port</v>
      </c>
      <c r="N2305" s="1" t="str">
        <v>0 - Port Assets</v>
      </c>
      <c r="O2305" s="11"/>
      <c r="P2305" s="11"/>
      <c r="Q2305" s="11"/>
      <c r="R2305" s="11"/>
      <c r="S2305" s="11"/>
      <c r="T2305" s="11"/>
      <c r="U2305" s="11"/>
      <c r="V2305" s="11"/>
      <c r="W2305" s="11"/>
      <c r="X2305" s="11"/>
      <c r="Y2305" s="11"/>
      <c r="Z2305" s="11"/>
      <c r="AA2305" s="11"/>
      <c r="AB2305" s="11"/>
      <c r="AC2305" s="11"/>
      <c r="AD2305" s="11"/>
      <c r="AE2305" s="11"/>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c r="BC2305" s="11"/>
      <c r="BD2305" s="11"/>
      <c r="BE2305" s="11"/>
      <c r="BF2305" s="11"/>
      <c r="BG2305" s="11"/>
      <c r="BH2305" s="11"/>
      <c r="BI2305" s="11"/>
      <c r="BJ2305" s="11"/>
      <c r="BK2305" s="11"/>
      <c r="BL2305" s="11"/>
      <c r="BM2305" s="11"/>
      <c r="BN2305" s="11"/>
      <c r="BO2305" s="11"/>
      <c r="BP2305" s="1" t="str">
        <v>0- Port Costs</v>
      </c>
      <c r="BT2305" s="1" t="str">
        <v>0- Port Value</v>
      </c>
      <c r="BU2305" s="11"/>
    </row>
    <row r="2306" spans="8:73" hidden="1" outlineLevel="1" x14ac:dyDescent="0.3">
      <c r="H2306" s="1" t="str">
        <v>0 - BM Costs</v>
      </c>
      <c r="L2306" s="1" t="str">
        <v>0 - BM Port</v>
      </c>
      <c r="N2306" s="1" t="str">
        <v>0 - Port Assets</v>
      </c>
      <c r="O2306" s="11"/>
      <c r="P2306" s="11"/>
      <c r="Q2306" s="11"/>
      <c r="R2306" s="11"/>
      <c r="S2306" s="11"/>
      <c r="T2306" s="11"/>
      <c r="U2306" s="11"/>
      <c r="V2306" s="11"/>
      <c r="W2306" s="11"/>
      <c r="X2306" s="11"/>
      <c r="Y2306" s="11"/>
      <c r="Z2306" s="11"/>
      <c r="AA2306" s="11"/>
      <c r="AB2306" s="11"/>
      <c r="AC2306" s="11"/>
      <c r="AD2306" s="11"/>
      <c r="AE2306" s="11"/>
      <c r="AF2306" s="11"/>
      <c r="AG2306" s="11"/>
      <c r="AH2306" s="11"/>
      <c r="AI2306" s="11"/>
      <c r="AJ2306" s="11"/>
      <c r="AK2306" s="11"/>
      <c r="AL2306" s="11"/>
      <c r="AM2306" s="11"/>
      <c r="AN2306" s="11"/>
      <c r="AO2306" s="11"/>
      <c r="AP2306" s="11"/>
      <c r="AQ2306" s="11"/>
      <c r="AR2306" s="11"/>
      <c r="AS2306" s="11"/>
      <c r="AT2306" s="11"/>
      <c r="AU2306" s="11"/>
      <c r="AV2306" s="11"/>
      <c r="AW2306" s="11"/>
      <c r="AX2306" s="11"/>
      <c r="AY2306" s="11"/>
      <c r="AZ2306" s="11"/>
      <c r="BA2306" s="11"/>
      <c r="BB2306" s="11"/>
      <c r="BC2306" s="11"/>
      <c r="BD2306" s="11"/>
      <c r="BE2306" s="11"/>
      <c r="BF2306" s="11"/>
      <c r="BG2306" s="11"/>
      <c r="BH2306" s="11"/>
      <c r="BI2306" s="11"/>
      <c r="BJ2306" s="11"/>
      <c r="BK2306" s="11"/>
      <c r="BL2306" s="11"/>
      <c r="BM2306" s="11"/>
      <c r="BN2306" s="11"/>
      <c r="BO2306" s="11"/>
      <c r="BP2306" s="1" t="str">
        <v>0- Port Costs</v>
      </c>
      <c r="BT2306" s="1" t="str">
        <v>0- Port Value</v>
      </c>
      <c r="BU2306" s="11"/>
    </row>
    <row r="2307" spans="8:73" hidden="1" outlineLevel="1" x14ac:dyDescent="0.3">
      <c r="H2307" s="1" t="str">
        <v>0 - BM Costs</v>
      </c>
      <c r="L2307" s="1" t="str">
        <v>0 - BM Port</v>
      </c>
      <c r="N2307" s="1" t="str">
        <v>0 - Port Assets</v>
      </c>
      <c r="O2307" s="11"/>
      <c r="P2307" s="11"/>
      <c r="Q2307" s="11"/>
      <c r="R2307" s="11"/>
      <c r="S2307" s="11"/>
      <c r="T2307" s="11"/>
      <c r="U2307" s="11"/>
      <c r="V2307" s="11"/>
      <c r="W2307" s="11"/>
      <c r="X2307" s="11"/>
      <c r="Y2307" s="11"/>
      <c r="Z2307" s="11"/>
      <c r="AA2307" s="11"/>
      <c r="AB2307" s="11"/>
      <c r="AC2307" s="11"/>
      <c r="AD2307" s="11"/>
      <c r="AE2307" s="11"/>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c r="BC2307" s="11"/>
      <c r="BD2307" s="11"/>
      <c r="BE2307" s="11"/>
      <c r="BF2307" s="11"/>
      <c r="BG2307" s="11"/>
      <c r="BH2307" s="11"/>
      <c r="BI2307" s="11"/>
      <c r="BJ2307" s="11"/>
      <c r="BK2307" s="11"/>
      <c r="BL2307" s="11"/>
      <c r="BM2307" s="11"/>
      <c r="BN2307" s="11"/>
      <c r="BO2307" s="11"/>
      <c r="BP2307" s="1" t="str">
        <v>0- Port Costs</v>
      </c>
      <c r="BT2307" s="1" t="str">
        <v>0- Port Value</v>
      </c>
      <c r="BU2307" s="11"/>
    </row>
    <row r="2308" spans="8:73" hidden="1" outlineLevel="1" x14ac:dyDescent="0.3">
      <c r="H2308" s="1" t="str">
        <v>0 - BM Costs</v>
      </c>
      <c r="L2308" s="1" t="str">
        <v>0 - BM Port</v>
      </c>
      <c r="N2308" s="1" t="str">
        <v>0 - Port Assets</v>
      </c>
      <c r="O2308" s="11"/>
      <c r="P2308" s="11"/>
      <c r="Q2308" s="11"/>
      <c r="R2308" s="11"/>
      <c r="S2308" s="11"/>
      <c r="T2308" s="11"/>
      <c r="U2308" s="11"/>
      <c r="V2308" s="11"/>
      <c r="W2308" s="11"/>
      <c r="X2308" s="11"/>
      <c r="Y2308" s="11"/>
      <c r="Z2308" s="11"/>
      <c r="AA2308" s="11"/>
      <c r="AB2308" s="11"/>
      <c r="AC2308" s="11"/>
      <c r="AD2308" s="11"/>
      <c r="AE2308" s="11"/>
      <c r="AF2308" s="11"/>
      <c r="AG2308" s="11"/>
      <c r="AH2308" s="11"/>
      <c r="AI2308" s="11"/>
      <c r="AJ2308" s="11"/>
      <c r="AK2308" s="11"/>
      <c r="AL2308" s="11"/>
      <c r="AM2308" s="11"/>
      <c r="AN2308" s="11"/>
      <c r="AO2308" s="11"/>
      <c r="AP2308" s="11"/>
      <c r="AQ2308" s="11"/>
      <c r="AR2308" s="11"/>
      <c r="AS2308" s="11"/>
      <c r="AT2308" s="11"/>
      <c r="AU2308" s="11"/>
      <c r="AV2308" s="11"/>
      <c r="AW2308" s="11"/>
      <c r="AX2308" s="11"/>
      <c r="AY2308" s="11"/>
      <c r="AZ2308" s="11"/>
      <c r="BA2308" s="11"/>
      <c r="BB2308" s="11"/>
      <c r="BC2308" s="11"/>
      <c r="BD2308" s="11"/>
      <c r="BE2308" s="11"/>
      <c r="BF2308" s="11"/>
      <c r="BG2308" s="11"/>
      <c r="BH2308" s="11"/>
      <c r="BI2308" s="11"/>
      <c r="BJ2308" s="11"/>
      <c r="BK2308" s="11"/>
      <c r="BL2308" s="11"/>
      <c r="BM2308" s="11"/>
      <c r="BN2308" s="11"/>
      <c r="BO2308" s="11"/>
      <c r="BP2308" s="1" t="str">
        <v>0- Port Costs</v>
      </c>
      <c r="BT2308" s="1" t="str">
        <v>0- Port Value</v>
      </c>
      <c r="BU2308" s="11"/>
    </row>
    <row r="2309" spans="8:73" hidden="1" outlineLevel="1" x14ac:dyDescent="0.3">
      <c r="H2309" s="1" t="str">
        <v>0 - BM Costs</v>
      </c>
      <c r="L2309" s="1" t="str">
        <v>0 - BM Port</v>
      </c>
      <c r="N2309" s="1" t="str">
        <v>0 - Port Assets</v>
      </c>
      <c r="O2309" s="11"/>
      <c r="P2309" s="11"/>
      <c r="Q2309" s="11"/>
      <c r="R2309" s="11"/>
      <c r="S2309" s="11"/>
      <c r="T2309" s="11"/>
      <c r="U2309" s="11"/>
      <c r="V2309" s="11"/>
      <c r="W2309" s="11"/>
      <c r="X2309" s="11"/>
      <c r="Y2309" s="11"/>
      <c r="Z2309" s="11"/>
      <c r="AA2309" s="11"/>
      <c r="AB2309" s="11"/>
      <c r="AC2309" s="11"/>
      <c r="AD2309" s="11"/>
      <c r="AE2309" s="11"/>
      <c r="AF2309" s="11"/>
      <c r="AG2309" s="11"/>
      <c r="AH2309" s="11"/>
      <c r="AI2309" s="11"/>
      <c r="AJ2309" s="11"/>
      <c r="AK2309" s="11"/>
      <c r="AL2309" s="11"/>
      <c r="AM2309" s="11"/>
      <c r="AN2309" s="11"/>
      <c r="AO2309" s="11"/>
      <c r="AP2309" s="11"/>
      <c r="AQ2309" s="11"/>
      <c r="AR2309" s="11"/>
      <c r="AS2309" s="11"/>
      <c r="AT2309" s="11"/>
      <c r="AU2309" s="11"/>
      <c r="AV2309" s="11"/>
      <c r="AW2309" s="11"/>
      <c r="AX2309" s="11"/>
      <c r="AY2309" s="11"/>
      <c r="AZ2309" s="11"/>
      <c r="BA2309" s="11"/>
      <c r="BB2309" s="11"/>
      <c r="BC2309" s="11"/>
      <c r="BD2309" s="11"/>
      <c r="BE2309" s="11"/>
      <c r="BF2309" s="11"/>
      <c r="BG2309" s="11"/>
      <c r="BH2309" s="11"/>
      <c r="BI2309" s="11"/>
      <c r="BJ2309" s="11"/>
      <c r="BK2309" s="11"/>
      <c r="BL2309" s="11"/>
      <c r="BM2309" s="11"/>
      <c r="BN2309" s="11"/>
      <c r="BO2309" s="11"/>
      <c r="BP2309" s="1" t="str">
        <v>0- Port Costs</v>
      </c>
      <c r="BT2309" s="1" t="str">
        <v>0- Port Value</v>
      </c>
      <c r="BU2309" s="11"/>
    </row>
    <row r="2310" spans="8:73" hidden="1" outlineLevel="1" x14ac:dyDescent="0.3">
      <c r="H2310" s="1" t="str">
        <v>0 - BM Costs</v>
      </c>
      <c r="L2310" s="1" t="str">
        <v>0 - BM Port</v>
      </c>
      <c r="N2310" s="1" t="str">
        <v>0 - Port Assets</v>
      </c>
      <c r="O2310" s="11"/>
      <c r="P2310" s="11"/>
      <c r="Q2310" s="11"/>
      <c r="R2310" s="11"/>
      <c r="S2310" s="11"/>
      <c r="T2310" s="11"/>
      <c r="U2310" s="11"/>
      <c r="V2310" s="11"/>
      <c r="W2310" s="11"/>
      <c r="X2310" s="11"/>
      <c r="Y2310" s="11"/>
      <c r="Z2310" s="11"/>
      <c r="AA2310" s="11"/>
      <c r="AB2310" s="11"/>
      <c r="AC2310" s="11"/>
      <c r="AD2310" s="11"/>
      <c r="AE2310" s="11"/>
      <c r="AF2310" s="11"/>
      <c r="AG2310" s="11"/>
      <c r="AH2310" s="11"/>
      <c r="AI2310" s="11"/>
      <c r="AJ2310" s="11"/>
      <c r="AK2310" s="11"/>
      <c r="AL2310" s="11"/>
      <c r="AM2310" s="11"/>
      <c r="AN2310" s="11"/>
      <c r="AO2310" s="11"/>
      <c r="AP2310" s="11"/>
      <c r="AQ2310" s="11"/>
      <c r="AR2310" s="11"/>
      <c r="AS2310" s="11"/>
      <c r="AT2310" s="11"/>
      <c r="AU2310" s="11"/>
      <c r="AV2310" s="11"/>
      <c r="AW2310" s="11"/>
      <c r="AX2310" s="11"/>
      <c r="AY2310" s="11"/>
      <c r="AZ2310" s="11"/>
      <c r="BA2310" s="11"/>
      <c r="BB2310" s="11"/>
      <c r="BC2310" s="11"/>
      <c r="BD2310" s="11"/>
      <c r="BE2310" s="11"/>
      <c r="BF2310" s="11"/>
      <c r="BG2310" s="11"/>
      <c r="BH2310" s="11"/>
      <c r="BI2310" s="11"/>
      <c r="BJ2310" s="11"/>
      <c r="BK2310" s="11"/>
      <c r="BL2310" s="11"/>
      <c r="BM2310" s="11"/>
      <c r="BN2310" s="11"/>
      <c r="BO2310" s="11"/>
      <c r="BP2310" s="1" t="str">
        <v>0- Port Costs</v>
      </c>
      <c r="BT2310" s="1" t="str">
        <v>0- Port Value</v>
      </c>
      <c r="BU2310" s="11"/>
    </row>
    <row r="2311" spans="8:73" hidden="1" outlineLevel="1" x14ac:dyDescent="0.3">
      <c r="H2311" s="1" t="str">
        <v>0 - BM Costs</v>
      </c>
      <c r="L2311" s="1" t="str">
        <v>0 - BM Port</v>
      </c>
      <c r="N2311" s="1" t="str">
        <v>0 - Port Assets</v>
      </c>
      <c r="O2311" s="11"/>
      <c r="P2311" s="11"/>
      <c r="Q2311" s="11"/>
      <c r="R2311" s="11"/>
      <c r="S2311" s="11"/>
      <c r="T2311" s="11"/>
      <c r="U2311" s="11"/>
      <c r="V2311" s="11"/>
      <c r="W2311" s="11"/>
      <c r="X2311" s="11"/>
      <c r="Y2311" s="11"/>
      <c r="Z2311" s="11"/>
      <c r="AA2311" s="11"/>
      <c r="AB2311" s="11"/>
      <c r="AC2311" s="11"/>
      <c r="AD2311" s="11"/>
      <c r="AE2311" s="11"/>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c r="BC2311" s="11"/>
      <c r="BD2311" s="11"/>
      <c r="BE2311" s="11"/>
      <c r="BF2311" s="11"/>
      <c r="BG2311" s="11"/>
      <c r="BH2311" s="11"/>
      <c r="BI2311" s="11"/>
      <c r="BJ2311" s="11"/>
      <c r="BK2311" s="11"/>
      <c r="BL2311" s="11"/>
      <c r="BM2311" s="11"/>
      <c r="BN2311" s="11"/>
      <c r="BO2311" s="11"/>
      <c r="BP2311" s="1" t="str">
        <v>0- Port Costs</v>
      </c>
      <c r="BT2311" s="1" t="str">
        <v>0- Port Value</v>
      </c>
      <c r="BU2311" s="11"/>
    </row>
    <row r="2312" spans="8:73" hidden="1" outlineLevel="1" x14ac:dyDescent="0.3">
      <c r="H2312" s="1" t="str">
        <v>0 - BM Costs</v>
      </c>
      <c r="L2312" s="1" t="str">
        <v>0 - BM Port</v>
      </c>
      <c r="N2312" s="1" t="str">
        <v>0 - Port Assets</v>
      </c>
      <c r="O2312" s="11"/>
      <c r="P2312" s="11"/>
      <c r="Q2312" s="11"/>
      <c r="R2312" s="11"/>
      <c r="S2312" s="11"/>
      <c r="T2312" s="11"/>
      <c r="U2312" s="11"/>
      <c r="V2312" s="11"/>
      <c r="W2312" s="11"/>
      <c r="X2312" s="11"/>
      <c r="Y2312" s="11"/>
      <c r="Z2312" s="11"/>
      <c r="AA2312" s="11"/>
      <c r="AB2312" s="11"/>
      <c r="AC2312" s="11"/>
      <c r="AD2312" s="11"/>
      <c r="AE2312" s="11"/>
      <c r="AF2312" s="11"/>
      <c r="AG2312" s="11"/>
      <c r="AH2312" s="11"/>
      <c r="AI2312" s="11"/>
      <c r="AJ2312" s="11"/>
      <c r="AK2312" s="11"/>
      <c r="AL2312" s="11"/>
      <c r="AM2312" s="11"/>
      <c r="AN2312" s="11"/>
      <c r="AO2312" s="11"/>
      <c r="AP2312" s="11"/>
      <c r="AQ2312" s="11"/>
      <c r="AR2312" s="11"/>
      <c r="AS2312" s="11"/>
      <c r="AT2312" s="11"/>
      <c r="AU2312" s="11"/>
      <c r="AV2312" s="11"/>
      <c r="AW2312" s="11"/>
      <c r="AX2312" s="11"/>
      <c r="AY2312" s="11"/>
      <c r="AZ2312" s="11"/>
      <c r="BA2312" s="11"/>
      <c r="BB2312" s="11"/>
      <c r="BC2312" s="11"/>
      <c r="BD2312" s="11"/>
      <c r="BE2312" s="11"/>
      <c r="BF2312" s="11"/>
      <c r="BG2312" s="11"/>
      <c r="BH2312" s="11"/>
      <c r="BI2312" s="11"/>
      <c r="BJ2312" s="11"/>
      <c r="BK2312" s="11"/>
      <c r="BL2312" s="11"/>
      <c r="BM2312" s="11"/>
      <c r="BN2312" s="11"/>
      <c r="BO2312" s="11"/>
      <c r="BP2312" s="1" t="str">
        <v>0- Port Costs</v>
      </c>
      <c r="BT2312" s="1" t="str">
        <v>0- Port Value</v>
      </c>
      <c r="BU2312" s="11"/>
    </row>
    <row r="2313" spans="8:73" hidden="1" outlineLevel="1" x14ac:dyDescent="0.3">
      <c r="H2313" s="1" t="str">
        <v>0 - BM Costs</v>
      </c>
      <c r="L2313" s="1" t="str">
        <v>0 - BM Port</v>
      </c>
      <c r="N2313" s="1" t="str">
        <v>0 - Port Assets</v>
      </c>
      <c r="O2313" s="11"/>
      <c r="P2313" s="11"/>
      <c r="Q2313" s="11"/>
      <c r="R2313" s="11"/>
      <c r="S2313" s="11"/>
      <c r="T2313" s="11"/>
      <c r="U2313" s="11"/>
      <c r="V2313" s="11"/>
      <c r="W2313" s="11"/>
      <c r="X2313" s="11"/>
      <c r="Y2313" s="11"/>
      <c r="Z2313" s="11"/>
      <c r="AA2313" s="11"/>
      <c r="AB2313" s="11"/>
      <c r="AC2313" s="11"/>
      <c r="AD2313" s="11"/>
      <c r="AE2313" s="11"/>
      <c r="AF2313" s="11"/>
      <c r="AG2313" s="11"/>
      <c r="AH2313" s="11"/>
      <c r="AI2313" s="11"/>
      <c r="AJ2313" s="11"/>
      <c r="AK2313" s="11"/>
      <c r="AL2313" s="11"/>
      <c r="AM2313" s="11"/>
      <c r="AN2313" s="11"/>
      <c r="AO2313" s="11"/>
      <c r="AP2313" s="11"/>
      <c r="AQ2313" s="11"/>
      <c r="AR2313" s="11"/>
      <c r="AS2313" s="11"/>
      <c r="AT2313" s="11"/>
      <c r="AU2313" s="11"/>
      <c r="AV2313" s="11"/>
      <c r="AW2313" s="11"/>
      <c r="AX2313" s="11"/>
      <c r="AY2313" s="11"/>
      <c r="AZ2313" s="11"/>
      <c r="BA2313" s="11"/>
      <c r="BB2313" s="11"/>
      <c r="BC2313" s="11"/>
      <c r="BD2313" s="11"/>
      <c r="BE2313" s="11"/>
      <c r="BF2313" s="11"/>
      <c r="BG2313" s="11"/>
      <c r="BH2313" s="11"/>
      <c r="BI2313" s="11"/>
      <c r="BJ2313" s="11"/>
      <c r="BK2313" s="11"/>
      <c r="BL2313" s="11"/>
      <c r="BM2313" s="11"/>
      <c r="BN2313" s="11"/>
      <c r="BO2313" s="11"/>
      <c r="BP2313" s="1" t="str">
        <v>0- Port Costs</v>
      </c>
      <c r="BT2313" s="1" t="str">
        <v>0- Port Value</v>
      </c>
      <c r="BU2313" s="11"/>
    </row>
    <row r="2314" spans="8:73" hidden="1" outlineLevel="1" x14ac:dyDescent="0.3">
      <c r="H2314" s="1" t="str">
        <v>0 - BM Costs</v>
      </c>
      <c r="L2314" s="1" t="str">
        <v>0 - BM Port</v>
      </c>
      <c r="N2314" s="1" t="str">
        <v>0 - Port Assets</v>
      </c>
      <c r="O2314" s="11"/>
      <c r="P2314" s="11"/>
      <c r="Q2314" s="11"/>
      <c r="R2314" s="11"/>
      <c r="S2314" s="11"/>
      <c r="T2314" s="11"/>
      <c r="U2314" s="11"/>
      <c r="V2314" s="11"/>
      <c r="W2314" s="11"/>
      <c r="X2314" s="11"/>
      <c r="Y2314" s="11"/>
      <c r="Z2314" s="11"/>
      <c r="AA2314" s="11"/>
      <c r="AB2314" s="11"/>
      <c r="AC2314" s="11"/>
      <c r="AD2314" s="11"/>
      <c r="AE2314" s="11"/>
      <c r="AF2314" s="11"/>
      <c r="AG2314" s="11"/>
      <c r="AH2314" s="11"/>
      <c r="AI2314" s="11"/>
      <c r="AJ2314" s="11"/>
      <c r="AK2314" s="11"/>
      <c r="AL2314" s="11"/>
      <c r="AM2314" s="11"/>
      <c r="AN2314" s="11"/>
      <c r="AO2314" s="11"/>
      <c r="AP2314" s="11"/>
      <c r="AQ2314" s="11"/>
      <c r="AR2314" s="11"/>
      <c r="AS2314" s="11"/>
      <c r="AT2314" s="11"/>
      <c r="AU2314" s="11"/>
      <c r="AV2314" s="11"/>
      <c r="AW2314" s="11"/>
      <c r="AX2314" s="11"/>
      <c r="AY2314" s="11"/>
      <c r="AZ2314" s="11"/>
      <c r="BA2314" s="11"/>
      <c r="BB2314" s="11"/>
      <c r="BC2314" s="11"/>
      <c r="BD2314" s="11"/>
      <c r="BE2314" s="11"/>
      <c r="BF2314" s="11"/>
      <c r="BG2314" s="11"/>
      <c r="BH2314" s="11"/>
      <c r="BI2314" s="11"/>
      <c r="BJ2314" s="11"/>
      <c r="BK2314" s="11"/>
      <c r="BL2314" s="11"/>
      <c r="BM2314" s="11"/>
      <c r="BN2314" s="11"/>
      <c r="BO2314" s="11"/>
      <c r="BP2314" s="1" t="str">
        <v>0- Port Costs</v>
      </c>
      <c r="BT2314" s="1" t="str">
        <v>0- Port Value</v>
      </c>
      <c r="BU2314" s="11"/>
    </row>
    <row r="2315" spans="8:73" hidden="1" outlineLevel="1" x14ac:dyDescent="0.3">
      <c r="H2315" s="1" t="str">
        <v>0 - BM Costs</v>
      </c>
      <c r="L2315" s="1" t="str">
        <v>0 - BM Port</v>
      </c>
      <c r="N2315" s="1" t="str">
        <v>0 - Port Assets</v>
      </c>
      <c r="O2315" s="11"/>
      <c r="P2315" s="11"/>
      <c r="Q2315" s="11"/>
      <c r="R2315" s="11"/>
      <c r="S2315" s="11"/>
      <c r="T2315" s="11"/>
      <c r="U2315" s="11"/>
      <c r="V2315" s="11"/>
      <c r="W2315" s="11"/>
      <c r="X2315" s="11"/>
      <c r="Y2315" s="11"/>
      <c r="Z2315" s="11"/>
      <c r="AA2315" s="11"/>
      <c r="AB2315" s="11"/>
      <c r="AC2315" s="11"/>
      <c r="AD2315" s="11"/>
      <c r="AE2315" s="11"/>
      <c r="AF2315" s="11"/>
      <c r="AG2315" s="11"/>
      <c r="AH2315" s="11"/>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c r="BC2315" s="11"/>
      <c r="BD2315" s="11"/>
      <c r="BE2315" s="11"/>
      <c r="BF2315" s="11"/>
      <c r="BG2315" s="11"/>
      <c r="BH2315" s="11"/>
      <c r="BI2315" s="11"/>
      <c r="BJ2315" s="11"/>
      <c r="BK2315" s="11"/>
      <c r="BL2315" s="11"/>
      <c r="BM2315" s="11"/>
      <c r="BN2315" s="11"/>
      <c r="BO2315" s="11"/>
      <c r="BP2315" s="1" t="str">
        <v>0- Port Costs</v>
      </c>
      <c r="BT2315" s="1" t="str">
        <v>0- Port Value</v>
      </c>
      <c r="BU2315" s="11"/>
    </row>
    <row r="2316" spans="8:73" hidden="1" outlineLevel="1" x14ac:dyDescent="0.3">
      <c r="H2316" s="1" t="str">
        <v>0 - BM Costs</v>
      </c>
      <c r="L2316" s="1" t="str">
        <v>0 - BM Port</v>
      </c>
      <c r="N2316" s="1" t="str">
        <v>0 - Port Assets</v>
      </c>
      <c r="O2316" s="11"/>
      <c r="P2316" s="11"/>
      <c r="Q2316" s="11"/>
      <c r="R2316" s="11"/>
      <c r="S2316" s="11"/>
      <c r="T2316" s="11"/>
      <c r="U2316" s="11"/>
      <c r="V2316" s="11"/>
      <c r="W2316" s="11"/>
      <c r="X2316" s="11"/>
      <c r="Y2316" s="11"/>
      <c r="Z2316" s="11"/>
      <c r="AA2316" s="11"/>
      <c r="AB2316" s="11"/>
      <c r="AC2316" s="11"/>
      <c r="AD2316" s="11"/>
      <c r="AE2316" s="11"/>
      <c r="AF2316" s="11"/>
      <c r="AG2316" s="11"/>
      <c r="AH2316" s="11"/>
      <c r="AI2316" s="11"/>
      <c r="AJ2316" s="11"/>
      <c r="AK2316" s="11"/>
      <c r="AL2316" s="11"/>
      <c r="AM2316" s="11"/>
      <c r="AN2316" s="11"/>
      <c r="AO2316" s="11"/>
      <c r="AP2316" s="11"/>
      <c r="AQ2316" s="11"/>
      <c r="AR2316" s="11"/>
      <c r="AS2316" s="11"/>
      <c r="AT2316" s="11"/>
      <c r="AU2316" s="11"/>
      <c r="AV2316" s="11"/>
      <c r="AW2316" s="11"/>
      <c r="AX2316" s="11"/>
      <c r="AY2316" s="11"/>
      <c r="AZ2316" s="11"/>
      <c r="BA2316" s="11"/>
      <c r="BB2316" s="11"/>
      <c r="BC2316" s="11"/>
      <c r="BD2316" s="11"/>
      <c r="BE2316" s="11"/>
      <c r="BF2316" s="11"/>
      <c r="BG2316" s="11"/>
      <c r="BH2316" s="11"/>
      <c r="BI2316" s="11"/>
      <c r="BJ2316" s="11"/>
      <c r="BK2316" s="11"/>
      <c r="BL2316" s="11"/>
      <c r="BM2316" s="11"/>
      <c r="BN2316" s="11"/>
      <c r="BO2316" s="11"/>
      <c r="BP2316" s="1" t="str">
        <v>0- Port Costs</v>
      </c>
      <c r="BT2316" s="1" t="str">
        <v>0- Port Value</v>
      </c>
      <c r="BU2316" s="11"/>
    </row>
    <row r="2317" spans="8:73" hidden="1" outlineLevel="1" x14ac:dyDescent="0.3">
      <c r="H2317" s="1" t="str">
        <v>0 - BM Costs</v>
      </c>
      <c r="L2317" s="1" t="str">
        <v>0 - BM Port</v>
      </c>
      <c r="N2317" s="1" t="str">
        <v>0 - Port Assets</v>
      </c>
      <c r="O2317" s="11"/>
      <c r="P2317" s="11"/>
      <c r="Q2317" s="11"/>
      <c r="R2317" s="11"/>
      <c r="S2317" s="11"/>
      <c r="T2317" s="11"/>
      <c r="U2317" s="11"/>
      <c r="V2317" s="11"/>
      <c r="W2317" s="11"/>
      <c r="X2317" s="11"/>
      <c r="Y2317" s="11"/>
      <c r="Z2317" s="11"/>
      <c r="AA2317" s="11"/>
      <c r="AB2317" s="11"/>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c r="BC2317" s="11"/>
      <c r="BD2317" s="11"/>
      <c r="BE2317" s="11"/>
      <c r="BF2317" s="11"/>
      <c r="BG2317" s="11"/>
      <c r="BH2317" s="11"/>
      <c r="BI2317" s="11"/>
      <c r="BJ2317" s="11"/>
      <c r="BK2317" s="11"/>
      <c r="BL2317" s="11"/>
      <c r="BM2317" s="11"/>
      <c r="BN2317" s="11"/>
      <c r="BO2317" s="11"/>
      <c r="BP2317" s="1" t="str">
        <v>0- Port Costs</v>
      </c>
      <c r="BT2317" s="1" t="str">
        <v>0- Port Value</v>
      </c>
      <c r="BU2317" s="11"/>
    </row>
    <row r="2318" spans="8:73" hidden="1" outlineLevel="1" x14ac:dyDescent="0.3">
      <c r="H2318" s="1" t="str">
        <v>0 - BM Costs</v>
      </c>
      <c r="L2318" s="1" t="str">
        <v>0 - BM Port</v>
      </c>
      <c r="N2318" s="1" t="str">
        <v>0 - Port Assets</v>
      </c>
      <c r="O2318" s="11"/>
      <c r="P2318" s="11"/>
      <c r="Q2318" s="11"/>
      <c r="R2318" s="11"/>
      <c r="S2318" s="11"/>
      <c r="T2318" s="11"/>
      <c r="U2318" s="11"/>
      <c r="V2318" s="11"/>
      <c r="W2318" s="11"/>
      <c r="X2318" s="11"/>
      <c r="Y2318" s="11"/>
      <c r="Z2318" s="11"/>
      <c r="AA2318" s="11"/>
      <c r="AB2318" s="11"/>
      <c r="AC2318" s="11"/>
      <c r="AD2318" s="11"/>
      <c r="AE2318" s="11"/>
      <c r="AF2318" s="11"/>
      <c r="AG2318" s="11"/>
      <c r="AH2318" s="11"/>
      <c r="AI2318" s="11"/>
      <c r="AJ2318" s="11"/>
      <c r="AK2318" s="11"/>
      <c r="AL2318" s="11"/>
      <c r="AM2318" s="11"/>
      <c r="AN2318" s="11"/>
      <c r="AO2318" s="11"/>
      <c r="AP2318" s="11"/>
      <c r="AQ2318" s="11"/>
      <c r="AR2318" s="11"/>
      <c r="AS2318" s="11"/>
      <c r="AT2318" s="11"/>
      <c r="AU2318" s="11"/>
      <c r="AV2318" s="11"/>
      <c r="AW2318" s="11"/>
      <c r="AX2318" s="11"/>
      <c r="AY2318" s="11"/>
      <c r="AZ2318" s="11"/>
      <c r="BA2318" s="11"/>
      <c r="BB2318" s="11"/>
      <c r="BC2318" s="11"/>
      <c r="BD2318" s="11"/>
      <c r="BE2318" s="11"/>
      <c r="BF2318" s="11"/>
      <c r="BG2318" s="11"/>
      <c r="BH2318" s="11"/>
      <c r="BI2318" s="11"/>
      <c r="BJ2318" s="11"/>
      <c r="BK2318" s="11"/>
      <c r="BL2318" s="11"/>
      <c r="BM2318" s="11"/>
      <c r="BN2318" s="11"/>
      <c r="BO2318" s="11"/>
      <c r="BP2318" s="1" t="str">
        <v>0- Port Costs</v>
      </c>
      <c r="BT2318" s="1" t="str">
        <v>0- Port Value</v>
      </c>
      <c r="BU2318" s="11"/>
    </row>
    <row r="2319" spans="8:73" hidden="1" outlineLevel="1" x14ac:dyDescent="0.3">
      <c r="H2319" s="1" t="str">
        <v>0 - BM Costs</v>
      </c>
      <c r="L2319" s="1" t="str">
        <v>0 - BM Port</v>
      </c>
      <c r="N2319" s="1" t="str">
        <v>0 - Port Assets</v>
      </c>
      <c r="O2319" s="11"/>
      <c r="P2319" s="11"/>
      <c r="Q2319" s="11"/>
      <c r="R2319" s="11"/>
      <c r="S2319" s="11"/>
      <c r="T2319" s="11"/>
      <c r="U2319" s="11"/>
      <c r="V2319" s="11"/>
      <c r="W2319" s="11"/>
      <c r="X2319" s="11"/>
      <c r="Y2319" s="11"/>
      <c r="Z2319" s="11"/>
      <c r="AA2319" s="11"/>
      <c r="AB2319" s="11"/>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c r="BC2319" s="11"/>
      <c r="BD2319" s="11"/>
      <c r="BE2319" s="11"/>
      <c r="BF2319" s="11"/>
      <c r="BG2319" s="11"/>
      <c r="BH2319" s="11"/>
      <c r="BI2319" s="11"/>
      <c r="BJ2319" s="11"/>
      <c r="BK2319" s="11"/>
      <c r="BL2319" s="11"/>
      <c r="BM2319" s="11"/>
      <c r="BN2319" s="11"/>
      <c r="BO2319" s="11"/>
      <c r="BP2319" s="1" t="str">
        <v>0- Port Costs</v>
      </c>
      <c r="BT2319" s="1" t="str">
        <v>0- Port Value</v>
      </c>
      <c r="BU2319" s="11"/>
    </row>
    <row r="2320" spans="8:73" hidden="1" outlineLevel="1" x14ac:dyDescent="0.3">
      <c r="H2320" s="1" t="str">
        <v>0 - BM Costs</v>
      </c>
      <c r="L2320" s="1" t="str">
        <v>0 - BM Port</v>
      </c>
      <c r="N2320" s="1" t="str">
        <v>0 - Port Assets</v>
      </c>
      <c r="O2320" s="11"/>
      <c r="P2320" s="11"/>
      <c r="Q2320" s="11"/>
      <c r="R2320" s="11"/>
      <c r="S2320" s="11"/>
      <c r="T2320" s="11"/>
      <c r="U2320" s="11"/>
      <c r="V2320" s="11"/>
      <c r="W2320" s="11"/>
      <c r="X2320" s="11"/>
      <c r="Y2320" s="11"/>
      <c r="Z2320" s="11"/>
      <c r="AA2320" s="11"/>
      <c r="AB2320" s="11"/>
      <c r="AC2320" s="11"/>
      <c r="AD2320" s="11"/>
      <c r="AE2320" s="11"/>
      <c r="AF2320" s="11"/>
      <c r="AG2320" s="11"/>
      <c r="AH2320" s="11"/>
      <c r="AI2320" s="11"/>
      <c r="AJ2320" s="11"/>
      <c r="AK2320" s="11"/>
      <c r="AL2320" s="11"/>
      <c r="AM2320" s="11"/>
      <c r="AN2320" s="11"/>
      <c r="AO2320" s="11"/>
      <c r="AP2320" s="11"/>
      <c r="AQ2320" s="11"/>
      <c r="AR2320" s="11"/>
      <c r="AS2320" s="11"/>
      <c r="AT2320" s="11"/>
      <c r="AU2320" s="11"/>
      <c r="AV2320" s="11"/>
      <c r="AW2320" s="11"/>
      <c r="AX2320" s="11"/>
      <c r="AY2320" s="11"/>
      <c r="AZ2320" s="11"/>
      <c r="BA2320" s="11"/>
      <c r="BB2320" s="11"/>
      <c r="BC2320" s="11"/>
      <c r="BD2320" s="11"/>
      <c r="BE2320" s="11"/>
      <c r="BF2320" s="11"/>
      <c r="BG2320" s="11"/>
      <c r="BH2320" s="11"/>
      <c r="BI2320" s="11"/>
      <c r="BJ2320" s="11"/>
      <c r="BK2320" s="11"/>
      <c r="BL2320" s="11"/>
      <c r="BM2320" s="11"/>
      <c r="BN2320" s="11"/>
      <c r="BO2320" s="11"/>
      <c r="BP2320" s="1" t="str">
        <v>0- Port Costs</v>
      </c>
      <c r="BT2320" s="1" t="str">
        <v>0- Port Value</v>
      </c>
      <c r="BU2320" s="11"/>
    </row>
    <row r="2321" spans="8:73" hidden="1" outlineLevel="1" x14ac:dyDescent="0.3">
      <c r="H2321" s="1" t="str">
        <v>0 - BM Costs</v>
      </c>
      <c r="L2321" s="1" t="str">
        <v>0 - BM Port</v>
      </c>
      <c r="N2321" s="1" t="str">
        <v>0 - Port Assets</v>
      </c>
      <c r="O2321" s="11"/>
      <c r="P2321" s="11"/>
      <c r="Q2321" s="11"/>
      <c r="R2321" s="11"/>
      <c r="S2321" s="11"/>
      <c r="T2321" s="11"/>
      <c r="U2321" s="11"/>
      <c r="V2321" s="11"/>
      <c r="W2321" s="11"/>
      <c r="X2321" s="11"/>
      <c r="Y2321" s="11"/>
      <c r="Z2321" s="11"/>
      <c r="AA2321" s="11"/>
      <c r="AB2321" s="11"/>
      <c r="AC2321" s="11"/>
      <c r="AD2321" s="11"/>
      <c r="AE2321" s="11"/>
      <c r="AF2321" s="11"/>
      <c r="AG2321" s="11"/>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c r="BC2321" s="11"/>
      <c r="BD2321" s="11"/>
      <c r="BE2321" s="11"/>
      <c r="BF2321" s="11"/>
      <c r="BG2321" s="11"/>
      <c r="BH2321" s="11"/>
      <c r="BI2321" s="11"/>
      <c r="BJ2321" s="11"/>
      <c r="BK2321" s="11"/>
      <c r="BL2321" s="11"/>
      <c r="BM2321" s="11"/>
      <c r="BN2321" s="11"/>
      <c r="BO2321" s="11"/>
      <c r="BP2321" s="1" t="str">
        <v>0- Port Costs</v>
      </c>
      <c r="BT2321" s="1" t="str">
        <v>0- Port Value</v>
      </c>
      <c r="BU2321" s="11"/>
    </row>
    <row r="2322" spans="8:73" hidden="1" outlineLevel="1" x14ac:dyDescent="0.3">
      <c r="H2322" s="1" t="str">
        <v>0 - BM Costs</v>
      </c>
      <c r="L2322" s="1" t="str">
        <v>0 - BM Port</v>
      </c>
      <c r="N2322" s="1" t="str">
        <v>0 - Port Assets</v>
      </c>
      <c r="O2322" s="11"/>
      <c r="P2322" s="11"/>
      <c r="Q2322" s="11"/>
      <c r="R2322" s="11"/>
      <c r="S2322" s="11"/>
      <c r="T2322" s="11"/>
      <c r="U2322" s="11"/>
      <c r="V2322" s="11"/>
      <c r="W2322" s="11"/>
      <c r="X2322" s="11"/>
      <c r="Y2322" s="11"/>
      <c r="Z2322" s="11"/>
      <c r="AA2322" s="11"/>
      <c r="AB2322" s="11"/>
      <c r="AC2322" s="11"/>
      <c r="AD2322" s="11"/>
      <c r="AE2322" s="11"/>
      <c r="AF2322" s="11"/>
      <c r="AG2322" s="11"/>
      <c r="AH2322" s="11"/>
      <c r="AI2322" s="11"/>
      <c r="AJ2322" s="11"/>
      <c r="AK2322" s="11"/>
      <c r="AL2322" s="11"/>
      <c r="AM2322" s="11"/>
      <c r="AN2322" s="11"/>
      <c r="AO2322" s="11"/>
      <c r="AP2322" s="11"/>
      <c r="AQ2322" s="11"/>
      <c r="AR2322" s="11"/>
      <c r="AS2322" s="11"/>
      <c r="AT2322" s="11"/>
      <c r="AU2322" s="11"/>
      <c r="AV2322" s="11"/>
      <c r="AW2322" s="11"/>
      <c r="AX2322" s="11"/>
      <c r="AY2322" s="11"/>
      <c r="AZ2322" s="11"/>
      <c r="BA2322" s="11"/>
      <c r="BB2322" s="11"/>
      <c r="BC2322" s="11"/>
      <c r="BD2322" s="11"/>
      <c r="BE2322" s="11"/>
      <c r="BF2322" s="11"/>
      <c r="BG2322" s="11"/>
      <c r="BH2322" s="11"/>
      <c r="BI2322" s="11"/>
      <c r="BJ2322" s="11"/>
      <c r="BK2322" s="11"/>
      <c r="BL2322" s="11"/>
      <c r="BM2322" s="11"/>
      <c r="BN2322" s="11"/>
      <c r="BO2322" s="11"/>
      <c r="BP2322" s="1" t="str">
        <v>0- Port Costs</v>
      </c>
      <c r="BT2322" s="1" t="str">
        <v>0- Port Value</v>
      </c>
      <c r="BU2322" s="11"/>
    </row>
    <row r="2323" spans="8:73" hidden="1" outlineLevel="1" x14ac:dyDescent="0.3">
      <c r="H2323" s="1" t="str">
        <v>0 - BM Costs</v>
      </c>
      <c r="L2323" s="1" t="str">
        <v>0 - BM Port</v>
      </c>
      <c r="N2323" s="1" t="str">
        <v>0 - Port Assets</v>
      </c>
      <c r="O2323" s="11"/>
      <c r="P2323" s="11"/>
      <c r="Q2323" s="11"/>
      <c r="R2323" s="11"/>
      <c r="S2323" s="11"/>
      <c r="T2323" s="11"/>
      <c r="U2323" s="11"/>
      <c r="V2323" s="11"/>
      <c r="W2323" s="11"/>
      <c r="X2323" s="11"/>
      <c r="Y2323" s="11"/>
      <c r="Z2323" s="11"/>
      <c r="AA2323" s="11"/>
      <c r="AB2323" s="11"/>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c r="BC2323" s="11"/>
      <c r="BD2323" s="11"/>
      <c r="BE2323" s="11"/>
      <c r="BF2323" s="11"/>
      <c r="BG2323" s="11"/>
      <c r="BH2323" s="11"/>
      <c r="BI2323" s="11"/>
      <c r="BJ2323" s="11"/>
      <c r="BK2323" s="11"/>
      <c r="BL2323" s="11"/>
      <c r="BM2323" s="11"/>
      <c r="BN2323" s="11"/>
      <c r="BO2323" s="11"/>
      <c r="BP2323" s="1" t="str">
        <v>0- Port Costs</v>
      </c>
      <c r="BT2323" s="1" t="str">
        <v>0- Port Value</v>
      </c>
      <c r="BU2323" s="11"/>
    </row>
    <row r="2324" spans="8:73" hidden="1" outlineLevel="1" x14ac:dyDescent="0.3">
      <c r="H2324" s="1" t="str">
        <v>0 - BM Costs</v>
      </c>
      <c r="L2324" s="1" t="str">
        <v>0 - BM Port</v>
      </c>
      <c r="N2324" s="1" t="str">
        <v>0 - Port Assets</v>
      </c>
      <c r="O2324" s="11"/>
      <c r="P2324" s="11"/>
      <c r="Q2324" s="11"/>
      <c r="R2324" s="11"/>
      <c r="S2324" s="11"/>
      <c r="T2324" s="11"/>
      <c r="U2324" s="11"/>
      <c r="V2324" s="11"/>
      <c r="W2324" s="11"/>
      <c r="X2324" s="11"/>
      <c r="Y2324" s="11"/>
      <c r="Z2324" s="11"/>
      <c r="AA2324" s="11"/>
      <c r="AB2324" s="11"/>
      <c r="AC2324" s="11"/>
      <c r="AD2324" s="11"/>
      <c r="AE2324" s="11"/>
      <c r="AF2324" s="11"/>
      <c r="AG2324" s="11"/>
      <c r="AH2324" s="11"/>
      <c r="AI2324" s="11"/>
      <c r="AJ2324" s="11"/>
      <c r="AK2324" s="11"/>
      <c r="AL2324" s="11"/>
      <c r="AM2324" s="11"/>
      <c r="AN2324" s="11"/>
      <c r="AO2324" s="11"/>
      <c r="AP2324" s="11"/>
      <c r="AQ2324" s="11"/>
      <c r="AR2324" s="11"/>
      <c r="AS2324" s="11"/>
      <c r="AT2324" s="11"/>
      <c r="AU2324" s="11"/>
      <c r="AV2324" s="11"/>
      <c r="AW2324" s="11"/>
      <c r="AX2324" s="11"/>
      <c r="AY2324" s="11"/>
      <c r="AZ2324" s="11"/>
      <c r="BA2324" s="11"/>
      <c r="BB2324" s="11"/>
      <c r="BC2324" s="11"/>
      <c r="BD2324" s="11"/>
      <c r="BE2324" s="11"/>
      <c r="BF2324" s="11"/>
      <c r="BG2324" s="11"/>
      <c r="BH2324" s="11"/>
      <c r="BI2324" s="11"/>
      <c r="BJ2324" s="11"/>
      <c r="BK2324" s="11"/>
      <c r="BL2324" s="11"/>
      <c r="BM2324" s="11"/>
      <c r="BN2324" s="11"/>
      <c r="BO2324" s="11"/>
      <c r="BP2324" s="1" t="str">
        <v>0- Port Costs</v>
      </c>
      <c r="BT2324" s="1" t="str">
        <v>0- Port Value</v>
      </c>
      <c r="BU2324" s="11"/>
    </row>
    <row r="2325" spans="8:73" hidden="1" outlineLevel="1" x14ac:dyDescent="0.3">
      <c r="H2325" s="1" t="str">
        <v>0 - BM Costs</v>
      </c>
      <c r="L2325" s="1" t="str">
        <v>0 - BM Port</v>
      </c>
      <c r="N2325" s="1" t="str">
        <v>0 - Port Assets</v>
      </c>
      <c r="O2325" s="11"/>
      <c r="P2325" s="11"/>
      <c r="Q2325" s="11"/>
      <c r="R2325" s="11"/>
      <c r="S2325" s="11"/>
      <c r="T2325" s="11"/>
      <c r="U2325" s="11"/>
      <c r="V2325" s="11"/>
      <c r="W2325" s="11"/>
      <c r="X2325" s="11"/>
      <c r="Y2325" s="11"/>
      <c r="Z2325" s="11"/>
      <c r="AA2325" s="11"/>
      <c r="AB2325" s="11"/>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c r="BC2325" s="11"/>
      <c r="BD2325" s="11"/>
      <c r="BE2325" s="11"/>
      <c r="BF2325" s="11"/>
      <c r="BG2325" s="11"/>
      <c r="BH2325" s="11"/>
      <c r="BI2325" s="11"/>
      <c r="BJ2325" s="11"/>
      <c r="BK2325" s="11"/>
      <c r="BL2325" s="11"/>
      <c r="BM2325" s="11"/>
      <c r="BN2325" s="11"/>
      <c r="BO2325" s="11"/>
      <c r="BP2325" s="1" t="str">
        <v>0- Port Costs</v>
      </c>
      <c r="BT2325" s="1" t="str">
        <v>0- Port Value</v>
      </c>
      <c r="BU2325" s="11"/>
    </row>
    <row r="2326" spans="8:73" hidden="1" outlineLevel="1" x14ac:dyDescent="0.3">
      <c r="H2326" s="1" t="str">
        <v>0 - BM Costs</v>
      </c>
      <c r="L2326" s="1" t="str">
        <v>0 - BM Port</v>
      </c>
      <c r="N2326" s="1" t="str">
        <v>0 - Port Assets</v>
      </c>
      <c r="O2326" s="11"/>
      <c r="P2326" s="11"/>
      <c r="Q2326" s="11"/>
      <c r="R2326" s="11"/>
      <c r="S2326" s="11"/>
      <c r="T2326" s="11"/>
      <c r="U2326" s="11"/>
      <c r="V2326" s="11"/>
      <c r="W2326" s="11"/>
      <c r="X2326" s="11"/>
      <c r="Y2326" s="11"/>
      <c r="Z2326" s="11"/>
      <c r="AA2326" s="11"/>
      <c r="AB2326" s="11"/>
      <c r="AC2326" s="11"/>
      <c r="AD2326" s="11"/>
      <c r="AE2326" s="11"/>
      <c r="AF2326" s="11"/>
      <c r="AG2326" s="11"/>
      <c r="AH2326" s="11"/>
      <c r="AI2326" s="11"/>
      <c r="AJ2326" s="11"/>
      <c r="AK2326" s="11"/>
      <c r="AL2326" s="11"/>
      <c r="AM2326" s="11"/>
      <c r="AN2326" s="11"/>
      <c r="AO2326" s="11"/>
      <c r="AP2326" s="11"/>
      <c r="AQ2326" s="11"/>
      <c r="AR2326" s="11"/>
      <c r="AS2326" s="11"/>
      <c r="AT2326" s="11"/>
      <c r="AU2326" s="11"/>
      <c r="AV2326" s="11"/>
      <c r="AW2326" s="11"/>
      <c r="AX2326" s="11"/>
      <c r="AY2326" s="11"/>
      <c r="AZ2326" s="11"/>
      <c r="BA2326" s="11"/>
      <c r="BB2326" s="11"/>
      <c r="BC2326" s="11"/>
      <c r="BD2326" s="11"/>
      <c r="BE2326" s="11"/>
      <c r="BF2326" s="11"/>
      <c r="BG2326" s="11"/>
      <c r="BH2326" s="11"/>
      <c r="BI2326" s="11"/>
      <c r="BJ2326" s="11"/>
      <c r="BK2326" s="11"/>
      <c r="BL2326" s="11"/>
      <c r="BM2326" s="11"/>
      <c r="BN2326" s="11"/>
      <c r="BO2326" s="11"/>
      <c r="BP2326" s="1" t="str">
        <v>0- Port Costs</v>
      </c>
      <c r="BT2326" s="1" t="str">
        <v>0- Port Value</v>
      </c>
      <c r="BU2326" s="11"/>
    </row>
    <row r="2327" spans="8:73" hidden="1" outlineLevel="1" x14ac:dyDescent="0.3">
      <c r="H2327" s="1" t="str">
        <v>0 - BM Costs</v>
      </c>
      <c r="L2327" s="1" t="str">
        <v>0 - BM Port</v>
      </c>
      <c r="N2327" s="1" t="str">
        <v>0 - Port Assets</v>
      </c>
      <c r="O2327" s="11"/>
      <c r="P2327" s="11"/>
      <c r="Q2327" s="11"/>
      <c r="R2327" s="11"/>
      <c r="S2327" s="11"/>
      <c r="T2327" s="11"/>
      <c r="U2327" s="11"/>
      <c r="V2327" s="11"/>
      <c r="W2327" s="11"/>
      <c r="X2327" s="11"/>
      <c r="Y2327" s="11"/>
      <c r="Z2327" s="11"/>
      <c r="AA2327" s="11"/>
      <c r="AB2327" s="11"/>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c r="BC2327" s="11"/>
      <c r="BD2327" s="11"/>
      <c r="BE2327" s="11"/>
      <c r="BF2327" s="11"/>
      <c r="BG2327" s="11"/>
      <c r="BH2327" s="11"/>
      <c r="BI2327" s="11"/>
      <c r="BJ2327" s="11"/>
      <c r="BK2327" s="11"/>
      <c r="BL2327" s="11"/>
      <c r="BM2327" s="11"/>
      <c r="BN2327" s="11"/>
      <c r="BO2327" s="11"/>
      <c r="BP2327" s="1" t="str">
        <v>0- Port Costs</v>
      </c>
      <c r="BT2327" s="1" t="str">
        <v>0- Port Value</v>
      </c>
      <c r="BU2327" s="11"/>
    </row>
    <row r="2328" spans="8:73" hidden="1" outlineLevel="1" x14ac:dyDescent="0.3">
      <c r="H2328" s="1" t="str">
        <v>0 - BM Costs</v>
      </c>
      <c r="L2328" s="1" t="str">
        <v>0 - BM Port</v>
      </c>
      <c r="N2328" s="1" t="str">
        <v>0 - Port Assets</v>
      </c>
      <c r="O2328" s="11"/>
      <c r="P2328" s="11"/>
      <c r="Q2328" s="11"/>
      <c r="R2328" s="11"/>
      <c r="S2328" s="11"/>
      <c r="T2328" s="11"/>
      <c r="U2328" s="11"/>
      <c r="V2328" s="11"/>
      <c r="W2328" s="11"/>
      <c r="X2328" s="11"/>
      <c r="Y2328" s="11"/>
      <c r="Z2328" s="11"/>
      <c r="AA2328" s="11"/>
      <c r="AB2328" s="11"/>
      <c r="AC2328" s="11"/>
      <c r="AD2328" s="11"/>
      <c r="AE2328" s="11"/>
      <c r="AF2328" s="11"/>
      <c r="AG2328" s="11"/>
      <c r="AH2328" s="11"/>
      <c r="AI2328" s="11"/>
      <c r="AJ2328" s="11"/>
      <c r="AK2328" s="11"/>
      <c r="AL2328" s="11"/>
      <c r="AM2328" s="11"/>
      <c r="AN2328" s="11"/>
      <c r="AO2328" s="11"/>
      <c r="AP2328" s="11"/>
      <c r="AQ2328" s="11"/>
      <c r="AR2328" s="11"/>
      <c r="AS2328" s="11"/>
      <c r="AT2328" s="11"/>
      <c r="AU2328" s="11"/>
      <c r="AV2328" s="11"/>
      <c r="AW2328" s="11"/>
      <c r="AX2328" s="11"/>
      <c r="AY2328" s="11"/>
      <c r="AZ2328" s="11"/>
      <c r="BA2328" s="11"/>
      <c r="BB2328" s="11"/>
      <c r="BC2328" s="11"/>
      <c r="BD2328" s="11"/>
      <c r="BE2328" s="11"/>
      <c r="BF2328" s="11"/>
      <c r="BG2328" s="11"/>
      <c r="BH2328" s="11"/>
      <c r="BI2328" s="11"/>
      <c r="BJ2328" s="11"/>
      <c r="BK2328" s="11"/>
      <c r="BL2328" s="11"/>
      <c r="BM2328" s="11"/>
      <c r="BN2328" s="11"/>
      <c r="BO2328" s="11"/>
      <c r="BP2328" s="1" t="str">
        <v>0- Port Costs</v>
      </c>
      <c r="BT2328" s="1" t="str">
        <v>0- Port Value</v>
      </c>
      <c r="BU2328" s="11"/>
    </row>
    <row r="2329" spans="8:73" hidden="1" outlineLevel="1" x14ac:dyDescent="0.3">
      <c r="H2329" s="1" t="str">
        <v>0 - BM Costs</v>
      </c>
      <c r="L2329" s="1" t="str">
        <v>0 - BM Port</v>
      </c>
      <c r="N2329" s="1" t="str">
        <v>0 - Port Assets</v>
      </c>
      <c r="O2329" s="11"/>
      <c r="P2329" s="11"/>
      <c r="Q2329" s="11"/>
      <c r="R2329" s="11"/>
      <c r="S2329" s="11"/>
      <c r="T2329" s="11"/>
      <c r="U2329" s="11"/>
      <c r="V2329" s="11"/>
      <c r="W2329" s="11"/>
      <c r="X2329" s="11"/>
      <c r="Y2329" s="11"/>
      <c r="Z2329" s="11"/>
      <c r="AA2329" s="11"/>
      <c r="AB2329" s="11"/>
      <c r="AC2329" s="11"/>
      <c r="AD2329" s="11"/>
      <c r="AE2329" s="11"/>
      <c r="AF2329" s="11"/>
      <c r="AG2329" s="11"/>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c r="BC2329" s="11"/>
      <c r="BD2329" s="11"/>
      <c r="BE2329" s="11"/>
      <c r="BF2329" s="11"/>
      <c r="BG2329" s="11"/>
      <c r="BH2329" s="11"/>
      <c r="BI2329" s="11"/>
      <c r="BJ2329" s="11"/>
      <c r="BK2329" s="11"/>
      <c r="BL2329" s="11"/>
      <c r="BM2329" s="11"/>
      <c r="BN2329" s="11"/>
      <c r="BO2329" s="11"/>
      <c r="BP2329" s="1" t="str">
        <v>0- Port Costs</v>
      </c>
      <c r="BT2329" s="1" t="str">
        <v>0- Port Value</v>
      </c>
      <c r="BU2329" s="11"/>
    </row>
    <row r="2330" spans="8:73" hidden="1" outlineLevel="1" x14ac:dyDescent="0.3">
      <c r="H2330" s="1" t="str">
        <v>0 - BM Costs</v>
      </c>
      <c r="L2330" s="1" t="str">
        <v>0 - BM Port</v>
      </c>
      <c r="N2330" s="1" t="str">
        <v>0 - Port Assets</v>
      </c>
      <c r="O2330" s="11"/>
      <c r="P2330" s="11"/>
      <c r="Q2330" s="11"/>
      <c r="R2330" s="11"/>
      <c r="S2330" s="11"/>
      <c r="T2330" s="11"/>
      <c r="U2330" s="11"/>
      <c r="V2330" s="11"/>
      <c r="W2330" s="11"/>
      <c r="X2330" s="11"/>
      <c r="Y2330" s="11"/>
      <c r="Z2330" s="11"/>
      <c r="AA2330" s="11"/>
      <c r="AB2330" s="11"/>
      <c r="AC2330" s="11"/>
      <c r="AD2330" s="11"/>
      <c r="AE2330" s="11"/>
      <c r="AF2330" s="11"/>
      <c r="AG2330" s="11"/>
      <c r="AH2330" s="11"/>
      <c r="AI2330" s="11"/>
      <c r="AJ2330" s="11"/>
      <c r="AK2330" s="11"/>
      <c r="AL2330" s="11"/>
      <c r="AM2330" s="11"/>
      <c r="AN2330" s="11"/>
      <c r="AO2330" s="11"/>
      <c r="AP2330" s="11"/>
      <c r="AQ2330" s="11"/>
      <c r="AR2330" s="11"/>
      <c r="AS2330" s="11"/>
      <c r="AT2330" s="11"/>
      <c r="AU2330" s="11"/>
      <c r="AV2330" s="11"/>
      <c r="AW2330" s="11"/>
      <c r="AX2330" s="11"/>
      <c r="AY2330" s="11"/>
      <c r="AZ2330" s="11"/>
      <c r="BA2330" s="11"/>
      <c r="BB2330" s="11"/>
      <c r="BC2330" s="11"/>
      <c r="BD2330" s="11"/>
      <c r="BE2330" s="11"/>
      <c r="BF2330" s="11"/>
      <c r="BG2330" s="11"/>
      <c r="BH2330" s="11"/>
      <c r="BI2330" s="11"/>
      <c r="BJ2330" s="11"/>
      <c r="BK2330" s="11"/>
      <c r="BL2330" s="11"/>
      <c r="BM2330" s="11"/>
      <c r="BN2330" s="11"/>
      <c r="BO2330" s="11"/>
      <c r="BP2330" s="1" t="str">
        <v>0- Port Costs</v>
      </c>
      <c r="BT2330" s="1" t="str">
        <v>0- Port Value</v>
      </c>
      <c r="BU2330" s="11"/>
    </row>
    <row r="2331" spans="8:73" hidden="1" outlineLevel="1" x14ac:dyDescent="0.3">
      <c r="H2331" s="1" t="str">
        <v>0 - BM Costs</v>
      </c>
      <c r="L2331" s="1" t="str">
        <v>0 - BM Port</v>
      </c>
      <c r="N2331" s="1" t="str">
        <v>0 - Port Assets</v>
      </c>
      <c r="O2331" s="11"/>
      <c r="P2331" s="11"/>
      <c r="Q2331" s="11"/>
      <c r="R2331" s="11"/>
      <c r="S2331" s="11"/>
      <c r="T2331" s="11"/>
      <c r="U2331" s="11"/>
      <c r="V2331" s="11"/>
      <c r="W2331" s="11"/>
      <c r="X2331" s="11"/>
      <c r="Y2331" s="11"/>
      <c r="Z2331" s="11"/>
      <c r="AA2331" s="11"/>
      <c r="AB2331" s="11"/>
      <c r="AC2331" s="11"/>
      <c r="AD2331" s="11"/>
      <c r="AE2331" s="11"/>
      <c r="AF2331" s="11"/>
      <c r="AG2331" s="11"/>
      <c r="AH2331" s="11"/>
      <c r="AI2331" s="11"/>
      <c r="AJ2331" s="11"/>
      <c r="AK2331" s="11"/>
      <c r="AL2331" s="11"/>
      <c r="AM2331" s="11"/>
      <c r="AN2331" s="11"/>
      <c r="AO2331" s="11"/>
      <c r="AP2331" s="11"/>
      <c r="AQ2331" s="11"/>
      <c r="AR2331" s="11"/>
      <c r="AS2331" s="11"/>
      <c r="AT2331" s="11"/>
      <c r="AU2331" s="11"/>
      <c r="AV2331" s="11"/>
      <c r="AW2331" s="11"/>
      <c r="AX2331" s="11"/>
      <c r="AY2331" s="11"/>
      <c r="AZ2331" s="11"/>
      <c r="BA2331" s="11"/>
      <c r="BB2331" s="11"/>
      <c r="BC2331" s="11"/>
      <c r="BD2331" s="11"/>
      <c r="BE2331" s="11"/>
      <c r="BF2331" s="11"/>
      <c r="BG2331" s="11"/>
      <c r="BH2331" s="11"/>
      <c r="BI2331" s="11"/>
      <c r="BJ2331" s="11"/>
      <c r="BK2331" s="11"/>
      <c r="BL2331" s="11"/>
      <c r="BM2331" s="11"/>
      <c r="BN2331" s="11"/>
      <c r="BO2331" s="11"/>
      <c r="BP2331" s="1" t="str">
        <v>0- Port Costs</v>
      </c>
      <c r="BT2331" s="1" t="str">
        <v>0- Port Value</v>
      </c>
      <c r="BU2331" s="11"/>
    </row>
    <row r="2332" spans="8:73" hidden="1" outlineLevel="1" x14ac:dyDescent="0.3">
      <c r="H2332" s="1" t="str">
        <v>0 - BM Costs</v>
      </c>
      <c r="L2332" s="1" t="str">
        <v>0 - BM Port</v>
      </c>
      <c r="N2332" s="1" t="str">
        <v>0 - Port Assets</v>
      </c>
      <c r="O2332" s="11"/>
      <c r="P2332" s="11"/>
      <c r="Q2332" s="11"/>
      <c r="R2332" s="11"/>
      <c r="S2332" s="11"/>
      <c r="T2332" s="11"/>
      <c r="U2332" s="11"/>
      <c r="V2332" s="11"/>
      <c r="W2332" s="11"/>
      <c r="X2332" s="11"/>
      <c r="Y2332" s="11"/>
      <c r="Z2332" s="11"/>
      <c r="AA2332" s="11"/>
      <c r="AB2332" s="11"/>
      <c r="AC2332" s="11"/>
      <c r="AD2332" s="11"/>
      <c r="AE2332" s="11"/>
      <c r="AF2332" s="11"/>
      <c r="AG2332" s="11"/>
      <c r="AH2332" s="11"/>
      <c r="AI2332" s="11"/>
      <c r="AJ2332" s="11"/>
      <c r="AK2332" s="11"/>
      <c r="AL2332" s="11"/>
      <c r="AM2332" s="11"/>
      <c r="AN2332" s="11"/>
      <c r="AO2332" s="11"/>
      <c r="AP2332" s="11"/>
      <c r="AQ2332" s="11"/>
      <c r="AR2332" s="11"/>
      <c r="AS2332" s="11"/>
      <c r="AT2332" s="11"/>
      <c r="AU2332" s="11"/>
      <c r="AV2332" s="11"/>
      <c r="AW2332" s="11"/>
      <c r="AX2332" s="11"/>
      <c r="AY2332" s="11"/>
      <c r="AZ2332" s="11"/>
      <c r="BA2332" s="11"/>
      <c r="BB2332" s="11"/>
      <c r="BC2332" s="11"/>
      <c r="BD2332" s="11"/>
      <c r="BE2332" s="11"/>
      <c r="BF2332" s="11"/>
      <c r="BG2332" s="11"/>
      <c r="BH2332" s="11"/>
      <c r="BI2332" s="11"/>
      <c r="BJ2332" s="11"/>
      <c r="BK2332" s="11"/>
      <c r="BL2332" s="11"/>
      <c r="BM2332" s="11"/>
      <c r="BN2332" s="11"/>
      <c r="BO2332" s="11"/>
      <c r="BP2332" s="1" t="str">
        <v>0- Port Costs</v>
      </c>
      <c r="BT2332" s="1" t="str">
        <v>0- Port Value</v>
      </c>
      <c r="BU2332" s="11"/>
    </row>
    <row r="2333" spans="8:73" hidden="1" outlineLevel="1" x14ac:dyDescent="0.3">
      <c r="H2333" s="1" t="str">
        <v>0 - BM Costs</v>
      </c>
      <c r="L2333" s="1" t="str">
        <v>0 - BM Port</v>
      </c>
      <c r="N2333" s="1" t="str">
        <v>0 - Port Assets</v>
      </c>
      <c r="O2333" s="11"/>
      <c r="P2333" s="11"/>
      <c r="Q2333" s="11"/>
      <c r="R2333" s="11"/>
      <c r="S2333" s="11"/>
      <c r="T2333" s="11"/>
      <c r="U2333" s="11"/>
      <c r="V2333" s="11"/>
      <c r="W2333" s="11"/>
      <c r="X2333" s="11"/>
      <c r="Y2333" s="11"/>
      <c r="Z2333" s="11"/>
      <c r="AA2333" s="11"/>
      <c r="AB2333" s="11"/>
      <c r="AC2333" s="11"/>
      <c r="AD2333" s="11"/>
      <c r="AE2333" s="11"/>
      <c r="AF2333" s="11"/>
      <c r="AG2333" s="11"/>
      <c r="AH2333" s="11"/>
      <c r="AI2333" s="11"/>
      <c r="AJ2333" s="11"/>
      <c r="AK2333" s="11"/>
      <c r="AL2333" s="11"/>
      <c r="AM2333" s="11"/>
      <c r="AN2333" s="11"/>
      <c r="AO2333" s="11"/>
      <c r="AP2333" s="11"/>
      <c r="AQ2333" s="11"/>
      <c r="AR2333" s="11"/>
      <c r="AS2333" s="11"/>
      <c r="AT2333" s="11"/>
      <c r="AU2333" s="11"/>
      <c r="AV2333" s="11"/>
      <c r="AW2333" s="11"/>
      <c r="AX2333" s="11"/>
      <c r="AY2333" s="11"/>
      <c r="AZ2333" s="11"/>
      <c r="BA2333" s="11"/>
      <c r="BB2333" s="11"/>
      <c r="BC2333" s="11"/>
      <c r="BD2333" s="11"/>
      <c r="BE2333" s="11"/>
      <c r="BF2333" s="11"/>
      <c r="BG2333" s="11"/>
      <c r="BH2333" s="11"/>
      <c r="BI2333" s="11"/>
      <c r="BJ2333" s="11"/>
      <c r="BK2333" s="11"/>
      <c r="BL2333" s="11"/>
      <c r="BM2333" s="11"/>
      <c r="BN2333" s="11"/>
      <c r="BO2333" s="11"/>
      <c r="BP2333" s="1" t="str">
        <v>0- Port Costs</v>
      </c>
      <c r="BT2333" s="1" t="str">
        <v>0- Port Value</v>
      </c>
      <c r="BU2333" s="11"/>
    </row>
    <row r="2334" spans="8:73" hidden="1" outlineLevel="1" x14ac:dyDescent="0.3">
      <c r="H2334" s="1" t="str">
        <v>0 - BM Costs</v>
      </c>
      <c r="L2334" s="1" t="str">
        <v>0 - BM Port</v>
      </c>
      <c r="N2334" s="1" t="str">
        <v>0 - Port Assets</v>
      </c>
      <c r="O2334" s="11"/>
      <c r="P2334" s="11"/>
      <c r="Q2334" s="11"/>
      <c r="R2334" s="11"/>
      <c r="S2334" s="11"/>
      <c r="T2334" s="11"/>
      <c r="U2334" s="11"/>
      <c r="V2334" s="11"/>
      <c r="W2334" s="11"/>
      <c r="X2334" s="11"/>
      <c r="Y2334" s="11"/>
      <c r="Z2334" s="11"/>
      <c r="AA2334" s="11"/>
      <c r="AB2334" s="11"/>
      <c r="AC2334" s="11"/>
      <c r="AD2334" s="11"/>
      <c r="AE2334" s="11"/>
      <c r="AF2334" s="11"/>
      <c r="AG2334" s="11"/>
      <c r="AH2334" s="11"/>
      <c r="AI2334" s="11"/>
      <c r="AJ2334" s="11"/>
      <c r="AK2334" s="11"/>
      <c r="AL2334" s="11"/>
      <c r="AM2334" s="11"/>
      <c r="AN2334" s="11"/>
      <c r="AO2334" s="11"/>
      <c r="AP2334" s="11"/>
      <c r="AQ2334" s="11"/>
      <c r="AR2334" s="11"/>
      <c r="AS2334" s="11"/>
      <c r="AT2334" s="11"/>
      <c r="AU2334" s="11"/>
      <c r="AV2334" s="11"/>
      <c r="AW2334" s="11"/>
      <c r="AX2334" s="11"/>
      <c r="AY2334" s="11"/>
      <c r="AZ2334" s="11"/>
      <c r="BA2334" s="11"/>
      <c r="BB2334" s="11"/>
      <c r="BC2334" s="11"/>
      <c r="BD2334" s="11"/>
      <c r="BE2334" s="11"/>
      <c r="BF2334" s="11"/>
      <c r="BG2334" s="11"/>
      <c r="BH2334" s="11"/>
      <c r="BI2334" s="11"/>
      <c r="BJ2334" s="11"/>
      <c r="BK2334" s="11"/>
      <c r="BL2334" s="11"/>
      <c r="BM2334" s="11"/>
      <c r="BN2334" s="11"/>
      <c r="BO2334" s="11"/>
      <c r="BP2334" s="1" t="str">
        <v>0- Port Costs</v>
      </c>
      <c r="BT2334" s="1" t="str">
        <v>0- Port Value</v>
      </c>
      <c r="BU2334" s="11"/>
    </row>
    <row r="2335" spans="8:73" hidden="1" outlineLevel="1" x14ac:dyDescent="0.3">
      <c r="H2335" s="1" t="str">
        <v>0 - BM Costs</v>
      </c>
      <c r="L2335" s="1" t="str">
        <v>0 - BM Port</v>
      </c>
      <c r="N2335" s="1" t="str">
        <v>0 - Port Assets</v>
      </c>
      <c r="O2335" s="11"/>
      <c r="P2335" s="11"/>
      <c r="Q2335" s="11"/>
      <c r="R2335" s="11"/>
      <c r="S2335" s="11"/>
      <c r="T2335" s="11"/>
      <c r="U2335" s="11"/>
      <c r="V2335" s="11"/>
      <c r="W2335" s="11"/>
      <c r="X2335" s="11"/>
      <c r="Y2335" s="11"/>
      <c r="Z2335" s="11"/>
      <c r="AA2335" s="11"/>
      <c r="AB2335" s="11"/>
      <c r="AC2335" s="11"/>
      <c r="AD2335" s="11"/>
      <c r="AE2335" s="11"/>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c r="BC2335" s="11"/>
      <c r="BD2335" s="11"/>
      <c r="BE2335" s="11"/>
      <c r="BF2335" s="11"/>
      <c r="BG2335" s="11"/>
      <c r="BH2335" s="11"/>
      <c r="BI2335" s="11"/>
      <c r="BJ2335" s="11"/>
      <c r="BK2335" s="11"/>
      <c r="BL2335" s="11"/>
      <c r="BM2335" s="11"/>
      <c r="BN2335" s="11"/>
      <c r="BO2335" s="11"/>
      <c r="BP2335" s="1" t="str">
        <v>0- Port Costs</v>
      </c>
      <c r="BT2335" s="1" t="str">
        <v>0- Port Value</v>
      </c>
      <c r="BU2335" s="11"/>
    </row>
    <row r="2336" spans="8:73" hidden="1" outlineLevel="1" x14ac:dyDescent="0.3">
      <c r="H2336" s="1" t="str">
        <v>0 - BM Costs</v>
      </c>
      <c r="L2336" s="1" t="str">
        <v>0 - BM Port</v>
      </c>
      <c r="N2336" s="1" t="str">
        <v>0 - Port Assets</v>
      </c>
      <c r="O2336" s="11"/>
      <c r="P2336" s="11"/>
      <c r="Q2336" s="11"/>
      <c r="R2336" s="11"/>
      <c r="S2336" s="11"/>
      <c r="T2336" s="11"/>
      <c r="U2336" s="11"/>
      <c r="V2336" s="11"/>
      <c r="W2336" s="11"/>
      <c r="X2336" s="11"/>
      <c r="Y2336" s="11"/>
      <c r="Z2336" s="11"/>
      <c r="AA2336" s="11"/>
      <c r="AB2336" s="11"/>
      <c r="AC2336" s="11"/>
      <c r="AD2336" s="11"/>
      <c r="AE2336" s="11"/>
      <c r="AF2336" s="11"/>
      <c r="AG2336" s="11"/>
      <c r="AH2336" s="11"/>
      <c r="AI2336" s="11"/>
      <c r="AJ2336" s="11"/>
      <c r="AK2336" s="11"/>
      <c r="AL2336" s="11"/>
      <c r="AM2336" s="11"/>
      <c r="AN2336" s="11"/>
      <c r="AO2336" s="11"/>
      <c r="AP2336" s="11"/>
      <c r="AQ2336" s="11"/>
      <c r="AR2336" s="11"/>
      <c r="AS2336" s="11"/>
      <c r="AT2336" s="11"/>
      <c r="AU2336" s="11"/>
      <c r="AV2336" s="11"/>
      <c r="AW2336" s="11"/>
      <c r="AX2336" s="11"/>
      <c r="AY2336" s="11"/>
      <c r="AZ2336" s="11"/>
      <c r="BA2336" s="11"/>
      <c r="BB2336" s="11"/>
      <c r="BC2336" s="11"/>
      <c r="BD2336" s="11"/>
      <c r="BE2336" s="11"/>
      <c r="BF2336" s="11"/>
      <c r="BG2336" s="11"/>
      <c r="BH2336" s="11"/>
      <c r="BI2336" s="11"/>
      <c r="BJ2336" s="11"/>
      <c r="BK2336" s="11"/>
      <c r="BL2336" s="11"/>
      <c r="BM2336" s="11"/>
      <c r="BN2336" s="11"/>
      <c r="BO2336" s="11"/>
      <c r="BP2336" s="1" t="str">
        <v>0- Port Costs</v>
      </c>
      <c r="BT2336" s="1" t="str">
        <v>0- Port Value</v>
      </c>
      <c r="BU2336" s="11"/>
    </row>
    <row r="2337" spans="8:73" hidden="1" outlineLevel="1" x14ac:dyDescent="0.3">
      <c r="H2337" s="1" t="str">
        <v>0 - BM Costs</v>
      </c>
      <c r="L2337" s="1" t="str">
        <v>0 - BM Port</v>
      </c>
      <c r="N2337" s="1" t="str">
        <v>0 - Port Assets</v>
      </c>
      <c r="O2337" s="11"/>
      <c r="P2337" s="11"/>
      <c r="Q2337" s="11"/>
      <c r="R2337" s="11"/>
      <c r="S2337" s="11"/>
      <c r="T2337" s="11"/>
      <c r="U2337" s="11"/>
      <c r="V2337" s="11"/>
      <c r="W2337" s="11"/>
      <c r="X2337" s="11"/>
      <c r="Y2337" s="11"/>
      <c r="Z2337" s="11"/>
      <c r="AA2337" s="11"/>
      <c r="AB2337" s="11"/>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c r="BC2337" s="11"/>
      <c r="BD2337" s="11"/>
      <c r="BE2337" s="11"/>
      <c r="BF2337" s="11"/>
      <c r="BG2337" s="11"/>
      <c r="BH2337" s="11"/>
      <c r="BI2337" s="11"/>
      <c r="BJ2337" s="11"/>
      <c r="BK2337" s="11"/>
      <c r="BL2337" s="11"/>
      <c r="BM2337" s="11"/>
      <c r="BN2337" s="11"/>
      <c r="BO2337" s="11"/>
      <c r="BP2337" s="1" t="str">
        <v>0- Port Costs</v>
      </c>
      <c r="BT2337" s="1" t="str">
        <v>0- Port Value</v>
      </c>
      <c r="BU2337" s="11"/>
    </row>
    <row r="2338" spans="8:73" hidden="1" outlineLevel="1" x14ac:dyDescent="0.3">
      <c r="H2338" s="1" t="str">
        <v>0 - BM Costs</v>
      </c>
      <c r="L2338" s="1" t="str">
        <v>0 - BM Port</v>
      </c>
      <c r="N2338" s="1" t="str">
        <v>0 - Port Assets</v>
      </c>
      <c r="O2338" s="11"/>
      <c r="P2338" s="11"/>
      <c r="Q2338" s="11"/>
      <c r="R2338" s="11"/>
      <c r="S2338" s="11"/>
      <c r="T2338" s="11"/>
      <c r="U2338" s="11"/>
      <c r="V2338" s="11"/>
      <c r="W2338" s="11"/>
      <c r="X2338" s="11"/>
      <c r="Y2338" s="11"/>
      <c r="Z2338" s="11"/>
      <c r="AA2338" s="11"/>
      <c r="AB2338" s="11"/>
      <c r="AC2338" s="11"/>
      <c r="AD2338" s="11"/>
      <c r="AE2338" s="11"/>
      <c r="AF2338" s="11"/>
      <c r="AG2338" s="11"/>
      <c r="AH2338" s="11"/>
      <c r="AI2338" s="11"/>
      <c r="AJ2338" s="11"/>
      <c r="AK2338" s="11"/>
      <c r="AL2338" s="11"/>
      <c r="AM2338" s="11"/>
      <c r="AN2338" s="11"/>
      <c r="AO2338" s="11"/>
      <c r="AP2338" s="11"/>
      <c r="AQ2338" s="11"/>
      <c r="AR2338" s="11"/>
      <c r="AS2338" s="11"/>
      <c r="AT2338" s="11"/>
      <c r="AU2338" s="11"/>
      <c r="AV2338" s="11"/>
      <c r="AW2338" s="11"/>
      <c r="AX2338" s="11"/>
      <c r="AY2338" s="11"/>
      <c r="AZ2338" s="11"/>
      <c r="BA2338" s="11"/>
      <c r="BB2338" s="11"/>
      <c r="BC2338" s="11"/>
      <c r="BD2338" s="11"/>
      <c r="BE2338" s="11"/>
      <c r="BF2338" s="11"/>
      <c r="BG2338" s="11"/>
      <c r="BH2338" s="11"/>
      <c r="BI2338" s="11"/>
      <c r="BJ2338" s="11"/>
      <c r="BK2338" s="11"/>
      <c r="BL2338" s="11"/>
      <c r="BM2338" s="11"/>
      <c r="BN2338" s="11"/>
      <c r="BO2338" s="11"/>
      <c r="BP2338" s="1" t="str">
        <v>0- Port Costs</v>
      </c>
      <c r="BT2338" s="1" t="str">
        <v>0- Port Value</v>
      </c>
      <c r="BU2338" s="11"/>
    </row>
    <row r="2339" spans="8:73" hidden="1" outlineLevel="1" x14ac:dyDescent="0.3">
      <c r="H2339" s="1" t="str">
        <v>0 - BM Costs</v>
      </c>
      <c r="L2339" s="1" t="str">
        <v>0 - BM Port</v>
      </c>
      <c r="N2339" s="1" t="str">
        <v>0 - Port Assets</v>
      </c>
      <c r="O2339" s="11"/>
      <c r="P2339" s="11"/>
      <c r="Q2339" s="11"/>
      <c r="R2339" s="11"/>
      <c r="S2339" s="11"/>
      <c r="T2339" s="11"/>
      <c r="U2339" s="11"/>
      <c r="V2339" s="11"/>
      <c r="W2339" s="11"/>
      <c r="X2339" s="11"/>
      <c r="Y2339" s="11"/>
      <c r="Z2339" s="11"/>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c r="BC2339" s="11"/>
      <c r="BD2339" s="11"/>
      <c r="BE2339" s="11"/>
      <c r="BF2339" s="11"/>
      <c r="BG2339" s="11"/>
      <c r="BH2339" s="11"/>
      <c r="BI2339" s="11"/>
      <c r="BJ2339" s="11"/>
      <c r="BK2339" s="11"/>
      <c r="BL2339" s="11"/>
      <c r="BM2339" s="11"/>
      <c r="BN2339" s="11"/>
      <c r="BO2339" s="11"/>
      <c r="BP2339" s="1" t="str">
        <v>0- Port Costs</v>
      </c>
      <c r="BT2339" s="1" t="str">
        <v>0- Port Value</v>
      </c>
      <c r="BU2339" s="11"/>
    </row>
    <row r="2340" spans="8:73" hidden="1" outlineLevel="1" x14ac:dyDescent="0.3">
      <c r="H2340" s="1" t="str">
        <v>0 - BM Costs</v>
      </c>
      <c r="L2340" s="1" t="str">
        <v>0 - BM Port</v>
      </c>
      <c r="N2340" s="1" t="str">
        <v>0 - Port Assets</v>
      </c>
      <c r="O2340" s="11"/>
      <c r="P2340" s="11"/>
      <c r="Q2340" s="11"/>
      <c r="R2340" s="11"/>
      <c r="S2340" s="11"/>
      <c r="T2340" s="11"/>
      <c r="U2340" s="11"/>
      <c r="V2340" s="11"/>
      <c r="W2340" s="11"/>
      <c r="X2340" s="11"/>
      <c r="Y2340" s="11"/>
      <c r="Z2340" s="11"/>
      <c r="AA2340" s="11"/>
      <c r="AB2340" s="11"/>
      <c r="AC2340" s="11"/>
      <c r="AD2340" s="11"/>
      <c r="AE2340" s="11"/>
      <c r="AF2340" s="11"/>
      <c r="AG2340" s="11"/>
      <c r="AH2340" s="11"/>
      <c r="AI2340" s="11"/>
      <c r="AJ2340" s="11"/>
      <c r="AK2340" s="11"/>
      <c r="AL2340" s="11"/>
      <c r="AM2340" s="11"/>
      <c r="AN2340" s="11"/>
      <c r="AO2340" s="11"/>
      <c r="AP2340" s="11"/>
      <c r="AQ2340" s="11"/>
      <c r="AR2340" s="11"/>
      <c r="AS2340" s="11"/>
      <c r="AT2340" s="11"/>
      <c r="AU2340" s="11"/>
      <c r="AV2340" s="11"/>
      <c r="AW2340" s="11"/>
      <c r="AX2340" s="11"/>
      <c r="AY2340" s="11"/>
      <c r="AZ2340" s="11"/>
      <c r="BA2340" s="11"/>
      <c r="BB2340" s="11"/>
      <c r="BC2340" s="11"/>
      <c r="BD2340" s="11"/>
      <c r="BE2340" s="11"/>
      <c r="BF2340" s="11"/>
      <c r="BG2340" s="11"/>
      <c r="BH2340" s="11"/>
      <c r="BI2340" s="11"/>
      <c r="BJ2340" s="11"/>
      <c r="BK2340" s="11"/>
      <c r="BL2340" s="11"/>
      <c r="BM2340" s="11"/>
      <c r="BN2340" s="11"/>
      <c r="BO2340" s="11"/>
      <c r="BP2340" s="1" t="str">
        <v>0- Port Costs</v>
      </c>
      <c r="BT2340" s="1" t="str">
        <v>0- Port Value</v>
      </c>
      <c r="BU2340" s="11"/>
    </row>
    <row r="2341" spans="8:73" hidden="1" outlineLevel="1" x14ac:dyDescent="0.3">
      <c r="H2341" s="1" t="str">
        <v>0 - BM Costs</v>
      </c>
      <c r="L2341" s="1" t="str">
        <v>0 - BM Port</v>
      </c>
      <c r="N2341" s="1" t="str">
        <v>0 - Port Assets</v>
      </c>
      <c r="O2341" s="11"/>
      <c r="P2341" s="11"/>
      <c r="Q2341" s="11"/>
      <c r="R2341" s="11"/>
      <c r="S2341" s="11"/>
      <c r="T2341" s="11"/>
      <c r="U2341" s="11"/>
      <c r="V2341" s="11"/>
      <c r="W2341" s="11"/>
      <c r="X2341" s="11"/>
      <c r="Y2341" s="11"/>
      <c r="Z2341" s="11"/>
      <c r="AA2341" s="11"/>
      <c r="AB2341" s="11"/>
      <c r="AC2341" s="11"/>
      <c r="AD2341" s="11"/>
      <c r="AE2341" s="11"/>
      <c r="AF2341" s="11"/>
      <c r="AG2341" s="11"/>
      <c r="AH2341" s="11"/>
      <c r="AI2341" s="11"/>
      <c r="AJ2341" s="11"/>
      <c r="AK2341" s="11"/>
      <c r="AL2341" s="11"/>
      <c r="AM2341" s="11"/>
      <c r="AN2341" s="11"/>
      <c r="AO2341" s="11"/>
      <c r="AP2341" s="11"/>
      <c r="AQ2341" s="11"/>
      <c r="AR2341" s="11"/>
      <c r="AS2341" s="11"/>
      <c r="AT2341" s="11"/>
      <c r="AU2341" s="11"/>
      <c r="AV2341" s="11"/>
      <c r="AW2341" s="11"/>
      <c r="AX2341" s="11"/>
      <c r="AY2341" s="11"/>
      <c r="AZ2341" s="11"/>
      <c r="BA2341" s="11"/>
      <c r="BB2341" s="11"/>
      <c r="BC2341" s="11"/>
      <c r="BD2341" s="11"/>
      <c r="BE2341" s="11"/>
      <c r="BF2341" s="11"/>
      <c r="BG2341" s="11"/>
      <c r="BH2341" s="11"/>
      <c r="BI2341" s="11"/>
      <c r="BJ2341" s="11"/>
      <c r="BK2341" s="11"/>
      <c r="BL2341" s="11"/>
      <c r="BM2341" s="11"/>
      <c r="BN2341" s="11"/>
      <c r="BO2341" s="11"/>
      <c r="BP2341" s="1" t="str">
        <v>0- Port Costs</v>
      </c>
      <c r="BT2341" s="1" t="str">
        <v>0- Port Value</v>
      </c>
      <c r="BU2341" s="11"/>
    </row>
    <row r="2342" spans="8:73" hidden="1" outlineLevel="1" x14ac:dyDescent="0.3">
      <c r="H2342" s="1" t="str">
        <v>0 - BM Costs</v>
      </c>
      <c r="L2342" s="1" t="str">
        <v>0 - BM Port</v>
      </c>
      <c r="N2342" s="1" t="str">
        <v>0 - Port Assets</v>
      </c>
      <c r="O2342" s="11"/>
      <c r="P2342" s="11"/>
      <c r="Q2342" s="11"/>
      <c r="R2342" s="11"/>
      <c r="S2342" s="11"/>
      <c r="T2342" s="11"/>
      <c r="U2342" s="11"/>
      <c r="V2342" s="11"/>
      <c r="W2342" s="11"/>
      <c r="X2342" s="11"/>
      <c r="Y2342" s="11"/>
      <c r="Z2342" s="11"/>
      <c r="AA2342" s="11"/>
      <c r="AB2342" s="11"/>
      <c r="AC2342" s="11"/>
      <c r="AD2342" s="11"/>
      <c r="AE2342" s="11"/>
      <c r="AF2342" s="11"/>
      <c r="AG2342" s="11"/>
      <c r="AH2342" s="11"/>
      <c r="AI2342" s="11"/>
      <c r="AJ2342" s="11"/>
      <c r="AK2342" s="11"/>
      <c r="AL2342" s="11"/>
      <c r="AM2342" s="11"/>
      <c r="AN2342" s="11"/>
      <c r="AO2342" s="11"/>
      <c r="AP2342" s="11"/>
      <c r="AQ2342" s="11"/>
      <c r="AR2342" s="11"/>
      <c r="AS2342" s="11"/>
      <c r="AT2342" s="11"/>
      <c r="AU2342" s="11"/>
      <c r="AV2342" s="11"/>
      <c r="AW2342" s="11"/>
      <c r="AX2342" s="11"/>
      <c r="AY2342" s="11"/>
      <c r="AZ2342" s="11"/>
      <c r="BA2342" s="11"/>
      <c r="BB2342" s="11"/>
      <c r="BC2342" s="11"/>
      <c r="BD2342" s="11"/>
      <c r="BE2342" s="11"/>
      <c r="BF2342" s="11"/>
      <c r="BG2342" s="11"/>
      <c r="BH2342" s="11"/>
      <c r="BI2342" s="11"/>
      <c r="BJ2342" s="11"/>
      <c r="BK2342" s="11"/>
      <c r="BL2342" s="11"/>
      <c r="BM2342" s="11"/>
      <c r="BN2342" s="11"/>
      <c r="BO2342" s="11"/>
      <c r="BP2342" s="1" t="str">
        <v>0- Port Costs</v>
      </c>
      <c r="BT2342" s="1" t="str">
        <v>0- Port Value</v>
      </c>
      <c r="BU2342" s="11"/>
    </row>
    <row r="2343" spans="8:73" hidden="1" outlineLevel="1" x14ac:dyDescent="0.3">
      <c r="H2343" s="1" t="str">
        <v>0 - BM Costs</v>
      </c>
      <c r="L2343" s="1" t="str">
        <v>0 - BM Port</v>
      </c>
      <c r="N2343" s="1" t="str">
        <v>0 - Port Assets</v>
      </c>
      <c r="O2343" s="11"/>
      <c r="P2343" s="11"/>
      <c r="Q2343" s="11"/>
      <c r="R2343" s="11"/>
      <c r="S2343" s="11"/>
      <c r="T2343" s="11"/>
      <c r="U2343" s="11"/>
      <c r="V2343" s="11"/>
      <c r="W2343" s="11"/>
      <c r="X2343" s="11"/>
      <c r="Y2343" s="11"/>
      <c r="Z2343" s="11"/>
      <c r="AA2343" s="11"/>
      <c r="AB2343" s="11"/>
      <c r="AC2343" s="11"/>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c r="BC2343" s="11"/>
      <c r="BD2343" s="11"/>
      <c r="BE2343" s="11"/>
      <c r="BF2343" s="11"/>
      <c r="BG2343" s="11"/>
      <c r="BH2343" s="11"/>
      <c r="BI2343" s="11"/>
      <c r="BJ2343" s="11"/>
      <c r="BK2343" s="11"/>
      <c r="BL2343" s="11"/>
      <c r="BM2343" s="11"/>
      <c r="BN2343" s="11"/>
      <c r="BO2343" s="11"/>
      <c r="BP2343" s="1" t="str">
        <v>0- Port Costs</v>
      </c>
      <c r="BT2343" s="1" t="str">
        <v>0- Port Value</v>
      </c>
      <c r="BU2343" s="11"/>
    </row>
    <row r="2344" spans="8:73" hidden="1" outlineLevel="1" x14ac:dyDescent="0.3">
      <c r="H2344" s="1" t="str">
        <v>0 - BM Costs</v>
      </c>
      <c r="L2344" s="1" t="str">
        <v>0 - BM Port</v>
      </c>
      <c r="N2344" s="1" t="str">
        <v>0 - Port Assets</v>
      </c>
      <c r="O2344" s="11"/>
      <c r="P2344" s="11"/>
      <c r="Q2344" s="11"/>
      <c r="R2344" s="11"/>
      <c r="S2344" s="11"/>
      <c r="T2344" s="11"/>
      <c r="U2344" s="11"/>
      <c r="V2344" s="11"/>
      <c r="W2344" s="11"/>
      <c r="X2344" s="11"/>
      <c r="Y2344" s="11"/>
      <c r="Z2344" s="11"/>
      <c r="AA2344" s="11"/>
      <c r="AB2344" s="11"/>
      <c r="AC2344" s="11"/>
      <c r="AD2344" s="11"/>
      <c r="AE2344" s="11"/>
      <c r="AF2344" s="11"/>
      <c r="AG2344" s="11"/>
      <c r="AH2344" s="11"/>
      <c r="AI2344" s="11"/>
      <c r="AJ2344" s="11"/>
      <c r="AK2344" s="11"/>
      <c r="AL2344" s="11"/>
      <c r="AM2344" s="11"/>
      <c r="AN2344" s="11"/>
      <c r="AO2344" s="11"/>
      <c r="AP2344" s="11"/>
      <c r="AQ2344" s="11"/>
      <c r="AR2344" s="11"/>
      <c r="AS2344" s="11"/>
      <c r="AT2344" s="11"/>
      <c r="AU2344" s="11"/>
      <c r="AV2344" s="11"/>
      <c r="AW2344" s="11"/>
      <c r="AX2344" s="11"/>
      <c r="AY2344" s="11"/>
      <c r="AZ2344" s="11"/>
      <c r="BA2344" s="11"/>
      <c r="BB2344" s="11"/>
      <c r="BC2344" s="11"/>
      <c r="BD2344" s="11"/>
      <c r="BE2344" s="11"/>
      <c r="BF2344" s="11"/>
      <c r="BG2344" s="11"/>
      <c r="BH2344" s="11"/>
      <c r="BI2344" s="11"/>
      <c r="BJ2344" s="11"/>
      <c r="BK2344" s="11"/>
      <c r="BL2344" s="11"/>
      <c r="BM2344" s="11"/>
      <c r="BN2344" s="11"/>
      <c r="BO2344" s="11"/>
      <c r="BP2344" s="1" t="str">
        <v>0- Port Costs</v>
      </c>
      <c r="BT2344" s="1" t="str">
        <v>0- Port Value</v>
      </c>
      <c r="BU2344" s="11"/>
    </row>
    <row r="2345" spans="8:73" hidden="1" outlineLevel="1" x14ac:dyDescent="0.3">
      <c r="H2345" s="1" t="str">
        <v>0 - BM Costs</v>
      </c>
      <c r="L2345" s="1" t="str">
        <v>0 - BM Port</v>
      </c>
      <c r="N2345" s="1" t="str">
        <v>0 - Port Assets</v>
      </c>
      <c r="O2345" s="11"/>
      <c r="P2345" s="11"/>
      <c r="Q2345" s="11"/>
      <c r="R2345" s="11"/>
      <c r="S2345" s="11"/>
      <c r="T2345" s="11"/>
      <c r="U2345" s="11"/>
      <c r="V2345" s="11"/>
      <c r="W2345" s="11"/>
      <c r="X2345" s="11"/>
      <c r="Y2345" s="11"/>
      <c r="Z2345" s="11"/>
      <c r="AA2345" s="11"/>
      <c r="AB2345" s="11"/>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c r="BC2345" s="11"/>
      <c r="BD2345" s="11"/>
      <c r="BE2345" s="11"/>
      <c r="BF2345" s="11"/>
      <c r="BG2345" s="11"/>
      <c r="BH2345" s="11"/>
      <c r="BI2345" s="11"/>
      <c r="BJ2345" s="11"/>
      <c r="BK2345" s="11"/>
      <c r="BL2345" s="11"/>
      <c r="BM2345" s="11"/>
      <c r="BN2345" s="11"/>
      <c r="BO2345" s="11"/>
      <c r="BP2345" s="1" t="str">
        <v>0- Port Costs</v>
      </c>
      <c r="BT2345" s="1" t="str">
        <v>0- Port Value</v>
      </c>
      <c r="BU2345" s="11"/>
    </row>
    <row r="2346" spans="8:73" hidden="1" outlineLevel="1" x14ac:dyDescent="0.3">
      <c r="H2346" s="1" t="str">
        <v>0 - BM Costs</v>
      </c>
      <c r="L2346" s="1" t="str">
        <v>0 - BM Port</v>
      </c>
      <c r="N2346" s="1" t="str">
        <v>0 - Port Assets</v>
      </c>
      <c r="O2346" s="11"/>
      <c r="P2346" s="11"/>
      <c r="Q2346" s="11"/>
      <c r="R2346" s="11"/>
      <c r="S2346" s="11"/>
      <c r="T2346" s="11"/>
      <c r="U2346" s="11"/>
      <c r="V2346" s="11"/>
      <c r="W2346" s="11"/>
      <c r="X2346" s="11"/>
      <c r="Y2346" s="11"/>
      <c r="Z2346" s="11"/>
      <c r="AA2346" s="11"/>
      <c r="AB2346" s="11"/>
      <c r="AC2346" s="11"/>
      <c r="AD2346" s="11"/>
      <c r="AE2346" s="11"/>
      <c r="AF2346" s="11"/>
      <c r="AG2346" s="11"/>
      <c r="AH2346" s="11"/>
      <c r="AI2346" s="11"/>
      <c r="AJ2346" s="11"/>
      <c r="AK2346" s="11"/>
      <c r="AL2346" s="11"/>
      <c r="AM2346" s="11"/>
      <c r="AN2346" s="11"/>
      <c r="AO2346" s="11"/>
      <c r="AP2346" s="11"/>
      <c r="AQ2346" s="11"/>
      <c r="AR2346" s="11"/>
      <c r="AS2346" s="11"/>
      <c r="AT2346" s="11"/>
      <c r="AU2346" s="11"/>
      <c r="AV2346" s="11"/>
      <c r="AW2346" s="11"/>
      <c r="AX2346" s="11"/>
      <c r="AY2346" s="11"/>
      <c r="AZ2346" s="11"/>
      <c r="BA2346" s="11"/>
      <c r="BB2346" s="11"/>
      <c r="BC2346" s="11"/>
      <c r="BD2346" s="11"/>
      <c r="BE2346" s="11"/>
      <c r="BF2346" s="11"/>
      <c r="BG2346" s="11"/>
      <c r="BH2346" s="11"/>
      <c r="BI2346" s="11"/>
      <c r="BJ2346" s="11"/>
      <c r="BK2346" s="11"/>
      <c r="BL2346" s="11"/>
      <c r="BM2346" s="11"/>
      <c r="BN2346" s="11"/>
      <c r="BO2346" s="11"/>
      <c r="BP2346" s="1" t="str">
        <v>0- Port Costs</v>
      </c>
      <c r="BT2346" s="1" t="str">
        <v>0- Port Value</v>
      </c>
      <c r="BU2346" s="11"/>
    </row>
    <row r="2347" spans="8:73" hidden="1" outlineLevel="1" x14ac:dyDescent="0.3">
      <c r="H2347" s="1" t="str">
        <v>0 - BM Costs</v>
      </c>
      <c r="L2347" s="1" t="str">
        <v>0 - BM Port</v>
      </c>
      <c r="N2347" s="1" t="str">
        <v>0 - Port Assets</v>
      </c>
      <c r="O2347" s="11"/>
      <c r="P2347" s="11"/>
      <c r="Q2347" s="11"/>
      <c r="R2347" s="11"/>
      <c r="S2347" s="11"/>
      <c r="T2347" s="11"/>
      <c r="U2347" s="11"/>
      <c r="V2347" s="11"/>
      <c r="W2347" s="11"/>
      <c r="X2347" s="11"/>
      <c r="Y2347" s="11"/>
      <c r="Z2347" s="11"/>
      <c r="AA2347" s="11"/>
      <c r="AB2347" s="11"/>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c r="BC2347" s="11"/>
      <c r="BD2347" s="11"/>
      <c r="BE2347" s="11"/>
      <c r="BF2347" s="11"/>
      <c r="BG2347" s="11"/>
      <c r="BH2347" s="11"/>
      <c r="BI2347" s="11"/>
      <c r="BJ2347" s="11"/>
      <c r="BK2347" s="11"/>
      <c r="BL2347" s="11"/>
      <c r="BM2347" s="11"/>
      <c r="BN2347" s="11"/>
      <c r="BO2347" s="11"/>
      <c r="BP2347" s="1" t="str">
        <v>0- Port Costs</v>
      </c>
      <c r="BT2347" s="1" t="str">
        <v>0- Port Value</v>
      </c>
      <c r="BU2347" s="11"/>
    </row>
    <row r="2348" spans="8:73" hidden="1" outlineLevel="1" x14ac:dyDescent="0.3">
      <c r="H2348" s="1" t="str">
        <v>0 - BM Costs</v>
      </c>
      <c r="L2348" s="1" t="str">
        <v>0 - BM Port</v>
      </c>
      <c r="N2348" s="1" t="str">
        <v>0 - Port Assets</v>
      </c>
      <c r="O2348" s="11"/>
      <c r="P2348" s="11"/>
      <c r="Q2348" s="11"/>
      <c r="R2348" s="11"/>
      <c r="S2348" s="11"/>
      <c r="T2348" s="11"/>
      <c r="U2348" s="11"/>
      <c r="V2348" s="11"/>
      <c r="W2348" s="11"/>
      <c r="X2348" s="11"/>
      <c r="Y2348" s="11"/>
      <c r="Z2348" s="11"/>
      <c r="AA2348" s="11"/>
      <c r="AB2348" s="11"/>
      <c r="AC2348" s="11"/>
      <c r="AD2348" s="11"/>
      <c r="AE2348" s="11"/>
      <c r="AF2348" s="11"/>
      <c r="AG2348" s="11"/>
      <c r="AH2348" s="11"/>
      <c r="AI2348" s="11"/>
      <c r="AJ2348" s="11"/>
      <c r="AK2348" s="11"/>
      <c r="AL2348" s="11"/>
      <c r="AM2348" s="11"/>
      <c r="AN2348" s="11"/>
      <c r="AO2348" s="11"/>
      <c r="AP2348" s="11"/>
      <c r="AQ2348" s="11"/>
      <c r="AR2348" s="11"/>
      <c r="AS2348" s="11"/>
      <c r="AT2348" s="11"/>
      <c r="AU2348" s="11"/>
      <c r="AV2348" s="11"/>
      <c r="AW2348" s="11"/>
      <c r="AX2348" s="11"/>
      <c r="AY2348" s="11"/>
      <c r="AZ2348" s="11"/>
      <c r="BA2348" s="11"/>
      <c r="BB2348" s="11"/>
      <c r="BC2348" s="11"/>
      <c r="BD2348" s="11"/>
      <c r="BE2348" s="11"/>
      <c r="BF2348" s="11"/>
      <c r="BG2348" s="11"/>
      <c r="BH2348" s="11"/>
      <c r="BI2348" s="11"/>
      <c r="BJ2348" s="11"/>
      <c r="BK2348" s="11"/>
      <c r="BL2348" s="11"/>
      <c r="BM2348" s="11"/>
      <c r="BN2348" s="11"/>
      <c r="BO2348" s="11"/>
      <c r="BP2348" s="1" t="str">
        <v>0- Port Costs</v>
      </c>
      <c r="BT2348" s="1" t="str">
        <v>0- Port Value</v>
      </c>
      <c r="BU2348" s="11"/>
    </row>
    <row r="2349" spans="8:73" hidden="1" outlineLevel="1" x14ac:dyDescent="0.3">
      <c r="H2349" s="1" t="str">
        <v>0 - BM Costs</v>
      </c>
      <c r="L2349" s="1" t="str">
        <v>0 - BM Port</v>
      </c>
      <c r="N2349" s="1" t="str">
        <v>0 - Port Assets</v>
      </c>
      <c r="O2349" s="11"/>
      <c r="P2349" s="11"/>
      <c r="Q2349" s="11"/>
      <c r="R2349" s="11"/>
      <c r="S2349" s="11"/>
      <c r="T2349" s="11"/>
      <c r="U2349" s="11"/>
      <c r="V2349" s="11"/>
      <c r="W2349" s="11"/>
      <c r="X2349" s="11"/>
      <c r="Y2349" s="11"/>
      <c r="Z2349" s="11"/>
      <c r="AA2349" s="11"/>
      <c r="AB2349" s="11"/>
      <c r="AC2349" s="11"/>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c r="BC2349" s="11"/>
      <c r="BD2349" s="11"/>
      <c r="BE2349" s="11"/>
      <c r="BF2349" s="11"/>
      <c r="BG2349" s="11"/>
      <c r="BH2349" s="11"/>
      <c r="BI2349" s="11"/>
      <c r="BJ2349" s="11"/>
      <c r="BK2349" s="11"/>
      <c r="BL2349" s="11"/>
      <c r="BM2349" s="11"/>
      <c r="BN2349" s="11"/>
      <c r="BO2349" s="11"/>
      <c r="BP2349" s="1" t="str">
        <v>0- Port Costs</v>
      </c>
      <c r="BT2349" s="1" t="str">
        <v>0- Port Value</v>
      </c>
      <c r="BU2349" s="11"/>
    </row>
    <row r="2350" spans="8:73" hidden="1" outlineLevel="1" x14ac:dyDescent="0.3">
      <c r="H2350" s="1" t="str">
        <v>0 - BM Costs</v>
      </c>
      <c r="L2350" s="1" t="str">
        <v>0 - BM Port</v>
      </c>
      <c r="N2350" s="1" t="str">
        <v>0 - Port Assets</v>
      </c>
      <c r="O2350" s="11"/>
      <c r="P2350" s="11"/>
      <c r="Q2350" s="11"/>
      <c r="R2350" s="11"/>
      <c r="S2350" s="11"/>
      <c r="T2350" s="11"/>
      <c r="U2350" s="11"/>
      <c r="V2350" s="11"/>
      <c r="W2350" s="11"/>
      <c r="X2350" s="11"/>
      <c r="Y2350" s="11"/>
      <c r="Z2350" s="11"/>
      <c r="AA2350" s="11"/>
      <c r="AB2350" s="11"/>
      <c r="AC2350" s="11"/>
      <c r="AD2350" s="11"/>
      <c r="AE2350" s="11"/>
      <c r="AF2350" s="11"/>
      <c r="AG2350" s="11"/>
      <c r="AH2350" s="11"/>
      <c r="AI2350" s="11"/>
      <c r="AJ2350" s="11"/>
      <c r="AK2350" s="11"/>
      <c r="AL2350" s="11"/>
      <c r="AM2350" s="11"/>
      <c r="AN2350" s="11"/>
      <c r="AO2350" s="11"/>
      <c r="AP2350" s="11"/>
      <c r="AQ2350" s="11"/>
      <c r="AR2350" s="11"/>
      <c r="AS2350" s="11"/>
      <c r="AT2350" s="11"/>
      <c r="AU2350" s="11"/>
      <c r="AV2350" s="11"/>
      <c r="AW2350" s="11"/>
      <c r="AX2350" s="11"/>
      <c r="AY2350" s="11"/>
      <c r="AZ2350" s="11"/>
      <c r="BA2350" s="11"/>
      <c r="BB2350" s="11"/>
      <c r="BC2350" s="11"/>
      <c r="BD2350" s="11"/>
      <c r="BE2350" s="11"/>
      <c r="BF2350" s="11"/>
      <c r="BG2350" s="11"/>
      <c r="BH2350" s="11"/>
      <c r="BI2350" s="11"/>
      <c r="BJ2350" s="11"/>
      <c r="BK2350" s="11"/>
      <c r="BL2350" s="11"/>
      <c r="BM2350" s="11"/>
      <c r="BN2350" s="11"/>
      <c r="BO2350" s="11"/>
      <c r="BP2350" s="1" t="str">
        <v>0- Port Costs</v>
      </c>
      <c r="BT2350" s="1" t="str">
        <v>0- Port Value</v>
      </c>
      <c r="BU2350" s="11"/>
    </row>
    <row r="2351" spans="8:73" hidden="1" outlineLevel="1" x14ac:dyDescent="0.3">
      <c r="H2351" s="1" t="str">
        <v>0 - BM Costs</v>
      </c>
      <c r="L2351" s="1" t="str">
        <v>0 - BM Port</v>
      </c>
      <c r="N2351" s="1" t="str">
        <v>0 - Port Assets</v>
      </c>
      <c r="O2351" s="11"/>
      <c r="P2351" s="11"/>
      <c r="Q2351" s="11"/>
      <c r="R2351" s="11"/>
      <c r="S2351" s="11"/>
      <c r="T2351" s="11"/>
      <c r="U2351" s="11"/>
      <c r="V2351" s="11"/>
      <c r="W2351" s="11"/>
      <c r="X2351" s="11"/>
      <c r="Y2351" s="11"/>
      <c r="Z2351" s="11"/>
      <c r="AA2351" s="11"/>
      <c r="AB2351" s="11"/>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c r="BC2351" s="11"/>
      <c r="BD2351" s="11"/>
      <c r="BE2351" s="11"/>
      <c r="BF2351" s="11"/>
      <c r="BG2351" s="11"/>
      <c r="BH2351" s="11"/>
      <c r="BI2351" s="11"/>
      <c r="BJ2351" s="11"/>
      <c r="BK2351" s="11"/>
      <c r="BL2351" s="11"/>
      <c r="BM2351" s="11"/>
      <c r="BN2351" s="11"/>
      <c r="BO2351" s="11"/>
      <c r="BP2351" s="1" t="str">
        <v>0- Port Costs</v>
      </c>
      <c r="BT2351" s="1" t="str">
        <v>0- Port Value</v>
      </c>
      <c r="BU2351" s="11"/>
    </row>
    <row r="2352" spans="8:73" hidden="1" outlineLevel="1" x14ac:dyDescent="0.3">
      <c r="H2352" s="1" t="str">
        <v>0 - BM Costs</v>
      </c>
      <c r="L2352" s="1" t="str">
        <v>0 - BM Port</v>
      </c>
      <c r="N2352" s="1" t="str">
        <v>0 - Port Assets</v>
      </c>
      <c r="O2352" s="11"/>
      <c r="P2352" s="11"/>
      <c r="Q2352" s="11"/>
      <c r="R2352" s="11"/>
      <c r="S2352" s="11"/>
      <c r="T2352" s="11"/>
      <c r="U2352" s="11"/>
      <c r="V2352" s="11"/>
      <c r="W2352" s="11"/>
      <c r="X2352" s="11"/>
      <c r="Y2352" s="11"/>
      <c r="Z2352" s="11"/>
      <c r="AA2352" s="11"/>
      <c r="AB2352" s="11"/>
      <c r="AC2352" s="11"/>
      <c r="AD2352" s="11"/>
      <c r="AE2352" s="11"/>
      <c r="AF2352" s="11"/>
      <c r="AG2352" s="11"/>
      <c r="AH2352" s="11"/>
      <c r="AI2352" s="11"/>
      <c r="AJ2352" s="11"/>
      <c r="AK2352" s="11"/>
      <c r="AL2352" s="11"/>
      <c r="AM2352" s="11"/>
      <c r="AN2352" s="11"/>
      <c r="AO2352" s="11"/>
      <c r="AP2352" s="11"/>
      <c r="AQ2352" s="11"/>
      <c r="AR2352" s="11"/>
      <c r="AS2352" s="11"/>
      <c r="AT2352" s="11"/>
      <c r="AU2352" s="11"/>
      <c r="AV2352" s="11"/>
      <c r="AW2352" s="11"/>
      <c r="AX2352" s="11"/>
      <c r="AY2352" s="11"/>
      <c r="AZ2352" s="11"/>
      <c r="BA2352" s="11"/>
      <c r="BB2352" s="11"/>
      <c r="BC2352" s="11"/>
      <c r="BD2352" s="11"/>
      <c r="BE2352" s="11"/>
      <c r="BF2352" s="11"/>
      <c r="BG2352" s="11"/>
      <c r="BH2352" s="11"/>
      <c r="BI2352" s="11"/>
      <c r="BJ2352" s="11"/>
      <c r="BK2352" s="11"/>
      <c r="BL2352" s="11"/>
      <c r="BM2352" s="11"/>
      <c r="BN2352" s="11"/>
      <c r="BO2352" s="11"/>
      <c r="BP2352" s="1" t="str">
        <v>0- Port Costs</v>
      </c>
      <c r="BT2352" s="1" t="str">
        <v>0- Port Value</v>
      </c>
      <c r="BU2352" s="11"/>
    </row>
    <row r="2353" spans="8:73" hidden="1" outlineLevel="1" x14ac:dyDescent="0.3">
      <c r="H2353" s="1" t="str">
        <v>0 - BM Costs</v>
      </c>
      <c r="L2353" s="1" t="str">
        <v>0 - BM Port</v>
      </c>
      <c r="N2353" s="1" t="str">
        <v>0 - Port Assets</v>
      </c>
      <c r="O2353" s="11"/>
      <c r="P2353" s="11"/>
      <c r="Q2353" s="11"/>
      <c r="R2353" s="11"/>
      <c r="S2353" s="11"/>
      <c r="T2353" s="11"/>
      <c r="U2353" s="11"/>
      <c r="V2353" s="11"/>
      <c r="W2353" s="11"/>
      <c r="X2353" s="11"/>
      <c r="Y2353" s="11"/>
      <c r="Z2353" s="11"/>
      <c r="AA2353" s="11"/>
      <c r="AB2353" s="11"/>
      <c r="AC2353" s="11"/>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c r="BC2353" s="11"/>
      <c r="BD2353" s="11"/>
      <c r="BE2353" s="11"/>
      <c r="BF2353" s="11"/>
      <c r="BG2353" s="11"/>
      <c r="BH2353" s="11"/>
      <c r="BI2353" s="11"/>
      <c r="BJ2353" s="11"/>
      <c r="BK2353" s="11"/>
      <c r="BL2353" s="11"/>
      <c r="BM2353" s="11"/>
      <c r="BN2353" s="11"/>
      <c r="BO2353" s="11"/>
      <c r="BP2353" s="1" t="str">
        <v>0- Port Costs</v>
      </c>
      <c r="BT2353" s="1" t="str">
        <v>0- Port Value</v>
      </c>
      <c r="BU2353" s="11"/>
    </row>
    <row r="2354" spans="8:73" hidden="1" outlineLevel="1" x14ac:dyDescent="0.3">
      <c r="H2354" s="1" t="str">
        <v>0 - BM Costs</v>
      </c>
      <c r="L2354" s="1" t="str">
        <v>0 - BM Port</v>
      </c>
      <c r="N2354" s="1" t="str">
        <v>0 - Port Assets</v>
      </c>
      <c r="O2354" s="11"/>
      <c r="P2354" s="11"/>
      <c r="Q2354" s="11"/>
      <c r="R2354" s="11"/>
      <c r="S2354" s="11"/>
      <c r="T2354" s="11"/>
      <c r="U2354" s="11"/>
      <c r="V2354" s="11"/>
      <c r="W2354" s="11"/>
      <c r="X2354" s="11"/>
      <c r="Y2354" s="11"/>
      <c r="Z2354" s="11"/>
      <c r="AA2354" s="11"/>
      <c r="AB2354" s="11"/>
      <c r="AC2354" s="11"/>
      <c r="AD2354" s="11"/>
      <c r="AE2354" s="11"/>
      <c r="AF2354" s="11"/>
      <c r="AG2354" s="11"/>
      <c r="AH2354" s="11"/>
      <c r="AI2354" s="11"/>
      <c r="AJ2354" s="11"/>
      <c r="AK2354" s="11"/>
      <c r="AL2354" s="11"/>
      <c r="AM2354" s="11"/>
      <c r="AN2354" s="11"/>
      <c r="AO2354" s="11"/>
      <c r="AP2354" s="11"/>
      <c r="AQ2354" s="11"/>
      <c r="AR2354" s="11"/>
      <c r="AS2354" s="11"/>
      <c r="AT2354" s="11"/>
      <c r="AU2354" s="11"/>
      <c r="AV2354" s="11"/>
      <c r="AW2354" s="11"/>
      <c r="AX2354" s="11"/>
      <c r="AY2354" s="11"/>
      <c r="AZ2354" s="11"/>
      <c r="BA2354" s="11"/>
      <c r="BB2354" s="11"/>
      <c r="BC2354" s="11"/>
      <c r="BD2354" s="11"/>
      <c r="BE2354" s="11"/>
      <c r="BF2354" s="11"/>
      <c r="BG2354" s="11"/>
      <c r="BH2354" s="11"/>
      <c r="BI2354" s="11"/>
      <c r="BJ2354" s="11"/>
      <c r="BK2354" s="11"/>
      <c r="BL2354" s="11"/>
      <c r="BM2354" s="11"/>
      <c r="BN2354" s="11"/>
      <c r="BO2354" s="11"/>
      <c r="BP2354" s="1" t="str">
        <v>0- Port Costs</v>
      </c>
      <c r="BT2354" s="1" t="str">
        <v>0- Port Value</v>
      </c>
      <c r="BU2354" s="11"/>
    </row>
    <row r="2355" spans="8:73" hidden="1" outlineLevel="1" x14ac:dyDescent="0.3">
      <c r="H2355" s="1" t="str">
        <v>0 - BM Costs</v>
      </c>
      <c r="L2355" s="1" t="str">
        <v>0 - BM Port</v>
      </c>
      <c r="N2355" s="1" t="str">
        <v>0 - Port Assets</v>
      </c>
      <c r="O2355" s="11"/>
      <c r="P2355" s="11"/>
      <c r="Q2355" s="11"/>
      <c r="R2355" s="11"/>
      <c r="S2355" s="11"/>
      <c r="T2355" s="11"/>
      <c r="U2355" s="11"/>
      <c r="V2355" s="11"/>
      <c r="W2355" s="11"/>
      <c r="X2355" s="11"/>
      <c r="Y2355" s="11"/>
      <c r="Z2355" s="11"/>
      <c r="AA2355" s="11"/>
      <c r="AB2355" s="11"/>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c r="BC2355" s="11"/>
      <c r="BD2355" s="11"/>
      <c r="BE2355" s="11"/>
      <c r="BF2355" s="11"/>
      <c r="BG2355" s="11"/>
      <c r="BH2355" s="11"/>
      <c r="BI2355" s="11"/>
      <c r="BJ2355" s="11"/>
      <c r="BK2355" s="11"/>
      <c r="BL2355" s="11"/>
      <c r="BM2355" s="11"/>
      <c r="BN2355" s="11"/>
      <c r="BO2355" s="11"/>
      <c r="BP2355" s="1" t="str">
        <v>0- Port Costs</v>
      </c>
      <c r="BT2355" s="1" t="str">
        <v>0- Port Value</v>
      </c>
      <c r="BU2355" s="11"/>
    </row>
    <row r="2356" spans="8:73" hidden="1" outlineLevel="1" x14ac:dyDescent="0.3">
      <c r="H2356" s="1" t="str">
        <v>0 - BM Costs</v>
      </c>
      <c r="L2356" s="1" t="str">
        <v>0 - BM Port</v>
      </c>
      <c r="N2356" s="1" t="str">
        <v>0 - Port Assets</v>
      </c>
      <c r="O2356" s="11"/>
      <c r="P2356" s="11"/>
      <c r="Q2356" s="11"/>
      <c r="R2356" s="11"/>
      <c r="S2356" s="11"/>
      <c r="T2356" s="11"/>
      <c r="U2356" s="11"/>
      <c r="V2356" s="11"/>
      <c r="W2356" s="11"/>
      <c r="X2356" s="11"/>
      <c r="Y2356" s="11"/>
      <c r="Z2356" s="11"/>
      <c r="AA2356" s="11"/>
      <c r="AB2356" s="11"/>
      <c r="AC2356" s="11"/>
      <c r="AD2356" s="11"/>
      <c r="AE2356" s="11"/>
      <c r="AF2356" s="11"/>
      <c r="AG2356" s="11"/>
      <c r="AH2356" s="11"/>
      <c r="AI2356" s="11"/>
      <c r="AJ2356" s="11"/>
      <c r="AK2356" s="11"/>
      <c r="AL2356" s="11"/>
      <c r="AM2356" s="11"/>
      <c r="AN2356" s="11"/>
      <c r="AO2356" s="11"/>
      <c r="AP2356" s="11"/>
      <c r="AQ2356" s="11"/>
      <c r="AR2356" s="11"/>
      <c r="AS2356" s="11"/>
      <c r="AT2356" s="11"/>
      <c r="AU2356" s="11"/>
      <c r="AV2356" s="11"/>
      <c r="AW2356" s="11"/>
      <c r="AX2356" s="11"/>
      <c r="AY2356" s="11"/>
      <c r="AZ2356" s="11"/>
      <c r="BA2356" s="11"/>
      <c r="BB2356" s="11"/>
      <c r="BC2356" s="11"/>
      <c r="BD2356" s="11"/>
      <c r="BE2356" s="11"/>
      <c r="BF2356" s="11"/>
      <c r="BG2356" s="11"/>
      <c r="BH2356" s="11"/>
      <c r="BI2356" s="11"/>
      <c r="BJ2356" s="11"/>
      <c r="BK2356" s="11"/>
      <c r="BL2356" s="11"/>
      <c r="BM2356" s="11"/>
      <c r="BN2356" s="11"/>
      <c r="BO2356" s="11"/>
      <c r="BP2356" s="1" t="str">
        <v>0- Port Costs</v>
      </c>
      <c r="BT2356" s="1" t="str">
        <v>0- Port Value</v>
      </c>
      <c r="BU2356" s="11"/>
    </row>
    <row r="2357" spans="8:73" hidden="1" outlineLevel="1" x14ac:dyDescent="0.3">
      <c r="H2357" s="1" t="str">
        <v>0 - BM Costs</v>
      </c>
      <c r="L2357" s="1" t="str">
        <v>0 - BM Port</v>
      </c>
      <c r="N2357" s="1" t="str">
        <v>0 - Port Assets</v>
      </c>
      <c r="O2357" s="11"/>
      <c r="P2357" s="11"/>
      <c r="Q2357" s="11"/>
      <c r="R2357" s="11"/>
      <c r="S2357" s="11"/>
      <c r="T2357" s="11"/>
      <c r="U2357" s="11"/>
      <c r="V2357" s="11"/>
      <c r="W2357" s="11"/>
      <c r="X2357" s="11"/>
      <c r="Y2357" s="11"/>
      <c r="Z2357" s="11"/>
      <c r="AA2357" s="11"/>
      <c r="AB2357" s="11"/>
      <c r="AC2357" s="11"/>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c r="BC2357" s="11"/>
      <c r="BD2357" s="11"/>
      <c r="BE2357" s="11"/>
      <c r="BF2357" s="11"/>
      <c r="BG2357" s="11"/>
      <c r="BH2357" s="11"/>
      <c r="BI2357" s="11"/>
      <c r="BJ2357" s="11"/>
      <c r="BK2357" s="11"/>
      <c r="BL2357" s="11"/>
      <c r="BM2357" s="11"/>
      <c r="BN2357" s="11"/>
      <c r="BO2357" s="11"/>
      <c r="BP2357" s="1" t="str">
        <v>0- Port Costs</v>
      </c>
      <c r="BT2357" s="1" t="str">
        <v>0- Port Value</v>
      </c>
      <c r="BU2357" s="11"/>
    </row>
    <row r="2358" spans="8:73" hidden="1" outlineLevel="1" x14ac:dyDescent="0.3">
      <c r="H2358" s="1" t="str">
        <v>0 - BM Costs</v>
      </c>
      <c r="L2358" s="1" t="str">
        <v>0 - BM Port</v>
      </c>
      <c r="N2358" s="1" t="str">
        <v>0 - Port Assets</v>
      </c>
      <c r="O2358" s="11"/>
      <c r="P2358" s="11"/>
      <c r="Q2358" s="11"/>
      <c r="R2358" s="11"/>
      <c r="S2358" s="11"/>
      <c r="T2358" s="11"/>
      <c r="U2358" s="11"/>
      <c r="V2358" s="11"/>
      <c r="W2358" s="11"/>
      <c r="X2358" s="11"/>
      <c r="Y2358" s="11"/>
      <c r="Z2358" s="11"/>
      <c r="AA2358" s="11"/>
      <c r="AB2358" s="11"/>
      <c r="AC2358" s="11"/>
      <c r="AD2358" s="11"/>
      <c r="AE2358" s="11"/>
      <c r="AF2358" s="11"/>
      <c r="AG2358" s="11"/>
      <c r="AH2358" s="11"/>
      <c r="AI2358" s="11"/>
      <c r="AJ2358" s="11"/>
      <c r="AK2358" s="11"/>
      <c r="AL2358" s="11"/>
      <c r="AM2358" s="11"/>
      <c r="AN2358" s="11"/>
      <c r="AO2358" s="11"/>
      <c r="AP2358" s="11"/>
      <c r="AQ2358" s="11"/>
      <c r="AR2358" s="11"/>
      <c r="AS2358" s="11"/>
      <c r="AT2358" s="11"/>
      <c r="AU2358" s="11"/>
      <c r="AV2358" s="11"/>
      <c r="AW2358" s="11"/>
      <c r="AX2358" s="11"/>
      <c r="AY2358" s="11"/>
      <c r="AZ2358" s="11"/>
      <c r="BA2358" s="11"/>
      <c r="BB2358" s="11"/>
      <c r="BC2358" s="11"/>
      <c r="BD2358" s="11"/>
      <c r="BE2358" s="11"/>
      <c r="BF2358" s="11"/>
      <c r="BG2358" s="11"/>
      <c r="BH2358" s="11"/>
      <c r="BI2358" s="11"/>
      <c r="BJ2358" s="11"/>
      <c r="BK2358" s="11"/>
      <c r="BL2358" s="11"/>
      <c r="BM2358" s="11"/>
      <c r="BN2358" s="11"/>
      <c r="BO2358" s="11"/>
      <c r="BP2358" s="1" t="str">
        <v>0- Port Costs</v>
      </c>
      <c r="BT2358" s="1" t="str">
        <v>0- Port Value</v>
      </c>
      <c r="BU2358" s="11"/>
    </row>
    <row r="2359" spans="8:73" hidden="1" outlineLevel="1" x14ac:dyDescent="0.3">
      <c r="H2359" s="1" t="str">
        <v>0 - BM Costs</v>
      </c>
      <c r="L2359" s="1" t="str">
        <v>0 - BM Port</v>
      </c>
      <c r="N2359" s="1" t="str">
        <v>0 - Port Assets</v>
      </c>
      <c r="O2359" s="11"/>
      <c r="P2359" s="11"/>
      <c r="Q2359" s="11"/>
      <c r="R2359" s="11"/>
      <c r="S2359" s="11"/>
      <c r="T2359" s="11"/>
      <c r="U2359" s="11"/>
      <c r="V2359" s="11"/>
      <c r="W2359" s="11"/>
      <c r="X2359" s="11"/>
      <c r="Y2359" s="11"/>
      <c r="Z2359" s="11"/>
      <c r="AA2359" s="11"/>
      <c r="AB2359" s="11"/>
      <c r="AC2359" s="11"/>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c r="BC2359" s="11"/>
      <c r="BD2359" s="11"/>
      <c r="BE2359" s="11"/>
      <c r="BF2359" s="11"/>
      <c r="BG2359" s="11"/>
      <c r="BH2359" s="11"/>
      <c r="BI2359" s="11"/>
      <c r="BJ2359" s="11"/>
      <c r="BK2359" s="11"/>
      <c r="BL2359" s="11"/>
      <c r="BM2359" s="11"/>
      <c r="BN2359" s="11"/>
      <c r="BO2359" s="11"/>
      <c r="BP2359" s="1" t="str">
        <v>0- Port Costs</v>
      </c>
      <c r="BT2359" s="1" t="str">
        <v>0- Port Value</v>
      </c>
      <c r="BU2359" s="11"/>
    </row>
    <row r="2360" spans="8:73" hidden="1" outlineLevel="1" x14ac:dyDescent="0.3">
      <c r="H2360" s="1" t="str">
        <v>0 - BM Costs</v>
      </c>
      <c r="L2360" s="1" t="str">
        <v>0 - BM Port</v>
      </c>
      <c r="N2360" s="1" t="str">
        <v>0 - Port Assets</v>
      </c>
      <c r="O2360" s="11"/>
      <c r="P2360" s="11"/>
      <c r="Q2360" s="11"/>
      <c r="R2360" s="11"/>
      <c r="S2360" s="11"/>
      <c r="T2360" s="11"/>
      <c r="U2360" s="11"/>
      <c r="V2360" s="11"/>
      <c r="W2360" s="11"/>
      <c r="X2360" s="11"/>
      <c r="Y2360" s="11"/>
      <c r="Z2360" s="11"/>
      <c r="AA2360" s="11"/>
      <c r="AB2360" s="11"/>
      <c r="AC2360" s="11"/>
      <c r="AD2360" s="11"/>
      <c r="AE2360" s="11"/>
      <c r="AF2360" s="11"/>
      <c r="AG2360" s="11"/>
      <c r="AH2360" s="11"/>
      <c r="AI2360" s="11"/>
      <c r="AJ2360" s="11"/>
      <c r="AK2360" s="11"/>
      <c r="AL2360" s="11"/>
      <c r="AM2360" s="11"/>
      <c r="AN2360" s="11"/>
      <c r="AO2360" s="11"/>
      <c r="AP2360" s="11"/>
      <c r="AQ2360" s="11"/>
      <c r="AR2360" s="11"/>
      <c r="AS2360" s="11"/>
      <c r="AT2360" s="11"/>
      <c r="AU2360" s="11"/>
      <c r="AV2360" s="11"/>
      <c r="AW2360" s="11"/>
      <c r="AX2360" s="11"/>
      <c r="AY2360" s="11"/>
      <c r="AZ2360" s="11"/>
      <c r="BA2360" s="11"/>
      <c r="BB2360" s="11"/>
      <c r="BC2360" s="11"/>
      <c r="BD2360" s="11"/>
      <c r="BE2360" s="11"/>
      <c r="BF2360" s="11"/>
      <c r="BG2360" s="11"/>
      <c r="BH2360" s="11"/>
      <c r="BI2360" s="11"/>
      <c r="BJ2360" s="11"/>
      <c r="BK2360" s="11"/>
      <c r="BL2360" s="11"/>
      <c r="BM2360" s="11"/>
      <c r="BN2360" s="11"/>
      <c r="BO2360" s="11"/>
      <c r="BP2360" s="1" t="str">
        <v>0- Port Costs</v>
      </c>
      <c r="BT2360" s="1" t="str">
        <v>0- Port Value</v>
      </c>
      <c r="BU2360" s="11"/>
    </row>
    <row r="2361" spans="8:73" hidden="1" outlineLevel="1" x14ac:dyDescent="0.3">
      <c r="H2361" s="1" t="str">
        <v>0 - BM Costs</v>
      </c>
      <c r="L2361" s="1" t="str">
        <v>0 - BM Port</v>
      </c>
      <c r="N2361" s="1" t="str">
        <v>0 - Port Assets</v>
      </c>
      <c r="O2361" s="11"/>
      <c r="P2361" s="11"/>
      <c r="Q2361" s="11"/>
      <c r="R2361" s="11"/>
      <c r="S2361" s="11"/>
      <c r="T2361" s="11"/>
      <c r="U2361" s="11"/>
      <c r="V2361" s="11"/>
      <c r="W2361" s="11"/>
      <c r="X2361" s="11"/>
      <c r="Y2361" s="11"/>
      <c r="Z2361" s="11"/>
      <c r="AA2361" s="11"/>
      <c r="AB2361" s="11"/>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c r="BC2361" s="11"/>
      <c r="BD2361" s="11"/>
      <c r="BE2361" s="11"/>
      <c r="BF2361" s="11"/>
      <c r="BG2361" s="11"/>
      <c r="BH2361" s="11"/>
      <c r="BI2361" s="11"/>
      <c r="BJ2361" s="11"/>
      <c r="BK2361" s="11"/>
      <c r="BL2361" s="11"/>
      <c r="BM2361" s="11"/>
      <c r="BN2361" s="11"/>
      <c r="BO2361" s="11"/>
      <c r="BP2361" s="1" t="str">
        <v>0- Port Costs</v>
      </c>
      <c r="BT2361" s="1" t="str">
        <v>0- Port Value</v>
      </c>
      <c r="BU2361" s="11"/>
    </row>
    <row r="2362" spans="8:73" hidden="1" outlineLevel="1" x14ac:dyDescent="0.3">
      <c r="H2362" s="1" t="str">
        <v>0 - BM Costs</v>
      </c>
      <c r="L2362" s="1" t="str">
        <v>0 - BM Port</v>
      </c>
      <c r="N2362" s="1" t="str">
        <v>0 - Port Assets</v>
      </c>
      <c r="O2362" s="11"/>
      <c r="P2362" s="11"/>
      <c r="Q2362" s="11"/>
      <c r="R2362" s="11"/>
      <c r="S2362" s="11"/>
      <c r="T2362" s="11"/>
      <c r="U2362" s="11"/>
      <c r="V2362" s="11"/>
      <c r="W2362" s="11"/>
      <c r="X2362" s="11"/>
      <c r="Y2362" s="11"/>
      <c r="Z2362" s="11"/>
      <c r="AA2362" s="11"/>
      <c r="AB2362" s="11"/>
      <c r="AC2362" s="11"/>
      <c r="AD2362" s="11"/>
      <c r="AE2362" s="11"/>
      <c r="AF2362" s="11"/>
      <c r="AG2362" s="11"/>
      <c r="AH2362" s="11"/>
      <c r="AI2362" s="11"/>
      <c r="AJ2362" s="11"/>
      <c r="AK2362" s="11"/>
      <c r="AL2362" s="11"/>
      <c r="AM2362" s="11"/>
      <c r="AN2362" s="11"/>
      <c r="AO2362" s="11"/>
      <c r="AP2362" s="11"/>
      <c r="AQ2362" s="11"/>
      <c r="AR2362" s="11"/>
      <c r="AS2362" s="11"/>
      <c r="AT2362" s="11"/>
      <c r="AU2362" s="11"/>
      <c r="AV2362" s="11"/>
      <c r="AW2362" s="11"/>
      <c r="AX2362" s="11"/>
      <c r="AY2362" s="11"/>
      <c r="AZ2362" s="11"/>
      <c r="BA2362" s="11"/>
      <c r="BB2362" s="11"/>
      <c r="BC2362" s="11"/>
      <c r="BD2362" s="11"/>
      <c r="BE2362" s="11"/>
      <c r="BF2362" s="11"/>
      <c r="BG2362" s="11"/>
      <c r="BH2362" s="11"/>
      <c r="BI2362" s="11"/>
      <c r="BJ2362" s="11"/>
      <c r="BK2362" s="11"/>
      <c r="BL2362" s="11"/>
      <c r="BM2362" s="11"/>
      <c r="BN2362" s="11"/>
      <c r="BO2362" s="11"/>
      <c r="BP2362" s="1" t="str">
        <v>0- Port Costs</v>
      </c>
      <c r="BT2362" s="1" t="str">
        <v>0- Port Value</v>
      </c>
      <c r="BU2362" s="11"/>
    </row>
    <row r="2363" spans="8:73" hidden="1" outlineLevel="1" x14ac:dyDescent="0.3">
      <c r="H2363" s="1" t="str">
        <v>0 - BM Costs</v>
      </c>
      <c r="L2363" s="1" t="str">
        <v>0 - BM Port</v>
      </c>
      <c r="N2363" s="1" t="str">
        <v>0 - Port Assets</v>
      </c>
      <c r="O2363" s="11"/>
      <c r="P2363" s="11"/>
      <c r="Q2363" s="11"/>
      <c r="R2363" s="11"/>
      <c r="S2363" s="11"/>
      <c r="T2363" s="11"/>
      <c r="U2363" s="11"/>
      <c r="V2363" s="11"/>
      <c r="W2363" s="11"/>
      <c r="X2363" s="11"/>
      <c r="Y2363" s="11"/>
      <c r="Z2363" s="11"/>
      <c r="AA2363" s="11"/>
      <c r="AB2363" s="11"/>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c r="BC2363" s="11"/>
      <c r="BD2363" s="11"/>
      <c r="BE2363" s="11"/>
      <c r="BF2363" s="11"/>
      <c r="BG2363" s="11"/>
      <c r="BH2363" s="11"/>
      <c r="BI2363" s="11"/>
      <c r="BJ2363" s="11"/>
      <c r="BK2363" s="11"/>
      <c r="BL2363" s="11"/>
      <c r="BM2363" s="11"/>
      <c r="BN2363" s="11"/>
      <c r="BO2363" s="11"/>
      <c r="BP2363" s="1" t="str">
        <v>0- Port Costs</v>
      </c>
      <c r="BT2363" s="1" t="str">
        <v>0- Port Value</v>
      </c>
      <c r="BU2363" s="11"/>
    </row>
    <row r="2364" spans="8:73" hidden="1" outlineLevel="1" x14ac:dyDescent="0.3">
      <c r="H2364" s="1" t="str">
        <v>0 - BM Costs</v>
      </c>
      <c r="L2364" s="1" t="str">
        <v>0 - BM Port</v>
      </c>
      <c r="N2364" s="1" t="str">
        <v>0 - Port Assets</v>
      </c>
      <c r="O2364" s="11"/>
      <c r="P2364" s="11"/>
      <c r="Q2364" s="11"/>
      <c r="R2364" s="11"/>
      <c r="S2364" s="11"/>
      <c r="T2364" s="11"/>
      <c r="U2364" s="11"/>
      <c r="V2364" s="11"/>
      <c r="W2364" s="11"/>
      <c r="X2364" s="11"/>
      <c r="Y2364" s="11"/>
      <c r="Z2364" s="11"/>
      <c r="AA2364" s="11"/>
      <c r="AB2364" s="11"/>
      <c r="AC2364" s="11"/>
      <c r="AD2364" s="11"/>
      <c r="AE2364" s="11"/>
      <c r="AF2364" s="11"/>
      <c r="AG2364" s="11"/>
      <c r="AH2364" s="11"/>
      <c r="AI2364" s="11"/>
      <c r="AJ2364" s="11"/>
      <c r="AK2364" s="11"/>
      <c r="AL2364" s="11"/>
      <c r="AM2364" s="11"/>
      <c r="AN2364" s="11"/>
      <c r="AO2364" s="11"/>
      <c r="AP2364" s="11"/>
      <c r="AQ2364" s="11"/>
      <c r="AR2364" s="11"/>
      <c r="AS2364" s="11"/>
      <c r="AT2364" s="11"/>
      <c r="AU2364" s="11"/>
      <c r="AV2364" s="11"/>
      <c r="AW2364" s="11"/>
      <c r="AX2364" s="11"/>
      <c r="AY2364" s="11"/>
      <c r="AZ2364" s="11"/>
      <c r="BA2364" s="11"/>
      <c r="BB2364" s="11"/>
      <c r="BC2364" s="11"/>
      <c r="BD2364" s="11"/>
      <c r="BE2364" s="11"/>
      <c r="BF2364" s="11"/>
      <c r="BG2364" s="11"/>
      <c r="BH2364" s="11"/>
      <c r="BI2364" s="11"/>
      <c r="BJ2364" s="11"/>
      <c r="BK2364" s="11"/>
      <c r="BL2364" s="11"/>
      <c r="BM2364" s="11"/>
      <c r="BN2364" s="11"/>
      <c r="BO2364" s="11"/>
      <c r="BP2364" s="1" t="str">
        <v>0- Port Costs</v>
      </c>
      <c r="BT2364" s="1" t="str">
        <v>0- Port Value</v>
      </c>
      <c r="BU2364" s="11"/>
    </row>
    <row r="2365" spans="8:73" hidden="1" outlineLevel="1" x14ac:dyDescent="0.3">
      <c r="H2365" s="1" t="str">
        <v>0 - BM Costs</v>
      </c>
      <c r="L2365" s="1" t="str">
        <v>0 - BM Port</v>
      </c>
      <c r="N2365" s="1" t="str">
        <v>0 - Port Assets</v>
      </c>
      <c r="O2365" s="11"/>
      <c r="P2365" s="11"/>
      <c r="Q2365" s="11"/>
      <c r="R2365" s="11"/>
      <c r="S2365" s="11"/>
      <c r="T2365" s="11"/>
      <c r="U2365" s="11"/>
      <c r="V2365" s="11"/>
      <c r="W2365" s="11"/>
      <c r="X2365" s="11"/>
      <c r="Y2365" s="11"/>
      <c r="Z2365" s="11"/>
      <c r="AA2365" s="11"/>
      <c r="AB2365" s="11"/>
      <c r="AC2365" s="11"/>
      <c r="AD2365" s="11"/>
      <c r="AE2365" s="11"/>
      <c r="AF2365" s="11"/>
      <c r="AG2365" s="11"/>
      <c r="AH2365" s="11"/>
      <c r="AI2365" s="11"/>
      <c r="AJ2365" s="11"/>
      <c r="AK2365" s="11"/>
      <c r="AL2365" s="11"/>
      <c r="AM2365" s="11"/>
      <c r="AN2365" s="11"/>
      <c r="AO2365" s="11"/>
      <c r="AP2365" s="11"/>
      <c r="AQ2365" s="11"/>
      <c r="AR2365" s="11"/>
      <c r="AS2365" s="11"/>
      <c r="AT2365" s="11"/>
      <c r="AU2365" s="11"/>
      <c r="AV2365" s="11"/>
      <c r="AW2365" s="11"/>
      <c r="AX2365" s="11"/>
      <c r="AY2365" s="11"/>
      <c r="AZ2365" s="11"/>
      <c r="BA2365" s="11"/>
      <c r="BB2365" s="11"/>
      <c r="BC2365" s="11"/>
      <c r="BD2365" s="11"/>
      <c r="BE2365" s="11"/>
      <c r="BF2365" s="11"/>
      <c r="BG2365" s="11"/>
      <c r="BH2365" s="11"/>
      <c r="BI2365" s="11"/>
      <c r="BJ2365" s="11"/>
      <c r="BK2365" s="11"/>
      <c r="BL2365" s="11"/>
      <c r="BM2365" s="11"/>
      <c r="BN2365" s="11"/>
      <c r="BO2365" s="11"/>
      <c r="BP2365" s="1" t="str">
        <v>0- Port Costs</v>
      </c>
      <c r="BT2365" s="1" t="str">
        <v>0- Port Value</v>
      </c>
      <c r="BU2365" s="11"/>
    </row>
    <row r="2366" spans="8:73" hidden="1" outlineLevel="1" x14ac:dyDescent="0.3">
      <c r="H2366" s="1" t="str">
        <v>0 - BM Costs</v>
      </c>
      <c r="L2366" s="1" t="str">
        <v>0 - BM Port</v>
      </c>
      <c r="N2366" s="1" t="str">
        <v>0 - Port Assets</v>
      </c>
      <c r="O2366" s="11"/>
      <c r="P2366" s="11"/>
      <c r="Q2366" s="11"/>
      <c r="R2366" s="11"/>
      <c r="S2366" s="11"/>
      <c r="T2366" s="11"/>
      <c r="U2366" s="11"/>
      <c r="V2366" s="11"/>
      <c r="W2366" s="11"/>
      <c r="X2366" s="11"/>
      <c r="Y2366" s="11"/>
      <c r="Z2366" s="11"/>
      <c r="AA2366" s="11"/>
      <c r="AB2366" s="11"/>
      <c r="AC2366" s="11"/>
      <c r="AD2366" s="11"/>
      <c r="AE2366" s="11"/>
      <c r="AF2366" s="11"/>
      <c r="AG2366" s="11"/>
      <c r="AH2366" s="11"/>
      <c r="AI2366" s="11"/>
      <c r="AJ2366" s="11"/>
      <c r="AK2366" s="11"/>
      <c r="AL2366" s="11"/>
      <c r="AM2366" s="11"/>
      <c r="AN2366" s="11"/>
      <c r="AO2366" s="11"/>
      <c r="AP2366" s="11"/>
      <c r="AQ2366" s="11"/>
      <c r="AR2366" s="11"/>
      <c r="AS2366" s="11"/>
      <c r="AT2366" s="11"/>
      <c r="AU2366" s="11"/>
      <c r="AV2366" s="11"/>
      <c r="AW2366" s="11"/>
      <c r="AX2366" s="11"/>
      <c r="AY2366" s="11"/>
      <c r="AZ2366" s="11"/>
      <c r="BA2366" s="11"/>
      <c r="BB2366" s="11"/>
      <c r="BC2366" s="11"/>
      <c r="BD2366" s="11"/>
      <c r="BE2366" s="11"/>
      <c r="BF2366" s="11"/>
      <c r="BG2366" s="11"/>
      <c r="BH2366" s="11"/>
      <c r="BI2366" s="11"/>
      <c r="BJ2366" s="11"/>
      <c r="BK2366" s="11"/>
      <c r="BL2366" s="11"/>
      <c r="BM2366" s="11"/>
      <c r="BN2366" s="11"/>
      <c r="BO2366" s="11"/>
      <c r="BP2366" s="1" t="str">
        <v>0- Port Costs</v>
      </c>
      <c r="BT2366" s="1" t="str">
        <v>0- Port Value</v>
      </c>
      <c r="BU2366" s="11"/>
    </row>
    <row r="2367" spans="8:73" hidden="1" outlineLevel="1" x14ac:dyDescent="0.3">
      <c r="H2367" s="1" t="str">
        <v>0 - BM Costs</v>
      </c>
      <c r="L2367" s="1" t="str">
        <v>0 - BM Port</v>
      </c>
      <c r="N2367" s="1" t="str">
        <v>0 - Port Assets</v>
      </c>
      <c r="O2367" s="11"/>
      <c r="P2367" s="11"/>
      <c r="Q2367" s="11"/>
      <c r="R2367" s="11"/>
      <c r="S2367" s="11"/>
      <c r="T2367" s="11"/>
      <c r="U2367" s="11"/>
      <c r="V2367" s="11"/>
      <c r="W2367" s="11"/>
      <c r="X2367" s="11"/>
      <c r="Y2367" s="11"/>
      <c r="Z2367" s="11"/>
      <c r="AA2367" s="11"/>
      <c r="AB2367" s="11"/>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c r="BC2367" s="11"/>
      <c r="BD2367" s="11"/>
      <c r="BE2367" s="11"/>
      <c r="BF2367" s="11"/>
      <c r="BG2367" s="11"/>
      <c r="BH2367" s="11"/>
      <c r="BI2367" s="11"/>
      <c r="BJ2367" s="11"/>
      <c r="BK2367" s="11"/>
      <c r="BL2367" s="11"/>
      <c r="BM2367" s="11"/>
      <c r="BN2367" s="11"/>
      <c r="BO2367" s="11"/>
      <c r="BP2367" s="1" t="str">
        <v>0- Port Costs</v>
      </c>
      <c r="BT2367" s="1" t="str">
        <v>0- Port Value</v>
      </c>
      <c r="BU2367" s="11"/>
    </row>
    <row r="2368" spans="8:73" hidden="1" outlineLevel="1" x14ac:dyDescent="0.3">
      <c r="H2368" s="1" t="str">
        <v>0 - BM Costs</v>
      </c>
      <c r="L2368" s="1" t="str">
        <v>0 - BM Port</v>
      </c>
      <c r="N2368" s="1" t="str">
        <v>0 - Port Assets</v>
      </c>
      <c r="O2368" s="11"/>
      <c r="P2368" s="11"/>
      <c r="Q2368" s="11"/>
      <c r="R2368" s="11"/>
      <c r="S2368" s="11"/>
      <c r="T2368" s="11"/>
      <c r="U2368" s="11"/>
      <c r="V2368" s="11"/>
      <c r="W2368" s="11"/>
      <c r="X2368" s="11"/>
      <c r="Y2368" s="11"/>
      <c r="Z2368" s="11"/>
      <c r="AA2368" s="11"/>
      <c r="AB2368" s="11"/>
      <c r="AC2368" s="11"/>
      <c r="AD2368" s="11"/>
      <c r="AE2368" s="11"/>
      <c r="AF2368" s="11"/>
      <c r="AG2368" s="11"/>
      <c r="AH2368" s="11"/>
      <c r="AI2368" s="11"/>
      <c r="AJ2368" s="11"/>
      <c r="AK2368" s="11"/>
      <c r="AL2368" s="11"/>
      <c r="AM2368" s="11"/>
      <c r="AN2368" s="11"/>
      <c r="AO2368" s="11"/>
      <c r="AP2368" s="11"/>
      <c r="AQ2368" s="11"/>
      <c r="AR2368" s="11"/>
      <c r="AS2368" s="11"/>
      <c r="AT2368" s="11"/>
      <c r="AU2368" s="11"/>
      <c r="AV2368" s="11"/>
      <c r="AW2368" s="11"/>
      <c r="AX2368" s="11"/>
      <c r="AY2368" s="11"/>
      <c r="AZ2368" s="11"/>
      <c r="BA2368" s="11"/>
      <c r="BB2368" s="11"/>
      <c r="BC2368" s="11"/>
      <c r="BD2368" s="11"/>
      <c r="BE2368" s="11"/>
      <c r="BF2368" s="11"/>
      <c r="BG2368" s="11"/>
      <c r="BH2368" s="11"/>
      <c r="BI2368" s="11"/>
      <c r="BJ2368" s="11"/>
      <c r="BK2368" s="11"/>
      <c r="BL2368" s="11"/>
      <c r="BM2368" s="11"/>
      <c r="BN2368" s="11"/>
      <c r="BO2368" s="11"/>
      <c r="BP2368" s="1" t="str">
        <v>0- Port Costs</v>
      </c>
      <c r="BT2368" s="1" t="str">
        <v>0- Port Value</v>
      </c>
      <c r="BU2368" s="11"/>
    </row>
    <row r="2369" spans="8:73" hidden="1" outlineLevel="1" x14ac:dyDescent="0.3">
      <c r="H2369" s="1" t="str">
        <v>0 - BM Costs</v>
      </c>
      <c r="L2369" s="1" t="str">
        <v>0 - BM Port</v>
      </c>
      <c r="N2369" s="1" t="str">
        <v>0 - Port Assets</v>
      </c>
      <c r="O2369" s="11"/>
      <c r="P2369" s="11"/>
      <c r="Q2369" s="11"/>
      <c r="R2369" s="11"/>
      <c r="S2369" s="11"/>
      <c r="T2369" s="11"/>
      <c r="U2369" s="11"/>
      <c r="V2369" s="11"/>
      <c r="W2369" s="11"/>
      <c r="X2369" s="11"/>
      <c r="Y2369" s="11"/>
      <c r="Z2369" s="11"/>
      <c r="AA2369" s="11"/>
      <c r="AB2369" s="11"/>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c r="BC2369" s="11"/>
      <c r="BD2369" s="11"/>
      <c r="BE2369" s="11"/>
      <c r="BF2369" s="11"/>
      <c r="BG2369" s="11"/>
      <c r="BH2369" s="11"/>
      <c r="BI2369" s="11"/>
      <c r="BJ2369" s="11"/>
      <c r="BK2369" s="11"/>
      <c r="BL2369" s="11"/>
      <c r="BM2369" s="11"/>
      <c r="BN2369" s="11"/>
      <c r="BO2369" s="11"/>
      <c r="BP2369" s="1" t="str">
        <v>0- Port Costs</v>
      </c>
      <c r="BT2369" s="1" t="str">
        <v>0- Port Value</v>
      </c>
      <c r="BU2369" s="11"/>
    </row>
    <row r="2370" spans="8:73" hidden="1" outlineLevel="1" x14ac:dyDescent="0.3">
      <c r="H2370" s="1" t="str">
        <v>0 - BM Costs</v>
      </c>
      <c r="L2370" s="1" t="str">
        <v>0 - BM Port</v>
      </c>
      <c r="N2370" s="1" t="str">
        <v>0 - Port Assets</v>
      </c>
      <c r="O2370" s="11"/>
      <c r="P2370" s="11"/>
      <c r="Q2370" s="11"/>
      <c r="R2370" s="11"/>
      <c r="S2370" s="11"/>
      <c r="T2370" s="11"/>
      <c r="U2370" s="11"/>
      <c r="V2370" s="11"/>
      <c r="W2370" s="11"/>
      <c r="X2370" s="11"/>
      <c r="Y2370" s="11"/>
      <c r="Z2370" s="11"/>
      <c r="AA2370" s="11"/>
      <c r="AB2370" s="11"/>
      <c r="AC2370" s="11"/>
      <c r="AD2370" s="11"/>
      <c r="AE2370" s="11"/>
      <c r="AF2370" s="11"/>
      <c r="AG2370" s="11"/>
      <c r="AH2370" s="11"/>
      <c r="AI2370" s="11"/>
      <c r="AJ2370" s="11"/>
      <c r="AK2370" s="11"/>
      <c r="AL2370" s="11"/>
      <c r="AM2370" s="11"/>
      <c r="AN2370" s="11"/>
      <c r="AO2370" s="11"/>
      <c r="AP2370" s="11"/>
      <c r="AQ2370" s="11"/>
      <c r="AR2370" s="11"/>
      <c r="AS2370" s="11"/>
      <c r="AT2370" s="11"/>
      <c r="AU2370" s="11"/>
      <c r="AV2370" s="11"/>
      <c r="AW2370" s="11"/>
      <c r="AX2370" s="11"/>
      <c r="AY2370" s="11"/>
      <c r="AZ2370" s="11"/>
      <c r="BA2370" s="11"/>
      <c r="BB2370" s="11"/>
      <c r="BC2370" s="11"/>
      <c r="BD2370" s="11"/>
      <c r="BE2370" s="11"/>
      <c r="BF2370" s="11"/>
      <c r="BG2370" s="11"/>
      <c r="BH2370" s="11"/>
      <c r="BI2370" s="11"/>
      <c r="BJ2370" s="11"/>
      <c r="BK2370" s="11"/>
      <c r="BL2370" s="11"/>
      <c r="BM2370" s="11"/>
      <c r="BN2370" s="11"/>
      <c r="BO2370" s="11"/>
      <c r="BP2370" s="1" t="str">
        <v>0- Port Costs</v>
      </c>
      <c r="BT2370" s="1" t="str">
        <v>0- Port Value</v>
      </c>
      <c r="BU2370" s="11"/>
    </row>
    <row r="2371" spans="8:73" hidden="1" outlineLevel="1" x14ac:dyDescent="0.3">
      <c r="H2371" s="1" t="str">
        <v>0 - BM Costs</v>
      </c>
      <c r="L2371" s="1" t="str">
        <v>0 - BM Port</v>
      </c>
      <c r="N2371" s="1" t="str">
        <v>0 - Port Assets</v>
      </c>
      <c r="O2371" s="11"/>
      <c r="P2371" s="11"/>
      <c r="Q2371" s="11"/>
      <c r="R2371" s="11"/>
      <c r="S2371" s="11"/>
      <c r="T2371" s="11"/>
      <c r="U2371" s="11"/>
      <c r="V2371" s="11"/>
      <c r="W2371" s="11"/>
      <c r="X2371" s="11"/>
      <c r="Y2371" s="11"/>
      <c r="Z2371" s="11"/>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c r="BC2371" s="11"/>
      <c r="BD2371" s="11"/>
      <c r="BE2371" s="11"/>
      <c r="BF2371" s="11"/>
      <c r="BG2371" s="11"/>
      <c r="BH2371" s="11"/>
      <c r="BI2371" s="11"/>
      <c r="BJ2371" s="11"/>
      <c r="BK2371" s="11"/>
      <c r="BL2371" s="11"/>
      <c r="BM2371" s="11"/>
      <c r="BN2371" s="11"/>
      <c r="BO2371" s="11"/>
      <c r="BP2371" s="1" t="str">
        <v>0- Port Costs</v>
      </c>
      <c r="BT2371" s="1" t="str">
        <v>0- Port Value</v>
      </c>
      <c r="BU2371" s="11"/>
    </row>
    <row r="2372" spans="8:73" hidden="1" outlineLevel="1" x14ac:dyDescent="0.3">
      <c r="H2372" s="1" t="str">
        <v>0 - BM Costs</v>
      </c>
      <c r="L2372" s="1" t="str">
        <v>0 - BM Port</v>
      </c>
      <c r="N2372" s="1" t="str">
        <v>0 - Port Assets</v>
      </c>
      <c r="O2372" s="11"/>
      <c r="P2372" s="11"/>
      <c r="Q2372" s="11"/>
      <c r="R2372" s="11"/>
      <c r="S2372" s="11"/>
      <c r="T2372" s="11"/>
      <c r="U2372" s="11"/>
      <c r="V2372" s="11"/>
      <c r="W2372" s="11"/>
      <c r="X2372" s="11"/>
      <c r="Y2372" s="11"/>
      <c r="Z2372" s="11"/>
      <c r="AA2372" s="11"/>
      <c r="AB2372" s="11"/>
      <c r="AC2372" s="11"/>
      <c r="AD2372" s="11"/>
      <c r="AE2372" s="11"/>
      <c r="AF2372" s="11"/>
      <c r="AG2372" s="11"/>
      <c r="AH2372" s="11"/>
      <c r="AI2372" s="11"/>
      <c r="AJ2372" s="11"/>
      <c r="AK2372" s="11"/>
      <c r="AL2372" s="11"/>
      <c r="AM2372" s="11"/>
      <c r="AN2372" s="11"/>
      <c r="AO2372" s="11"/>
      <c r="AP2372" s="11"/>
      <c r="AQ2372" s="11"/>
      <c r="AR2372" s="11"/>
      <c r="AS2372" s="11"/>
      <c r="AT2372" s="11"/>
      <c r="AU2372" s="11"/>
      <c r="AV2372" s="11"/>
      <c r="AW2372" s="11"/>
      <c r="AX2372" s="11"/>
      <c r="AY2372" s="11"/>
      <c r="AZ2372" s="11"/>
      <c r="BA2372" s="11"/>
      <c r="BB2372" s="11"/>
      <c r="BC2372" s="11"/>
      <c r="BD2372" s="11"/>
      <c r="BE2372" s="11"/>
      <c r="BF2372" s="11"/>
      <c r="BG2372" s="11"/>
      <c r="BH2372" s="11"/>
      <c r="BI2372" s="11"/>
      <c r="BJ2372" s="11"/>
      <c r="BK2372" s="11"/>
      <c r="BL2372" s="11"/>
      <c r="BM2372" s="11"/>
      <c r="BN2372" s="11"/>
      <c r="BO2372" s="11"/>
      <c r="BP2372" s="1" t="str">
        <v>0- Port Costs</v>
      </c>
      <c r="BT2372" s="1" t="str">
        <v>0- Port Value</v>
      </c>
      <c r="BU2372" s="11"/>
    </row>
    <row r="2373" spans="8:73" hidden="1" outlineLevel="1" x14ac:dyDescent="0.3">
      <c r="H2373" s="1" t="str">
        <v>0 - BM Costs</v>
      </c>
      <c r="L2373" s="1" t="str">
        <v>0 - BM Port</v>
      </c>
      <c r="N2373" s="1" t="str">
        <v>0 - Port Assets</v>
      </c>
      <c r="O2373" s="11"/>
      <c r="P2373" s="11"/>
      <c r="Q2373" s="11"/>
      <c r="R2373" s="11"/>
      <c r="S2373" s="11"/>
      <c r="T2373" s="11"/>
      <c r="U2373" s="11"/>
      <c r="V2373" s="11"/>
      <c r="W2373" s="11"/>
      <c r="X2373" s="11"/>
      <c r="Y2373" s="11"/>
      <c r="Z2373" s="11"/>
      <c r="AA2373" s="11"/>
      <c r="AB2373" s="11"/>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c r="BC2373" s="11"/>
      <c r="BD2373" s="11"/>
      <c r="BE2373" s="11"/>
      <c r="BF2373" s="11"/>
      <c r="BG2373" s="11"/>
      <c r="BH2373" s="11"/>
      <c r="BI2373" s="11"/>
      <c r="BJ2373" s="11"/>
      <c r="BK2373" s="11"/>
      <c r="BL2373" s="11"/>
      <c r="BM2373" s="11"/>
      <c r="BN2373" s="11"/>
      <c r="BO2373" s="11"/>
      <c r="BP2373" s="1" t="str">
        <v>0- Port Costs</v>
      </c>
      <c r="BT2373" s="1" t="str">
        <v>0- Port Value</v>
      </c>
      <c r="BU2373" s="11"/>
    </row>
    <row r="2374" spans="8:73" hidden="1" outlineLevel="1" x14ac:dyDescent="0.3">
      <c r="H2374" s="1" t="str">
        <v>0 - BM Costs</v>
      </c>
      <c r="L2374" s="1" t="str">
        <v>0 - BM Port</v>
      </c>
      <c r="N2374" s="1" t="str">
        <v>0 - Port Assets</v>
      </c>
      <c r="O2374" s="11"/>
      <c r="P2374" s="11"/>
      <c r="Q2374" s="11"/>
      <c r="R2374" s="11"/>
      <c r="S2374" s="11"/>
      <c r="T2374" s="11"/>
      <c r="U2374" s="11"/>
      <c r="V2374" s="11"/>
      <c r="W2374" s="11"/>
      <c r="X2374" s="11"/>
      <c r="Y2374" s="11"/>
      <c r="Z2374" s="11"/>
      <c r="AA2374" s="11"/>
      <c r="AB2374" s="11"/>
      <c r="AC2374" s="11"/>
      <c r="AD2374" s="11"/>
      <c r="AE2374" s="11"/>
      <c r="AF2374" s="11"/>
      <c r="AG2374" s="11"/>
      <c r="AH2374" s="11"/>
      <c r="AI2374" s="11"/>
      <c r="AJ2374" s="11"/>
      <c r="AK2374" s="11"/>
      <c r="AL2374" s="11"/>
      <c r="AM2374" s="11"/>
      <c r="AN2374" s="11"/>
      <c r="AO2374" s="11"/>
      <c r="AP2374" s="11"/>
      <c r="AQ2374" s="11"/>
      <c r="AR2374" s="11"/>
      <c r="AS2374" s="11"/>
      <c r="AT2374" s="11"/>
      <c r="AU2374" s="11"/>
      <c r="AV2374" s="11"/>
      <c r="AW2374" s="11"/>
      <c r="AX2374" s="11"/>
      <c r="AY2374" s="11"/>
      <c r="AZ2374" s="11"/>
      <c r="BA2374" s="11"/>
      <c r="BB2374" s="11"/>
      <c r="BC2374" s="11"/>
      <c r="BD2374" s="11"/>
      <c r="BE2374" s="11"/>
      <c r="BF2374" s="11"/>
      <c r="BG2374" s="11"/>
      <c r="BH2374" s="11"/>
      <c r="BI2374" s="11"/>
      <c r="BJ2374" s="11"/>
      <c r="BK2374" s="11"/>
      <c r="BL2374" s="11"/>
      <c r="BM2374" s="11"/>
      <c r="BN2374" s="11"/>
      <c r="BO2374" s="11"/>
      <c r="BP2374" s="1" t="str">
        <v>0- Port Costs</v>
      </c>
      <c r="BT2374" s="1" t="str">
        <v>0- Port Value</v>
      </c>
      <c r="BU2374" s="11"/>
    </row>
    <row r="2375" spans="8:73" hidden="1" outlineLevel="1" x14ac:dyDescent="0.3">
      <c r="H2375" s="1" t="str">
        <v>0 - BM Costs</v>
      </c>
      <c r="L2375" s="1" t="str">
        <v>0 - BM Port</v>
      </c>
      <c r="N2375" s="1" t="str">
        <v>0 - Port Assets</v>
      </c>
      <c r="O2375" s="11"/>
      <c r="P2375" s="11"/>
      <c r="Q2375" s="11"/>
      <c r="R2375" s="11"/>
      <c r="S2375" s="11"/>
      <c r="T2375" s="11"/>
      <c r="U2375" s="11"/>
      <c r="V2375" s="11"/>
      <c r="W2375" s="11"/>
      <c r="X2375" s="11"/>
      <c r="Y2375" s="11"/>
      <c r="Z2375" s="11"/>
      <c r="AA2375" s="11"/>
      <c r="AB2375" s="11"/>
      <c r="AC2375" s="11"/>
      <c r="AD2375" s="11"/>
      <c r="AE2375" s="11"/>
      <c r="AF2375" s="11"/>
      <c r="AG2375" s="11"/>
      <c r="AH2375" s="11"/>
      <c r="AI2375" s="11"/>
      <c r="AJ2375" s="11"/>
      <c r="AK2375" s="11"/>
      <c r="AL2375" s="11"/>
      <c r="AM2375" s="11"/>
      <c r="AN2375" s="11"/>
      <c r="AO2375" s="11"/>
      <c r="AP2375" s="11"/>
      <c r="AQ2375" s="11"/>
      <c r="AR2375" s="11"/>
      <c r="AS2375" s="11"/>
      <c r="AT2375" s="11"/>
      <c r="AU2375" s="11"/>
      <c r="AV2375" s="11"/>
      <c r="AW2375" s="11"/>
      <c r="AX2375" s="11"/>
      <c r="AY2375" s="11"/>
      <c r="AZ2375" s="11"/>
      <c r="BA2375" s="11"/>
      <c r="BB2375" s="11"/>
      <c r="BC2375" s="11"/>
      <c r="BD2375" s="11"/>
      <c r="BE2375" s="11"/>
      <c r="BF2375" s="11"/>
      <c r="BG2375" s="11"/>
      <c r="BH2375" s="11"/>
      <c r="BI2375" s="11"/>
      <c r="BJ2375" s="11"/>
      <c r="BK2375" s="11"/>
      <c r="BL2375" s="11"/>
      <c r="BM2375" s="11"/>
      <c r="BN2375" s="11"/>
      <c r="BO2375" s="11"/>
      <c r="BP2375" s="1" t="str">
        <v>0- Port Costs</v>
      </c>
      <c r="BT2375" s="1" t="str">
        <v>0- Port Value</v>
      </c>
      <c r="BU2375" s="11"/>
    </row>
    <row r="2376" spans="8:73" hidden="1" outlineLevel="1" x14ac:dyDescent="0.3">
      <c r="H2376" s="1" t="str">
        <v>0 - BM Costs</v>
      </c>
      <c r="L2376" s="1" t="str">
        <v>0 - BM Port</v>
      </c>
      <c r="N2376" s="1" t="str">
        <v>0 - Port Assets</v>
      </c>
      <c r="O2376" s="11"/>
      <c r="P2376" s="11"/>
      <c r="Q2376" s="11"/>
      <c r="R2376" s="11"/>
      <c r="S2376" s="11"/>
      <c r="T2376" s="11"/>
      <c r="U2376" s="11"/>
      <c r="V2376" s="11"/>
      <c r="W2376" s="11"/>
      <c r="X2376" s="11"/>
      <c r="Y2376" s="11"/>
      <c r="Z2376" s="11"/>
      <c r="AA2376" s="11"/>
      <c r="AB2376" s="11"/>
      <c r="AC2376" s="11"/>
      <c r="AD2376" s="11"/>
      <c r="AE2376" s="11"/>
      <c r="AF2376" s="11"/>
      <c r="AG2376" s="11"/>
      <c r="AH2376" s="11"/>
      <c r="AI2376" s="11"/>
      <c r="AJ2376" s="11"/>
      <c r="AK2376" s="11"/>
      <c r="AL2376" s="11"/>
      <c r="AM2376" s="11"/>
      <c r="AN2376" s="11"/>
      <c r="AO2376" s="11"/>
      <c r="AP2376" s="11"/>
      <c r="AQ2376" s="11"/>
      <c r="AR2376" s="11"/>
      <c r="AS2376" s="11"/>
      <c r="AT2376" s="11"/>
      <c r="AU2376" s="11"/>
      <c r="AV2376" s="11"/>
      <c r="AW2376" s="11"/>
      <c r="AX2376" s="11"/>
      <c r="AY2376" s="11"/>
      <c r="AZ2376" s="11"/>
      <c r="BA2376" s="11"/>
      <c r="BB2376" s="11"/>
      <c r="BC2376" s="11"/>
      <c r="BD2376" s="11"/>
      <c r="BE2376" s="11"/>
      <c r="BF2376" s="11"/>
      <c r="BG2376" s="11"/>
      <c r="BH2376" s="11"/>
      <c r="BI2376" s="11"/>
      <c r="BJ2376" s="11"/>
      <c r="BK2376" s="11"/>
      <c r="BL2376" s="11"/>
      <c r="BM2376" s="11"/>
      <c r="BN2376" s="11"/>
      <c r="BO2376" s="11"/>
      <c r="BP2376" s="1" t="str">
        <v>0- Port Costs</v>
      </c>
      <c r="BT2376" s="1" t="str">
        <v>0- Port Value</v>
      </c>
      <c r="BU2376" s="11"/>
    </row>
    <row r="2377" spans="8:73" hidden="1" outlineLevel="1" x14ac:dyDescent="0.3">
      <c r="H2377" s="1" t="str">
        <v>0 - BM Costs</v>
      </c>
      <c r="L2377" s="1" t="str">
        <v>0 - BM Port</v>
      </c>
      <c r="N2377" s="1" t="str">
        <v>0 - Port Assets</v>
      </c>
      <c r="O2377" s="11"/>
      <c r="P2377" s="11"/>
      <c r="Q2377" s="11"/>
      <c r="R2377" s="11"/>
      <c r="S2377" s="11"/>
      <c r="T2377" s="11"/>
      <c r="U2377" s="11"/>
      <c r="V2377" s="11"/>
      <c r="W2377" s="11"/>
      <c r="X2377" s="11"/>
      <c r="Y2377" s="11"/>
      <c r="Z2377" s="11"/>
      <c r="AA2377" s="11"/>
      <c r="AB2377" s="11"/>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c r="BC2377" s="11"/>
      <c r="BD2377" s="11"/>
      <c r="BE2377" s="11"/>
      <c r="BF2377" s="11"/>
      <c r="BG2377" s="11"/>
      <c r="BH2377" s="11"/>
      <c r="BI2377" s="11"/>
      <c r="BJ2377" s="11"/>
      <c r="BK2377" s="11"/>
      <c r="BL2377" s="11"/>
      <c r="BM2377" s="11"/>
      <c r="BN2377" s="11"/>
      <c r="BO2377" s="11"/>
      <c r="BP2377" s="1" t="str">
        <v>0- Port Costs</v>
      </c>
      <c r="BT2377" s="1" t="str">
        <v>0- Port Value</v>
      </c>
      <c r="BU2377" s="11"/>
    </row>
    <row r="2378" spans="8:73" hidden="1" outlineLevel="1" x14ac:dyDescent="0.3">
      <c r="H2378" s="1" t="str">
        <v>0 - BM Costs</v>
      </c>
      <c r="L2378" s="1" t="str">
        <v>0 - BM Port</v>
      </c>
      <c r="N2378" s="1" t="str">
        <v>0 - Port Assets</v>
      </c>
      <c r="O2378" s="11"/>
      <c r="P2378" s="11"/>
      <c r="Q2378" s="11"/>
      <c r="R2378" s="11"/>
      <c r="S2378" s="11"/>
      <c r="T2378" s="11"/>
      <c r="U2378" s="11"/>
      <c r="V2378" s="11"/>
      <c r="W2378" s="11"/>
      <c r="X2378" s="11"/>
      <c r="Y2378" s="11"/>
      <c r="Z2378" s="11"/>
      <c r="AA2378" s="11"/>
      <c r="AB2378" s="11"/>
      <c r="AC2378" s="11"/>
      <c r="AD2378" s="11"/>
      <c r="AE2378" s="11"/>
      <c r="AF2378" s="11"/>
      <c r="AG2378" s="11"/>
      <c r="AH2378" s="11"/>
      <c r="AI2378" s="11"/>
      <c r="AJ2378" s="11"/>
      <c r="AK2378" s="11"/>
      <c r="AL2378" s="11"/>
      <c r="AM2378" s="11"/>
      <c r="AN2378" s="11"/>
      <c r="AO2378" s="11"/>
      <c r="AP2378" s="11"/>
      <c r="AQ2378" s="11"/>
      <c r="AR2378" s="11"/>
      <c r="AS2378" s="11"/>
      <c r="AT2378" s="11"/>
      <c r="AU2378" s="11"/>
      <c r="AV2378" s="11"/>
      <c r="AW2378" s="11"/>
      <c r="AX2378" s="11"/>
      <c r="AY2378" s="11"/>
      <c r="AZ2378" s="11"/>
      <c r="BA2378" s="11"/>
      <c r="BB2378" s="11"/>
      <c r="BC2378" s="11"/>
      <c r="BD2378" s="11"/>
      <c r="BE2378" s="11"/>
      <c r="BF2378" s="11"/>
      <c r="BG2378" s="11"/>
      <c r="BH2378" s="11"/>
      <c r="BI2378" s="11"/>
      <c r="BJ2378" s="11"/>
      <c r="BK2378" s="11"/>
      <c r="BL2378" s="11"/>
      <c r="BM2378" s="11"/>
      <c r="BN2378" s="11"/>
      <c r="BO2378" s="11"/>
      <c r="BP2378" s="1" t="str">
        <v>0- Port Costs</v>
      </c>
      <c r="BT2378" s="1" t="str">
        <v>0- Port Value</v>
      </c>
      <c r="BU2378" s="11"/>
    </row>
    <row r="2379" spans="8:73" hidden="1" outlineLevel="1" x14ac:dyDescent="0.3">
      <c r="H2379" s="1" t="str">
        <v>0 - BM Costs</v>
      </c>
      <c r="L2379" s="1" t="str">
        <v>0 - BM Port</v>
      </c>
      <c r="N2379" s="1" t="str">
        <v>0 - Port Assets</v>
      </c>
      <c r="O2379" s="11"/>
      <c r="P2379" s="11"/>
      <c r="Q2379" s="11"/>
      <c r="R2379" s="11"/>
      <c r="S2379" s="11"/>
      <c r="T2379" s="11"/>
      <c r="U2379" s="11"/>
      <c r="V2379" s="11"/>
      <c r="W2379" s="11"/>
      <c r="X2379" s="11"/>
      <c r="Y2379" s="11"/>
      <c r="Z2379" s="11"/>
      <c r="AA2379" s="11"/>
      <c r="AB2379" s="11"/>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c r="BC2379" s="11"/>
      <c r="BD2379" s="11"/>
      <c r="BE2379" s="11"/>
      <c r="BF2379" s="11"/>
      <c r="BG2379" s="11"/>
      <c r="BH2379" s="11"/>
      <c r="BI2379" s="11"/>
      <c r="BJ2379" s="11"/>
      <c r="BK2379" s="11"/>
      <c r="BL2379" s="11"/>
      <c r="BM2379" s="11"/>
      <c r="BN2379" s="11"/>
      <c r="BO2379" s="11"/>
      <c r="BP2379" s="1" t="str">
        <v>0- Port Costs</v>
      </c>
      <c r="BT2379" s="1" t="str">
        <v>0- Port Value</v>
      </c>
      <c r="BU2379" s="11"/>
    </row>
    <row r="2380" spans="8:73" hidden="1" outlineLevel="1" x14ac:dyDescent="0.3">
      <c r="H2380" s="1" t="str">
        <v>0 - BM Costs</v>
      </c>
      <c r="L2380" s="1" t="str">
        <v>0 - BM Port</v>
      </c>
      <c r="N2380" s="1" t="str">
        <v>0 - Port Assets</v>
      </c>
      <c r="O2380" s="11"/>
      <c r="P2380" s="11"/>
      <c r="Q2380" s="11"/>
      <c r="R2380" s="11"/>
      <c r="S2380" s="11"/>
      <c r="T2380" s="11"/>
      <c r="U2380" s="11"/>
      <c r="V2380" s="11"/>
      <c r="W2380" s="11"/>
      <c r="X2380" s="11"/>
      <c r="Y2380" s="11"/>
      <c r="Z2380" s="11"/>
      <c r="AA2380" s="11"/>
      <c r="AB2380" s="11"/>
      <c r="AC2380" s="11"/>
      <c r="AD2380" s="11"/>
      <c r="AE2380" s="11"/>
      <c r="AF2380" s="11"/>
      <c r="AG2380" s="11"/>
      <c r="AH2380" s="11"/>
      <c r="AI2380" s="11"/>
      <c r="AJ2380" s="11"/>
      <c r="AK2380" s="11"/>
      <c r="AL2380" s="11"/>
      <c r="AM2380" s="11"/>
      <c r="AN2380" s="11"/>
      <c r="AO2380" s="11"/>
      <c r="AP2380" s="11"/>
      <c r="AQ2380" s="11"/>
      <c r="AR2380" s="11"/>
      <c r="AS2380" s="11"/>
      <c r="AT2380" s="11"/>
      <c r="AU2380" s="11"/>
      <c r="AV2380" s="11"/>
      <c r="AW2380" s="11"/>
      <c r="AX2380" s="11"/>
      <c r="AY2380" s="11"/>
      <c r="AZ2380" s="11"/>
      <c r="BA2380" s="11"/>
      <c r="BB2380" s="11"/>
      <c r="BC2380" s="11"/>
      <c r="BD2380" s="11"/>
      <c r="BE2380" s="11"/>
      <c r="BF2380" s="11"/>
      <c r="BG2380" s="11"/>
      <c r="BH2380" s="11"/>
      <c r="BI2380" s="11"/>
      <c r="BJ2380" s="11"/>
      <c r="BK2380" s="11"/>
      <c r="BL2380" s="11"/>
      <c r="BM2380" s="11"/>
      <c r="BN2380" s="11"/>
      <c r="BO2380" s="11"/>
      <c r="BP2380" s="1" t="str">
        <v>0- Port Costs</v>
      </c>
      <c r="BT2380" s="1" t="str">
        <v>0- Port Value</v>
      </c>
      <c r="BU2380" s="11"/>
    </row>
    <row r="2381" spans="8:73" hidden="1" outlineLevel="1" x14ac:dyDescent="0.3">
      <c r="H2381" s="1" t="str">
        <v>0 - BM Costs</v>
      </c>
      <c r="L2381" s="1" t="str">
        <v>0 - BM Port</v>
      </c>
      <c r="N2381" s="1" t="str">
        <v>0 - Port Assets</v>
      </c>
      <c r="O2381" s="11"/>
      <c r="P2381" s="11"/>
      <c r="Q2381" s="11"/>
      <c r="R2381" s="11"/>
      <c r="S2381" s="11"/>
      <c r="T2381" s="11"/>
      <c r="U2381" s="11"/>
      <c r="V2381" s="11"/>
      <c r="W2381" s="11"/>
      <c r="X2381" s="11"/>
      <c r="Y2381" s="11"/>
      <c r="Z2381" s="11"/>
      <c r="AA2381" s="11"/>
      <c r="AB2381" s="11"/>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c r="BC2381" s="11"/>
      <c r="BD2381" s="11"/>
      <c r="BE2381" s="11"/>
      <c r="BF2381" s="11"/>
      <c r="BG2381" s="11"/>
      <c r="BH2381" s="11"/>
      <c r="BI2381" s="11"/>
      <c r="BJ2381" s="11"/>
      <c r="BK2381" s="11"/>
      <c r="BL2381" s="11"/>
      <c r="BM2381" s="11"/>
      <c r="BN2381" s="11"/>
      <c r="BO2381" s="11"/>
      <c r="BP2381" s="1" t="str">
        <v>0- Port Costs</v>
      </c>
      <c r="BT2381" s="1" t="str">
        <v>0- Port Value</v>
      </c>
      <c r="BU2381" s="11"/>
    </row>
    <row r="2382" spans="8:73" hidden="1" outlineLevel="1" x14ac:dyDescent="0.3">
      <c r="H2382" s="1" t="str">
        <v>0 - BM Costs</v>
      </c>
      <c r="L2382" s="1" t="str">
        <v>0 - BM Port</v>
      </c>
      <c r="N2382" s="1" t="str">
        <v>0 - Port Assets</v>
      </c>
      <c r="O2382" s="11"/>
      <c r="P2382" s="11"/>
      <c r="Q2382" s="11"/>
      <c r="R2382" s="11"/>
      <c r="S2382" s="11"/>
      <c r="T2382" s="11"/>
      <c r="U2382" s="11"/>
      <c r="V2382" s="11"/>
      <c r="W2382" s="11"/>
      <c r="X2382" s="11"/>
      <c r="Y2382" s="11"/>
      <c r="Z2382" s="11"/>
      <c r="AA2382" s="11"/>
      <c r="AB2382" s="11"/>
      <c r="AC2382" s="11"/>
      <c r="AD2382" s="11"/>
      <c r="AE2382" s="11"/>
      <c r="AF2382" s="11"/>
      <c r="AG2382" s="11"/>
      <c r="AH2382" s="11"/>
      <c r="AI2382" s="11"/>
      <c r="AJ2382" s="11"/>
      <c r="AK2382" s="11"/>
      <c r="AL2382" s="11"/>
      <c r="AM2382" s="11"/>
      <c r="AN2382" s="11"/>
      <c r="AO2382" s="11"/>
      <c r="AP2382" s="11"/>
      <c r="AQ2382" s="11"/>
      <c r="AR2382" s="11"/>
      <c r="AS2382" s="11"/>
      <c r="AT2382" s="11"/>
      <c r="AU2382" s="11"/>
      <c r="AV2382" s="11"/>
      <c r="AW2382" s="11"/>
      <c r="AX2382" s="11"/>
      <c r="AY2382" s="11"/>
      <c r="AZ2382" s="11"/>
      <c r="BA2382" s="11"/>
      <c r="BB2382" s="11"/>
      <c r="BC2382" s="11"/>
      <c r="BD2382" s="11"/>
      <c r="BE2382" s="11"/>
      <c r="BF2382" s="11"/>
      <c r="BG2382" s="11"/>
      <c r="BH2382" s="11"/>
      <c r="BI2382" s="11"/>
      <c r="BJ2382" s="11"/>
      <c r="BK2382" s="11"/>
      <c r="BL2382" s="11"/>
      <c r="BM2382" s="11"/>
      <c r="BN2382" s="11"/>
      <c r="BO2382" s="11"/>
      <c r="BP2382" s="1" t="str">
        <v>0- Port Costs</v>
      </c>
      <c r="BT2382" s="1" t="str">
        <v>0- Port Value</v>
      </c>
      <c r="BU2382" s="11"/>
    </row>
    <row r="2383" spans="8:73" hidden="1" outlineLevel="1" x14ac:dyDescent="0.3">
      <c r="H2383" s="1" t="str">
        <v>0 - BM Costs</v>
      </c>
      <c r="L2383" s="1" t="str">
        <v>0 - BM Port</v>
      </c>
      <c r="N2383" s="1" t="str">
        <v>0 - Port Assets</v>
      </c>
      <c r="O2383" s="11"/>
      <c r="P2383" s="11"/>
      <c r="Q2383" s="11"/>
      <c r="R2383" s="11"/>
      <c r="S2383" s="11"/>
      <c r="T2383" s="11"/>
      <c r="U2383" s="11"/>
      <c r="V2383" s="11"/>
      <c r="W2383" s="11"/>
      <c r="X2383" s="11"/>
      <c r="Y2383" s="11"/>
      <c r="Z2383" s="11"/>
      <c r="AA2383" s="11"/>
      <c r="AB2383" s="11"/>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c r="BC2383" s="11"/>
      <c r="BD2383" s="11"/>
      <c r="BE2383" s="11"/>
      <c r="BF2383" s="11"/>
      <c r="BG2383" s="11"/>
      <c r="BH2383" s="11"/>
      <c r="BI2383" s="11"/>
      <c r="BJ2383" s="11"/>
      <c r="BK2383" s="11"/>
      <c r="BL2383" s="11"/>
      <c r="BM2383" s="11"/>
      <c r="BN2383" s="11"/>
      <c r="BO2383" s="11"/>
      <c r="BP2383" s="1" t="str">
        <v>0- Port Costs</v>
      </c>
      <c r="BT2383" s="1" t="str">
        <v>0- Port Value</v>
      </c>
      <c r="BU2383" s="11"/>
    </row>
    <row r="2384" spans="8:73" hidden="1" outlineLevel="1" x14ac:dyDescent="0.3">
      <c r="H2384" s="1" t="str">
        <v>0 - BM Costs</v>
      </c>
      <c r="L2384" s="1" t="str">
        <v>0 - BM Port</v>
      </c>
      <c r="N2384" s="1" t="str">
        <v>0 - Port Assets</v>
      </c>
      <c r="O2384" s="11"/>
      <c r="P2384" s="11"/>
      <c r="Q2384" s="11"/>
      <c r="R2384" s="11"/>
      <c r="S2384" s="11"/>
      <c r="T2384" s="11"/>
      <c r="U2384" s="11"/>
      <c r="V2384" s="11"/>
      <c r="W2384" s="11"/>
      <c r="X2384" s="11"/>
      <c r="Y2384" s="11"/>
      <c r="Z2384" s="11"/>
      <c r="AA2384" s="11"/>
      <c r="AB2384" s="11"/>
      <c r="AC2384" s="11"/>
      <c r="AD2384" s="11"/>
      <c r="AE2384" s="11"/>
      <c r="AF2384" s="11"/>
      <c r="AG2384" s="11"/>
      <c r="AH2384" s="11"/>
      <c r="AI2384" s="11"/>
      <c r="AJ2384" s="11"/>
      <c r="AK2384" s="11"/>
      <c r="AL2384" s="11"/>
      <c r="AM2384" s="11"/>
      <c r="AN2384" s="11"/>
      <c r="AO2384" s="11"/>
      <c r="AP2384" s="11"/>
      <c r="AQ2384" s="11"/>
      <c r="AR2384" s="11"/>
      <c r="AS2384" s="11"/>
      <c r="AT2384" s="11"/>
      <c r="AU2384" s="11"/>
      <c r="AV2384" s="11"/>
      <c r="AW2384" s="11"/>
      <c r="AX2384" s="11"/>
      <c r="AY2384" s="11"/>
      <c r="AZ2384" s="11"/>
      <c r="BA2384" s="11"/>
      <c r="BB2384" s="11"/>
      <c r="BC2384" s="11"/>
      <c r="BD2384" s="11"/>
      <c r="BE2384" s="11"/>
      <c r="BF2384" s="11"/>
      <c r="BG2384" s="11"/>
      <c r="BH2384" s="11"/>
      <c r="BI2384" s="11"/>
      <c r="BJ2384" s="11"/>
      <c r="BK2384" s="11"/>
      <c r="BL2384" s="11"/>
      <c r="BM2384" s="11"/>
      <c r="BN2384" s="11"/>
      <c r="BO2384" s="11"/>
      <c r="BP2384" s="1" t="str">
        <v>0- Port Costs</v>
      </c>
      <c r="BT2384" s="1" t="str">
        <v>0- Port Value</v>
      </c>
      <c r="BU2384" s="11"/>
    </row>
    <row r="2385" spans="8:73" hidden="1" outlineLevel="1" x14ac:dyDescent="0.3">
      <c r="H2385" s="1" t="str">
        <v>0 - BM Costs</v>
      </c>
      <c r="L2385" s="1" t="str">
        <v>0 - BM Port</v>
      </c>
      <c r="N2385" s="1" t="str">
        <v>0 - Port Assets</v>
      </c>
      <c r="O2385" s="11"/>
      <c r="P2385" s="11"/>
      <c r="Q2385" s="11"/>
      <c r="R2385" s="11"/>
      <c r="S2385" s="11"/>
      <c r="T2385" s="11"/>
      <c r="U2385" s="11"/>
      <c r="V2385" s="11"/>
      <c r="W2385" s="11"/>
      <c r="X2385" s="11"/>
      <c r="Y2385" s="11"/>
      <c r="Z2385" s="11"/>
      <c r="AA2385" s="11"/>
      <c r="AB2385" s="11"/>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c r="BC2385" s="11"/>
      <c r="BD2385" s="11"/>
      <c r="BE2385" s="11"/>
      <c r="BF2385" s="11"/>
      <c r="BG2385" s="11"/>
      <c r="BH2385" s="11"/>
      <c r="BI2385" s="11"/>
      <c r="BJ2385" s="11"/>
      <c r="BK2385" s="11"/>
      <c r="BL2385" s="11"/>
      <c r="BM2385" s="11"/>
      <c r="BN2385" s="11"/>
      <c r="BO2385" s="11"/>
      <c r="BP2385" s="1" t="str">
        <v>0- Port Costs</v>
      </c>
      <c r="BT2385" s="1" t="str">
        <v>0- Port Value</v>
      </c>
      <c r="BU2385" s="11"/>
    </row>
    <row r="2386" spans="8:73" hidden="1" outlineLevel="1" x14ac:dyDescent="0.3">
      <c r="H2386" s="1" t="str">
        <v>0 - BM Costs</v>
      </c>
      <c r="L2386" s="1" t="str">
        <v>0 - BM Port</v>
      </c>
      <c r="N2386" s="1" t="str">
        <v>0 - Port Assets</v>
      </c>
      <c r="O2386" s="11"/>
      <c r="P2386" s="11"/>
      <c r="Q2386" s="11"/>
      <c r="R2386" s="11"/>
      <c r="S2386" s="11"/>
      <c r="T2386" s="11"/>
      <c r="U2386" s="11"/>
      <c r="V2386" s="11"/>
      <c r="W2386" s="11"/>
      <c r="X2386" s="11"/>
      <c r="Y2386" s="11"/>
      <c r="Z2386" s="11"/>
      <c r="AA2386" s="11"/>
      <c r="AB2386" s="11"/>
      <c r="AC2386" s="11"/>
      <c r="AD2386" s="11"/>
      <c r="AE2386" s="11"/>
      <c r="AF2386" s="11"/>
      <c r="AG2386" s="11"/>
      <c r="AH2386" s="11"/>
      <c r="AI2386" s="11"/>
      <c r="AJ2386" s="11"/>
      <c r="AK2386" s="11"/>
      <c r="AL2386" s="11"/>
      <c r="AM2386" s="11"/>
      <c r="AN2386" s="11"/>
      <c r="AO2386" s="11"/>
      <c r="AP2386" s="11"/>
      <c r="AQ2386" s="11"/>
      <c r="AR2386" s="11"/>
      <c r="AS2386" s="11"/>
      <c r="AT2386" s="11"/>
      <c r="AU2386" s="11"/>
      <c r="AV2386" s="11"/>
      <c r="AW2386" s="11"/>
      <c r="AX2386" s="11"/>
      <c r="AY2386" s="11"/>
      <c r="AZ2386" s="11"/>
      <c r="BA2386" s="11"/>
      <c r="BB2386" s="11"/>
      <c r="BC2386" s="11"/>
      <c r="BD2386" s="11"/>
      <c r="BE2386" s="11"/>
      <c r="BF2386" s="11"/>
      <c r="BG2386" s="11"/>
      <c r="BH2386" s="11"/>
      <c r="BI2386" s="11"/>
      <c r="BJ2386" s="11"/>
      <c r="BK2386" s="11"/>
      <c r="BL2386" s="11"/>
      <c r="BM2386" s="11"/>
      <c r="BN2386" s="11"/>
      <c r="BO2386" s="11"/>
      <c r="BP2386" s="1" t="str">
        <v>0- Port Costs</v>
      </c>
      <c r="BT2386" s="1" t="str">
        <v>0- Port Value</v>
      </c>
      <c r="BU2386" s="11"/>
    </row>
    <row r="2387" spans="8:73" hidden="1" outlineLevel="1" x14ac:dyDescent="0.3">
      <c r="H2387" s="1" t="str">
        <v>0 - BM Costs</v>
      </c>
      <c r="L2387" s="1" t="str">
        <v>0 - BM Port</v>
      </c>
      <c r="N2387" s="1" t="str">
        <v>0 - Port Assets</v>
      </c>
      <c r="O2387" s="11"/>
      <c r="P2387" s="11"/>
      <c r="Q2387" s="11"/>
      <c r="R2387" s="11"/>
      <c r="S2387" s="11"/>
      <c r="T2387" s="11"/>
      <c r="U2387" s="11"/>
      <c r="V2387" s="11"/>
      <c r="W2387" s="11"/>
      <c r="X2387" s="11"/>
      <c r="Y2387" s="11"/>
      <c r="Z2387" s="11"/>
      <c r="AA2387" s="11"/>
      <c r="AB2387" s="11"/>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c r="BC2387" s="11"/>
      <c r="BD2387" s="11"/>
      <c r="BE2387" s="11"/>
      <c r="BF2387" s="11"/>
      <c r="BG2387" s="11"/>
      <c r="BH2387" s="11"/>
      <c r="BI2387" s="11"/>
      <c r="BJ2387" s="11"/>
      <c r="BK2387" s="11"/>
      <c r="BL2387" s="11"/>
      <c r="BM2387" s="11"/>
      <c r="BN2387" s="11"/>
      <c r="BO2387" s="11"/>
      <c r="BP2387" s="1" t="str">
        <v>0- Port Costs</v>
      </c>
      <c r="BT2387" s="1" t="str">
        <v>0- Port Value</v>
      </c>
      <c r="BU2387" s="11"/>
    </row>
    <row r="2388" spans="8:73" hidden="1" outlineLevel="1" x14ac:dyDescent="0.3">
      <c r="H2388" s="1" t="str">
        <v>0 - BM Costs</v>
      </c>
      <c r="L2388" s="1" t="str">
        <v>0 - BM Port</v>
      </c>
      <c r="N2388" s="1" t="str">
        <v>0 - Port Assets</v>
      </c>
      <c r="O2388" s="11"/>
      <c r="P2388" s="11"/>
      <c r="Q2388" s="11"/>
      <c r="R2388" s="11"/>
      <c r="S2388" s="11"/>
      <c r="T2388" s="11"/>
      <c r="U2388" s="11"/>
      <c r="V2388" s="11"/>
      <c r="W2388" s="11"/>
      <c r="X2388" s="11"/>
      <c r="Y2388" s="11"/>
      <c r="Z2388" s="11"/>
      <c r="AA2388" s="11"/>
      <c r="AB2388" s="11"/>
      <c r="AC2388" s="11"/>
      <c r="AD2388" s="11"/>
      <c r="AE2388" s="11"/>
      <c r="AF2388" s="11"/>
      <c r="AG2388" s="11"/>
      <c r="AH2388" s="11"/>
      <c r="AI2388" s="11"/>
      <c r="AJ2388" s="11"/>
      <c r="AK2388" s="11"/>
      <c r="AL2388" s="11"/>
      <c r="AM2388" s="11"/>
      <c r="AN2388" s="11"/>
      <c r="AO2388" s="11"/>
      <c r="AP2388" s="11"/>
      <c r="AQ2388" s="11"/>
      <c r="AR2388" s="11"/>
      <c r="AS2388" s="11"/>
      <c r="AT2388" s="11"/>
      <c r="AU2388" s="11"/>
      <c r="AV2388" s="11"/>
      <c r="AW2388" s="11"/>
      <c r="AX2388" s="11"/>
      <c r="AY2388" s="11"/>
      <c r="AZ2388" s="11"/>
      <c r="BA2388" s="11"/>
      <c r="BB2388" s="11"/>
      <c r="BC2388" s="11"/>
      <c r="BD2388" s="11"/>
      <c r="BE2388" s="11"/>
      <c r="BF2388" s="11"/>
      <c r="BG2388" s="11"/>
      <c r="BH2388" s="11"/>
      <c r="BI2388" s="11"/>
      <c r="BJ2388" s="11"/>
      <c r="BK2388" s="11"/>
      <c r="BL2388" s="11"/>
      <c r="BM2388" s="11"/>
      <c r="BN2388" s="11"/>
      <c r="BO2388" s="11"/>
      <c r="BP2388" s="1" t="str">
        <v>0- Port Costs</v>
      </c>
      <c r="BT2388" s="1" t="str">
        <v>0- Port Value</v>
      </c>
      <c r="BU2388" s="11"/>
    </row>
    <row r="2389" spans="8:73" hidden="1" outlineLevel="1" x14ac:dyDescent="0.3">
      <c r="H2389" s="1" t="str">
        <v>0 - BM Costs</v>
      </c>
      <c r="L2389" s="1" t="str">
        <v>0 - BM Port</v>
      </c>
      <c r="N2389" s="1" t="str">
        <v>0 - Port Assets</v>
      </c>
      <c r="O2389" s="11"/>
      <c r="P2389" s="11"/>
      <c r="Q2389" s="11"/>
      <c r="R2389" s="11"/>
      <c r="S2389" s="11"/>
      <c r="T2389" s="11"/>
      <c r="U2389" s="11"/>
      <c r="V2389" s="11"/>
      <c r="W2389" s="11"/>
      <c r="X2389" s="11"/>
      <c r="Y2389" s="11"/>
      <c r="Z2389" s="11"/>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c r="BC2389" s="11"/>
      <c r="BD2389" s="11"/>
      <c r="BE2389" s="11"/>
      <c r="BF2389" s="11"/>
      <c r="BG2389" s="11"/>
      <c r="BH2389" s="11"/>
      <c r="BI2389" s="11"/>
      <c r="BJ2389" s="11"/>
      <c r="BK2389" s="11"/>
      <c r="BL2389" s="11"/>
      <c r="BM2389" s="11"/>
      <c r="BN2389" s="11"/>
      <c r="BO2389" s="11"/>
      <c r="BP2389" s="1" t="str">
        <v>0- Port Costs</v>
      </c>
      <c r="BT2389" s="1" t="str">
        <v>0- Port Value</v>
      </c>
      <c r="BU2389" s="11"/>
    </row>
    <row r="2390" spans="8:73" hidden="1" outlineLevel="1" x14ac:dyDescent="0.3">
      <c r="H2390" s="1" t="str">
        <v>0 - BM Costs</v>
      </c>
      <c r="L2390" s="1" t="str">
        <v>0 - BM Port</v>
      </c>
      <c r="N2390" s="1" t="str">
        <v>0 - Port Assets</v>
      </c>
      <c r="O2390" s="11"/>
      <c r="P2390" s="11"/>
      <c r="Q2390" s="11"/>
      <c r="R2390" s="11"/>
      <c r="S2390" s="11"/>
      <c r="T2390" s="11"/>
      <c r="U2390" s="11"/>
      <c r="V2390" s="11"/>
      <c r="W2390" s="11"/>
      <c r="X2390" s="11"/>
      <c r="Y2390" s="11"/>
      <c r="Z2390" s="11"/>
      <c r="AA2390" s="11"/>
      <c r="AB2390" s="11"/>
      <c r="AC2390" s="11"/>
      <c r="AD2390" s="11"/>
      <c r="AE2390" s="11"/>
      <c r="AF2390" s="11"/>
      <c r="AG2390" s="11"/>
      <c r="AH2390" s="11"/>
      <c r="AI2390" s="11"/>
      <c r="AJ2390" s="11"/>
      <c r="AK2390" s="11"/>
      <c r="AL2390" s="11"/>
      <c r="AM2390" s="11"/>
      <c r="AN2390" s="11"/>
      <c r="AO2390" s="11"/>
      <c r="AP2390" s="11"/>
      <c r="AQ2390" s="11"/>
      <c r="AR2390" s="11"/>
      <c r="AS2390" s="11"/>
      <c r="AT2390" s="11"/>
      <c r="AU2390" s="11"/>
      <c r="AV2390" s="11"/>
      <c r="AW2390" s="11"/>
      <c r="AX2390" s="11"/>
      <c r="AY2390" s="11"/>
      <c r="AZ2390" s="11"/>
      <c r="BA2390" s="11"/>
      <c r="BB2390" s="11"/>
      <c r="BC2390" s="11"/>
      <c r="BD2390" s="11"/>
      <c r="BE2390" s="11"/>
      <c r="BF2390" s="11"/>
      <c r="BG2390" s="11"/>
      <c r="BH2390" s="11"/>
      <c r="BI2390" s="11"/>
      <c r="BJ2390" s="11"/>
      <c r="BK2390" s="11"/>
      <c r="BL2390" s="11"/>
      <c r="BM2390" s="11"/>
      <c r="BN2390" s="11"/>
      <c r="BO2390" s="11"/>
      <c r="BP2390" s="1" t="str">
        <v>0- Port Costs</v>
      </c>
      <c r="BT2390" s="1" t="str">
        <v>0- Port Value</v>
      </c>
      <c r="BU2390" s="11"/>
    </row>
    <row r="2391" spans="8:73" hidden="1" outlineLevel="1" x14ac:dyDescent="0.3">
      <c r="H2391" s="1" t="str">
        <v>0 - BM Costs</v>
      </c>
      <c r="L2391" s="1" t="str">
        <v>0 - BM Port</v>
      </c>
      <c r="N2391" s="1" t="str">
        <v>0 - Port Assets</v>
      </c>
      <c r="O2391" s="11"/>
      <c r="P2391" s="11"/>
      <c r="Q2391" s="11"/>
      <c r="R2391" s="11"/>
      <c r="S2391" s="11"/>
      <c r="T2391" s="11"/>
      <c r="U2391" s="11"/>
      <c r="V2391" s="11"/>
      <c r="W2391" s="11"/>
      <c r="X2391" s="11"/>
      <c r="Y2391" s="11"/>
      <c r="Z2391" s="11"/>
      <c r="AA2391" s="11"/>
      <c r="AB2391" s="11"/>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c r="BC2391" s="11"/>
      <c r="BD2391" s="11"/>
      <c r="BE2391" s="11"/>
      <c r="BF2391" s="11"/>
      <c r="BG2391" s="11"/>
      <c r="BH2391" s="11"/>
      <c r="BI2391" s="11"/>
      <c r="BJ2391" s="11"/>
      <c r="BK2391" s="11"/>
      <c r="BL2391" s="11"/>
      <c r="BM2391" s="11"/>
      <c r="BN2391" s="11"/>
      <c r="BO2391" s="11"/>
      <c r="BP2391" s="1" t="str">
        <v>0- Port Costs</v>
      </c>
      <c r="BT2391" s="1" t="str">
        <v>0- Port Value</v>
      </c>
      <c r="BU2391" s="11"/>
    </row>
    <row r="2392" spans="8:73" hidden="1" outlineLevel="1" x14ac:dyDescent="0.3">
      <c r="H2392" s="1" t="str">
        <v>0 - BM Costs</v>
      </c>
      <c r="L2392" s="1" t="str">
        <v>0 - BM Port</v>
      </c>
      <c r="N2392" s="1" t="str">
        <v>0 - Port Assets</v>
      </c>
      <c r="O2392" s="11"/>
      <c r="P2392" s="11"/>
      <c r="Q2392" s="11"/>
      <c r="R2392" s="11"/>
      <c r="S2392" s="11"/>
      <c r="T2392" s="11"/>
      <c r="U2392" s="11"/>
      <c r="V2392" s="11"/>
      <c r="W2392" s="11"/>
      <c r="X2392" s="11"/>
      <c r="Y2392" s="11"/>
      <c r="Z2392" s="11"/>
      <c r="AA2392" s="11"/>
      <c r="AB2392" s="11"/>
      <c r="AC2392" s="11"/>
      <c r="AD2392" s="11"/>
      <c r="AE2392" s="11"/>
      <c r="AF2392" s="11"/>
      <c r="AG2392" s="11"/>
      <c r="AH2392" s="11"/>
      <c r="AI2392" s="11"/>
      <c r="AJ2392" s="11"/>
      <c r="AK2392" s="11"/>
      <c r="AL2392" s="11"/>
      <c r="AM2392" s="11"/>
      <c r="AN2392" s="11"/>
      <c r="AO2392" s="11"/>
      <c r="AP2392" s="11"/>
      <c r="AQ2392" s="11"/>
      <c r="AR2392" s="11"/>
      <c r="AS2392" s="11"/>
      <c r="AT2392" s="11"/>
      <c r="AU2392" s="11"/>
      <c r="AV2392" s="11"/>
      <c r="AW2392" s="11"/>
      <c r="AX2392" s="11"/>
      <c r="AY2392" s="11"/>
      <c r="AZ2392" s="11"/>
      <c r="BA2392" s="11"/>
      <c r="BB2392" s="11"/>
      <c r="BC2392" s="11"/>
      <c r="BD2392" s="11"/>
      <c r="BE2392" s="11"/>
      <c r="BF2392" s="11"/>
      <c r="BG2392" s="11"/>
      <c r="BH2392" s="11"/>
      <c r="BI2392" s="11"/>
      <c r="BJ2392" s="11"/>
      <c r="BK2392" s="11"/>
      <c r="BL2392" s="11"/>
      <c r="BM2392" s="11"/>
      <c r="BN2392" s="11"/>
      <c r="BO2392" s="11"/>
      <c r="BP2392" s="1" t="str">
        <v>0- Port Costs</v>
      </c>
      <c r="BT2392" s="1" t="str">
        <v>0- Port Value</v>
      </c>
      <c r="BU2392" s="11"/>
    </row>
    <row r="2393" spans="8:73" hidden="1" outlineLevel="1" x14ac:dyDescent="0.3">
      <c r="H2393" s="1" t="str">
        <v>0 - BM Costs</v>
      </c>
      <c r="L2393" s="1" t="str">
        <v>0 - BM Port</v>
      </c>
      <c r="N2393" s="1" t="str">
        <v>0 - Port Assets</v>
      </c>
      <c r="O2393" s="11"/>
      <c r="P2393" s="11"/>
      <c r="Q2393" s="11"/>
      <c r="R2393" s="11"/>
      <c r="S2393" s="11"/>
      <c r="T2393" s="11"/>
      <c r="U2393" s="11"/>
      <c r="V2393" s="11"/>
      <c r="W2393" s="11"/>
      <c r="X2393" s="11"/>
      <c r="Y2393" s="11"/>
      <c r="Z2393" s="11"/>
      <c r="AA2393" s="11"/>
      <c r="AB2393" s="11"/>
      <c r="AC2393" s="11"/>
      <c r="AD2393" s="11"/>
      <c r="AE2393" s="11"/>
      <c r="AF2393" s="11"/>
      <c r="AG2393" s="11"/>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c r="BC2393" s="11"/>
      <c r="BD2393" s="11"/>
      <c r="BE2393" s="11"/>
      <c r="BF2393" s="11"/>
      <c r="BG2393" s="11"/>
      <c r="BH2393" s="11"/>
      <c r="BI2393" s="11"/>
      <c r="BJ2393" s="11"/>
      <c r="BK2393" s="11"/>
      <c r="BL2393" s="11"/>
      <c r="BM2393" s="11"/>
      <c r="BN2393" s="11"/>
      <c r="BO2393" s="11"/>
      <c r="BP2393" s="1" t="str">
        <v>0- Port Costs</v>
      </c>
      <c r="BT2393" s="1" t="str">
        <v>0- Port Value</v>
      </c>
      <c r="BU2393" s="11"/>
    </row>
    <row r="2394" spans="8:73" hidden="1" outlineLevel="1" x14ac:dyDescent="0.3">
      <c r="H2394" s="1" t="str">
        <v>0 - BM Costs</v>
      </c>
      <c r="L2394" s="1" t="str">
        <v>0 - BM Port</v>
      </c>
      <c r="N2394" s="1" t="str">
        <v>0 - Port Assets</v>
      </c>
      <c r="O2394" s="11"/>
      <c r="P2394" s="11"/>
      <c r="Q2394" s="11"/>
      <c r="R2394" s="11"/>
      <c r="S2394" s="11"/>
      <c r="T2394" s="11"/>
      <c r="U2394" s="11"/>
      <c r="V2394" s="11"/>
      <c r="W2394" s="11"/>
      <c r="X2394" s="11"/>
      <c r="Y2394" s="11"/>
      <c r="Z2394" s="11"/>
      <c r="AA2394" s="11"/>
      <c r="AB2394" s="11"/>
      <c r="AC2394" s="11"/>
      <c r="AD2394" s="11"/>
      <c r="AE2394" s="11"/>
      <c r="AF2394" s="11"/>
      <c r="AG2394" s="11"/>
      <c r="AH2394" s="11"/>
      <c r="AI2394" s="11"/>
      <c r="AJ2394" s="11"/>
      <c r="AK2394" s="11"/>
      <c r="AL2394" s="11"/>
      <c r="AM2394" s="11"/>
      <c r="AN2394" s="11"/>
      <c r="AO2394" s="11"/>
      <c r="AP2394" s="11"/>
      <c r="AQ2394" s="11"/>
      <c r="AR2394" s="11"/>
      <c r="AS2394" s="11"/>
      <c r="AT2394" s="11"/>
      <c r="AU2394" s="11"/>
      <c r="AV2394" s="11"/>
      <c r="AW2394" s="11"/>
      <c r="AX2394" s="11"/>
      <c r="AY2394" s="11"/>
      <c r="AZ2394" s="11"/>
      <c r="BA2394" s="11"/>
      <c r="BB2394" s="11"/>
      <c r="BC2394" s="11"/>
      <c r="BD2394" s="11"/>
      <c r="BE2394" s="11"/>
      <c r="BF2394" s="11"/>
      <c r="BG2394" s="11"/>
      <c r="BH2394" s="11"/>
      <c r="BI2394" s="11"/>
      <c r="BJ2394" s="11"/>
      <c r="BK2394" s="11"/>
      <c r="BL2394" s="11"/>
      <c r="BM2394" s="11"/>
      <c r="BN2394" s="11"/>
      <c r="BO2394" s="11"/>
      <c r="BP2394" s="1" t="str">
        <v>0- Port Costs</v>
      </c>
      <c r="BT2394" s="1" t="str">
        <v>0- Port Value</v>
      </c>
      <c r="BU2394" s="11"/>
    </row>
    <row r="2395" spans="8:73" hidden="1" outlineLevel="1" x14ac:dyDescent="0.3">
      <c r="H2395" s="1" t="str">
        <v>0 - BM Costs</v>
      </c>
      <c r="L2395" s="1" t="str">
        <v>0 - BM Port</v>
      </c>
      <c r="N2395" s="1" t="str">
        <v>0 - Port Assets</v>
      </c>
      <c r="O2395" s="11"/>
      <c r="P2395" s="11"/>
      <c r="Q2395" s="11"/>
      <c r="R2395" s="11"/>
      <c r="S2395" s="11"/>
      <c r="T2395" s="11"/>
      <c r="U2395" s="11"/>
      <c r="V2395" s="11"/>
      <c r="W2395" s="11"/>
      <c r="X2395" s="11"/>
      <c r="Y2395" s="11"/>
      <c r="Z2395" s="11"/>
      <c r="AA2395" s="11"/>
      <c r="AB2395" s="11"/>
      <c r="AC2395" s="11"/>
      <c r="AD2395" s="11"/>
      <c r="AE2395" s="11"/>
      <c r="AF2395" s="11"/>
      <c r="AG2395" s="11"/>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c r="BC2395" s="11"/>
      <c r="BD2395" s="11"/>
      <c r="BE2395" s="11"/>
      <c r="BF2395" s="11"/>
      <c r="BG2395" s="11"/>
      <c r="BH2395" s="11"/>
      <c r="BI2395" s="11"/>
      <c r="BJ2395" s="11"/>
      <c r="BK2395" s="11"/>
      <c r="BL2395" s="11"/>
      <c r="BM2395" s="11"/>
      <c r="BN2395" s="11"/>
      <c r="BO2395" s="11"/>
      <c r="BP2395" s="1" t="str">
        <v>0- Port Costs</v>
      </c>
      <c r="BT2395" s="1" t="str">
        <v>0- Port Value</v>
      </c>
      <c r="BU2395" s="11"/>
    </row>
    <row r="2396" spans="8:73" hidden="1" outlineLevel="1" x14ac:dyDescent="0.3">
      <c r="H2396" s="1" t="str">
        <v>0 - BM Costs</v>
      </c>
      <c r="L2396" s="1" t="str">
        <v>0 - BM Port</v>
      </c>
      <c r="N2396" s="1" t="str">
        <v>0 - Port Assets</v>
      </c>
      <c r="O2396" s="11"/>
      <c r="P2396" s="11"/>
      <c r="Q2396" s="11"/>
      <c r="R2396" s="11"/>
      <c r="S2396" s="11"/>
      <c r="T2396" s="11"/>
      <c r="U2396" s="11"/>
      <c r="V2396" s="11"/>
      <c r="W2396" s="11"/>
      <c r="X2396" s="11"/>
      <c r="Y2396" s="11"/>
      <c r="Z2396" s="11"/>
      <c r="AA2396" s="11"/>
      <c r="AB2396" s="11"/>
      <c r="AC2396" s="11"/>
      <c r="AD2396" s="11"/>
      <c r="AE2396" s="11"/>
      <c r="AF2396" s="11"/>
      <c r="AG2396" s="11"/>
      <c r="AH2396" s="11"/>
      <c r="AI2396" s="11"/>
      <c r="AJ2396" s="11"/>
      <c r="AK2396" s="11"/>
      <c r="AL2396" s="11"/>
      <c r="AM2396" s="11"/>
      <c r="AN2396" s="11"/>
      <c r="AO2396" s="11"/>
      <c r="AP2396" s="11"/>
      <c r="AQ2396" s="11"/>
      <c r="AR2396" s="11"/>
      <c r="AS2396" s="11"/>
      <c r="AT2396" s="11"/>
      <c r="AU2396" s="11"/>
      <c r="AV2396" s="11"/>
      <c r="AW2396" s="11"/>
      <c r="AX2396" s="11"/>
      <c r="AY2396" s="11"/>
      <c r="AZ2396" s="11"/>
      <c r="BA2396" s="11"/>
      <c r="BB2396" s="11"/>
      <c r="BC2396" s="11"/>
      <c r="BD2396" s="11"/>
      <c r="BE2396" s="11"/>
      <c r="BF2396" s="11"/>
      <c r="BG2396" s="11"/>
      <c r="BH2396" s="11"/>
      <c r="BI2396" s="11"/>
      <c r="BJ2396" s="11"/>
      <c r="BK2396" s="11"/>
      <c r="BL2396" s="11"/>
      <c r="BM2396" s="11"/>
      <c r="BN2396" s="11"/>
      <c r="BO2396" s="11"/>
      <c r="BP2396" s="1" t="str">
        <v>0- Port Costs</v>
      </c>
      <c r="BT2396" s="1" t="str">
        <v>0- Port Value</v>
      </c>
      <c r="BU2396" s="11"/>
    </row>
    <row r="2397" spans="8:73" hidden="1" outlineLevel="1" x14ac:dyDescent="0.3">
      <c r="H2397" s="1" t="str">
        <v>0 - BM Costs</v>
      </c>
      <c r="L2397" s="1" t="str">
        <v>0 - BM Port</v>
      </c>
      <c r="N2397" s="1" t="str">
        <v>0 - Port Assets</v>
      </c>
      <c r="O2397" s="11"/>
      <c r="P2397" s="11"/>
      <c r="Q2397" s="11"/>
      <c r="R2397" s="11"/>
      <c r="S2397" s="11"/>
      <c r="T2397" s="11"/>
      <c r="U2397" s="11"/>
      <c r="V2397" s="11"/>
      <c r="W2397" s="11"/>
      <c r="X2397" s="11"/>
      <c r="Y2397" s="11"/>
      <c r="Z2397" s="11"/>
      <c r="AA2397" s="11"/>
      <c r="AB2397" s="11"/>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c r="BC2397" s="11"/>
      <c r="BD2397" s="11"/>
      <c r="BE2397" s="11"/>
      <c r="BF2397" s="11"/>
      <c r="BG2397" s="11"/>
      <c r="BH2397" s="11"/>
      <c r="BI2397" s="11"/>
      <c r="BJ2397" s="11"/>
      <c r="BK2397" s="11"/>
      <c r="BL2397" s="11"/>
      <c r="BM2397" s="11"/>
      <c r="BN2397" s="11"/>
      <c r="BO2397" s="11"/>
      <c r="BP2397" s="1" t="str">
        <v>0- Port Costs</v>
      </c>
      <c r="BT2397" s="1" t="str">
        <v>0- Port Value</v>
      </c>
      <c r="BU2397" s="11"/>
    </row>
    <row r="2398" spans="8:73" hidden="1" outlineLevel="1" x14ac:dyDescent="0.3">
      <c r="H2398" s="1" t="str">
        <v>0 - BM Costs</v>
      </c>
      <c r="L2398" s="1" t="str">
        <v>0 - BM Port</v>
      </c>
      <c r="N2398" s="1" t="str">
        <v>0 - Port Assets</v>
      </c>
      <c r="O2398" s="11"/>
      <c r="P2398" s="11"/>
      <c r="Q2398" s="11"/>
      <c r="R2398" s="11"/>
      <c r="S2398" s="11"/>
      <c r="T2398" s="11"/>
      <c r="U2398" s="11"/>
      <c r="V2398" s="11"/>
      <c r="W2398" s="11"/>
      <c r="X2398" s="11"/>
      <c r="Y2398" s="11"/>
      <c r="Z2398" s="11"/>
      <c r="AA2398" s="11"/>
      <c r="AB2398" s="11"/>
      <c r="AC2398" s="11"/>
      <c r="AD2398" s="11"/>
      <c r="AE2398" s="11"/>
      <c r="AF2398" s="11"/>
      <c r="AG2398" s="11"/>
      <c r="AH2398" s="11"/>
      <c r="AI2398" s="11"/>
      <c r="AJ2398" s="11"/>
      <c r="AK2398" s="11"/>
      <c r="AL2398" s="11"/>
      <c r="AM2398" s="11"/>
      <c r="AN2398" s="11"/>
      <c r="AO2398" s="11"/>
      <c r="AP2398" s="11"/>
      <c r="AQ2398" s="11"/>
      <c r="AR2398" s="11"/>
      <c r="AS2398" s="11"/>
      <c r="AT2398" s="11"/>
      <c r="AU2398" s="11"/>
      <c r="AV2398" s="11"/>
      <c r="AW2398" s="11"/>
      <c r="AX2398" s="11"/>
      <c r="AY2398" s="11"/>
      <c r="AZ2398" s="11"/>
      <c r="BA2398" s="11"/>
      <c r="BB2398" s="11"/>
      <c r="BC2398" s="11"/>
      <c r="BD2398" s="11"/>
      <c r="BE2398" s="11"/>
      <c r="BF2398" s="11"/>
      <c r="BG2398" s="11"/>
      <c r="BH2398" s="11"/>
      <c r="BI2398" s="11"/>
      <c r="BJ2398" s="11"/>
      <c r="BK2398" s="11"/>
      <c r="BL2398" s="11"/>
      <c r="BM2398" s="11"/>
      <c r="BN2398" s="11"/>
      <c r="BO2398" s="11"/>
      <c r="BP2398" s="1" t="str">
        <v>0- Port Costs</v>
      </c>
      <c r="BT2398" s="1" t="str">
        <v>0- Port Value</v>
      </c>
      <c r="BU2398" s="11"/>
    </row>
    <row r="2399" spans="8:73" hidden="1" outlineLevel="1" x14ac:dyDescent="0.3">
      <c r="H2399" s="1" t="str">
        <v>0 - BM Costs</v>
      </c>
      <c r="L2399" s="1" t="str">
        <v>0 - BM Port</v>
      </c>
      <c r="N2399" s="1" t="str">
        <v>0 - Port Assets</v>
      </c>
      <c r="O2399" s="11"/>
      <c r="P2399" s="11"/>
      <c r="Q2399" s="11"/>
      <c r="R2399" s="11"/>
      <c r="S2399" s="11"/>
      <c r="T2399" s="11"/>
      <c r="U2399" s="11"/>
      <c r="V2399" s="11"/>
      <c r="W2399" s="11"/>
      <c r="X2399" s="11"/>
      <c r="Y2399" s="11"/>
      <c r="Z2399" s="11"/>
      <c r="AA2399" s="11"/>
      <c r="AB2399" s="11"/>
      <c r="AC2399" s="11"/>
      <c r="AD2399" s="11"/>
      <c r="AE2399" s="11"/>
      <c r="AF2399" s="11"/>
      <c r="AG2399" s="11"/>
      <c r="AH2399" s="11"/>
      <c r="AI2399" s="11"/>
      <c r="AJ2399" s="11"/>
      <c r="AK2399" s="11"/>
      <c r="AL2399" s="11"/>
      <c r="AM2399" s="11"/>
      <c r="AN2399" s="11"/>
      <c r="AO2399" s="11"/>
      <c r="AP2399" s="11"/>
      <c r="AQ2399" s="11"/>
      <c r="AR2399" s="11"/>
      <c r="AS2399" s="11"/>
      <c r="AT2399" s="11"/>
      <c r="AU2399" s="11"/>
      <c r="AV2399" s="11"/>
      <c r="AW2399" s="11"/>
      <c r="AX2399" s="11"/>
      <c r="AY2399" s="11"/>
      <c r="AZ2399" s="11"/>
      <c r="BA2399" s="11"/>
      <c r="BB2399" s="11"/>
      <c r="BC2399" s="11"/>
      <c r="BD2399" s="11"/>
      <c r="BE2399" s="11"/>
      <c r="BF2399" s="11"/>
      <c r="BG2399" s="11"/>
      <c r="BH2399" s="11"/>
      <c r="BI2399" s="11"/>
      <c r="BJ2399" s="11"/>
      <c r="BK2399" s="11"/>
      <c r="BL2399" s="11"/>
      <c r="BM2399" s="11"/>
      <c r="BN2399" s="11"/>
      <c r="BO2399" s="11"/>
      <c r="BP2399" s="1" t="str">
        <v>0- Port Costs</v>
      </c>
      <c r="BT2399" s="1" t="str">
        <v>0- Port Value</v>
      </c>
      <c r="BU2399" s="11"/>
    </row>
    <row r="2400" spans="8:73" hidden="1" outlineLevel="1" x14ac:dyDescent="0.3">
      <c r="H2400" s="1" t="str">
        <v>0 - BM Costs</v>
      </c>
      <c r="L2400" s="1" t="str">
        <v>0 - BM Port</v>
      </c>
      <c r="N2400" s="1" t="str">
        <v>0 - Port Assets</v>
      </c>
      <c r="O2400" s="11"/>
      <c r="P2400" s="11"/>
      <c r="Q2400" s="11"/>
      <c r="R2400" s="11"/>
      <c r="S2400" s="11"/>
      <c r="T2400" s="11"/>
      <c r="U2400" s="11"/>
      <c r="V2400" s="11"/>
      <c r="W2400" s="11"/>
      <c r="X2400" s="11"/>
      <c r="Y2400" s="11"/>
      <c r="Z2400" s="11"/>
      <c r="AA2400" s="11"/>
      <c r="AB2400" s="11"/>
      <c r="AC2400" s="11"/>
      <c r="AD2400" s="11"/>
      <c r="AE2400" s="11"/>
      <c r="AF2400" s="11"/>
      <c r="AG2400" s="11"/>
      <c r="AH2400" s="11"/>
      <c r="AI2400" s="11"/>
      <c r="AJ2400" s="11"/>
      <c r="AK2400" s="11"/>
      <c r="AL2400" s="11"/>
      <c r="AM2400" s="11"/>
      <c r="AN2400" s="11"/>
      <c r="AO2400" s="11"/>
      <c r="AP2400" s="11"/>
      <c r="AQ2400" s="11"/>
      <c r="AR2400" s="11"/>
      <c r="AS2400" s="11"/>
      <c r="AT2400" s="11"/>
      <c r="AU2400" s="11"/>
      <c r="AV2400" s="11"/>
      <c r="AW2400" s="11"/>
      <c r="AX2400" s="11"/>
      <c r="AY2400" s="11"/>
      <c r="AZ2400" s="11"/>
      <c r="BA2400" s="11"/>
      <c r="BB2400" s="11"/>
      <c r="BC2400" s="11"/>
      <c r="BD2400" s="11"/>
      <c r="BE2400" s="11"/>
      <c r="BF2400" s="11"/>
      <c r="BG2400" s="11"/>
      <c r="BH2400" s="11"/>
      <c r="BI2400" s="11"/>
      <c r="BJ2400" s="11"/>
      <c r="BK2400" s="11"/>
      <c r="BL2400" s="11"/>
      <c r="BM2400" s="11"/>
      <c r="BN2400" s="11"/>
      <c r="BO2400" s="11"/>
      <c r="BP2400" s="1" t="str">
        <v>0- Port Costs</v>
      </c>
      <c r="BT2400" s="1" t="str">
        <v>0- Port Value</v>
      </c>
      <c r="BU2400" s="11"/>
    </row>
    <row r="2401" spans="8:73" hidden="1" outlineLevel="1" x14ac:dyDescent="0.3">
      <c r="H2401" s="1" t="str">
        <v>0 - BM Costs</v>
      </c>
      <c r="L2401" s="1" t="str">
        <v>0 - BM Port</v>
      </c>
      <c r="N2401" s="1" t="str">
        <v>0 - Port Assets</v>
      </c>
      <c r="O2401" s="11"/>
      <c r="P2401" s="11"/>
      <c r="Q2401" s="11"/>
      <c r="R2401" s="11"/>
      <c r="S2401" s="11"/>
      <c r="T2401" s="11"/>
      <c r="U2401" s="11"/>
      <c r="V2401" s="11"/>
      <c r="W2401" s="11"/>
      <c r="X2401" s="11"/>
      <c r="Y2401" s="11"/>
      <c r="Z2401" s="11"/>
      <c r="AA2401" s="11"/>
      <c r="AB2401" s="11"/>
      <c r="AC2401" s="11"/>
      <c r="AD2401" s="11"/>
      <c r="AE2401" s="11"/>
      <c r="AF2401" s="11"/>
      <c r="AG2401" s="11"/>
      <c r="AH2401" s="11"/>
      <c r="AI2401" s="11"/>
      <c r="AJ2401" s="11"/>
      <c r="AK2401" s="11"/>
      <c r="AL2401" s="11"/>
      <c r="AM2401" s="11"/>
      <c r="AN2401" s="11"/>
      <c r="AO2401" s="11"/>
      <c r="AP2401" s="11"/>
      <c r="AQ2401" s="11"/>
      <c r="AR2401" s="11"/>
      <c r="AS2401" s="11"/>
      <c r="AT2401" s="11"/>
      <c r="AU2401" s="11"/>
      <c r="AV2401" s="11"/>
      <c r="AW2401" s="11"/>
      <c r="AX2401" s="11"/>
      <c r="AY2401" s="11"/>
      <c r="AZ2401" s="11"/>
      <c r="BA2401" s="11"/>
      <c r="BB2401" s="11"/>
      <c r="BC2401" s="11"/>
      <c r="BD2401" s="11"/>
      <c r="BE2401" s="11"/>
      <c r="BF2401" s="11"/>
      <c r="BG2401" s="11"/>
      <c r="BH2401" s="11"/>
      <c r="BI2401" s="11"/>
      <c r="BJ2401" s="11"/>
      <c r="BK2401" s="11"/>
      <c r="BL2401" s="11"/>
      <c r="BM2401" s="11"/>
      <c r="BN2401" s="11"/>
      <c r="BO2401" s="11"/>
      <c r="BP2401" s="1" t="str">
        <v>0- Port Costs</v>
      </c>
      <c r="BT2401" s="1" t="str">
        <v>0- Port Value</v>
      </c>
      <c r="BU2401" s="11"/>
    </row>
    <row r="2402" spans="8:73" hidden="1" outlineLevel="1" x14ac:dyDescent="0.3">
      <c r="H2402" s="1" t="str">
        <v>0 - BM Costs</v>
      </c>
      <c r="L2402" s="1" t="str">
        <v>0 - BM Port</v>
      </c>
      <c r="N2402" s="1" t="str">
        <v>0 - Port Assets</v>
      </c>
      <c r="O2402" s="11"/>
      <c r="P2402" s="11"/>
      <c r="Q2402" s="11"/>
      <c r="R2402" s="11"/>
      <c r="S2402" s="11"/>
      <c r="T2402" s="11"/>
      <c r="U2402" s="11"/>
      <c r="V2402" s="11"/>
      <c r="W2402" s="11"/>
      <c r="X2402" s="11"/>
      <c r="Y2402" s="11"/>
      <c r="Z2402" s="11"/>
      <c r="AA2402" s="11"/>
      <c r="AB2402" s="11"/>
      <c r="AC2402" s="11"/>
      <c r="AD2402" s="11"/>
      <c r="AE2402" s="11"/>
      <c r="AF2402" s="11"/>
      <c r="AG2402" s="11"/>
      <c r="AH2402" s="11"/>
      <c r="AI2402" s="11"/>
      <c r="AJ2402" s="11"/>
      <c r="AK2402" s="11"/>
      <c r="AL2402" s="11"/>
      <c r="AM2402" s="11"/>
      <c r="AN2402" s="11"/>
      <c r="AO2402" s="11"/>
      <c r="AP2402" s="11"/>
      <c r="AQ2402" s="11"/>
      <c r="AR2402" s="11"/>
      <c r="AS2402" s="11"/>
      <c r="AT2402" s="11"/>
      <c r="AU2402" s="11"/>
      <c r="AV2402" s="11"/>
      <c r="AW2402" s="11"/>
      <c r="AX2402" s="11"/>
      <c r="AY2402" s="11"/>
      <c r="AZ2402" s="11"/>
      <c r="BA2402" s="11"/>
      <c r="BB2402" s="11"/>
      <c r="BC2402" s="11"/>
      <c r="BD2402" s="11"/>
      <c r="BE2402" s="11"/>
      <c r="BF2402" s="11"/>
      <c r="BG2402" s="11"/>
      <c r="BH2402" s="11"/>
      <c r="BI2402" s="11"/>
      <c r="BJ2402" s="11"/>
      <c r="BK2402" s="11"/>
      <c r="BL2402" s="11"/>
      <c r="BM2402" s="11"/>
      <c r="BN2402" s="11"/>
      <c r="BO2402" s="11"/>
      <c r="BP2402" s="1" t="str">
        <v>0- Port Costs</v>
      </c>
      <c r="BT2402" s="1" t="str">
        <v>0- Port Value</v>
      </c>
      <c r="BU2402" s="11"/>
    </row>
    <row r="2403" spans="8:73" hidden="1" outlineLevel="1" x14ac:dyDescent="0.3">
      <c r="H2403" s="1" t="str">
        <v>0 - BM Costs</v>
      </c>
      <c r="L2403" s="1" t="str">
        <v>0 - BM Port</v>
      </c>
      <c r="N2403" s="1" t="str">
        <v>0 - Port Assets</v>
      </c>
      <c r="O2403" s="11"/>
      <c r="P2403" s="11"/>
      <c r="Q2403" s="11"/>
      <c r="R2403" s="11"/>
      <c r="S2403" s="11"/>
      <c r="T2403" s="11"/>
      <c r="U2403" s="11"/>
      <c r="V2403" s="11"/>
      <c r="W2403" s="11"/>
      <c r="X2403" s="11"/>
      <c r="Y2403" s="11"/>
      <c r="Z2403" s="11"/>
      <c r="AA2403" s="11"/>
      <c r="AB2403" s="11"/>
      <c r="AC2403" s="11"/>
      <c r="AD2403" s="11"/>
      <c r="AE2403" s="11"/>
      <c r="AF2403" s="11"/>
      <c r="AG2403" s="11"/>
      <c r="AH2403" s="11"/>
      <c r="AI2403" s="11"/>
      <c r="AJ2403" s="11"/>
      <c r="AK2403" s="11"/>
      <c r="AL2403" s="11"/>
      <c r="AM2403" s="11"/>
      <c r="AN2403" s="11"/>
      <c r="AO2403" s="11"/>
      <c r="AP2403" s="11"/>
      <c r="AQ2403" s="11"/>
      <c r="AR2403" s="11"/>
      <c r="AS2403" s="11"/>
      <c r="AT2403" s="11"/>
      <c r="AU2403" s="11"/>
      <c r="AV2403" s="11"/>
      <c r="AW2403" s="11"/>
      <c r="AX2403" s="11"/>
      <c r="AY2403" s="11"/>
      <c r="AZ2403" s="11"/>
      <c r="BA2403" s="11"/>
      <c r="BB2403" s="11"/>
      <c r="BC2403" s="11"/>
      <c r="BD2403" s="11"/>
      <c r="BE2403" s="11"/>
      <c r="BF2403" s="11"/>
      <c r="BG2403" s="11"/>
      <c r="BH2403" s="11"/>
      <c r="BI2403" s="11"/>
      <c r="BJ2403" s="11"/>
      <c r="BK2403" s="11"/>
      <c r="BL2403" s="11"/>
      <c r="BM2403" s="11"/>
      <c r="BN2403" s="11"/>
      <c r="BO2403" s="11"/>
      <c r="BP2403" s="1" t="str">
        <v>0- Port Costs</v>
      </c>
      <c r="BT2403" s="1" t="str">
        <v>0- Port Value</v>
      </c>
      <c r="BU2403" s="11"/>
    </row>
    <row r="2404" spans="8:73" hidden="1" outlineLevel="1" x14ac:dyDescent="0.3">
      <c r="H2404" s="1" t="str">
        <v>0 - BM Costs</v>
      </c>
      <c r="L2404" s="1" t="str">
        <v>0 - BM Port</v>
      </c>
      <c r="N2404" s="1" t="str">
        <v>0 - Port Assets</v>
      </c>
      <c r="O2404" s="11"/>
      <c r="P2404" s="11"/>
      <c r="Q2404" s="11"/>
      <c r="R2404" s="11"/>
      <c r="S2404" s="11"/>
      <c r="T2404" s="11"/>
      <c r="U2404" s="11"/>
      <c r="V2404" s="11"/>
      <c r="W2404" s="11"/>
      <c r="X2404" s="11"/>
      <c r="Y2404" s="11"/>
      <c r="Z2404" s="11"/>
      <c r="AA2404" s="11"/>
      <c r="AB2404" s="11"/>
      <c r="AC2404" s="11"/>
      <c r="AD2404" s="11"/>
      <c r="AE2404" s="11"/>
      <c r="AF2404" s="11"/>
      <c r="AG2404" s="11"/>
      <c r="AH2404" s="11"/>
      <c r="AI2404" s="11"/>
      <c r="AJ2404" s="11"/>
      <c r="AK2404" s="11"/>
      <c r="AL2404" s="11"/>
      <c r="AM2404" s="11"/>
      <c r="AN2404" s="11"/>
      <c r="AO2404" s="11"/>
      <c r="AP2404" s="11"/>
      <c r="AQ2404" s="11"/>
      <c r="AR2404" s="11"/>
      <c r="AS2404" s="11"/>
      <c r="AT2404" s="11"/>
      <c r="AU2404" s="11"/>
      <c r="AV2404" s="11"/>
      <c r="AW2404" s="11"/>
      <c r="AX2404" s="11"/>
      <c r="AY2404" s="11"/>
      <c r="AZ2404" s="11"/>
      <c r="BA2404" s="11"/>
      <c r="BB2404" s="11"/>
      <c r="BC2404" s="11"/>
      <c r="BD2404" s="11"/>
      <c r="BE2404" s="11"/>
      <c r="BF2404" s="11"/>
      <c r="BG2404" s="11"/>
      <c r="BH2404" s="11"/>
      <c r="BI2404" s="11"/>
      <c r="BJ2404" s="11"/>
      <c r="BK2404" s="11"/>
      <c r="BL2404" s="11"/>
      <c r="BM2404" s="11"/>
      <c r="BN2404" s="11"/>
      <c r="BO2404" s="11"/>
      <c r="BP2404" s="1" t="str">
        <v>0- Port Costs</v>
      </c>
      <c r="BT2404" s="1" t="str">
        <v>0- Port Value</v>
      </c>
      <c r="BU2404" s="11"/>
    </row>
    <row r="2405" spans="8:73" hidden="1" outlineLevel="1" x14ac:dyDescent="0.3">
      <c r="H2405" s="1" t="str">
        <v>0 - BM Costs</v>
      </c>
      <c r="L2405" s="1" t="str">
        <v>0 - BM Port</v>
      </c>
      <c r="N2405" s="1" t="str">
        <v>0 - Port Assets</v>
      </c>
      <c r="O2405" s="11"/>
      <c r="P2405" s="11"/>
      <c r="Q2405" s="11"/>
      <c r="R2405" s="11"/>
      <c r="S2405" s="11"/>
      <c r="T2405" s="11"/>
      <c r="U2405" s="11"/>
      <c r="V2405" s="11"/>
      <c r="W2405" s="11"/>
      <c r="X2405" s="11"/>
      <c r="Y2405" s="11"/>
      <c r="Z2405" s="11"/>
      <c r="AA2405" s="11"/>
      <c r="AB2405" s="11"/>
      <c r="AC2405" s="11"/>
      <c r="AD2405" s="11"/>
      <c r="AE2405" s="11"/>
      <c r="AF2405" s="11"/>
      <c r="AG2405" s="11"/>
      <c r="AH2405" s="11"/>
      <c r="AI2405" s="11"/>
      <c r="AJ2405" s="11"/>
      <c r="AK2405" s="11"/>
      <c r="AL2405" s="11"/>
      <c r="AM2405" s="11"/>
      <c r="AN2405" s="11"/>
      <c r="AO2405" s="11"/>
      <c r="AP2405" s="11"/>
      <c r="AQ2405" s="11"/>
      <c r="AR2405" s="11"/>
      <c r="AS2405" s="11"/>
      <c r="AT2405" s="11"/>
      <c r="AU2405" s="11"/>
      <c r="AV2405" s="11"/>
      <c r="AW2405" s="11"/>
      <c r="AX2405" s="11"/>
      <c r="AY2405" s="11"/>
      <c r="AZ2405" s="11"/>
      <c r="BA2405" s="11"/>
      <c r="BB2405" s="11"/>
      <c r="BC2405" s="11"/>
      <c r="BD2405" s="11"/>
      <c r="BE2405" s="11"/>
      <c r="BF2405" s="11"/>
      <c r="BG2405" s="11"/>
      <c r="BH2405" s="11"/>
      <c r="BI2405" s="11"/>
      <c r="BJ2405" s="11"/>
      <c r="BK2405" s="11"/>
      <c r="BL2405" s="11"/>
      <c r="BM2405" s="11"/>
      <c r="BN2405" s="11"/>
      <c r="BO2405" s="11"/>
      <c r="BP2405" s="1" t="str">
        <v>0- Port Costs</v>
      </c>
      <c r="BT2405" s="1" t="str">
        <v>0- Port Value</v>
      </c>
      <c r="BU2405" s="11"/>
    </row>
    <row r="2406" spans="8:73" hidden="1" outlineLevel="1" x14ac:dyDescent="0.3">
      <c r="H2406" s="1" t="str">
        <v>0 - BM Costs</v>
      </c>
      <c r="L2406" s="1" t="str">
        <v>0 - BM Port</v>
      </c>
      <c r="N2406" s="1" t="str">
        <v>0 - Port Assets</v>
      </c>
      <c r="O2406" s="11"/>
      <c r="P2406" s="11"/>
      <c r="Q2406" s="11"/>
      <c r="R2406" s="11"/>
      <c r="S2406" s="11"/>
      <c r="T2406" s="11"/>
      <c r="U2406" s="11"/>
      <c r="V2406" s="11"/>
      <c r="W2406" s="11"/>
      <c r="X2406" s="11"/>
      <c r="Y2406" s="11"/>
      <c r="Z2406" s="11"/>
      <c r="AA2406" s="11"/>
      <c r="AB2406" s="11"/>
      <c r="AC2406" s="11"/>
      <c r="AD2406" s="11"/>
      <c r="AE2406" s="11"/>
      <c r="AF2406" s="11"/>
      <c r="AG2406" s="11"/>
      <c r="AH2406" s="11"/>
      <c r="AI2406" s="11"/>
      <c r="AJ2406" s="11"/>
      <c r="AK2406" s="11"/>
      <c r="AL2406" s="11"/>
      <c r="AM2406" s="11"/>
      <c r="AN2406" s="11"/>
      <c r="AO2406" s="11"/>
      <c r="AP2406" s="11"/>
      <c r="AQ2406" s="11"/>
      <c r="AR2406" s="11"/>
      <c r="AS2406" s="11"/>
      <c r="AT2406" s="11"/>
      <c r="AU2406" s="11"/>
      <c r="AV2406" s="11"/>
      <c r="AW2406" s="11"/>
      <c r="AX2406" s="11"/>
      <c r="AY2406" s="11"/>
      <c r="AZ2406" s="11"/>
      <c r="BA2406" s="11"/>
      <c r="BB2406" s="11"/>
      <c r="BC2406" s="11"/>
      <c r="BD2406" s="11"/>
      <c r="BE2406" s="11"/>
      <c r="BF2406" s="11"/>
      <c r="BG2406" s="11"/>
      <c r="BH2406" s="11"/>
      <c r="BI2406" s="11"/>
      <c r="BJ2406" s="11"/>
      <c r="BK2406" s="11"/>
      <c r="BL2406" s="11"/>
      <c r="BM2406" s="11"/>
      <c r="BN2406" s="11"/>
      <c r="BO2406" s="11"/>
      <c r="BP2406" s="1" t="str">
        <v>0- Port Costs</v>
      </c>
      <c r="BT2406" s="1" t="str">
        <v>0- Port Value</v>
      </c>
      <c r="BU2406" s="11"/>
    </row>
    <row r="2407" spans="8:73" hidden="1" outlineLevel="1" x14ac:dyDescent="0.3">
      <c r="H2407" s="1" t="str">
        <v>0 - BM Costs</v>
      </c>
      <c r="L2407" s="1" t="str">
        <v>0 - BM Port</v>
      </c>
      <c r="N2407" s="1" t="str">
        <v>0 - Port Assets</v>
      </c>
      <c r="O2407" s="11"/>
      <c r="P2407" s="11"/>
      <c r="Q2407" s="11"/>
      <c r="R2407" s="11"/>
      <c r="S2407" s="11"/>
      <c r="T2407" s="11"/>
      <c r="U2407" s="11"/>
      <c r="V2407" s="11"/>
      <c r="W2407" s="11"/>
      <c r="X2407" s="11"/>
      <c r="Y2407" s="11"/>
      <c r="Z2407" s="11"/>
      <c r="AA2407" s="11"/>
      <c r="AB2407" s="11"/>
      <c r="AC2407" s="11"/>
      <c r="AD2407" s="11"/>
      <c r="AE2407" s="11"/>
      <c r="AF2407" s="11"/>
      <c r="AG2407" s="11"/>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c r="BC2407" s="11"/>
      <c r="BD2407" s="11"/>
      <c r="BE2407" s="11"/>
      <c r="BF2407" s="11"/>
      <c r="BG2407" s="11"/>
      <c r="BH2407" s="11"/>
      <c r="BI2407" s="11"/>
      <c r="BJ2407" s="11"/>
      <c r="BK2407" s="11"/>
      <c r="BL2407" s="11"/>
      <c r="BM2407" s="11"/>
      <c r="BN2407" s="11"/>
      <c r="BO2407" s="11"/>
      <c r="BP2407" s="1" t="str">
        <v>0- Port Costs</v>
      </c>
      <c r="BT2407" s="1" t="str">
        <v>0- Port Value</v>
      </c>
      <c r="BU2407" s="11"/>
    </row>
    <row r="2408" spans="8:73" hidden="1" outlineLevel="1" x14ac:dyDescent="0.3">
      <c r="H2408" s="1" t="str">
        <v>0 - BM Costs</v>
      </c>
      <c r="L2408" s="1" t="str">
        <v>0 - BM Port</v>
      </c>
      <c r="N2408" s="1" t="str">
        <v>0 - Port Assets</v>
      </c>
      <c r="O2408" s="11"/>
      <c r="P2408" s="11"/>
      <c r="Q2408" s="11"/>
      <c r="R2408" s="11"/>
      <c r="S2408" s="11"/>
      <c r="T2408" s="11"/>
      <c r="U2408" s="11"/>
      <c r="V2408" s="11"/>
      <c r="W2408" s="11"/>
      <c r="X2408" s="11"/>
      <c r="Y2408" s="11"/>
      <c r="Z2408" s="11"/>
      <c r="AA2408" s="11"/>
      <c r="AB2408" s="11"/>
      <c r="AC2408" s="11"/>
      <c r="AD2408" s="11"/>
      <c r="AE2408" s="11"/>
      <c r="AF2408" s="11"/>
      <c r="AG2408" s="11"/>
      <c r="AH2408" s="11"/>
      <c r="AI2408" s="11"/>
      <c r="AJ2408" s="11"/>
      <c r="AK2408" s="11"/>
      <c r="AL2408" s="11"/>
      <c r="AM2408" s="11"/>
      <c r="AN2408" s="11"/>
      <c r="AO2408" s="11"/>
      <c r="AP2408" s="11"/>
      <c r="AQ2408" s="11"/>
      <c r="AR2408" s="11"/>
      <c r="AS2408" s="11"/>
      <c r="AT2408" s="11"/>
      <c r="AU2408" s="11"/>
      <c r="AV2408" s="11"/>
      <c r="AW2408" s="11"/>
      <c r="AX2408" s="11"/>
      <c r="AY2408" s="11"/>
      <c r="AZ2408" s="11"/>
      <c r="BA2408" s="11"/>
      <c r="BB2408" s="11"/>
      <c r="BC2408" s="11"/>
      <c r="BD2408" s="11"/>
      <c r="BE2408" s="11"/>
      <c r="BF2408" s="11"/>
      <c r="BG2408" s="11"/>
      <c r="BH2408" s="11"/>
      <c r="BI2408" s="11"/>
      <c r="BJ2408" s="11"/>
      <c r="BK2408" s="11"/>
      <c r="BL2408" s="11"/>
      <c r="BM2408" s="11"/>
      <c r="BN2408" s="11"/>
      <c r="BO2408" s="11"/>
      <c r="BP2408" s="1" t="str">
        <v>0- Port Costs</v>
      </c>
      <c r="BT2408" s="1" t="str">
        <v>0- Port Value</v>
      </c>
      <c r="BU2408" s="11"/>
    </row>
    <row r="2409" spans="8:73" hidden="1" outlineLevel="1" x14ac:dyDescent="0.3">
      <c r="H2409" s="1" t="str">
        <v>0 - BM Costs</v>
      </c>
      <c r="L2409" s="1" t="str">
        <v>0 - BM Port</v>
      </c>
      <c r="N2409" s="1" t="str">
        <v>0 - Port Assets</v>
      </c>
      <c r="O2409" s="11"/>
      <c r="P2409" s="11"/>
      <c r="Q2409" s="11"/>
      <c r="R2409" s="11"/>
      <c r="S2409" s="11"/>
      <c r="T2409" s="11"/>
      <c r="U2409" s="11"/>
      <c r="V2409" s="11"/>
      <c r="W2409" s="11"/>
      <c r="X2409" s="11"/>
      <c r="Y2409" s="11"/>
      <c r="Z2409" s="11"/>
      <c r="AA2409" s="11"/>
      <c r="AB2409" s="11"/>
      <c r="AC2409" s="11"/>
      <c r="AD2409" s="11"/>
      <c r="AE2409" s="11"/>
      <c r="AF2409" s="11"/>
      <c r="AG2409" s="11"/>
      <c r="AH2409" s="11"/>
      <c r="AI2409" s="11"/>
      <c r="AJ2409" s="11"/>
      <c r="AK2409" s="11"/>
      <c r="AL2409" s="11"/>
      <c r="AM2409" s="11"/>
      <c r="AN2409" s="11"/>
      <c r="AO2409" s="11"/>
      <c r="AP2409" s="11"/>
      <c r="AQ2409" s="11"/>
      <c r="AR2409" s="11"/>
      <c r="AS2409" s="11"/>
      <c r="AT2409" s="11"/>
      <c r="AU2409" s="11"/>
      <c r="AV2409" s="11"/>
      <c r="AW2409" s="11"/>
      <c r="AX2409" s="11"/>
      <c r="AY2409" s="11"/>
      <c r="AZ2409" s="11"/>
      <c r="BA2409" s="11"/>
      <c r="BB2409" s="11"/>
      <c r="BC2409" s="11"/>
      <c r="BD2409" s="11"/>
      <c r="BE2409" s="11"/>
      <c r="BF2409" s="11"/>
      <c r="BG2409" s="11"/>
      <c r="BH2409" s="11"/>
      <c r="BI2409" s="11"/>
      <c r="BJ2409" s="11"/>
      <c r="BK2409" s="11"/>
      <c r="BL2409" s="11"/>
      <c r="BM2409" s="11"/>
      <c r="BN2409" s="11"/>
      <c r="BO2409" s="11"/>
      <c r="BP2409" s="1" t="str">
        <v>0- Port Costs</v>
      </c>
      <c r="BT2409" s="1" t="str">
        <v>0- Port Value</v>
      </c>
      <c r="BU2409" s="11"/>
    </row>
    <row r="2410" spans="8:73" hidden="1" outlineLevel="1" x14ac:dyDescent="0.3">
      <c r="H2410" s="1" t="str">
        <v>0 - BM Costs</v>
      </c>
      <c r="L2410" s="1" t="str">
        <v>0 - BM Port</v>
      </c>
      <c r="N2410" s="1" t="str">
        <v>0 - Port Assets</v>
      </c>
      <c r="O2410" s="11"/>
      <c r="P2410" s="11"/>
      <c r="Q2410" s="11"/>
      <c r="R2410" s="11"/>
      <c r="S2410" s="11"/>
      <c r="T2410" s="11"/>
      <c r="U2410" s="11"/>
      <c r="V2410" s="11"/>
      <c r="W2410" s="11"/>
      <c r="X2410" s="11"/>
      <c r="Y2410" s="11"/>
      <c r="Z2410" s="11"/>
      <c r="AA2410" s="11"/>
      <c r="AB2410" s="11"/>
      <c r="AC2410" s="11"/>
      <c r="AD2410" s="11"/>
      <c r="AE2410" s="11"/>
      <c r="AF2410" s="11"/>
      <c r="AG2410" s="11"/>
      <c r="AH2410" s="11"/>
      <c r="AI2410" s="11"/>
      <c r="AJ2410" s="11"/>
      <c r="AK2410" s="11"/>
      <c r="AL2410" s="11"/>
      <c r="AM2410" s="11"/>
      <c r="AN2410" s="11"/>
      <c r="AO2410" s="11"/>
      <c r="AP2410" s="11"/>
      <c r="AQ2410" s="11"/>
      <c r="AR2410" s="11"/>
      <c r="AS2410" s="11"/>
      <c r="AT2410" s="11"/>
      <c r="AU2410" s="11"/>
      <c r="AV2410" s="11"/>
      <c r="AW2410" s="11"/>
      <c r="AX2410" s="11"/>
      <c r="AY2410" s="11"/>
      <c r="AZ2410" s="11"/>
      <c r="BA2410" s="11"/>
      <c r="BB2410" s="11"/>
      <c r="BC2410" s="11"/>
      <c r="BD2410" s="11"/>
      <c r="BE2410" s="11"/>
      <c r="BF2410" s="11"/>
      <c r="BG2410" s="11"/>
      <c r="BH2410" s="11"/>
      <c r="BI2410" s="11"/>
      <c r="BJ2410" s="11"/>
      <c r="BK2410" s="11"/>
      <c r="BL2410" s="11"/>
      <c r="BM2410" s="11"/>
      <c r="BN2410" s="11"/>
      <c r="BO2410" s="11"/>
      <c r="BP2410" s="1" t="str">
        <v>0- Port Costs</v>
      </c>
      <c r="BT2410" s="1" t="str">
        <v>0- Port Value</v>
      </c>
      <c r="BU2410" s="11"/>
    </row>
    <row r="2411" spans="8:73" hidden="1" outlineLevel="1" x14ac:dyDescent="0.3">
      <c r="H2411" s="1" t="str">
        <v>0 - BM Costs</v>
      </c>
      <c r="L2411" s="1" t="str">
        <v>0 - BM Port</v>
      </c>
      <c r="N2411" s="1" t="str">
        <v>0 - Port Assets</v>
      </c>
      <c r="O2411" s="11"/>
      <c r="P2411" s="11"/>
      <c r="Q2411" s="11"/>
      <c r="R2411" s="11"/>
      <c r="S2411" s="11"/>
      <c r="T2411" s="11"/>
      <c r="U2411" s="11"/>
      <c r="V2411" s="11"/>
      <c r="W2411" s="11"/>
      <c r="X2411" s="11"/>
      <c r="Y2411" s="11"/>
      <c r="Z2411" s="11"/>
      <c r="AA2411" s="11"/>
      <c r="AB2411" s="11"/>
      <c r="AC2411" s="11"/>
      <c r="AD2411" s="11"/>
      <c r="AE2411" s="11"/>
      <c r="AF2411" s="11"/>
      <c r="AG2411" s="11"/>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c r="BB2411" s="11"/>
      <c r="BC2411" s="11"/>
      <c r="BD2411" s="11"/>
      <c r="BE2411" s="11"/>
      <c r="BF2411" s="11"/>
      <c r="BG2411" s="11"/>
      <c r="BH2411" s="11"/>
      <c r="BI2411" s="11"/>
      <c r="BJ2411" s="11"/>
      <c r="BK2411" s="11"/>
      <c r="BL2411" s="11"/>
      <c r="BM2411" s="11"/>
      <c r="BN2411" s="11"/>
      <c r="BO2411" s="11"/>
      <c r="BP2411" s="1" t="str">
        <v>0- Port Costs</v>
      </c>
      <c r="BT2411" s="1" t="str">
        <v>0- Port Value</v>
      </c>
      <c r="BU2411" s="11"/>
    </row>
    <row r="2412" spans="8:73" hidden="1" outlineLevel="1" x14ac:dyDescent="0.3">
      <c r="H2412" s="1" t="str">
        <v>0 - BM Costs</v>
      </c>
      <c r="L2412" s="1" t="str">
        <v>0 - BM Port</v>
      </c>
      <c r="N2412" s="1" t="str">
        <v>0 - Port Assets</v>
      </c>
      <c r="O2412" s="11"/>
      <c r="P2412" s="11"/>
      <c r="Q2412" s="11"/>
      <c r="R2412" s="11"/>
      <c r="S2412" s="11"/>
      <c r="T2412" s="11"/>
      <c r="U2412" s="11"/>
      <c r="V2412" s="11"/>
      <c r="W2412" s="11"/>
      <c r="X2412" s="11"/>
      <c r="Y2412" s="11"/>
      <c r="Z2412" s="11"/>
      <c r="AA2412" s="11"/>
      <c r="AB2412" s="11"/>
      <c r="AC2412" s="11"/>
      <c r="AD2412" s="11"/>
      <c r="AE2412" s="11"/>
      <c r="AF2412" s="11"/>
      <c r="AG2412" s="11"/>
      <c r="AH2412" s="11"/>
      <c r="AI2412" s="11"/>
      <c r="AJ2412" s="11"/>
      <c r="AK2412" s="11"/>
      <c r="AL2412" s="11"/>
      <c r="AM2412" s="11"/>
      <c r="AN2412" s="11"/>
      <c r="AO2412" s="11"/>
      <c r="AP2412" s="11"/>
      <c r="AQ2412" s="11"/>
      <c r="AR2412" s="11"/>
      <c r="AS2412" s="11"/>
      <c r="AT2412" s="11"/>
      <c r="AU2412" s="11"/>
      <c r="AV2412" s="11"/>
      <c r="AW2412" s="11"/>
      <c r="AX2412" s="11"/>
      <c r="AY2412" s="11"/>
      <c r="AZ2412" s="11"/>
      <c r="BA2412" s="11"/>
      <c r="BB2412" s="11"/>
      <c r="BC2412" s="11"/>
      <c r="BD2412" s="11"/>
      <c r="BE2412" s="11"/>
      <c r="BF2412" s="11"/>
      <c r="BG2412" s="11"/>
      <c r="BH2412" s="11"/>
      <c r="BI2412" s="11"/>
      <c r="BJ2412" s="11"/>
      <c r="BK2412" s="11"/>
      <c r="BL2412" s="11"/>
      <c r="BM2412" s="11"/>
      <c r="BN2412" s="11"/>
      <c r="BO2412" s="11"/>
      <c r="BP2412" s="1" t="str">
        <v>0- Port Costs</v>
      </c>
      <c r="BT2412" s="1" t="str">
        <v>0- Port Value</v>
      </c>
      <c r="BU2412" s="11"/>
    </row>
    <row r="2413" spans="8:73" hidden="1" outlineLevel="1" x14ac:dyDescent="0.3">
      <c r="H2413" s="1" t="str">
        <v>0 - BM Costs</v>
      </c>
      <c r="L2413" s="1" t="str">
        <v>0 - BM Port</v>
      </c>
      <c r="N2413" s="1" t="str">
        <v>0 - Port Assets</v>
      </c>
      <c r="O2413" s="11"/>
      <c r="P2413" s="11"/>
      <c r="Q2413" s="11"/>
      <c r="R2413" s="11"/>
      <c r="S2413" s="11"/>
      <c r="T2413" s="11"/>
      <c r="U2413" s="11"/>
      <c r="V2413" s="11"/>
      <c r="W2413" s="11"/>
      <c r="X2413" s="11"/>
      <c r="Y2413" s="11"/>
      <c r="Z2413" s="11"/>
      <c r="AA2413" s="11"/>
      <c r="AB2413" s="11"/>
      <c r="AC2413" s="11"/>
      <c r="AD2413" s="11"/>
      <c r="AE2413" s="11"/>
      <c r="AF2413" s="11"/>
      <c r="AG2413" s="11"/>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c r="BC2413" s="11"/>
      <c r="BD2413" s="11"/>
      <c r="BE2413" s="11"/>
      <c r="BF2413" s="11"/>
      <c r="BG2413" s="11"/>
      <c r="BH2413" s="11"/>
      <c r="BI2413" s="11"/>
      <c r="BJ2413" s="11"/>
      <c r="BK2413" s="11"/>
      <c r="BL2413" s="11"/>
      <c r="BM2413" s="11"/>
      <c r="BN2413" s="11"/>
      <c r="BO2413" s="11"/>
      <c r="BP2413" s="1" t="str">
        <v>0- Port Costs</v>
      </c>
      <c r="BT2413" s="1" t="str">
        <v>0- Port Value</v>
      </c>
      <c r="BU2413" s="11"/>
    </row>
    <row r="2414" spans="8:73" hidden="1" outlineLevel="1" x14ac:dyDescent="0.3">
      <c r="H2414" s="1" t="str">
        <v>0 - BM Costs</v>
      </c>
      <c r="L2414" s="1" t="str">
        <v>0 - BM Port</v>
      </c>
      <c r="N2414" s="1" t="str">
        <v>0 - Port Assets</v>
      </c>
      <c r="O2414" s="11"/>
      <c r="P2414" s="11"/>
      <c r="Q2414" s="11"/>
      <c r="R2414" s="11"/>
      <c r="S2414" s="11"/>
      <c r="T2414" s="11"/>
      <c r="U2414" s="11"/>
      <c r="V2414" s="11"/>
      <c r="W2414" s="11"/>
      <c r="X2414" s="11"/>
      <c r="Y2414" s="11"/>
      <c r="Z2414" s="11"/>
      <c r="AA2414" s="11"/>
      <c r="AB2414" s="11"/>
      <c r="AC2414" s="11"/>
      <c r="AD2414" s="11"/>
      <c r="AE2414" s="11"/>
      <c r="AF2414" s="11"/>
      <c r="AG2414" s="11"/>
      <c r="AH2414" s="11"/>
      <c r="AI2414" s="11"/>
      <c r="AJ2414" s="11"/>
      <c r="AK2414" s="11"/>
      <c r="AL2414" s="11"/>
      <c r="AM2414" s="11"/>
      <c r="AN2414" s="11"/>
      <c r="AO2414" s="11"/>
      <c r="AP2414" s="11"/>
      <c r="AQ2414" s="11"/>
      <c r="AR2414" s="11"/>
      <c r="AS2414" s="11"/>
      <c r="AT2414" s="11"/>
      <c r="AU2414" s="11"/>
      <c r="AV2414" s="11"/>
      <c r="AW2414" s="11"/>
      <c r="AX2414" s="11"/>
      <c r="AY2414" s="11"/>
      <c r="AZ2414" s="11"/>
      <c r="BA2414" s="11"/>
      <c r="BB2414" s="11"/>
      <c r="BC2414" s="11"/>
      <c r="BD2414" s="11"/>
      <c r="BE2414" s="11"/>
      <c r="BF2414" s="11"/>
      <c r="BG2414" s="11"/>
      <c r="BH2414" s="11"/>
      <c r="BI2414" s="11"/>
      <c r="BJ2414" s="11"/>
      <c r="BK2414" s="11"/>
      <c r="BL2414" s="11"/>
      <c r="BM2414" s="11"/>
      <c r="BN2414" s="11"/>
      <c r="BO2414" s="11"/>
      <c r="BP2414" s="1" t="str">
        <v>0- Port Costs</v>
      </c>
      <c r="BT2414" s="1" t="str">
        <v>0- Port Value</v>
      </c>
      <c r="BU2414" s="11"/>
    </row>
    <row r="2415" spans="8:73" hidden="1" outlineLevel="1" x14ac:dyDescent="0.3">
      <c r="H2415" s="1" t="str">
        <v>0 - BM Costs</v>
      </c>
      <c r="L2415" s="1" t="str">
        <v>0 - BM Port</v>
      </c>
      <c r="N2415" s="1" t="str">
        <v>0 - Port Assets</v>
      </c>
      <c r="O2415" s="11"/>
      <c r="P2415" s="11"/>
      <c r="Q2415" s="11"/>
      <c r="R2415" s="11"/>
      <c r="S2415" s="11"/>
      <c r="T2415" s="11"/>
      <c r="U2415" s="11"/>
      <c r="V2415" s="11"/>
      <c r="W2415" s="11"/>
      <c r="X2415" s="11"/>
      <c r="Y2415" s="11"/>
      <c r="Z2415" s="11"/>
      <c r="AA2415" s="11"/>
      <c r="AB2415" s="11"/>
      <c r="AC2415" s="11"/>
      <c r="AD2415" s="11"/>
      <c r="AE2415" s="11"/>
      <c r="AF2415" s="11"/>
      <c r="AG2415" s="11"/>
      <c r="AH2415" s="11"/>
      <c r="AI2415" s="11"/>
      <c r="AJ2415" s="11"/>
      <c r="AK2415" s="11"/>
      <c r="AL2415" s="11"/>
      <c r="AM2415" s="11"/>
      <c r="AN2415" s="11"/>
      <c r="AO2415" s="11"/>
      <c r="AP2415" s="11"/>
      <c r="AQ2415" s="11"/>
      <c r="AR2415" s="11"/>
      <c r="AS2415" s="11"/>
      <c r="AT2415" s="11"/>
      <c r="AU2415" s="11"/>
      <c r="AV2415" s="11"/>
      <c r="AW2415" s="11"/>
      <c r="AX2415" s="11"/>
      <c r="AY2415" s="11"/>
      <c r="AZ2415" s="11"/>
      <c r="BA2415" s="11"/>
      <c r="BB2415" s="11"/>
      <c r="BC2415" s="11"/>
      <c r="BD2415" s="11"/>
      <c r="BE2415" s="11"/>
      <c r="BF2415" s="11"/>
      <c r="BG2415" s="11"/>
      <c r="BH2415" s="11"/>
      <c r="BI2415" s="11"/>
      <c r="BJ2415" s="11"/>
      <c r="BK2415" s="11"/>
      <c r="BL2415" s="11"/>
      <c r="BM2415" s="11"/>
      <c r="BN2415" s="11"/>
      <c r="BO2415" s="11"/>
      <c r="BP2415" s="1" t="str">
        <v>0- Port Costs</v>
      </c>
      <c r="BT2415" s="1" t="str">
        <v>0- Port Value</v>
      </c>
      <c r="BU2415" s="11"/>
    </row>
    <row r="2416" spans="8:73" hidden="1" outlineLevel="1" x14ac:dyDescent="0.3">
      <c r="H2416" s="1" t="str">
        <v>0 - BM Costs</v>
      </c>
      <c r="L2416" s="1" t="str">
        <v>0 - BM Port</v>
      </c>
      <c r="N2416" s="1" t="str">
        <v>0 - Port Assets</v>
      </c>
      <c r="O2416" s="11"/>
      <c r="P2416" s="11"/>
      <c r="Q2416" s="11"/>
      <c r="R2416" s="11"/>
      <c r="S2416" s="11"/>
      <c r="T2416" s="11"/>
      <c r="U2416" s="11"/>
      <c r="V2416" s="11"/>
      <c r="W2416" s="11"/>
      <c r="X2416" s="11"/>
      <c r="Y2416" s="11"/>
      <c r="Z2416" s="11"/>
      <c r="AA2416" s="11"/>
      <c r="AB2416" s="11"/>
      <c r="AC2416" s="11"/>
      <c r="AD2416" s="11"/>
      <c r="AE2416" s="11"/>
      <c r="AF2416" s="11"/>
      <c r="AG2416" s="11"/>
      <c r="AH2416" s="11"/>
      <c r="AI2416" s="11"/>
      <c r="AJ2416" s="11"/>
      <c r="AK2416" s="11"/>
      <c r="AL2416" s="11"/>
      <c r="AM2416" s="11"/>
      <c r="AN2416" s="11"/>
      <c r="AO2416" s="11"/>
      <c r="AP2416" s="11"/>
      <c r="AQ2416" s="11"/>
      <c r="AR2416" s="11"/>
      <c r="AS2416" s="11"/>
      <c r="AT2416" s="11"/>
      <c r="AU2416" s="11"/>
      <c r="AV2416" s="11"/>
      <c r="AW2416" s="11"/>
      <c r="AX2416" s="11"/>
      <c r="AY2416" s="11"/>
      <c r="AZ2416" s="11"/>
      <c r="BA2416" s="11"/>
      <c r="BB2416" s="11"/>
      <c r="BC2416" s="11"/>
      <c r="BD2416" s="11"/>
      <c r="BE2416" s="11"/>
      <c r="BF2416" s="11"/>
      <c r="BG2416" s="11"/>
      <c r="BH2416" s="11"/>
      <c r="BI2416" s="11"/>
      <c r="BJ2416" s="11"/>
      <c r="BK2416" s="11"/>
      <c r="BL2416" s="11"/>
      <c r="BM2416" s="11"/>
      <c r="BN2416" s="11"/>
      <c r="BO2416" s="11"/>
      <c r="BP2416" s="1" t="str">
        <v>0- Port Costs</v>
      </c>
      <c r="BT2416" s="1" t="str">
        <v>0- Port Value</v>
      </c>
      <c r="BU2416" s="11"/>
    </row>
    <row r="2417" spans="8:73" hidden="1" outlineLevel="1" x14ac:dyDescent="0.3">
      <c r="H2417" s="1" t="str">
        <v>0 - BM Costs</v>
      </c>
      <c r="L2417" s="1" t="str">
        <v>0 - BM Port</v>
      </c>
      <c r="N2417" s="1" t="str">
        <v>0 - Port Assets</v>
      </c>
      <c r="O2417" s="11"/>
      <c r="P2417" s="11"/>
      <c r="Q2417" s="11"/>
      <c r="R2417" s="11"/>
      <c r="S2417" s="11"/>
      <c r="T2417" s="11"/>
      <c r="U2417" s="11"/>
      <c r="V2417" s="11"/>
      <c r="W2417" s="11"/>
      <c r="X2417" s="11"/>
      <c r="Y2417" s="11"/>
      <c r="Z2417" s="11"/>
      <c r="AA2417" s="11"/>
      <c r="AB2417" s="11"/>
      <c r="AC2417" s="11"/>
      <c r="AD2417" s="11"/>
      <c r="AE2417" s="11"/>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c r="BC2417" s="11"/>
      <c r="BD2417" s="11"/>
      <c r="BE2417" s="11"/>
      <c r="BF2417" s="11"/>
      <c r="BG2417" s="11"/>
      <c r="BH2417" s="11"/>
      <c r="BI2417" s="11"/>
      <c r="BJ2417" s="11"/>
      <c r="BK2417" s="11"/>
      <c r="BL2417" s="11"/>
      <c r="BM2417" s="11"/>
      <c r="BN2417" s="11"/>
      <c r="BO2417" s="11"/>
      <c r="BP2417" s="1" t="str">
        <v>0- Port Costs</v>
      </c>
      <c r="BT2417" s="1" t="str">
        <v>0- Port Value</v>
      </c>
      <c r="BU2417" s="11"/>
    </row>
    <row r="2418" spans="8:73" hidden="1" outlineLevel="1" x14ac:dyDescent="0.3">
      <c r="H2418" s="1" t="str">
        <v>0 - BM Costs</v>
      </c>
      <c r="L2418" s="1" t="str">
        <v>0 - BM Port</v>
      </c>
      <c r="N2418" s="1" t="str">
        <v>0 - Port Assets</v>
      </c>
      <c r="O2418" s="11"/>
      <c r="P2418" s="11"/>
      <c r="Q2418" s="11"/>
      <c r="R2418" s="11"/>
      <c r="S2418" s="11"/>
      <c r="T2418" s="11"/>
      <c r="U2418" s="11"/>
      <c r="V2418" s="11"/>
      <c r="W2418" s="11"/>
      <c r="X2418" s="11"/>
      <c r="Y2418" s="11"/>
      <c r="Z2418" s="11"/>
      <c r="AA2418" s="11"/>
      <c r="AB2418" s="11"/>
      <c r="AC2418" s="11"/>
      <c r="AD2418" s="11"/>
      <c r="AE2418" s="11"/>
      <c r="AF2418" s="11"/>
      <c r="AG2418" s="11"/>
      <c r="AH2418" s="11"/>
      <c r="AI2418" s="11"/>
      <c r="AJ2418" s="11"/>
      <c r="AK2418" s="11"/>
      <c r="AL2418" s="11"/>
      <c r="AM2418" s="11"/>
      <c r="AN2418" s="11"/>
      <c r="AO2418" s="11"/>
      <c r="AP2418" s="11"/>
      <c r="AQ2418" s="11"/>
      <c r="AR2418" s="11"/>
      <c r="AS2418" s="11"/>
      <c r="AT2418" s="11"/>
      <c r="AU2418" s="11"/>
      <c r="AV2418" s="11"/>
      <c r="AW2418" s="11"/>
      <c r="AX2418" s="11"/>
      <c r="AY2418" s="11"/>
      <c r="AZ2418" s="11"/>
      <c r="BA2418" s="11"/>
      <c r="BB2418" s="11"/>
      <c r="BC2418" s="11"/>
      <c r="BD2418" s="11"/>
      <c r="BE2418" s="11"/>
      <c r="BF2418" s="11"/>
      <c r="BG2418" s="11"/>
      <c r="BH2418" s="11"/>
      <c r="BI2418" s="11"/>
      <c r="BJ2418" s="11"/>
      <c r="BK2418" s="11"/>
      <c r="BL2418" s="11"/>
      <c r="BM2418" s="11"/>
      <c r="BN2418" s="11"/>
      <c r="BO2418" s="11"/>
      <c r="BP2418" s="1" t="str">
        <v>0- Port Costs</v>
      </c>
      <c r="BT2418" s="1" t="str">
        <v>0- Port Value</v>
      </c>
      <c r="BU2418" s="11"/>
    </row>
    <row r="2419" spans="8:73" hidden="1" outlineLevel="1" x14ac:dyDescent="0.3">
      <c r="H2419" s="1" t="str">
        <v>0 - BM Costs</v>
      </c>
      <c r="L2419" s="1" t="str">
        <v>0 - BM Port</v>
      </c>
      <c r="N2419" s="1" t="str">
        <v>0 - Port Assets</v>
      </c>
      <c r="O2419" s="11"/>
      <c r="P2419" s="11"/>
      <c r="Q2419" s="11"/>
      <c r="R2419" s="11"/>
      <c r="S2419" s="11"/>
      <c r="T2419" s="11"/>
      <c r="U2419" s="11"/>
      <c r="V2419" s="11"/>
      <c r="W2419" s="11"/>
      <c r="X2419" s="11"/>
      <c r="Y2419" s="11"/>
      <c r="Z2419" s="11"/>
      <c r="AA2419" s="11"/>
      <c r="AB2419" s="11"/>
      <c r="AC2419" s="11"/>
      <c r="AD2419" s="11"/>
      <c r="AE2419" s="11"/>
      <c r="AF2419" s="11"/>
      <c r="AG2419" s="11"/>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c r="BC2419" s="11"/>
      <c r="BD2419" s="11"/>
      <c r="BE2419" s="11"/>
      <c r="BF2419" s="11"/>
      <c r="BG2419" s="11"/>
      <c r="BH2419" s="11"/>
      <c r="BI2419" s="11"/>
      <c r="BJ2419" s="11"/>
      <c r="BK2419" s="11"/>
      <c r="BL2419" s="11"/>
      <c r="BM2419" s="11"/>
      <c r="BN2419" s="11"/>
      <c r="BO2419" s="11"/>
      <c r="BP2419" s="1" t="str">
        <v>0- Port Costs</v>
      </c>
      <c r="BT2419" s="1" t="str">
        <v>0- Port Value</v>
      </c>
      <c r="BU2419" s="11"/>
    </row>
    <row r="2420" spans="8:73" hidden="1" outlineLevel="1" x14ac:dyDescent="0.3">
      <c r="H2420" s="1" t="str">
        <v>0 - BM Costs</v>
      </c>
      <c r="L2420" s="1" t="str">
        <v>0 - BM Port</v>
      </c>
      <c r="N2420" s="1" t="str">
        <v>0 - Port Assets</v>
      </c>
      <c r="O2420" s="11"/>
      <c r="P2420" s="11"/>
      <c r="Q2420" s="11"/>
      <c r="R2420" s="11"/>
      <c r="S2420" s="11"/>
      <c r="T2420" s="11"/>
      <c r="U2420" s="11"/>
      <c r="V2420" s="11"/>
      <c r="W2420" s="11"/>
      <c r="X2420" s="11"/>
      <c r="Y2420" s="11"/>
      <c r="Z2420" s="11"/>
      <c r="AA2420" s="11"/>
      <c r="AB2420" s="11"/>
      <c r="AC2420" s="11"/>
      <c r="AD2420" s="11"/>
      <c r="AE2420" s="11"/>
      <c r="AF2420" s="11"/>
      <c r="AG2420" s="11"/>
      <c r="AH2420" s="11"/>
      <c r="AI2420" s="11"/>
      <c r="AJ2420" s="11"/>
      <c r="AK2420" s="11"/>
      <c r="AL2420" s="11"/>
      <c r="AM2420" s="11"/>
      <c r="AN2420" s="11"/>
      <c r="AO2420" s="11"/>
      <c r="AP2420" s="11"/>
      <c r="AQ2420" s="11"/>
      <c r="AR2420" s="11"/>
      <c r="AS2420" s="11"/>
      <c r="AT2420" s="11"/>
      <c r="AU2420" s="11"/>
      <c r="AV2420" s="11"/>
      <c r="AW2420" s="11"/>
      <c r="AX2420" s="11"/>
      <c r="AY2420" s="11"/>
      <c r="AZ2420" s="11"/>
      <c r="BA2420" s="11"/>
      <c r="BB2420" s="11"/>
      <c r="BC2420" s="11"/>
      <c r="BD2420" s="11"/>
      <c r="BE2420" s="11"/>
      <c r="BF2420" s="11"/>
      <c r="BG2420" s="11"/>
      <c r="BH2420" s="11"/>
      <c r="BI2420" s="11"/>
      <c r="BJ2420" s="11"/>
      <c r="BK2420" s="11"/>
      <c r="BL2420" s="11"/>
      <c r="BM2420" s="11"/>
      <c r="BN2420" s="11"/>
      <c r="BO2420" s="11"/>
      <c r="BP2420" s="1" t="str">
        <v>0- Port Costs</v>
      </c>
      <c r="BT2420" s="1" t="str">
        <v>0- Port Value</v>
      </c>
      <c r="BU2420" s="11"/>
    </row>
    <row r="2421" spans="8:73" hidden="1" outlineLevel="1" x14ac:dyDescent="0.3">
      <c r="H2421" s="1" t="str">
        <v>0 - BM Costs</v>
      </c>
      <c r="L2421" s="1" t="str">
        <v>0 - BM Port</v>
      </c>
      <c r="N2421" s="1" t="str">
        <v>0 - Port Assets</v>
      </c>
      <c r="O2421" s="11"/>
      <c r="P2421" s="11"/>
      <c r="Q2421" s="11"/>
      <c r="R2421" s="11"/>
      <c r="S2421" s="11"/>
      <c r="T2421" s="11"/>
      <c r="U2421" s="11"/>
      <c r="V2421" s="11"/>
      <c r="W2421" s="11"/>
      <c r="X2421" s="11"/>
      <c r="Y2421" s="11"/>
      <c r="Z2421" s="11"/>
      <c r="AA2421" s="11"/>
      <c r="AB2421" s="11"/>
      <c r="AC2421" s="11"/>
      <c r="AD2421" s="11"/>
      <c r="AE2421" s="11"/>
      <c r="AF2421" s="11"/>
      <c r="AG2421" s="11"/>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c r="BC2421" s="11"/>
      <c r="BD2421" s="11"/>
      <c r="BE2421" s="11"/>
      <c r="BF2421" s="11"/>
      <c r="BG2421" s="11"/>
      <c r="BH2421" s="11"/>
      <c r="BI2421" s="11"/>
      <c r="BJ2421" s="11"/>
      <c r="BK2421" s="11"/>
      <c r="BL2421" s="11"/>
      <c r="BM2421" s="11"/>
      <c r="BN2421" s="11"/>
      <c r="BO2421" s="11"/>
      <c r="BP2421" s="1" t="str">
        <v>0- Port Costs</v>
      </c>
      <c r="BT2421" s="1" t="str">
        <v>0- Port Value</v>
      </c>
      <c r="BU2421" s="11"/>
    </row>
    <row r="2422" spans="8:73" hidden="1" outlineLevel="1" x14ac:dyDescent="0.3">
      <c r="H2422" s="1" t="str">
        <v>0 - BM Costs</v>
      </c>
      <c r="L2422" s="1" t="str">
        <v>0 - BM Port</v>
      </c>
      <c r="N2422" s="1" t="str">
        <v>0 - Port Assets</v>
      </c>
      <c r="O2422" s="11"/>
      <c r="P2422" s="11"/>
      <c r="Q2422" s="11"/>
      <c r="R2422" s="11"/>
      <c r="S2422" s="11"/>
      <c r="T2422" s="11"/>
      <c r="U2422" s="11"/>
      <c r="V2422" s="11"/>
      <c r="W2422" s="11"/>
      <c r="X2422" s="11"/>
      <c r="Y2422" s="11"/>
      <c r="Z2422" s="11"/>
      <c r="AA2422" s="11"/>
      <c r="AB2422" s="11"/>
      <c r="AC2422" s="11"/>
      <c r="AD2422" s="11"/>
      <c r="AE2422" s="11"/>
      <c r="AF2422" s="11"/>
      <c r="AG2422" s="11"/>
      <c r="AH2422" s="11"/>
      <c r="AI2422" s="11"/>
      <c r="AJ2422" s="11"/>
      <c r="AK2422" s="11"/>
      <c r="AL2422" s="11"/>
      <c r="AM2422" s="11"/>
      <c r="AN2422" s="11"/>
      <c r="AO2422" s="11"/>
      <c r="AP2422" s="11"/>
      <c r="AQ2422" s="11"/>
      <c r="AR2422" s="11"/>
      <c r="AS2422" s="11"/>
      <c r="AT2422" s="11"/>
      <c r="AU2422" s="11"/>
      <c r="AV2422" s="11"/>
      <c r="AW2422" s="11"/>
      <c r="AX2422" s="11"/>
      <c r="AY2422" s="11"/>
      <c r="AZ2422" s="11"/>
      <c r="BA2422" s="11"/>
      <c r="BB2422" s="11"/>
      <c r="BC2422" s="11"/>
      <c r="BD2422" s="11"/>
      <c r="BE2422" s="11"/>
      <c r="BF2422" s="11"/>
      <c r="BG2422" s="11"/>
      <c r="BH2422" s="11"/>
      <c r="BI2422" s="11"/>
      <c r="BJ2422" s="11"/>
      <c r="BK2422" s="11"/>
      <c r="BL2422" s="11"/>
      <c r="BM2422" s="11"/>
      <c r="BN2422" s="11"/>
      <c r="BO2422" s="11"/>
      <c r="BP2422" s="1" t="str">
        <v>0- Port Costs</v>
      </c>
      <c r="BT2422" s="1" t="str">
        <v>0- Port Value</v>
      </c>
      <c r="BU2422" s="11"/>
    </row>
    <row r="2423" spans="8:73" hidden="1" outlineLevel="1" x14ac:dyDescent="0.3">
      <c r="H2423" s="1" t="str">
        <v>0 - BM Costs</v>
      </c>
      <c r="L2423" s="1" t="str">
        <v>0 - BM Port</v>
      </c>
      <c r="N2423" s="1" t="str">
        <v>0 - Port Assets</v>
      </c>
      <c r="O2423" s="11"/>
      <c r="P2423" s="11"/>
      <c r="Q2423" s="11"/>
      <c r="R2423" s="11"/>
      <c r="S2423" s="11"/>
      <c r="T2423" s="11"/>
      <c r="U2423" s="11"/>
      <c r="V2423" s="11"/>
      <c r="W2423" s="11"/>
      <c r="X2423" s="11"/>
      <c r="Y2423" s="11"/>
      <c r="Z2423" s="11"/>
      <c r="AA2423" s="11"/>
      <c r="AB2423" s="11"/>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c r="BC2423" s="11"/>
      <c r="BD2423" s="11"/>
      <c r="BE2423" s="11"/>
      <c r="BF2423" s="11"/>
      <c r="BG2423" s="11"/>
      <c r="BH2423" s="11"/>
      <c r="BI2423" s="11"/>
      <c r="BJ2423" s="11"/>
      <c r="BK2423" s="11"/>
      <c r="BL2423" s="11"/>
      <c r="BM2423" s="11"/>
      <c r="BN2423" s="11"/>
      <c r="BO2423" s="11"/>
      <c r="BP2423" s="1" t="str">
        <v>0- Port Costs</v>
      </c>
      <c r="BT2423" s="1" t="str">
        <v>0- Port Value</v>
      </c>
      <c r="BU2423" s="11"/>
    </row>
    <row r="2424" spans="8:73" hidden="1" outlineLevel="1" x14ac:dyDescent="0.3">
      <c r="H2424" s="1" t="str">
        <v>0 - BM Costs</v>
      </c>
      <c r="L2424" s="1" t="str">
        <v>0 - BM Port</v>
      </c>
      <c r="N2424" s="1" t="str">
        <v>0 - Port Assets</v>
      </c>
      <c r="O2424" s="11"/>
      <c r="P2424" s="11"/>
      <c r="Q2424" s="11"/>
      <c r="R2424" s="11"/>
      <c r="S2424" s="11"/>
      <c r="T2424" s="11"/>
      <c r="U2424" s="11"/>
      <c r="V2424" s="11"/>
      <c r="W2424" s="11"/>
      <c r="X2424" s="11"/>
      <c r="Y2424" s="11"/>
      <c r="Z2424" s="11"/>
      <c r="AA2424" s="11"/>
      <c r="AB2424" s="11"/>
      <c r="AC2424" s="11"/>
      <c r="AD2424" s="11"/>
      <c r="AE2424" s="11"/>
      <c r="AF2424" s="11"/>
      <c r="AG2424" s="11"/>
      <c r="AH2424" s="11"/>
      <c r="AI2424" s="11"/>
      <c r="AJ2424" s="11"/>
      <c r="AK2424" s="11"/>
      <c r="AL2424" s="11"/>
      <c r="AM2424" s="11"/>
      <c r="AN2424" s="11"/>
      <c r="AO2424" s="11"/>
      <c r="AP2424" s="11"/>
      <c r="AQ2424" s="11"/>
      <c r="AR2424" s="11"/>
      <c r="AS2424" s="11"/>
      <c r="AT2424" s="11"/>
      <c r="AU2424" s="11"/>
      <c r="AV2424" s="11"/>
      <c r="AW2424" s="11"/>
      <c r="AX2424" s="11"/>
      <c r="AY2424" s="11"/>
      <c r="AZ2424" s="11"/>
      <c r="BA2424" s="11"/>
      <c r="BB2424" s="11"/>
      <c r="BC2424" s="11"/>
      <c r="BD2424" s="11"/>
      <c r="BE2424" s="11"/>
      <c r="BF2424" s="11"/>
      <c r="BG2424" s="11"/>
      <c r="BH2424" s="11"/>
      <c r="BI2424" s="11"/>
      <c r="BJ2424" s="11"/>
      <c r="BK2424" s="11"/>
      <c r="BL2424" s="11"/>
      <c r="BM2424" s="11"/>
      <c r="BN2424" s="11"/>
      <c r="BO2424" s="11"/>
      <c r="BP2424" s="1" t="str">
        <v>0- Port Costs</v>
      </c>
      <c r="BT2424" s="1" t="str">
        <v>0- Port Value</v>
      </c>
      <c r="BU2424" s="11"/>
    </row>
    <row r="2425" spans="8:73" hidden="1" outlineLevel="1" x14ac:dyDescent="0.3">
      <c r="H2425" s="1" t="str">
        <v>0 - BM Costs</v>
      </c>
      <c r="L2425" s="1" t="str">
        <v>0 - BM Port</v>
      </c>
      <c r="N2425" s="1" t="str">
        <v>0 - Port Assets</v>
      </c>
      <c r="O2425" s="11"/>
      <c r="P2425" s="11"/>
      <c r="Q2425" s="11"/>
      <c r="R2425" s="11"/>
      <c r="S2425" s="11"/>
      <c r="T2425" s="11"/>
      <c r="U2425" s="11"/>
      <c r="V2425" s="11"/>
      <c r="W2425" s="11"/>
      <c r="X2425" s="11"/>
      <c r="Y2425" s="11"/>
      <c r="Z2425" s="11"/>
      <c r="AA2425" s="11"/>
      <c r="AB2425" s="11"/>
      <c r="AC2425" s="11"/>
      <c r="AD2425" s="11"/>
      <c r="AE2425" s="11"/>
      <c r="AF2425" s="11"/>
      <c r="AG2425" s="11"/>
      <c r="AH2425" s="11"/>
      <c r="AI2425" s="11"/>
      <c r="AJ2425" s="11"/>
      <c r="AK2425" s="11"/>
      <c r="AL2425" s="11"/>
      <c r="AM2425" s="11"/>
      <c r="AN2425" s="11"/>
      <c r="AO2425" s="11"/>
      <c r="AP2425" s="11"/>
      <c r="AQ2425" s="11"/>
      <c r="AR2425" s="11"/>
      <c r="AS2425" s="11"/>
      <c r="AT2425" s="11"/>
      <c r="AU2425" s="11"/>
      <c r="AV2425" s="11"/>
      <c r="AW2425" s="11"/>
      <c r="AX2425" s="11"/>
      <c r="AY2425" s="11"/>
      <c r="AZ2425" s="11"/>
      <c r="BA2425" s="11"/>
      <c r="BB2425" s="11"/>
      <c r="BC2425" s="11"/>
      <c r="BD2425" s="11"/>
      <c r="BE2425" s="11"/>
      <c r="BF2425" s="11"/>
      <c r="BG2425" s="11"/>
      <c r="BH2425" s="11"/>
      <c r="BI2425" s="11"/>
      <c r="BJ2425" s="11"/>
      <c r="BK2425" s="11"/>
      <c r="BL2425" s="11"/>
      <c r="BM2425" s="11"/>
      <c r="BN2425" s="11"/>
      <c r="BO2425" s="11"/>
      <c r="BP2425" s="1" t="str">
        <v>0- Port Costs</v>
      </c>
      <c r="BT2425" s="1" t="str">
        <v>0- Port Value</v>
      </c>
      <c r="BU2425" s="11"/>
    </row>
    <row r="2426" spans="8:73" hidden="1" outlineLevel="1" x14ac:dyDescent="0.3">
      <c r="H2426" s="1" t="str">
        <v>0 - BM Costs</v>
      </c>
      <c r="L2426" s="1" t="str">
        <v>0 - BM Port</v>
      </c>
      <c r="N2426" s="1" t="str">
        <v>0 - Port Assets</v>
      </c>
      <c r="O2426" s="11"/>
      <c r="P2426" s="11"/>
      <c r="Q2426" s="11"/>
      <c r="R2426" s="11"/>
      <c r="S2426" s="11"/>
      <c r="T2426" s="11"/>
      <c r="U2426" s="11"/>
      <c r="V2426" s="11"/>
      <c r="W2426" s="11"/>
      <c r="X2426" s="11"/>
      <c r="Y2426" s="11"/>
      <c r="Z2426" s="11"/>
      <c r="AA2426" s="11"/>
      <c r="AB2426" s="11"/>
      <c r="AC2426" s="11"/>
      <c r="AD2426" s="11"/>
      <c r="AE2426" s="11"/>
      <c r="AF2426" s="11"/>
      <c r="AG2426" s="11"/>
      <c r="AH2426" s="11"/>
      <c r="AI2426" s="11"/>
      <c r="AJ2426" s="11"/>
      <c r="AK2426" s="11"/>
      <c r="AL2426" s="11"/>
      <c r="AM2426" s="11"/>
      <c r="AN2426" s="11"/>
      <c r="AO2426" s="11"/>
      <c r="AP2426" s="11"/>
      <c r="AQ2426" s="11"/>
      <c r="AR2426" s="11"/>
      <c r="AS2426" s="11"/>
      <c r="AT2426" s="11"/>
      <c r="AU2426" s="11"/>
      <c r="AV2426" s="11"/>
      <c r="AW2426" s="11"/>
      <c r="AX2426" s="11"/>
      <c r="AY2426" s="11"/>
      <c r="AZ2426" s="11"/>
      <c r="BA2426" s="11"/>
      <c r="BB2426" s="11"/>
      <c r="BC2426" s="11"/>
      <c r="BD2426" s="11"/>
      <c r="BE2426" s="11"/>
      <c r="BF2426" s="11"/>
      <c r="BG2426" s="11"/>
      <c r="BH2426" s="11"/>
      <c r="BI2426" s="11"/>
      <c r="BJ2426" s="11"/>
      <c r="BK2426" s="11"/>
      <c r="BL2426" s="11"/>
      <c r="BM2426" s="11"/>
      <c r="BN2426" s="11"/>
      <c r="BO2426" s="11"/>
      <c r="BP2426" s="1" t="str">
        <v>0- Port Costs</v>
      </c>
      <c r="BT2426" s="1" t="str">
        <v>0- Port Value</v>
      </c>
      <c r="BU2426" s="11"/>
    </row>
    <row r="2427" spans="8:73" hidden="1" outlineLevel="1" x14ac:dyDescent="0.3">
      <c r="H2427" s="1" t="str">
        <v>0 - BM Costs</v>
      </c>
      <c r="L2427" s="1" t="str">
        <v>0 - BM Port</v>
      </c>
      <c r="N2427" s="1" t="str">
        <v>0 - Port Assets</v>
      </c>
      <c r="O2427" s="11"/>
      <c r="P2427" s="11"/>
      <c r="Q2427" s="11"/>
      <c r="R2427" s="11"/>
      <c r="S2427" s="11"/>
      <c r="T2427" s="11"/>
      <c r="U2427" s="11"/>
      <c r="V2427" s="11"/>
      <c r="W2427" s="11"/>
      <c r="X2427" s="11"/>
      <c r="Y2427" s="11"/>
      <c r="Z2427" s="11"/>
      <c r="AA2427" s="11"/>
      <c r="AB2427" s="11"/>
      <c r="AC2427" s="11"/>
      <c r="AD2427" s="11"/>
      <c r="AE2427" s="11"/>
      <c r="AF2427" s="11"/>
      <c r="AG2427" s="11"/>
      <c r="AH2427" s="11"/>
      <c r="AI2427" s="11"/>
      <c r="AJ2427" s="11"/>
      <c r="AK2427" s="11"/>
      <c r="AL2427" s="11"/>
      <c r="AM2427" s="11"/>
      <c r="AN2427" s="11"/>
      <c r="AO2427" s="11"/>
      <c r="AP2427" s="11"/>
      <c r="AQ2427" s="11"/>
      <c r="AR2427" s="11"/>
      <c r="AS2427" s="11"/>
      <c r="AT2427" s="11"/>
      <c r="AU2427" s="11"/>
      <c r="AV2427" s="11"/>
      <c r="AW2427" s="11"/>
      <c r="AX2427" s="11"/>
      <c r="AY2427" s="11"/>
      <c r="AZ2427" s="11"/>
      <c r="BA2427" s="11"/>
      <c r="BB2427" s="11"/>
      <c r="BC2427" s="11"/>
      <c r="BD2427" s="11"/>
      <c r="BE2427" s="11"/>
      <c r="BF2427" s="11"/>
      <c r="BG2427" s="11"/>
      <c r="BH2427" s="11"/>
      <c r="BI2427" s="11"/>
      <c r="BJ2427" s="11"/>
      <c r="BK2427" s="11"/>
      <c r="BL2427" s="11"/>
      <c r="BM2427" s="11"/>
      <c r="BN2427" s="11"/>
      <c r="BO2427" s="11"/>
      <c r="BP2427" s="1" t="str">
        <v>0- Port Costs</v>
      </c>
      <c r="BT2427" s="1" t="str">
        <v>0- Port Value</v>
      </c>
      <c r="BU2427" s="11"/>
    </row>
    <row r="2428" spans="8:73" hidden="1" outlineLevel="1" x14ac:dyDescent="0.3">
      <c r="H2428" s="1" t="str">
        <v>0 - BM Costs</v>
      </c>
      <c r="L2428" s="1" t="str">
        <v>0 - BM Port</v>
      </c>
      <c r="N2428" s="1" t="str">
        <v>0 - Port Assets</v>
      </c>
      <c r="O2428" s="11"/>
      <c r="P2428" s="11"/>
      <c r="Q2428" s="11"/>
      <c r="R2428" s="11"/>
      <c r="S2428" s="11"/>
      <c r="T2428" s="11"/>
      <c r="U2428" s="11"/>
      <c r="V2428" s="11"/>
      <c r="W2428" s="11"/>
      <c r="X2428" s="11"/>
      <c r="Y2428" s="11"/>
      <c r="Z2428" s="11"/>
      <c r="AA2428" s="11"/>
      <c r="AB2428" s="11"/>
      <c r="AC2428" s="11"/>
      <c r="AD2428" s="11"/>
      <c r="AE2428" s="11"/>
      <c r="AF2428" s="11"/>
      <c r="AG2428" s="11"/>
      <c r="AH2428" s="11"/>
      <c r="AI2428" s="11"/>
      <c r="AJ2428" s="11"/>
      <c r="AK2428" s="11"/>
      <c r="AL2428" s="11"/>
      <c r="AM2428" s="11"/>
      <c r="AN2428" s="11"/>
      <c r="AO2428" s="11"/>
      <c r="AP2428" s="11"/>
      <c r="AQ2428" s="11"/>
      <c r="AR2428" s="11"/>
      <c r="AS2428" s="11"/>
      <c r="AT2428" s="11"/>
      <c r="AU2428" s="11"/>
      <c r="AV2428" s="11"/>
      <c r="AW2428" s="11"/>
      <c r="AX2428" s="11"/>
      <c r="AY2428" s="11"/>
      <c r="AZ2428" s="11"/>
      <c r="BA2428" s="11"/>
      <c r="BB2428" s="11"/>
      <c r="BC2428" s="11"/>
      <c r="BD2428" s="11"/>
      <c r="BE2428" s="11"/>
      <c r="BF2428" s="11"/>
      <c r="BG2428" s="11"/>
      <c r="BH2428" s="11"/>
      <c r="BI2428" s="11"/>
      <c r="BJ2428" s="11"/>
      <c r="BK2428" s="11"/>
      <c r="BL2428" s="11"/>
      <c r="BM2428" s="11"/>
      <c r="BN2428" s="11"/>
      <c r="BO2428" s="11"/>
      <c r="BP2428" s="1" t="str">
        <v>0- Port Costs</v>
      </c>
      <c r="BT2428" s="1" t="str">
        <v>0- Port Value</v>
      </c>
      <c r="BU2428" s="11"/>
    </row>
    <row r="2429" spans="8:73" hidden="1" outlineLevel="1" x14ac:dyDescent="0.3">
      <c r="H2429" s="1" t="str">
        <v>0 - BM Costs</v>
      </c>
      <c r="L2429" s="1" t="str">
        <v>0 - BM Port</v>
      </c>
      <c r="N2429" s="1" t="str">
        <v>0 - Port Assets</v>
      </c>
      <c r="O2429" s="11"/>
      <c r="P2429" s="11"/>
      <c r="Q2429" s="11"/>
      <c r="R2429" s="11"/>
      <c r="S2429" s="11"/>
      <c r="T2429" s="11"/>
      <c r="U2429" s="11"/>
      <c r="V2429" s="11"/>
      <c r="W2429" s="11"/>
      <c r="X2429" s="11"/>
      <c r="Y2429" s="11"/>
      <c r="Z2429" s="11"/>
      <c r="AA2429" s="11"/>
      <c r="AB2429" s="11"/>
      <c r="AC2429" s="11"/>
      <c r="AD2429" s="11"/>
      <c r="AE2429" s="11"/>
      <c r="AF2429" s="11"/>
      <c r="AG2429" s="11"/>
      <c r="AH2429" s="11"/>
      <c r="AI2429" s="11"/>
      <c r="AJ2429" s="11"/>
      <c r="AK2429" s="11"/>
      <c r="AL2429" s="11"/>
      <c r="AM2429" s="11"/>
      <c r="AN2429" s="11"/>
      <c r="AO2429" s="11"/>
      <c r="AP2429" s="11"/>
      <c r="AQ2429" s="11"/>
      <c r="AR2429" s="11"/>
      <c r="AS2429" s="11"/>
      <c r="AT2429" s="11"/>
      <c r="AU2429" s="11"/>
      <c r="AV2429" s="11"/>
      <c r="AW2429" s="11"/>
      <c r="AX2429" s="11"/>
      <c r="AY2429" s="11"/>
      <c r="AZ2429" s="11"/>
      <c r="BA2429" s="11"/>
      <c r="BB2429" s="11"/>
      <c r="BC2429" s="11"/>
      <c r="BD2429" s="11"/>
      <c r="BE2429" s="11"/>
      <c r="BF2429" s="11"/>
      <c r="BG2429" s="11"/>
      <c r="BH2429" s="11"/>
      <c r="BI2429" s="11"/>
      <c r="BJ2429" s="11"/>
      <c r="BK2429" s="11"/>
      <c r="BL2429" s="11"/>
      <c r="BM2429" s="11"/>
      <c r="BN2429" s="11"/>
      <c r="BO2429" s="11"/>
      <c r="BP2429" s="1" t="str">
        <v>0- Port Costs</v>
      </c>
      <c r="BT2429" s="1" t="str">
        <v>0- Port Value</v>
      </c>
      <c r="BU2429" s="11"/>
    </row>
    <row r="2430" spans="8:73" hidden="1" outlineLevel="1" x14ac:dyDescent="0.3">
      <c r="H2430" s="1" t="str">
        <v>0 - BM Costs</v>
      </c>
      <c r="L2430" s="1" t="str">
        <v>0 - BM Port</v>
      </c>
      <c r="N2430" s="1" t="str">
        <v>0 - Port Assets</v>
      </c>
      <c r="O2430" s="11"/>
      <c r="P2430" s="11"/>
      <c r="Q2430" s="11"/>
      <c r="R2430" s="11"/>
      <c r="S2430" s="11"/>
      <c r="T2430" s="11"/>
      <c r="U2430" s="11"/>
      <c r="V2430" s="11"/>
      <c r="W2430" s="11"/>
      <c r="X2430" s="11"/>
      <c r="Y2430" s="11"/>
      <c r="Z2430" s="11"/>
      <c r="AA2430" s="11"/>
      <c r="AB2430" s="11"/>
      <c r="AC2430" s="11"/>
      <c r="AD2430" s="11"/>
      <c r="AE2430" s="11"/>
      <c r="AF2430" s="11"/>
      <c r="AG2430" s="11"/>
      <c r="AH2430" s="11"/>
      <c r="AI2430" s="11"/>
      <c r="AJ2430" s="11"/>
      <c r="AK2430" s="11"/>
      <c r="AL2430" s="11"/>
      <c r="AM2430" s="11"/>
      <c r="AN2430" s="11"/>
      <c r="AO2430" s="11"/>
      <c r="AP2430" s="11"/>
      <c r="AQ2430" s="11"/>
      <c r="AR2430" s="11"/>
      <c r="AS2430" s="11"/>
      <c r="AT2430" s="11"/>
      <c r="AU2430" s="11"/>
      <c r="AV2430" s="11"/>
      <c r="AW2430" s="11"/>
      <c r="AX2430" s="11"/>
      <c r="AY2430" s="11"/>
      <c r="AZ2430" s="11"/>
      <c r="BA2430" s="11"/>
      <c r="BB2430" s="11"/>
      <c r="BC2430" s="11"/>
      <c r="BD2430" s="11"/>
      <c r="BE2430" s="11"/>
      <c r="BF2430" s="11"/>
      <c r="BG2430" s="11"/>
      <c r="BH2430" s="11"/>
      <c r="BI2430" s="11"/>
      <c r="BJ2430" s="11"/>
      <c r="BK2430" s="11"/>
      <c r="BL2430" s="11"/>
      <c r="BM2430" s="11"/>
      <c r="BN2430" s="11"/>
      <c r="BO2430" s="11"/>
      <c r="BP2430" s="1" t="str">
        <v>0- Port Costs</v>
      </c>
      <c r="BT2430" s="1" t="str">
        <v>0- Port Value</v>
      </c>
      <c r="BU2430" s="11"/>
    </row>
    <row r="2431" spans="8:73" hidden="1" outlineLevel="1" x14ac:dyDescent="0.3">
      <c r="H2431" s="1" t="str">
        <v>0 - BM Costs</v>
      </c>
      <c r="L2431" s="1" t="str">
        <v>0 - BM Port</v>
      </c>
      <c r="N2431" s="1" t="str">
        <v>0 - Port Assets</v>
      </c>
      <c r="O2431" s="11"/>
      <c r="P2431" s="11"/>
      <c r="Q2431" s="11"/>
      <c r="R2431" s="11"/>
      <c r="S2431" s="11"/>
      <c r="T2431" s="11"/>
      <c r="U2431" s="11"/>
      <c r="V2431" s="11"/>
      <c r="W2431" s="11"/>
      <c r="X2431" s="11"/>
      <c r="Y2431" s="11"/>
      <c r="Z2431" s="11"/>
      <c r="AA2431" s="11"/>
      <c r="AB2431" s="11"/>
      <c r="AC2431" s="11"/>
      <c r="AD2431" s="11"/>
      <c r="AE2431" s="11"/>
      <c r="AF2431" s="11"/>
      <c r="AG2431" s="11"/>
      <c r="AH2431" s="11"/>
      <c r="AI2431" s="11"/>
      <c r="AJ2431" s="11"/>
      <c r="AK2431" s="11"/>
      <c r="AL2431" s="11"/>
      <c r="AM2431" s="11"/>
      <c r="AN2431" s="11"/>
      <c r="AO2431" s="11"/>
      <c r="AP2431" s="11"/>
      <c r="AQ2431" s="11"/>
      <c r="AR2431" s="11"/>
      <c r="AS2431" s="11"/>
      <c r="AT2431" s="11"/>
      <c r="AU2431" s="11"/>
      <c r="AV2431" s="11"/>
      <c r="AW2431" s="11"/>
      <c r="AX2431" s="11"/>
      <c r="AY2431" s="11"/>
      <c r="AZ2431" s="11"/>
      <c r="BA2431" s="11"/>
      <c r="BB2431" s="11"/>
      <c r="BC2431" s="11"/>
      <c r="BD2431" s="11"/>
      <c r="BE2431" s="11"/>
      <c r="BF2431" s="11"/>
      <c r="BG2431" s="11"/>
      <c r="BH2431" s="11"/>
      <c r="BI2431" s="11"/>
      <c r="BJ2431" s="11"/>
      <c r="BK2431" s="11"/>
      <c r="BL2431" s="11"/>
      <c r="BM2431" s="11"/>
      <c r="BN2431" s="11"/>
      <c r="BO2431" s="11"/>
      <c r="BP2431" s="1" t="str">
        <v>0- Port Costs</v>
      </c>
      <c r="BT2431" s="1" t="str">
        <v>0- Port Value</v>
      </c>
      <c r="BU2431" s="11"/>
    </row>
    <row r="2432" spans="8:73" hidden="1" outlineLevel="1" x14ac:dyDescent="0.3">
      <c r="H2432" s="1" t="str">
        <v>0 - BM Costs</v>
      </c>
      <c r="L2432" s="1" t="str">
        <v>0 - BM Port</v>
      </c>
      <c r="N2432" s="1" t="str">
        <v>0 - Port Assets</v>
      </c>
      <c r="O2432" s="11"/>
      <c r="P2432" s="11"/>
      <c r="Q2432" s="11"/>
      <c r="R2432" s="11"/>
      <c r="S2432" s="11"/>
      <c r="T2432" s="11"/>
      <c r="U2432" s="11"/>
      <c r="V2432" s="11"/>
      <c r="W2432" s="11"/>
      <c r="X2432" s="11"/>
      <c r="Y2432" s="11"/>
      <c r="Z2432" s="11"/>
      <c r="AA2432" s="11"/>
      <c r="AB2432" s="11"/>
      <c r="AC2432" s="11"/>
      <c r="AD2432" s="11"/>
      <c r="AE2432" s="11"/>
      <c r="AF2432" s="11"/>
      <c r="AG2432" s="11"/>
      <c r="AH2432" s="11"/>
      <c r="AI2432" s="11"/>
      <c r="AJ2432" s="11"/>
      <c r="AK2432" s="11"/>
      <c r="AL2432" s="11"/>
      <c r="AM2432" s="11"/>
      <c r="AN2432" s="11"/>
      <c r="AO2432" s="11"/>
      <c r="AP2432" s="11"/>
      <c r="AQ2432" s="11"/>
      <c r="AR2432" s="11"/>
      <c r="AS2432" s="11"/>
      <c r="AT2432" s="11"/>
      <c r="AU2432" s="11"/>
      <c r="AV2432" s="11"/>
      <c r="AW2432" s="11"/>
      <c r="AX2432" s="11"/>
      <c r="AY2432" s="11"/>
      <c r="AZ2432" s="11"/>
      <c r="BA2432" s="11"/>
      <c r="BB2432" s="11"/>
      <c r="BC2432" s="11"/>
      <c r="BD2432" s="11"/>
      <c r="BE2432" s="11"/>
      <c r="BF2432" s="11"/>
      <c r="BG2432" s="11"/>
      <c r="BH2432" s="11"/>
      <c r="BI2432" s="11"/>
      <c r="BJ2432" s="11"/>
      <c r="BK2432" s="11"/>
      <c r="BL2432" s="11"/>
      <c r="BM2432" s="11"/>
      <c r="BN2432" s="11"/>
      <c r="BO2432" s="11"/>
      <c r="BP2432" s="1" t="str">
        <v>0- Port Costs</v>
      </c>
      <c r="BT2432" s="1" t="str">
        <v>0- Port Value</v>
      </c>
      <c r="BU2432" s="11"/>
    </row>
    <row r="2433" spans="8:73" hidden="1" outlineLevel="1" x14ac:dyDescent="0.3">
      <c r="H2433" s="1" t="str">
        <v>0 - BM Costs</v>
      </c>
      <c r="L2433" s="1" t="str">
        <v>0 - BM Port</v>
      </c>
      <c r="N2433" s="1" t="str">
        <v>0 - Port Assets</v>
      </c>
      <c r="O2433" s="11"/>
      <c r="P2433" s="11"/>
      <c r="Q2433" s="11"/>
      <c r="R2433" s="11"/>
      <c r="S2433" s="11"/>
      <c r="T2433" s="11"/>
      <c r="U2433" s="11"/>
      <c r="V2433" s="11"/>
      <c r="W2433" s="11"/>
      <c r="X2433" s="11"/>
      <c r="Y2433" s="11"/>
      <c r="Z2433" s="11"/>
      <c r="AA2433" s="11"/>
      <c r="AB2433" s="11"/>
      <c r="AC2433" s="11"/>
      <c r="AD2433" s="11"/>
      <c r="AE2433" s="11"/>
      <c r="AF2433" s="11"/>
      <c r="AG2433" s="11"/>
      <c r="AH2433" s="11"/>
      <c r="AI2433" s="11"/>
      <c r="AJ2433" s="11"/>
      <c r="AK2433" s="11"/>
      <c r="AL2433" s="11"/>
      <c r="AM2433" s="11"/>
      <c r="AN2433" s="11"/>
      <c r="AO2433" s="11"/>
      <c r="AP2433" s="11"/>
      <c r="AQ2433" s="11"/>
      <c r="AR2433" s="11"/>
      <c r="AS2433" s="11"/>
      <c r="AT2433" s="11"/>
      <c r="AU2433" s="11"/>
      <c r="AV2433" s="11"/>
      <c r="AW2433" s="11"/>
      <c r="AX2433" s="11"/>
      <c r="AY2433" s="11"/>
      <c r="AZ2433" s="11"/>
      <c r="BA2433" s="11"/>
      <c r="BB2433" s="11"/>
      <c r="BC2433" s="11"/>
      <c r="BD2433" s="11"/>
      <c r="BE2433" s="11"/>
      <c r="BF2433" s="11"/>
      <c r="BG2433" s="11"/>
      <c r="BH2433" s="11"/>
      <c r="BI2433" s="11"/>
      <c r="BJ2433" s="11"/>
      <c r="BK2433" s="11"/>
      <c r="BL2433" s="11"/>
      <c r="BM2433" s="11"/>
      <c r="BN2433" s="11"/>
      <c r="BO2433" s="11"/>
      <c r="BP2433" s="1" t="str">
        <v>0- Port Costs</v>
      </c>
      <c r="BT2433" s="1" t="str">
        <v>0- Port Value</v>
      </c>
      <c r="BU2433" s="11"/>
    </row>
    <row r="2434" spans="8:73" hidden="1" outlineLevel="1" x14ac:dyDescent="0.3">
      <c r="H2434" s="1" t="str">
        <v>0 - BM Costs</v>
      </c>
      <c r="L2434" s="1" t="str">
        <v>0 - BM Port</v>
      </c>
      <c r="N2434" s="1" t="str">
        <v>0 - Port Assets</v>
      </c>
      <c r="O2434" s="11"/>
      <c r="P2434" s="11"/>
      <c r="Q2434" s="11"/>
      <c r="R2434" s="11"/>
      <c r="S2434" s="11"/>
      <c r="T2434" s="11"/>
      <c r="U2434" s="11"/>
      <c r="V2434" s="11"/>
      <c r="W2434" s="11"/>
      <c r="X2434" s="11"/>
      <c r="Y2434" s="11"/>
      <c r="Z2434" s="11"/>
      <c r="AA2434" s="11"/>
      <c r="AB2434" s="11"/>
      <c r="AC2434" s="11"/>
      <c r="AD2434" s="11"/>
      <c r="AE2434" s="11"/>
      <c r="AF2434" s="11"/>
      <c r="AG2434" s="11"/>
      <c r="AH2434" s="11"/>
      <c r="AI2434" s="11"/>
      <c r="AJ2434" s="11"/>
      <c r="AK2434" s="11"/>
      <c r="AL2434" s="11"/>
      <c r="AM2434" s="11"/>
      <c r="AN2434" s="11"/>
      <c r="AO2434" s="11"/>
      <c r="AP2434" s="11"/>
      <c r="AQ2434" s="11"/>
      <c r="AR2434" s="11"/>
      <c r="AS2434" s="11"/>
      <c r="AT2434" s="11"/>
      <c r="AU2434" s="11"/>
      <c r="AV2434" s="11"/>
      <c r="AW2434" s="11"/>
      <c r="AX2434" s="11"/>
      <c r="AY2434" s="11"/>
      <c r="AZ2434" s="11"/>
      <c r="BA2434" s="11"/>
      <c r="BB2434" s="11"/>
      <c r="BC2434" s="11"/>
      <c r="BD2434" s="11"/>
      <c r="BE2434" s="11"/>
      <c r="BF2434" s="11"/>
      <c r="BG2434" s="11"/>
      <c r="BH2434" s="11"/>
      <c r="BI2434" s="11"/>
      <c r="BJ2434" s="11"/>
      <c r="BK2434" s="11"/>
      <c r="BL2434" s="11"/>
      <c r="BM2434" s="11"/>
      <c r="BN2434" s="11"/>
      <c r="BO2434" s="11"/>
      <c r="BP2434" s="1" t="str">
        <v>0- Port Costs</v>
      </c>
      <c r="BT2434" s="1" t="str">
        <v>0- Port Value</v>
      </c>
      <c r="BU2434" s="11"/>
    </row>
    <row r="2435" spans="8:73" hidden="1" outlineLevel="1" x14ac:dyDescent="0.3">
      <c r="H2435" s="1" t="str">
        <v>0 - BM Costs</v>
      </c>
      <c r="L2435" s="1" t="str">
        <v>0 - BM Port</v>
      </c>
      <c r="N2435" s="1" t="str">
        <v>0 - Port Assets</v>
      </c>
      <c r="O2435" s="11"/>
      <c r="P2435" s="11"/>
      <c r="Q2435" s="11"/>
      <c r="R2435" s="11"/>
      <c r="S2435" s="11"/>
      <c r="T2435" s="11"/>
      <c r="U2435" s="11"/>
      <c r="V2435" s="11"/>
      <c r="W2435" s="11"/>
      <c r="X2435" s="11"/>
      <c r="Y2435" s="11"/>
      <c r="Z2435" s="11"/>
      <c r="AA2435" s="11"/>
      <c r="AB2435" s="11"/>
      <c r="AC2435" s="11"/>
      <c r="AD2435" s="11"/>
      <c r="AE2435" s="11"/>
      <c r="AF2435" s="11"/>
      <c r="AG2435" s="11"/>
      <c r="AH2435" s="11"/>
      <c r="AI2435" s="11"/>
      <c r="AJ2435" s="11"/>
      <c r="AK2435" s="11"/>
      <c r="AL2435" s="11"/>
      <c r="AM2435" s="11"/>
      <c r="AN2435" s="11"/>
      <c r="AO2435" s="11"/>
      <c r="AP2435" s="11"/>
      <c r="AQ2435" s="11"/>
      <c r="AR2435" s="11"/>
      <c r="AS2435" s="11"/>
      <c r="AT2435" s="11"/>
      <c r="AU2435" s="11"/>
      <c r="AV2435" s="11"/>
      <c r="AW2435" s="11"/>
      <c r="AX2435" s="11"/>
      <c r="AY2435" s="11"/>
      <c r="AZ2435" s="11"/>
      <c r="BA2435" s="11"/>
      <c r="BB2435" s="11"/>
      <c r="BC2435" s="11"/>
      <c r="BD2435" s="11"/>
      <c r="BE2435" s="11"/>
      <c r="BF2435" s="11"/>
      <c r="BG2435" s="11"/>
      <c r="BH2435" s="11"/>
      <c r="BI2435" s="11"/>
      <c r="BJ2435" s="11"/>
      <c r="BK2435" s="11"/>
      <c r="BL2435" s="11"/>
      <c r="BM2435" s="11"/>
      <c r="BN2435" s="11"/>
      <c r="BO2435" s="11"/>
      <c r="BP2435" s="1" t="str">
        <v>0- Port Costs</v>
      </c>
      <c r="BT2435" s="1" t="str">
        <v>0- Port Value</v>
      </c>
      <c r="BU2435" s="11"/>
    </row>
    <row r="2436" spans="8:73" hidden="1" outlineLevel="1" x14ac:dyDescent="0.3">
      <c r="H2436" s="1" t="str">
        <v>0 - BM Costs</v>
      </c>
      <c r="L2436" s="1" t="str">
        <v>0 - BM Port</v>
      </c>
      <c r="N2436" s="1" t="str">
        <v>0 - Port Assets</v>
      </c>
      <c r="O2436" s="11"/>
      <c r="P2436" s="11"/>
      <c r="Q2436" s="11"/>
      <c r="R2436" s="11"/>
      <c r="S2436" s="11"/>
      <c r="T2436" s="11"/>
      <c r="U2436" s="11"/>
      <c r="V2436" s="11"/>
      <c r="W2436" s="11"/>
      <c r="X2436" s="11"/>
      <c r="Y2436" s="11"/>
      <c r="Z2436" s="11"/>
      <c r="AA2436" s="11"/>
      <c r="AB2436" s="11"/>
      <c r="AC2436" s="11"/>
      <c r="AD2436" s="11"/>
      <c r="AE2436" s="11"/>
      <c r="AF2436" s="11"/>
      <c r="AG2436" s="11"/>
      <c r="AH2436" s="11"/>
      <c r="AI2436" s="11"/>
      <c r="AJ2436" s="11"/>
      <c r="AK2436" s="11"/>
      <c r="AL2436" s="11"/>
      <c r="AM2436" s="11"/>
      <c r="AN2436" s="11"/>
      <c r="AO2436" s="11"/>
      <c r="AP2436" s="11"/>
      <c r="AQ2436" s="11"/>
      <c r="AR2436" s="11"/>
      <c r="AS2436" s="11"/>
      <c r="AT2436" s="11"/>
      <c r="AU2436" s="11"/>
      <c r="AV2436" s="11"/>
      <c r="AW2436" s="11"/>
      <c r="AX2436" s="11"/>
      <c r="AY2436" s="11"/>
      <c r="AZ2436" s="11"/>
      <c r="BA2436" s="11"/>
      <c r="BB2436" s="11"/>
      <c r="BC2436" s="11"/>
      <c r="BD2436" s="11"/>
      <c r="BE2436" s="11"/>
      <c r="BF2436" s="11"/>
      <c r="BG2436" s="11"/>
      <c r="BH2436" s="11"/>
      <c r="BI2436" s="11"/>
      <c r="BJ2436" s="11"/>
      <c r="BK2436" s="11"/>
      <c r="BL2436" s="11"/>
      <c r="BM2436" s="11"/>
      <c r="BN2436" s="11"/>
      <c r="BO2436" s="11"/>
      <c r="BP2436" s="1" t="str">
        <v>0- Port Costs</v>
      </c>
      <c r="BT2436" s="1" t="str">
        <v>0- Port Value</v>
      </c>
      <c r="BU2436" s="11"/>
    </row>
    <row r="2437" spans="8:73" hidden="1" outlineLevel="1" x14ac:dyDescent="0.3">
      <c r="H2437" s="1" t="str">
        <v>0 - BM Costs</v>
      </c>
      <c r="L2437" s="1" t="str">
        <v>0 - BM Port</v>
      </c>
      <c r="N2437" s="1" t="str">
        <v>0 - Port Assets</v>
      </c>
      <c r="O2437" s="11"/>
      <c r="P2437" s="11"/>
      <c r="Q2437" s="11"/>
      <c r="R2437" s="11"/>
      <c r="S2437" s="11"/>
      <c r="T2437" s="11"/>
      <c r="U2437" s="11"/>
      <c r="V2437" s="11"/>
      <c r="W2437" s="11"/>
      <c r="X2437" s="11"/>
      <c r="Y2437" s="11"/>
      <c r="Z2437" s="11"/>
      <c r="AA2437" s="11"/>
      <c r="AB2437" s="11"/>
      <c r="AC2437" s="11"/>
      <c r="AD2437" s="11"/>
      <c r="AE2437" s="11"/>
      <c r="AF2437" s="11"/>
      <c r="AG2437" s="11"/>
      <c r="AH2437" s="11"/>
      <c r="AI2437" s="11"/>
      <c r="AJ2437" s="11"/>
      <c r="AK2437" s="11"/>
      <c r="AL2437" s="11"/>
      <c r="AM2437" s="11"/>
      <c r="AN2437" s="11"/>
      <c r="AO2437" s="11"/>
      <c r="AP2437" s="11"/>
      <c r="AQ2437" s="11"/>
      <c r="AR2437" s="11"/>
      <c r="AS2437" s="11"/>
      <c r="AT2437" s="11"/>
      <c r="AU2437" s="11"/>
      <c r="AV2437" s="11"/>
      <c r="AW2437" s="11"/>
      <c r="AX2437" s="11"/>
      <c r="AY2437" s="11"/>
      <c r="AZ2437" s="11"/>
      <c r="BA2437" s="11"/>
      <c r="BB2437" s="11"/>
      <c r="BC2437" s="11"/>
      <c r="BD2437" s="11"/>
      <c r="BE2437" s="11"/>
      <c r="BF2437" s="11"/>
      <c r="BG2437" s="11"/>
      <c r="BH2437" s="11"/>
      <c r="BI2437" s="11"/>
      <c r="BJ2437" s="11"/>
      <c r="BK2437" s="11"/>
      <c r="BL2437" s="11"/>
      <c r="BM2437" s="11"/>
      <c r="BN2437" s="11"/>
      <c r="BO2437" s="11"/>
      <c r="BP2437" s="1" t="str">
        <v>0- Port Costs</v>
      </c>
      <c r="BT2437" s="1" t="str">
        <v>0- Port Value</v>
      </c>
      <c r="BU2437" s="11"/>
    </row>
    <row r="2438" spans="8:73" hidden="1" outlineLevel="1" x14ac:dyDescent="0.3">
      <c r="H2438" s="1" t="str">
        <v>0 - BM Costs</v>
      </c>
      <c r="L2438" s="1" t="str">
        <v>0 - BM Port</v>
      </c>
      <c r="N2438" s="1" t="str">
        <v>0 - Port Assets</v>
      </c>
      <c r="O2438" s="11"/>
      <c r="P2438" s="11"/>
      <c r="Q2438" s="11"/>
      <c r="R2438" s="11"/>
      <c r="S2438" s="11"/>
      <c r="T2438" s="11"/>
      <c r="U2438" s="11"/>
      <c r="V2438" s="11"/>
      <c r="W2438" s="11"/>
      <c r="X2438" s="11"/>
      <c r="Y2438" s="11"/>
      <c r="Z2438" s="11"/>
      <c r="AA2438" s="11"/>
      <c r="AB2438" s="11"/>
      <c r="AC2438" s="11"/>
      <c r="AD2438" s="11"/>
      <c r="AE2438" s="11"/>
      <c r="AF2438" s="11"/>
      <c r="AG2438" s="11"/>
      <c r="AH2438" s="11"/>
      <c r="AI2438" s="11"/>
      <c r="AJ2438" s="11"/>
      <c r="AK2438" s="11"/>
      <c r="AL2438" s="11"/>
      <c r="AM2438" s="11"/>
      <c r="AN2438" s="11"/>
      <c r="AO2438" s="11"/>
      <c r="AP2438" s="11"/>
      <c r="AQ2438" s="11"/>
      <c r="AR2438" s="11"/>
      <c r="AS2438" s="11"/>
      <c r="AT2438" s="11"/>
      <c r="AU2438" s="11"/>
      <c r="AV2438" s="11"/>
      <c r="AW2438" s="11"/>
      <c r="AX2438" s="11"/>
      <c r="AY2438" s="11"/>
      <c r="AZ2438" s="11"/>
      <c r="BA2438" s="11"/>
      <c r="BB2438" s="11"/>
      <c r="BC2438" s="11"/>
      <c r="BD2438" s="11"/>
      <c r="BE2438" s="11"/>
      <c r="BF2438" s="11"/>
      <c r="BG2438" s="11"/>
      <c r="BH2438" s="11"/>
      <c r="BI2438" s="11"/>
      <c r="BJ2438" s="11"/>
      <c r="BK2438" s="11"/>
      <c r="BL2438" s="11"/>
      <c r="BM2438" s="11"/>
      <c r="BN2438" s="11"/>
      <c r="BO2438" s="11"/>
      <c r="BP2438" s="1" t="str">
        <v>0- Port Costs</v>
      </c>
      <c r="BT2438" s="1" t="str">
        <v>0- Port Value</v>
      </c>
      <c r="BU2438" s="11"/>
    </row>
    <row r="2439" spans="8:73" hidden="1" outlineLevel="1" x14ac:dyDescent="0.3">
      <c r="H2439" s="1" t="str">
        <v>0 - BM Costs</v>
      </c>
      <c r="L2439" s="1" t="str">
        <v>0 - BM Port</v>
      </c>
      <c r="N2439" s="1" t="str">
        <v>0 - Port Assets</v>
      </c>
      <c r="O2439" s="11"/>
      <c r="P2439" s="11"/>
      <c r="Q2439" s="11"/>
      <c r="R2439" s="11"/>
      <c r="S2439" s="11"/>
      <c r="T2439" s="11"/>
      <c r="U2439" s="11"/>
      <c r="V2439" s="11"/>
      <c r="W2439" s="11"/>
      <c r="X2439" s="11"/>
      <c r="Y2439" s="11"/>
      <c r="Z2439" s="11"/>
      <c r="AA2439" s="11"/>
      <c r="AB2439" s="11"/>
      <c r="AC2439" s="11"/>
      <c r="AD2439" s="11"/>
      <c r="AE2439" s="11"/>
      <c r="AF2439" s="11"/>
      <c r="AG2439" s="11"/>
      <c r="AH2439" s="11"/>
      <c r="AI2439" s="11"/>
      <c r="AJ2439" s="11"/>
      <c r="AK2439" s="11"/>
      <c r="AL2439" s="11"/>
      <c r="AM2439" s="11"/>
      <c r="AN2439" s="11"/>
      <c r="AO2439" s="11"/>
      <c r="AP2439" s="11"/>
      <c r="AQ2439" s="11"/>
      <c r="AR2439" s="11"/>
      <c r="AS2439" s="11"/>
      <c r="AT2439" s="11"/>
      <c r="AU2439" s="11"/>
      <c r="AV2439" s="11"/>
      <c r="AW2439" s="11"/>
      <c r="AX2439" s="11"/>
      <c r="AY2439" s="11"/>
      <c r="AZ2439" s="11"/>
      <c r="BA2439" s="11"/>
      <c r="BB2439" s="11"/>
      <c r="BC2439" s="11"/>
      <c r="BD2439" s="11"/>
      <c r="BE2439" s="11"/>
      <c r="BF2439" s="11"/>
      <c r="BG2439" s="11"/>
      <c r="BH2439" s="11"/>
      <c r="BI2439" s="11"/>
      <c r="BJ2439" s="11"/>
      <c r="BK2439" s="11"/>
      <c r="BL2439" s="11"/>
      <c r="BM2439" s="11"/>
      <c r="BN2439" s="11"/>
      <c r="BO2439" s="11"/>
      <c r="BP2439" s="1" t="str">
        <v>0- Port Costs</v>
      </c>
      <c r="BT2439" s="1" t="str">
        <v>0- Port Value</v>
      </c>
      <c r="BU2439" s="11"/>
    </row>
    <row r="2440" spans="8:73" hidden="1" outlineLevel="1" x14ac:dyDescent="0.3">
      <c r="H2440" s="1" t="str">
        <v>0 - BM Costs</v>
      </c>
      <c r="L2440" s="1" t="str">
        <v>0 - BM Port</v>
      </c>
      <c r="N2440" s="1" t="str">
        <v>0 - Port Assets</v>
      </c>
      <c r="O2440" s="11"/>
      <c r="P2440" s="11"/>
      <c r="Q2440" s="11"/>
      <c r="R2440" s="11"/>
      <c r="S2440" s="11"/>
      <c r="T2440" s="11"/>
      <c r="U2440" s="11"/>
      <c r="V2440" s="11"/>
      <c r="W2440" s="11"/>
      <c r="X2440" s="11"/>
      <c r="Y2440" s="11"/>
      <c r="Z2440" s="11"/>
      <c r="AA2440" s="11"/>
      <c r="AB2440" s="11"/>
      <c r="AC2440" s="11"/>
      <c r="AD2440" s="11"/>
      <c r="AE2440" s="11"/>
      <c r="AF2440" s="11"/>
      <c r="AG2440" s="11"/>
      <c r="AH2440" s="11"/>
      <c r="AI2440" s="11"/>
      <c r="AJ2440" s="11"/>
      <c r="AK2440" s="11"/>
      <c r="AL2440" s="11"/>
      <c r="AM2440" s="11"/>
      <c r="AN2440" s="11"/>
      <c r="AO2440" s="11"/>
      <c r="AP2440" s="11"/>
      <c r="AQ2440" s="11"/>
      <c r="AR2440" s="11"/>
      <c r="AS2440" s="11"/>
      <c r="AT2440" s="11"/>
      <c r="AU2440" s="11"/>
      <c r="AV2440" s="11"/>
      <c r="AW2440" s="11"/>
      <c r="AX2440" s="11"/>
      <c r="AY2440" s="11"/>
      <c r="AZ2440" s="11"/>
      <c r="BA2440" s="11"/>
      <c r="BB2440" s="11"/>
      <c r="BC2440" s="11"/>
      <c r="BD2440" s="11"/>
      <c r="BE2440" s="11"/>
      <c r="BF2440" s="11"/>
      <c r="BG2440" s="11"/>
      <c r="BH2440" s="11"/>
      <c r="BI2440" s="11"/>
      <c r="BJ2440" s="11"/>
      <c r="BK2440" s="11"/>
      <c r="BL2440" s="11"/>
      <c r="BM2440" s="11"/>
      <c r="BN2440" s="11"/>
      <c r="BO2440" s="11"/>
      <c r="BP2440" s="1" t="str">
        <v>0- Port Costs</v>
      </c>
      <c r="BT2440" s="1" t="str">
        <v>0- Port Value</v>
      </c>
      <c r="BU2440" s="11"/>
    </row>
    <row r="2441" spans="8:73" hidden="1" outlineLevel="1" x14ac:dyDescent="0.3">
      <c r="H2441" s="1" t="str">
        <v>0 - BM Costs</v>
      </c>
      <c r="L2441" s="1" t="str">
        <v>0 - BM Port</v>
      </c>
      <c r="N2441" s="1" t="str">
        <v>0 - Port Assets</v>
      </c>
      <c r="O2441" s="11"/>
      <c r="P2441" s="11"/>
      <c r="Q2441" s="11"/>
      <c r="R2441" s="11"/>
      <c r="S2441" s="11"/>
      <c r="T2441" s="11"/>
      <c r="U2441" s="11"/>
      <c r="V2441" s="11"/>
      <c r="W2441" s="11"/>
      <c r="X2441" s="11"/>
      <c r="Y2441" s="11"/>
      <c r="Z2441" s="11"/>
      <c r="AA2441" s="11"/>
      <c r="AB2441" s="11"/>
      <c r="AC2441" s="11"/>
      <c r="AD2441" s="11"/>
      <c r="AE2441" s="11"/>
      <c r="AF2441" s="11"/>
      <c r="AG2441" s="11"/>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c r="BC2441" s="11"/>
      <c r="BD2441" s="11"/>
      <c r="BE2441" s="11"/>
      <c r="BF2441" s="11"/>
      <c r="BG2441" s="11"/>
      <c r="BH2441" s="11"/>
      <c r="BI2441" s="11"/>
      <c r="BJ2441" s="11"/>
      <c r="BK2441" s="11"/>
      <c r="BL2441" s="11"/>
      <c r="BM2441" s="11"/>
      <c r="BN2441" s="11"/>
      <c r="BO2441" s="11"/>
      <c r="BP2441" s="1" t="str">
        <v>0- Port Costs</v>
      </c>
      <c r="BT2441" s="1" t="str">
        <v>0- Port Value</v>
      </c>
      <c r="BU2441" s="11"/>
    </row>
    <row r="2442" spans="8:73" hidden="1" outlineLevel="1" x14ac:dyDescent="0.3">
      <c r="H2442" s="1" t="str">
        <v>0 - BM Costs</v>
      </c>
      <c r="L2442" s="1" t="str">
        <v>0 - BM Port</v>
      </c>
      <c r="N2442" s="1" t="str">
        <v>0 - Port Assets</v>
      </c>
      <c r="O2442" s="11"/>
      <c r="P2442" s="11"/>
      <c r="Q2442" s="11"/>
      <c r="R2442" s="11"/>
      <c r="S2442" s="11"/>
      <c r="T2442" s="11"/>
      <c r="U2442" s="11"/>
      <c r="V2442" s="11"/>
      <c r="W2442" s="11"/>
      <c r="X2442" s="11"/>
      <c r="Y2442" s="11"/>
      <c r="Z2442" s="11"/>
      <c r="AA2442" s="11"/>
      <c r="AB2442" s="11"/>
      <c r="AC2442" s="11"/>
      <c r="AD2442" s="11"/>
      <c r="AE2442" s="11"/>
      <c r="AF2442" s="11"/>
      <c r="AG2442" s="11"/>
      <c r="AH2442" s="11"/>
      <c r="AI2442" s="11"/>
      <c r="AJ2442" s="11"/>
      <c r="AK2442" s="11"/>
      <c r="AL2442" s="11"/>
      <c r="AM2442" s="11"/>
      <c r="AN2442" s="11"/>
      <c r="AO2442" s="11"/>
      <c r="AP2442" s="11"/>
      <c r="AQ2442" s="11"/>
      <c r="AR2442" s="11"/>
      <c r="AS2442" s="11"/>
      <c r="AT2442" s="11"/>
      <c r="AU2442" s="11"/>
      <c r="AV2442" s="11"/>
      <c r="AW2442" s="11"/>
      <c r="AX2442" s="11"/>
      <c r="AY2442" s="11"/>
      <c r="AZ2442" s="11"/>
      <c r="BA2442" s="11"/>
      <c r="BB2442" s="11"/>
      <c r="BC2442" s="11"/>
      <c r="BD2442" s="11"/>
      <c r="BE2442" s="11"/>
      <c r="BF2442" s="11"/>
      <c r="BG2442" s="11"/>
      <c r="BH2442" s="11"/>
      <c r="BI2442" s="11"/>
      <c r="BJ2442" s="11"/>
      <c r="BK2442" s="11"/>
      <c r="BL2442" s="11"/>
      <c r="BM2442" s="11"/>
      <c r="BN2442" s="11"/>
      <c r="BO2442" s="11"/>
      <c r="BP2442" s="1" t="str">
        <v>0- Port Costs</v>
      </c>
      <c r="BT2442" s="1" t="str">
        <v>0- Port Value</v>
      </c>
      <c r="BU2442" s="11"/>
    </row>
    <row r="2443" spans="8:73" hidden="1" outlineLevel="1" x14ac:dyDescent="0.3">
      <c r="H2443" s="1" t="str">
        <v>0 - BM Costs</v>
      </c>
      <c r="L2443" s="1" t="str">
        <v>0 - BM Port</v>
      </c>
      <c r="N2443" s="1" t="str">
        <v>0 - Port Assets</v>
      </c>
      <c r="O2443" s="11"/>
      <c r="P2443" s="11"/>
      <c r="Q2443" s="11"/>
      <c r="R2443" s="11"/>
      <c r="S2443" s="11"/>
      <c r="T2443" s="11"/>
      <c r="U2443" s="11"/>
      <c r="V2443" s="11"/>
      <c r="W2443" s="11"/>
      <c r="X2443" s="11"/>
      <c r="Y2443" s="11"/>
      <c r="Z2443" s="11"/>
      <c r="AA2443" s="11"/>
      <c r="AB2443" s="11"/>
      <c r="AC2443" s="11"/>
      <c r="AD2443" s="11"/>
      <c r="AE2443" s="11"/>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c r="BC2443" s="11"/>
      <c r="BD2443" s="11"/>
      <c r="BE2443" s="11"/>
      <c r="BF2443" s="11"/>
      <c r="BG2443" s="11"/>
      <c r="BH2443" s="11"/>
      <c r="BI2443" s="11"/>
      <c r="BJ2443" s="11"/>
      <c r="BK2443" s="11"/>
      <c r="BL2443" s="11"/>
      <c r="BM2443" s="11"/>
      <c r="BN2443" s="11"/>
      <c r="BO2443" s="11"/>
      <c r="BP2443" s="1" t="str">
        <v>0- Port Costs</v>
      </c>
      <c r="BT2443" s="1" t="str">
        <v>0- Port Value</v>
      </c>
      <c r="BU2443" s="11"/>
    </row>
    <row r="2444" spans="8:73" hidden="1" outlineLevel="1" x14ac:dyDescent="0.3">
      <c r="H2444" s="1" t="str">
        <v>0 - BM Costs</v>
      </c>
      <c r="L2444" s="1" t="str">
        <v>0 - BM Port</v>
      </c>
      <c r="N2444" s="1" t="str">
        <v>0 - Port Assets</v>
      </c>
      <c r="O2444" s="11"/>
      <c r="P2444" s="11"/>
      <c r="Q2444" s="11"/>
      <c r="R2444" s="11"/>
      <c r="S2444" s="11"/>
      <c r="T2444" s="11"/>
      <c r="U2444" s="11"/>
      <c r="V2444" s="11"/>
      <c r="W2444" s="11"/>
      <c r="X2444" s="11"/>
      <c r="Y2444" s="11"/>
      <c r="Z2444" s="11"/>
      <c r="AA2444" s="11"/>
      <c r="AB2444" s="11"/>
      <c r="AC2444" s="11"/>
      <c r="AD2444" s="11"/>
      <c r="AE2444" s="11"/>
      <c r="AF2444" s="11"/>
      <c r="AG2444" s="11"/>
      <c r="AH2444" s="11"/>
      <c r="AI2444" s="11"/>
      <c r="AJ2444" s="11"/>
      <c r="AK2444" s="11"/>
      <c r="AL2444" s="11"/>
      <c r="AM2444" s="11"/>
      <c r="AN2444" s="11"/>
      <c r="AO2444" s="11"/>
      <c r="AP2444" s="11"/>
      <c r="AQ2444" s="11"/>
      <c r="AR2444" s="11"/>
      <c r="AS2444" s="11"/>
      <c r="AT2444" s="11"/>
      <c r="AU2444" s="11"/>
      <c r="AV2444" s="11"/>
      <c r="AW2444" s="11"/>
      <c r="AX2444" s="11"/>
      <c r="AY2444" s="11"/>
      <c r="AZ2444" s="11"/>
      <c r="BA2444" s="11"/>
      <c r="BB2444" s="11"/>
      <c r="BC2444" s="11"/>
      <c r="BD2444" s="11"/>
      <c r="BE2444" s="11"/>
      <c r="BF2444" s="11"/>
      <c r="BG2444" s="11"/>
      <c r="BH2444" s="11"/>
      <c r="BI2444" s="11"/>
      <c r="BJ2444" s="11"/>
      <c r="BK2444" s="11"/>
      <c r="BL2444" s="11"/>
      <c r="BM2444" s="11"/>
      <c r="BN2444" s="11"/>
      <c r="BO2444" s="11"/>
      <c r="BP2444" s="1" t="str">
        <v>0- Port Costs</v>
      </c>
      <c r="BT2444" s="1" t="str">
        <v>0- Port Value</v>
      </c>
      <c r="BU2444" s="11"/>
    </row>
    <row r="2445" spans="8:73" hidden="1" outlineLevel="1" x14ac:dyDescent="0.3">
      <c r="H2445" s="1" t="str">
        <v>0 - BM Costs</v>
      </c>
      <c r="L2445" s="1" t="str">
        <v>0 - BM Port</v>
      </c>
      <c r="N2445" s="1" t="str">
        <v>0 - Port Assets</v>
      </c>
      <c r="O2445" s="11"/>
      <c r="P2445" s="11"/>
      <c r="Q2445" s="11"/>
      <c r="R2445" s="11"/>
      <c r="S2445" s="11"/>
      <c r="T2445" s="11"/>
      <c r="U2445" s="11"/>
      <c r="V2445" s="11"/>
      <c r="W2445" s="11"/>
      <c r="X2445" s="11"/>
      <c r="Y2445" s="11"/>
      <c r="Z2445" s="11"/>
      <c r="AA2445" s="11"/>
      <c r="AB2445" s="11"/>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c r="BC2445" s="11"/>
      <c r="BD2445" s="11"/>
      <c r="BE2445" s="11"/>
      <c r="BF2445" s="11"/>
      <c r="BG2445" s="11"/>
      <c r="BH2445" s="11"/>
      <c r="BI2445" s="11"/>
      <c r="BJ2445" s="11"/>
      <c r="BK2445" s="11"/>
      <c r="BL2445" s="11"/>
      <c r="BM2445" s="11"/>
      <c r="BN2445" s="11"/>
      <c r="BO2445" s="11"/>
      <c r="BP2445" s="1" t="str">
        <v>0- Port Costs</v>
      </c>
      <c r="BT2445" s="1" t="str">
        <v>0- Port Value</v>
      </c>
      <c r="BU2445" s="11"/>
    </row>
    <row r="2446" spans="8:73" hidden="1" outlineLevel="1" x14ac:dyDescent="0.3">
      <c r="H2446" s="1" t="str">
        <v>0 - BM Costs</v>
      </c>
      <c r="L2446" s="1" t="str">
        <v>0 - BM Port</v>
      </c>
      <c r="N2446" s="1" t="str">
        <v>0 - Port Assets</v>
      </c>
      <c r="O2446" s="11"/>
      <c r="P2446" s="11"/>
      <c r="Q2446" s="11"/>
      <c r="R2446" s="11"/>
      <c r="S2446" s="11"/>
      <c r="T2446" s="11"/>
      <c r="U2446" s="11"/>
      <c r="V2446" s="11"/>
      <c r="W2446" s="11"/>
      <c r="X2446" s="11"/>
      <c r="Y2446" s="11"/>
      <c r="Z2446" s="11"/>
      <c r="AA2446" s="11"/>
      <c r="AB2446" s="11"/>
      <c r="AC2446" s="11"/>
      <c r="AD2446" s="11"/>
      <c r="AE2446" s="11"/>
      <c r="AF2446" s="11"/>
      <c r="AG2446" s="11"/>
      <c r="AH2446" s="11"/>
      <c r="AI2446" s="11"/>
      <c r="AJ2446" s="11"/>
      <c r="AK2446" s="11"/>
      <c r="AL2446" s="11"/>
      <c r="AM2446" s="11"/>
      <c r="AN2446" s="11"/>
      <c r="AO2446" s="11"/>
      <c r="AP2446" s="11"/>
      <c r="AQ2446" s="11"/>
      <c r="AR2446" s="11"/>
      <c r="AS2446" s="11"/>
      <c r="AT2446" s="11"/>
      <c r="AU2446" s="11"/>
      <c r="AV2446" s="11"/>
      <c r="AW2446" s="11"/>
      <c r="AX2446" s="11"/>
      <c r="AY2446" s="11"/>
      <c r="AZ2446" s="11"/>
      <c r="BA2446" s="11"/>
      <c r="BB2446" s="11"/>
      <c r="BC2446" s="11"/>
      <c r="BD2446" s="11"/>
      <c r="BE2446" s="11"/>
      <c r="BF2446" s="11"/>
      <c r="BG2446" s="11"/>
      <c r="BH2446" s="11"/>
      <c r="BI2446" s="11"/>
      <c r="BJ2446" s="11"/>
      <c r="BK2446" s="11"/>
      <c r="BL2446" s="11"/>
      <c r="BM2446" s="11"/>
      <c r="BN2446" s="11"/>
      <c r="BO2446" s="11"/>
      <c r="BP2446" s="1" t="str">
        <v>0- Port Costs</v>
      </c>
      <c r="BT2446" s="1" t="str">
        <v>0- Port Value</v>
      </c>
      <c r="BU2446" s="11"/>
    </row>
    <row r="2447" spans="8:73" hidden="1" outlineLevel="1" x14ac:dyDescent="0.3">
      <c r="H2447" s="1" t="str">
        <v>0 - BM Costs</v>
      </c>
      <c r="L2447" s="1" t="str">
        <v>0 - BM Port</v>
      </c>
      <c r="N2447" s="1" t="str">
        <v>0 - Port Assets</v>
      </c>
      <c r="O2447" s="11"/>
      <c r="P2447" s="11"/>
      <c r="Q2447" s="11"/>
      <c r="R2447" s="11"/>
      <c r="S2447" s="11"/>
      <c r="T2447" s="11"/>
      <c r="U2447" s="11"/>
      <c r="V2447" s="11"/>
      <c r="W2447" s="11"/>
      <c r="X2447" s="11"/>
      <c r="Y2447" s="11"/>
      <c r="Z2447" s="11"/>
      <c r="AA2447" s="11"/>
      <c r="AB2447" s="11"/>
      <c r="AC2447" s="11"/>
      <c r="AD2447" s="11"/>
      <c r="AE2447" s="11"/>
      <c r="AF2447" s="11"/>
      <c r="AG2447" s="11"/>
      <c r="AH2447" s="11"/>
      <c r="AI2447" s="11"/>
      <c r="AJ2447" s="11"/>
      <c r="AK2447" s="11"/>
      <c r="AL2447" s="11"/>
      <c r="AM2447" s="11"/>
      <c r="AN2447" s="11"/>
      <c r="AO2447" s="11"/>
      <c r="AP2447" s="11"/>
      <c r="AQ2447" s="11"/>
      <c r="AR2447" s="11"/>
      <c r="AS2447" s="11"/>
      <c r="AT2447" s="11"/>
      <c r="AU2447" s="11"/>
      <c r="AV2447" s="11"/>
      <c r="AW2447" s="11"/>
      <c r="AX2447" s="11"/>
      <c r="AY2447" s="11"/>
      <c r="AZ2447" s="11"/>
      <c r="BA2447" s="11"/>
      <c r="BB2447" s="11"/>
      <c r="BC2447" s="11"/>
      <c r="BD2447" s="11"/>
      <c r="BE2447" s="11"/>
      <c r="BF2447" s="11"/>
      <c r="BG2447" s="11"/>
      <c r="BH2447" s="11"/>
      <c r="BI2447" s="11"/>
      <c r="BJ2447" s="11"/>
      <c r="BK2447" s="11"/>
      <c r="BL2447" s="11"/>
      <c r="BM2447" s="11"/>
      <c r="BN2447" s="11"/>
      <c r="BO2447" s="11"/>
      <c r="BP2447" s="1" t="str">
        <v>0- Port Costs</v>
      </c>
      <c r="BT2447" s="1" t="str">
        <v>0- Port Value</v>
      </c>
      <c r="BU2447" s="11"/>
    </row>
    <row r="2448" spans="8:73" hidden="1" outlineLevel="1" x14ac:dyDescent="0.3">
      <c r="H2448" s="1" t="str">
        <v>0 - BM Costs</v>
      </c>
      <c r="L2448" s="1" t="str">
        <v>0 - BM Port</v>
      </c>
      <c r="N2448" s="1" t="str">
        <v>0 - Port Assets</v>
      </c>
      <c r="O2448" s="11"/>
      <c r="P2448" s="11"/>
      <c r="Q2448" s="11"/>
      <c r="R2448" s="11"/>
      <c r="S2448" s="11"/>
      <c r="T2448" s="11"/>
      <c r="U2448" s="11"/>
      <c r="V2448" s="11"/>
      <c r="W2448" s="11"/>
      <c r="X2448" s="11"/>
      <c r="Y2448" s="11"/>
      <c r="Z2448" s="11"/>
      <c r="AA2448" s="11"/>
      <c r="AB2448" s="11"/>
      <c r="AC2448" s="11"/>
      <c r="AD2448" s="11"/>
      <c r="AE2448" s="11"/>
      <c r="AF2448" s="11"/>
      <c r="AG2448" s="11"/>
      <c r="AH2448" s="11"/>
      <c r="AI2448" s="11"/>
      <c r="AJ2448" s="11"/>
      <c r="AK2448" s="11"/>
      <c r="AL2448" s="11"/>
      <c r="AM2448" s="11"/>
      <c r="AN2448" s="11"/>
      <c r="AO2448" s="11"/>
      <c r="AP2448" s="11"/>
      <c r="AQ2448" s="11"/>
      <c r="AR2448" s="11"/>
      <c r="AS2448" s="11"/>
      <c r="AT2448" s="11"/>
      <c r="AU2448" s="11"/>
      <c r="AV2448" s="11"/>
      <c r="AW2448" s="11"/>
      <c r="AX2448" s="11"/>
      <c r="AY2448" s="11"/>
      <c r="AZ2448" s="11"/>
      <c r="BA2448" s="11"/>
      <c r="BB2448" s="11"/>
      <c r="BC2448" s="11"/>
      <c r="BD2448" s="11"/>
      <c r="BE2448" s="11"/>
      <c r="BF2448" s="11"/>
      <c r="BG2448" s="11"/>
      <c r="BH2448" s="11"/>
      <c r="BI2448" s="11"/>
      <c r="BJ2448" s="11"/>
      <c r="BK2448" s="11"/>
      <c r="BL2448" s="11"/>
      <c r="BM2448" s="11"/>
      <c r="BN2448" s="11"/>
      <c r="BO2448" s="11"/>
      <c r="BP2448" s="1" t="str">
        <v>0- Port Costs</v>
      </c>
      <c r="BT2448" s="1" t="str">
        <v>0- Port Value</v>
      </c>
      <c r="BU2448" s="11"/>
    </row>
    <row r="2449" spans="8:73" hidden="1" outlineLevel="1" x14ac:dyDescent="0.3">
      <c r="H2449" s="1" t="str">
        <v>0 - BM Costs</v>
      </c>
      <c r="L2449" s="1" t="str">
        <v>0 - BM Port</v>
      </c>
      <c r="N2449" s="1" t="str">
        <v>0 - Port Assets</v>
      </c>
      <c r="O2449" s="11"/>
      <c r="P2449" s="11"/>
      <c r="Q2449" s="11"/>
      <c r="R2449" s="11"/>
      <c r="S2449" s="11"/>
      <c r="T2449" s="11"/>
      <c r="U2449" s="11"/>
      <c r="V2449" s="11"/>
      <c r="W2449" s="11"/>
      <c r="X2449" s="11"/>
      <c r="Y2449" s="11"/>
      <c r="Z2449" s="11"/>
      <c r="AA2449" s="11"/>
      <c r="AB2449" s="11"/>
      <c r="AC2449" s="11"/>
      <c r="AD2449" s="11"/>
      <c r="AE2449" s="11"/>
      <c r="AF2449" s="11"/>
      <c r="AG2449" s="11"/>
      <c r="AH2449" s="11"/>
      <c r="AI2449" s="11"/>
      <c r="AJ2449" s="11"/>
      <c r="AK2449" s="11"/>
      <c r="AL2449" s="11"/>
      <c r="AM2449" s="11"/>
      <c r="AN2449" s="11"/>
      <c r="AO2449" s="11"/>
      <c r="AP2449" s="11"/>
      <c r="AQ2449" s="11"/>
      <c r="AR2449" s="11"/>
      <c r="AS2449" s="11"/>
      <c r="AT2449" s="11"/>
      <c r="AU2449" s="11"/>
      <c r="AV2449" s="11"/>
      <c r="AW2449" s="11"/>
      <c r="AX2449" s="11"/>
      <c r="AY2449" s="11"/>
      <c r="AZ2449" s="11"/>
      <c r="BA2449" s="11"/>
      <c r="BB2449" s="11"/>
      <c r="BC2449" s="11"/>
      <c r="BD2449" s="11"/>
      <c r="BE2449" s="11"/>
      <c r="BF2449" s="11"/>
      <c r="BG2449" s="11"/>
      <c r="BH2449" s="11"/>
      <c r="BI2449" s="11"/>
      <c r="BJ2449" s="11"/>
      <c r="BK2449" s="11"/>
      <c r="BL2449" s="11"/>
      <c r="BM2449" s="11"/>
      <c r="BN2449" s="11"/>
      <c r="BO2449" s="11"/>
      <c r="BP2449" s="1" t="str">
        <v>0- Port Costs</v>
      </c>
      <c r="BT2449" s="1" t="str">
        <v>0- Port Value</v>
      </c>
      <c r="BU2449" s="11"/>
    </row>
    <row r="2450" spans="8:73" hidden="1" outlineLevel="1" x14ac:dyDescent="0.3">
      <c r="H2450" s="1" t="str">
        <v>0 - BM Costs</v>
      </c>
      <c r="L2450" s="1" t="str">
        <v>0 - BM Port</v>
      </c>
      <c r="N2450" s="1" t="str">
        <v>0 - Port Assets</v>
      </c>
      <c r="O2450" s="11"/>
      <c r="P2450" s="11"/>
      <c r="Q2450" s="11"/>
      <c r="R2450" s="11"/>
      <c r="S2450" s="11"/>
      <c r="T2450" s="11"/>
      <c r="U2450" s="11"/>
      <c r="V2450" s="11"/>
      <c r="W2450" s="11"/>
      <c r="X2450" s="11"/>
      <c r="Y2450" s="11"/>
      <c r="Z2450" s="11"/>
      <c r="AA2450" s="11"/>
      <c r="AB2450" s="11"/>
      <c r="AC2450" s="11"/>
      <c r="AD2450" s="11"/>
      <c r="AE2450" s="11"/>
      <c r="AF2450" s="11"/>
      <c r="AG2450" s="11"/>
      <c r="AH2450" s="11"/>
      <c r="AI2450" s="11"/>
      <c r="AJ2450" s="11"/>
      <c r="AK2450" s="11"/>
      <c r="AL2450" s="11"/>
      <c r="AM2450" s="11"/>
      <c r="AN2450" s="11"/>
      <c r="AO2450" s="11"/>
      <c r="AP2450" s="11"/>
      <c r="AQ2450" s="11"/>
      <c r="AR2450" s="11"/>
      <c r="AS2450" s="11"/>
      <c r="AT2450" s="11"/>
      <c r="AU2450" s="11"/>
      <c r="AV2450" s="11"/>
      <c r="AW2450" s="11"/>
      <c r="AX2450" s="11"/>
      <c r="AY2450" s="11"/>
      <c r="AZ2450" s="11"/>
      <c r="BA2450" s="11"/>
      <c r="BB2450" s="11"/>
      <c r="BC2450" s="11"/>
      <c r="BD2450" s="11"/>
      <c r="BE2450" s="11"/>
      <c r="BF2450" s="11"/>
      <c r="BG2450" s="11"/>
      <c r="BH2450" s="11"/>
      <c r="BI2450" s="11"/>
      <c r="BJ2450" s="11"/>
      <c r="BK2450" s="11"/>
      <c r="BL2450" s="11"/>
      <c r="BM2450" s="11"/>
      <c r="BN2450" s="11"/>
      <c r="BO2450" s="11"/>
      <c r="BP2450" s="1" t="str">
        <v>0- Port Costs</v>
      </c>
      <c r="BT2450" s="1" t="str">
        <v>0- Port Value</v>
      </c>
      <c r="BU2450" s="11"/>
    </row>
    <row r="2451" spans="8:73" hidden="1" outlineLevel="1" x14ac:dyDescent="0.3">
      <c r="H2451" s="1" t="str">
        <v>0 - BM Costs</v>
      </c>
      <c r="L2451" s="1" t="str">
        <v>0 - BM Port</v>
      </c>
      <c r="N2451" s="1" t="str">
        <v>0 - Port Assets</v>
      </c>
      <c r="O2451" s="11"/>
      <c r="P2451" s="11"/>
      <c r="Q2451" s="11"/>
      <c r="R2451" s="11"/>
      <c r="S2451" s="11"/>
      <c r="T2451" s="11"/>
      <c r="U2451" s="11"/>
      <c r="V2451" s="11"/>
      <c r="W2451" s="11"/>
      <c r="X2451" s="11"/>
      <c r="Y2451" s="11"/>
      <c r="Z2451" s="11"/>
      <c r="AA2451" s="11"/>
      <c r="AB2451" s="11"/>
      <c r="AC2451" s="11"/>
      <c r="AD2451" s="11"/>
      <c r="AE2451" s="11"/>
      <c r="AF2451" s="11"/>
      <c r="AG2451" s="11"/>
      <c r="AH2451" s="11"/>
      <c r="AI2451" s="11"/>
      <c r="AJ2451" s="11"/>
      <c r="AK2451" s="11"/>
      <c r="AL2451" s="11"/>
      <c r="AM2451" s="11"/>
      <c r="AN2451" s="11"/>
      <c r="AO2451" s="11"/>
      <c r="AP2451" s="11"/>
      <c r="AQ2451" s="11"/>
      <c r="AR2451" s="11"/>
      <c r="AS2451" s="11"/>
      <c r="AT2451" s="11"/>
      <c r="AU2451" s="11"/>
      <c r="AV2451" s="11"/>
      <c r="AW2451" s="11"/>
      <c r="AX2451" s="11"/>
      <c r="AY2451" s="11"/>
      <c r="AZ2451" s="11"/>
      <c r="BA2451" s="11"/>
      <c r="BB2451" s="11"/>
      <c r="BC2451" s="11"/>
      <c r="BD2451" s="11"/>
      <c r="BE2451" s="11"/>
      <c r="BF2451" s="11"/>
      <c r="BG2451" s="11"/>
      <c r="BH2451" s="11"/>
      <c r="BI2451" s="11"/>
      <c r="BJ2451" s="11"/>
      <c r="BK2451" s="11"/>
      <c r="BL2451" s="11"/>
      <c r="BM2451" s="11"/>
      <c r="BN2451" s="11"/>
      <c r="BO2451" s="11"/>
      <c r="BP2451" s="1" t="str">
        <v>0- Port Costs</v>
      </c>
      <c r="BT2451" s="1" t="str">
        <v>0- Port Value</v>
      </c>
      <c r="BU2451" s="11"/>
    </row>
    <row r="2452" spans="8:73" hidden="1" outlineLevel="1" x14ac:dyDescent="0.3">
      <c r="H2452" s="1" t="str">
        <v>0 - BM Costs</v>
      </c>
      <c r="L2452" s="1" t="str">
        <v>0 - BM Port</v>
      </c>
      <c r="N2452" s="1" t="str">
        <v>0 - Port Assets</v>
      </c>
      <c r="O2452" s="11"/>
      <c r="P2452" s="11"/>
      <c r="Q2452" s="11"/>
      <c r="R2452" s="11"/>
      <c r="S2452" s="11"/>
      <c r="T2452" s="11"/>
      <c r="U2452" s="11"/>
      <c r="V2452" s="11"/>
      <c r="W2452" s="11"/>
      <c r="X2452" s="11"/>
      <c r="Y2452" s="11"/>
      <c r="Z2452" s="11"/>
      <c r="AA2452" s="11"/>
      <c r="AB2452" s="11"/>
      <c r="AC2452" s="11"/>
      <c r="AD2452" s="11"/>
      <c r="AE2452" s="11"/>
      <c r="AF2452" s="11"/>
      <c r="AG2452" s="11"/>
      <c r="AH2452" s="11"/>
      <c r="AI2452" s="11"/>
      <c r="AJ2452" s="11"/>
      <c r="AK2452" s="11"/>
      <c r="AL2452" s="11"/>
      <c r="AM2452" s="11"/>
      <c r="AN2452" s="11"/>
      <c r="AO2452" s="11"/>
      <c r="AP2452" s="11"/>
      <c r="AQ2452" s="11"/>
      <c r="AR2452" s="11"/>
      <c r="AS2452" s="11"/>
      <c r="AT2452" s="11"/>
      <c r="AU2452" s="11"/>
      <c r="AV2452" s="11"/>
      <c r="AW2452" s="11"/>
      <c r="AX2452" s="11"/>
      <c r="AY2452" s="11"/>
      <c r="AZ2452" s="11"/>
      <c r="BA2452" s="11"/>
      <c r="BB2452" s="11"/>
      <c r="BC2452" s="11"/>
      <c r="BD2452" s="11"/>
      <c r="BE2452" s="11"/>
      <c r="BF2452" s="11"/>
      <c r="BG2452" s="11"/>
      <c r="BH2452" s="11"/>
      <c r="BI2452" s="11"/>
      <c r="BJ2452" s="11"/>
      <c r="BK2452" s="11"/>
      <c r="BL2452" s="11"/>
      <c r="BM2452" s="11"/>
      <c r="BN2452" s="11"/>
      <c r="BO2452" s="11"/>
      <c r="BP2452" s="1" t="str">
        <v>0- Port Costs</v>
      </c>
      <c r="BT2452" s="1" t="str">
        <v>0- Port Value</v>
      </c>
      <c r="BU2452" s="11"/>
    </row>
    <row r="2453" spans="8:73" hidden="1" outlineLevel="1" x14ac:dyDescent="0.3">
      <c r="H2453" s="1" t="str">
        <v>0 - BM Costs</v>
      </c>
      <c r="L2453" s="1" t="str">
        <v>0 - BM Port</v>
      </c>
      <c r="N2453" s="1" t="str">
        <v>0 - Port Assets</v>
      </c>
      <c r="O2453" s="11"/>
      <c r="P2453" s="11"/>
      <c r="Q2453" s="11"/>
      <c r="R2453" s="11"/>
      <c r="S2453" s="11"/>
      <c r="T2453" s="11"/>
      <c r="U2453" s="11"/>
      <c r="V2453" s="11"/>
      <c r="W2453" s="11"/>
      <c r="X2453" s="11"/>
      <c r="Y2453" s="11"/>
      <c r="Z2453" s="11"/>
      <c r="AA2453" s="11"/>
      <c r="AB2453" s="11"/>
      <c r="AC2453" s="11"/>
      <c r="AD2453" s="11"/>
      <c r="AE2453" s="11"/>
      <c r="AF2453" s="11"/>
      <c r="AG2453" s="11"/>
      <c r="AH2453" s="11"/>
      <c r="AI2453" s="11"/>
      <c r="AJ2453" s="11"/>
      <c r="AK2453" s="11"/>
      <c r="AL2453" s="11"/>
      <c r="AM2453" s="11"/>
      <c r="AN2453" s="11"/>
      <c r="AO2453" s="11"/>
      <c r="AP2453" s="11"/>
      <c r="AQ2453" s="11"/>
      <c r="AR2453" s="11"/>
      <c r="AS2453" s="11"/>
      <c r="AT2453" s="11"/>
      <c r="AU2453" s="11"/>
      <c r="AV2453" s="11"/>
      <c r="AW2453" s="11"/>
      <c r="AX2453" s="11"/>
      <c r="AY2453" s="11"/>
      <c r="AZ2453" s="11"/>
      <c r="BA2453" s="11"/>
      <c r="BB2453" s="11"/>
      <c r="BC2453" s="11"/>
      <c r="BD2453" s="11"/>
      <c r="BE2453" s="11"/>
      <c r="BF2453" s="11"/>
      <c r="BG2453" s="11"/>
      <c r="BH2453" s="11"/>
      <c r="BI2453" s="11"/>
      <c r="BJ2453" s="11"/>
      <c r="BK2453" s="11"/>
      <c r="BL2453" s="11"/>
      <c r="BM2453" s="11"/>
      <c r="BN2453" s="11"/>
      <c r="BO2453" s="11"/>
      <c r="BP2453" s="1" t="str">
        <v>0- Port Costs</v>
      </c>
      <c r="BT2453" s="1" t="str">
        <v>0- Port Value</v>
      </c>
      <c r="BU2453" s="11"/>
    </row>
    <row r="2454" spans="8:73" hidden="1" outlineLevel="1" x14ac:dyDescent="0.3">
      <c r="H2454" s="1" t="str">
        <v>0 - BM Costs</v>
      </c>
      <c r="L2454" s="1" t="str">
        <v>0 - BM Port</v>
      </c>
      <c r="N2454" s="1" t="str">
        <v>0 - Port Assets</v>
      </c>
      <c r="O2454" s="11"/>
      <c r="P2454" s="11"/>
      <c r="Q2454" s="11"/>
      <c r="R2454" s="11"/>
      <c r="S2454" s="11"/>
      <c r="T2454" s="11"/>
      <c r="U2454" s="11"/>
      <c r="V2454" s="11"/>
      <c r="W2454" s="11"/>
      <c r="X2454" s="11"/>
      <c r="Y2454" s="11"/>
      <c r="Z2454" s="11"/>
      <c r="AA2454" s="11"/>
      <c r="AB2454" s="11"/>
      <c r="AC2454" s="11"/>
      <c r="AD2454" s="11"/>
      <c r="AE2454" s="11"/>
      <c r="AF2454" s="11"/>
      <c r="AG2454" s="11"/>
      <c r="AH2454" s="11"/>
      <c r="AI2454" s="11"/>
      <c r="AJ2454" s="11"/>
      <c r="AK2454" s="11"/>
      <c r="AL2454" s="11"/>
      <c r="AM2454" s="11"/>
      <c r="AN2454" s="11"/>
      <c r="AO2454" s="11"/>
      <c r="AP2454" s="11"/>
      <c r="AQ2454" s="11"/>
      <c r="AR2454" s="11"/>
      <c r="AS2454" s="11"/>
      <c r="AT2454" s="11"/>
      <c r="AU2454" s="11"/>
      <c r="AV2454" s="11"/>
      <c r="AW2454" s="11"/>
      <c r="AX2454" s="11"/>
      <c r="AY2454" s="11"/>
      <c r="AZ2454" s="11"/>
      <c r="BA2454" s="11"/>
      <c r="BB2454" s="11"/>
      <c r="BC2454" s="11"/>
      <c r="BD2454" s="11"/>
      <c r="BE2454" s="11"/>
      <c r="BF2454" s="11"/>
      <c r="BG2454" s="11"/>
      <c r="BH2454" s="11"/>
      <c r="BI2454" s="11"/>
      <c r="BJ2454" s="11"/>
      <c r="BK2454" s="11"/>
      <c r="BL2454" s="11"/>
      <c r="BM2454" s="11"/>
      <c r="BN2454" s="11"/>
      <c r="BO2454" s="11"/>
      <c r="BP2454" s="1" t="str">
        <v>0- Port Costs</v>
      </c>
      <c r="BT2454" s="1" t="str">
        <v>0- Port Value</v>
      </c>
      <c r="BU2454" s="11"/>
    </row>
    <row r="2455" spans="8:73" hidden="1" outlineLevel="1" x14ac:dyDescent="0.3">
      <c r="H2455" s="1" t="str">
        <v>0 - BM Costs</v>
      </c>
      <c r="L2455" s="1" t="str">
        <v>0 - BM Port</v>
      </c>
      <c r="N2455" s="1" t="str">
        <v>0 - Port Assets</v>
      </c>
      <c r="O2455" s="11"/>
      <c r="P2455" s="11"/>
      <c r="Q2455" s="11"/>
      <c r="R2455" s="11"/>
      <c r="S2455" s="11"/>
      <c r="T2455" s="11"/>
      <c r="U2455" s="11"/>
      <c r="V2455" s="11"/>
      <c r="W2455" s="11"/>
      <c r="X2455" s="11"/>
      <c r="Y2455" s="11"/>
      <c r="Z2455" s="11"/>
      <c r="AA2455" s="11"/>
      <c r="AB2455" s="11"/>
      <c r="AC2455" s="11"/>
      <c r="AD2455" s="11"/>
      <c r="AE2455" s="11"/>
      <c r="AF2455" s="11"/>
      <c r="AG2455" s="11"/>
      <c r="AH2455" s="11"/>
      <c r="AI2455" s="11"/>
      <c r="AJ2455" s="11"/>
      <c r="AK2455" s="11"/>
      <c r="AL2455" s="11"/>
      <c r="AM2455" s="11"/>
      <c r="AN2455" s="11"/>
      <c r="AO2455" s="11"/>
      <c r="AP2455" s="11"/>
      <c r="AQ2455" s="11"/>
      <c r="AR2455" s="11"/>
      <c r="AS2455" s="11"/>
      <c r="AT2455" s="11"/>
      <c r="AU2455" s="11"/>
      <c r="AV2455" s="11"/>
      <c r="AW2455" s="11"/>
      <c r="AX2455" s="11"/>
      <c r="AY2455" s="11"/>
      <c r="AZ2455" s="11"/>
      <c r="BA2455" s="11"/>
      <c r="BB2455" s="11"/>
      <c r="BC2455" s="11"/>
      <c r="BD2455" s="11"/>
      <c r="BE2455" s="11"/>
      <c r="BF2455" s="11"/>
      <c r="BG2455" s="11"/>
      <c r="BH2455" s="11"/>
      <c r="BI2455" s="11"/>
      <c r="BJ2455" s="11"/>
      <c r="BK2455" s="11"/>
      <c r="BL2455" s="11"/>
      <c r="BM2455" s="11"/>
      <c r="BN2455" s="11"/>
      <c r="BO2455" s="11"/>
      <c r="BP2455" s="1" t="str">
        <v>0- Port Costs</v>
      </c>
      <c r="BT2455" s="1" t="str">
        <v>0- Port Value</v>
      </c>
      <c r="BU2455" s="11"/>
    </row>
    <row r="2456" spans="8:73" hidden="1" outlineLevel="1" x14ac:dyDescent="0.3">
      <c r="H2456" s="1" t="str">
        <v>0 - BM Costs</v>
      </c>
      <c r="L2456" s="1" t="str">
        <v>0 - BM Port</v>
      </c>
      <c r="N2456" s="1" t="str">
        <v>0 - Port Assets</v>
      </c>
      <c r="O2456" s="11"/>
      <c r="P2456" s="11"/>
      <c r="Q2456" s="11"/>
      <c r="R2456" s="11"/>
      <c r="S2456" s="11"/>
      <c r="T2456" s="11"/>
      <c r="U2456" s="11"/>
      <c r="V2456" s="11"/>
      <c r="W2456" s="11"/>
      <c r="X2456" s="11"/>
      <c r="Y2456" s="11"/>
      <c r="Z2456" s="11"/>
      <c r="AA2456" s="11"/>
      <c r="AB2456" s="11"/>
      <c r="AC2456" s="11"/>
      <c r="AD2456" s="11"/>
      <c r="AE2456" s="11"/>
      <c r="AF2456" s="11"/>
      <c r="AG2456" s="11"/>
      <c r="AH2456" s="11"/>
      <c r="AI2456" s="11"/>
      <c r="AJ2456" s="11"/>
      <c r="AK2456" s="11"/>
      <c r="AL2456" s="11"/>
      <c r="AM2456" s="11"/>
      <c r="AN2456" s="11"/>
      <c r="AO2456" s="11"/>
      <c r="AP2456" s="11"/>
      <c r="AQ2456" s="11"/>
      <c r="AR2456" s="11"/>
      <c r="AS2456" s="11"/>
      <c r="AT2456" s="11"/>
      <c r="AU2456" s="11"/>
      <c r="AV2456" s="11"/>
      <c r="AW2456" s="11"/>
      <c r="AX2456" s="11"/>
      <c r="AY2456" s="11"/>
      <c r="AZ2456" s="11"/>
      <c r="BA2456" s="11"/>
      <c r="BB2456" s="11"/>
      <c r="BC2456" s="11"/>
      <c r="BD2456" s="11"/>
      <c r="BE2456" s="11"/>
      <c r="BF2456" s="11"/>
      <c r="BG2456" s="11"/>
      <c r="BH2456" s="11"/>
      <c r="BI2456" s="11"/>
      <c r="BJ2456" s="11"/>
      <c r="BK2456" s="11"/>
      <c r="BL2456" s="11"/>
      <c r="BM2456" s="11"/>
      <c r="BN2456" s="11"/>
      <c r="BO2456" s="11"/>
      <c r="BP2456" s="1" t="str">
        <v>0- Port Costs</v>
      </c>
      <c r="BT2456" s="1" t="str">
        <v>0- Port Value</v>
      </c>
      <c r="BU2456" s="11"/>
    </row>
    <row r="2457" spans="8:73" hidden="1" outlineLevel="1" x14ac:dyDescent="0.3">
      <c r="H2457" s="1" t="str">
        <v>0 - BM Costs</v>
      </c>
      <c r="L2457" s="1" t="str">
        <v>0 - BM Port</v>
      </c>
      <c r="N2457" s="1" t="str">
        <v>0 - Port Assets</v>
      </c>
      <c r="O2457" s="11"/>
      <c r="P2457" s="11"/>
      <c r="Q2457" s="11"/>
      <c r="R2457" s="11"/>
      <c r="S2457" s="11"/>
      <c r="T2457" s="11"/>
      <c r="U2457" s="11"/>
      <c r="V2457" s="11"/>
      <c r="W2457" s="11"/>
      <c r="X2457" s="11"/>
      <c r="Y2457" s="11"/>
      <c r="Z2457" s="11"/>
      <c r="AA2457" s="11"/>
      <c r="AB2457" s="11"/>
      <c r="AC2457" s="11"/>
      <c r="AD2457" s="11"/>
      <c r="AE2457" s="11"/>
      <c r="AF2457" s="11"/>
      <c r="AG2457" s="11"/>
      <c r="AH2457" s="11"/>
      <c r="AI2457" s="11"/>
      <c r="AJ2457" s="11"/>
      <c r="AK2457" s="11"/>
      <c r="AL2457" s="11"/>
      <c r="AM2457" s="11"/>
      <c r="AN2457" s="11"/>
      <c r="AO2457" s="11"/>
      <c r="AP2457" s="11"/>
      <c r="AQ2457" s="11"/>
      <c r="AR2457" s="11"/>
      <c r="AS2457" s="11"/>
      <c r="AT2457" s="11"/>
      <c r="AU2457" s="11"/>
      <c r="AV2457" s="11"/>
      <c r="AW2457" s="11"/>
      <c r="AX2457" s="11"/>
      <c r="AY2457" s="11"/>
      <c r="AZ2457" s="11"/>
      <c r="BA2457" s="11"/>
      <c r="BB2457" s="11"/>
      <c r="BC2457" s="11"/>
      <c r="BD2457" s="11"/>
      <c r="BE2457" s="11"/>
      <c r="BF2457" s="11"/>
      <c r="BG2457" s="11"/>
      <c r="BH2457" s="11"/>
      <c r="BI2457" s="11"/>
      <c r="BJ2457" s="11"/>
      <c r="BK2457" s="11"/>
      <c r="BL2457" s="11"/>
      <c r="BM2457" s="11"/>
      <c r="BN2457" s="11"/>
      <c r="BO2457" s="11"/>
      <c r="BP2457" s="1" t="str">
        <v>0- Port Costs</v>
      </c>
      <c r="BT2457" s="1" t="str">
        <v>0- Port Value</v>
      </c>
      <c r="BU2457" s="11"/>
    </row>
    <row r="2458" spans="8:73" hidden="1" outlineLevel="1" x14ac:dyDescent="0.3">
      <c r="H2458" s="1" t="str">
        <v>0 - BM Costs</v>
      </c>
      <c r="L2458" s="1" t="str">
        <v>0 - BM Port</v>
      </c>
      <c r="N2458" s="1" t="str">
        <v>0 - Port Assets</v>
      </c>
      <c r="O2458" s="11"/>
      <c r="P2458" s="11"/>
      <c r="Q2458" s="11"/>
      <c r="R2458" s="11"/>
      <c r="S2458" s="11"/>
      <c r="T2458" s="11"/>
      <c r="U2458" s="11"/>
      <c r="V2458" s="11"/>
      <c r="W2458" s="11"/>
      <c r="X2458" s="11"/>
      <c r="Y2458" s="11"/>
      <c r="Z2458" s="11"/>
      <c r="AA2458" s="11"/>
      <c r="AB2458" s="11"/>
      <c r="AC2458" s="11"/>
      <c r="AD2458" s="11"/>
      <c r="AE2458" s="11"/>
      <c r="AF2458" s="11"/>
      <c r="AG2458" s="11"/>
      <c r="AH2458" s="11"/>
      <c r="AI2458" s="11"/>
      <c r="AJ2458" s="11"/>
      <c r="AK2458" s="11"/>
      <c r="AL2458" s="11"/>
      <c r="AM2458" s="11"/>
      <c r="AN2458" s="11"/>
      <c r="AO2458" s="11"/>
      <c r="AP2458" s="11"/>
      <c r="AQ2458" s="11"/>
      <c r="AR2458" s="11"/>
      <c r="AS2458" s="11"/>
      <c r="AT2458" s="11"/>
      <c r="AU2458" s="11"/>
      <c r="AV2458" s="11"/>
      <c r="AW2458" s="11"/>
      <c r="AX2458" s="11"/>
      <c r="AY2458" s="11"/>
      <c r="AZ2458" s="11"/>
      <c r="BA2458" s="11"/>
      <c r="BB2458" s="11"/>
      <c r="BC2458" s="11"/>
      <c r="BD2458" s="11"/>
      <c r="BE2458" s="11"/>
      <c r="BF2458" s="11"/>
      <c r="BG2458" s="11"/>
      <c r="BH2458" s="11"/>
      <c r="BI2458" s="11"/>
      <c r="BJ2458" s="11"/>
      <c r="BK2458" s="11"/>
      <c r="BL2458" s="11"/>
      <c r="BM2458" s="11"/>
      <c r="BN2458" s="11"/>
      <c r="BO2458" s="11"/>
      <c r="BP2458" s="1" t="str">
        <v>0- Port Costs</v>
      </c>
      <c r="BT2458" s="1" t="str">
        <v>0- Port Value</v>
      </c>
      <c r="BU2458" s="11"/>
    </row>
    <row r="2459" spans="8:73" hidden="1" outlineLevel="1" x14ac:dyDescent="0.3">
      <c r="H2459" s="1" t="str">
        <v>0 - BM Costs</v>
      </c>
      <c r="L2459" s="1" t="str">
        <v>0 - BM Port</v>
      </c>
      <c r="N2459" s="1" t="str">
        <v>0 - Port Assets</v>
      </c>
      <c r="O2459" s="11"/>
      <c r="P2459" s="11"/>
      <c r="Q2459" s="11"/>
      <c r="R2459" s="11"/>
      <c r="S2459" s="11"/>
      <c r="T2459" s="11"/>
      <c r="U2459" s="11"/>
      <c r="V2459" s="11"/>
      <c r="W2459" s="11"/>
      <c r="X2459" s="11"/>
      <c r="Y2459" s="11"/>
      <c r="Z2459" s="11"/>
      <c r="AA2459" s="11"/>
      <c r="AB2459" s="11"/>
      <c r="AC2459" s="11"/>
      <c r="AD2459" s="11"/>
      <c r="AE2459" s="11"/>
      <c r="AF2459" s="11"/>
      <c r="AG2459" s="11"/>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c r="BC2459" s="11"/>
      <c r="BD2459" s="11"/>
      <c r="BE2459" s="11"/>
      <c r="BF2459" s="11"/>
      <c r="BG2459" s="11"/>
      <c r="BH2459" s="11"/>
      <c r="BI2459" s="11"/>
      <c r="BJ2459" s="11"/>
      <c r="BK2459" s="11"/>
      <c r="BL2459" s="11"/>
      <c r="BM2459" s="11"/>
      <c r="BN2459" s="11"/>
      <c r="BO2459" s="11"/>
      <c r="BP2459" s="1" t="str">
        <v>0- Port Costs</v>
      </c>
      <c r="BT2459" s="1" t="str">
        <v>0- Port Value</v>
      </c>
      <c r="BU2459" s="11"/>
    </row>
    <row r="2460" spans="8:73" hidden="1" outlineLevel="1" x14ac:dyDescent="0.3">
      <c r="H2460" s="1" t="str">
        <v>0 - BM Costs</v>
      </c>
      <c r="L2460" s="1" t="str">
        <v>0 - BM Port</v>
      </c>
      <c r="N2460" s="1" t="str">
        <v>0 - Port Assets</v>
      </c>
      <c r="O2460" s="11"/>
      <c r="P2460" s="11"/>
      <c r="Q2460" s="11"/>
      <c r="R2460" s="11"/>
      <c r="S2460" s="11"/>
      <c r="T2460" s="11"/>
      <c r="U2460" s="11"/>
      <c r="V2460" s="11"/>
      <c r="W2460" s="11"/>
      <c r="X2460" s="11"/>
      <c r="Y2460" s="11"/>
      <c r="Z2460" s="11"/>
      <c r="AA2460" s="11"/>
      <c r="AB2460" s="11"/>
      <c r="AC2460" s="11"/>
      <c r="AD2460" s="11"/>
      <c r="AE2460" s="11"/>
      <c r="AF2460" s="11"/>
      <c r="AG2460" s="11"/>
      <c r="AH2460" s="11"/>
      <c r="AI2460" s="11"/>
      <c r="AJ2460" s="11"/>
      <c r="AK2460" s="11"/>
      <c r="AL2460" s="11"/>
      <c r="AM2460" s="11"/>
      <c r="AN2460" s="11"/>
      <c r="AO2460" s="11"/>
      <c r="AP2460" s="11"/>
      <c r="AQ2460" s="11"/>
      <c r="AR2460" s="11"/>
      <c r="AS2460" s="11"/>
      <c r="AT2460" s="11"/>
      <c r="AU2460" s="11"/>
      <c r="AV2460" s="11"/>
      <c r="AW2460" s="11"/>
      <c r="AX2460" s="11"/>
      <c r="AY2460" s="11"/>
      <c r="AZ2460" s="11"/>
      <c r="BA2460" s="11"/>
      <c r="BB2460" s="11"/>
      <c r="BC2460" s="11"/>
      <c r="BD2460" s="11"/>
      <c r="BE2460" s="11"/>
      <c r="BF2460" s="11"/>
      <c r="BG2460" s="11"/>
      <c r="BH2460" s="11"/>
      <c r="BI2460" s="11"/>
      <c r="BJ2460" s="11"/>
      <c r="BK2460" s="11"/>
      <c r="BL2460" s="11"/>
      <c r="BM2460" s="11"/>
      <c r="BN2460" s="11"/>
      <c r="BO2460" s="11"/>
      <c r="BP2460" s="1" t="str">
        <v>0- Port Costs</v>
      </c>
      <c r="BT2460" s="1" t="str">
        <v>0- Port Value</v>
      </c>
      <c r="BU2460" s="11"/>
    </row>
    <row r="2461" spans="8:73" hidden="1" outlineLevel="1" x14ac:dyDescent="0.3">
      <c r="H2461" s="1" t="str">
        <v>0 - BM Costs</v>
      </c>
      <c r="L2461" s="1" t="str">
        <v>0 - BM Port</v>
      </c>
      <c r="N2461" s="1" t="str">
        <v>0 - Port Assets</v>
      </c>
      <c r="O2461" s="11"/>
      <c r="P2461" s="11"/>
      <c r="Q2461" s="11"/>
      <c r="R2461" s="11"/>
      <c r="S2461" s="11"/>
      <c r="T2461" s="11"/>
      <c r="U2461" s="11"/>
      <c r="V2461" s="11"/>
      <c r="W2461" s="11"/>
      <c r="X2461" s="11"/>
      <c r="Y2461" s="11"/>
      <c r="Z2461" s="11"/>
      <c r="AA2461" s="11"/>
      <c r="AB2461" s="11"/>
      <c r="AC2461" s="11"/>
      <c r="AD2461" s="11"/>
      <c r="AE2461" s="11"/>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c r="BC2461" s="11"/>
      <c r="BD2461" s="11"/>
      <c r="BE2461" s="11"/>
      <c r="BF2461" s="11"/>
      <c r="BG2461" s="11"/>
      <c r="BH2461" s="11"/>
      <c r="BI2461" s="11"/>
      <c r="BJ2461" s="11"/>
      <c r="BK2461" s="11"/>
      <c r="BL2461" s="11"/>
      <c r="BM2461" s="11"/>
      <c r="BN2461" s="11"/>
      <c r="BO2461" s="11"/>
      <c r="BP2461" s="1" t="str">
        <v>0- Port Costs</v>
      </c>
      <c r="BT2461" s="1" t="str">
        <v>0- Port Value</v>
      </c>
      <c r="BU2461" s="11"/>
    </row>
    <row r="2462" spans="8:73" hidden="1" outlineLevel="1" x14ac:dyDescent="0.3">
      <c r="H2462" s="1" t="str">
        <v>0 - BM Costs</v>
      </c>
      <c r="L2462" s="1" t="str">
        <v>0 - BM Port</v>
      </c>
      <c r="N2462" s="1" t="str">
        <v>0 - Port Assets</v>
      </c>
      <c r="O2462" s="11"/>
      <c r="P2462" s="11"/>
      <c r="Q2462" s="11"/>
      <c r="R2462" s="11"/>
      <c r="S2462" s="11"/>
      <c r="T2462" s="11"/>
      <c r="U2462" s="11"/>
      <c r="V2462" s="11"/>
      <c r="W2462" s="11"/>
      <c r="X2462" s="11"/>
      <c r="Y2462" s="11"/>
      <c r="Z2462" s="11"/>
      <c r="AA2462" s="11"/>
      <c r="AB2462" s="11"/>
      <c r="AC2462" s="11"/>
      <c r="AD2462" s="11"/>
      <c r="AE2462" s="11"/>
      <c r="AF2462" s="11"/>
      <c r="AG2462" s="11"/>
      <c r="AH2462" s="11"/>
      <c r="AI2462" s="11"/>
      <c r="AJ2462" s="11"/>
      <c r="AK2462" s="11"/>
      <c r="AL2462" s="11"/>
      <c r="AM2462" s="11"/>
      <c r="AN2462" s="11"/>
      <c r="AO2462" s="11"/>
      <c r="AP2462" s="11"/>
      <c r="AQ2462" s="11"/>
      <c r="AR2462" s="11"/>
      <c r="AS2462" s="11"/>
      <c r="AT2462" s="11"/>
      <c r="AU2462" s="11"/>
      <c r="AV2462" s="11"/>
      <c r="AW2462" s="11"/>
      <c r="AX2462" s="11"/>
      <c r="AY2462" s="11"/>
      <c r="AZ2462" s="11"/>
      <c r="BA2462" s="11"/>
      <c r="BB2462" s="11"/>
      <c r="BC2462" s="11"/>
      <c r="BD2462" s="11"/>
      <c r="BE2462" s="11"/>
      <c r="BF2462" s="11"/>
      <c r="BG2462" s="11"/>
      <c r="BH2462" s="11"/>
      <c r="BI2462" s="11"/>
      <c r="BJ2462" s="11"/>
      <c r="BK2462" s="11"/>
      <c r="BL2462" s="11"/>
      <c r="BM2462" s="11"/>
      <c r="BN2462" s="11"/>
      <c r="BO2462" s="11"/>
      <c r="BP2462" s="1" t="str">
        <v>0- Port Costs</v>
      </c>
      <c r="BT2462" s="1" t="str">
        <v>0- Port Value</v>
      </c>
      <c r="BU2462" s="11"/>
    </row>
    <row r="2463" spans="8:73" hidden="1" outlineLevel="1" x14ac:dyDescent="0.3">
      <c r="H2463" s="1" t="str">
        <v>0 - BM Costs</v>
      </c>
      <c r="L2463" s="1" t="str">
        <v>0 - BM Port</v>
      </c>
      <c r="N2463" s="1" t="str">
        <v>0 - Port Assets</v>
      </c>
      <c r="O2463" s="11"/>
      <c r="P2463" s="11"/>
      <c r="Q2463" s="11"/>
      <c r="R2463" s="11"/>
      <c r="S2463" s="11"/>
      <c r="T2463" s="11"/>
      <c r="U2463" s="11"/>
      <c r="V2463" s="11"/>
      <c r="W2463" s="11"/>
      <c r="X2463" s="11"/>
      <c r="Y2463" s="11"/>
      <c r="Z2463" s="11"/>
      <c r="AA2463" s="11"/>
      <c r="AB2463" s="11"/>
      <c r="AC2463" s="11"/>
      <c r="AD2463" s="11"/>
      <c r="AE2463" s="11"/>
      <c r="AF2463" s="11"/>
      <c r="AG2463" s="11"/>
      <c r="AH2463" s="11"/>
      <c r="AI2463" s="11"/>
      <c r="AJ2463" s="11"/>
      <c r="AK2463" s="11"/>
      <c r="AL2463" s="11"/>
      <c r="AM2463" s="11"/>
      <c r="AN2463" s="11"/>
      <c r="AO2463" s="11"/>
      <c r="AP2463" s="11"/>
      <c r="AQ2463" s="11"/>
      <c r="AR2463" s="11"/>
      <c r="AS2463" s="11"/>
      <c r="AT2463" s="11"/>
      <c r="AU2463" s="11"/>
      <c r="AV2463" s="11"/>
      <c r="AW2463" s="11"/>
      <c r="AX2463" s="11"/>
      <c r="AY2463" s="11"/>
      <c r="AZ2463" s="11"/>
      <c r="BA2463" s="11"/>
      <c r="BB2463" s="11"/>
      <c r="BC2463" s="11"/>
      <c r="BD2463" s="11"/>
      <c r="BE2463" s="11"/>
      <c r="BF2463" s="11"/>
      <c r="BG2463" s="11"/>
      <c r="BH2463" s="11"/>
      <c r="BI2463" s="11"/>
      <c r="BJ2463" s="11"/>
      <c r="BK2463" s="11"/>
      <c r="BL2463" s="11"/>
      <c r="BM2463" s="11"/>
      <c r="BN2463" s="11"/>
      <c r="BO2463" s="11"/>
      <c r="BP2463" s="1" t="str">
        <v>0- Port Costs</v>
      </c>
      <c r="BT2463" s="1" t="str">
        <v>0- Port Value</v>
      </c>
      <c r="BU2463" s="11"/>
    </row>
    <row r="2464" spans="8:73" hidden="1" outlineLevel="1" x14ac:dyDescent="0.3">
      <c r="H2464" s="1" t="str">
        <v>0 - BM Costs</v>
      </c>
      <c r="L2464" s="1" t="str">
        <v>0 - BM Port</v>
      </c>
      <c r="N2464" s="1" t="str">
        <v>0 - Port Assets</v>
      </c>
      <c r="O2464" s="11"/>
      <c r="P2464" s="11"/>
      <c r="Q2464" s="11"/>
      <c r="R2464" s="11"/>
      <c r="S2464" s="11"/>
      <c r="T2464" s="11"/>
      <c r="U2464" s="11"/>
      <c r="V2464" s="11"/>
      <c r="W2464" s="11"/>
      <c r="X2464" s="11"/>
      <c r="Y2464" s="11"/>
      <c r="Z2464" s="11"/>
      <c r="AA2464" s="11"/>
      <c r="AB2464" s="11"/>
      <c r="AC2464" s="11"/>
      <c r="AD2464" s="11"/>
      <c r="AE2464" s="11"/>
      <c r="AF2464" s="11"/>
      <c r="AG2464" s="11"/>
      <c r="AH2464" s="11"/>
      <c r="AI2464" s="11"/>
      <c r="AJ2464" s="11"/>
      <c r="AK2464" s="11"/>
      <c r="AL2464" s="11"/>
      <c r="AM2464" s="11"/>
      <c r="AN2464" s="11"/>
      <c r="AO2464" s="11"/>
      <c r="AP2464" s="11"/>
      <c r="AQ2464" s="11"/>
      <c r="AR2464" s="11"/>
      <c r="AS2464" s="11"/>
      <c r="AT2464" s="11"/>
      <c r="AU2464" s="11"/>
      <c r="AV2464" s="11"/>
      <c r="AW2464" s="11"/>
      <c r="AX2464" s="11"/>
      <c r="AY2464" s="11"/>
      <c r="AZ2464" s="11"/>
      <c r="BA2464" s="11"/>
      <c r="BB2464" s="11"/>
      <c r="BC2464" s="11"/>
      <c r="BD2464" s="11"/>
      <c r="BE2464" s="11"/>
      <c r="BF2464" s="11"/>
      <c r="BG2464" s="11"/>
      <c r="BH2464" s="11"/>
      <c r="BI2464" s="11"/>
      <c r="BJ2464" s="11"/>
      <c r="BK2464" s="11"/>
      <c r="BL2464" s="11"/>
      <c r="BM2464" s="11"/>
      <c r="BN2464" s="11"/>
      <c r="BO2464" s="11"/>
      <c r="BP2464" s="1" t="str">
        <v>0- Port Costs</v>
      </c>
      <c r="BT2464" s="1" t="str">
        <v>0- Port Value</v>
      </c>
      <c r="BU2464" s="11"/>
    </row>
    <row r="2465" spans="8:73" hidden="1" outlineLevel="1" x14ac:dyDescent="0.3">
      <c r="H2465" s="1" t="str">
        <v>0 - BM Costs</v>
      </c>
      <c r="L2465" s="1" t="str">
        <v>0 - BM Port</v>
      </c>
      <c r="N2465" s="1" t="str">
        <v>0 - Port Assets</v>
      </c>
      <c r="O2465" s="11"/>
      <c r="P2465" s="11"/>
      <c r="Q2465" s="11"/>
      <c r="R2465" s="11"/>
      <c r="S2465" s="11"/>
      <c r="T2465" s="11"/>
      <c r="U2465" s="11"/>
      <c r="V2465" s="11"/>
      <c r="W2465" s="11"/>
      <c r="X2465" s="11"/>
      <c r="Y2465" s="11"/>
      <c r="Z2465" s="11"/>
      <c r="AA2465" s="11"/>
      <c r="AB2465" s="11"/>
      <c r="AC2465" s="11"/>
      <c r="AD2465" s="11"/>
      <c r="AE2465" s="11"/>
      <c r="AF2465" s="11"/>
      <c r="AG2465" s="11"/>
      <c r="AH2465" s="11"/>
      <c r="AI2465" s="11"/>
      <c r="AJ2465" s="11"/>
      <c r="AK2465" s="11"/>
      <c r="AL2465" s="11"/>
      <c r="AM2465" s="11"/>
      <c r="AN2465" s="11"/>
      <c r="AO2465" s="11"/>
      <c r="AP2465" s="11"/>
      <c r="AQ2465" s="11"/>
      <c r="AR2465" s="11"/>
      <c r="AS2465" s="11"/>
      <c r="AT2465" s="11"/>
      <c r="AU2465" s="11"/>
      <c r="AV2465" s="11"/>
      <c r="AW2465" s="11"/>
      <c r="AX2465" s="11"/>
      <c r="AY2465" s="11"/>
      <c r="AZ2465" s="11"/>
      <c r="BA2465" s="11"/>
      <c r="BB2465" s="11"/>
      <c r="BC2465" s="11"/>
      <c r="BD2465" s="11"/>
      <c r="BE2465" s="11"/>
      <c r="BF2465" s="11"/>
      <c r="BG2465" s="11"/>
      <c r="BH2465" s="11"/>
      <c r="BI2465" s="11"/>
      <c r="BJ2465" s="11"/>
      <c r="BK2465" s="11"/>
      <c r="BL2465" s="11"/>
      <c r="BM2465" s="11"/>
      <c r="BN2465" s="11"/>
      <c r="BO2465" s="11"/>
      <c r="BP2465" s="1" t="str">
        <v>0- Port Costs</v>
      </c>
      <c r="BT2465" s="1" t="str">
        <v>0- Port Value</v>
      </c>
      <c r="BU2465" s="11"/>
    </row>
    <row r="2466" spans="8:73" hidden="1" outlineLevel="1" x14ac:dyDescent="0.3">
      <c r="H2466" s="1" t="str">
        <v>0 - BM Costs</v>
      </c>
      <c r="L2466" s="1" t="str">
        <v>0 - BM Port</v>
      </c>
      <c r="N2466" s="1" t="str">
        <v>0 - Port Assets</v>
      </c>
      <c r="O2466" s="11"/>
      <c r="P2466" s="11"/>
      <c r="Q2466" s="11"/>
      <c r="R2466" s="11"/>
      <c r="S2466" s="11"/>
      <c r="T2466" s="11"/>
      <c r="U2466" s="11"/>
      <c r="V2466" s="11"/>
      <c r="W2466" s="11"/>
      <c r="X2466" s="11"/>
      <c r="Y2466" s="11"/>
      <c r="Z2466" s="11"/>
      <c r="AA2466" s="11"/>
      <c r="AB2466" s="11"/>
      <c r="AC2466" s="11"/>
      <c r="AD2466" s="11"/>
      <c r="AE2466" s="11"/>
      <c r="AF2466" s="11"/>
      <c r="AG2466" s="11"/>
      <c r="AH2466" s="11"/>
      <c r="AI2466" s="11"/>
      <c r="AJ2466" s="11"/>
      <c r="AK2466" s="11"/>
      <c r="AL2466" s="11"/>
      <c r="AM2466" s="11"/>
      <c r="AN2466" s="11"/>
      <c r="AO2466" s="11"/>
      <c r="AP2466" s="11"/>
      <c r="AQ2466" s="11"/>
      <c r="AR2466" s="11"/>
      <c r="AS2466" s="11"/>
      <c r="AT2466" s="11"/>
      <c r="AU2466" s="11"/>
      <c r="AV2466" s="11"/>
      <c r="AW2466" s="11"/>
      <c r="AX2466" s="11"/>
      <c r="AY2466" s="11"/>
      <c r="AZ2466" s="11"/>
      <c r="BA2466" s="11"/>
      <c r="BB2466" s="11"/>
      <c r="BC2466" s="11"/>
      <c r="BD2466" s="11"/>
      <c r="BE2466" s="11"/>
      <c r="BF2466" s="11"/>
      <c r="BG2466" s="11"/>
      <c r="BH2466" s="11"/>
      <c r="BI2466" s="11"/>
      <c r="BJ2466" s="11"/>
      <c r="BK2466" s="11"/>
      <c r="BL2466" s="11"/>
      <c r="BM2466" s="11"/>
      <c r="BN2466" s="11"/>
      <c r="BO2466" s="11"/>
      <c r="BP2466" s="1" t="str">
        <v>0- Port Costs</v>
      </c>
      <c r="BT2466" s="1" t="str">
        <v>0- Port Value</v>
      </c>
      <c r="BU2466" s="11"/>
    </row>
    <row r="2467" spans="8:73" hidden="1" outlineLevel="1" x14ac:dyDescent="0.3">
      <c r="H2467" s="1" t="str">
        <v>0 - BM Costs</v>
      </c>
      <c r="L2467" s="1" t="str">
        <v>0 - BM Port</v>
      </c>
      <c r="N2467" s="1" t="str">
        <v>0 - Port Assets</v>
      </c>
      <c r="O2467" s="11"/>
      <c r="P2467" s="11"/>
      <c r="Q2467" s="11"/>
      <c r="R2467" s="11"/>
      <c r="S2467" s="11"/>
      <c r="T2467" s="11"/>
      <c r="U2467" s="11"/>
      <c r="V2467" s="11"/>
      <c r="W2467" s="11"/>
      <c r="X2467" s="11"/>
      <c r="Y2467" s="11"/>
      <c r="Z2467" s="11"/>
      <c r="AA2467" s="11"/>
      <c r="AB2467" s="11"/>
      <c r="AC2467" s="11"/>
      <c r="AD2467" s="11"/>
      <c r="AE2467" s="11"/>
      <c r="AF2467" s="11"/>
      <c r="AG2467" s="11"/>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c r="BC2467" s="11"/>
      <c r="BD2467" s="11"/>
      <c r="BE2467" s="11"/>
      <c r="BF2467" s="11"/>
      <c r="BG2467" s="11"/>
      <c r="BH2467" s="11"/>
      <c r="BI2467" s="11"/>
      <c r="BJ2467" s="11"/>
      <c r="BK2467" s="11"/>
      <c r="BL2467" s="11"/>
      <c r="BM2467" s="11"/>
      <c r="BN2467" s="11"/>
      <c r="BO2467" s="11"/>
      <c r="BP2467" s="1" t="str">
        <v>0- Port Costs</v>
      </c>
      <c r="BT2467" s="1" t="str">
        <v>0- Port Value</v>
      </c>
      <c r="BU2467" s="11"/>
    </row>
    <row r="2468" spans="8:73" hidden="1" outlineLevel="1" x14ac:dyDescent="0.3">
      <c r="H2468" s="1" t="str">
        <v>0 - BM Costs</v>
      </c>
      <c r="L2468" s="1" t="str">
        <v>0 - BM Port</v>
      </c>
      <c r="N2468" s="1" t="str">
        <v>0 - Port Assets</v>
      </c>
      <c r="O2468" s="11"/>
      <c r="P2468" s="11"/>
      <c r="Q2468" s="11"/>
      <c r="R2468" s="11"/>
      <c r="S2468" s="11"/>
      <c r="T2468" s="11"/>
      <c r="U2468" s="11"/>
      <c r="V2468" s="11"/>
      <c r="W2468" s="11"/>
      <c r="X2468" s="11"/>
      <c r="Y2468" s="11"/>
      <c r="Z2468" s="11"/>
      <c r="AA2468" s="11"/>
      <c r="AB2468" s="11"/>
      <c r="AC2468" s="11"/>
      <c r="AD2468" s="11"/>
      <c r="AE2468" s="11"/>
      <c r="AF2468" s="11"/>
      <c r="AG2468" s="11"/>
      <c r="AH2468" s="11"/>
      <c r="AI2468" s="11"/>
      <c r="AJ2468" s="11"/>
      <c r="AK2468" s="11"/>
      <c r="AL2468" s="11"/>
      <c r="AM2468" s="11"/>
      <c r="AN2468" s="11"/>
      <c r="AO2468" s="11"/>
      <c r="AP2468" s="11"/>
      <c r="AQ2468" s="11"/>
      <c r="AR2468" s="11"/>
      <c r="AS2468" s="11"/>
      <c r="AT2468" s="11"/>
      <c r="AU2468" s="11"/>
      <c r="AV2468" s="11"/>
      <c r="AW2468" s="11"/>
      <c r="AX2468" s="11"/>
      <c r="AY2468" s="11"/>
      <c r="AZ2468" s="11"/>
      <c r="BA2468" s="11"/>
      <c r="BB2468" s="11"/>
      <c r="BC2468" s="11"/>
      <c r="BD2468" s="11"/>
      <c r="BE2468" s="11"/>
      <c r="BF2468" s="11"/>
      <c r="BG2468" s="11"/>
      <c r="BH2468" s="11"/>
      <c r="BI2468" s="11"/>
      <c r="BJ2468" s="11"/>
      <c r="BK2468" s="11"/>
      <c r="BL2468" s="11"/>
      <c r="BM2468" s="11"/>
      <c r="BN2468" s="11"/>
      <c r="BO2468" s="11"/>
      <c r="BP2468" s="1" t="str">
        <v>0- Port Costs</v>
      </c>
      <c r="BT2468" s="1" t="str">
        <v>0- Port Value</v>
      </c>
      <c r="BU2468" s="11"/>
    </row>
    <row r="2469" spans="8:73" hidden="1" outlineLevel="1" x14ac:dyDescent="0.3">
      <c r="H2469" s="1" t="str">
        <v>0 - BM Costs</v>
      </c>
      <c r="L2469" s="1" t="str">
        <v>0 - BM Port</v>
      </c>
      <c r="N2469" s="1" t="str">
        <v>0 - Port Assets</v>
      </c>
      <c r="O2469" s="11"/>
      <c r="P2469" s="11"/>
      <c r="Q2469" s="11"/>
      <c r="R2469" s="11"/>
      <c r="S2469" s="11"/>
      <c r="T2469" s="11"/>
      <c r="U2469" s="11"/>
      <c r="V2469" s="11"/>
      <c r="W2469" s="11"/>
      <c r="X2469" s="11"/>
      <c r="Y2469" s="11"/>
      <c r="Z2469" s="11"/>
      <c r="AA2469" s="11"/>
      <c r="AB2469" s="11"/>
      <c r="AC2469" s="11"/>
      <c r="AD2469" s="11"/>
      <c r="AE2469" s="11"/>
      <c r="AF2469" s="11"/>
      <c r="AG2469" s="11"/>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c r="BC2469" s="11"/>
      <c r="BD2469" s="11"/>
      <c r="BE2469" s="11"/>
      <c r="BF2469" s="11"/>
      <c r="BG2469" s="11"/>
      <c r="BH2469" s="11"/>
      <c r="BI2469" s="11"/>
      <c r="BJ2469" s="11"/>
      <c r="BK2469" s="11"/>
      <c r="BL2469" s="11"/>
      <c r="BM2469" s="11"/>
      <c r="BN2469" s="11"/>
      <c r="BO2469" s="11"/>
      <c r="BP2469" s="1" t="str">
        <v>0- Port Costs</v>
      </c>
      <c r="BT2469" s="1" t="str">
        <v>0- Port Value</v>
      </c>
      <c r="BU2469" s="11"/>
    </row>
    <row r="2470" spans="8:73" hidden="1" outlineLevel="1" x14ac:dyDescent="0.3">
      <c r="H2470" s="1" t="str">
        <v>0 - BM Costs</v>
      </c>
      <c r="L2470" s="1" t="str">
        <v>0 - BM Port</v>
      </c>
      <c r="N2470" s="1" t="str">
        <v>0 - Port Assets</v>
      </c>
      <c r="O2470" s="11"/>
      <c r="P2470" s="11"/>
      <c r="Q2470" s="11"/>
      <c r="R2470" s="11"/>
      <c r="S2470" s="11"/>
      <c r="T2470" s="11"/>
      <c r="U2470" s="11"/>
      <c r="V2470" s="11"/>
      <c r="W2470" s="11"/>
      <c r="X2470" s="11"/>
      <c r="Y2470" s="11"/>
      <c r="Z2470" s="11"/>
      <c r="AA2470" s="11"/>
      <c r="AB2470" s="11"/>
      <c r="AC2470" s="11"/>
      <c r="AD2470" s="11"/>
      <c r="AE2470" s="11"/>
      <c r="AF2470" s="11"/>
      <c r="AG2470" s="11"/>
      <c r="AH2470" s="11"/>
      <c r="AI2470" s="11"/>
      <c r="AJ2470" s="11"/>
      <c r="AK2470" s="11"/>
      <c r="AL2470" s="11"/>
      <c r="AM2470" s="11"/>
      <c r="AN2470" s="11"/>
      <c r="AO2470" s="11"/>
      <c r="AP2470" s="11"/>
      <c r="AQ2470" s="11"/>
      <c r="AR2470" s="11"/>
      <c r="AS2470" s="11"/>
      <c r="AT2470" s="11"/>
      <c r="AU2470" s="11"/>
      <c r="AV2470" s="11"/>
      <c r="AW2470" s="11"/>
      <c r="AX2470" s="11"/>
      <c r="AY2470" s="11"/>
      <c r="AZ2470" s="11"/>
      <c r="BA2470" s="11"/>
      <c r="BB2470" s="11"/>
      <c r="BC2470" s="11"/>
      <c r="BD2470" s="11"/>
      <c r="BE2470" s="11"/>
      <c r="BF2470" s="11"/>
      <c r="BG2470" s="11"/>
      <c r="BH2470" s="11"/>
      <c r="BI2470" s="11"/>
      <c r="BJ2470" s="11"/>
      <c r="BK2470" s="11"/>
      <c r="BL2470" s="11"/>
      <c r="BM2470" s="11"/>
      <c r="BN2470" s="11"/>
      <c r="BO2470" s="11"/>
      <c r="BP2470" s="1" t="str">
        <v>0- Port Costs</v>
      </c>
      <c r="BT2470" s="1" t="str">
        <v>0- Port Value</v>
      </c>
      <c r="BU2470" s="11"/>
    </row>
    <row r="2471" spans="8:73" hidden="1" outlineLevel="1" x14ac:dyDescent="0.3">
      <c r="H2471" s="1" t="str">
        <v>0 - BM Costs</v>
      </c>
      <c r="L2471" s="1" t="str">
        <v>0 - BM Port</v>
      </c>
      <c r="N2471" s="1" t="str">
        <v>0 - Port Assets</v>
      </c>
      <c r="O2471" s="11"/>
      <c r="P2471" s="11"/>
      <c r="Q2471" s="11"/>
      <c r="R2471" s="11"/>
      <c r="S2471" s="11"/>
      <c r="T2471" s="11"/>
      <c r="U2471" s="11"/>
      <c r="V2471" s="11"/>
      <c r="W2471" s="11"/>
      <c r="X2471" s="11"/>
      <c r="Y2471" s="11"/>
      <c r="Z2471" s="11"/>
      <c r="AA2471" s="11"/>
      <c r="AB2471" s="11"/>
      <c r="AC2471" s="11"/>
      <c r="AD2471" s="11"/>
      <c r="AE2471" s="11"/>
      <c r="AF2471" s="11"/>
      <c r="AG2471" s="11"/>
      <c r="AH2471" s="11"/>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c r="BC2471" s="11"/>
      <c r="BD2471" s="11"/>
      <c r="BE2471" s="11"/>
      <c r="BF2471" s="11"/>
      <c r="BG2471" s="11"/>
      <c r="BH2471" s="11"/>
      <c r="BI2471" s="11"/>
      <c r="BJ2471" s="11"/>
      <c r="BK2471" s="11"/>
      <c r="BL2471" s="11"/>
      <c r="BM2471" s="11"/>
      <c r="BN2471" s="11"/>
      <c r="BO2471" s="11"/>
      <c r="BP2471" s="1" t="str">
        <v>0- Port Costs</v>
      </c>
      <c r="BT2471" s="1" t="str">
        <v>0- Port Value</v>
      </c>
      <c r="BU2471" s="11"/>
    </row>
    <row r="2472" spans="8:73" hidden="1" outlineLevel="1" x14ac:dyDescent="0.3">
      <c r="H2472" s="1" t="str">
        <v>0 - BM Costs</v>
      </c>
      <c r="L2472" s="1" t="str">
        <v>0 - BM Port</v>
      </c>
      <c r="N2472" s="1" t="str">
        <v>0 - Port Assets</v>
      </c>
      <c r="O2472" s="11"/>
      <c r="P2472" s="11"/>
      <c r="Q2472" s="11"/>
      <c r="R2472" s="11"/>
      <c r="S2472" s="11"/>
      <c r="T2472" s="11"/>
      <c r="U2472" s="11"/>
      <c r="V2472" s="11"/>
      <c r="W2472" s="11"/>
      <c r="X2472" s="11"/>
      <c r="Y2472" s="11"/>
      <c r="Z2472" s="11"/>
      <c r="AA2472" s="11"/>
      <c r="AB2472" s="11"/>
      <c r="AC2472" s="11"/>
      <c r="AD2472" s="11"/>
      <c r="AE2472" s="11"/>
      <c r="AF2472" s="11"/>
      <c r="AG2472" s="11"/>
      <c r="AH2472" s="11"/>
      <c r="AI2472" s="11"/>
      <c r="AJ2472" s="11"/>
      <c r="AK2472" s="11"/>
      <c r="AL2472" s="11"/>
      <c r="AM2472" s="11"/>
      <c r="AN2472" s="11"/>
      <c r="AO2472" s="11"/>
      <c r="AP2472" s="11"/>
      <c r="AQ2472" s="11"/>
      <c r="AR2472" s="11"/>
      <c r="AS2472" s="11"/>
      <c r="AT2472" s="11"/>
      <c r="AU2472" s="11"/>
      <c r="AV2472" s="11"/>
      <c r="AW2472" s="11"/>
      <c r="AX2472" s="11"/>
      <c r="AY2472" s="11"/>
      <c r="AZ2472" s="11"/>
      <c r="BA2472" s="11"/>
      <c r="BB2472" s="11"/>
      <c r="BC2472" s="11"/>
      <c r="BD2472" s="11"/>
      <c r="BE2472" s="11"/>
      <c r="BF2472" s="11"/>
      <c r="BG2472" s="11"/>
      <c r="BH2472" s="11"/>
      <c r="BI2472" s="11"/>
      <c r="BJ2472" s="11"/>
      <c r="BK2472" s="11"/>
      <c r="BL2472" s="11"/>
      <c r="BM2472" s="11"/>
      <c r="BN2472" s="11"/>
      <c r="BO2472" s="11"/>
      <c r="BP2472" s="1" t="str">
        <v>0- Port Costs</v>
      </c>
      <c r="BT2472" s="1" t="str">
        <v>0- Port Value</v>
      </c>
      <c r="BU2472" s="11"/>
    </row>
    <row r="2473" spans="8:73" hidden="1" outlineLevel="1" x14ac:dyDescent="0.3">
      <c r="H2473" s="1" t="str">
        <v>0 - BM Costs</v>
      </c>
      <c r="L2473" s="1" t="str">
        <v>0 - BM Port</v>
      </c>
      <c r="N2473" s="1" t="str">
        <v>0 - Port Assets</v>
      </c>
      <c r="O2473" s="11"/>
      <c r="P2473" s="11"/>
      <c r="Q2473" s="11"/>
      <c r="R2473" s="11"/>
      <c r="S2473" s="11"/>
      <c r="T2473" s="11"/>
      <c r="U2473" s="11"/>
      <c r="V2473" s="11"/>
      <c r="W2473" s="11"/>
      <c r="X2473" s="11"/>
      <c r="Y2473" s="11"/>
      <c r="Z2473" s="11"/>
      <c r="AA2473" s="11"/>
      <c r="AB2473" s="11"/>
      <c r="AC2473" s="11"/>
      <c r="AD2473" s="11"/>
      <c r="AE2473" s="11"/>
      <c r="AF2473" s="11"/>
      <c r="AG2473" s="11"/>
      <c r="AH2473" s="11"/>
      <c r="AI2473" s="11"/>
      <c r="AJ2473" s="11"/>
      <c r="AK2473" s="11"/>
      <c r="AL2473" s="11"/>
      <c r="AM2473" s="11"/>
      <c r="AN2473" s="11"/>
      <c r="AO2473" s="11"/>
      <c r="AP2473" s="11"/>
      <c r="AQ2473" s="11"/>
      <c r="AR2473" s="11"/>
      <c r="AS2473" s="11"/>
      <c r="AT2473" s="11"/>
      <c r="AU2473" s="11"/>
      <c r="AV2473" s="11"/>
      <c r="AW2473" s="11"/>
      <c r="AX2473" s="11"/>
      <c r="AY2473" s="11"/>
      <c r="AZ2473" s="11"/>
      <c r="BA2473" s="11"/>
      <c r="BB2473" s="11"/>
      <c r="BC2473" s="11"/>
      <c r="BD2473" s="11"/>
      <c r="BE2473" s="11"/>
      <c r="BF2473" s="11"/>
      <c r="BG2473" s="11"/>
      <c r="BH2473" s="11"/>
      <c r="BI2473" s="11"/>
      <c r="BJ2473" s="11"/>
      <c r="BK2473" s="11"/>
      <c r="BL2473" s="11"/>
      <c r="BM2473" s="11"/>
      <c r="BN2473" s="11"/>
      <c r="BO2473" s="11"/>
      <c r="BP2473" s="1" t="str">
        <v>0- Port Costs</v>
      </c>
      <c r="BT2473" s="1" t="str">
        <v>0- Port Value</v>
      </c>
      <c r="BU2473" s="11"/>
    </row>
    <row r="2474" spans="8:73" hidden="1" outlineLevel="1" x14ac:dyDescent="0.3">
      <c r="H2474" s="1" t="str">
        <v>0 - BM Costs</v>
      </c>
      <c r="L2474" s="1" t="str">
        <v>0 - BM Port</v>
      </c>
      <c r="N2474" s="1" t="str">
        <v>0 - Port Assets</v>
      </c>
      <c r="O2474" s="11"/>
      <c r="P2474" s="11"/>
      <c r="Q2474" s="11"/>
      <c r="R2474" s="11"/>
      <c r="S2474" s="11"/>
      <c r="T2474" s="11"/>
      <c r="U2474" s="11"/>
      <c r="V2474" s="11"/>
      <c r="W2474" s="11"/>
      <c r="X2474" s="11"/>
      <c r="Y2474" s="11"/>
      <c r="Z2474" s="11"/>
      <c r="AA2474" s="11"/>
      <c r="AB2474" s="11"/>
      <c r="AC2474" s="11"/>
      <c r="AD2474" s="11"/>
      <c r="AE2474" s="11"/>
      <c r="AF2474" s="11"/>
      <c r="AG2474" s="11"/>
      <c r="AH2474" s="11"/>
      <c r="AI2474" s="11"/>
      <c r="AJ2474" s="11"/>
      <c r="AK2474" s="11"/>
      <c r="AL2474" s="11"/>
      <c r="AM2474" s="11"/>
      <c r="AN2474" s="11"/>
      <c r="AO2474" s="11"/>
      <c r="AP2474" s="11"/>
      <c r="AQ2474" s="11"/>
      <c r="AR2474" s="11"/>
      <c r="AS2474" s="11"/>
      <c r="AT2474" s="11"/>
      <c r="AU2474" s="11"/>
      <c r="AV2474" s="11"/>
      <c r="AW2474" s="11"/>
      <c r="AX2474" s="11"/>
      <c r="AY2474" s="11"/>
      <c r="AZ2474" s="11"/>
      <c r="BA2474" s="11"/>
      <c r="BB2474" s="11"/>
      <c r="BC2474" s="11"/>
      <c r="BD2474" s="11"/>
      <c r="BE2474" s="11"/>
      <c r="BF2474" s="11"/>
      <c r="BG2474" s="11"/>
      <c r="BH2474" s="11"/>
      <c r="BI2474" s="11"/>
      <c r="BJ2474" s="11"/>
      <c r="BK2474" s="11"/>
      <c r="BL2474" s="11"/>
      <c r="BM2474" s="11"/>
      <c r="BN2474" s="11"/>
      <c r="BO2474" s="11"/>
      <c r="BP2474" s="1" t="str">
        <v>0- Port Costs</v>
      </c>
      <c r="BT2474" s="1" t="str">
        <v>0- Port Value</v>
      </c>
      <c r="BU2474" s="11"/>
    </row>
    <row r="2475" spans="8:73" hidden="1" outlineLevel="1" x14ac:dyDescent="0.3">
      <c r="H2475" s="1" t="str">
        <v>0 - BM Costs</v>
      </c>
      <c r="L2475" s="1" t="str">
        <v>0 - BM Port</v>
      </c>
      <c r="N2475" s="1" t="str">
        <v>0 - Port Assets</v>
      </c>
      <c r="O2475" s="11"/>
      <c r="P2475" s="11"/>
      <c r="Q2475" s="11"/>
      <c r="R2475" s="11"/>
      <c r="S2475" s="11"/>
      <c r="T2475" s="11"/>
      <c r="U2475" s="11"/>
      <c r="V2475" s="11"/>
      <c r="W2475" s="11"/>
      <c r="X2475" s="11"/>
      <c r="Y2475" s="11"/>
      <c r="Z2475" s="11"/>
      <c r="AA2475" s="11"/>
      <c r="AB2475" s="11"/>
      <c r="AC2475" s="11"/>
      <c r="AD2475" s="11"/>
      <c r="AE2475" s="11"/>
      <c r="AF2475" s="11"/>
      <c r="AG2475" s="11"/>
      <c r="AH2475" s="11"/>
      <c r="AI2475" s="11"/>
      <c r="AJ2475" s="11"/>
      <c r="AK2475" s="11"/>
      <c r="AL2475" s="11"/>
      <c r="AM2475" s="11"/>
      <c r="AN2475" s="11"/>
      <c r="AO2475" s="11"/>
      <c r="AP2475" s="11"/>
      <c r="AQ2475" s="11"/>
      <c r="AR2475" s="11"/>
      <c r="AS2475" s="11"/>
      <c r="AT2475" s="11"/>
      <c r="AU2475" s="11"/>
      <c r="AV2475" s="11"/>
      <c r="AW2475" s="11"/>
      <c r="AX2475" s="11"/>
      <c r="AY2475" s="11"/>
      <c r="AZ2475" s="11"/>
      <c r="BA2475" s="11"/>
      <c r="BB2475" s="11"/>
      <c r="BC2475" s="11"/>
      <c r="BD2475" s="11"/>
      <c r="BE2475" s="11"/>
      <c r="BF2475" s="11"/>
      <c r="BG2475" s="11"/>
      <c r="BH2475" s="11"/>
      <c r="BI2475" s="11"/>
      <c r="BJ2475" s="11"/>
      <c r="BK2475" s="11"/>
      <c r="BL2475" s="11"/>
      <c r="BM2475" s="11"/>
      <c r="BN2475" s="11"/>
      <c r="BO2475" s="11"/>
      <c r="BP2475" s="1" t="str">
        <v>0- Port Costs</v>
      </c>
      <c r="BT2475" s="1" t="str">
        <v>0- Port Value</v>
      </c>
      <c r="BU2475" s="11"/>
    </row>
    <row r="2476" spans="8:73" hidden="1" outlineLevel="1" x14ac:dyDescent="0.3">
      <c r="H2476" s="1" t="str">
        <v>0 - BM Costs</v>
      </c>
      <c r="L2476" s="1" t="str">
        <v>0 - BM Port</v>
      </c>
      <c r="N2476" s="1" t="str">
        <v>0 - Port Assets</v>
      </c>
      <c r="O2476" s="11"/>
      <c r="P2476" s="11"/>
      <c r="Q2476" s="11"/>
      <c r="R2476" s="11"/>
      <c r="S2476" s="11"/>
      <c r="T2476" s="11"/>
      <c r="U2476" s="11"/>
      <c r="V2476" s="11"/>
      <c r="W2476" s="11"/>
      <c r="X2476" s="11"/>
      <c r="Y2476" s="11"/>
      <c r="Z2476" s="11"/>
      <c r="AA2476" s="11"/>
      <c r="AB2476" s="11"/>
      <c r="AC2476" s="11"/>
      <c r="AD2476" s="11"/>
      <c r="AE2476" s="11"/>
      <c r="AF2476" s="11"/>
      <c r="AG2476" s="11"/>
      <c r="AH2476" s="11"/>
      <c r="AI2476" s="11"/>
      <c r="AJ2476" s="11"/>
      <c r="AK2476" s="11"/>
      <c r="AL2476" s="11"/>
      <c r="AM2476" s="11"/>
      <c r="AN2476" s="11"/>
      <c r="AO2476" s="11"/>
      <c r="AP2476" s="11"/>
      <c r="AQ2476" s="11"/>
      <c r="AR2476" s="11"/>
      <c r="AS2476" s="11"/>
      <c r="AT2476" s="11"/>
      <c r="AU2476" s="11"/>
      <c r="AV2476" s="11"/>
      <c r="AW2476" s="11"/>
      <c r="AX2476" s="11"/>
      <c r="AY2476" s="11"/>
      <c r="AZ2476" s="11"/>
      <c r="BA2476" s="11"/>
      <c r="BB2476" s="11"/>
      <c r="BC2476" s="11"/>
      <c r="BD2476" s="11"/>
      <c r="BE2476" s="11"/>
      <c r="BF2476" s="11"/>
      <c r="BG2476" s="11"/>
      <c r="BH2476" s="11"/>
      <c r="BI2476" s="11"/>
      <c r="BJ2476" s="11"/>
      <c r="BK2476" s="11"/>
      <c r="BL2476" s="11"/>
      <c r="BM2476" s="11"/>
      <c r="BN2476" s="11"/>
      <c r="BO2476" s="11"/>
      <c r="BP2476" s="1" t="str">
        <v>0- Port Costs</v>
      </c>
      <c r="BT2476" s="1" t="str">
        <v>0- Port Value</v>
      </c>
      <c r="BU2476" s="11"/>
    </row>
    <row r="2477" spans="8:73" hidden="1" outlineLevel="1" x14ac:dyDescent="0.3">
      <c r="H2477" s="1" t="str">
        <v>0 - BM Costs</v>
      </c>
      <c r="L2477" s="1" t="str">
        <v>0 - BM Port</v>
      </c>
      <c r="N2477" s="1" t="str">
        <v>0 - Port Assets</v>
      </c>
      <c r="O2477" s="11"/>
      <c r="P2477" s="11"/>
      <c r="Q2477" s="11"/>
      <c r="R2477" s="11"/>
      <c r="S2477" s="11"/>
      <c r="T2477" s="11"/>
      <c r="U2477" s="11"/>
      <c r="V2477" s="11"/>
      <c r="W2477" s="11"/>
      <c r="X2477" s="11"/>
      <c r="Y2477" s="11"/>
      <c r="Z2477" s="11"/>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c r="BC2477" s="11"/>
      <c r="BD2477" s="11"/>
      <c r="BE2477" s="11"/>
      <c r="BF2477" s="11"/>
      <c r="BG2477" s="11"/>
      <c r="BH2477" s="11"/>
      <c r="BI2477" s="11"/>
      <c r="BJ2477" s="11"/>
      <c r="BK2477" s="11"/>
      <c r="BL2477" s="11"/>
      <c r="BM2477" s="11"/>
      <c r="BN2477" s="11"/>
      <c r="BO2477" s="11"/>
      <c r="BP2477" s="1" t="str">
        <v>0- Port Costs</v>
      </c>
      <c r="BT2477" s="1" t="str">
        <v>0- Port Value</v>
      </c>
      <c r="BU2477" s="11"/>
    </row>
    <row r="2478" spans="8:73" hidden="1" outlineLevel="1" x14ac:dyDescent="0.3">
      <c r="H2478" s="1" t="str">
        <v>0 - BM Costs</v>
      </c>
      <c r="L2478" s="1" t="str">
        <v>0 - BM Port</v>
      </c>
      <c r="N2478" s="1" t="str">
        <v>0 - Port Assets</v>
      </c>
      <c r="O2478" s="11"/>
      <c r="P2478" s="11"/>
      <c r="Q2478" s="11"/>
      <c r="R2478" s="11"/>
      <c r="S2478" s="11"/>
      <c r="T2478" s="11"/>
      <c r="U2478" s="11"/>
      <c r="V2478" s="11"/>
      <c r="W2478" s="11"/>
      <c r="X2478" s="11"/>
      <c r="Y2478" s="11"/>
      <c r="Z2478" s="11"/>
      <c r="AA2478" s="11"/>
      <c r="AB2478" s="11"/>
      <c r="AC2478" s="11"/>
      <c r="AD2478" s="11"/>
      <c r="AE2478" s="11"/>
      <c r="AF2478" s="11"/>
      <c r="AG2478" s="11"/>
      <c r="AH2478" s="11"/>
      <c r="AI2478" s="11"/>
      <c r="AJ2478" s="11"/>
      <c r="AK2478" s="11"/>
      <c r="AL2478" s="11"/>
      <c r="AM2478" s="11"/>
      <c r="AN2478" s="11"/>
      <c r="AO2478" s="11"/>
      <c r="AP2478" s="11"/>
      <c r="AQ2478" s="11"/>
      <c r="AR2478" s="11"/>
      <c r="AS2478" s="11"/>
      <c r="AT2478" s="11"/>
      <c r="AU2478" s="11"/>
      <c r="AV2478" s="11"/>
      <c r="AW2478" s="11"/>
      <c r="AX2478" s="11"/>
      <c r="AY2478" s="11"/>
      <c r="AZ2478" s="11"/>
      <c r="BA2478" s="11"/>
      <c r="BB2478" s="11"/>
      <c r="BC2478" s="11"/>
      <c r="BD2478" s="11"/>
      <c r="BE2478" s="11"/>
      <c r="BF2478" s="11"/>
      <c r="BG2478" s="11"/>
      <c r="BH2478" s="11"/>
      <c r="BI2478" s="11"/>
      <c r="BJ2478" s="11"/>
      <c r="BK2478" s="11"/>
      <c r="BL2478" s="11"/>
      <c r="BM2478" s="11"/>
      <c r="BN2478" s="11"/>
      <c r="BO2478" s="11"/>
      <c r="BP2478" s="1" t="str">
        <v>0- Port Costs</v>
      </c>
      <c r="BT2478" s="1" t="str">
        <v>0- Port Value</v>
      </c>
      <c r="BU2478" s="11"/>
    </row>
    <row r="2479" spans="8:73" hidden="1" outlineLevel="1" x14ac:dyDescent="0.3">
      <c r="H2479" s="1" t="str">
        <v>0 - BM Costs</v>
      </c>
      <c r="L2479" s="1" t="str">
        <v>0 - BM Port</v>
      </c>
      <c r="N2479" s="1" t="str">
        <v>0 - Port Assets</v>
      </c>
      <c r="O2479" s="11"/>
      <c r="P2479" s="11"/>
      <c r="Q2479" s="11"/>
      <c r="R2479" s="11"/>
      <c r="S2479" s="11"/>
      <c r="T2479" s="11"/>
      <c r="U2479" s="11"/>
      <c r="V2479" s="11"/>
      <c r="W2479" s="11"/>
      <c r="X2479" s="11"/>
      <c r="Y2479" s="11"/>
      <c r="Z2479" s="11"/>
      <c r="AA2479" s="11"/>
      <c r="AB2479" s="11"/>
      <c r="AC2479" s="11"/>
      <c r="AD2479" s="11"/>
      <c r="AE2479" s="11"/>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c r="BC2479" s="11"/>
      <c r="BD2479" s="11"/>
      <c r="BE2479" s="11"/>
      <c r="BF2479" s="11"/>
      <c r="BG2479" s="11"/>
      <c r="BH2479" s="11"/>
      <c r="BI2479" s="11"/>
      <c r="BJ2479" s="11"/>
      <c r="BK2479" s="11"/>
      <c r="BL2479" s="11"/>
      <c r="BM2479" s="11"/>
      <c r="BN2479" s="11"/>
      <c r="BO2479" s="11"/>
      <c r="BP2479" s="1" t="str">
        <v>0- Port Costs</v>
      </c>
      <c r="BT2479" s="1" t="str">
        <v>0- Port Value</v>
      </c>
      <c r="BU2479" s="11"/>
    </row>
    <row r="2480" spans="8:73" hidden="1" outlineLevel="1" x14ac:dyDescent="0.3">
      <c r="H2480" s="1" t="str">
        <v>0 - BM Costs</v>
      </c>
      <c r="L2480" s="1" t="str">
        <v>0 - BM Port</v>
      </c>
      <c r="N2480" s="1" t="str">
        <v>0 - Port Assets</v>
      </c>
      <c r="O2480" s="11"/>
      <c r="P2480" s="11"/>
      <c r="Q2480" s="11"/>
      <c r="R2480" s="11"/>
      <c r="S2480" s="11"/>
      <c r="T2480" s="11"/>
      <c r="U2480" s="11"/>
      <c r="V2480" s="11"/>
      <c r="W2480" s="11"/>
      <c r="X2480" s="11"/>
      <c r="Y2480" s="11"/>
      <c r="Z2480" s="11"/>
      <c r="AA2480" s="11"/>
      <c r="AB2480" s="11"/>
      <c r="AC2480" s="11"/>
      <c r="AD2480" s="11"/>
      <c r="AE2480" s="11"/>
      <c r="AF2480" s="11"/>
      <c r="AG2480" s="11"/>
      <c r="AH2480" s="11"/>
      <c r="AI2480" s="11"/>
      <c r="AJ2480" s="11"/>
      <c r="AK2480" s="11"/>
      <c r="AL2480" s="11"/>
      <c r="AM2480" s="11"/>
      <c r="AN2480" s="11"/>
      <c r="AO2480" s="11"/>
      <c r="AP2480" s="11"/>
      <c r="AQ2480" s="11"/>
      <c r="AR2480" s="11"/>
      <c r="AS2480" s="11"/>
      <c r="AT2480" s="11"/>
      <c r="AU2480" s="11"/>
      <c r="AV2480" s="11"/>
      <c r="AW2480" s="11"/>
      <c r="AX2480" s="11"/>
      <c r="AY2480" s="11"/>
      <c r="AZ2480" s="11"/>
      <c r="BA2480" s="11"/>
      <c r="BB2480" s="11"/>
      <c r="BC2480" s="11"/>
      <c r="BD2480" s="11"/>
      <c r="BE2480" s="11"/>
      <c r="BF2480" s="11"/>
      <c r="BG2480" s="11"/>
      <c r="BH2480" s="11"/>
      <c r="BI2480" s="11"/>
      <c r="BJ2480" s="11"/>
      <c r="BK2480" s="11"/>
      <c r="BL2480" s="11"/>
      <c r="BM2480" s="11"/>
      <c r="BN2480" s="11"/>
      <c r="BO2480" s="11"/>
      <c r="BP2480" s="1" t="str">
        <v>0- Port Costs</v>
      </c>
      <c r="BT2480" s="1" t="str">
        <v>0- Port Value</v>
      </c>
      <c r="BU2480" s="11"/>
    </row>
    <row r="2481" spans="8:73" hidden="1" outlineLevel="1" x14ac:dyDescent="0.3">
      <c r="H2481" s="1" t="str">
        <v>0 - BM Costs</v>
      </c>
      <c r="L2481" s="1" t="str">
        <v>0 - BM Port</v>
      </c>
      <c r="N2481" s="1" t="str">
        <v>0 - Port Assets</v>
      </c>
      <c r="O2481" s="11"/>
      <c r="P2481" s="11"/>
      <c r="Q2481" s="11"/>
      <c r="R2481" s="11"/>
      <c r="S2481" s="11"/>
      <c r="T2481" s="11"/>
      <c r="U2481" s="11"/>
      <c r="V2481" s="11"/>
      <c r="W2481" s="11"/>
      <c r="X2481" s="11"/>
      <c r="Y2481" s="11"/>
      <c r="Z2481" s="11"/>
      <c r="AA2481" s="11"/>
      <c r="AB2481" s="11"/>
      <c r="AC2481" s="11"/>
      <c r="AD2481" s="11"/>
      <c r="AE2481" s="11"/>
      <c r="AF2481" s="11"/>
      <c r="AG2481" s="11"/>
      <c r="AH2481" s="11"/>
      <c r="AI2481" s="11"/>
      <c r="AJ2481" s="11"/>
      <c r="AK2481" s="11"/>
      <c r="AL2481" s="11"/>
      <c r="AM2481" s="11"/>
      <c r="AN2481" s="11"/>
      <c r="AO2481" s="11"/>
      <c r="AP2481" s="11"/>
      <c r="AQ2481" s="11"/>
      <c r="AR2481" s="11"/>
      <c r="AS2481" s="11"/>
      <c r="AT2481" s="11"/>
      <c r="AU2481" s="11"/>
      <c r="AV2481" s="11"/>
      <c r="AW2481" s="11"/>
      <c r="AX2481" s="11"/>
      <c r="AY2481" s="11"/>
      <c r="AZ2481" s="11"/>
      <c r="BA2481" s="11"/>
      <c r="BB2481" s="11"/>
      <c r="BC2481" s="11"/>
      <c r="BD2481" s="11"/>
      <c r="BE2481" s="11"/>
      <c r="BF2481" s="11"/>
      <c r="BG2481" s="11"/>
      <c r="BH2481" s="11"/>
      <c r="BI2481" s="11"/>
      <c r="BJ2481" s="11"/>
      <c r="BK2481" s="11"/>
      <c r="BL2481" s="11"/>
      <c r="BM2481" s="11"/>
      <c r="BN2481" s="11"/>
      <c r="BO2481" s="11"/>
      <c r="BP2481" s="1" t="str">
        <v>0- Port Costs</v>
      </c>
      <c r="BT2481" s="1" t="str">
        <v>0- Port Value</v>
      </c>
      <c r="BU2481" s="11"/>
    </row>
    <row r="2482" spans="8:73" hidden="1" outlineLevel="1" x14ac:dyDescent="0.3">
      <c r="H2482" s="1" t="str">
        <v>0 - BM Costs</v>
      </c>
      <c r="L2482" s="1" t="str">
        <v>0 - BM Port</v>
      </c>
      <c r="N2482" s="1" t="str">
        <v>0 - Port Assets</v>
      </c>
      <c r="O2482" s="11"/>
      <c r="P2482" s="11"/>
      <c r="Q2482" s="11"/>
      <c r="R2482" s="11"/>
      <c r="S2482" s="11"/>
      <c r="T2482" s="11"/>
      <c r="U2482" s="11"/>
      <c r="V2482" s="11"/>
      <c r="W2482" s="11"/>
      <c r="X2482" s="11"/>
      <c r="Y2482" s="11"/>
      <c r="Z2482" s="11"/>
      <c r="AA2482" s="11"/>
      <c r="AB2482" s="11"/>
      <c r="AC2482" s="11"/>
      <c r="AD2482" s="11"/>
      <c r="AE2482" s="11"/>
      <c r="AF2482" s="11"/>
      <c r="AG2482" s="11"/>
      <c r="AH2482" s="11"/>
      <c r="AI2482" s="11"/>
      <c r="AJ2482" s="11"/>
      <c r="AK2482" s="11"/>
      <c r="AL2482" s="11"/>
      <c r="AM2482" s="11"/>
      <c r="AN2482" s="11"/>
      <c r="AO2482" s="11"/>
      <c r="AP2482" s="11"/>
      <c r="AQ2482" s="11"/>
      <c r="AR2482" s="11"/>
      <c r="AS2482" s="11"/>
      <c r="AT2482" s="11"/>
      <c r="AU2482" s="11"/>
      <c r="AV2482" s="11"/>
      <c r="AW2482" s="11"/>
      <c r="AX2482" s="11"/>
      <c r="AY2482" s="11"/>
      <c r="AZ2482" s="11"/>
      <c r="BA2482" s="11"/>
      <c r="BB2482" s="11"/>
      <c r="BC2482" s="11"/>
      <c r="BD2482" s="11"/>
      <c r="BE2482" s="11"/>
      <c r="BF2482" s="11"/>
      <c r="BG2482" s="11"/>
      <c r="BH2482" s="11"/>
      <c r="BI2482" s="11"/>
      <c r="BJ2482" s="11"/>
      <c r="BK2482" s="11"/>
      <c r="BL2482" s="11"/>
      <c r="BM2482" s="11"/>
      <c r="BN2482" s="11"/>
      <c r="BO2482" s="11"/>
      <c r="BP2482" s="1" t="str">
        <v>0- Port Costs</v>
      </c>
      <c r="BT2482" s="1" t="str">
        <v>0- Port Value</v>
      </c>
      <c r="BU2482" s="11"/>
    </row>
    <row r="2483" spans="8:73" hidden="1" outlineLevel="1" x14ac:dyDescent="0.3">
      <c r="H2483" s="1" t="str">
        <v>0 - BM Costs</v>
      </c>
      <c r="L2483" s="1" t="str">
        <v>0 - BM Port</v>
      </c>
      <c r="N2483" s="1" t="str">
        <v>0 - Port Assets</v>
      </c>
      <c r="O2483" s="11"/>
      <c r="P2483" s="11"/>
      <c r="Q2483" s="11"/>
      <c r="R2483" s="11"/>
      <c r="S2483" s="11"/>
      <c r="T2483" s="11"/>
      <c r="U2483" s="11"/>
      <c r="V2483" s="11"/>
      <c r="W2483" s="11"/>
      <c r="X2483" s="11"/>
      <c r="Y2483" s="11"/>
      <c r="Z2483" s="11"/>
      <c r="AA2483" s="11"/>
      <c r="AB2483" s="11"/>
      <c r="AC2483" s="11"/>
      <c r="AD2483" s="11"/>
      <c r="AE2483" s="11"/>
      <c r="AF2483" s="11"/>
      <c r="AG2483" s="11"/>
      <c r="AH2483" s="11"/>
      <c r="AI2483" s="11"/>
      <c r="AJ2483" s="11"/>
      <c r="AK2483" s="11"/>
      <c r="AL2483" s="11"/>
      <c r="AM2483" s="11"/>
      <c r="AN2483" s="11"/>
      <c r="AO2483" s="11"/>
      <c r="AP2483" s="11"/>
      <c r="AQ2483" s="11"/>
      <c r="AR2483" s="11"/>
      <c r="AS2483" s="11"/>
      <c r="AT2483" s="11"/>
      <c r="AU2483" s="11"/>
      <c r="AV2483" s="11"/>
      <c r="AW2483" s="11"/>
      <c r="AX2483" s="11"/>
      <c r="AY2483" s="11"/>
      <c r="AZ2483" s="11"/>
      <c r="BA2483" s="11"/>
      <c r="BB2483" s="11"/>
      <c r="BC2483" s="11"/>
      <c r="BD2483" s="11"/>
      <c r="BE2483" s="11"/>
      <c r="BF2483" s="11"/>
      <c r="BG2483" s="11"/>
      <c r="BH2483" s="11"/>
      <c r="BI2483" s="11"/>
      <c r="BJ2483" s="11"/>
      <c r="BK2483" s="11"/>
      <c r="BL2483" s="11"/>
      <c r="BM2483" s="11"/>
      <c r="BN2483" s="11"/>
      <c r="BO2483" s="11"/>
      <c r="BP2483" s="1" t="str">
        <v>0- Port Costs</v>
      </c>
      <c r="BT2483" s="1" t="str">
        <v>0- Port Value</v>
      </c>
      <c r="BU2483" s="11"/>
    </row>
    <row r="2484" spans="8:73" hidden="1" outlineLevel="1" x14ac:dyDescent="0.3">
      <c r="H2484" s="1" t="str">
        <v>0 - BM Costs</v>
      </c>
      <c r="L2484" s="1" t="str">
        <v>0 - BM Port</v>
      </c>
      <c r="N2484" s="1" t="str">
        <v>0 - Port Assets</v>
      </c>
      <c r="O2484" s="11"/>
      <c r="P2484" s="11"/>
      <c r="Q2484" s="11"/>
      <c r="R2484" s="11"/>
      <c r="S2484" s="11"/>
      <c r="T2484" s="11"/>
      <c r="U2484" s="11"/>
      <c r="V2484" s="11"/>
      <c r="W2484" s="11"/>
      <c r="X2484" s="11"/>
      <c r="Y2484" s="11"/>
      <c r="Z2484" s="11"/>
      <c r="AA2484" s="11"/>
      <c r="AB2484" s="11"/>
      <c r="AC2484" s="11"/>
      <c r="AD2484" s="11"/>
      <c r="AE2484" s="11"/>
      <c r="AF2484" s="11"/>
      <c r="AG2484" s="11"/>
      <c r="AH2484" s="11"/>
      <c r="AI2484" s="11"/>
      <c r="AJ2484" s="11"/>
      <c r="AK2484" s="11"/>
      <c r="AL2484" s="11"/>
      <c r="AM2484" s="11"/>
      <c r="AN2484" s="11"/>
      <c r="AO2484" s="11"/>
      <c r="AP2484" s="11"/>
      <c r="AQ2484" s="11"/>
      <c r="AR2484" s="11"/>
      <c r="AS2484" s="11"/>
      <c r="AT2484" s="11"/>
      <c r="AU2484" s="11"/>
      <c r="AV2484" s="11"/>
      <c r="AW2484" s="11"/>
      <c r="AX2484" s="11"/>
      <c r="AY2484" s="11"/>
      <c r="AZ2484" s="11"/>
      <c r="BA2484" s="11"/>
      <c r="BB2484" s="11"/>
      <c r="BC2484" s="11"/>
      <c r="BD2484" s="11"/>
      <c r="BE2484" s="11"/>
      <c r="BF2484" s="11"/>
      <c r="BG2484" s="11"/>
      <c r="BH2484" s="11"/>
      <c r="BI2484" s="11"/>
      <c r="BJ2484" s="11"/>
      <c r="BK2484" s="11"/>
      <c r="BL2484" s="11"/>
      <c r="BM2484" s="11"/>
      <c r="BN2484" s="11"/>
      <c r="BO2484" s="11"/>
      <c r="BP2484" s="1" t="str">
        <v>0- Port Costs</v>
      </c>
      <c r="BT2484" s="1" t="str">
        <v>0- Port Value</v>
      </c>
      <c r="BU2484" s="11"/>
    </row>
    <row r="2485" spans="8:73" hidden="1" outlineLevel="1" x14ac:dyDescent="0.3">
      <c r="H2485" s="1" t="str">
        <v>0 - BM Costs</v>
      </c>
      <c r="L2485" s="1" t="str">
        <v>0 - BM Port</v>
      </c>
      <c r="N2485" s="1" t="str">
        <v>0 - Port Assets</v>
      </c>
      <c r="O2485" s="11"/>
      <c r="P2485" s="11"/>
      <c r="Q2485" s="11"/>
      <c r="R2485" s="11"/>
      <c r="S2485" s="11"/>
      <c r="T2485" s="11"/>
      <c r="U2485" s="11"/>
      <c r="V2485" s="11"/>
      <c r="W2485" s="11"/>
      <c r="X2485" s="11"/>
      <c r="Y2485" s="11"/>
      <c r="Z2485" s="11"/>
      <c r="AA2485" s="11"/>
      <c r="AB2485" s="11"/>
      <c r="AC2485" s="11"/>
      <c r="AD2485" s="11"/>
      <c r="AE2485" s="11"/>
      <c r="AF2485" s="11"/>
      <c r="AG2485" s="11"/>
      <c r="AH2485" s="11"/>
      <c r="AI2485" s="11"/>
      <c r="AJ2485" s="11"/>
      <c r="AK2485" s="11"/>
      <c r="AL2485" s="11"/>
      <c r="AM2485" s="11"/>
      <c r="AN2485" s="11"/>
      <c r="AO2485" s="11"/>
      <c r="AP2485" s="11"/>
      <c r="AQ2485" s="11"/>
      <c r="AR2485" s="11"/>
      <c r="AS2485" s="11"/>
      <c r="AT2485" s="11"/>
      <c r="AU2485" s="11"/>
      <c r="AV2485" s="11"/>
      <c r="AW2485" s="11"/>
      <c r="AX2485" s="11"/>
      <c r="AY2485" s="11"/>
      <c r="AZ2485" s="11"/>
      <c r="BA2485" s="11"/>
      <c r="BB2485" s="11"/>
      <c r="BC2485" s="11"/>
      <c r="BD2485" s="11"/>
      <c r="BE2485" s="11"/>
      <c r="BF2485" s="11"/>
      <c r="BG2485" s="11"/>
      <c r="BH2485" s="11"/>
      <c r="BI2485" s="11"/>
      <c r="BJ2485" s="11"/>
      <c r="BK2485" s="11"/>
      <c r="BL2485" s="11"/>
      <c r="BM2485" s="11"/>
      <c r="BN2485" s="11"/>
      <c r="BO2485" s="11"/>
      <c r="BP2485" s="1" t="str">
        <v>0- Port Costs</v>
      </c>
      <c r="BT2485" s="1" t="str">
        <v>0- Port Value</v>
      </c>
      <c r="BU2485" s="11"/>
    </row>
    <row r="2486" spans="8:73" hidden="1" outlineLevel="1" x14ac:dyDescent="0.3">
      <c r="H2486" s="1" t="str">
        <v>0 - BM Costs</v>
      </c>
      <c r="L2486" s="1" t="str">
        <v>0 - BM Port</v>
      </c>
      <c r="N2486" s="1" t="str">
        <v>0 - Port Assets</v>
      </c>
      <c r="O2486" s="11"/>
      <c r="P2486" s="11"/>
      <c r="Q2486" s="11"/>
      <c r="R2486" s="11"/>
      <c r="S2486" s="11"/>
      <c r="T2486" s="11"/>
      <c r="U2486" s="11"/>
      <c r="V2486" s="11"/>
      <c r="W2486" s="11"/>
      <c r="X2486" s="11"/>
      <c r="Y2486" s="11"/>
      <c r="Z2486" s="11"/>
      <c r="AA2486" s="11"/>
      <c r="AB2486" s="11"/>
      <c r="AC2486" s="11"/>
      <c r="AD2486" s="11"/>
      <c r="AE2486" s="11"/>
      <c r="AF2486" s="11"/>
      <c r="AG2486" s="11"/>
      <c r="AH2486" s="11"/>
      <c r="AI2486" s="11"/>
      <c r="AJ2486" s="11"/>
      <c r="AK2486" s="11"/>
      <c r="AL2486" s="11"/>
      <c r="AM2486" s="11"/>
      <c r="AN2486" s="11"/>
      <c r="AO2486" s="11"/>
      <c r="AP2486" s="11"/>
      <c r="AQ2486" s="11"/>
      <c r="AR2486" s="11"/>
      <c r="AS2486" s="11"/>
      <c r="AT2486" s="11"/>
      <c r="AU2486" s="11"/>
      <c r="AV2486" s="11"/>
      <c r="AW2486" s="11"/>
      <c r="AX2486" s="11"/>
      <c r="AY2486" s="11"/>
      <c r="AZ2486" s="11"/>
      <c r="BA2486" s="11"/>
      <c r="BB2486" s="11"/>
      <c r="BC2486" s="11"/>
      <c r="BD2486" s="11"/>
      <c r="BE2486" s="11"/>
      <c r="BF2486" s="11"/>
      <c r="BG2486" s="11"/>
      <c r="BH2486" s="11"/>
      <c r="BI2486" s="11"/>
      <c r="BJ2486" s="11"/>
      <c r="BK2486" s="11"/>
      <c r="BL2486" s="11"/>
      <c r="BM2486" s="11"/>
      <c r="BN2486" s="11"/>
      <c r="BO2486" s="11"/>
      <c r="BP2486" s="1" t="str">
        <v>0- Port Costs</v>
      </c>
      <c r="BT2486" s="1" t="str">
        <v>0- Port Value</v>
      </c>
      <c r="BU2486" s="11"/>
    </row>
    <row r="2487" spans="8:73" hidden="1" outlineLevel="1" x14ac:dyDescent="0.3">
      <c r="H2487" s="1" t="str">
        <v>0 - BM Costs</v>
      </c>
      <c r="L2487" s="1" t="str">
        <v>0 - BM Port</v>
      </c>
      <c r="N2487" s="1" t="str">
        <v>0 - Port Assets</v>
      </c>
      <c r="O2487" s="11"/>
      <c r="P2487" s="11"/>
      <c r="Q2487" s="11"/>
      <c r="R2487" s="11"/>
      <c r="S2487" s="11"/>
      <c r="T2487" s="11"/>
      <c r="U2487" s="11"/>
      <c r="V2487" s="11"/>
      <c r="W2487" s="11"/>
      <c r="X2487" s="11"/>
      <c r="Y2487" s="11"/>
      <c r="Z2487" s="11"/>
      <c r="AA2487" s="11"/>
      <c r="AB2487" s="11"/>
      <c r="AC2487" s="11"/>
      <c r="AD2487" s="11"/>
      <c r="AE2487" s="11"/>
      <c r="AF2487" s="11"/>
      <c r="AG2487" s="11"/>
      <c r="AH2487" s="11"/>
      <c r="AI2487" s="11"/>
      <c r="AJ2487" s="11"/>
      <c r="AK2487" s="11"/>
      <c r="AL2487" s="11"/>
      <c r="AM2487" s="11"/>
      <c r="AN2487" s="11"/>
      <c r="AO2487" s="11"/>
      <c r="AP2487" s="11"/>
      <c r="AQ2487" s="11"/>
      <c r="AR2487" s="11"/>
      <c r="AS2487" s="11"/>
      <c r="AT2487" s="11"/>
      <c r="AU2487" s="11"/>
      <c r="AV2487" s="11"/>
      <c r="AW2487" s="11"/>
      <c r="AX2487" s="11"/>
      <c r="AY2487" s="11"/>
      <c r="AZ2487" s="11"/>
      <c r="BA2487" s="11"/>
      <c r="BB2487" s="11"/>
      <c r="BC2487" s="11"/>
      <c r="BD2487" s="11"/>
      <c r="BE2487" s="11"/>
      <c r="BF2487" s="11"/>
      <c r="BG2487" s="11"/>
      <c r="BH2487" s="11"/>
      <c r="BI2487" s="11"/>
      <c r="BJ2487" s="11"/>
      <c r="BK2487" s="11"/>
      <c r="BL2487" s="11"/>
      <c r="BM2487" s="11"/>
      <c r="BN2487" s="11"/>
      <c r="BO2487" s="11"/>
      <c r="BP2487" s="1" t="str">
        <v>0- Port Costs</v>
      </c>
      <c r="BT2487" s="1" t="str">
        <v>0- Port Value</v>
      </c>
      <c r="BU2487" s="11"/>
    </row>
    <row r="2488" spans="8:73" hidden="1" outlineLevel="1" x14ac:dyDescent="0.3">
      <c r="H2488" s="1" t="str">
        <v>0 - BM Costs</v>
      </c>
      <c r="L2488" s="1" t="str">
        <v>0 - BM Port</v>
      </c>
      <c r="N2488" s="1" t="str">
        <v>0 - Port Assets</v>
      </c>
      <c r="O2488" s="11"/>
      <c r="P2488" s="11"/>
      <c r="Q2488" s="11"/>
      <c r="R2488" s="11"/>
      <c r="S2488" s="11"/>
      <c r="T2488" s="11"/>
      <c r="U2488" s="11"/>
      <c r="V2488" s="11"/>
      <c r="W2488" s="11"/>
      <c r="X2488" s="11"/>
      <c r="Y2488" s="11"/>
      <c r="Z2488" s="11"/>
      <c r="AA2488" s="11"/>
      <c r="AB2488" s="11"/>
      <c r="AC2488" s="11"/>
      <c r="AD2488" s="11"/>
      <c r="AE2488" s="11"/>
      <c r="AF2488" s="11"/>
      <c r="AG2488" s="11"/>
      <c r="AH2488" s="11"/>
      <c r="AI2488" s="11"/>
      <c r="AJ2488" s="11"/>
      <c r="AK2488" s="11"/>
      <c r="AL2488" s="11"/>
      <c r="AM2488" s="11"/>
      <c r="AN2488" s="11"/>
      <c r="AO2488" s="11"/>
      <c r="AP2488" s="11"/>
      <c r="AQ2488" s="11"/>
      <c r="AR2488" s="11"/>
      <c r="AS2488" s="11"/>
      <c r="AT2488" s="11"/>
      <c r="AU2488" s="11"/>
      <c r="AV2488" s="11"/>
      <c r="AW2488" s="11"/>
      <c r="AX2488" s="11"/>
      <c r="AY2488" s="11"/>
      <c r="AZ2488" s="11"/>
      <c r="BA2488" s="11"/>
      <c r="BB2488" s="11"/>
      <c r="BC2488" s="11"/>
      <c r="BD2488" s="11"/>
      <c r="BE2488" s="11"/>
      <c r="BF2488" s="11"/>
      <c r="BG2488" s="11"/>
      <c r="BH2488" s="11"/>
      <c r="BI2488" s="11"/>
      <c r="BJ2488" s="11"/>
      <c r="BK2488" s="11"/>
      <c r="BL2488" s="11"/>
      <c r="BM2488" s="11"/>
      <c r="BN2488" s="11"/>
      <c r="BO2488" s="11"/>
      <c r="BP2488" s="1" t="str">
        <v>0- Port Costs</v>
      </c>
      <c r="BT2488" s="1" t="str">
        <v>0- Port Value</v>
      </c>
      <c r="BU2488" s="11"/>
    </row>
    <row r="2489" spans="8:73" hidden="1" outlineLevel="1" x14ac:dyDescent="0.3">
      <c r="H2489" s="1" t="str">
        <v>0 - BM Costs</v>
      </c>
      <c r="L2489" s="1" t="str">
        <v>0 - BM Port</v>
      </c>
      <c r="N2489" s="1" t="str">
        <v>0 - Port Assets</v>
      </c>
      <c r="O2489" s="11"/>
      <c r="P2489" s="11"/>
      <c r="Q2489" s="11"/>
      <c r="R2489" s="11"/>
      <c r="S2489" s="11"/>
      <c r="T2489" s="11"/>
      <c r="U2489" s="11"/>
      <c r="V2489" s="11"/>
      <c r="W2489" s="11"/>
      <c r="X2489" s="11"/>
      <c r="Y2489" s="11"/>
      <c r="Z2489" s="11"/>
      <c r="AA2489" s="11"/>
      <c r="AB2489" s="11"/>
      <c r="AC2489" s="11"/>
      <c r="AD2489" s="11"/>
      <c r="AE2489" s="11"/>
      <c r="AF2489" s="11"/>
      <c r="AG2489" s="11"/>
      <c r="AH2489" s="11"/>
      <c r="AI2489" s="11"/>
      <c r="AJ2489" s="11"/>
      <c r="AK2489" s="11"/>
      <c r="AL2489" s="11"/>
      <c r="AM2489" s="11"/>
      <c r="AN2489" s="11"/>
      <c r="AO2489" s="11"/>
      <c r="AP2489" s="11"/>
      <c r="AQ2489" s="11"/>
      <c r="AR2489" s="11"/>
      <c r="AS2489" s="11"/>
      <c r="AT2489" s="11"/>
      <c r="AU2489" s="11"/>
      <c r="AV2489" s="11"/>
      <c r="AW2489" s="11"/>
      <c r="AX2489" s="11"/>
      <c r="AY2489" s="11"/>
      <c r="AZ2489" s="11"/>
      <c r="BA2489" s="11"/>
      <c r="BB2489" s="11"/>
      <c r="BC2489" s="11"/>
      <c r="BD2489" s="11"/>
      <c r="BE2489" s="11"/>
      <c r="BF2489" s="11"/>
      <c r="BG2489" s="11"/>
      <c r="BH2489" s="11"/>
      <c r="BI2489" s="11"/>
      <c r="BJ2489" s="11"/>
      <c r="BK2489" s="11"/>
      <c r="BL2489" s="11"/>
      <c r="BM2489" s="11"/>
      <c r="BN2489" s="11"/>
      <c r="BO2489" s="11"/>
      <c r="BP2489" s="1" t="str">
        <v>0- Port Costs</v>
      </c>
      <c r="BT2489" s="1" t="str">
        <v>0- Port Value</v>
      </c>
      <c r="BU2489" s="11"/>
    </row>
    <row r="2490" spans="8:73" hidden="1" outlineLevel="1" x14ac:dyDescent="0.3">
      <c r="H2490" s="1" t="str">
        <v>0 - BM Costs</v>
      </c>
      <c r="L2490" s="1" t="str">
        <v>0 - BM Port</v>
      </c>
      <c r="N2490" s="1" t="str">
        <v>0 - Port Assets</v>
      </c>
      <c r="O2490" s="11"/>
      <c r="P2490" s="11"/>
      <c r="Q2490" s="11"/>
      <c r="R2490" s="11"/>
      <c r="S2490" s="11"/>
      <c r="T2490" s="11"/>
      <c r="U2490" s="11"/>
      <c r="V2490" s="11"/>
      <c r="W2490" s="11"/>
      <c r="X2490" s="11"/>
      <c r="Y2490" s="11"/>
      <c r="Z2490" s="11"/>
      <c r="AA2490" s="11"/>
      <c r="AB2490" s="11"/>
      <c r="AC2490" s="11"/>
      <c r="AD2490" s="11"/>
      <c r="AE2490" s="11"/>
      <c r="AF2490" s="11"/>
      <c r="AG2490" s="11"/>
      <c r="AH2490" s="11"/>
      <c r="AI2490" s="11"/>
      <c r="AJ2490" s="11"/>
      <c r="AK2490" s="11"/>
      <c r="AL2490" s="11"/>
      <c r="AM2490" s="11"/>
      <c r="AN2490" s="11"/>
      <c r="AO2490" s="11"/>
      <c r="AP2490" s="11"/>
      <c r="AQ2490" s="11"/>
      <c r="AR2490" s="11"/>
      <c r="AS2490" s="11"/>
      <c r="AT2490" s="11"/>
      <c r="AU2490" s="11"/>
      <c r="AV2490" s="11"/>
      <c r="AW2490" s="11"/>
      <c r="AX2490" s="11"/>
      <c r="AY2490" s="11"/>
      <c r="AZ2490" s="11"/>
      <c r="BA2490" s="11"/>
      <c r="BB2490" s="11"/>
      <c r="BC2490" s="11"/>
      <c r="BD2490" s="11"/>
      <c r="BE2490" s="11"/>
      <c r="BF2490" s="11"/>
      <c r="BG2490" s="11"/>
      <c r="BH2490" s="11"/>
      <c r="BI2490" s="11"/>
      <c r="BJ2490" s="11"/>
      <c r="BK2490" s="11"/>
      <c r="BL2490" s="11"/>
      <c r="BM2490" s="11"/>
      <c r="BN2490" s="11"/>
      <c r="BO2490" s="11"/>
      <c r="BP2490" s="1" t="str">
        <v>0- Port Costs</v>
      </c>
      <c r="BT2490" s="1" t="str">
        <v>0- Port Value</v>
      </c>
      <c r="BU2490" s="11"/>
    </row>
    <row r="2491" spans="8:73" hidden="1" outlineLevel="1" x14ac:dyDescent="0.3">
      <c r="H2491" s="1" t="str">
        <v>0 - BM Costs</v>
      </c>
      <c r="L2491" s="1" t="str">
        <v>0 - BM Port</v>
      </c>
      <c r="N2491" s="1" t="str">
        <v>0 - Port Assets</v>
      </c>
      <c r="O2491" s="11"/>
      <c r="P2491" s="11"/>
      <c r="Q2491" s="11"/>
      <c r="R2491" s="11"/>
      <c r="S2491" s="11"/>
      <c r="T2491" s="11"/>
      <c r="U2491" s="11"/>
      <c r="V2491" s="11"/>
      <c r="W2491" s="11"/>
      <c r="X2491" s="11"/>
      <c r="Y2491" s="11"/>
      <c r="Z2491" s="11"/>
      <c r="AA2491" s="11"/>
      <c r="AB2491" s="11"/>
      <c r="AC2491" s="11"/>
      <c r="AD2491" s="11"/>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c r="BC2491" s="11"/>
      <c r="BD2491" s="11"/>
      <c r="BE2491" s="11"/>
      <c r="BF2491" s="11"/>
      <c r="BG2491" s="11"/>
      <c r="BH2491" s="11"/>
      <c r="BI2491" s="11"/>
      <c r="BJ2491" s="11"/>
      <c r="BK2491" s="11"/>
      <c r="BL2491" s="11"/>
      <c r="BM2491" s="11"/>
      <c r="BN2491" s="11"/>
      <c r="BO2491" s="11"/>
      <c r="BP2491" s="1" t="str">
        <v>0- Port Costs</v>
      </c>
      <c r="BT2491" s="1" t="str">
        <v>0- Port Value</v>
      </c>
      <c r="BU2491" s="11"/>
    </row>
    <row r="2492" spans="8:73" hidden="1" outlineLevel="1" x14ac:dyDescent="0.3">
      <c r="H2492" s="1" t="str">
        <v>0 - BM Costs</v>
      </c>
      <c r="L2492" s="1" t="str">
        <v>0 - BM Port</v>
      </c>
      <c r="N2492" s="1" t="str">
        <v>0 - Port Assets</v>
      </c>
      <c r="O2492" s="11"/>
      <c r="P2492" s="11"/>
      <c r="Q2492" s="11"/>
      <c r="R2492" s="11"/>
      <c r="S2492" s="11"/>
      <c r="T2492" s="11"/>
      <c r="U2492" s="11"/>
      <c r="V2492" s="11"/>
      <c r="W2492" s="11"/>
      <c r="X2492" s="11"/>
      <c r="Y2492" s="11"/>
      <c r="Z2492" s="11"/>
      <c r="AA2492" s="11"/>
      <c r="AB2492" s="11"/>
      <c r="AC2492" s="11"/>
      <c r="AD2492" s="11"/>
      <c r="AE2492" s="11"/>
      <c r="AF2492" s="11"/>
      <c r="AG2492" s="11"/>
      <c r="AH2492" s="11"/>
      <c r="AI2492" s="11"/>
      <c r="AJ2492" s="11"/>
      <c r="AK2492" s="11"/>
      <c r="AL2492" s="11"/>
      <c r="AM2492" s="11"/>
      <c r="AN2492" s="11"/>
      <c r="AO2492" s="11"/>
      <c r="AP2492" s="11"/>
      <c r="AQ2492" s="11"/>
      <c r="AR2492" s="11"/>
      <c r="AS2492" s="11"/>
      <c r="AT2492" s="11"/>
      <c r="AU2492" s="11"/>
      <c r="AV2492" s="11"/>
      <c r="AW2492" s="11"/>
      <c r="AX2492" s="11"/>
      <c r="AY2492" s="11"/>
      <c r="AZ2492" s="11"/>
      <c r="BA2492" s="11"/>
      <c r="BB2492" s="11"/>
      <c r="BC2492" s="11"/>
      <c r="BD2492" s="11"/>
      <c r="BE2492" s="11"/>
      <c r="BF2492" s="11"/>
      <c r="BG2492" s="11"/>
      <c r="BH2492" s="11"/>
      <c r="BI2492" s="11"/>
      <c r="BJ2492" s="11"/>
      <c r="BK2492" s="11"/>
      <c r="BL2492" s="11"/>
      <c r="BM2492" s="11"/>
      <c r="BN2492" s="11"/>
      <c r="BO2492" s="11"/>
      <c r="BP2492" s="1" t="str">
        <v>0- Port Costs</v>
      </c>
      <c r="BT2492" s="1" t="str">
        <v>0- Port Value</v>
      </c>
      <c r="BU2492" s="11"/>
    </row>
    <row r="2493" spans="8:73" hidden="1" outlineLevel="1" x14ac:dyDescent="0.3">
      <c r="H2493" s="1" t="str">
        <v>0 - BM Costs</v>
      </c>
      <c r="L2493" s="1" t="str">
        <v>0 - BM Port</v>
      </c>
      <c r="N2493" s="1" t="str">
        <v>0 - Port Assets</v>
      </c>
      <c r="O2493" s="11"/>
      <c r="P2493" s="11"/>
      <c r="Q2493" s="11"/>
      <c r="R2493" s="11"/>
      <c r="S2493" s="11"/>
      <c r="T2493" s="11"/>
      <c r="U2493" s="11"/>
      <c r="V2493" s="11"/>
      <c r="W2493" s="11"/>
      <c r="X2493" s="11"/>
      <c r="Y2493" s="11"/>
      <c r="Z2493" s="11"/>
      <c r="AA2493" s="11"/>
      <c r="AB2493" s="11"/>
      <c r="AC2493" s="11"/>
      <c r="AD2493" s="11"/>
      <c r="AE2493" s="11"/>
      <c r="AF2493" s="11"/>
      <c r="AG2493" s="11"/>
      <c r="AH2493" s="11"/>
      <c r="AI2493" s="11"/>
      <c r="AJ2493" s="11"/>
      <c r="AK2493" s="11"/>
      <c r="AL2493" s="11"/>
      <c r="AM2493" s="11"/>
      <c r="AN2493" s="11"/>
      <c r="AO2493" s="11"/>
      <c r="AP2493" s="11"/>
      <c r="AQ2493" s="11"/>
      <c r="AR2493" s="11"/>
      <c r="AS2493" s="11"/>
      <c r="AT2493" s="11"/>
      <c r="AU2493" s="11"/>
      <c r="AV2493" s="11"/>
      <c r="AW2493" s="11"/>
      <c r="AX2493" s="11"/>
      <c r="AY2493" s="11"/>
      <c r="AZ2493" s="11"/>
      <c r="BA2493" s="11"/>
      <c r="BB2493" s="11"/>
      <c r="BC2493" s="11"/>
      <c r="BD2493" s="11"/>
      <c r="BE2493" s="11"/>
      <c r="BF2493" s="11"/>
      <c r="BG2493" s="11"/>
      <c r="BH2493" s="11"/>
      <c r="BI2493" s="11"/>
      <c r="BJ2493" s="11"/>
      <c r="BK2493" s="11"/>
      <c r="BL2493" s="11"/>
      <c r="BM2493" s="11"/>
      <c r="BN2493" s="11"/>
      <c r="BO2493" s="11"/>
      <c r="BP2493" s="1" t="str">
        <v>0- Port Costs</v>
      </c>
      <c r="BT2493" s="1" t="str">
        <v>0- Port Value</v>
      </c>
      <c r="BU2493" s="11"/>
    </row>
    <row r="2494" spans="8:73" hidden="1" outlineLevel="1" x14ac:dyDescent="0.3">
      <c r="H2494" s="1" t="str">
        <v>0 - BM Costs</v>
      </c>
      <c r="L2494" s="1" t="str">
        <v>0 - BM Port</v>
      </c>
      <c r="N2494" s="1" t="str">
        <v>0 - Port Assets</v>
      </c>
      <c r="O2494" s="11"/>
      <c r="P2494" s="11"/>
      <c r="Q2494" s="11"/>
      <c r="R2494" s="11"/>
      <c r="S2494" s="11"/>
      <c r="T2494" s="11"/>
      <c r="U2494" s="11"/>
      <c r="V2494" s="11"/>
      <c r="W2494" s="11"/>
      <c r="X2494" s="11"/>
      <c r="Y2494" s="11"/>
      <c r="Z2494" s="11"/>
      <c r="AA2494" s="11"/>
      <c r="AB2494" s="11"/>
      <c r="AC2494" s="11"/>
      <c r="AD2494" s="11"/>
      <c r="AE2494" s="11"/>
      <c r="AF2494" s="11"/>
      <c r="AG2494" s="11"/>
      <c r="AH2494" s="11"/>
      <c r="AI2494" s="11"/>
      <c r="AJ2494" s="11"/>
      <c r="AK2494" s="11"/>
      <c r="AL2494" s="11"/>
      <c r="AM2494" s="11"/>
      <c r="AN2494" s="11"/>
      <c r="AO2494" s="11"/>
      <c r="AP2494" s="11"/>
      <c r="AQ2494" s="11"/>
      <c r="AR2494" s="11"/>
      <c r="AS2494" s="11"/>
      <c r="AT2494" s="11"/>
      <c r="AU2494" s="11"/>
      <c r="AV2494" s="11"/>
      <c r="AW2494" s="11"/>
      <c r="AX2494" s="11"/>
      <c r="AY2494" s="11"/>
      <c r="AZ2494" s="11"/>
      <c r="BA2494" s="11"/>
      <c r="BB2494" s="11"/>
      <c r="BC2494" s="11"/>
      <c r="BD2494" s="11"/>
      <c r="BE2494" s="11"/>
      <c r="BF2494" s="11"/>
      <c r="BG2494" s="11"/>
      <c r="BH2494" s="11"/>
      <c r="BI2494" s="11"/>
      <c r="BJ2494" s="11"/>
      <c r="BK2494" s="11"/>
      <c r="BL2494" s="11"/>
      <c r="BM2494" s="11"/>
      <c r="BN2494" s="11"/>
      <c r="BO2494" s="11"/>
      <c r="BP2494" s="1" t="str">
        <v>0- Port Costs</v>
      </c>
      <c r="BT2494" s="1" t="str">
        <v>0- Port Value</v>
      </c>
      <c r="BU2494" s="11"/>
    </row>
    <row r="2495" spans="8:73" hidden="1" outlineLevel="1" x14ac:dyDescent="0.3">
      <c r="H2495" s="1" t="str">
        <v>0 - BM Costs</v>
      </c>
      <c r="L2495" s="1" t="str">
        <v>0 - BM Port</v>
      </c>
      <c r="N2495" s="1" t="str">
        <v>0 - Port Assets</v>
      </c>
      <c r="O2495" s="11"/>
      <c r="P2495" s="11"/>
      <c r="Q2495" s="11"/>
      <c r="R2495" s="11"/>
      <c r="S2495" s="11"/>
      <c r="T2495" s="11"/>
      <c r="U2495" s="11"/>
      <c r="V2495" s="11"/>
      <c r="W2495" s="11"/>
      <c r="X2495" s="11"/>
      <c r="Y2495" s="11"/>
      <c r="Z2495" s="11"/>
      <c r="AA2495" s="11"/>
      <c r="AB2495" s="11"/>
      <c r="AC2495" s="11"/>
      <c r="AD2495" s="11"/>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c r="BC2495" s="11"/>
      <c r="BD2495" s="11"/>
      <c r="BE2495" s="11"/>
      <c r="BF2495" s="11"/>
      <c r="BG2495" s="11"/>
      <c r="BH2495" s="11"/>
      <c r="BI2495" s="11"/>
      <c r="BJ2495" s="11"/>
      <c r="BK2495" s="11"/>
      <c r="BL2495" s="11"/>
      <c r="BM2495" s="11"/>
      <c r="BN2495" s="11"/>
      <c r="BO2495" s="11"/>
      <c r="BP2495" s="1" t="str">
        <v>0- Port Costs</v>
      </c>
      <c r="BT2495" s="1" t="str">
        <v>0- Port Value</v>
      </c>
      <c r="BU2495" s="11"/>
    </row>
    <row r="2496" spans="8:73" hidden="1" outlineLevel="1" x14ac:dyDescent="0.3">
      <c r="H2496" s="1" t="str">
        <v>0 - BM Costs</v>
      </c>
      <c r="L2496" s="1" t="str">
        <v>0 - BM Port</v>
      </c>
      <c r="N2496" s="1" t="str">
        <v>0 - Port Assets</v>
      </c>
      <c r="O2496" s="11"/>
      <c r="P2496" s="11"/>
      <c r="Q2496" s="11"/>
      <c r="R2496" s="11"/>
      <c r="S2496" s="11"/>
      <c r="T2496" s="11"/>
      <c r="U2496" s="11"/>
      <c r="V2496" s="11"/>
      <c r="W2496" s="11"/>
      <c r="X2496" s="11"/>
      <c r="Y2496" s="11"/>
      <c r="Z2496" s="11"/>
      <c r="AA2496" s="11"/>
      <c r="AB2496" s="11"/>
      <c r="AC2496" s="11"/>
      <c r="AD2496" s="11"/>
      <c r="AE2496" s="11"/>
      <c r="AF2496" s="11"/>
      <c r="AG2496" s="11"/>
      <c r="AH2496" s="11"/>
      <c r="AI2496" s="11"/>
      <c r="AJ2496" s="11"/>
      <c r="AK2496" s="11"/>
      <c r="AL2496" s="11"/>
      <c r="AM2496" s="11"/>
      <c r="AN2496" s="11"/>
      <c r="AO2496" s="11"/>
      <c r="AP2496" s="11"/>
      <c r="AQ2496" s="11"/>
      <c r="AR2496" s="11"/>
      <c r="AS2496" s="11"/>
      <c r="AT2496" s="11"/>
      <c r="AU2496" s="11"/>
      <c r="AV2496" s="11"/>
      <c r="AW2496" s="11"/>
      <c r="AX2496" s="11"/>
      <c r="AY2496" s="11"/>
      <c r="AZ2496" s="11"/>
      <c r="BA2496" s="11"/>
      <c r="BB2496" s="11"/>
      <c r="BC2496" s="11"/>
      <c r="BD2496" s="11"/>
      <c r="BE2496" s="11"/>
      <c r="BF2496" s="11"/>
      <c r="BG2496" s="11"/>
      <c r="BH2496" s="11"/>
      <c r="BI2496" s="11"/>
      <c r="BJ2496" s="11"/>
      <c r="BK2496" s="11"/>
      <c r="BL2496" s="11"/>
      <c r="BM2496" s="11"/>
      <c r="BN2496" s="11"/>
      <c r="BO2496" s="11"/>
      <c r="BP2496" s="1" t="str">
        <v>0- Port Costs</v>
      </c>
      <c r="BT2496" s="1" t="str">
        <v>0- Port Value</v>
      </c>
      <c r="BU2496" s="11"/>
    </row>
    <row r="2497" spans="8:73" hidden="1" outlineLevel="1" x14ac:dyDescent="0.3">
      <c r="H2497" s="1" t="str">
        <v>0 - BM Costs</v>
      </c>
      <c r="L2497" s="1" t="str">
        <v>0 - BM Port</v>
      </c>
      <c r="N2497" s="1" t="str">
        <v>0 - Port Assets</v>
      </c>
      <c r="O2497" s="11"/>
      <c r="P2497" s="11"/>
      <c r="Q2497" s="11"/>
      <c r="R2497" s="11"/>
      <c r="S2497" s="11"/>
      <c r="T2497" s="11"/>
      <c r="U2497" s="11"/>
      <c r="V2497" s="11"/>
      <c r="W2497" s="11"/>
      <c r="X2497" s="11"/>
      <c r="Y2497" s="11"/>
      <c r="Z2497" s="11"/>
      <c r="AA2497" s="11"/>
      <c r="AB2497" s="11"/>
      <c r="AC2497" s="11"/>
      <c r="AD2497" s="11"/>
      <c r="AE2497" s="11"/>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c r="BC2497" s="11"/>
      <c r="BD2497" s="11"/>
      <c r="BE2497" s="11"/>
      <c r="BF2497" s="11"/>
      <c r="BG2497" s="11"/>
      <c r="BH2497" s="11"/>
      <c r="BI2497" s="11"/>
      <c r="BJ2497" s="11"/>
      <c r="BK2497" s="11"/>
      <c r="BL2497" s="11"/>
      <c r="BM2497" s="11"/>
      <c r="BN2497" s="11"/>
      <c r="BO2497" s="11"/>
      <c r="BP2497" s="1" t="str">
        <v>0- Port Costs</v>
      </c>
      <c r="BT2497" s="1" t="str">
        <v>0- Port Value</v>
      </c>
      <c r="BU2497" s="11"/>
    </row>
    <row r="2498" spans="8:73" hidden="1" outlineLevel="1" x14ac:dyDescent="0.3">
      <c r="H2498" s="1" t="str">
        <v>0 - BM Costs</v>
      </c>
      <c r="L2498" s="1" t="str">
        <v>0 - BM Port</v>
      </c>
      <c r="N2498" s="1" t="str">
        <v>0 - Port Assets</v>
      </c>
      <c r="O2498" s="11"/>
      <c r="P2498" s="11"/>
      <c r="Q2498" s="11"/>
      <c r="R2498" s="11"/>
      <c r="S2498" s="11"/>
      <c r="T2498" s="11"/>
      <c r="U2498" s="11"/>
      <c r="V2498" s="11"/>
      <c r="W2498" s="11"/>
      <c r="X2498" s="11"/>
      <c r="Y2498" s="11"/>
      <c r="Z2498" s="11"/>
      <c r="AA2498" s="11"/>
      <c r="AB2498" s="11"/>
      <c r="AC2498" s="11"/>
      <c r="AD2498" s="11"/>
      <c r="AE2498" s="11"/>
      <c r="AF2498" s="11"/>
      <c r="AG2498" s="11"/>
      <c r="AH2498" s="11"/>
      <c r="AI2498" s="11"/>
      <c r="AJ2498" s="11"/>
      <c r="AK2498" s="11"/>
      <c r="AL2498" s="11"/>
      <c r="AM2498" s="11"/>
      <c r="AN2498" s="11"/>
      <c r="AO2498" s="11"/>
      <c r="AP2498" s="11"/>
      <c r="AQ2498" s="11"/>
      <c r="AR2498" s="11"/>
      <c r="AS2498" s="11"/>
      <c r="AT2498" s="11"/>
      <c r="AU2498" s="11"/>
      <c r="AV2498" s="11"/>
      <c r="AW2498" s="11"/>
      <c r="AX2498" s="11"/>
      <c r="AY2498" s="11"/>
      <c r="AZ2498" s="11"/>
      <c r="BA2498" s="11"/>
      <c r="BB2498" s="11"/>
      <c r="BC2498" s="11"/>
      <c r="BD2498" s="11"/>
      <c r="BE2498" s="11"/>
      <c r="BF2498" s="11"/>
      <c r="BG2498" s="11"/>
      <c r="BH2498" s="11"/>
      <c r="BI2498" s="11"/>
      <c r="BJ2498" s="11"/>
      <c r="BK2498" s="11"/>
      <c r="BL2498" s="11"/>
      <c r="BM2498" s="11"/>
      <c r="BN2498" s="11"/>
      <c r="BO2498" s="11"/>
      <c r="BP2498" s="1" t="str">
        <v>0- Port Costs</v>
      </c>
      <c r="BT2498" s="1" t="str">
        <v>0- Port Value</v>
      </c>
      <c r="BU2498" s="11"/>
    </row>
    <row r="2499" spans="8:73" hidden="1" outlineLevel="1" x14ac:dyDescent="0.3">
      <c r="H2499" s="1" t="str">
        <v>0 - BM Costs</v>
      </c>
      <c r="L2499" s="1" t="str">
        <v>0 - BM Port</v>
      </c>
      <c r="N2499" s="1" t="str">
        <v>0 - Port Assets</v>
      </c>
      <c r="O2499" s="11"/>
      <c r="P2499" s="11"/>
      <c r="Q2499" s="11"/>
      <c r="R2499" s="11"/>
      <c r="S2499" s="11"/>
      <c r="T2499" s="11"/>
      <c r="U2499" s="11"/>
      <c r="V2499" s="11"/>
      <c r="W2499" s="11"/>
      <c r="X2499" s="11"/>
      <c r="Y2499" s="11"/>
      <c r="Z2499" s="11"/>
      <c r="AA2499" s="11"/>
      <c r="AB2499" s="11"/>
      <c r="AC2499" s="11"/>
      <c r="AD2499" s="11"/>
      <c r="AE2499" s="11"/>
      <c r="AF2499" s="11"/>
      <c r="AG2499" s="11"/>
      <c r="AH2499" s="11"/>
      <c r="AI2499" s="11"/>
      <c r="AJ2499" s="11"/>
      <c r="AK2499" s="11"/>
      <c r="AL2499" s="11"/>
      <c r="AM2499" s="11"/>
      <c r="AN2499" s="11"/>
      <c r="AO2499" s="11"/>
      <c r="AP2499" s="11"/>
      <c r="AQ2499" s="11"/>
      <c r="AR2499" s="11"/>
      <c r="AS2499" s="11"/>
      <c r="AT2499" s="11"/>
      <c r="AU2499" s="11"/>
      <c r="AV2499" s="11"/>
      <c r="AW2499" s="11"/>
      <c r="AX2499" s="11"/>
      <c r="AY2499" s="11"/>
      <c r="AZ2499" s="11"/>
      <c r="BA2499" s="11"/>
      <c r="BB2499" s="11"/>
      <c r="BC2499" s="11"/>
      <c r="BD2499" s="11"/>
      <c r="BE2499" s="11"/>
      <c r="BF2499" s="11"/>
      <c r="BG2499" s="11"/>
      <c r="BH2499" s="11"/>
      <c r="BI2499" s="11"/>
      <c r="BJ2499" s="11"/>
      <c r="BK2499" s="11"/>
      <c r="BL2499" s="11"/>
      <c r="BM2499" s="11"/>
      <c r="BN2499" s="11"/>
      <c r="BO2499" s="11"/>
      <c r="BP2499" s="1" t="str">
        <v>0- Port Costs</v>
      </c>
      <c r="BT2499" s="1" t="str">
        <v>0- Port Value</v>
      </c>
      <c r="BU2499" s="11"/>
    </row>
    <row r="2500" spans="8:73" hidden="1" outlineLevel="1" x14ac:dyDescent="0.3">
      <c r="H2500" s="1" t="str">
        <v>0 - BM Costs</v>
      </c>
      <c r="L2500" s="1" t="str">
        <v>0 - BM Port</v>
      </c>
      <c r="N2500" s="1" t="str">
        <v>0 - Port Assets</v>
      </c>
      <c r="O2500" s="11"/>
      <c r="P2500" s="11"/>
      <c r="Q2500" s="11"/>
      <c r="R2500" s="11"/>
      <c r="S2500" s="11"/>
      <c r="T2500" s="11"/>
      <c r="U2500" s="11"/>
      <c r="V2500" s="11"/>
      <c r="W2500" s="11"/>
      <c r="X2500" s="11"/>
      <c r="Y2500" s="11"/>
      <c r="Z2500" s="11"/>
      <c r="AA2500" s="11"/>
      <c r="AB2500" s="11"/>
      <c r="AC2500" s="11"/>
      <c r="AD2500" s="11"/>
      <c r="AE2500" s="11"/>
      <c r="AF2500" s="11"/>
      <c r="AG2500" s="11"/>
      <c r="AH2500" s="11"/>
      <c r="AI2500" s="11"/>
      <c r="AJ2500" s="11"/>
      <c r="AK2500" s="11"/>
      <c r="AL2500" s="11"/>
      <c r="AM2500" s="11"/>
      <c r="AN2500" s="11"/>
      <c r="AO2500" s="11"/>
      <c r="AP2500" s="11"/>
      <c r="AQ2500" s="11"/>
      <c r="AR2500" s="11"/>
      <c r="AS2500" s="11"/>
      <c r="AT2500" s="11"/>
      <c r="AU2500" s="11"/>
      <c r="AV2500" s="11"/>
      <c r="AW2500" s="11"/>
      <c r="AX2500" s="11"/>
      <c r="AY2500" s="11"/>
      <c r="AZ2500" s="11"/>
      <c r="BA2500" s="11"/>
      <c r="BB2500" s="11"/>
      <c r="BC2500" s="11"/>
      <c r="BD2500" s="11"/>
      <c r="BE2500" s="11"/>
      <c r="BF2500" s="11"/>
      <c r="BG2500" s="11"/>
      <c r="BH2500" s="11"/>
      <c r="BI2500" s="11"/>
      <c r="BJ2500" s="11"/>
      <c r="BK2500" s="11"/>
      <c r="BL2500" s="11"/>
      <c r="BM2500" s="11"/>
      <c r="BN2500" s="11"/>
      <c r="BO2500" s="11"/>
      <c r="BP2500" s="1" t="str">
        <v>0- Port Costs</v>
      </c>
      <c r="BT2500" s="1" t="str">
        <v>0- Port Value</v>
      </c>
      <c r="BU2500" s="11"/>
    </row>
    <row r="2501" spans="8:73" hidden="1" outlineLevel="1" x14ac:dyDescent="0.3">
      <c r="H2501" s="1" t="str">
        <v>0 - BM Costs</v>
      </c>
      <c r="L2501" s="1" t="str">
        <v>0 - BM Port</v>
      </c>
      <c r="N2501" s="1" t="str">
        <v>0 - Port Assets</v>
      </c>
      <c r="O2501" s="11"/>
      <c r="P2501" s="11"/>
      <c r="Q2501" s="11"/>
      <c r="R2501" s="11"/>
      <c r="S2501" s="11"/>
      <c r="T2501" s="11"/>
      <c r="U2501" s="11"/>
      <c r="V2501" s="11"/>
      <c r="W2501" s="11"/>
      <c r="X2501" s="11"/>
      <c r="Y2501" s="11"/>
      <c r="Z2501" s="11"/>
      <c r="AA2501" s="11"/>
      <c r="AB2501" s="11"/>
      <c r="AC2501" s="11"/>
      <c r="AD2501" s="11"/>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c r="BC2501" s="11"/>
      <c r="BD2501" s="11"/>
      <c r="BE2501" s="11"/>
      <c r="BF2501" s="11"/>
      <c r="BG2501" s="11"/>
      <c r="BH2501" s="11"/>
      <c r="BI2501" s="11"/>
      <c r="BJ2501" s="11"/>
      <c r="BK2501" s="11"/>
      <c r="BL2501" s="11"/>
      <c r="BM2501" s="11"/>
      <c r="BN2501" s="11"/>
      <c r="BO2501" s="11"/>
      <c r="BP2501" s="1" t="str">
        <v>0- Port Costs</v>
      </c>
      <c r="BT2501" s="1" t="str">
        <v>0- Port Value</v>
      </c>
      <c r="BU2501" s="11"/>
    </row>
    <row r="2502" spans="8:73" hidden="1" outlineLevel="1" x14ac:dyDescent="0.3">
      <c r="H2502" s="1" t="str">
        <v>0 - BM Costs</v>
      </c>
      <c r="L2502" s="1" t="str">
        <v>0 - BM Port</v>
      </c>
      <c r="N2502" s="1" t="str">
        <v>0 - Port Assets</v>
      </c>
      <c r="O2502" s="11"/>
      <c r="P2502" s="11"/>
      <c r="Q2502" s="11"/>
      <c r="R2502" s="11"/>
      <c r="S2502" s="11"/>
      <c r="T2502" s="11"/>
      <c r="U2502" s="11"/>
      <c r="V2502" s="11"/>
      <c r="W2502" s="11"/>
      <c r="X2502" s="11"/>
      <c r="Y2502" s="11"/>
      <c r="Z2502" s="11"/>
      <c r="AA2502" s="11"/>
      <c r="AB2502" s="11"/>
      <c r="AC2502" s="11"/>
      <c r="AD2502" s="11"/>
      <c r="AE2502" s="11"/>
      <c r="AF2502" s="11"/>
      <c r="AG2502" s="11"/>
      <c r="AH2502" s="11"/>
      <c r="AI2502" s="11"/>
      <c r="AJ2502" s="11"/>
      <c r="AK2502" s="11"/>
      <c r="AL2502" s="11"/>
      <c r="AM2502" s="11"/>
      <c r="AN2502" s="11"/>
      <c r="AO2502" s="11"/>
      <c r="AP2502" s="11"/>
      <c r="AQ2502" s="11"/>
      <c r="AR2502" s="11"/>
      <c r="AS2502" s="11"/>
      <c r="AT2502" s="11"/>
      <c r="AU2502" s="11"/>
      <c r="AV2502" s="11"/>
      <c r="AW2502" s="11"/>
      <c r="AX2502" s="11"/>
      <c r="AY2502" s="11"/>
      <c r="AZ2502" s="11"/>
      <c r="BA2502" s="11"/>
      <c r="BB2502" s="11"/>
      <c r="BC2502" s="11"/>
      <c r="BD2502" s="11"/>
      <c r="BE2502" s="11"/>
      <c r="BF2502" s="11"/>
      <c r="BG2502" s="11"/>
      <c r="BH2502" s="11"/>
      <c r="BI2502" s="11"/>
      <c r="BJ2502" s="11"/>
      <c r="BK2502" s="11"/>
      <c r="BL2502" s="11"/>
      <c r="BM2502" s="11"/>
      <c r="BN2502" s="11"/>
      <c r="BO2502" s="11"/>
      <c r="BP2502" s="1" t="str">
        <v>0- Port Costs</v>
      </c>
      <c r="BT2502" s="1" t="str">
        <v>0- Port Value</v>
      </c>
      <c r="BU2502" s="11"/>
    </row>
    <row r="2503" spans="8:73" hidden="1" outlineLevel="1" x14ac:dyDescent="0.3">
      <c r="H2503" s="1" t="str">
        <v>0 - BM Costs</v>
      </c>
      <c r="L2503" s="1" t="str">
        <v>0 - BM Port</v>
      </c>
      <c r="N2503" s="1" t="str">
        <v>0 - Port Assets</v>
      </c>
      <c r="O2503" s="11"/>
      <c r="P2503" s="11"/>
      <c r="Q2503" s="11"/>
      <c r="R2503" s="11"/>
      <c r="S2503" s="11"/>
      <c r="T2503" s="11"/>
      <c r="U2503" s="11"/>
      <c r="V2503" s="11"/>
      <c r="W2503" s="11"/>
      <c r="X2503" s="11"/>
      <c r="Y2503" s="11"/>
      <c r="Z2503" s="11"/>
      <c r="AA2503" s="11"/>
      <c r="AB2503" s="11"/>
      <c r="AC2503" s="11"/>
      <c r="AD2503" s="11"/>
      <c r="AE2503" s="11"/>
      <c r="AF2503" s="11"/>
      <c r="AG2503" s="11"/>
      <c r="AH2503" s="11"/>
      <c r="AI2503" s="11"/>
      <c r="AJ2503" s="11"/>
      <c r="AK2503" s="11"/>
      <c r="AL2503" s="11"/>
      <c r="AM2503" s="11"/>
      <c r="AN2503" s="11"/>
      <c r="AO2503" s="11"/>
      <c r="AP2503" s="11"/>
      <c r="AQ2503" s="11"/>
      <c r="AR2503" s="11"/>
      <c r="AS2503" s="11"/>
      <c r="AT2503" s="11"/>
      <c r="AU2503" s="11"/>
      <c r="AV2503" s="11"/>
      <c r="AW2503" s="11"/>
      <c r="AX2503" s="11"/>
      <c r="AY2503" s="11"/>
      <c r="AZ2503" s="11"/>
      <c r="BA2503" s="11"/>
      <c r="BB2503" s="11"/>
      <c r="BC2503" s="11"/>
      <c r="BD2503" s="11"/>
      <c r="BE2503" s="11"/>
      <c r="BF2503" s="11"/>
      <c r="BG2503" s="11"/>
      <c r="BH2503" s="11"/>
      <c r="BI2503" s="11"/>
      <c r="BJ2503" s="11"/>
      <c r="BK2503" s="11"/>
      <c r="BL2503" s="11"/>
      <c r="BM2503" s="11"/>
      <c r="BN2503" s="11"/>
      <c r="BO2503" s="11"/>
      <c r="BP2503" s="1" t="str">
        <v>0- Port Costs</v>
      </c>
      <c r="BT2503" s="1" t="str">
        <v>0- Port Value</v>
      </c>
      <c r="BU2503" s="11"/>
    </row>
    <row r="2504" spans="8:73" hidden="1" outlineLevel="1" x14ac:dyDescent="0.3">
      <c r="H2504" s="1" t="str">
        <v>0 - BM Costs</v>
      </c>
      <c r="L2504" s="1" t="str">
        <v>0 - BM Port</v>
      </c>
      <c r="N2504" s="1" t="str">
        <v>0 - Port Assets</v>
      </c>
      <c r="O2504" s="11"/>
      <c r="P2504" s="11"/>
      <c r="Q2504" s="11"/>
      <c r="R2504" s="11"/>
      <c r="S2504" s="11"/>
      <c r="T2504" s="11"/>
      <c r="U2504" s="11"/>
      <c r="V2504" s="11"/>
      <c r="W2504" s="11"/>
      <c r="X2504" s="11"/>
      <c r="Y2504" s="11"/>
      <c r="Z2504" s="11"/>
      <c r="AA2504" s="11"/>
      <c r="AB2504" s="11"/>
      <c r="AC2504" s="11"/>
      <c r="AD2504" s="11"/>
      <c r="AE2504" s="11"/>
      <c r="AF2504" s="11"/>
      <c r="AG2504" s="11"/>
      <c r="AH2504" s="11"/>
      <c r="AI2504" s="11"/>
      <c r="AJ2504" s="11"/>
      <c r="AK2504" s="11"/>
      <c r="AL2504" s="11"/>
      <c r="AM2504" s="11"/>
      <c r="AN2504" s="11"/>
      <c r="AO2504" s="11"/>
      <c r="AP2504" s="11"/>
      <c r="AQ2504" s="11"/>
      <c r="AR2504" s="11"/>
      <c r="AS2504" s="11"/>
      <c r="AT2504" s="11"/>
      <c r="AU2504" s="11"/>
      <c r="AV2504" s="11"/>
      <c r="AW2504" s="11"/>
      <c r="AX2504" s="11"/>
      <c r="AY2504" s="11"/>
      <c r="AZ2504" s="11"/>
      <c r="BA2504" s="11"/>
      <c r="BB2504" s="11"/>
      <c r="BC2504" s="11"/>
      <c r="BD2504" s="11"/>
      <c r="BE2504" s="11"/>
      <c r="BF2504" s="11"/>
      <c r="BG2504" s="11"/>
      <c r="BH2504" s="11"/>
      <c r="BI2504" s="11"/>
      <c r="BJ2504" s="11"/>
      <c r="BK2504" s="11"/>
      <c r="BL2504" s="11"/>
      <c r="BM2504" s="11"/>
      <c r="BN2504" s="11"/>
      <c r="BO2504" s="11"/>
      <c r="BP2504" s="1" t="str">
        <v>0- Port Costs</v>
      </c>
      <c r="BT2504" s="1" t="str">
        <v>0- Port Value</v>
      </c>
      <c r="BU2504" s="11"/>
    </row>
    <row r="2505" spans="8:73" hidden="1" outlineLevel="1" x14ac:dyDescent="0.3">
      <c r="H2505" s="1" t="str">
        <v>0 - BM Costs</v>
      </c>
      <c r="L2505" s="1" t="str">
        <v>0 - BM Port</v>
      </c>
      <c r="N2505" s="1" t="str">
        <v>0 - Port Assets</v>
      </c>
      <c r="O2505" s="11"/>
      <c r="P2505" s="11"/>
      <c r="Q2505" s="11"/>
      <c r="R2505" s="11"/>
      <c r="S2505" s="11"/>
      <c r="T2505" s="11"/>
      <c r="U2505" s="11"/>
      <c r="V2505" s="11"/>
      <c r="W2505" s="11"/>
      <c r="X2505" s="11"/>
      <c r="Y2505" s="11"/>
      <c r="Z2505" s="11"/>
      <c r="AA2505" s="11"/>
      <c r="AB2505" s="11"/>
      <c r="AC2505" s="11"/>
      <c r="AD2505" s="11"/>
      <c r="AE2505" s="11"/>
      <c r="AF2505" s="11"/>
      <c r="AG2505" s="11"/>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c r="BC2505" s="11"/>
      <c r="BD2505" s="11"/>
      <c r="BE2505" s="11"/>
      <c r="BF2505" s="11"/>
      <c r="BG2505" s="11"/>
      <c r="BH2505" s="11"/>
      <c r="BI2505" s="11"/>
      <c r="BJ2505" s="11"/>
      <c r="BK2505" s="11"/>
      <c r="BL2505" s="11"/>
      <c r="BM2505" s="11"/>
      <c r="BN2505" s="11"/>
      <c r="BO2505" s="11"/>
      <c r="BP2505" s="1" t="str">
        <v>0- Port Costs</v>
      </c>
      <c r="BT2505" s="1" t="str">
        <v>0- Port Value</v>
      </c>
      <c r="BU2505" s="11"/>
    </row>
    <row r="2506" spans="8:73" hidden="1" outlineLevel="1" x14ac:dyDescent="0.3">
      <c r="H2506" s="1" t="str">
        <v>0 - BM Costs</v>
      </c>
      <c r="L2506" s="1" t="str">
        <v>0 - BM Port</v>
      </c>
      <c r="N2506" s="1" t="str">
        <v>0 - Port Assets</v>
      </c>
      <c r="O2506" s="11"/>
      <c r="P2506" s="11"/>
      <c r="Q2506" s="11"/>
      <c r="R2506" s="11"/>
      <c r="S2506" s="11"/>
      <c r="T2506" s="11"/>
      <c r="U2506" s="11"/>
      <c r="V2506" s="11"/>
      <c r="W2506" s="11"/>
      <c r="X2506" s="11"/>
      <c r="Y2506" s="11"/>
      <c r="Z2506" s="11"/>
      <c r="AA2506" s="11"/>
      <c r="AB2506" s="11"/>
      <c r="AC2506" s="11"/>
      <c r="AD2506" s="11"/>
      <c r="AE2506" s="11"/>
      <c r="AF2506" s="11"/>
      <c r="AG2506" s="11"/>
      <c r="AH2506" s="11"/>
      <c r="AI2506" s="11"/>
      <c r="AJ2506" s="11"/>
      <c r="AK2506" s="11"/>
      <c r="AL2506" s="11"/>
      <c r="AM2506" s="11"/>
      <c r="AN2506" s="11"/>
      <c r="AO2506" s="11"/>
      <c r="AP2506" s="11"/>
      <c r="AQ2506" s="11"/>
      <c r="AR2506" s="11"/>
      <c r="AS2506" s="11"/>
      <c r="AT2506" s="11"/>
      <c r="AU2506" s="11"/>
      <c r="AV2506" s="11"/>
      <c r="AW2506" s="11"/>
      <c r="AX2506" s="11"/>
      <c r="AY2506" s="11"/>
      <c r="AZ2506" s="11"/>
      <c r="BA2506" s="11"/>
      <c r="BB2506" s="11"/>
      <c r="BC2506" s="11"/>
      <c r="BD2506" s="11"/>
      <c r="BE2506" s="11"/>
      <c r="BF2506" s="11"/>
      <c r="BG2506" s="11"/>
      <c r="BH2506" s="11"/>
      <c r="BI2506" s="11"/>
      <c r="BJ2506" s="11"/>
      <c r="BK2506" s="11"/>
      <c r="BL2506" s="11"/>
      <c r="BM2506" s="11"/>
      <c r="BN2506" s="11"/>
      <c r="BO2506" s="11"/>
      <c r="BP2506" s="1" t="str">
        <v>0- Port Costs</v>
      </c>
      <c r="BT2506" s="1" t="str">
        <v>0- Port Value</v>
      </c>
      <c r="BU2506" s="11"/>
    </row>
    <row r="2507" spans="8:73" hidden="1" outlineLevel="1" x14ac:dyDescent="0.3">
      <c r="H2507" s="1" t="str">
        <v>0 - BM Costs</v>
      </c>
      <c r="L2507" s="1" t="str">
        <v>0 - BM Port</v>
      </c>
      <c r="N2507" s="1" t="str">
        <v>0 - Port Assets</v>
      </c>
      <c r="O2507" s="11"/>
      <c r="P2507" s="11"/>
      <c r="Q2507" s="11"/>
      <c r="R2507" s="11"/>
      <c r="S2507" s="11"/>
      <c r="T2507" s="11"/>
      <c r="U2507" s="11"/>
      <c r="V2507" s="11"/>
      <c r="W2507" s="11"/>
      <c r="X2507" s="11"/>
      <c r="Y2507" s="11"/>
      <c r="Z2507" s="11"/>
      <c r="AA2507" s="11"/>
      <c r="AB2507" s="11"/>
      <c r="AC2507" s="11"/>
      <c r="AD2507" s="11"/>
      <c r="AE2507" s="11"/>
      <c r="AF2507" s="11"/>
      <c r="AG2507" s="11"/>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c r="BC2507" s="11"/>
      <c r="BD2507" s="11"/>
      <c r="BE2507" s="11"/>
      <c r="BF2507" s="11"/>
      <c r="BG2507" s="11"/>
      <c r="BH2507" s="11"/>
      <c r="BI2507" s="11"/>
      <c r="BJ2507" s="11"/>
      <c r="BK2507" s="11"/>
      <c r="BL2507" s="11"/>
      <c r="BM2507" s="11"/>
      <c r="BN2507" s="11"/>
      <c r="BO2507" s="11"/>
      <c r="BP2507" s="1" t="str">
        <v>0- Port Costs</v>
      </c>
      <c r="BT2507" s="1" t="str">
        <v>0- Port Value</v>
      </c>
      <c r="BU2507" s="11"/>
    </row>
    <row r="2508" spans="8:73" hidden="1" outlineLevel="1" x14ac:dyDescent="0.3">
      <c r="H2508" s="1" t="str">
        <v>0 - BM Costs</v>
      </c>
      <c r="L2508" s="1" t="str">
        <v>0 - BM Port</v>
      </c>
      <c r="N2508" s="1" t="str">
        <v>0 - Port Assets</v>
      </c>
      <c r="O2508" s="11"/>
      <c r="P2508" s="11"/>
      <c r="Q2508" s="11"/>
      <c r="R2508" s="11"/>
      <c r="S2508" s="11"/>
      <c r="T2508" s="11"/>
      <c r="U2508" s="11"/>
      <c r="V2508" s="11"/>
      <c r="W2508" s="11"/>
      <c r="X2508" s="11"/>
      <c r="Y2508" s="11"/>
      <c r="Z2508" s="11"/>
      <c r="AA2508" s="11"/>
      <c r="AB2508" s="11"/>
      <c r="AC2508" s="11"/>
      <c r="AD2508" s="11"/>
      <c r="AE2508" s="11"/>
      <c r="AF2508" s="11"/>
      <c r="AG2508" s="11"/>
      <c r="AH2508" s="11"/>
      <c r="AI2508" s="11"/>
      <c r="AJ2508" s="11"/>
      <c r="AK2508" s="11"/>
      <c r="AL2508" s="11"/>
      <c r="AM2508" s="11"/>
      <c r="AN2508" s="11"/>
      <c r="AO2508" s="11"/>
      <c r="AP2508" s="11"/>
      <c r="AQ2508" s="11"/>
      <c r="AR2508" s="11"/>
      <c r="AS2508" s="11"/>
      <c r="AT2508" s="11"/>
      <c r="AU2508" s="11"/>
      <c r="AV2508" s="11"/>
      <c r="AW2508" s="11"/>
      <c r="AX2508" s="11"/>
      <c r="AY2508" s="11"/>
      <c r="AZ2508" s="11"/>
      <c r="BA2508" s="11"/>
      <c r="BB2508" s="11"/>
      <c r="BC2508" s="11"/>
      <c r="BD2508" s="11"/>
      <c r="BE2508" s="11"/>
      <c r="BF2508" s="11"/>
      <c r="BG2508" s="11"/>
      <c r="BH2508" s="11"/>
      <c r="BI2508" s="11"/>
      <c r="BJ2508" s="11"/>
      <c r="BK2508" s="11"/>
      <c r="BL2508" s="11"/>
      <c r="BM2508" s="11"/>
      <c r="BN2508" s="11"/>
      <c r="BO2508" s="11"/>
      <c r="BP2508" s="1" t="str">
        <v>0- Port Costs</v>
      </c>
      <c r="BT2508" s="1" t="str">
        <v>0- Port Value</v>
      </c>
      <c r="BU2508" s="11"/>
    </row>
    <row r="2509" spans="8:73" hidden="1" outlineLevel="1" x14ac:dyDescent="0.3">
      <c r="H2509" s="1" t="str">
        <v>0 - BM Costs</v>
      </c>
      <c r="L2509" s="1" t="str">
        <v>0 - BM Port</v>
      </c>
      <c r="N2509" s="1" t="str">
        <v>0 - Port Assets</v>
      </c>
      <c r="O2509" s="11"/>
      <c r="P2509" s="11"/>
      <c r="Q2509" s="11"/>
      <c r="R2509" s="11"/>
      <c r="S2509" s="11"/>
      <c r="T2509" s="11"/>
      <c r="U2509" s="11"/>
      <c r="V2509" s="11"/>
      <c r="W2509" s="11"/>
      <c r="X2509" s="11"/>
      <c r="Y2509" s="11"/>
      <c r="Z2509" s="11"/>
      <c r="AA2509" s="11"/>
      <c r="AB2509" s="11"/>
      <c r="AC2509" s="11"/>
      <c r="AD2509" s="11"/>
      <c r="AE2509" s="11"/>
      <c r="AF2509" s="11"/>
      <c r="AG2509" s="11"/>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c r="BC2509" s="11"/>
      <c r="BD2509" s="11"/>
      <c r="BE2509" s="11"/>
      <c r="BF2509" s="11"/>
      <c r="BG2509" s="11"/>
      <c r="BH2509" s="11"/>
      <c r="BI2509" s="11"/>
      <c r="BJ2509" s="11"/>
      <c r="BK2509" s="11"/>
      <c r="BL2509" s="11"/>
      <c r="BM2509" s="11"/>
      <c r="BN2509" s="11"/>
      <c r="BO2509" s="11"/>
      <c r="BP2509" s="1" t="str">
        <v>0- Port Costs</v>
      </c>
      <c r="BT2509" s="1" t="str">
        <v>0- Port Value</v>
      </c>
      <c r="BU2509" s="11"/>
    </row>
    <row r="2510" spans="8:73" hidden="1" outlineLevel="1" x14ac:dyDescent="0.3">
      <c r="H2510" s="1" t="str">
        <v>0 - BM Costs</v>
      </c>
      <c r="L2510" s="1" t="str">
        <v>0 - BM Port</v>
      </c>
      <c r="N2510" s="1" t="str">
        <v>0 - Port Assets</v>
      </c>
      <c r="O2510" s="11"/>
      <c r="P2510" s="11"/>
      <c r="Q2510" s="11"/>
      <c r="R2510" s="11"/>
      <c r="S2510" s="11"/>
      <c r="T2510" s="11"/>
      <c r="U2510" s="11"/>
      <c r="V2510" s="11"/>
      <c r="W2510" s="11"/>
      <c r="X2510" s="11"/>
      <c r="Y2510" s="11"/>
      <c r="Z2510" s="11"/>
      <c r="AA2510" s="11"/>
      <c r="AB2510" s="11"/>
      <c r="AC2510" s="11"/>
      <c r="AD2510" s="11"/>
      <c r="AE2510" s="11"/>
      <c r="AF2510" s="11"/>
      <c r="AG2510" s="11"/>
      <c r="AH2510" s="11"/>
      <c r="AI2510" s="11"/>
      <c r="AJ2510" s="11"/>
      <c r="AK2510" s="11"/>
      <c r="AL2510" s="11"/>
      <c r="AM2510" s="11"/>
      <c r="AN2510" s="11"/>
      <c r="AO2510" s="11"/>
      <c r="AP2510" s="11"/>
      <c r="AQ2510" s="11"/>
      <c r="AR2510" s="11"/>
      <c r="AS2510" s="11"/>
      <c r="AT2510" s="11"/>
      <c r="AU2510" s="11"/>
      <c r="AV2510" s="11"/>
      <c r="AW2510" s="11"/>
      <c r="AX2510" s="11"/>
      <c r="AY2510" s="11"/>
      <c r="AZ2510" s="11"/>
      <c r="BA2510" s="11"/>
      <c r="BB2510" s="11"/>
      <c r="BC2510" s="11"/>
      <c r="BD2510" s="11"/>
      <c r="BE2510" s="11"/>
      <c r="BF2510" s="11"/>
      <c r="BG2510" s="11"/>
      <c r="BH2510" s="11"/>
      <c r="BI2510" s="11"/>
      <c r="BJ2510" s="11"/>
      <c r="BK2510" s="11"/>
      <c r="BL2510" s="11"/>
      <c r="BM2510" s="11"/>
      <c r="BN2510" s="11"/>
      <c r="BO2510" s="11"/>
      <c r="BP2510" s="1" t="str">
        <v>0- Port Costs</v>
      </c>
      <c r="BT2510" s="1" t="str">
        <v>0- Port Value</v>
      </c>
      <c r="BU2510" s="11"/>
    </row>
    <row r="2511" spans="8:73" hidden="1" outlineLevel="1" x14ac:dyDescent="0.3">
      <c r="H2511" s="1" t="str">
        <v>0 - BM Costs</v>
      </c>
      <c r="L2511" s="1" t="str">
        <v>0 - BM Port</v>
      </c>
      <c r="N2511" s="1" t="str">
        <v>0 - Port Assets</v>
      </c>
      <c r="O2511" s="11"/>
      <c r="P2511" s="11"/>
      <c r="Q2511" s="11"/>
      <c r="R2511" s="11"/>
      <c r="S2511" s="11"/>
      <c r="T2511" s="11"/>
      <c r="U2511" s="11"/>
      <c r="V2511" s="11"/>
      <c r="W2511" s="11"/>
      <c r="X2511" s="11"/>
      <c r="Y2511" s="11"/>
      <c r="Z2511" s="11"/>
      <c r="AA2511" s="11"/>
      <c r="AB2511" s="11"/>
      <c r="AC2511" s="11"/>
      <c r="AD2511" s="11"/>
      <c r="AE2511" s="11"/>
      <c r="AF2511" s="11"/>
      <c r="AG2511" s="11"/>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c r="BC2511" s="11"/>
      <c r="BD2511" s="11"/>
      <c r="BE2511" s="11"/>
      <c r="BF2511" s="11"/>
      <c r="BG2511" s="11"/>
      <c r="BH2511" s="11"/>
      <c r="BI2511" s="11"/>
      <c r="BJ2511" s="11"/>
      <c r="BK2511" s="11"/>
      <c r="BL2511" s="11"/>
      <c r="BM2511" s="11"/>
      <c r="BN2511" s="11"/>
      <c r="BO2511" s="11"/>
      <c r="BP2511" s="1" t="str">
        <v>0- Port Costs</v>
      </c>
      <c r="BT2511" s="1" t="str">
        <v>0- Port Value</v>
      </c>
      <c r="BU2511" s="11"/>
    </row>
    <row r="2512" spans="8:73" hidden="1" outlineLevel="1" x14ac:dyDescent="0.3">
      <c r="H2512" s="1" t="str">
        <v>0 - BM Costs</v>
      </c>
      <c r="L2512" s="1" t="str">
        <v>0 - BM Port</v>
      </c>
      <c r="N2512" s="1" t="str">
        <v>0 - Port Assets</v>
      </c>
      <c r="O2512" s="11"/>
      <c r="P2512" s="11"/>
      <c r="Q2512" s="11"/>
      <c r="R2512" s="11"/>
      <c r="S2512" s="11"/>
      <c r="T2512" s="11"/>
      <c r="U2512" s="11"/>
      <c r="V2512" s="11"/>
      <c r="W2512" s="11"/>
      <c r="X2512" s="11"/>
      <c r="Y2512" s="11"/>
      <c r="Z2512" s="11"/>
      <c r="AA2512" s="11"/>
      <c r="AB2512" s="11"/>
      <c r="AC2512" s="11"/>
      <c r="AD2512" s="11"/>
      <c r="AE2512" s="11"/>
      <c r="AF2512" s="11"/>
      <c r="AG2512" s="11"/>
      <c r="AH2512" s="11"/>
      <c r="AI2512" s="11"/>
      <c r="AJ2512" s="11"/>
      <c r="AK2512" s="11"/>
      <c r="AL2512" s="11"/>
      <c r="AM2512" s="11"/>
      <c r="AN2512" s="11"/>
      <c r="AO2512" s="11"/>
      <c r="AP2512" s="11"/>
      <c r="AQ2512" s="11"/>
      <c r="AR2512" s="11"/>
      <c r="AS2512" s="11"/>
      <c r="AT2512" s="11"/>
      <c r="AU2512" s="11"/>
      <c r="AV2512" s="11"/>
      <c r="AW2512" s="11"/>
      <c r="AX2512" s="11"/>
      <c r="AY2512" s="11"/>
      <c r="AZ2512" s="11"/>
      <c r="BA2512" s="11"/>
      <c r="BB2512" s="11"/>
      <c r="BC2512" s="11"/>
      <c r="BD2512" s="11"/>
      <c r="BE2512" s="11"/>
      <c r="BF2512" s="11"/>
      <c r="BG2512" s="11"/>
      <c r="BH2512" s="11"/>
      <c r="BI2512" s="11"/>
      <c r="BJ2512" s="11"/>
      <c r="BK2512" s="11"/>
      <c r="BL2512" s="11"/>
      <c r="BM2512" s="11"/>
      <c r="BN2512" s="11"/>
      <c r="BO2512" s="11"/>
      <c r="BP2512" s="1" t="str">
        <v>0- Port Costs</v>
      </c>
      <c r="BT2512" s="1" t="str">
        <v>0- Port Value</v>
      </c>
      <c r="BU2512" s="11"/>
    </row>
    <row r="2513" spans="8:73" hidden="1" outlineLevel="1" x14ac:dyDescent="0.3">
      <c r="H2513" s="1" t="str">
        <v>0 - BM Costs</v>
      </c>
      <c r="L2513" s="1" t="str">
        <v>0 - BM Port</v>
      </c>
      <c r="N2513" s="1" t="str">
        <v>0 - Port Assets</v>
      </c>
      <c r="O2513" s="11"/>
      <c r="P2513" s="11"/>
      <c r="Q2513" s="11"/>
      <c r="R2513" s="11"/>
      <c r="S2513" s="11"/>
      <c r="T2513" s="11"/>
      <c r="U2513" s="11"/>
      <c r="V2513" s="11"/>
      <c r="W2513" s="11"/>
      <c r="X2513" s="11"/>
      <c r="Y2513" s="11"/>
      <c r="Z2513" s="11"/>
      <c r="AA2513" s="11"/>
      <c r="AB2513" s="11"/>
      <c r="AC2513" s="11"/>
      <c r="AD2513" s="11"/>
      <c r="AE2513" s="11"/>
      <c r="AF2513" s="11"/>
      <c r="AG2513" s="11"/>
      <c r="AH2513" s="11"/>
      <c r="AI2513" s="11"/>
      <c r="AJ2513" s="11"/>
      <c r="AK2513" s="11"/>
      <c r="AL2513" s="11"/>
      <c r="AM2513" s="11"/>
      <c r="AN2513" s="11"/>
      <c r="AO2513" s="11"/>
      <c r="AP2513" s="11"/>
      <c r="AQ2513" s="11"/>
      <c r="AR2513" s="11"/>
      <c r="AS2513" s="11"/>
      <c r="AT2513" s="11"/>
      <c r="AU2513" s="11"/>
      <c r="AV2513" s="11"/>
      <c r="AW2513" s="11"/>
      <c r="AX2513" s="11"/>
      <c r="AY2513" s="11"/>
      <c r="AZ2513" s="11"/>
      <c r="BA2513" s="11"/>
      <c r="BB2513" s="11"/>
      <c r="BC2513" s="11"/>
      <c r="BD2513" s="11"/>
      <c r="BE2513" s="11"/>
      <c r="BF2513" s="11"/>
      <c r="BG2513" s="11"/>
      <c r="BH2513" s="11"/>
      <c r="BI2513" s="11"/>
      <c r="BJ2513" s="11"/>
      <c r="BK2513" s="11"/>
      <c r="BL2513" s="11"/>
      <c r="BM2513" s="11"/>
      <c r="BN2513" s="11"/>
      <c r="BO2513" s="11"/>
      <c r="BP2513" s="1" t="str">
        <v>0- Port Costs</v>
      </c>
      <c r="BT2513" s="1" t="str">
        <v>0- Port Value</v>
      </c>
      <c r="BU2513" s="11"/>
    </row>
    <row r="2514" spans="8:73" hidden="1" outlineLevel="1" x14ac:dyDescent="0.3">
      <c r="H2514" s="1" t="str">
        <v>0 - BM Costs</v>
      </c>
      <c r="L2514" s="1" t="str">
        <v>0 - BM Port</v>
      </c>
      <c r="N2514" s="1" t="str">
        <v>0 - Port Assets</v>
      </c>
      <c r="O2514" s="11"/>
      <c r="P2514" s="11"/>
      <c r="Q2514" s="11"/>
      <c r="R2514" s="11"/>
      <c r="S2514" s="11"/>
      <c r="T2514" s="11"/>
      <c r="U2514" s="11"/>
      <c r="V2514" s="11"/>
      <c r="W2514" s="11"/>
      <c r="X2514" s="11"/>
      <c r="Y2514" s="11"/>
      <c r="Z2514" s="11"/>
      <c r="AA2514" s="11"/>
      <c r="AB2514" s="11"/>
      <c r="AC2514" s="11"/>
      <c r="AD2514" s="11"/>
      <c r="AE2514" s="11"/>
      <c r="AF2514" s="11"/>
      <c r="AG2514" s="11"/>
      <c r="AH2514" s="11"/>
      <c r="AI2514" s="11"/>
      <c r="AJ2514" s="11"/>
      <c r="AK2514" s="11"/>
      <c r="AL2514" s="11"/>
      <c r="AM2514" s="11"/>
      <c r="AN2514" s="11"/>
      <c r="AO2514" s="11"/>
      <c r="AP2514" s="11"/>
      <c r="AQ2514" s="11"/>
      <c r="AR2514" s="11"/>
      <c r="AS2514" s="11"/>
      <c r="AT2514" s="11"/>
      <c r="AU2514" s="11"/>
      <c r="AV2514" s="11"/>
      <c r="AW2514" s="11"/>
      <c r="AX2514" s="11"/>
      <c r="AY2514" s="11"/>
      <c r="AZ2514" s="11"/>
      <c r="BA2514" s="11"/>
      <c r="BB2514" s="11"/>
      <c r="BC2514" s="11"/>
      <c r="BD2514" s="11"/>
      <c r="BE2514" s="11"/>
      <c r="BF2514" s="11"/>
      <c r="BG2514" s="11"/>
      <c r="BH2514" s="11"/>
      <c r="BI2514" s="11"/>
      <c r="BJ2514" s="11"/>
      <c r="BK2514" s="11"/>
      <c r="BL2514" s="11"/>
      <c r="BM2514" s="11"/>
      <c r="BN2514" s="11"/>
      <c r="BO2514" s="11"/>
      <c r="BP2514" s="1" t="str">
        <v>0- Port Costs</v>
      </c>
      <c r="BT2514" s="1" t="str">
        <v>0- Port Value</v>
      </c>
      <c r="BU2514" s="11"/>
    </row>
    <row r="2515" spans="8:73" hidden="1" outlineLevel="1" x14ac:dyDescent="0.3">
      <c r="H2515" s="1" t="str">
        <v>0 - BM Costs</v>
      </c>
      <c r="L2515" s="1" t="str">
        <v>0 - BM Port</v>
      </c>
      <c r="N2515" s="1" t="str">
        <v>0 - Port Assets</v>
      </c>
      <c r="O2515" s="11"/>
      <c r="P2515" s="11"/>
      <c r="Q2515" s="11"/>
      <c r="R2515" s="11"/>
      <c r="S2515" s="11"/>
      <c r="T2515" s="11"/>
      <c r="U2515" s="11"/>
      <c r="V2515" s="11"/>
      <c r="W2515" s="11"/>
      <c r="X2515" s="11"/>
      <c r="Y2515" s="11"/>
      <c r="Z2515" s="11"/>
      <c r="AA2515" s="11"/>
      <c r="AB2515" s="11"/>
      <c r="AC2515" s="11"/>
      <c r="AD2515" s="11"/>
      <c r="AE2515" s="11"/>
      <c r="AF2515" s="11"/>
      <c r="AG2515" s="11"/>
      <c r="AH2515" s="11"/>
      <c r="AI2515" s="11"/>
      <c r="AJ2515" s="11"/>
      <c r="AK2515" s="11"/>
      <c r="AL2515" s="11"/>
      <c r="AM2515" s="11"/>
      <c r="AN2515" s="11"/>
      <c r="AO2515" s="11"/>
      <c r="AP2515" s="11"/>
      <c r="AQ2515" s="11"/>
      <c r="AR2515" s="11"/>
      <c r="AS2515" s="11"/>
      <c r="AT2515" s="11"/>
      <c r="AU2515" s="11"/>
      <c r="AV2515" s="11"/>
      <c r="AW2515" s="11"/>
      <c r="AX2515" s="11"/>
      <c r="AY2515" s="11"/>
      <c r="AZ2515" s="11"/>
      <c r="BA2515" s="11"/>
      <c r="BB2515" s="11"/>
      <c r="BC2515" s="11"/>
      <c r="BD2515" s="11"/>
      <c r="BE2515" s="11"/>
      <c r="BF2515" s="11"/>
      <c r="BG2515" s="11"/>
      <c r="BH2515" s="11"/>
      <c r="BI2515" s="11"/>
      <c r="BJ2515" s="11"/>
      <c r="BK2515" s="11"/>
      <c r="BL2515" s="11"/>
      <c r="BM2515" s="11"/>
      <c r="BN2515" s="11"/>
      <c r="BO2515" s="11"/>
      <c r="BP2515" s="1" t="str">
        <v>0- Port Costs</v>
      </c>
      <c r="BT2515" s="1" t="str">
        <v>0- Port Value</v>
      </c>
      <c r="BU2515" s="11"/>
    </row>
    <row r="2516" spans="8:73" hidden="1" outlineLevel="1" x14ac:dyDescent="0.3">
      <c r="H2516" s="1" t="str">
        <v>0 - BM Costs</v>
      </c>
      <c r="L2516" s="1" t="str">
        <v>0 - BM Port</v>
      </c>
      <c r="N2516" s="1" t="str">
        <v>0 - Port Assets</v>
      </c>
      <c r="O2516" s="11"/>
      <c r="P2516" s="11"/>
      <c r="Q2516" s="11"/>
      <c r="R2516" s="11"/>
      <c r="S2516" s="11"/>
      <c r="T2516" s="11"/>
      <c r="U2516" s="11"/>
      <c r="V2516" s="11"/>
      <c r="W2516" s="11"/>
      <c r="X2516" s="11"/>
      <c r="Y2516" s="11"/>
      <c r="Z2516" s="11"/>
      <c r="AA2516" s="11"/>
      <c r="AB2516" s="11"/>
      <c r="AC2516" s="11"/>
      <c r="AD2516" s="11"/>
      <c r="AE2516" s="11"/>
      <c r="AF2516" s="11"/>
      <c r="AG2516" s="11"/>
      <c r="AH2516" s="11"/>
      <c r="AI2516" s="11"/>
      <c r="AJ2516" s="11"/>
      <c r="AK2516" s="11"/>
      <c r="AL2516" s="11"/>
      <c r="AM2516" s="11"/>
      <c r="AN2516" s="11"/>
      <c r="AO2516" s="11"/>
      <c r="AP2516" s="11"/>
      <c r="AQ2516" s="11"/>
      <c r="AR2516" s="11"/>
      <c r="AS2516" s="11"/>
      <c r="AT2516" s="11"/>
      <c r="AU2516" s="11"/>
      <c r="AV2516" s="11"/>
      <c r="AW2516" s="11"/>
      <c r="AX2516" s="11"/>
      <c r="AY2516" s="11"/>
      <c r="AZ2516" s="11"/>
      <c r="BA2516" s="11"/>
      <c r="BB2516" s="11"/>
      <c r="BC2516" s="11"/>
      <c r="BD2516" s="11"/>
      <c r="BE2516" s="11"/>
      <c r="BF2516" s="11"/>
      <c r="BG2516" s="11"/>
      <c r="BH2516" s="11"/>
      <c r="BI2516" s="11"/>
      <c r="BJ2516" s="11"/>
      <c r="BK2516" s="11"/>
      <c r="BL2516" s="11"/>
      <c r="BM2516" s="11"/>
      <c r="BN2516" s="11"/>
      <c r="BO2516" s="11"/>
      <c r="BP2516" s="1" t="str">
        <v>0- Port Costs</v>
      </c>
      <c r="BT2516" s="1" t="str">
        <v>0- Port Value</v>
      </c>
      <c r="BU2516" s="11"/>
    </row>
    <row r="2517" spans="8:73" hidden="1" outlineLevel="1" x14ac:dyDescent="0.3">
      <c r="H2517" s="1" t="str">
        <v>0 - BM Costs</v>
      </c>
      <c r="L2517" s="1" t="str">
        <v>0 - BM Port</v>
      </c>
      <c r="N2517" s="1" t="str">
        <v>0 - Port Assets</v>
      </c>
      <c r="O2517" s="11"/>
      <c r="P2517" s="11"/>
      <c r="Q2517" s="11"/>
      <c r="R2517" s="11"/>
      <c r="S2517" s="11"/>
      <c r="T2517" s="11"/>
      <c r="U2517" s="11"/>
      <c r="V2517" s="11"/>
      <c r="W2517" s="11"/>
      <c r="X2517" s="11"/>
      <c r="Y2517" s="11"/>
      <c r="Z2517" s="11"/>
      <c r="AA2517" s="11"/>
      <c r="AB2517" s="11"/>
      <c r="AC2517" s="11"/>
      <c r="AD2517" s="11"/>
      <c r="AE2517" s="11"/>
      <c r="AF2517" s="11"/>
      <c r="AG2517" s="11"/>
      <c r="AH2517" s="11"/>
      <c r="AI2517" s="11"/>
      <c r="AJ2517" s="11"/>
      <c r="AK2517" s="11"/>
      <c r="AL2517" s="11"/>
      <c r="AM2517" s="11"/>
      <c r="AN2517" s="11"/>
      <c r="AO2517" s="11"/>
      <c r="AP2517" s="11"/>
      <c r="AQ2517" s="11"/>
      <c r="AR2517" s="11"/>
      <c r="AS2517" s="11"/>
      <c r="AT2517" s="11"/>
      <c r="AU2517" s="11"/>
      <c r="AV2517" s="11"/>
      <c r="AW2517" s="11"/>
      <c r="AX2517" s="11"/>
      <c r="AY2517" s="11"/>
      <c r="AZ2517" s="11"/>
      <c r="BA2517" s="11"/>
      <c r="BB2517" s="11"/>
      <c r="BC2517" s="11"/>
      <c r="BD2517" s="11"/>
      <c r="BE2517" s="11"/>
      <c r="BF2517" s="11"/>
      <c r="BG2517" s="11"/>
      <c r="BH2517" s="11"/>
      <c r="BI2517" s="11"/>
      <c r="BJ2517" s="11"/>
      <c r="BK2517" s="11"/>
      <c r="BL2517" s="11"/>
      <c r="BM2517" s="11"/>
      <c r="BN2517" s="11"/>
      <c r="BO2517" s="11"/>
      <c r="BP2517" s="1" t="str">
        <v>0- Port Costs</v>
      </c>
      <c r="BT2517" s="1" t="str">
        <v>0- Port Value</v>
      </c>
      <c r="BU2517" s="11"/>
    </row>
    <row r="2518" spans="8:73" hidden="1" outlineLevel="1" x14ac:dyDescent="0.3">
      <c r="H2518" s="1" t="str">
        <v>0 - BM Costs</v>
      </c>
      <c r="L2518" s="1" t="str">
        <v>0 - BM Port</v>
      </c>
      <c r="N2518" s="1" t="str">
        <v>0 - Port Assets</v>
      </c>
      <c r="O2518" s="11"/>
      <c r="P2518" s="11"/>
      <c r="Q2518" s="11"/>
      <c r="R2518" s="11"/>
      <c r="S2518" s="11"/>
      <c r="T2518" s="11"/>
      <c r="U2518" s="11"/>
      <c r="V2518" s="11"/>
      <c r="W2518" s="11"/>
      <c r="X2518" s="11"/>
      <c r="Y2518" s="11"/>
      <c r="Z2518" s="11"/>
      <c r="AA2518" s="11"/>
      <c r="AB2518" s="11"/>
      <c r="AC2518" s="11"/>
      <c r="AD2518" s="11"/>
      <c r="AE2518" s="11"/>
      <c r="AF2518" s="11"/>
      <c r="AG2518" s="11"/>
      <c r="AH2518" s="11"/>
      <c r="AI2518" s="11"/>
      <c r="AJ2518" s="11"/>
      <c r="AK2518" s="11"/>
      <c r="AL2518" s="11"/>
      <c r="AM2518" s="11"/>
      <c r="AN2518" s="11"/>
      <c r="AO2518" s="11"/>
      <c r="AP2518" s="11"/>
      <c r="AQ2518" s="11"/>
      <c r="AR2518" s="11"/>
      <c r="AS2518" s="11"/>
      <c r="AT2518" s="11"/>
      <c r="AU2518" s="11"/>
      <c r="AV2518" s="11"/>
      <c r="AW2518" s="11"/>
      <c r="AX2518" s="11"/>
      <c r="AY2518" s="11"/>
      <c r="AZ2518" s="11"/>
      <c r="BA2518" s="11"/>
      <c r="BB2518" s="11"/>
      <c r="BC2518" s="11"/>
      <c r="BD2518" s="11"/>
      <c r="BE2518" s="11"/>
      <c r="BF2518" s="11"/>
      <c r="BG2518" s="11"/>
      <c r="BH2518" s="11"/>
      <c r="BI2518" s="11"/>
      <c r="BJ2518" s="11"/>
      <c r="BK2518" s="11"/>
      <c r="BL2518" s="11"/>
      <c r="BM2518" s="11"/>
      <c r="BN2518" s="11"/>
      <c r="BO2518" s="11"/>
      <c r="BP2518" s="1" t="str">
        <v>0- Port Costs</v>
      </c>
      <c r="BT2518" s="1" t="str">
        <v>0- Port Value</v>
      </c>
      <c r="BU2518" s="11"/>
    </row>
    <row r="2519" spans="8:73" hidden="1" outlineLevel="1" x14ac:dyDescent="0.3">
      <c r="H2519" s="1" t="str">
        <v>0 - BM Costs</v>
      </c>
      <c r="L2519" s="1" t="str">
        <v>0 - BM Port</v>
      </c>
      <c r="N2519" s="1" t="str">
        <v>0 - Port Assets</v>
      </c>
      <c r="O2519" s="11"/>
      <c r="P2519" s="11"/>
      <c r="Q2519" s="11"/>
      <c r="R2519" s="11"/>
      <c r="S2519" s="11"/>
      <c r="T2519" s="11"/>
      <c r="U2519" s="11"/>
      <c r="V2519" s="11"/>
      <c r="W2519" s="11"/>
      <c r="X2519" s="11"/>
      <c r="Y2519" s="11"/>
      <c r="Z2519" s="11"/>
      <c r="AA2519" s="11"/>
      <c r="AB2519" s="11"/>
      <c r="AC2519" s="11"/>
      <c r="AD2519" s="11"/>
      <c r="AE2519" s="11"/>
      <c r="AF2519" s="11"/>
      <c r="AG2519" s="11"/>
      <c r="AH2519" s="11"/>
      <c r="AI2519" s="11"/>
      <c r="AJ2519" s="11"/>
      <c r="AK2519" s="11"/>
      <c r="AL2519" s="11"/>
      <c r="AM2519" s="11"/>
      <c r="AN2519" s="11"/>
      <c r="AO2519" s="11"/>
      <c r="AP2519" s="11"/>
      <c r="AQ2519" s="11"/>
      <c r="AR2519" s="11"/>
      <c r="AS2519" s="11"/>
      <c r="AT2519" s="11"/>
      <c r="AU2519" s="11"/>
      <c r="AV2519" s="11"/>
      <c r="AW2519" s="11"/>
      <c r="AX2519" s="11"/>
      <c r="AY2519" s="11"/>
      <c r="AZ2519" s="11"/>
      <c r="BA2519" s="11"/>
      <c r="BB2519" s="11"/>
      <c r="BC2519" s="11"/>
      <c r="BD2519" s="11"/>
      <c r="BE2519" s="11"/>
      <c r="BF2519" s="11"/>
      <c r="BG2519" s="11"/>
      <c r="BH2519" s="11"/>
      <c r="BI2519" s="11"/>
      <c r="BJ2519" s="11"/>
      <c r="BK2519" s="11"/>
      <c r="BL2519" s="11"/>
      <c r="BM2519" s="11"/>
      <c r="BN2519" s="11"/>
      <c r="BO2519" s="11"/>
      <c r="BP2519" s="1" t="str">
        <v>0- Port Costs</v>
      </c>
      <c r="BT2519" s="1" t="str">
        <v>0- Port Value</v>
      </c>
      <c r="BU2519" s="11"/>
    </row>
    <row r="2520" spans="8:73" hidden="1" outlineLevel="1" x14ac:dyDescent="0.3">
      <c r="H2520" s="1" t="str">
        <v>0 - BM Costs</v>
      </c>
      <c r="L2520" s="1" t="str">
        <v>0 - BM Port</v>
      </c>
      <c r="N2520" s="1" t="str">
        <v>0 - Port Assets</v>
      </c>
      <c r="O2520" s="11"/>
      <c r="P2520" s="11"/>
      <c r="Q2520" s="11"/>
      <c r="R2520" s="11"/>
      <c r="S2520" s="11"/>
      <c r="T2520" s="11"/>
      <c r="U2520" s="11"/>
      <c r="V2520" s="11"/>
      <c r="W2520" s="11"/>
      <c r="X2520" s="11"/>
      <c r="Y2520" s="11"/>
      <c r="Z2520" s="11"/>
      <c r="AA2520" s="11"/>
      <c r="AB2520" s="11"/>
      <c r="AC2520" s="11"/>
      <c r="AD2520" s="11"/>
      <c r="AE2520" s="11"/>
      <c r="AF2520" s="11"/>
      <c r="AG2520" s="11"/>
      <c r="AH2520" s="11"/>
      <c r="AI2520" s="11"/>
      <c r="AJ2520" s="11"/>
      <c r="AK2520" s="11"/>
      <c r="AL2520" s="11"/>
      <c r="AM2520" s="11"/>
      <c r="AN2520" s="11"/>
      <c r="AO2520" s="11"/>
      <c r="AP2520" s="11"/>
      <c r="AQ2520" s="11"/>
      <c r="AR2520" s="11"/>
      <c r="AS2520" s="11"/>
      <c r="AT2520" s="11"/>
      <c r="AU2520" s="11"/>
      <c r="AV2520" s="11"/>
      <c r="AW2520" s="11"/>
      <c r="AX2520" s="11"/>
      <c r="AY2520" s="11"/>
      <c r="AZ2520" s="11"/>
      <c r="BA2520" s="11"/>
      <c r="BB2520" s="11"/>
      <c r="BC2520" s="11"/>
      <c r="BD2520" s="11"/>
      <c r="BE2520" s="11"/>
      <c r="BF2520" s="11"/>
      <c r="BG2520" s="11"/>
      <c r="BH2520" s="11"/>
      <c r="BI2520" s="11"/>
      <c r="BJ2520" s="11"/>
      <c r="BK2520" s="11"/>
      <c r="BL2520" s="11"/>
      <c r="BM2520" s="11"/>
      <c r="BN2520" s="11"/>
      <c r="BO2520" s="11"/>
      <c r="BP2520" s="1" t="str">
        <v>0- Port Costs</v>
      </c>
      <c r="BT2520" s="1" t="str">
        <v>0- Port Value</v>
      </c>
      <c r="BU2520" s="11"/>
    </row>
    <row r="2521" spans="8:73" hidden="1" outlineLevel="1" x14ac:dyDescent="0.3">
      <c r="H2521" s="1" t="str">
        <v>0 - BM Costs</v>
      </c>
      <c r="L2521" s="1" t="str">
        <v>0 - BM Port</v>
      </c>
      <c r="N2521" s="1" t="str">
        <v>0 - Port Assets</v>
      </c>
      <c r="O2521" s="11"/>
      <c r="P2521" s="11"/>
      <c r="Q2521" s="11"/>
      <c r="R2521" s="11"/>
      <c r="S2521" s="11"/>
      <c r="T2521" s="11"/>
      <c r="U2521" s="11"/>
      <c r="V2521" s="11"/>
      <c r="W2521" s="11"/>
      <c r="X2521" s="11"/>
      <c r="Y2521" s="11"/>
      <c r="Z2521" s="11"/>
      <c r="AA2521" s="11"/>
      <c r="AB2521" s="11"/>
      <c r="AC2521" s="11"/>
      <c r="AD2521" s="11"/>
      <c r="AE2521" s="11"/>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c r="BC2521" s="11"/>
      <c r="BD2521" s="11"/>
      <c r="BE2521" s="11"/>
      <c r="BF2521" s="11"/>
      <c r="BG2521" s="11"/>
      <c r="BH2521" s="11"/>
      <c r="BI2521" s="11"/>
      <c r="BJ2521" s="11"/>
      <c r="BK2521" s="11"/>
      <c r="BL2521" s="11"/>
      <c r="BM2521" s="11"/>
      <c r="BN2521" s="11"/>
      <c r="BO2521" s="11"/>
      <c r="BP2521" s="1" t="str">
        <v>0- Port Costs</v>
      </c>
      <c r="BT2521" s="1" t="str">
        <v>0- Port Value</v>
      </c>
      <c r="BU2521" s="11"/>
    </row>
    <row r="2522" spans="8:73" hidden="1" outlineLevel="1" x14ac:dyDescent="0.3">
      <c r="H2522" s="1" t="str">
        <v>0 - BM Costs</v>
      </c>
      <c r="L2522" s="1" t="str">
        <v>0 - BM Port</v>
      </c>
      <c r="N2522" s="1" t="str">
        <v>0 - Port Assets</v>
      </c>
      <c r="O2522" s="11"/>
      <c r="P2522" s="11"/>
      <c r="Q2522" s="11"/>
      <c r="R2522" s="11"/>
      <c r="S2522" s="11"/>
      <c r="T2522" s="11"/>
      <c r="U2522" s="11"/>
      <c r="V2522" s="11"/>
      <c r="W2522" s="11"/>
      <c r="X2522" s="11"/>
      <c r="Y2522" s="11"/>
      <c r="Z2522" s="11"/>
      <c r="AA2522" s="11"/>
      <c r="AB2522" s="11"/>
      <c r="AC2522" s="11"/>
      <c r="AD2522" s="11"/>
      <c r="AE2522" s="11"/>
      <c r="AF2522" s="11"/>
      <c r="AG2522" s="11"/>
      <c r="AH2522" s="11"/>
      <c r="AI2522" s="11"/>
      <c r="AJ2522" s="11"/>
      <c r="AK2522" s="11"/>
      <c r="AL2522" s="11"/>
      <c r="AM2522" s="11"/>
      <c r="AN2522" s="11"/>
      <c r="AO2522" s="11"/>
      <c r="AP2522" s="11"/>
      <c r="AQ2522" s="11"/>
      <c r="AR2522" s="11"/>
      <c r="AS2522" s="11"/>
      <c r="AT2522" s="11"/>
      <c r="AU2522" s="11"/>
      <c r="AV2522" s="11"/>
      <c r="AW2522" s="11"/>
      <c r="AX2522" s="11"/>
      <c r="AY2522" s="11"/>
      <c r="AZ2522" s="11"/>
      <c r="BA2522" s="11"/>
      <c r="BB2522" s="11"/>
      <c r="BC2522" s="11"/>
      <c r="BD2522" s="11"/>
      <c r="BE2522" s="11"/>
      <c r="BF2522" s="11"/>
      <c r="BG2522" s="11"/>
      <c r="BH2522" s="11"/>
      <c r="BI2522" s="11"/>
      <c r="BJ2522" s="11"/>
      <c r="BK2522" s="11"/>
      <c r="BL2522" s="11"/>
      <c r="BM2522" s="11"/>
      <c r="BN2522" s="11"/>
      <c r="BO2522" s="11"/>
      <c r="BP2522" s="1" t="str">
        <v>0- Port Costs</v>
      </c>
      <c r="BT2522" s="1" t="str">
        <v>0- Port Value</v>
      </c>
      <c r="BU2522" s="11"/>
    </row>
    <row r="2523" spans="8:73" hidden="1" outlineLevel="1" x14ac:dyDescent="0.3">
      <c r="H2523" s="1" t="str">
        <v>0 - BM Costs</v>
      </c>
      <c r="L2523" s="1" t="str">
        <v>0 - BM Port</v>
      </c>
      <c r="N2523" s="1" t="str">
        <v>0 - Port Assets</v>
      </c>
      <c r="O2523" s="11"/>
      <c r="P2523" s="11"/>
      <c r="Q2523" s="11"/>
      <c r="R2523" s="11"/>
      <c r="S2523" s="11"/>
      <c r="T2523" s="11"/>
      <c r="U2523" s="11"/>
      <c r="V2523" s="11"/>
      <c r="W2523" s="11"/>
      <c r="X2523" s="11"/>
      <c r="Y2523" s="11"/>
      <c r="Z2523" s="11"/>
      <c r="AA2523" s="11"/>
      <c r="AB2523" s="11"/>
      <c r="AC2523" s="11"/>
      <c r="AD2523" s="11"/>
      <c r="AE2523" s="11"/>
      <c r="AF2523" s="11"/>
      <c r="AG2523" s="11"/>
      <c r="AH2523" s="11"/>
      <c r="AI2523" s="11"/>
      <c r="AJ2523" s="11"/>
      <c r="AK2523" s="11"/>
      <c r="AL2523" s="11"/>
      <c r="AM2523" s="11"/>
      <c r="AN2523" s="11"/>
      <c r="AO2523" s="11"/>
      <c r="AP2523" s="11"/>
      <c r="AQ2523" s="11"/>
      <c r="AR2523" s="11"/>
      <c r="AS2523" s="11"/>
      <c r="AT2523" s="11"/>
      <c r="AU2523" s="11"/>
      <c r="AV2523" s="11"/>
      <c r="AW2523" s="11"/>
      <c r="AX2523" s="11"/>
      <c r="AY2523" s="11"/>
      <c r="AZ2523" s="11"/>
      <c r="BA2523" s="11"/>
      <c r="BB2523" s="11"/>
      <c r="BC2523" s="11"/>
      <c r="BD2523" s="11"/>
      <c r="BE2523" s="11"/>
      <c r="BF2523" s="11"/>
      <c r="BG2523" s="11"/>
      <c r="BH2523" s="11"/>
      <c r="BI2523" s="11"/>
      <c r="BJ2523" s="11"/>
      <c r="BK2523" s="11"/>
      <c r="BL2523" s="11"/>
      <c r="BM2523" s="11"/>
      <c r="BN2523" s="11"/>
      <c r="BO2523" s="11"/>
      <c r="BP2523" s="1" t="str">
        <v>0- Port Costs</v>
      </c>
      <c r="BT2523" s="1" t="str">
        <v>0- Port Value</v>
      </c>
      <c r="BU2523" s="11"/>
    </row>
    <row r="2524" spans="8:73" hidden="1" outlineLevel="1" x14ac:dyDescent="0.3">
      <c r="H2524" s="1" t="str">
        <v>0 - BM Costs</v>
      </c>
      <c r="L2524" s="1" t="str">
        <v>0 - BM Port</v>
      </c>
      <c r="N2524" s="1" t="str">
        <v>0 - Port Assets</v>
      </c>
      <c r="O2524" s="11"/>
      <c r="P2524" s="11"/>
      <c r="Q2524" s="11"/>
      <c r="R2524" s="11"/>
      <c r="S2524" s="11"/>
      <c r="T2524" s="11"/>
      <c r="U2524" s="11"/>
      <c r="V2524" s="11"/>
      <c r="W2524" s="11"/>
      <c r="X2524" s="11"/>
      <c r="Y2524" s="11"/>
      <c r="Z2524" s="11"/>
      <c r="AA2524" s="11"/>
      <c r="AB2524" s="11"/>
      <c r="AC2524" s="11"/>
      <c r="AD2524" s="11"/>
      <c r="AE2524" s="11"/>
      <c r="AF2524" s="11"/>
      <c r="AG2524" s="11"/>
      <c r="AH2524" s="11"/>
      <c r="AI2524" s="11"/>
      <c r="AJ2524" s="11"/>
      <c r="AK2524" s="11"/>
      <c r="AL2524" s="11"/>
      <c r="AM2524" s="11"/>
      <c r="AN2524" s="11"/>
      <c r="AO2524" s="11"/>
      <c r="AP2524" s="11"/>
      <c r="AQ2524" s="11"/>
      <c r="AR2524" s="11"/>
      <c r="AS2524" s="11"/>
      <c r="AT2524" s="11"/>
      <c r="AU2524" s="11"/>
      <c r="AV2524" s="11"/>
      <c r="AW2524" s="11"/>
      <c r="AX2524" s="11"/>
      <c r="AY2524" s="11"/>
      <c r="AZ2524" s="11"/>
      <c r="BA2524" s="11"/>
      <c r="BB2524" s="11"/>
      <c r="BC2524" s="11"/>
      <c r="BD2524" s="11"/>
      <c r="BE2524" s="11"/>
      <c r="BF2524" s="11"/>
      <c r="BG2524" s="11"/>
      <c r="BH2524" s="11"/>
      <c r="BI2524" s="11"/>
      <c r="BJ2524" s="11"/>
      <c r="BK2524" s="11"/>
      <c r="BL2524" s="11"/>
      <c r="BM2524" s="11"/>
      <c r="BN2524" s="11"/>
      <c r="BO2524" s="11"/>
      <c r="BP2524" s="1" t="str">
        <v>0- Port Costs</v>
      </c>
      <c r="BT2524" s="1" t="str">
        <v>0- Port Value</v>
      </c>
      <c r="BU2524" s="11"/>
    </row>
    <row r="2525" spans="8:73" hidden="1" outlineLevel="1" x14ac:dyDescent="0.3">
      <c r="H2525" s="1" t="str">
        <v>0 - BM Costs</v>
      </c>
      <c r="L2525" s="1" t="str">
        <v>0 - BM Port</v>
      </c>
      <c r="N2525" s="1" t="str">
        <v>0 - Port Assets</v>
      </c>
      <c r="O2525" s="11"/>
      <c r="P2525" s="11"/>
      <c r="Q2525" s="11"/>
      <c r="R2525" s="11"/>
      <c r="S2525" s="11"/>
      <c r="T2525" s="11"/>
      <c r="U2525" s="11"/>
      <c r="V2525" s="11"/>
      <c r="W2525" s="11"/>
      <c r="X2525" s="11"/>
      <c r="Y2525" s="11"/>
      <c r="Z2525" s="11"/>
      <c r="AA2525" s="11"/>
      <c r="AB2525" s="11"/>
      <c r="AC2525" s="11"/>
      <c r="AD2525" s="11"/>
      <c r="AE2525" s="11"/>
      <c r="AF2525" s="11"/>
      <c r="AG2525" s="11"/>
      <c r="AH2525" s="11"/>
      <c r="AI2525" s="11"/>
      <c r="AJ2525" s="11"/>
      <c r="AK2525" s="11"/>
      <c r="AL2525" s="11"/>
      <c r="AM2525" s="11"/>
      <c r="AN2525" s="11"/>
      <c r="AO2525" s="11"/>
      <c r="AP2525" s="11"/>
      <c r="AQ2525" s="11"/>
      <c r="AR2525" s="11"/>
      <c r="AS2525" s="11"/>
      <c r="AT2525" s="11"/>
      <c r="AU2525" s="11"/>
      <c r="AV2525" s="11"/>
      <c r="AW2525" s="11"/>
      <c r="AX2525" s="11"/>
      <c r="AY2525" s="11"/>
      <c r="AZ2525" s="11"/>
      <c r="BA2525" s="11"/>
      <c r="BB2525" s="11"/>
      <c r="BC2525" s="11"/>
      <c r="BD2525" s="11"/>
      <c r="BE2525" s="11"/>
      <c r="BF2525" s="11"/>
      <c r="BG2525" s="11"/>
      <c r="BH2525" s="11"/>
      <c r="BI2525" s="11"/>
      <c r="BJ2525" s="11"/>
      <c r="BK2525" s="11"/>
      <c r="BL2525" s="11"/>
      <c r="BM2525" s="11"/>
      <c r="BN2525" s="11"/>
      <c r="BO2525" s="11"/>
      <c r="BP2525" s="1" t="str">
        <v>0- Port Costs</v>
      </c>
      <c r="BT2525" s="1" t="str">
        <v>0- Port Value</v>
      </c>
      <c r="BU2525" s="11"/>
    </row>
    <row r="2526" spans="8:73" hidden="1" outlineLevel="1" x14ac:dyDescent="0.3">
      <c r="H2526" s="1" t="str">
        <v>0 - BM Costs</v>
      </c>
      <c r="L2526" s="1" t="str">
        <v>0 - BM Port</v>
      </c>
      <c r="N2526" s="1" t="str">
        <v>0 - Port Assets</v>
      </c>
      <c r="O2526" s="11"/>
      <c r="P2526" s="11"/>
      <c r="Q2526" s="11"/>
      <c r="R2526" s="11"/>
      <c r="S2526" s="11"/>
      <c r="T2526" s="11"/>
      <c r="U2526" s="11"/>
      <c r="V2526" s="11"/>
      <c r="W2526" s="11"/>
      <c r="X2526" s="11"/>
      <c r="Y2526" s="11"/>
      <c r="Z2526" s="11"/>
      <c r="AA2526" s="11"/>
      <c r="AB2526" s="11"/>
      <c r="AC2526" s="11"/>
      <c r="AD2526" s="11"/>
      <c r="AE2526" s="11"/>
      <c r="AF2526" s="11"/>
      <c r="AG2526" s="11"/>
      <c r="AH2526" s="11"/>
      <c r="AI2526" s="11"/>
      <c r="AJ2526" s="11"/>
      <c r="AK2526" s="11"/>
      <c r="AL2526" s="11"/>
      <c r="AM2526" s="11"/>
      <c r="AN2526" s="11"/>
      <c r="AO2526" s="11"/>
      <c r="AP2526" s="11"/>
      <c r="AQ2526" s="11"/>
      <c r="AR2526" s="11"/>
      <c r="AS2526" s="11"/>
      <c r="AT2526" s="11"/>
      <c r="AU2526" s="11"/>
      <c r="AV2526" s="11"/>
      <c r="AW2526" s="11"/>
      <c r="AX2526" s="11"/>
      <c r="AY2526" s="11"/>
      <c r="AZ2526" s="11"/>
      <c r="BA2526" s="11"/>
      <c r="BB2526" s="11"/>
      <c r="BC2526" s="11"/>
      <c r="BD2526" s="11"/>
      <c r="BE2526" s="11"/>
      <c r="BF2526" s="11"/>
      <c r="BG2526" s="11"/>
      <c r="BH2526" s="11"/>
      <c r="BI2526" s="11"/>
      <c r="BJ2526" s="11"/>
      <c r="BK2526" s="11"/>
      <c r="BL2526" s="11"/>
      <c r="BM2526" s="11"/>
      <c r="BN2526" s="11"/>
      <c r="BO2526" s="11"/>
      <c r="BP2526" s="1" t="str">
        <v>0- Port Costs</v>
      </c>
      <c r="BT2526" s="1" t="str">
        <v>0- Port Value</v>
      </c>
      <c r="BU2526" s="11"/>
    </row>
    <row r="2527" spans="8:73" hidden="1" outlineLevel="1" x14ac:dyDescent="0.3">
      <c r="H2527" s="1" t="str">
        <v>0 - BM Costs</v>
      </c>
      <c r="L2527" s="1" t="str">
        <v>0 - BM Port</v>
      </c>
      <c r="N2527" s="1" t="str">
        <v>0 - Port Assets</v>
      </c>
      <c r="O2527" s="11"/>
      <c r="P2527" s="11"/>
      <c r="Q2527" s="11"/>
      <c r="R2527" s="11"/>
      <c r="S2527" s="11"/>
      <c r="T2527" s="11"/>
      <c r="U2527" s="11"/>
      <c r="V2527" s="11"/>
      <c r="W2527" s="11"/>
      <c r="X2527" s="11"/>
      <c r="Y2527" s="11"/>
      <c r="Z2527" s="11"/>
      <c r="AA2527" s="11"/>
      <c r="AB2527" s="11"/>
      <c r="AC2527" s="11"/>
      <c r="AD2527" s="11"/>
      <c r="AE2527" s="11"/>
      <c r="AF2527" s="11"/>
      <c r="AG2527" s="11"/>
      <c r="AH2527" s="11"/>
      <c r="AI2527" s="11"/>
      <c r="AJ2527" s="11"/>
      <c r="AK2527" s="11"/>
      <c r="AL2527" s="11"/>
      <c r="AM2527" s="11"/>
      <c r="AN2527" s="11"/>
      <c r="AO2527" s="11"/>
      <c r="AP2527" s="11"/>
      <c r="AQ2527" s="11"/>
      <c r="AR2527" s="11"/>
      <c r="AS2527" s="11"/>
      <c r="AT2527" s="11"/>
      <c r="AU2527" s="11"/>
      <c r="AV2527" s="11"/>
      <c r="AW2527" s="11"/>
      <c r="AX2527" s="11"/>
      <c r="AY2527" s="11"/>
      <c r="AZ2527" s="11"/>
      <c r="BA2527" s="11"/>
      <c r="BB2527" s="11"/>
      <c r="BC2527" s="11"/>
      <c r="BD2527" s="11"/>
      <c r="BE2527" s="11"/>
      <c r="BF2527" s="11"/>
      <c r="BG2527" s="11"/>
      <c r="BH2527" s="11"/>
      <c r="BI2527" s="11"/>
      <c r="BJ2527" s="11"/>
      <c r="BK2527" s="11"/>
      <c r="BL2527" s="11"/>
      <c r="BM2527" s="11"/>
      <c r="BN2527" s="11"/>
      <c r="BO2527" s="11"/>
      <c r="BP2527" s="1" t="str">
        <v>0- Port Costs</v>
      </c>
      <c r="BT2527" s="1" t="str">
        <v>0- Port Value</v>
      </c>
      <c r="BU2527" s="11"/>
    </row>
    <row r="2528" spans="8:73" hidden="1" outlineLevel="1" x14ac:dyDescent="0.3">
      <c r="H2528" s="1" t="str">
        <v>0 - BM Costs</v>
      </c>
      <c r="L2528" s="1" t="str">
        <v>0 - BM Port</v>
      </c>
      <c r="N2528" s="1" t="str">
        <v>0 - Port Assets</v>
      </c>
      <c r="O2528" s="11"/>
      <c r="P2528" s="11"/>
      <c r="Q2528" s="11"/>
      <c r="R2528" s="11"/>
      <c r="S2528" s="11"/>
      <c r="T2528" s="11"/>
      <c r="U2528" s="11"/>
      <c r="V2528" s="11"/>
      <c r="W2528" s="11"/>
      <c r="X2528" s="11"/>
      <c r="Y2528" s="11"/>
      <c r="Z2528" s="11"/>
      <c r="AA2528" s="11"/>
      <c r="AB2528" s="11"/>
      <c r="AC2528" s="11"/>
      <c r="AD2528" s="11"/>
      <c r="AE2528" s="11"/>
      <c r="AF2528" s="11"/>
      <c r="AG2528" s="11"/>
      <c r="AH2528" s="11"/>
      <c r="AI2528" s="11"/>
      <c r="AJ2528" s="11"/>
      <c r="AK2528" s="11"/>
      <c r="AL2528" s="11"/>
      <c r="AM2528" s="11"/>
      <c r="AN2528" s="11"/>
      <c r="AO2528" s="11"/>
      <c r="AP2528" s="11"/>
      <c r="AQ2528" s="11"/>
      <c r="AR2528" s="11"/>
      <c r="AS2528" s="11"/>
      <c r="AT2528" s="11"/>
      <c r="AU2528" s="11"/>
      <c r="AV2528" s="11"/>
      <c r="AW2528" s="11"/>
      <c r="AX2528" s="11"/>
      <c r="AY2528" s="11"/>
      <c r="AZ2528" s="11"/>
      <c r="BA2528" s="11"/>
      <c r="BB2528" s="11"/>
      <c r="BC2528" s="11"/>
      <c r="BD2528" s="11"/>
      <c r="BE2528" s="11"/>
      <c r="BF2528" s="11"/>
      <c r="BG2528" s="11"/>
      <c r="BH2528" s="11"/>
      <c r="BI2528" s="11"/>
      <c r="BJ2528" s="11"/>
      <c r="BK2528" s="11"/>
      <c r="BL2528" s="11"/>
      <c r="BM2528" s="11"/>
      <c r="BN2528" s="11"/>
      <c r="BO2528" s="11"/>
      <c r="BP2528" s="1" t="str">
        <v>0- Port Costs</v>
      </c>
      <c r="BT2528" s="1" t="str">
        <v>0- Port Value</v>
      </c>
      <c r="BU2528" s="11"/>
    </row>
    <row r="2529" spans="8:73" hidden="1" outlineLevel="1" x14ac:dyDescent="0.3">
      <c r="H2529" s="1" t="str">
        <v>0 - BM Costs</v>
      </c>
      <c r="L2529" s="1" t="str">
        <v>0 - BM Port</v>
      </c>
      <c r="N2529" s="1" t="str">
        <v>0 - Port Assets</v>
      </c>
      <c r="O2529" s="11"/>
      <c r="P2529" s="11"/>
      <c r="Q2529" s="11"/>
      <c r="R2529" s="11"/>
      <c r="S2529" s="11"/>
      <c r="T2529" s="11"/>
      <c r="U2529" s="11"/>
      <c r="V2529" s="11"/>
      <c r="W2529" s="11"/>
      <c r="X2529" s="11"/>
      <c r="Y2529" s="11"/>
      <c r="Z2529" s="11"/>
      <c r="AA2529" s="11"/>
      <c r="AB2529" s="11"/>
      <c r="AC2529" s="11"/>
      <c r="AD2529" s="11"/>
      <c r="AE2529" s="11"/>
      <c r="AF2529" s="11"/>
      <c r="AG2529" s="11"/>
      <c r="AH2529" s="11"/>
      <c r="AI2529" s="11"/>
      <c r="AJ2529" s="11"/>
      <c r="AK2529" s="11"/>
      <c r="AL2529" s="11"/>
      <c r="AM2529" s="11"/>
      <c r="AN2529" s="11"/>
      <c r="AO2529" s="11"/>
      <c r="AP2529" s="11"/>
      <c r="AQ2529" s="11"/>
      <c r="AR2529" s="11"/>
      <c r="AS2529" s="11"/>
      <c r="AT2529" s="11"/>
      <c r="AU2529" s="11"/>
      <c r="AV2529" s="11"/>
      <c r="AW2529" s="11"/>
      <c r="AX2529" s="11"/>
      <c r="AY2529" s="11"/>
      <c r="AZ2529" s="11"/>
      <c r="BA2529" s="11"/>
      <c r="BB2529" s="11"/>
      <c r="BC2529" s="11"/>
      <c r="BD2529" s="11"/>
      <c r="BE2529" s="11"/>
      <c r="BF2529" s="11"/>
      <c r="BG2529" s="11"/>
      <c r="BH2529" s="11"/>
      <c r="BI2529" s="11"/>
      <c r="BJ2529" s="11"/>
      <c r="BK2529" s="11"/>
      <c r="BL2529" s="11"/>
      <c r="BM2529" s="11"/>
      <c r="BN2529" s="11"/>
      <c r="BO2529" s="11"/>
      <c r="BP2529" s="1" t="str">
        <v>0- Port Costs</v>
      </c>
      <c r="BT2529" s="1" t="str">
        <v>0- Port Value</v>
      </c>
      <c r="BU2529" s="11"/>
    </row>
    <row r="2530" spans="8:73" hidden="1" outlineLevel="1" x14ac:dyDescent="0.3">
      <c r="H2530" s="1" t="str">
        <v>0 - BM Costs</v>
      </c>
      <c r="L2530" s="1" t="str">
        <v>0 - BM Port</v>
      </c>
      <c r="N2530" s="1" t="str">
        <v>0 - Port Assets</v>
      </c>
      <c r="O2530" s="11"/>
      <c r="P2530" s="11"/>
      <c r="Q2530" s="11"/>
      <c r="R2530" s="11"/>
      <c r="S2530" s="11"/>
      <c r="T2530" s="11"/>
      <c r="U2530" s="11"/>
      <c r="V2530" s="11"/>
      <c r="W2530" s="11"/>
      <c r="X2530" s="11"/>
      <c r="Y2530" s="11"/>
      <c r="Z2530" s="11"/>
      <c r="AA2530" s="11"/>
      <c r="AB2530" s="11"/>
      <c r="AC2530" s="11"/>
      <c r="AD2530" s="11"/>
      <c r="AE2530" s="11"/>
      <c r="AF2530" s="11"/>
      <c r="AG2530" s="11"/>
      <c r="AH2530" s="11"/>
      <c r="AI2530" s="11"/>
      <c r="AJ2530" s="11"/>
      <c r="AK2530" s="11"/>
      <c r="AL2530" s="11"/>
      <c r="AM2530" s="11"/>
      <c r="AN2530" s="11"/>
      <c r="AO2530" s="11"/>
      <c r="AP2530" s="11"/>
      <c r="AQ2530" s="11"/>
      <c r="AR2530" s="11"/>
      <c r="AS2530" s="11"/>
      <c r="AT2530" s="11"/>
      <c r="AU2530" s="11"/>
      <c r="AV2530" s="11"/>
      <c r="AW2530" s="11"/>
      <c r="AX2530" s="11"/>
      <c r="AY2530" s="11"/>
      <c r="AZ2530" s="11"/>
      <c r="BA2530" s="11"/>
      <c r="BB2530" s="11"/>
      <c r="BC2530" s="11"/>
      <c r="BD2530" s="11"/>
      <c r="BE2530" s="11"/>
      <c r="BF2530" s="11"/>
      <c r="BG2530" s="11"/>
      <c r="BH2530" s="11"/>
      <c r="BI2530" s="11"/>
      <c r="BJ2530" s="11"/>
      <c r="BK2530" s="11"/>
      <c r="BL2530" s="11"/>
      <c r="BM2530" s="11"/>
      <c r="BN2530" s="11"/>
      <c r="BO2530" s="11"/>
      <c r="BP2530" s="1" t="str">
        <v>0- Port Costs</v>
      </c>
      <c r="BT2530" s="1" t="str">
        <v>0- Port Value</v>
      </c>
      <c r="BU2530" s="11"/>
    </row>
    <row r="2531" spans="8:73" hidden="1" outlineLevel="1" x14ac:dyDescent="0.3">
      <c r="H2531" s="1" t="str">
        <v>0 - BM Costs</v>
      </c>
      <c r="L2531" s="1" t="str">
        <v>0 - BM Port</v>
      </c>
      <c r="N2531" s="1" t="str">
        <v>0 - Port Assets</v>
      </c>
      <c r="O2531" s="11"/>
      <c r="P2531" s="11"/>
      <c r="Q2531" s="11"/>
      <c r="R2531" s="11"/>
      <c r="S2531" s="11"/>
      <c r="T2531" s="11"/>
      <c r="U2531" s="11"/>
      <c r="V2531" s="11"/>
      <c r="W2531" s="11"/>
      <c r="X2531" s="11"/>
      <c r="Y2531" s="11"/>
      <c r="Z2531" s="11"/>
      <c r="AA2531" s="11"/>
      <c r="AB2531" s="11"/>
      <c r="AC2531" s="11"/>
      <c r="AD2531" s="11"/>
      <c r="AE2531" s="11"/>
      <c r="AF2531" s="11"/>
      <c r="AG2531" s="11"/>
      <c r="AH2531" s="11"/>
      <c r="AI2531" s="11"/>
      <c r="AJ2531" s="11"/>
      <c r="AK2531" s="11"/>
      <c r="AL2531" s="11"/>
      <c r="AM2531" s="11"/>
      <c r="AN2531" s="11"/>
      <c r="AO2531" s="11"/>
      <c r="AP2531" s="11"/>
      <c r="AQ2531" s="11"/>
      <c r="AR2531" s="11"/>
      <c r="AS2531" s="11"/>
      <c r="AT2531" s="11"/>
      <c r="AU2531" s="11"/>
      <c r="AV2531" s="11"/>
      <c r="AW2531" s="11"/>
      <c r="AX2531" s="11"/>
      <c r="AY2531" s="11"/>
      <c r="AZ2531" s="11"/>
      <c r="BA2531" s="11"/>
      <c r="BB2531" s="11"/>
      <c r="BC2531" s="11"/>
      <c r="BD2531" s="11"/>
      <c r="BE2531" s="11"/>
      <c r="BF2531" s="11"/>
      <c r="BG2531" s="11"/>
      <c r="BH2531" s="11"/>
      <c r="BI2531" s="11"/>
      <c r="BJ2531" s="11"/>
      <c r="BK2531" s="11"/>
      <c r="BL2531" s="11"/>
      <c r="BM2531" s="11"/>
      <c r="BN2531" s="11"/>
      <c r="BO2531" s="11"/>
      <c r="BP2531" s="1" t="str">
        <v>0- Port Costs</v>
      </c>
      <c r="BT2531" s="1" t="str">
        <v>0- Port Value</v>
      </c>
      <c r="BU2531" s="11"/>
    </row>
    <row r="2532" spans="8:73" hidden="1" outlineLevel="1" x14ac:dyDescent="0.3">
      <c r="H2532" s="1" t="str">
        <v>0 - BM Costs</v>
      </c>
      <c r="L2532" s="1" t="str">
        <v>0 - BM Port</v>
      </c>
      <c r="N2532" s="1" t="str">
        <v>0 - Port Assets</v>
      </c>
      <c r="O2532" s="11"/>
      <c r="P2532" s="11"/>
      <c r="Q2532" s="11"/>
      <c r="R2532" s="11"/>
      <c r="S2532" s="11"/>
      <c r="T2532" s="11"/>
      <c r="U2532" s="11"/>
      <c r="V2532" s="11"/>
      <c r="W2532" s="11"/>
      <c r="X2532" s="11"/>
      <c r="Y2532" s="11"/>
      <c r="Z2532" s="11"/>
      <c r="AA2532" s="11"/>
      <c r="AB2532" s="11"/>
      <c r="AC2532" s="11"/>
      <c r="AD2532" s="11"/>
      <c r="AE2532" s="11"/>
      <c r="AF2532" s="11"/>
      <c r="AG2532" s="11"/>
      <c r="AH2532" s="11"/>
      <c r="AI2532" s="11"/>
      <c r="AJ2532" s="11"/>
      <c r="AK2532" s="11"/>
      <c r="AL2532" s="11"/>
      <c r="AM2532" s="11"/>
      <c r="AN2532" s="11"/>
      <c r="AO2532" s="11"/>
      <c r="AP2532" s="11"/>
      <c r="AQ2532" s="11"/>
      <c r="AR2532" s="11"/>
      <c r="AS2532" s="11"/>
      <c r="AT2532" s="11"/>
      <c r="AU2532" s="11"/>
      <c r="AV2532" s="11"/>
      <c r="AW2532" s="11"/>
      <c r="AX2532" s="11"/>
      <c r="AY2532" s="11"/>
      <c r="AZ2532" s="11"/>
      <c r="BA2532" s="11"/>
      <c r="BB2532" s="11"/>
      <c r="BC2532" s="11"/>
      <c r="BD2532" s="11"/>
      <c r="BE2532" s="11"/>
      <c r="BF2532" s="11"/>
      <c r="BG2532" s="11"/>
      <c r="BH2532" s="11"/>
      <c r="BI2532" s="11"/>
      <c r="BJ2532" s="11"/>
      <c r="BK2532" s="11"/>
      <c r="BL2532" s="11"/>
      <c r="BM2532" s="11"/>
      <c r="BN2532" s="11"/>
      <c r="BO2532" s="11"/>
      <c r="BP2532" s="1" t="str">
        <v>0- Port Costs</v>
      </c>
      <c r="BT2532" s="1" t="str">
        <v>0- Port Value</v>
      </c>
      <c r="BU2532" s="11"/>
    </row>
    <row r="2533" spans="8:73" hidden="1" outlineLevel="1" x14ac:dyDescent="0.3">
      <c r="H2533" s="1" t="str">
        <v>0 - BM Costs</v>
      </c>
      <c r="L2533" s="1" t="str">
        <v>0 - BM Port</v>
      </c>
      <c r="N2533" s="1" t="str">
        <v>0 - Port Assets</v>
      </c>
      <c r="O2533" s="11"/>
      <c r="P2533" s="11"/>
      <c r="Q2533" s="11"/>
      <c r="R2533" s="11"/>
      <c r="S2533" s="11"/>
      <c r="T2533" s="11"/>
      <c r="U2533" s="11"/>
      <c r="V2533" s="11"/>
      <c r="W2533" s="11"/>
      <c r="X2533" s="11"/>
      <c r="Y2533" s="11"/>
      <c r="Z2533" s="11"/>
      <c r="AA2533" s="11"/>
      <c r="AB2533" s="11"/>
      <c r="AC2533" s="11"/>
      <c r="AD2533" s="11"/>
      <c r="AE2533" s="11"/>
      <c r="AF2533" s="11"/>
      <c r="AG2533" s="11"/>
      <c r="AH2533" s="11"/>
      <c r="AI2533" s="11"/>
      <c r="AJ2533" s="11"/>
      <c r="AK2533" s="11"/>
      <c r="AL2533" s="11"/>
      <c r="AM2533" s="11"/>
      <c r="AN2533" s="11"/>
      <c r="AO2533" s="11"/>
      <c r="AP2533" s="11"/>
      <c r="AQ2533" s="11"/>
      <c r="AR2533" s="11"/>
      <c r="AS2533" s="11"/>
      <c r="AT2533" s="11"/>
      <c r="AU2533" s="11"/>
      <c r="AV2533" s="11"/>
      <c r="AW2533" s="11"/>
      <c r="AX2533" s="11"/>
      <c r="AY2533" s="11"/>
      <c r="AZ2533" s="11"/>
      <c r="BA2533" s="11"/>
      <c r="BB2533" s="11"/>
      <c r="BC2533" s="11"/>
      <c r="BD2533" s="11"/>
      <c r="BE2533" s="11"/>
      <c r="BF2533" s="11"/>
      <c r="BG2533" s="11"/>
      <c r="BH2533" s="11"/>
      <c r="BI2533" s="11"/>
      <c r="BJ2533" s="11"/>
      <c r="BK2533" s="11"/>
      <c r="BL2533" s="11"/>
      <c r="BM2533" s="11"/>
      <c r="BN2533" s="11"/>
      <c r="BO2533" s="11"/>
      <c r="BP2533" s="1" t="str">
        <v>0- Port Costs</v>
      </c>
      <c r="BT2533" s="1" t="str">
        <v>0- Port Value</v>
      </c>
      <c r="BU2533" s="11"/>
    </row>
    <row r="2534" spans="8:73" hidden="1" outlineLevel="1" x14ac:dyDescent="0.3">
      <c r="H2534" s="1" t="str">
        <v>0 - BM Costs</v>
      </c>
      <c r="L2534" s="1" t="str">
        <v>0 - BM Port</v>
      </c>
      <c r="N2534" s="1" t="str">
        <v>0 - Port Assets</v>
      </c>
      <c r="O2534" s="11"/>
      <c r="P2534" s="11"/>
      <c r="Q2534" s="11"/>
      <c r="R2534" s="11"/>
      <c r="S2534" s="11"/>
      <c r="T2534" s="11"/>
      <c r="U2534" s="11"/>
      <c r="V2534" s="11"/>
      <c r="W2534" s="11"/>
      <c r="X2534" s="11"/>
      <c r="Y2534" s="11"/>
      <c r="Z2534" s="11"/>
      <c r="AA2534" s="11"/>
      <c r="AB2534" s="11"/>
      <c r="AC2534" s="11"/>
      <c r="AD2534" s="11"/>
      <c r="AE2534" s="11"/>
      <c r="AF2534" s="11"/>
      <c r="AG2534" s="11"/>
      <c r="AH2534" s="11"/>
      <c r="AI2534" s="11"/>
      <c r="AJ2534" s="11"/>
      <c r="AK2534" s="11"/>
      <c r="AL2534" s="11"/>
      <c r="AM2534" s="11"/>
      <c r="AN2534" s="11"/>
      <c r="AO2534" s="11"/>
      <c r="AP2534" s="11"/>
      <c r="AQ2534" s="11"/>
      <c r="AR2534" s="11"/>
      <c r="AS2534" s="11"/>
      <c r="AT2534" s="11"/>
      <c r="AU2534" s="11"/>
      <c r="AV2534" s="11"/>
      <c r="AW2534" s="11"/>
      <c r="AX2534" s="11"/>
      <c r="AY2534" s="11"/>
      <c r="AZ2534" s="11"/>
      <c r="BA2534" s="11"/>
      <c r="BB2534" s="11"/>
      <c r="BC2534" s="11"/>
      <c r="BD2534" s="11"/>
      <c r="BE2534" s="11"/>
      <c r="BF2534" s="11"/>
      <c r="BG2534" s="11"/>
      <c r="BH2534" s="11"/>
      <c r="BI2534" s="11"/>
      <c r="BJ2534" s="11"/>
      <c r="BK2534" s="11"/>
      <c r="BL2534" s="11"/>
      <c r="BM2534" s="11"/>
      <c r="BN2534" s="11"/>
      <c r="BO2534" s="11"/>
      <c r="BP2534" s="1" t="str">
        <v>0- Port Costs</v>
      </c>
      <c r="BT2534" s="1" t="str">
        <v>0- Port Value</v>
      </c>
      <c r="BU2534" s="11"/>
    </row>
    <row r="2535" spans="8:73" hidden="1" outlineLevel="1" x14ac:dyDescent="0.3">
      <c r="H2535" s="1" t="str">
        <v>0 - BM Costs</v>
      </c>
      <c r="L2535" s="1" t="str">
        <v>0 - BM Port</v>
      </c>
      <c r="N2535" s="1" t="str">
        <v>0 - Port Assets</v>
      </c>
      <c r="O2535" s="11"/>
      <c r="P2535" s="11"/>
      <c r="Q2535" s="11"/>
      <c r="R2535" s="11"/>
      <c r="S2535" s="11"/>
      <c r="T2535" s="11"/>
      <c r="U2535" s="11"/>
      <c r="V2535" s="11"/>
      <c r="W2535" s="11"/>
      <c r="X2535" s="11"/>
      <c r="Y2535" s="11"/>
      <c r="Z2535" s="11"/>
      <c r="AA2535" s="11"/>
      <c r="AB2535" s="11"/>
      <c r="AC2535" s="11"/>
      <c r="AD2535" s="11"/>
      <c r="AE2535" s="11"/>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c r="BC2535" s="11"/>
      <c r="BD2535" s="11"/>
      <c r="BE2535" s="11"/>
      <c r="BF2535" s="11"/>
      <c r="BG2535" s="11"/>
      <c r="BH2535" s="11"/>
      <c r="BI2535" s="11"/>
      <c r="BJ2535" s="11"/>
      <c r="BK2535" s="11"/>
      <c r="BL2535" s="11"/>
      <c r="BM2535" s="11"/>
      <c r="BN2535" s="11"/>
      <c r="BO2535" s="11"/>
      <c r="BP2535" s="1" t="str">
        <v>0- Port Costs</v>
      </c>
      <c r="BT2535" s="1" t="str">
        <v>0- Port Value</v>
      </c>
      <c r="BU2535" s="11"/>
    </row>
    <row r="2536" spans="8:73" hidden="1" outlineLevel="1" x14ac:dyDescent="0.3">
      <c r="H2536" s="1" t="str">
        <v>0 - BM Costs</v>
      </c>
      <c r="L2536" s="1" t="str">
        <v>0 - BM Port</v>
      </c>
      <c r="N2536" s="1" t="str">
        <v>0 - Port Assets</v>
      </c>
      <c r="O2536" s="11"/>
      <c r="P2536" s="11"/>
      <c r="Q2536" s="11"/>
      <c r="R2536" s="11"/>
      <c r="S2536" s="11"/>
      <c r="T2536" s="11"/>
      <c r="U2536" s="11"/>
      <c r="V2536" s="11"/>
      <c r="W2536" s="11"/>
      <c r="X2536" s="11"/>
      <c r="Y2536" s="11"/>
      <c r="Z2536" s="11"/>
      <c r="AA2536" s="11"/>
      <c r="AB2536" s="11"/>
      <c r="AC2536" s="11"/>
      <c r="AD2536" s="11"/>
      <c r="AE2536" s="11"/>
      <c r="AF2536" s="11"/>
      <c r="AG2536" s="11"/>
      <c r="AH2536" s="11"/>
      <c r="AI2536" s="11"/>
      <c r="AJ2536" s="11"/>
      <c r="AK2536" s="11"/>
      <c r="AL2536" s="11"/>
      <c r="AM2536" s="11"/>
      <c r="AN2536" s="11"/>
      <c r="AO2536" s="11"/>
      <c r="AP2536" s="11"/>
      <c r="AQ2536" s="11"/>
      <c r="AR2536" s="11"/>
      <c r="AS2536" s="11"/>
      <c r="AT2536" s="11"/>
      <c r="AU2536" s="11"/>
      <c r="AV2536" s="11"/>
      <c r="AW2536" s="11"/>
      <c r="AX2536" s="11"/>
      <c r="AY2536" s="11"/>
      <c r="AZ2536" s="11"/>
      <c r="BA2536" s="11"/>
      <c r="BB2536" s="11"/>
      <c r="BC2536" s="11"/>
      <c r="BD2536" s="11"/>
      <c r="BE2536" s="11"/>
      <c r="BF2536" s="11"/>
      <c r="BG2536" s="11"/>
      <c r="BH2536" s="11"/>
      <c r="BI2536" s="11"/>
      <c r="BJ2536" s="11"/>
      <c r="BK2536" s="11"/>
      <c r="BL2536" s="11"/>
      <c r="BM2536" s="11"/>
      <c r="BN2536" s="11"/>
      <c r="BO2536" s="11"/>
      <c r="BP2536" s="1" t="str">
        <v>0- Port Costs</v>
      </c>
      <c r="BT2536" s="1" t="str">
        <v>0- Port Value</v>
      </c>
      <c r="BU2536" s="11"/>
    </row>
    <row r="2537" spans="8:73" hidden="1" outlineLevel="1" x14ac:dyDescent="0.3">
      <c r="H2537" s="1" t="str">
        <v>0 - BM Costs</v>
      </c>
      <c r="L2537" s="1" t="str">
        <v>0 - BM Port</v>
      </c>
      <c r="N2537" s="1" t="str">
        <v>0 - Port Assets</v>
      </c>
      <c r="O2537" s="11"/>
      <c r="P2537" s="11"/>
      <c r="Q2537" s="11"/>
      <c r="R2537" s="11"/>
      <c r="S2537" s="11"/>
      <c r="T2537" s="11"/>
      <c r="U2537" s="11"/>
      <c r="V2537" s="11"/>
      <c r="W2537" s="11"/>
      <c r="X2537" s="11"/>
      <c r="Y2537" s="11"/>
      <c r="Z2537" s="11"/>
      <c r="AA2537" s="11"/>
      <c r="AB2537" s="11"/>
      <c r="AC2537" s="11"/>
      <c r="AD2537" s="11"/>
      <c r="AE2537" s="11"/>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c r="BC2537" s="11"/>
      <c r="BD2537" s="11"/>
      <c r="BE2537" s="11"/>
      <c r="BF2537" s="11"/>
      <c r="BG2537" s="11"/>
      <c r="BH2537" s="11"/>
      <c r="BI2537" s="11"/>
      <c r="BJ2537" s="11"/>
      <c r="BK2537" s="11"/>
      <c r="BL2537" s="11"/>
      <c r="BM2537" s="11"/>
      <c r="BN2537" s="11"/>
      <c r="BO2537" s="11"/>
      <c r="BP2537" s="1" t="str">
        <v>0- Port Costs</v>
      </c>
      <c r="BT2537" s="1" t="str">
        <v>0- Port Value</v>
      </c>
      <c r="BU2537" s="11"/>
    </row>
    <row r="2538" spans="8:73" hidden="1" outlineLevel="1" x14ac:dyDescent="0.3">
      <c r="H2538" s="1" t="str">
        <v>0 - BM Costs</v>
      </c>
      <c r="L2538" s="1" t="str">
        <v>0 - BM Port</v>
      </c>
      <c r="N2538" s="1" t="str">
        <v>0 - Port Assets</v>
      </c>
      <c r="O2538" s="11"/>
      <c r="P2538" s="11"/>
      <c r="Q2538" s="11"/>
      <c r="R2538" s="11"/>
      <c r="S2538" s="11"/>
      <c r="T2538" s="11"/>
      <c r="U2538" s="11"/>
      <c r="V2538" s="11"/>
      <c r="W2538" s="11"/>
      <c r="X2538" s="11"/>
      <c r="Y2538" s="11"/>
      <c r="Z2538" s="11"/>
      <c r="AA2538" s="11"/>
      <c r="AB2538" s="11"/>
      <c r="AC2538" s="11"/>
      <c r="AD2538" s="11"/>
      <c r="AE2538" s="11"/>
      <c r="AF2538" s="11"/>
      <c r="AG2538" s="11"/>
      <c r="AH2538" s="11"/>
      <c r="AI2538" s="11"/>
      <c r="AJ2538" s="11"/>
      <c r="AK2538" s="11"/>
      <c r="AL2538" s="11"/>
      <c r="AM2538" s="11"/>
      <c r="AN2538" s="11"/>
      <c r="AO2538" s="11"/>
      <c r="AP2538" s="11"/>
      <c r="AQ2538" s="11"/>
      <c r="AR2538" s="11"/>
      <c r="AS2538" s="11"/>
      <c r="AT2538" s="11"/>
      <c r="AU2538" s="11"/>
      <c r="AV2538" s="11"/>
      <c r="AW2538" s="11"/>
      <c r="AX2538" s="11"/>
      <c r="AY2538" s="11"/>
      <c r="AZ2538" s="11"/>
      <c r="BA2538" s="11"/>
      <c r="BB2538" s="11"/>
      <c r="BC2538" s="11"/>
      <c r="BD2538" s="11"/>
      <c r="BE2538" s="11"/>
      <c r="BF2538" s="11"/>
      <c r="BG2538" s="11"/>
      <c r="BH2538" s="11"/>
      <c r="BI2538" s="11"/>
      <c r="BJ2538" s="11"/>
      <c r="BK2538" s="11"/>
      <c r="BL2538" s="11"/>
      <c r="BM2538" s="11"/>
      <c r="BN2538" s="11"/>
      <c r="BO2538" s="11"/>
      <c r="BP2538" s="1" t="str">
        <v>0- Port Costs</v>
      </c>
      <c r="BT2538" s="1" t="str">
        <v>0- Port Value</v>
      </c>
      <c r="BU2538" s="11"/>
    </row>
    <row r="2539" spans="8:73" hidden="1" outlineLevel="1" x14ac:dyDescent="0.3">
      <c r="H2539" s="1" t="str">
        <v>0 - BM Costs</v>
      </c>
      <c r="L2539" s="1" t="str">
        <v>0 - BM Port</v>
      </c>
      <c r="N2539" s="1" t="str">
        <v>0 - Port Assets</v>
      </c>
      <c r="O2539" s="11"/>
      <c r="P2539" s="11"/>
      <c r="Q2539" s="11"/>
      <c r="R2539" s="11"/>
      <c r="S2539" s="11"/>
      <c r="T2539" s="11"/>
      <c r="U2539" s="11"/>
      <c r="V2539" s="11"/>
      <c r="W2539" s="11"/>
      <c r="X2539" s="11"/>
      <c r="Y2539" s="11"/>
      <c r="Z2539" s="11"/>
      <c r="AA2539" s="11"/>
      <c r="AB2539" s="11"/>
      <c r="AC2539" s="11"/>
      <c r="AD2539" s="11"/>
      <c r="AE2539" s="11"/>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c r="BB2539" s="11"/>
      <c r="BC2539" s="11"/>
      <c r="BD2539" s="11"/>
      <c r="BE2539" s="11"/>
      <c r="BF2539" s="11"/>
      <c r="BG2539" s="11"/>
      <c r="BH2539" s="11"/>
      <c r="BI2539" s="11"/>
      <c r="BJ2539" s="11"/>
      <c r="BK2539" s="11"/>
      <c r="BL2539" s="11"/>
      <c r="BM2539" s="11"/>
      <c r="BN2539" s="11"/>
      <c r="BO2539" s="11"/>
      <c r="BP2539" s="1" t="str">
        <v>0- Port Costs</v>
      </c>
      <c r="BT2539" s="1" t="str">
        <v>0- Port Value</v>
      </c>
      <c r="BU2539" s="11"/>
    </row>
    <row r="2540" spans="8:73" hidden="1" outlineLevel="1" x14ac:dyDescent="0.3">
      <c r="H2540" s="1" t="str">
        <v>0 - BM Costs</v>
      </c>
      <c r="L2540" s="1" t="str">
        <v>0 - BM Port</v>
      </c>
      <c r="N2540" s="1" t="str">
        <v>0 - Port Assets</v>
      </c>
      <c r="O2540" s="11"/>
      <c r="P2540" s="11"/>
      <c r="Q2540" s="11"/>
      <c r="R2540" s="11"/>
      <c r="S2540" s="11"/>
      <c r="T2540" s="11"/>
      <c r="U2540" s="11"/>
      <c r="V2540" s="11"/>
      <c r="W2540" s="11"/>
      <c r="X2540" s="11"/>
      <c r="Y2540" s="11"/>
      <c r="Z2540" s="11"/>
      <c r="AA2540" s="11"/>
      <c r="AB2540" s="11"/>
      <c r="AC2540" s="11"/>
      <c r="AD2540" s="11"/>
      <c r="AE2540" s="11"/>
      <c r="AF2540" s="11"/>
      <c r="AG2540" s="11"/>
      <c r="AH2540" s="11"/>
      <c r="AI2540" s="11"/>
      <c r="AJ2540" s="11"/>
      <c r="AK2540" s="11"/>
      <c r="AL2540" s="11"/>
      <c r="AM2540" s="11"/>
      <c r="AN2540" s="11"/>
      <c r="AO2540" s="11"/>
      <c r="AP2540" s="11"/>
      <c r="AQ2540" s="11"/>
      <c r="AR2540" s="11"/>
      <c r="AS2540" s="11"/>
      <c r="AT2540" s="11"/>
      <c r="AU2540" s="11"/>
      <c r="AV2540" s="11"/>
      <c r="AW2540" s="11"/>
      <c r="AX2540" s="11"/>
      <c r="AY2540" s="11"/>
      <c r="AZ2540" s="11"/>
      <c r="BA2540" s="11"/>
      <c r="BB2540" s="11"/>
      <c r="BC2540" s="11"/>
      <c r="BD2540" s="11"/>
      <c r="BE2540" s="11"/>
      <c r="BF2540" s="11"/>
      <c r="BG2540" s="11"/>
      <c r="BH2540" s="11"/>
      <c r="BI2540" s="11"/>
      <c r="BJ2540" s="11"/>
      <c r="BK2540" s="11"/>
      <c r="BL2540" s="11"/>
      <c r="BM2540" s="11"/>
      <c r="BN2540" s="11"/>
      <c r="BO2540" s="11"/>
      <c r="BP2540" s="1" t="str">
        <v>0- Port Costs</v>
      </c>
      <c r="BT2540" s="1" t="str">
        <v>0- Port Value</v>
      </c>
      <c r="BU2540" s="11"/>
    </row>
    <row r="2541" spans="8:73" hidden="1" outlineLevel="1" x14ac:dyDescent="0.3">
      <c r="H2541" s="1" t="str">
        <v>0 - BM Costs</v>
      </c>
      <c r="L2541" s="1" t="str">
        <v>0 - BM Port</v>
      </c>
      <c r="N2541" s="1" t="str">
        <v>0 - Port Assets</v>
      </c>
      <c r="O2541" s="11"/>
      <c r="P2541" s="11"/>
      <c r="Q2541" s="11"/>
      <c r="R2541" s="11"/>
      <c r="S2541" s="11"/>
      <c r="T2541" s="11"/>
      <c r="U2541" s="11"/>
      <c r="V2541" s="11"/>
      <c r="W2541" s="11"/>
      <c r="X2541" s="11"/>
      <c r="Y2541" s="11"/>
      <c r="Z2541" s="11"/>
      <c r="AA2541" s="11"/>
      <c r="AB2541" s="11"/>
      <c r="AC2541" s="11"/>
      <c r="AD2541" s="11"/>
      <c r="AE2541" s="11"/>
      <c r="AF2541" s="11"/>
      <c r="AG2541" s="11"/>
      <c r="AH2541" s="11"/>
      <c r="AI2541" s="11"/>
      <c r="AJ2541" s="11"/>
      <c r="AK2541" s="11"/>
      <c r="AL2541" s="11"/>
      <c r="AM2541" s="11"/>
      <c r="AN2541" s="11"/>
      <c r="AO2541" s="11"/>
      <c r="AP2541" s="11"/>
      <c r="AQ2541" s="11"/>
      <c r="AR2541" s="11"/>
      <c r="AS2541" s="11"/>
      <c r="AT2541" s="11"/>
      <c r="AU2541" s="11"/>
      <c r="AV2541" s="11"/>
      <c r="AW2541" s="11"/>
      <c r="AX2541" s="11"/>
      <c r="AY2541" s="11"/>
      <c r="AZ2541" s="11"/>
      <c r="BA2541" s="11"/>
      <c r="BB2541" s="11"/>
      <c r="BC2541" s="11"/>
      <c r="BD2541" s="11"/>
      <c r="BE2541" s="11"/>
      <c r="BF2541" s="11"/>
      <c r="BG2541" s="11"/>
      <c r="BH2541" s="11"/>
      <c r="BI2541" s="11"/>
      <c r="BJ2541" s="11"/>
      <c r="BK2541" s="11"/>
      <c r="BL2541" s="11"/>
      <c r="BM2541" s="11"/>
      <c r="BN2541" s="11"/>
      <c r="BO2541" s="11"/>
      <c r="BP2541" s="1" t="str">
        <v>0- Port Costs</v>
      </c>
      <c r="BT2541" s="1" t="str">
        <v>0- Port Value</v>
      </c>
      <c r="BU2541" s="11"/>
    </row>
    <row r="2542" spans="8:73" hidden="1" outlineLevel="1" x14ac:dyDescent="0.3">
      <c r="H2542" s="1" t="str">
        <v>0 - BM Costs</v>
      </c>
      <c r="L2542" s="1" t="str">
        <v>0 - BM Port</v>
      </c>
      <c r="N2542" s="1" t="str">
        <v>0 - Port Assets</v>
      </c>
      <c r="O2542" s="11"/>
      <c r="P2542" s="11"/>
      <c r="Q2542" s="11"/>
      <c r="R2542" s="11"/>
      <c r="S2542" s="11"/>
      <c r="T2542" s="11"/>
      <c r="U2542" s="11"/>
      <c r="V2542" s="11"/>
      <c r="W2542" s="11"/>
      <c r="X2542" s="11"/>
      <c r="Y2542" s="11"/>
      <c r="Z2542" s="11"/>
      <c r="AA2542" s="11"/>
      <c r="AB2542" s="11"/>
      <c r="AC2542" s="11"/>
      <c r="AD2542" s="11"/>
      <c r="AE2542" s="11"/>
      <c r="AF2542" s="11"/>
      <c r="AG2542" s="11"/>
      <c r="AH2542" s="11"/>
      <c r="AI2542" s="11"/>
      <c r="AJ2542" s="11"/>
      <c r="AK2542" s="11"/>
      <c r="AL2542" s="11"/>
      <c r="AM2542" s="11"/>
      <c r="AN2542" s="11"/>
      <c r="AO2542" s="11"/>
      <c r="AP2542" s="11"/>
      <c r="AQ2542" s="11"/>
      <c r="AR2542" s="11"/>
      <c r="AS2542" s="11"/>
      <c r="AT2542" s="11"/>
      <c r="AU2542" s="11"/>
      <c r="AV2542" s="11"/>
      <c r="AW2542" s="11"/>
      <c r="AX2542" s="11"/>
      <c r="AY2542" s="11"/>
      <c r="AZ2542" s="11"/>
      <c r="BA2542" s="11"/>
      <c r="BB2542" s="11"/>
      <c r="BC2542" s="11"/>
      <c r="BD2542" s="11"/>
      <c r="BE2542" s="11"/>
      <c r="BF2542" s="11"/>
      <c r="BG2542" s="11"/>
      <c r="BH2542" s="11"/>
      <c r="BI2542" s="11"/>
      <c r="BJ2542" s="11"/>
      <c r="BK2542" s="11"/>
      <c r="BL2542" s="11"/>
      <c r="BM2542" s="11"/>
      <c r="BN2542" s="11"/>
      <c r="BO2542" s="11"/>
      <c r="BP2542" s="1" t="str">
        <v>0- Port Costs</v>
      </c>
      <c r="BT2542" s="1" t="str">
        <v>0- Port Value</v>
      </c>
      <c r="BU2542" s="11"/>
    </row>
    <row r="2543" spans="8:73" hidden="1" outlineLevel="1" x14ac:dyDescent="0.3">
      <c r="H2543" s="1" t="str">
        <v>0 - BM Costs</v>
      </c>
      <c r="L2543" s="1" t="str">
        <v>0 - BM Port</v>
      </c>
      <c r="N2543" s="1" t="str">
        <v>0 - Port Assets</v>
      </c>
      <c r="O2543" s="11"/>
      <c r="P2543" s="11"/>
      <c r="Q2543" s="11"/>
      <c r="R2543" s="11"/>
      <c r="S2543" s="11"/>
      <c r="T2543" s="11"/>
      <c r="U2543" s="11"/>
      <c r="V2543" s="11"/>
      <c r="W2543" s="11"/>
      <c r="X2543" s="11"/>
      <c r="Y2543" s="11"/>
      <c r="Z2543" s="11"/>
      <c r="AA2543" s="11"/>
      <c r="AB2543" s="11"/>
      <c r="AC2543" s="11"/>
      <c r="AD2543" s="11"/>
      <c r="AE2543" s="11"/>
      <c r="AF2543" s="11"/>
      <c r="AG2543" s="11"/>
      <c r="AH2543" s="11"/>
      <c r="AI2543" s="11"/>
      <c r="AJ2543" s="11"/>
      <c r="AK2543" s="11"/>
      <c r="AL2543" s="11"/>
      <c r="AM2543" s="11"/>
      <c r="AN2543" s="11"/>
      <c r="AO2543" s="11"/>
      <c r="AP2543" s="11"/>
      <c r="AQ2543" s="11"/>
      <c r="AR2543" s="11"/>
      <c r="AS2543" s="11"/>
      <c r="AT2543" s="11"/>
      <c r="AU2543" s="11"/>
      <c r="AV2543" s="11"/>
      <c r="AW2543" s="11"/>
      <c r="AX2543" s="11"/>
      <c r="AY2543" s="11"/>
      <c r="AZ2543" s="11"/>
      <c r="BA2543" s="11"/>
      <c r="BB2543" s="11"/>
      <c r="BC2543" s="11"/>
      <c r="BD2543" s="11"/>
      <c r="BE2543" s="11"/>
      <c r="BF2543" s="11"/>
      <c r="BG2543" s="11"/>
      <c r="BH2543" s="11"/>
      <c r="BI2543" s="11"/>
      <c r="BJ2543" s="11"/>
      <c r="BK2543" s="11"/>
      <c r="BL2543" s="11"/>
      <c r="BM2543" s="11"/>
      <c r="BN2543" s="11"/>
      <c r="BO2543" s="11"/>
      <c r="BP2543" s="1" t="str">
        <v>0- Port Costs</v>
      </c>
      <c r="BT2543" s="1" t="str">
        <v>0- Port Value</v>
      </c>
      <c r="BU2543" s="11"/>
    </row>
    <row r="2544" spans="8:73" hidden="1" outlineLevel="1" x14ac:dyDescent="0.3">
      <c r="H2544" s="1" t="str">
        <v>0 - BM Costs</v>
      </c>
      <c r="L2544" s="1" t="str">
        <v>0 - BM Port</v>
      </c>
      <c r="N2544" s="1" t="str">
        <v>0 - Port Assets</v>
      </c>
      <c r="O2544" s="11"/>
      <c r="P2544" s="11"/>
      <c r="Q2544" s="11"/>
      <c r="R2544" s="11"/>
      <c r="S2544" s="11"/>
      <c r="T2544" s="11"/>
      <c r="U2544" s="11"/>
      <c r="V2544" s="11"/>
      <c r="W2544" s="11"/>
      <c r="X2544" s="11"/>
      <c r="Y2544" s="11"/>
      <c r="Z2544" s="11"/>
      <c r="AA2544" s="11"/>
      <c r="AB2544" s="11"/>
      <c r="AC2544" s="11"/>
      <c r="AD2544" s="11"/>
      <c r="AE2544" s="11"/>
      <c r="AF2544" s="11"/>
      <c r="AG2544" s="11"/>
      <c r="AH2544" s="11"/>
      <c r="AI2544" s="11"/>
      <c r="AJ2544" s="11"/>
      <c r="AK2544" s="11"/>
      <c r="AL2544" s="11"/>
      <c r="AM2544" s="11"/>
      <c r="AN2544" s="11"/>
      <c r="AO2544" s="11"/>
      <c r="AP2544" s="11"/>
      <c r="AQ2544" s="11"/>
      <c r="AR2544" s="11"/>
      <c r="AS2544" s="11"/>
      <c r="AT2544" s="11"/>
      <c r="AU2544" s="11"/>
      <c r="AV2544" s="11"/>
      <c r="AW2544" s="11"/>
      <c r="AX2544" s="11"/>
      <c r="AY2544" s="11"/>
      <c r="AZ2544" s="11"/>
      <c r="BA2544" s="11"/>
      <c r="BB2544" s="11"/>
      <c r="BC2544" s="11"/>
      <c r="BD2544" s="11"/>
      <c r="BE2544" s="11"/>
      <c r="BF2544" s="11"/>
      <c r="BG2544" s="11"/>
      <c r="BH2544" s="11"/>
      <c r="BI2544" s="11"/>
      <c r="BJ2544" s="11"/>
      <c r="BK2544" s="11"/>
      <c r="BL2544" s="11"/>
      <c r="BM2544" s="11"/>
      <c r="BN2544" s="11"/>
      <c r="BO2544" s="11"/>
      <c r="BP2544" s="1" t="str">
        <v>0- Port Costs</v>
      </c>
      <c r="BT2544" s="1" t="str">
        <v>0- Port Value</v>
      </c>
      <c r="BU2544" s="11"/>
    </row>
    <row r="2545" spans="8:73" hidden="1" outlineLevel="1" x14ac:dyDescent="0.3">
      <c r="H2545" s="1" t="str">
        <v>0 - BM Costs</v>
      </c>
      <c r="L2545" s="1" t="str">
        <v>0 - BM Port</v>
      </c>
      <c r="N2545" s="1" t="str">
        <v>0 - Port Assets</v>
      </c>
      <c r="O2545" s="11"/>
      <c r="P2545" s="11"/>
      <c r="Q2545" s="11"/>
      <c r="R2545" s="11"/>
      <c r="S2545" s="11"/>
      <c r="T2545" s="11"/>
      <c r="U2545" s="11"/>
      <c r="V2545" s="11"/>
      <c r="W2545" s="11"/>
      <c r="X2545" s="11"/>
      <c r="Y2545" s="11"/>
      <c r="Z2545" s="11"/>
      <c r="AA2545" s="11"/>
      <c r="AB2545" s="11"/>
      <c r="AC2545" s="11"/>
      <c r="AD2545" s="11"/>
      <c r="AE2545" s="11"/>
      <c r="AF2545" s="11"/>
      <c r="AG2545" s="11"/>
      <c r="AH2545" s="11"/>
      <c r="AI2545" s="11"/>
      <c r="AJ2545" s="11"/>
      <c r="AK2545" s="11"/>
      <c r="AL2545" s="11"/>
      <c r="AM2545" s="11"/>
      <c r="AN2545" s="11"/>
      <c r="AO2545" s="11"/>
      <c r="AP2545" s="11"/>
      <c r="AQ2545" s="11"/>
      <c r="AR2545" s="11"/>
      <c r="AS2545" s="11"/>
      <c r="AT2545" s="11"/>
      <c r="AU2545" s="11"/>
      <c r="AV2545" s="11"/>
      <c r="AW2545" s="11"/>
      <c r="AX2545" s="11"/>
      <c r="AY2545" s="11"/>
      <c r="AZ2545" s="11"/>
      <c r="BA2545" s="11"/>
      <c r="BB2545" s="11"/>
      <c r="BC2545" s="11"/>
      <c r="BD2545" s="11"/>
      <c r="BE2545" s="11"/>
      <c r="BF2545" s="11"/>
      <c r="BG2545" s="11"/>
      <c r="BH2545" s="11"/>
      <c r="BI2545" s="11"/>
      <c r="BJ2545" s="11"/>
      <c r="BK2545" s="11"/>
      <c r="BL2545" s="11"/>
      <c r="BM2545" s="11"/>
      <c r="BN2545" s="11"/>
      <c r="BO2545" s="11"/>
      <c r="BP2545" s="1" t="str">
        <v>0- Port Costs</v>
      </c>
      <c r="BT2545" s="1" t="str">
        <v>0- Port Value</v>
      </c>
      <c r="BU2545" s="11"/>
    </row>
    <row r="2546" spans="8:73" hidden="1" outlineLevel="1" x14ac:dyDescent="0.3">
      <c r="H2546" s="1" t="str">
        <v>0 - BM Costs</v>
      </c>
      <c r="L2546" s="1" t="str">
        <v>0 - BM Port</v>
      </c>
      <c r="N2546" s="1" t="str">
        <v>0 - Port Assets</v>
      </c>
      <c r="O2546" s="11"/>
      <c r="P2546" s="11"/>
      <c r="Q2546" s="11"/>
      <c r="R2546" s="11"/>
      <c r="S2546" s="11"/>
      <c r="T2546" s="11"/>
      <c r="U2546" s="11"/>
      <c r="V2546" s="11"/>
      <c r="W2546" s="11"/>
      <c r="X2546" s="11"/>
      <c r="Y2546" s="11"/>
      <c r="Z2546" s="11"/>
      <c r="AA2546" s="11"/>
      <c r="AB2546" s="11"/>
      <c r="AC2546" s="11"/>
      <c r="AD2546" s="11"/>
      <c r="AE2546" s="11"/>
      <c r="AF2546" s="11"/>
      <c r="AG2546" s="11"/>
      <c r="AH2546" s="11"/>
      <c r="AI2546" s="11"/>
      <c r="AJ2546" s="11"/>
      <c r="AK2546" s="11"/>
      <c r="AL2546" s="11"/>
      <c r="AM2546" s="11"/>
      <c r="AN2546" s="11"/>
      <c r="AO2546" s="11"/>
      <c r="AP2546" s="11"/>
      <c r="AQ2546" s="11"/>
      <c r="AR2546" s="11"/>
      <c r="AS2546" s="11"/>
      <c r="AT2546" s="11"/>
      <c r="AU2546" s="11"/>
      <c r="AV2546" s="11"/>
      <c r="AW2546" s="11"/>
      <c r="AX2546" s="11"/>
      <c r="AY2546" s="11"/>
      <c r="AZ2546" s="11"/>
      <c r="BA2546" s="11"/>
      <c r="BB2546" s="11"/>
      <c r="BC2546" s="11"/>
      <c r="BD2546" s="11"/>
      <c r="BE2546" s="11"/>
      <c r="BF2546" s="11"/>
      <c r="BG2546" s="11"/>
      <c r="BH2546" s="11"/>
      <c r="BI2546" s="11"/>
      <c r="BJ2546" s="11"/>
      <c r="BK2546" s="11"/>
      <c r="BL2546" s="11"/>
      <c r="BM2546" s="11"/>
      <c r="BN2546" s="11"/>
      <c r="BO2546" s="11"/>
      <c r="BP2546" s="1" t="str">
        <v>0- Port Costs</v>
      </c>
      <c r="BT2546" s="1" t="str">
        <v>0- Port Value</v>
      </c>
      <c r="BU2546" s="11"/>
    </row>
    <row r="2547" spans="8:73" hidden="1" outlineLevel="1" x14ac:dyDescent="0.3">
      <c r="H2547" s="1" t="str">
        <v>0 - BM Costs</v>
      </c>
      <c r="L2547" s="1" t="str">
        <v>0 - BM Port</v>
      </c>
      <c r="N2547" s="1" t="str">
        <v>0 - Port Assets</v>
      </c>
      <c r="O2547" s="11"/>
      <c r="P2547" s="11"/>
      <c r="Q2547" s="11"/>
      <c r="R2547" s="11"/>
      <c r="S2547" s="11"/>
      <c r="T2547" s="11"/>
      <c r="U2547" s="11"/>
      <c r="V2547" s="11"/>
      <c r="W2547" s="11"/>
      <c r="X2547" s="11"/>
      <c r="Y2547" s="11"/>
      <c r="Z2547" s="11"/>
      <c r="AA2547" s="11"/>
      <c r="AB2547" s="11"/>
      <c r="AC2547" s="11"/>
      <c r="AD2547" s="11"/>
      <c r="AE2547" s="11"/>
      <c r="AF2547" s="11"/>
      <c r="AG2547" s="11"/>
      <c r="AH2547" s="11"/>
      <c r="AI2547" s="11"/>
      <c r="AJ2547" s="11"/>
      <c r="AK2547" s="11"/>
      <c r="AL2547" s="11"/>
      <c r="AM2547" s="11"/>
      <c r="AN2547" s="11"/>
      <c r="AO2547" s="11"/>
      <c r="AP2547" s="11"/>
      <c r="AQ2547" s="11"/>
      <c r="AR2547" s="11"/>
      <c r="AS2547" s="11"/>
      <c r="AT2547" s="11"/>
      <c r="AU2547" s="11"/>
      <c r="AV2547" s="11"/>
      <c r="AW2547" s="11"/>
      <c r="AX2547" s="11"/>
      <c r="AY2547" s="11"/>
      <c r="AZ2547" s="11"/>
      <c r="BA2547" s="11"/>
      <c r="BB2547" s="11"/>
      <c r="BC2547" s="11"/>
      <c r="BD2547" s="11"/>
      <c r="BE2547" s="11"/>
      <c r="BF2547" s="11"/>
      <c r="BG2547" s="11"/>
      <c r="BH2547" s="11"/>
      <c r="BI2547" s="11"/>
      <c r="BJ2547" s="11"/>
      <c r="BK2547" s="11"/>
      <c r="BL2547" s="11"/>
      <c r="BM2547" s="11"/>
      <c r="BN2547" s="11"/>
      <c r="BO2547" s="11"/>
      <c r="BP2547" s="1" t="str">
        <v>0- Port Costs</v>
      </c>
      <c r="BT2547" s="1" t="str">
        <v>0- Port Value</v>
      </c>
      <c r="BU2547" s="11"/>
    </row>
    <row r="2548" spans="8:73" hidden="1" outlineLevel="1" x14ac:dyDescent="0.3">
      <c r="H2548" s="1" t="str">
        <v>0 - BM Costs</v>
      </c>
      <c r="L2548" s="1" t="str">
        <v>0 - BM Port</v>
      </c>
      <c r="N2548" s="1" t="str">
        <v>0 - Port Assets</v>
      </c>
      <c r="O2548" s="11"/>
      <c r="P2548" s="11"/>
      <c r="Q2548" s="11"/>
      <c r="R2548" s="11"/>
      <c r="S2548" s="11"/>
      <c r="T2548" s="11"/>
      <c r="U2548" s="11"/>
      <c r="V2548" s="11"/>
      <c r="W2548" s="11"/>
      <c r="X2548" s="11"/>
      <c r="Y2548" s="11"/>
      <c r="Z2548" s="11"/>
      <c r="AA2548" s="11"/>
      <c r="AB2548" s="11"/>
      <c r="AC2548" s="11"/>
      <c r="AD2548" s="11"/>
      <c r="AE2548" s="11"/>
      <c r="AF2548" s="11"/>
      <c r="AG2548" s="11"/>
      <c r="AH2548" s="11"/>
      <c r="AI2548" s="11"/>
      <c r="AJ2548" s="11"/>
      <c r="AK2548" s="11"/>
      <c r="AL2548" s="11"/>
      <c r="AM2548" s="11"/>
      <c r="AN2548" s="11"/>
      <c r="AO2548" s="11"/>
      <c r="AP2548" s="11"/>
      <c r="AQ2548" s="11"/>
      <c r="AR2548" s="11"/>
      <c r="AS2548" s="11"/>
      <c r="AT2548" s="11"/>
      <c r="AU2548" s="11"/>
      <c r="AV2548" s="11"/>
      <c r="AW2548" s="11"/>
      <c r="AX2548" s="11"/>
      <c r="AY2548" s="11"/>
      <c r="AZ2548" s="11"/>
      <c r="BA2548" s="11"/>
      <c r="BB2548" s="11"/>
      <c r="BC2548" s="11"/>
      <c r="BD2548" s="11"/>
      <c r="BE2548" s="11"/>
      <c r="BF2548" s="11"/>
      <c r="BG2548" s="11"/>
      <c r="BH2548" s="11"/>
      <c r="BI2548" s="11"/>
      <c r="BJ2548" s="11"/>
      <c r="BK2548" s="11"/>
      <c r="BL2548" s="11"/>
      <c r="BM2548" s="11"/>
      <c r="BN2548" s="11"/>
      <c r="BO2548" s="11"/>
      <c r="BP2548" s="1" t="str">
        <v>0- Port Costs</v>
      </c>
      <c r="BT2548" s="1" t="str">
        <v>0- Port Value</v>
      </c>
      <c r="BU2548" s="11"/>
    </row>
    <row r="2549" spans="8:73" hidden="1" outlineLevel="1" x14ac:dyDescent="0.3">
      <c r="H2549" s="1" t="str">
        <v>0 - BM Costs</v>
      </c>
      <c r="L2549" s="1" t="str">
        <v>0 - BM Port</v>
      </c>
      <c r="N2549" s="1" t="str">
        <v>0 - Port Assets</v>
      </c>
      <c r="O2549" s="11"/>
      <c r="P2549" s="11"/>
      <c r="Q2549" s="11"/>
      <c r="R2549" s="11"/>
      <c r="S2549" s="11"/>
      <c r="T2549" s="11"/>
      <c r="U2549" s="11"/>
      <c r="V2549" s="11"/>
      <c r="W2549" s="11"/>
      <c r="X2549" s="11"/>
      <c r="Y2549" s="11"/>
      <c r="Z2549" s="11"/>
      <c r="AA2549" s="11"/>
      <c r="AB2549" s="11"/>
      <c r="AC2549" s="11"/>
      <c r="AD2549" s="11"/>
      <c r="AE2549" s="11"/>
      <c r="AF2549" s="11"/>
      <c r="AG2549" s="11"/>
      <c r="AH2549" s="11"/>
      <c r="AI2549" s="11"/>
      <c r="AJ2549" s="11"/>
      <c r="AK2549" s="11"/>
      <c r="AL2549" s="11"/>
      <c r="AM2549" s="11"/>
      <c r="AN2549" s="11"/>
      <c r="AO2549" s="11"/>
      <c r="AP2549" s="11"/>
      <c r="AQ2549" s="11"/>
      <c r="AR2549" s="11"/>
      <c r="AS2549" s="11"/>
      <c r="AT2549" s="11"/>
      <c r="AU2549" s="11"/>
      <c r="AV2549" s="11"/>
      <c r="AW2549" s="11"/>
      <c r="AX2549" s="11"/>
      <c r="AY2549" s="11"/>
      <c r="AZ2549" s="11"/>
      <c r="BA2549" s="11"/>
      <c r="BB2549" s="11"/>
      <c r="BC2549" s="11"/>
      <c r="BD2549" s="11"/>
      <c r="BE2549" s="11"/>
      <c r="BF2549" s="11"/>
      <c r="BG2549" s="11"/>
      <c r="BH2549" s="11"/>
      <c r="BI2549" s="11"/>
      <c r="BJ2549" s="11"/>
      <c r="BK2549" s="11"/>
      <c r="BL2549" s="11"/>
      <c r="BM2549" s="11"/>
      <c r="BN2549" s="11"/>
      <c r="BO2549" s="11"/>
      <c r="BP2549" s="1" t="str">
        <v>0- Port Costs</v>
      </c>
      <c r="BT2549" s="1" t="str">
        <v>0- Port Value</v>
      </c>
      <c r="BU2549" s="11"/>
    </row>
    <row r="2550" spans="8:73" hidden="1" outlineLevel="1" x14ac:dyDescent="0.3">
      <c r="H2550" s="1" t="str">
        <v>0 - BM Costs</v>
      </c>
      <c r="L2550" s="1" t="str">
        <v>0 - BM Port</v>
      </c>
      <c r="N2550" s="1" t="str">
        <v>0 - Port Assets</v>
      </c>
      <c r="O2550" s="11"/>
      <c r="P2550" s="11"/>
      <c r="Q2550" s="11"/>
      <c r="R2550" s="11"/>
      <c r="S2550" s="11"/>
      <c r="T2550" s="11"/>
      <c r="U2550" s="11"/>
      <c r="V2550" s="11"/>
      <c r="W2550" s="11"/>
      <c r="X2550" s="11"/>
      <c r="Y2550" s="11"/>
      <c r="Z2550" s="11"/>
      <c r="AA2550" s="11"/>
      <c r="AB2550" s="11"/>
      <c r="AC2550" s="11"/>
      <c r="AD2550" s="11"/>
      <c r="AE2550" s="11"/>
      <c r="AF2550" s="11"/>
      <c r="AG2550" s="11"/>
      <c r="AH2550" s="11"/>
      <c r="AI2550" s="11"/>
      <c r="AJ2550" s="11"/>
      <c r="AK2550" s="11"/>
      <c r="AL2550" s="11"/>
      <c r="AM2550" s="11"/>
      <c r="AN2550" s="11"/>
      <c r="AO2550" s="11"/>
      <c r="AP2550" s="11"/>
      <c r="AQ2550" s="11"/>
      <c r="AR2550" s="11"/>
      <c r="AS2550" s="11"/>
      <c r="AT2550" s="11"/>
      <c r="AU2550" s="11"/>
      <c r="AV2550" s="11"/>
      <c r="AW2550" s="11"/>
      <c r="AX2550" s="11"/>
      <c r="AY2550" s="11"/>
      <c r="AZ2550" s="11"/>
      <c r="BA2550" s="11"/>
      <c r="BB2550" s="11"/>
      <c r="BC2550" s="11"/>
      <c r="BD2550" s="11"/>
      <c r="BE2550" s="11"/>
      <c r="BF2550" s="11"/>
      <c r="BG2550" s="11"/>
      <c r="BH2550" s="11"/>
      <c r="BI2550" s="11"/>
      <c r="BJ2550" s="11"/>
      <c r="BK2550" s="11"/>
      <c r="BL2550" s="11"/>
      <c r="BM2550" s="11"/>
      <c r="BN2550" s="11"/>
      <c r="BO2550" s="11"/>
      <c r="BP2550" s="1" t="str">
        <v>0- Port Costs</v>
      </c>
      <c r="BT2550" s="1" t="str">
        <v>0- Port Value</v>
      </c>
      <c r="BU2550" s="11"/>
    </row>
    <row r="2551" spans="8:73" hidden="1" outlineLevel="1" x14ac:dyDescent="0.3">
      <c r="H2551" s="1" t="str">
        <v>0 - BM Costs</v>
      </c>
      <c r="L2551" s="1" t="str">
        <v>0 - BM Port</v>
      </c>
      <c r="N2551" s="1" t="str">
        <v>0 - Port Assets</v>
      </c>
      <c r="O2551" s="11"/>
      <c r="P2551" s="11"/>
      <c r="Q2551" s="11"/>
      <c r="R2551" s="11"/>
      <c r="S2551" s="11"/>
      <c r="T2551" s="11"/>
      <c r="U2551" s="11"/>
      <c r="V2551" s="11"/>
      <c r="W2551" s="11"/>
      <c r="X2551" s="11"/>
      <c r="Y2551" s="11"/>
      <c r="Z2551" s="11"/>
      <c r="AA2551" s="11"/>
      <c r="AB2551" s="11"/>
      <c r="AC2551" s="11"/>
      <c r="AD2551" s="11"/>
      <c r="AE2551" s="11"/>
      <c r="AF2551" s="11"/>
      <c r="AG2551" s="11"/>
      <c r="AH2551" s="11"/>
      <c r="AI2551" s="11"/>
      <c r="AJ2551" s="11"/>
      <c r="AK2551" s="11"/>
      <c r="AL2551" s="11"/>
      <c r="AM2551" s="11"/>
      <c r="AN2551" s="11"/>
      <c r="AO2551" s="11"/>
      <c r="AP2551" s="11"/>
      <c r="AQ2551" s="11"/>
      <c r="AR2551" s="11"/>
      <c r="AS2551" s="11"/>
      <c r="AT2551" s="11"/>
      <c r="AU2551" s="11"/>
      <c r="AV2551" s="11"/>
      <c r="AW2551" s="11"/>
      <c r="AX2551" s="11"/>
      <c r="AY2551" s="11"/>
      <c r="AZ2551" s="11"/>
      <c r="BA2551" s="11"/>
      <c r="BB2551" s="11"/>
      <c r="BC2551" s="11"/>
      <c r="BD2551" s="11"/>
      <c r="BE2551" s="11"/>
      <c r="BF2551" s="11"/>
      <c r="BG2551" s="11"/>
      <c r="BH2551" s="11"/>
      <c r="BI2551" s="11"/>
      <c r="BJ2551" s="11"/>
      <c r="BK2551" s="11"/>
      <c r="BL2551" s="11"/>
      <c r="BM2551" s="11"/>
      <c r="BN2551" s="11"/>
      <c r="BO2551" s="11"/>
      <c r="BP2551" s="1" t="str">
        <v>0- Port Costs</v>
      </c>
      <c r="BT2551" s="1" t="str">
        <v>0- Port Value</v>
      </c>
      <c r="BU2551" s="11"/>
    </row>
    <row r="2552" spans="8:73" hidden="1" outlineLevel="1" x14ac:dyDescent="0.3">
      <c r="H2552" s="1" t="str">
        <v>0 - BM Costs</v>
      </c>
      <c r="L2552" s="1" t="str">
        <v>0 - BM Port</v>
      </c>
      <c r="N2552" s="1" t="str">
        <v>0 - Port Assets</v>
      </c>
      <c r="O2552" s="11"/>
      <c r="P2552" s="11"/>
      <c r="Q2552" s="11"/>
      <c r="R2552" s="11"/>
      <c r="S2552" s="11"/>
      <c r="T2552" s="11"/>
      <c r="U2552" s="11"/>
      <c r="V2552" s="11"/>
      <c r="W2552" s="11"/>
      <c r="X2552" s="11"/>
      <c r="Y2552" s="11"/>
      <c r="Z2552" s="11"/>
      <c r="AA2552" s="11"/>
      <c r="AB2552" s="11"/>
      <c r="AC2552" s="11"/>
      <c r="AD2552" s="11"/>
      <c r="AE2552" s="11"/>
      <c r="AF2552" s="11"/>
      <c r="AG2552" s="11"/>
      <c r="AH2552" s="11"/>
      <c r="AI2552" s="11"/>
      <c r="AJ2552" s="11"/>
      <c r="AK2552" s="11"/>
      <c r="AL2552" s="11"/>
      <c r="AM2552" s="11"/>
      <c r="AN2552" s="11"/>
      <c r="AO2552" s="11"/>
      <c r="AP2552" s="11"/>
      <c r="AQ2552" s="11"/>
      <c r="AR2552" s="11"/>
      <c r="AS2552" s="11"/>
      <c r="AT2552" s="11"/>
      <c r="AU2552" s="11"/>
      <c r="AV2552" s="11"/>
      <c r="AW2552" s="11"/>
      <c r="AX2552" s="11"/>
      <c r="AY2552" s="11"/>
      <c r="AZ2552" s="11"/>
      <c r="BA2552" s="11"/>
      <c r="BB2552" s="11"/>
      <c r="BC2552" s="11"/>
      <c r="BD2552" s="11"/>
      <c r="BE2552" s="11"/>
      <c r="BF2552" s="11"/>
      <c r="BG2552" s="11"/>
      <c r="BH2552" s="11"/>
      <c r="BI2552" s="11"/>
      <c r="BJ2552" s="11"/>
      <c r="BK2552" s="11"/>
      <c r="BL2552" s="11"/>
      <c r="BM2552" s="11"/>
      <c r="BN2552" s="11"/>
      <c r="BO2552" s="11"/>
      <c r="BP2552" s="1" t="str">
        <v>0- Port Costs</v>
      </c>
      <c r="BT2552" s="1" t="str">
        <v>0- Port Value</v>
      </c>
      <c r="BU2552" s="11"/>
    </row>
    <row r="2553" spans="8:73" hidden="1" outlineLevel="1" x14ac:dyDescent="0.3">
      <c r="H2553" s="1" t="str">
        <v>0 - BM Costs</v>
      </c>
      <c r="L2553" s="1" t="str">
        <v>0 - BM Port</v>
      </c>
      <c r="N2553" s="1" t="str">
        <v>0 - Port Assets</v>
      </c>
      <c r="O2553" s="11"/>
      <c r="P2553" s="11"/>
      <c r="Q2553" s="11"/>
      <c r="R2553" s="11"/>
      <c r="S2553" s="11"/>
      <c r="T2553" s="11"/>
      <c r="U2553" s="11"/>
      <c r="V2553" s="11"/>
      <c r="W2553" s="11"/>
      <c r="X2553" s="11"/>
      <c r="Y2553" s="11"/>
      <c r="Z2553" s="11"/>
      <c r="AA2553" s="11"/>
      <c r="AB2553" s="11"/>
      <c r="AC2553" s="11"/>
      <c r="AD2553" s="11"/>
      <c r="AE2553" s="11"/>
      <c r="AF2553" s="11"/>
      <c r="AG2553" s="11"/>
      <c r="AH2553" s="11"/>
      <c r="AI2553" s="11"/>
      <c r="AJ2553" s="11"/>
      <c r="AK2553" s="11"/>
      <c r="AL2553" s="11"/>
      <c r="AM2553" s="11"/>
      <c r="AN2553" s="11"/>
      <c r="AO2553" s="11"/>
      <c r="AP2553" s="11"/>
      <c r="AQ2553" s="11"/>
      <c r="AR2553" s="11"/>
      <c r="AS2553" s="11"/>
      <c r="AT2553" s="11"/>
      <c r="AU2553" s="11"/>
      <c r="AV2553" s="11"/>
      <c r="AW2553" s="11"/>
      <c r="AX2553" s="11"/>
      <c r="AY2553" s="11"/>
      <c r="AZ2553" s="11"/>
      <c r="BA2553" s="11"/>
      <c r="BB2553" s="11"/>
      <c r="BC2553" s="11"/>
      <c r="BD2553" s="11"/>
      <c r="BE2553" s="11"/>
      <c r="BF2553" s="11"/>
      <c r="BG2553" s="11"/>
      <c r="BH2553" s="11"/>
      <c r="BI2553" s="11"/>
      <c r="BJ2553" s="11"/>
      <c r="BK2553" s="11"/>
      <c r="BL2553" s="11"/>
      <c r="BM2553" s="11"/>
      <c r="BN2553" s="11"/>
      <c r="BO2553" s="11"/>
      <c r="BP2553" s="1" t="str">
        <v>0- Port Costs</v>
      </c>
      <c r="BT2553" s="1" t="str">
        <v>0- Port Value</v>
      </c>
      <c r="BU2553" s="11"/>
    </row>
    <row r="2554" spans="8:73" hidden="1" outlineLevel="1" x14ac:dyDescent="0.3">
      <c r="H2554" s="1" t="str">
        <v>0 - BM Costs</v>
      </c>
      <c r="L2554" s="1" t="str">
        <v>0 - BM Port</v>
      </c>
      <c r="N2554" s="1" t="str">
        <v>0 - Port Assets</v>
      </c>
      <c r="O2554" s="11"/>
      <c r="P2554" s="11"/>
      <c r="Q2554" s="11"/>
      <c r="R2554" s="11"/>
      <c r="S2554" s="11"/>
      <c r="T2554" s="11"/>
      <c r="U2554" s="11"/>
      <c r="V2554" s="11"/>
      <c r="W2554" s="11"/>
      <c r="X2554" s="11"/>
      <c r="Y2554" s="11"/>
      <c r="Z2554" s="11"/>
      <c r="AA2554" s="11"/>
      <c r="AB2554" s="11"/>
      <c r="AC2554" s="11"/>
      <c r="AD2554" s="11"/>
      <c r="AE2554" s="11"/>
      <c r="AF2554" s="11"/>
      <c r="AG2554" s="11"/>
      <c r="AH2554" s="11"/>
      <c r="AI2554" s="11"/>
      <c r="AJ2554" s="11"/>
      <c r="AK2554" s="11"/>
      <c r="AL2554" s="11"/>
      <c r="AM2554" s="11"/>
      <c r="AN2554" s="11"/>
      <c r="AO2554" s="11"/>
      <c r="AP2554" s="11"/>
      <c r="AQ2554" s="11"/>
      <c r="AR2554" s="11"/>
      <c r="AS2554" s="11"/>
      <c r="AT2554" s="11"/>
      <c r="AU2554" s="11"/>
      <c r="AV2554" s="11"/>
      <c r="AW2554" s="11"/>
      <c r="AX2554" s="11"/>
      <c r="AY2554" s="11"/>
      <c r="AZ2554" s="11"/>
      <c r="BA2554" s="11"/>
      <c r="BB2554" s="11"/>
      <c r="BC2554" s="11"/>
      <c r="BD2554" s="11"/>
      <c r="BE2554" s="11"/>
      <c r="BF2554" s="11"/>
      <c r="BG2554" s="11"/>
      <c r="BH2554" s="11"/>
      <c r="BI2554" s="11"/>
      <c r="BJ2554" s="11"/>
      <c r="BK2554" s="11"/>
      <c r="BL2554" s="11"/>
      <c r="BM2554" s="11"/>
      <c r="BN2554" s="11"/>
      <c r="BO2554" s="11"/>
      <c r="BP2554" s="1" t="str">
        <v>0- Port Costs</v>
      </c>
      <c r="BT2554" s="1" t="str">
        <v>0- Port Value</v>
      </c>
      <c r="BU2554" s="11"/>
    </row>
    <row r="2555" spans="8:73" hidden="1" outlineLevel="1" x14ac:dyDescent="0.3">
      <c r="H2555" s="1" t="str">
        <v>0 - BM Costs</v>
      </c>
      <c r="L2555" s="1" t="str">
        <v>0 - BM Port</v>
      </c>
      <c r="N2555" s="1" t="str">
        <v>0 - Port Assets</v>
      </c>
      <c r="O2555" s="11"/>
      <c r="P2555" s="11"/>
      <c r="Q2555" s="11"/>
      <c r="R2555" s="11"/>
      <c r="S2555" s="11"/>
      <c r="T2555" s="11"/>
      <c r="U2555" s="11"/>
      <c r="V2555" s="11"/>
      <c r="W2555" s="11"/>
      <c r="X2555" s="11"/>
      <c r="Y2555" s="11"/>
      <c r="Z2555" s="11"/>
      <c r="AA2555" s="11"/>
      <c r="AB2555" s="11"/>
      <c r="AC2555" s="11"/>
      <c r="AD2555" s="11"/>
      <c r="AE2555" s="11"/>
      <c r="AF2555" s="11"/>
      <c r="AG2555" s="11"/>
      <c r="AH2555" s="11"/>
      <c r="AI2555" s="11"/>
      <c r="AJ2555" s="11"/>
      <c r="AK2555" s="11"/>
      <c r="AL2555" s="11"/>
      <c r="AM2555" s="11"/>
      <c r="AN2555" s="11"/>
      <c r="AO2555" s="11"/>
      <c r="AP2555" s="11"/>
      <c r="AQ2555" s="11"/>
      <c r="AR2555" s="11"/>
      <c r="AS2555" s="11"/>
      <c r="AT2555" s="11"/>
      <c r="AU2555" s="11"/>
      <c r="AV2555" s="11"/>
      <c r="AW2555" s="11"/>
      <c r="AX2555" s="11"/>
      <c r="AY2555" s="11"/>
      <c r="AZ2555" s="11"/>
      <c r="BA2555" s="11"/>
      <c r="BB2555" s="11"/>
      <c r="BC2555" s="11"/>
      <c r="BD2555" s="11"/>
      <c r="BE2555" s="11"/>
      <c r="BF2555" s="11"/>
      <c r="BG2555" s="11"/>
      <c r="BH2555" s="11"/>
      <c r="BI2555" s="11"/>
      <c r="BJ2555" s="11"/>
      <c r="BK2555" s="11"/>
      <c r="BL2555" s="11"/>
      <c r="BM2555" s="11"/>
      <c r="BN2555" s="11"/>
      <c r="BO2555" s="11"/>
      <c r="BP2555" s="1" t="str">
        <v>0- Port Costs</v>
      </c>
      <c r="BT2555" s="1" t="str">
        <v>0- Port Value</v>
      </c>
      <c r="BU2555" s="11"/>
    </row>
    <row r="2556" spans="8:73" hidden="1" outlineLevel="1" x14ac:dyDescent="0.3">
      <c r="H2556" s="1" t="str">
        <v>0 - BM Costs</v>
      </c>
      <c r="L2556" s="1" t="str">
        <v>0 - BM Port</v>
      </c>
      <c r="N2556" s="1" t="str">
        <v>0 - Port Assets</v>
      </c>
      <c r="O2556" s="11"/>
      <c r="P2556" s="11"/>
      <c r="Q2556" s="11"/>
      <c r="R2556" s="11"/>
      <c r="S2556" s="11"/>
      <c r="T2556" s="11"/>
      <c r="U2556" s="11"/>
      <c r="V2556" s="11"/>
      <c r="W2556" s="11"/>
      <c r="X2556" s="11"/>
      <c r="Y2556" s="11"/>
      <c r="Z2556" s="11"/>
      <c r="AA2556" s="11"/>
      <c r="AB2556" s="11"/>
      <c r="AC2556" s="11"/>
      <c r="AD2556" s="11"/>
      <c r="AE2556" s="11"/>
      <c r="AF2556" s="11"/>
      <c r="AG2556" s="11"/>
      <c r="AH2556" s="11"/>
      <c r="AI2556" s="11"/>
      <c r="AJ2556" s="11"/>
      <c r="AK2556" s="11"/>
      <c r="AL2556" s="11"/>
      <c r="AM2556" s="11"/>
      <c r="AN2556" s="11"/>
      <c r="AO2556" s="11"/>
      <c r="AP2556" s="11"/>
      <c r="AQ2556" s="11"/>
      <c r="AR2556" s="11"/>
      <c r="AS2556" s="11"/>
      <c r="AT2556" s="11"/>
      <c r="AU2556" s="11"/>
      <c r="AV2556" s="11"/>
      <c r="AW2556" s="11"/>
      <c r="AX2556" s="11"/>
      <c r="AY2556" s="11"/>
      <c r="AZ2556" s="11"/>
      <c r="BA2556" s="11"/>
      <c r="BB2556" s="11"/>
      <c r="BC2556" s="11"/>
      <c r="BD2556" s="11"/>
      <c r="BE2556" s="11"/>
      <c r="BF2556" s="11"/>
      <c r="BG2556" s="11"/>
      <c r="BH2556" s="11"/>
      <c r="BI2556" s="11"/>
      <c r="BJ2556" s="11"/>
      <c r="BK2556" s="11"/>
      <c r="BL2556" s="11"/>
      <c r="BM2556" s="11"/>
      <c r="BN2556" s="11"/>
      <c r="BO2556" s="11"/>
      <c r="BP2556" s="1" t="str">
        <v>0- Port Costs</v>
      </c>
      <c r="BT2556" s="1" t="str">
        <v>0- Port Value</v>
      </c>
      <c r="BU2556" s="11"/>
    </row>
    <row r="2557" spans="8:73" hidden="1" outlineLevel="1" x14ac:dyDescent="0.3">
      <c r="H2557" s="1" t="str">
        <v>0 - BM Costs</v>
      </c>
      <c r="L2557" s="1" t="str">
        <v>0 - BM Port</v>
      </c>
      <c r="N2557" s="1" t="str">
        <v>0 - Port Assets</v>
      </c>
      <c r="O2557" s="11"/>
      <c r="P2557" s="11"/>
      <c r="Q2557" s="11"/>
      <c r="R2557" s="11"/>
      <c r="S2557" s="11"/>
      <c r="T2557" s="11"/>
      <c r="U2557" s="11"/>
      <c r="V2557" s="11"/>
      <c r="W2557" s="11"/>
      <c r="X2557" s="11"/>
      <c r="Y2557" s="11"/>
      <c r="Z2557" s="11"/>
      <c r="AA2557" s="11"/>
      <c r="AB2557" s="11"/>
      <c r="AC2557" s="11"/>
      <c r="AD2557" s="11"/>
      <c r="AE2557" s="11"/>
      <c r="AF2557" s="11"/>
      <c r="AG2557" s="11"/>
      <c r="AH2557" s="11"/>
      <c r="AI2557" s="11"/>
      <c r="AJ2557" s="11"/>
      <c r="AK2557" s="11"/>
      <c r="AL2557" s="11"/>
      <c r="AM2557" s="11"/>
      <c r="AN2557" s="11"/>
      <c r="AO2557" s="11"/>
      <c r="AP2557" s="11"/>
      <c r="AQ2557" s="11"/>
      <c r="AR2557" s="11"/>
      <c r="AS2557" s="11"/>
      <c r="AT2557" s="11"/>
      <c r="AU2557" s="11"/>
      <c r="AV2557" s="11"/>
      <c r="AW2557" s="11"/>
      <c r="AX2557" s="11"/>
      <c r="AY2557" s="11"/>
      <c r="AZ2557" s="11"/>
      <c r="BA2557" s="11"/>
      <c r="BB2557" s="11"/>
      <c r="BC2557" s="11"/>
      <c r="BD2557" s="11"/>
      <c r="BE2557" s="11"/>
      <c r="BF2557" s="11"/>
      <c r="BG2557" s="11"/>
      <c r="BH2557" s="11"/>
      <c r="BI2557" s="11"/>
      <c r="BJ2557" s="11"/>
      <c r="BK2557" s="11"/>
      <c r="BL2557" s="11"/>
      <c r="BM2557" s="11"/>
      <c r="BN2557" s="11"/>
      <c r="BO2557" s="11"/>
      <c r="BP2557" s="1" t="str">
        <v>0- Port Costs</v>
      </c>
      <c r="BT2557" s="1" t="str">
        <v>0- Port Value</v>
      </c>
      <c r="BU2557" s="11"/>
    </row>
    <row r="2558" spans="8:73" hidden="1" outlineLevel="1" x14ac:dyDescent="0.3">
      <c r="H2558" s="1" t="str">
        <v>0 - BM Costs</v>
      </c>
      <c r="L2558" s="1" t="str">
        <v>0 - BM Port</v>
      </c>
      <c r="N2558" s="1" t="str">
        <v>0 - Port Assets</v>
      </c>
      <c r="O2558" s="11"/>
      <c r="P2558" s="11"/>
      <c r="Q2558" s="11"/>
      <c r="R2558" s="11"/>
      <c r="S2558" s="11"/>
      <c r="T2558" s="11"/>
      <c r="U2558" s="11"/>
      <c r="V2558" s="11"/>
      <c r="W2558" s="11"/>
      <c r="X2558" s="11"/>
      <c r="Y2558" s="11"/>
      <c r="Z2558" s="11"/>
      <c r="AA2558" s="11"/>
      <c r="AB2558" s="11"/>
      <c r="AC2558" s="11"/>
      <c r="AD2558" s="11"/>
      <c r="AE2558" s="11"/>
      <c r="AF2558" s="11"/>
      <c r="AG2558" s="11"/>
      <c r="AH2558" s="11"/>
      <c r="AI2558" s="11"/>
      <c r="AJ2558" s="11"/>
      <c r="AK2558" s="11"/>
      <c r="AL2558" s="11"/>
      <c r="AM2558" s="11"/>
      <c r="AN2558" s="11"/>
      <c r="AO2558" s="11"/>
      <c r="AP2558" s="11"/>
      <c r="AQ2558" s="11"/>
      <c r="AR2558" s="11"/>
      <c r="AS2558" s="11"/>
      <c r="AT2558" s="11"/>
      <c r="AU2558" s="11"/>
      <c r="AV2558" s="11"/>
      <c r="AW2558" s="11"/>
      <c r="AX2558" s="11"/>
      <c r="AY2558" s="11"/>
      <c r="AZ2558" s="11"/>
      <c r="BA2558" s="11"/>
      <c r="BB2558" s="11"/>
      <c r="BC2558" s="11"/>
      <c r="BD2558" s="11"/>
      <c r="BE2558" s="11"/>
      <c r="BF2558" s="11"/>
      <c r="BG2558" s="11"/>
      <c r="BH2558" s="11"/>
      <c r="BI2558" s="11"/>
      <c r="BJ2558" s="11"/>
      <c r="BK2558" s="11"/>
      <c r="BL2558" s="11"/>
      <c r="BM2558" s="11"/>
      <c r="BN2558" s="11"/>
      <c r="BO2558" s="11"/>
      <c r="BP2558" s="1" t="str">
        <v>0- Port Costs</v>
      </c>
      <c r="BT2558" s="1" t="str">
        <v>0- Port Value</v>
      </c>
      <c r="BU2558" s="11"/>
    </row>
    <row r="2559" spans="8:73" hidden="1" outlineLevel="1" x14ac:dyDescent="0.3">
      <c r="H2559" s="1" t="str">
        <v>0 - BM Costs</v>
      </c>
      <c r="L2559" s="1" t="str">
        <v>0 - BM Port</v>
      </c>
      <c r="N2559" s="1" t="str">
        <v>0 - Port Assets</v>
      </c>
      <c r="O2559" s="11"/>
      <c r="P2559" s="11"/>
      <c r="Q2559" s="11"/>
      <c r="R2559" s="11"/>
      <c r="S2559" s="11"/>
      <c r="T2559" s="11"/>
      <c r="U2559" s="11"/>
      <c r="V2559" s="11"/>
      <c r="W2559" s="11"/>
      <c r="X2559" s="11"/>
      <c r="Y2559" s="11"/>
      <c r="Z2559" s="11"/>
      <c r="AA2559" s="11"/>
      <c r="AB2559" s="11"/>
      <c r="AC2559" s="11"/>
      <c r="AD2559" s="11"/>
      <c r="AE2559" s="11"/>
      <c r="AF2559" s="11"/>
      <c r="AG2559" s="11"/>
      <c r="AH2559" s="11"/>
      <c r="AI2559" s="11"/>
      <c r="AJ2559" s="11"/>
      <c r="AK2559" s="11"/>
      <c r="AL2559" s="11"/>
      <c r="AM2559" s="11"/>
      <c r="AN2559" s="11"/>
      <c r="AO2559" s="11"/>
      <c r="AP2559" s="11"/>
      <c r="AQ2559" s="11"/>
      <c r="AR2559" s="11"/>
      <c r="AS2559" s="11"/>
      <c r="AT2559" s="11"/>
      <c r="AU2559" s="11"/>
      <c r="AV2559" s="11"/>
      <c r="AW2559" s="11"/>
      <c r="AX2559" s="11"/>
      <c r="AY2559" s="11"/>
      <c r="AZ2559" s="11"/>
      <c r="BA2559" s="11"/>
      <c r="BB2559" s="11"/>
      <c r="BC2559" s="11"/>
      <c r="BD2559" s="11"/>
      <c r="BE2559" s="11"/>
      <c r="BF2559" s="11"/>
      <c r="BG2559" s="11"/>
      <c r="BH2559" s="11"/>
      <c r="BI2559" s="11"/>
      <c r="BJ2559" s="11"/>
      <c r="BK2559" s="11"/>
      <c r="BL2559" s="11"/>
      <c r="BM2559" s="11"/>
      <c r="BN2559" s="11"/>
      <c r="BO2559" s="11"/>
      <c r="BP2559" s="1" t="str">
        <v>0- Port Costs</v>
      </c>
      <c r="BT2559" s="1" t="str">
        <v>0- Port Value</v>
      </c>
      <c r="BU2559" s="11"/>
    </row>
    <row r="2560" spans="8:73" hidden="1" outlineLevel="1" x14ac:dyDescent="0.3">
      <c r="H2560" s="1" t="str">
        <v>0 - BM Costs</v>
      </c>
      <c r="L2560" s="1" t="str">
        <v>0 - BM Port</v>
      </c>
      <c r="N2560" s="1" t="str">
        <v>0 - Port Assets</v>
      </c>
      <c r="O2560" s="11"/>
      <c r="P2560" s="11"/>
      <c r="Q2560" s="11"/>
      <c r="R2560" s="11"/>
      <c r="S2560" s="11"/>
      <c r="T2560" s="11"/>
      <c r="U2560" s="11"/>
      <c r="V2560" s="11"/>
      <c r="W2560" s="11"/>
      <c r="X2560" s="11"/>
      <c r="Y2560" s="11"/>
      <c r="Z2560" s="11"/>
      <c r="AA2560" s="11"/>
      <c r="AB2560" s="11"/>
      <c r="AC2560" s="11"/>
      <c r="AD2560" s="11"/>
      <c r="AE2560" s="11"/>
      <c r="AF2560" s="11"/>
      <c r="AG2560" s="11"/>
      <c r="AH2560" s="11"/>
      <c r="AI2560" s="11"/>
      <c r="AJ2560" s="11"/>
      <c r="AK2560" s="11"/>
      <c r="AL2560" s="11"/>
      <c r="AM2560" s="11"/>
      <c r="AN2560" s="11"/>
      <c r="AO2560" s="11"/>
      <c r="AP2560" s="11"/>
      <c r="AQ2560" s="11"/>
      <c r="AR2560" s="11"/>
      <c r="AS2560" s="11"/>
      <c r="AT2560" s="11"/>
      <c r="AU2560" s="11"/>
      <c r="AV2560" s="11"/>
      <c r="AW2560" s="11"/>
      <c r="AX2560" s="11"/>
      <c r="AY2560" s="11"/>
      <c r="AZ2560" s="11"/>
      <c r="BA2560" s="11"/>
      <c r="BB2560" s="11"/>
      <c r="BC2560" s="11"/>
      <c r="BD2560" s="11"/>
      <c r="BE2560" s="11"/>
      <c r="BF2560" s="11"/>
      <c r="BG2560" s="11"/>
      <c r="BH2560" s="11"/>
      <c r="BI2560" s="11"/>
      <c r="BJ2560" s="11"/>
      <c r="BK2560" s="11"/>
      <c r="BL2560" s="11"/>
      <c r="BM2560" s="11"/>
      <c r="BN2560" s="11"/>
      <c r="BO2560" s="11"/>
      <c r="BP2560" s="1" t="str">
        <v>0- Port Costs</v>
      </c>
      <c r="BT2560" s="1" t="str">
        <v>0- Port Value</v>
      </c>
      <c r="BU2560" s="11"/>
    </row>
    <row r="2561" spans="8:73" hidden="1" outlineLevel="1" x14ac:dyDescent="0.3">
      <c r="H2561" s="1" t="str">
        <v>0 - BM Costs</v>
      </c>
      <c r="L2561" s="1" t="str">
        <v>0 - BM Port</v>
      </c>
      <c r="N2561" s="1" t="str">
        <v>0 - Port Assets</v>
      </c>
      <c r="O2561" s="11"/>
      <c r="P2561" s="11"/>
      <c r="Q2561" s="11"/>
      <c r="R2561" s="11"/>
      <c r="S2561" s="11"/>
      <c r="T2561" s="11"/>
      <c r="U2561" s="11"/>
      <c r="V2561" s="11"/>
      <c r="W2561" s="11"/>
      <c r="X2561" s="11"/>
      <c r="Y2561" s="11"/>
      <c r="Z2561" s="11"/>
      <c r="AA2561" s="11"/>
      <c r="AB2561" s="11"/>
      <c r="AC2561" s="11"/>
      <c r="AD2561" s="11"/>
      <c r="AE2561" s="11"/>
      <c r="AF2561" s="11"/>
      <c r="AG2561" s="11"/>
      <c r="AH2561" s="11"/>
      <c r="AI2561" s="11"/>
      <c r="AJ2561" s="11"/>
      <c r="AK2561" s="11"/>
      <c r="AL2561" s="11"/>
      <c r="AM2561" s="11"/>
      <c r="AN2561" s="11"/>
      <c r="AO2561" s="11"/>
      <c r="AP2561" s="11"/>
      <c r="AQ2561" s="11"/>
      <c r="AR2561" s="11"/>
      <c r="AS2561" s="11"/>
      <c r="AT2561" s="11"/>
      <c r="AU2561" s="11"/>
      <c r="AV2561" s="11"/>
      <c r="AW2561" s="11"/>
      <c r="AX2561" s="11"/>
      <c r="AY2561" s="11"/>
      <c r="AZ2561" s="11"/>
      <c r="BA2561" s="11"/>
      <c r="BB2561" s="11"/>
      <c r="BC2561" s="11"/>
      <c r="BD2561" s="11"/>
      <c r="BE2561" s="11"/>
      <c r="BF2561" s="11"/>
      <c r="BG2561" s="11"/>
      <c r="BH2561" s="11"/>
      <c r="BI2561" s="11"/>
      <c r="BJ2561" s="11"/>
      <c r="BK2561" s="11"/>
      <c r="BL2561" s="11"/>
      <c r="BM2561" s="11"/>
      <c r="BN2561" s="11"/>
      <c r="BO2561" s="11"/>
      <c r="BP2561" s="1" t="str">
        <v>0- Port Costs</v>
      </c>
      <c r="BT2561" s="1" t="str">
        <v>0- Port Value</v>
      </c>
      <c r="BU2561" s="11"/>
    </row>
    <row r="2562" spans="8:73" hidden="1" outlineLevel="1" x14ac:dyDescent="0.3">
      <c r="H2562" s="1" t="str">
        <v>0 - BM Costs</v>
      </c>
      <c r="L2562" s="1" t="str">
        <v>0 - BM Port</v>
      </c>
      <c r="N2562" s="1" t="str">
        <v>0 - Port Assets</v>
      </c>
      <c r="O2562" s="11"/>
      <c r="P2562" s="11"/>
      <c r="Q2562" s="11"/>
      <c r="R2562" s="11"/>
      <c r="S2562" s="11"/>
      <c r="T2562" s="11"/>
      <c r="U2562" s="11"/>
      <c r="V2562" s="11"/>
      <c r="W2562" s="11"/>
      <c r="X2562" s="11"/>
      <c r="Y2562" s="11"/>
      <c r="Z2562" s="11"/>
      <c r="AA2562" s="11"/>
      <c r="AB2562" s="11"/>
      <c r="AC2562" s="11"/>
      <c r="AD2562" s="11"/>
      <c r="AE2562" s="11"/>
      <c r="AF2562" s="11"/>
      <c r="AG2562" s="11"/>
      <c r="AH2562" s="11"/>
      <c r="AI2562" s="11"/>
      <c r="AJ2562" s="11"/>
      <c r="AK2562" s="11"/>
      <c r="AL2562" s="11"/>
      <c r="AM2562" s="11"/>
      <c r="AN2562" s="11"/>
      <c r="AO2562" s="11"/>
      <c r="AP2562" s="11"/>
      <c r="AQ2562" s="11"/>
      <c r="AR2562" s="11"/>
      <c r="AS2562" s="11"/>
      <c r="AT2562" s="11"/>
      <c r="AU2562" s="11"/>
      <c r="AV2562" s="11"/>
      <c r="AW2562" s="11"/>
      <c r="AX2562" s="11"/>
      <c r="AY2562" s="11"/>
      <c r="AZ2562" s="11"/>
      <c r="BA2562" s="11"/>
      <c r="BB2562" s="11"/>
      <c r="BC2562" s="11"/>
      <c r="BD2562" s="11"/>
      <c r="BE2562" s="11"/>
      <c r="BF2562" s="11"/>
      <c r="BG2562" s="11"/>
      <c r="BH2562" s="11"/>
      <c r="BI2562" s="11"/>
      <c r="BJ2562" s="11"/>
      <c r="BK2562" s="11"/>
      <c r="BL2562" s="11"/>
      <c r="BM2562" s="11"/>
      <c r="BN2562" s="11"/>
      <c r="BO2562" s="11"/>
      <c r="BP2562" s="1" t="str">
        <v>0- Port Costs</v>
      </c>
      <c r="BT2562" s="1" t="str">
        <v>0- Port Value</v>
      </c>
      <c r="BU2562" s="11"/>
    </row>
    <row r="2563" spans="8:73" hidden="1" outlineLevel="1" x14ac:dyDescent="0.3">
      <c r="H2563" s="1" t="str">
        <v>0 - BM Costs</v>
      </c>
      <c r="L2563" s="1" t="str">
        <v>0 - BM Port</v>
      </c>
      <c r="N2563" s="1" t="str">
        <v>0 - Port Assets</v>
      </c>
      <c r="O2563" s="11"/>
      <c r="P2563" s="11"/>
      <c r="Q2563" s="11"/>
      <c r="R2563" s="11"/>
      <c r="S2563" s="11"/>
      <c r="T2563" s="11"/>
      <c r="U2563" s="11"/>
      <c r="V2563" s="11"/>
      <c r="W2563" s="11"/>
      <c r="X2563" s="11"/>
      <c r="Y2563" s="11"/>
      <c r="Z2563" s="11"/>
      <c r="AA2563" s="11"/>
      <c r="AB2563" s="11"/>
      <c r="AC2563" s="11"/>
      <c r="AD2563" s="11"/>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c r="BB2563" s="11"/>
      <c r="BC2563" s="11"/>
      <c r="BD2563" s="11"/>
      <c r="BE2563" s="11"/>
      <c r="BF2563" s="11"/>
      <c r="BG2563" s="11"/>
      <c r="BH2563" s="11"/>
      <c r="BI2563" s="11"/>
      <c r="BJ2563" s="11"/>
      <c r="BK2563" s="11"/>
      <c r="BL2563" s="11"/>
      <c r="BM2563" s="11"/>
      <c r="BN2563" s="11"/>
      <c r="BO2563" s="11"/>
      <c r="BP2563" s="1" t="str">
        <v>0- Port Costs</v>
      </c>
      <c r="BT2563" s="1" t="str">
        <v>0- Port Value</v>
      </c>
      <c r="BU2563" s="11"/>
    </row>
    <row r="2564" spans="8:73" hidden="1" outlineLevel="1" x14ac:dyDescent="0.3">
      <c r="H2564" s="1" t="str">
        <v>0 - BM Costs</v>
      </c>
      <c r="L2564" s="1" t="str">
        <v>0 - BM Port</v>
      </c>
      <c r="N2564" s="1" t="str">
        <v>0 - Port Assets</v>
      </c>
      <c r="O2564" s="11"/>
      <c r="P2564" s="11"/>
      <c r="Q2564" s="11"/>
      <c r="R2564" s="11"/>
      <c r="S2564" s="11"/>
      <c r="T2564" s="11"/>
      <c r="U2564" s="11"/>
      <c r="V2564" s="11"/>
      <c r="W2564" s="11"/>
      <c r="X2564" s="11"/>
      <c r="Y2564" s="11"/>
      <c r="Z2564" s="11"/>
      <c r="AA2564" s="11"/>
      <c r="AB2564" s="11"/>
      <c r="AC2564" s="11"/>
      <c r="AD2564" s="11"/>
      <c r="AE2564" s="11"/>
      <c r="AF2564" s="11"/>
      <c r="AG2564" s="11"/>
      <c r="AH2564" s="11"/>
      <c r="AI2564" s="11"/>
      <c r="AJ2564" s="11"/>
      <c r="AK2564" s="11"/>
      <c r="AL2564" s="11"/>
      <c r="AM2564" s="11"/>
      <c r="AN2564" s="11"/>
      <c r="AO2564" s="11"/>
      <c r="AP2564" s="11"/>
      <c r="AQ2564" s="11"/>
      <c r="AR2564" s="11"/>
      <c r="AS2564" s="11"/>
      <c r="AT2564" s="11"/>
      <c r="AU2564" s="11"/>
      <c r="AV2564" s="11"/>
      <c r="AW2564" s="11"/>
      <c r="AX2564" s="11"/>
      <c r="AY2564" s="11"/>
      <c r="AZ2564" s="11"/>
      <c r="BA2564" s="11"/>
      <c r="BB2564" s="11"/>
      <c r="BC2564" s="11"/>
      <c r="BD2564" s="11"/>
      <c r="BE2564" s="11"/>
      <c r="BF2564" s="11"/>
      <c r="BG2564" s="11"/>
      <c r="BH2564" s="11"/>
      <c r="BI2564" s="11"/>
      <c r="BJ2564" s="11"/>
      <c r="BK2564" s="11"/>
      <c r="BL2564" s="11"/>
      <c r="BM2564" s="11"/>
      <c r="BN2564" s="11"/>
      <c r="BO2564" s="11"/>
      <c r="BP2564" s="1" t="str">
        <v>0- Port Costs</v>
      </c>
      <c r="BT2564" s="1" t="str">
        <v>0- Port Value</v>
      </c>
      <c r="BU2564" s="11"/>
    </row>
    <row r="2565" spans="8:73" hidden="1" outlineLevel="1" x14ac:dyDescent="0.3">
      <c r="H2565" s="1" t="str">
        <v>0 - BM Costs</v>
      </c>
      <c r="L2565" s="1" t="str">
        <v>0 - BM Port</v>
      </c>
      <c r="N2565" s="1" t="str">
        <v>0 - Port Assets</v>
      </c>
      <c r="O2565" s="11"/>
      <c r="P2565" s="11"/>
      <c r="Q2565" s="11"/>
      <c r="R2565" s="11"/>
      <c r="S2565" s="11"/>
      <c r="T2565" s="11"/>
      <c r="U2565" s="11"/>
      <c r="V2565" s="11"/>
      <c r="W2565" s="11"/>
      <c r="X2565" s="11"/>
      <c r="Y2565" s="11"/>
      <c r="Z2565" s="11"/>
      <c r="AA2565" s="11"/>
      <c r="AB2565" s="11"/>
      <c r="AC2565" s="11"/>
      <c r="AD2565" s="11"/>
      <c r="AE2565" s="11"/>
      <c r="AF2565" s="11"/>
      <c r="AG2565" s="11"/>
      <c r="AH2565" s="11"/>
      <c r="AI2565" s="11"/>
      <c r="AJ2565" s="11"/>
      <c r="AK2565" s="11"/>
      <c r="AL2565" s="11"/>
      <c r="AM2565" s="11"/>
      <c r="AN2565" s="11"/>
      <c r="AO2565" s="11"/>
      <c r="AP2565" s="11"/>
      <c r="AQ2565" s="11"/>
      <c r="AR2565" s="11"/>
      <c r="AS2565" s="11"/>
      <c r="AT2565" s="11"/>
      <c r="AU2565" s="11"/>
      <c r="AV2565" s="11"/>
      <c r="AW2565" s="11"/>
      <c r="AX2565" s="11"/>
      <c r="AY2565" s="11"/>
      <c r="AZ2565" s="11"/>
      <c r="BA2565" s="11"/>
      <c r="BB2565" s="11"/>
      <c r="BC2565" s="11"/>
      <c r="BD2565" s="11"/>
      <c r="BE2565" s="11"/>
      <c r="BF2565" s="11"/>
      <c r="BG2565" s="11"/>
      <c r="BH2565" s="11"/>
      <c r="BI2565" s="11"/>
      <c r="BJ2565" s="11"/>
      <c r="BK2565" s="11"/>
      <c r="BL2565" s="11"/>
      <c r="BM2565" s="11"/>
      <c r="BN2565" s="11"/>
      <c r="BO2565" s="11"/>
      <c r="BP2565" s="1" t="str">
        <v>0- Port Costs</v>
      </c>
      <c r="BT2565" s="1" t="str">
        <v>0- Port Value</v>
      </c>
      <c r="BU2565" s="11"/>
    </row>
    <row r="2566" spans="8:73" hidden="1" outlineLevel="1" x14ac:dyDescent="0.3">
      <c r="H2566" s="1" t="str">
        <v>0 - BM Costs</v>
      </c>
      <c r="L2566" s="1" t="str">
        <v>0 - BM Port</v>
      </c>
      <c r="N2566" s="1" t="str">
        <v>0 - Port Assets</v>
      </c>
      <c r="O2566" s="11"/>
      <c r="P2566" s="11"/>
      <c r="Q2566" s="11"/>
      <c r="R2566" s="11"/>
      <c r="S2566" s="11"/>
      <c r="T2566" s="11"/>
      <c r="U2566" s="11"/>
      <c r="V2566" s="11"/>
      <c r="W2566" s="11"/>
      <c r="X2566" s="11"/>
      <c r="Y2566" s="11"/>
      <c r="Z2566" s="11"/>
      <c r="AA2566" s="11"/>
      <c r="AB2566" s="11"/>
      <c r="AC2566" s="11"/>
      <c r="AD2566" s="11"/>
      <c r="AE2566" s="11"/>
      <c r="AF2566" s="11"/>
      <c r="AG2566" s="11"/>
      <c r="AH2566" s="11"/>
      <c r="AI2566" s="11"/>
      <c r="AJ2566" s="11"/>
      <c r="AK2566" s="11"/>
      <c r="AL2566" s="11"/>
      <c r="AM2566" s="11"/>
      <c r="AN2566" s="11"/>
      <c r="AO2566" s="11"/>
      <c r="AP2566" s="11"/>
      <c r="AQ2566" s="11"/>
      <c r="AR2566" s="11"/>
      <c r="AS2566" s="11"/>
      <c r="AT2566" s="11"/>
      <c r="AU2566" s="11"/>
      <c r="AV2566" s="11"/>
      <c r="AW2566" s="11"/>
      <c r="AX2566" s="11"/>
      <c r="AY2566" s="11"/>
      <c r="AZ2566" s="11"/>
      <c r="BA2566" s="11"/>
      <c r="BB2566" s="11"/>
      <c r="BC2566" s="11"/>
      <c r="BD2566" s="11"/>
      <c r="BE2566" s="11"/>
      <c r="BF2566" s="11"/>
      <c r="BG2566" s="11"/>
      <c r="BH2566" s="11"/>
      <c r="BI2566" s="11"/>
      <c r="BJ2566" s="11"/>
      <c r="BK2566" s="11"/>
      <c r="BL2566" s="11"/>
      <c r="BM2566" s="11"/>
      <c r="BN2566" s="11"/>
      <c r="BO2566" s="11"/>
      <c r="BP2566" s="1" t="str">
        <v>0- Port Costs</v>
      </c>
      <c r="BT2566" s="1" t="str">
        <v>0- Port Value</v>
      </c>
      <c r="BU2566" s="11"/>
    </row>
    <row r="2567" spans="8:73" hidden="1" outlineLevel="1" x14ac:dyDescent="0.3">
      <c r="H2567" s="1" t="str">
        <v>0 - BM Costs</v>
      </c>
      <c r="L2567" s="1" t="str">
        <v>0 - BM Port</v>
      </c>
      <c r="N2567" s="1" t="str">
        <v>0 - Port Assets</v>
      </c>
      <c r="O2567" s="11"/>
      <c r="P2567" s="11"/>
      <c r="Q2567" s="11"/>
      <c r="R2567" s="11"/>
      <c r="S2567" s="11"/>
      <c r="T2567" s="11"/>
      <c r="U2567" s="11"/>
      <c r="V2567" s="11"/>
      <c r="W2567" s="11"/>
      <c r="X2567" s="11"/>
      <c r="Y2567" s="11"/>
      <c r="Z2567" s="11"/>
      <c r="AA2567" s="11"/>
      <c r="AB2567" s="11"/>
      <c r="AC2567" s="11"/>
      <c r="AD2567" s="11"/>
      <c r="AE2567" s="11"/>
      <c r="AF2567" s="11"/>
      <c r="AG2567" s="11"/>
      <c r="AH2567" s="11"/>
      <c r="AI2567" s="11"/>
      <c r="AJ2567" s="11"/>
      <c r="AK2567" s="11"/>
      <c r="AL2567" s="11"/>
      <c r="AM2567" s="11"/>
      <c r="AN2567" s="11"/>
      <c r="AO2567" s="11"/>
      <c r="AP2567" s="11"/>
      <c r="AQ2567" s="11"/>
      <c r="AR2567" s="11"/>
      <c r="AS2567" s="11"/>
      <c r="AT2567" s="11"/>
      <c r="AU2567" s="11"/>
      <c r="AV2567" s="11"/>
      <c r="AW2567" s="11"/>
      <c r="AX2567" s="11"/>
      <c r="AY2567" s="11"/>
      <c r="AZ2567" s="11"/>
      <c r="BA2567" s="11"/>
      <c r="BB2567" s="11"/>
      <c r="BC2567" s="11"/>
      <c r="BD2567" s="11"/>
      <c r="BE2567" s="11"/>
      <c r="BF2567" s="11"/>
      <c r="BG2567" s="11"/>
      <c r="BH2567" s="11"/>
      <c r="BI2567" s="11"/>
      <c r="BJ2567" s="11"/>
      <c r="BK2567" s="11"/>
      <c r="BL2567" s="11"/>
      <c r="BM2567" s="11"/>
      <c r="BN2567" s="11"/>
      <c r="BO2567" s="11"/>
      <c r="BP2567" s="1" t="str">
        <v>0- Port Costs</v>
      </c>
      <c r="BT2567" s="1" t="str">
        <v>0- Port Value</v>
      </c>
      <c r="BU2567" s="11"/>
    </row>
    <row r="2568" spans="8:73" hidden="1" outlineLevel="1" x14ac:dyDescent="0.3">
      <c r="H2568" s="1" t="str">
        <v>0 - BM Costs</v>
      </c>
      <c r="L2568" s="1" t="str">
        <v>0 - BM Port</v>
      </c>
      <c r="N2568" s="1" t="str">
        <v>0 - Port Assets</v>
      </c>
      <c r="O2568" s="11"/>
      <c r="P2568" s="11"/>
      <c r="Q2568" s="11"/>
      <c r="R2568" s="11"/>
      <c r="S2568" s="11"/>
      <c r="T2568" s="11"/>
      <c r="U2568" s="11"/>
      <c r="V2568" s="11"/>
      <c r="W2568" s="11"/>
      <c r="X2568" s="11"/>
      <c r="Y2568" s="11"/>
      <c r="Z2568" s="11"/>
      <c r="AA2568" s="11"/>
      <c r="AB2568" s="11"/>
      <c r="AC2568" s="11"/>
      <c r="AD2568" s="11"/>
      <c r="AE2568" s="11"/>
      <c r="AF2568" s="11"/>
      <c r="AG2568" s="11"/>
      <c r="AH2568" s="11"/>
      <c r="AI2568" s="11"/>
      <c r="AJ2568" s="11"/>
      <c r="AK2568" s="11"/>
      <c r="AL2568" s="11"/>
      <c r="AM2568" s="11"/>
      <c r="AN2568" s="11"/>
      <c r="AO2568" s="11"/>
      <c r="AP2568" s="11"/>
      <c r="AQ2568" s="11"/>
      <c r="AR2568" s="11"/>
      <c r="AS2568" s="11"/>
      <c r="AT2568" s="11"/>
      <c r="AU2568" s="11"/>
      <c r="AV2568" s="11"/>
      <c r="AW2568" s="11"/>
      <c r="AX2568" s="11"/>
      <c r="AY2568" s="11"/>
      <c r="AZ2568" s="11"/>
      <c r="BA2568" s="11"/>
      <c r="BB2568" s="11"/>
      <c r="BC2568" s="11"/>
      <c r="BD2568" s="11"/>
      <c r="BE2568" s="11"/>
      <c r="BF2568" s="11"/>
      <c r="BG2568" s="11"/>
      <c r="BH2568" s="11"/>
      <c r="BI2568" s="11"/>
      <c r="BJ2568" s="11"/>
      <c r="BK2568" s="11"/>
      <c r="BL2568" s="11"/>
      <c r="BM2568" s="11"/>
      <c r="BN2568" s="11"/>
      <c r="BO2568" s="11"/>
      <c r="BP2568" s="1" t="str">
        <v>0- Port Costs</v>
      </c>
      <c r="BT2568" s="1" t="str">
        <v>0- Port Value</v>
      </c>
      <c r="BU2568" s="11"/>
    </row>
    <row r="2569" spans="8:73" hidden="1" outlineLevel="1" x14ac:dyDescent="0.3">
      <c r="H2569" s="1" t="str">
        <v>0 - BM Costs</v>
      </c>
      <c r="L2569" s="1" t="str">
        <v>0 - BM Port</v>
      </c>
      <c r="N2569" s="1" t="str">
        <v>0 - Port Assets</v>
      </c>
      <c r="O2569" s="11"/>
      <c r="P2569" s="11"/>
      <c r="Q2569" s="11"/>
      <c r="R2569" s="11"/>
      <c r="S2569" s="11"/>
      <c r="T2569" s="11"/>
      <c r="U2569" s="11"/>
      <c r="V2569" s="11"/>
      <c r="W2569" s="11"/>
      <c r="X2569" s="11"/>
      <c r="Y2569" s="11"/>
      <c r="Z2569" s="11"/>
      <c r="AA2569" s="11"/>
      <c r="AB2569" s="11"/>
      <c r="AC2569" s="11"/>
      <c r="AD2569" s="11"/>
      <c r="AE2569" s="11"/>
      <c r="AF2569" s="11"/>
      <c r="AG2569" s="11"/>
      <c r="AH2569" s="11"/>
      <c r="AI2569" s="11"/>
      <c r="AJ2569" s="11"/>
      <c r="AK2569" s="11"/>
      <c r="AL2569" s="11"/>
      <c r="AM2569" s="11"/>
      <c r="AN2569" s="11"/>
      <c r="AO2569" s="11"/>
      <c r="AP2569" s="11"/>
      <c r="AQ2569" s="11"/>
      <c r="AR2569" s="11"/>
      <c r="AS2569" s="11"/>
      <c r="AT2569" s="11"/>
      <c r="AU2569" s="11"/>
      <c r="AV2569" s="11"/>
      <c r="AW2569" s="11"/>
      <c r="AX2569" s="11"/>
      <c r="AY2569" s="11"/>
      <c r="AZ2569" s="11"/>
      <c r="BA2569" s="11"/>
      <c r="BB2569" s="11"/>
      <c r="BC2569" s="11"/>
      <c r="BD2569" s="11"/>
      <c r="BE2569" s="11"/>
      <c r="BF2569" s="11"/>
      <c r="BG2569" s="11"/>
      <c r="BH2569" s="11"/>
      <c r="BI2569" s="11"/>
      <c r="BJ2569" s="11"/>
      <c r="BK2569" s="11"/>
      <c r="BL2569" s="11"/>
      <c r="BM2569" s="11"/>
      <c r="BN2569" s="11"/>
      <c r="BO2569" s="11"/>
      <c r="BP2569" s="1" t="str">
        <v>0- Port Costs</v>
      </c>
      <c r="BT2569" s="1" t="str">
        <v>0- Port Value</v>
      </c>
      <c r="BU2569" s="11"/>
    </row>
    <row r="2570" spans="8:73" hidden="1" outlineLevel="1" x14ac:dyDescent="0.3">
      <c r="H2570" s="1" t="str">
        <v>0 - BM Costs</v>
      </c>
      <c r="L2570" s="1" t="str">
        <v>0 - BM Port</v>
      </c>
      <c r="N2570" s="1" t="str">
        <v>0 - Port Assets</v>
      </c>
      <c r="O2570" s="11"/>
      <c r="P2570" s="11"/>
      <c r="Q2570" s="11"/>
      <c r="R2570" s="11"/>
      <c r="S2570" s="11"/>
      <c r="T2570" s="11"/>
      <c r="U2570" s="11"/>
      <c r="V2570" s="11"/>
      <c r="W2570" s="11"/>
      <c r="X2570" s="11"/>
      <c r="Y2570" s="11"/>
      <c r="Z2570" s="11"/>
      <c r="AA2570" s="11"/>
      <c r="AB2570" s="11"/>
      <c r="AC2570" s="11"/>
      <c r="AD2570" s="11"/>
      <c r="AE2570" s="11"/>
      <c r="AF2570" s="11"/>
      <c r="AG2570" s="11"/>
      <c r="AH2570" s="11"/>
      <c r="AI2570" s="11"/>
      <c r="AJ2570" s="11"/>
      <c r="AK2570" s="11"/>
      <c r="AL2570" s="11"/>
      <c r="AM2570" s="11"/>
      <c r="AN2570" s="11"/>
      <c r="AO2570" s="11"/>
      <c r="AP2570" s="11"/>
      <c r="AQ2570" s="11"/>
      <c r="AR2570" s="11"/>
      <c r="AS2570" s="11"/>
      <c r="AT2570" s="11"/>
      <c r="AU2570" s="11"/>
      <c r="AV2570" s="11"/>
      <c r="AW2570" s="11"/>
      <c r="AX2570" s="11"/>
      <c r="AY2570" s="11"/>
      <c r="AZ2570" s="11"/>
      <c r="BA2570" s="11"/>
      <c r="BB2570" s="11"/>
      <c r="BC2570" s="11"/>
      <c r="BD2570" s="11"/>
      <c r="BE2570" s="11"/>
      <c r="BF2570" s="11"/>
      <c r="BG2570" s="11"/>
      <c r="BH2570" s="11"/>
      <c r="BI2570" s="11"/>
      <c r="BJ2570" s="11"/>
      <c r="BK2570" s="11"/>
      <c r="BL2570" s="11"/>
      <c r="BM2570" s="11"/>
      <c r="BN2570" s="11"/>
      <c r="BO2570" s="11"/>
      <c r="BP2570" s="1" t="str">
        <v>0- Port Costs</v>
      </c>
      <c r="BT2570" s="1" t="str">
        <v>0- Port Value</v>
      </c>
      <c r="BU2570" s="11"/>
    </row>
    <row r="2571" spans="8:73" hidden="1" outlineLevel="1" x14ac:dyDescent="0.3">
      <c r="H2571" s="1" t="str">
        <v>0 - BM Costs</v>
      </c>
      <c r="L2571" s="1" t="str">
        <v>0 - BM Port</v>
      </c>
      <c r="N2571" s="1" t="str">
        <v>0 - Port Assets</v>
      </c>
      <c r="O2571" s="11"/>
      <c r="P2571" s="11"/>
      <c r="Q2571" s="11"/>
      <c r="R2571" s="11"/>
      <c r="S2571" s="11"/>
      <c r="T2571" s="11"/>
      <c r="U2571" s="11"/>
      <c r="V2571" s="11"/>
      <c r="W2571" s="11"/>
      <c r="X2571" s="11"/>
      <c r="Y2571" s="11"/>
      <c r="Z2571" s="11"/>
      <c r="AA2571" s="11"/>
      <c r="AB2571" s="11"/>
      <c r="AC2571" s="11"/>
      <c r="AD2571" s="11"/>
      <c r="AE2571" s="11"/>
      <c r="AF2571" s="11"/>
      <c r="AG2571" s="11"/>
      <c r="AH2571" s="11"/>
      <c r="AI2571" s="11"/>
      <c r="AJ2571" s="11"/>
      <c r="AK2571" s="11"/>
      <c r="AL2571" s="11"/>
      <c r="AM2571" s="11"/>
      <c r="AN2571" s="11"/>
      <c r="AO2571" s="11"/>
      <c r="AP2571" s="11"/>
      <c r="AQ2571" s="11"/>
      <c r="AR2571" s="11"/>
      <c r="AS2571" s="11"/>
      <c r="AT2571" s="11"/>
      <c r="AU2571" s="11"/>
      <c r="AV2571" s="11"/>
      <c r="AW2571" s="11"/>
      <c r="AX2571" s="11"/>
      <c r="AY2571" s="11"/>
      <c r="AZ2571" s="11"/>
      <c r="BA2571" s="11"/>
      <c r="BB2571" s="11"/>
      <c r="BC2571" s="11"/>
      <c r="BD2571" s="11"/>
      <c r="BE2571" s="11"/>
      <c r="BF2571" s="11"/>
      <c r="BG2571" s="11"/>
      <c r="BH2571" s="11"/>
      <c r="BI2571" s="11"/>
      <c r="BJ2571" s="11"/>
      <c r="BK2571" s="11"/>
      <c r="BL2571" s="11"/>
      <c r="BM2571" s="11"/>
      <c r="BN2571" s="11"/>
      <c r="BO2571" s="11"/>
      <c r="BP2571" s="1" t="str">
        <v>0- Port Costs</v>
      </c>
      <c r="BT2571" s="1" t="str">
        <v>0- Port Value</v>
      </c>
      <c r="BU2571" s="11"/>
    </row>
    <row r="2572" spans="8:73" hidden="1" outlineLevel="1" x14ac:dyDescent="0.3">
      <c r="H2572" s="1" t="str">
        <v>0 - BM Costs</v>
      </c>
      <c r="L2572" s="1" t="str">
        <v>0 - BM Port</v>
      </c>
      <c r="N2572" s="1" t="str">
        <v>0 - Port Assets</v>
      </c>
      <c r="O2572" s="11"/>
      <c r="P2572" s="11"/>
      <c r="Q2572" s="11"/>
      <c r="R2572" s="11"/>
      <c r="S2572" s="11"/>
      <c r="T2572" s="11"/>
      <c r="U2572" s="11"/>
      <c r="V2572" s="11"/>
      <c r="W2572" s="11"/>
      <c r="X2572" s="11"/>
      <c r="Y2572" s="11"/>
      <c r="Z2572" s="11"/>
      <c r="AA2572" s="11"/>
      <c r="AB2572" s="11"/>
      <c r="AC2572" s="11"/>
      <c r="AD2572" s="11"/>
      <c r="AE2572" s="11"/>
      <c r="AF2572" s="11"/>
      <c r="AG2572" s="11"/>
      <c r="AH2572" s="11"/>
      <c r="AI2572" s="11"/>
      <c r="AJ2572" s="11"/>
      <c r="AK2572" s="11"/>
      <c r="AL2572" s="11"/>
      <c r="AM2572" s="11"/>
      <c r="AN2572" s="11"/>
      <c r="AO2572" s="11"/>
      <c r="AP2572" s="11"/>
      <c r="AQ2572" s="11"/>
      <c r="AR2572" s="11"/>
      <c r="AS2572" s="11"/>
      <c r="AT2572" s="11"/>
      <c r="AU2572" s="11"/>
      <c r="AV2572" s="11"/>
      <c r="AW2572" s="11"/>
      <c r="AX2572" s="11"/>
      <c r="AY2572" s="11"/>
      <c r="AZ2572" s="11"/>
      <c r="BA2572" s="11"/>
      <c r="BB2572" s="11"/>
      <c r="BC2572" s="11"/>
      <c r="BD2572" s="11"/>
      <c r="BE2572" s="11"/>
      <c r="BF2572" s="11"/>
      <c r="BG2572" s="11"/>
      <c r="BH2572" s="11"/>
      <c r="BI2572" s="11"/>
      <c r="BJ2572" s="11"/>
      <c r="BK2572" s="11"/>
      <c r="BL2572" s="11"/>
      <c r="BM2572" s="11"/>
      <c r="BN2572" s="11"/>
      <c r="BO2572" s="11"/>
      <c r="BP2572" s="1" t="str">
        <v>0- Port Costs</v>
      </c>
      <c r="BT2572" s="1" t="str">
        <v>0- Port Value</v>
      </c>
      <c r="BU2572" s="11"/>
    </row>
    <row r="2573" spans="8:73" hidden="1" outlineLevel="1" x14ac:dyDescent="0.3">
      <c r="H2573" s="1" t="str">
        <v>0 - BM Costs</v>
      </c>
      <c r="L2573" s="1" t="str">
        <v>0 - BM Port</v>
      </c>
      <c r="N2573" s="1" t="str">
        <v>0 - Port Assets</v>
      </c>
      <c r="O2573" s="11"/>
      <c r="P2573" s="11"/>
      <c r="Q2573" s="11"/>
      <c r="R2573" s="11"/>
      <c r="S2573" s="11"/>
      <c r="T2573" s="11"/>
      <c r="U2573" s="11"/>
      <c r="V2573" s="11"/>
      <c r="W2573" s="11"/>
      <c r="X2573" s="11"/>
      <c r="Y2573" s="11"/>
      <c r="Z2573" s="11"/>
      <c r="AA2573" s="11"/>
      <c r="AB2573" s="11"/>
      <c r="AC2573" s="11"/>
      <c r="AD2573" s="11"/>
      <c r="AE2573" s="11"/>
      <c r="AF2573" s="11"/>
      <c r="AG2573" s="11"/>
      <c r="AH2573" s="11"/>
      <c r="AI2573" s="11"/>
      <c r="AJ2573" s="11"/>
      <c r="AK2573" s="11"/>
      <c r="AL2573" s="11"/>
      <c r="AM2573" s="11"/>
      <c r="AN2573" s="11"/>
      <c r="AO2573" s="11"/>
      <c r="AP2573" s="11"/>
      <c r="AQ2573" s="11"/>
      <c r="AR2573" s="11"/>
      <c r="AS2573" s="11"/>
      <c r="AT2573" s="11"/>
      <c r="AU2573" s="11"/>
      <c r="AV2573" s="11"/>
      <c r="AW2573" s="11"/>
      <c r="AX2573" s="11"/>
      <c r="AY2573" s="11"/>
      <c r="AZ2573" s="11"/>
      <c r="BA2573" s="11"/>
      <c r="BB2573" s="11"/>
      <c r="BC2573" s="11"/>
      <c r="BD2573" s="11"/>
      <c r="BE2573" s="11"/>
      <c r="BF2573" s="11"/>
      <c r="BG2573" s="11"/>
      <c r="BH2573" s="11"/>
      <c r="BI2573" s="11"/>
      <c r="BJ2573" s="11"/>
      <c r="BK2573" s="11"/>
      <c r="BL2573" s="11"/>
      <c r="BM2573" s="11"/>
      <c r="BN2573" s="11"/>
      <c r="BO2573" s="11"/>
      <c r="BP2573" s="1" t="str">
        <v>0- Port Costs</v>
      </c>
      <c r="BT2573" s="1" t="str">
        <v>0- Port Value</v>
      </c>
      <c r="BU2573" s="11"/>
    </row>
    <row r="2574" spans="8:73" hidden="1" outlineLevel="1" x14ac:dyDescent="0.3">
      <c r="H2574" s="1" t="str">
        <v>0 - BM Costs</v>
      </c>
      <c r="L2574" s="1" t="str">
        <v>0 - BM Port</v>
      </c>
      <c r="N2574" s="1" t="str">
        <v>0 - Port Assets</v>
      </c>
      <c r="O2574" s="11"/>
      <c r="P2574" s="11"/>
      <c r="Q2574" s="11"/>
      <c r="R2574" s="11"/>
      <c r="S2574" s="11"/>
      <c r="T2574" s="11"/>
      <c r="U2574" s="11"/>
      <c r="V2574" s="11"/>
      <c r="W2574" s="11"/>
      <c r="X2574" s="11"/>
      <c r="Y2574" s="11"/>
      <c r="Z2574" s="11"/>
      <c r="AA2574" s="11"/>
      <c r="AB2574" s="11"/>
      <c r="AC2574" s="11"/>
      <c r="AD2574" s="11"/>
      <c r="AE2574" s="11"/>
      <c r="AF2574" s="11"/>
      <c r="AG2574" s="11"/>
      <c r="AH2574" s="11"/>
      <c r="AI2574" s="11"/>
      <c r="AJ2574" s="11"/>
      <c r="AK2574" s="11"/>
      <c r="AL2574" s="11"/>
      <c r="AM2574" s="11"/>
      <c r="AN2574" s="11"/>
      <c r="AO2574" s="11"/>
      <c r="AP2574" s="11"/>
      <c r="AQ2574" s="11"/>
      <c r="AR2574" s="11"/>
      <c r="AS2574" s="11"/>
      <c r="AT2574" s="11"/>
      <c r="AU2574" s="11"/>
      <c r="AV2574" s="11"/>
      <c r="AW2574" s="11"/>
      <c r="AX2574" s="11"/>
      <c r="AY2574" s="11"/>
      <c r="AZ2574" s="11"/>
      <c r="BA2574" s="11"/>
      <c r="BB2574" s="11"/>
      <c r="BC2574" s="11"/>
      <c r="BD2574" s="11"/>
      <c r="BE2574" s="11"/>
      <c r="BF2574" s="11"/>
      <c r="BG2574" s="11"/>
      <c r="BH2574" s="11"/>
      <c r="BI2574" s="11"/>
      <c r="BJ2574" s="11"/>
      <c r="BK2574" s="11"/>
      <c r="BL2574" s="11"/>
      <c r="BM2574" s="11"/>
      <c r="BN2574" s="11"/>
      <c r="BO2574" s="11"/>
      <c r="BP2574" s="1" t="str">
        <v>0- Port Costs</v>
      </c>
      <c r="BT2574" s="1" t="str">
        <v>0- Port Value</v>
      </c>
      <c r="BU2574" s="11"/>
    </row>
    <row r="2575" spans="8:73" hidden="1" outlineLevel="1" x14ac:dyDescent="0.3">
      <c r="H2575" s="1" t="str">
        <v>0 - BM Costs</v>
      </c>
      <c r="L2575" s="1" t="str">
        <v>0 - BM Port</v>
      </c>
      <c r="N2575" s="1" t="str">
        <v>0 - Port Assets</v>
      </c>
      <c r="O2575" s="11"/>
      <c r="P2575" s="11"/>
      <c r="Q2575" s="11"/>
      <c r="R2575" s="11"/>
      <c r="S2575" s="11"/>
      <c r="T2575" s="11"/>
      <c r="U2575" s="11"/>
      <c r="V2575" s="11"/>
      <c r="W2575" s="11"/>
      <c r="X2575" s="11"/>
      <c r="Y2575" s="11"/>
      <c r="Z2575" s="11"/>
      <c r="AA2575" s="11"/>
      <c r="AB2575" s="11"/>
      <c r="AC2575" s="11"/>
      <c r="AD2575" s="11"/>
      <c r="AE2575" s="11"/>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c r="BB2575" s="11"/>
      <c r="BC2575" s="11"/>
      <c r="BD2575" s="11"/>
      <c r="BE2575" s="11"/>
      <c r="BF2575" s="11"/>
      <c r="BG2575" s="11"/>
      <c r="BH2575" s="11"/>
      <c r="BI2575" s="11"/>
      <c r="BJ2575" s="11"/>
      <c r="BK2575" s="11"/>
      <c r="BL2575" s="11"/>
      <c r="BM2575" s="11"/>
      <c r="BN2575" s="11"/>
      <c r="BO2575" s="11"/>
      <c r="BP2575" s="1" t="str">
        <v>0- Port Costs</v>
      </c>
      <c r="BT2575" s="1" t="str">
        <v>0- Port Value</v>
      </c>
      <c r="BU2575" s="11"/>
    </row>
    <row r="2576" spans="8:73" hidden="1" outlineLevel="1" x14ac:dyDescent="0.3">
      <c r="H2576" s="1" t="str">
        <v>0 - BM Costs</v>
      </c>
      <c r="L2576" s="1" t="str">
        <v>0 - BM Port</v>
      </c>
      <c r="N2576" s="1" t="str">
        <v>0 - Port Assets</v>
      </c>
      <c r="O2576" s="11"/>
      <c r="P2576" s="11"/>
      <c r="Q2576" s="11"/>
      <c r="R2576" s="11"/>
      <c r="S2576" s="11"/>
      <c r="T2576" s="11"/>
      <c r="U2576" s="11"/>
      <c r="V2576" s="11"/>
      <c r="W2576" s="11"/>
      <c r="X2576" s="11"/>
      <c r="Y2576" s="11"/>
      <c r="Z2576" s="11"/>
      <c r="AA2576" s="11"/>
      <c r="AB2576" s="11"/>
      <c r="AC2576" s="11"/>
      <c r="AD2576" s="11"/>
      <c r="AE2576" s="11"/>
      <c r="AF2576" s="11"/>
      <c r="AG2576" s="11"/>
      <c r="AH2576" s="11"/>
      <c r="AI2576" s="11"/>
      <c r="AJ2576" s="11"/>
      <c r="AK2576" s="11"/>
      <c r="AL2576" s="11"/>
      <c r="AM2576" s="11"/>
      <c r="AN2576" s="11"/>
      <c r="AO2576" s="11"/>
      <c r="AP2576" s="11"/>
      <c r="AQ2576" s="11"/>
      <c r="AR2576" s="11"/>
      <c r="AS2576" s="11"/>
      <c r="AT2576" s="11"/>
      <c r="AU2576" s="11"/>
      <c r="AV2576" s="11"/>
      <c r="AW2576" s="11"/>
      <c r="AX2576" s="11"/>
      <c r="AY2576" s="11"/>
      <c r="AZ2576" s="11"/>
      <c r="BA2576" s="11"/>
      <c r="BB2576" s="11"/>
      <c r="BC2576" s="11"/>
      <c r="BD2576" s="11"/>
      <c r="BE2576" s="11"/>
      <c r="BF2576" s="11"/>
      <c r="BG2576" s="11"/>
      <c r="BH2576" s="11"/>
      <c r="BI2576" s="11"/>
      <c r="BJ2576" s="11"/>
      <c r="BK2576" s="11"/>
      <c r="BL2576" s="11"/>
      <c r="BM2576" s="11"/>
      <c r="BN2576" s="11"/>
      <c r="BO2576" s="11"/>
      <c r="BP2576" s="1" t="str">
        <v>0- Port Costs</v>
      </c>
      <c r="BT2576" s="1" t="str">
        <v>0- Port Value</v>
      </c>
      <c r="BU2576" s="11"/>
    </row>
    <row r="2577" spans="8:73" hidden="1" outlineLevel="1" x14ac:dyDescent="0.3">
      <c r="H2577" s="1" t="str">
        <v>0 - BM Costs</v>
      </c>
      <c r="L2577" s="1" t="str">
        <v>0 - BM Port</v>
      </c>
      <c r="N2577" s="1" t="str">
        <v>0 - Port Assets</v>
      </c>
      <c r="O2577" s="11"/>
      <c r="P2577" s="11"/>
      <c r="Q2577" s="11"/>
      <c r="R2577" s="11"/>
      <c r="S2577" s="11"/>
      <c r="T2577" s="11"/>
      <c r="U2577" s="11"/>
      <c r="V2577" s="11"/>
      <c r="W2577" s="11"/>
      <c r="X2577" s="11"/>
      <c r="Y2577" s="11"/>
      <c r="Z2577" s="11"/>
      <c r="AA2577" s="11"/>
      <c r="AB2577" s="11"/>
      <c r="AC2577" s="11"/>
      <c r="AD2577" s="11"/>
      <c r="AE2577" s="11"/>
      <c r="AF2577" s="11"/>
      <c r="AG2577" s="11"/>
      <c r="AH2577" s="11"/>
      <c r="AI2577" s="11"/>
      <c r="AJ2577" s="11"/>
      <c r="AK2577" s="11"/>
      <c r="AL2577" s="11"/>
      <c r="AM2577" s="11"/>
      <c r="AN2577" s="11"/>
      <c r="AO2577" s="11"/>
      <c r="AP2577" s="11"/>
      <c r="AQ2577" s="11"/>
      <c r="AR2577" s="11"/>
      <c r="AS2577" s="11"/>
      <c r="AT2577" s="11"/>
      <c r="AU2577" s="11"/>
      <c r="AV2577" s="11"/>
      <c r="AW2577" s="11"/>
      <c r="AX2577" s="11"/>
      <c r="AY2577" s="11"/>
      <c r="AZ2577" s="11"/>
      <c r="BA2577" s="11"/>
      <c r="BB2577" s="11"/>
      <c r="BC2577" s="11"/>
      <c r="BD2577" s="11"/>
      <c r="BE2577" s="11"/>
      <c r="BF2577" s="11"/>
      <c r="BG2577" s="11"/>
      <c r="BH2577" s="11"/>
      <c r="BI2577" s="11"/>
      <c r="BJ2577" s="11"/>
      <c r="BK2577" s="11"/>
      <c r="BL2577" s="11"/>
      <c r="BM2577" s="11"/>
      <c r="BN2577" s="11"/>
      <c r="BO2577" s="11"/>
      <c r="BP2577" s="1" t="str">
        <v>0- Port Costs</v>
      </c>
      <c r="BT2577" s="1" t="str">
        <v>0- Port Value</v>
      </c>
      <c r="BU2577" s="11"/>
    </row>
    <row r="2578" spans="8:73" hidden="1" outlineLevel="1" x14ac:dyDescent="0.3">
      <c r="H2578" s="1" t="str">
        <v>0 - BM Costs</v>
      </c>
      <c r="L2578" s="1" t="str">
        <v>0 - BM Port</v>
      </c>
      <c r="N2578" s="1" t="str">
        <v>0 - Port Assets</v>
      </c>
      <c r="O2578" s="11"/>
      <c r="P2578" s="11"/>
      <c r="Q2578" s="11"/>
      <c r="R2578" s="11"/>
      <c r="S2578" s="11"/>
      <c r="T2578" s="11"/>
      <c r="U2578" s="11"/>
      <c r="V2578" s="11"/>
      <c r="W2578" s="11"/>
      <c r="X2578" s="11"/>
      <c r="Y2578" s="11"/>
      <c r="Z2578" s="11"/>
      <c r="AA2578" s="11"/>
      <c r="AB2578" s="11"/>
      <c r="AC2578" s="11"/>
      <c r="AD2578" s="11"/>
      <c r="AE2578" s="11"/>
      <c r="AF2578" s="11"/>
      <c r="AG2578" s="11"/>
      <c r="AH2578" s="11"/>
      <c r="AI2578" s="11"/>
      <c r="AJ2578" s="11"/>
      <c r="AK2578" s="11"/>
      <c r="AL2578" s="11"/>
      <c r="AM2578" s="11"/>
      <c r="AN2578" s="11"/>
      <c r="AO2578" s="11"/>
      <c r="AP2578" s="11"/>
      <c r="AQ2578" s="11"/>
      <c r="AR2578" s="11"/>
      <c r="AS2578" s="11"/>
      <c r="AT2578" s="11"/>
      <c r="AU2578" s="11"/>
      <c r="AV2578" s="11"/>
      <c r="AW2578" s="11"/>
      <c r="AX2578" s="11"/>
      <c r="AY2578" s="11"/>
      <c r="AZ2578" s="11"/>
      <c r="BA2578" s="11"/>
      <c r="BB2578" s="11"/>
      <c r="BC2578" s="11"/>
      <c r="BD2578" s="11"/>
      <c r="BE2578" s="11"/>
      <c r="BF2578" s="11"/>
      <c r="BG2578" s="11"/>
      <c r="BH2578" s="11"/>
      <c r="BI2578" s="11"/>
      <c r="BJ2578" s="11"/>
      <c r="BK2578" s="11"/>
      <c r="BL2578" s="11"/>
      <c r="BM2578" s="11"/>
      <c r="BN2578" s="11"/>
      <c r="BO2578" s="11"/>
      <c r="BP2578" s="1" t="str">
        <v>0- Port Costs</v>
      </c>
      <c r="BT2578" s="1" t="str">
        <v>0- Port Value</v>
      </c>
      <c r="BU2578" s="11"/>
    </row>
    <row r="2579" spans="8:73" hidden="1" outlineLevel="1" x14ac:dyDescent="0.3">
      <c r="H2579" s="1" t="str">
        <v>0 - BM Costs</v>
      </c>
      <c r="L2579" s="1" t="str">
        <v>0 - BM Port</v>
      </c>
      <c r="N2579" s="1" t="str">
        <v>0 - Port Assets</v>
      </c>
      <c r="O2579" s="11"/>
      <c r="P2579" s="11"/>
      <c r="Q2579" s="11"/>
      <c r="R2579" s="11"/>
      <c r="S2579" s="11"/>
      <c r="T2579" s="11"/>
      <c r="U2579" s="11"/>
      <c r="V2579" s="11"/>
      <c r="W2579" s="11"/>
      <c r="X2579" s="11"/>
      <c r="Y2579" s="11"/>
      <c r="Z2579" s="11"/>
      <c r="AA2579" s="11"/>
      <c r="AB2579" s="11"/>
      <c r="AC2579" s="11"/>
      <c r="AD2579" s="11"/>
      <c r="AE2579" s="11"/>
      <c r="AF2579" s="11"/>
      <c r="AG2579" s="11"/>
      <c r="AH2579" s="11"/>
      <c r="AI2579" s="11"/>
      <c r="AJ2579" s="11"/>
      <c r="AK2579" s="11"/>
      <c r="AL2579" s="11"/>
      <c r="AM2579" s="11"/>
      <c r="AN2579" s="11"/>
      <c r="AO2579" s="11"/>
      <c r="AP2579" s="11"/>
      <c r="AQ2579" s="11"/>
      <c r="AR2579" s="11"/>
      <c r="AS2579" s="11"/>
      <c r="AT2579" s="11"/>
      <c r="AU2579" s="11"/>
      <c r="AV2579" s="11"/>
      <c r="AW2579" s="11"/>
      <c r="AX2579" s="11"/>
      <c r="AY2579" s="11"/>
      <c r="AZ2579" s="11"/>
      <c r="BA2579" s="11"/>
      <c r="BB2579" s="11"/>
      <c r="BC2579" s="11"/>
      <c r="BD2579" s="11"/>
      <c r="BE2579" s="11"/>
      <c r="BF2579" s="11"/>
      <c r="BG2579" s="11"/>
      <c r="BH2579" s="11"/>
      <c r="BI2579" s="11"/>
      <c r="BJ2579" s="11"/>
      <c r="BK2579" s="11"/>
      <c r="BL2579" s="11"/>
      <c r="BM2579" s="11"/>
      <c r="BN2579" s="11"/>
      <c r="BO2579" s="11"/>
      <c r="BP2579" s="1" t="str">
        <v>0- Port Costs</v>
      </c>
      <c r="BT2579" s="1" t="str">
        <v>0- Port Value</v>
      </c>
      <c r="BU2579" s="11"/>
    </row>
    <row r="2580" spans="8:73" hidden="1" outlineLevel="1" x14ac:dyDescent="0.3">
      <c r="H2580" s="1" t="str">
        <v>0 - BM Costs</v>
      </c>
      <c r="L2580" s="1" t="str">
        <v>0 - BM Port</v>
      </c>
      <c r="N2580" s="1" t="str">
        <v>0 - Port Assets</v>
      </c>
      <c r="O2580" s="11"/>
      <c r="P2580" s="11"/>
      <c r="Q2580" s="11"/>
      <c r="R2580" s="11"/>
      <c r="S2580" s="11"/>
      <c r="T2580" s="11"/>
      <c r="U2580" s="11"/>
      <c r="V2580" s="11"/>
      <c r="W2580" s="11"/>
      <c r="X2580" s="11"/>
      <c r="Y2580" s="11"/>
      <c r="Z2580" s="11"/>
      <c r="AA2580" s="11"/>
      <c r="AB2580" s="11"/>
      <c r="AC2580" s="11"/>
      <c r="AD2580" s="11"/>
      <c r="AE2580" s="11"/>
      <c r="AF2580" s="11"/>
      <c r="AG2580" s="11"/>
      <c r="AH2580" s="11"/>
      <c r="AI2580" s="11"/>
      <c r="AJ2580" s="11"/>
      <c r="AK2580" s="11"/>
      <c r="AL2580" s="11"/>
      <c r="AM2580" s="11"/>
      <c r="AN2580" s="11"/>
      <c r="AO2580" s="11"/>
      <c r="AP2580" s="11"/>
      <c r="AQ2580" s="11"/>
      <c r="AR2580" s="11"/>
      <c r="AS2580" s="11"/>
      <c r="AT2580" s="11"/>
      <c r="AU2580" s="11"/>
      <c r="AV2580" s="11"/>
      <c r="AW2580" s="11"/>
      <c r="AX2580" s="11"/>
      <c r="AY2580" s="11"/>
      <c r="AZ2580" s="11"/>
      <c r="BA2580" s="11"/>
      <c r="BB2580" s="11"/>
      <c r="BC2580" s="11"/>
      <c r="BD2580" s="11"/>
      <c r="BE2580" s="11"/>
      <c r="BF2580" s="11"/>
      <c r="BG2580" s="11"/>
      <c r="BH2580" s="11"/>
      <c r="BI2580" s="11"/>
      <c r="BJ2580" s="11"/>
      <c r="BK2580" s="11"/>
      <c r="BL2580" s="11"/>
      <c r="BM2580" s="11"/>
      <c r="BN2580" s="11"/>
      <c r="BO2580" s="11"/>
      <c r="BP2580" s="1" t="str">
        <v>0- Port Costs</v>
      </c>
      <c r="BT2580" s="1" t="str">
        <v>0- Port Value</v>
      </c>
      <c r="BU2580" s="11"/>
    </row>
    <row r="2581" spans="8:73" hidden="1" outlineLevel="1" x14ac:dyDescent="0.3">
      <c r="H2581" s="1" t="str">
        <v>0 - BM Costs</v>
      </c>
      <c r="L2581" s="1" t="str">
        <v>0 - BM Port</v>
      </c>
      <c r="N2581" s="1" t="str">
        <v>0 - Port Assets</v>
      </c>
      <c r="O2581" s="11"/>
      <c r="P2581" s="11"/>
      <c r="Q2581" s="11"/>
      <c r="R2581" s="11"/>
      <c r="S2581" s="11"/>
      <c r="T2581" s="11"/>
      <c r="U2581" s="11"/>
      <c r="V2581" s="11"/>
      <c r="W2581" s="11"/>
      <c r="X2581" s="11"/>
      <c r="Y2581" s="11"/>
      <c r="Z2581" s="11"/>
      <c r="AA2581" s="11"/>
      <c r="AB2581" s="11"/>
      <c r="AC2581" s="11"/>
      <c r="AD2581" s="11"/>
      <c r="AE2581" s="11"/>
      <c r="AF2581" s="11"/>
      <c r="AG2581" s="11"/>
      <c r="AH2581" s="11"/>
      <c r="AI2581" s="11"/>
      <c r="AJ2581" s="11"/>
      <c r="AK2581" s="11"/>
      <c r="AL2581" s="11"/>
      <c r="AM2581" s="11"/>
      <c r="AN2581" s="11"/>
      <c r="AO2581" s="11"/>
      <c r="AP2581" s="11"/>
      <c r="AQ2581" s="11"/>
      <c r="AR2581" s="11"/>
      <c r="AS2581" s="11"/>
      <c r="AT2581" s="11"/>
      <c r="AU2581" s="11"/>
      <c r="AV2581" s="11"/>
      <c r="AW2581" s="11"/>
      <c r="AX2581" s="11"/>
      <c r="AY2581" s="11"/>
      <c r="AZ2581" s="11"/>
      <c r="BA2581" s="11"/>
      <c r="BB2581" s="11"/>
      <c r="BC2581" s="11"/>
      <c r="BD2581" s="11"/>
      <c r="BE2581" s="11"/>
      <c r="BF2581" s="11"/>
      <c r="BG2581" s="11"/>
      <c r="BH2581" s="11"/>
      <c r="BI2581" s="11"/>
      <c r="BJ2581" s="11"/>
      <c r="BK2581" s="11"/>
      <c r="BL2581" s="11"/>
      <c r="BM2581" s="11"/>
      <c r="BN2581" s="11"/>
      <c r="BO2581" s="11"/>
      <c r="BP2581" s="1" t="str">
        <v>0- Port Costs</v>
      </c>
      <c r="BT2581" s="1" t="str">
        <v>0- Port Value</v>
      </c>
      <c r="BU2581" s="11"/>
    </row>
    <row r="2582" spans="8:73" hidden="1" outlineLevel="1" x14ac:dyDescent="0.3">
      <c r="H2582" s="1" t="str">
        <v>0 - BM Costs</v>
      </c>
      <c r="L2582" s="1" t="str">
        <v>0 - BM Port</v>
      </c>
      <c r="N2582" s="1" t="str">
        <v>0 - Port Assets</v>
      </c>
      <c r="O2582" s="11"/>
      <c r="P2582" s="11"/>
      <c r="Q2582" s="11"/>
      <c r="R2582" s="11"/>
      <c r="S2582" s="11"/>
      <c r="T2582" s="11"/>
      <c r="U2582" s="11"/>
      <c r="V2582" s="11"/>
      <c r="W2582" s="11"/>
      <c r="X2582" s="11"/>
      <c r="Y2582" s="11"/>
      <c r="Z2582" s="11"/>
      <c r="AA2582" s="11"/>
      <c r="AB2582" s="11"/>
      <c r="AC2582" s="11"/>
      <c r="AD2582" s="11"/>
      <c r="AE2582" s="11"/>
      <c r="AF2582" s="11"/>
      <c r="AG2582" s="11"/>
      <c r="AH2582" s="11"/>
      <c r="AI2582" s="11"/>
      <c r="AJ2582" s="11"/>
      <c r="AK2582" s="11"/>
      <c r="AL2582" s="11"/>
      <c r="AM2582" s="11"/>
      <c r="AN2582" s="11"/>
      <c r="AO2582" s="11"/>
      <c r="AP2582" s="11"/>
      <c r="AQ2582" s="11"/>
      <c r="AR2582" s="11"/>
      <c r="AS2582" s="11"/>
      <c r="AT2582" s="11"/>
      <c r="AU2582" s="11"/>
      <c r="AV2582" s="11"/>
      <c r="AW2582" s="11"/>
      <c r="AX2582" s="11"/>
      <c r="AY2582" s="11"/>
      <c r="AZ2582" s="11"/>
      <c r="BA2582" s="11"/>
      <c r="BB2582" s="11"/>
      <c r="BC2582" s="11"/>
      <c r="BD2582" s="11"/>
      <c r="BE2582" s="11"/>
      <c r="BF2582" s="11"/>
      <c r="BG2582" s="11"/>
      <c r="BH2582" s="11"/>
      <c r="BI2582" s="11"/>
      <c r="BJ2582" s="11"/>
      <c r="BK2582" s="11"/>
      <c r="BL2582" s="11"/>
      <c r="BM2582" s="11"/>
      <c r="BN2582" s="11"/>
      <c r="BO2582" s="11"/>
      <c r="BP2582" s="1" t="str">
        <v>0- Port Costs</v>
      </c>
      <c r="BT2582" s="1" t="str">
        <v>0- Port Value</v>
      </c>
      <c r="BU2582" s="11"/>
    </row>
    <row r="2583" spans="8:73" hidden="1" outlineLevel="1" x14ac:dyDescent="0.3">
      <c r="H2583" s="1" t="str">
        <v>0 - BM Costs</v>
      </c>
      <c r="L2583" s="1" t="str">
        <v>0 - BM Port</v>
      </c>
      <c r="N2583" s="1" t="str">
        <v>0 - Port Assets</v>
      </c>
      <c r="O2583" s="11"/>
      <c r="P2583" s="11"/>
      <c r="Q2583" s="11"/>
      <c r="R2583" s="11"/>
      <c r="S2583" s="11"/>
      <c r="T2583" s="11"/>
      <c r="U2583" s="11"/>
      <c r="V2583" s="11"/>
      <c r="W2583" s="11"/>
      <c r="X2583" s="11"/>
      <c r="Y2583" s="11"/>
      <c r="Z2583" s="11"/>
      <c r="AA2583" s="11"/>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c r="BC2583" s="11"/>
      <c r="BD2583" s="11"/>
      <c r="BE2583" s="11"/>
      <c r="BF2583" s="11"/>
      <c r="BG2583" s="11"/>
      <c r="BH2583" s="11"/>
      <c r="BI2583" s="11"/>
      <c r="BJ2583" s="11"/>
      <c r="BK2583" s="11"/>
      <c r="BL2583" s="11"/>
      <c r="BM2583" s="11"/>
      <c r="BN2583" s="11"/>
      <c r="BO2583" s="11"/>
      <c r="BP2583" s="1" t="str">
        <v>0- Port Costs</v>
      </c>
      <c r="BT2583" s="1" t="str">
        <v>0- Port Value</v>
      </c>
      <c r="BU2583" s="11"/>
    </row>
    <row r="2584" spans="8:73" hidden="1" outlineLevel="1" x14ac:dyDescent="0.3">
      <c r="H2584" s="1" t="str">
        <v>0 - BM Costs</v>
      </c>
      <c r="L2584" s="1" t="str">
        <v>0 - BM Port</v>
      </c>
      <c r="N2584" s="1" t="str">
        <v>0 - Port Assets</v>
      </c>
      <c r="O2584" s="11"/>
      <c r="P2584" s="11"/>
      <c r="Q2584" s="11"/>
      <c r="R2584" s="11"/>
      <c r="S2584" s="11"/>
      <c r="T2584" s="11"/>
      <c r="U2584" s="11"/>
      <c r="V2584" s="11"/>
      <c r="W2584" s="11"/>
      <c r="X2584" s="11"/>
      <c r="Y2584" s="11"/>
      <c r="Z2584" s="11"/>
      <c r="AA2584" s="11"/>
      <c r="AB2584" s="11"/>
      <c r="AC2584" s="11"/>
      <c r="AD2584" s="11"/>
      <c r="AE2584" s="11"/>
      <c r="AF2584" s="11"/>
      <c r="AG2584" s="11"/>
      <c r="AH2584" s="11"/>
      <c r="AI2584" s="11"/>
      <c r="AJ2584" s="11"/>
      <c r="AK2584" s="11"/>
      <c r="AL2584" s="11"/>
      <c r="AM2584" s="11"/>
      <c r="AN2584" s="11"/>
      <c r="AO2584" s="11"/>
      <c r="AP2584" s="11"/>
      <c r="AQ2584" s="11"/>
      <c r="AR2584" s="11"/>
      <c r="AS2584" s="11"/>
      <c r="AT2584" s="11"/>
      <c r="AU2584" s="11"/>
      <c r="AV2584" s="11"/>
      <c r="AW2584" s="11"/>
      <c r="AX2584" s="11"/>
      <c r="AY2584" s="11"/>
      <c r="AZ2584" s="11"/>
      <c r="BA2584" s="11"/>
      <c r="BB2584" s="11"/>
      <c r="BC2584" s="11"/>
      <c r="BD2584" s="11"/>
      <c r="BE2584" s="11"/>
      <c r="BF2584" s="11"/>
      <c r="BG2584" s="11"/>
      <c r="BH2584" s="11"/>
      <c r="BI2584" s="11"/>
      <c r="BJ2584" s="11"/>
      <c r="BK2584" s="11"/>
      <c r="BL2584" s="11"/>
      <c r="BM2584" s="11"/>
      <c r="BN2584" s="11"/>
      <c r="BO2584" s="11"/>
      <c r="BP2584" s="1" t="str">
        <v>0- Port Costs</v>
      </c>
      <c r="BT2584" s="1" t="str">
        <v>0- Port Value</v>
      </c>
      <c r="BU2584" s="11"/>
    </row>
    <row r="2585" spans="8:73" hidden="1" outlineLevel="1" x14ac:dyDescent="0.3">
      <c r="H2585" s="1" t="str">
        <v>0 - BM Costs</v>
      </c>
      <c r="L2585" s="1" t="str">
        <v>0 - BM Port</v>
      </c>
      <c r="N2585" s="1" t="str">
        <v>0 - Port Assets</v>
      </c>
      <c r="O2585" s="11"/>
      <c r="P2585" s="11"/>
      <c r="Q2585" s="11"/>
      <c r="R2585" s="11"/>
      <c r="S2585" s="11"/>
      <c r="T2585" s="11"/>
      <c r="U2585" s="11"/>
      <c r="V2585" s="11"/>
      <c r="W2585" s="11"/>
      <c r="X2585" s="11"/>
      <c r="Y2585" s="11"/>
      <c r="Z2585" s="11"/>
      <c r="AA2585" s="11"/>
      <c r="AB2585" s="11"/>
      <c r="AC2585" s="11"/>
      <c r="AD2585" s="11"/>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c r="BC2585" s="11"/>
      <c r="BD2585" s="11"/>
      <c r="BE2585" s="11"/>
      <c r="BF2585" s="11"/>
      <c r="BG2585" s="11"/>
      <c r="BH2585" s="11"/>
      <c r="BI2585" s="11"/>
      <c r="BJ2585" s="11"/>
      <c r="BK2585" s="11"/>
      <c r="BL2585" s="11"/>
      <c r="BM2585" s="11"/>
      <c r="BN2585" s="11"/>
      <c r="BO2585" s="11"/>
      <c r="BP2585" s="1" t="str">
        <v>0- Port Costs</v>
      </c>
      <c r="BT2585" s="1" t="str">
        <v>0- Port Value</v>
      </c>
      <c r="BU2585" s="11"/>
    </row>
    <row r="2586" spans="8:73" hidden="1" outlineLevel="1" x14ac:dyDescent="0.3">
      <c r="H2586" s="1" t="str">
        <v>0 - BM Costs</v>
      </c>
      <c r="L2586" s="1" t="str">
        <v>0 - BM Port</v>
      </c>
      <c r="N2586" s="1" t="str">
        <v>0 - Port Assets</v>
      </c>
      <c r="O2586" s="11"/>
      <c r="P2586" s="11"/>
      <c r="Q2586" s="11"/>
      <c r="R2586" s="11"/>
      <c r="S2586" s="11"/>
      <c r="T2586" s="11"/>
      <c r="U2586" s="11"/>
      <c r="V2586" s="11"/>
      <c r="W2586" s="11"/>
      <c r="X2586" s="11"/>
      <c r="Y2586" s="11"/>
      <c r="Z2586" s="11"/>
      <c r="AA2586" s="11"/>
      <c r="AB2586" s="11"/>
      <c r="AC2586" s="11"/>
      <c r="AD2586" s="11"/>
      <c r="AE2586" s="11"/>
      <c r="AF2586" s="11"/>
      <c r="AG2586" s="11"/>
      <c r="AH2586" s="11"/>
      <c r="AI2586" s="11"/>
      <c r="AJ2586" s="11"/>
      <c r="AK2586" s="11"/>
      <c r="AL2586" s="11"/>
      <c r="AM2586" s="11"/>
      <c r="AN2586" s="11"/>
      <c r="AO2586" s="11"/>
      <c r="AP2586" s="11"/>
      <c r="AQ2586" s="11"/>
      <c r="AR2586" s="11"/>
      <c r="AS2586" s="11"/>
      <c r="AT2586" s="11"/>
      <c r="AU2586" s="11"/>
      <c r="AV2586" s="11"/>
      <c r="AW2586" s="11"/>
      <c r="AX2586" s="11"/>
      <c r="AY2586" s="11"/>
      <c r="AZ2586" s="11"/>
      <c r="BA2586" s="11"/>
      <c r="BB2586" s="11"/>
      <c r="BC2586" s="11"/>
      <c r="BD2586" s="11"/>
      <c r="BE2586" s="11"/>
      <c r="BF2586" s="11"/>
      <c r="BG2586" s="11"/>
      <c r="BH2586" s="11"/>
      <c r="BI2586" s="11"/>
      <c r="BJ2586" s="11"/>
      <c r="BK2586" s="11"/>
      <c r="BL2586" s="11"/>
      <c r="BM2586" s="11"/>
      <c r="BN2586" s="11"/>
      <c r="BO2586" s="11"/>
      <c r="BP2586" s="1" t="str">
        <v>0- Port Costs</v>
      </c>
      <c r="BT2586" s="1" t="str">
        <v>0- Port Value</v>
      </c>
      <c r="BU2586" s="11"/>
    </row>
    <row r="2587" spans="8:73" hidden="1" outlineLevel="1" x14ac:dyDescent="0.3">
      <c r="H2587" s="1" t="str">
        <v>0 - BM Costs</v>
      </c>
      <c r="L2587" s="1" t="str">
        <v>0 - BM Port</v>
      </c>
      <c r="N2587" s="1" t="str">
        <v>0 - Port Assets</v>
      </c>
      <c r="O2587" s="11"/>
      <c r="P2587" s="11"/>
      <c r="Q2587" s="11"/>
      <c r="R2587" s="11"/>
      <c r="S2587" s="11"/>
      <c r="T2587" s="11"/>
      <c r="U2587" s="11"/>
      <c r="V2587" s="11"/>
      <c r="W2587" s="11"/>
      <c r="X2587" s="11"/>
      <c r="Y2587" s="11"/>
      <c r="Z2587" s="11"/>
      <c r="AA2587" s="11"/>
      <c r="AB2587" s="11"/>
      <c r="AC2587" s="11"/>
      <c r="AD2587" s="11"/>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c r="BC2587" s="11"/>
      <c r="BD2587" s="11"/>
      <c r="BE2587" s="11"/>
      <c r="BF2587" s="11"/>
      <c r="BG2587" s="11"/>
      <c r="BH2587" s="11"/>
      <c r="BI2587" s="11"/>
      <c r="BJ2587" s="11"/>
      <c r="BK2587" s="11"/>
      <c r="BL2587" s="11"/>
      <c r="BM2587" s="11"/>
      <c r="BN2587" s="11"/>
      <c r="BO2587" s="11"/>
      <c r="BP2587" s="1" t="str">
        <v>0- Port Costs</v>
      </c>
      <c r="BT2587" s="1" t="str">
        <v>0- Port Value</v>
      </c>
      <c r="BU2587" s="11"/>
    </row>
    <row r="2588" spans="8:73" hidden="1" outlineLevel="1" x14ac:dyDescent="0.3">
      <c r="H2588" s="1" t="str">
        <v>0 - BM Costs</v>
      </c>
      <c r="L2588" s="1" t="str">
        <v>0 - BM Port</v>
      </c>
      <c r="N2588" s="1" t="str">
        <v>0 - Port Assets</v>
      </c>
      <c r="O2588" s="11"/>
      <c r="P2588" s="11"/>
      <c r="Q2588" s="11"/>
      <c r="R2588" s="11"/>
      <c r="S2588" s="11"/>
      <c r="T2588" s="11"/>
      <c r="U2588" s="11"/>
      <c r="V2588" s="11"/>
      <c r="W2588" s="11"/>
      <c r="X2588" s="11"/>
      <c r="Y2588" s="11"/>
      <c r="Z2588" s="11"/>
      <c r="AA2588" s="11"/>
      <c r="AB2588" s="11"/>
      <c r="AC2588" s="11"/>
      <c r="AD2588" s="11"/>
      <c r="AE2588" s="11"/>
      <c r="AF2588" s="11"/>
      <c r="AG2588" s="11"/>
      <c r="AH2588" s="11"/>
      <c r="AI2588" s="11"/>
      <c r="AJ2588" s="11"/>
      <c r="AK2588" s="11"/>
      <c r="AL2588" s="11"/>
      <c r="AM2588" s="11"/>
      <c r="AN2588" s="11"/>
      <c r="AO2588" s="11"/>
      <c r="AP2588" s="11"/>
      <c r="AQ2588" s="11"/>
      <c r="AR2588" s="11"/>
      <c r="AS2588" s="11"/>
      <c r="AT2588" s="11"/>
      <c r="AU2588" s="11"/>
      <c r="AV2588" s="11"/>
      <c r="AW2588" s="11"/>
      <c r="AX2588" s="11"/>
      <c r="AY2588" s="11"/>
      <c r="AZ2588" s="11"/>
      <c r="BA2588" s="11"/>
      <c r="BB2588" s="11"/>
      <c r="BC2588" s="11"/>
      <c r="BD2588" s="11"/>
      <c r="BE2588" s="11"/>
      <c r="BF2588" s="11"/>
      <c r="BG2588" s="11"/>
      <c r="BH2588" s="11"/>
      <c r="BI2588" s="11"/>
      <c r="BJ2588" s="11"/>
      <c r="BK2588" s="11"/>
      <c r="BL2588" s="11"/>
      <c r="BM2588" s="11"/>
      <c r="BN2588" s="11"/>
      <c r="BO2588" s="11"/>
      <c r="BP2588" s="1" t="str">
        <v>0- Port Costs</v>
      </c>
      <c r="BT2588" s="1" t="str">
        <v>0- Port Value</v>
      </c>
      <c r="BU2588" s="11"/>
    </row>
    <row r="2589" spans="8:73" hidden="1" outlineLevel="1" x14ac:dyDescent="0.3">
      <c r="H2589" s="1" t="str">
        <v>0 - BM Costs</v>
      </c>
      <c r="L2589" s="1" t="str">
        <v>0 - BM Port</v>
      </c>
      <c r="N2589" s="1" t="str">
        <v>0 - Port Assets</v>
      </c>
      <c r="O2589" s="11"/>
      <c r="P2589" s="11"/>
      <c r="Q2589" s="11"/>
      <c r="R2589" s="11"/>
      <c r="S2589" s="11"/>
      <c r="T2589" s="11"/>
      <c r="U2589" s="11"/>
      <c r="V2589" s="11"/>
      <c r="W2589" s="11"/>
      <c r="X2589" s="11"/>
      <c r="Y2589" s="11"/>
      <c r="Z2589" s="11"/>
      <c r="AA2589" s="11"/>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c r="BC2589" s="11"/>
      <c r="BD2589" s="11"/>
      <c r="BE2589" s="11"/>
      <c r="BF2589" s="11"/>
      <c r="BG2589" s="11"/>
      <c r="BH2589" s="11"/>
      <c r="BI2589" s="11"/>
      <c r="BJ2589" s="11"/>
      <c r="BK2589" s="11"/>
      <c r="BL2589" s="11"/>
      <c r="BM2589" s="11"/>
      <c r="BN2589" s="11"/>
      <c r="BO2589" s="11"/>
      <c r="BP2589" s="1" t="str">
        <v>0- Port Costs</v>
      </c>
      <c r="BT2589" s="1" t="str">
        <v>0- Port Value</v>
      </c>
      <c r="BU2589" s="11"/>
    </row>
    <row r="2590" spans="8:73" hidden="1" outlineLevel="1" x14ac:dyDescent="0.3">
      <c r="H2590" s="1" t="str">
        <v>0 - BM Costs</v>
      </c>
      <c r="L2590" s="1" t="str">
        <v>0 - BM Port</v>
      </c>
      <c r="N2590" s="1" t="str">
        <v>0 - Port Assets</v>
      </c>
      <c r="O2590" s="11"/>
      <c r="P2590" s="11"/>
      <c r="Q2590" s="11"/>
      <c r="R2590" s="11"/>
      <c r="S2590" s="11"/>
      <c r="T2590" s="11"/>
      <c r="U2590" s="11"/>
      <c r="V2590" s="11"/>
      <c r="W2590" s="11"/>
      <c r="X2590" s="11"/>
      <c r="Y2590" s="11"/>
      <c r="Z2590" s="11"/>
      <c r="AA2590" s="11"/>
      <c r="AB2590" s="11"/>
      <c r="AC2590" s="11"/>
      <c r="AD2590" s="11"/>
      <c r="AE2590" s="11"/>
      <c r="AF2590" s="11"/>
      <c r="AG2590" s="11"/>
      <c r="AH2590" s="11"/>
      <c r="AI2590" s="11"/>
      <c r="AJ2590" s="11"/>
      <c r="AK2590" s="11"/>
      <c r="AL2590" s="11"/>
      <c r="AM2590" s="11"/>
      <c r="AN2590" s="11"/>
      <c r="AO2590" s="11"/>
      <c r="AP2590" s="11"/>
      <c r="AQ2590" s="11"/>
      <c r="AR2590" s="11"/>
      <c r="AS2590" s="11"/>
      <c r="AT2590" s="11"/>
      <c r="AU2590" s="11"/>
      <c r="AV2590" s="11"/>
      <c r="AW2590" s="11"/>
      <c r="AX2590" s="11"/>
      <c r="AY2590" s="11"/>
      <c r="AZ2590" s="11"/>
      <c r="BA2590" s="11"/>
      <c r="BB2590" s="11"/>
      <c r="BC2590" s="11"/>
      <c r="BD2590" s="11"/>
      <c r="BE2590" s="11"/>
      <c r="BF2590" s="11"/>
      <c r="BG2590" s="11"/>
      <c r="BH2590" s="11"/>
      <c r="BI2590" s="11"/>
      <c r="BJ2590" s="11"/>
      <c r="BK2590" s="11"/>
      <c r="BL2590" s="11"/>
      <c r="BM2590" s="11"/>
      <c r="BN2590" s="11"/>
      <c r="BO2590" s="11"/>
      <c r="BP2590" s="1" t="str">
        <v>0- Port Costs</v>
      </c>
      <c r="BT2590" s="1" t="str">
        <v>0- Port Value</v>
      </c>
      <c r="BU2590" s="11"/>
    </row>
    <row r="2591" spans="8:73" hidden="1" outlineLevel="1" x14ac:dyDescent="0.3">
      <c r="H2591" s="1" t="str">
        <v>0 - BM Costs</v>
      </c>
      <c r="L2591" s="1" t="str">
        <v>0 - BM Port</v>
      </c>
      <c r="N2591" s="1" t="str">
        <v>0 - Port Assets</v>
      </c>
      <c r="O2591" s="11"/>
      <c r="P2591" s="11"/>
      <c r="Q2591" s="11"/>
      <c r="R2591" s="11"/>
      <c r="S2591" s="11"/>
      <c r="T2591" s="11"/>
      <c r="U2591" s="11"/>
      <c r="V2591" s="11"/>
      <c r="W2591" s="11"/>
      <c r="X2591" s="11"/>
      <c r="Y2591" s="11"/>
      <c r="Z2591" s="11"/>
      <c r="AA2591" s="11"/>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c r="BC2591" s="11"/>
      <c r="BD2591" s="11"/>
      <c r="BE2591" s="11"/>
      <c r="BF2591" s="11"/>
      <c r="BG2591" s="11"/>
      <c r="BH2591" s="11"/>
      <c r="BI2591" s="11"/>
      <c r="BJ2591" s="11"/>
      <c r="BK2591" s="11"/>
      <c r="BL2591" s="11"/>
      <c r="BM2591" s="11"/>
      <c r="BN2591" s="11"/>
      <c r="BO2591" s="11"/>
      <c r="BP2591" s="1" t="str">
        <v>0- Port Costs</v>
      </c>
      <c r="BT2591" s="1" t="str">
        <v>0- Port Value</v>
      </c>
      <c r="BU2591" s="11"/>
    </row>
    <row r="2592" spans="8:73" hidden="1" outlineLevel="1" x14ac:dyDescent="0.3">
      <c r="H2592" s="1" t="str">
        <v>0 - BM Costs</v>
      </c>
      <c r="L2592" s="1" t="str">
        <v>0 - BM Port</v>
      </c>
      <c r="N2592" s="1" t="str">
        <v>0 - Port Assets</v>
      </c>
      <c r="O2592" s="11"/>
      <c r="P2592" s="11"/>
      <c r="Q2592" s="11"/>
      <c r="R2592" s="11"/>
      <c r="S2592" s="11"/>
      <c r="T2592" s="11"/>
      <c r="U2592" s="11"/>
      <c r="V2592" s="11"/>
      <c r="W2592" s="11"/>
      <c r="X2592" s="11"/>
      <c r="Y2592" s="11"/>
      <c r="Z2592" s="11"/>
      <c r="AA2592" s="11"/>
      <c r="AB2592" s="11"/>
      <c r="AC2592" s="11"/>
      <c r="AD2592" s="11"/>
      <c r="AE2592" s="11"/>
      <c r="AF2592" s="11"/>
      <c r="AG2592" s="11"/>
      <c r="AH2592" s="11"/>
      <c r="AI2592" s="11"/>
      <c r="AJ2592" s="11"/>
      <c r="AK2592" s="11"/>
      <c r="AL2592" s="11"/>
      <c r="AM2592" s="11"/>
      <c r="AN2592" s="11"/>
      <c r="AO2592" s="11"/>
      <c r="AP2592" s="11"/>
      <c r="AQ2592" s="11"/>
      <c r="AR2592" s="11"/>
      <c r="AS2592" s="11"/>
      <c r="AT2592" s="11"/>
      <c r="AU2592" s="11"/>
      <c r="AV2592" s="11"/>
      <c r="AW2592" s="11"/>
      <c r="AX2592" s="11"/>
      <c r="AY2592" s="11"/>
      <c r="AZ2592" s="11"/>
      <c r="BA2592" s="11"/>
      <c r="BB2592" s="11"/>
      <c r="BC2592" s="11"/>
      <c r="BD2592" s="11"/>
      <c r="BE2592" s="11"/>
      <c r="BF2592" s="11"/>
      <c r="BG2592" s="11"/>
      <c r="BH2592" s="11"/>
      <c r="BI2592" s="11"/>
      <c r="BJ2592" s="11"/>
      <c r="BK2592" s="11"/>
      <c r="BL2592" s="11"/>
      <c r="BM2592" s="11"/>
      <c r="BN2592" s="11"/>
      <c r="BO2592" s="11"/>
      <c r="BP2592" s="1" t="str">
        <v>0- Port Costs</v>
      </c>
      <c r="BT2592" s="1" t="str">
        <v>0- Port Value</v>
      </c>
      <c r="BU2592" s="11"/>
    </row>
    <row r="2593" spans="8:73" hidden="1" outlineLevel="1" x14ac:dyDescent="0.3">
      <c r="H2593" s="1" t="str">
        <v>0 - BM Costs</v>
      </c>
      <c r="L2593" s="1" t="str">
        <v>0 - BM Port</v>
      </c>
      <c r="N2593" s="1" t="str">
        <v>0 - Port Assets</v>
      </c>
      <c r="O2593" s="11"/>
      <c r="P2593" s="11"/>
      <c r="Q2593" s="11"/>
      <c r="R2593" s="11"/>
      <c r="S2593" s="11"/>
      <c r="T2593" s="11"/>
      <c r="U2593" s="11"/>
      <c r="V2593" s="11"/>
      <c r="W2593" s="11"/>
      <c r="X2593" s="11"/>
      <c r="Y2593" s="11"/>
      <c r="Z2593" s="11"/>
      <c r="AA2593" s="11"/>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c r="BC2593" s="11"/>
      <c r="BD2593" s="11"/>
      <c r="BE2593" s="11"/>
      <c r="BF2593" s="11"/>
      <c r="BG2593" s="11"/>
      <c r="BH2593" s="11"/>
      <c r="BI2593" s="11"/>
      <c r="BJ2593" s="11"/>
      <c r="BK2593" s="11"/>
      <c r="BL2593" s="11"/>
      <c r="BM2593" s="11"/>
      <c r="BN2593" s="11"/>
      <c r="BO2593" s="11"/>
      <c r="BP2593" s="1" t="str">
        <v>0- Port Costs</v>
      </c>
      <c r="BT2593" s="1" t="str">
        <v>0- Port Value</v>
      </c>
      <c r="BU2593" s="11"/>
    </row>
    <row r="2594" spans="8:73" hidden="1" outlineLevel="1" x14ac:dyDescent="0.3">
      <c r="H2594" s="1" t="str">
        <v>0 - BM Costs</v>
      </c>
      <c r="L2594" s="1" t="str">
        <v>0 - BM Port</v>
      </c>
      <c r="N2594" s="1" t="str">
        <v>0 - Port Assets</v>
      </c>
      <c r="O2594" s="11"/>
      <c r="P2594" s="11"/>
      <c r="Q2594" s="11"/>
      <c r="R2594" s="11"/>
      <c r="S2594" s="11"/>
      <c r="T2594" s="11"/>
      <c r="U2594" s="11"/>
      <c r="V2594" s="11"/>
      <c r="W2594" s="11"/>
      <c r="X2594" s="11"/>
      <c r="Y2594" s="11"/>
      <c r="Z2594" s="11"/>
      <c r="AA2594" s="11"/>
      <c r="AB2594" s="11"/>
      <c r="AC2594" s="11"/>
      <c r="AD2594" s="11"/>
      <c r="AE2594" s="11"/>
      <c r="AF2594" s="11"/>
      <c r="AG2594" s="11"/>
      <c r="AH2594" s="11"/>
      <c r="AI2594" s="11"/>
      <c r="AJ2594" s="11"/>
      <c r="AK2594" s="11"/>
      <c r="AL2594" s="11"/>
      <c r="AM2594" s="11"/>
      <c r="AN2594" s="11"/>
      <c r="AO2594" s="11"/>
      <c r="AP2594" s="11"/>
      <c r="AQ2594" s="11"/>
      <c r="AR2594" s="11"/>
      <c r="AS2594" s="11"/>
      <c r="AT2594" s="11"/>
      <c r="AU2594" s="11"/>
      <c r="AV2594" s="11"/>
      <c r="AW2594" s="11"/>
      <c r="AX2594" s="11"/>
      <c r="AY2594" s="11"/>
      <c r="AZ2594" s="11"/>
      <c r="BA2594" s="11"/>
      <c r="BB2594" s="11"/>
      <c r="BC2594" s="11"/>
      <c r="BD2594" s="11"/>
      <c r="BE2594" s="11"/>
      <c r="BF2594" s="11"/>
      <c r="BG2594" s="11"/>
      <c r="BH2594" s="11"/>
      <c r="BI2594" s="11"/>
      <c r="BJ2594" s="11"/>
      <c r="BK2594" s="11"/>
      <c r="BL2594" s="11"/>
      <c r="BM2594" s="11"/>
      <c r="BN2594" s="11"/>
      <c r="BO2594" s="11"/>
      <c r="BP2594" s="1" t="str">
        <v>0- Port Costs</v>
      </c>
      <c r="BT2594" s="1" t="str">
        <v>0- Port Value</v>
      </c>
      <c r="BU2594" s="11"/>
    </row>
    <row r="2595" spans="8:73" hidden="1" outlineLevel="1" x14ac:dyDescent="0.3">
      <c r="H2595" s="1" t="str">
        <v>0 - BM Costs</v>
      </c>
      <c r="L2595" s="1" t="str">
        <v>0 - BM Port</v>
      </c>
      <c r="N2595" s="1" t="str">
        <v>0 - Port Assets</v>
      </c>
      <c r="O2595" s="11"/>
      <c r="P2595" s="11"/>
      <c r="Q2595" s="11"/>
      <c r="R2595" s="11"/>
      <c r="S2595" s="11"/>
      <c r="T2595" s="11"/>
      <c r="U2595" s="11"/>
      <c r="V2595" s="11"/>
      <c r="W2595" s="11"/>
      <c r="X2595" s="11"/>
      <c r="Y2595" s="11"/>
      <c r="Z2595" s="11"/>
      <c r="AA2595" s="11"/>
      <c r="AB2595" s="11"/>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c r="BC2595" s="11"/>
      <c r="BD2595" s="11"/>
      <c r="BE2595" s="11"/>
      <c r="BF2595" s="11"/>
      <c r="BG2595" s="11"/>
      <c r="BH2595" s="11"/>
      <c r="BI2595" s="11"/>
      <c r="BJ2595" s="11"/>
      <c r="BK2595" s="11"/>
      <c r="BL2595" s="11"/>
      <c r="BM2595" s="11"/>
      <c r="BN2595" s="11"/>
      <c r="BO2595" s="11"/>
      <c r="BP2595" s="1" t="str">
        <v>0- Port Costs</v>
      </c>
      <c r="BT2595" s="1" t="str">
        <v>0- Port Value</v>
      </c>
      <c r="BU2595" s="11"/>
    </row>
    <row r="2596" spans="8:73" hidden="1" outlineLevel="1" x14ac:dyDescent="0.3">
      <c r="H2596" s="1" t="str">
        <v>0 - BM Costs</v>
      </c>
      <c r="L2596" s="1" t="str">
        <v>0 - BM Port</v>
      </c>
      <c r="N2596" s="1" t="str">
        <v>0 - Port Assets</v>
      </c>
      <c r="O2596" s="11"/>
      <c r="P2596" s="11"/>
      <c r="Q2596" s="11"/>
      <c r="R2596" s="11"/>
      <c r="S2596" s="11"/>
      <c r="T2596" s="11"/>
      <c r="U2596" s="11"/>
      <c r="V2596" s="11"/>
      <c r="W2596" s="11"/>
      <c r="X2596" s="11"/>
      <c r="Y2596" s="11"/>
      <c r="Z2596" s="11"/>
      <c r="AA2596" s="11"/>
      <c r="AB2596" s="11"/>
      <c r="AC2596" s="11"/>
      <c r="AD2596" s="11"/>
      <c r="AE2596" s="11"/>
      <c r="AF2596" s="11"/>
      <c r="AG2596" s="11"/>
      <c r="AH2596" s="11"/>
      <c r="AI2596" s="11"/>
      <c r="AJ2596" s="11"/>
      <c r="AK2596" s="11"/>
      <c r="AL2596" s="11"/>
      <c r="AM2596" s="11"/>
      <c r="AN2596" s="11"/>
      <c r="AO2596" s="11"/>
      <c r="AP2596" s="11"/>
      <c r="AQ2596" s="11"/>
      <c r="AR2596" s="11"/>
      <c r="AS2596" s="11"/>
      <c r="AT2596" s="11"/>
      <c r="AU2596" s="11"/>
      <c r="AV2596" s="11"/>
      <c r="AW2596" s="11"/>
      <c r="AX2596" s="11"/>
      <c r="AY2596" s="11"/>
      <c r="AZ2596" s="11"/>
      <c r="BA2596" s="11"/>
      <c r="BB2596" s="11"/>
      <c r="BC2596" s="11"/>
      <c r="BD2596" s="11"/>
      <c r="BE2596" s="11"/>
      <c r="BF2596" s="11"/>
      <c r="BG2596" s="11"/>
      <c r="BH2596" s="11"/>
      <c r="BI2596" s="11"/>
      <c r="BJ2596" s="11"/>
      <c r="BK2596" s="11"/>
      <c r="BL2596" s="11"/>
      <c r="BM2596" s="11"/>
      <c r="BN2596" s="11"/>
      <c r="BO2596" s="11"/>
      <c r="BP2596" s="1" t="str">
        <v>0- Port Costs</v>
      </c>
      <c r="BT2596" s="1" t="str">
        <v>0- Port Value</v>
      </c>
      <c r="BU2596" s="11"/>
    </row>
    <row r="2597" spans="8:73" hidden="1" outlineLevel="1" x14ac:dyDescent="0.3">
      <c r="H2597" s="1" t="str">
        <v>0 - BM Costs</v>
      </c>
      <c r="L2597" s="1" t="str">
        <v>0 - BM Port</v>
      </c>
      <c r="N2597" s="1" t="str">
        <v>0 - Port Assets</v>
      </c>
      <c r="O2597" s="11"/>
      <c r="P2597" s="11"/>
      <c r="Q2597" s="11"/>
      <c r="R2597" s="11"/>
      <c r="S2597" s="11"/>
      <c r="T2597" s="11"/>
      <c r="U2597" s="11"/>
      <c r="V2597" s="11"/>
      <c r="W2597" s="11"/>
      <c r="X2597" s="11"/>
      <c r="Y2597" s="11"/>
      <c r="Z2597" s="11"/>
      <c r="AA2597" s="11"/>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c r="BC2597" s="11"/>
      <c r="BD2597" s="11"/>
      <c r="BE2597" s="11"/>
      <c r="BF2597" s="11"/>
      <c r="BG2597" s="11"/>
      <c r="BH2597" s="11"/>
      <c r="BI2597" s="11"/>
      <c r="BJ2597" s="11"/>
      <c r="BK2597" s="11"/>
      <c r="BL2597" s="11"/>
      <c r="BM2597" s="11"/>
      <c r="BN2597" s="11"/>
      <c r="BO2597" s="11"/>
      <c r="BP2597" s="1" t="str">
        <v>0- Port Costs</v>
      </c>
      <c r="BT2597" s="1" t="str">
        <v>0- Port Value</v>
      </c>
      <c r="BU2597" s="11"/>
    </row>
    <row r="2598" spans="8:73" hidden="1" outlineLevel="1" x14ac:dyDescent="0.3">
      <c r="H2598" s="1" t="str">
        <v>0 - BM Costs</v>
      </c>
      <c r="L2598" s="1" t="str">
        <v>0 - BM Port</v>
      </c>
      <c r="N2598" s="1" t="str">
        <v>0 - Port Assets</v>
      </c>
      <c r="O2598" s="11"/>
      <c r="P2598" s="11"/>
      <c r="Q2598" s="11"/>
      <c r="R2598" s="11"/>
      <c r="S2598" s="11"/>
      <c r="T2598" s="11"/>
      <c r="U2598" s="11"/>
      <c r="V2598" s="11"/>
      <c r="W2598" s="11"/>
      <c r="X2598" s="11"/>
      <c r="Y2598" s="11"/>
      <c r="Z2598" s="11"/>
      <c r="AA2598" s="11"/>
      <c r="AB2598" s="11"/>
      <c r="AC2598" s="11"/>
      <c r="AD2598" s="11"/>
      <c r="AE2598" s="11"/>
      <c r="AF2598" s="11"/>
      <c r="AG2598" s="11"/>
      <c r="AH2598" s="11"/>
      <c r="AI2598" s="11"/>
      <c r="AJ2598" s="11"/>
      <c r="AK2598" s="11"/>
      <c r="AL2598" s="11"/>
      <c r="AM2598" s="11"/>
      <c r="AN2598" s="11"/>
      <c r="AO2598" s="11"/>
      <c r="AP2598" s="11"/>
      <c r="AQ2598" s="11"/>
      <c r="AR2598" s="11"/>
      <c r="AS2598" s="11"/>
      <c r="AT2598" s="11"/>
      <c r="AU2598" s="11"/>
      <c r="AV2598" s="11"/>
      <c r="AW2598" s="11"/>
      <c r="AX2598" s="11"/>
      <c r="AY2598" s="11"/>
      <c r="AZ2598" s="11"/>
      <c r="BA2598" s="11"/>
      <c r="BB2598" s="11"/>
      <c r="BC2598" s="11"/>
      <c r="BD2598" s="11"/>
      <c r="BE2598" s="11"/>
      <c r="BF2598" s="11"/>
      <c r="BG2598" s="11"/>
      <c r="BH2598" s="11"/>
      <c r="BI2598" s="11"/>
      <c r="BJ2598" s="11"/>
      <c r="BK2598" s="11"/>
      <c r="BL2598" s="11"/>
      <c r="BM2598" s="11"/>
      <c r="BN2598" s="11"/>
      <c r="BO2598" s="11"/>
      <c r="BP2598" s="1" t="str">
        <v>0- Port Costs</v>
      </c>
      <c r="BT2598" s="1" t="str">
        <v>0- Port Value</v>
      </c>
      <c r="BU2598" s="11"/>
    </row>
    <row r="2599" spans="8:73" hidden="1" outlineLevel="1" x14ac:dyDescent="0.3">
      <c r="H2599" s="1" t="str">
        <v>0 - BM Costs</v>
      </c>
      <c r="L2599" s="1" t="str">
        <v>0 - BM Port</v>
      </c>
      <c r="N2599" s="1" t="str">
        <v>0 - Port Assets</v>
      </c>
      <c r="O2599" s="11"/>
      <c r="P2599" s="11"/>
      <c r="Q2599" s="11"/>
      <c r="R2599" s="11"/>
      <c r="S2599" s="11"/>
      <c r="T2599" s="11"/>
      <c r="U2599" s="11"/>
      <c r="V2599" s="11"/>
      <c r="W2599" s="11"/>
      <c r="X2599" s="11"/>
      <c r="Y2599" s="11"/>
      <c r="Z2599" s="11"/>
      <c r="AA2599" s="11"/>
      <c r="AB2599" s="11"/>
      <c r="AC2599" s="11"/>
      <c r="AD2599" s="11"/>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c r="BC2599" s="11"/>
      <c r="BD2599" s="11"/>
      <c r="BE2599" s="11"/>
      <c r="BF2599" s="11"/>
      <c r="BG2599" s="11"/>
      <c r="BH2599" s="11"/>
      <c r="BI2599" s="11"/>
      <c r="BJ2599" s="11"/>
      <c r="BK2599" s="11"/>
      <c r="BL2599" s="11"/>
      <c r="BM2599" s="11"/>
      <c r="BN2599" s="11"/>
      <c r="BO2599" s="11"/>
      <c r="BP2599" s="1" t="str">
        <v>0- Port Costs</v>
      </c>
      <c r="BT2599" s="1" t="str">
        <v>0- Port Value</v>
      </c>
      <c r="BU2599" s="11"/>
    </row>
    <row r="2600" spans="8:73" hidden="1" outlineLevel="1" x14ac:dyDescent="0.3">
      <c r="H2600" s="1" t="str">
        <v>0 - BM Costs</v>
      </c>
      <c r="L2600" s="1" t="str">
        <v>0 - BM Port</v>
      </c>
      <c r="N2600" s="1" t="str">
        <v>0 - Port Assets</v>
      </c>
      <c r="O2600" s="11"/>
      <c r="P2600" s="11"/>
      <c r="Q2600" s="11"/>
      <c r="R2600" s="11"/>
      <c r="S2600" s="11"/>
      <c r="T2600" s="11"/>
      <c r="U2600" s="11"/>
      <c r="V2600" s="11"/>
      <c r="W2600" s="11"/>
      <c r="X2600" s="11"/>
      <c r="Y2600" s="11"/>
      <c r="Z2600" s="11"/>
      <c r="AA2600" s="11"/>
      <c r="AB2600" s="11"/>
      <c r="AC2600" s="11"/>
      <c r="AD2600" s="11"/>
      <c r="AE2600" s="11"/>
      <c r="AF2600" s="11"/>
      <c r="AG2600" s="11"/>
      <c r="AH2600" s="11"/>
      <c r="AI2600" s="11"/>
      <c r="AJ2600" s="11"/>
      <c r="AK2600" s="11"/>
      <c r="AL2600" s="11"/>
      <c r="AM2600" s="11"/>
      <c r="AN2600" s="11"/>
      <c r="AO2600" s="11"/>
      <c r="AP2600" s="11"/>
      <c r="AQ2600" s="11"/>
      <c r="AR2600" s="11"/>
      <c r="AS2600" s="11"/>
      <c r="AT2600" s="11"/>
      <c r="AU2600" s="11"/>
      <c r="AV2600" s="11"/>
      <c r="AW2600" s="11"/>
      <c r="AX2600" s="11"/>
      <c r="AY2600" s="11"/>
      <c r="AZ2600" s="11"/>
      <c r="BA2600" s="11"/>
      <c r="BB2600" s="11"/>
      <c r="BC2600" s="11"/>
      <c r="BD2600" s="11"/>
      <c r="BE2600" s="11"/>
      <c r="BF2600" s="11"/>
      <c r="BG2600" s="11"/>
      <c r="BH2600" s="11"/>
      <c r="BI2600" s="11"/>
      <c r="BJ2600" s="11"/>
      <c r="BK2600" s="11"/>
      <c r="BL2600" s="11"/>
      <c r="BM2600" s="11"/>
      <c r="BN2600" s="11"/>
      <c r="BO2600" s="11"/>
      <c r="BP2600" s="1" t="str">
        <v>0- Port Costs</v>
      </c>
      <c r="BT2600" s="1" t="str">
        <v>0- Port Value</v>
      </c>
      <c r="BU2600" s="11"/>
    </row>
    <row r="2601" spans="8:73" hidden="1" outlineLevel="1" x14ac:dyDescent="0.3">
      <c r="H2601" s="1" t="str">
        <v>0 - BM Costs</v>
      </c>
      <c r="L2601" s="1" t="str">
        <v>0 - BM Port</v>
      </c>
      <c r="N2601" s="1" t="str">
        <v>0 - Port Assets</v>
      </c>
      <c r="O2601" s="11"/>
      <c r="P2601" s="11"/>
      <c r="Q2601" s="11"/>
      <c r="R2601" s="11"/>
      <c r="S2601" s="11"/>
      <c r="T2601" s="11"/>
      <c r="U2601" s="11"/>
      <c r="V2601" s="11"/>
      <c r="W2601" s="11"/>
      <c r="X2601" s="11"/>
      <c r="Y2601" s="11"/>
      <c r="Z2601" s="11"/>
      <c r="AA2601" s="11"/>
      <c r="AB2601" s="11"/>
      <c r="AC2601" s="11"/>
      <c r="AD2601" s="11"/>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c r="BC2601" s="11"/>
      <c r="BD2601" s="11"/>
      <c r="BE2601" s="11"/>
      <c r="BF2601" s="11"/>
      <c r="BG2601" s="11"/>
      <c r="BH2601" s="11"/>
      <c r="BI2601" s="11"/>
      <c r="BJ2601" s="11"/>
      <c r="BK2601" s="11"/>
      <c r="BL2601" s="11"/>
      <c r="BM2601" s="11"/>
      <c r="BN2601" s="11"/>
      <c r="BO2601" s="11"/>
      <c r="BP2601" s="1" t="str">
        <v>0- Port Costs</v>
      </c>
      <c r="BT2601" s="1" t="str">
        <v>0- Port Value</v>
      </c>
      <c r="BU2601" s="11"/>
    </row>
    <row r="2602" spans="8:73" hidden="1" outlineLevel="1" x14ac:dyDescent="0.3">
      <c r="H2602" s="1" t="str">
        <v>0 - BM Costs</v>
      </c>
      <c r="L2602" s="1" t="str">
        <v>0 - BM Port</v>
      </c>
      <c r="N2602" s="1" t="str">
        <v>0 - Port Assets</v>
      </c>
      <c r="O2602" s="11"/>
      <c r="P2602" s="11"/>
      <c r="Q2602" s="11"/>
      <c r="R2602" s="11"/>
      <c r="S2602" s="11"/>
      <c r="T2602" s="11"/>
      <c r="U2602" s="11"/>
      <c r="V2602" s="11"/>
      <c r="W2602" s="11"/>
      <c r="X2602" s="11"/>
      <c r="Y2602" s="11"/>
      <c r="Z2602" s="11"/>
      <c r="AA2602" s="11"/>
      <c r="AB2602" s="11"/>
      <c r="AC2602" s="11"/>
      <c r="AD2602" s="11"/>
      <c r="AE2602" s="11"/>
      <c r="AF2602" s="11"/>
      <c r="AG2602" s="11"/>
      <c r="AH2602" s="11"/>
      <c r="AI2602" s="11"/>
      <c r="AJ2602" s="11"/>
      <c r="AK2602" s="11"/>
      <c r="AL2602" s="11"/>
      <c r="AM2602" s="11"/>
      <c r="AN2602" s="11"/>
      <c r="AO2602" s="11"/>
      <c r="AP2602" s="11"/>
      <c r="AQ2602" s="11"/>
      <c r="AR2602" s="11"/>
      <c r="AS2602" s="11"/>
      <c r="AT2602" s="11"/>
      <c r="AU2602" s="11"/>
      <c r="AV2602" s="11"/>
      <c r="AW2602" s="11"/>
      <c r="AX2602" s="11"/>
      <c r="AY2602" s="11"/>
      <c r="AZ2602" s="11"/>
      <c r="BA2602" s="11"/>
      <c r="BB2602" s="11"/>
      <c r="BC2602" s="11"/>
      <c r="BD2602" s="11"/>
      <c r="BE2602" s="11"/>
      <c r="BF2602" s="11"/>
      <c r="BG2602" s="11"/>
      <c r="BH2602" s="11"/>
      <c r="BI2602" s="11"/>
      <c r="BJ2602" s="11"/>
      <c r="BK2602" s="11"/>
      <c r="BL2602" s="11"/>
      <c r="BM2602" s="11"/>
      <c r="BN2602" s="11"/>
      <c r="BO2602" s="11"/>
      <c r="BP2602" s="1" t="str">
        <v>0- Port Costs</v>
      </c>
      <c r="BT2602" s="1" t="str">
        <v>0- Port Value</v>
      </c>
      <c r="BU2602" s="11"/>
    </row>
    <row r="2603" spans="8:73" hidden="1" outlineLevel="1" x14ac:dyDescent="0.3">
      <c r="H2603" s="1" t="str">
        <v>0 - BM Costs</v>
      </c>
      <c r="L2603" s="1" t="str">
        <v>0 - BM Port</v>
      </c>
      <c r="N2603" s="1" t="str">
        <v>0 - Port Assets</v>
      </c>
      <c r="O2603" s="11"/>
      <c r="P2603" s="11"/>
      <c r="Q2603" s="11"/>
      <c r="R2603" s="11"/>
      <c r="S2603" s="11"/>
      <c r="T2603" s="11"/>
      <c r="U2603" s="11"/>
      <c r="V2603" s="11"/>
      <c r="W2603" s="11"/>
      <c r="X2603" s="11"/>
      <c r="Y2603" s="11"/>
      <c r="Z2603" s="11"/>
      <c r="AA2603" s="11"/>
      <c r="AB2603" s="11"/>
      <c r="AC2603" s="11"/>
      <c r="AD2603" s="11"/>
      <c r="AE2603" s="11"/>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c r="BC2603" s="11"/>
      <c r="BD2603" s="11"/>
      <c r="BE2603" s="11"/>
      <c r="BF2603" s="11"/>
      <c r="BG2603" s="11"/>
      <c r="BH2603" s="11"/>
      <c r="BI2603" s="11"/>
      <c r="BJ2603" s="11"/>
      <c r="BK2603" s="11"/>
      <c r="BL2603" s="11"/>
      <c r="BM2603" s="11"/>
      <c r="BN2603" s="11"/>
      <c r="BO2603" s="11"/>
      <c r="BP2603" s="1" t="str">
        <v>0- Port Costs</v>
      </c>
      <c r="BT2603" s="1" t="str">
        <v>0- Port Value</v>
      </c>
      <c r="BU2603" s="11"/>
    </row>
    <row r="2604" spans="8:73" hidden="1" outlineLevel="1" x14ac:dyDescent="0.3">
      <c r="H2604" s="1" t="str">
        <v>0 - BM Costs</v>
      </c>
      <c r="L2604" s="1" t="str">
        <v>0 - BM Port</v>
      </c>
      <c r="N2604" s="1" t="str">
        <v>0 - Port Assets</v>
      </c>
      <c r="O2604" s="11"/>
      <c r="P2604" s="11"/>
      <c r="Q2604" s="11"/>
      <c r="R2604" s="11"/>
      <c r="S2604" s="11"/>
      <c r="T2604" s="11"/>
      <c r="U2604" s="11"/>
      <c r="V2604" s="11"/>
      <c r="W2604" s="11"/>
      <c r="X2604" s="11"/>
      <c r="Y2604" s="11"/>
      <c r="Z2604" s="11"/>
      <c r="AA2604" s="11"/>
      <c r="AB2604" s="11"/>
      <c r="AC2604" s="11"/>
      <c r="AD2604" s="11"/>
      <c r="AE2604" s="11"/>
      <c r="AF2604" s="11"/>
      <c r="AG2604" s="11"/>
      <c r="AH2604" s="11"/>
      <c r="AI2604" s="11"/>
      <c r="AJ2604" s="11"/>
      <c r="AK2604" s="11"/>
      <c r="AL2604" s="11"/>
      <c r="AM2604" s="11"/>
      <c r="AN2604" s="11"/>
      <c r="AO2604" s="11"/>
      <c r="AP2604" s="11"/>
      <c r="AQ2604" s="11"/>
      <c r="AR2604" s="11"/>
      <c r="AS2604" s="11"/>
      <c r="AT2604" s="11"/>
      <c r="AU2604" s="11"/>
      <c r="AV2604" s="11"/>
      <c r="AW2604" s="11"/>
      <c r="AX2604" s="11"/>
      <c r="AY2604" s="11"/>
      <c r="AZ2604" s="11"/>
      <c r="BA2604" s="11"/>
      <c r="BB2604" s="11"/>
      <c r="BC2604" s="11"/>
      <c r="BD2604" s="11"/>
      <c r="BE2604" s="11"/>
      <c r="BF2604" s="11"/>
      <c r="BG2604" s="11"/>
      <c r="BH2604" s="11"/>
      <c r="BI2604" s="11"/>
      <c r="BJ2604" s="11"/>
      <c r="BK2604" s="11"/>
      <c r="BL2604" s="11"/>
      <c r="BM2604" s="11"/>
      <c r="BN2604" s="11"/>
      <c r="BO2604" s="11"/>
      <c r="BP2604" s="1" t="str">
        <v>0- Port Costs</v>
      </c>
      <c r="BT2604" s="1" t="str">
        <v>0- Port Value</v>
      </c>
      <c r="BU2604" s="11"/>
    </row>
    <row r="2605" spans="8:73" hidden="1" outlineLevel="1" x14ac:dyDescent="0.3">
      <c r="H2605" s="1" t="str">
        <v>0 - BM Costs</v>
      </c>
      <c r="L2605" s="1" t="str">
        <v>0 - BM Port</v>
      </c>
      <c r="N2605" s="1" t="str">
        <v>0 - Port Assets</v>
      </c>
      <c r="O2605" s="11"/>
      <c r="P2605" s="11"/>
      <c r="Q2605" s="11"/>
      <c r="R2605" s="11"/>
      <c r="S2605" s="11"/>
      <c r="T2605" s="11"/>
      <c r="U2605" s="11"/>
      <c r="V2605" s="11"/>
      <c r="W2605" s="11"/>
      <c r="X2605" s="11"/>
      <c r="Y2605" s="11"/>
      <c r="Z2605" s="11"/>
      <c r="AA2605" s="11"/>
      <c r="AB2605" s="11"/>
      <c r="AC2605" s="11"/>
      <c r="AD2605" s="11"/>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c r="BC2605" s="11"/>
      <c r="BD2605" s="11"/>
      <c r="BE2605" s="11"/>
      <c r="BF2605" s="11"/>
      <c r="BG2605" s="11"/>
      <c r="BH2605" s="11"/>
      <c r="BI2605" s="11"/>
      <c r="BJ2605" s="11"/>
      <c r="BK2605" s="11"/>
      <c r="BL2605" s="11"/>
      <c r="BM2605" s="11"/>
      <c r="BN2605" s="11"/>
      <c r="BO2605" s="11"/>
      <c r="BP2605" s="1" t="str">
        <v>0- Port Costs</v>
      </c>
      <c r="BT2605" s="1" t="str">
        <v>0- Port Value</v>
      </c>
      <c r="BU2605" s="11"/>
    </row>
    <row r="2606" spans="8:73" hidden="1" outlineLevel="1" x14ac:dyDescent="0.3">
      <c r="H2606" s="1" t="str">
        <v>0 - BM Costs</v>
      </c>
      <c r="L2606" s="1" t="str">
        <v>0 - BM Port</v>
      </c>
      <c r="N2606" s="1" t="str">
        <v>0 - Port Assets</v>
      </c>
      <c r="O2606" s="11"/>
      <c r="P2606" s="11"/>
      <c r="Q2606" s="11"/>
      <c r="R2606" s="11"/>
      <c r="S2606" s="11"/>
      <c r="T2606" s="11"/>
      <c r="U2606" s="11"/>
      <c r="V2606" s="11"/>
      <c r="W2606" s="11"/>
      <c r="X2606" s="11"/>
      <c r="Y2606" s="11"/>
      <c r="Z2606" s="11"/>
      <c r="AA2606" s="11"/>
      <c r="AB2606" s="11"/>
      <c r="AC2606" s="11"/>
      <c r="AD2606" s="11"/>
      <c r="AE2606" s="11"/>
      <c r="AF2606" s="11"/>
      <c r="AG2606" s="11"/>
      <c r="AH2606" s="11"/>
      <c r="AI2606" s="11"/>
      <c r="AJ2606" s="11"/>
      <c r="AK2606" s="11"/>
      <c r="AL2606" s="11"/>
      <c r="AM2606" s="11"/>
      <c r="AN2606" s="11"/>
      <c r="AO2606" s="11"/>
      <c r="AP2606" s="11"/>
      <c r="AQ2606" s="11"/>
      <c r="AR2606" s="11"/>
      <c r="AS2606" s="11"/>
      <c r="AT2606" s="11"/>
      <c r="AU2606" s="11"/>
      <c r="AV2606" s="11"/>
      <c r="AW2606" s="11"/>
      <c r="AX2606" s="11"/>
      <c r="AY2606" s="11"/>
      <c r="AZ2606" s="11"/>
      <c r="BA2606" s="11"/>
      <c r="BB2606" s="11"/>
      <c r="BC2606" s="11"/>
      <c r="BD2606" s="11"/>
      <c r="BE2606" s="11"/>
      <c r="BF2606" s="11"/>
      <c r="BG2606" s="11"/>
      <c r="BH2606" s="11"/>
      <c r="BI2606" s="11"/>
      <c r="BJ2606" s="11"/>
      <c r="BK2606" s="11"/>
      <c r="BL2606" s="11"/>
      <c r="BM2606" s="11"/>
      <c r="BN2606" s="11"/>
      <c r="BO2606" s="11"/>
      <c r="BP2606" s="1" t="str">
        <v>0- Port Costs</v>
      </c>
      <c r="BT2606" s="1" t="str">
        <v>0- Port Value</v>
      </c>
      <c r="BU2606" s="11"/>
    </row>
    <row r="2607" spans="8:73" hidden="1" outlineLevel="1" x14ac:dyDescent="0.3">
      <c r="H2607" s="1" t="str">
        <v>0 - BM Costs</v>
      </c>
      <c r="L2607" s="1" t="str">
        <v>0 - BM Port</v>
      </c>
      <c r="N2607" s="1" t="str">
        <v>0 - Port Assets</v>
      </c>
      <c r="O2607" s="11"/>
      <c r="P2607" s="11"/>
      <c r="Q2607" s="11"/>
      <c r="R2607" s="11"/>
      <c r="S2607" s="11"/>
      <c r="T2607" s="11"/>
      <c r="U2607" s="11"/>
      <c r="V2607" s="11"/>
      <c r="W2607" s="11"/>
      <c r="X2607" s="11"/>
      <c r="Y2607" s="11"/>
      <c r="Z2607" s="11"/>
      <c r="AA2607" s="11"/>
      <c r="AB2607" s="11"/>
      <c r="AC2607" s="11"/>
      <c r="AD2607" s="11"/>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c r="BC2607" s="11"/>
      <c r="BD2607" s="11"/>
      <c r="BE2607" s="11"/>
      <c r="BF2607" s="11"/>
      <c r="BG2607" s="11"/>
      <c r="BH2607" s="11"/>
      <c r="BI2607" s="11"/>
      <c r="BJ2607" s="11"/>
      <c r="BK2607" s="11"/>
      <c r="BL2607" s="11"/>
      <c r="BM2607" s="11"/>
      <c r="BN2607" s="11"/>
      <c r="BO2607" s="11"/>
      <c r="BP2607" s="1" t="str">
        <v>0- Port Costs</v>
      </c>
      <c r="BT2607" s="1" t="str">
        <v>0- Port Value</v>
      </c>
      <c r="BU2607" s="11"/>
    </row>
    <row r="2608" spans="8:73" hidden="1" outlineLevel="1" x14ac:dyDescent="0.3">
      <c r="H2608" s="1" t="str">
        <v>0 - BM Costs</v>
      </c>
      <c r="L2608" s="1" t="str">
        <v>0 - BM Port</v>
      </c>
      <c r="N2608" s="1" t="str">
        <v>0 - Port Assets</v>
      </c>
      <c r="O2608" s="11"/>
      <c r="P2608" s="11"/>
      <c r="Q2608" s="11"/>
      <c r="R2608" s="11"/>
      <c r="S2608" s="11"/>
      <c r="T2608" s="11"/>
      <c r="U2608" s="11"/>
      <c r="V2608" s="11"/>
      <c r="W2608" s="11"/>
      <c r="X2608" s="11"/>
      <c r="Y2608" s="11"/>
      <c r="Z2608" s="11"/>
      <c r="AA2608" s="11"/>
      <c r="AB2608" s="11"/>
      <c r="AC2608" s="11"/>
      <c r="AD2608" s="11"/>
      <c r="AE2608" s="11"/>
      <c r="AF2608" s="11"/>
      <c r="AG2608" s="11"/>
      <c r="AH2608" s="11"/>
      <c r="AI2608" s="11"/>
      <c r="AJ2608" s="11"/>
      <c r="AK2608" s="11"/>
      <c r="AL2608" s="11"/>
      <c r="AM2608" s="11"/>
      <c r="AN2608" s="11"/>
      <c r="AO2608" s="11"/>
      <c r="AP2608" s="11"/>
      <c r="AQ2608" s="11"/>
      <c r="AR2608" s="11"/>
      <c r="AS2608" s="11"/>
      <c r="AT2608" s="11"/>
      <c r="AU2608" s="11"/>
      <c r="AV2608" s="11"/>
      <c r="AW2608" s="11"/>
      <c r="AX2608" s="11"/>
      <c r="AY2608" s="11"/>
      <c r="AZ2608" s="11"/>
      <c r="BA2608" s="11"/>
      <c r="BB2608" s="11"/>
      <c r="BC2608" s="11"/>
      <c r="BD2608" s="11"/>
      <c r="BE2608" s="11"/>
      <c r="BF2608" s="11"/>
      <c r="BG2608" s="11"/>
      <c r="BH2608" s="11"/>
      <c r="BI2608" s="11"/>
      <c r="BJ2608" s="11"/>
      <c r="BK2608" s="11"/>
      <c r="BL2608" s="11"/>
      <c r="BM2608" s="11"/>
      <c r="BN2608" s="11"/>
      <c r="BO2608" s="11"/>
      <c r="BP2608" s="1" t="str">
        <v>0- Port Costs</v>
      </c>
      <c r="BT2608" s="1" t="str">
        <v>0- Port Value</v>
      </c>
      <c r="BU2608" s="11"/>
    </row>
    <row r="2609" spans="8:73" hidden="1" outlineLevel="1" x14ac:dyDescent="0.3">
      <c r="H2609" s="1" t="str">
        <v>0 - BM Costs</v>
      </c>
      <c r="L2609" s="1" t="str">
        <v>0 - BM Port</v>
      </c>
      <c r="N2609" s="1" t="str">
        <v>0 - Port Assets</v>
      </c>
      <c r="O2609" s="11"/>
      <c r="P2609" s="11"/>
      <c r="Q2609" s="11"/>
      <c r="R2609" s="11"/>
      <c r="S2609" s="11"/>
      <c r="T2609" s="11"/>
      <c r="U2609" s="11"/>
      <c r="V2609" s="11"/>
      <c r="W2609" s="11"/>
      <c r="X2609" s="11"/>
      <c r="Y2609" s="11"/>
      <c r="Z2609" s="11"/>
      <c r="AA2609" s="11"/>
      <c r="AB2609" s="11"/>
      <c r="AC2609" s="11"/>
      <c r="AD2609" s="11"/>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c r="BC2609" s="11"/>
      <c r="BD2609" s="11"/>
      <c r="BE2609" s="11"/>
      <c r="BF2609" s="11"/>
      <c r="BG2609" s="11"/>
      <c r="BH2609" s="11"/>
      <c r="BI2609" s="11"/>
      <c r="BJ2609" s="11"/>
      <c r="BK2609" s="11"/>
      <c r="BL2609" s="11"/>
      <c r="BM2609" s="11"/>
      <c r="BN2609" s="11"/>
      <c r="BO2609" s="11"/>
      <c r="BP2609" s="1" t="str">
        <v>0- Port Costs</v>
      </c>
      <c r="BT2609" s="1" t="str">
        <v>0- Port Value</v>
      </c>
      <c r="BU2609" s="11"/>
    </row>
    <row r="2610" spans="8:73" hidden="1" outlineLevel="1" x14ac:dyDescent="0.3">
      <c r="H2610" s="1" t="str">
        <v>0 - BM Costs</v>
      </c>
      <c r="L2610" s="1" t="str">
        <v>0 - BM Port</v>
      </c>
      <c r="N2610" s="1" t="str">
        <v>0 - Port Assets</v>
      </c>
      <c r="O2610" s="11"/>
      <c r="P2610" s="11"/>
      <c r="Q2610" s="11"/>
      <c r="R2610" s="11"/>
      <c r="S2610" s="11"/>
      <c r="T2610" s="11"/>
      <c r="U2610" s="11"/>
      <c r="V2610" s="11"/>
      <c r="W2610" s="11"/>
      <c r="X2610" s="11"/>
      <c r="Y2610" s="11"/>
      <c r="Z2610" s="11"/>
      <c r="AA2610" s="11"/>
      <c r="AB2610" s="11"/>
      <c r="AC2610" s="11"/>
      <c r="AD2610" s="11"/>
      <c r="AE2610" s="11"/>
      <c r="AF2610" s="11"/>
      <c r="AG2610" s="11"/>
      <c r="AH2610" s="11"/>
      <c r="AI2610" s="11"/>
      <c r="AJ2610" s="11"/>
      <c r="AK2610" s="11"/>
      <c r="AL2610" s="11"/>
      <c r="AM2610" s="11"/>
      <c r="AN2610" s="11"/>
      <c r="AO2610" s="11"/>
      <c r="AP2610" s="11"/>
      <c r="AQ2610" s="11"/>
      <c r="AR2610" s="11"/>
      <c r="AS2610" s="11"/>
      <c r="AT2610" s="11"/>
      <c r="AU2610" s="11"/>
      <c r="AV2610" s="11"/>
      <c r="AW2610" s="11"/>
      <c r="AX2610" s="11"/>
      <c r="AY2610" s="11"/>
      <c r="AZ2610" s="11"/>
      <c r="BA2610" s="11"/>
      <c r="BB2610" s="11"/>
      <c r="BC2610" s="11"/>
      <c r="BD2610" s="11"/>
      <c r="BE2610" s="11"/>
      <c r="BF2610" s="11"/>
      <c r="BG2610" s="11"/>
      <c r="BH2610" s="11"/>
      <c r="BI2610" s="11"/>
      <c r="BJ2610" s="11"/>
      <c r="BK2610" s="11"/>
      <c r="BL2610" s="11"/>
      <c r="BM2610" s="11"/>
      <c r="BN2610" s="11"/>
      <c r="BO2610" s="11"/>
      <c r="BP2610" s="1" t="str">
        <v>0- Port Costs</v>
      </c>
      <c r="BT2610" s="1" t="str">
        <v>0- Port Value</v>
      </c>
      <c r="BU2610" s="11"/>
    </row>
    <row r="2611" spans="8:73" hidden="1" outlineLevel="1" x14ac:dyDescent="0.3">
      <c r="H2611" s="1" t="str">
        <v>0 - BM Costs</v>
      </c>
      <c r="L2611" s="1" t="str">
        <v>0 - BM Port</v>
      </c>
      <c r="N2611" s="1" t="str">
        <v>0 - Port Assets</v>
      </c>
      <c r="O2611" s="11"/>
      <c r="P2611" s="11"/>
      <c r="Q2611" s="11"/>
      <c r="R2611" s="11"/>
      <c r="S2611" s="11"/>
      <c r="T2611" s="11"/>
      <c r="U2611" s="11"/>
      <c r="V2611" s="11"/>
      <c r="W2611" s="11"/>
      <c r="X2611" s="11"/>
      <c r="Y2611" s="11"/>
      <c r="Z2611" s="11"/>
      <c r="AA2611" s="11"/>
      <c r="AB2611" s="11"/>
      <c r="AC2611" s="11"/>
      <c r="AD2611" s="11"/>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c r="BC2611" s="11"/>
      <c r="BD2611" s="11"/>
      <c r="BE2611" s="11"/>
      <c r="BF2611" s="11"/>
      <c r="BG2611" s="11"/>
      <c r="BH2611" s="11"/>
      <c r="BI2611" s="11"/>
      <c r="BJ2611" s="11"/>
      <c r="BK2611" s="11"/>
      <c r="BL2611" s="11"/>
      <c r="BM2611" s="11"/>
      <c r="BN2611" s="11"/>
      <c r="BO2611" s="11"/>
      <c r="BP2611" s="1" t="str">
        <v>0- Port Costs</v>
      </c>
      <c r="BT2611" s="1" t="str">
        <v>0- Port Value</v>
      </c>
      <c r="BU2611" s="11"/>
    </row>
    <row r="2612" spans="8:73" hidden="1" outlineLevel="1" x14ac:dyDescent="0.3">
      <c r="H2612" s="1" t="str">
        <v>0 - BM Costs</v>
      </c>
      <c r="L2612" s="1" t="str">
        <v>0 - BM Port</v>
      </c>
      <c r="N2612" s="1" t="str">
        <v>0 - Port Assets</v>
      </c>
      <c r="O2612" s="11"/>
      <c r="P2612" s="11"/>
      <c r="Q2612" s="11"/>
      <c r="R2612" s="11"/>
      <c r="S2612" s="11"/>
      <c r="T2612" s="11"/>
      <c r="U2612" s="11"/>
      <c r="V2612" s="11"/>
      <c r="W2612" s="11"/>
      <c r="X2612" s="11"/>
      <c r="Y2612" s="11"/>
      <c r="Z2612" s="11"/>
      <c r="AA2612" s="11"/>
      <c r="AB2612" s="11"/>
      <c r="AC2612" s="11"/>
      <c r="AD2612" s="11"/>
      <c r="AE2612" s="11"/>
      <c r="AF2612" s="11"/>
      <c r="AG2612" s="11"/>
      <c r="AH2612" s="11"/>
      <c r="AI2612" s="11"/>
      <c r="AJ2612" s="11"/>
      <c r="AK2612" s="11"/>
      <c r="AL2612" s="11"/>
      <c r="AM2612" s="11"/>
      <c r="AN2612" s="11"/>
      <c r="AO2612" s="11"/>
      <c r="AP2612" s="11"/>
      <c r="AQ2612" s="11"/>
      <c r="AR2612" s="11"/>
      <c r="AS2612" s="11"/>
      <c r="AT2612" s="11"/>
      <c r="AU2612" s="11"/>
      <c r="AV2612" s="11"/>
      <c r="AW2612" s="11"/>
      <c r="AX2612" s="11"/>
      <c r="AY2612" s="11"/>
      <c r="AZ2612" s="11"/>
      <c r="BA2612" s="11"/>
      <c r="BB2612" s="11"/>
      <c r="BC2612" s="11"/>
      <c r="BD2612" s="11"/>
      <c r="BE2612" s="11"/>
      <c r="BF2612" s="11"/>
      <c r="BG2612" s="11"/>
      <c r="BH2612" s="11"/>
      <c r="BI2612" s="11"/>
      <c r="BJ2612" s="11"/>
      <c r="BK2612" s="11"/>
      <c r="BL2612" s="11"/>
      <c r="BM2612" s="11"/>
      <c r="BN2612" s="11"/>
      <c r="BO2612" s="11"/>
      <c r="BP2612" s="1" t="str">
        <v>0- Port Costs</v>
      </c>
      <c r="BT2612" s="1" t="str">
        <v>0- Port Value</v>
      </c>
      <c r="BU2612" s="11"/>
    </row>
    <row r="2613" spans="8:73" hidden="1" outlineLevel="1" x14ac:dyDescent="0.3">
      <c r="H2613" s="1" t="str">
        <v>0 - BM Costs</v>
      </c>
      <c r="L2613" s="1" t="str">
        <v>0 - BM Port</v>
      </c>
      <c r="N2613" s="1" t="str">
        <v>0 - Port Assets</v>
      </c>
      <c r="O2613" s="11"/>
      <c r="P2613" s="11"/>
      <c r="Q2613" s="11"/>
      <c r="R2613" s="11"/>
      <c r="S2613" s="11"/>
      <c r="T2613" s="11"/>
      <c r="U2613" s="11"/>
      <c r="V2613" s="11"/>
      <c r="W2613" s="11"/>
      <c r="X2613" s="11"/>
      <c r="Y2613" s="11"/>
      <c r="Z2613" s="11"/>
      <c r="AA2613" s="11"/>
      <c r="AB2613" s="11"/>
      <c r="AC2613" s="11"/>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c r="BC2613" s="11"/>
      <c r="BD2613" s="11"/>
      <c r="BE2613" s="11"/>
      <c r="BF2613" s="11"/>
      <c r="BG2613" s="11"/>
      <c r="BH2613" s="11"/>
      <c r="BI2613" s="11"/>
      <c r="BJ2613" s="11"/>
      <c r="BK2613" s="11"/>
      <c r="BL2613" s="11"/>
      <c r="BM2613" s="11"/>
      <c r="BN2613" s="11"/>
      <c r="BO2613" s="11"/>
      <c r="BP2613" s="1" t="str">
        <v>0- Port Costs</v>
      </c>
      <c r="BT2613" s="1" t="str">
        <v>0- Port Value</v>
      </c>
      <c r="BU2613" s="11"/>
    </row>
    <row r="2614" spans="8:73" hidden="1" outlineLevel="1" x14ac:dyDescent="0.3">
      <c r="H2614" s="1" t="str">
        <v>0 - BM Costs</v>
      </c>
      <c r="L2614" s="1" t="str">
        <v>0 - BM Port</v>
      </c>
      <c r="N2614" s="1" t="str">
        <v>0 - Port Assets</v>
      </c>
      <c r="O2614" s="11"/>
      <c r="P2614" s="11"/>
      <c r="Q2614" s="11"/>
      <c r="R2614" s="11"/>
      <c r="S2614" s="11"/>
      <c r="T2614" s="11"/>
      <c r="U2614" s="11"/>
      <c r="V2614" s="11"/>
      <c r="W2614" s="11"/>
      <c r="X2614" s="11"/>
      <c r="Y2614" s="11"/>
      <c r="Z2614" s="11"/>
      <c r="AA2614" s="11"/>
      <c r="AB2614" s="11"/>
      <c r="AC2614" s="11"/>
      <c r="AD2614" s="11"/>
      <c r="AE2614" s="11"/>
      <c r="AF2614" s="11"/>
      <c r="AG2614" s="11"/>
      <c r="AH2614" s="11"/>
      <c r="AI2614" s="11"/>
      <c r="AJ2614" s="11"/>
      <c r="AK2614" s="11"/>
      <c r="AL2614" s="11"/>
      <c r="AM2614" s="11"/>
      <c r="AN2614" s="11"/>
      <c r="AO2614" s="11"/>
      <c r="AP2614" s="11"/>
      <c r="AQ2614" s="11"/>
      <c r="AR2614" s="11"/>
      <c r="AS2614" s="11"/>
      <c r="AT2614" s="11"/>
      <c r="AU2614" s="11"/>
      <c r="AV2614" s="11"/>
      <c r="AW2614" s="11"/>
      <c r="AX2614" s="11"/>
      <c r="AY2614" s="11"/>
      <c r="AZ2614" s="11"/>
      <c r="BA2614" s="11"/>
      <c r="BB2614" s="11"/>
      <c r="BC2614" s="11"/>
      <c r="BD2614" s="11"/>
      <c r="BE2614" s="11"/>
      <c r="BF2614" s="11"/>
      <c r="BG2614" s="11"/>
      <c r="BH2614" s="11"/>
      <c r="BI2614" s="11"/>
      <c r="BJ2614" s="11"/>
      <c r="BK2614" s="11"/>
      <c r="BL2614" s="11"/>
      <c r="BM2614" s="11"/>
      <c r="BN2614" s="11"/>
      <c r="BO2614" s="11"/>
      <c r="BP2614" s="1" t="str">
        <v>0- Port Costs</v>
      </c>
      <c r="BT2614" s="1" t="str">
        <v>0- Port Value</v>
      </c>
      <c r="BU2614" s="11"/>
    </row>
    <row r="2615" spans="8:73" hidden="1" outlineLevel="1" x14ac:dyDescent="0.3">
      <c r="H2615" s="1" t="str">
        <v>0 - BM Costs</v>
      </c>
      <c r="L2615" s="1" t="str">
        <v>0 - BM Port</v>
      </c>
      <c r="N2615" s="1" t="str">
        <v>0 - Port Assets</v>
      </c>
      <c r="O2615" s="11"/>
      <c r="P2615" s="11"/>
      <c r="Q2615" s="11"/>
      <c r="R2615" s="11"/>
      <c r="S2615" s="11"/>
      <c r="T2615" s="11"/>
      <c r="U2615" s="11"/>
      <c r="V2615" s="11"/>
      <c r="W2615" s="11"/>
      <c r="X2615" s="11"/>
      <c r="Y2615" s="11"/>
      <c r="Z2615" s="11"/>
      <c r="AA2615" s="11"/>
      <c r="AB2615" s="11"/>
      <c r="AC2615" s="11"/>
      <c r="AD2615" s="11"/>
      <c r="AE2615" s="11"/>
      <c r="AF2615" s="11"/>
      <c r="AG2615" s="11"/>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c r="BC2615" s="11"/>
      <c r="BD2615" s="11"/>
      <c r="BE2615" s="11"/>
      <c r="BF2615" s="11"/>
      <c r="BG2615" s="11"/>
      <c r="BH2615" s="11"/>
      <c r="BI2615" s="11"/>
      <c r="BJ2615" s="11"/>
      <c r="BK2615" s="11"/>
      <c r="BL2615" s="11"/>
      <c r="BM2615" s="11"/>
      <c r="BN2615" s="11"/>
      <c r="BO2615" s="11"/>
      <c r="BP2615" s="1" t="str">
        <v>0- Port Costs</v>
      </c>
      <c r="BT2615" s="1" t="str">
        <v>0- Port Value</v>
      </c>
      <c r="BU2615" s="11"/>
    </row>
    <row r="2616" spans="8:73" hidden="1" outlineLevel="1" x14ac:dyDescent="0.3">
      <c r="H2616" s="1" t="str">
        <v>0 - BM Costs</v>
      </c>
      <c r="L2616" s="1" t="str">
        <v>0 - BM Port</v>
      </c>
      <c r="N2616" s="1" t="str">
        <v>0 - Port Assets</v>
      </c>
      <c r="O2616" s="11"/>
      <c r="P2616" s="11"/>
      <c r="Q2616" s="11"/>
      <c r="R2616" s="11"/>
      <c r="S2616" s="11"/>
      <c r="T2616" s="11"/>
      <c r="U2616" s="11"/>
      <c r="V2616" s="11"/>
      <c r="W2616" s="11"/>
      <c r="X2616" s="11"/>
      <c r="Y2616" s="11"/>
      <c r="Z2616" s="11"/>
      <c r="AA2616" s="11"/>
      <c r="AB2616" s="11"/>
      <c r="AC2616" s="11"/>
      <c r="AD2616" s="11"/>
      <c r="AE2616" s="11"/>
      <c r="AF2616" s="11"/>
      <c r="AG2616" s="11"/>
      <c r="AH2616" s="11"/>
      <c r="AI2616" s="11"/>
      <c r="AJ2616" s="11"/>
      <c r="AK2616" s="11"/>
      <c r="AL2616" s="11"/>
      <c r="AM2616" s="11"/>
      <c r="AN2616" s="11"/>
      <c r="AO2616" s="11"/>
      <c r="AP2616" s="11"/>
      <c r="AQ2616" s="11"/>
      <c r="AR2616" s="11"/>
      <c r="AS2616" s="11"/>
      <c r="AT2616" s="11"/>
      <c r="AU2616" s="11"/>
      <c r="AV2616" s="11"/>
      <c r="AW2616" s="11"/>
      <c r="AX2616" s="11"/>
      <c r="AY2616" s="11"/>
      <c r="AZ2616" s="11"/>
      <c r="BA2616" s="11"/>
      <c r="BB2616" s="11"/>
      <c r="BC2616" s="11"/>
      <c r="BD2616" s="11"/>
      <c r="BE2616" s="11"/>
      <c r="BF2616" s="11"/>
      <c r="BG2616" s="11"/>
      <c r="BH2616" s="11"/>
      <c r="BI2616" s="11"/>
      <c r="BJ2616" s="11"/>
      <c r="BK2616" s="11"/>
      <c r="BL2616" s="11"/>
      <c r="BM2616" s="11"/>
      <c r="BN2616" s="11"/>
      <c r="BO2616" s="11"/>
      <c r="BP2616" s="1" t="str">
        <v>0- Port Costs</v>
      </c>
      <c r="BT2616" s="1" t="str">
        <v>0- Port Value</v>
      </c>
      <c r="BU2616" s="11"/>
    </row>
    <row r="2617" spans="8:73" hidden="1" outlineLevel="1" x14ac:dyDescent="0.3">
      <c r="H2617" s="1" t="str">
        <v>0 - BM Costs</v>
      </c>
      <c r="L2617" s="1" t="str">
        <v>0 - BM Port</v>
      </c>
      <c r="N2617" s="1" t="str">
        <v>0 - Port Assets</v>
      </c>
      <c r="O2617" s="11"/>
      <c r="P2617" s="11"/>
      <c r="Q2617" s="11"/>
      <c r="R2617" s="11"/>
      <c r="S2617" s="11"/>
      <c r="T2617" s="11"/>
      <c r="U2617" s="11"/>
      <c r="V2617" s="11"/>
      <c r="W2617" s="11"/>
      <c r="X2617" s="11"/>
      <c r="Y2617" s="11"/>
      <c r="Z2617" s="11"/>
      <c r="AA2617" s="11"/>
      <c r="AB2617" s="11"/>
      <c r="AC2617" s="11"/>
      <c r="AD2617" s="11"/>
      <c r="AE2617" s="11"/>
      <c r="AF2617" s="11"/>
      <c r="AG2617" s="11"/>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c r="BC2617" s="11"/>
      <c r="BD2617" s="11"/>
      <c r="BE2617" s="11"/>
      <c r="BF2617" s="11"/>
      <c r="BG2617" s="11"/>
      <c r="BH2617" s="11"/>
      <c r="BI2617" s="11"/>
      <c r="BJ2617" s="11"/>
      <c r="BK2617" s="11"/>
      <c r="BL2617" s="11"/>
      <c r="BM2617" s="11"/>
      <c r="BN2617" s="11"/>
      <c r="BO2617" s="11"/>
      <c r="BP2617" s="1" t="str">
        <v>0- Port Costs</v>
      </c>
      <c r="BT2617" s="1" t="str">
        <v>0- Port Value</v>
      </c>
      <c r="BU2617" s="11"/>
    </row>
    <row r="2618" spans="8:73" hidden="1" outlineLevel="1" x14ac:dyDescent="0.3">
      <c r="H2618" s="1" t="str">
        <v>0 - BM Costs</v>
      </c>
      <c r="L2618" s="1" t="str">
        <v>0 - BM Port</v>
      </c>
      <c r="N2618" s="1" t="str">
        <v>0 - Port Assets</v>
      </c>
      <c r="O2618" s="11"/>
      <c r="P2618" s="11"/>
      <c r="Q2618" s="11"/>
      <c r="R2618" s="11"/>
      <c r="S2618" s="11"/>
      <c r="T2618" s="11"/>
      <c r="U2618" s="11"/>
      <c r="V2618" s="11"/>
      <c r="W2618" s="11"/>
      <c r="X2618" s="11"/>
      <c r="Y2618" s="11"/>
      <c r="Z2618" s="11"/>
      <c r="AA2618" s="11"/>
      <c r="AB2618" s="11"/>
      <c r="AC2618" s="11"/>
      <c r="AD2618" s="11"/>
      <c r="AE2618" s="11"/>
      <c r="AF2618" s="11"/>
      <c r="AG2618" s="11"/>
      <c r="AH2618" s="11"/>
      <c r="AI2618" s="11"/>
      <c r="AJ2618" s="11"/>
      <c r="AK2618" s="11"/>
      <c r="AL2618" s="11"/>
      <c r="AM2618" s="11"/>
      <c r="AN2618" s="11"/>
      <c r="AO2618" s="11"/>
      <c r="AP2618" s="11"/>
      <c r="AQ2618" s="11"/>
      <c r="AR2618" s="11"/>
      <c r="AS2618" s="11"/>
      <c r="AT2618" s="11"/>
      <c r="AU2618" s="11"/>
      <c r="AV2618" s="11"/>
      <c r="AW2618" s="11"/>
      <c r="AX2618" s="11"/>
      <c r="AY2618" s="11"/>
      <c r="AZ2618" s="11"/>
      <c r="BA2618" s="11"/>
      <c r="BB2618" s="11"/>
      <c r="BC2618" s="11"/>
      <c r="BD2618" s="11"/>
      <c r="BE2618" s="11"/>
      <c r="BF2618" s="11"/>
      <c r="BG2618" s="11"/>
      <c r="BH2618" s="11"/>
      <c r="BI2618" s="11"/>
      <c r="BJ2618" s="11"/>
      <c r="BK2618" s="11"/>
      <c r="BL2618" s="11"/>
      <c r="BM2618" s="11"/>
      <c r="BN2618" s="11"/>
      <c r="BO2618" s="11"/>
      <c r="BP2618" s="1" t="str">
        <v>0- Port Costs</v>
      </c>
      <c r="BT2618" s="1" t="str">
        <v>0- Port Value</v>
      </c>
      <c r="BU2618" s="11"/>
    </row>
    <row r="2619" spans="8:73" hidden="1" outlineLevel="1" x14ac:dyDescent="0.3">
      <c r="H2619" s="1" t="str">
        <v>0 - BM Costs</v>
      </c>
      <c r="L2619" s="1" t="str">
        <v>0 - BM Port</v>
      </c>
      <c r="N2619" s="1" t="str">
        <v>0 - Port Assets</v>
      </c>
      <c r="O2619" s="11"/>
      <c r="P2619" s="11"/>
      <c r="Q2619" s="11"/>
      <c r="R2619" s="11"/>
      <c r="S2619" s="11"/>
      <c r="T2619" s="11"/>
      <c r="U2619" s="11"/>
      <c r="V2619" s="11"/>
      <c r="W2619" s="11"/>
      <c r="X2619" s="11"/>
      <c r="Y2619" s="11"/>
      <c r="Z2619" s="11"/>
      <c r="AA2619" s="11"/>
      <c r="AB2619" s="11"/>
      <c r="AC2619" s="11"/>
      <c r="AD2619" s="11"/>
      <c r="AE2619" s="11"/>
      <c r="AF2619" s="11"/>
      <c r="AG2619" s="11"/>
      <c r="AH2619" s="11"/>
      <c r="AI2619" s="11"/>
      <c r="AJ2619" s="11"/>
      <c r="AK2619" s="11"/>
      <c r="AL2619" s="11"/>
      <c r="AM2619" s="11"/>
      <c r="AN2619" s="11"/>
      <c r="AO2619" s="11"/>
      <c r="AP2619" s="11"/>
      <c r="AQ2619" s="11"/>
      <c r="AR2619" s="11"/>
      <c r="AS2619" s="11"/>
      <c r="AT2619" s="11"/>
      <c r="AU2619" s="11"/>
      <c r="AV2619" s="11"/>
      <c r="AW2619" s="11"/>
      <c r="AX2619" s="11"/>
      <c r="AY2619" s="11"/>
      <c r="AZ2619" s="11"/>
      <c r="BA2619" s="11"/>
      <c r="BB2619" s="11"/>
      <c r="BC2619" s="11"/>
      <c r="BD2619" s="11"/>
      <c r="BE2619" s="11"/>
      <c r="BF2619" s="11"/>
      <c r="BG2619" s="11"/>
      <c r="BH2619" s="11"/>
      <c r="BI2619" s="11"/>
      <c r="BJ2619" s="11"/>
      <c r="BK2619" s="11"/>
      <c r="BL2619" s="11"/>
      <c r="BM2619" s="11"/>
      <c r="BN2619" s="11"/>
      <c r="BO2619" s="11"/>
      <c r="BP2619" s="1" t="str">
        <v>0- Port Costs</v>
      </c>
      <c r="BT2619" s="1" t="str">
        <v>0- Port Value</v>
      </c>
      <c r="BU2619" s="11"/>
    </row>
    <row r="2620" spans="8:73" hidden="1" outlineLevel="1" x14ac:dyDescent="0.3">
      <c r="H2620" s="1" t="str">
        <v>0 - BM Costs</v>
      </c>
      <c r="L2620" s="1" t="str">
        <v>0 - BM Port</v>
      </c>
      <c r="N2620" s="1" t="str">
        <v>0 - Port Assets</v>
      </c>
      <c r="O2620" s="11"/>
      <c r="P2620" s="11"/>
      <c r="Q2620" s="11"/>
      <c r="R2620" s="11"/>
      <c r="S2620" s="11"/>
      <c r="T2620" s="11"/>
      <c r="U2620" s="11"/>
      <c r="V2620" s="11"/>
      <c r="W2620" s="11"/>
      <c r="X2620" s="11"/>
      <c r="Y2620" s="11"/>
      <c r="Z2620" s="11"/>
      <c r="AA2620" s="11"/>
      <c r="AB2620" s="11"/>
      <c r="AC2620" s="11"/>
      <c r="AD2620" s="11"/>
      <c r="AE2620" s="11"/>
      <c r="AF2620" s="11"/>
      <c r="AG2620" s="11"/>
      <c r="AH2620" s="11"/>
      <c r="AI2620" s="11"/>
      <c r="AJ2620" s="11"/>
      <c r="AK2620" s="11"/>
      <c r="AL2620" s="11"/>
      <c r="AM2620" s="11"/>
      <c r="AN2620" s="11"/>
      <c r="AO2620" s="11"/>
      <c r="AP2620" s="11"/>
      <c r="AQ2620" s="11"/>
      <c r="AR2620" s="11"/>
      <c r="AS2620" s="11"/>
      <c r="AT2620" s="11"/>
      <c r="AU2620" s="11"/>
      <c r="AV2620" s="11"/>
      <c r="AW2620" s="11"/>
      <c r="AX2620" s="11"/>
      <c r="AY2620" s="11"/>
      <c r="AZ2620" s="11"/>
      <c r="BA2620" s="11"/>
      <c r="BB2620" s="11"/>
      <c r="BC2620" s="11"/>
      <c r="BD2620" s="11"/>
      <c r="BE2620" s="11"/>
      <c r="BF2620" s="11"/>
      <c r="BG2620" s="11"/>
      <c r="BH2620" s="11"/>
      <c r="BI2620" s="11"/>
      <c r="BJ2620" s="11"/>
      <c r="BK2620" s="11"/>
      <c r="BL2620" s="11"/>
      <c r="BM2620" s="11"/>
      <c r="BN2620" s="11"/>
      <c r="BO2620" s="11"/>
      <c r="BP2620" s="1" t="str">
        <v>0- Port Costs</v>
      </c>
      <c r="BT2620" s="1" t="str">
        <v>0- Port Value</v>
      </c>
      <c r="BU2620" s="11"/>
    </row>
    <row r="2621" spans="8:73" hidden="1" outlineLevel="1" x14ac:dyDescent="0.3">
      <c r="H2621" s="1" t="str">
        <v>0 - BM Costs</v>
      </c>
      <c r="L2621" s="1" t="str">
        <v>0 - BM Port</v>
      </c>
      <c r="N2621" s="1" t="str">
        <v>0 - Port Assets</v>
      </c>
      <c r="O2621" s="11"/>
      <c r="P2621" s="11"/>
      <c r="Q2621" s="11"/>
      <c r="R2621" s="11"/>
      <c r="S2621" s="11"/>
      <c r="T2621" s="11"/>
      <c r="U2621" s="11"/>
      <c r="V2621" s="11"/>
      <c r="W2621" s="11"/>
      <c r="X2621" s="11"/>
      <c r="Y2621" s="11"/>
      <c r="Z2621" s="11"/>
      <c r="AA2621" s="11"/>
      <c r="AB2621" s="11"/>
      <c r="AC2621" s="11"/>
      <c r="AD2621" s="11"/>
      <c r="AE2621" s="11"/>
      <c r="AF2621" s="11"/>
      <c r="AG2621" s="11"/>
      <c r="AH2621" s="11"/>
      <c r="AI2621" s="11"/>
      <c r="AJ2621" s="11"/>
      <c r="AK2621" s="11"/>
      <c r="AL2621" s="11"/>
      <c r="AM2621" s="11"/>
      <c r="AN2621" s="11"/>
      <c r="AO2621" s="11"/>
      <c r="AP2621" s="11"/>
      <c r="AQ2621" s="11"/>
      <c r="AR2621" s="11"/>
      <c r="AS2621" s="11"/>
      <c r="AT2621" s="11"/>
      <c r="AU2621" s="11"/>
      <c r="AV2621" s="11"/>
      <c r="AW2621" s="11"/>
      <c r="AX2621" s="11"/>
      <c r="AY2621" s="11"/>
      <c r="AZ2621" s="11"/>
      <c r="BA2621" s="11"/>
      <c r="BB2621" s="11"/>
      <c r="BC2621" s="11"/>
      <c r="BD2621" s="11"/>
      <c r="BE2621" s="11"/>
      <c r="BF2621" s="11"/>
      <c r="BG2621" s="11"/>
      <c r="BH2621" s="11"/>
      <c r="BI2621" s="11"/>
      <c r="BJ2621" s="11"/>
      <c r="BK2621" s="11"/>
      <c r="BL2621" s="11"/>
      <c r="BM2621" s="11"/>
      <c r="BN2621" s="11"/>
      <c r="BO2621" s="11"/>
      <c r="BP2621" s="1" t="str">
        <v>0- Port Costs</v>
      </c>
      <c r="BT2621" s="1" t="str">
        <v>0- Port Value</v>
      </c>
      <c r="BU2621" s="11"/>
    </row>
    <row r="2622" spans="8:73" hidden="1" outlineLevel="1" x14ac:dyDescent="0.3">
      <c r="H2622" s="1" t="str">
        <v>0 - BM Costs</v>
      </c>
      <c r="L2622" s="1" t="str">
        <v>0 - BM Port</v>
      </c>
      <c r="N2622" s="1" t="str">
        <v>0 - Port Assets</v>
      </c>
      <c r="O2622" s="11"/>
      <c r="P2622" s="11"/>
      <c r="Q2622" s="11"/>
      <c r="R2622" s="11"/>
      <c r="S2622" s="11"/>
      <c r="T2622" s="11"/>
      <c r="U2622" s="11"/>
      <c r="V2622" s="11"/>
      <c r="W2622" s="11"/>
      <c r="X2622" s="11"/>
      <c r="Y2622" s="11"/>
      <c r="Z2622" s="11"/>
      <c r="AA2622" s="11"/>
      <c r="AB2622" s="11"/>
      <c r="AC2622" s="11"/>
      <c r="AD2622" s="11"/>
      <c r="AE2622" s="11"/>
      <c r="AF2622" s="11"/>
      <c r="AG2622" s="11"/>
      <c r="AH2622" s="11"/>
      <c r="AI2622" s="11"/>
      <c r="AJ2622" s="11"/>
      <c r="AK2622" s="11"/>
      <c r="AL2622" s="11"/>
      <c r="AM2622" s="11"/>
      <c r="AN2622" s="11"/>
      <c r="AO2622" s="11"/>
      <c r="AP2622" s="11"/>
      <c r="AQ2622" s="11"/>
      <c r="AR2622" s="11"/>
      <c r="AS2622" s="11"/>
      <c r="AT2622" s="11"/>
      <c r="AU2622" s="11"/>
      <c r="AV2622" s="11"/>
      <c r="AW2622" s="11"/>
      <c r="AX2622" s="11"/>
      <c r="AY2622" s="11"/>
      <c r="AZ2622" s="11"/>
      <c r="BA2622" s="11"/>
      <c r="BB2622" s="11"/>
      <c r="BC2622" s="11"/>
      <c r="BD2622" s="11"/>
      <c r="BE2622" s="11"/>
      <c r="BF2622" s="11"/>
      <c r="BG2622" s="11"/>
      <c r="BH2622" s="11"/>
      <c r="BI2622" s="11"/>
      <c r="BJ2622" s="11"/>
      <c r="BK2622" s="11"/>
      <c r="BL2622" s="11"/>
      <c r="BM2622" s="11"/>
      <c r="BN2622" s="11"/>
      <c r="BO2622" s="11"/>
      <c r="BP2622" s="1" t="str">
        <v>0- Port Costs</v>
      </c>
      <c r="BT2622" s="1" t="str">
        <v>0- Port Value</v>
      </c>
      <c r="BU2622" s="11"/>
    </row>
    <row r="2623" spans="8:73" hidden="1" outlineLevel="1" x14ac:dyDescent="0.3">
      <c r="H2623" s="1" t="str">
        <v>0 - BM Costs</v>
      </c>
      <c r="L2623" s="1" t="str">
        <v>0 - BM Port</v>
      </c>
      <c r="N2623" s="1" t="str">
        <v>0 - Port Assets</v>
      </c>
      <c r="O2623" s="11"/>
      <c r="P2623" s="11"/>
      <c r="Q2623" s="11"/>
      <c r="R2623" s="11"/>
      <c r="S2623" s="11"/>
      <c r="T2623" s="11"/>
      <c r="U2623" s="11"/>
      <c r="V2623" s="11"/>
      <c r="W2623" s="11"/>
      <c r="X2623" s="11"/>
      <c r="Y2623" s="11"/>
      <c r="Z2623" s="11"/>
      <c r="AA2623" s="11"/>
      <c r="AB2623" s="11"/>
      <c r="AC2623" s="11"/>
      <c r="AD2623" s="11"/>
      <c r="AE2623" s="11"/>
      <c r="AF2623" s="11"/>
      <c r="AG2623" s="11"/>
      <c r="AH2623" s="11"/>
      <c r="AI2623" s="11"/>
      <c r="AJ2623" s="11"/>
      <c r="AK2623" s="11"/>
      <c r="AL2623" s="11"/>
      <c r="AM2623" s="11"/>
      <c r="AN2623" s="11"/>
      <c r="AO2623" s="11"/>
      <c r="AP2623" s="11"/>
      <c r="AQ2623" s="11"/>
      <c r="AR2623" s="11"/>
      <c r="AS2623" s="11"/>
      <c r="AT2623" s="11"/>
      <c r="AU2623" s="11"/>
      <c r="AV2623" s="11"/>
      <c r="AW2623" s="11"/>
      <c r="AX2623" s="11"/>
      <c r="AY2623" s="11"/>
      <c r="AZ2623" s="11"/>
      <c r="BA2623" s="11"/>
      <c r="BB2623" s="11"/>
      <c r="BC2623" s="11"/>
      <c r="BD2623" s="11"/>
      <c r="BE2623" s="11"/>
      <c r="BF2623" s="11"/>
      <c r="BG2623" s="11"/>
      <c r="BH2623" s="11"/>
      <c r="BI2623" s="11"/>
      <c r="BJ2623" s="11"/>
      <c r="BK2623" s="11"/>
      <c r="BL2623" s="11"/>
      <c r="BM2623" s="11"/>
      <c r="BN2623" s="11"/>
      <c r="BO2623" s="11"/>
      <c r="BP2623" s="1" t="str">
        <v>0- Port Costs</v>
      </c>
      <c r="BT2623" s="1" t="str">
        <v>0- Port Value</v>
      </c>
      <c r="BU2623" s="11"/>
    </row>
    <row r="2624" spans="8:73" hidden="1" outlineLevel="1" x14ac:dyDescent="0.3">
      <c r="H2624" s="1" t="str">
        <v>0 - BM Costs</v>
      </c>
      <c r="L2624" s="1" t="str">
        <v>0 - BM Port</v>
      </c>
      <c r="N2624" s="1" t="str">
        <v>0 - Port Assets</v>
      </c>
      <c r="O2624" s="11"/>
      <c r="P2624" s="11"/>
      <c r="Q2624" s="11"/>
      <c r="R2624" s="11"/>
      <c r="S2624" s="11"/>
      <c r="T2624" s="11"/>
      <c r="U2624" s="11"/>
      <c r="V2624" s="11"/>
      <c r="W2624" s="11"/>
      <c r="X2624" s="11"/>
      <c r="Y2624" s="11"/>
      <c r="Z2624" s="11"/>
      <c r="AA2624" s="11"/>
      <c r="AB2624" s="11"/>
      <c r="AC2624" s="11"/>
      <c r="AD2624" s="11"/>
      <c r="AE2624" s="11"/>
      <c r="AF2624" s="11"/>
      <c r="AG2624" s="11"/>
      <c r="AH2624" s="11"/>
      <c r="AI2624" s="11"/>
      <c r="AJ2624" s="11"/>
      <c r="AK2624" s="11"/>
      <c r="AL2624" s="11"/>
      <c r="AM2624" s="11"/>
      <c r="AN2624" s="11"/>
      <c r="AO2624" s="11"/>
      <c r="AP2624" s="11"/>
      <c r="AQ2624" s="11"/>
      <c r="AR2624" s="11"/>
      <c r="AS2624" s="11"/>
      <c r="AT2624" s="11"/>
      <c r="AU2624" s="11"/>
      <c r="AV2624" s="11"/>
      <c r="AW2624" s="11"/>
      <c r="AX2624" s="11"/>
      <c r="AY2624" s="11"/>
      <c r="AZ2624" s="11"/>
      <c r="BA2624" s="11"/>
      <c r="BB2624" s="11"/>
      <c r="BC2624" s="11"/>
      <c r="BD2624" s="11"/>
      <c r="BE2624" s="11"/>
      <c r="BF2624" s="11"/>
      <c r="BG2624" s="11"/>
      <c r="BH2624" s="11"/>
      <c r="BI2624" s="11"/>
      <c r="BJ2624" s="11"/>
      <c r="BK2624" s="11"/>
      <c r="BL2624" s="11"/>
      <c r="BM2624" s="11"/>
      <c r="BN2624" s="11"/>
      <c r="BO2624" s="11"/>
      <c r="BP2624" s="1" t="str">
        <v>0- Port Costs</v>
      </c>
      <c r="BT2624" s="1" t="str">
        <v>0- Port Value</v>
      </c>
      <c r="BU2624" s="11"/>
    </row>
    <row r="2625" spans="8:73" hidden="1" outlineLevel="1" x14ac:dyDescent="0.3">
      <c r="H2625" s="1" t="str">
        <v>0 - BM Costs</v>
      </c>
      <c r="L2625" s="1" t="str">
        <v>0 - BM Port</v>
      </c>
      <c r="N2625" s="1" t="str">
        <v>0 - Port Assets</v>
      </c>
      <c r="O2625" s="11"/>
      <c r="P2625" s="11"/>
      <c r="Q2625" s="11"/>
      <c r="R2625" s="11"/>
      <c r="S2625" s="11"/>
      <c r="T2625" s="11"/>
      <c r="U2625" s="11"/>
      <c r="V2625" s="11"/>
      <c r="W2625" s="11"/>
      <c r="X2625" s="11"/>
      <c r="Y2625" s="11"/>
      <c r="Z2625" s="11"/>
      <c r="AA2625" s="11"/>
      <c r="AB2625" s="11"/>
      <c r="AC2625" s="11"/>
      <c r="AD2625" s="11"/>
      <c r="AE2625" s="11"/>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c r="BC2625" s="11"/>
      <c r="BD2625" s="11"/>
      <c r="BE2625" s="11"/>
      <c r="BF2625" s="11"/>
      <c r="BG2625" s="11"/>
      <c r="BH2625" s="11"/>
      <c r="BI2625" s="11"/>
      <c r="BJ2625" s="11"/>
      <c r="BK2625" s="11"/>
      <c r="BL2625" s="11"/>
      <c r="BM2625" s="11"/>
      <c r="BN2625" s="11"/>
      <c r="BO2625" s="11"/>
      <c r="BP2625" s="1" t="str">
        <v>0- Port Costs</v>
      </c>
      <c r="BT2625" s="1" t="str">
        <v>0- Port Value</v>
      </c>
      <c r="BU2625" s="11"/>
    </row>
    <row r="2626" spans="8:73" hidden="1" outlineLevel="1" x14ac:dyDescent="0.3">
      <c r="H2626" s="1" t="str">
        <v>0 - BM Costs</v>
      </c>
      <c r="L2626" s="1" t="str">
        <v>0 - BM Port</v>
      </c>
      <c r="N2626" s="1" t="str">
        <v>0 - Port Assets</v>
      </c>
      <c r="O2626" s="11"/>
      <c r="P2626" s="11"/>
      <c r="Q2626" s="11"/>
      <c r="R2626" s="11"/>
      <c r="S2626" s="11"/>
      <c r="T2626" s="11"/>
      <c r="U2626" s="11"/>
      <c r="V2626" s="11"/>
      <c r="W2626" s="11"/>
      <c r="X2626" s="11"/>
      <c r="Y2626" s="11"/>
      <c r="Z2626" s="11"/>
      <c r="AA2626" s="11"/>
      <c r="AB2626" s="11"/>
      <c r="AC2626" s="11"/>
      <c r="AD2626" s="11"/>
      <c r="AE2626" s="11"/>
      <c r="AF2626" s="11"/>
      <c r="AG2626" s="11"/>
      <c r="AH2626" s="11"/>
      <c r="AI2626" s="11"/>
      <c r="AJ2626" s="11"/>
      <c r="AK2626" s="11"/>
      <c r="AL2626" s="11"/>
      <c r="AM2626" s="11"/>
      <c r="AN2626" s="11"/>
      <c r="AO2626" s="11"/>
      <c r="AP2626" s="11"/>
      <c r="AQ2626" s="11"/>
      <c r="AR2626" s="11"/>
      <c r="AS2626" s="11"/>
      <c r="AT2626" s="11"/>
      <c r="AU2626" s="11"/>
      <c r="AV2626" s="11"/>
      <c r="AW2626" s="11"/>
      <c r="AX2626" s="11"/>
      <c r="AY2626" s="11"/>
      <c r="AZ2626" s="11"/>
      <c r="BA2626" s="11"/>
      <c r="BB2626" s="11"/>
      <c r="BC2626" s="11"/>
      <c r="BD2626" s="11"/>
      <c r="BE2626" s="11"/>
      <c r="BF2626" s="11"/>
      <c r="BG2626" s="11"/>
      <c r="BH2626" s="11"/>
      <c r="BI2626" s="11"/>
      <c r="BJ2626" s="11"/>
      <c r="BK2626" s="11"/>
      <c r="BL2626" s="11"/>
      <c r="BM2626" s="11"/>
      <c r="BN2626" s="11"/>
      <c r="BO2626" s="11"/>
      <c r="BP2626" s="1" t="str">
        <v>0- Port Costs</v>
      </c>
      <c r="BT2626" s="1" t="str">
        <v>0- Port Value</v>
      </c>
      <c r="BU2626" s="11"/>
    </row>
    <row r="2627" spans="8:73" hidden="1" outlineLevel="1" x14ac:dyDescent="0.3">
      <c r="H2627" s="1" t="str">
        <v>0 - BM Costs</v>
      </c>
      <c r="L2627" s="1" t="str">
        <v>0 - BM Port</v>
      </c>
      <c r="N2627" s="1" t="str">
        <v>0 - Port Assets</v>
      </c>
      <c r="O2627" s="11"/>
      <c r="P2627" s="11"/>
      <c r="Q2627" s="11"/>
      <c r="R2627" s="11"/>
      <c r="S2627" s="11"/>
      <c r="T2627" s="11"/>
      <c r="U2627" s="11"/>
      <c r="V2627" s="11"/>
      <c r="W2627" s="11"/>
      <c r="X2627" s="11"/>
      <c r="Y2627" s="11"/>
      <c r="Z2627" s="11"/>
      <c r="AA2627" s="11"/>
      <c r="AB2627" s="11"/>
      <c r="AC2627" s="11"/>
      <c r="AD2627" s="11"/>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c r="BC2627" s="11"/>
      <c r="BD2627" s="11"/>
      <c r="BE2627" s="11"/>
      <c r="BF2627" s="11"/>
      <c r="BG2627" s="11"/>
      <c r="BH2627" s="11"/>
      <c r="BI2627" s="11"/>
      <c r="BJ2627" s="11"/>
      <c r="BK2627" s="11"/>
      <c r="BL2627" s="11"/>
      <c r="BM2627" s="11"/>
      <c r="BN2627" s="11"/>
      <c r="BO2627" s="11"/>
      <c r="BP2627" s="1" t="str">
        <v>0- Port Costs</v>
      </c>
      <c r="BT2627" s="1" t="str">
        <v>0- Port Value</v>
      </c>
      <c r="BU2627" s="11"/>
    </row>
    <row r="2628" spans="8:73" hidden="1" outlineLevel="1" x14ac:dyDescent="0.3">
      <c r="H2628" s="1" t="str">
        <v>0 - BM Costs</v>
      </c>
      <c r="L2628" s="1" t="str">
        <v>0 - BM Port</v>
      </c>
      <c r="N2628" s="1" t="str">
        <v>0 - Port Assets</v>
      </c>
      <c r="O2628" s="11"/>
      <c r="P2628" s="11"/>
      <c r="Q2628" s="11"/>
      <c r="R2628" s="11"/>
      <c r="S2628" s="11"/>
      <c r="T2628" s="11"/>
      <c r="U2628" s="11"/>
      <c r="V2628" s="11"/>
      <c r="W2628" s="11"/>
      <c r="X2628" s="11"/>
      <c r="Y2628" s="11"/>
      <c r="Z2628" s="11"/>
      <c r="AA2628" s="11"/>
      <c r="AB2628" s="11"/>
      <c r="AC2628" s="11"/>
      <c r="AD2628" s="11"/>
      <c r="AE2628" s="11"/>
      <c r="AF2628" s="11"/>
      <c r="AG2628" s="11"/>
      <c r="AH2628" s="11"/>
      <c r="AI2628" s="11"/>
      <c r="AJ2628" s="11"/>
      <c r="AK2628" s="11"/>
      <c r="AL2628" s="11"/>
      <c r="AM2628" s="11"/>
      <c r="AN2628" s="11"/>
      <c r="AO2628" s="11"/>
      <c r="AP2628" s="11"/>
      <c r="AQ2628" s="11"/>
      <c r="AR2628" s="11"/>
      <c r="AS2628" s="11"/>
      <c r="AT2628" s="11"/>
      <c r="AU2628" s="11"/>
      <c r="AV2628" s="11"/>
      <c r="AW2628" s="11"/>
      <c r="AX2628" s="11"/>
      <c r="AY2628" s="11"/>
      <c r="AZ2628" s="11"/>
      <c r="BA2628" s="11"/>
      <c r="BB2628" s="11"/>
      <c r="BC2628" s="11"/>
      <c r="BD2628" s="11"/>
      <c r="BE2628" s="11"/>
      <c r="BF2628" s="11"/>
      <c r="BG2628" s="11"/>
      <c r="BH2628" s="11"/>
      <c r="BI2628" s="11"/>
      <c r="BJ2628" s="11"/>
      <c r="BK2628" s="11"/>
      <c r="BL2628" s="11"/>
      <c r="BM2628" s="11"/>
      <c r="BN2628" s="11"/>
      <c r="BO2628" s="11"/>
      <c r="BP2628" s="1" t="str">
        <v>0- Port Costs</v>
      </c>
      <c r="BT2628" s="1" t="str">
        <v>0- Port Value</v>
      </c>
      <c r="BU2628" s="11"/>
    </row>
    <row r="2629" spans="8:73" hidden="1" outlineLevel="1" x14ac:dyDescent="0.3">
      <c r="H2629" s="1" t="str">
        <v>0 - BM Costs</v>
      </c>
      <c r="L2629" s="1" t="str">
        <v>0 - BM Port</v>
      </c>
      <c r="N2629" s="1" t="str">
        <v>0 - Port Assets</v>
      </c>
      <c r="O2629" s="11"/>
      <c r="P2629" s="11"/>
      <c r="Q2629" s="11"/>
      <c r="R2629" s="11"/>
      <c r="S2629" s="11"/>
      <c r="T2629" s="11"/>
      <c r="U2629" s="11"/>
      <c r="V2629" s="11"/>
      <c r="W2629" s="11"/>
      <c r="X2629" s="11"/>
      <c r="Y2629" s="11"/>
      <c r="Z2629" s="11"/>
      <c r="AA2629" s="11"/>
      <c r="AB2629" s="11"/>
      <c r="AC2629" s="11"/>
      <c r="AD2629" s="11"/>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c r="BC2629" s="11"/>
      <c r="BD2629" s="11"/>
      <c r="BE2629" s="11"/>
      <c r="BF2629" s="11"/>
      <c r="BG2629" s="11"/>
      <c r="BH2629" s="11"/>
      <c r="BI2629" s="11"/>
      <c r="BJ2629" s="11"/>
      <c r="BK2629" s="11"/>
      <c r="BL2629" s="11"/>
      <c r="BM2629" s="11"/>
      <c r="BN2629" s="11"/>
      <c r="BO2629" s="11"/>
      <c r="BP2629" s="1" t="str">
        <v>0- Port Costs</v>
      </c>
      <c r="BT2629" s="1" t="str">
        <v>0- Port Value</v>
      </c>
      <c r="BU2629" s="11"/>
    </row>
    <row r="2630" spans="8:73" hidden="1" outlineLevel="1" x14ac:dyDescent="0.3">
      <c r="H2630" s="1" t="str">
        <v>0 - BM Costs</v>
      </c>
      <c r="L2630" s="1" t="str">
        <v>0 - BM Port</v>
      </c>
      <c r="N2630" s="1" t="str">
        <v>0 - Port Assets</v>
      </c>
      <c r="O2630" s="11"/>
      <c r="P2630" s="11"/>
      <c r="Q2630" s="11"/>
      <c r="R2630" s="11"/>
      <c r="S2630" s="11"/>
      <c r="T2630" s="11"/>
      <c r="U2630" s="11"/>
      <c r="V2630" s="11"/>
      <c r="W2630" s="11"/>
      <c r="X2630" s="11"/>
      <c r="Y2630" s="11"/>
      <c r="Z2630" s="11"/>
      <c r="AA2630" s="11"/>
      <c r="AB2630" s="11"/>
      <c r="AC2630" s="11"/>
      <c r="AD2630" s="11"/>
      <c r="AE2630" s="11"/>
      <c r="AF2630" s="11"/>
      <c r="AG2630" s="11"/>
      <c r="AH2630" s="11"/>
      <c r="AI2630" s="11"/>
      <c r="AJ2630" s="11"/>
      <c r="AK2630" s="11"/>
      <c r="AL2630" s="11"/>
      <c r="AM2630" s="11"/>
      <c r="AN2630" s="11"/>
      <c r="AO2630" s="11"/>
      <c r="AP2630" s="11"/>
      <c r="AQ2630" s="11"/>
      <c r="AR2630" s="11"/>
      <c r="AS2630" s="11"/>
      <c r="AT2630" s="11"/>
      <c r="AU2630" s="11"/>
      <c r="AV2630" s="11"/>
      <c r="AW2630" s="11"/>
      <c r="AX2630" s="11"/>
      <c r="AY2630" s="11"/>
      <c r="AZ2630" s="11"/>
      <c r="BA2630" s="11"/>
      <c r="BB2630" s="11"/>
      <c r="BC2630" s="11"/>
      <c r="BD2630" s="11"/>
      <c r="BE2630" s="11"/>
      <c r="BF2630" s="11"/>
      <c r="BG2630" s="11"/>
      <c r="BH2630" s="11"/>
      <c r="BI2630" s="11"/>
      <c r="BJ2630" s="11"/>
      <c r="BK2630" s="11"/>
      <c r="BL2630" s="11"/>
      <c r="BM2630" s="11"/>
      <c r="BN2630" s="11"/>
      <c r="BO2630" s="11"/>
      <c r="BP2630" s="1" t="str">
        <v>0- Port Costs</v>
      </c>
      <c r="BT2630" s="1" t="str">
        <v>0- Port Value</v>
      </c>
      <c r="BU2630" s="11"/>
    </row>
    <row r="2631" spans="8:73" hidden="1" outlineLevel="1" x14ac:dyDescent="0.3">
      <c r="H2631" s="1" t="str">
        <v>0 - BM Costs</v>
      </c>
      <c r="L2631" s="1" t="str">
        <v>0 - BM Port</v>
      </c>
      <c r="N2631" s="1" t="str">
        <v>0 - Port Assets</v>
      </c>
      <c r="O2631" s="11"/>
      <c r="P2631" s="11"/>
      <c r="Q2631" s="11"/>
      <c r="R2631" s="11"/>
      <c r="S2631" s="11"/>
      <c r="T2631" s="11"/>
      <c r="U2631" s="11"/>
      <c r="V2631" s="11"/>
      <c r="W2631" s="11"/>
      <c r="X2631" s="11"/>
      <c r="Y2631" s="11"/>
      <c r="Z2631" s="11"/>
      <c r="AA2631" s="11"/>
      <c r="AB2631" s="11"/>
      <c r="AC2631" s="11"/>
      <c r="AD2631" s="11"/>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c r="BC2631" s="11"/>
      <c r="BD2631" s="11"/>
      <c r="BE2631" s="11"/>
      <c r="BF2631" s="11"/>
      <c r="BG2631" s="11"/>
      <c r="BH2631" s="11"/>
      <c r="BI2631" s="11"/>
      <c r="BJ2631" s="11"/>
      <c r="BK2631" s="11"/>
      <c r="BL2631" s="11"/>
      <c r="BM2631" s="11"/>
      <c r="BN2631" s="11"/>
      <c r="BO2631" s="11"/>
      <c r="BP2631" s="1" t="str">
        <v>0- Port Costs</v>
      </c>
      <c r="BT2631" s="1" t="str">
        <v>0- Port Value</v>
      </c>
      <c r="BU2631" s="11"/>
    </row>
    <row r="2632" spans="8:73" hidden="1" outlineLevel="1" x14ac:dyDescent="0.3">
      <c r="H2632" s="1" t="str">
        <v>0 - BM Costs</v>
      </c>
      <c r="L2632" s="1" t="str">
        <v>0 - BM Port</v>
      </c>
      <c r="N2632" s="1" t="str">
        <v>0 - Port Assets</v>
      </c>
      <c r="O2632" s="11"/>
      <c r="P2632" s="11"/>
      <c r="Q2632" s="11"/>
      <c r="R2632" s="11"/>
      <c r="S2632" s="11"/>
      <c r="T2632" s="11"/>
      <c r="U2632" s="11"/>
      <c r="V2632" s="11"/>
      <c r="W2632" s="11"/>
      <c r="X2632" s="11"/>
      <c r="Y2632" s="11"/>
      <c r="Z2632" s="11"/>
      <c r="AA2632" s="11"/>
      <c r="AB2632" s="11"/>
      <c r="AC2632" s="11"/>
      <c r="AD2632" s="11"/>
      <c r="AE2632" s="11"/>
      <c r="AF2632" s="11"/>
      <c r="AG2632" s="11"/>
      <c r="AH2632" s="11"/>
      <c r="AI2632" s="11"/>
      <c r="AJ2632" s="11"/>
      <c r="AK2632" s="11"/>
      <c r="AL2632" s="11"/>
      <c r="AM2632" s="11"/>
      <c r="AN2632" s="11"/>
      <c r="AO2632" s="11"/>
      <c r="AP2632" s="11"/>
      <c r="AQ2632" s="11"/>
      <c r="AR2632" s="11"/>
      <c r="AS2632" s="11"/>
      <c r="AT2632" s="11"/>
      <c r="AU2632" s="11"/>
      <c r="AV2632" s="11"/>
      <c r="AW2632" s="11"/>
      <c r="AX2632" s="11"/>
      <c r="AY2632" s="11"/>
      <c r="AZ2632" s="11"/>
      <c r="BA2632" s="11"/>
      <c r="BB2632" s="11"/>
      <c r="BC2632" s="11"/>
      <c r="BD2632" s="11"/>
      <c r="BE2632" s="11"/>
      <c r="BF2632" s="11"/>
      <c r="BG2632" s="11"/>
      <c r="BH2632" s="11"/>
      <c r="BI2632" s="11"/>
      <c r="BJ2632" s="11"/>
      <c r="BK2632" s="11"/>
      <c r="BL2632" s="11"/>
      <c r="BM2632" s="11"/>
      <c r="BN2632" s="11"/>
      <c r="BO2632" s="11"/>
      <c r="BP2632" s="1" t="str">
        <v>0- Port Costs</v>
      </c>
      <c r="BT2632" s="1" t="str">
        <v>0- Port Value</v>
      </c>
      <c r="BU2632" s="11"/>
    </row>
    <row r="2633" spans="8:73" hidden="1" outlineLevel="1" x14ac:dyDescent="0.3">
      <c r="H2633" s="1" t="str">
        <v>0 - BM Costs</v>
      </c>
      <c r="L2633" s="1" t="str">
        <v>0 - BM Port</v>
      </c>
      <c r="N2633" s="1" t="str">
        <v>0 - Port Assets</v>
      </c>
      <c r="O2633" s="11"/>
      <c r="P2633" s="11"/>
      <c r="Q2633" s="11"/>
      <c r="R2633" s="11"/>
      <c r="S2633" s="11"/>
      <c r="T2633" s="11"/>
      <c r="U2633" s="11"/>
      <c r="V2633" s="11"/>
      <c r="W2633" s="11"/>
      <c r="X2633" s="11"/>
      <c r="Y2633" s="11"/>
      <c r="Z2633" s="11"/>
      <c r="AA2633" s="11"/>
      <c r="AB2633" s="11"/>
      <c r="AC2633" s="11"/>
      <c r="AD2633" s="11"/>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c r="BC2633" s="11"/>
      <c r="BD2633" s="11"/>
      <c r="BE2633" s="11"/>
      <c r="BF2633" s="11"/>
      <c r="BG2633" s="11"/>
      <c r="BH2633" s="11"/>
      <c r="BI2633" s="11"/>
      <c r="BJ2633" s="11"/>
      <c r="BK2633" s="11"/>
      <c r="BL2633" s="11"/>
      <c r="BM2633" s="11"/>
      <c r="BN2633" s="11"/>
      <c r="BO2633" s="11"/>
      <c r="BP2633" s="1" t="str">
        <v>0- Port Costs</v>
      </c>
      <c r="BT2633" s="1" t="str">
        <v>0- Port Value</v>
      </c>
      <c r="BU2633" s="11"/>
    </row>
    <row r="2634" spans="8:73" hidden="1" outlineLevel="1" x14ac:dyDescent="0.3">
      <c r="H2634" s="1" t="str">
        <v>0 - BM Costs</v>
      </c>
      <c r="L2634" s="1" t="str">
        <v>0 - BM Port</v>
      </c>
      <c r="N2634" s="1" t="str">
        <v>0 - Port Assets</v>
      </c>
      <c r="O2634" s="11"/>
      <c r="P2634" s="11"/>
      <c r="Q2634" s="11"/>
      <c r="R2634" s="11"/>
      <c r="S2634" s="11"/>
      <c r="T2634" s="11"/>
      <c r="U2634" s="11"/>
      <c r="V2634" s="11"/>
      <c r="W2634" s="11"/>
      <c r="X2634" s="11"/>
      <c r="Y2634" s="11"/>
      <c r="Z2634" s="11"/>
      <c r="AA2634" s="11"/>
      <c r="AB2634" s="11"/>
      <c r="AC2634" s="11"/>
      <c r="AD2634" s="11"/>
      <c r="AE2634" s="11"/>
      <c r="AF2634" s="11"/>
      <c r="AG2634" s="11"/>
      <c r="AH2634" s="11"/>
      <c r="AI2634" s="11"/>
      <c r="AJ2634" s="11"/>
      <c r="AK2634" s="11"/>
      <c r="AL2634" s="11"/>
      <c r="AM2634" s="11"/>
      <c r="AN2634" s="11"/>
      <c r="AO2634" s="11"/>
      <c r="AP2634" s="11"/>
      <c r="AQ2634" s="11"/>
      <c r="AR2634" s="11"/>
      <c r="AS2634" s="11"/>
      <c r="AT2634" s="11"/>
      <c r="AU2634" s="11"/>
      <c r="AV2634" s="11"/>
      <c r="AW2634" s="11"/>
      <c r="AX2634" s="11"/>
      <c r="AY2634" s="11"/>
      <c r="AZ2634" s="11"/>
      <c r="BA2634" s="11"/>
      <c r="BB2634" s="11"/>
      <c r="BC2634" s="11"/>
      <c r="BD2634" s="11"/>
      <c r="BE2634" s="11"/>
      <c r="BF2634" s="11"/>
      <c r="BG2634" s="11"/>
      <c r="BH2634" s="11"/>
      <c r="BI2634" s="11"/>
      <c r="BJ2634" s="11"/>
      <c r="BK2634" s="11"/>
      <c r="BL2634" s="11"/>
      <c r="BM2634" s="11"/>
      <c r="BN2634" s="11"/>
      <c r="BO2634" s="11"/>
      <c r="BP2634" s="1" t="str">
        <v>0- Port Costs</v>
      </c>
      <c r="BT2634" s="1" t="str">
        <v>0- Port Value</v>
      </c>
      <c r="BU2634" s="11"/>
    </row>
    <row r="2635" spans="8:73" hidden="1" outlineLevel="1" x14ac:dyDescent="0.3">
      <c r="H2635" s="1" t="str">
        <v>0 - BM Costs</v>
      </c>
      <c r="L2635" s="1" t="str">
        <v>0 - BM Port</v>
      </c>
      <c r="N2635" s="1" t="str">
        <v>0 - Port Assets</v>
      </c>
      <c r="O2635" s="11"/>
      <c r="P2635" s="11"/>
      <c r="Q2635" s="11"/>
      <c r="R2635" s="11"/>
      <c r="S2635" s="11"/>
      <c r="T2635" s="11"/>
      <c r="U2635" s="11"/>
      <c r="V2635" s="11"/>
      <c r="W2635" s="11"/>
      <c r="X2635" s="11"/>
      <c r="Y2635" s="11"/>
      <c r="Z2635" s="11"/>
      <c r="AA2635" s="11"/>
      <c r="AB2635" s="11"/>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c r="BC2635" s="11"/>
      <c r="BD2635" s="11"/>
      <c r="BE2635" s="11"/>
      <c r="BF2635" s="11"/>
      <c r="BG2635" s="11"/>
      <c r="BH2635" s="11"/>
      <c r="BI2635" s="11"/>
      <c r="BJ2635" s="11"/>
      <c r="BK2635" s="11"/>
      <c r="BL2635" s="11"/>
      <c r="BM2635" s="11"/>
      <c r="BN2635" s="11"/>
      <c r="BO2635" s="11"/>
      <c r="BP2635" s="1" t="str">
        <v>0- Port Costs</v>
      </c>
      <c r="BT2635" s="1" t="str">
        <v>0- Port Value</v>
      </c>
      <c r="BU2635" s="11"/>
    </row>
    <row r="2636" spans="8:73" hidden="1" outlineLevel="1" x14ac:dyDescent="0.3">
      <c r="H2636" s="1" t="str">
        <v>0 - BM Costs</v>
      </c>
      <c r="L2636" s="1" t="str">
        <v>0 - BM Port</v>
      </c>
      <c r="N2636" s="1" t="str">
        <v>0 - Port Assets</v>
      </c>
      <c r="O2636" s="11"/>
      <c r="P2636" s="11"/>
      <c r="Q2636" s="11"/>
      <c r="R2636" s="11"/>
      <c r="S2636" s="11"/>
      <c r="T2636" s="11"/>
      <c r="U2636" s="11"/>
      <c r="V2636" s="11"/>
      <c r="W2636" s="11"/>
      <c r="X2636" s="11"/>
      <c r="Y2636" s="11"/>
      <c r="Z2636" s="11"/>
      <c r="AA2636" s="11"/>
      <c r="AB2636" s="11"/>
      <c r="AC2636" s="11"/>
      <c r="AD2636" s="11"/>
      <c r="AE2636" s="11"/>
      <c r="AF2636" s="11"/>
      <c r="AG2636" s="11"/>
      <c r="AH2636" s="11"/>
      <c r="AI2636" s="11"/>
      <c r="AJ2636" s="11"/>
      <c r="AK2636" s="11"/>
      <c r="AL2636" s="11"/>
      <c r="AM2636" s="11"/>
      <c r="AN2636" s="11"/>
      <c r="AO2636" s="11"/>
      <c r="AP2636" s="11"/>
      <c r="AQ2636" s="11"/>
      <c r="AR2636" s="11"/>
      <c r="AS2636" s="11"/>
      <c r="AT2636" s="11"/>
      <c r="AU2636" s="11"/>
      <c r="AV2636" s="11"/>
      <c r="AW2636" s="11"/>
      <c r="AX2636" s="11"/>
      <c r="AY2636" s="11"/>
      <c r="AZ2636" s="11"/>
      <c r="BA2636" s="11"/>
      <c r="BB2636" s="11"/>
      <c r="BC2636" s="11"/>
      <c r="BD2636" s="11"/>
      <c r="BE2636" s="11"/>
      <c r="BF2636" s="11"/>
      <c r="BG2636" s="11"/>
      <c r="BH2636" s="11"/>
      <c r="BI2636" s="11"/>
      <c r="BJ2636" s="11"/>
      <c r="BK2636" s="11"/>
      <c r="BL2636" s="11"/>
      <c r="BM2636" s="11"/>
      <c r="BN2636" s="11"/>
      <c r="BO2636" s="11"/>
      <c r="BP2636" s="1" t="str">
        <v>0- Port Costs</v>
      </c>
      <c r="BT2636" s="1" t="str">
        <v>0- Port Value</v>
      </c>
      <c r="BU2636" s="11"/>
    </row>
    <row r="2637" spans="8:73" hidden="1" outlineLevel="1" x14ac:dyDescent="0.3">
      <c r="H2637" s="1" t="str">
        <v>0 - BM Costs</v>
      </c>
      <c r="L2637" s="1" t="str">
        <v>0 - BM Port</v>
      </c>
      <c r="N2637" s="1" t="str">
        <v>0 - Port Assets</v>
      </c>
      <c r="O2637" s="11"/>
      <c r="P2637" s="11"/>
      <c r="Q2637" s="11"/>
      <c r="R2637" s="11"/>
      <c r="S2637" s="11"/>
      <c r="T2637" s="11"/>
      <c r="U2637" s="11"/>
      <c r="V2637" s="11"/>
      <c r="W2637" s="11"/>
      <c r="X2637" s="11"/>
      <c r="Y2637" s="11"/>
      <c r="Z2637" s="11"/>
      <c r="AA2637" s="11"/>
      <c r="AB2637" s="11"/>
      <c r="AC2637" s="11"/>
      <c r="AD2637" s="11"/>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c r="BC2637" s="11"/>
      <c r="BD2637" s="11"/>
      <c r="BE2637" s="11"/>
      <c r="BF2637" s="11"/>
      <c r="BG2637" s="11"/>
      <c r="BH2637" s="11"/>
      <c r="BI2637" s="11"/>
      <c r="BJ2637" s="11"/>
      <c r="BK2637" s="11"/>
      <c r="BL2637" s="11"/>
      <c r="BM2637" s="11"/>
      <c r="BN2637" s="11"/>
      <c r="BO2637" s="11"/>
      <c r="BP2637" s="1" t="str">
        <v>0- Port Costs</v>
      </c>
      <c r="BT2637" s="1" t="str">
        <v>0- Port Value</v>
      </c>
      <c r="BU2637" s="11"/>
    </row>
    <row r="2638" spans="8:73" hidden="1" outlineLevel="1" x14ac:dyDescent="0.3">
      <c r="H2638" s="1" t="str">
        <v>0 - BM Costs</v>
      </c>
      <c r="L2638" s="1" t="str">
        <v>0 - BM Port</v>
      </c>
      <c r="N2638" s="1" t="str">
        <v>0 - Port Assets</v>
      </c>
      <c r="O2638" s="11"/>
      <c r="P2638" s="11"/>
      <c r="Q2638" s="11"/>
      <c r="R2638" s="11"/>
      <c r="S2638" s="11"/>
      <c r="T2638" s="11"/>
      <c r="U2638" s="11"/>
      <c r="V2638" s="11"/>
      <c r="W2638" s="11"/>
      <c r="X2638" s="11"/>
      <c r="Y2638" s="11"/>
      <c r="Z2638" s="11"/>
      <c r="AA2638" s="11"/>
      <c r="AB2638" s="11"/>
      <c r="AC2638" s="11"/>
      <c r="AD2638" s="11"/>
      <c r="AE2638" s="11"/>
      <c r="AF2638" s="11"/>
      <c r="AG2638" s="11"/>
      <c r="AH2638" s="11"/>
      <c r="AI2638" s="11"/>
      <c r="AJ2638" s="11"/>
      <c r="AK2638" s="11"/>
      <c r="AL2638" s="11"/>
      <c r="AM2638" s="11"/>
      <c r="AN2638" s="11"/>
      <c r="AO2638" s="11"/>
      <c r="AP2638" s="11"/>
      <c r="AQ2638" s="11"/>
      <c r="AR2638" s="11"/>
      <c r="AS2638" s="11"/>
      <c r="AT2638" s="11"/>
      <c r="AU2638" s="11"/>
      <c r="AV2638" s="11"/>
      <c r="AW2638" s="11"/>
      <c r="AX2638" s="11"/>
      <c r="AY2638" s="11"/>
      <c r="AZ2638" s="11"/>
      <c r="BA2638" s="11"/>
      <c r="BB2638" s="11"/>
      <c r="BC2638" s="11"/>
      <c r="BD2638" s="11"/>
      <c r="BE2638" s="11"/>
      <c r="BF2638" s="11"/>
      <c r="BG2638" s="11"/>
      <c r="BH2638" s="11"/>
      <c r="BI2638" s="11"/>
      <c r="BJ2638" s="11"/>
      <c r="BK2638" s="11"/>
      <c r="BL2638" s="11"/>
      <c r="BM2638" s="11"/>
      <c r="BN2638" s="11"/>
      <c r="BO2638" s="11"/>
      <c r="BP2638" s="1" t="str">
        <v>0- Port Costs</v>
      </c>
      <c r="BT2638" s="1" t="str">
        <v>0- Port Value</v>
      </c>
      <c r="BU2638" s="11"/>
    </row>
    <row r="2639" spans="8:73" hidden="1" outlineLevel="1" x14ac:dyDescent="0.3">
      <c r="H2639" s="1" t="str">
        <v>0 - BM Costs</v>
      </c>
      <c r="L2639" s="1" t="str">
        <v>0 - BM Port</v>
      </c>
      <c r="N2639" s="1" t="str">
        <v>0 - Port Assets</v>
      </c>
      <c r="O2639" s="11"/>
      <c r="P2639" s="11"/>
      <c r="Q2639" s="11"/>
      <c r="R2639" s="11"/>
      <c r="S2639" s="11"/>
      <c r="T2639" s="11"/>
      <c r="U2639" s="11"/>
      <c r="V2639" s="11"/>
      <c r="W2639" s="11"/>
      <c r="X2639" s="11"/>
      <c r="Y2639" s="11"/>
      <c r="Z2639" s="11"/>
      <c r="AA2639" s="11"/>
      <c r="AB2639" s="11"/>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c r="BC2639" s="11"/>
      <c r="BD2639" s="11"/>
      <c r="BE2639" s="11"/>
      <c r="BF2639" s="11"/>
      <c r="BG2639" s="11"/>
      <c r="BH2639" s="11"/>
      <c r="BI2639" s="11"/>
      <c r="BJ2639" s="11"/>
      <c r="BK2639" s="11"/>
      <c r="BL2639" s="11"/>
      <c r="BM2639" s="11"/>
      <c r="BN2639" s="11"/>
      <c r="BO2639" s="11"/>
      <c r="BP2639" s="1" t="str">
        <v>0- Port Costs</v>
      </c>
      <c r="BT2639" s="1" t="str">
        <v>0- Port Value</v>
      </c>
      <c r="BU2639" s="11"/>
    </row>
    <row r="2640" spans="8:73" hidden="1" outlineLevel="1" x14ac:dyDescent="0.3">
      <c r="H2640" s="1" t="str">
        <v>0 - BM Costs</v>
      </c>
      <c r="L2640" s="1" t="str">
        <v>0 - BM Port</v>
      </c>
      <c r="N2640" s="1" t="str">
        <v>0 - Port Assets</v>
      </c>
      <c r="O2640" s="11"/>
      <c r="P2640" s="11"/>
      <c r="Q2640" s="11"/>
      <c r="R2640" s="11"/>
      <c r="S2640" s="11"/>
      <c r="T2640" s="11"/>
      <c r="U2640" s="11"/>
      <c r="V2640" s="11"/>
      <c r="W2640" s="11"/>
      <c r="X2640" s="11"/>
      <c r="Y2640" s="11"/>
      <c r="Z2640" s="11"/>
      <c r="AA2640" s="11"/>
      <c r="AB2640" s="11"/>
      <c r="AC2640" s="11"/>
      <c r="AD2640" s="11"/>
      <c r="AE2640" s="11"/>
      <c r="AF2640" s="11"/>
      <c r="AG2640" s="11"/>
      <c r="AH2640" s="11"/>
      <c r="AI2640" s="11"/>
      <c r="AJ2640" s="11"/>
      <c r="AK2640" s="11"/>
      <c r="AL2640" s="11"/>
      <c r="AM2640" s="11"/>
      <c r="AN2640" s="11"/>
      <c r="AO2640" s="11"/>
      <c r="AP2640" s="11"/>
      <c r="AQ2640" s="11"/>
      <c r="AR2640" s="11"/>
      <c r="AS2640" s="11"/>
      <c r="AT2640" s="11"/>
      <c r="AU2640" s="11"/>
      <c r="AV2640" s="11"/>
      <c r="AW2640" s="11"/>
      <c r="AX2640" s="11"/>
      <c r="AY2640" s="11"/>
      <c r="AZ2640" s="11"/>
      <c r="BA2640" s="11"/>
      <c r="BB2640" s="11"/>
      <c r="BC2640" s="11"/>
      <c r="BD2640" s="11"/>
      <c r="BE2640" s="11"/>
      <c r="BF2640" s="11"/>
      <c r="BG2640" s="11"/>
      <c r="BH2640" s="11"/>
      <c r="BI2640" s="11"/>
      <c r="BJ2640" s="11"/>
      <c r="BK2640" s="11"/>
      <c r="BL2640" s="11"/>
      <c r="BM2640" s="11"/>
      <c r="BN2640" s="11"/>
      <c r="BO2640" s="11"/>
      <c r="BP2640" s="1" t="str">
        <v>0- Port Costs</v>
      </c>
      <c r="BT2640" s="1" t="str">
        <v>0- Port Value</v>
      </c>
      <c r="BU2640" s="11"/>
    </row>
    <row r="2641" spans="8:73" hidden="1" outlineLevel="1" x14ac:dyDescent="0.3">
      <c r="H2641" s="1" t="str">
        <v>0 - BM Costs</v>
      </c>
      <c r="L2641" s="1" t="str">
        <v>0 - BM Port</v>
      </c>
      <c r="N2641" s="1" t="str">
        <v>0 - Port Assets</v>
      </c>
      <c r="O2641" s="11"/>
      <c r="P2641" s="11"/>
      <c r="Q2641" s="11"/>
      <c r="R2641" s="11"/>
      <c r="S2641" s="11"/>
      <c r="T2641" s="11"/>
      <c r="U2641" s="11"/>
      <c r="V2641" s="11"/>
      <c r="W2641" s="11"/>
      <c r="X2641" s="11"/>
      <c r="Y2641" s="11"/>
      <c r="Z2641" s="11"/>
      <c r="AA2641" s="11"/>
      <c r="AB2641" s="11"/>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c r="AY2641" s="11"/>
      <c r="AZ2641" s="11"/>
      <c r="BA2641" s="11"/>
      <c r="BB2641" s="11"/>
      <c r="BC2641" s="11"/>
      <c r="BD2641" s="11"/>
      <c r="BE2641" s="11"/>
      <c r="BF2641" s="11"/>
      <c r="BG2641" s="11"/>
      <c r="BH2641" s="11"/>
      <c r="BI2641" s="11"/>
      <c r="BJ2641" s="11"/>
      <c r="BK2641" s="11"/>
      <c r="BL2641" s="11"/>
      <c r="BM2641" s="11"/>
      <c r="BN2641" s="11"/>
      <c r="BO2641" s="11"/>
      <c r="BP2641" s="1" t="str">
        <v>0- Port Costs</v>
      </c>
      <c r="BT2641" s="1" t="str">
        <v>0- Port Value</v>
      </c>
      <c r="BU2641" s="11"/>
    </row>
    <row r="2642" spans="8:73" hidden="1" outlineLevel="1" x14ac:dyDescent="0.3">
      <c r="H2642" s="1" t="str">
        <v>0 - BM Costs</v>
      </c>
      <c r="L2642" s="1" t="str">
        <v>0 - BM Port</v>
      </c>
      <c r="N2642" s="1" t="str">
        <v>0 - Port Assets</v>
      </c>
      <c r="O2642" s="11"/>
      <c r="P2642" s="11"/>
      <c r="Q2642" s="11"/>
      <c r="R2642" s="11"/>
      <c r="S2642" s="11"/>
      <c r="T2642" s="11"/>
      <c r="U2642" s="11"/>
      <c r="V2642" s="11"/>
      <c r="W2642" s="11"/>
      <c r="X2642" s="11"/>
      <c r="Y2642" s="11"/>
      <c r="Z2642" s="11"/>
      <c r="AA2642" s="11"/>
      <c r="AB2642" s="11"/>
      <c r="AC2642" s="11"/>
      <c r="AD2642" s="11"/>
      <c r="AE2642" s="11"/>
      <c r="AF2642" s="11"/>
      <c r="AG2642" s="11"/>
      <c r="AH2642" s="11"/>
      <c r="AI2642" s="11"/>
      <c r="AJ2642" s="11"/>
      <c r="AK2642" s="11"/>
      <c r="AL2642" s="11"/>
      <c r="AM2642" s="11"/>
      <c r="AN2642" s="11"/>
      <c r="AO2642" s="11"/>
      <c r="AP2642" s="11"/>
      <c r="AQ2642" s="11"/>
      <c r="AR2642" s="11"/>
      <c r="AS2642" s="11"/>
      <c r="AT2642" s="11"/>
      <c r="AU2642" s="11"/>
      <c r="AV2642" s="11"/>
      <c r="AW2642" s="11"/>
      <c r="AX2642" s="11"/>
      <c r="AY2642" s="11"/>
      <c r="AZ2642" s="11"/>
      <c r="BA2642" s="11"/>
      <c r="BB2642" s="11"/>
      <c r="BC2642" s="11"/>
      <c r="BD2642" s="11"/>
      <c r="BE2642" s="11"/>
      <c r="BF2642" s="11"/>
      <c r="BG2642" s="11"/>
      <c r="BH2642" s="11"/>
      <c r="BI2642" s="11"/>
      <c r="BJ2642" s="11"/>
      <c r="BK2642" s="11"/>
      <c r="BL2642" s="11"/>
      <c r="BM2642" s="11"/>
      <c r="BN2642" s="11"/>
      <c r="BO2642" s="11"/>
      <c r="BP2642" s="1" t="str">
        <v>0- Port Costs</v>
      </c>
      <c r="BT2642" s="1" t="str">
        <v>0- Port Value</v>
      </c>
      <c r="BU2642" s="11"/>
    </row>
    <row r="2643" spans="8:73" hidden="1" outlineLevel="1" x14ac:dyDescent="0.3">
      <c r="H2643" s="1" t="str">
        <v>0 - BM Costs</v>
      </c>
      <c r="L2643" s="1" t="str">
        <v>0 - BM Port</v>
      </c>
      <c r="N2643" s="1" t="str">
        <v>0 - Port Assets</v>
      </c>
      <c r="O2643" s="11"/>
      <c r="P2643" s="11"/>
      <c r="Q2643" s="11"/>
      <c r="R2643" s="11"/>
      <c r="S2643" s="11"/>
      <c r="T2643" s="11"/>
      <c r="U2643" s="11"/>
      <c r="V2643" s="11"/>
      <c r="W2643" s="11"/>
      <c r="X2643" s="11"/>
      <c r="Y2643" s="11"/>
      <c r="Z2643" s="11"/>
      <c r="AA2643" s="11"/>
      <c r="AB2643" s="11"/>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c r="BC2643" s="11"/>
      <c r="BD2643" s="11"/>
      <c r="BE2643" s="11"/>
      <c r="BF2643" s="11"/>
      <c r="BG2643" s="11"/>
      <c r="BH2643" s="11"/>
      <c r="BI2643" s="11"/>
      <c r="BJ2643" s="11"/>
      <c r="BK2643" s="11"/>
      <c r="BL2643" s="11"/>
      <c r="BM2643" s="11"/>
      <c r="BN2643" s="11"/>
      <c r="BO2643" s="11"/>
      <c r="BP2643" s="1" t="str">
        <v>0- Port Costs</v>
      </c>
      <c r="BT2643" s="1" t="str">
        <v>0- Port Value</v>
      </c>
      <c r="BU2643" s="11"/>
    </row>
    <row r="2644" spans="8:73" hidden="1" outlineLevel="1" x14ac:dyDescent="0.3">
      <c r="H2644" s="1" t="str">
        <v>0 - BM Costs</v>
      </c>
      <c r="L2644" s="1" t="str">
        <v>0 - BM Port</v>
      </c>
      <c r="N2644" s="1" t="str">
        <v>0 - Port Assets</v>
      </c>
      <c r="O2644" s="11"/>
      <c r="P2644" s="11"/>
      <c r="Q2644" s="11"/>
      <c r="R2644" s="11"/>
      <c r="S2644" s="11"/>
      <c r="T2644" s="11"/>
      <c r="U2644" s="11"/>
      <c r="V2644" s="11"/>
      <c r="W2644" s="11"/>
      <c r="X2644" s="11"/>
      <c r="Y2644" s="11"/>
      <c r="Z2644" s="11"/>
      <c r="AA2644" s="11"/>
      <c r="AB2644" s="11"/>
      <c r="AC2644" s="11"/>
      <c r="AD2644" s="11"/>
      <c r="AE2644" s="11"/>
      <c r="AF2644" s="11"/>
      <c r="AG2644" s="11"/>
      <c r="AH2644" s="11"/>
      <c r="AI2644" s="11"/>
      <c r="AJ2644" s="11"/>
      <c r="AK2644" s="11"/>
      <c r="AL2644" s="11"/>
      <c r="AM2644" s="11"/>
      <c r="AN2644" s="11"/>
      <c r="AO2644" s="11"/>
      <c r="AP2644" s="11"/>
      <c r="AQ2644" s="11"/>
      <c r="AR2644" s="11"/>
      <c r="AS2644" s="11"/>
      <c r="AT2644" s="11"/>
      <c r="AU2644" s="11"/>
      <c r="AV2644" s="11"/>
      <c r="AW2644" s="11"/>
      <c r="AX2644" s="11"/>
      <c r="AY2644" s="11"/>
      <c r="AZ2644" s="11"/>
      <c r="BA2644" s="11"/>
      <c r="BB2644" s="11"/>
      <c r="BC2644" s="11"/>
      <c r="BD2644" s="11"/>
      <c r="BE2644" s="11"/>
      <c r="BF2644" s="11"/>
      <c r="BG2644" s="11"/>
      <c r="BH2644" s="11"/>
      <c r="BI2644" s="11"/>
      <c r="BJ2644" s="11"/>
      <c r="BK2644" s="11"/>
      <c r="BL2644" s="11"/>
      <c r="BM2644" s="11"/>
      <c r="BN2644" s="11"/>
      <c r="BO2644" s="11"/>
      <c r="BP2644" s="1" t="str">
        <v>0- Port Costs</v>
      </c>
      <c r="BT2644" s="1" t="str">
        <v>0- Port Value</v>
      </c>
      <c r="BU2644" s="11"/>
    </row>
    <row r="2645" spans="8:73" hidden="1" outlineLevel="1" x14ac:dyDescent="0.3">
      <c r="H2645" s="1" t="str">
        <v>0 - BM Costs</v>
      </c>
      <c r="L2645" s="1" t="str">
        <v>0 - BM Port</v>
      </c>
      <c r="N2645" s="1" t="str">
        <v>0 - Port Assets</v>
      </c>
      <c r="O2645" s="11"/>
      <c r="P2645" s="11"/>
      <c r="Q2645" s="11"/>
      <c r="R2645" s="11"/>
      <c r="S2645" s="11"/>
      <c r="T2645" s="11"/>
      <c r="U2645" s="11"/>
      <c r="V2645" s="11"/>
      <c r="W2645" s="11"/>
      <c r="X2645" s="11"/>
      <c r="Y2645" s="11"/>
      <c r="Z2645" s="11"/>
      <c r="AA2645" s="11"/>
      <c r="AB2645" s="11"/>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c r="BC2645" s="11"/>
      <c r="BD2645" s="11"/>
      <c r="BE2645" s="11"/>
      <c r="BF2645" s="11"/>
      <c r="BG2645" s="11"/>
      <c r="BH2645" s="11"/>
      <c r="BI2645" s="11"/>
      <c r="BJ2645" s="11"/>
      <c r="BK2645" s="11"/>
      <c r="BL2645" s="11"/>
      <c r="BM2645" s="11"/>
      <c r="BN2645" s="11"/>
      <c r="BO2645" s="11"/>
      <c r="BP2645" s="1" t="str">
        <v>0- Port Costs</v>
      </c>
      <c r="BT2645" s="1" t="str">
        <v>0- Port Value</v>
      </c>
      <c r="BU2645" s="11"/>
    </row>
    <row r="2646" spans="8:73" hidden="1" outlineLevel="1" x14ac:dyDescent="0.3">
      <c r="H2646" s="1" t="str">
        <v>0 - BM Costs</v>
      </c>
      <c r="L2646" s="1" t="str">
        <v>0 - BM Port</v>
      </c>
      <c r="N2646" s="1" t="str">
        <v>0 - Port Assets</v>
      </c>
      <c r="O2646" s="11"/>
      <c r="P2646" s="11"/>
      <c r="Q2646" s="11"/>
      <c r="R2646" s="11"/>
      <c r="S2646" s="11"/>
      <c r="T2646" s="11"/>
      <c r="U2646" s="11"/>
      <c r="V2646" s="11"/>
      <c r="W2646" s="11"/>
      <c r="X2646" s="11"/>
      <c r="Y2646" s="11"/>
      <c r="Z2646" s="11"/>
      <c r="AA2646" s="11"/>
      <c r="AB2646" s="11"/>
      <c r="AC2646" s="11"/>
      <c r="AD2646" s="11"/>
      <c r="AE2646" s="11"/>
      <c r="AF2646" s="11"/>
      <c r="AG2646" s="11"/>
      <c r="AH2646" s="11"/>
      <c r="AI2646" s="11"/>
      <c r="AJ2646" s="11"/>
      <c r="AK2646" s="11"/>
      <c r="AL2646" s="11"/>
      <c r="AM2646" s="11"/>
      <c r="AN2646" s="11"/>
      <c r="AO2646" s="11"/>
      <c r="AP2646" s="11"/>
      <c r="AQ2646" s="11"/>
      <c r="AR2646" s="11"/>
      <c r="AS2646" s="11"/>
      <c r="AT2646" s="11"/>
      <c r="AU2646" s="11"/>
      <c r="AV2646" s="11"/>
      <c r="AW2646" s="11"/>
      <c r="AX2646" s="11"/>
      <c r="AY2646" s="11"/>
      <c r="AZ2646" s="11"/>
      <c r="BA2646" s="11"/>
      <c r="BB2646" s="11"/>
      <c r="BC2646" s="11"/>
      <c r="BD2646" s="11"/>
      <c r="BE2646" s="11"/>
      <c r="BF2646" s="11"/>
      <c r="BG2646" s="11"/>
      <c r="BH2646" s="11"/>
      <c r="BI2646" s="11"/>
      <c r="BJ2646" s="11"/>
      <c r="BK2646" s="11"/>
      <c r="BL2646" s="11"/>
      <c r="BM2646" s="11"/>
      <c r="BN2646" s="11"/>
      <c r="BO2646" s="11"/>
      <c r="BP2646" s="1" t="str">
        <v>0- Port Costs</v>
      </c>
      <c r="BT2646" s="1" t="str">
        <v>0- Port Value</v>
      </c>
      <c r="BU2646" s="11"/>
    </row>
    <row r="2647" spans="8:73" hidden="1" outlineLevel="1" x14ac:dyDescent="0.3">
      <c r="H2647" s="1" t="str">
        <v>0 - BM Costs</v>
      </c>
      <c r="L2647" s="1" t="str">
        <v>0 - BM Port</v>
      </c>
      <c r="N2647" s="1" t="str">
        <v>0 - Port Assets</v>
      </c>
      <c r="O2647" s="11"/>
      <c r="P2647" s="11"/>
      <c r="Q2647" s="11"/>
      <c r="R2647" s="11"/>
      <c r="S2647" s="11"/>
      <c r="T2647" s="11"/>
      <c r="U2647" s="11"/>
      <c r="V2647" s="11"/>
      <c r="W2647" s="11"/>
      <c r="X2647" s="11"/>
      <c r="Y2647" s="11"/>
      <c r="Z2647" s="11"/>
      <c r="AA2647" s="11"/>
      <c r="AB2647" s="11"/>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c r="BC2647" s="11"/>
      <c r="BD2647" s="11"/>
      <c r="BE2647" s="11"/>
      <c r="BF2647" s="11"/>
      <c r="BG2647" s="11"/>
      <c r="BH2647" s="11"/>
      <c r="BI2647" s="11"/>
      <c r="BJ2647" s="11"/>
      <c r="BK2647" s="11"/>
      <c r="BL2647" s="11"/>
      <c r="BM2647" s="11"/>
      <c r="BN2647" s="11"/>
      <c r="BO2647" s="11"/>
      <c r="BP2647" s="1" t="str">
        <v>0- Port Costs</v>
      </c>
      <c r="BT2647" s="1" t="str">
        <v>0- Port Value</v>
      </c>
      <c r="BU2647" s="11"/>
    </row>
    <row r="2648" spans="8:73" hidden="1" outlineLevel="1" x14ac:dyDescent="0.3">
      <c r="H2648" s="1" t="str">
        <v>0 - BM Costs</v>
      </c>
      <c r="L2648" s="1" t="str">
        <v>0 - BM Port</v>
      </c>
      <c r="N2648" s="1" t="str">
        <v>0 - Port Assets</v>
      </c>
      <c r="O2648" s="11"/>
      <c r="P2648" s="11"/>
      <c r="Q2648" s="11"/>
      <c r="R2648" s="11"/>
      <c r="S2648" s="11"/>
      <c r="T2648" s="11"/>
      <c r="U2648" s="11"/>
      <c r="V2648" s="11"/>
      <c r="W2648" s="11"/>
      <c r="X2648" s="11"/>
      <c r="Y2648" s="11"/>
      <c r="Z2648" s="11"/>
      <c r="AA2648" s="11"/>
      <c r="AB2648" s="11"/>
      <c r="AC2648" s="11"/>
      <c r="AD2648" s="11"/>
      <c r="AE2648" s="11"/>
      <c r="AF2648" s="11"/>
      <c r="AG2648" s="11"/>
      <c r="AH2648" s="11"/>
      <c r="AI2648" s="11"/>
      <c r="AJ2648" s="11"/>
      <c r="AK2648" s="11"/>
      <c r="AL2648" s="11"/>
      <c r="AM2648" s="11"/>
      <c r="AN2648" s="11"/>
      <c r="AO2648" s="11"/>
      <c r="AP2648" s="11"/>
      <c r="AQ2648" s="11"/>
      <c r="AR2648" s="11"/>
      <c r="AS2648" s="11"/>
      <c r="AT2648" s="11"/>
      <c r="AU2648" s="11"/>
      <c r="AV2648" s="11"/>
      <c r="AW2648" s="11"/>
      <c r="AX2648" s="11"/>
      <c r="AY2648" s="11"/>
      <c r="AZ2648" s="11"/>
      <c r="BA2648" s="11"/>
      <c r="BB2648" s="11"/>
      <c r="BC2648" s="11"/>
      <c r="BD2648" s="11"/>
      <c r="BE2648" s="11"/>
      <c r="BF2648" s="11"/>
      <c r="BG2648" s="11"/>
      <c r="BH2648" s="11"/>
      <c r="BI2648" s="11"/>
      <c r="BJ2648" s="11"/>
      <c r="BK2648" s="11"/>
      <c r="BL2648" s="11"/>
      <c r="BM2648" s="11"/>
      <c r="BN2648" s="11"/>
      <c r="BO2648" s="11"/>
      <c r="BP2648" s="1" t="str">
        <v>0- Port Costs</v>
      </c>
      <c r="BT2648" s="1" t="str">
        <v>0- Port Value</v>
      </c>
      <c r="BU2648" s="11"/>
    </row>
    <row r="2649" spans="8:73" hidden="1" outlineLevel="1" x14ac:dyDescent="0.3">
      <c r="H2649" s="1" t="str">
        <v>0 - BM Costs</v>
      </c>
      <c r="L2649" s="1" t="str">
        <v>0 - BM Port</v>
      </c>
      <c r="N2649" s="1" t="str">
        <v>0 - Port Assets</v>
      </c>
      <c r="O2649" s="11"/>
      <c r="P2649" s="11"/>
      <c r="Q2649" s="11"/>
      <c r="R2649" s="11"/>
      <c r="S2649" s="11"/>
      <c r="T2649" s="11"/>
      <c r="U2649" s="11"/>
      <c r="V2649" s="11"/>
      <c r="W2649" s="11"/>
      <c r="X2649" s="11"/>
      <c r="Y2649" s="11"/>
      <c r="Z2649" s="11"/>
      <c r="AA2649" s="11"/>
      <c r="AB2649" s="11"/>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c r="BC2649" s="11"/>
      <c r="BD2649" s="11"/>
      <c r="BE2649" s="11"/>
      <c r="BF2649" s="11"/>
      <c r="BG2649" s="11"/>
      <c r="BH2649" s="11"/>
      <c r="BI2649" s="11"/>
      <c r="BJ2649" s="11"/>
      <c r="BK2649" s="11"/>
      <c r="BL2649" s="11"/>
      <c r="BM2649" s="11"/>
      <c r="BN2649" s="11"/>
      <c r="BO2649" s="11"/>
      <c r="BP2649" s="1" t="str">
        <v>0- Port Costs</v>
      </c>
      <c r="BT2649" s="1" t="str">
        <v>0- Port Value</v>
      </c>
      <c r="BU2649" s="11"/>
    </row>
    <row r="2650" spans="8:73" hidden="1" outlineLevel="1" x14ac:dyDescent="0.3">
      <c r="H2650" s="1" t="str">
        <v>0 - BM Costs</v>
      </c>
      <c r="L2650" s="1" t="str">
        <v>0 - BM Port</v>
      </c>
      <c r="N2650" s="1" t="str">
        <v>0 - Port Assets</v>
      </c>
      <c r="O2650" s="11"/>
      <c r="P2650" s="11"/>
      <c r="Q2650" s="11"/>
      <c r="R2650" s="11"/>
      <c r="S2650" s="11"/>
      <c r="T2650" s="11"/>
      <c r="U2650" s="11"/>
      <c r="V2650" s="11"/>
      <c r="W2650" s="11"/>
      <c r="X2650" s="11"/>
      <c r="Y2650" s="11"/>
      <c r="Z2650" s="11"/>
      <c r="AA2650" s="11"/>
      <c r="AB2650" s="11"/>
      <c r="AC2650" s="11"/>
      <c r="AD2650" s="11"/>
      <c r="AE2650" s="11"/>
      <c r="AF2650" s="11"/>
      <c r="AG2650" s="11"/>
      <c r="AH2650" s="11"/>
      <c r="AI2650" s="11"/>
      <c r="AJ2650" s="11"/>
      <c r="AK2650" s="11"/>
      <c r="AL2650" s="11"/>
      <c r="AM2650" s="11"/>
      <c r="AN2650" s="11"/>
      <c r="AO2650" s="11"/>
      <c r="AP2650" s="11"/>
      <c r="AQ2650" s="11"/>
      <c r="AR2650" s="11"/>
      <c r="AS2650" s="11"/>
      <c r="AT2650" s="11"/>
      <c r="AU2650" s="11"/>
      <c r="AV2650" s="11"/>
      <c r="AW2650" s="11"/>
      <c r="AX2650" s="11"/>
      <c r="AY2650" s="11"/>
      <c r="AZ2650" s="11"/>
      <c r="BA2650" s="11"/>
      <c r="BB2650" s="11"/>
      <c r="BC2650" s="11"/>
      <c r="BD2650" s="11"/>
      <c r="BE2650" s="11"/>
      <c r="BF2650" s="11"/>
      <c r="BG2650" s="11"/>
      <c r="BH2650" s="11"/>
      <c r="BI2650" s="11"/>
      <c r="BJ2650" s="11"/>
      <c r="BK2650" s="11"/>
      <c r="BL2650" s="11"/>
      <c r="BM2650" s="11"/>
      <c r="BN2650" s="11"/>
      <c r="BO2650" s="11"/>
      <c r="BP2650" s="1" t="str">
        <v>0- Port Costs</v>
      </c>
      <c r="BT2650" s="1" t="str">
        <v>0- Port Value</v>
      </c>
      <c r="BU2650" s="11"/>
    </row>
    <row r="2651" spans="8:73" hidden="1" outlineLevel="1" x14ac:dyDescent="0.3">
      <c r="H2651" s="1" t="str">
        <v>0 - BM Costs</v>
      </c>
      <c r="L2651" s="1" t="str">
        <v>0 - BM Port</v>
      </c>
      <c r="N2651" s="1" t="str">
        <v>0 - Port Assets</v>
      </c>
      <c r="O2651" s="11"/>
      <c r="P2651" s="11"/>
      <c r="Q2651" s="11"/>
      <c r="R2651" s="11"/>
      <c r="S2651" s="11"/>
      <c r="T2651" s="11"/>
      <c r="U2651" s="11"/>
      <c r="V2651" s="11"/>
      <c r="W2651" s="11"/>
      <c r="X2651" s="11"/>
      <c r="Y2651" s="11"/>
      <c r="Z2651" s="11"/>
      <c r="AA2651" s="11"/>
      <c r="AB2651" s="11"/>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c r="BC2651" s="11"/>
      <c r="BD2651" s="11"/>
      <c r="BE2651" s="11"/>
      <c r="BF2651" s="11"/>
      <c r="BG2651" s="11"/>
      <c r="BH2651" s="11"/>
      <c r="BI2651" s="11"/>
      <c r="BJ2651" s="11"/>
      <c r="BK2651" s="11"/>
      <c r="BL2651" s="11"/>
      <c r="BM2651" s="11"/>
      <c r="BN2651" s="11"/>
      <c r="BO2651" s="11"/>
      <c r="BP2651" s="1" t="str">
        <v>0- Port Costs</v>
      </c>
      <c r="BT2651" s="1" t="str">
        <v>0- Port Value</v>
      </c>
      <c r="BU2651" s="11"/>
    </row>
    <row r="2652" spans="8:73" hidden="1" outlineLevel="1" x14ac:dyDescent="0.3">
      <c r="H2652" s="1" t="str">
        <v>0 - BM Costs</v>
      </c>
      <c r="L2652" s="1" t="str">
        <v>0 - BM Port</v>
      </c>
      <c r="N2652" s="1" t="str">
        <v>0 - Port Assets</v>
      </c>
      <c r="O2652" s="11"/>
      <c r="P2652" s="11"/>
      <c r="Q2652" s="11"/>
      <c r="R2652" s="11"/>
      <c r="S2652" s="11"/>
      <c r="T2652" s="11"/>
      <c r="U2652" s="11"/>
      <c r="V2652" s="11"/>
      <c r="W2652" s="11"/>
      <c r="X2652" s="11"/>
      <c r="Y2652" s="11"/>
      <c r="Z2652" s="11"/>
      <c r="AA2652" s="11"/>
      <c r="AB2652" s="11"/>
      <c r="AC2652" s="11"/>
      <c r="AD2652" s="11"/>
      <c r="AE2652" s="11"/>
      <c r="AF2652" s="11"/>
      <c r="AG2652" s="11"/>
      <c r="AH2652" s="11"/>
      <c r="AI2652" s="11"/>
      <c r="AJ2652" s="11"/>
      <c r="AK2652" s="11"/>
      <c r="AL2652" s="11"/>
      <c r="AM2652" s="11"/>
      <c r="AN2652" s="11"/>
      <c r="AO2652" s="11"/>
      <c r="AP2652" s="11"/>
      <c r="AQ2652" s="11"/>
      <c r="AR2652" s="11"/>
      <c r="AS2652" s="11"/>
      <c r="AT2652" s="11"/>
      <c r="AU2652" s="11"/>
      <c r="AV2652" s="11"/>
      <c r="AW2652" s="11"/>
      <c r="AX2652" s="11"/>
      <c r="AY2652" s="11"/>
      <c r="AZ2652" s="11"/>
      <c r="BA2652" s="11"/>
      <c r="BB2652" s="11"/>
      <c r="BC2652" s="11"/>
      <c r="BD2652" s="11"/>
      <c r="BE2652" s="11"/>
      <c r="BF2652" s="11"/>
      <c r="BG2652" s="11"/>
      <c r="BH2652" s="11"/>
      <c r="BI2652" s="11"/>
      <c r="BJ2652" s="11"/>
      <c r="BK2652" s="11"/>
      <c r="BL2652" s="11"/>
      <c r="BM2652" s="11"/>
      <c r="BN2652" s="11"/>
      <c r="BO2652" s="11"/>
      <c r="BP2652" s="1" t="str">
        <v>0- Port Costs</v>
      </c>
      <c r="BT2652" s="1" t="str">
        <v>0- Port Value</v>
      </c>
      <c r="BU2652" s="11"/>
    </row>
    <row r="2653" spans="8:73" hidden="1" outlineLevel="1" x14ac:dyDescent="0.3">
      <c r="H2653" s="1" t="str">
        <v>0 - BM Costs</v>
      </c>
      <c r="L2653" s="1" t="str">
        <v>0 - BM Port</v>
      </c>
      <c r="N2653" s="1" t="str">
        <v>0 - Port Assets</v>
      </c>
      <c r="O2653" s="11"/>
      <c r="P2653" s="11"/>
      <c r="Q2653" s="11"/>
      <c r="R2653" s="11"/>
      <c r="S2653" s="11"/>
      <c r="T2653" s="11"/>
      <c r="U2653" s="11"/>
      <c r="V2653" s="11"/>
      <c r="W2653" s="11"/>
      <c r="X2653" s="11"/>
      <c r="Y2653" s="11"/>
      <c r="Z2653" s="11"/>
      <c r="AA2653" s="11"/>
      <c r="AB2653" s="11"/>
      <c r="AC2653" s="11"/>
      <c r="AD2653" s="11"/>
      <c r="AE2653" s="11"/>
      <c r="AF2653" s="11"/>
      <c r="AG2653" s="11"/>
      <c r="AH2653" s="11"/>
      <c r="AI2653" s="11"/>
      <c r="AJ2653" s="11"/>
      <c r="AK2653" s="11"/>
      <c r="AL2653" s="11"/>
      <c r="AM2653" s="11"/>
      <c r="AN2653" s="11"/>
      <c r="AO2653" s="11"/>
      <c r="AP2653" s="11"/>
      <c r="AQ2653" s="11"/>
      <c r="AR2653" s="11"/>
      <c r="AS2653" s="11"/>
      <c r="AT2653" s="11"/>
      <c r="AU2653" s="11"/>
      <c r="AV2653" s="11"/>
      <c r="AW2653" s="11"/>
      <c r="AX2653" s="11"/>
      <c r="AY2653" s="11"/>
      <c r="AZ2653" s="11"/>
      <c r="BA2653" s="11"/>
      <c r="BB2653" s="11"/>
      <c r="BC2653" s="11"/>
      <c r="BD2653" s="11"/>
      <c r="BE2653" s="11"/>
      <c r="BF2653" s="11"/>
      <c r="BG2653" s="11"/>
      <c r="BH2653" s="11"/>
      <c r="BI2653" s="11"/>
      <c r="BJ2653" s="11"/>
      <c r="BK2653" s="11"/>
      <c r="BL2653" s="11"/>
      <c r="BM2653" s="11"/>
      <c r="BN2653" s="11"/>
      <c r="BO2653" s="11"/>
      <c r="BP2653" s="1" t="str">
        <v>0- Port Costs</v>
      </c>
      <c r="BT2653" s="1" t="str">
        <v>0- Port Value</v>
      </c>
      <c r="BU2653" s="11"/>
    </row>
    <row r="2654" spans="8:73" hidden="1" outlineLevel="1" x14ac:dyDescent="0.3">
      <c r="H2654" s="1" t="str">
        <v>0 - BM Costs</v>
      </c>
      <c r="L2654" s="1" t="str">
        <v>0 - BM Port</v>
      </c>
      <c r="N2654" s="1" t="str">
        <v>0 - Port Assets</v>
      </c>
      <c r="O2654" s="11"/>
      <c r="P2654" s="11"/>
      <c r="Q2654" s="11"/>
      <c r="R2654" s="11"/>
      <c r="S2654" s="11"/>
      <c r="T2654" s="11"/>
      <c r="U2654" s="11"/>
      <c r="V2654" s="11"/>
      <c r="W2654" s="11"/>
      <c r="X2654" s="11"/>
      <c r="Y2654" s="11"/>
      <c r="Z2654" s="11"/>
      <c r="AA2654" s="11"/>
      <c r="AB2654" s="11"/>
      <c r="AC2654" s="11"/>
      <c r="AD2654" s="11"/>
      <c r="AE2654" s="11"/>
      <c r="AF2654" s="11"/>
      <c r="AG2654" s="11"/>
      <c r="AH2654" s="11"/>
      <c r="AI2654" s="11"/>
      <c r="AJ2654" s="11"/>
      <c r="AK2654" s="11"/>
      <c r="AL2654" s="11"/>
      <c r="AM2654" s="11"/>
      <c r="AN2654" s="11"/>
      <c r="AO2654" s="11"/>
      <c r="AP2654" s="11"/>
      <c r="AQ2654" s="11"/>
      <c r="AR2654" s="11"/>
      <c r="AS2654" s="11"/>
      <c r="AT2654" s="11"/>
      <c r="AU2654" s="11"/>
      <c r="AV2654" s="11"/>
      <c r="AW2654" s="11"/>
      <c r="AX2654" s="11"/>
      <c r="AY2654" s="11"/>
      <c r="AZ2654" s="11"/>
      <c r="BA2654" s="11"/>
      <c r="BB2654" s="11"/>
      <c r="BC2654" s="11"/>
      <c r="BD2654" s="11"/>
      <c r="BE2654" s="11"/>
      <c r="BF2654" s="11"/>
      <c r="BG2654" s="11"/>
      <c r="BH2654" s="11"/>
      <c r="BI2654" s="11"/>
      <c r="BJ2654" s="11"/>
      <c r="BK2654" s="11"/>
      <c r="BL2654" s="11"/>
      <c r="BM2654" s="11"/>
      <c r="BN2654" s="11"/>
      <c r="BO2654" s="11"/>
      <c r="BP2654" s="1" t="str">
        <v>0- Port Costs</v>
      </c>
      <c r="BT2654" s="1" t="str">
        <v>0- Port Value</v>
      </c>
      <c r="BU2654" s="11"/>
    </row>
    <row r="2655" spans="8:73" hidden="1" outlineLevel="1" x14ac:dyDescent="0.3">
      <c r="H2655" s="1" t="str">
        <v>0 - BM Costs</v>
      </c>
      <c r="L2655" s="1" t="str">
        <v>0 - BM Port</v>
      </c>
      <c r="N2655" s="1" t="str">
        <v>0 - Port Assets</v>
      </c>
      <c r="O2655" s="11"/>
      <c r="P2655" s="11"/>
      <c r="Q2655" s="11"/>
      <c r="R2655" s="11"/>
      <c r="S2655" s="11"/>
      <c r="T2655" s="11"/>
      <c r="U2655" s="11"/>
      <c r="V2655" s="11"/>
      <c r="W2655" s="11"/>
      <c r="X2655" s="11"/>
      <c r="Y2655" s="11"/>
      <c r="Z2655" s="11"/>
      <c r="AA2655" s="11"/>
      <c r="AB2655" s="11"/>
      <c r="AC2655" s="11"/>
      <c r="AD2655" s="11"/>
      <c r="AE2655" s="11"/>
      <c r="AF2655" s="11"/>
      <c r="AG2655" s="11"/>
      <c r="AH2655" s="11"/>
      <c r="AI2655" s="11"/>
      <c r="AJ2655" s="11"/>
      <c r="AK2655" s="11"/>
      <c r="AL2655" s="11"/>
      <c r="AM2655" s="11"/>
      <c r="AN2655" s="11"/>
      <c r="AO2655" s="11"/>
      <c r="AP2655" s="11"/>
      <c r="AQ2655" s="11"/>
      <c r="AR2655" s="11"/>
      <c r="AS2655" s="11"/>
      <c r="AT2655" s="11"/>
      <c r="AU2655" s="11"/>
      <c r="AV2655" s="11"/>
      <c r="AW2655" s="11"/>
      <c r="AX2655" s="11"/>
      <c r="AY2655" s="11"/>
      <c r="AZ2655" s="11"/>
      <c r="BA2655" s="11"/>
      <c r="BB2655" s="11"/>
      <c r="BC2655" s="11"/>
      <c r="BD2655" s="11"/>
      <c r="BE2655" s="11"/>
      <c r="BF2655" s="11"/>
      <c r="BG2655" s="11"/>
      <c r="BH2655" s="11"/>
      <c r="BI2655" s="11"/>
      <c r="BJ2655" s="11"/>
      <c r="BK2655" s="11"/>
      <c r="BL2655" s="11"/>
      <c r="BM2655" s="11"/>
      <c r="BN2655" s="11"/>
      <c r="BO2655" s="11"/>
      <c r="BP2655" s="1" t="str">
        <v>0- Port Costs</v>
      </c>
      <c r="BT2655" s="1" t="str">
        <v>0- Port Value</v>
      </c>
      <c r="BU2655" s="11"/>
    </row>
    <row r="2656" spans="8:73" hidden="1" outlineLevel="1" x14ac:dyDescent="0.3">
      <c r="H2656" s="1" t="str">
        <v>0 - BM Costs</v>
      </c>
      <c r="L2656" s="1" t="str">
        <v>0 - BM Port</v>
      </c>
      <c r="N2656" s="1" t="str">
        <v>0 - Port Assets</v>
      </c>
      <c r="O2656" s="11"/>
      <c r="P2656" s="11"/>
      <c r="Q2656" s="11"/>
      <c r="R2656" s="11"/>
      <c r="S2656" s="11"/>
      <c r="T2656" s="11"/>
      <c r="U2656" s="11"/>
      <c r="V2656" s="11"/>
      <c r="W2656" s="11"/>
      <c r="X2656" s="11"/>
      <c r="Y2656" s="11"/>
      <c r="Z2656" s="11"/>
      <c r="AA2656" s="11"/>
      <c r="AB2656" s="11"/>
      <c r="AC2656" s="11"/>
      <c r="AD2656" s="11"/>
      <c r="AE2656" s="11"/>
      <c r="AF2656" s="11"/>
      <c r="AG2656" s="11"/>
      <c r="AH2656" s="11"/>
      <c r="AI2656" s="11"/>
      <c r="AJ2656" s="11"/>
      <c r="AK2656" s="11"/>
      <c r="AL2656" s="11"/>
      <c r="AM2656" s="11"/>
      <c r="AN2656" s="11"/>
      <c r="AO2656" s="11"/>
      <c r="AP2656" s="11"/>
      <c r="AQ2656" s="11"/>
      <c r="AR2656" s="11"/>
      <c r="AS2656" s="11"/>
      <c r="AT2656" s="11"/>
      <c r="AU2656" s="11"/>
      <c r="AV2656" s="11"/>
      <c r="AW2656" s="11"/>
      <c r="AX2656" s="11"/>
      <c r="AY2656" s="11"/>
      <c r="AZ2656" s="11"/>
      <c r="BA2656" s="11"/>
      <c r="BB2656" s="11"/>
      <c r="BC2656" s="11"/>
      <c r="BD2656" s="11"/>
      <c r="BE2656" s="11"/>
      <c r="BF2656" s="11"/>
      <c r="BG2656" s="11"/>
      <c r="BH2656" s="11"/>
      <c r="BI2656" s="11"/>
      <c r="BJ2656" s="11"/>
      <c r="BK2656" s="11"/>
      <c r="BL2656" s="11"/>
      <c r="BM2656" s="11"/>
      <c r="BN2656" s="11"/>
      <c r="BO2656" s="11"/>
      <c r="BP2656" s="1" t="str">
        <v>0- Port Costs</v>
      </c>
      <c r="BT2656" s="1" t="str">
        <v>0- Port Value</v>
      </c>
      <c r="BU2656" s="11"/>
    </row>
    <row r="2657" spans="8:73" hidden="1" outlineLevel="1" x14ac:dyDescent="0.3">
      <c r="H2657" s="1" t="str">
        <v>0 - BM Costs</v>
      </c>
      <c r="L2657" s="1" t="str">
        <v>0 - BM Port</v>
      </c>
      <c r="N2657" s="1" t="str">
        <v>0 - Port Assets</v>
      </c>
      <c r="O2657" s="11"/>
      <c r="P2657" s="11"/>
      <c r="Q2657" s="11"/>
      <c r="R2657" s="11"/>
      <c r="S2657" s="11"/>
      <c r="T2657" s="11"/>
      <c r="U2657" s="11"/>
      <c r="V2657" s="11"/>
      <c r="W2657" s="11"/>
      <c r="X2657" s="11"/>
      <c r="Y2657" s="11"/>
      <c r="Z2657" s="11"/>
      <c r="AA2657" s="11"/>
      <c r="AB2657" s="11"/>
      <c r="AC2657" s="11"/>
      <c r="AD2657" s="11"/>
      <c r="AE2657" s="11"/>
      <c r="AF2657" s="11"/>
      <c r="AG2657" s="11"/>
      <c r="AH2657" s="11"/>
      <c r="AI2657" s="11"/>
      <c r="AJ2657" s="11"/>
      <c r="AK2657" s="11"/>
      <c r="AL2657" s="11"/>
      <c r="AM2657" s="11"/>
      <c r="AN2657" s="11"/>
      <c r="AO2657" s="11"/>
      <c r="AP2657" s="11"/>
      <c r="AQ2657" s="11"/>
      <c r="AR2657" s="11"/>
      <c r="AS2657" s="11"/>
      <c r="AT2657" s="11"/>
      <c r="AU2657" s="11"/>
      <c r="AV2657" s="11"/>
      <c r="AW2657" s="11"/>
      <c r="AX2657" s="11"/>
      <c r="AY2657" s="11"/>
      <c r="AZ2657" s="11"/>
      <c r="BA2657" s="11"/>
      <c r="BB2657" s="11"/>
      <c r="BC2657" s="11"/>
      <c r="BD2657" s="11"/>
      <c r="BE2657" s="11"/>
      <c r="BF2657" s="11"/>
      <c r="BG2657" s="11"/>
      <c r="BH2657" s="11"/>
      <c r="BI2657" s="11"/>
      <c r="BJ2657" s="11"/>
      <c r="BK2657" s="11"/>
      <c r="BL2657" s="11"/>
      <c r="BM2657" s="11"/>
      <c r="BN2657" s="11"/>
      <c r="BO2657" s="11"/>
      <c r="BP2657" s="1" t="str">
        <v>0- Port Costs</v>
      </c>
      <c r="BT2657" s="1" t="str">
        <v>0- Port Value</v>
      </c>
      <c r="BU2657" s="11"/>
    </row>
    <row r="2658" spans="8:73" hidden="1" outlineLevel="1" x14ac:dyDescent="0.3">
      <c r="H2658" s="1" t="str">
        <v>0 - BM Costs</v>
      </c>
      <c r="L2658" s="1" t="str">
        <v>0 - BM Port</v>
      </c>
      <c r="N2658" s="1" t="str">
        <v>0 - Port Assets</v>
      </c>
      <c r="O2658" s="11"/>
      <c r="P2658" s="11"/>
      <c r="Q2658" s="11"/>
      <c r="R2658" s="11"/>
      <c r="S2658" s="11"/>
      <c r="T2658" s="11"/>
      <c r="U2658" s="11"/>
      <c r="V2658" s="11"/>
      <c r="W2658" s="11"/>
      <c r="X2658" s="11"/>
      <c r="Y2658" s="11"/>
      <c r="Z2658" s="11"/>
      <c r="AA2658" s="11"/>
      <c r="AB2658" s="11"/>
      <c r="AC2658" s="11"/>
      <c r="AD2658" s="11"/>
      <c r="AE2658" s="11"/>
      <c r="AF2658" s="11"/>
      <c r="AG2658" s="11"/>
      <c r="AH2658" s="11"/>
      <c r="AI2658" s="11"/>
      <c r="AJ2658" s="11"/>
      <c r="AK2658" s="11"/>
      <c r="AL2658" s="11"/>
      <c r="AM2658" s="11"/>
      <c r="AN2658" s="11"/>
      <c r="AO2658" s="11"/>
      <c r="AP2658" s="11"/>
      <c r="AQ2658" s="11"/>
      <c r="AR2658" s="11"/>
      <c r="AS2658" s="11"/>
      <c r="AT2658" s="11"/>
      <c r="AU2658" s="11"/>
      <c r="AV2658" s="11"/>
      <c r="AW2658" s="11"/>
      <c r="AX2658" s="11"/>
      <c r="AY2658" s="11"/>
      <c r="AZ2658" s="11"/>
      <c r="BA2658" s="11"/>
      <c r="BB2658" s="11"/>
      <c r="BC2658" s="11"/>
      <c r="BD2658" s="11"/>
      <c r="BE2658" s="11"/>
      <c r="BF2658" s="11"/>
      <c r="BG2658" s="11"/>
      <c r="BH2658" s="11"/>
      <c r="BI2658" s="11"/>
      <c r="BJ2658" s="11"/>
      <c r="BK2658" s="11"/>
      <c r="BL2658" s="11"/>
      <c r="BM2658" s="11"/>
      <c r="BN2658" s="11"/>
      <c r="BO2658" s="11"/>
      <c r="BP2658" s="1" t="str">
        <v>0- Port Costs</v>
      </c>
      <c r="BT2658" s="1" t="str">
        <v>0- Port Value</v>
      </c>
      <c r="BU2658" s="11"/>
    </row>
    <row r="2659" spans="8:73" hidden="1" outlineLevel="1" x14ac:dyDescent="0.3">
      <c r="H2659" s="1" t="str">
        <v>0 - BM Costs</v>
      </c>
      <c r="L2659" s="1" t="str">
        <v>0 - BM Port</v>
      </c>
      <c r="N2659" s="1" t="str">
        <v>0 - Port Assets</v>
      </c>
      <c r="O2659" s="11"/>
      <c r="P2659" s="11"/>
      <c r="Q2659" s="11"/>
      <c r="R2659" s="11"/>
      <c r="S2659" s="11"/>
      <c r="T2659" s="11"/>
      <c r="U2659" s="11"/>
      <c r="V2659" s="11"/>
      <c r="W2659" s="11"/>
      <c r="X2659" s="11"/>
      <c r="Y2659" s="11"/>
      <c r="Z2659" s="11"/>
      <c r="AA2659" s="11"/>
      <c r="AB2659" s="11"/>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c r="BC2659" s="11"/>
      <c r="BD2659" s="11"/>
      <c r="BE2659" s="11"/>
      <c r="BF2659" s="11"/>
      <c r="BG2659" s="11"/>
      <c r="BH2659" s="11"/>
      <c r="BI2659" s="11"/>
      <c r="BJ2659" s="11"/>
      <c r="BK2659" s="11"/>
      <c r="BL2659" s="11"/>
      <c r="BM2659" s="11"/>
      <c r="BN2659" s="11"/>
      <c r="BO2659" s="11"/>
      <c r="BP2659" s="1" t="str">
        <v>0- Port Costs</v>
      </c>
      <c r="BT2659" s="1" t="str">
        <v>0- Port Value</v>
      </c>
      <c r="BU2659" s="11"/>
    </row>
    <row r="2660" spans="8:73" hidden="1" outlineLevel="1" x14ac:dyDescent="0.3">
      <c r="H2660" s="1" t="str">
        <v>0 - BM Costs</v>
      </c>
      <c r="L2660" s="1" t="str">
        <v>0 - BM Port</v>
      </c>
      <c r="N2660" s="1" t="str">
        <v>0 - Port Assets</v>
      </c>
      <c r="O2660" s="11"/>
      <c r="P2660" s="11"/>
      <c r="Q2660" s="11"/>
      <c r="R2660" s="11"/>
      <c r="S2660" s="11"/>
      <c r="T2660" s="11"/>
      <c r="U2660" s="11"/>
      <c r="V2660" s="11"/>
      <c r="W2660" s="11"/>
      <c r="X2660" s="11"/>
      <c r="Y2660" s="11"/>
      <c r="Z2660" s="11"/>
      <c r="AA2660" s="11"/>
      <c r="AB2660" s="11"/>
      <c r="AC2660" s="11"/>
      <c r="AD2660" s="11"/>
      <c r="AE2660" s="11"/>
      <c r="AF2660" s="11"/>
      <c r="AG2660" s="11"/>
      <c r="AH2660" s="11"/>
      <c r="AI2660" s="11"/>
      <c r="AJ2660" s="11"/>
      <c r="AK2660" s="11"/>
      <c r="AL2660" s="11"/>
      <c r="AM2660" s="11"/>
      <c r="AN2660" s="11"/>
      <c r="AO2660" s="11"/>
      <c r="AP2660" s="11"/>
      <c r="AQ2660" s="11"/>
      <c r="AR2660" s="11"/>
      <c r="AS2660" s="11"/>
      <c r="AT2660" s="11"/>
      <c r="AU2660" s="11"/>
      <c r="AV2660" s="11"/>
      <c r="AW2660" s="11"/>
      <c r="AX2660" s="11"/>
      <c r="AY2660" s="11"/>
      <c r="AZ2660" s="11"/>
      <c r="BA2660" s="11"/>
      <c r="BB2660" s="11"/>
      <c r="BC2660" s="11"/>
      <c r="BD2660" s="11"/>
      <c r="BE2660" s="11"/>
      <c r="BF2660" s="11"/>
      <c r="BG2660" s="11"/>
      <c r="BH2660" s="11"/>
      <c r="BI2660" s="11"/>
      <c r="BJ2660" s="11"/>
      <c r="BK2660" s="11"/>
      <c r="BL2660" s="11"/>
      <c r="BM2660" s="11"/>
      <c r="BN2660" s="11"/>
      <c r="BO2660" s="11"/>
      <c r="BP2660" s="1" t="str">
        <v>0- Port Costs</v>
      </c>
      <c r="BT2660" s="1" t="str">
        <v>0- Port Value</v>
      </c>
      <c r="BU2660" s="11"/>
    </row>
    <row r="2661" spans="8:73" hidden="1" outlineLevel="1" x14ac:dyDescent="0.3">
      <c r="H2661" s="1" t="str">
        <v>0 - BM Costs</v>
      </c>
      <c r="L2661" s="1" t="str">
        <v>0 - BM Port</v>
      </c>
      <c r="N2661" s="1" t="str">
        <v>0 - Port Assets</v>
      </c>
      <c r="O2661" s="11"/>
      <c r="P2661" s="11"/>
      <c r="Q2661" s="11"/>
      <c r="R2661" s="11"/>
      <c r="S2661" s="11"/>
      <c r="T2661" s="11"/>
      <c r="U2661" s="11"/>
      <c r="V2661" s="11"/>
      <c r="W2661" s="11"/>
      <c r="X2661" s="11"/>
      <c r="Y2661" s="11"/>
      <c r="Z2661" s="11"/>
      <c r="AA2661" s="11"/>
      <c r="AB2661" s="11"/>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c r="BC2661" s="11"/>
      <c r="BD2661" s="11"/>
      <c r="BE2661" s="11"/>
      <c r="BF2661" s="11"/>
      <c r="BG2661" s="11"/>
      <c r="BH2661" s="11"/>
      <c r="BI2661" s="11"/>
      <c r="BJ2661" s="11"/>
      <c r="BK2661" s="11"/>
      <c r="BL2661" s="11"/>
      <c r="BM2661" s="11"/>
      <c r="BN2661" s="11"/>
      <c r="BO2661" s="11"/>
      <c r="BP2661" s="1" t="str">
        <v>0- Port Costs</v>
      </c>
      <c r="BT2661" s="1" t="str">
        <v>0- Port Value</v>
      </c>
      <c r="BU2661" s="11"/>
    </row>
    <row r="2662" spans="8:73" hidden="1" outlineLevel="1" x14ac:dyDescent="0.3">
      <c r="H2662" s="1" t="str">
        <v>0 - BM Costs</v>
      </c>
      <c r="L2662" s="1" t="str">
        <v>0 - BM Port</v>
      </c>
      <c r="N2662" s="1" t="str">
        <v>0 - Port Assets</v>
      </c>
      <c r="O2662" s="11"/>
      <c r="P2662" s="11"/>
      <c r="Q2662" s="11"/>
      <c r="R2662" s="11"/>
      <c r="S2662" s="11"/>
      <c r="T2662" s="11"/>
      <c r="U2662" s="11"/>
      <c r="V2662" s="11"/>
      <c r="W2662" s="11"/>
      <c r="X2662" s="11"/>
      <c r="Y2662" s="11"/>
      <c r="Z2662" s="11"/>
      <c r="AA2662" s="11"/>
      <c r="AB2662" s="11"/>
      <c r="AC2662" s="11"/>
      <c r="AD2662" s="11"/>
      <c r="AE2662" s="11"/>
      <c r="AF2662" s="11"/>
      <c r="AG2662" s="11"/>
      <c r="AH2662" s="11"/>
      <c r="AI2662" s="11"/>
      <c r="AJ2662" s="11"/>
      <c r="AK2662" s="11"/>
      <c r="AL2662" s="11"/>
      <c r="AM2662" s="11"/>
      <c r="AN2662" s="11"/>
      <c r="AO2662" s="11"/>
      <c r="AP2662" s="11"/>
      <c r="AQ2662" s="11"/>
      <c r="AR2662" s="11"/>
      <c r="AS2662" s="11"/>
      <c r="AT2662" s="11"/>
      <c r="AU2662" s="11"/>
      <c r="AV2662" s="11"/>
      <c r="AW2662" s="11"/>
      <c r="AX2662" s="11"/>
      <c r="AY2662" s="11"/>
      <c r="AZ2662" s="11"/>
      <c r="BA2662" s="11"/>
      <c r="BB2662" s="11"/>
      <c r="BC2662" s="11"/>
      <c r="BD2662" s="11"/>
      <c r="BE2662" s="11"/>
      <c r="BF2662" s="11"/>
      <c r="BG2662" s="11"/>
      <c r="BH2662" s="11"/>
      <c r="BI2662" s="11"/>
      <c r="BJ2662" s="11"/>
      <c r="BK2662" s="11"/>
      <c r="BL2662" s="11"/>
      <c r="BM2662" s="11"/>
      <c r="BN2662" s="11"/>
      <c r="BO2662" s="11"/>
      <c r="BP2662" s="1" t="str">
        <v>0- Port Costs</v>
      </c>
      <c r="BT2662" s="1" t="str">
        <v>0- Port Value</v>
      </c>
      <c r="BU2662" s="11"/>
    </row>
    <row r="2663" spans="8:73" hidden="1" outlineLevel="1" x14ac:dyDescent="0.3">
      <c r="H2663" s="1" t="str">
        <v>0 - BM Costs</v>
      </c>
      <c r="L2663" s="1" t="str">
        <v>0 - BM Port</v>
      </c>
      <c r="N2663" s="1" t="str">
        <v>0 - Port Assets</v>
      </c>
      <c r="O2663" s="11"/>
      <c r="P2663" s="11"/>
      <c r="Q2663" s="11"/>
      <c r="R2663" s="11"/>
      <c r="S2663" s="11"/>
      <c r="T2663" s="11"/>
      <c r="U2663" s="11"/>
      <c r="V2663" s="11"/>
      <c r="W2663" s="11"/>
      <c r="X2663" s="11"/>
      <c r="Y2663" s="11"/>
      <c r="Z2663" s="11"/>
      <c r="AA2663" s="11"/>
      <c r="AB2663" s="11"/>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c r="BC2663" s="11"/>
      <c r="BD2663" s="11"/>
      <c r="BE2663" s="11"/>
      <c r="BF2663" s="11"/>
      <c r="BG2663" s="11"/>
      <c r="BH2663" s="11"/>
      <c r="BI2663" s="11"/>
      <c r="BJ2663" s="11"/>
      <c r="BK2663" s="11"/>
      <c r="BL2663" s="11"/>
      <c r="BM2663" s="11"/>
      <c r="BN2663" s="11"/>
      <c r="BO2663" s="11"/>
      <c r="BP2663" s="1" t="str">
        <v>0- Port Costs</v>
      </c>
      <c r="BT2663" s="1" t="str">
        <v>0- Port Value</v>
      </c>
      <c r="BU2663" s="11"/>
    </row>
    <row r="2664" spans="8:73" hidden="1" outlineLevel="1" x14ac:dyDescent="0.3">
      <c r="H2664" s="1" t="str">
        <v>0 - BM Costs</v>
      </c>
      <c r="L2664" s="1" t="str">
        <v>0 - BM Port</v>
      </c>
      <c r="N2664" s="1" t="str">
        <v>0 - Port Assets</v>
      </c>
      <c r="O2664" s="11"/>
      <c r="P2664" s="11"/>
      <c r="Q2664" s="11"/>
      <c r="R2664" s="11"/>
      <c r="S2664" s="11"/>
      <c r="T2664" s="11"/>
      <c r="U2664" s="11"/>
      <c r="V2664" s="11"/>
      <c r="W2664" s="11"/>
      <c r="X2664" s="11"/>
      <c r="Y2664" s="11"/>
      <c r="Z2664" s="11"/>
      <c r="AA2664" s="11"/>
      <c r="AB2664" s="11"/>
      <c r="AC2664" s="11"/>
      <c r="AD2664" s="11"/>
      <c r="AE2664" s="11"/>
      <c r="AF2664" s="11"/>
      <c r="AG2664" s="11"/>
      <c r="AH2664" s="11"/>
      <c r="AI2664" s="11"/>
      <c r="AJ2664" s="11"/>
      <c r="AK2664" s="11"/>
      <c r="AL2664" s="11"/>
      <c r="AM2664" s="11"/>
      <c r="AN2664" s="11"/>
      <c r="AO2664" s="11"/>
      <c r="AP2664" s="11"/>
      <c r="AQ2664" s="11"/>
      <c r="AR2664" s="11"/>
      <c r="AS2664" s="11"/>
      <c r="AT2664" s="11"/>
      <c r="AU2664" s="11"/>
      <c r="AV2664" s="11"/>
      <c r="AW2664" s="11"/>
      <c r="AX2664" s="11"/>
      <c r="AY2664" s="11"/>
      <c r="AZ2664" s="11"/>
      <c r="BA2664" s="11"/>
      <c r="BB2664" s="11"/>
      <c r="BC2664" s="11"/>
      <c r="BD2664" s="11"/>
      <c r="BE2664" s="11"/>
      <c r="BF2664" s="11"/>
      <c r="BG2664" s="11"/>
      <c r="BH2664" s="11"/>
      <c r="BI2664" s="11"/>
      <c r="BJ2664" s="11"/>
      <c r="BK2664" s="11"/>
      <c r="BL2664" s="11"/>
      <c r="BM2664" s="11"/>
      <c r="BN2664" s="11"/>
      <c r="BO2664" s="11"/>
      <c r="BP2664" s="1" t="str">
        <v>0- Port Costs</v>
      </c>
      <c r="BT2664" s="1" t="str">
        <v>0- Port Value</v>
      </c>
      <c r="BU2664" s="11"/>
    </row>
    <row r="2665" spans="8:73" hidden="1" outlineLevel="1" x14ac:dyDescent="0.3">
      <c r="H2665" s="1" t="str">
        <v>0 - BM Costs</v>
      </c>
      <c r="L2665" s="1" t="str">
        <v>0 - BM Port</v>
      </c>
      <c r="N2665" s="1" t="str">
        <v>0 - Port Assets</v>
      </c>
      <c r="O2665" s="11"/>
      <c r="P2665" s="11"/>
      <c r="Q2665" s="11"/>
      <c r="R2665" s="11"/>
      <c r="S2665" s="11"/>
      <c r="T2665" s="11"/>
      <c r="U2665" s="11"/>
      <c r="V2665" s="11"/>
      <c r="W2665" s="11"/>
      <c r="X2665" s="11"/>
      <c r="Y2665" s="11"/>
      <c r="Z2665" s="11"/>
      <c r="AA2665" s="11"/>
      <c r="AB2665" s="11"/>
      <c r="AC2665" s="11"/>
      <c r="AD2665" s="11"/>
      <c r="AE2665" s="11"/>
      <c r="AF2665" s="11"/>
      <c r="AG2665" s="11"/>
      <c r="AH2665" s="11"/>
      <c r="AI2665" s="11"/>
      <c r="AJ2665" s="11"/>
      <c r="AK2665" s="11"/>
      <c r="AL2665" s="11"/>
      <c r="AM2665" s="11"/>
      <c r="AN2665" s="11"/>
      <c r="AO2665" s="11"/>
      <c r="AP2665" s="11"/>
      <c r="AQ2665" s="11"/>
      <c r="AR2665" s="11"/>
      <c r="AS2665" s="11"/>
      <c r="AT2665" s="11"/>
      <c r="AU2665" s="11"/>
      <c r="AV2665" s="11"/>
      <c r="AW2665" s="11"/>
      <c r="AX2665" s="11"/>
      <c r="AY2665" s="11"/>
      <c r="AZ2665" s="11"/>
      <c r="BA2665" s="11"/>
      <c r="BB2665" s="11"/>
      <c r="BC2665" s="11"/>
      <c r="BD2665" s="11"/>
      <c r="BE2665" s="11"/>
      <c r="BF2665" s="11"/>
      <c r="BG2665" s="11"/>
      <c r="BH2665" s="11"/>
      <c r="BI2665" s="11"/>
      <c r="BJ2665" s="11"/>
      <c r="BK2665" s="11"/>
      <c r="BL2665" s="11"/>
      <c r="BM2665" s="11"/>
      <c r="BN2665" s="11"/>
      <c r="BO2665" s="11"/>
      <c r="BP2665" s="1" t="str">
        <v>0- Port Costs</v>
      </c>
      <c r="BT2665" s="1" t="str">
        <v>0- Port Value</v>
      </c>
      <c r="BU2665" s="11"/>
    </row>
    <row r="2666" spans="8:73" hidden="1" outlineLevel="1" x14ac:dyDescent="0.3">
      <c r="H2666" s="1" t="str">
        <v>0 - BM Costs</v>
      </c>
      <c r="L2666" s="1" t="str">
        <v>0 - BM Port</v>
      </c>
      <c r="N2666" s="1" t="str">
        <v>0 - Port Assets</v>
      </c>
      <c r="O2666" s="11"/>
      <c r="P2666" s="11"/>
      <c r="Q2666" s="11"/>
      <c r="R2666" s="11"/>
      <c r="S2666" s="11"/>
      <c r="T2666" s="11"/>
      <c r="U2666" s="11"/>
      <c r="V2666" s="11"/>
      <c r="W2666" s="11"/>
      <c r="X2666" s="11"/>
      <c r="Y2666" s="11"/>
      <c r="Z2666" s="11"/>
      <c r="AA2666" s="11"/>
      <c r="AB2666" s="11"/>
      <c r="AC2666" s="11"/>
      <c r="AD2666" s="11"/>
      <c r="AE2666" s="11"/>
      <c r="AF2666" s="11"/>
      <c r="AG2666" s="11"/>
      <c r="AH2666" s="11"/>
      <c r="AI2666" s="11"/>
      <c r="AJ2666" s="11"/>
      <c r="AK2666" s="11"/>
      <c r="AL2666" s="11"/>
      <c r="AM2666" s="11"/>
      <c r="AN2666" s="11"/>
      <c r="AO2666" s="11"/>
      <c r="AP2666" s="11"/>
      <c r="AQ2666" s="11"/>
      <c r="AR2666" s="11"/>
      <c r="AS2666" s="11"/>
      <c r="AT2666" s="11"/>
      <c r="AU2666" s="11"/>
      <c r="AV2666" s="11"/>
      <c r="AW2666" s="11"/>
      <c r="AX2666" s="11"/>
      <c r="AY2666" s="11"/>
      <c r="AZ2666" s="11"/>
      <c r="BA2666" s="11"/>
      <c r="BB2666" s="11"/>
      <c r="BC2666" s="11"/>
      <c r="BD2666" s="11"/>
      <c r="BE2666" s="11"/>
      <c r="BF2666" s="11"/>
      <c r="BG2666" s="11"/>
      <c r="BH2666" s="11"/>
      <c r="BI2666" s="11"/>
      <c r="BJ2666" s="11"/>
      <c r="BK2666" s="11"/>
      <c r="BL2666" s="11"/>
      <c r="BM2666" s="11"/>
      <c r="BN2666" s="11"/>
      <c r="BO2666" s="11"/>
      <c r="BP2666" s="1" t="str">
        <v>0- Port Costs</v>
      </c>
      <c r="BT2666" s="1" t="str">
        <v>0- Port Value</v>
      </c>
      <c r="BU2666" s="11"/>
    </row>
    <row r="2667" spans="8:73" hidden="1" outlineLevel="1" x14ac:dyDescent="0.3">
      <c r="H2667" s="1" t="str">
        <v>0 - BM Costs</v>
      </c>
      <c r="L2667" s="1" t="str">
        <v>0 - BM Port</v>
      </c>
      <c r="N2667" s="1" t="str">
        <v>0 - Port Assets</v>
      </c>
      <c r="O2667" s="11"/>
      <c r="P2667" s="11"/>
      <c r="Q2667" s="11"/>
      <c r="R2667" s="11"/>
      <c r="S2667" s="11"/>
      <c r="T2667" s="11"/>
      <c r="U2667" s="11"/>
      <c r="V2667" s="11"/>
      <c r="W2667" s="11"/>
      <c r="X2667" s="11"/>
      <c r="Y2667" s="11"/>
      <c r="Z2667" s="11"/>
      <c r="AA2667" s="11"/>
      <c r="AB2667" s="11"/>
      <c r="AC2667" s="11"/>
      <c r="AD2667" s="11"/>
      <c r="AE2667" s="11"/>
      <c r="AF2667" s="11"/>
      <c r="AG2667" s="11"/>
      <c r="AH2667" s="11"/>
      <c r="AI2667" s="11"/>
      <c r="AJ2667" s="11"/>
      <c r="AK2667" s="11"/>
      <c r="AL2667" s="11"/>
      <c r="AM2667" s="11"/>
      <c r="AN2667" s="11"/>
      <c r="AO2667" s="11"/>
      <c r="AP2667" s="11"/>
      <c r="AQ2667" s="11"/>
      <c r="AR2667" s="11"/>
      <c r="AS2667" s="11"/>
      <c r="AT2667" s="11"/>
      <c r="AU2667" s="11"/>
      <c r="AV2667" s="11"/>
      <c r="AW2667" s="11"/>
      <c r="AX2667" s="11"/>
      <c r="AY2667" s="11"/>
      <c r="AZ2667" s="11"/>
      <c r="BA2667" s="11"/>
      <c r="BB2667" s="11"/>
      <c r="BC2667" s="11"/>
      <c r="BD2667" s="11"/>
      <c r="BE2667" s="11"/>
      <c r="BF2667" s="11"/>
      <c r="BG2667" s="11"/>
      <c r="BH2667" s="11"/>
      <c r="BI2667" s="11"/>
      <c r="BJ2667" s="11"/>
      <c r="BK2667" s="11"/>
      <c r="BL2667" s="11"/>
      <c r="BM2667" s="11"/>
      <c r="BN2667" s="11"/>
      <c r="BO2667" s="11"/>
      <c r="BP2667" s="1" t="str">
        <v>0- Port Costs</v>
      </c>
      <c r="BT2667" s="1" t="str">
        <v>0- Port Value</v>
      </c>
      <c r="BU2667" s="11"/>
    </row>
    <row r="2668" spans="8:73" hidden="1" outlineLevel="1" x14ac:dyDescent="0.3">
      <c r="H2668" s="1" t="str">
        <v>0 - BM Costs</v>
      </c>
      <c r="L2668" s="1" t="str">
        <v>0 - BM Port</v>
      </c>
      <c r="N2668" s="1" t="str">
        <v>0 - Port Assets</v>
      </c>
      <c r="O2668" s="11"/>
      <c r="P2668" s="11"/>
      <c r="Q2668" s="11"/>
      <c r="R2668" s="11"/>
      <c r="S2668" s="11"/>
      <c r="T2668" s="11"/>
      <c r="U2668" s="11"/>
      <c r="V2668" s="11"/>
      <c r="W2668" s="11"/>
      <c r="X2668" s="11"/>
      <c r="Y2668" s="11"/>
      <c r="Z2668" s="11"/>
      <c r="AA2668" s="11"/>
      <c r="AB2668" s="11"/>
      <c r="AC2668" s="11"/>
      <c r="AD2668" s="11"/>
      <c r="AE2668" s="11"/>
      <c r="AF2668" s="11"/>
      <c r="AG2668" s="11"/>
      <c r="AH2668" s="11"/>
      <c r="AI2668" s="11"/>
      <c r="AJ2668" s="11"/>
      <c r="AK2668" s="11"/>
      <c r="AL2668" s="11"/>
      <c r="AM2668" s="11"/>
      <c r="AN2668" s="11"/>
      <c r="AO2668" s="11"/>
      <c r="AP2668" s="11"/>
      <c r="AQ2668" s="11"/>
      <c r="AR2668" s="11"/>
      <c r="AS2668" s="11"/>
      <c r="AT2668" s="11"/>
      <c r="AU2668" s="11"/>
      <c r="AV2668" s="11"/>
      <c r="AW2668" s="11"/>
      <c r="AX2668" s="11"/>
      <c r="AY2668" s="11"/>
      <c r="AZ2668" s="11"/>
      <c r="BA2668" s="11"/>
      <c r="BB2668" s="11"/>
      <c r="BC2668" s="11"/>
      <c r="BD2668" s="11"/>
      <c r="BE2668" s="11"/>
      <c r="BF2668" s="11"/>
      <c r="BG2668" s="11"/>
      <c r="BH2668" s="11"/>
      <c r="BI2668" s="11"/>
      <c r="BJ2668" s="11"/>
      <c r="BK2668" s="11"/>
      <c r="BL2668" s="11"/>
      <c r="BM2668" s="11"/>
      <c r="BN2668" s="11"/>
      <c r="BO2668" s="11"/>
      <c r="BP2668" s="1" t="str">
        <v>0- Port Costs</v>
      </c>
      <c r="BT2668" s="1" t="str">
        <v>0- Port Value</v>
      </c>
      <c r="BU2668" s="11"/>
    </row>
    <row r="2669" spans="8:73" hidden="1" outlineLevel="1" x14ac:dyDescent="0.3">
      <c r="H2669" s="1" t="str">
        <v>0 - BM Costs</v>
      </c>
      <c r="L2669" s="1" t="str">
        <v>0 - BM Port</v>
      </c>
      <c r="N2669" s="1" t="str">
        <v>0 - Port Assets</v>
      </c>
      <c r="O2669" s="11"/>
      <c r="P2669" s="11"/>
      <c r="Q2669" s="11"/>
      <c r="R2669" s="11"/>
      <c r="S2669" s="11"/>
      <c r="T2669" s="11"/>
      <c r="U2669" s="11"/>
      <c r="V2669" s="11"/>
      <c r="W2669" s="11"/>
      <c r="X2669" s="11"/>
      <c r="Y2669" s="11"/>
      <c r="Z2669" s="11"/>
      <c r="AA2669" s="11"/>
      <c r="AB2669" s="11"/>
      <c r="AC2669" s="11"/>
      <c r="AD2669" s="11"/>
      <c r="AE2669" s="11"/>
      <c r="AF2669" s="11"/>
      <c r="AG2669" s="11"/>
      <c r="AH2669" s="11"/>
      <c r="AI2669" s="11"/>
      <c r="AJ2669" s="11"/>
      <c r="AK2669" s="11"/>
      <c r="AL2669" s="11"/>
      <c r="AM2669" s="11"/>
      <c r="AN2669" s="11"/>
      <c r="AO2669" s="11"/>
      <c r="AP2669" s="11"/>
      <c r="AQ2669" s="11"/>
      <c r="AR2669" s="11"/>
      <c r="AS2669" s="11"/>
      <c r="AT2669" s="11"/>
      <c r="AU2669" s="11"/>
      <c r="AV2669" s="11"/>
      <c r="AW2669" s="11"/>
      <c r="AX2669" s="11"/>
      <c r="AY2669" s="11"/>
      <c r="AZ2669" s="11"/>
      <c r="BA2669" s="11"/>
      <c r="BB2669" s="11"/>
      <c r="BC2669" s="11"/>
      <c r="BD2669" s="11"/>
      <c r="BE2669" s="11"/>
      <c r="BF2669" s="11"/>
      <c r="BG2669" s="11"/>
      <c r="BH2669" s="11"/>
      <c r="BI2669" s="11"/>
      <c r="BJ2669" s="11"/>
      <c r="BK2669" s="11"/>
      <c r="BL2669" s="11"/>
      <c r="BM2669" s="11"/>
      <c r="BN2669" s="11"/>
      <c r="BO2669" s="11"/>
      <c r="BP2669" s="1" t="str">
        <v>0- Port Costs</v>
      </c>
      <c r="BT2669" s="1" t="str">
        <v>0- Port Value</v>
      </c>
      <c r="BU2669" s="11"/>
    </row>
    <row r="2670" spans="8:73" hidden="1" outlineLevel="1" x14ac:dyDescent="0.3">
      <c r="H2670" s="1" t="str">
        <v>0 - BM Costs</v>
      </c>
      <c r="L2670" s="1" t="str">
        <v>0 - BM Port</v>
      </c>
      <c r="N2670" s="1" t="str">
        <v>0 - Port Assets</v>
      </c>
      <c r="O2670" s="11"/>
      <c r="P2670" s="11"/>
      <c r="Q2670" s="11"/>
      <c r="R2670" s="11"/>
      <c r="S2670" s="11"/>
      <c r="T2670" s="11"/>
      <c r="U2670" s="11"/>
      <c r="V2670" s="11"/>
      <c r="W2670" s="11"/>
      <c r="X2670" s="11"/>
      <c r="Y2670" s="11"/>
      <c r="Z2670" s="11"/>
      <c r="AA2670" s="11"/>
      <c r="AB2670" s="11"/>
      <c r="AC2670" s="11"/>
      <c r="AD2670" s="11"/>
      <c r="AE2670" s="11"/>
      <c r="AF2670" s="11"/>
      <c r="AG2670" s="11"/>
      <c r="AH2670" s="11"/>
      <c r="AI2670" s="11"/>
      <c r="AJ2670" s="11"/>
      <c r="AK2670" s="11"/>
      <c r="AL2670" s="11"/>
      <c r="AM2670" s="11"/>
      <c r="AN2670" s="11"/>
      <c r="AO2670" s="11"/>
      <c r="AP2670" s="11"/>
      <c r="AQ2670" s="11"/>
      <c r="AR2670" s="11"/>
      <c r="AS2670" s="11"/>
      <c r="AT2670" s="11"/>
      <c r="AU2670" s="11"/>
      <c r="AV2670" s="11"/>
      <c r="AW2670" s="11"/>
      <c r="AX2670" s="11"/>
      <c r="AY2670" s="11"/>
      <c r="AZ2670" s="11"/>
      <c r="BA2670" s="11"/>
      <c r="BB2670" s="11"/>
      <c r="BC2670" s="11"/>
      <c r="BD2670" s="11"/>
      <c r="BE2670" s="11"/>
      <c r="BF2670" s="11"/>
      <c r="BG2670" s="11"/>
      <c r="BH2670" s="11"/>
      <c r="BI2670" s="11"/>
      <c r="BJ2670" s="11"/>
      <c r="BK2670" s="11"/>
      <c r="BL2670" s="11"/>
      <c r="BM2670" s="11"/>
      <c r="BN2670" s="11"/>
      <c r="BO2670" s="11"/>
      <c r="BP2670" s="1" t="str">
        <v>0- Port Costs</v>
      </c>
      <c r="BT2670" s="1" t="str">
        <v>0- Port Value</v>
      </c>
      <c r="BU2670" s="11"/>
    </row>
    <row r="2671" spans="8:73" hidden="1" outlineLevel="1" x14ac:dyDescent="0.3">
      <c r="H2671" s="1" t="str">
        <v>0 - BM Costs</v>
      </c>
      <c r="L2671" s="1" t="str">
        <v>0 - BM Port</v>
      </c>
      <c r="N2671" s="1" t="str">
        <v>0 - Port Assets</v>
      </c>
      <c r="O2671" s="11"/>
      <c r="P2671" s="11"/>
      <c r="Q2671" s="11"/>
      <c r="R2671" s="11"/>
      <c r="S2671" s="11"/>
      <c r="T2671" s="11"/>
      <c r="U2671" s="11"/>
      <c r="V2671" s="11"/>
      <c r="W2671" s="11"/>
      <c r="X2671" s="11"/>
      <c r="Y2671" s="11"/>
      <c r="Z2671" s="11"/>
      <c r="AA2671" s="11"/>
      <c r="AB2671" s="11"/>
      <c r="AC2671" s="11"/>
      <c r="AD2671" s="11"/>
      <c r="AE2671" s="11"/>
      <c r="AF2671" s="11"/>
      <c r="AG2671" s="11"/>
      <c r="AH2671" s="11"/>
      <c r="AI2671" s="11"/>
      <c r="AJ2671" s="11"/>
      <c r="AK2671" s="11"/>
      <c r="AL2671" s="11"/>
      <c r="AM2671" s="11"/>
      <c r="AN2671" s="11"/>
      <c r="AO2671" s="11"/>
      <c r="AP2671" s="11"/>
      <c r="AQ2671" s="11"/>
      <c r="AR2671" s="11"/>
      <c r="AS2671" s="11"/>
      <c r="AT2671" s="11"/>
      <c r="AU2671" s="11"/>
      <c r="AV2671" s="11"/>
      <c r="AW2671" s="11"/>
      <c r="AX2671" s="11"/>
      <c r="AY2671" s="11"/>
      <c r="AZ2671" s="11"/>
      <c r="BA2671" s="11"/>
      <c r="BB2671" s="11"/>
      <c r="BC2671" s="11"/>
      <c r="BD2671" s="11"/>
      <c r="BE2671" s="11"/>
      <c r="BF2671" s="11"/>
      <c r="BG2671" s="11"/>
      <c r="BH2671" s="11"/>
      <c r="BI2671" s="11"/>
      <c r="BJ2671" s="11"/>
      <c r="BK2671" s="11"/>
      <c r="BL2671" s="11"/>
      <c r="BM2671" s="11"/>
      <c r="BN2671" s="11"/>
      <c r="BO2671" s="11"/>
      <c r="BP2671" s="1" t="str">
        <v>0- Port Costs</v>
      </c>
      <c r="BT2671" s="1" t="str">
        <v>0- Port Value</v>
      </c>
      <c r="BU2671" s="11"/>
    </row>
    <row r="2672" spans="8:73" hidden="1" outlineLevel="1" x14ac:dyDescent="0.3">
      <c r="H2672" s="1" t="str">
        <v>0 - BM Costs</v>
      </c>
      <c r="L2672" s="1" t="str">
        <v>0 - BM Port</v>
      </c>
      <c r="N2672" s="1" t="str">
        <v>0 - Port Assets</v>
      </c>
      <c r="O2672" s="11"/>
      <c r="P2672" s="11"/>
      <c r="Q2672" s="11"/>
      <c r="R2672" s="11"/>
      <c r="S2672" s="11"/>
      <c r="T2672" s="11"/>
      <c r="U2672" s="11"/>
      <c r="V2672" s="11"/>
      <c r="W2672" s="11"/>
      <c r="X2672" s="11"/>
      <c r="Y2672" s="11"/>
      <c r="Z2672" s="11"/>
      <c r="AA2672" s="11"/>
      <c r="AB2672" s="11"/>
      <c r="AC2672" s="11"/>
      <c r="AD2672" s="11"/>
      <c r="AE2672" s="11"/>
      <c r="AF2672" s="11"/>
      <c r="AG2672" s="11"/>
      <c r="AH2672" s="11"/>
      <c r="AI2672" s="11"/>
      <c r="AJ2672" s="11"/>
      <c r="AK2672" s="11"/>
      <c r="AL2672" s="11"/>
      <c r="AM2672" s="11"/>
      <c r="AN2672" s="11"/>
      <c r="AO2672" s="11"/>
      <c r="AP2672" s="11"/>
      <c r="AQ2672" s="11"/>
      <c r="AR2672" s="11"/>
      <c r="AS2672" s="11"/>
      <c r="AT2672" s="11"/>
      <c r="AU2672" s="11"/>
      <c r="AV2672" s="11"/>
      <c r="AW2672" s="11"/>
      <c r="AX2672" s="11"/>
      <c r="AY2672" s="11"/>
      <c r="AZ2672" s="11"/>
      <c r="BA2672" s="11"/>
      <c r="BB2672" s="11"/>
      <c r="BC2672" s="11"/>
      <c r="BD2672" s="11"/>
      <c r="BE2672" s="11"/>
      <c r="BF2672" s="11"/>
      <c r="BG2672" s="11"/>
      <c r="BH2672" s="11"/>
      <c r="BI2672" s="11"/>
      <c r="BJ2672" s="11"/>
      <c r="BK2672" s="11"/>
      <c r="BL2672" s="11"/>
      <c r="BM2672" s="11"/>
      <c r="BN2672" s="11"/>
      <c r="BO2672" s="11"/>
      <c r="BP2672" s="1" t="str">
        <v>0- Port Costs</v>
      </c>
      <c r="BT2672" s="1" t="str">
        <v>0- Port Value</v>
      </c>
      <c r="BU2672" s="11"/>
    </row>
    <row r="2673" spans="8:73" hidden="1" outlineLevel="1" x14ac:dyDescent="0.3">
      <c r="H2673" s="1" t="str">
        <v>0 - BM Costs</v>
      </c>
      <c r="L2673" s="1" t="str">
        <v>0 - BM Port</v>
      </c>
      <c r="N2673" s="1" t="str">
        <v>0 - Port Assets</v>
      </c>
      <c r="O2673" s="11"/>
      <c r="P2673" s="11"/>
      <c r="Q2673" s="11"/>
      <c r="R2673" s="11"/>
      <c r="S2673" s="11"/>
      <c r="T2673" s="11"/>
      <c r="U2673" s="11"/>
      <c r="V2673" s="11"/>
      <c r="W2673" s="11"/>
      <c r="X2673" s="11"/>
      <c r="Y2673" s="11"/>
      <c r="Z2673" s="11"/>
      <c r="AA2673" s="11"/>
      <c r="AB2673" s="11"/>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c r="BC2673" s="11"/>
      <c r="BD2673" s="11"/>
      <c r="BE2673" s="11"/>
      <c r="BF2673" s="11"/>
      <c r="BG2673" s="11"/>
      <c r="BH2673" s="11"/>
      <c r="BI2673" s="11"/>
      <c r="BJ2673" s="11"/>
      <c r="BK2673" s="11"/>
      <c r="BL2673" s="11"/>
      <c r="BM2673" s="11"/>
      <c r="BN2673" s="11"/>
      <c r="BO2673" s="11"/>
      <c r="BP2673" s="1" t="str">
        <v>0- Port Costs</v>
      </c>
      <c r="BT2673" s="1" t="str">
        <v>0- Port Value</v>
      </c>
      <c r="BU2673" s="11"/>
    </row>
    <row r="2674" spans="8:73" hidden="1" outlineLevel="1" x14ac:dyDescent="0.3">
      <c r="H2674" s="1" t="str">
        <v>0 - BM Costs</v>
      </c>
      <c r="L2674" s="1" t="str">
        <v>0 - BM Port</v>
      </c>
      <c r="N2674" s="1" t="str">
        <v>0 - Port Assets</v>
      </c>
      <c r="O2674" s="11"/>
      <c r="P2674" s="11"/>
      <c r="Q2674" s="11"/>
      <c r="R2674" s="11"/>
      <c r="S2674" s="11"/>
      <c r="T2674" s="11"/>
      <c r="U2674" s="11"/>
      <c r="V2674" s="11"/>
      <c r="W2674" s="11"/>
      <c r="X2674" s="11"/>
      <c r="Y2674" s="11"/>
      <c r="Z2674" s="11"/>
      <c r="AA2674" s="11"/>
      <c r="AB2674" s="11"/>
      <c r="AC2674" s="11"/>
      <c r="AD2674" s="11"/>
      <c r="AE2674" s="11"/>
      <c r="AF2674" s="11"/>
      <c r="AG2674" s="11"/>
      <c r="AH2674" s="11"/>
      <c r="AI2674" s="11"/>
      <c r="AJ2674" s="11"/>
      <c r="AK2674" s="11"/>
      <c r="AL2674" s="11"/>
      <c r="AM2674" s="11"/>
      <c r="AN2674" s="11"/>
      <c r="AO2674" s="11"/>
      <c r="AP2674" s="11"/>
      <c r="AQ2674" s="11"/>
      <c r="AR2674" s="11"/>
      <c r="AS2674" s="11"/>
      <c r="AT2674" s="11"/>
      <c r="AU2674" s="11"/>
      <c r="AV2674" s="11"/>
      <c r="AW2674" s="11"/>
      <c r="AX2674" s="11"/>
      <c r="AY2674" s="11"/>
      <c r="AZ2674" s="11"/>
      <c r="BA2674" s="11"/>
      <c r="BB2674" s="11"/>
      <c r="BC2674" s="11"/>
      <c r="BD2674" s="11"/>
      <c r="BE2674" s="11"/>
      <c r="BF2674" s="11"/>
      <c r="BG2674" s="11"/>
      <c r="BH2674" s="11"/>
      <c r="BI2674" s="11"/>
      <c r="BJ2674" s="11"/>
      <c r="BK2674" s="11"/>
      <c r="BL2674" s="11"/>
      <c r="BM2674" s="11"/>
      <c r="BN2674" s="11"/>
      <c r="BO2674" s="11"/>
      <c r="BP2674" s="1" t="str">
        <v>0- Port Costs</v>
      </c>
      <c r="BT2674" s="1" t="str">
        <v>0- Port Value</v>
      </c>
      <c r="BU2674" s="11"/>
    </row>
    <row r="2675" spans="8:73" hidden="1" outlineLevel="1" x14ac:dyDescent="0.3">
      <c r="H2675" s="1" t="str">
        <v>0 - BM Costs</v>
      </c>
      <c r="L2675" s="1" t="str">
        <v>0 - BM Port</v>
      </c>
      <c r="N2675" s="1" t="str">
        <v>0 - Port Assets</v>
      </c>
      <c r="O2675" s="11"/>
      <c r="P2675" s="11"/>
      <c r="Q2675" s="11"/>
      <c r="R2675" s="11"/>
      <c r="S2675" s="11"/>
      <c r="T2675" s="11"/>
      <c r="U2675" s="11"/>
      <c r="V2675" s="11"/>
      <c r="W2675" s="11"/>
      <c r="X2675" s="11"/>
      <c r="Y2675" s="11"/>
      <c r="Z2675" s="11"/>
      <c r="AA2675" s="11"/>
      <c r="AB2675" s="11"/>
      <c r="AC2675" s="11"/>
      <c r="AD2675" s="11"/>
      <c r="AE2675" s="11"/>
      <c r="AF2675" s="11"/>
      <c r="AG2675" s="11"/>
      <c r="AH2675" s="11"/>
      <c r="AI2675" s="11"/>
      <c r="AJ2675" s="11"/>
      <c r="AK2675" s="11"/>
      <c r="AL2675" s="11"/>
      <c r="AM2675" s="11"/>
      <c r="AN2675" s="11"/>
      <c r="AO2675" s="11"/>
      <c r="AP2675" s="11"/>
      <c r="AQ2675" s="11"/>
      <c r="AR2675" s="11"/>
      <c r="AS2675" s="11"/>
      <c r="AT2675" s="11"/>
      <c r="AU2675" s="11"/>
      <c r="AV2675" s="11"/>
      <c r="AW2675" s="11"/>
      <c r="AX2675" s="11"/>
      <c r="AY2675" s="11"/>
      <c r="AZ2675" s="11"/>
      <c r="BA2675" s="11"/>
      <c r="BB2675" s="11"/>
      <c r="BC2675" s="11"/>
      <c r="BD2675" s="11"/>
      <c r="BE2675" s="11"/>
      <c r="BF2675" s="11"/>
      <c r="BG2675" s="11"/>
      <c r="BH2675" s="11"/>
      <c r="BI2675" s="11"/>
      <c r="BJ2675" s="11"/>
      <c r="BK2675" s="11"/>
      <c r="BL2675" s="11"/>
      <c r="BM2675" s="11"/>
      <c r="BN2675" s="11"/>
      <c r="BO2675" s="11"/>
      <c r="BP2675" s="1" t="str">
        <v>0- Port Costs</v>
      </c>
      <c r="BT2675" s="1" t="str">
        <v>0- Port Value</v>
      </c>
      <c r="BU2675" s="11"/>
    </row>
    <row r="2676" spans="8:73" hidden="1" outlineLevel="1" x14ac:dyDescent="0.3">
      <c r="H2676" s="1" t="str">
        <v>0 - BM Costs</v>
      </c>
      <c r="L2676" s="1" t="str">
        <v>0 - BM Port</v>
      </c>
      <c r="N2676" s="1" t="str">
        <v>0 - Port Assets</v>
      </c>
      <c r="O2676" s="11"/>
      <c r="P2676" s="11"/>
      <c r="Q2676" s="11"/>
      <c r="R2676" s="11"/>
      <c r="S2676" s="11"/>
      <c r="T2676" s="11"/>
      <c r="U2676" s="11"/>
      <c r="V2676" s="11"/>
      <c r="W2676" s="11"/>
      <c r="X2676" s="11"/>
      <c r="Y2676" s="11"/>
      <c r="Z2676" s="11"/>
      <c r="AA2676" s="11"/>
      <c r="AB2676" s="11"/>
      <c r="AC2676" s="11"/>
      <c r="AD2676" s="11"/>
      <c r="AE2676" s="11"/>
      <c r="AF2676" s="11"/>
      <c r="AG2676" s="11"/>
      <c r="AH2676" s="11"/>
      <c r="AI2676" s="11"/>
      <c r="AJ2676" s="11"/>
      <c r="AK2676" s="11"/>
      <c r="AL2676" s="11"/>
      <c r="AM2676" s="11"/>
      <c r="AN2676" s="11"/>
      <c r="AO2676" s="11"/>
      <c r="AP2676" s="11"/>
      <c r="AQ2676" s="11"/>
      <c r="AR2676" s="11"/>
      <c r="AS2676" s="11"/>
      <c r="AT2676" s="11"/>
      <c r="AU2676" s="11"/>
      <c r="AV2676" s="11"/>
      <c r="AW2676" s="11"/>
      <c r="AX2676" s="11"/>
      <c r="AY2676" s="11"/>
      <c r="AZ2676" s="11"/>
      <c r="BA2676" s="11"/>
      <c r="BB2676" s="11"/>
      <c r="BC2676" s="11"/>
      <c r="BD2676" s="11"/>
      <c r="BE2676" s="11"/>
      <c r="BF2676" s="11"/>
      <c r="BG2676" s="11"/>
      <c r="BH2676" s="11"/>
      <c r="BI2676" s="11"/>
      <c r="BJ2676" s="11"/>
      <c r="BK2676" s="11"/>
      <c r="BL2676" s="11"/>
      <c r="BM2676" s="11"/>
      <c r="BN2676" s="11"/>
      <c r="BO2676" s="11"/>
      <c r="BP2676" s="1" t="str">
        <v>0- Port Costs</v>
      </c>
      <c r="BT2676" s="1" t="str">
        <v>0- Port Value</v>
      </c>
      <c r="BU2676" s="11"/>
    </row>
    <row r="2677" spans="8:73" hidden="1" outlineLevel="1" x14ac:dyDescent="0.3">
      <c r="H2677" s="1" t="str">
        <v>0 - BM Costs</v>
      </c>
      <c r="L2677" s="1" t="str">
        <v>0 - BM Port</v>
      </c>
      <c r="N2677" s="1" t="str">
        <v>0 - Port Assets</v>
      </c>
      <c r="O2677" s="11"/>
      <c r="P2677" s="11"/>
      <c r="Q2677" s="11"/>
      <c r="R2677" s="11"/>
      <c r="S2677" s="11"/>
      <c r="T2677" s="11"/>
      <c r="U2677" s="11"/>
      <c r="V2677" s="11"/>
      <c r="W2677" s="11"/>
      <c r="X2677" s="11"/>
      <c r="Y2677" s="11"/>
      <c r="Z2677" s="11"/>
      <c r="AA2677" s="11"/>
      <c r="AB2677" s="11"/>
      <c r="AC2677" s="11"/>
      <c r="AD2677" s="11"/>
      <c r="AE2677" s="11"/>
      <c r="AF2677" s="11"/>
      <c r="AG2677" s="11"/>
      <c r="AH2677" s="11"/>
      <c r="AI2677" s="11"/>
      <c r="AJ2677" s="11"/>
      <c r="AK2677" s="11"/>
      <c r="AL2677" s="11"/>
      <c r="AM2677" s="11"/>
      <c r="AN2677" s="11"/>
      <c r="AO2677" s="11"/>
      <c r="AP2677" s="11"/>
      <c r="AQ2677" s="11"/>
      <c r="AR2677" s="11"/>
      <c r="AS2677" s="11"/>
      <c r="AT2677" s="11"/>
      <c r="AU2677" s="11"/>
      <c r="AV2677" s="11"/>
      <c r="AW2677" s="11"/>
      <c r="AX2677" s="11"/>
      <c r="AY2677" s="11"/>
      <c r="AZ2677" s="11"/>
      <c r="BA2677" s="11"/>
      <c r="BB2677" s="11"/>
      <c r="BC2677" s="11"/>
      <c r="BD2677" s="11"/>
      <c r="BE2677" s="11"/>
      <c r="BF2677" s="11"/>
      <c r="BG2677" s="11"/>
      <c r="BH2677" s="11"/>
      <c r="BI2677" s="11"/>
      <c r="BJ2677" s="11"/>
      <c r="BK2677" s="11"/>
      <c r="BL2677" s="11"/>
      <c r="BM2677" s="11"/>
      <c r="BN2677" s="11"/>
      <c r="BO2677" s="11"/>
      <c r="BP2677" s="1" t="str">
        <v>0- Port Costs</v>
      </c>
      <c r="BT2677" s="1" t="str">
        <v>0- Port Value</v>
      </c>
      <c r="BU2677" s="11"/>
    </row>
    <row r="2678" spans="8:73" hidden="1" outlineLevel="1" x14ac:dyDescent="0.3">
      <c r="H2678" s="1" t="str">
        <v>0 - BM Costs</v>
      </c>
      <c r="L2678" s="1" t="str">
        <v>0 - BM Port</v>
      </c>
      <c r="N2678" s="1" t="str">
        <v>0 - Port Assets</v>
      </c>
      <c r="O2678" s="11"/>
      <c r="P2678" s="11"/>
      <c r="Q2678" s="11"/>
      <c r="R2678" s="11"/>
      <c r="S2678" s="11"/>
      <c r="T2678" s="11"/>
      <c r="U2678" s="11"/>
      <c r="V2678" s="11"/>
      <c r="W2678" s="11"/>
      <c r="X2678" s="11"/>
      <c r="Y2678" s="11"/>
      <c r="Z2678" s="11"/>
      <c r="AA2678" s="11"/>
      <c r="AB2678" s="11"/>
      <c r="AC2678" s="11"/>
      <c r="AD2678" s="11"/>
      <c r="AE2678" s="11"/>
      <c r="AF2678" s="11"/>
      <c r="AG2678" s="11"/>
      <c r="AH2678" s="11"/>
      <c r="AI2678" s="11"/>
      <c r="AJ2678" s="11"/>
      <c r="AK2678" s="11"/>
      <c r="AL2678" s="11"/>
      <c r="AM2678" s="11"/>
      <c r="AN2678" s="11"/>
      <c r="AO2678" s="11"/>
      <c r="AP2678" s="11"/>
      <c r="AQ2678" s="11"/>
      <c r="AR2678" s="11"/>
      <c r="AS2678" s="11"/>
      <c r="AT2678" s="11"/>
      <c r="AU2678" s="11"/>
      <c r="AV2678" s="11"/>
      <c r="AW2678" s="11"/>
      <c r="AX2678" s="11"/>
      <c r="AY2678" s="11"/>
      <c r="AZ2678" s="11"/>
      <c r="BA2678" s="11"/>
      <c r="BB2678" s="11"/>
      <c r="BC2678" s="11"/>
      <c r="BD2678" s="11"/>
      <c r="BE2678" s="11"/>
      <c r="BF2678" s="11"/>
      <c r="BG2678" s="11"/>
      <c r="BH2678" s="11"/>
      <c r="BI2678" s="11"/>
      <c r="BJ2678" s="11"/>
      <c r="BK2678" s="11"/>
      <c r="BL2678" s="11"/>
      <c r="BM2678" s="11"/>
      <c r="BN2678" s="11"/>
      <c r="BO2678" s="11"/>
      <c r="BP2678" s="1" t="str">
        <v>0- Port Costs</v>
      </c>
      <c r="BT2678" s="1" t="str">
        <v>0- Port Value</v>
      </c>
      <c r="BU2678" s="11"/>
    </row>
    <row r="2679" spans="8:73" hidden="1" outlineLevel="1" x14ac:dyDescent="0.3">
      <c r="H2679" s="1" t="str">
        <v>0 - BM Costs</v>
      </c>
      <c r="L2679" s="1" t="str">
        <v>0 - BM Port</v>
      </c>
      <c r="N2679" s="1" t="str">
        <v>0 - Port Assets</v>
      </c>
      <c r="O2679" s="11"/>
      <c r="P2679" s="11"/>
      <c r="Q2679" s="11"/>
      <c r="R2679" s="11"/>
      <c r="S2679" s="11"/>
      <c r="T2679" s="11"/>
      <c r="U2679" s="11"/>
      <c r="V2679" s="11"/>
      <c r="W2679" s="11"/>
      <c r="X2679" s="11"/>
      <c r="Y2679" s="11"/>
      <c r="Z2679" s="11"/>
      <c r="AA2679" s="11"/>
      <c r="AB2679" s="11"/>
      <c r="AC2679" s="11"/>
      <c r="AD2679" s="11"/>
      <c r="AE2679" s="11"/>
      <c r="AF2679" s="11"/>
      <c r="AG2679" s="11"/>
      <c r="AH2679" s="11"/>
      <c r="AI2679" s="11"/>
      <c r="AJ2679" s="11"/>
      <c r="AK2679" s="11"/>
      <c r="AL2679" s="11"/>
      <c r="AM2679" s="11"/>
      <c r="AN2679" s="11"/>
      <c r="AO2679" s="11"/>
      <c r="AP2679" s="11"/>
      <c r="AQ2679" s="11"/>
      <c r="AR2679" s="11"/>
      <c r="AS2679" s="11"/>
      <c r="AT2679" s="11"/>
      <c r="AU2679" s="11"/>
      <c r="AV2679" s="11"/>
      <c r="AW2679" s="11"/>
      <c r="AX2679" s="11"/>
      <c r="AY2679" s="11"/>
      <c r="AZ2679" s="11"/>
      <c r="BA2679" s="11"/>
      <c r="BB2679" s="11"/>
      <c r="BC2679" s="11"/>
      <c r="BD2679" s="11"/>
      <c r="BE2679" s="11"/>
      <c r="BF2679" s="11"/>
      <c r="BG2679" s="11"/>
      <c r="BH2679" s="11"/>
      <c r="BI2679" s="11"/>
      <c r="BJ2679" s="11"/>
      <c r="BK2679" s="11"/>
      <c r="BL2679" s="11"/>
      <c r="BM2679" s="11"/>
      <c r="BN2679" s="11"/>
      <c r="BO2679" s="11"/>
      <c r="BP2679" s="1" t="str">
        <v>0- Port Costs</v>
      </c>
      <c r="BT2679" s="1" t="str">
        <v>0- Port Value</v>
      </c>
      <c r="BU2679" s="11"/>
    </row>
    <row r="2680" spans="8:73" hidden="1" outlineLevel="1" x14ac:dyDescent="0.3">
      <c r="H2680" s="1" t="str">
        <v>0 - BM Costs</v>
      </c>
      <c r="L2680" s="1" t="str">
        <v>0 - BM Port</v>
      </c>
      <c r="N2680" s="1" t="str">
        <v>0 - Port Assets</v>
      </c>
      <c r="O2680" s="11"/>
      <c r="P2680" s="11"/>
      <c r="Q2680" s="11"/>
      <c r="R2680" s="11"/>
      <c r="S2680" s="11"/>
      <c r="T2680" s="11"/>
      <c r="U2680" s="11"/>
      <c r="V2680" s="11"/>
      <c r="W2680" s="11"/>
      <c r="X2680" s="11"/>
      <c r="Y2680" s="11"/>
      <c r="Z2680" s="11"/>
      <c r="AA2680" s="11"/>
      <c r="AB2680" s="11"/>
      <c r="AC2680" s="11"/>
      <c r="AD2680" s="11"/>
      <c r="AE2680" s="11"/>
      <c r="AF2680" s="11"/>
      <c r="AG2680" s="11"/>
      <c r="AH2680" s="11"/>
      <c r="AI2680" s="11"/>
      <c r="AJ2680" s="11"/>
      <c r="AK2680" s="11"/>
      <c r="AL2680" s="11"/>
      <c r="AM2680" s="11"/>
      <c r="AN2680" s="11"/>
      <c r="AO2680" s="11"/>
      <c r="AP2680" s="11"/>
      <c r="AQ2680" s="11"/>
      <c r="AR2680" s="11"/>
      <c r="AS2680" s="11"/>
      <c r="AT2680" s="11"/>
      <c r="AU2680" s="11"/>
      <c r="AV2680" s="11"/>
      <c r="AW2680" s="11"/>
      <c r="AX2680" s="11"/>
      <c r="AY2680" s="11"/>
      <c r="AZ2680" s="11"/>
      <c r="BA2680" s="11"/>
      <c r="BB2680" s="11"/>
      <c r="BC2680" s="11"/>
      <c r="BD2680" s="11"/>
      <c r="BE2680" s="11"/>
      <c r="BF2680" s="11"/>
      <c r="BG2680" s="11"/>
      <c r="BH2680" s="11"/>
      <c r="BI2680" s="11"/>
      <c r="BJ2680" s="11"/>
      <c r="BK2680" s="11"/>
      <c r="BL2680" s="11"/>
      <c r="BM2680" s="11"/>
      <c r="BN2680" s="11"/>
      <c r="BO2680" s="11"/>
      <c r="BP2680" s="1" t="str">
        <v>0- Port Costs</v>
      </c>
      <c r="BT2680" s="1" t="str">
        <v>0- Port Value</v>
      </c>
      <c r="BU2680" s="11"/>
    </row>
    <row r="2681" spans="8:73" hidden="1" outlineLevel="1" x14ac:dyDescent="0.3">
      <c r="H2681" s="1" t="str">
        <v>0 - BM Costs</v>
      </c>
      <c r="L2681" s="1" t="str">
        <v>0 - BM Port</v>
      </c>
      <c r="N2681" s="1" t="str">
        <v>0 - Port Assets</v>
      </c>
      <c r="O2681" s="11"/>
      <c r="P2681" s="11"/>
      <c r="Q2681" s="11"/>
      <c r="R2681" s="11"/>
      <c r="S2681" s="11"/>
      <c r="T2681" s="11"/>
      <c r="U2681" s="11"/>
      <c r="V2681" s="11"/>
      <c r="W2681" s="11"/>
      <c r="X2681" s="11"/>
      <c r="Y2681" s="11"/>
      <c r="Z2681" s="11"/>
      <c r="AA2681" s="11"/>
      <c r="AB2681" s="11"/>
      <c r="AC2681" s="11"/>
      <c r="AD2681" s="11"/>
      <c r="AE2681" s="11"/>
      <c r="AF2681" s="11"/>
      <c r="AG2681" s="11"/>
      <c r="AH2681" s="11"/>
      <c r="AI2681" s="11"/>
      <c r="AJ2681" s="11"/>
      <c r="AK2681" s="11"/>
      <c r="AL2681" s="11"/>
      <c r="AM2681" s="11"/>
      <c r="AN2681" s="11"/>
      <c r="AO2681" s="11"/>
      <c r="AP2681" s="11"/>
      <c r="AQ2681" s="11"/>
      <c r="AR2681" s="11"/>
      <c r="AS2681" s="11"/>
      <c r="AT2681" s="11"/>
      <c r="AU2681" s="11"/>
      <c r="AV2681" s="11"/>
      <c r="AW2681" s="11"/>
      <c r="AX2681" s="11"/>
      <c r="AY2681" s="11"/>
      <c r="AZ2681" s="11"/>
      <c r="BA2681" s="11"/>
      <c r="BB2681" s="11"/>
      <c r="BC2681" s="11"/>
      <c r="BD2681" s="11"/>
      <c r="BE2681" s="11"/>
      <c r="BF2681" s="11"/>
      <c r="BG2681" s="11"/>
      <c r="BH2681" s="11"/>
      <c r="BI2681" s="11"/>
      <c r="BJ2681" s="11"/>
      <c r="BK2681" s="11"/>
      <c r="BL2681" s="11"/>
      <c r="BM2681" s="11"/>
      <c r="BN2681" s="11"/>
      <c r="BO2681" s="11"/>
      <c r="BP2681" s="1" t="str">
        <v>0- Port Costs</v>
      </c>
      <c r="BT2681" s="1" t="str">
        <v>0- Port Value</v>
      </c>
      <c r="BU2681" s="11"/>
    </row>
    <row r="2682" spans="8:73" hidden="1" outlineLevel="1" x14ac:dyDescent="0.3">
      <c r="H2682" s="1" t="str">
        <v>0 - BM Costs</v>
      </c>
      <c r="L2682" s="1" t="str">
        <v>0 - BM Port</v>
      </c>
      <c r="N2682" s="1" t="str">
        <v>0 - Port Assets</v>
      </c>
      <c r="O2682" s="11"/>
      <c r="P2682" s="11"/>
      <c r="Q2682" s="11"/>
      <c r="R2682" s="11"/>
      <c r="S2682" s="11"/>
      <c r="T2682" s="11"/>
      <c r="U2682" s="11"/>
      <c r="V2682" s="11"/>
      <c r="W2682" s="11"/>
      <c r="X2682" s="11"/>
      <c r="Y2682" s="11"/>
      <c r="Z2682" s="11"/>
      <c r="AA2682" s="11"/>
      <c r="AB2682" s="11"/>
      <c r="AC2682" s="11"/>
      <c r="AD2682" s="11"/>
      <c r="AE2682" s="11"/>
      <c r="AF2682" s="11"/>
      <c r="AG2682" s="11"/>
      <c r="AH2682" s="11"/>
      <c r="AI2682" s="11"/>
      <c r="AJ2682" s="11"/>
      <c r="AK2682" s="11"/>
      <c r="AL2682" s="11"/>
      <c r="AM2682" s="11"/>
      <c r="AN2682" s="11"/>
      <c r="AO2682" s="11"/>
      <c r="AP2682" s="11"/>
      <c r="AQ2682" s="11"/>
      <c r="AR2682" s="11"/>
      <c r="AS2682" s="11"/>
      <c r="AT2682" s="11"/>
      <c r="AU2682" s="11"/>
      <c r="AV2682" s="11"/>
      <c r="AW2682" s="11"/>
      <c r="AX2682" s="11"/>
      <c r="AY2682" s="11"/>
      <c r="AZ2682" s="11"/>
      <c r="BA2682" s="11"/>
      <c r="BB2682" s="11"/>
      <c r="BC2682" s="11"/>
      <c r="BD2682" s="11"/>
      <c r="BE2682" s="11"/>
      <c r="BF2682" s="11"/>
      <c r="BG2682" s="11"/>
      <c r="BH2682" s="11"/>
      <c r="BI2682" s="11"/>
      <c r="BJ2682" s="11"/>
      <c r="BK2682" s="11"/>
      <c r="BL2682" s="11"/>
      <c r="BM2682" s="11"/>
      <c r="BN2682" s="11"/>
      <c r="BO2682" s="11"/>
      <c r="BP2682" s="1" t="str">
        <v>0- Port Costs</v>
      </c>
      <c r="BT2682" s="1" t="str">
        <v>0- Port Value</v>
      </c>
      <c r="BU2682" s="11"/>
    </row>
    <row r="2683" spans="8:73" hidden="1" outlineLevel="1" x14ac:dyDescent="0.3">
      <c r="H2683" s="1" t="str">
        <v>0 - BM Costs</v>
      </c>
      <c r="L2683" s="1" t="str">
        <v>0 - BM Port</v>
      </c>
      <c r="N2683" s="1" t="str">
        <v>0 - Port Assets</v>
      </c>
      <c r="O2683" s="11"/>
      <c r="P2683" s="11"/>
      <c r="Q2683" s="11"/>
      <c r="R2683" s="11"/>
      <c r="S2683" s="11"/>
      <c r="T2683" s="11"/>
      <c r="U2683" s="11"/>
      <c r="V2683" s="11"/>
      <c r="W2683" s="11"/>
      <c r="X2683" s="11"/>
      <c r="Y2683" s="11"/>
      <c r="Z2683" s="11"/>
      <c r="AA2683" s="11"/>
      <c r="AB2683" s="11"/>
      <c r="AC2683" s="11"/>
      <c r="AD2683" s="11"/>
      <c r="AE2683" s="11"/>
      <c r="AF2683" s="11"/>
      <c r="AG2683" s="11"/>
      <c r="AH2683" s="11"/>
      <c r="AI2683" s="11"/>
      <c r="AJ2683" s="11"/>
      <c r="AK2683" s="11"/>
      <c r="AL2683" s="11"/>
      <c r="AM2683" s="11"/>
      <c r="AN2683" s="11"/>
      <c r="AO2683" s="11"/>
      <c r="AP2683" s="11"/>
      <c r="AQ2683" s="11"/>
      <c r="AR2683" s="11"/>
      <c r="AS2683" s="11"/>
      <c r="AT2683" s="11"/>
      <c r="AU2683" s="11"/>
      <c r="AV2683" s="11"/>
      <c r="AW2683" s="11"/>
      <c r="AX2683" s="11"/>
      <c r="AY2683" s="11"/>
      <c r="AZ2683" s="11"/>
      <c r="BA2683" s="11"/>
      <c r="BB2683" s="11"/>
      <c r="BC2683" s="11"/>
      <c r="BD2683" s="11"/>
      <c r="BE2683" s="11"/>
      <c r="BF2683" s="11"/>
      <c r="BG2683" s="11"/>
      <c r="BH2683" s="11"/>
      <c r="BI2683" s="11"/>
      <c r="BJ2683" s="11"/>
      <c r="BK2683" s="11"/>
      <c r="BL2683" s="11"/>
      <c r="BM2683" s="11"/>
      <c r="BN2683" s="11"/>
      <c r="BO2683" s="11"/>
      <c r="BP2683" s="1" t="str">
        <v>0- Port Costs</v>
      </c>
      <c r="BT2683" s="1" t="str">
        <v>0- Port Value</v>
      </c>
      <c r="BU2683" s="11"/>
    </row>
    <row r="2684" spans="8:73" hidden="1" outlineLevel="1" x14ac:dyDescent="0.3">
      <c r="H2684" s="1" t="str">
        <v>0 - BM Costs</v>
      </c>
      <c r="L2684" s="1" t="str">
        <v>0 - BM Port</v>
      </c>
      <c r="N2684" s="1" t="str">
        <v>0 - Port Assets</v>
      </c>
      <c r="O2684" s="11"/>
      <c r="P2684" s="11"/>
      <c r="Q2684" s="11"/>
      <c r="R2684" s="11"/>
      <c r="S2684" s="11"/>
      <c r="T2684" s="11"/>
      <c r="U2684" s="11"/>
      <c r="V2684" s="11"/>
      <c r="W2684" s="11"/>
      <c r="X2684" s="11"/>
      <c r="Y2684" s="11"/>
      <c r="Z2684" s="11"/>
      <c r="AA2684" s="11"/>
      <c r="AB2684" s="11"/>
      <c r="AC2684" s="11"/>
      <c r="AD2684" s="11"/>
      <c r="AE2684" s="11"/>
      <c r="AF2684" s="11"/>
      <c r="AG2684" s="11"/>
      <c r="AH2684" s="11"/>
      <c r="AI2684" s="11"/>
      <c r="AJ2684" s="11"/>
      <c r="AK2684" s="11"/>
      <c r="AL2684" s="11"/>
      <c r="AM2684" s="11"/>
      <c r="AN2684" s="11"/>
      <c r="AO2684" s="11"/>
      <c r="AP2684" s="11"/>
      <c r="AQ2684" s="11"/>
      <c r="AR2684" s="11"/>
      <c r="AS2684" s="11"/>
      <c r="AT2684" s="11"/>
      <c r="AU2684" s="11"/>
      <c r="AV2684" s="11"/>
      <c r="AW2684" s="11"/>
      <c r="AX2684" s="11"/>
      <c r="AY2684" s="11"/>
      <c r="AZ2684" s="11"/>
      <c r="BA2684" s="11"/>
      <c r="BB2684" s="11"/>
      <c r="BC2684" s="11"/>
      <c r="BD2684" s="11"/>
      <c r="BE2684" s="11"/>
      <c r="BF2684" s="11"/>
      <c r="BG2684" s="11"/>
      <c r="BH2684" s="11"/>
      <c r="BI2684" s="11"/>
      <c r="BJ2684" s="11"/>
      <c r="BK2684" s="11"/>
      <c r="BL2684" s="11"/>
      <c r="BM2684" s="11"/>
      <c r="BN2684" s="11"/>
      <c r="BO2684" s="11"/>
      <c r="BP2684" s="1" t="str">
        <v>0- Port Costs</v>
      </c>
      <c r="BT2684" s="1" t="str">
        <v>0- Port Value</v>
      </c>
      <c r="BU2684" s="11"/>
    </row>
    <row r="2685" spans="8:73" hidden="1" outlineLevel="1" x14ac:dyDescent="0.3">
      <c r="H2685" s="1" t="str">
        <v>0 - BM Costs</v>
      </c>
      <c r="L2685" s="1" t="str">
        <v>0 - BM Port</v>
      </c>
      <c r="N2685" s="1" t="str">
        <v>0 - Port Assets</v>
      </c>
      <c r="O2685" s="11"/>
      <c r="P2685" s="11"/>
      <c r="Q2685" s="11"/>
      <c r="R2685" s="11"/>
      <c r="S2685" s="11"/>
      <c r="T2685" s="11"/>
      <c r="U2685" s="11"/>
      <c r="V2685" s="11"/>
      <c r="W2685" s="11"/>
      <c r="X2685" s="11"/>
      <c r="Y2685" s="11"/>
      <c r="Z2685" s="11"/>
      <c r="AA2685" s="11"/>
      <c r="AB2685" s="11"/>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c r="BC2685" s="11"/>
      <c r="BD2685" s="11"/>
      <c r="BE2685" s="11"/>
      <c r="BF2685" s="11"/>
      <c r="BG2685" s="11"/>
      <c r="BH2685" s="11"/>
      <c r="BI2685" s="11"/>
      <c r="BJ2685" s="11"/>
      <c r="BK2685" s="11"/>
      <c r="BL2685" s="11"/>
      <c r="BM2685" s="11"/>
      <c r="BN2685" s="11"/>
      <c r="BO2685" s="11"/>
      <c r="BP2685" s="1" t="str">
        <v>0- Port Costs</v>
      </c>
      <c r="BT2685" s="1" t="str">
        <v>0- Port Value</v>
      </c>
      <c r="BU2685" s="11"/>
    </row>
    <row r="2686" spans="8:73" hidden="1" outlineLevel="1" x14ac:dyDescent="0.3">
      <c r="H2686" s="1" t="str">
        <v>0 - BM Costs</v>
      </c>
      <c r="L2686" s="1" t="str">
        <v>0 - BM Port</v>
      </c>
      <c r="N2686" s="1" t="str">
        <v>0 - Port Assets</v>
      </c>
      <c r="O2686" s="11"/>
      <c r="P2686" s="11"/>
      <c r="Q2686" s="11"/>
      <c r="R2686" s="11"/>
      <c r="S2686" s="11"/>
      <c r="T2686" s="11"/>
      <c r="U2686" s="11"/>
      <c r="V2686" s="11"/>
      <c r="W2686" s="11"/>
      <c r="X2686" s="11"/>
      <c r="Y2686" s="11"/>
      <c r="Z2686" s="11"/>
      <c r="AA2686" s="11"/>
      <c r="AB2686" s="11"/>
      <c r="AC2686" s="11"/>
      <c r="AD2686" s="11"/>
      <c r="AE2686" s="11"/>
      <c r="AF2686" s="11"/>
      <c r="AG2686" s="11"/>
      <c r="AH2686" s="11"/>
      <c r="AI2686" s="11"/>
      <c r="AJ2686" s="11"/>
      <c r="AK2686" s="11"/>
      <c r="AL2686" s="11"/>
      <c r="AM2686" s="11"/>
      <c r="AN2686" s="11"/>
      <c r="AO2686" s="11"/>
      <c r="AP2686" s="11"/>
      <c r="AQ2686" s="11"/>
      <c r="AR2686" s="11"/>
      <c r="AS2686" s="11"/>
      <c r="AT2686" s="11"/>
      <c r="AU2686" s="11"/>
      <c r="AV2686" s="11"/>
      <c r="AW2686" s="11"/>
      <c r="AX2686" s="11"/>
      <c r="AY2686" s="11"/>
      <c r="AZ2686" s="11"/>
      <c r="BA2686" s="11"/>
      <c r="BB2686" s="11"/>
      <c r="BC2686" s="11"/>
      <c r="BD2686" s="11"/>
      <c r="BE2686" s="11"/>
      <c r="BF2686" s="11"/>
      <c r="BG2686" s="11"/>
      <c r="BH2686" s="11"/>
      <c r="BI2686" s="11"/>
      <c r="BJ2686" s="11"/>
      <c r="BK2686" s="11"/>
      <c r="BL2686" s="11"/>
      <c r="BM2686" s="11"/>
      <c r="BN2686" s="11"/>
      <c r="BO2686" s="11"/>
      <c r="BP2686" s="1" t="str">
        <v>0- Port Costs</v>
      </c>
      <c r="BT2686" s="1" t="str">
        <v>0- Port Value</v>
      </c>
      <c r="BU2686" s="11"/>
    </row>
    <row r="2687" spans="8:73" hidden="1" outlineLevel="1" x14ac:dyDescent="0.3">
      <c r="H2687" s="1" t="str">
        <v>0 - BM Costs</v>
      </c>
      <c r="L2687" s="1" t="str">
        <v>0 - BM Port</v>
      </c>
      <c r="N2687" s="1" t="str">
        <v>0 - Port Assets</v>
      </c>
      <c r="O2687" s="11"/>
      <c r="P2687" s="11"/>
      <c r="Q2687" s="11"/>
      <c r="R2687" s="11"/>
      <c r="S2687" s="11"/>
      <c r="T2687" s="11"/>
      <c r="U2687" s="11"/>
      <c r="V2687" s="11"/>
      <c r="W2687" s="11"/>
      <c r="X2687" s="11"/>
      <c r="Y2687" s="11"/>
      <c r="Z2687" s="11"/>
      <c r="AA2687" s="11"/>
      <c r="AB2687" s="11"/>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c r="BC2687" s="11"/>
      <c r="BD2687" s="11"/>
      <c r="BE2687" s="11"/>
      <c r="BF2687" s="11"/>
      <c r="BG2687" s="11"/>
      <c r="BH2687" s="11"/>
      <c r="BI2687" s="11"/>
      <c r="BJ2687" s="11"/>
      <c r="BK2687" s="11"/>
      <c r="BL2687" s="11"/>
      <c r="BM2687" s="11"/>
      <c r="BN2687" s="11"/>
      <c r="BO2687" s="11"/>
      <c r="BP2687" s="1" t="str">
        <v>0- Port Costs</v>
      </c>
      <c r="BT2687" s="1" t="str">
        <v>0- Port Value</v>
      </c>
      <c r="BU2687" s="11"/>
    </row>
    <row r="2688" spans="8:73" hidden="1" outlineLevel="1" x14ac:dyDescent="0.3">
      <c r="H2688" s="1" t="str">
        <v>0 - BM Costs</v>
      </c>
      <c r="L2688" s="1" t="str">
        <v>0 - BM Port</v>
      </c>
      <c r="N2688" s="1" t="str">
        <v>0 - Port Assets</v>
      </c>
      <c r="O2688" s="11"/>
      <c r="P2688" s="11"/>
      <c r="Q2688" s="11"/>
      <c r="R2688" s="11"/>
      <c r="S2688" s="11"/>
      <c r="T2688" s="11"/>
      <c r="U2688" s="11"/>
      <c r="V2688" s="11"/>
      <c r="W2688" s="11"/>
      <c r="X2688" s="11"/>
      <c r="Y2688" s="11"/>
      <c r="Z2688" s="11"/>
      <c r="AA2688" s="11"/>
      <c r="AB2688" s="11"/>
      <c r="AC2688" s="11"/>
      <c r="AD2688" s="11"/>
      <c r="AE2688" s="11"/>
      <c r="AF2688" s="11"/>
      <c r="AG2688" s="11"/>
      <c r="AH2688" s="11"/>
      <c r="AI2688" s="11"/>
      <c r="AJ2688" s="11"/>
      <c r="AK2688" s="11"/>
      <c r="AL2688" s="11"/>
      <c r="AM2688" s="11"/>
      <c r="AN2688" s="11"/>
      <c r="AO2688" s="11"/>
      <c r="AP2688" s="11"/>
      <c r="AQ2688" s="11"/>
      <c r="AR2688" s="11"/>
      <c r="AS2688" s="11"/>
      <c r="AT2688" s="11"/>
      <c r="AU2688" s="11"/>
      <c r="AV2688" s="11"/>
      <c r="AW2688" s="11"/>
      <c r="AX2688" s="11"/>
      <c r="AY2688" s="11"/>
      <c r="AZ2688" s="11"/>
      <c r="BA2688" s="11"/>
      <c r="BB2688" s="11"/>
      <c r="BC2688" s="11"/>
      <c r="BD2688" s="11"/>
      <c r="BE2688" s="11"/>
      <c r="BF2688" s="11"/>
      <c r="BG2688" s="11"/>
      <c r="BH2688" s="11"/>
      <c r="BI2688" s="11"/>
      <c r="BJ2688" s="11"/>
      <c r="BK2688" s="11"/>
      <c r="BL2688" s="11"/>
      <c r="BM2688" s="11"/>
      <c r="BN2688" s="11"/>
      <c r="BO2688" s="11"/>
      <c r="BP2688" s="1" t="str">
        <v>0- Port Costs</v>
      </c>
      <c r="BT2688" s="1" t="str">
        <v>0- Port Value</v>
      </c>
      <c r="BU2688" s="11"/>
    </row>
    <row r="2689" spans="8:73" hidden="1" outlineLevel="1" x14ac:dyDescent="0.3">
      <c r="H2689" s="1" t="str">
        <v>0 - BM Costs</v>
      </c>
      <c r="L2689" s="1" t="str">
        <v>0 - BM Port</v>
      </c>
      <c r="N2689" s="1" t="str">
        <v>0 - Port Assets</v>
      </c>
      <c r="O2689" s="11"/>
      <c r="P2689" s="11"/>
      <c r="Q2689" s="11"/>
      <c r="R2689" s="11"/>
      <c r="S2689" s="11"/>
      <c r="T2689" s="11"/>
      <c r="U2689" s="11"/>
      <c r="V2689" s="11"/>
      <c r="W2689" s="11"/>
      <c r="X2689" s="11"/>
      <c r="Y2689" s="11"/>
      <c r="Z2689" s="11"/>
      <c r="AA2689" s="11"/>
      <c r="AB2689" s="11"/>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c r="AY2689" s="11"/>
      <c r="AZ2689" s="11"/>
      <c r="BA2689" s="11"/>
      <c r="BB2689" s="11"/>
      <c r="BC2689" s="11"/>
      <c r="BD2689" s="11"/>
      <c r="BE2689" s="11"/>
      <c r="BF2689" s="11"/>
      <c r="BG2689" s="11"/>
      <c r="BH2689" s="11"/>
      <c r="BI2689" s="11"/>
      <c r="BJ2689" s="11"/>
      <c r="BK2689" s="11"/>
      <c r="BL2689" s="11"/>
      <c r="BM2689" s="11"/>
      <c r="BN2689" s="11"/>
      <c r="BO2689" s="11"/>
      <c r="BP2689" s="1" t="str">
        <v>0- Port Costs</v>
      </c>
      <c r="BT2689" s="1" t="str">
        <v>0- Port Value</v>
      </c>
      <c r="BU2689" s="11"/>
    </row>
    <row r="2690" spans="8:73" hidden="1" outlineLevel="1" x14ac:dyDescent="0.3">
      <c r="H2690" s="1" t="str">
        <v>0 - BM Costs</v>
      </c>
      <c r="L2690" s="1" t="str">
        <v>0 - BM Port</v>
      </c>
      <c r="N2690" s="1" t="str">
        <v>0 - Port Assets</v>
      </c>
      <c r="O2690" s="11"/>
      <c r="P2690" s="11"/>
      <c r="Q2690" s="11"/>
      <c r="R2690" s="11"/>
      <c r="S2690" s="11"/>
      <c r="T2690" s="11"/>
      <c r="U2690" s="11"/>
      <c r="V2690" s="11"/>
      <c r="W2690" s="11"/>
      <c r="X2690" s="11"/>
      <c r="Y2690" s="11"/>
      <c r="Z2690" s="11"/>
      <c r="AA2690" s="11"/>
      <c r="AB2690" s="11"/>
      <c r="AC2690" s="11"/>
      <c r="AD2690" s="11"/>
      <c r="AE2690" s="11"/>
      <c r="AF2690" s="11"/>
      <c r="AG2690" s="11"/>
      <c r="AH2690" s="11"/>
      <c r="AI2690" s="11"/>
      <c r="AJ2690" s="11"/>
      <c r="AK2690" s="11"/>
      <c r="AL2690" s="11"/>
      <c r="AM2690" s="11"/>
      <c r="AN2690" s="11"/>
      <c r="AO2690" s="11"/>
      <c r="AP2690" s="11"/>
      <c r="AQ2690" s="11"/>
      <c r="AR2690" s="11"/>
      <c r="AS2690" s="11"/>
      <c r="AT2690" s="11"/>
      <c r="AU2690" s="11"/>
      <c r="AV2690" s="11"/>
      <c r="AW2690" s="11"/>
      <c r="AX2690" s="11"/>
      <c r="AY2690" s="11"/>
      <c r="AZ2690" s="11"/>
      <c r="BA2690" s="11"/>
      <c r="BB2690" s="11"/>
      <c r="BC2690" s="11"/>
      <c r="BD2690" s="11"/>
      <c r="BE2690" s="11"/>
      <c r="BF2690" s="11"/>
      <c r="BG2690" s="11"/>
      <c r="BH2690" s="11"/>
      <c r="BI2690" s="11"/>
      <c r="BJ2690" s="11"/>
      <c r="BK2690" s="11"/>
      <c r="BL2690" s="11"/>
      <c r="BM2690" s="11"/>
      <c r="BN2690" s="11"/>
      <c r="BO2690" s="11"/>
      <c r="BP2690" s="1" t="str">
        <v>0- Port Costs</v>
      </c>
      <c r="BT2690" s="1" t="str">
        <v>0- Port Value</v>
      </c>
      <c r="BU2690" s="11"/>
    </row>
    <row r="2691" spans="8:73" hidden="1" outlineLevel="1" x14ac:dyDescent="0.3">
      <c r="H2691" s="1" t="str">
        <v>0 - BM Costs</v>
      </c>
      <c r="L2691" s="1" t="str">
        <v>0 - BM Port</v>
      </c>
      <c r="N2691" s="1" t="str">
        <v>0 - Port Assets</v>
      </c>
      <c r="O2691" s="11"/>
      <c r="P2691" s="11"/>
      <c r="Q2691" s="11"/>
      <c r="R2691" s="11"/>
      <c r="S2691" s="11"/>
      <c r="T2691" s="11"/>
      <c r="U2691" s="11"/>
      <c r="V2691" s="11"/>
      <c r="W2691" s="11"/>
      <c r="X2691" s="11"/>
      <c r="Y2691" s="11"/>
      <c r="Z2691" s="11"/>
      <c r="AA2691" s="11"/>
      <c r="AB2691" s="11"/>
      <c r="AC2691" s="11"/>
      <c r="AD2691" s="11"/>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c r="BC2691" s="11"/>
      <c r="BD2691" s="11"/>
      <c r="BE2691" s="11"/>
      <c r="BF2691" s="11"/>
      <c r="BG2691" s="11"/>
      <c r="BH2691" s="11"/>
      <c r="BI2691" s="11"/>
      <c r="BJ2691" s="11"/>
      <c r="BK2691" s="11"/>
      <c r="BL2691" s="11"/>
      <c r="BM2691" s="11"/>
      <c r="BN2691" s="11"/>
      <c r="BO2691" s="11"/>
      <c r="BP2691" s="1" t="str">
        <v>0- Port Costs</v>
      </c>
      <c r="BT2691" s="1" t="str">
        <v>0- Port Value</v>
      </c>
      <c r="BU2691" s="11"/>
    </row>
    <row r="2692" spans="8:73" hidden="1" outlineLevel="1" x14ac:dyDescent="0.3">
      <c r="H2692" s="1" t="str">
        <v>0 - BM Costs</v>
      </c>
      <c r="L2692" s="1" t="str">
        <v>0 - BM Port</v>
      </c>
      <c r="N2692" s="1" t="str">
        <v>0 - Port Assets</v>
      </c>
      <c r="O2692" s="11"/>
      <c r="P2692" s="11"/>
      <c r="Q2692" s="11"/>
      <c r="R2692" s="11"/>
      <c r="S2692" s="11"/>
      <c r="T2692" s="11"/>
      <c r="U2692" s="11"/>
      <c r="V2692" s="11"/>
      <c r="W2692" s="11"/>
      <c r="X2692" s="11"/>
      <c r="Y2692" s="11"/>
      <c r="Z2692" s="11"/>
      <c r="AA2692" s="11"/>
      <c r="AB2692" s="11"/>
      <c r="AC2692" s="11"/>
      <c r="AD2692" s="11"/>
      <c r="AE2692" s="11"/>
      <c r="AF2692" s="11"/>
      <c r="AG2692" s="11"/>
      <c r="AH2692" s="11"/>
      <c r="AI2692" s="11"/>
      <c r="AJ2692" s="11"/>
      <c r="AK2692" s="11"/>
      <c r="AL2692" s="11"/>
      <c r="AM2692" s="11"/>
      <c r="AN2692" s="11"/>
      <c r="AO2692" s="11"/>
      <c r="AP2692" s="11"/>
      <c r="AQ2692" s="11"/>
      <c r="AR2692" s="11"/>
      <c r="AS2692" s="11"/>
      <c r="AT2692" s="11"/>
      <c r="AU2692" s="11"/>
      <c r="AV2692" s="11"/>
      <c r="AW2692" s="11"/>
      <c r="AX2692" s="11"/>
      <c r="AY2692" s="11"/>
      <c r="AZ2692" s="11"/>
      <c r="BA2692" s="11"/>
      <c r="BB2692" s="11"/>
      <c r="BC2692" s="11"/>
      <c r="BD2692" s="11"/>
      <c r="BE2692" s="11"/>
      <c r="BF2692" s="11"/>
      <c r="BG2692" s="11"/>
      <c r="BH2692" s="11"/>
      <c r="BI2692" s="11"/>
      <c r="BJ2692" s="11"/>
      <c r="BK2692" s="11"/>
      <c r="BL2692" s="11"/>
      <c r="BM2692" s="11"/>
      <c r="BN2692" s="11"/>
      <c r="BO2692" s="11"/>
      <c r="BP2692" s="1" t="str">
        <v>0- Port Costs</v>
      </c>
      <c r="BT2692" s="1" t="str">
        <v>0- Port Value</v>
      </c>
      <c r="BU2692" s="11"/>
    </row>
    <row r="2693" spans="8:73" hidden="1" outlineLevel="1" x14ac:dyDescent="0.3">
      <c r="H2693" s="1" t="str">
        <v>0 - BM Costs</v>
      </c>
      <c r="L2693" s="1" t="str">
        <v>0 - BM Port</v>
      </c>
      <c r="N2693" s="1" t="str">
        <v>0 - Port Assets</v>
      </c>
      <c r="O2693" s="11"/>
      <c r="P2693" s="11"/>
      <c r="Q2693" s="11"/>
      <c r="R2693" s="11"/>
      <c r="S2693" s="11"/>
      <c r="T2693" s="11"/>
      <c r="U2693" s="11"/>
      <c r="V2693" s="11"/>
      <c r="W2693" s="11"/>
      <c r="X2693" s="11"/>
      <c r="Y2693" s="11"/>
      <c r="Z2693" s="11"/>
      <c r="AA2693" s="11"/>
      <c r="AB2693" s="11"/>
      <c r="AC2693" s="11"/>
      <c r="AD2693" s="11"/>
      <c r="AE2693" s="11"/>
      <c r="AF2693" s="11"/>
      <c r="AG2693" s="11"/>
      <c r="AH2693" s="11"/>
      <c r="AI2693" s="11"/>
      <c r="AJ2693" s="11"/>
      <c r="AK2693" s="11"/>
      <c r="AL2693" s="11"/>
      <c r="AM2693" s="11"/>
      <c r="AN2693" s="11"/>
      <c r="AO2693" s="11"/>
      <c r="AP2693" s="11"/>
      <c r="AQ2693" s="11"/>
      <c r="AR2693" s="11"/>
      <c r="AS2693" s="11"/>
      <c r="AT2693" s="11"/>
      <c r="AU2693" s="11"/>
      <c r="AV2693" s="11"/>
      <c r="AW2693" s="11"/>
      <c r="AX2693" s="11"/>
      <c r="AY2693" s="11"/>
      <c r="AZ2693" s="11"/>
      <c r="BA2693" s="11"/>
      <c r="BB2693" s="11"/>
      <c r="BC2693" s="11"/>
      <c r="BD2693" s="11"/>
      <c r="BE2693" s="11"/>
      <c r="BF2693" s="11"/>
      <c r="BG2693" s="11"/>
      <c r="BH2693" s="11"/>
      <c r="BI2693" s="11"/>
      <c r="BJ2693" s="11"/>
      <c r="BK2693" s="11"/>
      <c r="BL2693" s="11"/>
      <c r="BM2693" s="11"/>
      <c r="BN2693" s="11"/>
      <c r="BO2693" s="11"/>
      <c r="BP2693" s="1" t="str">
        <v>0- Port Costs</v>
      </c>
      <c r="BT2693" s="1" t="str">
        <v>0- Port Value</v>
      </c>
      <c r="BU2693" s="11"/>
    </row>
    <row r="2694" spans="8:73" hidden="1" outlineLevel="1" x14ac:dyDescent="0.3">
      <c r="H2694" s="1" t="str">
        <v>0 - BM Costs</v>
      </c>
      <c r="L2694" s="1" t="str">
        <v>0 - BM Port</v>
      </c>
      <c r="N2694" s="1" t="str">
        <v>0 - Port Assets</v>
      </c>
      <c r="O2694" s="11"/>
      <c r="P2694" s="11"/>
      <c r="Q2694" s="11"/>
      <c r="R2694" s="11"/>
      <c r="S2694" s="11"/>
      <c r="T2694" s="11"/>
      <c r="U2694" s="11"/>
      <c r="V2694" s="11"/>
      <c r="W2694" s="11"/>
      <c r="X2694" s="11"/>
      <c r="Y2694" s="11"/>
      <c r="Z2694" s="11"/>
      <c r="AA2694" s="11"/>
      <c r="AB2694" s="11"/>
      <c r="AC2694" s="11"/>
      <c r="AD2694" s="11"/>
      <c r="AE2694" s="11"/>
      <c r="AF2694" s="11"/>
      <c r="AG2694" s="11"/>
      <c r="AH2694" s="11"/>
      <c r="AI2694" s="11"/>
      <c r="AJ2694" s="11"/>
      <c r="AK2694" s="11"/>
      <c r="AL2694" s="11"/>
      <c r="AM2694" s="11"/>
      <c r="AN2694" s="11"/>
      <c r="AO2694" s="11"/>
      <c r="AP2694" s="11"/>
      <c r="AQ2694" s="11"/>
      <c r="AR2694" s="11"/>
      <c r="AS2694" s="11"/>
      <c r="AT2694" s="11"/>
      <c r="AU2694" s="11"/>
      <c r="AV2694" s="11"/>
      <c r="AW2694" s="11"/>
      <c r="AX2694" s="11"/>
      <c r="AY2694" s="11"/>
      <c r="AZ2694" s="11"/>
      <c r="BA2694" s="11"/>
      <c r="BB2694" s="11"/>
      <c r="BC2694" s="11"/>
      <c r="BD2694" s="11"/>
      <c r="BE2694" s="11"/>
      <c r="BF2694" s="11"/>
      <c r="BG2694" s="11"/>
      <c r="BH2694" s="11"/>
      <c r="BI2694" s="11"/>
      <c r="BJ2694" s="11"/>
      <c r="BK2694" s="11"/>
      <c r="BL2694" s="11"/>
      <c r="BM2694" s="11"/>
      <c r="BN2694" s="11"/>
      <c r="BO2694" s="11"/>
      <c r="BP2694" s="1" t="str">
        <v>0- Port Costs</v>
      </c>
      <c r="BT2694" s="1" t="str">
        <v>0- Port Value</v>
      </c>
      <c r="BU2694" s="11"/>
    </row>
    <row r="2695" spans="8:73" hidden="1" outlineLevel="1" x14ac:dyDescent="0.3">
      <c r="H2695" s="1" t="str">
        <v>0 - BM Costs</v>
      </c>
      <c r="L2695" s="1" t="str">
        <v>0 - BM Port</v>
      </c>
      <c r="N2695" s="1" t="str">
        <v>0 - Port Assets</v>
      </c>
      <c r="O2695" s="11"/>
      <c r="P2695" s="11"/>
      <c r="Q2695" s="11"/>
      <c r="R2695" s="11"/>
      <c r="S2695" s="11"/>
      <c r="T2695" s="11"/>
      <c r="U2695" s="11"/>
      <c r="V2695" s="11"/>
      <c r="W2695" s="11"/>
      <c r="X2695" s="11"/>
      <c r="Y2695" s="11"/>
      <c r="Z2695" s="11"/>
      <c r="AA2695" s="11"/>
      <c r="AB2695" s="11"/>
      <c r="AC2695" s="11"/>
      <c r="AD2695" s="11"/>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c r="BB2695" s="11"/>
      <c r="BC2695" s="11"/>
      <c r="BD2695" s="11"/>
      <c r="BE2695" s="11"/>
      <c r="BF2695" s="11"/>
      <c r="BG2695" s="11"/>
      <c r="BH2695" s="11"/>
      <c r="BI2695" s="11"/>
      <c r="BJ2695" s="11"/>
      <c r="BK2695" s="11"/>
      <c r="BL2695" s="11"/>
      <c r="BM2695" s="11"/>
      <c r="BN2695" s="11"/>
      <c r="BO2695" s="11"/>
      <c r="BP2695" s="1" t="str">
        <v>0- Port Costs</v>
      </c>
      <c r="BT2695" s="1" t="str">
        <v>0- Port Value</v>
      </c>
      <c r="BU2695" s="11"/>
    </row>
    <row r="2696" spans="8:73" hidden="1" outlineLevel="1" x14ac:dyDescent="0.3">
      <c r="H2696" s="1" t="str">
        <v>0 - BM Costs</v>
      </c>
      <c r="L2696" s="1" t="str">
        <v>0 - BM Port</v>
      </c>
      <c r="N2696" s="1" t="str">
        <v>0 - Port Assets</v>
      </c>
      <c r="O2696" s="11"/>
      <c r="P2696" s="11"/>
      <c r="Q2696" s="11"/>
      <c r="R2696" s="11"/>
      <c r="S2696" s="11"/>
      <c r="T2696" s="11"/>
      <c r="U2696" s="11"/>
      <c r="V2696" s="11"/>
      <c r="W2696" s="11"/>
      <c r="X2696" s="11"/>
      <c r="Y2696" s="11"/>
      <c r="Z2696" s="11"/>
      <c r="AA2696" s="11"/>
      <c r="AB2696" s="11"/>
      <c r="AC2696" s="11"/>
      <c r="AD2696" s="11"/>
      <c r="AE2696" s="11"/>
      <c r="AF2696" s="11"/>
      <c r="AG2696" s="11"/>
      <c r="AH2696" s="11"/>
      <c r="AI2696" s="11"/>
      <c r="AJ2696" s="11"/>
      <c r="AK2696" s="11"/>
      <c r="AL2696" s="11"/>
      <c r="AM2696" s="11"/>
      <c r="AN2696" s="11"/>
      <c r="AO2696" s="11"/>
      <c r="AP2696" s="11"/>
      <c r="AQ2696" s="11"/>
      <c r="AR2696" s="11"/>
      <c r="AS2696" s="11"/>
      <c r="AT2696" s="11"/>
      <c r="AU2696" s="11"/>
      <c r="AV2696" s="11"/>
      <c r="AW2696" s="11"/>
      <c r="AX2696" s="11"/>
      <c r="AY2696" s="11"/>
      <c r="AZ2696" s="11"/>
      <c r="BA2696" s="11"/>
      <c r="BB2696" s="11"/>
      <c r="BC2696" s="11"/>
      <c r="BD2696" s="11"/>
      <c r="BE2696" s="11"/>
      <c r="BF2696" s="11"/>
      <c r="BG2696" s="11"/>
      <c r="BH2696" s="11"/>
      <c r="BI2696" s="11"/>
      <c r="BJ2696" s="11"/>
      <c r="BK2696" s="11"/>
      <c r="BL2696" s="11"/>
      <c r="BM2696" s="11"/>
      <c r="BN2696" s="11"/>
      <c r="BO2696" s="11"/>
      <c r="BP2696" s="1" t="str">
        <v>0- Port Costs</v>
      </c>
      <c r="BT2696" s="1" t="str">
        <v>0- Port Value</v>
      </c>
      <c r="BU2696" s="11"/>
    </row>
    <row r="2697" spans="8:73" hidden="1" outlineLevel="1" x14ac:dyDescent="0.3">
      <c r="H2697" s="1" t="str">
        <v>0 - BM Costs</v>
      </c>
      <c r="L2697" s="1" t="str">
        <v>0 - BM Port</v>
      </c>
      <c r="N2697" s="1" t="str">
        <v>0 - Port Assets</v>
      </c>
      <c r="O2697" s="11"/>
      <c r="P2697" s="11"/>
      <c r="Q2697" s="11"/>
      <c r="R2697" s="11"/>
      <c r="S2697" s="11"/>
      <c r="T2697" s="11"/>
      <c r="U2697" s="11"/>
      <c r="V2697" s="11"/>
      <c r="W2697" s="11"/>
      <c r="X2697" s="11"/>
      <c r="Y2697" s="11"/>
      <c r="Z2697" s="11"/>
      <c r="AA2697" s="11"/>
      <c r="AB2697" s="11"/>
      <c r="AC2697" s="11"/>
      <c r="AD2697" s="11"/>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c r="BC2697" s="11"/>
      <c r="BD2697" s="11"/>
      <c r="BE2697" s="11"/>
      <c r="BF2697" s="11"/>
      <c r="BG2697" s="11"/>
      <c r="BH2697" s="11"/>
      <c r="BI2697" s="11"/>
      <c r="BJ2697" s="11"/>
      <c r="BK2697" s="11"/>
      <c r="BL2697" s="11"/>
      <c r="BM2697" s="11"/>
      <c r="BN2697" s="11"/>
      <c r="BO2697" s="11"/>
      <c r="BP2697" s="1" t="str">
        <v>0- Port Costs</v>
      </c>
      <c r="BT2697" s="1" t="str">
        <v>0- Port Value</v>
      </c>
      <c r="BU2697" s="11"/>
    </row>
    <row r="2698" spans="8:73" hidden="1" outlineLevel="1" x14ac:dyDescent="0.3">
      <c r="H2698" s="1" t="str">
        <v>0 - BM Costs</v>
      </c>
      <c r="L2698" s="1" t="str">
        <v>0 - BM Port</v>
      </c>
      <c r="N2698" s="1" t="str">
        <v>0 - Port Assets</v>
      </c>
      <c r="O2698" s="11"/>
      <c r="P2698" s="11"/>
      <c r="Q2698" s="11"/>
      <c r="R2698" s="11"/>
      <c r="S2698" s="11"/>
      <c r="T2698" s="11"/>
      <c r="U2698" s="11"/>
      <c r="V2698" s="11"/>
      <c r="W2698" s="11"/>
      <c r="X2698" s="11"/>
      <c r="Y2698" s="11"/>
      <c r="Z2698" s="11"/>
      <c r="AA2698" s="11"/>
      <c r="AB2698" s="11"/>
      <c r="AC2698" s="11"/>
      <c r="AD2698" s="11"/>
      <c r="AE2698" s="11"/>
      <c r="AF2698" s="11"/>
      <c r="AG2698" s="11"/>
      <c r="AH2698" s="11"/>
      <c r="AI2698" s="11"/>
      <c r="AJ2698" s="11"/>
      <c r="AK2698" s="11"/>
      <c r="AL2698" s="11"/>
      <c r="AM2698" s="11"/>
      <c r="AN2698" s="11"/>
      <c r="AO2698" s="11"/>
      <c r="AP2698" s="11"/>
      <c r="AQ2698" s="11"/>
      <c r="AR2698" s="11"/>
      <c r="AS2698" s="11"/>
      <c r="AT2698" s="11"/>
      <c r="AU2698" s="11"/>
      <c r="AV2698" s="11"/>
      <c r="AW2698" s="11"/>
      <c r="AX2698" s="11"/>
      <c r="AY2698" s="11"/>
      <c r="AZ2698" s="11"/>
      <c r="BA2698" s="11"/>
      <c r="BB2698" s="11"/>
      <c r="BC2698" s="11"/>
      <c r="BD2698" s="11"/>
      <c r="BE2698" s="11"/>
      <c r="BF2698" s="11"/>
      <c r="BG2698" s="11"/>
      <c r="BH2698" s="11"/>
      <c r="BI2698" s="11"/>
      <c r="BJ2698" s="11"/>
      <c r="BK2698" s="11"/>
      <c r="BL2698" s="11"/>
      <c r="BM2698" s="11"/>
      <c r="BN2698" s="11"/>
      <c r="BO2698" s="11"/>
      <c r="BP2698" s="1" t="str">
        <v>0- Port Costs</v>
      </c>
      <c r="BT2698" s="1" t="str">
        <v>0- Port Value</v>
      </c>
      <c r="BU2698" s="11"/>
    </row>
    <row r="2699" spans="8:73" hidden="1" outlineLevel="1" x14ac:dyDescent="0.3">
      <c r="H2699" s="1" t="str">
        <v>0 - BM Costs</v>
      </c>
      <c r="L2699" s="1" t="str">
        <v>0 - BM Port</v>
      </c>
      <c r="N2699" s="1" t="str">
        <v>0 - Port Assets</v>
      </c>
      <c r="O2699" s="11"/>
      <c r="P2699" s="11"/>
      <c r="Q2699" s="11"/>
      <c r="R2699" s="11"/>
      <c r="S2699" s="11"/>
      <c r="T2699" s="11"/>
      <c r="U2699" s="11"/>
      <c r="V2699" s="11"/>
      <c r="W2699" s="11"/>
      <c r="X2699" s="11"/>
      <c r="Y2699" s="11"/>
      <c r="Z2699" s="11"/>
      <c r="AA2699" s="11"/>
      <c r="AB2699" s="11"/>
      <c r="AC2699" s="11"/>
      <c r="AD2699" s="11"/>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c r="AY2699" s="11"/>
      <c r="AZ2699" s="11"/>
      <c r="BA2699" s="11"/>
      <c r="BB2699" s="11"/>
      <c r="BC2699" s="11"/>
      <c r="BD2699" s="11"/>
      <c r="BE2699" s="11"/>
      <c r="BF2699" s="11"/>
      <c r="BG2699" s="11"/>
      <c r="BH2699" s="11"/>
      <c r="BI2699" s="11"/>
      <c r="BJ2699" s="11"/>
      <c r="BK2699" s="11"/>
      <c r="BL2699" s="11"/>
      <c r="BM2699" s="11"/>
      <c r="BN2699" s="11"/>
      <c r="BO2699" s="11"/>
      <c r="BP2699" s="1" t="str">
        <v>0- Port Costs</v>
      </c>
      <c r="BT2699" s="1" t="str">
        <v>0- Port Value</v>
      </c>
      <c r="BU2699" s="11"/>
    </row>
    <row r="2700" spans="8:73" hidden="1" outlineLevel="1" x14ac:dyDescent="0.3">
      <c r="H2700" s="1" t="str">
        <v>0 - BM Costs</v>
      </c>
      <c r="L2700" s="1" t="str">
        <v>0 - BM Port</v>
      </c>
      <c r="N2700" s="1" t="str">
        <v>0 - Port Assets</v>
      </c>
      <c r="O2700" s="11"/>
      <c r="P2700" s="11"/>
      <c r="Q2700" s="11"/>
      <c r="R2700" s="11"/>
      <c r="S2700" s="11"/>
      <c r="T2700" s="11"/>
      <c r="U2700" s="11"/>
      <c r="V2700" s="11"/>
      <c r="W2700" s="11"/>
      <c r="X2700" s="11"/>
      <c r="Y2700" s="11"/>
      <c r="Z2700" s="11"/>
      <c r="AA2700" s="11"/>
      <c r="AB2700" s="11"/>
      <c r="AC2700" s="11"/>
      <c r="AD2700" s="11"/>
      <c r="AE2700" s="11"/>
      <c r="AF2700" s="11"/>
      <c r="AG2700" s="11"/>
      <c r="AH2700" s="11"/>
      <c r="AI2700" s="11"/>
      <c r="AJ2700" s="11"/>
      <c r="AK2700" s="11"/>
      <c r="AL2700" s="11"/>
      <c r="AM2700" s="11"/>
      <c r="AN2700" s="11"/>
      <c r="AO2700" s="11"/>
      <c r="AP2700" s="11"/>
      <c r="AQ2700" s="11"/>
      <c r="AR2700" s="11"/>
      <c r="AS2700" s="11"/>
      <c r="AT2700" s="11"/>
      <c r="AU2700" s="11"/>
      <c r="AV2700" s="11"/>
      <c r="AW2700" s="11"/>
      <c r="AX2700" s="11"/>
      <c r="AY2700" s="11"/>
      <c r="AZ2700" s="11"/>
      <c r="BA2700" s="11"/>
      <c r="BB2700" s="11"/>
      <c r="BC2700" s="11"/>
      <c r="BD2700" s="11"/>
      <c r="BE2700" s="11"/>
      <c r="BF2700" s="11"/>
      <c r="BG2700" s="11"/>
      <c r="BH2700" s="11"/>
      <c r="BI2700" s="11"/>
      <c r="BJ2700" s="11"/>
      <c r="BK2700" s="11"/>
      <c r="BL2700" s="11"/>
      <c r="BM2700" s="11"/>
      <c r="BN2700" s="11"/>
      <c r="BO2700" s="11"/>
      <c r="BP2700" s="1" t="str">
        <v>0- Port Costs</v>
      </c>
      <c r="BT2700" s="1" t="str">
        <v>0- Port Value</v>
      </c>
      <c r="BU2700" s="11"/>
    </row>
    <row r="2701" spans="8:73" hidden="1" outlineLevel="1" x14ac:dyDescent="0.3">
      <c r="H2701" s="1" t="str">
        <v>0 - BM Costs</v>
      </c>
      <c r="L2701" s="1" t="str">
        <v>0 - BM Port</v>
      </c>
      <c r="N2701" s="1" t="str">
        <v>0 - Port Assets</v>
      </c>
      <c r="O2701" s="11"/>
      <c r="P2701" s="11"/>
      <c r="Q2701" s="11"/>
      <c r="R2701" s="11"/>
      <c r="S2701" s="11"/>
      <c r="T2701" s="11"/>
      <c r="U2701" s="11"/>
      <c r="V2701" s="11"/>
      <c r="W2701" s="11"/>
      <c r="X2701" s="11"/>
      <c r="Y2701" s="11"/>
      <c r="Z2701" s="11"/>
      <c r="AA2701" s="11"/>
      <c r="AB2701" s="11"/>
      <c r="AC2701" s="11"/>
      <c r="AD2701" s="11"/>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c r="BC2701" s="11"/>
      <c r="BD2701" s="11"/>
      <c r="BE2701" s="11"/>
      <c r="BF2701" s="11"/>
      <c r="BG2701" s="11"/>
      <c r="BH2701" s="11"/>
      <c r="BI2701" s="11"/>
      <c r="BJ2701" s="11"/>
      <c r="BK2701" s="11"/>
      <c r="BL2701" s="11"/>
      <c r="BM2701" s="11"/>
      <c r="BN2701" s="11"/>
      <c r="BO2701" s="11"/>
      <c r="BP2701" s="1" t="str">
        <v>0- Port Costs</v>
      </c>
      <c r="BT2701" s="1" t="str">
        <v>0- Port Value</v>
      </c>
      <c r="BU2701" s="11"/>
    </row>
    <row r="2702" spans="8:73" hidden="1" outlineLevel="1" x14ac:dyDescent="0.3">
      <c r="H2702" s="1" t="str">
        <v>0 - BM Costs</v>
      </c>
      <c r="L2702" s="1" t="str">
        <v>0 - BM Port</v>
      </c>
      <c r="N2702" s="1" t="str">
        <v>0 - Port Assets</v>
      </c>
      <c r="O2702" s="11"/>
      <c r="P2702" s="11"/>
      <c r="Q2702" s="11"/>
      <c r="R2702" s="11"/>
      <c r="S2702" s="11"/>
      <c r="T2702" s="11"/>
      <c r="U2702" s="11"/>
      <c r="V2702" s="11"/>
      <c r="W2702" s="11"/>
      <c r="X2702" s="11"/>
      <c r="Y2702" s="11"/>
      <c r="Z2702" s="11"/>
      <c r="AA2702" s="11"/>
      <c r="AB2702" s="11"/>
      <c r="AC2702" s="11"/>
      <c r="AD2702" s="11"/>
      <c r="AE2702" s="11"/>
      <c r="AF2702" s="11"/>
      <c r="AG2702" s="11"/>
      <c r="AH2702" s="11"/>
      <c r="AI2702" s="11"/>
      <c r="AJ2702" s="11"/>
      <c r="AK2702" s="11"/>
      <c r="AL2702" s="11"/>
      <c r="AM2702" s="11"/>
      <c r="AN2702" s="11"/>
      <c r="AO2702" s="11"/>
      <c r="AP2702" s="11"/>
      <c r="AQ2702" s="11"/>
      <c r="AR2702" s="11"/>
      <c r="AS2702" s="11"/>
      <c r="AT2702" s="11"/>
      <c r="AU2702" s="11"/>
      <c r="AV2702" s="11"/>
      <c r="AW2702" s="11"/>
      <c r="AX2702" s="11"/>
      <c r="AY2702" s="11"/>
      <c r="AZ2702" s="11"/>
      <c r="BA2702" s="11"/>
      <c r="BB2702" s="11"/>
      <c r="BC2702" s="11"/>
      <c r="BD2702" s="11"/>
      <c r="BE2702" s="11"/>
      <c r="BF2702" s="11"/>
      <c r="BG2702" s="11"/>
      <c r="BH2702" s="11"/>
      <c r="BI2702" s="11"/>
      <c r="BJ2702" s="11"/>
      <c r="BK2702" s="11"/>
      <c r="BL2702" s="11"/>
      <c r="BM2702" s="11"/>
      <c r="BN2702" s="11"/>
      <c r="BO2702" s="11"/>
      <c r="BP2702" s="1" t="str">
        <v>0- Port Costs</v>
      </c>
      <c r="BT2702" s="1" t="str">
        <v>0- Port Value</v>
      </c>
      <c r="BU2702" s="11"/>
    </row>
    <row r="2703" spans="8:73" hidden="1" outlineLevel="1" x14ac:dyDescent="0.3">
      <c r="H2703" s="1" t="str">
        <v>0 - BM Costs</v>
      </c>
      <c r="L2703" s="1" t="str">
        <v>0 - BM Port</v>
      </c>
      <c r="N2703" s="1" t="str">
        <v>0 - Port Assets</v>
      </c>
      <c r="O2703" s="11"/>
      <c r="P2703" s="11"/>
      <c r="Q2703" s="11"/>
      <c r="R2703" s="11"/>
      <c r="S2703" s="11"/>
      <c r="T2703" s="11"/>
      <c r="U2703" s="11"/>
      <c r="V2703" s="11"/>
      <c r="W2703" s="11"/>
      <c r="X2703" s="11"/>
      <c r="Y2703" s="11"/>
      <c r="Z2703" s="11"/>
      <c r="AA2703" s="11"/>
      <c r="AB2703" s="11"/>
      <c r="AC2703" s="11"/>
      <c r="AD2703" s="11"/>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c r="BC2703" s="11"/>
      <c r="BD2703" s="11"/>
      <c r="BE2703" s="11"/>
      <c r="BF2703" s="11"/>
      <c r="BG2703" s="11"/>
      <c r="BH2703" s="11"/>
      <c r="BI2703" s="11"/>
      <c r="BJ2703" s="11"/>
      <c r="BK2703" s="11"/>
      <c r="BL2703" s="11"/>
      <c r="BM2703" s="11"/>
      <c r="BN2703" s="11"/>
      <c r="BO2703" s="11"/>
      <c r="BP2703" s="1" t="str">
        <v>0- Port Costs</v>
      </c>
      <c r="BT2703" s="1" t="str">
        <v>0- Port Value</v>
      </c>
      <c r="BU2703" s="11"/>
    </row>
    <row r="2704" spans="8:73" hidden="1" outlineLevel="1" x14ac:dyDescent="0.3">
      <c r="H2704" s="1" t="str">
        <v>0 - BM Costs</v>
      </c>
      <c r="L2704" s="1" t="str">
        <v>0 - BM Port</v>
      </c>
      <c r="N2704" s="1" t="str">
        <v>0 - Port Assets</v>
      </c>
      <c r="O2704" s="11"/>
      <c r="P2704" s="11"/>
      <c r="Q2704" s="11"/>
      <c r="R2704" s="11"/>
      <c r="S2704" s="11"/>
      <c r="T2704" s="11"/>
      <c r="U2704" s="11"/>
      <c r="V2704" s="11"/>
      <c r="W2704" s="11"/>
      <c r="X2704" s="11"/>
      <c r="Y2704" s="11"/>
      <c r="Z2704" s="11"/>
      <c r="AA2704" s="11"/>
      <c r="AB2704" s="11"/>
      <c r="AC2704" s="11"/>
      <c r="AD2704" s="11"/>
      <c r="AE2704" s="11"/>
      <c r="AF2704" s="11"/>
      <c r="AG2704" s="11"/>
      <c r="AH2704" s="11"/>
      <c r="AI2704" s="11"/>
      <c r="AJ2704" s="11"/>
      <c r="AK2704" s="11"/>
      <c r="AL2704" s="11"/>
      <c r="AM2704" s="11"/>
      <c r="AN2704" s="11"/>
      <c r="AO2704" s="11"/>
      <c r="AP2704" s="11"/>
      <c r="AQ2704" s="11"/>
      <c r="AR2704" s="11"/>
      <c r="AS2704" s="11"/>
      <c r="AT2704" s="11"/>
      <c r="AU2704" s="11"/>
      <c r="AV2704" s="11"/>
      <c r="AW2704" s="11"/>
      <c r="AX2704" s="11"/>
      <c r="AY2704" s="11"/>
      <c r="AZ2704" s="11"/>
      <c r="BA2704" s="11"/>
      <c r="BB2704" s="11"/>
      <c r="BC2704" s="11"/>
      <c r="BD2704" s="11"/>
      <c r="BE2704" s="11"/>
      <c r="BF2704" s="11"/>
      <c r="BG2704" s="11"/>
      <c r="BH2704" s="11"/>
      <c r="BI2704" s="11"/>
      <c r="BJ2704" s="11"/>
      <c r="BK2704" s="11"/>
      <c r="BL2704" s="11"/>
      <c r="BM2704" s="11"/>
      <c r="BN2704" s="11"/>
      <c r="BO2704" s="11"/>
      <c r="BP2704" s="1" t="str">
        <v>0- Port Costs</v>
      </c>
      <c r="BT2704" s="1" t="str">
        <v>0- Port Value</v>
      </c>
      <c r="BU2704" s="11"/>
    </row>
    <row r="2705" spans="8:73" hidden="1" outlineLevel="1" x14ac:dyDescent="0.3">
      <c r="H2705" s="1" t="str">
        <v>0 - BM Costs</v>
      </c>
      <c r="L2705" s="1" t="str">
        <v>0 - BM Port</v>
      </c>
      <c r="N2705" s="1" t="str">
        <v>0 - Port Assets</v>
      </c>
      <c r="O2705" s="11"/>
      <c r="P2705" s="11"/>
      <c r="Q2705" s="11"/>
      <c r="R2705" s="11"/>
      <c r="S2705" s="11"/>
      <c r="T2705" s="11"/>
      <c r="U2705" s="11"/>
      <c r="V2705" s="11"/>
      <c r="W2705" s="11"/>
      <c r="X2705" s="11"/>
      <c r="Y2705" s="11"/>
      <c r="Z2705" s="11"/>
      <c r="AA2705" s="11"/>
      <c r="AB2705" s="11"/>
      <c r="AC2705" s="11"/>
      <c r="AD2705" s="11"/>
      <c r="AE2705" s="11"/>
      <c r="AF2705" s="11"/>
      <c r="AG2705" s="11"/>
      <c r="AH2705" s="11"/>
      <c r="AI2705" s="11"/>
      <c r="AJ2705" s="11"/>
      <c r="AK2705" s="11"/>
      <c r="AL2705" s="11"/>
      <c r="AM2705" s="11"/>
      <c r="AN2705" s="11"/>
      <c r="AO2705" s="11"/>
      <c r="AP2705" s="11"/>
      <c r="AQ2705" s="11"/>
      <c r="AR2705" s="11"/>
      <c r="AS2705" s="11"/>
      <c r="AT2705" s="11"/>
      <c r="AU2705" s="11"/>
      <c r="AV2705" s="11"/>
      <c r="AW2705" s="11"/>
      <c r="AX2705" s="11"/>
      <c r="AY2705" s="11"/>
      <c r="AZ2705" s="11"/>
      <c r="BA2705" s="11"/>
      <c r="BB2705" s="11"/>
      <c r="BC2705" s="11"/>
      <c r="BD2705" s="11"/>
      <c r="BE2705" s="11"/>
      <c r="BF2705" s="11"/>
      <c r="BG2705" s="11"/>
      <c r="BH2705" s="11"/>
      <c r="BI2705" s="11"/>
      <c r="BJ2705" s="11"/>
      <c r="BK2705" s="11"/>
      <c r="BL2705" s="11"/>
      <c r="BM2705" s="11"/>
      <c r="BN2705" s="11"/>
      <c r="BO2705" s="11"/>
      <c r="BP2705" s="1" t="str">
        <v>0- Port Costs</v>
      </c>
      <c r="BT2705" s="1" t="str">
        <v>0- Port Value</v>
      </c>
      <c r="BU2705" s="11"/>
    </row>
    <row r="2706" spans="8:73" hidden="1" outlineLevel="1" x14ac:dyDescent="0.3">
      <c r="H2706" s="1" t="str">
        <v>0 - BM Costs</v>
      </c>
      <c r="L2706" s="1" t="str">
        <v>0 - BM Port</v>
      </c>
      <c r="N2706" s="1" t="str">
        <v>0 - Port Assets</v>
      </c>
      <c r="O2706" s="11"/>
      <c r="P2706" s="11"/>
      <c r="Q2706" s="11"/>
      <c r="R2706" s="11"/>
      <c r="S2706" s="11"/>
      <c r="T2706" s="11"/>
      <c r="U2706" s="11"/>
      <c r="V2706" s="11"/>
      <c r="W2706" s="11"/>
      <c r="X2706" s="11"/>
      <c r="Y2706" s="11"/>
      <c r="Z2706" s="11"/>
      <c r="AA2706" s="11"/>
      <c r="AB2706" s="11"/>
      <c r="AC2706" s="11"/>
      <c r="AD2706" s="11"/>
      <c r="AE2706" s="11"/>
      <c r="AF2706" s="11"/>
      <c r="AG2706" s="11"/>
      <c r="AH2706" s="11"/>
      <c r="AI2706" s="11"/>
      <c r="AJ2706" s="11"/>
      <c r="AK2706" s="11"/>
      <c r="AL2706" s="11"/>
      <c r="AM2706" s="11"/>
      <c r="AN2706" s="11"/>
      <c r="AO2706" s="11"/>
      <c r="AP2706" s="11"/>
      <c r="AQ2706" s="11"/>
      <c r="AR2706" s="11"/>
      <c r="AS2706" s="11"/>
      <c r="AT2706" s="11"/>
      <c r="AU2706" s="11"/>
      <c r="AV2706" s="11"/>
      <c r="AW2706" s="11"/>
      <c r="AX2706" s="11"/>
      <c r="AY2706" s="11"/>
      <c r="AZ2706" s="11"/>
      <c r="BA2706" s="11"/>
      <c r="BB2706" s="11"/>
      <c r="BC2706" s="11"/>
      <c r="BD2706" s="11"/>
      <c r="BE2706" s="11"/>
      <c r="BF2706" s="11"/>
      <c r="BG2706" s="11"/>
      <c r="BH2706" s="11"/>
      <c r="BI2706" s="11"/>
      <c r="BJ2706" s="11"/>
      <c r="BK2706" s="11"/>
      <c r="BL2706" s="11"/>
      <c r="BM2706" s="11"/>
      <c r="BN2706" s="11"/>
      <c r="BO2706" s="11"/>
      <c r="BP2706" s="1" t="str">
        <v>0- Port Costs</v>
      </c>
      <c r="BT2706" s="1" t="str">
        <v>0- Port Value</v>
      </c>
      <c r="BU2706" s="11"/>
    </row>
    <row r="2707" spans="8:73" hidden="1" outlineLevel="1" x14ac:dyDescent="0.3">
      <c r="H2707" s="1" t="str">
        <v>0 - BM Costs</v>
      </c>
      <c r="L2707" s="1" t="str">
        <v>0 - BM Port</v>
      </c>
      <c r="N2707" s="1" t="str">
        <v>0 - Port Assets</v>
      </c>
      <c r="O2707" s="11"/>
      <c r="P2707" s="11"/>
      <c r="Q2707" s="11"/>
      <c r="R2707" s="11"/>
      <c r="S2707" s="11"/>
      <c r="T2707" s="11"/>
      <c r="U2707" s="11"/>
      <c r="V2707" s="11"/>
      <c r="W2707" s="11"/>
      <c r="X2707" s="11"/>
      <c r="Y2707" s="11"/>
      <c r="Z2707" s="11"/>
      <c r="AA2707" s="11"/>
      <c r="AB2707" s="11"/>
      <c r="AC2707" s="11"/>
      <c r="AD2707" s="11"/>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c r="BC2707" s="11"/>
      <c r="BD2707" s="11"/>
      <c r="BE2707" s="11"/>
      <c r="BF2707" s="11"/>
      <c r="BG2707" s="11"/>
      <c r="BH2707" s="11"/>
      <c r="BI2707" s="11"/>
      <c r="BJ2707" s="11"/>
      <c r="BK2707" s="11"/>
      <c r="BL2707" s="11"/>
      <c r="BM2707" s="11"/>
      <c r="BN2707" s="11"/>
      <c r="BO2707" s="11"/>
      <c r="BP2707" s="1" t="str">
        <v>0- Port Costs</v>
      </c>
      <c r="BT2707" s="1" t="str">
        <v>0- Port Value</v>
      </c>
      <c r="BU2707" s="11"/>
    </row>
    <row r="2708" spans="8:73" hidden="1" outlineLevel="1" x14ac:dyDescent="0.3">
      <c r="H2708" s="1" t="str">
        <v>0 - BM Costs</v>
      </c>
      <c r="L2708" s="1" t="str">
        <v>0 - BM Port</v>
      </c>
      <c r="N2708" s="1" t="str">
        <v>0 - Port Assets</v>
      </c>
      <c r="O2708" s="11"/>
      <c r="P2708" s="11"/>
      <c r="Q2708" s="11"/>
      <c r="R2708" s="11"/>
      <c r="S2708" s="11"/>
      <c r="T2708" s="11"/>
      <c r="U2708" s="11"/>
      <c r="V2708" s="11"/>
      <c r="W2708" s="11"/>
      <c r="X2708" s="11"/>
      <c r="Y2708" s="11"/>
      <c r="Z2708" s="11"/>
      <c r="AA2708" s="11"/>
      <c r="AB2708" s="11"/>
      <c r="AC2708" s="11"/>
      <c r="AD2708" s="11"/>
      <c r="AE2708" s="11"/>
      <c r="AF2708" s="11"/>
      <c r="AG2708" s="11"/>
      <c r="AH2708" s="11"/>
      <c r="AI2708" s="11"/>
      <c r="AJ2708" s="11"/>
      <c r="AK2708" s="11"/>
      <c r="AL2708" s="11"/>
      <c r="AM2708" s="11"/>
      <c r="AN2708" s="11"/>
      <c r="AO2708" s="11"/>
      <c r="AP2708" s="11"/>
      <c r="AQ2708" s="11"/>
      <c r="AR2708" s="11"/>
      <c r="AS2708" s="11"/>
      <c r="AT2708" s="11"/>
      <c r="AU2708" s="11"/>
      <c r="AV2708" s="11"/>
      <c r="AW2708" s="11"/>
      <c r="AX2708" s="11"/>
      <c r="AY2708" s="11"/>
      <c r="AZ2708" s="11"/>
      <c r="BA2708" s="11"/>
      <c r="BB2708" s="11"/>
      <c r="BC2708" s="11"/>
      <c r="BD2708" s="11"/>
      <c r="BE2708" s="11"/>
      <c r="BF2708" s="11"/>
      <c r="BG2708" s="11"/>
      <c r="BH2708" s="11"/>
      <c r="BI2708" s="11"/>
      <c r="BJ2708" s="11"/>
      <c r="BK2708" s="11"/>
      <c r="BL2708" s="11"/>
      <c r="BM2708" s="11"/>
      <c r="BN2708" s="11"/>
      <c r="BO2708" s="11"/>
      <c r="BP2708" s="1" t="str">
        <v>0- Port Costs</v>
      </c>
      <c r="BT2708" s="1" t="str">
        <v>0- Port Value</v>
      </c>
      <c r="BU2708" s="11"/>
    </row>
    <row r="2709" spans="8:73" hidden="1" outlineLevel="1" x14ac:dyDescent="0.3">
      <c r="H2709" s="1" t="str">
        <v>0 - BM Costs</v>
      </c>
      <c r="L2709" s="1" t="str">
        <v>0 - BM Port</v>
      </c>
      <c r="N2709" s="1" t="str">
        <v>0 - Port Assets</v>
      </c>
      <c r="O2709" s="11"/>
      <c r="P2709" s="11"/>
      <c r="Q2709" s="11"/>
      <c r="R2709" s="11"/>
      <c r="S2709" s="11"/>
      <c r="T2709" s="11"/>
      <c r="U2709" s="11"/>
      <c r="V2709" s="11"/>
      <c r="W2709" s="11"/>
      <c r="X2709" s="11"/>
      <c r="Y2709" s="11"/>
      <c r="Z2709" s="11"/>
      <c r="AA2709" s="11"/>
      <c r="AB2709" s="11"/>
      <c r="AC2709" s="11"/>
      <c r="AD2709" s="11"/>
      <c r="AE2709" s="11"/>
      <c r="AF2709" s="11"/>
      <c r="AG2709" s="11"/>
      <c r="AH2709" s="11"/>
      <c r="AI2709" s="11"/>
      <c r="AJ2709" s="11"/>
      <c r="AK2709" s="11"/>
      <c r="AL2709" s="11"/>
      <c r="AM2709" s="11"/>
      <c r="AN2709" s="11"/>
      <c r="AO2709" s="11"/>
      <c r="AP2709" s="11"/>
      <c r="AQ2709" s="11"/>
      <c r="AR2709" s="11"/>
      <c r="AS2709" s="11"/>
      <c r="AT2709" s="11"/>
      <c r="AU2709" s="11"/>
      <c r="AV2709" s="11"/>
      <c r="AW2709" s="11"/>
      <c r="AX2709" s="11"/>
      <c r="AY2709" s="11"/>
      <c r="AZ2709" s="11"/>
      <c r="BA2709" s="11"/>
      <c r="BB2709" s="11"/>
      <c r="BC2709" s="11"/>
      <c r="BD2709" s="11"/>
      <c r="BE2709" s="11"/>
      <c r="BF2709" s="11"/>
      <c r="BG2709" s="11"/>
      <c r="BH2709" s="11"/>
      <c r="BI2709" s="11"/>
      <c r="BJ2709" s="11"/>
      <c r="BK2709" s="11"/>
      <c r="BL2709" s="11"/>
      <c r="BM2709" s="11"/>
      <c r="BN2709" s="11"/>
      <c r="BO2709" s="11"/>
      <c r="BP2709" s="1" t="str">
        <v>0- Port Costs</v>
      </c>
      <c r="BT2709" s="1" t="str">
        <v>0- Port Value</v>
      </c>
      <c r="BU2709" s="11"/>
    </row>
    <row r="2710" spans="8:73" hidden="1" outlineLevel="1" x14ac:dyDescent="0.3">
      <c r="H2710" s="1" t="str">
        <v>0 - BM Costs</v>
      </c>
      <c r="L2710" s="1" t="str">
        <v>0 - BM Port</v>
      </c>
      <c r="N2710" s="1" t="str">
        <v>0 - Port Assets</v>
      </c>
      <c r="O2710" s="11"/>
      <c r="P2710" s="11"/>
      <c r="Q2710" s="11"/>
      <c r="R2710" s="11"/>
      <c r="S2710" s="11"/>
      <c r="T2710" s="11"/>
      <c r="U2710" s="11"/>
      <c r="V2710" s="11"/>
      <c r="W2710" s="11"/>
      <c r="X2710" s="11"/>
      <c r="Y2710" s="11"/>
      <c r="Z2710" s="11"/>
      <c r="AA2710" s="11"/>
      <c r="AB2710" s="11"/>
      <c r="AC2710" s="11"/>
      <c r="AD2710" s="11"/>
      <c r="AE2710" s="11"/>
      <c r="AF2710" s="11"/>
      <c r="AG2710" s="11"/>
      <c r="AH2710" s="11"/>
      <c r="AI2710" s="11"/>
      <c r="AJ2710" s="11"/>
      <c r="AK2710" s="11"/>
      <c r="AL2710" s="11"/>
      <c r="AM2710" s="11"/>
      <c r="AN2710" s="11"/>
      <c r="AO2710" s="11"/>
      <c r="AP2710" s="11"/>
      <c r="AQ2710" s="11"/>
      <c r="AR2710" s="11"/>
      <c r="AS2710" s="11"/>
      <c r="AT2710" s="11"/>
      <c r="AU2710" s="11"/>
      <c r="AV2710" s="11"/>
      <c r="AW2710" s="11"/>
      <c r="AX2710" s="11"/>
      <c r="AY2710" s="11"/>
      <c r="AZ2710" s="11"/>
      <c r="BA2710" s="11"/>
      <c r="BB2710" s="11"/>
      <c r="BC2710" s="11"/>
      <c r="BD2710" s="11"/>
      <c r="BE2710" s="11"/>
      <c r="BF2710" s="11"/>
      <c r="BG2710" s="11"/>
      <c r="BH2710" s="11"/>
      <c r="BI2710" s="11"/>
      <c r="BJ2710" s="11"/>
      <c r="BK2710" s="11"/>
      <c r="BL2710" s="11"/>
      <c r="BM2710" s="11"/>
      <c r="BN2710" s="11"/>
      <c r="BO2710" s="11"/>
      <c r="BP2710" s="1" t="str">
        <v>0- Port Costs</v>
      </c>
      <c r="BT2710" s="1" t="str">
        <v>0- Port Value</v>
      </c>
      <c r="BU2710" s="11"/>
    </row>
    <row r="2711" spans="8:73" hidden="1" outlineLevel="1" x14ac:dyDescent="0.3">
      <c r="H2711" s="1" t="str">
        <v>0 - BM Costs</v>
      </c>
      <c r="L2711" s="1" t="str">
        <v>0 - BM Port</v>
      </c>
      <c r="N2711" s="1" t="str">
        <v>0 - Port Assets</v>
      </c>
      <c r="O2711" s="11"/>
      <c r="P2711" s="11"/>
      <c r="Q2711" s="11"/>
      <c r="R2711" s="11"/>
      <c r="S2711" s="11"/>
      <c r="T2711" s="11"/>
      <c r="U2711" s="11"/>
      <c r="V2711" s="11"/>
      <c r="W2711" s="11"/>
      <c r="X2711" s="11"/>
      <c r="Y2711" s="11"/>
      <c r="Z2711" s="11"/>
      <c r="AA2711" s="11"/>
      <c r="AB2711" s="11"/>
      <c r="AC2711" s="11"/>
      <c r="AD2711" s="11"/>
      <c r="AE2711" s="11"/>
      <c r="AF2711" s="11"/>
      <c r="AG2711" s="11"/>
      <c r="AH2711" s="11"/>
      <c r="AI2711" s="11"/>
      <c r="AJ2711" s="11"/>
      <c r="AK2711" s="11"/>
      <c r="AL2711" s="11"/>
      <c r="AM2711" s="11"/>
      <c r="AN2711" s="11"/>
      <c r="AO2711" s="11"/>
      <c r="AP2711" s="11"/>
      <c r="AQ2711" s="11"/>
      <c r="AR2711" s="11"/>
      <c r="AS2711" s="11"/>
      <c r="AT2711" s="11"/>
      <c r="AU2711" s="11"/>
      <c r="AV2711" s="11"/>
      <c r="AW2711" s="11"/>
      <c r="AX2711" s="11"/>
      <c r="AY2711" s="11"/>
      <c r="AZ2711" s="11"/>
      <c r="BA2711" s="11"/>
      <c r="BB2711" s="11"/>
      <c r="BC2711" s="11"/>
      <c r="BD2711" s="11"/>
      <c r="BE2711" s="11"/>
      <c r="BF2711" s="11"/>
      <c r="BG2711" s="11"/>
      <c r="BH2711" s="11"/>
      <c r="BI2711" s="11"/>
      <c r="BJ2711" s="11"/>
      <c r="BK2711" s="11"/>
      <c r="BL2711" s="11"/>
      <c r="BM2711" s="11"/>
      <c r="BN2711" s="11"/>
      <c r="BO2711" s="11"/>
      <c r="BP2711" s="1" t="str">
        <v>0- Port Costs</v>
      </c>
      <c r="BT2711" s="1" t="str">
        <v>0- Port Value</v>
      </c>
      <c r="BU2711" s="11"/>
    </row>
    <row r="2712" spans="8:73" hidden="1" outlineLevel="1" x14ac:dyDescent="0.3">
      <c r="H2712" s="1" t="str">
        <v>0 - BM Costs</v>
      </c>
      <c r="L2712" s="1" t="str">
        <v>0 - BM Port</v>
      </c>
      <c r="N2712" s="1" t="str">
        <v>0 - Port Assets</v>
      </c>
      <c r="O2712" s="11"/>
      <c r="P2712" s="11"/>
      <c r="Q2712" s="11"/>
      <c r="R2712" s="11"/>
      <c r="S2712" s="11"/>
      <c r="T2712" s="11"/>
      <c r="U2712" s="11"/>
      <c r="V2712" s="11"/>
      <c r="W2712" s="11"/>
      <c r="X2712" s="11"/>
      <c r="Y2712" s="11"/>
      <c r="Z2712" s="11"/>
      <c r="AA2712" s="11"/>
      <c r="AB2712" s="11"/>
      <c r="AC2712" s="11"/>
      <c r="AD2712" s="11"/>
      <c r="AE2712" s="11"/>
      <c r="AF2712" s="11"/>
      <c r="AG2712" s="11"/>
      <c r="AH2712" s="11"/>
      <c r="AI2712" s="11"/>
      <c r="AJ2712" s="11"/>
      <c r="AK2712" s="11"/>
      <c r="AL2712" s="11"/>
      <c r="AM2712" s="11"/>
      <c r="AN2712" s="11"/>
      <c r="AO2712" s="11"/>
      <c r="AP2712" s="11"/>
      <c r="AQ2712" s="11"/>
      <c r="AR2712" s="11"/>
      <c r="AS2712" s="11"/>
      <c r="AT2712" s="11"/>
      <c r="AU2712" s="11"/>
      <c r="AV2712" s="11"/>
      <c r="AW2712" s="11"/>
      <c r="AX2712" s="11"/>
      <c r="AY2712" s="11"/>
      <c r="AZ2712" s="11"/>
      <c r="BA2712" s="11"/>
      <c r="BB2712" s="11"/>
      <c r="BC2712" s="11"/>
      <c r="BD2712" s="11"/>
      <c r="BE2712" s="11"/>
      <c r="BF2712" s="11"/>
      <c r="BG2712" s="11"/>
      <c r="BH2712" s="11"/>
      <c r="BI2712" s="11"/>
      <c r="BJ2712" s="11"/>
      <c r="BK2712" s="11"/>
      <c r="BL2712" s="11"/>
      <c r="BM2712" s="11"/>
      <c r="BN2712" s="11"/>
      <c r="BO2712" s="11"/>
      <c r="BP2712" s="1" t="str">
        <v>0- Port Costs</v>
      </c>
      <c r="BT2712" s="1" t="str">
        <v>0- Port Value</v>
      </c>
      <c r="BU2712" s="11"/>
    </row>
    <row r="2713" spans="8:73" hidden="1" outlineLevel="1" x14ac:dyDescent="0.3">
      <c r="H2713" s="1" t="str">
        <v>0 - BM Costs</v>
      </c>
      <c r="L2713" s="1" t="str">
        <v>0 - BM Port</v>
      </c>
      <c r="N2713" s="1" t="str">
        <v>0 - Port Assets</v>
      </c>
      <c r="O2713" s="11"/>
      <c r="P2713" s="11"/>
      <c r="Q2713" s="11"/>
      <c r="R2713" s="11"/>
      <c r="S2713" s="11"/>
      <c r="T2713" s="11"/>
      <c r="U2713" s="11"/>
      <c r="V2713" s="11"/>
      <c r="W2713" s="11"/>
      <c r="X2713" s="11"/>
      <c r="Y2713" s="11"/>
      <c r="Z2713" s="11"/>
      <c r="AA2713" s="11"/>
      <c r="AB2713" s="11"/>
      <c r="AC2713" s="11"/>
      <c r="AD2713" s="11"/>
      <c r="AE2713" s="11"/>
      <c r="AF2713" s="11"/>
      <c r="AG2713" s="11"/>
      <c r="AH2713" s="11"/>
      <c r="AI2713" s="11"/>
      <c r="AJ2713" s="11"/>
      <c r="AK2713" s="11"/>
      <c r="AL2713" s="11"/>
      <c r="AM2713" s="11"/>
      <c r="AN2713" s="11"/>
      <c r="AO2713" s="11"/>
      <c r="AP2713" s="11"/>
      <c r="AQ2713" s="11"/>
      <c r="AR2713" s="11"/>
      <c r="AS2713" s="11"/>
      <c r="AT2713" s="11"/>
      <c r="AU2713" s="11"/>
      <c r="AV2713" s="11"/>
      <c r="AW2713" s="11"/>
      <c r="AX2713" s="11"/>
      <c r="AY2713" s="11"/>
      <c r="AZ2713" s="11"/>
      <c r="BA2713" s="11"/>
      <c r="BB2713" s="11"/>
      <c r="BC2713" s="11"/>
      <c r="BD2713" s="11"/>
      <c r="BE2713" s="11"/>
      <c r="BF2713" s="11"/>
      <c r="BG2713" s="11"/>
      <c r="BH2713" s="11"/>
      <c r="BI2713" s="11"/>
      <c r="BJ2713" s="11"/>
      <c r="BK2713" s="11"/>
      <c r="BL2713" s="11"/>
      <c r="BM2713" s="11"/>
      <c r="BN2713" s="11"/>
      <c r="BO2713" s="11"/>
      <c r="BP2713" s="1" t="str">
        <v>0- Port Costs</v>
      </c>
      <c r="BT2713" s="1" t="str">
        <v>0- Port Value</v>
      </c>
      <c r="BU2713" s="11"/>
    </row>
    <row r="2714" spans="8:73" hidden="1" outlineLevel="1" x14ac:dyDescent="0.3">
      <c r="H2714" s="1" t="str">
        <v>0 - BM Costs</v>
      </c>
      <c r="L2714" s="1" t="str">
        <v>0 - BM Port</v>
      </c>
      <c r="N2714" s="1" t="str">
        <v>0 - Port Assets</v>
      </c>
      <c r="O2714" s="11"/>
      <c r="P2714" s="11"/>
      <c r="Q2714" s="11"/>
      <c r="R2714" s="11"/>
      <c r="S2714" s="11"/>
      <c r="T2714" s="11"/>
      <c r="U2714" s="11"/>
      <c r="V2714" s="11"/>
      <c r="W2714" s="11"/>
      <c r="X2714" s="11"/>
      <c r="Y2714" s="11"/>
      <c r="Z2714" s="11"/>
      <c r="AA2714" s="11"/>
      <c r="AB2714" s="11"/>
      <c r="AC2714" s="11"/>
      <c r="AD2714" s="11"/>
      <c r="AE2714" s="11"/>
      <c r="AF2714" s="11"/>
      <c r="AG2714" s="11"/>
      <c r="AH2714" s="11"/>
      <c r="AI2714" s="11"/>
      <c r="AJ2714" s="11"/>
      <c r="AK2714" s="11"/>
      <c r="AL2714" s="11"/>
      <c r="AM2714" s="11"/>
      <c r="AN2714" s="11"/>
      <c r="AO2714" s="11"/>
      <c r="AP2714" s="11"/>
      <c r="AQ2714" s="11"/>
      <c r="AR2714" s="11"/>
      <c r="AS2714" s="11"/>
      <c r="AT2714" s="11"/>
      <c r="AU2714" s="11"/>
      <c r="AV2714" s="11"/>
      <c r="AW2714" s="11"/>
      <c r="AX2714" s="11"/>
      <c r="AY2714" s="11"/>
      <c r="AZ2714" s="11"/>
      <c r="BA2714" s="11"/>
      <c r="BB2714" s="11"/>
      <c r="BC2714" s="11"/>
      <c r="BD2714" s="11"/>
      <c r="BE2714" s="11"/>
      <c r="BF2714" s="11"/>
      <c r="BG2714" s="11"/>
      <c r="BH2714" s="11"/>
      <c r="BI2714" s="11"/>
      <c r="BJ2714" s="11"/>
      <c r="BK2714" s="11"/>
      <c r="BL2714" s="11"/>
      <c r="BM2714" s="11"/>
      <c r="BN2714" s="11"/>
      <c r="BO2714" s="11"/>
      <c r="BP2714" s="1" t="str">
        <v>0- Port Costs</v>
      </c>
      <c r="BT2714" s="1" t="str">
        <v>0- Port Value</v>
      </c>
      <c r="BU2714" s="11"/>
    </row>
    <row r="2715" spans="8:73" hidden="1" outlineLevel="1" x14ac:dyDescent="0.3">
      <c r="H2715" s="1" t="str">
        <v>0 - BM Costs</v>
      </c>
      <c r="L2715" s="1" t="str">
        <v>0 - BM Port</v>
      </c>
      <c r="N2715" s="1" t="str">
        <v>0 - Port Assets</v>
      </c>
      <c r="O2715" s="11"/>
      <c r="P2715" s="11"/>
      <c r="Q2715" s="11"/>
      <c r="R2715" s="11"/>
      <c r="S2715" s="11"/>
      <c r="T2715" s="11"/>
      <c r="U2715" s="11"/>
      <c r="V2715" s="11"/>
      <c r="W2715" s="11"/>
      <c r="X2715" s="11"/>
      <c r="Y2715" s="11"/>
      <c r="Z2715" s="11"/>
      <c r="AA2715" s="11"/>
      <c r="AB2715" s="11"/>
      <c r="AC2715" s="11"/>
      <c r="AD2715" s="11"/>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c r="BB2715" s="11"/>
      <c r="BC2715" s="11"/>
      <c r="BD2715" s="11"/>
      <c r="BE2715" s="11"/>
      <c r="BF2715" s="11"/>
      <c r="BG2715" s="11"/>
      <c r="BH2715" s="11"/>
      <c r="BI2715" s="11"/>
      <c r="BJ2715" s="11"/>
      <c r="BK2715" s="11"/>
      <c r="BL2715" s="11"/>
      <c r="BM2715" s="11"/>
      <c r="BN2715" s="11"/>
      <c r="BO2715" s="11"/>
      <c r="BP2715" s="1" t="str">
        <v>0- Port Costs</v>
      </c>
      <c r="BT2715" s="1" t="str">
        <v>0- Port Value</v>
      </c>
      <c r="BU2715" s="11"/>
    </row>
    <row r="2716" spans="8:73" hidden="1" outlineLevel="1" x14ac:dyDescent="0.3">
      <c r="H2716" s="1" t="str">
        <v>0 - BM Costs</v>
      </c>
      <c r="L2716" s="1" t="str">
        <v>0 - BM Port</v>
      </c>
      <c r="N2716" s="1" t="str">
        <v>0 - Port Assets</v>
      </c>
      <c r="O2716" s="11"/>
      <c r="P2716" s="11"/>
      <c r="Q2716" s="11"/>
      <c r="R2716" s="11"/>
      <c r="S2716" s="11"/>
      <c r="T2716" s="11"/>
      <c r="U2716" s="11"/>
      <c r="V2716" s="11"/>
      <c r="W2716" s="11"/>
      <c r="X2716" s="11"/>
      <c r="Y2716" s="11"/>
      <c r="Z2716" s="11"/>
      <c r="AA2716" s="11"/>
      <c r="AB2716" s="11"/>
      <c r="AC2716" s="11"/>
      <c r="AD2716" s="11"/>
      <c r="AE2716" s="11"/>
      <c r="AF2716" s="11"/>
      <c r="AG2716" s="11"/>
      <c r="AH2716" s="11"/>
      <c r="AI2716" s="11"/>
      <c r="AJ2716" s="11"/>
      <c r="AK2716" s="11"/>
      <c r="AL2716" s="11"/>
      <c r="AM2716" s="11"/>
      <c r="AN2716" s="11"/>
      <c r="AO2716" s="11"/>
      <c r="AP2716" s="11"/>
      <c r="AQ2716" s="11"/>
      <c r="AR2716" s="11"/>
      <c r="AS2716" s="11"/>
      <c r="AT2716" s="11"/>
      <c r="AU2716" s="11"/>
      <c r="AV2716" s="11"/>
      <c r="AW2716" s="11"/>
      <c r="AX2716" s="11"/>
      <c r="AY2716" s="11"/>
      <c r="AZ2716" s="11"/>
      <c r="BA2716" s="11"/>
      <c r="BB2716" s="11"/>
      <c r="BC2716" s="11"/>
      <c r="BD2716" s="11"/>
      <c r="BE2716" s="11"/>
      <c r="BF2716" s="11"/>
      <c r="BG2716" s="11"/>
      <c r="BH2716" s="11"/>
      <c r="BI2716" s="11"/>
      <c r="BJ2716" s="11"/>
      <c r="BK2716" s="11"/>
      <c r="BL2716" s="11"/>
      <c r="BM2716" s="11"/>
      <c r="BN2716" s="11"/>
      <c r="BO2716" s="11"/>
      <c r="BP2716" s="1" t="str">
        <v>0- Port Costs</v>
      </c>
      <c r="BT2716" s="1" t="str">
        <v>0- Port Value</v>
      </c>
      <c r="BU2716" s="11"/>
    </row>
    <row r="2717" spans="8:73" hidden="1" outlineLevel="1" x14ac:dyDescent="0.3">
      <c r="H2717" s="1" t="str">
        <v>0 - BM Costs</v>
      </c>
      <c r="L2717" s="1" t="str">
        <v>0 - BM Port</v>
      </c>
      <c r="N2717" s="1" t="str">
        <v>0 - Port Assets</v>
      </c>
      <c r="O2717" s="11"/>
      <c r="P2717" s="11"/>
      <c r="Q2717" s="11"/>
      <c r="R2717" s="11"/>
      <c r="S2717" s="11"/>
      <c r="T2717" s="11"/>
      <c r="U2717" s="11"/>
      <c r="V2717" s="11"/>
      <c r="W2717" s="11"/>
      <c r="X2717" s="11"/>
      <c r="Y2717" s="11"/>
      <c r="Z2717" s="11"/>
      <c r="AA2717" s="11"/>
      <c r="AB2717" s="11"/>
      <c r="AC2717" s="11"/>
      <c r="AD2717" s="11"/>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c r="BC2717" s="11"/>
      <c r="BD2717" s="11"/>
      <c r="BE2717" s="11"/>
      <c r="BF2717" s="11"/>
      <c r="BG2717" s="11"/>
      <c r="BH2717" s="11"/>
      <c r="BI2717" s="11"/>
      <c r="BJ2717" s="11"/>
      <c r="BK2717" s="11"/>
      <c r="BL2717" s="11"/>
      <c r="BM2717" s="11"/>
      <c r="BN2717" s="11"/>
      <c r="BO2717" s="11"/>
      <c r="BP2717" s="1" t="str">
        <v>0- Port Costs</v>
      </c>
      <c r="BT2717" s="1" t="str">
        <v>0- Port Value</v>
      </c>
      <c r="BU2717" s="11"/>
    </row>
    <row r="2718" spans="8:73" hidden="1" outlineLevel="1" x14ac:dyDescent="0.3">
      <c r="H2718" s="1" t="str">
        <v>0 - BM Costs</v>
      </c>
      <c r="L2718" s="1" t="str">
        <v>0 - BM Port</v>
      </c>
      <c r="N2718" s="1" t="str">
        <v>0 - Port Assets</v>
      </c>
      <c r="O2718" s="11"/>
      <c r="P2718" s="11"/>
      <c r="Q2718" s="11"/>
      <c r="R2718" s="11"/>
      <c r="S2718" s="11"/>
      <c r="T2718" s="11"/>
      <c r="U2718" s="11"/>
      <c r="V2718" s="11"/>
      <c r="W2718" s="11"/>
      <c r="X2718" s="11"/>
      <c r="Y2718" s="11"/>
      <c r="Z2718" s="11"/>
      <c r="AA2718" s="11"/>
      <c r="AB2718" s="11"/>
      <c r="AC2718" s="11"/>
      <c r="AD2718" s="11"/>
      <c r="AE2718" s="11"/>
      <c r="AF2718" s="11"/>
      <c r="AG2718" s="11"/>
      <c r="AH2718" s="11"/>
      <c r="AI2718" s="11"/>
      <c r="AJ2718" s="11"/>
      <c r="AK2718" s="11"/>
      <c r="AL2718" s="11"/>
      <c r="AM2718" s="11"/>
      <c r="AN2718" s="11"/>
      <c r="AO2718" s="11"/>
      <c r="AP2718" s="11"/>
      <c r="AQ2718" s="11"/>
      <c r="AR2718" s="11"/>
      <c r="AS2718" s="11"/>
      <c r="AT2718" s="11"/>
      <c r="AU2718" s="11"/>
      <c r="AV2718" s="11"/>
      <c r="AW2718" s="11"/>
      <c r="AX2718" s="11"/>
      <c r="AY2718" s="11"/>
      <c r="AZ2718" s="11"/>
      <c r="BA2718" s="11"/>
      <c r="BB2718" s="11"/>
      <c r="BC2718" s="11"/>
      <c r="BD2718" s="11"/>
      <c r="BE2718" s="11"/>
      <c r="BF2718" s="11"/>
      <c r="BG2718" s="11"/>
      <c r="BH2718" s="11"/>
      <c r="BI2718" s="11"/>
      <c r="BJ2718" s="11"/>
      <c r="BK2718" s="11"/>
      <c r="BL2718" s="11"/>
      <c r="BM2718" s="11"/>
      <c r="BN2718" s="11"/>
      <c r="BO2718" s="11"/>
      <c r="BP2718" s="1" t="str">
        <v>0- Port Costs</v>
      </c>
      <c r="BT2718" s="1" t="str">
        <v>0- Port Value</v>
      </c>
      <c r="BU2718" s="11"/>
    </row>
    <row r="2719" spans="8:73" hidden="1" outlineLevel="1" x14ac:dyDescent="0.3">
      <c r="H2719" s="1" t="str">
        <v>0 - BM Costs</v>
      </c>
      <c r="L2719" s="1" t="str">
        <v>0 - BM Port</v>
      </c>
      <c r="N2719" s="1" t="str">
        <v>0 - Port Assets</v>
      </c>
      <c r="O2719" s="11"/>
      <c r="P2719" s="11"/>
      <c r="Q2719" s="11"/>
      <c r="R2719" s="11"/>
      <c r="S2719" s="11"/>
      <c r="T2719" s="11"/>
      <c r="U2719" s="11"/>
      <c r="V2719" s="11"/>
      <c r="W2719" s="11"/>
      <c r="X2719" s="11"/>
      <c r="Y2719" s="11"/>
      <c r="Z2719" s="11"/>
      <c r="AA2719" s="11"/>
      <c r="AB2719" s="11"/>
      <c r="AC2719" s="11"/>
      <c r="AD2719" s="11"/>
      <c r="AE2719" s="11"/>
      <c r="AF2719" s="11"/>
      <c r="AG2719" s="11"/>
      <c r="AH2719" s="11"/>
      <c r="AI2719" s="11"/>
      <c r="AJ2719" s="11"/>
      <c r="AK2719" s="11"/>
      <c r="AL2719" s="11"/>
      <c r="AM2719" s="11"/>
      <c r="AN2719" s="11"/>
      <c r="AO2719" s="11"/>
      <c r="AP2719" s="11"/>
      <c r="AQ2719" s="11"/>
      <c r="AR2719" s="11"/>
      <c r="AS2719" s="11"/>
      <c r="AT2719" s="11"/>
      <c r="AU2719" s="11"/>
      <c r="AV2719" s="11"/>
      <c r="AW2719" s="11"/>
      <c r="AX2719" s="11"/>
      <c r="AY2719" s="11"/>
      <c r="AZ2719" s="11"/>
      <c r="BA2719" s="11"/>
      <c r="BB2719" s="11"/>
      <c r="BC2719" s="11"/>
      <c r="BD2719" s="11"/>
      <c r="BE2719" s="11"/>
      <c r="BF2719" s="11"/>
      <c r="BG2719" s="11"/>
      <c r="BH2719" s="11"/>
      <c r="BI2719" s="11"/>
      <c r="BJ2719" s="11"/>
      <c r="BK2719" s="11"/>
      <c r="BL2719" s="11"/>
      <c r="BM2719" s="11"/>
      <c r="BN2719" s="11"/>
      <c r="BO2719" s="11"/>
      <c r="BP2719" s="1" t="str">
        <v>0- Port Costs</v>
      </c>
      <c r="BT2719" s="1" t="str">
        <v>0- Port Value</v>
      </c>
      <c r="BU2719" s="11"/>
    </row>
    <row r="2720" spans="8:73" hidden="1" outlineLevel="1" x14ac:dyDescent="0.3">
      <c r="H2720" s="1" t="str">
        <v>0 - BM Costs</v>
      </c>
      <c r="L2720" s="1" t="str">
        <v>0 - BM Port</v>
      </c>
      <c r="N2720" s="1" t="str">
        <v>0 - Port Assets</v>
      </c>
      <c r="O2720" s="11"/>
      <c r="P2720" s="11"/>
      <c r="Q2720" s="11"/>
      <c r="R2720" s="11"/>
      <c r="S2720" s="11"/>
      <c r="T2720" s="11"/>
      <c r="U2720" s="11"/>
      <c r="V2720" s="11"/>
      <c r="W2720" s="11"/>
      <c r="X2720" s="11"/>
      <c r="Y2720" s="11"/>
      <c r="Z2720" s="11"/>
      <c r="AA2720" s="11"/>
      <c r="AB2720" s="11"/>
      <c r="AC2720" s="11"/>
      <c r="AD2720" s="11"/>
      <c r="AE2720" s="11"/>
      <c r="AF2720" s="11"/>
      <c r="AG2720" s="11"/>
      <c r="AH2720" s="11"/>
      <c r="AI2720" s="11"/>
      <c r="AJ2720" s="11"/>
      <c r="AK2720" s="11"/>
      <c r="AL2720" s="11"/>
      <c r="AM2720" s="11"/>
      <c r="AN2720" s="11"/>
      <c r="AO2720" s="11"/>
      <c r="AP2720" s="11"/>
      <c r="AQ2720" s="11"/>
      <c r="AR2720" s="11"/>
      <c r="AS2720" s="11"/>
      <c r="AT2720" s="11"/>
      <c r="AU2720" s="11"/>
      <c r="AV2720" s="11"/>
      <c r="AW2720" s="11"/>
      <c r="AX2720" s="11"/>
      <c r="AY2720" s="11"/>
      <c r="AZ2720" s="11"/>
      <c r="BA2720" s="11"/>
      <c r="BB2720" s="11"/>
      <c r="BC2720" s="11"/>
      <c r="BD2720" s="11"/>
      <c r="BE2720" s="11"/>
      <c r="BF2720" s="11"/>
      <c r="BG2720" s="11"/>
      <c r="BH2720" s="11"/>
      <c r="BI2720" s="11"/>
      <c r="BJ2720" s="11"/>
      <c r="BK2720" s="11"/>
      <c r="BL2720" s="11"/>
      <c r="BM2720" s="11"/>
      <c r="BN2720" s="11"/>
      <c r="BO2720" s="11"/>
      <c r="BP2720" s="1" t="str">
        <v>0- Port Costs</v>
      </c>
      <c r="BT2720" s="1" t="str">
        <v>0- Port Value</v>
      </c>
      <c r="BU2720" s="11"/>
    </row>
    <row r="2721" spans="8:73" hidden="1" outlineLevel="1" x14ac:dyDescent="0.3">
      <c r="H2721" s="1" t="str">
        <v>0 - BM Costs</v>
      </c>
      <c r="L2721" s="1" t="str">
        <v>0 - BM Port</v>
      </c>
      <c r="N2721" s="1" t="str">
        <v>0 - Port Assets</v>
      </c>
      <c r="O2721" s="11"/>
      <c r="P2721" s="11"/>
      <c r="Q2721" s="11"/>
      <c r="R2721" s="11"/>
      <c r="S2721" s="11"/>
      <c r="T2721" s="11"/>
      <c r="U2721" s="11"/>
      <c r="V2721" s="11"/>
      <c r="W2721" s="11"/>
      <c r="X2721" s="11"/>
      <c r="Y2721" s="11"/>
      <c r="Z2721" s="11"/>
      <c r="AA2721" s="11"/>
      <c r="AB2721" s="11"/>
      <c r="AC2721" s="11"/>
      <c r="AD2721" s="11"/>
      <c r="AE2721" s="11"/>
      <c r="AF2721" s="11"/>
      <c r="AG2721" s="11"/>
      <c r="AH2721" s="11"/>
      <c r="AI2721" s="11"/>
      <c r="AJ2721" s="11"/>
      <c r="AK2721" s="11"/>
      <c r="AL2721" s="11"/>
      <c r="AM2721" s="11"/>
      <c r="AN2721" s="11"/>
      <c r="AO2721" s="11"/>
      <c r="AP2721" s="11"/>
      <c r="AQ2721" s="11"/>
      <c r="AR2721" s="11"/>
      <c r="AS2721" s="11"/>
      <c r="AT2721" s="11"/>
      <c r="AU2721" s="11"/>
      <c r="AV2721" s="11"/>
      <c r="AW2721" s="11"/>
      <c r="AX2721" s="11"/>
      <c r="AY2721" s="11"/>
      <c r="AZ2721" s="11"/>
      <c r="BA2721" s="11"/>
      <c r="BB2721" s="11"/>
      <c r="BC2721" s="11"/>
      <c r="BD2721" s="11"/>
      <c r="BE2721" s="11"/>
      <c r="BF2721" s="11"/>
      <c r="BG2721" s="11"/>
      <c r="BH2721" s="11"/>
      <c r="BI2721" s="11"/>
      <c r="BJ2721" s="11"/>
      <c r="BK2721" s="11"/>
      <c r="BL2721" s="11"/>
      <c r="BM2721" s="11"/>
      <c r="BN2721" s="11"/>
      <c r="BO2721" s="11"/>
      <c r="BP2721" s="1" t="str">
        <v>0- Port Costs</v>
      </c>
      <c r="BT2721" s="1" t="str">
        <v>0- Port Value</v>
      </c>
      <c r="BU2721" s="11"/>
    </row>
    <row r="2722" spans="8:73" hidden="1" outlineLevel="1" x14ac:dyDescent="0.3">
      <c r="H2722" s="1" t="str">
        <v>0 - BM Costs</v>
      </c>
      <c r="L2722" s="1" t="str">
        <v>0 - BM Port</v>
      </c>
      <c r="N2722" s="1" t="str">
        <v>0 - Port Assets</v>
      </c>
      <c r="O2722" s="11"/>
      <c r="P2722" s="11"/>
      <c r="Q2722" s="11"/>
      <c r="R2722" s="11"/>
      <c r="S2722" s="11"/>
      <c r="T2722" s="11"/>
      <c r="U2722" s="11"/>
      <c r="V2722" s="11"/>
      <c r="W2722" s="11"/>
      <c r="X2722" s="11"/>
      <c r="Y2722" s="11"/>
      <c r="Z2722" s="11"/>
      <c r="AA2722" s="11"/>
      <c r="AB2722" s="11"/>
      <c r="AC2722" s="11"/>
      <c r="AD2722" s="11"/>
      <c r="AE2722" s="11"/>
      <c r="AF2722" s="11"/>
      <c r="AG2722" s="11"/>
      <c r="AH2722" s="11"/>
      <c r="AI2722" s="11"/>
      <c r="AJ2722" s="11"/>
      <c r="AK2722" s="11"/>
      <c r="AL2722" s="11"/>
      <c r="AM2722" s="11"/>
      <c r="AN2722" s="11"/>
      <c r="AO2722" s="11"/>
      <c r="AP2722" s="11"/>
      <c r="AQ2722" s="11"/>
      <c r="AR2722" s="11"/>
      <c r="AS2722" s="11"/>
      <c r="AT2722" s="11"/>
      <c r="AU2722" s="11"/>
      <c r="AV2722" s="11"/>
      <c r="AW2722" s="11"/>
      <c r="AX2722" s="11"/>
      <c r="AY2722" s="11"/>
      <c r="AZ2722" s="11"/>
      <c r="BA2722" s="11"/>
      <c r="BB2722" s="11"/>
      <c r="BC2722" s="11"/>
      <c r="BD2722" s="11"/>
      <c r="BE2722" s="11"/>
      <c r="BF2722" s="11"/>
      <c r="BG2722" s="11"/>
      <c r="BH2722" s="11"/>
      <c r="BI2722" s="11"/>
      <c r="BJ2722" s="11"/>
      <c r="BK2722" s="11"/>
      <c r="BL2722" s="11"/>
      <c r="BM2722" s="11"/>
      <c r="BN2722" s="11"/>
      <c r="BO2722" s="11"/>
      <c r="BP2722" s="1" t="str">
        <v>0- Port Costs</v>
      </c>
      <c r="BT2722" s="1" t="str">
        <v>0- Port Value</v>
      </c>
      <c r="BU2722" s="11"/>
    </row>
    <row r="2723" spans="8:73" hidden="1" outlineLevel="1" x14ac:dyDescent="0.3">
      <c r="H2723" s="1" t="str">
        <v>0 - BM Costs</v>
      </c>
      <c r="L2723" s="1" t="str">
        <v>0 - BM Port</v>
      </c>
      <c r="N2723" s="1" t="str">
        <v>0 - Port Assets</v>
      </c>
      <c r="O2723" s="11"/>
      <c r="P2723" s="11"/>
      <c r="Q2723" s="11"/>
      <c r="R2723" s="11"/>
      <c r="S2723" s="11"/>
      <c r="T2723" s="11"/>
      <c r="U2723" s="11"/>
      <c r="V2723" s="11"/>
      <c r="W2723" s="11"/>
      <c r="X2723" s="11"/>
      <c r="Y2723" s="11"/>
      <c r="Z2723" s="11"/>
      <c r="AA2723" s="11"/>
      <c r="AB2723" s="11"/>
      <c r="AC2723" s="11"/>
      <c r="AD2723" s="11"/>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c r="BB2723" s="11"/>
      <c r="BC2723" s="11"/>
      <c r="BD2723" s="11"/>
      <c r="BE2723" s="11"/>
      <c r="BF2723" s="11"/>
      <c r="BG2723" s="11"/>
      <c r="BH2723" s="11"/>
      <c r="BI2723" s="11"/>
      <c r="BJ2723" s="11"/>
      <c r="BK2723" s="11"/>
      <c r="BL2723" s="11"/>
      <c r="BM2723" s="11"/>
      <c r="BN2723" s="11"/>
      <c r="BO2723" s="11"/>
      <c r="BP2723" s="1" t="str">
        <v>0- Port Costs</v>
      </c>
      <c r="BT2723" s="1" t="str">
        <v>0- Port Value</v>
      </c>
      <c r="BU2723" s="11"/>
    </row>
    <row r="2724" spans="8:73" hidden="1" outlineLevel="1" x14ac:dyDescent="0.3">
      <c r="H2724" s="1" t="str">
        <v>0 - BM Costs</v>
      </c>
      <c r="L2724" s="1" t="str">
        <v>0 - BM Port</v>
      </c>
      <c r="N2724" s="1" t="str">
        <v>0 - Port Assets</v>
      </c>
      <c r="O2724" s="11"/>
      <c r="P2724" s="11"/>
      <c r="Q2724" s="11"/>
      <c r="R2724" s="11"/>
      <c r="S2724" s="11"/>
      <c r="T2724" s="11"/>
      <c r="U2724" s="11"/>
      <c r="V2724" s="11"/>
      <c r="W2724" s="11"/>
      <c r="X2724" s="11"/>
      <c r="Y2724" s="11"/>
      <c r="Z2724" s="11"/>
      <c r="AA2724" s="11"/>
      <c r="AB2724" s="11"/>
      <c r="AC2724" s="11"/>
      <c r="AD2724" s="11"/>
      <c r="AE2724" s="11"/>
      <c r="AF2724" s="11"/>
      <c r="AG2724" s="11"/>
      <c r="AH2724" s="11"/>
      <c r="AI2724" s="11"/>
      <c r="AJ2724" s="11"/>
      <c r="AK2724" s="11"/>
      <c r="AL2724" s="11"/>
      <c r="AM2724" s="11"/>
      <c r="AN2724" s="11"/>
      <c r="AO2724" s="11"/>
      <c r="AP2724" s="11"/>
      <c r="AQ2724" s="11"/>
      <c r="AR2724" s="11"/>
      <c r="AS2724" s="11"/>
      <c r="AT2724" s="11"/>
      <c r="AU2724" s="11"/>
      <c r="AV2724" s="11"/>
      <c r="AW2724" s="11"/>
      <c r="AX2724" s="11"/>
      <c r="AY2724" s="11"/>
      <c r="AZ2724" s="11"/>
      <c r="BA2724" s="11"/>
      <c r="BB2724" s="11"/>
      <c r="BC2724" s="11"/>
      <c r="BD2724" s="11"/>
      <c r="BE2724" s="11"/>
      <c r="BF2724" s="11"/>
      <c r="BG2724" s="11"/>
      <c r="BH2724" s="11"/>
      <c r="BI2724" s="11"/>
      <c r="BJ2724" s="11"/>
      <c r="BK2724" s="11"/>
      <c r="BL2724" s="11"/>
      <c r="BM2724" s="11"/>
      <c r="BN2724" s="11"/>
      <c r="BO2724" s="11"/>
      <c r="BP2724" s="1" t="str">
        <v>0- Port Costs</v>
      </c>
      <c r="BT2724" s="1" t="str">
        <v>0- Port Value</v>
      </c>
      <c r="BU2724" s="11"/>
    </row>
    <row r="2725" spans="8:73" hidden="1" outlineLevel="1" x14ac:dyDescent="0.3">
      <c r="H2725" s="1" t="str">
        <v>0 - BM Costs</v>
      </c>
      <c r="L2725" s="1" t="str">
        <v>0 - BM Port</v>
      </c>
      <c r="N2725" s="1" t="str">
        <v>0 - Port Assets</v>
      </c>
      <c r="O2725" s="11"/>
      <c r="P2725" s="11"/>
      <c r="Q2725" s="11"/>
      <c r="R2725" s="11"/>
      <c r="S2725" s="11"/>
      <c r="T2725" s="11"/>
      <c r="U2725" s="11"/>
      <c r="V2725" s="11"/>
      <c r="W2725" s="11"/>
      <c r="X2725" s="11"/>
      <c r="Y2725" s="11"/>
      <c r="Z2725" s="11"/>
      <c r="AA2725" s="11"/>
      <c r="AB2725" s="11"/>
      <c r="AC2725" s="11"/>
      <c r="AD2725" s="11"/>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c r="AY2725" s="11"/>
      <c r="AZ2725" s="11"/>
      <c r="BA2725" s="11"/>
      <c r="BB2725" s="11"/>
      <c r="BC2725" s="11"/>
      <c r="BD2725" s="11"/>
      <c r="BE2725" s="11"/>
      <c r="BF2725" s="11"/>
      <c r="BG2725" s="11"/>
      <c r="BH2725" s="11"/>
      <c r="BI2725" s="11"/>
      <c r="BJ2725" s="11"/>
      <c r="BK2725" s="11"/>
      <c r="BL2725" s="11"/>
      <c r="BM2725" s="11"/>
      <c r="BN2725" s="11"/>
      <c r="BO2725" s="11"/>
      <c r="BP2725" s="1" t="str">
        <v>0- Port Costs</v>
      </c>
      <c r="BT2725" s="1" t="str">
        <v>0- Port Value</v>
      </c>
      <c r="BU2725" s="11"/>
    </row>
    <row r="2726" spans="8:73" hidden="1" outlineLevel="1" x14ac:dyDescent="0.3">
      <c r="H2726" s="1" t="str">
        <v>0 - BM Costs</v>
      </c>
      <c r="L2726" s="1" t="str">
        <v>0 - BM Port</v>
      </c>
      <c r="N2726" s="1" t="str">
        <v>0 - Port Assets</v>
      </c>
      <c r="O2726" s="11"/>
      <c r="P2726" s="11"/>
      <c r="Q2726" s="11"/>
      <c r="R2726" s="11"/>
      <c r="S2726" s="11"/>
      <c r="T2726" s="11"/>
      <c r="U2726" s="11"/>
      <c r="V2726" s="11"/>
      <c r="W2726" s="11"/>
      <c r="X2726" s="11"/>
      <c r="Y2726" s="11"/>
      <c r="Z2726" s="11"/>
      <c r="AA2726" s="11"/>
      <c r="AB2726" s="11"/>
      <c r="AC2726" s="11"/>
      <c r="AD2726" s="11"/>
      <c r="AE2726" s="11"/>
      <c r="AF2726" s="11"/>
      <c r="AG2726" s="11"/>
      <c r="AH2726" s="11"/>
      <c r="AI2726" s="11"/>
      <c r="AJ2726" s="11"/>
      <c r="AK2726" s="11"/>
      <c r="AL2726" s="11"/>
      <c r="AM2726" s="11"/>
      <c r="AN2726" s="11"/>
      <c r="AO2726" s="11"/>
      <c r="AP2726" s="11"/>
      <c r="AQ2726" s="11"/>
      <c r="AR2726" s="11"/>
      <c r="AS2726" s="11"/>
      <c r="AT2726" s="11"/>
      <c r="AU2726" s="11"/>
      <c r="AV2726" s="11"/>
      <c r="AW2726" s="11"/>
      <c r="AX2726" s="11"/>
      <c r="AY2726" s="11"/>
      <c r="AZ2726" s="11"/>
      <c r="BA2726" s="11"/>
      <c r="BB2726" s="11"/>
      <c r="BC2726" s="11"/>
      <c r="BD2726" s="11"/>
      <c r="BE2726" s="11"/>
      <c r="BF2726" s="11"/>
      <c r="BG2726" s="11"/>
      <c r="BH2726" s="11"/>
      <c r="BI2726" s="11"/>
      <c r="BJ2726" s="11"/>
      <c r="BK2726" s="11"/>
      <c r="BL2726" s="11"/>
      <c r="BM2726" s="11"/>
      <c r="BN2726" s="11"/>
      <c r="BO2726" s="11"/>
      <c r="BP2726" s="1" t="str">
        <v>0- Port Costs</v>
      </c>
      <c r="BT2726" s="1" t="str">
        <v>0- Port Value</v>
      </c>
      <c r="BU2726" s="11"/>
    </row>
    <row r="2727" spans="8:73" hidden="1" outlineLevel="1" x14ac:dyDescent="0.3">
      <c r="H2727" s="1" t="str">
        <v>0 - BM Costs</v>
      </c>
      <c r="L2727" s="1" t="str">
        <v>0 - BM Port</v>
      </c>
      <c r="N2727" s="1" t="str">
        <v>0 - Port Assets</v>
      </c>
      <c r="O2727" s="11"/>
      <c r="P2727" s="11"/>
      <c r="Q2727" s="11"/>
      <c r="R2727" s="11"/>
      <c r="S2727" s="11"/>
      <c r="T2727" s="11"/>
      <c r="U2727" s="11"/>
      <c r="V2727" s="11"/>
      <c r="W2727" s="11"/>
      <c r="X2727" s="11"/>
      <c r="Y2727" s="11"/>
      <c r="Z2727" s="11"/>
      <c r="AA2727" s="11"/>
      <c r="AB2727" s="11"/>
      <c r="AC2727" s="11"/>
      <c r="AD2727" s="11"/>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c r="BB2727" s="11"/>
      <c r="BC2727" s="11"/>
      <c r="BD2727" s="11"/>
      <c r="BE2727" s="11"/>
      <c r="BF2727" s="11"/>
      <c r="BG2727" s="11"/>
      <c r="BH2727" s="11"/>
      <c r="BI2727" s="11"/>
      <c r="BJ2727" s="11"/>
      <c r="BK2727" s="11"/>
      <c r="BL2727" s="11"/>
      <c r="BM2727" s="11"/>
      <c r="BN2727" s="11"/>
      <c r="BO2727" s="11"/>
      <c r="BP2727" s="1" t="str">
        <v>0- Port Costs</v>
      </c>
      <c r="BT2727" s="1" t="str">
        <v>0- Port Value</v>
      </c>
      <c r="BU2727" s="11"/>
    </row>
    <row r="2728" spans="8:73" hidden="1" outlineLevel="1" x14ac:dyDescent="0.3">
      <c r="H2728" s="1" t="str">
        <v>0 - BM Costs</v>
      </c>
      <c r="L2728" s="1" t="str">
        <v>0 - BM Port</v>
      </c>
      <c r="N2728" s="1" t="str">
        <v>0 - Port Assets</v>
      </c>
      <c r="O2728" s="11"/>
      <c r="P2728" s="11"/>
      <c r="Q2728" s="11"/>
      <c r="R2728" s="11"/>
      <c r="S2728" s="11"/>
      <c r="T2728" s="11"/>
      <c r="U2728" s="11"/>
      <c r="V2728" s="11"/>
      <c r="W2728" s="11"/>
      <c r="X2728" s="11"/>
      <c r="Y2728" s="11"/>
      <c r="Z2728" s="11"/>
      <c r="AA2728" s="11"/>
      <c r="AB2728" s="11"/>
      <c r="AC2728" s="11"/>
      <c r="AD2728" s="11"/>
      <c r="AE2728" s="11"/>
      <c r="AF2728" s="11"/>
      <c r="AG2728" s="11"/>
      <c r="AH2728" s="11"/>
      <c r="AI2728" s="11"/>
      <c r="AJ2728" s="11"/>
      <c r="AK2728" s="11"/>
      <c r="AL2728" s="11"/>
      <c r="AM2728" s="11"/>
      <c r="AN2728" s="11"/>
      <c r="AO2728" s="11"/>
      <c r="AP2728" s="11"/>
      <c r="AQ2728" s="11"/>
      <c r="AR2728" s="11"/>
      <c r="AS2728" s="11"/>
      <c r="AT2728" s="11"/>
      <c r="AU2728" s="11"/>
      <c r="AV2728" s="11"/>
      <c r="AW2728" s="11"/>
      <c r="AX2728" s="11"/>
      <c r="AY2728" s="11"/>
      <c r="AZ2728" s="11"/>
      <c r="BA2728" s="11"/>
      <c r="BB2728" s="11"/>
      <c r="BC2728" s="11"/>
      <c r="BD2728" s="11"/>
      <c r="BE2728" s="11"/>
      <c r="BF2728" s="11"/>
      <c r="BG2728" s="11"/>
      <c r="BH2728" s="11"/>
      <c r="BI2728" s="11"/>
      <c r="BJ2728" s="11"/>
      <c r="BK2728" s="11"/>
      <c r="BL2728" s="11"/>
      <c r="BM2728" s="11"/>
      <c r="BN2728" s="11"/>
      <c r="BO2728" s="11"/>
      <c r="BP2728" s="1" t="str">
        <v>0- Port Costs</v>
      </c>
      <c r="BT2728" s="1" t="str">
        <v>0- Port Value</v>
      </c>
      <c r="BU2728" s="11"/>
    </row>
    <row r="2729" spans="8:73" hidden="1" outlineLevel="1" x14ac:dyDescent="0.3">
      <c r="H2729" s="1" t="str">
        <v>0 - BM Costs</v>
      </c>
      <c r="L2729" s="1" t="str">
        <v>0 - BM Port</v>
      </c>
      <c r="N2729" s="1" t="str">
        <v>0 - Port Assets</v>
      </c>
      <c r="O2729" s="11"/>
      <c r="P2729" s="11"/>
      <c r="Q2729" s="11"/>
      <c r="R2729" s="11"/>
      <c r="S2729" s="11"/>
      <c r="T2729" s="11"/>
      <c r="U2729" s="11"/>
      <c r="V2729" s="11"/>
      <c r="W2729" s="11"/>
      <c r="X2729" s="11"/>
      <c r="Y2729" s="11"/>
      <c r="Z2729" s="11"/>
      <c r="AA2729" s="11"/>
      <c r="AB2729" s="11"/>
      <c r="AC2729" s="11"/>
      <c r="AD2729" s="11"/>
      <c r="AE2729" s="11"/>
      <c r="AF2729" s="11"/>
      <c r="AG2729" s="11"/>
      <c r="AH2729" s="11"/>
      <c r="AI2729" s="11"/>
      <c r="AJ2729" s="11"/>
      <c r="AK2729" s="11"/>
      <c r="AL2729" s="11"/>
      <c r="AM2729" s="11"/>
      <c r="AN2729" s="11"/>
      <c r="AO2729" s="11"/>
      <c r="AP2729" s="11"/>
      <c r="AQ2729" s="11"/>
      <c r="AR2729" s="11"/>
      <c r="AS2729" s="11"/>
      <c r="AT2729" s="11"/>
      <c r="AU2729" s="11"/>
      <c r="AV2729" s="11"/>
      <c r="AW2729" s="11"/>
      <c r="AX2729" s="11"/>
      <c r="AY2729" s="11"/>
      <c r="AZ2729" s="11"/>
      <c r="BA2729" s="11"/>
      <c r="BB2729" s="11"/>
      <c r="BC2729" s="11"/>
      <c r="BD2729" s="11"/>
      <c r="BE2729" s="11"/>
      <c r="BF2729" s="11"/>
      <c r="BG2729" s="11"/>
      <c r="BH2729" s="11"/>
      <c r="BI2729" s="11"/>
      <c r="BJ2729" s="11"/>
      <c r="BK2729" s="11"/>
      <c r="BL2729" s="11"/>
      <c r="BM2729" s="11"/>
      <c r="BN2729" s="11"/>
      <c r="BO2729" s="11"/>
      <c r="BP2729" s="1" t="str">
        <v>0- Port Costs</v>
      </c>
      <c r="BT2729" s="1" t="str">
        <v>0- Port Value</v>
      </c>
      <c r="BU2729" s="11"/>
    </row>
    <row r="2730" spans="8:73" hidden="1" outlineLevel="1" x14ac:dyDescent="0.3">
      <c r="H2730" s="1" t="str">
        <v>0 - BM Costs</v>
      </c>
      <c r="L2730" s="1" t="str">
        <v>0 - BM Port</v>
      </c>
      <c r="N2730" s="1" t="str">
        <v>0 - Port Assets</v>
      </c>
      <c r="O2730" s="11"/>
      <c r="P2730" s="11"/>
      <c r="Q2730" s="11"/>
      <c r="R2730" s="11"/>
      <c r="S2730" s="11"/>
      <c r="T2730" s="11"/>
      <c r="U2730" s="11"/>
      <c r="V2730" s="11"/>
      <c r="W2730" s="11"/>
      <c r="X2730" s="11"/>
      <c r="Y2730" s="11"/>
      <c r="Z2730" s="11"/>
      <c r="AA2730" s="11"/>
      <c r="AB2730" s="11"/>
      <c r="AC2730" s="11"/>
      <c r="AD2730" s="11"/>
      <c r="AE2730" s="11"/>
      <c r="AF2730" s="11"/>
      <c r="AG2730" s="11"/>
      <c r="AH2730" s="11"/>
      <c r="AI2730" s="11"/>
      <c r="AJ2730" s="11"/>
      <c r="AK2730" s="11"/>
      <c r="AL2730" s="11"/>
      <c r="AM2730" s="11"/>
      <c r="AN2730" s="11"/>
      <c r="AO2730" s="11"/>
      <c r="AP2730" s="11"/>
      <c r="AQ2730" s="11"/>
      <c r="AR2730" s="11"/>
      <c r="AS2730" s="11"/>
      <c r="AT2730" s="11"/>
      <c r="AU2730" s="11"/>
      <c r="AV2730" s="11"/>
      <c r="AW2730" s="11"/>
      <c r="AX2730" s="11"/>
      <c r="AY2730" s="11"/>
      <c r="AZ2730" s="11"/>
      <c r="BA2730" s="11"/>
      <c r="BB2730" s="11"/>
      <c r="BC2730" s="11"/>
      <c r="BD2730" s="11"/>
      <c r="BE2730" s="11"/>
      <c r="BF2730" s="11"/>
      <c r="BG2730" s="11"/>
      <c r="BH2730" s="11"/>
      <c r="BI2730" s="11"/>
      <c r="BJ2730" s="11"/>
      <c r="BK2730" s="11"/>
      <c r="BL2730" s="11"/>
      <c r="BM2730" s="11"/>
      <c r="BN2730" s="11"/>
      <c r="BO2730" s="11"/>
      <c r="BP2730" s="1" t="str">
        <v>0- Port Costs</v>
      </c>
      <c r="BT2730" s="1" t="str">
        <v>0- Port Value</v>
      </c>
      <c r="BU2730" s="11"/>
    </row>
    <row r="2731" spans="8:73" hidden="1" outlineLevel="1" x14ac:dyDescent="0.3">
      <c r="H2731" s="1" t="str">
        <v>0 - BM Costs</v>
      </c>
      <c r="L2731" s="1" t="str">
        <v>0 - BM Port</v>
      </c>
      <c r="N2731" s="1" t="str">
        <v>0 - Port Assets</v>
      </c>
      <c r="O2731" s="11"/>
      <c r="P2731" s="11"/>
      <c r="Q2731" s="11"/>
      <c r="R2731" s="11"/>
      <c r="S2731" s="11"/>
      <c r="T2731" s="11"/>
      <c r="U2731" s="11"/>
      <c r="V2731" s="11"/>
      <c r="W2731" s="11"/>
      <c r="X2731" s="11"/>
      <c r="Y2731" s="11"/>
      <c r="Z2731" s="11"/>
      <c r="AA2731" s="11"/>
      <c r="AB2731" s="11"/>
      <c r="AC2731" s="11"/>
      <c r="AD2731" s="11"/>
      <c r="AE2731" s="11"/>
      <c r="AF2731" s="11"/>
      <c r="AG2731" s="11"/>
      <c r="AH2731" s="11"/>
      <c r="AI2731" s="11"/>
      <c r="AJ2731" s="11"/>
      <c r="AK2731" s="11"/>
      <c r="AL2731" s="11"/>
      <c r="AM2731" s="11"/>
      <c r="AN2731" s="11"/>
      <c r="AO2731" s="11"/>
      <c r="AP2731" s="11"/>
      <c r="AQ2731" s="11"/>
      <c r="AR2731" s="11"/>
      <c r="AS2731" s="11"/>
      <c r="AT2731" s="11"/>
      <c r="AU2731" s="11"/>
      <c r="AV2731" s="11"/>
      <c r="AW2731" s="11"/>
      <c r="AX2731" s="11"/>
      <c r="AY2731" s="11"/>
      <c r="AZ2731" s="11"/>
      <c r="BA2731" s="11"/>
      <c r="BB2731" s="11"/>
      <c r="BC2731" s="11"/>
      <c r="BD2731" s="11"/>
      <c r="BE2731" s="11"/>
      <c r="BF2731" s="11"/>
      <c r="BG2731" s="11"/>
      <c r="BH2731" s="11"/>
      <c r="BI2731" s="11"/>
      <c r="BJ2731" s="11"/>
      <c r="BK2731" s="11"/>
      <c r="BL2731" s="11"/>
      <c r="BM2731" s="11"/>
      <c r="BN2731" s="11"/>
      <c r="BO2731" s="11"/>
      <c r="BP2731" s="1" t="str">
        <v>0- Port Costs</v>
      </c>
      <c r="BT2731" s="1" t="str">
        <v>0- Port Value</v>
      </c>
      <c r="BU2731" s="11"/>
    </row>
    <row r="2732" spans="8:73" hidden="1" outlineLevel="1" x14ac:dyDescent="0.3">
      <c r="H2732" s="1" t="str">
        <v>0 - BM Costs</v>
      </c>
      <c r="L2732" s="1" t="str">
        <v>0 - BM Port</v>
      </c>
      <c r="N2732" s="1" t="str">
        <v>0 - Port Assets</v>
      </c>
      <c r="O2732" s="11"/>
      <c r="P2732" s="11"/>
      <c r="Q2732" s="11"/>
      <c r="R2732" s="11"/>
      <c r="S2732" s="11"/>
      <c r="T2732" s="11"/>
      <c r="U2732" s="11"/>
      <c r="V2732" s="11"/>
      <c r="W2732" s="11"/>
      <c r="X2732" s="11"/>
      <c r="Y2732" s="11"/>
      <c r="Z2732" s="11"/>
      <c r="AA2732" s="11"/>
      <c r="AB2732" s="11"/>
      <c r="AC2732" s="11"/>
      <c r="AD2732" s="11"/>
      <c r="AE2732" s="11"/>
      <c r="AF2732" s="11"/>
      <c r="AG2732" s="11"/>
      <c r="AH2732" s="11"/>
      <c r="AI2732" s="11"/>
      <c r="AJ2732" s="11"/>
      <c r="AK2732" s="11"/>
      <c r="AL2732" s="11"/>
      <c r="AM2732" s="11"/>
      <c r="AN2732" s="11"/>
      <c r="AO2732" s="11"/>
      <c r="AP2732" s="11"/>
      <c r="AQ2732" s="11"/>
      <c r="AR2732" s="11"/>
      <c r="AS2732" s="11"/>
      <c r="AT2732" s="11"/>
      <c r="AU2732" s="11"/>
      <c r="AV2732" s="11"/>
      <c r="AW2732" s="11"/>
      <c r="AX2732" s="11"/>
      <c r="AY2732" s="11"/>
      <c r="AZ2732" s="11"/>
      <c r="BA2732" s="11"/>
      <c r="BB2732" s="11"/>
      <c r="BC2732" s="11"/>
      <c r="BD2732" s="11"/>
      <c r="BE2732" s="11"/>
      <c r="BF2732" s="11"/>
      <c r="BG2732" s="11"/>
      <c r="BH2732" s="11"/>
      <c r="BI2732" s="11"/>
      <c r="BJ2732" s="11"/>
      <c r="BK2732" s="11"/>
      <c r="BL2732" s="11"/>
      <c r="BM2732" s="11"/>
      <c r="BN2732" s="11"/>
      <c r="BO2732" s="11"/>
      <c r="BP2732" s="1" t="str">
        <v>0- Port Costs</v>
      </c>
      <c r="BT2732" s="1" t="str">
        <v>0- Port Value</v>
      </c>
      <c r="BU2732" s="11"/>
    </row>
    <row r="2733" spans="8:73" hidden="1" outlineLevel="1" x14ac:dyDescent="0.3">
      <c r="H2733" s="1" t="str">
        <v>0 - BM Costs</v>
      </c>
      <c r="L2733" s="1" t="str">
        <v>0 - BM Port</v>
      </c>
      <c r="N2733" s="1" t="str">
        <v>0 - Port Assets</v>
      </c>
      <c r="O2733" s="11"/>
      <c r="P2733" s="11"/>
      <c r="Q2733" s="11"/>
      <c r="R2733" s="11"/>
      <c r="S2733" s="11"/>
      <c r="T2733" s="11"/>
      <c r="U2733" s="11"/>
      <c r="V2733" s="11"/>
      <c r="W2733" s="11"/>
      <c r="X2733" s="11"/>
      <c r="Y2733" s="11"/>
      <c r="Z2733" s="11"/>
      <c r="AA2733" s="11"/>
      <c r="AB2733" s="11"/>
      <c r="AC2733" s="11"/>
      <c r="AD2733" s="11"/>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c r="BC2733" s="11"/>
      <c r="BD2733" s="11"/>
      <c r="BE2733" s="11"/>
      <c r="BF2733" s="11"/>
      <c r="BG2733" s="11"/>
      <c r="BH2733" s="11"/>
      <c r="BI2733" s="11"/>
      <c r="BJ2733" s="11"/>
      <c r="BK2733" s="11"/>
      <c r="BL2733" s="11"/>
      <c r="BM2733" s="11"/>
      <c r="BN2733" s="11"/>
      <c r="BO2733" s="11"/>
      <c r="BP2733" s="1" t="str">
        <v>0- Port Costs</v>
      </c>
      <c r="BT2733" s="1" t="str">
        <v>0- Port Value</v>
      </c>
      <c r="BU2733" s="11"/>
    </row>
    <row r="2734" spans="8:73" hidden="1" outlineLevel="1" x14ac:dyDescent="0.3">
      <c r="H2734" s="1" t="str">
        <v>0 - BM Costs</v>
      </c>
      <c r="L2734" s="1" t="str">
        <v>0 - BM Port</v>
      </c>
      <c r="N2734" s="1" t="str">
        <v>0 - Port Assets</v>
      </c>
      <c r="O2734" s="11"/>
      <c r="P2734" s="11"/>
      <c r="Q2734" s="11"/>
      <c r="R2734" s="11"/>
      <c r="S2734" s="11"/>
      <c r="T2734" s="11"/>
      <c r="U2734" s="11"/>
      <c r="V2734" s="11"/>
      <c r="W2734" s="11"/>
      <c r="X2734" s="11"/>
      <c r="Y2734" s="11"/>
      <c r="Z2734" s="11"/>
      <c r="AA2734" s="11"/>
      <c r="AB2734" s="11"/>
      <c r="AC2734" s="11"/>
      <c r="AD2734" s="11"/>
      <c r="AE2734" s="11"/>
      <c r="AF2734" s="11"/>
      <c r="AG2734" s="11"/>
      <c r="AH2734" s="11"/>
      <c r="AI2734" s="11"/>
      <c r="AJ2734" s="11"/>
      <c r="AK2734" s="11"/>
      <c r="AL2734" s="11"/>
      <c r="AM2734" s="11"/>
      <c r="AN2734" s="11"/>
      <c r="AO2734" s="11"/>
      <c r="AP2734" s="11"/>
      <c r="AQ2734" s="11"/>
      <c r="AR2734" s="11"/>
      <c r="AS2734" s="11"/>
      <c r="AT2734" s="11"/>
      <c r="AU2734" s="11"/>
      <c r="AV2734" s="11"/>
      <c r="AW2734" s="11"/>
      <c r="AX2734" s="11"/>
      <c r="AY2734" s="11"/>
      <c r="AZ2734" s="11"/>
      <c r="BA2734" s="11"/>
      <c r="BB2734" s="11"/>
      <c r="BC2734" s="11"/>
      <c r="BD2734" s="11"/>
      <c r="BE2734" s="11"/>
      <c r="BF2734" s="11"/>
      <c r="BG2734" s="11"/>
      <c r="BH2734" s="11"/>
      <c r="BI2734" s="11"/>
      <c r="BJ2734" s="11"/>
      <c r="BK2734" s="11"/>
      <c r="BL2734" s="11"/>
      <c r="BM2734" s="11"/>
      <c r="BN2734" s="11"/>
      <c r="BO2734" s="11"/>
      <c r="BP2734" s="1" t="str">
        <v>0- Port Costs</v>
      </c>
      <c r="BT2734" s="1" t="str">
        <v>0- Port Value</v>
      </c>
      <c r="BU2734" s="11"/>
    </row>
    <row r="2735" spans="8:73" hidden="1" outlineLevel="1" x14ac:dyDescent="0.3">
      <c r="H2735" s="1" t="str">
        <v>0 - BM Costs</v>
      </c>
      <c r="L2735" s="1" t="str">
        <v>0 - BM Port</v>
      </c>
      <c r="N2735" s="1" t="str">
        <v>0 - Port Assets</v>
      </c>
      <c r="O2735" s="11"/>
      <c r="P2735" s="11"/>
      <c r="Q2735" s="11"/>
      <c r="R2735" s="11"/>
      <c r="S2735" s="11"/>
      <c r="T2735" s="11"/>
      <c r="U2735" s="11"/>
      <c r="V2735" s="11"/>
      <c r="W2735" s="11"/>
      <c r="X2735" s="11"/>
      <c r="Y2735" s="11"/>
      <c r="Z2735" s="11"/>
      <c r="AA2735" s="11"/>
      <c r="AB2735" s="11"/>
      <c r="AC2735" s="11"/>
      <c r="AD2735" s="11"/>
      <c r="AE2735" s="11"/>
      <c r="AF2735" s="11"/>
      <c r="AG2735" s="11"/>
      <c r="AH2735" s="11"/>
      <c r="AI2735" s="11"/>
      <c r="AJ2735" s="11"/>
      <c r="AK2735" s="11"/>
      <c r="AL2735" s="11"/>
      <c r="AM2735" s="11"/>
      <c r="AN2735" s="11"/>
      <c r="AO2735" s="11"/>
      <c r="AP2735" s="11"/>
      <c r="AQ2735" s="11"/>
      <c r="AR2735" s="11"/>
      <c r="AS2735" s="11"/>
      <c r="AT2735" s="11"/>
      <c r="AU2735" s="11"/>
      <c r="AV2735" s="11"/>
      <c r="AW2735" s="11"/>
      <c r="AX2735" s="11"/>
      <c r="AY2735" s="11"/>
      <c r="AZ2735" s="11"/>
      <c r="BA2735" s="11"/>
      <c r="BB2735" s="11"/>
      <c r="BC2735" s="11"/>
      <c r="BD2735" s="11"/>
      <c r="BE2735" s="11"/>
      <c r="BF2735" s="11"/>
      <c r="BG2735" s="11"/>
      <c r="BH2735" s="11"/>
      <c r="BI2735" s="11"/>
      <c r="BJ2735" s="11"/>
      <c r="BK2735" s="11"/>
      <c r="BL2735" s="11"/>
      <c r="BM2735" s="11"/>
      <c r="BN2735" s="11"/>
      <c r="BO2735" s="11"/>
      <c r="BP2735" s="1" t="str">
        <v>0- Port Costs</v>
      </c>
      <c r="BT2735" s="1" t="str">
        <v>0- Port Value</v>
      </c>
      <c r="BU2735" s="11"/>
    </row>
    <row r="2736" spans="8:73" hidden="1" outlineLevel="1" x14ac:dyDescent="0.3">
      <c r="H2736" s="1" t="str">
        <v>0 - BM Costs</v>
      </c>
      <c r="L2736" s="1" t="str">
        <v>0 - BM Port</v>
      </c>
      <c r="N2736" s="1" t="str">
        <v>0 - Port Assets</v>
      </c>
      <c r="O2736" s="11"/>
      <c r="P2736" s="11"/>
      <c r="Q2736" s="11"/>
      <c r="R2736" s="11"/>
      <c r="S2736" s="11"/>
      <c r="T2736" s="11"/>
      <c r="U2736" s="11"/>
      <c r="V2736" s="11"/>
      <c r="W2736" s="11"/>
      <c r="X2736" s="11"/>
      <c r="Y2736" s="11"/>
      <c r="Z2736" s="11"/>
      <c r="AA2736" s="11"/>
      <c r="AB2736" s="11"/>
      <c r="AC2736" s="11"/>
      <c r="AD2736" s="11"/>
      <c r="AE2736" s="11"/>
      <c r="AF2736" s="11"/>
      <c r="AG2736" s="11"/>
      <c r="AH2736" s="11"/>
      <c r="AI2736" s="11"/>
      <c r="AJ2736" s="11"/>
      <c r="AK2736" s="11"/>
      <c r="AL2736" s="11"/>
      <c r="AM2736" s="11"/>
      <c r="AN2736" s="11"/>
      <c r="AO2736" s="11"/>
      <c r="AP2736" s="11"/>
      <c r="AQ2736" s="11"/>
      <c r="AR2736" s="11"/>
      <c r="AS2736" s="11"/>
      <c r="AT2736" s="11"/>
      <c r="AU2736" s="11"/>
      <c r="AV2736" s="11"/>
      <c r="AW2736" s="11"/>
      <c r="AX2736" s="11"/>
      <c r="AY2736" s="11"/>
      <c r="AZ2736" s="11"/>
      <c r="BA2736" s="11"/>
      <c r="BB2736" s="11"/>
      <c r="BC2736" s="11"/>
      <c r="BD2736" s="11"/>
      <c r="BE2736" s="11"/>
      <c r="BF2736" s="11"/>
      <c r="BG2736" s="11"/>
      <c r="BH2736" s="11"/>
      <c r="BI2736" s="11"/>
      <c r="BJ2736" s="11"/>
      <c r="BK2736" s="11"/>
      <c r="BL2736" s="11"/>
      <c r="BM2736" s="11"/>
      <c r="BN2736" s="11"/>
      <c r="BO2736" s="11"/>
      <c r="BP2736" s="1" t="str">
        <v>0- Port Costs</v>
      </c>
      <c r="BT2736" s="1" t="str">
        <v>0- Port Value</v>
      </c>
      <c r="BU2736" s="11"/>
    </row>
    <row r="2737" spans="8:73" hidden="1" outlineLevel="1" x14ac:dyDescent="0.3">
      <c r="H2737" s="1" t="str">
        <v>0 - BM Costs</v>
      </c>
      <c r="L2737" s="1" t="str">
        <v>0 - BM Port</v>
      </c>
      <c r="N2737" s="1" t="str">
        <v>0 - Port Assets</v>
      </c>
      <c r="O2737" s="11"/>
      <c r="P2737" s="11"/>
      <c r="Q2737" s="11"/>
      <c r="R2737" s="11"/>
      <c r="S2737" s="11"/>
      <c r="T2737" s="11"/>
      <c r="U2737" s="11"/>
      <c r="V2737" s="11"/>
      <c r="W2737" s="11"/>
      <c r="X2737" s="11"/>
      <c r="Y2737" s="11"/>
      <c r="Z2737" s="11"/>
      <c r="AA2737" s="11"/>
      <c r="AB2737" s="11"/>
      <c r="AC2737" s="11"/>
      <c r="AD2737" s="11"/>
      <c r="AE2737" s="11"/>
      <c r="AF2737" s="11"/>
      <c r="AG2737" s="11"/>
      <c r="AH2737" s="11"/>
      <c r="AI2737" s="11"/>
      <c r="AJ2737" s="11"/>
      <c r="AK2737" s="11"/>
      <c r="AL2737" s="11"/>
      <c r="AM2737" s="11"/>
      <c r="AN2737" s="11"/>
      <c r="AO2737" s="11"/>
      <c r="AP2737" s="11"/>
      <c r="AQ2737" s="11"/>
      <c r="AR2737" s="11"/>
      <c r="AS2737" s="11"/>
      <c r="AT2737" s="11"/>
      <c r="AU2737" s="11"/>
      <c r="AV2737" s="11"/>
      <c r="AW2737" s="11"/>
      <c r="AX2737" s="11"/>
      <c r="AY2737" s="11"/>
      <c r="AZ2737" s="11"/>
      <c r="BA2737" s="11"/>
      <c r="BB2737" s="11"/>
      <c r="BC2737" s="11"/>
      <c r="BD2737" s="11"/>
      <c r="BE2737" s="11"/>
      <c r="BF2737" s="11"/>
      <c r="BG2737" s="11"/>
      <c r="BH2737" s="11"/>
      <c r="BI2737" s="11"/>
      <c r="BJ2737" s="11"/>
      <c r="BK2737" s="11"/>
      <c r="BL2737" s="11"/>
      <c r="BM2737" s="11"/>
      <c r="BN2737" s="11"/>
      <c r="BO2737" s="11"/>
      <c r="BP2737" s="1" t="str">
        <v>0- Port Costs</v>
      </c>
      <c r="BT2737" s="1" t="str">
        <v>0- Port Value</v>
      </c>
      <c r="BU2737" s="11"/>
    </row>
    <row r="2738" spans="8:73" hidden="1" outlineLevel="1" x14ac:dyDescent="0.3">
      <c r="H2738" s="1" t="str">
        <v>0 - BM Costs</v>
      </c>
      <c r="L2738" s="1" t="str">
        <v>0 - BM Port</v>
      </c>
      <c r="N2738" s="1" t="str">
        <v>0 - Port Assets</v>
      </c>
      <c r="O2738" s="11"/>
      <c r="P2738" s="11"/>
      <c r="Q2738" s="11"/>
      <c r="R2738" s="11"/>
      <c r="S2738" s="11"/>
      <c r="T2738" s="11"/>
      <c r="U2738" s="11"/>
      <c r="V2738" s="11"/>
      <c r="W2738" s="11"/>
      <c r="X2738" s="11"/>
      <c r="Y2738" s="11"/>
      <c r="Z2738" s="11"/>
      <c r="AA2738" s="11"/>
      <c r="AB2738" s="11"/>
      <c r="AC2738" s="11"/>
      <c r="AD2738" s="11"/>
      <c r="AE2738" s="11"/>
      <c r="AF2738" s="11"/>
      <c r="AG2738" s="11"/>
      <c r="AH2738" s="11"/>
      <c r="AI2738" s="11"/>
      <c r="AJ2738" s="11"/>
      <c r="AK2738" s="11"/>
      <c r="AL2738" s="11"/>
      <c r="AM2738" s="11"/>
      <c r="AN2738" s="11"/>
      <c r="AO2738" s="11"/>
      <c r="AP2738" s="11"/>
      <c r="AQ2738" s="11"/>
      <c r="AR2738" s="11"/>
      <c r="AS2738" s="11"/>
      <c r="AT2738" s="11"/>
      <c r="AU2738" s="11"/>
      <c r="AV2738" s="11"/>
      <c r="AW2738" s="11"/>
      <c r="AX2738" s="11"/>
      <c r="AY2738" s="11"/>
      <c r="AZ2738" s="11"/>
      <c r="BA2738" s="11"/>
      <c r="BB2738" s="11"/>
      <c r="BC2738" s="11"/>
      <c r="BD2738" s="11"/>
      <c r="BE2738" s="11"/>
      <c r="BF2738" s="11"/>
      <c r="BG2738" s="11"/>
      <c r="BH2738" s="11"/>
      <c r="BI2738" s="11"/>
      <c r="BJ2738" s="11"/>
      <c r="BK2738" s="11"/>
      <c r="BL2738" s="11"/>
      <c r="BM2738" s="11"/>
      <c r="BN2738" s="11"/>
      <c r="BO2738" s="11"/>
      <c r="BP2738" s="1" t="str">
        <v>0- Port Costs</v>
      </c>
      <c r="BT2738" s="1" t="str">
        <v>0- Port Value</v>
      </c>
      <c r="BU2738" s="11"/>
    </row>
    <row r="2739" spans="8:73" hidden="1" outlineLevel="1" x14ac:dyDescent="0.3">
      <c r="H2739" s="1" t="str">
        <v>0 - BM Costs</v>
      </c>
      <c r="L2739" s="1" t="str">
        <v>0 - BM Port</v>
      </c>
      <c r="N2739" s="1" t="str">
        <v>0 - Port Assets</v>
      </c>
      <c r="O2739" s="11"/>
      <c r="P2739" s="11"/>
      <c r="Q2739" s="11"/>
      <c r="R2739" s="11"/>
      <c r="S2739" s="11"/>
      <c r="T2739" s="11"/>
      <c r="U2739" s="11"/>
      <c r="V2739" s="11"/>
      <c r="W2739" s="11"/>
      <c r="X2739" s="11"/>
      <c r="Y2739" s="11"/>
      <c r="Z2739" s="11"/>
      <c r="AA2739" s="11"/>
      <c r="AB2739" s="11"/>
      <c r="AC2739" s="11"/>
      <c r="AD2739" s="11"/>
      <c r="AE2739" s="11"/>
      <c r="AF2739" s="11"/>
      <c r="AG2739" s="11"/>
      <c r="AH2739" s="11"/>
      <c r="AI2739" s="11"/>
      <c r="AJ2739" s="11"/>
      <c r="AK2739" s="11"/>
      <c r="AL2739" s="11"/>
      <c r="AM2739" s="11"/>
      <c r="AN2739" s="11"/>
      <c r="AO2739" s="11"/>
      <c r="AP2739" s="11"/>
      <c r="AQ2739" s="11"/>
      <c r="AR2739" s="11"/>
      <c r="AS2739" s="11"/>
      <c r="AT2739" s="11"/>
      <c r="AU2739" s="11"/>
      <c r="AV2739" s="11"/>
      <c r="AW2739" s="11"/>
      <c r="AX2739" s="11"/>
      <c r="AY2739" s="11"/>
      <c r="AZ2739" s="11"/>
      <c r="BA2739" s="11"/>
      <c r="BB2739" s="11"/>
      <c r="BC2739" s="11"/>
      <c r="BD2739" s="11"/>
      <c r="BE2739" s="11"/>
      <c r="BF2739" s="11"/>
      <c r="BG2739" s="11"/>
      <c r="BH2739" s="11"/>
      <c r="BI2739" s="11"/>
      <c r="BJ2739" s="11"/>
      <c r="BK2739" s="11"/>
      <c r="BL2739" s="11"/>
      <c r="BM2739" s="11"/>
      <c r="BN2739" s="11"/>
      <c r="BO2739" s="11"/>
      <c r="BP2739" s="1" t="str">
        <v>0- Port Costs</v>
      </c>
      <c r="BT2739" s="1" t="str">
        <v>0- Port Value</v>
      </c>
      <c r="BU2739" s="11"/>
    </row>
    <row r="2740" spans="8:73" hidden="1" outlineLevel="1" x14ac:dyDescent="0.3">
      <c r="H2740" s="1" t="str">
        <v>0 - BM Costs</v>
      </c>
      <c r="L2740" s="1" t="str">
        <v>0 - BM Port</v>
      </c>
      <c r="N2740" s="1" t="str">
        <v>0 - Port Assets</v>
      </c>
      <c r="O2740" s="11"/>
      <c r="P2740" s="11"/>
      <c r="Q2740" s="11"/>
      <c r="R2740" s="11"/>
      <c r="S2740" s="11"/>
      <c r="T2740" s="11"/>
      <c r="U2740" s="11"/>
      <c r="V2740" s="11"/>
      <c r="W2740" s="11"/>
      <c r="X2740" s="11"/>
      <c r="Y2740" s="11"/>
      <c r="Z2740" s="11"/>
      <c r="AA2740" s="11"/>
      <c r="AB2740" s="11"/>
      <c r="AC2740" s="11"/>
      <c r="AD2740" s="11"/>
      <c r="AE2740" s="11"/>
      <c r="AF2740" s="11"/>
      <c r="AG2740" s="11"/>
      <c r="AH2740" s="11"/>
      <c r="AI2740" s="11"/>
      <c r="AJ2740" s="11"/>
      <c r="AK2740" s="11"/>
      <c r="AL2740" s="11"/>
      <c r="AM2740" s="11"/>
      <c r="AN2740" s="11"/>
      <c r="AO2740" s="11"/>
      <c r="AP2740" s="11"/>
      <c r="AQ2740" s="11"/>
      <c r="AR2740" s="11"/>
      <c r="AS2740" s="11"/>
      <c r="AT2740" s="11"/>
      <c r="AU2740" s="11"/>
      <c r="AV2740" s="11"/>
      <c r="AW2740" s="11"/>
      <c r="AX2740" s="11"/>
      <c r="AY2740" s="11"/>
      <c r="AZ2740" s="11"/>
      <c r="BA2740" s="11"/>
      <c r="BB2740" s="11"/>
      <c r="BC2740" s="11"/>
      <c r="BD2740" s="11"/>
      <c r="BE2740" s="11"/>
      <c r="BF2740" s="11"/>
      <c r="BG2740" s="11"/>
      <c r="BH2740" s="11"/>
      <c r="BI2740" s="11"/>
      <c r="BJ2740" s="11"/>
      <c r="BK2740" s="11"/>
      <c r="BL2740" s="11"/>
      <c r="BM2740" s="11"/>
      <c r="BN2740" s="11"/>
      <c r="BO2740" s="11"/>
      <c r="BP2740" s="1" t="str">
        <v>0- Port Costs</v>
      </c>
      <c r="BT2740" s="1" t="str">
        <v>0- Port Value</v>
      </c>
      <c r="BU2740" s="11"/>
    </row>
    <row r="2741" spans="8:73" hidden="1" outlineLevel="1" x14ac:dyDescent="0.3">
      <c r="H2741" s="1" t="str">
        <v>0 - BM Costs</v>
      </c>
      <c r="L2741" s="1" t="str">
        <v>0 - BM Port</v>
      </c>
      <c r="N2741" s="1" t="str">
        <v>0 - Port Assets</v>
      </c>
      <c r="O2741" s="11"/>
      <c r="P2741" s="11"/>
      <c r="Q2741" s="11"/>
      <c r="R2741" s="11"/>
      <c r="S2741" s="11"/>
      <c r="T2741" s="11"/>
      <c r="U2741" s="11"/>
      <c r="V2741" s="11"/>
      <c r="W2741" s="11"/>
      <c r="X2741" s="11"/>
      <c r="Y2741" s="11"/>
      <c r="Z2741" s="11"/>
      <c r="AA2741" s="11"/>
      <c r="AB2741" s="11"/>
      <c r="AC2741" s="11"/>
      <c r="AD2741" s="11"/>
      <c r="AE2741" s="11"/>
      <c r="AF2741" s="11"/>
      <c r="AG2741" s="11"/>
      <c r="AH2741" s="11"/>
      <c r="AI2741" s="11"/>
      <c r="AJ2741" s="11"/>
      <c r="AK2741" s="11"/>
      <c r="AL2741" s="11"/>
      <c r="AM2741" s="11"/>
      <c r="AN2741" s="11"/>
      <c r="AO2741" s="11"/>
      <c r="AP2741" s="11"/>
      <c r="AQ2741" s="11"/>
      <c r="AR2741" s="11"/>
      <c r="AS2741" s="11"/>
      <c r="AT2741" s="11"/>
      <c r="AU2741" s="11"/>
      <c r="AV2741" s="11"/>
      <c r="AW2741" s="11"/>
      <c r="AX2741" s="11"/>
      <c r="AY2741" s="11"/>
      <c r="AZ2741" s="11"/>
      <c r="BA2741" s="11"/>
      <c r="BB2741" s="11"/>
      <c r="BC2741" s="11"/>
      <c r="BD2741" s="11"/>
      <c r="BE2741" s="11"/>
      <c r="BF2741" s="11"/>
      <c r="BG2741" s="11"/>
      <c r="BH2741" s="11"/>
      <c r="BI2741" s="11"/>
      <c r="BJ2741" s="11"/>
      <c r="BK2741" s="11"/>
      <c r="BL2741" s="11"/>
      <c r="BM2741" s="11"/>
      <c r="BN2741" s="11"/>
      <c r="BO2741" s="11"/>
      <c r="BP2741" s="1" t="str">
        <v>0- Port Costs</v>
      </c>
      <c r="BT2741" s="1" t="str">
        <v>0- Port Value</v>
      </c>
      <c r="BU2741" s="11"/>
    </row>
    <row r="2742" spans="8:73" hidden="1" outlineLevel="1" x14ac:dyDescent="0.3">
      <c r="H2742" s="1" t="str">
        <v>0 - BM Costs</v>
      </c>
      <c r="L2742" s="1" t="str">
        <v>0 - BM Port</v>
      </c>
      <c r="N2742" s="1" t="str">
        <v>0 - Port Assets</v>
      </c>
      <c r="O2742" s="11"/>
      <c r="P2742" s="11"/>
      <c r="Q2742" s="11"/>
      <c r="R2742" s="11"/>
      <c r="S2742" s="11"/>
      <c r="T2742" s="11"/>
      <c r="U2742" s="11"/>
      <c r="V2742" s="11"/>
      <c r="W2742" s="11"/>
      <c r="X2742" s="11"/>
      <c r="Y2742" s="11"/>
      <c r="Z2742" s="11"/>
      <c r="AA2742" s="11"/>
      <c r="AB2742" s="11"/>
      <c r="AC2742" s="11"/>
      <c r="AD2742" s="11"/>
      <c r="AE2742" s="11"/>
      <c r="AF2742" s="11"/>
      <c r="AG2742" s="11"/>
      <c r="AH2742" s="11"/>
      <c r="AI2742" s="11"/>
      <c r="AJ2742" s="11"/>
      <c r="AK2742" s="11"/>
      <c r="AL2742" s="11"/>
      <c r="AM2742" s="11"/>
      <c r="AN2742" s="11"/>
      <c r="AO2742" s="11"/>
      <c r="AP2742" s="11"/>
      <c r="AQ2742" s="11"/>
      <c r="AR2742" s="11"/>
      <c r="AS2742" s="11"/>
      <c r="AT2742" s="11"/>
      <c r="AU2742" s="11"/>
      <c r="AV2742" s="11"/>
      <c r="AW2742" s="11"/>
      <c r="AX2742" s="11"/>
      <c r="AY2742" s="11"/>
      <c r="AZ2742" s="11"/>
      <c r="BA2742" s="11"/>
      <c r="BB2742" s="11"/>
      <c r="BC2742" s="11"/>
      <c r="BD2742" s="11"/>
      <c r="BE2742" s="11"/>
      <c r="BF2742" s="11"/>
      <c r="BG2742" s="11"/>
      <c r="BH2742" s="11"/>
      <c r="BI2742" s="11"/>
      <c r="BJ2742" s="11"/>
      <c r="BK2742" s="11"/>
      <c r="BL2742" s="11"/>
      <c r="BM2742" s="11"/>
      <c r="BN2742" s="11"/>
      <c r="BO2742" s="11"/>
      <c r="BP2742" s="1" t="str">
        <v>0- Port Costs</v>
      </c>
      <c r="BT2742" s="1" t="str">
        <v>0- Port Value</v>
      </c>
      <c r="BU2742" s="11"/>
    </row>
    <row r="2743" spans="8:73" hidden="1" outlineLevel="1" x14ac:dyDescent="0.3">
      <c r="H2743" s="1" t="str">
        <v>0 - BM Costs</v>
      </c>
      <c r="L2743" s="1" t="str">
        <v>0 - BM Port</v>
      </c>
      <c r="N2743" s="1" t="str">
        <v>0 - Port Assets</v>
      </c>
      <c r="O2743" s="11"/>
      <c r="P2743" s="11"/>
      <c r="Q2743" s="11"/>
      <c r="R2743" s="11"/>
      <c r="S2743" s="11"/>
      <c r="T2743" s="11"/>
      <c r="U2743" s="11"/>
      <c r="V2743" s="11"/>
      <c r="W2743" s="11"/>
      <c r="X2743" s="11"/>
      <c r="Y2743" s="11"/>
      <c r="Z2743" s="11"/>
      <c r="AA2743" s="11"/>
      <c r="AB2743" s="11"/>
      <c r="AC2743" s="11"/>
      <c r="AD2743" s="11"/>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c r="BC2743" s="11"/>
      <c r="BD2743" s="11"/>
      <c r="BE2743" s="11"/>
      <c r="BF2743" s="11"/>
      <c r="BG2743" s="11"/>
      <c r="BH2743" s="11"/>
      <c r="BI2743" s="11"/>
      <c r="BJ2743" s="11"/>
      <c r="BK2743" s="11"/>
      <c r="BL2743" s="11"/>
      <c r="BM2743" s="11"/>
      <c r="BN2743" s="11"/>
      <c r="BO2743" s="11"/>
      <c r="BP2743" s="1" t="str">
        <v>0- Port Costs</v>
      </c>
      <c r="BT2743" s="1" t="str">
        <v>0- Port Value</v>
      </c>
      <c r="BU2743" s="11"/>
    </row>
    <row r="2744" spans="8:73" hidden="1" outlineLevel="1" x14ac:dyDescent="0.3">
      <c r="H2744" s="1" t="str">
        <v>0 - BM Costs</v>
      </c>
      <c r="L2744" s="1" t="str">
        <v>0 - BM Port</v>
      </c>
      <c r="N2744" s="1" t="str">
        <v>0 - Port Assets</v>
      </c>
      <c r="O2744" s="11"/>
      <c r="P2744" s="11"/>
      <c r="Q2744" s="11"/>
      <c r="R2744" s="11"/>
      <c r="S2744" s="11"/>
      <c r="T2744" s="11"/>
      <c r="U2744" s="11"/>
      <c r="V2744" s="11"/>
      <c r="W2744" s="11"/>
      <c r="X2744" s="11"/>
      <c r="Y2744" s="11"/>
      <c r="Z2744" s="11"/>
      <c r="AA2744" s="11"/>
      <c r="AB2744" s="11"/>
      <c r="AC2744" s="11"/>
      <c r="AD2744" s="11"/>
      <c r="AE2744" s="11"/>
      <c r="AF2744" s="11"/>
      <c r="AG2744" s="11"/>
      <c r="AH2744" s="11"/>
      <c r="AI2744" s="11"/>
      <c r="AJ2744" s="11"/>
      <c r="AK2744" s="11"/>
      <c r="AL2744" s="11"/>
      <c r="AM2744" s="11"/>
      <c r="AN2744" s="11"/>
      <c r="AO2744" s="11"/>
      <c r="AP2744" s="11"/>
      <c r="AQ2744" s="11"/>
      <c r="AR2744" s="11"/>
      <c r="AS2744" s="11"/>
      <c r="AT2744" s="11"/>
      <c r="AU2744" s="11"/>
      <c r="AV2744" s="11"/>
      <c r="AW2744" s="11"/>
      <c r="AX2744" s="11"/>
      <c r="AY2744" s="11"/>
      <c r="AZ2744" s="11"/>
      <c r="BA2744" s="11"/>
      <c r="BB2744" s="11"/>
      <c r="BC2744" s="11"/>
      <c r="BD2744" s="11"/>
      <c r="BE2744" s="11"/>
      <c r="BF2744" s="11"/>
      <c r="BG2744" s="11"/>
      <c r="BH2744" s="11"/>
      <c r="BI2744" s="11"/>
      <c r="BJ2744" s="11"/>
      <c r="BK2744" s="11"/>
      <c r="BL2744" s="11"/>
      <c r="BM2744" s="11"/>
      <c r="BN2744" s="11"/>
      <c r="BO2744" s="11"/>
      <c r="BP2744" s="1" t="str">
        <v>0- Port Costs</v>
      </c>
      <c r="BT2744" s="1" t="str">
        <v>0- Port Value</v>
      </c>
      <c r="BU2744" s="11"/>
    </row>
    <row r="2745" spans="8:73" hidden="1" outlineLevel="1" x14ac:dyDescent="0.3">
      <c r="H2745" s="1" t="str">
        <v>0 - BM Costs</v>
      </c>
      <c r="L2745" s="1" t="str">
        <v>0 - BM Port</v>
      </c>
      <c r="N2745" s="1" t="str">
        <v>0 - Port Assets</v>
      </c>
      <c r="O2745" s="11"/>
      <c r="P2745" s="11"/>
      <c r="Q2745" s="11"/>
      <c r="R2745" s="11"/>
      <c r="S2745" s="11"/>
      <c r="T2745" s="11"/>
      <c r="U2745" s="11"/>
      <c r="V2745" s="11"/>
      <c r="W2745" s="11"/>
      <c r="X2745" s="11"/>
      <c r="Y2745" s="11"/>
      <c r="Z2745" s="11"/>
      <c r="AA2745" s="11"/>
      <c r="AB2745" s="11"/>
      <c r="AC2745" s="11"/>
      <c r="AD2745" s="11"/>
      <c r="AE2745" s="11"/>
      <c r="AF2745" s="11"/>
      <c r="AG2745" s="11"/>
      <c r="AH2745" s="11"/>
      <c r="AI2745" s="11"/>
      <c r="AJ2745" s="11"/>
      <c r="AK2745" s="11"/>
      <c r="AL2745" s="11"/>
      <c r="AM2745" s="11"/>
      <c r="AN2745" s="11"/>
      <c r="AO2745" s="11"/>
      <c r="AP2745" s="11"/>
      <c r="AQ2745" s="11"/>
      <c r="AR2745" s="11"/>
      <c r="AS2745" s="11"/>
      <c r="AT2745" s="11"/>
      <c r="AU2745" s="11"/>
      <c r="AV2745" s="11"/>
      <c r="AW2745" s="11"/>
      <c r="AX2745" s="11"/>
      <c r="AY2745" s="11"/>
      <c r="AZ2745" s="11"/>
      <c r="BA2745" s="11"/>
      <c r="BB2745" s="11"/>
      <c r="BC2745" s="11"/>
      <c r="BD2745" s="11"/>
      <c r="BE2745" s="11"/>
      <c r="BF2745" s="11"/>
      <c r="BG2745" s="11"/>
      <c r="BH2745" s="11"/>
      <c r="BI2745" s="11"/>
      <c r="BJ2745" s="11"/>
      <c r="BK2745" s="11"/>
      <c r="BL2745" s="11"/>
      <c r="BM2745" s="11"/>
      <c r="BN2745" s="11"/>
      <c r="BO2745" s="11"/>
      <c r="BP2745" s="1" t="str">
        <v>0- Port Costs</v>
      </c>
      <c r="BT2745" s="1" t="str">
        <v>0- Port Value</v>
      </c>
      <c r="BU2745" s="11"/>
    </row>
    <row r="2746" spans="8:73" hidden="1" outlineLevel="1" x14ac:dyDescent="0.3">
      <c r="H2746" s="1" t="str">
        <v>0 - BM Costs</v>
      </c>
      <c r="L2746" s="1" t="str">
        <v>0 - BM Port</v>
      </c>
      <c r="N2746" s="1" t="str">
        <v>0 - Port Assets</v>
      </c>
      <c r="O2746" s="11"/>
      <c r="P2746" s="11"/>
      <c r="Q2746" s="11"/>
      <c r="R2746" s="11"/>
      <c r="S2746" s="11"/>
      <c r="T2746" s="11"/>
      <c r="U2746" s="11"/>
      <c r="V2746" s="11"/>
      <c r="W2746" s="11"/>
      <c r="X2746" s="11"/>
      <c r="Y2746" s="11"/>
      <c r="Z2746" s="11"/>
      <c r="AA2746" s="11"/>
      <c r="AB2746" s="11"/>
      <c r="AC2746" s="11"/>
      <c r="AD2746" s="11"/>
      <c r="AE2746" s="11"/>
      <c r="AF2746" s="11"/>
      <c r="AG2746" s="11"/>
      <c r="AH2746" s="11"/>
      <c r="AI2746" s="11"/>
      <c r="AJ2746" s="11"/>
      <c r="AK2746" s="11"/>
      <c r="AL2746" s="11"/>
      <c r="AM2746" s="11"/>
      <c r="AN2746" s="11"/>
      <c r="AO2746" s="11"/>
      <c r="AP2746" s="11"/>
      <c r="AQ2746" s="11"/>
      <c r="AR2746" s="11"/>
      <c r="AS2746" s="11"/>
      <c r="AT2746" s="11"/>
      <c r="AU2746" s="11"/>
      <c r="AV2746" s="11"/>
      <c r="AW2746" s="11"/>
      <c r="AX2746" s="11"/>
      <c r="AY2746" s="11"/>
      <c r="AZ2746" s="11"/>
      <c r="BA2746" s="11"/>
      <c r="BB2746" s="11"/>
      <c r="BC2746" s="11"/>
      <c r="BD2746" s="11"/>
      <c r="BE2746" s="11"/>
      <c r="BF2746" s="11"/>
      <c r="BG2746" s="11"/>
      <c r="BH2746" s="11"/>
      <c r="BI2746" s="11"/>
      <c r="BJ2746" s="11"/>
      <c r="BK2746" s="11"/>
      <c r="BL2746" s="11"/>
      <c r="BM2746" s="11"/>
      <c r="BN2746" s="11"/>
      <c r="BO2746" s="11"/>
      <c r="BP2746" s="1" t="str">
        <v>0- Port Costs</v>
      </c>
      <c r="BT2746" s="1" t="str">
        <v>0- Port Value</v>
      </c>
      <c r="BU2746" s="11"/>
    </row>
    <row r="2747" spans="8:73" hidden="1" outlineLevel="1" x14ac:dyDescent="0.3">
      <c r="H2747" s="1" t="str">
        <v>0 - BM Costs</v>
      </c>
      <c r="L2747" s="1" t="str">
        <v>0 - BM Port</v>
      </c>
      <c r="N2747" s="1" t="str">
        <v>0 - Port Assets</v>
      </c>
      <c r="O2747" s="11"/>
      <c r="P2747" s="11"/>
      <c r="Q2747" s="11"/>
      <c r="R2747" s="11"/>
      <c r="S2747" s="11"/>
      <c r="T2747" s="11"/>
      <c r="U2747" s="11"/>
      <c r="V2747" s="11"/>
      <c r="W2747" s="11"/>
      <c r="X2747" s="11"/>
      <c r="Y2747" s="11"/>
      <c r="Z2747" s="11"/>
      <c r="AA2747" s="11"/>
      <c r="AB2747" s="11"/>
      <c r="AC2747" s="11"/>
      <c r="AD2747" s="11"/>
      <c r="AE2747" s="11"/>
      <c r="AF2747" s="11"/>
      <c r="AG2747" s="11"/>
      <c r="AH2747" s="11"/>
      <c r="AI2747" s="11"/>
      <c r="AJ2747" s="11"/>
      <c r="AK2747" s="11"/>
      <c r="AL2747" s="11"/>
      <c r="AM2747" s="11"/>
      <c r="AN2747" s="11"/>
      <c r="AO2747" s="11"/>
      <c r="AP2747" s="11"/>
      <c r="AQ2747" s="11"/>
      <c r="AR2747" s="11"/>
      <c r="AS2747" s="11"/>
      <c r="AT2747" s="11"/>
      <c r="AU2747" s="11"/>
      <c r="AV2747" s="11"/>
      <c r="AW2747" s="11"/>
      <c r="AX2747" s="11"/>
      <c r="AY2747" s="11"/>
      <c r="AZ2747" s="11"/>
      <c r="BA2747" s="11"/>
      <c r="BB2747" s="11"/>
      <c r="BC2747" s="11"/>
      <c r="BD2747" s="11"/>
      <c r="BE2747" s="11"/>
      <c r="BF2747" s="11"/>
      <c r="BG2747" s="11"/>
      <c r="BH2747" s="11"/>
      <c r="BI2747" s="11"/>
      <c r="BJ2747" s="11"/>
      <c r="BK2747" s="11"/>
      <c r="BL2747" s="11"/>
      <c r="BM2747" s="11"/>
      <c r="BN2747" s="11"/>
      <c r="BO2747" s="11"/>
      <c r="BP2747" s="1" t="str">
        <v>0- Port Costs</v>
      </c>
      <c r="BT2747" s="1" t="str">
        <v>0- Port Value</v>
      </c>
      <c r="BU2747" s="11"/>
    </row>
    <row r="2748" spans="8:73" hidden="1" outlineLevel="1" x14ac:dyDescent="0.3">
      <c r="H2748" s="1" t="str">
        <v>0 - BM Costs</v>
      </c>
      <c r="L2748" s="1" t="str">
        <v>0 - BM Port</v>
      </c>
      <c r="N2748" s="1" t="str">
        <v>0 - Port Assets</v>
      </c>
      <c r="O2748" s="11"/>
      <c r="P2748" s="11"/>
      <c r="Q2748" s="11"/>
      <c r="R2748" s="11"/>
      <c r="S2748" s="11"/>
      <c r="T2748" s="11"/>
      <c r="U2748" s="11"/>
      <c r="V2748" s="11"/>
      <c r="W2748" s="11"/>
      <c r="X2748" s="11"/>
      <c r="Y2748" s="11"/>
      <c r="Z2748" s="11"/>
      <c r="AA2748" s="11"/>
      <c r="AB2748" s="11"/>
      <c r="AC2748" s="11"/>
      <c r="AD2748" s="11"/>
      <c r="AE2748" s="11"/>
      <c r="AF2748" s="11"/>
      <c r="AG2748" s="11"/>
      <c r="AH2748" s="11"/>
      <c r="AI2748" s="11"/>
      <c r="AJ2748" s="11"/>
      <c r="AK2748" s="11"/>
      <c r="AL2748" s="11"/>
      <c r="AM2748" s="11"/>
      <c r="AN2748" s="11"/>
      <c r="AO2748" s="11"/>
      <c r="AP2748" s="11"/>
      <c r="AQ2748" s="11"/>
      <c r="AR2748" s="11"/>
      <c r="AS2748" s="11"/>
      <c r="AT2748" s="11"/>
      <c r="AU2748" s="11"/>
      <c r="AV2748" s="11"/>
      <c r="AW2748" s="11"/>
      <c r="AX2748" s="11"/>
      <c r="AY2748" s="11"/>
      <c r="AZ2748" s="11"/>
      <c r="BA2748" s="11"/>
      <c r="BB2748" s="11"/>
      <c r="BC2748" s="11"/>
      <c r="BD2748" s="11"/>
      <c r="BE2748" s="11"/>
      <c r="BF2748" s="11"/>
      <c r="BG2748" s="11"/>
      <c r="BH2748" s="11"/>
      <c r="BI2748" s="11"/>
      <c r="BJ2748" s="11"/>
      <c r="BK2748" s="11"/>
      <c r="BL2748" s="11"/>
      <c r="BM2748" s="11"/>
      <c r="BN2748" s="11"/>
      <c r="BO2748" s="11"/>
      <c r="BP2748" s="1" t="str">
        <v>0- Port Costs</v>
      </c>
      <c r="BT2748" s="1" t="str">
        <v>0- Port Value</v>
      </c>
      <c r="BU2748" s="11"/>
    </row>
    <row r="2749" spans="8:73" hidden="1" outlineLevel="1" x14ac:dyDescent="0.3">
      <c r="H2749" s="1" t="str">
        <v>0 - BM Costs</v>
      </c>
      <c r="L2749" s="1" t="str">
        <v>0 - BM Port</v>
      </c>
      <c r="N2749" s="1" t="str">
        <v>0 - Port Assets</v>
      </c>
      <c r="O2749" s="11"/>
      <c r="P2749" s="11"/>
      <c r="Q2749" s="11"/>
      <c r="R2749" s="11"/>
      <c r="S2749" s="11"/>
      <c r="T2749" s="11"/>
      <c r="U2749" s="11"/>
      <c r="V2749" s="11"/>
      <c r="W2749" s="11"/>
      <c r="X2749" s="11"/>
      <c r="Y2749" s="11"/>
      <c r="Z2749" s="11"/>
      <c r="AA2749" s="11"/>
      <c r="AB2749" s="11"/>
      <c r="AC2749" s="11"/>
      <c r="AD2749" s="11"/>
      <c r="AE2749" s="11"/>
      <c r="AF2749" s="11"/>
      <c r="AG2749" s="11"/>
      <c r="AH2749" s="11"/>
      <c r="AI2749" s="11"/>
      <c r="AJ2749" s="11"/>
      <c r="AK2749" s="11"/>
      <c r="AL2749" s="11"/>
      <c r="AM2749" s="11"/>
      <c r="AN2749" s="11"/>
      <c r="AO2749" s="11"/>
      <c r="AP2749" s="11"/>
      <c r="AQ2749" s="11"/>
      <c r="AR2749" s="11"/>
      <c r="AS2749" s="11"/>
      <c r="AT2749" s="11"/>
      <c r="AU2749" s="11"/>
      <c r="AV2749" s="11"/>
      <c r="AW2749" s="11"/>
      <c r="AX2749" s="11"/>
      <c r="AY2749" s="11"/>
      <c r="AZ2749" s="11"/>
      <c r="BA2749" s="11"/>
      <c r="BB2749" s="11"/>
      <c r="BC2749" s="11"/>
      <c r="BD2749" s="11"/>
      <c r="BE2749" s="11"/>
      <c r="BF2749" s="11"/>
      <c r="BG2749" s="11"/>
      <c r="BH2749" s="11"/>
      <c r="BI2749" s="11"/>
      <c r="BJ2749" s="11"/>
      <c r="BK2749" s="11"/>
      <c r="BL2749" s="11"/>
      <c r="BM2749" s="11"/>
      <c r="BN2749" s="11"/>
      <c r="BO2749" s="11"/>
      <c r="BP2749" s="1" t="str">
        <v>0- Port Costs</v>
      </c>
      <c r="BT2749" s="1" t="str">
        <v>0- Port Value</v>
      </c>
      <c r="BU2749" s="11"/>
    </row>
    <row r="2750" spans="8:73" hidden="1" outlineLevel="1" x14ac:dyDescent="0.3">
      <c r="H2750" s="1" t="str">
        <v>0 - BM Costs</v>
      </c>
      <c r="L2750" s="1" t="str">
        <v>0 - BM Port</v>
      </c>
      <c r="N2750" s="1" t="str">
        <v>0 - Port Assets</v>
      </c>
      <c r="O2750" s="11"/>
      <c r="P2750" s="11"/>
      <c r="Q2750" s="11"/>
      <c r="R2750" s="11"/>
      <c r="S2750" s="11"/>
      <c r="T2750" s="11"/>
      <c r="U2750" s="11"/>
      <c r="V2750" s="11"/>
      <c r="W2750" s="11"/>
      <c r="X2750" s="11"/>
      <c r="Y2750" s="11"/>
      <c r="Z2750" s="11"/>
      <c r="AA2750" s="11"/>
      <c r="AB2750" s="11"/>
      <c r="AC2750" s="11"/>
      <c r="AD2750" s="11"/>
      <c r="AE2750" s="11"/>
      <c r="AF2750" s="11"/>
      <c r="AG2750" s="11"/>
      <c r="AH2750" s="11"/>
      <c r="AI2750" s="11"/>
      <c r="AJ2750" s="11"/>
      <c r="AK2750" s="11"/>
      <c r="AL2750" s="11"/>
      <c r="AM2750" s="11"/>
      <c r="AN2750" s="11"/>
      <c r="AO2750" s="11"/>
      <c r="AP2750" s="11"/>
      <c r="AQ2750" s="11"/>
      <c r="AR2750" s="11"/>
      <c r="AS2750" s="11"/>
      <c r="AT2750" s="11"/>
      <c r="AU2750" s="11"/>
      <c r="AV2750" s="11"/>
      <c r="AW2750" s="11"/>
      <c r="AX2750" s="11"/>
      <c r="AY2750" s="11"/>
      <c r="AZ2750" s="11"/>
      <c r="BA2750" s="11"/>
      <c r="BB2750" s="11"/>
      <c r="BC2750" s="11"/>
      <c r="BD2750" s="11"/>
      <c r="BE2750" s="11"/>
      <c r="BF2750" s="11"/>
      <c r="BG2750" s="11"/>
      <c r="BH2750" s="11"/>
      <c r="BI2750" s="11"/>
      <c r="BJ2750" s="11"/>
      <c r="BK2750" s="11"/>
      <c r="BL2750" s="11"/>
      <c r="BM2750" s="11"/>
      <c r="BN2750" s="11"/>
      <c r="BO2750" s="11"/>
      <c r="BP2750" s="1" t="str">
        <v>0- Port Costs</v>
      </c>
      <c r="BT2750" s="1" t="str">
        <v>0- Port Value</v>
      </c>
      <c r="BU2750" s="11"/>
    </row>
    <row r="2751" spans="8:73" hidden="1" outlineLevel="1" x14ac:dyDescent="0.3">
      <c r="H2751" s="1" t="str">
        <v>0 - BM Costs</v>
      </c>
      <c r="L2751" s="1" t="str">
        <v>0 - BM Port</v>
      </c>
      <c r="N2751" s="1" t="str">
        <v>0 - Port Assets</v>
      </c>
      <c r="O2751" s="11"/>
      <c r="P2751" s="11"/>
      <c r="Q2751" s="11"/>
      <c r="R2751" s="11"/>
      <c r="S2751" s="11"/>
      <c r="T2751" s="11"/>
      <c r="U2751" s="11"/>
      <c r="V2751" s="11"/>
      <c r="W2751" s="11"/>
      <c r="X2751" s="11"/>
      <c r="Y2751" s="11"/>
      <c r="Z2751" s="11"/>
      <c r="AA2751" s="11"/>
      <c r="AB2751" s="11"/>
      <c r="AC2751" s="11"/>
      <c r="AD2751" s="11"/>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c r="AY2751" s="11"/>
      <c r="AZ2751" s="11"/>
      <c r="BA2751" s="11"/>
      <c r="BB2751" s="11"/>
      <c r="BC2751" s="11"/>
      <c r="BD2751" s="11"/>
      <c r="BE2751" s="11"/>
      <c r="BF2751" s="11"/>
      <c r="BG2751" s="11"/>
      <c r="BH2751" s="11"/>
      <c r="BI2751" s="11"/>
      <c r="BJ2751" s="11"/>
      <c r="BK2751" s="11"/>
      <c r="BL2751" s="11"/>
      <c r="BM2751" s="11"/>
      <c r="BN2751" s="11"/>
      <c r="BO2751" s="11"/>
      <c r="BP2751" s="1" t="str">
        <v>0- Port Costs</v>
      </c>
      <c r="BT2751" s="1" t="str">
        <v>0- Port Value</v>
      </c>
      <c r="BU2751" s="11"/>
    </row>
    <row r="2752" spans="8:73" hidden="1" outlineLevel="1" x14ac:dyDescent="0.3">
      <c r="H2752" s="1" t="str">
        <v>0 - BM Costs</v>
      </c>
      <c r="L2752" s="1" t="str">
        <v>0 - BM Port</v>
      </c>
      <c r="N2752" s="1" t="str">
        <v>0 - Port Assets</v>
      </c>
      <c r="O2752" s="11"/>
      <c r="P2752" s="11"/>
      <c r="Q2752" s="11"/>
      <c r="R2752" s="11"/>
      <c r="S2752" s="11"/>
      <c r="T2752" s="11"/>
      <c r="U2752" s="11"/>
      <c r="V2752" s="11"/>
      <c r="W2752" s="11"/>
      <c r="X2752" s="11"/>
      <c r="Y2752" s="11"/>
      <c r="Z2752" s="11"/>
      <c r="AA2752" s="11"/>
      <c r="AB2752" s="11"/>
      <c r="AC2752" s="11"/>
      <c r="AD2752" s="11"/>
      <c r="AE2752" s="11"/>
      <c r="AF2752" s="11"/>
      <c r="AG2752" s="11"/>
      <c r="AH2752" s="11"/>
      <c r="AI2752" s="11"/>
      <c r="AJ2752" s="11"/>
      <c r="AK2752" s="11"/>
      <c r="AL2752" s="11"/>
      <c r="AM2752" s="11"/>
      <c r="AN2752" s="11"/>
      <c r="AO2752" s="11"/>
      <c r="AP2752" s="11"/>
      <c r="AQ2752" s="11"/>
      <c r="AR2752" s="11"/>
      <c r="AS2752" s="11"/>
      <c r="AT2752" s="11"/>
      <c r="AU2752" s="11"/>
      <c r="AV2752" s="11"/>
      <c r="AW2752" s="11"/>
      <c r="AX2752" s="11"/>
      <c r="AY2752" s="11"/>
      <c r="AZ2752" s="11"/>
      <c r="BA2752" s="11"/>
      <c r="BB2752" s="11"/>
      <c r="BC2752" s="11"/>
      <c r="BD2752" s="11"/>
      <c r="BE2752" s="11"/>
      <c r="BF2752" s="11"/>
      <c r="BG2752" s="11"/>
      <c r="BH2752" s="11"/>
      <c r="BI2752" s="11"/>
      <c r="BJ2752" s="11"/>
      <c r="BK2752" s="11"/>
      <c r="BL2752" s="11"/>
      <c r="BM2752" s="11"/>
      <c r="BN2752" s="11"/>
      <c r="BO2752" s="11"/>
      <c r="BP2752" s="1" t="str">
        <v>0- Port Costs</v>
      </c>
      <c r="BT2752" s="1" t="str">
        <v>0- Port Value</v>
      </c>
      <c r="BU2752" s="11"/>
    </row>
    <row r="2753" spans="8:73" hidden="1" outlineLevel="1" x14ac:dyDescent="0.3">
      <c r="H2753" s="1" t="str">
        <v>0 - BM Costs</v>
      </c>
      <c r="L2753" s="1" t="str">
        <v>0 - BM Port</v>
      </c>
      <c r="N2753" s="1" t="str">
        <v>0 - Port Assets</v>
      </c>
      <c r="O2753" s="11"/>
      <c r="P2753" s="11"/>
      <c r="Q2753" s="11"/>
      <c r="R2753" s="11"/>
      <c r="S2753" s="11"/>
      <c r="T2753" s="11"/>
      <c r="U2753" s="11"/>
      <c r="V2753" s="11"/>
      <c r="W2753" s="11"/>
      <c r="X2753" s="11"/>
      <c r="Y2753" s="11"/>
      <c r="Z2753" s="11"/>
      <c r="AA2753" s="11"/>
      <c r="AB2753" s="11"/>
      <c r="AC2753" s="11"/>
      <c r="AD2753" s="11"/>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c r="BC2753" s="11"/>
      <c r="BD2753" s="11"/>
      <c r="BE2753" s="11"/>
      <c r="BF2753" s="11"/>
      <c r="BG2753" s="11"/>
      <c r="BH2753" s="11"/>
      <c r="BI2753" s="11"/>
      <c r="BJ2753" s="11"/>
      <c r="BK2753" s="11"/>
      <c r="BL2753" s="11"/>
      <c r="BM2753" s="11"/>
      <c r="BN2753" s="11"/>
      <c r="BO2753" s="11"/>
      <c r="BP2753" s="1" t="str">
        <v>0- Port Costs</v>
      </c>
      <c r="BT2753" s="1" t="str">
        <v>0- Port Value</v>
      </c>
      <c r="BU2753" s="11"/>
    </row>
    <row r="2754" spans="8:73" hidden="1" outlineLevel="1" x14ac:dyDescent="0.3">
      <c r="H2754" s="1" t="str">
        <v>0 - BM Costs</v>
      </c>
      <c r="L2754" s="1" t="str">
        <v>0 - BM Port</v>
      </c>
      <c r="N2754" s="1" t="str">
        <v>0 - Port Assets</v>
      </c>
      <c r="O2754" s="11"/>
      <c r="P2754" s="11"/>
      <c r="Q2754" s="11"/>
      <c r="R2754" s="11"/>
      <c r="S2754" s="11"/>
      <c r="T2754" s="11"/>
      <c r="U2754" s="11"/>
      <c r="V2754" s="11"/>
      <c r="W2754" s="11"/>
      <c r="X2754" s="11"/>
      <c r="Y2754" s="11"/>
      <c r="Z2754" s="11"/>
      <c r="AA2754" s="11"/>
      <c r="AB2754" s="11"/>
      <c r="AC2754" s="11"/>
      <c r="AD2754" s="11"/>
      <c r="AE2754" s="11"/>
      <c r="AF2754" s="11"/>
      <c r="AG2754" s="11"/>
      <c r="AH2754" s="11"/>
      <c r="AI2754" s="11"/>
      <c r="AJ2754" s="11"/>
      <c r="AK2754" s="11"/>
      <c r="AL2754" s="11"/>
      <c r="AM2754" s="11"/>
      <c r="AN2754" s="11"/>
      <c r="AO2754" s="11"/>
      <c r="AP2754" s="11"/>
      <c r="AQ2754" s="11"/>
      <c r="AR2754" s="11"/>
      <c r="AS2754" s="11"/>
      <c r="AT2754" s="11"/>
      <c r="AU2754" s="11"/>
      <c r="AV2754" s="11"/>
      <c r="AW2754" s="11"/>
      <c r="AX2754" s="11"/>
      <c r="AY2754" s="11"/>
      <c r="AZ2754" s="11"/>
      <c r="BA2754" s="11"/>
      <c r="BB2754" s="11"/>
      <c r="BC2754" s="11"/>
      <c r="BD2754" s="11"/>
      <c r="BE2754" s="11"/>
      <c r="BF2754" s="11"/>
      <c r="BG2754" s="11"/>
      <c r="BH2754" s="11"/>
      <c r="BI2754" s="11"/>
      <c r="BJ2754" s="11"/>
      <c r="BK2754" s="11"/>
      <c r="BL2754" s="11"/>
      <c r="BM2754" s="11"/>
      <c r="BN2754" s="11"/>
      <c r="BO2754" s="11"/>
      <c r="BP2754" s="1" t="str">
        <v>0- Port Costs</v>
      </c>
      <c r="BT2754" s="1" t="str">
        <v>0- Port Value</v>
      </c>
      <c r="BU2754" s="11"/>
    </row>
    <row r="2755" spans="8:73" hidden="1" outlineLevel="1" x14ac:dyDescent="0.3">
      <c r="H2755" s="1" t="str">
        <v>0 - BM Costs</v>
      </c>
      <c r="L2755" s="1" t="str">
        <v>0 - BM Port</v>
      </c>
      <c r="N2755" s="1" t="str">
        <v>0 - Port Assets</v>
      </c>
      <c r="O2755" s="11"/>
      <c r="P2755" s="11"/>
      <c r="Q2755" s="11"/>
      <c r="R2755" s="11"/>
      <c r="S2755" s="11"/>
      <c r="T2755" s="11"/>
      <c r="U2755" s="11"/>
      <c r="V2755" s="11"/>
      <c r="W2755" s="11"/>
      <c r="X2755" s="11"/>
      <c r="Y2755" s="11"/>
      <c r="Z2755" s="11"/>
      <c r="AA2755" s="11"/>
      <c r="AB2755" s="11"/>
      <c r="AC2755" s="11"/>
      <c r="AD2755" s="11"/>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c r="BC2755" s="11"/>
      <c r="BD2755" s="11"/>
      <c r="BE2755" s="11"/>
      <c r="BF2755" s="11"/>
      <c r="BG2755" s="11"/>
      <c r="BH2755" s="11"/>
      <c r="BI2755" s="11"/>
      <c r="BJ2755" s="11"/>
      <c r="BK2755" s="11"/>
      <c r="BL2755" s="11"/>
      <c r="BM2755" s="11"/>
      <c r="BN2755" s="11"/>
      <c r="BO2755" s="11"/>
      <c r="BP2755" s="1" t="str">
        <v>0- Port Costs</v>
      </c>
      <c r="BT2755" s="1" t="str">
        <v>0- Port Value</v>
      </c>
      <c r="BU2755" s="11"/>
    </row>
    <row r="2756" spans="8:73" hidden="1" outlineLevel="1" x14ac:dyDescent="0.3">
      <c r="H2756" s="1" t="str">
        <v>0 - BM Costs</v>
      </c>
      <c r="L2756" s="1" t="str">
        <v>0 - BM Port</v>
      </c>
      <c r="N2756" s="1" t="str">
        <v>0 - Port Assets</v>
      </c>
      <c r="O2756" s="11"/>
      <c r="P2756" s="11"/>
      <c r="Q2756" s="11"/>
      <c r="R2756" s="11"/>
      <c r="S2756" s="11"/>
      <c r="T2756" s="11"/>
      <c r="U2756" s="11"/>
      <c r="V2756" s="11"/>
      <c r="W2756" s="11"/>
      <c r="X2756" s="11"/>
      <c r="Y2756" s="11"/>
      <c r="Z2756" s="11"/>
      <c r="AA2756" s="11"/>
      <c r="AB2756" s="11"/>
      <c r="AC2756" s="11"/>
      <c r="AD2756" s="11"/>
      <c r="AE2756" s="11"/>
      <c r="AF2756" s="11"/>
      <c r="AG2756" s="11"/>
      <c r="AH2756" s="11"/>
      <c r="AI2756" s="11"/>
      <c r="AJ2756" s="11"/>
      <c r="AK2756" s="11"/>
      <c r="AL2756" s="11"/>
      <c r="AM2756" s="11"/>
      <c r="AN2756" s="11"/>
      <c r="AO2756" s="11"/>
      <c r="AP2756" s="11"/>
      <c r="AQ2756" s="11"/>
      <c r="AR2756" s="11"/>
      <c r="AS2756" s="11"/>
      <c r="AT2756" s="11"/>
      <c r="AU2756" s="11"/>
      <c r="AV2756" s="11"/>
      <c r="AW2756" s="11"/>
      <c r="AX2756" s="11"/>
      <c r="AY2756" s="11"/>
      <c r="AZ2756" s="11"/>
      <c r="BA2756" s="11"/>
      <c r="BB2756" s="11"/>
      <c r="BC2756" s="11"/>
      <c r="BD2756" s="11"/>
      <c r="BE2756" s="11"/>
      <c r="BF2756" s="11"/>
      <c r="BG2756" s="11"/>
      <c r="BH2756" s="11"/>
      <c r="BI2756" s="11"/>
      <c r="BJ2756" s="11"/>
      <c r="BK2756" s="11"/>
      <c r="BL2756" s="11"/>
      <c r="BM2756" s="11"/>
      <c r="BN2756" s="11"/>
      <c r="BO2756" s="11"/>
      <c r="BP2756" s="1" t="str">
        <v>0- Port Costs</v>
      </c>
      <c r="BT2756" s="1" t="str">
        <v>0- Port Value</v>
      </c>
      <c r="BU2756" s="11"/>
    </row>
    <row r="2757" spans="8:73" hidden="1" outlineLevel="1" x14ac:dyDescent="0.3">
      <c r="H2757" s="1" t="str">
        <v>0 - BM Costs</v>
      </c>
      <c r="L2757" s="1" t="str">
        <v>0 - BM Port</v>
      </c>
      <c r="N2757" s="1" t="str">
        <v>0 - Port Assets</v>
      </c>
      <c r="O2757" s="11"/>
      <c r="P2757" s="11"/>
      <c r="Q2757" s="11"/>
      <c r="R2757" s="11"/>
      <c r="S2757" s="11"/>
      <c r="T2757" s="11"/>
      <c r="U2757" s="11"/>
      <c r="V2757" s="11"/>
      <c r="W2757" s="11"/>
      <c r="X2757" s="11"/>
      <c r="Y2757" s="11"/>
      <c r="Z2757" s="11"/>
      <c r="AA2757" s="11"/>
      <c r="AB2757" s="11"/>
      <c r="AC2757" s="11"/>
      <c r="AD2757" s="11"/>
      <c r="AE2757" s="11"/>
      <c r="AF2757" s="11"/>
      <c r="AG2757" s="11"/>
      <c r="AH2757" s="11"/>
      <c r="AI2757" s="11"/>
      <c r="AJ2757" s="11"/>
      <c r="AK2757" s="11"/>
      <c r="AL2757" s="11"/>
      <c r="AM2757" s="11"/>
      <c r="AN2757" s="11"/>
      <c r="AO2757" s="11"/>
      <c r="AP2757" s="11"/>
      <c r="AQ2757" s="11"/>
      <c r="AR2757" s="11"/>
      <c r="AS2757" s="11"/>
      <c r="AT2757" s="11"/>
      <c r="AU2757" s="11"/>
      <c r="AV2757" s="11"/>
      <c r="AW2757" s="11"/>
      <c r="AX2757" s="11"/>
      <c r="AY2757" s="11"/>
      <c r="AZ2757" s="11"/>
      <c r="BA2757" s="11"/>
      <c r="BB2757" s="11"/>
      <c r="BC2757" s="11"/>
      <c r="BD2757" s="11"/>
      <c r="BE2757" s="11"/>
      <c r="BF2757" s="11"/>
      <c r="BG2757" s="11"/>
      <c r="BH2757" s="11"/>
      <c r="BI2757" s="11"/>
      <c r="BJ2757" s="11"/>
      <c r="BK2757" s="11"/>
      <c r="BL2757" s="11"/>
      <c r="BM2757" s="11"/>
      <c r="BN2757" s="11"/>
      <c r="BO2757" s="11"/>
      <c r="BP2757" s="1" t="str">
        <v>0- Port Costs</v>
      </c>
      <c r="BT2757" s="1" t="str">
        <v>0- Port Value</v>
      </c>
      <c r="BU2757" s="11"/>
    </row>
    <row r="2758" spans="8:73" hidden="1" outlineLevel="1" x14ac:dyDescent="0.3">
      <c r="H2758" s="1" t="str">
        <v>0 - BM Costs</v>
      </c>
      <c r="L2758" s="1" t="str">
        <v>0 - BM Port</v>
      </c>
      <c r="N2758" s="1" t="str">
        <v>0 - Port Assets</v>
      </c>
      <c r="O2758" s="11"/>
      <c r="P2758" s="11"/>
      <c r="Q2758" s="11"/>
      <c r="R2758" s="11"/>
      <c r="S2758" s="11"/>
      <c r="T2758" s="11"/>
      <c r="U2758" s="11"/>
      <c r="V2758" s="11"/>
      <c r="W2758" s="11"/>
      <c r="X2758" s="11"/>
      <c r="Y2758" s="11"/>
      <c r="Z2758" s="11"/>
      <c r="AA2758" s="11"/>
      <c r="AB2758" s="11"/>
      <c r="AC2758" s="11"/>
      <c r="AD2758" s="11"/>
      <c r="AE2758" s="11"/>
      <c r="AF2758" s="11"/>
      <c r="AG2758" s="11"/>
      <c r="AH2758" s="11"/>
      <c r="AI2758" s="11"/>
      <c r="AJ2758" s="11"/>
      <c r="AK2758" s="11"/>
      <c r="AL2758" s="11"/>
      <c r="AM2758" s="11"/>
      <c r="AN2758" s="11"/>
      <c r="AO2758" s="11"/>
      <c r="AP2758" s="11"/>
      <c r="AQ2758" s="11"/>
      <c r="AR2758" s="11"/>
      <c r="AS2758" s="11"/>
      <c r="AT2758" s="11"/>
      <c r="AU2758" s="11"/>
      <c r="AV2758" s="11"/>
      <c r="AW2758" s="11"/>
      <c r="AX2758" s="11"/>
      <c r="AY2758" s="11"/>
      <c r="AZ2758" s="11"/>
      <c r="BA2758" s="11"/>
      <c r="BB2758" s="11"/>
      <c r="BC2758" s="11"/>
      <c r="BD2758" s="11"/>
      <c r="BE2758" s="11"/>
      <c r="BF2758" s="11"/>
      <c r="BG2758" s="11"/>
      <c r="BH2758" s="11"/>
      <c r="BI2758" s="11"/>
      <c r="BJ2758" s="11"/>
      <c r="BK2758" s="11"/>
      <c r="BL2758" s="11"/>
      <c r="BM2758" s="11"/>
      <c r="BN2758" s="11"/>
      <c r="BO2758" s="11"/>
      <c r="BP2758" s="1" t="str">
        <v>0- Port Costs</v>
      </c>
      <c r="BT2758" s="1" t="str">
        <v>0- Port Value</v>
      </c>
      <c r="BU2758" s="11"/>
    </row>
    <row r="2759" spans="8:73" hidden="1" outlineLevel="1" x14ac:dyDescent="0.3">
      <c r="H2759" s="1" t="str">
        <v>0 - BM Costs</v>
      </c>
      <c r="L2759" s="1" t="str">
        <v>0 - BM Port</v>
      </c>
      <c r="N2759" s="1" t="str">
        <v>0 - Port Assets</v>
      </c>
      <c r="O2759" s="11"/>
      <c r="P2759" s="11"/>
      <c r="Q2759" s="11"/>
      <c r="R2759" s="11"/>
      <c r="S2759" s="11"/>
      <c r="T2759" s="11"/>
      <c r="U2759" s="11"/>
      <c r="V2759" s="11"/>
      <c r="W2759" s="11"/>
      <c r="X2759" s="11"/>
      <c r="Y2759" s="11"/>
      <c r="Z2759" s="11"/>
      <c r="AA2759" s="11"/>
      <c r="AB2759" s="11"/>
      <c r="AC2759" s="11"/>
      <c r="AD2759" s="11"/>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c r="BC2759" s="11"/>
      <c r="BD2759" s="11"/>
      <c r="BE2759" s="11"/>
      <c r="BF2759" s="11"/>
      <c r="BG2759" s="11"/>
      <c r="BH2759" s="11"/>
      <c r="BI2759" s="11"/>
      <c r="BJ2759" s="11"/>
      <c r="BK2759" s="11"/>
      <c r="BL2759" s="11"/>
      <c r="BM2759" s="11"/>
      <c r="BN2759" s="11"/>
      <c r="BO2759" s="11"/>
      <c r="BP2759" s="1" t="str">
        <v>0- Port Costs</v>
      </c>
      <c r="BT2759" s="1" t="str">
        <v>0- Port Value</v>
      </c>
      <c r="BU2759" s="11"/>
    </row>
    <row r="2760" spans="8:73" hidden="1" outlineLevel="1" x14ac:dyDescent="0.3">
      <c r="H2760" s="1" t="str">
        <v>0 - BM Costs</v>
      </c>
      <c r="L2760" s="1" t="str">
        <v>0 - BM Port</v>
      </c>
      <c r="N2760" s="1" t="str">
        <v>0 - Port Assets</v>
      </c>
      <c r="O2760" s="11"/>
      <c r="P2760" s="11"/>
      <c r="Q2760" s="11"/>
      <c r="R2760" s="11"/>
      <c r="S2760" s="11"/>
      <c r="T2760" s="11"/>
      <c r="U2760" s="11"/>
      <c r="V2760" s="11"/>
      <c r="W2760" s="11"/>
      <c r="X2760" s="11"/>
      <c r="Y2760" s="11"/>
      <c r="Z2760" s="11"/>
      <c r="AA2760" s="11"/>
      <c r="AB2760" s="11"/>
      <c r="AC2760" s="11"/>
      <c r="AD2760" s="11"/>
      <c r="AE2760" s="11"/>
      <c r="AF2760" s="11"/>
      <c r="AG2760" s="11"/>
      <c r="AH2760" s="11"/>
      <c r="AI2760" s="11"/>
      <c r="AJ2760" s="11"/>
      <c r="AK2760" s="11"/>
      <c r="AL2760" s="11"/>
      <c r="AM2760" s="11"/>
      <c r="AN2760" s="11"/>
      <c r="AO2760" s="11"/>
      <c r="AP2760" s="11"/>
      <c r="AQ2760" s="11"/>
      <c r="AR2760" s="11"/>
      <c r="AS2760" s="11"/>
      <c r="AT2760" s="11"/>
      <c r="AU2760" s="11"/>
      <c r="AV2760" s="11"/>
      <c r="AW2760" s="11"/>
      <c r="AX2760" s="11"/>
      <c r="AY2760" s="11"/>
      <c r="AZ2760" s="11"/>
      <c r="BA2760" s="11"/>
      <c r="BB2760" s="11"/>
      <c r="BC2760" s="11"/>
      <c r="BD2760" s="11"/>
      <c r="BE2760" s="11"/>
      <c r="BF2760" s="11"/>
      <c r="BG2760" s="11"/>
      <c r="BH2760" s="11"/>
      <c r="BI2760" s="11"/>
      <c r="BJ2760" s="11"/>
      <c r="BK2760" s="11"/>
      <c r="BL2760" s="11"/>
      <c r="BM2760" s="11"/>
      <c r="BN2760" s="11"/>
      <c r="BO2760" s="11"/>
      <c r="BP2760" s="1" t="str">
        <v>0- Port Costs</v>
      </c>
      <c r="BT2760" s="1" t="str">
        <v>0- Port Value</v>
      </c>
      <c r="BU2760" s="11"/>
    </row>
    <row r="2761" spans="8:73" hidden="1" outlineLevel="1" x14ac:dyDescent="0.3">
      <c r="H2761" s="1" t="str">
        <v>0 - BM Costs</v>
      </c>
      <c r="L2761" s="1" t="str">
        <v>0 - BM Port</v>
      </c>
      <c r="N2761" s="1" t="str">
        <v>0 - Port Assets</v>
      </c>
      <c r="O2761" s="11"/>
      <c r="P2761" s="11"/>
      <c r="Q2761" s="11"/>
      <c r="R2761" s="11"/>
      <c r="S2761" s="11"/>
      <c r="T2761" s="11"/>
      <c r="U2761" s="11"/>
      <c r="V2761" s="11"/>
      <c r="W2761" s="11"/>
      <c r="X2761" s="11"/>
      <c r="Y2761" s="11"/>
      <c r="Z2761" s="11"/>
      <c r="AA2761" s="11"/>
      <c r="AB2761" s="11"/>
      <c r="AC2761" s="11"/>
      <c r="AD2761" s="11"/>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c r="BC2761" s="11"/>
      <c r="BD2761" s="11"/>
      <c r="BE2761" s="11"/>
      <c r="BF2761" s="11"/>
      <c r="BG2761" s="11"/>
      <c r="BH2761" s="11"/>
      <c r="BI2761" s="11"/>
      <c r="BJ2761" s="11"/>
      <c r="BK2761" s="11"/>
      <c r="BL2761" s="11"/>
      <c r="BM2761" s="11"/>
      <c r="BN2761" s="11"/>
      <c r="BO2761" s="11"/>
      <c r="BP2761" s="1" t="str">
        <v>0- Port Costs</v>
      </c>
      <c r="BT2761" s="1" t="str">
        <v>0- Port Value</v>
      </c>
      <c r="BU2761" s="11"/>
    </row>
    <row r="2762" spans="8:73" hidden="1" outlineLevel="1" x14ac:dyDescent="0.3">
      <c r="H2762" s="1" t="str">
        <v>0 - BM Costs</v>
      </c>
      <c r="L2762" s="1" t="str">
        <v>0 - BM Port</v>
      </c>
      <c r="N2762" s="1" t="str">
        <v>0 - Port Assets</v>
      </c>
      <c r="O2762" s="11"/>
      <c r="P2762" s="11"/>
      <c r="Q2762" s="11"/>
      <c r="R2762" s="11"/>
      <c r="S2762" s="11"/>
      <c r="T2762" s="11"/>
      <c r="U2762" s="11"/>
      <c r="V2762" s="11"/>
      <c r="W2762" s="11"/>
      <c r="X2762" s="11"/>
      <c r="Y2762" s="11"/>
      <c r="Z2762" s="11"/>
      <c r="AA2762" s="11"/>
      <c r="AB2762" s="11"/>
      <c r="AC2762" s="11"/>
      <c r="AD2762" s="11"/>
      <c r="AE2762" s="11"/>
      <c r="AF2762" s="11"/>
      <c r="AG2762" s="11"/>
      <c r="AH2762" s="11"/>
      <c r="AI2762" s="11"/>
      <c r="AJ2762" s="11"/>
      <c r="AK2762" s="11"/>
      <c r="AL2762" s="11"/>
      <c r="AM2762" s="11"/>
      <c r="AN2762" s="11"/>
      <c r="AO2762" s="11"/>
      <c r="AP2762" s="11"/>
      <c r="AQ2762" s="11"/>
      <c r="AR2762" s="11"/>
      <c r="AS2762" s="11"/>
      <c r="AT2762" s="11"/>
      <c r="AU2762" s="11"/>
      <c r="AV2762" s="11"/>
      <c r="AW2762" s="11"/>
      <c r="AX2762" s="11"/>
      <c r="AY2762" s="11"/>
      <c r="AZ2762" s="11"/>
      <c r="BA2762" s="11"/>
      <c r="BB2762" s="11"/>
      <c r="BC2762" s="11"/>
      <c r="BD2762" s="11"/>
      <c r="BE2762" s="11"/>
      <c r="BF2762" s="11"/>
      <c r="BG2762" s="11"/>
      <c r="BH2762" s="11"/>
      <c r="BI2762" s="11"/>
      <c r="BJ2762" s="11"/>
      <c r="BK2762" s="11"/>
      <c r="BL2762" s="11"/>
      <c r="BM2762" s="11"/>
      <c r="BN2762" s="11"/>
      <c r="BO2762" s="11"/>
      <c r="BP2762" s="1" t="str">
        <v>0- Port Costs</v>
      </c>
      <c r="BT2762" s="1" t="str">
        <v>0- Port Value</v>
      </c>
      <c r="BU2762" s="11"/>
    </row>
    <row r="2763" spans="8:73" hidden="1" outlineLevel="1" x14ac:dyDescent="0.3">
      <c r="H2763" s="1" t="str">
        <v>0 - BM Costs</v>
      </c>
      <c r="L2763" s="1" t="str">
        <v>0 - BM Port</v>
      </c>
      <c r="N2763" s="1" t="str">
        <v>0 - Port Assets</v>
      </c>
      <c r="O2763" s="11"/>
      <c r="P2763" s="11"/>
      <c r="Q2763" s="11"/>
      <c r="R2763" s="11"/>
      <c r="S2763" s="11"/>
      <c r="T2763" s="11"/>
      <c r="U2763" s="11"/>
      <c r="V2763" s="11"/>
      <c r="W2763" s="11"/>
      <c r="X2763" s="11"/>
      <c r="Y2763" s="11"/>
      <c r="Z2763" s="11"/>
      <c r="AA2763" s="11"/>
      <c r="AB2763" s="11"/>
      <c r="AC2763" s="11"/>
      <c r="AD2763" s="11"/>
      <c r="AE2763" s="11"/>
      <c r="AF2763" s="11"/>
      <c r="AG2763" s="11"/>
      <c r="AH2763" s="11"/>
      <c r="AI2763" s="11"/>
      <c r="AJ2763" s="11"/>
      <c r="AK2763" s="11"/>
      <c r="AL2763" s="11"/>
      <c r="AM2763" s="11"/>
      <c r="AN2763" s="11"/>
      <c r="AO2763" s="11"/>
      <c r="AP2763" s="11"/>
      <c r="AQ2763" s="11"/>
      <c r="AR2763" s="11"/>
      <c r="AS2763" s="11"/>
      <c r="AT2763" s="11"/>
      <c r="AU2763" s="11"/>
      <c r="AV2763" s="11"/>
      <c r="AW2763" s="11"/>
      <c r="AX2763" s="11"/>
      <c r="AY2763" s="11"/>
      <c r="AZ2763" s="11"/>
      <c r="BA2763" s="11"/>
      <c r="BB2763" s="11"/>
      <c r="BC2763" s="11"/>
      <c r="BD2763" s="11"/>
      <c r="BE2763" s="11"/>
      <c r="BF2763" s="11"/>
      <c r="BG2763" s="11"/>
      <c r="BH2763" s="11"/>
      <c r="BI2763" s="11"/>
      <c r="BJ2763" s="11"/>
      <c r="BK2763" s="11"/>
      <c r="BL2763" s="11"/>
      <c r="BM2763" s="11"/>
      <c r="BN2763" s="11"/>
      <c r="BO2763" s="11"/>
      <c r="BP2763" s="1" t="str">
        <v>0- Port Costs</v>
      </c>
      <c r="BT2763" s="1" t="str">
        <v>0- Port Value</v>
      </c>
      <c r="BU2763" s="11"/>
    </row>
    <row r="2764" spans="8:73" hidden="1" outlineLevel="1" x14ac:dyDescent="0.3">
      <c r="H2764" s="1" t="str">
        <v>0 - BM Costs</v>
      </c>
      <c r="L2764" s="1" t="str">
        <v>0 - BM Port</v>
      </c>
      <c r="N2764" s="1" t="str">
        <v>0 - Port Assets</v>
      </c>
      <c r="O2764" s="11"/>
      <c r="P2764" s="11"/>
      <c r="Q2764" s="11"/>
      <c r="R2764" s="11"/>
      <c r="S2764" s="11"/>
      <c r="T2764" s="11"/>
      <c r="U2764" s="11"/>
      <c r="V2764" s="11"/>
      <c r="W2764" s="11"/>
      <c r="X2764" s="11"/>
      <c r="Y2764" s="11"/>
      <c r="Z2764" s="11"/>
      <c r="AA2764" s="11"/>
      <c r="AB2764" s="11"/>
      <c r="AC2764" s="11"/>
      <c r="AD2764" s="11"/>
      <c r="AE2764" s="11"/>
      <c r="AF2764" s="11"/>
      <c r="AG2764" s="11"/>
      <c r="AH2764" s="11"/>
      <c r="AI2764" s="11"/>
      <c r="AJ2764" s="11"/>
      <c r="AK2764" s="11"/>
      <c r="AL2764" s="11"/>
      <c r="AM2764" s="11"/>
      <c r="AN2764" s="11"/>
      <c r="AO2764" s="11"/>
      <c r="AP2764" s="11"/>
      <c r="AQ2764" s="11"/>
      <c r="AR2764" s="11"/>
      <c r="AS2764" s="11"/>
      <c r="AT2764" s="11"/>
      <c r="AU2764" s="11"/>
      <c r="AV2764" s="11"/>
      <c r="AW2764" s="11"/>
      <c r="AX2764" s="11"/>
      <c r="AY2764" s="11"/>
      <c r="AZ2764" s="11"/>
      <c r="BA2764" s="11"/>
      <c r="BB2764" s="11"/>
      <c r="BC2764" s="11"/>
      <c r="BD2764" s="11"/>
      <c r="BE2764" s="11"/>
      <c r="BF2764" s="11"/>
      <c r="BG2764" s="11"/>
      <c r="BH2764" s="11"/>
      <c r="BI2764" s="11"/>
      <c r="BJ2764" s="11"/>
      <c r="BK2764" s="11"/>
      <c r="BL2764" s="11"/>
      <c r="BM2764" s="11"/>
      <c r="BN2764" s="11"/>
      <c r="BO2764" s="11"/>
      <c r="BP2764" s="1" t="str">
        <v>0- Port Costs</v>
      </c>
      <c r="BT2764" s="1" t="str">
        <v>0- Port Value</v>
      </c>
      <c r="BU2764" s="11"/>
    </row>
    <row r="2765" spans="8:73" hidden="1" outlineLevel="1" x14ac:dyDescent="0.3">
      <c r="H2765" s="1" t="str">
        <v>0 - BM Costs</v>
      </c>
      <c r="L2765" s="1" t="str">
        <v>0 - BM Port</v>
      </c>
      <c r="N2765" s="1" t="str">
        <v>0 - Port Assets</v>
      </c>
      <c r="O2765" s="11"/>
      <c r="P2765" s="11"/>
      <c r="Q2765" s="11"/>
      <c r="R2765" s="11"/>
      <c r="S2765" s="11"/>
      <c r="T2765" s="11"/>
      <c r="U2765" s="11"/>
      <c r="V2765" s="11"/>
      <c r="W2765" s="11"/>
      <c r="X2765" s="11"/>
      <c r="Y2765" s="11"/>
      <c r="Z2765" s="11"/>
      <c r="AA2765" s="11"/>
      <c r="AB2765" s="11"/>
      <c r="AC2765" s="11"/>
      <c r="AD2765" s="11"/>
      <c r="AE2765" s="11"/>
      <c r="AF2765" s="11"/>
      <c r="AG2765" s="11"/>
      <c r="AH2765" s="11"/>
      <c r="AI2765" s="11"/>
      <c r="AJ2765" s="11"/>
      <c r="AK2765" s="11"/>
      <c r="AL2765" s="11"/>
      <c r="AM2765" s="11"/>
      <c r="AN2765" s="11"/>
      <c r="AO2765" s="11"/>
      <c r="AP2765" s="11"/>
      <c r="AQ2765" s="11"/>
      <c r="AR2765" s="11"/>
      <c r="AS2765" s="11"/>
      <c r="AT2765" s="11"/>
      <c r="AU2765" s="11"/>
      <c r="AV2765" s="11"/>
      <c r="AW2765" s="11"/>
      <c r="AX2765" s="11"/>
      <c r="AY2765" s="11"/>
      <c r="AZ2765" s="11"/>
      <c r="BA2765" s="11"/>
      <c r="BB2765" s="11"/>
      <c r="BC2765" s="11"/>
      <c r="BD2765" s="11"/>
      <c r="BE2765" s="11"/>
      <c r="BF2765" s="11"/>
      <c r="BG2765" s="11"/>
      <c r="BH2765" s="11"/>
      <c r="BI2765" s="11"/>
      <c r="BJ2765" s="11"/>
      <c r="BK2765" s="11"/>
      <c r="BL2765" s="11"/>
      <c r="BM2765" s="11"/>
      <c r="BN2765" s="11"/>
      <c r="BO2765" s="11"/>
      <c r="BP2765" s="1" t="str">
        <v>0- Port Costs</v>
      </c>
      <c r="BT2765" s="1" t="str">
        <v>0- Port Value</v>
      </c>
      <c r="BU2765" s="11"/>
    </row>
    <row r="2766" spans="8:73" hidden="1" outlineLevel="1" x14ac:dyDescent="0.3">
      <c r="H2766" s="1" t="str">
        <v>0 - BM Costs</v>
      </c>
      <c r="L2766" s="1" t="str">
        <v>0 - BM Port</v>
      </c>
      <c r="N2766" s="1" t="str">
        <v>0 - Port Assets</v>
      </c>
      <c r="O2766" s="11"/>
      <c r="P2766" s="11"/>
      <c r="Q2766" s="11"/>
      <c r="R2766" s="11"/>
      <c r="S2766" s="11"/>
      <c r="T2766" s="11"/>
      <c r="U2766" s="11"/>
      <c r="V2766" s="11"/>
      <c r="W2766" s="11"/>
      <c r="X2766" s="11"/>
      <c r="Y2766" s="11"/>
      <c r="Z2766" s="11"/>
      <c r="AA2766" s="11"/>
      <c r="AB2766" s="11"/>
      <c r="AC2766" s="11"/>
      <c r="AD2766" s="11"/>
      <c r="AE2766" s="11"/>
      <c r="AF2766" s="11"/>
      <c r="AG2766" s="11"/>
      <c r="AH2766" s="11"/>
      <c r="AI2766" s="11"/>
      <c r="AJ2766" s="11"/>
      <c r="AK2766" s="11"/>
      <c r="AL2766" s="11"/>
      <c r="AM2766" s="11"/>
      <c r="AN2766" s="11"/>
      <c r="AO2766" s="11"/>
      <c r="AP2766" s="11"/>
      <c r="AQ2766" s="11"/>
      <c r="AR2766" s="11"/>
      <c r="AS2766" s="11"/>
      <c r="AT2766" s="11"/>
      <c r="AU2766" s="11"/>
      <c r="AV2766" s="11"/>
      <c r="AW2766" s="11"/>
      <c r="AX2766" s="11"/>
      <c r="AY2766" s="11"/>
      <c r="AZ2766" s="11"/>
      <c r="BA2766" s="11"/>
      <c r="BB2766" s="11"/>
      <c r="BC2766" s="11"/>
      <c r="BD2766" s="11"/>
      <c r="BE2766" s="11"/>
      <c r="BF2766" s="11"/>
      <c r="BG2766" s="11"/>
      <c r="BH2766" s="11"/>
      <c r="BI2766" s="11"/>
      <c r="BJ2766" s="11"/>
      <c r="BK2766" s="11"/>
      <c r="BL2766" s="11"/>
      <c r="BM2766" s="11"/>
      <c r="BN2766" s="11"/>
      <c r="BO2766" s="11"/>
      <c r="BP2766" s="1" t="str">
        <v>0- Port Costs</v>
      </c>
      <c r="BT2766" s="1" t="str">
        <v>0- Port Value</v>
      </c>
      <c r="BU2766" s="11"/>
    </row>
    <row r="2767" spans="8:73" hidden="1" outlineLevel="1" x14ac:dyDescent="0.3">
      <c r="H2767" s="1" t="str">
        <v>0 - BM Costs</v>
      </c>
      <c r="L2767" s="1" t="str">
        <v>0 - BM Port</v>
      </c>
      <c r="N2767" s="1" t="str">
        <v>0 - Port Assets</v>
      </c>
      <c r="O2767" s="11"/>
      <c r="P2767" s="11"/>
      <c r="Q2767" s="11"/>
      <c r="R2767" s="11"/>
      <c r="S2767" s="11"/>
      <c r="T2767" s="11"/>
      <c r="U2767" s="11"/>
      <c r="V2767" s="11"/>
      <c r="W2767" s="11"/>
      <c r="X2767" s="11"/>
      <c r="Y2767" s="11"/>
      <c r="Z2767" s="11"/>
      <c r="AA2767" s="11"/>
      <c r="AB2767" s="11"/>
      <c r="AC2767" s="11"/>
      <c r="AD2767" s="11"/>
      <c r="AE2767" s="11"/>
      <c r="AF2767" s="11"/>
      <c r="AG2767" s="11"/>
      <c r="AH2767" s="11"/>
      <c r="AI2767" s="11"/>
      <c r="AJ2767" s="11"/>
      <c r="AK2767" s="11"/>
      <c r="AL2767" s="11"/>
      <c r="AM2767" s="11"/>
      <c r="AN2767" s="11"/>
      <c r="AO2767" s="11"/>
      <c r="AP2767" s="11"/>
      <c r="AQ2767" s="11"/>
      <c r="AR2767" s="11"/>
      <c r="AS2767" s="11"/>
      <c r="AT2767" s="11"/>
      <c r="AU2767" s="11"/>
      <c r="AV2767" s="11"/>
      <c r="AW2767" s="11"/>
      <c r="AX2767" s="11"/>
      <c r="AY2767" s="11"/>
      <c r="AZ2767" s="11"/>
      <c r="BA2767" s="11"/>
      <c r="BB2767" s="11"/>
      <c r="BC2767" s="11"/>
      <c r="BD2767" s="11"/>
      <c r="BE2767" s="11"/>
      <c r="BF2767" s="11"/>
      <c r="BG2767" s="11"/>
      <c r="BH2767" s="11"/>
      <c r="BI2767" s="11"/>
      <c r="BJ2767" s="11"/>
      <c r="BK2767" s="11"/>
      <c r="BL2767" s="11"/>
      <c r="BM2767" s="11"/>
      <c r="BN2767" s="11"/>
      <c r="BO2767" s="11"/>
      <c r="BP2767" s="1" t="str">
        <v>0- Port Costs</v>
      </c>
      <c r="BT2767" s="1" t="str">
        <v>0- Port Value</v>
      </c>
      <c r="BU2767" s="11"/>
    </row>
    <row r="2768" spans="8:73" hidden="1" outlineLevel="1" x14ac:dyDescent="0.3">
      <c r="H2768" s="1" t="str">
        <v>0 - BM Costs</v>
      </c>
      <c r="L2768" s="1" t="str">
        <v>0 - BM Port</v>
      </c>
      <c r="N2768" s="1" t="str">
        <v>0 - Port Assets</v>
      </c>
      <c r="O2768" s="11"/>
      <c r="P2768" s="11"/>
      <c r="Q2768" s="11"/>
      <c r="R2768" s="11"/>
      <c r="S2768" s="11"/>
      <c r="T2768" s="11"/>
      <c r="U2768" s="11"/>
      <c r="V2768" s="11"/>
      <c r="W2768" s="11"/>
      <c r="X2768" s="11"/>
      <c r="Y2768" s="11"/>
      <c r="Z2768" s="11"/>
      <c r="AA2768" s="11"/>
      <c r="AB2768" s="11"/>
      <c r="AC2768" s="11"/>
      <c r="AD2768" s="11"/>
      <c r="AE2768" s="11"/>
      <c r="AF2768" s="11"/>
      <c r="AG2768" s="11"/>
      <c r="AH2768" s="11"/>
      <c r="AI2768" s="11"/>
      <c r="AJ2768" s="11"/>
      <c r="AK2768" s="11"/>
      <c r="AL2768" s="11"/>
      <c r="AM2768" s="11"/>
      <c r="AN2768" s="11"/>
      <c r="AO2768" s="11"/>
      <c r="AP2768" s="11"/>
      <c r="AQ2768" s="11"/>
      <c r="AR2768" s="11"/>
      <c r="AS2768" s="11"/>
      <c r="AT2768" s="11"/>
      <c r="AU2768" s="11"/>
      <c r="AV2768" s="11"/>
      <c r="AW2768" s="11"/>
      <c r="AX2768" s="11"/>
      <c r="AY2768" s="11"/>
      <c r="AZ2768" s="11"/>
      <c r="BA2768" s="11"/>
      <c r="BB2768" s="11"/>
      <c r="BC2768" s="11"/>
      <c r="BD2768" s="11"/>
      <c r="BE2768" s="11"/>
      <c r="BF2768" s="11"/>
      <c r="BG2768" s="11"/>
      <c r="BH2768" s="11"/>
      <c r="BI2768" s="11"/>
      <c r="BJ2768" s="11"/>
      <c r="BK2768" s="11"/>
      <c r="BL2768" s="11"/>
      <c r="BM2768" s="11"/>
      <c r="BN2768" s="11"/>
      <c r="BO2768" s="11"/>
      <c r="BP2768" s="1" t="str">
        <v>0- Port Costs</v>
      </c>
      <c r="BT2768" s="1" t="str">
        <v>0- Port Value</v>
      </c>
      <c r="BU2768" s="11"/>
    </row>
    <row r="2769" spans="8:73" hidden="1" outlineLevel="1" x14ac:dyDescent="0.3">
      <c r="H2769" s="1" t="str">
        <v>0 - BM Costs</v>
      </c>
      <c r="L2769" s="1" t="str">
        <v>0 - BM Port</v>
      </c>
      <c r="N2769" s="1" t="str">
        <v>0 - Port Assets</v>
      </c>
      <c r="O2769" s="11"/>
      <c r="P2769" s="11"/>
      <c r="Q2769" s="11"/>
      <c r="R2769" s="11"/>
      <c r="S2769" s="11"/>
      <c r="T2769" s="11"/>
      <c r="U2769" s="11"/>
      <c r="V2769" s="11"/>
      <c r="W2769" s="11"/>
      <c r="X2769" s="11"/>
      <c r="Y2769" s="11"/>
      <c r="Z2769" s="11"/>
      <c r="AA2769" s="11"/>
      <c r="AB2769" s="11"/>
      <c r="AC2769" s="11"/>
      <c r="AD2769" s="11"/>
      <c r="AE2769" s="11"/>
      <c r="AF2769" s="11"/>
      <c r="AG2769" s="11"/>
      <c r="AH2769" s="11"/>
      <c r="AI2769" s="11"/>
      <c r="AJ2769" s="11"/>
      <c r="AK2769" s="11"/>
      <c r="AL2769" s="11"/>
      <c r="AM2769" s="11"/>
      <c r="AN2769" s="11"/>
      <c r="AO2769" s="11"/>
      <c r="AP2769" s="11"/>
      <c r="AQ2769" s="11"/>
      <c r="AR2769" s="11"/>
      <c r="AS2769" s="11"/>
      <c r="AT2769" s="11"/>
      <c r="AU2769" s="11"/>
      <c r="AV2769" s="11"/>
      <c r="AW2769" s="11"/>
      <c r="AX2769" s="11"/>
      <c r="AY2769" s="11"/>
      <c r="AZ2769" s="11"/>
      <c r="BA2769" s="11"/>
      <c r="BB2769" s="11"/>
      <c r="BC2769" s="11"/>
      <c r="BD2769" s="11"/>
      <c r="BE2769" s="11"/>
      <c r="BF2769" s="11"/>
      <c r="BG2769" s="11"/>
      <c r="BH2769" s="11"/>
      <c r="BI2769" s="11"/>
      <c r="BJ2769" s="11"/>
      <c r="BK2769" s="11"/>
      <c r="BL2769" s="11"/>
      <c r="BM2769" s="11"/>
      <c r="BN2769" s="11"/>
      <c r="BO2769" s="11"/>
      <c r="BP2769" s="1" t="str">
        <v>0- Port Costs</v>
      </c>
      <c r="BT2769" s="1" t="str">
        <v>0- Port Value</v>
      </c>
      <c r="BU2769" s="11"/>
    </row>
    <row r="2770" spans="8:73" hidden="1" outlineLevel="1" x14ac:dyDescent="0.3">
      <c r="H2770" s="1" t="str">
        <v>0 - BM Costs</v>
      </c>
      <c r="L2770" s="1" t="str">
        <v>0 - BM Port</v>
      </c>
      <c r="N2770" s="1" t="str">
        <v>0 - Port Assets</v>
      </c>
      <c r="O2770" s="11"/>
      <c r="P2770" s="11"/>
      <c r="Q2770" s="11"/>
      <c r="R2770" s="11"/>
      <c r="S2770" s="11"/>
      <c r="T2770" s="11"/>
      <c r="U2770" s="11"/>
      <c r="V2770" s="11"/>
      <c r="W2770" s="11"/>
      <c r="X2770" s="11"/>
      <c r="Y2770" s="11"/>
      <c r="Z2770" s="11"/>
      <c r="AA2770" s="11"/>
      <c r="AB2770" s="11"/>
      <c r="AC2770" s="11"/>
      <c r="AD2770" s="11"/>
      <c r="AE2770" s="11"/>
      <c r="AF2770" s="11"/>
      <c r="AG2770" s="11"/>
      <c r="AH2770" s="11"/>
      <c r="AI2770" s="11"/>
      <c r="AJ2770" s="11"/>
      <c r="AK2770" s="11"/>
      <c r="AL2770" s="11"/>
      <c r="AM2770" s="11"/>
      <c r="AN2770" s="11"/>
      <c r="AO2770" s="11"/>
      <c r="AP2770" s="11"/>
      <c r="AQ2770" s="11"/>
      <c r="AR2770" s="11"/>
      <c r="AS2770" s="11"/>
      <c r="AT2770" s="11"/>
      <c r="AU2770" s="11"/>
      <c r="AV2770" s="11"/>
      <c r="AW2770" s="11"/>
      <c r="AX2770" s="11"/>
      <c r="AY2770" s="11"/>
      <c r="AZ2770" s="11"/>
      <c r="BA2770" s="11"/>
      <c r="BB2770" s="11"/>
      <c r="BC2770" s="11"/>
      <c r="BD2770" s="11"/>
      <c r="BE2770" s="11"/>
      <c r="BF2770" s="11"/>
      <c r="BG2770" s="11"/>
      <c r="BH2770" s="11"/>
      <c r="BI2770" s="11"/>
      <c r="BJ2770" s="11"/>
      <c r="BK2770" s="11"/>
      <c r="BL2770" s="11"/>
      <c r="BM2770" s="11"/>
      <c r="BN2770" s="11"/>
      <c r="BO2770" s="11"/>
      <c r="BP2770" s="1" t="str">
        <v>0- Port Costs</v>
      </c>
      <c r="BT2770" s="1" t="str">
        <v>0- Port Value</v>
      </c>
      <c r="BU2770" s="11"/>
    </row>
    <row r="2771" spans="8:73" hidden="1" outlineLevel="1" x14ac:dyDescent="0.3">
      <c r="H2771" s="1" t="str">
        <v>0 - BM Costs</v>
      </c>
      <c r="L2771" s="1" t="str">
        <v>0 - BM Port</v>
      </c>
      <c r="N2771" s="1" t="str">
        <v>0 - Port Assets</v>
      </c>
      <c r="O2771" s="11"/>
      <c r="P2771" s="11"/>
      <c r="Q2771" s="11"/>
      <c r="R2771" s="11"/>
      <c r="S2771" s="11"/>
      <c r="T2771" s="11"/>
      <c r="U2771" s="11"/>
      <c r="V2771" s="11"/>
      <c r="W2771" s="11"/>
      <c r="X2771" s="11"/>
      <c r="Y2771" s="11"/>
      <c r="Z2771" s="11"/>
      <c r="AA2771" s="11"/>
      <c r="AB2771" s="11"/>
      <c r="AC2771" s="11"/>
      <c r="AD2771" s="11"/>
      <c r="AE2771" s="11"/>
      <c r="AF2771" s="11"/>
      <c r="AG2771" s="11"/>
      <c r="AH2771" s="11"/>
      <c r="AI2771" s="11"/>
      <c r="AJ2771" s="11"/>
      <c r="AK2771" s="11"/>
      <c r="AL2771" s="11"/>
      <c r="AM2771" s="11"/>
      <c r="AN2771" s="11"/>
      <c r="AO2771" s="11"/>
      <c r="AP2771" s="11"/>
      <c r="AQ2771" s="11"/>
      <c r="AR2771" s="11"/>
      <c r="AS2771" s="11"/>
      <c r="AT2771" s="11"/>
      <c r="AU2771" s="11"/>
      <c r="AV2771" s="11"/>
      <c r="AW2771" s="11"/>
      <c r="AX2771" s="11"/>
      <c r="AY2771" s="11"/>
      <c r="AZ2771" s="11"/>
      <c r="BA2771" s="11"/>
      <c r="BB2771" s="11"/>
      <c r="BC2771" s="11"/>
      <c r="BD2771" s="11"/>
      <c r="BE2771" s="11"/>
      <c r="BF2771" s="11"/>
      <c r="BG2771" s="11"/>
      <c r="BH2771" s="11"/>
      <c r="BI2771" s="11"/>
      <c r="BJ2771" s="11"/>
      <c r="BK2771" s="11"/>
      <c r="BL2771" s="11"/>
      <c r="BM2771" s="11"/>
      <c r="BN2771" s="11"/>
      <c r="BO2771" s="11"/>
      <c r="BP2771" s="1" t="str">
        <v>0- Port Costs</v>
      </c>
      <c r="BT2771" s="1" t="str">
        <v>0- Port Value</v>
      </c>
      <c r="BU2771" s="11"/>
    </row>
    <row r="2772" spans="8:73" hidden="1" outlineLevel="1" x14ac:dyDescent="0.3">
      <c r="H2772" s="1" t="str">
        <v>0 - BM Costs</v>
      </c>
      <c r="L2772" s="1" t="str">
        <v>0 - BM Port</v>
      </c>
      <c r="N2772" s="1" t="str">
        <v>0 - Port Assets</v>
      </c>
      <c r="O2772" s="11"/>
      <c r="P2772" s="11"/>
      <c r="Q2772" s="11"/>
      <c r="R2772" s="11"/>
      <c r="S2772" s="11"/>
      <c r="T2772" s="11"/>
      <c r="U2772" s="11"/>
      <c r="V2772" s="11"/>
      <c r="W2772" s="11"/>
      <c r="X2772" s="11"/>
      <c r="Y2772" s="11"/>
      <c r="Z2772" s="11"/>
      <c r="AA2772" s="11"/>
      <c r="AB2772" s="11"/>
      <c r="AC2772" s="11"/>
      <c r="AD2772" s="11"/>
      <c r="AE2772" s="11"/>
      <c r="AF2772" s="11"/>
      <c r="AG2772" s="11"/>
      <c r="AH2772" s="11"/>
      <c r="AI2772" s="11"/>
      <c r="AJ2772" s="11"/>
      <c r="AK2772" s="11"/>
      <c r="AL2772" s="11"/>
      <c r="AM2772" s="11"/>
      <c r="AN2772" s="11"/>
      <c r="AO2772" s="11"/>
      <c r="AP2772" s="11"/>
      <c r="AQ2772" s="11"/>
      <c r="AR2772" s="11"/>
      <c r="AS2772" s="11"/>
      <c r="AT2772" s="11"/>
      <c r="AU2772" s="11"/>
      <c r="AV2772" s="11"/>
      <c r="AW2772" s="11"/>
      <c r="AX2772" s="11"/>
      <c r="AY2772" s="11"/>
      <c r="AZ2772" s="11"/>
      <c r="BA2772" s="11"/>
      <c r="BB2772" s="11"/>
      <c r="BC2772" s="11"/>
      <c r="BD2772" s="11"/>
      <c r="BE2772" s="11"/>
      <c r="BF2772" s="11"/>
      <c r="BG2772" s="11"/>
      <c r="BH2772" s="11"/>
      <c r="BI2772" s="11"/>
      <c r="BJ2772" s="11"/>
      <c r="BK2772" s="11"/>
      <c r="BL2772" s="11"/>
      <c r="BM2772" s="11"/>
      <c r="BN2772" s="11"/>
      <c r="BO2772" s="11"/>
      <c r="BP2772" s="1" t="str">
        <v>0- Port Costs</v>
      </c>
      <c r="BT2772" s="1" t="str">
        <v>0- Port Value</v>
      </c>
      <c r="BU2772" s="11"/>
    </row>
    <row r="2773" spans="8:73" hidden="1" outlineLevel="1" x14ac:dyDescent="0.3">
      <c r="H2773" s="1" t="str">
        <v>0 - BM Costs</v>
      </c>
      <c r="L2773" s="1" t="str">
        <v>0 - BM Port</v>
      </c>
      <c r="N2773" s="1" t="str">
        <v>0 - Port Assets</v>
      </c>
      <c r="O2773" s="11"/>
      <c r="P2773" s="11"/>
      <c r="Q2773" s="11"/>
      <c r="R2773" s="11"/>
      <c r="S2773" s="11"/>
      <c r="T2773" s="11"/>
      <c r="U2773" s="11"/>
      <c r="V2773" s="11"/>
      <c r="W2773" s="11"/>
      <c r="X2773" s="11"/>
      <c r="Y2773" s="11"/>
      <c r="Z2773" s="11"/>
      <c r="AA2773" s="11"/>
      <c r="AB2773" s="11"/>
      <c r="AC2773" s="11"/>
      <c r="AD2773" s="11"/>
      <c r="AE2773" s="11"/>
      <c r="AF2773" s="11"/>
      <c r="AG2773" s="11"/>
      <c r="AH2773" s="11"/>
      <c r="AI2773" s="11"/>
      <c r="AJ2773" s="11"/>
      <c r="AK2773" s="11"/>
      <c r="AL2773" s="11"/>
      <c r="AM2773" s="11"/>
      <c r="AN2773" s="11"/>
      <c r="AO2773" s="11"/>
      <c r="AP2773" s="11"/>
      <c r="AQ2773" s="11"/>
      <c r="AR2773" s="11"/>
      <c r="AS2773" s="11"/>
      <c r="AT2773" s="11"/>
      <c r="AU2773" s="11"/>
      <c r="AV2773" s="11"/>
      <c r="AW2773" s="11"/>
      <c r="AX2773" s="11"/>
      <c r="AY2773" s="11"/>
      <c r="AZ2773" s="11"/>
      <c r="BA2773" s="11"/>
      <c r="BB2773" s="11"/>
      <c r="BC2773" s="11"/>
      <c r="BD2773" s="11"/>
      <c r="BE2773" s="11"/>
      <c r="BF2773" s="11"/>
      <c r="BG2773" s="11"/>
      <c r="BH2773" s="11"/>
      <c r="BI2773" s="11"/>
      <c r="BJ2773" s="11"/>
      <c r="BK2773" s="11"/>
      <c r="BL2773" s="11"/>
      <c r="BM2773" s="11"/>
      <c r="BN2773" s="11"/>
      <c r="BO2773" s="11"/>
      <c r="BP2773" s="1" t="str">
        <v>0- Port Costs</v>
      </c>
      <c r="BT2773" s="1" t="str">
        <v>0- Port Value</v>
      </c>
      <c r="BU2773" s="11"/>
    </row>
    <row r="2774" spans="8:73" hidden="1" outlineLevel="1" x14ac:dyDescent="0.3">
      <c r="H2774" s="1" t="str">
        <v>0 - BM Costs</v>
      </c>
      <c r="L2774" s="1" t="str">
        <v>0 - BM Port</v>
      </c>
      <c r="N2774" s="1" t="str">
        <v>0 - Port Assets</v>
      </c>
      <c r="O2774" s="11"/>
      <c r="P2774" s="11"/>
      <c r="Q2774" s="11"/>
      <c r="R2774" s="11"/>
      <c r="S2774" s="11"/>
      <c r="T2774" s="11"/>
      <c r="U2774" s="11"/>
      <c r="V2774" s="11"/>
      <c r="W2774" s="11"/>
      <c r="X2774" s="11"/>
      <c r="Y2774" s="11"/>
      <c r="Z2774" s="11"/>
      <c r="AA2774" s="11"/>
      <c r="AB2774" s="11"/>
      <c r="AC2774" s="11"/>
      <c r="AD2774" s="11"/>
      <c r="AE2774" s="11"/>
      <c r="AF2774" s="11"/>
      <c r="AG2774" s="11"/>
      <c r="AH2774" s="11"/>
      <c r="AI2774" s="11"/>
      <c r="AJ2774" s="11"/>
      <c r="AK2774" s="11"/>
      <c r="AL2774" s="11"/>
      <c r="AM2774" s="11"/>
      <c r="AN2774" s="11"/>
      <c r="AO2774" s="11"/>
      <c r="AP2774" s="11"/>
      <c r="AQ2774" s="11"/>
      <c r="AR2774" s="11"/>
      <c r="AS2774" s="11"/>
      <c r="AT2774" s="11"/>
      <c r="AU2774" s="11"/>
      <c r="AV2774" s="11"/>
      <c r="AW2774" s="11"/>
      <c r="AX2774" s="11"/>
      <c r="AY2774" s="11"/>
      <c r="AZ2774" s="11"/>
      <c r="BA2774" s="11"/>
      <c r="BB2774" s="11"/>
      <c r="BC2774" s="11"/>
      <c r="BD2774" s="11"/>
      <c r="BE2774" s="11"/>
      <c r="BF2774" s="11"/>
      <c r="BG2774" s="11"/>
      <c r="BH2774" s="11"/>
      <c r="BI2774" s="11"/>
      <c r="BJ2774" s="11"/>
      <c r="BK2774" s="11"/>
      <c r="BL2774" s="11"/>
      <c r="BM2774" s="11"/>
      <c r="BN2774" s="11"/>
      <c r="BO2774" s="11"/>
      <c r="BP2774" s="1" t="str">
        <v>0- Port Costs</v>
      </c>
      <c r="BT2774" s="1" t="str">
        <v>0- Port Value</v>
      </c>
      <c r="BU2774" s="11"/>
    </row>
    <row r="2775" spans="8:73" hidden="1" outlineLevel="1" x14ac:dyDescent="0.3">
      <c r="H2775" s="1" t="str">
        <v>0 - BM Costs</v>
      </c>
      <c r="L2775" s="1" t="str">
        <v>0 - BM Port</v>
      </c>
      <c r="N2775" s="1" t="str">
        <v>0 - Port Assets</v>
      </c>
      <c r="O2775" s="11"/>
      <c r="P2775" s="11"/>
      <c r="Q2775" s="11"/>
      <c r="R2775" s="11"/>
      <c r="S2775" s="11"/>
      <c r="T2775" s="11"/>
      <c r="U2775" s="11"/>
      <c r="V2775" s="11"/>
      <c r="W2775" s="11"/>
      <c r="X2775" s="11"/>
      <c r="Y2775" s="11"/>
      <c r="Z2775" s="11"/>
      <c r="AA2775" s="11"/>
      <c r="AB2775" s="11"/>
      <c r="AC2775" s="11"/>
      <c r="AD2775" s="11"/>
      <c r="AE2775" s="11"/>
      <c r="AF2775" s="11"/>
      <c r="AG2775" s="11"/>
      <c r="AH2775" s="11"/>
      <c r="AI2775" s="11"/>
      <c r="AJ2775" s="11"/>
      <c r="AK2775" s="11"/>
      <c r="AL2775" s="11"/>
      <c r="AM2775" s="11"/>
      <c r="AN2775" s="11"/>
      <c r="AO2775" s="11"/>
      <c r="AP2775" s="11"/>
      <c r="AQ2775" s="11"/>
      <c r="AR2775" s="11"/>
      <c r="AS2775" s="11"/>
      <c r="AT2775" s="11"/>
      <c r="AU2775" s="11"/>
      <c r="AV2775" s="11"/>
      <c r="AW2775" s="11"/>
      <c r="AX2775" s="11"/>
      <c r="AY2775" s="11"/>
      <c r="AZ2775" s="11"/>
      <c r="BA2775" s="11"/>
      <c r="BB2775" s="11"/>
      <c r="BC2775" s="11"/>
      <c r="BD2775" s="11"/>
      <c r="BE2775" s="11"/>
      <c r="BF2775" s="11"/>
      <c r="BG2775" s="11"/>
      <c r="BH2775" s="11"/>
      <c r="BI2775" s="11"/>
      <c r="BJ2775" s="11"/>
      <c r="BK2775" s="11"/>
      <c r="BL2775" s="11"/>
      <c r="BM2775" s="11"/>
      <c r="BN2775" s="11"/>
      <c r="BO2775" s="11"/>
      <c r="BP2775" s="1" t="str">
        <v>0- Port Costs</v>
      </c>
      <c r="BT2775" s="1" t="str">
        <v>0- Port Value</v>
      </c>
      <c r="BU2775" s="11"/>
    </row>
    <row r="2776" spans="8:73" hidden="1" outlineLevel="1" x14ac:dyDescent="0.3">
      <c r="H2776" s="1" t="str">
        <v>0 - BM Costs</v>
      </c>
      <c r="L2776" s="1" t="str">
        <v>0 - BM Port</v>
      </c>
      <c r="N2776" s="1" t="str">
        <v>0 - Port Assets</v>
      </c>
      <c r="O2776" s="11"/>
      <c r="P2776" s="11"/>
      <c r="Q2776" s="11"/>
      <c r="R2776" s="11"/>
      <c r="S2776" s="11"/>
      <c r="T2776" s="11"/>
      <c r="U2776" s="11"/>
      <c r="V2776" s="11"/>
      <c r="W2776" s="11"/>
      <c r="X2776" s="11"/>
      <c r="Y2776" s="11"/>
      <c r="Z2776" s="11"/>
      <c r="AA2776" s="11"/>
      <c r="AB2776" s="11"/>
      <c r="AC2776" s="11"/>
      <c r="AD2776" s="11"/>
      <c r="AE2776" s="11"/>
      <c r="AF2776" s="11"/>
      <c r="AG2776" s="11"/>
      <c r="AH2776" s="11"/>
      <c r="AI2776" s="11"/>
      <c r="AJ2776" s="11"/>
      <c r="AK2776" s="11"/>
      <c r="AL2776" s="11"/>
      <c r="AM2776" s="11"/>
      <c r="AN2776" s="11"/>
      <c r="AO2776" s="11"/>
      <c r="AP2776" s="11"/>
      <c r="AQ2776" s="11"/>
      <c r="AR2776" s="11"/>
      <c r="AS2776" s="11"/>
      <c r="AT2776" s="11"/>
      <c r="AU2776" s="11"/>
      <c r="AV2776" s="11"/>
      <c r="AW2776" s="11"/>
      <c r="AX2776" s="11"/>
      <c r="AY2776" s="11"/>
      <c r="AZ2776" s="11"/>
      <c r="BA2776" s="11"/>
      <c r="BB2776" s="11"/>
      <c r="BC2776" s="11"/>
      <c r="BD2776" s="11"/>
      <c r="BE2776" s="11"/>
      <c r="BF2776" s="11"/>
      <c r="BG2776" s="11"/>
      <c r="BH2776" s="11"/>
      <c r="BI2776" s="11"/>
      <c r="BJ2776" s="11"/>
      <c r="BK2776" s="11"/>
      <c r="BL2776" s="11"/>
      <c r="BM2776" s="11"/>
      <c r="BN2776" s="11"/>
      <c r="BO2776" s="11"/>
      <c r="BP2776" s="1" t="str">
        <v>0- Port Costs</v>
      </c>
      <c r="BT2776" s="1" t="str">
        <v>0- Port Value</v>
      </c>
      <c r="BU2776" s="11"/>
    </row>
    <row r="2777" spans="8:73" hidden="1" outlineLevel="1" x14ac:dyDescent="0.3">
      <c r="H2777" s="1" t="str">
        <v>0 - BM Costs</v>
      </c>
      <c r="L2777" s="1" t="str">
        <v>0 - BM Port</v>
      </c>
      <c r="N2777" s="1" t="str">
        <v>0 - Port Assets</v>
      </c>
      <c r="O2777" s="11"/>
      <c r="P2777" s="11"/>
      <c r="Q2777" s="11"/>
      <c r="R2777" s="11"/>
      <c r="S2777" s="11"/>
      <c r="T2777" s="11"/>
      <c r="U2777" s="11"/>
      <c r="V2777" s="11"/>
      <c r="W2777" s="11"/>
      <c r="X2777" s="11"/>
      <c r="Y2777" s="11"/>
      <c r="Z2777" s="11"/>
      <c r="AA2777" s="11"/>
      <c r="AB2777" s="11"/>
      <c r="AC2777" s="11"/>
      <c r="AD2777" s="11"/>
      <c r="AE2777" s="11"/>
      <c r="AF2777" s="11"/>
      <c r="AG2777" s="11"/>
      <c r="AH2777" s="11"/>
      <c r="AI2777" s="11"/>
      <c r="AJ2777" s="11"/>
      <c r="AK2777" s="11"/>
      <c r="AL2777" s="11"/>
      <c r="AM2777" s="11"/>
      <c r="AN2777" s="11"/>
      <c r="AO2777" s="11"/>
      <c r="AP2777" s="11"/>
      <c r="AQ2777" s="11"/>
      <c r="AR2777" s="11"/>
      <c r="AS2777" s="11"/>
      <c r="AT2777" s="11"/>
      <c r="AU2777" s="11"/>
      <c r="AV2777" s="11"/>
      <c r="AW2777" s="11"/>
      <c r="AX2777" s="11"/>
      <c r="AY2777" s="11"/>
      <c r="AZ2777" s="11"/>
      <c r="BA2777" s="11"/>
      <c r="BB2777" s="11"/>
      <c r="BC2777" s="11"/>
      <c r="BD2777" s="11"/>
      <c r="BE2777" s="11"/>
      <c r="BF2777" s="11"/>
      <c r="BG2777" s="11"/>
      <c r="BH2777" s="11"/>
      <c r="BI2777" s="11"/>
      <c r="BJ2777" s="11"/>
      <c r="BK2777" s="11"/>
      <c r="BL2777" s="11"/>
      <c r="BM2777" s="11"/>
      <c r="BN2777" s="11"/>
      <c r="BO2777" s="11"/>
      <c r="BP2777" s="1" t="str">
        <v>0- Port Costs</v>
      </c>
      <c r="BT2777" s="1" t="str">
        <v>0- Port Value</v>
      </c>
      <c r="BU2777" s="11"/>
    </row>
    <row r="2778" spans="8:73" hidden="1" outlineLevel="1" x14ac:dyDescent="0.3">
      <c r="H2778" s="1" t="str">
        <v>0 - BM Costs</v>
      </c>
      <c r="L2778" s="1" t="str">
        <v>0 - BM Port</v>
      </c>
      <c r="N2778" s="1" t="str">
        <v>0 - Port Assets</v>
      </c>
      <c r="O2778" s="11"/>
      <c r="P2778" s="11"/>
      <c r="Q2778" s="11"/>
      <c r="R2778" s="11"/>
      <c r="S2778" s="11"/>
      <c r="T2778" s="11"/>
      <c r="U2778" s="11"/>
      <c r="V2778" s="11"/>
      <c r="W2778" s="11"/>
      <c r="X2778" s="11"/>
      <c r="Y2778" s="11"/>
      <c r="Z2778" s="11"/>
      <c r="AA2778" s="11"/>
      <c r="AB2778" s="11"/>
      <c r="AC2778" s="11"/>
      <c r="AD2778" s="11"/>
      <c r="AE2778" s="11"/>
      <c r="AF2778" s="11"/>
      <c r="AG2778" s="11"/>
      <c r="AH2778" s="11"/>
      <c r="AI2778" s="11"/>
      <c r="AJ2778" s="11"/>
      <c r="AK2778" s="11"/>
      <c r="AL2778" s="11"/>
      <c r="AM2778" s="11"/>
      <c r="AN2778" s="11"/>
      <c r="AO2778" s="11"/>
      <c r="AP2778" s="11"/>
      <c r="AQ2778" s="11"/>
      <c r="AR2778" s="11"/>
      <c r="AS2778" s="11"/>
      <c r="AT2778" s="11"/>
      <c r="AU2778" s="11"/>
      <c r="AV2778" s="11"/>
      <c r="AW2778" s="11"/>
      <c r="AX2778" s="11"/>
      <c r="AY2778" s="11"/>
      <c r="AZ2778" s="11"/>
      <c r="BA2778" s="11"/>
      <c r="BB2778" s="11"/>
      <c r="BC2778" s="11"/>
      <c r="BD2778" s="11"/>
      <c r="BE2778" s="11"/>
      <c r="BF2778" s="11"/>
      <c r="BG2778" s="11"/>
      <c r="BH2778" s="11"/>
      <c r="BI2778" s="11"/>
      <c r="BJ2778" s="11"/>
      <c r="BK2778" s="11"/>
      <c r="BL2778" s="11"/>
      <c r="BM2778" s="11"/>
      <c r="BN2778" s="11"/>
      <c r="BO2778" s="11"/>
      <c r="BP2778" s="1" t="str">
        <v>0- Port Costs</v>
      </c>
      <c r="BT2778" s="1" t="str">
        <v>0- Port Value</v>
      </c>
      <c r="BU2778" s="11"/>
    </row>
    <row r="2779" spans="8:73" hidden="1" outlineLevel="1" x14ac:dyDescent="0.3">
      <c r="H2779" s="1" t="str">
        <v>0 - BM Costs</v>
      </c>
      <c r="L2779" s="1" t="str">
        <v>0 - BM Port</v>
      </c>
      <c r="N2779" s="1" t="str">
        <v>0 - Port Assets</v>
      </c>
      <c r="O2779" s="11"/>
      <c r="P2779" s="11"/>
      <c r="Q2779" s="11"/>
      <c r="R2779" s="11"/>
      <c r="S2779" s="11"/>
      <c r="T2779" s="11"/>
      <c r="U2779" s="11"/>
      <c r="V2779" s="11"/>
      <c r="W2779" s="11"/>
      <c r="X2779" s="11"/>
      <c r="Y2779" s="11"/>
      <c r="Z2779" s="11"/>
      <c r="AA2779" s="11"/>
      <c r="AB2779" s="11"/>
      <c r="AC2779" s="11"/>
      <c r="AD2779" s="11"/>
      <c r="AE2779" s="11"/>
      <c r="AF2779" s="11"/>
      <c r="AG2779" s="11"/>
      <c r="AH2779" s="11"/>
      <c r="AI2779" s="11"/>
      <c r="AJ2779" s="11"/>
      <c r="AK2779" s="11"/>
      <c r="AL2779" s="11"/>
      <c r="AM2779" s="11"/>
      <c r="AN2779" s="11"/>
      <c r="AO2779" s="11"/>
      <c r="AP2779" s="11"/>
      <c r="AQ2779" s="11"/>
      <c r="AR2779" s="11"/>
      <c r="AS2779" s="11"/>
      <c r="AT2779" s="11"/>
      <c r="AU2779" s="11"/>
      <c r="AV2779" s="11"/>
      <c r="AW2779" s="11"/>
      <c r="AX2779" s="11"/>
      <c r="AY2779" s="11"/>
      <c r="AZ2779" s="11"/>
      <c r="BA2779" s="11"/>
      <c r="BB2779" s="11"/>
      <c r="BC2779" s="11"/>
      <c r="BD2779" s="11"/>
      <c r="BE2779" s="11"/>
      <c r="BF2779" s="11"/>
      <c r="BG2779" s="11"/>
      <c r="BH2779" s="11"/>
      <c r="BI2779" s="11"/>
      <c r="BJ2779" s="11"/>
      <c r="BK2779" s="11"/>
      <c r="BL2779" s="11"/>
      <c r="BM2779" s="11"/>
      <c r="BN2779" s="11"/>
      <c r="BO2779" s="11"/>
      <c r="BP2779" s="1" t="str">
        <v>0- Port Costs</v>
      </c>
      <c r="BT2779" s="1" t="str">
        <v>0- Port Value</v>
      </c>
      <c r="BU2779" s="11"/>
    </row>
    <row r="2780" spans="8:73" hidden="1" outlineLevel="1" x14ac:dyDescent="0.3">
      <c r="H2780" s="1" t="str">
        <v>0 - BM Costs</v>
      </c>
      <c r="L2780" s="1" t="str">
        <v>0 - BM Port</v>
      </c>
      <c r="N2780" s="1" t="str">
        <v>0 - Port Assets</v>
      </c>
      <c r="O2780" s="11"/>
      <c r="P2780" s="11"/>
      <c r="Q2780" s="11"/>
      <c r="R2780" s="11"/>
      <c r="S2780" s="11"/>
      <c r="T2780" s="11"/>
      <c r="U2780" s="11"/>
      <c r="V2780" s="11"/>
      <c r="W2780" s="11"/>
      <c r="X2780" s="11"/>
      <c r="Y2780" s="11"/>
      <c r="Z2780" s="11"/>
      <c r="AA2780" s="11"/>
      <c r="AB2780" s="11"/>
      <c r="AC2780" s="11"/>
      <c r="AD2780" s="11"/>
      <c r="AE2780" s="11"/>
      <c r="AF2780" s="11"/>
      <c r="AG2780" s="11"/>
      <c r="AH2780" s="11"/>
      <c r="AI2780" s="11"/>
      <c r="AJ2780" s="11"/>
      <c r="AK2780" s="11"/>
      <c r="AL2780" s="11"/>
      <c r="AM2780" s="11"/>
      <c r="AN2780" s="11"/>
      <c r="AO2780" s="11"/>
      <c r="AP2780" s="11"/>
      <c r="AQ2780" s="11"/>
      <c r="AR2780" s="11"/>
      <c r="AS2780" s="11"/>
      <c r="AT2780" s="11"/>
      <c r="AU2780" s="11"/>
      <c r="AV2780" s="11"/>
      <c r="AW2780" s="11"/>
      <c r="AX2780" s="11"/>
      <c r="AY2780" s="11"/>
      <c r="AZ2780" s="11"/>
      <c r="BA2780" s="11"/>
      <c r="BB2780" s="11"/>
      <c r="BC2780" s="11"/>
      <c r="BD2780" s="11"/>
      <c r="BE2780" s="11"/>
      <c r="BF2780" s="11"/>
      <c r="BG2780" s="11"/>
      <c r="BH2780" s="11"/>
      <c r="BI2780" s="11"/>
      <c r="BJ2780" s="11"/>
      <c r="BK2780" s="11"/>
      <c r="BL2780" s="11"/>
      <c r="BM2780" s="11"/>
      <c r="BN2780" s="11"/>
      <c r="BO2780" s="11"/>
      <c r="BP2780" s="1" t="str">
        <v>0- Port Costs</v>
      </c>
      <c r="BT2780" s="1" t="str">
        <v>0- Port Value</v>
      </c>
      <c r="BU2780" s="11"/>
    </row>
    <row r="2781" spans="8:73" hidden="1" outlineLevel="1" x14ac:dyDescent="0.3">
      <c r="H2781" s="1" t="str">
        <v>0 - BM Costs</v>
      </c>
      <c r="L2781" s="1" t="str">
        <v>0 - BM Port</v>
      </c>
      <c r="N2781" s="1" t="str">
        <v>0 - Port Assets</v>
      </c>
      <c r="O2781" s="11"/>
      <c r="P2781" s="11"/>
      <c r="Q2781" s="11"/>
      <c r="R2781" s="11"/>
      <c r="S2781" s="11"/>
      <c r="T2781" s="11"/>
      <c r="U2781" s="11"/>
      <c r="V2781" s="11"/>
      <c r="W2781" s="11"/>
      <c r="X2781" s="11"/>
      <c r="Y2781" s="11"/>
      <c r="Z2781" s="11"/>
      <c r="AA2781" s="11"/>
      <c r="AB2781" s="11"/>
      <c r="AC2781" s="11"/>
      <c r="AD2781" s="11"/>
      <c r="AE2781" s="11"/>
      <c r="AF2781" s="11"/>
      <c r="AG2781" s="11"/>
      <c r="AH2781" s="11"/>
      <c r="AI2781" s="11"/>
      <c r="AJ2781" s="11"/>
      <c r="AK2781" s="11"/>
      <c r="AL2781" s="11"/>
      <c r="AM2781" s="11"/>
      <c r="AN2781" s="11"/>
      <c r="AO2781" s="11"/>
      <c r="AP2781" s="11"/>
      <c r="AQ2781" s="11"/>
      <c r="AR2781" s="11"/>
      <c r="AS2781" s="11"/>
      <c r="AT2781" s="11"/>
      <c r="AU2781" s="11"/>
      <c r="AV2781" s="11"/>
      <c r="AW2781" s="11"/>
      <c r="AX2781" s="11"/>
      <c r="AY2781" s="11"/>
      <c r="AZ2781" s="11"/>
      <c r="BA2781" s="11"/>
      <c r="BB2781" s="11"/>
      <c r="BC2781" s="11"/>
      <c r="BD2781" s="11"/>
      <c r="BE2781" s="11"/>
      <c r="BF2781" s="11"/>
      <c r="BG2781" s="11"/>
      <c r="BH2781" s="11"/>
      <c r="BI2781" s="11"/>
      <c r="BJ2781" s="11"/>
      <c r="BK2781" s="11"/>
      <c r="BL2781" s="11"/>
      <c r="BM2781" s="11"/>
      <c r="BN2781" s="11"/>
      <c r="BO2781" s="11"/>
      <c r="BP2781" s="1" t="str">
        <v>0- Port Costs</v>
      </c>
      <c r="BT2781" s="1" t="str">
        <v>0- Port Value</v>
      </c>
      <c r="BU2781" s="11"/>
    </row>
    <row r="2782" spans="8:73" hidden="1" outlineLevel="1" x14ac:dyDescent="0.3">
      <c r="H2782" s="1" t="str">
        <v>0 - BM Costs</v>
      </c>
      <c r="L2782" s="1" t="str">
        <v>0 - BM Port</v>
      </c>
      <c r="N2782" s="1" t="str">
        <v>0 - Port Assets</v>
      </c>
      <c r="O2782" s="11"/>
      <c r="P2782" s="11"/>
      <c r="Q2782" s="11"/>
      <c r="R2782" s="11"/>
      <c r="S2782" s="11"/>
      <c r="T2782" s="11"/>
      <c r="U2782" s="11"/>
      <c r="V2782" s="11"/>
      <c r="W2782" s="11"/>
      <c r="X2782" s="11"/>
      <c r="Y2782" s="11"/>
      <c r="Z2782" s="11"/>
      <c r="AA2782" s="11"/>
      <c r="AB2782" s="11"/>
      <c r="AC2782" s="11"/>
      <c r="AD2782" s="11"/>
      <c r="AE2782" s="11"/>
      <c r="AF2782" s="11"/>
      <c r="AG2782" s="11"/>
      <c r="AH2782" s="11"/>
      <c r="AI2782" s="11"/>
      <c r="AJ2782" s="11"/>
      <c r="AK2782" s="11"/>
      <c r="AL2782" s="11"/>
      <c r="AM2782" s="11"/>
      <c r="AN2782" s="11"/>
      <c r="AO2782" s="11"/>
      <c r="AP2782" s="11"/>
      <c r="AQ2782" s="11"/>
      <c r="AR2782" s="11"/>
      <c r="AS2782" s="11"/>
      <c r="AT2782" s="11"/>
      <c r="AU2782" s="11"/>
      <c r="AV2782" s="11"/>
      <c r="AW2782" s="11"/>
      <c r="AX2782" s="11"/>
      <c r="AY2782" s="11"/>
      <c r="AZ2782" s="11"/>
      <c r="BA2782" s="11"/>
      <c r="BB2782" s="11"/>
      <c r="BC2782" s="11"/>
      <c r="BD2782" s="11"/>
      <c r="BE2782" s="11"/>
      <c r="BF2782" s="11"/>
      <c r="BG2782" s="11"/>
      <c r="BH2782" s="11"/>
      <c r="BI2782" s="11"/>
      <c r="BJ2782" s="11"/>
      <c r="BK2782" s="11"/>
      <c r="BL2782" s="11"/>
      <c r="BM2782" s="11"/>
      <c r="BN2782" s="11"/>
      <c r="BO2782" s="11"/>
      <c r="BP2782" s="1" t="str">
        <v>0- Port Costs</v>
      </c>
      <c r="BT2782" s="1" t="str">
        <v>0- Port Value</v>
      </c>
      <c r="BU2782" s="11"/>
    </row>
    <row r="2783" spans="8:73" hidden="1" outlineLevel="1" x14ac:dyDescent="0.3">
      <c r="H2783" s="1" t="str">
        <v>0 - BM Costs</v>
      </c>
      <c r="L2783" s="1" t="str">
        <v>0 - BM Port</v>
      </c>
      <c r="N2783" s="1" t="str">
        <v>0 - Port Assets</v>
      </c>
      <c r="O2783" s="11"/>
      <c r="P2783" s="11"/>
      <c r="Q2783" s="11"/>
      <c r="R2783" s="11"/>
      <c r="S2783" s="11"/>
      <c r="T2783" s="11"/>
      <c r="U2783" s="11"/>
      <c r="V2783" s="11"/>
      <c r="W2783" s="11"/>
      <c r="X2783" s="11"/>
      <c r="Y2783" s="11"/>
      <c r="Z2783" s="11"/>
      <c r="AA2783" s="11"/>
      <c r="AB2783" s="11"/>
      <c r="AC2783" s="11"/>
      <c r="AD2783" s="11"/>
      <c r="AE2783" s="11"/>
      <c r="AF2783" s="11"/>
      <c r="AG2783" s="11"/>
      <c r="AH2783" s="11"/>
      <c r="AI2783" s="11"/>
      <c r="AJ2783" s="11"/>
      <c r="AK2783" s="11"/>
      <c r="AL2783" s="11"/>
      <c r="AM2783" s="11"/>
      <c r="AN2783" s="11"/>
      <c r="AO2783" s="11"/>
      <c r="AP2783" s="11"/>
      <c r="AQ2783" s="11"/>
      <c r="AR2783" s="11"/>
      <c r="AS2783" s="11"/>
      <c r="AT2783" s="11"/>
      <c r="AU2783" s="11"/>
      <c r="AV2783" s="11"/>
      <c r="AW2783" s="11"/>
      <c r="AX2783" s="11"/>
      <c r="AY2783" s="11"/>
      <c r="AZ2783" s="11"/>
      <c r="BA2783" s="11"/>
      <c r="BB2783" s="11"/>
      <c r="BC2783" s="11"/>
      <c r="BD2783" s="11"/>
      <c r="BE2783" s="11"/>
      <c r="BF2783" s="11"/>
      <c r="BG2783" s="11"/>
      <c r="BH2783" s="11"/>
      <c r="BI2783" s="11"/>
      <c r="BJ2783" s="11"/>
      <c r="BK2783" s="11"/>
      <c r="BL2783" s="11"/>
      <c r="BM2783" s="11"/>
      <c r="BN2783" s="11"/>
      <c r="BO2783" s="11"/>
      <c r="BP2783" s="1" t="str">
        <v>0- Port Costs</v>
      </c>
      <c r="BT2783" s="1" t="str">
        <v>0- Port Value</v>
      </c>
      <c r="BU2783" s="11"/>
    </row>
    <row r="2784" spans="8:73" hidden="1" outlineLevel="1" x14ac:dyDescent="0.3">
      <c r="H2784" s="1" t="str">
        <v>0 - BM Costs</v>
      </c>
      <c r="L2784" s="1" t="str">
        <v>0 - BM Port</v>
      </c>
      <c r="N2784" s="1" t="str">
        <v>0 - Port Assets</v>
      </c>
      <c r="O2784" s="11"/>
      <c r="P2784" s="11"/>
      <c r="Q2784" s="11"/>
      <c r="R2784" s="11"/>
      <c r="S2784" s="11"/>
      <c r="T2784" s="11"/>
      <c r="U2784" s="11"/>
      <c r="V2784" s="11"/>
      <c r="W2784" s="11"/>
      <c r="X2784" s="11"/>
      <c r="Y2784" s="11"/>
      <c r="Z2784" s="11"/>
      <c r="AA2784" s="11"/>
      <c r="AB2784" s="11"/>
      <c r="AC2784" s="11"/>
      <c r="AD2784" s="11"/>
      <c r="AE2784" s="11"/>
      <c r="AF2784" s="11"/>
      <c r="AG2784" s="11"/>
      <c r="AH2784" s="11"/>
      <c r="AI2784" s="11"/>
      <c r="AJ2784" s="11"/>
      <c r="AK2784" s="11"/>
      <c r="AL2784" s="11"/>
      <c r="AM2784" s="11"/>
      <c r="AN2784" s="11"/>
      <c r="AO2784" s="11"/>
      <c r="AP2784" s="11"/>
      <c r="AQ2784" s="11"/>
      <c r="AR2784" s="11"/>
      <c r="AS2784" s="11"/>
      <c r="AT2784" s="11"/>
      <c r="AU2784" s="11"/>
      <c r="AV2784" s="11"/>
      <c r="AW2784" s="11"/>
      <c r="AX2784" s="11"/>
      <c r="AY2784" s="11"/>
      <c r="AZ2784" s="11"/>
      <c r="BA2784" s="11"/>
      <c r="BB2784" s="11"/>
      <c r="BC2784" s="11"/>
      <c r="BD2784" s="11"/>
      <c r="BE2784" s="11"/>
      <c r="BF2784" s="11"/>
      <c r="BG2784" s="11"/>
      <c r="BH2784" s="11"/>
      <c r="BI2784" s="11"/>
      <c r="BJ2784" s="11"/>
      <c r="BK2784" s="11"/>
      <c r="BL2784" s="11"/>
      <c r="BM2784" s="11"/>
      <c r="BN2784" s="11"/>
      <c r="BO2784" s="11"/>
      <c r="BP2784" s="1" t="str">
        <v>0- Port Costs</v>
      </c>
      <c r="BT2784" s="1" t="str">
        <v>0- Port Value</v>
      </c>
      <c r="BU2784" s="11"/>
    </row>
    <row r="2785" spans="8:73" hidden="1" outlineLevel="1" x14ac:dyDescent="0.3">
      <c r="H2785" s="1" t="str">
        <v>0 - BM Costs</v>
      </c>
      <c r="L2785" s="1" t="str">
        <v>0 - BM Port</v>
      </c>
      <c r="N2785" s="1" t="str">
        <v>0 - Port Assets</v>
      </c>
      <c r="O2785" s="11"/>
      <c r="P2785" s="11"/>
      <c r="Q2785" s="11"/>
      <c r="R2785" s="11"/>
      <c r="S2785" s="11"/>
      <c r="T2785" s="11"/>
      <c r="U2785" s="11"/>
      <c r="V2785" s="11"/>
      <c r="W2785" s="11"/>
      <c r="X2785" s="11"/>
      <c r="Y2785" s="11"/>
      <c r="Z2785" s="11"/>
      <c r="AA2785" s="11"/>
      <c r="AB2785" s="11"/>
      <c r="AC2785" s="11"/>
      <c r="AD2785" s="11"/>
      <c r="AE2785" s="11"/>
      <c r="AF2785" s="11"/>
      <c r="AG2785" s="11"/>
      <c r="AH2785" s="11"/>
      <c r="AI2785" s="11"/>
      <c r="AJ2785" s="11"/>
      <c r="AK2785" s="11"/>
      <c r="AL2785" s="11"/>
      <c r="AM2785" s="11"/>
      <c r="AN2785" s="11"/>
      <c r="AO2785" s="11"/>
      <c r="AP2785" s="11"/>
      <c r="AQ2785" s="11"/>
      <c r="AR2785" s="11"/>
      <c r="AS2785" s="11"/>
      <c r="AT2785" s="11"/>
      <c r="AU2785" s="11"/>
      <c r="AV2785" s="11"/>
      <c r="AW2785" s="11"/>
      <c r="AX2785" s="11"/>
      <c r="AY2785" s="11"/>
      <c r="AZ2785" s="11"/>
      <c r="BA2785" s="11"/>
      <c r="BB2785" s="11"/>
      <c r="BC2785" s="11"/>
      <c r="BD2785" s="11"/>
      <c r="BE2785" s="11"/>
      <c r="BF2785" s="11"/>
      <c r="BG2785" s="11"/>
      <c r="BH2785" s="11"/>
      <c r="BI2785" s="11"/>
      <c r="BJ2785" s="11"/>
      <c r="BK2785" s="11"/>
      <c r="BL2785" s="11"/>
      <c r="BM2785" s="11"/>
      <c r="BN2785" s="11"/>
      <c r="BO2785" s="11"/>
      <c r="BP2785" s="1" t="str">
        <v>0- Port Costs</v>
      </c>
      <c r="BT2785" s="1" t="str">
        <v>0- Port Value</v>
      </c>
      <c r="BU2785" s="11"/>
    </row>
    <row r="2786" spans="8:73" hidden="1" outlineLevel="1" x14ac:dyDescent="0.3">
      <c r="H2786" s="1" t="str">
        <v>0 - BM Costs</v>
      </c>
      <c r="L2786" s="1" t="str">
        <v>0 - BM Port</v>
      </c>
      <c r="N2786" s="1" t="str">
        <v>0 - Port Assets</v>
      </c>
      <c r="O2786" s="11"/>
      <c r="P2786" s="11"/>
      <c r="Q2786" s="11"/>
      <c r="R2786" s="11"/>
      <c r="S2786" s="11"/>
      <c r="T2786" s="11"/>
      <c r="U2786" s="11"/>
      <c r="V2786" s="11"/>
      <c r="W2786" s="11"/>
      <c r="X2786" s="11"/>
      <c r="Y2786" s="11"/>
      <c r="Z2786" s="11"/>
      <c r="AA2786" s="11"/>
      <c r="AB2786" s="11"/>
      <c r="AC2786" s="11"/>
      <c r="AD2786" s="11"/>
      <c r="AE2786" s="11"/>
      <c r="AF2786" s="11"/>
      <c r="AG2786" s="11"/>
      <c r="AH2786" s="11"/>
      <c r="AI2786" s="11"/>
      <c r="AJ2786" s="11"/>
      <c r="AK2786" s="11"/>
      <c r="AL2786" s="11"/>
      <c r="AM2786" s="11"/>
      <c r="AN2786" s="11"/>
      <c r="AO2786" s="11"/>
      <c r="AP2786" s="11"/>
      <c r="AQ2786" s="11"/>
      <c r="AR2786" s="11"/>
      <c r="AS2786" s="11"/>
      <c r="AT2786" s="11"/>
      <c r="AU2786" s="11"/>
      <c r="AV2786" s="11"/>
      <c r="AW2786" s="11"/>
      <c r="AX2786" s="11"/>
      <c r="AY2786" s="11"/>
      <c r="AZ2786" s="11"/>
      <c r="BA2786" s="11"/>
      <c r="BB2786" s="11"/>
      <c r="BC2786" s="11"/>
      <c r="BD2786" s="11"/>
      <c r="BE2786" s="11"/>
      <c r="BF2786" s="11"/>
      <c r="BG2786" s="11"/>
      <c r="BH2786" s="11"/>
      <c r="BI2786" s="11"/>
      <c r="BJ2786" s="11"/>
      <c r="BK2786" s="11"/>
      <c r="BL2786" s="11"/>
      <c r="BM2786" s="11"/>
      <c r="BN2786" s="11"/>
      <c r="BO2786" s="11"/>
      <c r="BP2786" s="1" t="str">
        <v>0- Port Costs</v>
      </c>
      <c r="BT2786" s="1" t="str">
        <v>0- Port Value</v>
      </c>
      <c r="BU2786" s="11"/>
    </row>
    <row r="2787" spans="8:73" hidden="1" outlineLevel="1" x14ac:dyDescent="0.3">
      <c r="H2787" s="1" t="str">
        <v>0 - BM Costs</v>
      </c>
      <c r="L2787" s="1" t="str">
        <v>0 - BM Port</v>
      </c>
      <c r="N2787" s="1" t="str">
        <v>0 - Port Assets</v>
      </c>
      <c r="O2787" s="11"/>
      <c r="P2787" s="11"/>
      <c r="Q2787" s="11"/>
      <c r="R2787" s="11"/>
      <c r="S2787" s="11"/>
      <c r="T2787" s="11"/>
      <c r="U2787" s="11"/>
      <c r="V2787" s="11"/>
      <c r="W2787" s="11"/>
      <c r="X2787" s="11"/>
      <c r="Y2787" s="11"/>
      <c r="Z2787" s="11"/>
      <c r="AA2787" s="11"/>
      <c r="AB2787" s="11"/>
      <c r="AC2787" s="11"/>
      <c r="AD2787" s="11"/>
      <c r="AE2787" s="11"/>
      <c r="AF2787" s="11"/>
      <c r="AG2787" s="11"/>
      <c r="AH2787" s="11"/>
      <c r="AI2787" s="11"/>
      <c r="AJ2787" s="11"/>
      <c r="AK2787" s="11"/>
      <c r="AL2787" s="11"/>
      <c r="AM2787" s="11"/>
      <c r="AN2787" s="11"/>
      <c r="AO2787" s="11"/>
      <c r="AP2787" s="11"/>
      <c r="AQ2787" s="11"/>
      <c r="AR2787" s="11"/>
      <c r="AS2787" s="11"/>
      <c r="AT2787" s="11"/>
      <c r="AU2787" s="11"/>
      <c r="AV2787" s="11"/>
      <c r="AW2787" s="11"/>
      <c r="AX2787" s="11"/>
      <c r="AY2787" s="11"/>
      <c r="AZ2787" s="11"/>
      <c r="BA2787" s="11"/>
      <c r="BB2787" s="11"/>
      <c r="BC2787" s="11"/>
      <c r="BD2787" s="11"/>
      <c r="BE2787" s="11"/>
      <c r="BF2787" s="11"/>
      <c r="BG2787" s="11"/>
      <c r="BH2787" s="11"/>
      <c r="BI2787" s="11"/>
      <c r="BJ2787" s="11"/>
      <c r="BK2787" s="11"/>
      <c r="BL2787" s="11"/>
      <c r="BM2787" s="11"/>
      <c r="BN2787" s="11"/>
      <c r="BO2787" s="11"/>
      <c r="BP2787" s="1" t="str">
        <v>0- Port Costs</v>
      </c>
      <c r="BT2787" s="1" t="str">
        <v>0- Port Value</v>
      </c>
      <c r="BU2787" s="11"/>
    </row>
    <row r="2788" spans="8:73" hidden="1" outlineLevel="1" x14ac:dyDescent="0.3">
      <c r="H2788" s="1" t="str">
        <v>0 - BM Costs</v>
      </c>
      <c r="L2788" s="1" t="str">
        <v>0 - BM Port</v>
      </c>
      <c r="N2788" s="1" t="str">
        <v>0 - Port Assets</v>
      </c>
      <c r="O2788" s="11"/>
      <c r="P2788" s="11"/>
      <c r="Q2788" s="11"/>
      <c r="R2788" s="11"/>
      <c r="S2788" s="11"/>
      <c r="T2788" s="11"/>
      <c r="U2788" s="11"/>
      <c r="V2788" s="11"/>
      <c r="W2788" s="11"/>
      <c r="X2788" s="11"/>
      <c r="Y2788" s="11"/>
      <c r="Z2788" s="11"/>
      <c r="AA2788" s="11"/>
      <c r="AB2788" s="11"/>
      <c r="AC2788" s="11"/>
      <c r="AD2788" s="11"/>
      <c r="AE2788" s="11"/>
      <c r="AF2788" s="11"/>
      <c r="AG2788" s="11"/>
      <c r="AH2788" s="11"/>
      <c r="AI2788" s="11"/>
      <c r="AJ2788" s="11"/>
      <c r="AK2788" s="11"/>
      <c r="AL2788" s="11"/>
      <c r="AM2788" s="11"/>
      <c r="AN2788" s="11"/>
      <c r="AO2788" s="11"/>
      <c r="AP2788" s="11"/>
      <c r="AQ2788" s="11"/>
      <c r="AR2788" s="11"/>
      <c r="AS2788" s="11"/>
      <c r="AT2788" s="11"/>
      <c r="AU2788" s="11"/>
      <c r="AV2788" s="11"/>
      <c r="AW2788" s="11"/>
      <c r="AX2788" s="11"/>
      <c r="AY2788" s="11"/>
      <c r="AZ2788" s="11"/>
      <c r="BA2788" s="11"/>
      <c r="BB2788" s="11"/>
      <c r="BC2788" s="11"/>
      <c r="BD2788" s="11"/>
      <c r="BE2788" s="11"/>
      <c r="BF2788" s="11"/>
      <c r="BG2788" s="11"/>
      <c r="BH2788" s="11"/>
      <c r="BI2788" s="11"/>
      <c r="BJ2788" s="11"/>
      <c r="BK2788" s="11"/>
      <c r="BL2788" s="11"/>
      <c r="BM2788" s="11"/>
      <c r="BN2788" s="11"/>
      <c r="BO2788" s="11"/>
      <c r="BP2788" s="1" t="str">
        <v>0- Port Costs</v>
      </c>
      <c r="BT2788" s="1" t="str">
        <v>0- Port Value</v>
      </c>
      <c r="BU2788" s="11"/>
    </row>
    <row r="2789" spans="8:73" hidden="1" outlineLevel="1" x14ac:dyDescent="0.3">
      <c r="H2789" s="1" t="str">
        <v>0 - BM Costs</v>
      </c>
      <c r="L2789" s="1" t="str">
        <v>0 - BM Port</v>
      </c>
      <c r="N2789" s="1" t="str">
        <v>0 - Port Assets</v>
      </c>
      <c r="O2789" s="11"/>
      <c r="P2789" s="11"/>
      <c r="Q2789" s="11"/>
      <c r="R2789" s="11"/>
      <c r="S2789" s="11"/>
      <c r="T2789" s="11"/>
      <c r="U2789" s="11"/>
      <c r="V2789" s="11"/>
      <c r="W2789" s="11"/>
      <c r="X2789" s="11"/>
      <c r="Y2789" s="11"/>
      <c r="Z2789" s="11"/>
      <c r="AA2789" s="11"/>
      <c r="AB2789" s="11"/>
      <c r="AC2789" s="11"/>
      <c r="AD2789" s="11"/>
      <c r="AE2789" s="11"/>
      <c r="AF2789" s="11"/>
      <c r="AG2789" s="11"/>
      <c r="AH2789" s="11"/>
      <c r="AI2789" s="11"/>
      <c r="AJ2789" s="11"/>
      <c r="AK2789" s="11"/>
      <c r="AL2789" s="11"/>
      <c r="AM2789" s="11"/>
      <c r="AN2789" s="11"/>
      <c r="AO2789" s="11"/>
      <c r="AP2789" s="11"/>
      <c r="AQ2789" s="11"/>
      <c r="AR2789" s="11"/>
      <c r="AS2789" s="11"/>
      <c r="AT2789" s="11"/>
      <c r="AU2789" s="11"/>
      <c r="AV2789" s="11"/>
      <c r="AW2789" s="11"/>
      <c r="AX2789" s="11"/>
      <c r="AY2789" s="11"/>
      <c r="AZ2789" s="11"/>
      <c r="BA2789" s="11"/>
      <c r="BB2789" s="11"/>
      <c r="BC2789" s="11"/>
      <c r="BD2789" s="11"/>
      <c r="BE2789" s="11"/>
      <c r="BF2789" s="11"/>
      <c r="BG2789" s="11"/>
      <c r="BH2789" s="11"/>
      <c r="BI2789" s="11"/>
      <c r="BJ2789" s="11"/>
      <c r="BK2789" s="11"/>
      <c r="BL2789" s="11"/>
      <c r="BM2789" s="11"/>
      <c r="BN2789" s="11"/>
      <c r="BO2789" s="11"/>
      <c r="BP2789" s="1" t="str">
        <v>0- Port Costs</v>
      </c>
      <c r="BT2789" s="1" t="str">
        <v>0- Port Value</v>
      </c>
      <c r="BU2789" s="11"/>
    </row>
    <row r="2790" spans="8:73" hidden="1" outlineLevel="1" x14ac:dyDescent="0.3">
      <c r="H2790" s="1" t="str">
        <v>0 - BM Costs</v>
      </c>
      <c r="L2790" s="1" t="str">
        <v>0 - BM Port</v>
      </c>
      <c r="N2790" s="1" t="str">
        <v>0 - Port Assets</v>
      </c>
      <c r="O2790" s="11"/>
      <c r="P2790" s="11"/>
      <c r="Q2790" s="11"/>
      <c r="R2790" s="11"/>
      <c r="S2790" s="11"/>
      <c r="T2790" s="11"/>
      <c r="U2790" s="11"/>
      <c r="V2790" s="11"/>
      <c r="W2790" s="11"/>
      <c r="X2790" s="11"/>
      <c r="Y2790" s="11"/>
      <c r="Z2790" s="11"/>
      <c r="AA2790" s="11"/>
      <c r="AB2790" s="11"/>
      <c r="AC2790" s="11"/>
      <c r="AD2790" s="11"/>
      <c r="AE2790" s="11"/>
      <c r="AF2790" s="11"/>
      <c r="AG2790" s="11"/>
      <c r="AH2790" s="11"/>
      <c r="AI2790" s="11"/>
      <c r="AJ2790" s="11"/>
      <c r="AK2790" s="11"/>
      <c r="AL2790" s="11"/>
      <c r="AM2790" s="11"/>
      <c r="AN2790" s="11"/>
      <c r="AO2790" s="11"/>
      <c r="AP2790" s="11"/>
      <c r="AQ2790" s="11"/>
      <c r="AR2790" s="11"/>
      <c r="AS2790" s="11"/>
      <c r="AT2790" s="11"/>
      <c r="AU2790" s="11"/>
      <c r="AV2790" s="11"/>
      <c r="AW2790" s="11"/>
      <c r="AX2790" s="11"/>
      <c r="AY2790" s="11"/>
      <c r="AZ2790" s="11"/>
      <c r="BA2790" s="11"/>
      <c r="BB2790" s="11"/>
      <c r="BC2790" s="11"/>
      <c r="BD2790" s="11"/>
      <c r="BE2790" s="11"/>
      <c r="BF2790" s="11"/>
      <c r="BG2790" s="11"/>
      <c r="BH2790" s="11"/>
      <c r="BI2790" s="11"/>
      <c r="BJ2790" s="11"/>
      <c r="BK2790" s="11"/>
      <c r="BL2790" s="11"/>
      <c r="BM2790" s="11"/>
      <c r="BN2790" s="11"/>
      <c r="BO2790" s="11"/>
      <c r="BP2790" s="1" t="str">
        <v>0- Port Costs</v>
      </c>
      <c r="BT2790" s="1" t="str">
        <v>0- Port Value</v>
      </c>
      <c r="BU2790" s="11"/>
    </row>
    <row r="2791" spans="8:73" hidden="1" outlineLevel="1" x14ac:dyDescent="0.3">
      <c r="H2791" s="1" t="str">
        <v>0 - BM Costs</v>
      </c>
      <c r="L2791" s="1" t="str">
        <v>0 - BM Port</v>
      </c>
      <c r="N2791" s="1" t="str">
        <v>0 - Port Assets</v>
      </c>
      <c r="O2791" s="11"/>
      <c r="P2791" s="11"/>
      <c r="Q2791" s="11"/>
      <c r="R2791" s="11"/>
      <c r="S2791" s="11"/>
      <c r="T2791" s="11"/>
      <c r="U2791" s="11"/>
      <c r="V2791" s="11"/>
      <c r="W2791" s="11"/>
      <c r="X2791" s="11"/>
      <c r="Y2791" s="11"/>
      <c r="Z2791" s="11"/>
      <c r="AA2791" s="11"/>
      <c r="AB2791" s="11"/>
      <c r="AC2791" s="11"/>
      <c r="AD2791" s="11"/>
      <c r="AE2791" s="11"/>
      <c r="AF2791" s="11"/>
      <c r="AG2791" s="11"/>
      <c r="AH2791" s="11"/>
      <c r="AI2791" s="11"/>
      <c r="AJ2791" s="11"/>
      <c r="AK2791" s="11"/>
      <c r="AL2791" s="11"/>
      <c r="AM2791" s="11"/>
      <c r="AN2791" s="11"/>
      <c r="AO2791" s="11"/>
      <c r="AP2791" s="11"/>
      <c r="AQ2791" s="11"/>
      <c r="AR2791" s="11"/>
      <c r="AS2791" s="11"/>
      <c r="AT2791" s="11"/>
      <c r="AU2791" s="11"/>
      <c r="AV2791" s="11"/>
      <c r="AW2791" s="11"/>
      <c r="AX2791" s="11"/>
      <c r="AY2791" s="11"/>
      <c r="AZ2791" s="11"/>
      <c r="BA2791" s="11"/>
      <c r="BB2791" s="11"/>
      <c r="BC2791" s="11"/>
      <c r="BD2791" s="11"/>
      <c r="BE2791" s="11"/>
      <c r="BF2791" s="11"/>
      <c r="BG2791" s="11"/>
      <c r="BH2791" s="11"/>
      <c r="BI2791" s="11"/>
      <c r="BJ2791" s="11"/>
      <c r="BK2791" s="11"/>
      <c r="BL2791" s="11"/>
      <c r="BM2791" s="11"/>
      <c r="BN2791" s="11"/>
      <c r="BO2791" s="11"/>
      <c r="BP2791" s="1" t="str">
        <v>0- Port Costs</v>
      </c>
      <c r="BT2791" s="1" t="str">
        <v>0- Port Value</v>
      </c>
      <c r="BU2791" s="11"/>
    </row>
    <row r="2792" spans="8:73" hidden="1" outlineLevel="1" x14ac:dyDescent="0.3">
      <c r="H2792" s="1" t="str">
        <v>0 - BM Costs</v>
      </c>
      <c r="L2792" s="1" t="str">
        <v>0 - BM Port</v>
      </c>
      <c r="N2792" s="1" t="str">
        <v>0 - Port Assets</v>
      </c>
      <c r="O2792" s="11"/>
      <c r="P2792" s="11"/>
      <c r="Q2792" s="11"/>
      <c r="R2792" s="11"/>
      <c r="S2792" s="11"/>
      <c r="T2792" s="11"/>
      <c r="U2792" s="11"/>
      <c r="V2792" s="11"/>
      <c r="W2792" s="11"/>
      <c r="X2792" s="11"/>
      <c r="Y2792" s="11"/>
      <c r="Z2792" s="11"/>
      <c r="AA2792" s="11"/>
      <c r="AB2792" s="11"/>
      <c r="AC2792" s="11"/>
      <c r="AD2792" s="11"/>
      <c r="AE2792" s="11"/>
      <c r="AF2792" s="11"/>
      <c r="AG2792" s="11"/>
      <c r="AH2792" s="11"/>
      <c r="AI2792" s="11"/>
      <c r="AJ2792" s="11"/>
      <c r="AK2792" s="11"/>
      <c r="AL2792" s="11"/>
      <c r="AM2792" s="11"/>
      <c r="AN2792" s="11"/>
      <c r="AO2792" s="11"/>
      <c r="AP2792" s="11"/>
      <c r="AQ2792" s="11"/>
      <c r="AR2792" s="11"/>
      <c r="AS2792" s="11"/>
      <c r="AT2792" s="11"/>
      <c r="AU2792" s="11"/>
      <c r="AV2792" s="11"/>
      <c r="AW2792" s="11"/>
      <c r="AX2792" s="11"/>
      <c r="AY2792" s="11"/>
      <c r="AZ2792" s="11"/>
      <c r="BA2792" s="11"/>
      <c r="BB2792" s="11"/>
      <c r="BC2792" s="11"/>
      <c r="BD2792" s="11"/>
      <c r="BE2792" s="11"/>
      <c r="BF2792" s="11"/>
      <c r="BG2792" s="11"/>
      <c r="BH2792" s="11"/>
      <c r="BI2792" s="11"/>
      <c r="BJ2792" s="11"/>
      <c r="BK2792" s="11"/>
      <c r="BL2792" s="11"/>
      <c r="BM2792" s="11"/>
      <c r="BN2792" s="11"/>
      <c r="BO2792" s="11"/>
      <c r="BP2792" s="1" t="str">
        <v>0- Port Costs</v>
      </c>
      <c r="BT2792" s="1" t="str">
        <v>0- Port Value</v>
      </c>
      <c r="BU2792" s="11"/>
    </row>
    <row r="2793" spans="8:73" hidden="1" outlineLevel="1" x14ac:dyDescent="0.3">
      <c r="H2793" s="1" t="str">
        <v>0 - BM Costs</v>
      </c>
      <c r="L2793" s="1" t="str">
        <v>0 - BM Port</v>
      </c>
      <c r="N2793" s="1" t="str">
        <v>0 - Port Assets</v>
      </c>
      <c r="O2793" s="11"/>
      <c r="P2793" s="11"/>
      <c r="Q2793" s="11"/>
      <c r="R2793" s="11"/>
      <c r="S2793" s="11"/>
      <c r="T2793" s="11"/>
      <c r="U2793" s="11"/>
      <c r="V2793" s="11"/>
      <c r="W2793" s="11"/>
      <c r="X2793" s="11"/>
      <c r="Y2793" s="11"/>
      <c r="Z2793" s="11"/>
      <c r="AA2793" s="11"/>
      <c r="AB2793" s="11"/>
      <c r="AC2793" s="11"/>
      <c r="AD2793" s="11"/>
      <c r="AE2793" s="11"/>
      <c r="AF2793" s="11"/>
      <c r="AG2793" s="11"/>
      <c r="AH2793" s="11"/>
      <c r="AI2793" s="11"/>
      <c r="AJ2793" s="11"/>
      <c r="AK2793" s="11"/>
      <c r="AL2793" s="11"/>
      <c r="AM2793" s="11"/>
      <c r="AN2793" s="11"/>
      <c r="AO2793" s="11"/>
      <c r="AP2793" s="11"/>
      <c r="AQ2793" s="11"/>
      <c r="AR2793" s="11"/>
      <c r="AS2793" s="11"/>
      <c r="AT2793" s="11"/>
      <c r="AU2793" s="11"/>
      <c r="AV2793" s="11"/>
      <c r="AW2793" s="11"/>
      <c r="AX2793" s="11"/>
      <c r="AY2793" s="11"/>
      <c r="AZ2793" s="11"/>
      <c r="BA2793" s="11"/>
      <c r="BB2793" s="11"/>
      <c r="BC2793" s="11"/>
      <c r="BD2793" s="11"/>
      <c r="BE2793" s="11"/>
      <c r="BF2793" s="11"/>
      <c r="BG2793" s="11"/>
      <c r="BH2793" s="11"/>
      <c r="BI2793" s="11"/>
      <c r="BJ2793" s="11"/>
      <c r="BK2793" s="11"/>
      <c r="BL2793" s="11"/>
      <c r="BM2793" s="11"/>
      <c r="BN2793" s="11"/>
      <c r="BO2793" s="11"/>
      <c r="BP2793" s="1" t="str">
        <v>0- Port Costs</v>
      </c>
      <c r="BT2793" s="1" t="str">
        <v>0- Port Value</v>
      </c>
      <c r="BU2793" s="11"/>
    </row>
    <row r="2794" spans="8:73" hidden="1" outlineLevel="1" x14ac:dyDescent="0.3">
      <c r="H2794" s="1" t="str">
        <v>0 - BM Costs</v>
      </c>
      <c r="L2794" s="1" t="str">
        <v>0 - BM Port</v>
      </c>
      <c r="N2794" s="1" t="str">
        <v>0 - Port Assets</v>
      </c>
      <c r="O2794" s="11"/>
      <c r="P2794" s="11"/>
      <c r="Q2794" s="11"/>
      <c r="R2794" s="11"/>
      <c r="S2794" s="11"/>
      <c r="T2794" s="11"/>
      <c r="U2794" s="11"/>
      <c r="V2794" s="11"/>
      <c r="W2794" s="11"/>
      <c r="X2794" s="11"/>
      <c r="Y2794" s="11"/>
      <c r="Z2794" s="11"/>
      <c r="AA2794" s="11"/>
      <c r="AB2794" s="11"/>
      <c r="AC2794" s="11"/>
      <c r="AD2794" s="11"/>
      <c r="AE2794" s="11"/>
      <c r="AF2794" s="11"/>
      <c r="AG2794" s="11"/>
      <c r="AH2794" s="11"/>
      <c r="AI2794" s="11"/>
      <c r="AJ2794" s="11"/>
      <c r="AK2794" s="11"/>
      <c r="AL2794" s="11"/>
      <c r="AM2794" s="11"/>
      <c r="AN2794" s="11"/>
      <c r="AO2794" s="11"/>
      <c r="AP2794" s="11"/>
      <c r="AQ2794" s="11"/>
      <c r="AR2794" s="11"/>
      <c r="AS2794" s="11"/>
      <c r="AT2794" s="11"/>
      <c r="AU2794" s="11"/>
      <c r="AV2794" s="11"/>
      <c r="AW2794" s="11"/>
      <c r="AX2794" s="11"/>
      <c r="AY2794" s="11"/>
      <c r="AZ2794" s="11"/>
      <c r="BA2794" s="11"/>
      <c r="BB2794" s="11"/>
      <c r="BC2794" s="11"/>
      <c r="BD2794" s="11"/>
      <c r="BE2794" s="11"/>
      <c r="BF2794" s="11"/>
      <c r="BG2794" s="11"/>
      <c r="BH2794" s="11"/>
      <c r="BI2794" s="11"/>
      <c r="BJ2794" s="11"/>
      <c r="BK2794" s="11"/>
      <c r="BL2794" s="11"/>
      <c r="BM2794" s="11"/>
      <c r="BN2794" s="11"/>
      <c r="BO2794" s="11"/>
      <c r="BP2794" s="1" t="str">
        <v>0- Port Costs</v>
      </c>
      <c r="BT2794" s="1" t="str">
        <v>0- Port Value</v>
      </c>
      <c r="BU2794" s="11"/>
    </row>
    <row r="2795" spans="8:73" hidden="1" outlineLevel="1" x14ac:dyDescent="0.3">
      <c r="H2795" s="1" t="str">
        <v>0 - BM Costs</v>
      </c>
      <c r="L2795" s="1" t="str">
        <v>0 - BM Port</v>
      </c>
      <c r="N2795" s="1" t="str">
        <v>0 - Port Assets</v>
      </c>
      <c r="O2795" s="11"/>
      <c r="P2795" s="11"/>
      <c r="Q2795" s="11"/>
      <c r="R2795" s="11"/>
      <c r="S2795" s="11"/>
      <c r="T2795" s="11"/>
      <c r="U2795" s="11"/>
      <c r="V2795" s="11"/>
      <c r="W2795" s="11"/>
      <c r="X2795" s="11"/>
      <c r="Y2795" s="11"/>
      <c r="Z2795" s="11"/>
      <c r="AA2795" s="11"/>
      <c r="AB2795" s="11"/>
      <c r="AC2795" s="11"/>
      <c r="AD2795" s="11"/>
      <c r="AE2795" s="11"/>
      <c r="AF2795" s="11"/>
      <c r="AG2795" s="11"/>
      <c r="AH2795" s="11"/>
      <c r="AI2795" s="11"/>
      <c r="AJ2795" s="11"/>
      <c r="AK2795" s="11"/>
      <c r="AL2795" s="11"/>
      <c r="AM2795" s="11"/>
      <c r="AN2795" s="11"/>
      <c r="AO2795" s="11"/>
      <c r="AP2795" s="11"/>
      <c r="AQ2795" s="11"/>
      <c r="AR2795" s="11"/>
      <c r="AS2795" s="11"/>
      <c r="AT2795" s="11"/>
      <c r="AU2795" s="11"/>
      <c r="AV2795" s="11"/>
      <c r="AW2795" s="11"/>
      <c r="AX2795" s="11"/>
      <c r="AY2795" s="11"/>
      <c r="AZ2795" s="11"/>
      <c r="BA2795" s="11"/>
      <c r="BB2795" s="11"/>
      <c r="BC2795" s="11"/>
      <c r="BD2795" s="11"/>
      <c r="BE2795" s="11"/>
      <c r="BF2795" s="11"/>
      <c r="BG2795" s="11"/>
      <c r="BH2795" s="11"/>
      <c r="BI2795" s="11"/>
      <c r="BJ2795" s="11"/>
      <c r="BK2795" s="11"/>
      <c r="BL2795" s="11"/>
      <c r="BM2795" s="11"/>
      <c r="BN2795" s="11"/>
      <c r="BO2795" s="11"/>
      <c r="BP2795" s="1" t="str">
        <v>0- Port Costs</v>
      </c>
      <c r="BT2795" s="1" t="str">
        <v>0- Port Value</v>
      </c>
      <c r="BU2795" s="11"/>
    </row>
    <row r="2796" spans="8:73" hidden="1" outlineLevel="1" x14ac:dyDescent="0.3">
      <c r="H2796" s="1" t="str">
        <v>0 - BM Costs</v>
      </c>
      <c r="L2796" s="1" t="str">
        <v>0 - BM Port</v>
      </c>
      <c r="N2796" s="1" t="str">
        <v>0 - Port Assets</v>
      </c>
      <c r="O2796" s="11"/>
      <c r="P2796" s="11"/>
      <c r="Q2796" s="11"/>
      <c r="R2796" s="11"/>
      <c r="S2796" s="11"/>
      <c r="T2796" s="11"/>
      <c r="U2796" s="11"/>
      <c r="V2796" s="11"/>
      <c r="W2796" s="11"/>
      <c r="X2796" s="11"/>
      <c r="Y2796" s="11"/>
      <c r="Z2796" s="11"/>
      <c r="AA2796" s="11"/>
      <c r="AB2796" s="11"/>
      <c r="AC2796" s="11"/>
      <c r="AD2796" s="11"/>
      <c r="AE2796" s="11"/>
      <c r="AF2796" s="11"/>
      <c r="AG2796" s="11"/>
      <c r="AH2796" s="11"/>
      <c r="AI2796" s="11"/>
      <c r="AJ2796" s="11"/>
      <c r="AK2796" s="11"/>
      <c r="AL2796" s="11"/>
      <c r="AM2796" s="11"/>
      <c r="AN2796" s="11"/>
      <c r="AO2796" s="11"/>
      <c r="AP2796" s="11"/>
      <c r="AQ2796" s="11"/>
      <c r="AR2796" s="11"/>
      <c r="AS2796" s="11"/>
      <c r="AT2796" s="11"/>
      <c r="AU2796" s="11"/>
      <c r="AV2796" s="11"/>
      <c r="AW2796" s="11"/>
      <c r="AX2796" s="11"/>
      <c r="AY2796" s="11"/>
      <c r="AZ2796" s="11"/>
      <c r="BA2796" s="11"/>
      <c r="BB2796" s="11"/>
      <c r="BC2796" s="11"/>
      <c r="BD2796" s="11"/>
      <c r="BE2796" s="11"/>
      <c r="BF2796" s="11"/>
      <c r="BG2796" s="11"/>
      <c r="BH2796" s="11"/>
      <c r="BI2796" s="11"/>
      <c r="BJ2796" s="11"/>
      <c r="BK2796" s="11"/>
      <c r="BL2796" s="11"/>
      <c r="BM2796" s="11"/>
      <c r="BN2796" s="11"/>
      <c r="BO2796" s="11"/>
      <c r="BP2796" s="1" t="str">
        <v>0- Port Costs</v>
      </c>
      <c r="BT2796" s="1" t="str">
        <v>0- Port Value</v>
      </c>
      <c r="BU2796" s="11"/>
    </row>
    <row r="2797" spans="8:73" hidden="1" outlineLevel="1" x14ac:dyDescent="0.3">
      <c r="H2797" s="1" t="str">
        <v>0 - BM Costs</v>
      </c>
      <c r="L2797" s="1" t="str">
        <v>0 - BM Port</v>
      </c>
      <c r="N2797" s="1" t="str">
        <v>0 - Port Assets</v>
      </c>
      <c r="O2797" s="11"/>
      <c r="P2797" s="11"/>
      <c r="Q2797" s="11"/>
      <c r="R2797" s="11"/>
      <c r="S2797" s="11"/>
      <c r="T2797" s="11"/>
      <c r="U2797" s="11"/>
      <c r="V2797" s="11"/>
      <c r="W2797" s="11"/>
      <c r="X2797" s="11"/>
      <c r="Y2797" s="11"/>
      <c r="Z2797" s="11"/>
      <c r="AA2797" s="11"/>
      <c r="AB2797" s="11"/>
      <c r="AC2797" s="11"/>
      <c r="AD2797" s="11"/>
      <c r="AE2797" s="11"/>
      <c r="AF2797" s="11"/>
      <c r="AG2797" s="11"/>
      <c r="AH2797" s="11"/>
      <c r="AI2797" s="11"/>
      <c r="AJ2797" s="11"/>
      <c r="AK2797" s="11"/>
      <c r="AL2797" s="11"/>
      <c r="AM2797" s="11"/>
      <c r="AN2797" s="11"/>
      <c r="AO2797" s="11"/>
      <c r="AP2797" s="11"/>
      <c r="AQ2797" s="11"/>
      <c r="AR2797" s="11"/>
      <c r="AS2797" s="11"/>
      <c r="AT2797" s="11"/>
      <c r="AU2797" s="11"/>
      <c r="AV2797" s="11"/>
      <c r="AW2797" s="11"/>
      <c r="AX2797" s="11"/>
      <c r="AY2797" s="11"/>
      <c r="AZ2797" s="11"/>
      <c r="BA2797" s="11"/>
      <c r="BB2797" s="11"/>
      <c r="BC2797" s="11"/>
      <c r="BD2797" s="11"/>
      <c r="BE2797" s="11"/>
      <c r="BF2797" s="11"/>
      <c r="BG2797" s="11"/>
      <c r="BH2797" s="11"/>
      <c r="BI2797" s="11"/>
      <c r="BJ2797" s="11"/>
      <c r="BK2797" s="11"/>
      <c r="BL2797" s="11"/>
      <c r="BM2797" s="11"/>
      <c r="BN2797" s="11"/>
      <c r="BO2797" s="11"/>
      <c r="BP2797" s="1" t="str">
        <v>0- Port Costs</v>
      </c>
      <c r="BT2797" s="1" t="str">
        <v>0- Port Value</v>
      </c>
      <c r="BU2797" s="11"/>
    </row>
    <row r="2798" spans="8:73" hidden="1" outlineLevel="1" x14ac:dyDescent="0.3">
      <c r="H2798" s="1" t="str">
        <v>0 - BM Costs</v>
      </c>
      <c r="L2798" s="1" t="str">
        <v>0 - BM Port</v>
      </c>
      <c r="N2798" s="1" t="str">
        <v>0 - Port Assets</v>
      </c>
      <c r="O2798" s="11"/>
      <c r="P2798" s="11"/>
      <c r="Q2798" s="11"/>
      <c r="R2798" s="11"/>
      <c r="S2798" s="11"/>
      <c r="T2798" s="11"/>
      <c r="U2798" s="11"/>
      <c r="V2798" s="11"/>
      <c r="W2798" s="11"/>
      <c r="X2798" s="11"/>
      <c r="Y2798" s="11"/>
      <c r="Z2798" s="11"/>
      <c r="AA2798" s="11"/>
      <c r="AB2798" s="11"/>
      <c r="AC2798" s="11"/>
      <c r="AD2798" s="11"/>
      <c r="AE2798" s="11"/>
      <c r="AF2798" s="11"/>
      <c r="AG2798" s="11"/>
      <c r="AH2798" s="11"/>
      <c r="AI2798" s="11"/>
      <c r="AJ2798" s="11"/>
      <c r="AK2798" s="11"/>
      <c r="AL2798" s="11"/>
      <c r="AM2798" s="11"/>
      <c r="AN2798" s="11"/>
      <c r="AO2798" s="11"/>
      <c r="AP2798" s="11"/>
      <c r="AQ2798" s="11"/>
      <c r="AR2798" s="11"/>
      <c r="AS2798" s="11"/>
      <c r="AT2798" s="11"/>
      <c r="AU2798" s="11"/>
      <c r="AV2798" s="11"/>
      <c r="AW2798" s="11"/>
      <c r="AX2798" s="11"/>
      <c r="AY2798" s="11"/>
      <c r="AZ2798" s="11"/>
      <c r="BA2798" s="11"/>
      <c r="BB2798" s="11"/>
      <c r="BC2798" s="11"/>
      <c r="BD2798" s="11"/>
      <c r="BE2798" s="11"/>
      <c r="BF2798" s="11"/>
      <c r="BG2798" s="11"/>
      <c r="BH2798" s="11"/>
      <c r="BI2798" s="11"/>
      <c r="BJ2798" s="11"/>
      <c r="BK2798" s="11"/>
      <c r="BL2798" s="11"/>
      <c r="BM2798" s="11"/>
      <c r="BN2798" s="11"/>
      <c r="BO2798" s="11"/>
      <c r="BP2798" s="1" t="str">
        <v>0- Port Costs</v>
      </c>
      <c r="BT2798" s="1" t="str">
        <v>0- Port Value</v>
      </c>
      <c r="BU2798" s="11"/>
    </row>
    <row r="2799" spans="8:73" hidden="1" outlineLevel="1" x14ac:dyDescent="0.3">
      <c r="H2799" s="1" t="str">
        <v>0 - BM Costs</v>
      </c>
      <c r="L2799" s="1" t="str">
        <v>0 - BM Port</v>
      </c>
      <c r="N2799" s="1" t="str">
        <v>0 - Port Assets</v>
      </c>
      <c r="O2799" s="11"/>
      <c r="P2799" s="11"/>
      <c r="Q2799" s="11"/>
      <c r="R2799" s="11"/>
      <c r="S2799" s="11"/>
      <c r="T2799" s="11"/>
      <c r="U2799" s="11"/>
      <c r="V2799" s="11"/>
      <c r="W2799" s="11"/>
      <c r="X2799" s="11"/>
      <c r="Y2799" s="11"/>
      <c r="Z2799" s="11"/>
      <c r="AA2799" s="11"/>
      <c r="AB2799" s="11"/>
      <c r="AC2799" s="11"/>
      <c r="AD2799" s="11"/>
      <c r="AE2799" s="11"/>
      <c r="AF2799" s="11"/>
      <c r="AG2799" s="11"/>
      <c r="AH2799" s="11"/>
      <c r="AI2799" s="11"/>
      <c r="AJ2799" s="11"/>
      <c r="AK2799" s="11"/>
      <c r="AL2799" s="11"/>
      <c r="AM2799" s="11"/>
      <c r="AN2799" s="11"/>
      <c r="AO2799" s="11"/>
      <c r="AP2799" s="11"/>
      <c r="AQ2799" s="11"/>
      <c r="AR2799" s="11"/>
      <c r="AS2799" s="11"/>
      <c r="AT2799" s="11"/>
      <c r="AU2799" s="11"/>
      <c r="AV2799" s="11"/>
      <c r="AW2799" s="11"/>
      <c r="AX2799" s="11"/>
      <c r="AY2799" s="11"/>
      <c r="AZ2799" s="11"/>
      <c r="BA2799" s="11"/>
      <c r="BB2799" s="11"/>
      <c r="BC2799" s="11"/>
      <c r="BD2799" s="11"/>
      <c r="BE2799" s="11"/>
      <c r="BF2799" s="11"/>
      <c r="BG2799" s="11"/>
      <c r="BH2799" s="11"/>
      <c r="BI2799" s="11"/>
      <c r="BJ2799" s="11"/>
      <c r="BK2799" s="11"/>
      <c r="BL2799" s="11"/>
      <c r="BM2799" s="11"/>
      <c r="BN2799" s="11"/>
      <c r="BO2799" s="11"/>
      <c r="BP2799" s="1" t="str">
        <v>0- Port Costs</v>
      </c>
      <c r="BT2799" s="1" t="str">
        <v>0- Port Value</v>
      </c>
      <c r="BU2799" s="11"/>
    </row>
    <row r="2800" spans="8:73" hidden="1" outlineLevel="1" x14ac:dyDescent="0.3">
      <c r="H2800" s="1" t="str">
        <v>0 - BM Costs</v>
      </c>
      <c r="L2800" s="1" t="str">
        <v>0 - BM Port</v>
      </c>
      <c r="N2800" s="1" t="str">
        <v>0 - Port Assets</v>
      </c>
      <c r="O2800" s="11"/>
      <c r="P2800" s="11"/>
      <c r="Q2800" s="11"/>
      <c r="R2800" s="11"/>
      <c r="S2800" s="11"/>
      <c r="T2800" s="11"/>
      <c r="U2800" s="11"/>
      <c r="V2800" s="11"/>
      <c r="W2800" s="11"/>
      <c r="X2800" s="11"/>
      <c r="Y2800" s="11"/>
      <c r="Z2800" s="11"/>
      <c r="AA2800" s="11"/>
      <c r="AB2800" s="11"/>
      <c r="AC2800" s="11"/>
      <c r="AD2800" s="11"/>
      <c r="AE2800" s="11"/>
      <c r="AF2800" s="11"/>
      <c r="AG2800" s="11"/>
      <c r="AH2800" s="11"/>
      <c r="AI2800" s="11"/>
      <c r="AJ2800" s="11"/>
      <c r="AK2800" s="11"/>
      <c r="AL2800" s="11"/>
      <c r="AM2800" s="11"/>
      <c r="AN2800" s="11"/>
      <c r="AO2800" s="11"/>
      <c r="AP2800" s="11"/>
      <c r="AQ2800" s="11"/>
      <c r="AR2800" s="11"/>
      <c r="AS2800" s="11"/>
      <c r="AT2800" s="11"/>
      <c r="AU2800" s="11"/>
      <c r="AV2800" s="11"/>
      <c r="AW2800" s="11"/>
      <c r="AX2800" s="11"/>
      <c r="AY2800" s="11"/>
      <c r="AZ2800" s="11"/>
      <c r="BA2800" s="11"/>
      <c r="BB2800" s="11"/>
      <c r="BC2800" s="11"/>
      <c r="BD2800" s="11"/>
      <c r="BE2800" s="11"/>
      <c r="BF2800" s="11"/>
      <c r="BG2800" s="11"/>
      <c r="BH2800" s="11"/>
      <c r="BI2800" s="11"/>
      <c r="BJ2800" s="11"/>
      <c r="BK2800" s="11"/>
      <c r="BL2800" s="11"/>
      <c r="BM2800" s="11"/>
      <c r="BN2800" s="11"/>
      <c r="BO2800" s="11"/>
      <c r="BP2800" s="1" t="str">
        <v>0- Port Costs</v>
      </c>
      <c r="BT2800" s="1" t="str">
        <v>0- Port Value</v>
      </c>
      <c r="BU2800" s="11"/>
    </row>
    <row r="2801" spans="8:73" hidden="1" outlineLevel="1" x14ac:dyDescent="0.3">
      <c r="H2801" s="1" t="str">
        <v>0 - BM Costs</v>
      </c>
      <c r="L2801" s="1" t="str">
        <v>0 - BM Port</v>
      </c>
      <c r="N2801" s="1" t="str">
        <v>0 - Port Assets</v>
      </c>
      <c r="O2801" s="11"/>
      <c r="P2801" s="11"/>
      <c r="Q2801" s="11"/>
      <c r="R2801" s="11"/>
      <c r="S2801" s="11"/>
      <c r="T2801" s="11"/>
      <c r="U2801" s="11"/>
      <c r="V2801" s="11"/>
      <c r="W2801" s="11"/>
      <c r="X2801" s="11"/>
      <c r="Y2801" s="11"/>
      <c r="Z2801" s="11"/>
      <c r="AA2801" s="11"/>
      <c r="AB2801" s="11"/>
      <c r="AC2801" s="11"/>
      <c r="AD2801" s="11"/>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c r="BC2801" s="11"/>
      <c r="BD2801" s="11"/>
      <c r="BE2801" s="11"/>
      <c r="BF2801" s="11"/>
      <c r="BG2801" s="11"/>
      <c r="BH2801" s="11"/>
      <c r="BI2801" s="11"/>
      <c r="BJ2801" s="11"/>
      <c r="BK2801" s="11"/>
      <c r="BL2801" s="11"/>
      <c r="BM2801" s="11"/>
      <c r="BN2801" s="11"/>
      <c r="BO2801" s="11"/>
      <c r="BP2801" s="1" t="str">
        <v>0- Port Costs</v>
      </c>
      <c r="BT2801" s="1" t="str">
        <v>0- Port Value</v>
      </c>
      <c r="BU2801" s="11"/>
    </row>
    <row r="2802" spans="8:73" hidden="1" outlineLevel="1" x14ac:dyDescent="0.3">
      <c r="H2802" s="1" t="str">
        <v>0 - BM Costs</v>
      </c>
      <c r="L2802" s="1" t="str">
        <v>0 - BM Port</v>
      </c>
      <c r="N2802" s="1" t="str">
        <v>0 - Port Assets</v>
      </c>
      <c r="O2802" s="11"/>
      <c r="P2802" s="11"/>
      <c r="Q2802" s="11"/>
      <c r="R2802" s="11"/>
      <c r="S2802" s="11"/>
      <c r="T2802" s="11"/>
      <c r="U2802" s="11"/>
      <c r="V2802" s="11"/>
      <c r="W2802" s="11"/>
      <c r="X2802" s="11"/>
      <c r="Y2802" s="11"/>
      <c r="Z2802" s="11"/>
      <c r="AA2802" s="11"/>
      <c r="AB2802" s="11"/>
      <c r="AC2802" s="11"/>
      <c r="AD2802" s="11"/>
      <c r="AE2802" s="11"/>
      <c r="AF2802" s="11"/>
      <c r="AG2802" s="11"/>
      <c r="AH2802" s="11"/>
      <c r="AI2802" s="11"/>
      <c r="AJ2802" s="11"/>
      <c r="AK2802" s="11"/>
      <c r="AL2802" s="11"/>
      <c r="AM2802" s="11"/>
      <c r="AN2802" s="11"/>
      <c r="AO2802" s="11"/>
      <c r="AP2802" s="11"/>
      <c r="AQ2802" s="11"/>
      <c r="AR2802" s="11"/>
      <c r="AS2802" s="11"/>
      <c r="AT2802" s="11"/>
      <c r="AU2802" s="11"/>
      <c r="AV2802" s="11"/>
      <c r="AW2802" s="11"/>
      <c r="AX2802" s="11"/>
      <c r="AY2802" s="11"/>
      <c r="AZ2802" s="11"/>
      <c r="BA2802" s="11"/>
      <c r="BB2802" s="11"/>
      <c r="BC2802" s="11"/>
      <c r="BD2802" s="11"/>
      <c r="BE2802" s="11"/>
      <c r="BF2802" s="11"/>
      <c r="BG2802" s="11"/>
      <c r="BH2802" s="11"/>
      <c r="BI2802" s="11"/>
      <c r="BJ2802" s="11"/>
      <c r="BK2802" s="11"/>
      <c r="BL2802" s="11"/>
      <c r="BM2802" s="11"/>
      <c r="BN2802" s="11"/>
      <c r="BO2802" s="11"/>
      <c r="BP2802" s="1" t="str">
        <v>0- Port Costs</v>
      </c>
      <c r="BT2802" s="1" t="str">
        <v>0- Port Value</v>
      </c>
      <c r="BU2802" s="11"/>
    </row>
    <row r="2803" spans="8:73" hidden="1" outlineLevel="1" x14ac:dyDescent="0.3">
      <c r="H2803" s="1" t="str">
        <v>0 - BM Costs</v>
      </c>
      <c r="L2803" s="1" t="str">
        <v>0 - BM Port</v>
      </c>
      <c r="N2803" s="1" t="str">
        <v>0 - Port Assets</v>
      </c>
      <c r="O2803" s="11"/>
      <c r="P2803" s="11"/>
      <c r="Q2803" s="11"/>
      <c r="R2803" s="11"/>
      <c r="S2803" s="11"/>
      <c r="T2803" s="11"/>
      <c r="U2803" s="11"/>
      <c r="V2803" s="11"/>
      <c r="W2803" s="11"/>
      <c r="X2803" s="11"/>
      <c r="Y2803" s="11"/>
      <c r="Z2803" s="11"/>
      <c r="AA2803" s="11"/>
      <c r="AB2803" s="11"/>
      <c r="AC2803" s="11"/>
      <c r="AD2803" s="11"/>
      <c r="AE2803" s="11"/>
      <c r="AF2803" s="11"/>
      <c r="AG2803" s="11"/>
      <c r="AH2803" s="11"/>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c r="BC2803" s="11"/>
      <c r="BD2803" s="11"/>
      <c r="BE2803" s="11"/>
      <c r="BF2803" s="11"/>
      <c r="BG2803" s="11"/>
      <c r="BH2803" s="11"/>
      <c r="BI2803" s="11"/>
      <c r="BJ2803" s="11"/>
      <c r="BK2803" s="11"/>
      <c r="BL2803" s="11"/>
      <c r="BM2803" s="11"/>
      <c r="BN2803" s="11"/>
      <c r="BO2803" s="11"/>
      <c r="BP2803" s="1" t="str">
        <v>0- Port Costs</v>
      </c>
      <c r="BT2803" s="1" t="str">
        <v>0- Port Value</v>
      </c>
      <c r="BU2803" s="11"/>
    </row>
    <row r="2804" spans="8:73" hidden="1" outlineLevel="1" x14ac:dyDescent="0.3">
      <c r="H2804" s="1" t="str">
        <v>0 - BM Costs</v>
      </c>
      <c r="L2804" s="1" t="str">
        <v>0 - BM Port</v>
      </c>
      <c r="N2804" s="1" t="str">
        <v>0 - Port Assets</v>
      </c>
      <c r="O2804" s="11"/>
      <c r="P2804" s="11"/>
      <c r="Q2804" s="11"/>
      <c r="R2804" s="11"/>
      <c r="S2804" s="11"/>
      <c r="T2804" s="11"/>
      <c r="U2804" s="11"/>
      <c r="V2804" s="11"/>
      <c r="W2804" s="11"/>
      <c r="X2804" s="11"/>
      <c r="Y2804" s="11"/>
      <c r="Z2804" s="11"/>
      <c r="AA2804" s="11"/>
      <c r="AB2804" s="11"/>
      <c r="AC2804" s="11"/>
      <c r="AD2804" s="11"/>
      <c r="AE2804" s="11"/>
      <c r="AF2804" s="11"/>
      <c r="AG2804" s="11"/>
      <c r="AH2804" s="11"/>
      <c r="AI2804" s="11"/>
      <c r="AJ2804" s="11"/>
      <c r="AK2804" s="11"/>
      <c r="AL2804" s="11"/>
      <c r="AM2804" s="11"/>
      <c r="AN2804" s="11"/>
      <c r="AO2804" s="11"/>
      <c r="AP2804" s="11"/>
      <c r="AQ2804" s="11"/>
      <c r="AR2804" s="11"/>
      <c r="AS2804" s="11"/>
      <c r="AT2804" s="11"/>
      <c r="AU2804" s="11"/>
      <c r="AV2804" s="11"/>
      <c r="AW2804" s="11"/>
      <c r="AX2804" s="11"/>
      <c r="AY2804" s="11"/>
      <c r="AZ2804" s="11"/>
      <c r="BA2804" s="11"/>
      <c r="BB2804" s="11"/>
      <c r="BC2804" s="11"/>
      <c r="BD2804" s="11"/>
      <c r="BE2804" s="11"/>
      <c r="BF2804" s="11"/>
      <c r="BG2804" s="11"/>
      <c r="BH2804" s="11"/>
      <c r="BI2804" s="11"/>
      <c r="BJ2804" s="11"/>
      <c r="BK2804" s="11"/>
      <c r="BL2804" s="11"/>
      <c r="BM2804" s="11"/>
      <c r="BN2804" s="11"/>
      <c r="BO2804" s="11"/>
      <c r="BP2804" s="1" t="str">
        <v>0- Port Costs</v>
      </c>
      <c r="BT2804" s="1" t="str">
        <v>0- Port Value</v>
      </c>
      <c r="BU2804" s="11"/>
    </row>
    <row r="2805" spans="8:73" hidden="1" outlineLevel="1" x14ac:dyDescent="0.3">
      <c r="H2805" s="1" t="str">
        <v>0 - BM Costs</v>
      </c>
      <c r="L2805" s="1" t="str">
        <v>0 - BM Port</v>
      </c>
      <c r="N2805" s="1" t="str">
        <v>0 - Port Assets</v>
      </c>
      <c r="O2805" s="11"/>
      <c r="P2805" s="11"/>
      <c r="Q2805" s="11"/>
      <c r="R2805" s="11"/>
      <c r="S2805" s="11"/>
      <c r="T2805" s="11"/>
      <c r="U2805" s="11"/>
      <c r="V2805" s="11"/>
      <c r="W2805" s="11"/>
      <c r="X2805" s="11"/>
      <c r="Y2805" s="11"/>
      <c r="Z2805" s="11"/>
      <c r="AA2805" s="11"/>
      <c r="AB2805" s="11"/>
      <c r="AC2805" s="11"/>
      <c r="AD2805" s="11"/>
      <c r="AE2805" s="11"/>
      <c r="AF2805" s="11"/>
      <c r="AG2805" s="11"/>
      <c r="AH2805" s="11"/>
      <c r="AI2805" s="11"/>
      <c r="AJ2805" s="11"/>
      <c r="AK2805" s="11"/>
      <c r="AL2805" s="11"/>
      <c r="AM2805" s="11"/>
      <c r="AN2805" s="11"/>
      <c r="AO2805" s="11"/>
      <c r="AP2805" s="11"/>
      <c r="AQ2805" s="11"/>
      <c r="AR2805" s="11"/>
      <c r="AS2805" s="11"/>
      <c r="AT2805" s="11"/>
      <c r="AU2805" s="11"/>
      <c r="AV2805" s="11"/>
      <c r="AW2805" s="11"/>
      <c r="AX2805" s="11"/>
      <c r="AY2805" s="11"/>
      <c r="AZ2805" s="11"/>
      <c r="BA2805" s="11"/>
      <c r="BB2805" s="11"/>
      <c r="BC2805" s="11"/>
      <c r="BD2805" s="11"/>
      <c r="BE2805" s="11"/>
      <c r="BF2805" s="11"/>
      <c r="BG2805" s="11"/>
      <c r="BH2805" s="11"/>
      <c r="BI2805" s="11"/>
      <c r="BJ2805" s="11"/>
      <c r="BK2805" s="11"/>
      <c r="BL2805" s="11"/>
      <c r="BM2805" s="11"/>
      <c r="BN2805" s="11"/>
      <c r="BO2805" s="11"/>
      <c r="BP2805" s="1" t="str">
        <v>0- Port Costs</v>
      </c>
      <c r="BT2805" s="1" t="str">
        <v>0- Port Value</v>
      </c>
      <c r="BU2805" s="11"/>
    </row>
    <row r="2806" spans="8:73" hidden="1" outlineLevel="1" x14ac:dyDescent="0.3">
      <c r="H2806" s="1" t="str">
        <v>0 - BM Costs</v>
      </c>
      <c r="L2806" s="1" t="str">
        <v>0 - BM Port</v>
      </c>
      <c r="N2806" s="1" t="str">
        <v>0 - Port Assets</v>
      </c>
      <c r="O2806" s="11"/>
      <c r="P2806" s="11"/>
      <c r="Q2806" s="11"/>
      <c r="R2806" s="11"/>
      <c r="S2806" s="11"/>
      <c r="T2806" s="11"/>
      <c r="U2806" s="11"/>
      <c r="V2806" s="11"/>
      <c r="W2806" s="11"/>
      <c r="X2806" s="11"/>
      <c r="Y2806" s="11"/>
      <c r="Z2806" s="11"/>
      <c r="AA2806" s="11"/>
      <c r="AB2806" s="11"/>
      <c r="AC2806" s="11"/>
      <c r="AD2806" s="11"/>
      <c r="AE2806" s="11"/>
      <c r="AF2806" s="11"/>
      <c r="AG2806" s="11"/>
      <c r="AH2806" s="11"/>
      <c r="AI2806" s="11"/>
      <c r="AJ2806" s="11"/>
      <c r="AK2806" s="11"/>
      <c r="AL2806" s="11"/>
      <c r="AM2806" s="11"/>
      <c r="AN2806" s="11"/>
      <c r="AO2806" s="11"/>
      <c r="AP2806" s="11"/>
      <c r="AQ2806" s="11"/>
      <c r="AR2806" s="11"/>
      <c r="AS2806" s="11"/>
      <c r="AT2806" s="11"/>
      <c r="AU2806" s="11"/>
      <c r="AV2806" s="11"/>
      <c r="AW2806" s="11"/>
      <c r="AX2806" s="11"/>
      <c r="AY2806" s="11"/>
      <c r="AZ2806" s="11"/>
      <c r="BA2806" s="11"/>
      <c r="BB2806" s="11"/>
      <c r="BC2806" s="11"/>
      <c r="BD2806" s="11"/>
      <c r="BE2806" s="11"/>
      <c r="BF2806" s="11"/>
      <c r="BG2806" s="11"/>
      <c r="BH2806" s="11"/>
      <c r="BI2806" s="11"/>
      <c r="BJ2806" s="11"/>
      <c r="BK2806" s="11"/>
      <c r="BL2806" s="11"/>
      <c r="BM2806" s="11"/>
      <c r="BN2806" s="11"/>
      <c r="BO2806" s="11"/>
      <c r="BP2806" s="1" t="str">
        <v>0- Port Costs</v>
      </c>
      <c r="BT2806" s="1" t="str">
        <v>0- Port Value</v>
      </c>
      <c r="BU2806" s="11"/>
    </row>
    <row r="2807" spans="8:73" hidden="1" outlineLevel="1" x14ac:dyDescent="0.3">
      <c r="H2807" s="1" t="str">
        <v>0 - BM Costs</v>
      </c>
      <c r="L2807" s="1" t="str">
        <v>0 - BM Port</v>
      </c>
      <c r="N2807" s="1" t="str">
        <v>0 - Port Assets</v>
      </c>
      <c r="O2807" s="11"/>
      <c r="P2807" s="11"/>
      <c r="Q2807" s="11"/>
      <c r="R2807" s="11"/>
      <c r="S2807" s="11"/>
      <c r="T2807" s="11"/>
      <c r="U2807" s="11"/>
      <c r="V2807" s="11"/>
      <c r="W2807" s="11"/>
      <c r="X2807" s="11"/>
      <c r="Y2807" s="11"/>
      <c r="Z2807" s="11"/>
      <c r="AA2807" s="11"/>
      <c r="AB2807" s="11"/>
      <c r="AC2807" s="11"/>
      <c r="AD2807" s="11"/>
      <c r="AE2807" s="11"/>
      <c r="AF2807" s="11"/>
      <c r="AG2807" s="11"/>
      <c r="AH2807" s="11"/>
      <c r="AI2807" s="11"/>
      <c r="AJ2807" s="11"/>
      <c r="AK2807" s="11"/>
      <c r="AL2807" s="11"/>
      <c r="AM2807" s="11"/>
      <c r="AN2807" s="11"/>
      <c r="AO2807" s="11"/>
      <c r="AP2807" s="11"/>
      <c r="AQ2807" s="11"/>
      <c r="AR2807" s="11"/>
      <c r="AS2807" s="11"/>
      <c r="AT2807" s="11"/>
      <c r="AU2807" s="11"/>
      <c r="AV2807" s="11"/>
      <c r="AW2807" s="11"/>
      <c r="AX2807" s="11"/>
      <c r="AY2807" s="11"/>
      <c r="AZ2807" s="11"/>
      <c r="BA2807" s="11"/>
      <c r="BB2807" s="11"/>
      <c r="BC2807" s="11"/>
      <c r="BD2807" s="11"/>
      <c r="BE2807" s="11"/>
      <c r="BF2807" s="11"/>
      <c r="BG2807" s="11"/>
      <c r="BH2807" s="11"/>
      <c r="BI2807" s="11"/>
      <c r="BJ2807" s="11"/>
      <c r="BK2807" s="11"/>
      <c r="BL2807" s="11"/>
      <c r="BM2807" s="11"/>
      <c r="BN2807" s="11"/>
      <c r="BO2807" s="11"/>
      <c r="BP2807" s="1" t="str">
        <v>0- Port Costs</v>
      </c>
      <c r="BT2807" s="1" t="str">
        <v>0- Port Value</v>
      </c>
      <c r="BU2807" s="11"/>
    </row>
    <row r="2808" spans="8:73" hidden="1" outlineLevel="1" x14ac:dyDescent="0.3">
      <c r="H2808" s="1" t="str">
        <v>0 - BM Costs</v>
      </c>
      <c r="L2808" s="1" t="str">
        <v>0 - BM Port</v>
      </c>
      <c r="N2808" s="1" t="str">
        <v>0 - Port Assets</v>
      </c>
      <c r="O2808" s="11"/>
      <c r="P2808" s="11"/>
      <c r="Q2808" s="11"/>
      <c r="R2808" s="11"/>
      <c r="S2808" s="11"/>
      <c r="T2808" s="11"/>
      <c r="U2808" s="11"/>
      <c r="V2808" s="11"/>
      <c r="W2808" s="11"/>
      <c r="X2808" s="11"/>
      <c r="Y2808" s="11"/>
      <c r="Z2808" s="11"/>
      <c r="AA2808" s="11"/>
      <c r="AB2808" s="11"/>
      <c r="AC2808" s="11"/>
      <c r="AD2808" s="11"/>
      <c r="AE2808" s="11"/>
      <c r="AF2808" s="11"/>
      <c r="AG2808" s="11"/>
      <c r="AH2808" s="11"/>
      <c r="AI2808" s="11"/>
      <c r="AJ2808" s="11"/>
      <c r="AK2808" s="11"/>
      <c r="AL2808" s="11"/>
      <c r="AM2808" s="11"/>
      <c r="AN2808" s="11"/>
      <c r="AO2808" s="11"/>
      <c r="AP2808" s="11"/>
      <c r="AQ2808" s="11"/>
      <c r="AR2808" s="11"/>
      <c r="AS2808" s="11"/>
      <c r="AT2808" s="11"/>
      <c r="AU2808" s="11"/>
      <c r="AV2808" s="11"/>
      <c r="AW2808" s="11"/>
      <c r="AX2808" s="11"/>
      <c r="AY2808" s="11"/>
      <c r="AZ2808" s="11"/>
      <c r="BA2808" s="11"/>
      <c r="BB2808" s="11"/>
      <c r="BC2808" s="11"/>
      <c r="BD2808" s="11"/>
      <c r="BE2808" s="11"/>
      <c r="BF2808" s="11"/>
      <c r="BG2808" s="11"/>
      <c r="BH2808" s="11"/>
      <c r="BI2808" s="11"/>
      <c r="BJ2808" s="11"/>
      <c r="BK2808" s="11"/>
      <c r="BL2808" s="11"/>
      <c r="BM2808" s="11"/>
      <c r="BN2808" s="11"/>
      <c r="BO2808" s="11"/>
      <c r="BP2808" s="1" t="str">
        <v>0- Port Costs</v>
      </c>
      <c r="BT2808" s="1" t="str">
        <v>0- Port Value</v>
      </c>
      <c r="BU2808" s="11"/>
    </row>
    <row r="2809" spans="8:73" hidden="1" outlineLevel="1" x14ac:dyDescent="0.3">
      <c r="H2809" s="1" t="str">
        <v>0 - BM Costs</v>
      </c>
      <c r="L2809" s="1" t="str">
        <v>0 - BM Port</v>
      </c>
      <c r="N2809" s="1" t="str">
        <v>0 - Port Assets</v>
      </c>
      <c r="O2809" s="11"/>
      <c r="P2809" s="11"/>
      <c r="Q2809" s="11"/>
      <c r="R2809" s="11"/>
      <c r="S2809" s="11"/>
      <c r="T2809" s="11"/>
      <c r="U2809" s="11"/>
      <c r="V2809" s="11"/>
      <c r="W2809" s="11"/>
      <c r="X2809" s="11"/>
      <c r="Y2809" s="11"/>
      <c r="Z2809" s="11"/>
      <c r="AA2809" s="11"/>
      <c r="AB2809" s="11"/>
      <c r="AC2809" s="11"/>
      <c r="AD2809" s="11"/>
      <c r="AE2809" s="11"/>
      <c r="AF2809" s="11"/>
      <c r="AG2809" s="11"/>
      <c r="AH2809" s="11"/>
      <c r="AI2809" s="11"/>
      <c r="AJ2809" s="11"/>
      <c r="AK2809" s="11"/>
      <c r="AL2809" s="11"/>
      <c r="AM2809" s="11"/>
      <c r="AN2809" s="11"/>
      <c r="AO2809" s="11"/>
      <c r="AP2809" s="11"/>
      <c r="AQ2809" s="11"/>
      <c r="AR2809" s="11"/>
      <c r="AS2809" s="11"/>
      <c r="AT2809" s="11"/>
      <c r="AU2809" s="11"/>
      <c r="AV2809" s="11"/>
      <c r="AW2809" s="11"/>
      <c r="AX2809" s="11"/>
      <c r="AY2809" s="11"/>
      <c r="AZ2809" s="11"/>
      <c r="BA2809" s="11"/>
      <c r="BB2809" s="11"/>
      <c r="BC2809" s="11"/>
      <c r="BD2809" s="11"/>
      <c r="BE2809" s="11"/>
      <c r="BF2809" s="11"/>
      <c r="BG2809" s="11"/>
      <c r="BH2809" s="11"/>
      <c r="BI2809" s="11"/>
      <c r="BJ2809" s="11"/>
      <c r="BK2809" s="11"/>
      <c r="BL2809" s="11"/>
      <c r="BM2809" s="11"/>
      <c r="BN2809" s="11"/>
      <c r="BO2809" s="11"/>
      <c r="BP2809" s="1" t="str">
        <v>0- Port Costs</v>
      </c>
      <c r="BT2809" s="1" t="str">
        <v>0- Port Value</v>
      </c>
      <c r="BU2809" s="11"/>
    </row>
    <row r="2810" spans="8:73" hidden="1" outlineLevel="1" x14ac:dyDescent="0.3">
      <c r="H2810" s="1" t="str">
        <v>0 - BM Costs</v>
      </c>
      <c r="L2810" s="1" t="str">
        <v>0 - BM Port</v>
      </c>
      <c r="N2810" s="1" t="str">
        <v>0 - Port Assets</v>
      </c>
      <c r="O2810" s="11"/>
      <c r="P2810" s="11"/>
      <c r="Q2810" s="11"/>
      <c r="R2810" s="11"/>
      <c r="S2810" s="11"/>
      <c r="T2810" s="11"/>
      <c r="U2810" s="11"/>
      <c r="V2810" s="11"/>
      <c r="W2810" s="11"/>
      <c r="X2810" s="11"/>
      <c r="Y2810" s="11"/>
      <c r="Z2810" s="11"/>
      <c r="AA2810" s="11"/>
      <c r="AB2810" s="11"/>
      <c r="AC2810" s="11"/>
      <c r="AD2810" s="11"/>
      <c r="AE2810" s="11"/>
      <c r="AF2810" s="11"/>
      <c r="AG2810" s="11"/>
      <c r="AH2810" s="11"/>
      <c r="AI2810" s="11"/>
      <c r="AJ2810" s="11"/>
      <c r="AK2810" s="11"/>
      <c r="AL2810" s="11"/>
      <c r="AM2810" s="11"/>
      <c r="AN2810" s="11"/>
      <c r="AO2810" s="11"/>
      <c r="AP2810" s="11"/>
      <c r="AQ2810" s="11"/>
      <c r="AR2810" s="11"/>
      <c r="AS2810" s="11"/>
      <c r="AT2810" s="11"/>
      <c r="AU2810" s="11"/>
      <c r="AV2810" s="11"/>
      <c r="AW2810" s="11"/>
      <c r="AX2810" s="11"/>
      <c r="AY2810" s="11"/>
      <c r="AZ2810" s="11"/>
      <c r="BA2810" s="11"/>
      <c r="BB2810" s="11"/>
      <c r="BC2810" s="11"/>
      <c r="BD2810" s="11"/>
      <c r="BE2810" s="11"/>
      <c r="BF2810" s="11"/>
      <c r="BG2810" s="11"/>
      <c r="BH2810" s="11"/>
      <c r="BI2810" s="11"/>
      <c r="BJ2810" s="11"/>
      <c r="BK2810" s="11"/>
      <c r="BL2810" s="11"/>
      <c r="BM2810" s="11"/>
      <c r="BN2810" s="11"/>
      <c r="BO2810" s="11"/>
      <c r="BP2810" s="1" t="str">
        <v>0- Port Costs</v>
      </c>
      <c r="BT2810" s="1" t="str">
        <v>0- Port Value</v>
      </c>
      <c r="BU2810" s="11"/>
    </row>
    <row r="2811" spans="8:73" hidden="1" outlineLevel="1" x14ac:dyDescent="0.3">
      <c r="H2811" s="1" t="str">
        <v>0 - BM Costs</v>
      </c>
      <c r="L2811" s="1" t="str">
        <v>0 - BM Port</v>
      </c>
      <c r="N2811" s="1" t="str">
        <v>0 - Port Assets</v>
      </c>
      <c r="O2811" s="11"/>
      <c r="P2811" s="11"/>
      <c r="Q2811" s="11"/>
      <c r="R2811" s="11"/>
      <c r="S2811" s="11"/>
      <c r="T2811" s="11"/>
      <c r="U2811" s="11"/>
      <c r="V2811" s="11"/>
      <c r="W2811" s="11"/>
      <c r="X2811" s="11"/>
      <c r="Y2811" s="11"/>
      <c r="Z2811" s="11"/>
      <c r="AA2811" s="11"/>
      <c r="AB2811" s="11"/>
      <c r="AC2811" s="11"/>
      <c r="AD2811" s="11"/>
      <c r="AE2811" s="11"/>
      <c r="AF2811" s="11"/>
      <c r="AG2811" s="11"/>
      <c r="AH2811" s="11"/>
      <c r="AI2811" s="11"/>
      <c r="AJ2811" s="11"/>
      <c r="AK2811" s="11"/>
      <c r="AL2811" s="11"/>
      <c r="AM2811" s="11"/>
      <c r="AN2811" s="11"/>
      <c r="AO2811" s="11"/>
      <c r="AP2811" s="11"/>
      <c r="AQ2811" s="11"/>
      <c r="AR2811" s="11"/>
      <c r="AS2811" s="11"/>
      <c r="AT2811" s="11"/>
      <c r="AU2811" s="11"/>
      <c r="AV2811" s="11"/>
      <c r="AW2811" s="11"/>
      <c r="AX2811" s="11"/>
      <c r="AY2811" s="11"/>
      <c r="AZ2811" s="11"/>
      <c r="BA2811" s="11"/>
      <c r="BB2811" s="11"/>
      <c r="BC2811" s="11"/>
      <c r="BD2811" s="11"/>
      <c r="BE2811" s="11"/>
      <c r="BF2811" s="11"/>
      <c r="BG2811" s="11"/>
      <c r="BH2811" s="11"/>
      <c r="BI2811" s="11"/>
      <c r="BJ2811" s="11"/>
      <c r="BK2811" s="11"/>
      <c r="BL2811" s="11"/>
      <c r="BM2811" s="11"/>
      <c r="BN2811" s="11"/>
      <c r="BO2811" s="11"/>
      <c r="BP2811" s="1" t="str">
        <v>0- Port Costs</v>
      </c>
      <c r="BT2811" s="1" t="str">
        <v>0- Port Value</v>
      </c>
      <c r="BU2811" s="11"/>
    </row>
    <row r="2812" spans="8:73" hidden="1" outlineLevel="1" x14ac:dyDescent="0.3">
      <c r="H2812" s="1" t="str">
        <v>0 - BM Costs</v>
      </c>
      <c r="L2812" s="1" t="str">
        <v>0 - BM Port</v>
      </c>
      <c r="N2812" s="1" t="str">
        <v>0 - Port Assets</v>
      </c>
      <c r="O2812" s="11"/>
      <c r="P2812" s="11"/>
      <c r="Q2812" s="11"/>
      <c r="R2812" s="11"/>
      <c r="S2812" s="11"/>
      <c r="T2812" s="11"/>
      <c r="U2812" s="11"/>
      <c r="V2812" s="11"/>
      <c r="W2812" s="11"/>
      <c r="X2812" s="11"/>
      <c r="Y2812" s="11"/>
      <c r="Z2812" s="11"/>
      <c r="AA2812" s="11"/>
      <c r="AB2812" s="11"/>
      <c r="AC2812" s="11"/>
      <c r="AD2812" s="11"/>
      <c r="AE2812" s="11"/>
      <c r="AF2812" s="11"/>
      <c r="AG2812" s="11"/>
      <c r="AH2812" s="11"/>
      <c r="AI2812" s="11"/>
      <c r="AJ2812" s="11"/>
      <c r="AK2812" s="11"/>
      <c r="AL2812" s="11"/>
      <c r="AM2812" s="11"/>
      <c r="AN2812" s="11"/>
      <c r="AO2812" s="11"/>
      <c r="AP2812" s="11"/>
      <c r="AQ2812" s="11"/>
      <c r="AR2812" s="11"/>
      <c r="AS2812" s="11"/>
      <c r="AT2812" s="11"/>
      <c r="AU2812" s="11"/>
      <c r="AV2812" s="11"/>
      <c r="AW2812" s="11"/>
      <c r="AX2812" s="11"/>
      <c r="AY2812" s="11"/>
      <c r="AZ2812" s="11"/>
      <c r="BA2812" s="11"/>
      <c r="BB2812" s="11"/>
      <c r="BC2812" s="11"/>
      <c r="BD2812" s="11"/>
      <c r="BE2812" s="11"/>
      <c r="BF2812" s="11"/>
      <c r="BG2812" s="11"/>
      <c r="BH2812" s="11"/>
      <c r="BI2812" s="11"/>
      <c r="BJ2812" s="11"/>
      <c r="BK2812" s="11"/>
      <c r="BL2812" s="11"/>
      <c r="BM2812" s="11"/>
      <c r="BN2812" s="11"/>
      <c r="BO2812" s="11"/>
      <c r="BP2812" s="1" t="str">
        <v>0- Port Costs</v>
      </c>
      <c r="BT2812" s="1" t="str">
        <v>0- Port Value</v>
      </c>
      <c r="BU2812" s="11"/>
    </row>
    <row r="2813" spans="8:73" hidden="1" outlineLevel="1" x14ac:dyDescent="0.3">
      <c r="H2813" s="1" t="str">
        <v>0 - BM Costs</v>
      </c>
      <c r="L2813" s="1" t="str">
        <v>0 - BM Port</v>
      </c>
      <c r="N2813" s="1" t="str">
        <v>0 - Port Assets</v>
      </c>
      <c r="O2813" s="11"/>
      <c r="P2813" s="11"/>
      <c r="Q2813" s="11"/>
      <c r="R2813" s="11"/>
      <c r="S2813" s="11"/>
      <c r="T2813" s="11"/>
      <c r="U2813" s="11"/>
      <c r="V2813" s="11"/>
      <c r="W2813" s="11"/>
      <c r="X2813" s="11"/>
      <c r="Y2813" s="11"/>
      <c r="Z2813" s="11"/>
      <c r="AA2813" s="11"/>
      <c r="AB2813" s="11"/>
      <c r="AC2813" s="11"/>
      <c r="AD2813" s="11"/>
      <c r="AE2813" s="11"/>
      <c r="AF2813" s="11"/>
      <c r="AG2813" s="11"/>
      <c r="AH2813" s="11"/>
      <c r="AI2813" s="11"/>
      <c r="AJ2813" s="11"/>
      <c r="AK2813" s="11"/>
      <c r="AL2813" s="11"/>
      <c r="AM2813" s="11"/>
      <c r="AN2813" s="11"/>
      <c r="AO2813" s="11"/>
      <c r="AP2813" s="11"/>
      <c r="AQ2813" s="11"/>
      <c r="AR2813" s="11"/>
      <c r="AS2813" s="11"/>
      <c r="AT2813" s="11"/>
      <c r="AU2813" s="11"/>
      <c r="AV2813" s="11"/>
      <c r="AW2813" s="11"/>
      <c r="AX2813" s="11"/>
      <c r="AY2813" s="11"/>
      <c r="AZ2813" s="11"/>
      <c r="BA2813" s="11"/>
      <c r="BB2813" s="11"/>
      <c r="BC2813" s="11"/>
      <c r="BD2813" s="11"/>
      <c r="BE2813" s="11"/>
      <c r="BF2813" s="11"/>
      <c r="BG2813" s="11"/>
      <c r="BH2813" s="11"/>
      <c r="BI2813" s="11"/>
      <c r="BJ2813" s="11"/>
      <c r="BK2813" s="11"/>
      <c r="BL2813" s="11"/>
      <c r="BM2813" s="11"/>
      <c r="BN2813" s="11"/>
      <c r="BO2813" s="11"/>
      <c r="BP2813" s="1" t="str">
        <v>0- Port Costs</v>
      </c>
      <c r="BT2813" s="1" t="str">
        <v>0- Port Value</v>
      </c>
      <c r="BU2813" s="11"/>
    </row>
    <row r="2814" spans="8:73" hidden="1" outlineLevel="1" x14ac:dyDescent="0.3">
      <c r="H2814" s="1" t="str">
        <v>0 - BM Costs</v>
      </c>
      <c r="L2814" s="1" t="str">
        <v>0 - BM Port</v>
      </c>
      <c r="N2814" s="1" t="str">
        <v>0 - Port Assets</v>
      </c>
      <c r="O2814" s="11"/>
      <c r="P2814" s="11"/>
      <c r="Q2814" s="11"/>
      <c r="R2814" s="11"/>
      <c r="S2814" s="11"/>
      <c r="T2814" s="11"/>
      <c r="U2814" s="11"/>
      <c r="V2814" s="11"/>
      <c r="W2814" s="11"/>
      <c r="X2814" s="11"/>
      <c r="Y2814" s="11"/>
      <c r="Z2814" s="11"/>
      <c r="AA2814" s="11"/>
      <c r="AB2814" s="11"/>
      <c r="AC2814" s="11"/>
      <c r="AD2814" s="11"/>
      <c r="AE2814" s="11"/>
      <c r="AF2814" s="11"/>
      <c r="AG2814" s="11"/>
      <c r="AH2814" s="11"/>
      <c r="AI2814" s="11"/>
      <c r="AJ2814" s="11"/>
      <c r="AK2814" s="11"/>
      <c r="AL2814" s="11"/>
      <c r="AM2814" s="11"/>
      <c r="AN2814" s="11"/>
      <c r="AO2814" s="11"/>
      <c r="AP2814" s="11"/>
      <c r="AQ2814" s="11"/>
      <c r="AR2814" s="11"/>
      <c r="AS2814" s="11"/>
      <c r="AT2814" s="11"/>
      <c r="AU2814" s="11"/>
      <c r="AV2814" s="11"/>
      <c r="AW2814" s="11"/>
      <c r="AX2814" s="11"/>
      <c r="AY2814" s="11"/>
      <c r="AZ2814" s="11"/>
      <c r="BA2814" s="11"/>
      <c r="BB2814" s="11"/>
      <c r="BC2814" s="11"/>
      <c r="BD2814" s="11"/>
      <c r="BE2814" s="11"/>
      <c r="BF2814" s="11"/>
      <c r="BG2814" s="11"/>
      <c r="BH2814" s="11"/>
      <c r="BI2814" s="11"/>
      <c r="BJ2814" s="11"/>
      <c r="BK2814" s="11"/>
      <c r="BL2814" s="11"/>
      <c r="BM2814" s="11"/>
      <c r="BN2814" s="11"/>
      <c r="BO2814" s="11"/>
      <c r="BP2814" s="1" t="str">
        <v>0- Port Costs</v>
      </c>
      <c r="BT2814" s="1" t="str">
        <v>0- Port Value</v>
      </c>
      <c r="BU2814" s="11"/>
    </row>
    <row r="2815" spans="8:73" hidden="1" outlineLevel="1" x14ac:dyDescent="0.3">
      <c r="H2815" s="1" t="str">
        <v>0 - BM Costs</v>
      </c>
      <c r="L2815" s="1" t="str">
        <v>0 - BM Port</v>
      </c>
      <c r="N2815" s="1" t="str">
        <v>0 - Port Assets</v>
      </c>
      <c r="O2815" s="11"/>
      <c r="P2815" s="11"/>
      <c r="Q2815" s="11"/>
      <c r="R2815" s="11"/>
      <c r="S2815" s="11"/>
      <c r="T2815" s="11"/>
      <c r="U2815" s="11"/>
      <c r="V2815" s="11"/>
      <c r="W2815" s="11"/>
      <c r="X2815" s="11"/>
      <c r="Y2815" s="11"/>
      <c r="Z2815" s="11"/>
      <c r="AA2815" s="11"/>
      <c r="AB2815" s="11"/>
      <c r="AC2815" s="11"/>
      <c r="AD2815" s="11"/>
      <c r="AE2815" s="11"/>
      <c r="AF2815" s="11"/>
      <c r="AG2815" s="11"/>
      <c r="AH2815" s="11"/>
      <c r="AI2815" s="11"/>
      <c r="AJ2815" s="11"/>
      <c r="AK2815" s="11"/>
      <c r="AL2815" s="11"/>
      <c r="AM2815" s="11"/>
      <c r="AN2815" s="11"/>
      <c r="AO2815" s="11"/>
      <c r="AP2815" s="11"/>
      <c r="AQ2815" s="11"/>
      <c r="AR2815" s="11"/>
      <c r="AS2815" s="11"/>
      <c r="AT2815" s="11"/>
      <c r="AU2815" s="11"/>
      <c r="AV2815" s="11"/>
      <c r="AW2815" s="11"/>
      <c r="AX2815" s="11"/>
      <c r="AY2815" s="11"/>
      <c r="AZ2815" s="11"/>
      <c r="BA2815" s="11"/>
      <c r="BB2815" s="11"/>
      <c r="BC2815" s="11"/>
      <c r="BD2815" s="11"/>
      <c r="BE2815" s="11"/>
      <c r="BF2815" s="11"/>
      <c r="BG2815" s="11"/>
      <c r="BH2815" s="11"/>
      <c r="BI2815" s="11"/>
      <c r="BJ2815" s="11"/>
      <c r="BK2815" s="11"/>
      <c r="BL2815" s="11"/>
      <c r="BM2815" s="11"/>
      <c r="BN2815" s="11"/>
      <c r="BO2815" s="11"/>
      <c r="BP2815" s="1" t="str">
        <v>0- Port Costs</v>
      </c>
      <c r="BT2815" s="1" t="str">
        <v>0- Port Value</v>
      </c>
      <c r="BU2815" s="11"/>
    </row>
    <row r="2816" spans="8:73" hidden="1" outlineLevel="1" x14ac:dyDescent="0.3">
      <c r="H2816" s="1" t="str">
        <v>0 - BM Costs</v>
      </c>
      <c r="L2816" s="1" t="str">
        <v>0 - BM Port</v>
      </c>
      <c r="N2816" s="1" t="str">
        <v>0 - Port Assets</v>
      </c>
      <c r="O2816" s="11"/>
      <c r="P2816" s="11"/>
      <c r="Q2816" s="11"/>
      <c r="R2816" s="11"/>
      <c r="S2816" s="11"/>
      <c r="T2816" s="11"/>
      <c r="U2816" s="11"/>
      <c r="V2816" s="11"/>
      <c r="W2816" s="11"/>
      <c r="X2816" s="11"/>
      <c r="Y2816" s="11"/>
      <c r="Z2816" s="11"/>
      <c r="AA2816" s="11"/>
      <c r="AB2816" s="11"/>
      <c r="AC2816" s="11"/>
      <c r="AD2816" s="11"/>
      <c r="AE2816" s="11"/>
      <c r="AF2816" s="11"/>
      <c r="AG2816" s="11"/>
      <c r="AH2816" s="11"/>
      <c r="AI2816" s="11"/>
      <c r="AJ2816" s="11"/>
      <c r="AK2816" s="11"/>
      <c r="AL2816" s="11"/>
      <c r="AM2816" s="11"/>
      <c r="AN2816" s="11"/>
      <c r="AO2816" s="11"/>
      <c r="AP2816" s="11"/>
      <c r="AQ2816" s="11"/>
      <c r="AR2816" s="11"/>
      <c r="AS2816" s="11"/>
      <c r="AT2816" s="11"/>
      <c r="AU2816" s="11"/>
      <c r="AV2816" s="11"/>
      <c r="AW2816" s="11"/>
      <c r="AX2816" s="11"/>
      <c r="AY2816" s="11"/>
      <c r="AZ2816" s="11"/>
      <c r="BA2816" s="11"/>
      <c r="BB2816" s="11"/>
      <c r="BC2816" s="11"/>
      <c r="BD2816" s="11"/>
      <c r="BE2816" s="11"/>
      <c r="BF2816" s="11"/>
      <c r="BG2816" s="11"/>
      <c r="BH2816" s="11"/>
      <c r="BI2816" s="11"/>
      <c r="BJ2816" s="11"/>
      <c r="BK2816" s="11"/>
      <c r="BL2816" s="11"/>
      <c r="BM2816" s="11"/>
      <c r="BN2816" s="11"/>
      <c r="BO2816" s="11"/>
      <c r="BP2816" s="1" t="str">
        <v>0- Port Costs</v>
      </c>
      <c r="BT2816" s="1" t="str">
        <v>0- Port Value</v>
      </c>
      <c r="BU2816" s="11"/>
    </row>
    <row r="2817" spans="8:73" hidden="1" outlineLevel="1" x14ac:dyDescent="0.3">
      <c r="H2817" s="1" t="str">
        <v>0 - BM Costs</v>
      </c>
      <c r="L2817" s="1" t="str">
        <v>0 - BM Port</v>
      </c>
      <c r="N2817" s="1" t="str">
        <v>0 - Port Assets</v>
      </c>
      <c r="O2817" s="11"/>
      <c r="P2817" s="11"/>
      <c r="Q2817" s="11"/>
      <c r="R2817" s="11"/>
      <c r="S2817" s="11"/>
      <c r="T2817" s="11"/>
      <c r="U2817" s="11"/>
      <c r="V2817" s="11"/>
      <c r="W2817" s="11"/>
      <c r="X2817" s="11"/>
      <c r="Y2817" s="11"/>
      <c r="Z2817" s="11"/>
      <c r="AA2817" s="11"/>
      <c r="AB2817" s="11"/>
      <c r="AC2817" s="11"/>
      <c r="AD2817" s="11"/>
      <c r="AE2817" s="11"/>
      <c r="AF2817" s="11"/>
      <c r="AG2817" s="11"/>
      <c r="AH2817" s="11"/>
      <c r="AI2817" s="11"/>
      <c r="AJ2817" s="11"/>
      <c r="AK2817" s="11"/>
      <c r="AL2817" s="11"/>
      <c r="AM2817" s="11"/>
      <c r="AN2817" s="11"/>
      <c r="AO2817" s="11"/>
      <c r="AP2817" s="11"/>
      <c r="AQ2817" s="11"/>
      <c r="AR2817" s="11"/>
      <c r="AS2817" s="11"/>
      <c r="AT2817" s="11"/>
      <c r="AU2817" s="11"/>
      <c r="AV2817" s="11"/>
      <c r="AW2817" s="11"/>
      <c r="AX2817" s="11"/>
      <c r="AY2817" s="11"/>
      <c r="AZ2817" s="11"/>
      <c r="BA2817" s="11"/>
      <c r="BB2817" s="11"/>
      <c r="BC2817" s="11"/>
      <c r="BD2817" s="11"/>
      <c r="BE2817" s="11"/>
      <c r="BF2817" s="11"/>
      <c r="BG2817" s="11"/>
      <c r="BH2817" s="11"/>
      <c r="BI2817" s="11"/>
      <c r="BJ2817" s="11"/>
      <c r="BK2817" s="11"/>
      <c r="BL2817" s="11"/>
      <c r="BM2817" s="11"/>
      <c r="BN2817" s="11"/>
      <c r="BO2817" s="11"/>
      <c r="BP2817" s="1" t="str">
        <v>0- Port Costs</v>
      </c>
      <c r="BT2817" s="1" t="str">
        <v>0- Port Value</v>
      </c>
      <c r="BU2817" s="11"/>
    </row>
    <row r="2818" spans="8:73" hidden="1" outlineLevel="1" x14ac:dyDescent="0.3">
      <c r="H2818" s="1" t="str">
        <v>0 - BM Costs</v>
      </c>
      <c r="L2818" s="1" t="str">
        <v>0 - BM Port</v>
      </c>
      <c r="N2818" s="1" t="str">
        <v>0 - Port Assets</v>
      </c>
      <c r="O2818" s="11"/>
      <c r="P2818" s="11"/>
      <c r="Q2818" s="11"/>
      <c r="R2818" s="11"/>
      <c r="S2818" s="11"/>
      <c r="T2818" s="11"/>
      <c r="U2818" s="11"/>
      <c r="V2818" s="11"/>
      <c r="W2818" s="11"/>
      <c r="X2818" s="11"/>
      <c r="Y2818" s="11"/>
      <c r="Z2818" s="11"/>
      <c r="AA2818" s="11"/>
      <c r="AB2818" s="11"/>
      <c r="AC2818" s="11"/>
      <c r="AD2818" s="11"/>
      <c r="AE2818" s="11"/>
      <c r="AF2818" s="11"/>
      <c r="AG2818" s="11"/>
      <c r="AH2818" s="11"/>
      <c r="AI2818" s="11"/>
      <c r="AJ2818" s="11"/>
      <c r="AK2818" s="11"/>
      <c r="AL2818" s="11"/>
      <c r="AM2818" s="11"/>
      <c r="AN2818" s="11"/>
      <c r="AO2818" s="11"/>
      <c r="AP2818" s="11"/>
      <c r="AQ2818" s="11"/>
      <c r="AR2818" s="11"/>
      <c r="AS2818" s="11"/>
      <c r="AT2818" s="11"/>
      <c r="AU2818" s="11"/>
      <c r="AV2818" s="11"/>
      <c r="AW2818" s="11"/>
      <c r="AX2818" s="11"/>
      <c r="AY2818" s="11"/>
      <c r="AZ2818" s="11"/>
      <c r="BA2818" s="11"/>
      <c r="BB2818" s="11"/>
      <c r="BC2818" s="11"/>
      <c r="BD2818" s="11"/>
      <c r="BE2818" s="11"/>
      <c r="BF2818" s="11"/>
      <c r="BG2818" s="11"/>
      <c r="BH2818" s="11"/>
      <c r="BI2818" s="11"/>
      <c r="BJ2818" s="11"/>
      <c r="BK2818" s="11"/>
      <c r="BL2818" s="11"/>
      <c r="BM2818" s="11"/>
      <c r="BN2818" s="11"/>
      <c r="BO2818" s="11"/>
      <c r="BP2818" s="1" t="str">
        <v>0- Port Costs</v>
      </c>
      <c r="BT2818" s="1" t="str">
        <v>0- Port Value</v>
      </c>
      <c r="BU2818" s="11"/>
    </row>
    <row r="2819" spans="8:73" hidden="1" outlineLevel="1" x14ac:dyDescent="0.3">
      <c r="H2819" s="1" t="str">
        <v>0 - BM Costs</v>
      </c>
      <c r="L2819" s="1" t="str">
        <v>0 - BM Port</v>
      </c>
      <c r="N2819" s="1" t="str">
        <v>0 - Port Assets</v>
      </c>
      <c r="O2819" s="11"/>
      <c r="P2819" s="11"/>
      <c r="Q2819" s="11"/>
      <c r="R2819" s="11"/>
      <c r="S2819" s="11"/>
      <c r="T2819" s="11"/>
      <c r="U2819" s="11"/>
      <c r="V2819" s="11"/>
      <c r="W2819" s="11"/>
      <c r="X2819" s="11"/>
      <c r="Y2819" s="11"/>
      <c r="Z2819" s="11"/>
      <c r="AA2819" s="11"/>
      <c r="AB2819" s="11"/>
      <c r="AC2819" s="11"/>
      <c r="AD2819" s="11"/>
      <c r="AE2819" s="11"/>
      <c r="AF2819" s="11"/>
      <c r="AG2819" s="11"/>
      <c r="AH2819" s="11"/>
      <c r="AI2819" s="11"/>
      <c r="AJ2819" s="11"/>
      <c r="AK2819" s="11"/>
      <c r="AL2819" s="11"/>
      <c r="AM2819" s="11"/>
      <c r="AN2819" s="11"/>
      <c r="AO2819" s="11"/>
      <c r="AP2819" s="11"/>
      <c r="AQ2819" s="11"/>
      <c r="AR2819" s="11"/>
      <c r="AS2819" s="11"/>
      <c r="AT2819" s="11"/>
      <c r="AU2819" s="11"/>
      <c r="AV2819" s="11"/>
      <c r="AW2819" s="11"/>
      <c r="AX2819" s="11"/>
      <c r="AY2819" s="11"/>
      <c r="AZ2819" s="11"/>
      <c r="BA2819" s="11"/>
      <c r="BB2819" s="11"/>
      <c r="BC2819" s="11"/>
      <c r="BD2819" s="11"/>
      <c r="BE2819" s="11"/>
      <c r="BF2819" s="11"/>
      <c r="BG2819" s="11"/>
      <c r="BH2819" s="11"/>
      <c r="BI2819" s="11"/>
      <c r="BJ2819" s="11"/>
      <c r="BK2819" s="11"/>
      <c r="BL2819" s="11"/>
      <c r="BM2819" s="11"/>
      <c r="BN2819" s="11"/>
      <c r="BO2819" s="11"/>
      <c r="BP2819" s="1" t="str">
        <v>0- Port Costs</v>
      </c>
      <c r="BT2819" s="1" t="str">
        <v>0- Port Value</v>
      </c>
      <c r="BU2819" s="11"/>
    </row>
    <row r="2820" spans="8:73" hidden="1" outlineLevel="1" x14ac:dyDescent="0.3">
      <c r="H2820" s="1" t="str">
        <v>0 - BM Costs</v>
      </c>
      <c r="L2820" s="1" t="str">
        <v>0 - BM Port</v>
      </c>
      <c r="N2820" s="1" t="str">
        <v>0 - Port Assets</v>
      </c>
      <c r="O2820" s="11"/>
      <c r="P2820" s="11"/>
      <c r="Q2820" s="11"/>
      <c r="R2820" s="11"/>
      <c r="S2820" s="11"/>
      <c r="T2820" s="11"/>
      <c r="U2820" s="11"/>
      <c r="V2820" s="11"/>
      <c r="W2820" s="11"/>
      <c r="X2820" s="11"/>
      <c r="Y2820" s="11"/>
      <c r="Z2820" s="11"/>
      <c r="AA2820" s="11"/>
      <c r="AB2820" s="11"/>
      <c r="AC2820" s="11"/>
      <c r="AD2820" s="11"/>
      <c r="AE2820" s="11"/>
      <c r="AF2820" s="11"/>
      <c r="AG2820" s="11"/>
      <c r="AH2820" s="11"/>
      <c r="AI2820" s="11"/>
      <c r="AJ2820" s="11"/>
      <c r="AK2820" s="11"/>
      <c r="AL2820" s="11"/>
      <c r="AM2820" s="11"/>
      <c r="AN2820" s="11"/>
      <c r="AO2820" s="11"/>
      <c r="AP2820" s="11"/>
      <c r="AQ2820" s="11"/>
      <c r="AR2820" s="11"/>
      <c r="AS2820" s="11"/>
      <c r="AT2820" s="11"/>
      <c r="AU2820" s="11"/>
      <c r="AV2820" s="11"/>
      <c r="AW2820" s="11"/>
      <c r="AX2820" s="11"/>
      <c r="AY2820" s="11"/>
      <c r="AZ2820" s="11"/>
      <c r="BA2820" s="11"/>
      <c r="BB2820" s="11"/>
      <c r="BC2820" s="11"/>
      <c r="BD2820" s="11"/>
      <c r="BE2820" s="11"/>
      <c r="BF2820" s="11"/>
      <c r="BG2820" s="11"/>
      <c r="BH2820" s="11"/>
      <c r="BI2820" s="11"/>
      <c r="BJ2820" s="11"/>
      <c r="BK2820" s="11"/>
      <c r="BL2820" s="11"/>
      <c r="BM2820" s="11"/>
      <c r="BN2820" s="11"/>
      <c r="BO2820" s="11"/>
      <c r="BP2820" s="1" t="str">
        <v>0- Port Costs</v>
      </c>
      <c r="BT2820" s="1" t="str">
        <v>0- Port Value</v>
      </c>
      <c r="BU2820" s="11"/>
    </row>
    <row r="2821" spans="8:73" hidden="1" outlineLevel="1" x14ac:dyDescent="0.3">
      <c r="H2821" s="1" t="str">
        <v>0 - BM Costs</v>
      </c>
      <c r="L2821" s="1" t="str">
        <v>0 - BM Port</v>
      </c>
      <c r="N2821" s="1" t="str">
        <v>0 - Port Assets</v>
      </c>
      <c r="O2821" s="11"/>
      <c r="P2821" s="11"/>
      <c r="Q2821" s="11"/>
      <c r="R2821" s="11"/>
      <c r="S2821" s="11"/>
      <c r="T2821" s="11"/>
      <c r="U2821" s="11"/>
      <c r="V2821" s="11"/>
      <c r="W2821" s="11"/>
      <c r="X2821" s="11"/>
      <c r="Y2821" s="11"/>
      <c r="Z2821" s="11"/>
      <c r="AA2821" s="11"/>
      <c r="AB2821" s="11"/>
      <c r="AC2821" s="11"/>
      <c r="AD2821" s="11"/>
      <c r="AE2821" s="11"/>
      <c r="AF2821" s="11"/>
      <c r="AG2821" s="11"/>
      <c r="AH2821" s="11"/>
      <c r="AI2821" s="11"/>
      <c r="AJ2821" s="11"/>
      <c r="AK2821" s="11"/>
      <c r="AL2821" s="11"/>
      <c r="AM2821" s="11"/>
      <c r="AN2821" s="11"/>
      <c r="AO2821" s="11"/>
      <c r="AP2821" s="11"/>
      <c r="AQ2821" s="11"/>
      <c r="AR2821" s="11"/>
      <c r="AS2821" s="11"/>
      <c r="AT2821" s="11"/>
      <c r="AU2821" s="11"/>
      <c r="AV2821" s="11"/>
      <c r="AW2821" s="11"/>
      <c r="AX2821" s="11"/>
      <c r="AY2821" s="11"/>
      <c r="AZ2821" s="11"/>
      <c r="BA2821" s="11"/>
      <c r="BB2821" s="11"/>
      <c r="BC2821" s="11"/>
      <c r="BD2821" s="11"/>
      <c r="BE2821" s="11"/>
      <c r="BF2821" s="11"/>
      <c r="BG2821" s="11"/>
      <c r="BH2821" s="11"/>
      <c r="BI2821" s="11"/>
      <c r="BJ2821" s="11"/>
      <c r="BK2821" s="11"/>
      <c r="BL2821" s="11"/>
      <c r="BM2821" s="11"/>
      <c r="BN2821" s="11"/>
      <c r="BO2821" s="11"/>
      <c r="BP2821" s="1" t="str">
        <v>0- Port Costs</v>
      </c>
      <c r="BT2821" s="1" t="str">
        <v>0- Port Value</v>
      </c>
      <c r="BU2821" s="11"/>
    </row>
    <row r="2822" spans="8:73" hidden="1" outlineLevel="1" x14ac:dyDescent="0.3">
      <c r="H2822" s="1" t="str">
        <v>0 - BM Costs</v>
      </c>
      <c r="L2822" s="1" t="str">
        <v>0 - BM Port</v>
      </c>
      <c r="N2822" s="1" t="str">
        <v>0 - Port Assets</v>
      </c>
      <c r="O2822" s="11"/>
      <c r="P2822" s="11"/>
      <c r="Q2822" s="11"/>
      <c r="R2822" s="11"/>
      <c r="S2822" s="11"/>
      <c r="T2822" s="11"/>
      <c r="U2822" s="11"/>
      <c r="V2822" s="11"/>
      <c r="W2822" s="11"/>
      <c r="X2822" s="11"/>
      <c r="Y2822" s="11"/>
      <c r="Z2822" s="11"/>
      <c r="AA2822" s="11"/>
      <c r="AB2822" s="11"/>
      <c r="AC2822" s="11"/>
      <c r="AD2822" s="11"/>
      <c r="AE2822" s="11"/>
      <c r="AF2822" s="11"/>
      <c r="AG2822" s="11"/>
      <c r="AH2822" s="11"/>
      <c r="AI2822" s="11"/>
      <c r="AJ2822" s="11"/>
      <c r="AK2822" s="11"/>
      <c r="AL2822" s="11"/>
      <c r="AM2822" s="11"/>
      <c r="AN2822" s="11"/>
      <c r="AO2822" s="11"/>
      <c r="AP2822" s="11"/>
      <c r="AQ2822" s="11"/>
      <c r="AR2822" s="11"/>
      <c r="AS2822" s="11"/>
      <c r="AT2822" s="11"/>
      <c r="AU2822" s="11"/>
      <c r="AV2822" s="11"/>
      <c r="AW2822" s="11"/>
      <c r="AX2822" s="11"/>
      <c r="AY2822" s="11"/>
      <c r="AZ2822" s="11"/>
      <c r="BA2822" s="11"/>
      <c r="BB2822" s="11"/>
      <c r="BC2822" s="11"/>
      <c r="BD2822" s="11"/>
      <c r="BE2822" s="11"/>
      <c r="BF2822" s="11"/>
      <c r="BG2822" s="11"/>
      <c r="BH2822" s="11"/>
      <c r="BI2822" s="11"/>
      <c r="BJ2822" s="11"/>
      <c r="BK2822" s="11"/>
      <c r="BL2822" s="11"/>
      <c r="BM2822" s="11"/>
      <c r="BN2822" s="11"/>
      <c r="BO2822" s="11"/>
      <c r="BP2822" s="1" t="str">
        <v>0- Port Costs</v>
      </c>
      <c r="BT2822" s="1" t="str">
        <v>0- Port Value</v>
      </c>
      <c r="BU2822" s="11"/>
    </row>
    <row r="2823" spans="8:73" hidden="1" outlineLevel="1" x14ac:dyDescent="0.3">
      <c r="H2823" s="1" t="str">
        <v>0 - BM Costs</v>
      </c>
      <c r="L2823" s="1" t="str">
        <v>0 - BM Port</v>
      </c>
      <c r="N2823" s="1" t="str">
        <v>0 - Port Assets</v>
      </c>
      <c r="O2823" s="11"/>
      <c r="P2823" s="11"/>
      <c r="Q2823" s="11"/>
      <c r="R2823" s="11"/>
      <c r="S2823" s="11"/>
      <c r="T2823" s="11"/>
      <c r="U2823" s="11"/>
      <c r="V2823" s="11"/>
      <c r="W2823" s="11"/>
      <c r="X2823" s="11"/>
      <c r="Y2823" s="11"/>
      <c r="Z2823" s="11"/>
      <c r="AA2823" s="11"/>
      <c r="AB2823" s="11"/>
      <c r="AC2823" s="11"/>
      <c r="AD2823" s="11"/>
      <c r="AE2823" s="11"/>
      <c r="AF2823" s="11"/>
      <c r="AG2823" s="11"/>
      <c r="AH2823" s="11"/>
      <c r="AI2823" s="11"/>
      <c r="AJ2823" s="11"/>
      <c r="AK2823" s="11"/>
      <c r="AL2823" s="11"/>
      <c r="AM2823" s="11"/>
      <c r="AN2823" s="11"/>
      <c r="AO2823" s="11"/>
      <c r="AP2823" s="11"/>
      <c r="AQ2823" s="11"/>
      <c r="AR2823" s="11"/>
      <c r="AS2823" s="11"/>
      <c r="AT2823" s="11"/>
      <c r="AU2823" s="11"/>
      <c r="AV2823" s="11"/>
      <c r="AW2823" s="11"/>
      <c r="AX2823" s="11"/>
      <c r="AY2823" s="11"/>
      <c r="AZ2823" s="11"/>
      <c r="BA2823" s="11"/>
      <c r="BB2823" s="11"/>
      <c r="BC2823" s="11"/>
      <c r="BD2823" s="11"/>
      <c r="BE2823" s="11"/>
      <c r="BF2823" s="11"/>
      <c r="BG2823" s="11"/>
      <c r="BH2823" s="11"/>
      <c r="BI2823" s="11"/>
      <c r="BJ2823" s="11"/>
      <c r="BK2823" s="11"/>
      <c r="BL2823" s="11"/>
      <c r="BM2823" s="11"/>
      <c r="BN2823" s="11"/>
      <c r="BO2823" s="11"/>
      <c r="BP2823" s="1" t="str">
        <v>0- Port Costs</v>
      </c>
      <c r="BT2823" s="1" t="str">
        <v>0- Port Value</v>
      </c>
      <c r="BU2823" s="11"/>
    </row>
    <row r="2824" spans="8:73" hidden="1" outlineLevel="1" x14ac:dyDescent="0.3">
      <c r="H2824" s="1" t="str">
        <v>0 - BM Costs</v>
      </c>
      <c r="L2824" s="1" t="str">
        <v>0 - BM Port</v>
      </c>
      <c r="N2824" s="1" t="str">
        <v>0 - Port Assets</v>
      </c>
      <c r="O2824" s="11"/>
      <c r="P2824" s="11"/>
      <c r="Q2824" s="11"/>
      <c r="R2824" s="11"/>
      <c r="S2824" s="11"/>
      <c r="T2824" s="11"/>
      <c r="U2824" s="11"/>
      <c r="V2824" s="11"/>
      <c r="W2824" s="11"/>
      <c r="X2824" s="11"/>
      <c r="Y2824" s="11"/>
      <c r="Z2824" s="11"/>
      <c r="AA2824" s="11"/>
      <c r="AB2824" s="11"/>
      <c r="AC2824" s="11"/>
      <c r="AD2824" s="11"/>
      <c r="AE2824" s="11"/>
      <c r="AF2824" s="11"/>
      <c r="AG2824" s="11"/>
      <c r="AH2824" s="11"/>
      <c r="AI2824" s="11"/>
      <c r="AJ2824" s="11"/>
      <c r="AK2824" s="11"/>
      <c r="AL2824" s="11"/>
      <c r="AM2824" s="11"/>
      <c r="AN2824" s="11"/>
      <c r="AO2824" s="11"/>
      <c r="AP2824" s="11"/>
      <c r="AQ2824" s="11"/>
      <c r="AR2824" s="11"/>
      <c r="AS2824" s="11"/>
      <c r="AT2824" s="11"/>
      <c r="AU2824" s="11"/>
      <c r="AV2824" s="11"/>
      <c r="AW2824" s="11"/>
      <c r="AX2824" s="11"/>
      <c r="AY2824" s="11"/>
      <c r="AZ2824" s="11"/>
      <c r="BA2824" s="11"/>
      <c r="BB2824" s="11"/>
      <c r="BC2824" s="11"/>
      <c r="BD2824" s="11"/>
      <c r="BE2824" s="11"/>
      <c r="BF2824" s="11"/>
      <c r="BG2824" s="11"/>
      <c r="BH2824" s="11"/>
      <c r="BI2824" s="11"/>
      <c r="BJ2824" s="11"/>
      <c r="BK2824" s="11"/>
      <c r="BL2824" s="11"/>
      <c r="BM2824" s="11"/>
      <c r="BN2824" s="11"/>
      <c r="BO2824" s="11"/>
      <c r="BP2824" s="1" t="str">
        <v>0- Port Costs</v>
      </c>
      <c r="BT2824" s="1" t="str">
        <v>0- Port Value</v>
      </c>
      <c r="BU2824" s="11"/>
    </row>
    <row r="2825" spans="8:73" hidden="1" outlineLevel="1" x14ac:dyDescent="0.3">
      <c r="H2825" s="1" t="str">
        <v>0 - BM Costs</v>
      </c>
      <c r="L2825" s="1" t="str">
        <v>0 - BM Port</v>
      </c>
      <c r="N2825" s="1" t="str">
        <v>0 - Port Assets</v>
      </c>
      <c r="O2825" s="11"/>
      <c r="P2825" s="11"/>
      <c r="Q2825" s="11"/>
      <c r="R2825" s="11"/>
      <c r="S2825" s="11"/>
      <c r="T2825" s="11"/>
      <c r="U2825" s="11"/>
      <c r="V2825" s="11"/>
      <c r="W2825" s="11"/>
      <c r="X2825" s="11"/>
      <c r="Y2825" s="11"/>
      <c r="Z2825" s="11"/>
      <c r="AA2825" s="11"/>
      <c r="AB2825" s="11"/>
      <c r="AC2825" s="11"/>
      <c r="AD2825" s="11"/>
      <c r="AE2825" s="11"/>
      <c r="AF2825" s="11"/>
      <c r="AG2825" s="11"/>
      <c r="AH2825" s="11"/>
      <c r="AI2825" s="11"/>
      <c r="AJ2825" s="11"/>
      <c r="AK2825" s="11"/>
      <c r="AL2825" s="11"/>
      <c r="AM2825" s="11"/>
      <c r="AN2825" s="11"/>
      <c r="AO2825" s="11"/>
      <c r="AP2825" s="11"/>
      <c r="AQ2825" s="11"/>
      <c r="AR2825" s="11"/>
      <c r="AS2825" s="11"/>
      <c r="AT2825" s="11"/>
      <c r="AU2825" s="11"/>
      <c r="AV2825" s="11"/>
      <c r="AW2825" s="11"/>
      <c r="AX2825" s="11"/>
      <c r="AY2825" s="11"/>
      <c r="AZ2825" s="11"/>
      <c r="BA2825" s="11"/>
      <c r="BB2825" s="11"/>
      <c r="BC2825" s="11"/>
      <c r="BD2825" s="11"/>
      <c r="BE2825" s="11"/>
      <c r="BF2825" s="11"/>
      <c r="BG2825" s="11"/>
      <c r="BH2825" s="11"/>
      <c r="BI2825" s="11"/>
      <c r="BJ2825" s="11"/>
      <c r="BK2825" s="11"/>
      <c r="BL2825" s="11"/>
      <c r="BM2825" s="11"/>
      <c r="BN2825" s="11"/>
      <c r="BO2825" s="11"/>
      <c r="BP2825" s="1" t="str">
        <v>0- Port Costs</v>
      </c>
      <c r="BT2825" s="1" t="str">
        <v>0- Port Value</v>
      </c>
      <c r="BU2825" s="11"/>
    </row>
    <row r="2826" spans="8:73" hidden="1" outlineLevel="1" x14ac:dyDescent="0.3">
      <c r="H2826" s="1" t="str">
        <v>0 - BM Costs</v>
      </c>
      <c r="L2826" s="1" t="str">
        <v>0 - BM Port</v>
      </c>
      <c r="N2826" s="1" t="str">
        <v>0 - Port Assets</v>
      </c>
      <c r="O2826" s="11"/>
      <c r="P2826" s="11"/>
      <c r="Q2826" s="11"/>
      <c r="R2826" s="11"/>
      <c r="S2826" s="11"/>
      <c r="T2826" s="11"/>
      <c r="U2826" s="11"/>
      <c r="V2826" s="11"/>
      <c r="W2826" s="11"/>
      <c r="X2826" s="11"/>
      <c r="Y2826" s="11"/>
      <c r="Z2826" s="11"/>
      <c r="AA2826" s="11"/>
      <c r="AB2826" s="11"/>
      <c r="AC2826" s="11"/>
      <c r="AD2826" s="11"/>
      <c r="AE2826" s="11"/>
      <c r="AF2826" s="11"/>
      <c r="AG2826" s="11"/>
      <c r="AH2826" s="11"/>
      <c r="AI2826" s="11"/>
      <c r="AJ2826" s="11"/>
      <c r="AK2826" s="11"/>
      <c r="AL2826" s="11"/>
      <c r="AM2826" s="11"/>
      <c r="AN2826" s="11"/>
      <c r="AO2826" s="11"/>
      <c r="AP2826" s="11"/>
      <c r="AQ2826" s="11"/>
      <c r="AR2826" s="11"/>
      <c r="AS2826" s="11"/>
      <c r="AT2826" s="11"/>
      <c r="AU2826" s="11"/>
      <c r="AV2826" s="11"/>
      <c r="AW2826" s="11"/>
      <c r="AX2826" s="11"/>
      <c r="AY2826" s="11"/>
      <c r="AZ2826" s="11"/>
      <c r="BA2826" s="11"/>
      <c r="BB2826" s="11"/>
      <c r="BC2826" s="11"/>
      <c r="BD2826" s="11"/>
      <c r="BE2826" s="11"/>
      <c r="BF2826" s="11"/>
      <c r="BG2826" s="11"/>
      <c r="BH2826" s="11"/>
      <c r="BI2826" s="11"/>
      <c r="BJ2826" s="11"/>
      <c r="BK2826" s="11"/>
      <c r="BL2826" s="11"/>
      <c r="BM2826" s="11"/>
      <c r="BN2826" s="11"/>
      <c r="BO2826" s="11"/>
      <c r="BP2826" s="1" t="str">
        <v>0- Port Costs</v>
      </c>
      <c r="BT2826" s="1" t="str">
        <v>0- Port Value</v>
      </c>
      <c r="BU2826" s="11"/>
    </row>
    <row r="2827" spans="8:73" hidden="1" outlineLevel="1" x14ac:dyDescent="0.3">
      <c r="H2827" s="1" t="str">
        <v>0 - BM Costs</v>
      </c>
      <c r="L2827" s="1" t="str">
        <v>0 - BM Port</v>
      </c>
      <c r="N2827" s="1" t="str">
        <v>0 - Port Assets</v>
      </c>
      <c r="O2827" s="11"/>
      <c r="P2827" s="11"/>
      <c r="Q2827" s="11"/>
      <c r="R2827" s="11"/>
      <c r="S2827" s="11"/>
      <c r="T2827" s="11"/>
      <c r="U2827" s="11"/>
      <c r="V2827" s="11"/>
      <c r="W2827" s="11"/>
      <c r="X2827" s="11"/>
      <c r="Y2827" s="11"/>
      <c r="Z2827" s="11"/>
      <c r="AA2827" s="11"/>
      <c r="AB2827" s="11"/>
      <c r="AC2827" s="11"/>
      <c r="AD2827" s="11"/>
      <c r="AE2827" s="11"/>
      <c r="AF2827" s="11"/>
      <c r="AG2827" s="11"/>
      <c r="AH2827" s="11"/>
      <c r="AI2827" s="11"/>
      <c r="AJ2827" s="11"/>
      <c r="AK2827" s="11"/>
      <c r="AL2827" s="11"/>
      <c r="AM2827" s="11"/>
      <c r="AN2827" s="11"/>
      <c r="AO2827" s="11"/>
      <c r="AP2827" s="11"/>
      <c r="AQ2827" s="11"/>
      <c r="AR2827" s="11"/>
      <c r="AS2827" s="11"/>
      <c r="AT2827" s="11"/>
      <c r="AU2827" s="11"/>
      <c r="AV2827" s="11"/>
      <c r="AW2827" s="11"/>
      <c r="AX2827" s="11"/>
      <c r="AY2827" s="11"/>
      <c r="AZ2827" s="11"/>
      <c r="BA2827" s="11"/>
      <c r="BB2827" s="11"/>
      <c r="BC2827" s="11"/>
      <c r="BD2827" s="11"/>
      <c r="BE2827" s="11"/>
      <c r="BF2827" s="11"/>
      <c r="BG2827" s="11"/>
      <c r="BH2827" s="11"/>
      <c r="BI2827" s="11"/>
      <c r="BJ2827" s="11"/>
      <c r="BK2827" s="11"/>
      <c r="BL2827" s="11"/>
      <c r="BM2827" s="11"/>
      <c r="BN2827" s="11"/>
      <c r="BO2827" s="11"/>
      <c r="BP2827" s="1" t="str">
        <v>0- Port Costs</v>
      </c>
      <c r="BT2827" s="1" t="str">
        <v>0- Port Value</v>
      </c>
      <c r="BU2827" s="11"/>
    </row>
    <row r="2828" spans="8:73" hidden="1" outlineLevel="1" x14ac:dyDescent="0.3">
      <c r="H2828" s="1" t="str">
        <v>0 - BM Costs</v>
      </c>
      <c r="L2828" s="1" t="str">
        <v>0 - BM Port</v>
      </c>
      <c r="N2828" s="1" t="str">
        <v>0 - Port Assets</v>
      </c>
      <c r="O2828" s="11"/>
      <c r="P2828" s="11"/>
      <c r="Q2828" s="11"/>
      <c r="R2828" s="11"/>
      <c r="S2828" s="11"/>
      <c r="T2828" s="11"/>
      <c r="U2828" s="11"/>
      <c r="V2828" s="11"/>
      <c r="W2828" s="11"/>
      <c r="X2828" s="11"/>
      <c r="Y2828" s="11"/>
      <c r="Z2828" s="11"/>
      <c r="AA2828" s="11"/>
      <c r="AB2828" s="11"/>
      <c r="AC2828" s="11"/>
      <c r="AD2828" s="11"/>
      <c r="AE2828" s="11"/>
      <c r="AF2828" s="11"/>
      <c r="AG2828" s="11"/>
      <c r="AH2828" s="11"/>
      <c r="AI2828" s="11"/>
      <c r="AJ2828" s="11"/>
      <c r="AK2828" s="11"/>
      <c r="AL2828" s="11"/>
      <c r="AM2828" s="11"/>
      <c r="AN2828" s="11"/>
      <c r="AO2828" s="11"/>
      <c r="AP2828" s="11"/>
      <c r="AQ2828" s="11"/>
      <c r="AR2828" s="11"/>
      <c r="AS2828" s="11"/>
      <c r="AT2828" s="11"/>
      <c r="AU2828" s="11"/>
      <c r="AV2828" s="11"/>
      <c r="AW2828" s="11"/>
      <c r="AX2828" s="11"/>
      <c r="AY2828" s="11"/>
      <c r="AZ2828" s="11"/>
      <c r="BA2828" s="11"/>
      <c r="BB2828" s="11"/>
      <c r="BC2828" s="11"/>
      <c r="BD2828" s="11"/>
      <c r="BE2828" s="11"/>
      <c r="BF2828" s="11"/>
      <c r="BG2828" s="11"/>
      <c r="BH2828" s="11"/>
      <c r="BI2828" s="11"/>
      <c r="BJ2828" s="11"/>
      <c r="BK2828" s="11"/>
      <c r="BL2828" s="11"/>
      <c r="BM2828" s="11"/>
      <c r="BN2828" s="11"/>
      <c r="BO2828" s="11"/>
      <c r="BP2828" s="1" t="str">
        <v>0- Port Costs</v>
      </c>
      <c r="BT2828" s="1" t="str">
        <v>0- Port Value</v>
      </c>
      <c r="BU2828" s="11"/>
    </row>
    <row r="2829" spans="8:73" hidden="1" outlineLevel="1" x14ac:dyDescent="0.3">
      <c r="H2829" s="1" t="str">
        <v>0 - BM Costs</v>
      </c>
      <c r="L2829" s="1" t="str">
        <v>0 - BM Port</v>
      </c>
      <c r="N2829" s="1" t="str">
        <v>0 - Port Assets</v>
      </c>
      <c r="O2829" s="11"/>
      <c r="P2829" s="11"/>
      <c r="Q2829" s="11"/>
      <c r="R2829" s="11"/>
      <c r="S2829" s="11"/>
      <c r="T2829" s="11"/>
      <c r="U2829" s="11"/>
      <c r="V2829" s="11"/>
      <c r="W2829" s="11"/>
      <c r="X2829" s="11"/>
      <c r="Y2829" s="11"/>
      <c r="Z2829" s="11"/>
      <c r="AA2829" s="11"/>
      <c r="AB2829" s="11"/>
      <c r="AC2829" s="11"/>
      <c r="AD2829" s="11"/>
      <c r="AE2829" s="11"/>
      <c r="AF2829" s="11"/>
      <c r="AG2829" s="11"/>
      <c r="AH2829" s="11"/>
      <c r="AI2829" s="11"/>
      <c r="AJ2829" s="11"/>
      <c r="AK2829" s="11"/>
      <c r="AL2829" s="11"/>
      <c r="AM2829" s="11"/>
      <c r="AN2829" s="11"/>
      <c r="AO2829" s="11"/>
      <c r="AP2829" s="11"/>
      <c r="AQ2829" s="11"/>
      <c r="AR2829" s="11"/>
      <c r="AS2829" s="11"/>
      <c r="AT2829" s="11"/>
      <c r="AU2829" s="11"/>
      <c r="AV2829" s="11"/>
      <c r="AW2829" s="11"/>
      <c r="AX2829" s="11"/>
      <c r="AY2829" s="11"/>
      <c r="AZ2829" s="11"/>
      <c r="BA2829" s="11"/>
      <c r="BB2829" s="11"/>
      <c r="BC2829" s="11"/>
      <c r="BD2829" s="11"/>
      <c r="BE2829" s="11"/>
      <c r="BF2829" s="11"/>
      <c r="BG2829" s="11"/>
      <c r="BH2829" s="11"/>
      <c r="BI2829" s="11"/>
      <c r="BJ2829" s="11"/>
      <c r="BK2829" s="11"/>
      <c r="BL2829" s="11"/>
      <c r="BM2829" s="11"/>
      <c r="BN2829" s="11"/>
      <c r="BO2829" s="11"/>
      <c r="BP2829" s="1" t="str">
        <v>0- Port Costs</v>
      </c>
      <c r="BT2829" s="1" t="str">
        <v>0- Port Value</v>
      </c>
      <c r="BU2829" s="11"/>
    </row>
    <row r="2830" spans="8:73" hidden="1" outlineLevel="1" x14ac:dyDescent="0.3">
      <c r="H2830" s="1" t="str">
        <v>0 - BM Costs</v>
      </c>
      <c r="L2830" s="1" t="str">
        <v>0 - BM Port</v>
      </c>
      <c r="N2830" s="1" t="str">
        <v>0 - Port Assets</v>
      </c>
      <c r="O2830" s="11"/>
      <c r="P2830" s="11"/>
      <c r="Q2830" s="11"/>
      <c r="R2830" s="11"/>
      <c r="S2830" s="11"/>
      <c r="T2830" s="11"/>
      <c r="U2830" s="11"/>
      <c r="V2830" s="11"/>
      <c r="W2830" s="11"/>
      <c r="X2830" s="11"/>
      <c r="Y2830" s="11"/>
      <c r="Z2830" s="11"/>
      <c r="AA2830" s="11"/>
      <c r="AB2830" s="11"/>
      <c r="AC2830" s="11"/>
      <c r="AD2830" s="11"/>
      <c r="AE2830" s="11"/>
      <c r="AF2830" s="11"/>
      <c r="AG2830" s="11"/>
      <c r="AH2830" s="11"/>
      <c r="AI2830" s="11"/>
      <c r="AJ2830" s="11"/>
      <c r="AK2830" s="11"/>
      <c r="AL2830" s="11"/>
      <c r="AM2830" s="11"/>
      <c r="AN2830" s="11"/>
      <c r="AO2830" s="11"/>
      <c r="AP2830" s="11"/>
      <c r="AQ2830" s="11"/>
      <c r="AR2830" s="11"/>
      <c r="AS2830" s="11"/>
      <c r="AT2830" s="11"/>
      <c r="AU2830" s="11"/>
      <c r="AV2830" s="11"/>
      <c r="AW2830" s="11"/>
      <c r="AX2830" s="11"/>
      <c r="AY2830" s="11"/>
      <c r="AZ2830" s="11"/>
      <c r="BA2830" s="11"/>
      <c r="BB2830" s="11"/>
      <c r="BC2830" s="11"/>
      <c r="BD2830" s="11"/>
      <c r="BE2830" s="11"/>
      <c r="BF2830" s="11"/>
      <c r="BG2830" s="11"/>
      <c r="BH2830" s="11"/>
      <c r="BI2830" s="11"/>
      <c r="BJ2830" s="11"/>
      <c r="BK2830" s="11"/>
      <c r="BL2830" s="11"/>
      <c r="BM2830" s="11"/>
      <c r="BN2830" s="11"/>
      <c r="BO2830" s="11"/>
      <c r="BP2830" s="1" t="str">
        <v>0- Port Costs</v>
      </c>
      <c r="BT2830" s="1" t="str">
        <v>0- Port Value</v>
      </c>
      <c r="BU2830" s="11"/>
    </row>
    <row r="2831" spans="8:73" hidden="1" outlineLevel="1" x14ac:dyDescent="0.3">
      <c r="H2831" s="1" t="str">
        <v>0 - BM Costs</v>
      </c>
      <c r="L2831" s="1" t="str">
        <v>0 - BM Port</v>
      </c>
      <c r="N2831" s="1" t="str">
        <v>0 - Port Assets</v>
      </c>
      <c r="O2831" s="11"/>
      <c r="P2831" s="11"/>
      <c r="Q2831" s="11"/>
      <c r="R2831" s="11"/>
      <c r="S2831" s="11"/>
      <c r="T2831" s="11"/>
      <c r="U2831" s="11"/>
      <c r="V2831" s="11"/>
      <c r="W2831" s="11"/>
      <c r="X2831" s="11"/>
      <c r="Y2831" s="11"/>
      <c r="Z2831" s="11"/>
      <c r="AA2831" s="11"/>
      <c r="AB2831" s="11"/>
      <c r="AC2831" s="11"/>
      <c r="AD2831" s="11"/>
      <c r="AE2831" s="11"/>
      <c r="AF2831" s="11"/>
      <c r="AG2831" s="11"/>
      <c r="AH2831" s="11"/>
      <c r="AI2831" s="11"/>
      <c r="AJ2831" s="11"/>
      <c r="AK2831" s="11"/>
      <c r="AL2831" s="11"/>
      <c r="AM2831" s="11"/>
      <c r="AN2831" s="11"/>
      <c r="AO2831" s="11"/>
      <c r="AP2831" s="11"/>
      <c r="AQ2831" s="11"/>
      <c r="AR2831" s="11"/>
      <c r="AS2831" s="11"/>
      <c r="AT2831" s="11"/>
      <c r="AU2831" s="11"/>
      <c r="AV2831" s="11"/>
      <c r="AW2831" s="11"/>
      <c r="AX2831" s="11"/>
      <c r="AY2831" s="11"/>
      <c r="AZ2831" s="11"/>
      <c r="BA2831" s="11"/>
      <c r="BB2831" s="11"/>
      <c r="BC2831" s="11"/>
      <c r="BD2831" s="11"/>
      <c r="BE2831" s="11"/>
      <c r="BF2831" s="11"/>
      <c r="BG2831" s="11"/>
      <c r="BH2831" s="11"/>
      <c r="BI2831" s="11"/>
      <c r="BJ2831" s="11"/>
      <c r="BK2831" s="11"/>
      <c r="BL2831" s="11"/>
      <c r="BM2831" s="11"/>
      <c r="BN2831" s="11"/>
      <c r="BO2831" s="11"/>
      <c r="BP2831" s="1" t="str">
        <v>0- Port Costs</v>
      </c>
      <c r="BT2831" s="1" t="str">
        <v>0- Port Value</v>
      </c>
      <c r="BU2831" s="11"/>
    </row>
    <row r="2832" spans="8:73" hidden="1" outlineLevel="1" x14ac:dyDescent="0.3">
      <c r="H2832" s="1" t="str">
        <v>0 - BM Costs</v>
      </c>
      <c r="L2832" s="1" t="str">
        <v>0 - BM Port</v>
      </c>
      <c r="N2832" s="1" t="str">
        <v>0 - Port Assets</v>
      </c>
      <c r="O2832" s="11"/>
      <c r="P2832" s="11"/>
      <c r="Q2832" s="11"/>
      <c r="R2832" s="11"/>
      <c r="S2832" s="11"/>
      <c r="T2832" s="11"/>
      <c r="U2832" s="11"/>
      <c r="V2832" s="11"/>
      <c r="W2832" s="11"/>
      <c r="X2832" s="11"/>
      <c r="Y2832" s="11"/>
      <c r="Z2832" s="11"/>
      <c r="AA2832" s="11"/>
      <c r="AB2832" s="11"/>
      <c r="AC2832" s="11"/>
      <c r="AD2832" s="11"/>
      <c r="AE2832" s="11"/>
      <c r="AF2832" s="11"/>
      <c r="AG2832" s="11"/>
      <c r="AH2832" s="11"/>
      <c r="AI2832" s="11"/>
      <c r="AJ2832" s="11"/>
      <c r="AK2832" s="11"/>
      <c r="AL2832" s="11"/>
      <c r="AM2832" s="11"/>
      <c r="AN2832" s="11"/>
      <c r="AO2832" s="11"/>
      <c r="AP2832" s="11"/>
      <c r="AQ2832" s="11"/>
      <c r="AR2832" s="11"/>
      <c r="AS2832" s="11"/>
      <c r="AT2832" s="11"/>
      <c r="AU2832" s="11"/>
      <c r="AV2832" s="11"/>
      <c r="AW2832" s="11"/>
      <c r="AX2832" s="11"/>
      <c r="AY2832" s="11"/>
      <c r="AZ2832" s="11"/>
      <c r="BA2832" s="11"/>
      <c r="BB2832" s="11"/>
      <c r="BC2832" s="11"/>
      <c r="BD2832" s="11"/>
      <c r="BE2832" s="11"/>
      <c r="BF2832" s="11"/>
      <c r="BG2832" s="11"/>
      <c r="BH2832" s="11"/>
      <c r="BI2832" s="11"/>
      <c r="BJ2832" s="11"/>
      <c r="BK2832" s="11"/>
      <c r="BL2832" s="11"/>
      <c r="BM2832" s="11"/>
      <c r="BN2832" s="11"/>
      <c r="BO2832" s="11"/>
      <c r="BP2832" s="1" t="str">
        <v>0- Port Costs</v>
      </c>
      <c r="BT2832" s="1" t="str">
        <v>0- Port Value</v>
      </c>
      <c r="BU2832" s="11"/>
    </row>
    <row r="2833" spans="8:73" hidden="1" outlineLevel="1" x14ac:dyDescent="0.3">
      <c r="H2833" s="1" t="str">
        <v>0 - BM Costs</v>
      </c>
      <c r="L2833" s="1" t="str">
        <v>0 - BM Port</v>
      </c>
      <c r="N2833" s="1" t="str">
        <v>0 - Port Assets</v>
      </c>
      <c r="O2833" s="11"/>
      <c r="P2833" s="11"/>
      <c r="Q2833" s="11"/>
      <c r="R2833" s="11"/>
      <c r="S2833" s="11"/>
      <c r="T2833" s="11"/>
      <c r="U2833" s="11"/>
      <c r="V2833" s="11"/>
      <c r="W2833" s="11"/>
      <c r="X2833" s="11"/>
      <c r="Y2833" s="11"/>
      <c r="Z2833" s="11"/>
      <c r="AA2833" s="11"/>
      <c r="AB2833" s="11"/>
      <c r="AC2833" s="11"/>
      <c r="AD2833" s="11"/>
      <c r="AE2833" s="11"/>
      <c r="AF2833" s="11"/>
      <c r="AG2833" s="11"/>
      <c r="AH2833" s="11"/>
      <c r="AI2833" s="11"/>
      <c r="AJ2833" s="11"/>
      <c r="AK2833" s="11"/>
      <c r="AL2833" s="11"/>
      <c r="AM2833" s="11"/>
      <c r="AN2833" s="11"/>
      <c r="AO2833" s="11"/>
      <c r="AP2833" s="11"/>
      <c r="AQ2833" s="11"/>
      <c r="AR2833" s="11"/>
      <c r="AS2833" s="11"/>
      <c r="AT2833" s="11"/>
      <c r="AU2833" s="11"/>
      <c r="AV2833" s="11"/>
      <c r="AW2833" s="11"/>
      <c r="AX2833" s="11"/>
      <c r="AY2833" s="11"/>
      <c r="AZ2833" s="11"/>
      <c r="BA2833" s="11"/>
      <c r="BB2833" s="11"/>
      <c r="BC2833" s="11"/>
      <c r="BD2833" s="11"/>
      <c r="BE2833" s="11"/>
      <c r="BF2833" s="11"/>
      <c r="BG2833" s="11"/>
      <c r="BH2833" s="11"/>
      <c r="BI2833" s="11"/>
      <c r="BJ2833" s="11"/>
      <c r="BK2833" s="11"/>
      <c r="BL2833" s="11"/>
      <c r="BM2833" s="11"/>
      <c r="BN2833" s="11"/>
      <c r="BO2833" s="11"/>
      <c r="BP2833" s="1" t="str">
        <v>0- Port Costs</v>
      </c>
      <c r="BT2833" s="1" t="str">
        <v>0- Port Value</v>
      </c>
      <c r="BU2833" s="11"/>
    </row>
    <row r="2834" spans="8:73" hidden="1" outlineLevel="1" x14ac:dyDescent="0.3">
      <c r="H2834" s="1" t="str">
        <v>0 - BM Costs</v>
      </c>
      <c r="L2834" s="1" t="str">
        <v>0 - BM Port</v>
      </c>
      <c r="N2834" s="1" t="str">
        <v>0 - Port Assets</v>
      </c>
      <c r="O2834" s="11"/>
      <c r="P2834" s="11"/>
      <c r="Q2834" s="11"/>
      <c r="R2834" s="11"/>
      <c r="S2834" s="11"/>
      <c r="T2834" s="11"/>
      <c r="U2834" s="11"/>
      <c r="V2834" s="11"/>
      <c r="W2834" s="11"/>
      <c r="X2834" s="11"/>
      <c r="Y2834" s="11"/>
      <c r="Z2834" s="11"/>
      <c r="AA2834" s="11"/>
      <c r="AB2834" s="11"/>
      <c r="AC2834" s="11"/>
      <c r="AD2834" s="11"/>
      <c r="AE2834" s="11"/>
      <c r="AF2834" s="11"/>
      <c r="AG2834" s="11"/>
      <c r="AH2834" s="11"/>
      <c r="AI2834" s="11"/>
      <c r="AJ2834" s="11"/>
      <c r="AK2834" s="11"/>
      <c r="AL2834" s="11"/>
      <c r="AM2834" s="11"/>
      <c r="AN2834" s="11"/>
      <c r="AO2834" s="11"/>
      <c r="AP2834" s="11"/>
      <c r="AQ2834" s="11"/>
      <c r="AR2834" s="11"/>
      <c r="AS2834" s="11"/>
      <c r="AT2834" s="11"/>
      <c r="AU2834" s="11"/>
      <c r="AV2834" s="11"/>
      <c r="AW2834" s="11"/>
      <c r="AX2834" s="11"/>
      <c r="AY2834" s="11"/>
      <c r="AZ2834" s="11"/>
      <c r="BA2834" s="11"/>
      <c r="BB2834" s="11"/>
      <c r="BC2834" s="11"/>
      <c r="BD2834" s="11"/>
      <c r="BE2834" s="11"/>
      <c r="BF2834" s="11"/>
      <c r="BG2834" s="11"/>
      <c r="BH2834" s="11"/>
      <c r="BI2834" s="11"/>
      <c r="BJ2834" s="11"/>
      <c r="BK2834" s="11"/>
      <c r="BL2834" s="11"/>
      <c r="BM2834" s="11"/>
      <c r="BN2834" s="11"/>
      <c r="BO2834" s="11"/>
      <c r="BP2834" s="1" t="str">
        <v>0- Port Costs</v>
      </c>
      <c r="BT2834" s="1" t="str">
        <v>0- Port Value</v>
      </c>
      <c r="BU2834" s="11"/>
    </row>
    <row r="2835" spans="8:73" hidden="1" outlineLevel="1" x14ac:dyDescent="0.3">
      <c r="H2835" s="1" t="str">
        <v>0 - BM Costs</v>
      </c>
      <c r="L2835" s="1" t="str">
        <v>0 - BM Port</v>
      </c>
      <c r="N2835" s="1" t="str">
        <v>0 - Port Assets</v>
      </c>
      <c r="O2835" s="11"/>
      <c r="P2835" s="11"/>
      <c r="Q2835" s="11"/>
      <c r="R2835" s="11"/>
      <c r="S2835" s="11"/>
      <c r="T2835" s="11"/>
      <c r="U2835" s="11"/>
      <c r="V2835" s="11"/>
      <c r="W2835" s="11"/>
      <c r="X2835" s="11"/>
      <c r="Y2835" s="11"/>
      <c r="Z2835" s="11"/>
      <c r="AA2835" s="11"/>
      <c r="AB2835" s="11"/>
      <c r="AC2835" s="11"/>
      <c r="AD2835" s="11"/>
      <c r="AE2835" s="11"/>
      <c r="AF2835" s="11"/>
      <c r="AG2835" s="11"/>
      <c r="AH2835" s="11"/>
      <c r="AI2835" s="11"/>
      <c r="AJ2835" s="11"/>
      <c r="AK2835" s="11"/>
      <c r="AL2835" s="11"/>
      <c r="AM2835" s="11"/>
      <c r="AN2835" s="11"/>
      <c r="AO2835" s="11"/>
      <c r="AP2835" s="11"/>
      <c r="AQ2835" s="11"/>
      <c r="AR2835" s="11"/>
      <c r="AS2835" s="11"/>
      <c r="AT2835" s="11"/>
      <c r="AU2835" s="11"/>
      <c r="AV2835" s="11"/>
      <c r="AW2835" s="11"/>
      <c r="AX2835" s="11"/>
      <c r="AY2835" s="11"/>
      <c r="AZ2835" s="11"/>
      <c r="BA2835" s="11"/>
      <c r="BB2835" s="11"/>
      <c r="BC2835" s="11"/>
      <c r="BD2835" s="11"/>
      <c r="BE2835" s="11"/>
      <c r="BF2835" s="11"/>
      <c r="BG2835" s="11"/>
      <c r="BH2835" s="11"/>
      <c r="BI2835" s="11"/>
      <c r="BJ2835" s="11"/>
      <c r="BK2835" s="11"/>
      <c r="BL2835" s="11"/>
      <c r="BM2835" s="11"/>
      <c r="BN2835" s="11"/>
      <c r="BO2835" s="11"/>
      <c r="BP2835" s="1" t="str">
        <v>0- Port Costs</v>
      </c>
      <c r="BT2835" s="1" t="str">
        <v>0- Port Value</v>
      </c>
      <c r="BU2835" s="11"/>
    </row>
    <row r="2836" spans="8:73" hidden="1" outlineLevel="1" x14ac:dyDescent="0.3">
      <c r="H2836" s="1" t="str">
        <v>0 - BM Costs</v>
      </c>
      <c r="L2836" s="1" t="str">
        <v>0 - BM Port</v>
      </c>
      <c r="N2836" s="1" t="str">
        <v>0 - Port Assets</v>
      </c>
      <c r="O2836" s="11"/>
      <c r="P2836" s="11"/>
      <c r="Q2836" s="11"/>
      <c r="R2836" s="11"/>
      <c r="S2836" s="11"/>
      <c r="T2836" s="11"/>
      <c r="U2836" s="11"/>
      <c r="V2836" s="11"/>
      <c r="W2836" s="11"/>
      <c r="X2836" s="11"/>
      <c r="Y2836" s="11"/>
      <c r="Z2836" s="11"/>
      <c r="AA2836" s="11"/>
      <c r="AB2836" s="11"/>
      <c r="AC2836" s="11"/>
      <c r="AD2836" s="11"/>
      <c r="AE2836" s="11"/>
      <c r="AF2836" s="11"/>
      <c r="AG2836" s="11"/>
      <c r="AH2836" s="11"/>
      <c r="AI2836" s="11"/>
      <c r="AJ2836" s="11"/>
      <c r="AK2836" s="11"/>
      <c r="AL2836" s="11"/>
      <c r="AM2836" s="11"/>
      <c r="AN2836" s="11"/>
      <c r="AO2836" s="11"/>
      <c r="AP2836" s="11"/>
      <c r="AQ2836" s="11"/>
      <c r="AR2836" s="11"/>
      <c r="AS2836" s="11"/>
      <c r="AT2836" s="11"/>
      <c r="AU2836" s="11"/>
      <c r="AV2836" s="11"/>
      <c r="AW2836" s="11"/>
      <c r="AX2836" s="11"/>
      <c r="AY2836" s="11"/>
      <c r="AZ2836" s="11"/>
      <c r="BA2836" s="11"/>
      <c r="BB2836" s="11"/>
      <c r="BC2836" s="11"/>
      <c r="BD2836" s="11"/>
      <c r="BE2836" s="11"/>
      <c r="BF2836" s="11"/>
      <c r="BG2836" s="11"/>
      <c r="BH2836" s="11"/>
      <c r="BI2836" s="11"/>
      <c r="BJ2836" s="11"/>
      <c r="BK2836" s="11"/>
      <c r="BL2836" s="11"/>
      <c r="BM2836" s="11"/>
      <c r="BN2836" s="11"/>
      <c r="BO2836" s="11"/>
      <c r="BP2836" s="1" t="str">
        <v>0- Port Costs</v>
      </c>
      <c r="BT2836" s="1" t="str">
        <v>0- Port Value</v>
      </c>
      <c r="BU2836" s="11"/>
    </row>
    <row r="2837" spans="8:73" hidden="1" outlineLevel="1" x14ac:dyDescent="0.3">
      <c r="H2837" s="1" t="str">
        <v>0 - BM Costs</v>
      </c>
      <c r="L2837" s="1" t="str">
        <v>0 - BM Port</v>
      </c>
      <c r="N2837" s="1" t="str">
        <v>0 - Port Assets</v>
      </c>
      <c r="O2837" s="11"/>
      <c r="P2837" s="11"/>
      <c r="Q2837" s="11"/>
      <c r="R2837" s="11"/>
      <c r="S2837" s="11"/>
      <c r="T2837" s="11"/>
      <c r="U2837" s="11"/>
      <c r="V2837" s="11"/>
      <c r="W2837" s="11"/>
      <c r="X2837" s="11"/>
      <c r="Y2837" s="11"/>
      <c r="Z2837" s="11"/>
      <c r="AA2837" s="11"/>
      <c r="AB2837" s="11"/>
      <c r="AC2837" s="11"/>
      <c r="AD2837" s="11"/>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c r="BB2837" s="11"/>
      <c r="BC2837" s="11"/>
      <c r="BD2837" s="11"/>
      <c r="BE2837" s="11"/>
      <c r="BF2837" s="11"/>
      <c r="BG2837" s="11"/>
      <c r="BH2837" s="11"/>
      <c r="BI2837" s="11"/>
      <c r="BJ2837" s="11"/>
      <c r="BK2837" s="11"/>
      <c r="BL2837" s="11"/>
      <c r="BM2837" s="11"/>
      <c r="BN2837" s="11"/>
      <c r="BO2837" s="11"/>
      <c r="BP2837" s="1" t="str">
        <v>0- Port Costs</v>
      </c>
      <c r="BT2837" s="1" t="str">
        <v>0- Port Value</v>
      </c>
      <c r="BU2837" s="11"/>
    </row>
    <row r="2838" spans="8:73" hidden="1" outlineLevel="1" x14ac:dyDescent="0.3">
      <c r="H2838" s="1" t="str">
        <v>0 - BM Costs</v>
      </c>
      <c r="L2838" s="1" t="str">
        <v>0 - BM Port</v>
      </c>
      <c r="N2838" s="1" t="str">
        <v>0 - Port Assets</v>
      </c>
      <c r="O2838" s="11"/>
      <c r="P2838" s="11"/>
      <c r="Q2838" s="11"/>
      <c r="R2838" s="11"/>
      <c r="S2838" s="11"/>
      <c r="T2838" s="11"/>
      <c r="U2838" s="11"/>
      <c r="V2838" s="11"/>
      <c r="W2838" s="11"/>
      <c r="X2838" s="11"/>
      <c r="Y2838" s="11"/>
      <c r="Z2838" s="11"/>
      <c r="AA2838" s="11"/>
      <c r="AB2838" s="11"/>
      <c r="AC2838" s="11"/>
      <c r="AD2838" s="11"/>
      <c r="AE2838" s="11"/>
      <c r="AF2838" s="11"/>
      <c r="AG2838" s="11"/>
      <c r="AH2838" s="11"/>
      <c r="AI2838" s="11"/>
      <c r="AJ2838" s="11"/>
      <c r="AK2838" s="11"/>
      <c r="AL2838" s="11"/>
      <c r="AM2838" s="11"/>
      <c r="AN2838" s="11"/>
      <c r="AO2838" s="11"/>
      <c r="AP2838" s="11"/>
      <c r="AQ2838" s="11"/>
      <c r="AR2838" s="11"/>
      <c r="AS2838" s="11"/>
      <c r="AT2838" s="11"/>
      <c r="AU2838" s="11"/>
      <c r="AV2838" s="11"/>
      <c r="AW2838" s="11"/>
      <c r="AX2838" s="11"/>
      <c r="AY2838" s="11"/>
      <c r="AZ2838" s="11"/>
      <c r="BA2838" s="11"/>
      <c r="BB2838" s="11"/>
      <c r="BC2838" s="11"/>
      <c r="BD2838" s="11"/>
      <c r="BE2838" s="11"/>
      <c r="BF2838" s="11"/>
      <c r="BG2838" s="11"/>
      <c r="BH2838" s="11"/>
      <c r="BI2838" s="11"/>
      <c r="BJ2838" s="11"/>
      <c r="BK2838" s="11"/>
      <c r="BL2838" s="11"/>
      <c r="BM2838" s="11"/>
      <c r="BN2838" s="11"/>
      <c r="BO2838" s="11"/>
      <c r="BP2838" s="1" t="str">
        <v>0- Port Costs</v>
      </c>
      <c r="BT2838" s="1" t="str">
        <v>0- Port Value</v>
      </c>
      <c r="BU2838" s="11"/>
    </row>
    <row r="2839" spans="8:73" hidden="1" outlineLevel="1" x14ac:dyDescent="0.3">
      <c r="H2839" s="1" t="str">
        <v>0 - BM Costs</v>
      </c>
      <c r="L2839" s="1" t="str">
        <v>0 - BM Port</v>
      </c>
      <c r="N2839" s="1" t="str">
        <v>0 - Port Assets</v>
      </c>
      <c r="O2839" s="11"/>
      <c r="P2839" s="11"/>
      <c r="Q2839" s="11"/>
      <c r="R2839" s="11"/>
      <c r="S2839" s="11"/>
      <c r="T2839" s="11"/>
      <c r="U2839" s="11"/>
      <c r="V2839" s="11"/>
      <c r="W2839" s="11"/>
      <c r="X2839" s="11"/>
      <c r="Y2839" s="11"/>
      <c r="Z2839" s="11"/>
      <c r="AA2839" s="11"/>
      <c r="AB2839" s="11"/>
      <c r="AC2839" s="11"/>
      <c r="AD2839" s="11"/>
      <c r="AE2839" s="11"/>
      <c r="AF2839" s="11"/>
      <c r="AG2839" s="11"/>
      <c r="AH2839" s="11"/>
      <c r="AI2839" s="11"/>
      <c r="AJ2839" s="11"/>
      <c r="AK2839" s="11"/>
      <c r="AL2839" s="11"/>
      <c r="AM2839" s="11"/>
      <c r="AN2839" s="11"/>
      <c r="AO2839" s="11"/>
      <c r="AP2839" s="11"/>
      <c r="AQ2839" s="11"/>
      <c r="AR2839" s="11"/>
      <c r="AS2839" s="11"/>
      <c r="AT2839" s="11"/>
      <c r="AU2839" s="11"/>
      <c r="AV2839" s="11"/>
      <c r="AW2839" s="11"/>
      <c r="AX2839" s="11"/>
      <c r="AY2839" s="11"/>
      <c r="AZ2839" s="11"/>
      <c r="BA2839" s="11"/>
      <c r="BB2839" s="11"/>
      <c r="BC2839" s="11"/>
      <c r="BD2839" s="11"/>
      <c r="BE2839" s="11"/>
      <c r="BF2839" s="11"/>
      <c r="BG2839" s="11"/>
      <c r="BH2839" s="11"/>
      <c r="BI2839" s="11"/>
      <c r="BJ2839" s="11"/>
      <c r="BK2839" s="11"/>
      <c r="BL2839" s="11"/>
      <c r="BM2839" s="11"/>
      <c r="BN2839" s="11"/>
      <c r="BO2839" s="11"/>
      <c r="BP2839" s="1" t="str">
        <v>0- Port Costs</v>
      </c>
      <c r="BT2839" s="1" t="str">
        <v>0- Port Value</v>
      </c>
      <c r="BU2839" s="11"/>
    </row>
    <row r="2840" spans="8:73" hidden="1" outlineLevel="1" x14ac:dyDescent="0.3">
      <c r="H2840" s="1" t="str">
        <v>0 - BM Costs</v>
      </c>
      <c r="L2840" s="1" t="str">
        <v>0 - BM Port</v>
      </c>
      <c r="N2840" s="1" t="str">
        <v>0 - Port Assets</v>
      </c>
      <c r="O2840" s="11"/>
      <c r="P2840" s="11"/>
      <c r="Q2840" s="11"/>
      <c r="R2840" s="11"/>
      <c r="S2840" s="11"/>
      <c r="T2840" s="11"/>
      <c r="U2840" s="11"/>
      <c r="V2840" s="11"/>
      <c r="W2840" s="11"/>
      <c r="X2840" s="11"/>
      <c r="Y2840" s="11"/>
      <c r="Z2840" s="11"/>
      <c r="AA2840" s="11"/>
      <c r="AB2840" s="11"/>
      <c r="AC2840" s="11"/>
      <c r="AD2840" s="11"/>
      <c r="AE2840" s="11"/>
      <c r="AF2840" s="11"/>
      <c r="AG2840" s="11"/>
      <c r="AH2840" s="11"/>
      <c r="AI2840" s="11"/>
      <c r="AJ2840" s="11"/>
      <c r="AK2840" s="11"/>
      <c r="AL2840" s="11"/>
      <c r="AM2840" s="11"/>
      <c r="AN2840" s="11"/>
      <c r="AO2840" s="11"/>
      <c r="AP2840" s="11"/>
      <c r="AQ2840" s="11"/>
      <c r="AR2840" s="11"/>
      <c r="AS2840" s="11"/>
      <c r="AT2840" s="11"/>
      <c r="AU2840" s="11"/>
      <c r="AV2840" s="11"/>
      <c r="AW2840" s="11"/>
      <c r="AX2840" s="11"/>
      <c r="AY2840" s="11"/>
      <c r="AZ2840" s="11"/>
      <c r="BA2840" s="11"/>
      <c r="BB2840" s="11"/>
      <c r="BC2840" s="11"/>
      <c r="BD2840" s="11"/>
      <c r="BE2840" s="11"/>
      <c r="BF2840" s="11"/>
      <c r="BG2840" s="11"/>
      <c r="BH2840" s="11"/>
      <c r="BI2840" s="11"/>
      <c r="BJ2840" s="11"/>
      <c r="BK2840" s="11"/>
      <c r="BL2840" s="11"/>
      <c r="BM2840" s="11"/>
      <c r="BN2840" s="11"/>
      <c r="BO2840" s="11"/>
      <c r="BP2840" s="1" t="str">
        <v>0- Port Costs</v>
      </c>
      <c r="BT2840" s="1" t="str">
        <v>0- Port Value</v>
      </c>
      <c r="BU2840" s="11"/>
    </row>
    <row r="2841" spans="8:73" hidden="1" outlineLevel="1" x14ac:dyDescent="0.3">
      <c r="H2841" s="1" t="str">
        <v>0 - BM Costs</v>
      </c>
      <c r="L2841" s="1" t="str">
        <v>0 - BM Port</v>
      </c>
      <c r="N2841" s="1" t="str">
        <v>0 - Port Assets</v>
      </c>
      <c r="O2841" s="11"/>
      <c r="P2841" s="11"/>
      <c r="Q2841" s="11"/>
      <c r="R2841" s="11"/>
      <c r="S2841" s="11"/>
      <c r="T2841" s="11"/>
      <c r="U2841" s="11"/>
      <c r="V2841" s="11"/>
      <c r="W2841" s="11"/>
      <c r="X2841" s="11"/>
      <c r="Y2841" s="11"/>
      <c r="Z2841" s="11"/>
      <c r="AA2841" s="11"/>
      <c r="AB2841" s="11"/>
      <c r="AC2841" s="11"/>
      <c r="AD2841" s="11"/>
      <c r="AE2841" s="11"/>
      <c r="AF2841" s="11"/>
      <c r="AG2841" s="11"/>
      <c r="AH2841" s="11"/>
      <c r="AI2841" s="11"/>
      <c r="AJ2841" s="11"/>
      <c r="AK2841" s="11"/>
      <c r="AL2841" s="11"/>
      <c r="AM2841" s="11"/>
      <c r="AN2841" s="11"/>
      <c r="AO2841" s="11"/>
      <c r="AP2841" s="11"/>
      <c r="AQ2841" s="11"/>
      <c r="AR2841" s="11"/>
      <c r="AS2841" s="11"/>
      <c r="AT2841" s="11"/>
      <c r="AU2841" s="11"/>
      <c r="AV2841" s="11"/>
      <c r="AW2841" s="11"/>
      <c r="AX2841" s="11"/>
      <c r="AY2841" s="11"/>
      <c r="AZ2841" s="11"/>
      <c r="BA2841" s="11"/>
      <c r="BB2841" s="11"/>
      <c r="BC2841" s="11"/>
      <c r="BD2841" s="11"/>
      <c r="BE2841" s="11"/>
      <c r="BF2841" s="11"/>
      <c r="BG2841" s="11"/>
      <c r="BH2841" s="11"/>
      <c r="BI2841" s="11"/>
      <c r="BJ2841" s="11"/>
      <c r="BK2841" s="11"/>
      <c r="BL2841" s="11"/>
      <c r="BM2841" s="11"/>
      <c r="BN2841" s="11"/>
      <c r="BO2841" s="11"/>
      <c r="BP2841" s="1" t="str">
        <v>0- Port Costs</v>
      </c>
      <c r="BT2841" s="1" t="str">
        <v>0- Port Value</v>
      </c>
      <c r="BU2841" s="11"/>
    </row>
    <row r="2842" spans="8:73" hidden="1" outlineLevel="1" x14ac:dyDescent="0.3">
      <c r="H2842" s="1" t="str">
        <v>0 - BM Costs</v>
      </c>
      <c r="L2842" s="1" t="str">
        <v>0 - BM Port</v>
      </c>
      <c r="N2842" s="1" t="str">
        <v>0 - Port Assets</v>
      </c>
      <c r="O2842" s="11"/>
      <c r="P2842" s="11"/>
      <c r="Q2842" s="11"/>
      <c r="R2842" s="11"/>
      <c r="S2842" s="11"/>
      <c r="T2842" s="11"/>
      <c r="U2842" s="11"/>
      <c r="V2842" s="11"/>
      <c r="W2842" s="11"/>
      <c r="X2842" s="11"/>
      <c r="Y2842" s="11"/>
      <c r="Z2842" s="11"/>
      <c r="AA2842" s="11"/>
      <c r="AB2842" s="11"/>
      <c r="AC2842" s="11"/>
      <c r="AD2842" s="11"/>
      <c r="AE2842" s="11"/>
      <c r="AF2842" s="11"/>
      <c r="AG2842" s="11"/>
      <c r="AH2842" s="11"/>
      <c r="AI2842" s="11"/>
      <c r="AJ2842" s="11"/>
      <c r="AK2842" s="11"/>
      <c r="AL2842" s="11"/>
      <c r="AM2842" s="11"/>
      <c r="AN2842" s="11"/>
      <c r="AO2842" s="11"/>
      <c r="AP2842" s="11"/>
      <c r="AQ2842" s="11"/>
      <c r="AR2842" s="11"/>
      <c r="AS2842" s="11"/>
      <c r="AT2842" s="11"/>
      <c r="AU2842" s="11"/>
      <c r="AV2842" s="11"/>
      <c r="AW2842" s="11"/>
      <c r="AX2842" s="11"/>
      <c r="AY2842" s="11"/>
      <c r="AZ2842" s="11"/>
      <c r="BA2842" s="11"/>
      <c r="BB2842" s="11"/>
      <c r="BC2842" s="11"/>
      <c r="BD2842" s="11"/>
      <c r="BE2842" s="11"/>
      <c r="BF2842" s="11"/>
      <c r="BG2842" s="11"/>
      <c r="BH2842" s="11"/>
      <c r="BI2842" s="11"/>
      <c r="BJ2842" s="11"/>
      <c r="BK2842" s="11"/>
      <c r="BL2842" s="11"/>
      <c r="BM2842" s="11"/>
      <c r="BN2842" s="11"/>
      <c r="BO2842" s="11"/>
      <c r="BP2842" s="1" t="str">
        <v>0- Port Costs</v>
      </c>
      <c r="BT2842" s="1" t="str">
        <v>0- Port Value</v>
      </c>
      <c r="BU2842" s="11"/>
    </row>
    <row r="2843" spans="8:73" hidden="1" outlineLevel="1" x14ac:dyDescent="0.3">
      <c r="H2843" s="1" t="str">
        <v>0 - BM Costs</v>
      </c>
      <c r="L2843" s="1" t="str">
        <v>0 - BM Port</v>
      </c>
      <c r="N2843" s="1" t="str">
        <v>0 - Port Assets</v>
      </c>
      <c r="O2843" s="11"/>
      <c r="P2843" s="11"/>
      <c r="Q2843" s="11"/>
      <c r="R2843" s="11"/>
      <c r="S2843" s="11"/>
      <c r="T2843" s="11"/>
      <c r="U2843" s="11"/>
      <c r="V2843" s="11"/>
      <c r="W2843" s="11"/>
      <c r="X2843" s="11"/>
      <c r="Y2843" s="11"/>
      <c r="Z2843" s="11"/>
      <c r="AA2843" s="11"/>
      <c r="AB2843" s="11"/>
      <c r="AC2843" s="11"/>
      <c r="AD2843" s="11"/>
      <c r="AE2843" s="11"/>
      <c r="AF2843" s="11"/>
      <c r="AG2843" s="11"/>
      <c r="AH2843" s="11"/>
      <c r="AI2843" s="11"/>
      <c r="AJ2843" s="11"/>
      <c r="AK2843" s="11"/>
      <c r="AL2843" s="11"/>
      <c r="AM2843" s="11"/>
      <c r="AN2843" s="11"/>
      <c r="AO2843" s="11"/>
      <c r="AP2843" s="11"/>
      <c r="AQ2843" s="11"/>
      <c r="AR2843" s="11"/>
      <c r="AS2843" s="11"/>
      <c r="AT2843" s="11"/>
      <c r="AU2843" s="11"/>
      <c r="AV2843" s="11"/>
      <c r="AW2843" s="11"/>
      <c r="AX2843" s="11"/>
      <c r="AY2843" s="11"/>
      <c r="AZ2843" s="11"/>
      <c r="BA2843" s="11"/>
      <c r="BB2843" s="11"/>
      <c r="BC2843" s="11"/>
      <c r="BD2843" s="11"/>
      <c r="BE2843" s="11"/>
      <c r="BF2843" s="11"/>
      <c r="BG2843" s="11"/>
      <c r="BH2843" s="11"/>
      <c r="BI2843" s="11"/>
      <c r="BJ2843" s="11"/>
      <c r="BK2843" s="11"/>
      <c r="BL2843" s="11"/>
      <c r="BM2843" s="11"/>
      <c r="BN2843" s="11"/>
      <c r="BO2843" s="11"/>
      <c r="BP2843" s="1" t="str">
        <v>0- Port Costs</v>
      </c>
      <c r="BT2843" s="1" t="str">
        <v>0- Port Value</v>
      </c>
      <c r="BU2843" s="11"/>
    </row>
    <row r="2844" spans="8:73" hidden="1" outlineLevel="1" x14ac:dyDescent="0.3">
      <c r="H2844" s="1" t="str">
        <v>0 - BM Costs</v>
      </c>
      <c r="L2844" s="1" t="str">
        <v>0 - BM Port</v>
      </c>
      <c r="N2844" s="1" t="str">
        <v>0 - Port Assets</v>
      </c>
      <c r="O2844" s="11"/>
      <c r="P2844" s="11"/>
      <c r="Q2844" s="11"/>
      <c r="R2844" s="11"/>
      <c r="S2844" s="11"/>
      <c r="T2844" s="11"/>
      <c r="U2844" s="11"/>
      <c r="V2844" s="11"/>
      <c r="W2844" s="11"/>
      <c r="X2844" s="11"/>
      <c r="Y2844" s="11"/>
      <c r="Z2844" s="11"/>
      <c r="AA2844" s="11"/>
      <c r="AB2844" s="11"/>
      <c r="AC2844" s="11"/>
      <c r="AD2844" s="11"/>
      <c r="AE2844" s="11"/>
      <c r="AF2844" s="11"/>
      <c r="AG2844" s="11"/>
      <c r="AH2844" s="11"/>
      <c r="AI2844" s="11"/>
      <c r="AJ2844" s="11"/>
      <c r="AK2844" s="11"/>
      <c r="AL2844" s="11"/>
      <c r="AM2844" s="11"/>
      <c r="AN2844" s="11"/>
      <c r="AO2844" s="11"/>
      <c r="AP2844" s="11"/>
      <c r="AQ2844" s="11"/>
      <c r="AR2844" s="11"/>
      <c r="AS2844" s="11"/>
      <c r="AT2844" s="11"/>
      <c r="AU2844" s="11"/>
      <c r="AV2844" s="11"/>
      <c r="AW2844" s="11"/>
      <c r="AX2844" s="11"/>
      <c r="AY2844" s="11"/>
      <c r="AZ2844" s="11"/>
      <c r="BA2844" s="11"/>
      <c r="BB2844" s="11"/>
      <c r="BC2844" s="11"/>
      <c r="BD2844" s="11"/>
      <c r="BE2844" s="11"/>
      <c r="BF2844" s="11"/>
      <c r="BG2844" s="11"/>
      <c r="BH2844" s="11"/>
      <c r="BI2844" s="11"/>
      <c r="BJ2844" s="11"/>
      <c r="BK2844" s="11"/>
      <c r="BL2844" s="11"/>
      <c r="BM2844" s="11"/>
      <c r="BN2844" s="11"/>
      <c r="BO2844" s="11"/>
      <c r="BP2844" s="1" t="str">
        <v>0- Port Costs</v>
      </c>
      <c r="BT2844" s="1" t="str">
        <v>0- Port Value</v>
      </c>
      <c r="BU2844" s="11"/>
    </row>
    <row r="2845" spans="8:73" hidden="1" outlineLevel="1" x14ac:dyDescent="0.3">
      <c r="H2845" s="1" t="str">
        <v>0 - BM Costs</v>
      </c>
      <c r="L2845" s="1" t="str">
        <v>0 - BM Port</v>
      </c>
      <c r="N2845" s="1" t="str">
        <v>0 - Port Assets</v>
      </c>
      <c r="O2845" s="11"/>
      <c r="P2845" s="11"/>
      <c r="Q2845" s="11"/>
      <c r="R2845" s="11"/>
      <c r="S2845" s="11"/>
      <c r="T2845" s="11"/>
      <c r="U2845" s="11"/>
      <c r="V2845" s="11"/>
      <c r="W2845" s="11"/>
      <c r="X2845" s="11"/>
      <c r="Y2845" s="11"/>
      <c r="Z2845" s="11"/>
      <c r="AA2845" s="11"/>
      <c r="AB2845" s="11"/>
      <c r="AC2845" s="11"/>
      <c r="AD2845" s="11"/>
      <c r="AE2845" s="11"/>
      <c r="AF2845" s="11"/>
      <c r="AG2845" s="11"/>
      <c r="AH2845" s="11"/>
      <c r="AI2845" s="11"/>
      <c r="AJ2845" s="11"/>
      <c r="AK2845" s="11"/>
      <c r="AL2845" s="11"/>
      <c r="AM2845" s="11"/>
      <c r="AN2845" s="11"/>
      <c r="AO2845" s="11"/>
      <c r="AP2845" s="11"/>
      <c r="AQ2845" s="11"/>
      <c r="AR2845" s="11"/>
      <c r="AS2845" s="11"/>
      <c r="AT2845" s="11"/>
      <c r="AU2845" s="11"/>
      <c r="AV2845" s="11"/>
      <c r="AW2845" s="11"/>
      <c r="AX2845" s="11"/>
      <c r="AY2845" s="11"/>
      <c r="AZ2845" s="11"/>
      <c r="BA2845" s="11"/>
      <c r="BB2845" s="11"/>
      <c r="BC2845" s="11"/>
      <c r="BD2845" s="11"/>
      <c r="BE2845" s="11"/>
      <c r="BF2845" s="11"/>
      <c r="BG2845" s="11"/>
      <c r="BH2845" s="11"/>
      <c r="BI2845" s="11"/>
      <c r="BJ2845" s="11"/>
      <c r="BK2845" s="11"/>
      <c r="BL2845" s="11"/>
      <c r="BM2845" s="11"/>
      <c r="BN2845" s="11"/>
      <c r="BO2845" s="11"/>
      <c r="BP2845" s="1" t="str">
        <v>0- Port Costs</v>
      </c>
      <c r="BT2845" s="1" t="str">
        <v>0- Port Value</v>
      </c>
      <c r="BU2845" s="11"/>
    </row>
    <row r="2846" spans="8:73" hidden="1" outlineLevel="1" x14ac:dyDescent="0.3">
      <c r="H2846" s="1" t="str">
        <v>0 - BM Costs</v>
      </c>
      <c r="L2846" s="1" t="str">
        <v>0 - BM Port</v>
      </c>
      <c r="N2846" s="1" t="str">
        <v>0 - Port Assets</v>
      </c>
      <c r="O2846" s="11"/>
      <c r="P2846" s="11"/>
      <c r="Q2846" s="11"/>
      <c r="R2846" s="11"/>
      <c r="S2846" s="11"/>
      <c r="T2846" s="11"/>
      <c r="U2846" s="11"/>
      <c r="V2846" s="11"/>
      <c r="W2846" s="11"/>
      <c r="X2846" s="11"/>
      <c r="Y2846" s="11"/>
      <c r="Z2846" s="11"/>
      <c r="AA2846" s="11"/>
      <c r="AB2846" s="11"/>
      <c r="AC2846" s="11"/>
      <c r="AD2846" s="11"/>
      <c r="AE2846" s="11"/>
      <c r="AF2846" s="11"/>
      <c r="AG2846" s="11"/>
      <c r="AH2846" s="11"/>
      <c r="AI2846" s="11"/>
      <c r="AJ2846" s="11"/>
      <c r="AK2846" s="11"/>
      <c r="AL2846" s="11"/>
      <c r="AM2846" s="11"/>
      <c r="AN2846" s="11"/>
      <c r="AO2846" s="11"/>
      <c r="AP2846" s="11"/>
      <c r="AQ2846" s="11"/>
      <c r="AR2846" s="11"/>
      <c r="AS2846" s="11"/>
      <c r="AT2846" s="11"/>
      <c r="AU2846" s="11"/>
      <c r="AV2846" s="11"/>
      <c r="AW2846" s="11"/>
      <c r="AX2846" s="11"/>
      <c r="AY2846" s="11"/>
      <c r="AZ2846" s="11"/>
      <c r="BA2846" s="11"/>
      <c r="BB2846" s="11"/>
      <c r="BC2846" s="11"/>
      <c r="BD2846" s="11"/>
      <c r="BE2846" s="11"/>
      <c r="BF2846" s="11"/>
      <c r="BG2846" s="11"/>
      <c r="BH2846" s="11"/>
      <c r="BI2846" s="11"/>
      <c r="BJ2846" s="11"/>
      <c r="BK2846" s="11"/>
      <c r="BL2846" s="11"/>
      <c r="BM2846" s="11"/>
      <c r="BN2846" s="11"/>
      <c r="BO2846" s="11"/>
      <c r="BP2846" s="1" t="str">
        <v>0- Port Costs</v>
      </c>
      <c r="BT2846" s="1" t="str">
        <v>0- Port Value</v>
      </c>
      <c r="BU2846" s="11"/>
    </row>
    <row r="2847" spans="8:73" hidden="1" outlineLevel="1" x14ac:dyDescent="0.3">
      <c r="H2847" s="1" t="str">
        <v>0 - BM Costs</v>
      </c>
      <c r="L2847" s="1" t="str">
        <v>0 - BM Port</v>
      </c>
      <c r="N2847" s="1" t="str">
        <v>0 - Port Assets</v>
      </c>
      <c r="O2847" s="11"/>
      <c r="P2847" s="11"/>
      <c r="Q2847" s="11"/>
      <c r="R2847" s="11"/>
      <c r="S2847" s="11"/>
      <c r="T2847" s="11"/>
      <c r="U2847" s="11"/>
      <c r="V2847" s="11"/>
      <c r="W2847" s="11"/>
      <c r="X2847" s="11"/>
      <c r="Y2847" s="11"/>
      <c r="Z2847" s="11"/>
      <c r="AA2847" s="11"/>
      <c r="AB2847" s="11"/>
      <c r="AC2847" s="11"/>
      <c r="AD2847" s="11"/>
      <c r="AE2847" s="11"/>
      <c r="AF2847" s="11"/>
      <c r="AG2847" s="11"/>
      <c r="AH2847" s="11"/>
      <c r="AI2847" s="11"/>
      <c r="AJ2847" s="11"/>
      <c r="AK2847" s="11"/>
      <c r="AL2847" s="11"/>
      <c r="AM2847" s="11"/>
      <c r="AN2847" s="11"/>
      <c r="AO2847" s="11"/>
      <c r="AP2847" s="11"/>
      <c r="AQ2847" s="11"/>
      <c r="AR2847" s="11"/>
      <c r="AS2847" s="11"/>
      <c r="AT2847" s="11"/>
      <c r="AU2847" s="11"/>
      <c r="AV2847" s="11"/>
      <c r="AW2847" s="11"/>
      <c r="AX2847" s="11"/>
      <c r="AY2847" s="11"/>
      <c r="AZ2847" s="11"/>
      <c r="BA2847" s="11"/>
      <c r="BB2847" s="11"/>
      <c r="BC2847" s="11"/>
      <c r="BD2847" s="11"/>
      <c r="BE2847" s="11"/>
      <c r="BF2847" s="11"/>
      <c r="BG2847" s="11"/>
      <c r="BH2847" s="11"/>
      <c r="BI2847" s="11"/>
      <c r="BJ2847" s="11"/>
      <c r="BK2847" s="11"/>
      <c r="BL2847" s="11"/>
      <c r="BM2847" s="11"/>
      <c r="BN2847" s="11"/>
      <c r="BO2847" s="11"/>
      <c r="BP2847" s="1" t="str">
        <v>0- Port Costs</v>
      </c>
      <c r="BT2847" s="1" t="str">
        <v>0- Port Value</v>
      </c>
      <c r="BU2847" s="11"/>
    </row>
    <row r="2848" spans="8:73" hidden="1" outlineLevel="1" x14ac:dyDescent="0.3">
      <c r="H2848" s="1" t="str">
        <v>0 - BM Costs</v>
      </c>
      <c r="L2848" s="1" t="str">
        <v>0 - BM Port</v>
      </c>
      <c r="N2848" s="1" t="str">
        <v>0 - Port Assets</v>
      </c>
      <c r="O2848" s="11"/>
      <c r="P2848" s="11"/>
      <c r="Q2848" s="11"/>
      <c r="R2848" s="11"/>
      <c r="S2848" s="11"/>
      <c r="T2848" s="11"/>
      <c r="U2848" s="11"/>
      <c r="V2848" s="11"/>
      <c r="W2848" s="11"/>
      <c r="X2848" s="11"/>
      <c r="Y2848" s="11"/>
      <c r="Z2848" s="11"/>
      <c r="AA2848" s="11"/>
      <c r="AB2848" s="11"/>
      <c r="AC2848" s="11"/>
      <c r="AD2848" s="11"/>
      <c r="AE2848" s="11"/>
      <c r="AF2848" s="11"/>
      <c r="AG2848" s="11"/>
      <c r="AH2848" s="11"/>
      <c r="AI2848" s="11"/>
      <c r="AJ2848" s="11"/>
      <c r="AK2848" s="11"/>
      <c r="AL2848" s="11"/>
      <c r="AM2848" s="11"/>
      <c r="AN2848" s="11"/>
      <c r="AO2848" s="11"/>
      <c r="AP2848" s="11"/>
      <c r="AQ2848" s="11"/>
      <c r="AR2848" s="11"/>
      <c r="AS2848" s="11"/>
      <c r="AT2848" s="11"/>
      <c r="AU2848" s="11"/>
      <c r="AV2848" s="11"/>
      <c r="AW2848" s="11"/>
      <c r="AX2848" s="11"/>
      <c r="AY2848" s="11"/>
      <c r="AZ2848" s="11"/>
      <c r="BA2848" s="11"/>
      <c r="BB2848" s="11"/>
      <c r="BC2848" s="11"/>
      <c r="BD2848" s="11"/>
      <c r="BE2848" s="11"/>
      <c r="BF2848" s="11"/>
      <c r="BG2848" s="11"/>
      <c r="BH2848" s="11"/>
      <c r="BI2848" s="11"/>
      <c r="BJ2848" s="11"/>
      <c r="BK2848" s="11"/>
      <c r="BL2848" s="11"/>
      <c r="BM2848" s="11"/>
      <c r="BN2848" s="11"/>
      <c r="BO2848" s="11"/>
      <c r="BP2848" s="1" t="str">
        <v>0- Port Costs</v>
      </c>
      <c r="BT2848" s="1" t="str">
        <v>0- Port Value</v>
      </c>
      <c r="BU2848" s="11"/>
    </row>
    <row r="2849" spans="8:73" hidden="1" outlineLevel="1" x14ac:dyDescent="0.3">
      <c r="H2849" s="1" t="str">
        <v>0 - BM Costs</v>
      </c>
      <c r="L2849" s="1" t="str">
        <v>0 - BM Port</v>
      </c>
      <c r="N2849" s="1" t="str">
        <v>0 - Port Assets</v>
      </c>
      <c r="O2849" s="11"/>
      <c r="P2849" s="11"/>
      <c r="Q2849" s="11"/>
      <c r="R2849" s="11"/>
      <c r="S2849" s="11"/>
      <c r="T2849" s="11"/>
      <c r="U2849" s="11"/>
      <c r="V2849" s="11"/>
      <c r="W2849" s="11"/>
      <c r="X2849" s="11"/>
      <c r="Y2849" s="11"/>
      <c r="Z2849" s="11"/>
      <c r="AA2849" s="11"/>
      <c r="AB2849" s="11"/>
      <c r="AC2849" s="11"/>
      <c r="AD2849" s="11"/>
      <c r="AE2849" s="11"/>
      <c r="AF2849" s="11"/>
      <c r="AG2849" s="11"/>
      <c r="AH2849" s="11"/>
      <c r="AI2849" s="11"/>
      <c r="AJ2849" s="11"/>
      <c r="AK2849" s="11"/>
      <c r="AL2849" s="11"/>
      <c r="AM2849" s="11"/>
      <c r="AN2849" s="11"/>
      <c r="AO2849" s="11"/>
      <c r="AP2849" s="11"/>
      <c r="AQ2849" s="11"/>
      <c r="AR2849" s="11"/>
      <c r="AS2849" s="11"/>
      <c r="AT2849" s="11"/>
      <c r="AU2849" s="11"/>
      <c r="AV2849" s="11"/>
      <c r="AW2849" s="11"/>
      <c r="AX2849" s="11"/>
      <c r="AY2849" s="11"/>
      <c r="AZ2849" s="11"/>
      <c r="BA2849" s="11"/>
      <c r="BB2849" s="11"/>
      <c r="BC2849" s="11"/>
      <c r="BD2849" s="11"/>
      <c r="BE2849" s="11"/>
      <c r="BF2849" s="11"/>
      <c r="BG2849" s="11"/>
      <c r="BH2849" s="11"/>
      <c r="BI2849" s="11"/>
      <c r="BJ2849" s="11"/>
      <c r="BK2849" s="11"/>
      <c r="BL2849" s="11"/>
      <c r="BM2849" s="11"/>
      <c r="BN2849" s="11"/>
      <c r="BO2849" s="11"/>
      <c r="BP2849" s="1" t="str">
        <v>0- Port Costs</v>
      </c>
      <c r="BT2849" s="1" t="str">
        <v>0- Port Value</v>
      </c>
      <c r="BU2849" s="11"/>
    </row>
    <row r="2850" spans="8:73" hidden="1" outlineLevel="1" x14ac:dyDescent="0.3">
      <c r="H2850" s="1" t="str">
        <v>0 - BM Costs</v>
      </c>
      <c r="L2850" s="1" t="str">
        <v>0 - BM Port</v>
      </c>
      <c r="N2850" s="1" t="str">
        <v>0 - Port Assets</v>
      </c>
      <c r="O2850" s="11"/>
      <c r="P2850" s="11"/>
      <c r="Q2850" s="11"/>
      <c r="R2850" s="11"/>
      <c r="S2850" s="11"/>
      <c r="T2850" s="11"/>
      <c r="U2850" s="11"/>
      <c r="V2850" s="11"/>
      <c r="W2850" s="11"/>
      <c r="X2850" s="11"/>
      <c r="Y2850" s="11"/>
      <c r="Z2850" s="11"/>
      <c r="AA2850" s="11"/>
      <c r="AB2850" s="11"/>
      <c r="AC2850" s="11"/>
      <c r="AD2850" s="11"/>
      <c r="AE2850" s="11"/>
      <c r="AF2850" s="11"/>
      <c r="AG2850" s="11"/>
      <c r="AH2850" s="11"/>
      <c r="AI2850" s="11"/>
      <c r="AJ2850" s="11"/>
      <c r="AK2850" s="11"/>
      <c r="AL2850" s="11"/>
      <c r="AM2850" s="11"/>
      <c r="AN2850" s="11"/>
      <c r="AO2850" s="11"/>
      <c r="AP2850" s="11"/>
      <c r="AQ2850" s="11"/>
      <c r="AR2850" s="11"/>
      <c r="AS2850" s="11"/>
      <c r="AT2850" s="11"/>
      <c r="AU2850" s="11"/>
      <c r="AV2850" s="11"/>
      <c r="AW2850" s="11"/>
      <c r="AX2850" s="11"/>
      <c r="AY2850" s="11"/>
      <c r="AZ2850" s="11"/>
      <c r="BA2850" s="11"/>
      <c r="BB2850" s="11"/>
      <c r="BC2850" s="11"/>
      <c r="BD2850" s="11"/>
      <c r="BE2850" s="11"/>
      <c r="BF2850" s="11"/>
      <c r="BG2850" s="11"/>
      <c r="BH2850" s="11"/>
      <c r="BI2850" s="11"/>
      <c r="BJ2850" s="11"/>
      <c r="BK2850" s="11"/>
      <c r="BL2850" s="11"/>
      <c r="BM2850" s="11"/>
      <c r="BN2850" s="11"/>
      <c r="BO2850" s="11"/>
      <c r="BP2850" s="1" t="str">
        <v>0- Port Costs</v>
      </c>
      <c r="BT2850" s="1" t="str">
        <v>0- Port Value</v>
      </c>
      <c r="BU2850" s="11"/>
    </row>
    <row r="2851" spans="8:73" hidden="1" outlineLevel="1" x14ac:dyDescent="0.3">
      <c r="H2851" s="1" t="str">
        <v>0 - BM Costs</v>
      </c>
      <c r="L2851" s="1" t="str">
        <v>0 - BM Port</v>
      </c>
      <c r="N2851" s="1" t="str">
        <v>0 - Port Assets</v>
      </c>
      <c r="O2851" s="11"/>
      <c r="P2851" s="11"/>
      <c r="Q2851" s="11"/>
      <c r="R2851" s="11"/>
      <c r="S2851" s="11"/>
      <c r="T2851" s="11"/>
      <c r="U2851" s="11"/>
      <c r="V2851" s="11"/>
      <c r="W2851" s="11"/>
      <c r="X2851" s="11"/>
      <c r="Y2851" s="11"/>
      <c r="Z2851" s="11"/>
      <c r="AA2851" s="11"/>
      <c r="AB2851" s="11"/>
      <c r="AC2851" s="11"/>
      <c r="AD2851" s="11"/>
      <c r="AE2851" s="11"/>
      <c r="AF2851" s="11"/>
      <c r="AG2851" s="11"/>
      <c r="AH2851" s="11"/>
      <c r="AI2851" s="11"/>
      <c r="AJ2851" s="11"/>
      <c r="AK2851" s="11"/>
      <c r="AL2851" s="11"/>
      <c r="AM2851" s="11"/>
      <c r="AN2851" s="11"/>
      <c r="AO2851" s="11"/>
      <c r="AP2851" s="11"/>
      <c r="AQ2851" s="11"/>
      <c r="AR2851" s="11"/>
      <c r="AS2851" s="11"/>
      <c r="AT2851" s="11"/>
      <c r="AU2851" s="11"/>
      <c r="AV2851" s="11"/>
      <c r="AW2851" s="11"/>
      <c r="AX2851" s="11"/>
      <c r="AY2851" s="11"/>
      <c r="AZ2851" s="11"/>
      <c r="BA2851" s="11"/>
      <c r="BB2851" s="11"/>
      <c r="BC2851" s="11"/>
      <c r="BD2851" s="11"/>
      <c r="BE2851" s="11"/>
      <c r="BF2851" s="11"/>
      <c r="BG2851" s="11"/>
      <c r="BH2851" s="11"/>
      <c r="BI2851" s="11"/>
      <c r="BJ2851" s="11"/>
      <c r="BK2851" s="11"/>
      <c r="BL2851" s="11"/>
      <c r="BM2851" s="11"/>
      <c r="BN2851" s="11"/>
      <c r="BO2851" s="11"/>
      <c r="BP2851" s="1" t="str">
        <v>0- Port Costs</v>
      </c>
      <c r="BT2851" s="1" t="str">
        <v>0- Port Value</v>
      </c>
      <c r="BU2851" s="11"/>
    </row>
    <row r="2852" spans="8:73" hidden="1" outlineLevel="1" x14ac:dyDescent="0.3">
      <c r="H2852" s="1" t="str">
        <v>0 - BM Costs</v>
      </c>
      <c r="L2852" s="1" t="str">
        <v>0 - BM Port</v>
      </c>
      <c r="N2852" s="1" t="str">
        <v>0 - Port Assets</v>
      </c>
      <c r="O2852" s="11"/>
      <c r="P2852" s="11"/>
      <c r="Q2852" s="11"/>
      <c r="R2852" s="11"/>
      <c r="S2852" s="11"/>
      <c r="T2852" s="11"/>
      <c r="U2852" s="11"/>
      <c r="V2852" s="11"/>
      <c r="W2852" s="11"/>
      <c r="X2852" s="11"/>
      <c r="Y2852" s="11"/>
      <c r="Z2852" s="11"/>
      <c r="AA2852" s="11"/>
      <c r="AB2852" s="11"/>
      <c r="AC2852" s="11"/>
      <c r="AD2852" s="11"/>
      <c r="AE2852" s="11"/>
      <c r="AF2852" s="11"/>
      <c r="AG2852" s="11"/>
      <c r="AH2852" s="11"/>
      <c r="AI2852" s="11"/>
      <c r="AJ2852" s="11"/>
      <c r="AK2852" s="11"/>
      <c r="AL2852" s="11"/>
      <c r="AM2852" s="11"/>
      <c r="AN2852" s="11"/>
      <c r="AO2852" s="11"/>
      <c r="AP2852" s="11"/>
      <c r="AQ2852" s="11"/>
      <c r="AR2852" s="11"/>
      <c r="AS2852" s="11"/>
      <c r="AT2852" s="11"/>
      <c r="AU2852" s="11"/>
      <c r="AV2852" s="11"/>
      <c r="AW2852" s="11"/>
      <c r="AX2852" s="11"/>
      <c r="AY2852" s="11"/>
      <c r="AZ2852" s="11"/>
      <c r="BA2852" s="11"/>
      <c r="BB2852" s="11"/>
      <c r="BC2852" s="11"/>
      <c r="BD2852" s="11"/>
      <c r="BE2852" s="11"/>
      <c r="BF2852" s="11"/>
      <c r="BG2852" s="11"/>
      <c r="BH2852" s="11"/>
      <c r="BI2852" s="11"/>
      <c r="BJ2852" s="11"/>
      <c r="BK2852" s="11"/>
      <c r="BL2852" s="11"/>
      <c r="BM2852" s="11"/>
      <c r="BN2852" s="11"/>
      <c r="BO2852" s="11"/>
      <c r="BP2852" s="1" t="str">
        <v>0- Port Costs</v>
      </c>
      <c r="BT2852" s="1" t="str">
        <v>0- Port Value</v>
      </c>
      <c r="BU2852" s="11"/>
    </row>
    <row r="2853" spans="8:73" hidden="1" outlineLevel="1" x14ac:dyDescent="0.3">
      <c r="H2853" s="1" t="str">
        <v>0 - BM Costs</v>
      </c>
      <c r="L2853" s="1" t="str">
        <v>0 - BM Port</v>
      </c>
      <c r="N2853" s="1" t="str">
        <v>0 - Port Assets</v>
      </c>
      <c r="O2853" s="11"/>
      <c r="P2853" s="11"/>
      <c r="Q2853" s="11"/>
      <c r="R2853" s="11"/>
      <c r="S2853" s="11"/>
      <c r="T2853" s="11"/>
      <c r="U2853" s="11"/>
      <c r="V2853" s="11"/>
      <c r="W2853" s="11"/>
      <c r="X2853" s="11"/>
      <c r="Y2853" s="11"/>
      <c r="Z2853" s="11"/>
      <c r="AA2853" s="11"/>
      <c r="AB2853" s="11"/>
      <c r="AC2853" s="11"/>
      <c r="AD2853" s="11"/>
      <c r="AE2853" s="11"/>
      <c r="AF2853" s="11"/>
      <c r="AG2853" s="11"/>
      <c r="AH2853" s="11"/>
      <c r="AI2853" s="11"/>
      <c r="AJ2853" s="11"/>
      <c r="AK2853" s="11"/>
      <c r="AL2853" s="11"/>
      <c r="AM2853" s="11"/>
      <c r="AN2853" s="11"/>
      <c r="AO2853" s="11"/>
      <c r="AP2853" s="11"/>
      <c r="AQ2853" s="11"/>
      <c r="AR2853" s="11"/>
      <c r="AS2853" s="11"/>
      <c r="AT2853" s="11"/>
      <c r="AU2853" s="11"/>
      <c r="AV2853" s="11"/>
      <c r="AW2853" s="11"/>
      <c r="AX2853" s="11"/>
      <c r="AY2853" s="11"/>
      <c r="AZ2853" s="11"/>
      <c r="BA2853" s="11"/>
      <c r="BB2853" s="11"/>
      <c r="BC2853" s="11"/>
      <c r="BD2853" s="11"/>
      <c r="BE2853" s="11"/>
      <c r="BF2853" s="11"/>
      <c r="BG2853" s="11"/>
      <c r="BH2853" s="11"/>
      <c r="BI2853" s="11"/>
      <c r="BJ2853" s="11"/>
      <c r="BK2853" s="11"/>
      <c r="BL2853" s="11"/>
      <c r="BM2853" s="11"/>
      <c r="BN2853" s="11"/>
      <c r="BO2853" s="11"/>
      <c r="BP2853" s="1" t="str">
        <v>0- Port Costs</v>
      </c>
      <c r="BT2853" s="1" t="str">
        <v>0- Port Value</v>
      </c>
      <c r="BU2853" s="11"/>
    </row>
    <row r="2854" spans="8:73" hidden="1" outlineLevel="1" x14ac:dyDescent="0.3">
      <c r="H2854" s="1" t="str">
        <v>0 - BM Costs</v>
      </c>
      <c r="L2854" s="1" t="str">
        <v>0 - BM Port</v>
      </c>
      <c r="N2854" s="1" t="str">
        <v>0 - Port Assets</v>
      </c>
      <c r="O2854" s="11"/>
      <c r="P2854" s="11"/>
      <c r="Q2854" s="11"/>
      <c r="R2854" s="11"/>
      <c r="S2854" s="11"/>
      <c r="T2854" s="11"/>
      <c r="U2854" s="11"/>
      <c r="V2854" s="11"/>
      <c r="W2854" s="11"/>
      <c r="X2854" s="11"/>
      <c r="Y2854" s="11"/>
      <c r="Z2854" s="11"/>
      <c r="AA2854" s="11"/>
      <c r="AB2854" s="11"/>
      <c r="AC2854" s="11"/>
      <c r="AD2854" s="11"/>
      <c r="AE2854" s="11"/>
      <c r="AF2854" s="11"/>
      <c r="AG2854" s="11"/>
      <c r="AH2854" s="11"/>
      <c r="AI2854" s="11"/>
      <c r="AJ2854" s="11"/>
      <c r="AK2854" s="11"/>
      <c r="AL2854" s="11"/>
      <c r="AM2854" s="11"/>
      <c r="AN2854" s="11"/>
      <c r="AO2854" s="11"/>
      <c r="AP2854" s="11"/>
      <c r="AQ2854" s="11"/>
      <c r="AR2854" s="11"/>
      <c r="AS2854" s="11"/>
      <c r="AT2854" s="11"/>
      <c r="AU2854" s="11"/>
      <c r="AV2854" s="11"/>
      <c r="AW2854" s="11"/>
      <c r="AX2854" s="11"/>
      <c r="AY2854" s="11"/>
      <c r="AZ2854" s="11"/>
      <c r="BA2854" s="11"/>
      <c r="BB2854" s="11"/>
      <c r="BC2854" s="11"/>
      <c r="BD2854" s="11"/>
      <c r="BE2854" s="11"/>
      <c r="BF2854" s="11"/>
      <c r="BG2854" s="11"/>
      <c r="BH2854" s="11"/>
      <c r="BI2854" s="11"/>
      <c r="BJ2854" s="11"/>
      <c r="BK2854" s="11"/>
      <c r="BL2854" s="11"/>
      <c r="BM2854" s="11"/>
      <c r="BN2854" s="11"/>
      <c r="BO2854" s="11"/>
      <c r="BP2854" s="1" t="str">
        <v>0- Port Costs</v>
      </c>
      <c r="BT2854" s="1" t="str">
        <v>0- Port Value</v>
      </c>
      <c r="BU2854" s="11"/>
    </row>
    <row r="2855" spans="8:73" hidden="1" outlineLevel="1" x14ac:dyDescent="0.3">
      <c r="H2855" s="1" t="str">
        <v>0 - BM Costs</v>
      </c>
      <c r="L2855" s="1" t="str">
        <v>0 - BM Port</v>
      </c>
      <c r="N2855" s="1" t="str">
        <v>0 - Port Assets</v>
      </c>
      <c r="O2855" s="11"/>
      <c r="P2855" s="11"/>
      <c r="Q2855" s="11"/>
      <c r="R2855" s="11"/>
      <c r="S2855" s="11"/>
      <c r="T2855" s="11"/>
      <c r="U2855" s="11"/>
      <c r="V2855" s="11"/>
      <c r="W2855" s="11"/>
      <c r="X2855" s="11"/>
      <c r="Y2855" s="11"/>
      <c r="Z2855" s="11"/>
      <c r="AA2855" s="11"/>
      <c r="AB2855" s="11"/>
      <c r="AC2855" s="11"/>
      <c r="AD2855" s="11"/>
      <c r="AE2855" s="11"/>
      <c r="AF2855" s="11"/>
      <c r="AG2855" s="11"/>
      <c r="AH2855" s="11"/>
      <c r="AI2855" s="11"/>
      <c r="AJ2855" s="11"/>
      <c r="AK2855" s="11"/>
      <c r="AL2855" s="11"/>
      <c r="AM2855" s="11"/>
      <c r="AN2855" s="11"/>
      <c r="AO2855" s="11"/>
      <c r="AP2855" s="11"/>
      <c r="AQ2855" s="11"/>
      <c r="AR2855" s="11"/>
      <c r="AS2855" s="11"/>
      <c r="AT2855" s="11"/>
      <c r="AU2855" s="11"/>
      <c r="AV2855" s="11"/>
      <c r="AW2855" s="11"/>
      <c r="AX2855" s="11"/>
      <c r="AY2855" s="11"/>
      <c r="AZ2855" s="11"/>
      <c r="BA2855" s="11"/>
      <c r="BB2855" s="11"/>
      <c r="BC2855" s="11"/>
      <c r="BD2855" s="11"/>
      <c r="BE2855" s="11"/>
      <c r="BF2855" s="11"/>
      <c r="BG2855" s="11"/>
      <c r="BH2855" s="11"/>
      <c r="BI2855" s="11"/>
      <c r="BJ2855" s="11"/>
      <c r="BK2855" s="11"/>
      <c r="BL2855" s="11"/>
      <c r="BM2855" s="11"/>
      <c r="BN2855" s="11"/>
      <c r="BO2855" s="11"/>
      <c r="BP2855" s="1" t="str">
        <v>0- Port Costs</v>
      </c>
      <c r="BT2855" s="1" t="str">
        <v>0- Port Value</v>
      </c>
      <c r="BU2855" s="11"/>
    </row>
    <row r="2856" spans="8:73" hidden="1" outlineLevel="1" x14ac:dyDescent="0.3">
      <c r="H2856" s="1" t="str">
        <v>0 - BM Costs</v>
      </c>
      <c r="L2856" s="1" t="str">
        <v>0 - BM Port</v>
      </c>
      <c r="N2856" s="1" t="str">
        <v>0 - Port Assets</v>
      </c>
      <c r="O2856" s="11"/>
      <c r="P2856" s="11"/>
      <c r="Q2856" s="11"/>
      <c r="R2856" s="11"/>
      <c r="S2856" s="11"/>
      <c r="T2856" s="11"/>
      <c r="U2856" s="11"/>
      <c r="V2856" s="11"/>
      <c r="W2856" s="11"/>
      <c r="X2856" s="11"/>
      <c r="Y2856" s="11"/>
      <c r="Z2856" s="11"/>
      <c r="AA2856" s="11"/>
      <c r="AB2856" s="11"/>
      <c r="AC2856" s="11"/>
      <c r="AD2856" s="11"/>
      <c r="AE2856" s="11"/>
      <c r="AF2856" s="11"/>
      <c r="AG2856" s="11"/>
      <c r="AH2856" s="11"/>
      <c r="AI2856" s="11"/>
      <c r="AJ2856" s="11"/>
      <c r="AK2856" s="11"/>
      <c r="AL2856" s="11"/>
      <c r="AM2856" s="11"/>
      <c r="AN2856" s="11"/>
      <c r="AO2856" s="11"/>
      <c r="AP2856" s="11"/>
      <c r="AQ2856" s="11"/>
      <c r="AR2856" s="11"/>
      <c r="AS2856" s="11"/>
      <c r="AT2856" s="11"/>
      <c r="AU2856" s="11"/>
      <c r="AV2856" s="11"/>
      <c r="AW2856" s="11"/>
      <c r="AX2856" s="11"/>
      <c r="AY2856" s="11"/>
      <c r="AZ2856" s="11"/>
      <c r="BA2856" s="11"/>
      <c r="BB2856" s="11"/>
      <c r="BC2856" s="11"/>
      <c r="BD2856" s="11"/>
      <c r="BE2856" s="11"/>
      <c r="BF2856" s="11"/>
      <c r="BG2856" s="11"/>
      <c r="BH2856" s="11"/>
      <c r="BI2856" s="11"/>
      <c r="BJ2856" s="11"/>
      <c r="BK2856" s="11"/>
      <c r="BL2856" s="11"/>
      <c r="BM2856" s="11"/>
      <c r="BN2856" s="11"/>
      <c r="BO2856" s="11"/>
      <c r="BP2856" s="1" t="str">
        <v>0- Port Costs</v>
      </c>
      <c r="BT2856" s="1" t="str">
        <v>0- Port Value</v>
      </c>
      <c r="BU2856" s="11"/>
    </row>
    <row r="2857" spans="8:73" hidden="1" outlineLevel="1" x14ac:dyDescent="0.3">
      <c r="H2857" s="1" t="str">
        <v>0 - BM Costs</v>
      </c>
      <c r="L2857" s="1" t="str">
        <v>0 - BM Port</v>
      </c>
      <c r="N2857" s="1" t="str">
        <v>0 - Port Assets</v>
      </c>
      <c r="O2857" s="11"/>
      <c r="P2857" s="11"/>
      <c r="Q2857" s="11"/>
      <c r="R2857" s="11"/>
      <c r="S2857" s="11"/>
      <c r="T2857" s="11"/>
      <c r="U2857" s="11"/>
      <c r="V2857" s="11"/>
      <c r="W2857" s="11"/>
      <c r="X2857" s="11"/>
      <c r="Y2857" s="11"/>
      <c r="Z2857" s="11"/>
      <c r="AA2857" s="11"/>
      <c r="AB2857" s="11"/>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c r="BC2857" s="11"/>
      <c r="BD2857" s="11"/>
      <c r="BE2857" s="11"/>
      <c r="BF2857" s="11"/>
      <c r="BG2857" s="11"/>
      <c r="BH2857" s="11"/>
      <c r="BI2857" s="11"/>
      <c r="BJ2857" s="11"/>
      <c r="BK2857" s="11"/>
      <c r="BL2857" s="11"/>
      <c r="BM2857" s="11"/>
      <c r="BN2857" s="11"/>
      <c r="BO2857" s="11"/>
      <c r="BP2857" s="1" t="str">
        <v>0- Port Costs</v>
      </c>
      <c r="BT2857" s="1" t="str">
        <v>0- Port Value</v>
      </c>
      <c r="BU2857" s="11"/>
    </row>
    <row r="2858" spans="8:73" hidden="1" outlineLevel="1" x14ac:dyDescent="0.3">
      <c r="H2858" s="1" t="str">
        <v>0 - BM Costs</v>
      </c>
      <c r="L2858" s="1" t="str">
        <v>0 - BM Port</v>
      </c>
      <c r="N2858" s="1" t="str">
        <v>0 - Port Assets</v>
      </c>
      <c r="O2858" s="11"/>
      <c r="P2858" s="11"/>
      <c r="Q2858" s="11"/>
      <c r="R2858" s="11"/>
      <c r="S2858" s="11"/>
      <c r="T2858" s="11"/>
      <c r="U2858" s="11"/>
      <c r="V2858" s="11"/>
      <c r="W2858" s="11"/>
      <c r="X2858" s="11"/>
      <c r="Y2858" s="11"/>
      <c r="Z2858" s="11"/>
      <c r="AA2858" s="11"/>
      <c r="AB2858" s="11"/>
      <c r="AC2858" s="11"/>
      <c r="AD2858" s="11"/>
      <c r="AE2858" s="11"/>
      <c r="AF2858" s="11"/>
      <c r="AG2858" s="11"/>
      <c r="AH2858" s="11"/>
      <c r="AI2858" s="11"/>
      <c r="AJ2858" s="11"/>
      <c r="AK2858" s="11"/>
      <c r="AL2858" s="11"/>
      <c r="AM2858" s="11"/>
      <c r="AN2858" s="11"/>
      <c r="AO2858" s="11"/>
      <c r="AP2858" s="11"/>
      <c r="AQ2858" s="11"/>
      <c r="AR2858" s="11"/>
      <c r="AS2858" s="11"/>
      <c r="AT2858" s="11"/>
      <c r="AU2858" s="11"/>
      <c r="AV2858" s="11"/>
      <c r="AW2858" s="11"/>
      <c r="AX2858" s="11"/>
      <c r="AY2858" s="11"/>
      <c r="AZ2858" s="11"/>
      <c r="BA2858" s="11"/>
      <c r="BB2858" s="11"/>
      <c r="BC2858" s="11"/>
      <c r="BD2858" s="11"/>
      <c r="BE2858" s="11"/>
      <c r="BF2858" s="11"/>
      <c r="BG2858" s="11"/>
      <c r="BH2858" s="11"/>
      <c r="BI2858" s="11"/>
      <c r="BJ2858" s="11"/>
      <c r="BK2858" s="11"/>
      <c r="BL2858" s="11"/>
      <c r="BM2858" s="11"/>
      <c r="BN2858" s="11"/>
      <c r="BO2858" s="11"/>
      <c r="BP2858" s="1" t="str">
        <v>0- Port Costs</v>
      </c>
      <c r="BT2858" s="1" t="str">
        <v>0- Port Value</v>
      </c>
      <c r="BU2858" s="11"/>
    </row>
    <row r="2859" spans="8:73" hidden="1" outlineLevel="1" x14ac:dyDescent="0.3">
      <c r="H2859" s="1" t="str">
        <v>0 - BM Costs</v>
      </c>
      <c r="L2859" s="1" t="str">
        <v>0 - BM Port</v>
      </c>
      <c r="N2859" s="1" t="str">
        <v>0 - Port Assets</v>
      </c>
      <c r="O2859" s="11"/>
      <c r="P2859" s="11"/>
      <c r="Q2859" s="11"/>
      <c r="R2859" s="11"/>
      <c r="S2859" s="11"/>
      <c r="T2859" s="11"/>
      <c r="U2859" s="11"/>
      <c r="V2859" s="11"/>
      <c r="W2859" s="11"/>
      <c r="X2859" s="11"/>
      <c r="Y2859" s="11"/>
      <c r="Z2859" s="11"/>
      <c r="AA2859" s="11"/>
      <c r="AB2859" s="11"/>
      <c r="AC2859" s="11"/>
      <c r="AD2859" s="11"/>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c r="BC2859" s="11"/>
      <c r="BD2859" s="11"/>
      <c r="BE2859" s="11"/>
      <c r="BF2859" s="11"/>
      <c r="BG2859" s="11"/>
      <c r="BH2859" s="11"/>
      <c r="BI2859" s="11"/>
      <c r="BJ2859" s="11"/>
      <c r="BK2859" s="11"/>
      <c r="BL2859" s="11"/>
      <c r="BM2859" s="11"/>
      <c r="BN2859" s="11"/>
      <c r="BO2859" s="11"/>
      <c r="BP2859" s="1" t="str">
        <v>0- Port Costs</v>
      </c>
      <c r="BT2859" s="1" t="str">
        <v>0- Port Value</v>
      </c>
      <c r="BU2859" s="11"/>
    </row>
    <row r="2860" spans="8:73" hidden="1" outlineLevel="1" x14ac:dyDescent="0.3">
      <c r="H2860" s="1" t="str">
        <v>0 - BM Costs</v>
      </c>
      <c r="L2860" s="1" t="str">
        <v>0 - BM Port</v>
      </c>
      <c r="N2860" s="1" t="str">
        <v>0 - Port Assets</v>
      </c>
      <c r="O2860" s="11"/>
      <c r="P2860" s="11"/>
      <c r="Q2860" s="11"/>
      <c r="R2860" s="11"/>
      <c r="S2860" s="11"/>
      <c r="T2860" s="11"/>
      <c r="U2860" s="11"/>
      <c r="V2860" s="11"/>
      <c r="W2860" s="11"/>
      <c r="X2860" s="11"/>
      <c r="Y2860" s="11"/>
      <c r="Z2860" s="11"/>
      <c r="AA2860" s="11"/>
      <c r="AB2860" s="11"/>
      <c r="AC2860" s="11"/>
      <c r="AD2860" s="11"/>
      <c r="AE2860" s="11"/>
      <c r="AF2860" s="11"/>
      <c r="AG2860" s="11"/>
      <c r="AH2860" s="11"/>
      <c r="AI2860" s="11"/>
      <c r="AJ2860" s="11"/>
      <c r="AK2860" s="11"/>
      <c r="AL2860" s="11"/>
      <c r="AM2860" s="11"/>
      <c r="AN2860" s="11"/>
      <c r="AO2860" s="11"/>
      <c r="AP2860" s="11"/>
      <c r="AQ2860" s="11"/>
      <c r="AR2860" s="11"/>
      <c r="AS2860" s="11"/>
      <c r="AT2860" s="11"/>
      <c r="AU2860" s="11"/>
      <c r="AV2860" s="11"/>
      <c r="AW2860" s="11"/>
      <c r="AX2860" s="11"/>
      <c r="AY2860" s="11"/>
      <c r="AZ2860" s="11"/>
      <c r="BA2860" s="11"/>
      <c r="BB2860" s="11"/>
      <c r="BC2860" s="11"/>
      <c r="BD2860" s="11"/>
      <c r="BE2860" s="11"/>
      <c r="BF2860" s="11"/>
      <c r="BG2860" s="11"/>
      <c r="BH2860" s="11"/>
      <c r="BI2860" s="11"/>
      <c r="BJ2860" s="11"/>
      <c r="BK2860" s="11"/>
      <c r="BL2860" s="11"/>
      <c r="BM2860" s="11"/>
      <c r="BN2860" s="11"/>
      <c r="BO2860" s="11"/>
      <c r="BP2860" s="1" t="str">
        <v>0- Port Costs</v>
      </c>
      <c r="BT2860" s="1" t="str">
        <v>0- Port Value</v>
      </c>
      <c r="BU2860" s="11"/>
    </row>
    <row r="2861" spans="8:73" hidden="1" outlineLevel="1" x14ac:dyDescent="0.3">
      <c r="H2861" s="1" t="str">
        <v>0 - BM Costs</v>
      </c>
      <c r="L2861" s="1" t="str">
        <v>0 - BM Port</v>
      </c>
      <c r="N2861" s="1" t="str">
        <v>0 - Port Assets</v>
      </c>
      <c r="O2861" s="11"/>
      <c r="P2861" s="11"/>
      <c r="Q2861" s="11"/>
      <c r="R2861" s="11"/>
      <c r="S2861" s="11"/>
      <c r="T2861" s="11"/>
      <c r="U2861" s="11"/>
      <c r="V2861" s="11"/>
      <c r="W2861" s="11"/>
      <c r="X2861" s="11"/>
      <c r="Y2861" s="11"/>
      <c r="Z2861" s="11"/>
      <c r="AA2861" s="11"/>
      <c r="AB2861" s="11"/>
      <c r="AC2861" s="11"/>
      <c r="AD2861" s="11"/>
      <c r="AE2861" s="11"/>
      <c r="AF2861" s="11"/>
      <c r="AG2861" s="11"/>
      <c r="AH2861" s="11"/>
      <c r="AI2861" s="11"/>
      <c r="AJ2861" s="11"/>
      <c r="AK2861" s="11"/>
      <c r="AL2861" s="11"/>
      <c r="AM2861" s="11"/>
      <c r="AN2861" s="11"/>
      <c r="AO2861" s="11"/>
      <c r="AP2861" s="11"/>
      <c r="AQ2861" s="11"/>
      <c r="AR2861" s="11"/>
      <c r="AS2861" s="11"/>
      <c r="AT2861" s="11"/>
      <c r="AU2861" s="11"/>
      <c r="AV2861" s="11"/>
      <c r="AW2861" s="11"/>
      <c r="AX2861" s="11"/>
      <c r="AY2861" s="11"/>
      <c r="AZ2861" s="11"/>
      <c r="BA2861" s="11"/>
      <c r="BB2861" s="11"/>
      <c r="BC2861" s="11"/>
      <c r="BD2861" s="11"/>
      <c r="BE2861" s="11"/>
      <c r="BF2861" s="11"/>
      <c r="BG2861" s="11"/>
      <c r="BH2861" s="11"/>
      <c r="BI2861" s="11"/>
      <c r="BJ2861" s="11"/>
      <c r="BK2861" s="11"/>
      <c r="BL2861" s="11"/>
      <c r="BM2861" s="11"/>
      <c r="BN2861" s="11"/>
      <c r="BO2861" s="11"/>
      <c r="BP2861" s="1" t="str">
        <v>0- Port Costs</v>
      </c>
      <c r="BT2861" s="1" t="str">
        <v>0- Port Value</v>
      </c>
      <c r="BU2861" s="11"/>
    </row>
    <row r="2862" spans="8:73" hidden="1" outlineLevel="1" x14ac:dyDescent="0.3">
      <c r="H2862" s="1" t="str">
        <v>0 - BM Costs</v>
      </c>
      <c r="L2862" s="1" t="str">
        <v>0 - BM Port</v>
      </c>
      <c r="N2862" s="1" t="str">
        <v>0 - Port Assets</v>
      </c>
      <c r="O2862" s="11"/>
      <c r="P2862" s="11"/>
      <c r="Q2862" s="11"/>
      <c r="R2862" s="11"/>
      <c r="S2862" s="11"/>
      <c r="T2862" s="11"/>
      <c r="U2862" s="11"/>
      <c r="V2862" s="11"/>
      <c r="W2862" s="11"/>
      <c r="X2862" s="11"/>
      <c r="Y2862" s="11"/>
      <c r="Z2862" s="11"/>
      <c r="AA2862" s="11"/>
      <c r="AB2862" s="11"/>
      <c r="AC2862" s="11"/>
      <c r="AD2862" s="11"/>
      <c r="AE2862" s="11"/>
      <c r="AF2862" s="11"/>
      <c r="AG2862" s="11"/>
      <c r="AH2862" s="11"/>
      <c r="AI2862" s="11"/>
      <c r="AJ2862" s="11"/>
      <c r="AK2862" s="11"/>
      <c r="AL2862" s="11"/>
      <c r="AM2862" s="11"/>
      <c r="AN2862" s="11"/>
      <c r="AO2862" s="11"/>
      <c r="AP2862" s="11"/>
      <c r="AQ2862" s="11"/>
      <c r="AR2862" s="11"/>
      <c r="AS2862" s="11"/>
      <c r="AT2862" s="11"/>
      <c r="AU2862" s="11"/>
      <c r="AV2862" s="11"/>
      <c r="AW2862" s="11"/>
      <c r="AX2862" s="11"/>
      <c r="AY2862" s="11"/>
      <c r="AZ2862" s="11"/>
      <c r="BA2862" s="11"/>
      <c r="BB2862" s="11"/>
      <c r="BC2862" s="11"/>
      <c r="BD2862" s="11"/>
      <c r="BE2862" s="11"/>
      <c r="BF2862" s="11"/>
      <c r="BG2862" s="11"/>
      <c r="BH2862" s="11"/>
      <c r="BI2862" s="11"/>
      <c r="BJ2862" s="11"/>
      <c r="BK2862" s="11"/>
      <c r="BL2862" s="11"/>
      <c r="BM2862" s="11"/>
      <c r="BN2862" s="11"/>
      <c r="BO2862" s="11"/>
      <c r="BP2862" s="1" t="str">
        <v>0- Port Costs</v>
      </c>
      <c r="BT2862" s="1" t="str">
        <v>0- Port Value</v>
      </c>
      <c r="BU2862" s="11"/>
    </row>
    <row r="2863" spans="8:73" hidden="1" outlineLevel="1" x14ac:dyDescent="0.3">
      <c r="H2863" s="1" t="str">
        <v>0 - BM Costs</v>
      </c>
      <c r="L2863" s="1" t="str">
        <v>0 - BM Port</v>
      </c>
      <c r="N2863" s="1" t="str">
        <v>0 - Port Assets</v>
      </c>
      <c r="O2863" s="11"/>
      <c r="P2863" s="11"/>
      <c r="Q2863" s="11"/>
      <c r="R2863" s="11"/>
      <c r="S2863" s="11"/>
      <c r="T2863" s="11"/>
      <c r="U2863" s="11"/>
      <c r="V2863" s="11"/>
      <c r="W2863" s="11"/>
      <c r="X2863" s="11"/>
      <c r="Y2863" s="11"/>
      <c r="Z2863" s="11"/>
      <c r="AA2863" s="11"/>
      <c r="AB2863" s="11"/>
      <c r="AC2863" s="11"/>
      <c r="AD2863" s="11"/>
      <c r="AE2863" s="11"/>
      <c r="AF2863" s="11"/>
      <c r="AG2863" s="11"/>
      <c r="AH2863" s="11"/>
      <c r="AI2863" s="11"/>
      <c r="AJ2863" s="11"/>
      <c r="AK2863" s="11"/>
      <c r="AL2863" s="11"/>
      <c r="AM2863" s="11"/>
      <c r="AN2863" s="11"/>
      <c r="AO2863" s="11"/>
      <c r="AP2863" s="11"/>
      <c r="AQ2863" s="11"/>
      <c r="AR2863" s="11"/>
      <c r="AS2863" s="11"/>
      <c r="AT2863" s="11"/>
      <c r="AU2863" s="11"/>
      <c r="AV2863" s="11"/>
      <c r="AW2863" s="11"/>
      <c r="AX2863" s="11"/>
      <c r="AY2863" s="11"/>
      <c r="AZ2863" s="11"/>
      <c r="BA2863" s="11"/>
      <c r="BB2863" s="11"/>
      <c r="BC2863" s="11"/>
      <c r="BD2863" s="11"/>
      <c r="BE2863" s="11"/>
      <c r="BF2863" s="11"/>
      <c r="BG2863" s="11"/>
      <c r="BH2863" s="11"/>
      <c r="BI2863" s="11"/>
      <c r="BJ2863" s="11"/>
      <c r="BK2863" s="11"/>
      <c r="BL2863" s="11"/>
      <c r="BM2863" s="11"/>
      <c r="BN2863" s="11"/>
      <c r="BO2863" s="11"/>
      <c r="BP2863" s="1" t="str">
        <v>0- Port Costs</v>
      </c>
      <c r="BT2863" s="1" t="str">
        <v>0- Port Value</v>
      </c>
      <c r="BU2863" s="11"/>
    </row>
    <row r="2864" spans="8:73" hidden="1" outlineLevel="1" x14ac:dyDescent="0.3">
      <c r="H2864" s="1" t="str">
        <v>0 - BM Costs</v>
      </c>
      <c r="L2864" s="1" t="str">
        <v>0 - BM Port</v>
      </c>
      <c r="N2864" s="1" t="str">
        <v>0 - Port Assets</v>
      </c>
      <c r="O2864" s="11"/>
      <c r="P2864" s="11"/>
      <c r="Q2864" s="11"/>
      <c r="R2864" s="11"/>
      <c r="S2864" s="11"/>
      <c r="T2864" s="11"/>
      <c r="U2864" s="11"/>
      <c r="V2864" s="11"/>
      <c r="W2864" s="11"/>
      <c r="X2864" s="11"/>
      <c r="Y2864" s="11"/>
      <c r="Z2864" s="11"/>
      <c r="AA2864" s="11"/>
      <c r="AB2864" s="11"/>
      <c r="AC2864" s="11"/>
      <c r="AD2864" s="11"/>
      <c r="AE2864" s="11"/>
      <c r="AF2864" s="11"/>
      <c r="AG2864" s="11"/>
      <c r="AH2864" s="11"/>
      <c r="AI2864" s="11"/>
      <c r="AJ2864" s="11"/>
      <c r="AK2864" s="11"/>
      <c r="AL2864" s="11"/>
      <c r="AM2864" s="11"/>
      <c r="AN2864" s="11"/>
      <c r="AO2864" s="11"/>
      <c r="AP2864" s="11"/>
      <c r="AQ2864" s="11"/>
      <c r="AR2864" s="11"/>
      <c r="AS2864" s="11"/>
      <c r="AT2864" s="11"/>
      <c r="AU2864" s="11"/>
      <c r="AV2864" s="11"/>
      <c r="AW2864" s="11"/>
      <c r="AX2864" s="11"/>
      <c r="AY2864" s="11"/>
      <c r="AZ2864" s="11"/>
      <c r="BA2864" s="11"/>
      <c r="BB2864" s="11"/>
      <c r="BC2864" s="11"/>
      <c r="BD2864" s="11"/>
      <c r="BE2864" s="11"/>
      <c r="BF2864" s="11"/>
      <c r="BG2864" s="11"/>
      <c r="BH2864" s="11"/>
      <c r="BI2864" s="11"/>
      <c r="BJ2864" s="11"/>
      <c r="BK2864" s="11"/>
      <c r="BL2864" s="11"/>
      <c r="BM2864" s="11"/>
      <c r="BN2864" s="11"/>
      <c r="BO2864" s="11"/>
      <c r="BP2864" s="1" t="str">
        <v>0- Port Costs</v>
      </c>
      <c r="BT2864" s="1" t="str">
        <v>0- Port Value</v>
      </c>
      <c r="BU2864" s="11"/>
    </row>
    <row r="2865" spans="8:73" hidden="1" outlineLevel="1" x14ac:dyDescent="0.3">
      <c r="H2865" s="1" t="str">
        <v>0 - BM Costs</v>
      </c>
      <c r="L2865" s="1" t="str">
        <v>0 - BM Port</v>
      </c>
      <c r="N2865" s="1" t="str">
        <v>0 - Port Assets</v>
      </c>
      <c r="O2865" s="11"/>
      <c r="P2865" s="11"/>
      <c r="Q2865" s="11"/>
      <c r="R2865" s="11"/>
      <c r="S2865" s="11"/>
      <c r="T2865" s="11"/>
      <c r="U2865" s="11"/>
      <c r="V2865" s="11"/>
      <c r="W2865" s="11"/>
      <c r="X2865" s="11"/>
      <c r="Y2865" s="11"/>
      <c r="Z2865" s="11"/>
      <c r="AA2865" s="11"/>
      <c r="AB2865" s="11"/>
      <c r="AC2865" s="11"/>
      <c r="AD2865" s="11"/>
      <c r="AE2865" s="11"/>
      <c r="AF2865" s="11"/>
      <c r="AG2865" s="11"/>
      <c r="AH2865" s="11"/>
      <c r="AI2865" s="11"/>
      <c r="AJ2865" s="11"/>
      <c r="AK2865" s="11"/>
      <c r="AL2865" s="11"/>
      <c r="AM2865" s="11"/>
      <c r="AN2865" s="11"/>
      <c r="AO2865" s="11"/>
      <c r="AP2865" s="11"/>
      <c r="AQ2865" s="11"/>
      <c r="AR2865" s="11"/>
      <c r="AS2865" s="11"/>
      <c r="AT2865" s="11"/>
      <c r="AU2865" s="11"/>
      <c r="AV2865" s="11"/>
      <c r="AW2865" s="11"/>
      <c r="AX2865" s="11"/>
      <c r="AY2865" s="11"/>
      <c r="AZ2865" s="11"/>
      <c r="BA2865" s="11"/>
      <c r="BB2865" s="11"/>
      <c r="BC2865" s="11"/>
      <c r="BD2865" s="11"/>
      <c r="BE2865" s="11"/>
      <c r="BF2865" s="11"/>
      <c r="BG2865" s="11"/>
      <c r="BH2865" s="11"/>
      <c r="BI2865" s="11"/>
      <c r="BJ2865" s="11"/>
      <c r="BK2865" s="11"/>
      <c r="BL2865" s="11"/>
      <c r="BM2865" s="11"/>
      <c r="BN2865" s="11"/>
      <c r="BO2865" s="11"/>
      <c r="BP2865" s="1" t="str">
        <v>0- Port Costs</v>
      </c>
      <c r="BT2865" s="1" t="str">
        <v>0- Port Value</v>
      </c>
      <c r="BU2865" s="11"/>
    </row>
    <row r="2866" spans="8:73" hidden="1" outlineLevel="1" x14ac:dyDescent="0.3">
      <c r="H2866" s="1" t="str">
        <v>0 - BM Costs</v>
      </c>
      <c r="L2866" s="1" t="str">
        <v>0 - BM Port</v>
      </c>
      <c r="N2866" s="1" t="str">
        <v>0 - Port Assets</v>
      </c>
      <c r="O2866" s="11"/>
      <c r="P2866" s="11"/>
      <c r="Q2866" s="11"/>
      <c r="R2866" s="11"/>
      <c r="S2866" s="11"/>
      <c r="T2866" s="11"/>
      <c r="U2866" s="11"/>
      <c r="V2866" s="11"/>
      <c r="W2866" s="11"/>
      <c r="X2866" s="11"/>
      <c r="Y2866" s="11"/>
      <c r="Z2866" s="11"/>
      <c r="AA2866" s="11"/>
      <c r="AB2866" s="11"/>
      <c r="AC2866" s="11"/>
      <c r="AD2866" s="11"/>
      <c r="AE2866" s="11"/>
      <c r="AF2866" s="11"/>
      <c r="AG2866" s="11"/>
      <c r="AH2866" s="11"/>
      <c r="AI2866" s="11"/>
      <c r="AJ2866" s="11"/>
      <c r="AK2866" s="11"/>
      <c r="AL2866" s="11"/>
      <c r="AM2866" s="11"/>
      <c r="AN2866" s="11"/>
      <c r="AO2866" s="11"/>
      <c r="AP2866" s="11"/>
      <c r="AQ2866" s="11"/>
      <c r="AR2866" s="11"/>
      <c r="AS2866" s="11"/>
      <c r="AT2866" s="11"/>
      <c r="AU2866" s="11"/>
      <c r="AV2866" s="11"/>
      <c r="AW2866" s="11"/>
      <c r="AX2866" s="11"/>
      <c r="AY2866" s="11"/>
      <c r="AZ2866" s="11"/>
      <c r="BA2866" s="11"/>
      <c r="BB2866" s="11"/>
      <c r="BC2866" s="11"/>
      <c r="BD2866" s="11"/>
      <c r="BE2866" s="11"/>
      <c r="BF2866" s="11"/>
      <c r="BG2866" s="11"/>
      <c r="BH2866" s="11"/>
      <c r="BI2866" s="11"/>
      <c r="BJ2866" s="11"/>
      <c r="BK2866" s="11"/>
      <c r="BL2866" s="11"/>
      <c r="BM2866" s="11"/>
      <c r="BN2866" s="11"/>
      <c r="BO2866" s="11"/>
      <c r="BP2866" s="1" t="str">
        <v>0- Port Costs</v>
      </c>
      <c r="BT2866" s="1" t="str">
        <v>0- Port Value</v>
      </c>
      <c r="BU2866" s="11"/>
    </row>
    <row r="2867" spans="8:73" hidden="1" outlineLevel="1" x14ac:dyDescent="0.3">
      <c r="H2867" s="1" t="str">
        <v>0 - BM Costs</v>
      </c>
      <c r="L2867" s="1" t="str">
        <v>0 - BM Port</v>
      </c>
      <c r="N2867" s="1" t="str">
        <v>0 - Port Assets</v>
      </c>
      <c r="O2867" s="11"/>
      <c r="P2867" s="11"/>
      <c r="Q2867" s="11"/>
      <c r="R2867" s="11"/>
      <c r="S2867" s="11"/>
      <c r="T2867" s="11"/>
      <c r="U2867" s="11"/>
      <c r="V2867" s="11"/>
      <c r="W2867" s="11"/>
      <c r="X2867" s="11"/>
      <c r="Y2867" s="11"/>
      <c r="Z2867" s="11"/>
      <c r="AA2867" s="11"/>
      <c r="AB2867" s="11"/>
      <c r="AC2867" s="11"/>
      <c r="AD2867" s="11"/>
      <c r="AE2867" s="11"/>
      <c r="AF2867" s="11"/>
      <c r="AG2867" s="11"/>
      <c r="AH2867" s="11"/>
      <c r="AI2867" s="11"/>
      <c r="AJ2867" s="11"/>
      <c r="AK2867" s="11"/>
      <c r="AL2867" s="11"/>
      <c r="AM2867" s="11"/>
      <c r="AN2867" s="11"/>
      <c r="AO2867" s="11"/>
      <c r="AP2867" s="11"/>
      <c r="AQ2867" s="11"/>
      <c r="AR2867" s="11"/>
      <c r="AS2867" s="11"/>
      <c r="AT2867" s="11"/>
      <c r="AU2867" s="11"/>
      <c r="AV2867" s="11"/>
      <c r="AW2867" s="11"/>
      <c r="AX2867" s="11"/>
      <c r="AY2867" s="11"/>
      <c r="AZ2867" s="11"/>
      <c r="BA2867" s="11"/>
      <c r="BB2867" s="11"/>
      <c r="BC2867" s="11"/>
      <c r="BD2867" s="11"/>
      <c r="BE2867" s="11"/>
      <c r="BF2867" s="11"/>
      <c r="BG2867" s="11"/>
      <c r="BH2867" s="11"/>
      <c r="BI2867" s="11"/>
      <c r="BJ2867" s="11"/>
      <c r="BK2867" s="11"/>
      <c r="BL2867" s="11"/>
      <c r="BM2867" s="11"/>
      <c r="BN2867" s="11"/>
      <c r="BO2867" s="11"/>
      <c r="BP2867" s="1" t="str">
        <v>0- Port Costs</v>
      </c>
      <c r="BT2867" s="1" t="str">
        <v>0- Port Value</v>
      </c>
      <c r="BU2867" s="11"/>
    </row>
    <row r="2868" spans="8:73" hidden="1" outlineLevel="1" x14ac:dyDescent="0.3">
      <c r="H2868" s="1" t="str">
        <v>0 - BM Costs</v>
      </c>
      <c r="L2868" s="1" t="str">
        <v>0 - BM Port</v>
      </c>
      <c r="N2868" s="1" t="str">
        <v>0 - Port Assets</v>
      </c>
      <c r="O2868" s="11"/>
      <c r="P2868" s="11"/>
      <c r="Q2868" s="11"/>
      <c r="R2868" s="11"/>
      <c r="S2868" s="11"/>
      <c r="T2868" s="11"/>
      <c r="U2868" s="11"/>
      <c r="V2868" s="11"/>
      <c r="W2868" s="11"/>
      <c r="X2868" s="11"/>
      <c r="Y2868" s="11"/>
      <c r="Z2868" s="11"/>
      <c r="AA2868" s="11"/>
      <c r="AB2868" s="11"/>
      <c r="AC2868" s="11"/>
      <c r="AD2868" s="11"/>
      <c r="AE2868" s="11"/>
      <c r="AF2868" s="11"/>
      <c r="AG2868" s="11"/>
      <c r="AH2868" s="11"/>
      <c r="AI2868" s="11"/>
      <c r="AJ2868" s="11"/>
      <c r="AK2868" s="11"/>
      <c r="AL2868" s="11"/>
      <c r="AM2868" s="11"/>
      <c r="AN2868" s="11"/>
      <c r="AO2868" s="11"/>
      <c r="AP2868" s="11"/>
      <c r="AQ2868" s="11"/>
      <c r="AR2868" s="11"/>
      <c r="AS2868" s="11"/>
      <c r="AT2868" s="11"/>
      <c r="AU2868" s="11"/>
      <c r="AV2868" s="11"/>
      <c r="AW2868" s="11"/>
      <c r="AX2868" s="11"/>
      <c r="AY2868" s="11"/>
      <c r="AZ2868" s="11"/>
      <c r="BA2868" s="11"/>
      <c r="BB2868" s="11"/>
      <c r="BC2868" s="11"/>
      <c r="BD2868" s="11"/>
      <c r="BE2868" s="11"/>
      <c r="BF2868" s="11"/>
      <c r="BG2868" s="11"/>
      <c r="BH2868" s="11"/>
      <c r="BI2868" s="11"/>
      <c r="BJ2868" s="11"/>
      <c r="BK2868" s="11"/>
      <c r="BL2868" s="11"/>
      <c r="BM2868" s="11"/>
      <c r="BN2868" s="11"/>
      <c r="BO2868" s="11"/>
      <c r="BP2868" s="1" t="str">
        <v>0- Port Costs</v>
      </c>
      <c r="BT2868" s="1" t="str">
        <v>0- Port Value</v>
      </c>
      <c r="BU2868" s="11"/>
    </row>
    <row r="2869" spans="8:73" hidden="1" outlineLevel="1" x14ac:dyDescent="0.3">
      <c r="H2869" s="1" t="str">
        <v>0 - BM Costs</v>
      </c>
      <c r="L2869" s="1" t="str">
        <v>0 - BM Port</v>
      </c>
      <c r="N2869" s="1" t="str">
        <v>0 - Port Assets</v>
      </c>
      <c r="O2869" s="11"/>
      <c r="P2869" s="11"/>
      <c r="Q2869" s="11"/>
      <c r="R2869" s="11"/>
      <c r="S2869" s="11"/>
      <c r="T2869" s="11"/>
      <c r="U2869" s="11"/>
      <c r="V2869" s="11"/>
      <c r="W2869" s="11"/>
      <c r="X2869" s="11"/>
      <c r="Y2869" s="11"/>
      <c r="Z2869" s="11"/>
      <c r="AA2869" s="11"/>
      <c r="AB2869" s="11"/>
      <c r="AC2869" s="11"/>
      <c r="AD2869" s="11"/>
      <c r="AE2869" s="11"/>
      <c r="AF2869" s="11"/>
      <c r="AG2869" s="11"/>
      <c r="AH2869" s="11"/>
      <c r="AI2869" s="11"/>
      <c r="AJ2869" s="11"/>
      <c r="AK2869" s="11"/>
      <c r="AL2869" s="11"/>
      <c r="AM2869" s="11"/>
      <c r="AN2869" s="11"/>
      <c r="AO2869" s="11"/>
      <c r="AP2869" s="11"/>
      <c r="AQ2869" s="11"/>
      <c r="AR2869" s="11"/>
      <c r="AS2869" s="11"/>
      <c r="AT2869" s="11"/>
      <c r="AU2869" s="11"/>
      <c r="AV2869" s="11"/>
      <c r="AW2869" s="11"/>
      <c r="AX2869" s="11"/>
      <c r="AY2869" s="11"/>
      <c r="AZ2869" s="11"/>
      <c r="BA2869" s="11"/>
      <c r="BB2869" s="11"/>
      <c r="BC2869" s="11"/>
      <c r="BD2869" s="11"/>
      <c r="BE2869" s="11"/>
      <c r="BF2869" s="11"/>
      <c r="BG2869" s="11"/>
      <c r="BH2869" s="11"/>
      <c r="BI2869" s="11"/>
      <c r="BJ2869" s="11"/>
      <c r="BK2869" s="11"/>
      <c r="BL2869" s="11"/>
      <c r="BM2869" s="11"/>
      <c r="BN2869" s="11"/>
      <c r="BO2869" s="11"/>
      <c r="BP2869" s="1" t="str">
        <v>0- Port Costs</v>
      </c>
      <c r="BT2869" s="1" t="str">
        <v>0- Port Value</v>
      </c>
      <c r="BU2869" s="11"/>
    </row>
    <row r="2870" spans="8:73" hidden="1" outlineLevel="1" x14ac:dyDescent="0.3">
      <c r="H2870" s="1" t="str">
        <v>0 - BM Costs</v>
      </c>
      <c r="L2870" s="1" t="str">
        <v>0 - BM Port</v>
      </c>
      <c r="N2870" s="1" t="str">
        <v>0 - Port Assets</v>
      </c>
      <c r="O2870" s="11"/>
      <c r="P2870" s="11"/>
      <c r="Q2870" s="11"/>
      <c r="R2870" s="11"/>
      <c r="S2870" s="11"/>
      <c r="T2870" s="11"/>
      <c r="U2870" s="11"/>
      <c r="V2870" s="11"/>
      <c r="W2870" s="11"/>
      <c r="X2870" s="11"/>
      <c r="Y2870" s="11"/>
      <c r="Z2870" s="11"/>
      <c r="AA2870" s="11"/>
      <c r="AB2870" s="11"/>
      <c r="AC2870" s="11"/>
      <c r="AD2870" s="11"/>
      <c r="AE2870" s="11"/>
      <c r="AF2870" s="11"/>
      <c r="AG2870" s="11"/>
      <c r="AH2870" s="11"/>
      <c r="AI2870" s="11"/>
      <c r="AJ2870" s="11"/>
      <c r="AK2870" s="11"/>
      <c r="AL2870" s="11"/>
      <c r="AM2870" s="11"/>
      <c r="AN2870" s="11"/>
      <c r="AO2870" s="11"/>
      <c r="AP2870" s="11"/>
      <c r="AQ2870" s="11"/>
      <c r="AR2870" s="11"/>
      <c r="AS2870" s="11"/>
      <c r="AT2870" s="11"/>
      <c r="AU2870" s="11"/>
      <c r="AV2870" s="11"/>
      <c r="AW2870" s="11"/>
      <c r="AX2870" s="11"/>
      <c r="AY2870" s="11"/>
      <c r="AZ2870" s="11"/>
      <c r="BA2870" s="11"/>
      <c r="BB2870" s="11"/>
      <c r="BC2870" s="11"/>
      <c r="BD2870" s="11"/>
      <c r="BE2870" s="11"/>
      <c r="BF2870" s="11"/>
      <c r="BG2870" s="11"/>
      <c r="BH2870" s="11"/>
      <c r="BI2870" s="11"/>
      <c r="BJ2870" s="11"/>
      <c r="BK2870" s="11"/>
      <c r="BL2870" s="11"/>
      <c r="BM2870" s="11"/>
      <c r="BN2870" s="11"/>
      <c r="BO2870" s="11"/>
      <c r="BP2870" s="1" t="str">
        <v>0- Port Costs</v>
      </c>
      <c r="BT2870" s="1" t="str">
        <v>0- Port Value</v>
      </c>
      <c r="BU2870" s="11"/>
    </row>
    <row r="2871" spans="8:73" hidden="1" outlineLevel="1" x14ac:dyDescent="0.3">
      <c r="H2871" s="1" t="str">
        <v>0 - BM Costs</v>
      </c>
      <c r="L2871" s="1" t="str">
        <v>0 - BM Port</v>
      </c>
      <c r="N2871" s="1" t="str">
        <v>0 - Port Assets</v>
      </c>
      <c r="O2871" s="11"/>
      <c r="P2871" s="11"/>
      <c r="Q2871" s="11"/>
      <c r="R2871" s="11"/>
      <c r="S2871" s="11"/>
      <c r="T2871" s="11"/>
      <c r="U2871" s="11"/>
      <c r="V2871" s="11"/>
      <c r="W2871" s="11"/>
      <c r="X2871" s="11"/>
      <c r="Y2871" s="11"/>
      <c r="Z2871" s="11"/>
      <c r="AA2871" s="11"/>
      <c r="AB2871" s="11"/>
      <c r="AC2871" s="11"/>
      <c r="AD2871" s="11"/>
      <c r="AE2871" s="11"/>
      <c r="AF2871" s="11"/>
      <c r="AG2871" s="11"/>
      <c r="AH2871" s="11"/>
      <c r="AI2871" s="11"/>
      <c r="AJ2871" s="11"/>
      <c r="AK2871" s="11"/>
      <c r="AL2871" s="11"/>
      <c r="AM2871" s="11"/>
      <c r="AN2871" s="11"/>
      <c r="AO2871" s="11"/>
      <c r="AP2871" s="11"/>
      <c r="AQ2871" s="11"/>
      <c r="AR2871" s="11"/>
      <c r="AS2871" s="11"/>
      <c r="AT2871" s="11"/>
      <c r="AU2871" s="11"/>
      <c r="AV2871" s="11"/>
      <c r="AW2871" s="11"/>
      <c r="AX2871" s="11"/>
      <c r="AY2871" s="11"/>
      <c r="AZ2871" s="11"/>
      <c r="BA2871" s="11"/>
      <c r="BB2871" s="11"/>
      <c r="BC2871" s="11"/>
      <c r="BD2871" s="11"/>
      <c r="BE2871" s="11"/>
      <c r="BF2871" s="11"/>
      <c r="BG2871" s="11"/>
      <c r="BH2871" s="11"/>
      <c r="BI2871" s="11"/>
      <c r="BJ2871" s="11"/>
      <c r="BK2871" s="11"/>
      <c r="BL2871" s="11"/>
      <c r="BM2871" s="11"/>
      <c r="BN2871" s="11"/>
      <c r="BO2871" s="11"/>
      <c r="BP2871" s="1" t="str">
        <v>0- Port Costs</v>
      </c>
      <c r="BT2871" s="1" t="str">
        <v>0- Port Value</v>
      </c>
      <c r="BU2871" s="11"/>
    </row>
    <row r="2872" spans="8:73" hidden="1" outlineLevel="1" x14ac:dyDescent="0.3">
      <c r="H2872" s="1" t="str">
        <v>0 - BM Costs</v>
      </c>
      <c r="L2872" s="1" t="str">
        <v>0 - BM Port</v>
      </c>
      <c r="N2872" s="1" t="str">
        <v>0 - Port Assets</v>
      </c>
      <c r="O2872" s="11"/>
      <c r="P2872" s="11"/>
      <c r="Q2872" s="11"/>
      <c r="R2872" s="11"/>
      <c r="S2872" s="11"/>
      <c r="T2872" s="11"/>
      <c r="U2872" s="11"/>
      <c r="V2872" s="11"/>
      <c r="W2872" s="11"/>
      <c r="X2872" s="11"/>
      <c r="Y2872" s="11"/>
      <c r="Z2872" s="11"/>
      <c r="AA2872" s="11"/>
      <c r="AB2872" s="11"/>
      <c r="AC2872" s="11"/>
      <c r="AD2872" s="11"/>
      <c r="AE2872" s="11"/>
      <c r="AF2872" s="11"/>
      <c r="AG2872" s="11"/>
      <c r="AH2872" s="11"/>
      <c r="AI2872" s="11"/>
      <c r="AJ2872" s="11"/>
      <c r="AK2872" s="11"/>
      <c r="AL2872" s="11"/>
      <c r="AM2872" s="11"/>
      <c r="AN2872" s="11"/>
      <c r="AO2872" s="11"/>
      <c r="AP2872" s="11"/>
      <c r="AQ2872" s="11"/>
      <c r="AR2872" s="11"/>
      <c r="AS2872" s="11"/>
      <c r="AT2872" s="11"/>
      <c r="AU2872" s="11"/>
      <c r="AV2872" s="11"/>
      <c r="AW2872" s="11"/>
      <c r="AX2872" s="11"/>
      <c r="AY2872" s="11"/>
      <c r="AZ2872" s="11"/>
      <c r="BA2872" s="11"/>
      <c r="BB2872" s="11"/>
      <c r="BC2872" s="11"/>
      <c r="BD2872" s="11"/>
      <c r="BE2872" s="11"/>
      <c r="BF2872" s="11"/>
      <c r="BG2872" s="11"/>
      <c r="BH2872" s="11"/>
      <c r="BI2872" s="11"/>
      <c r="BJ2872" s="11"/>
      <c r="BK2872" s="11"/>
      <c r="BL2872" s="11"/>
      <c r="BM2872" s="11"/>
      <c r="BN2872" s="11"/>
      <c r="BO2872" s="11"/>
      <c r="BP2872" s="1" t="str">
        <v>0- Port Costs</v>
      </c>
      <c r="BT2872" s="1" t="str">
        <v>0- Port Value</v>
      </c>
      <c r="BU2872" s="11"/>
    </row>
    <row r="2873" spans="8:73" hidden="1" outlineLevel="1" x14ac:dyDescent="0.3">
      <c r="H2873" s="1" t="str">
        <v>0 - BM Costs</v>
      </c>
      <c r="L2873" s="1" t="str">
        <v>0 - BM Port</v>
      </c>
      <c r="N2873" s="1" t="str">
        <v>0 - Port Assets</v>
      </c>
      <c r="O2873" s="11"/>
      <c r="P2873" s="11"/>
      <c r="Q2873" s="11"/>
      <c r="R2873" s="11"/>
      <c r="S2873" s="11"/>
      <c r="T2873" s="11"/>
      <c r="U2873" s="11"/>
      <c r="V2873" s="11"/>
      <c r="W2873" s="11"/>
      <c r="X2873" s="11"/>
      <c r="Y2873" s="11"/>
      <c r="Z2873" s="11"/>
      <c r="AA2873" s="11"/>
      <c r="AB2873" s="11"/>
      <c r="AC2873" s="11"/>
      <c r="AD2873" s="11"/>
      <c r="AE2873" s="11"/>
      <c r="AF2873" s="11"/>
      <c r="AG2873" s="11"/>
      <c r="AH2873" s="11"/>
      <c r="AI2873" s="11"/>
      <c r="AJ2873" s="11"/>
      <c r="AK2873" s="11"/>
      <c r="AL2873" s="11"/>
      <c r="AM2873" s="11"/>
      <c r="AN2873" s="11"/>
      <c r="AO2873" s="11"/>
      <c r="AP2873" s="11"/>
      <c r="AQ2873" s="11"/>
      <c r="AR2873" s="11"/>
      <c r="AS2873" s="11"/>
      <c r="AT2873" s="11"/>
      <c r="AU2873" s="11"/>
      <c r="AV2873" s="11"/>
      <c r="AW2873" s="11"/>
      <c r="AX2873" s="11"/>
      <c r="AY2873" s="11"/>
      <c r="AZ2873" s="11"/>
      <c r="BA2873" s="11"/>
      <c r="BB2873" s="11"/>
      <c r="BC2873" s="11"/>
      <c r="BD2873" s="11"/>
      <c r="BE2873" s="11"/>
      <c r="BF2873" s="11"/>
      <c r="BG2873" s="11"/>
      <c r="BH2873" s="11"/>
      <c r="BI2873" s="11"/>
      <c r="BJ2873" s="11"/>
      <c r="BK2873" s="11"/>
      <c r="BL2873" s="11"/>
      <c r="BM2873" s="11"/>
      <c r="BN2873" s="11"/>
      <c r="BO2873" s="11"/>
      <c r="BP2873" s="1" t="str">
        <v>0- Port Costs</v>
      </c>
      <c r="BT2873" s="1" t="str">
        <v>0- Port Value</v>
      </c>
      <c r="BU2873" s="11"/>
    </row>
    <row r="2874" spans="8:73" hidden="1" outlineLevel="1" x14ac:dyDescent="0.3">
      <c r="H2874" s="1" t="str">
        <v>0 - BM Costs</v>
      </c>
      <c r="L2874" s="1" t="str">
        <v>0 - BM Port</v>
      </c>
      <c r="N2874" s="1" t="str">
        <v>0 - Port Assets</v>
      </c>
      <c r="O2874" s="11"/>
      <c r="P2874" s="11"/>
      <c r="Q2874" s="11"/>
      <c r="R2874" s="11"/>
      <c r="S2874" s="11"/>
      <c r="T2874" s="11"/>
      <c r="U2874" s="11"/>
      <c r="V2874" s="11"/>
      <c r="W2874" s="11"/>
      <c r="X2874" s="11"/>
      <c r="Y2874" s="11"/>
      <c r="Z2874" s="11"/>
      <c r="AA2874" s="11"/>
      <c r="AB2874" s="11"/>
      <c r="AC2874" s="11"/>
      <c r="AD2874" s="11"/>
      <c r="AE2874" s="11"/>
      <c r="AF2874" s="11"/>
      <c r="AG2874" s="11"/>
      <c r="AH2874" s="11"/>
      <c r="AI2874" s="11"/>
      <c r="AJ2874" s="11"/>
      <c r="AK2874" s="11"/>
      <c r="AL2874" s="11"/>
      <c r="AM2874" s="11"/>
      <c r="AN2874" s="11"/>
      <c r="AO2874" s="11"/>
      <c r="AP2874" s="11"/>
      <c r="AQ2874" s="11"/>
      <c r="AR2874" s="11"/>
      <c r="AS2874" s="11"/>
      <c r="AT2874" s="11"/>
      <c r="AU2874" s="11"/>
      <c r="AV2874" s="11"/>
      <c r="AW2874" s="11"/>
      <c r="AX2874" s="11"/>
      <c r="AY2874" s="11"/>
      <c r="AZ2874" s="11"/>
      <c r="BA2874" s="11"/>
      <c r="BB2874" s="11"/>
      <c r="BC2874" s="11"/>
      <c r="BD2874" s="11"/>
      <c r="BE2874" s="11"/>
      <c r="BF2874" s="11"/>
      <c r="BG2874" s="11"/>
      <c r="BH2874" s="11"/>
      <c r="BI2874" s="11"/>
      <c r="BJ2874" s="11"/>
      <c r="BK2874" s="11"/>
      <c r="BL2874" s="11"/>
      <c r="BM2874" s="11"/>
      <c r="BN2874" s="11"/>
      <c r="BO2874" s="11"/>
      <c r="BP2874" s="1" t="str">
        <v>0- Port Costs</v>
      </c>
      <c r="BT2874" s="1" t="str">
        <v>0- Port Value</v>
      </c>
      <c r="BU2874" s="11"/>
    </row>
    <row r="2875" spans="8:73" hidden="1" outlineLevel="1" x14ac:dyDescent="0.3">
      <c r="H2875" s="1" t="str">
        <v>0 - BM Costs</v>
      </c>
      <c r="L2875" s="1" t="str">
        <v>0 - BM Port</v>
      </c>
      <c r="N2875" s="1" t="str">
        <v>0 - Port Assets</v>
      </c>
      <c r="O2875" s="11"/>
      <c r="P2875" s="11"/>
      <c r="Q2875" s="11"/>
      <c r="R2875" s="11"/>
      <c r="S2875" s="11"/>
      <c r="T2875" s="11"/>
      <c r="U2875" s="11"/>
      <c r="V2875" s="11"/>
      <c r="W2875" s="11"/>
      <c r="X2875" s="11"/>
      <c r="Y2875" s="11"/>
      <c r="Z2875" s="11"/>
      <c r="AA2875" s="11"/>
      <c r="AB2875" s="11"/>
      <c r="AC2875" s="11"/>
      <c r="AD2875" s="11"/>
      <c r="AE2875" s="11"/>
      <c r="AF2875" s="11"/>
      <c r="AG2875" s="11"/>
      <c r="AH2875" s="11"/>
      <c r="AI2875" s="11"/>
      <c r="AJ2875" s="11"/>
      <c r="AK2875" s="11"/>
      <c r="AL2875" s="11"/>
      <c r="AM2875" s="11"/>
      <c r="AN2875" s="11"/>
      <c r="AO2875" s="11"/>
      <c r="AP2875" s="11"/>
      <c r="AQ2875" s="11"/>
      <c r="AR2875" s="11"/>
      <c r="AS2875" s="11"/>
      <c r="AT2875" s="11"/>
      <c r="AU2875" s="11"/>
      <c r="AV2875" s="11"/>
      <c r="AW2875" s="11"/>
      <c r="AX2875" s="11"/>
      <c r="AY2875" s="11"/>
      <c r="AZ2875" s="11"/>
      <c r="BA2875" s="11"/>
      <c r="BB2875" s="11"/>
      <c r="BC2875" s="11"/>
      <c r="BD2875" s="11"/>
      <c r="BE2875" s="11"/>
      <c r="BF2875" s="11"/>
      <c r="BG2875" s="11"/>
      <c r="BH2875" s="11"/>
      <c r="BI2875" s="11"/>
      <c r="BJ2875" s="11"/>
      <c r="BK2875" s="11"/>
      <c r="BL2875" s="11"/>
      <c r="BM2875" s="11"/>
      <c r="BN2875" s="11"/>
      <c r="BO2875" s="11"/>
      <c r="BP2875" s="1" t="str">
        <v>0- Port Costs</v>
      </c>
      <c r="BT2875" s="1" t="str">
        <v>0- Port Value</v>
      </c>
      <c r="BU2875" s="11"/>
    </row>
    <row r="2876" spans="8:73" hidden="1" outlineLevel="1" x14ac:dyDescent="0.3">
      <c r="H2876" s="1" t="str">
        <v>0 - BM Costs</v>
      </c>
      <c r="L2876" s="1" t="str">
        <v>0 - BM Port</v>
      </c>
      <c r="N2876" s="1" t="str">
        <v>0 - Port Assets</v>
      </c>
      <c r="O2876" s="11"/>
      <c r="P2876" s="11"/>
      <c r="Q2876" s="11"/>
      <c r="R2876" s="11"/>
      <c r="S2876" s="11"/>
      <c r="T2876" s="11"/>
      <c r="U2876" s="11"/>
      <c r="V2876" s="11"/>
      <c r="W2876" s="11"/>
      <c r="X2876" s="11"/>
      <c r="Y2876" s="11"/>
      <c r="Z2876" s="11"/>
      <c r="AA2876" s="11"/>
      <c r="AB2876" s="11"/>
      <c r="AC2876" s="11"/>
      <c r="AD2876" s="11"/>
      <c r="AE2876" s="11"/>
      <c r="AF2876" s="11"/>
      <c r="AG2876" s="11"/>
      <c r="AH2876" s="11"/>
      <c r="AI2876" s="11"/>
      <c r="AJ2876" s="11"/>
      <c r="AK2876" s="11"/>
      <c r="AL2876" s="11"/>
      <c r="AM2876" s="11"/>
      <c r="AN2876" s="11"/>
      <c r="AO2876" s="11"/>
      <c r="AP2876" s="11"/>
      <c r="AQ2876" s="11"/>
      <c r="AR2876" s="11"/>
      <c r="AS2876" s="11"/>
      <c r="AT2876" s="11"/>
      <c r="AU2876" s="11"/>
      <c r="AV2876" s="11"/>
      <c r="AW2876" s="11"/>
      <c r="AX2876" s="11"/>
      <c r="AY2876" s="11"/>
      <c r="AZ2876" s="11"/>
      <c r="BA2876" s="11"/>
      <c r="BB2876" s="11"/>
      <c r="BC2876" s="11"/>
      <c r="BD2876" s="11"/>
      <c r="BE2876" s="11"/>
      <c r="BF2876" s="11"/>
      <c r="BG2876" s="11"/>
      <c r="BH2876" s="11"/>
      <c r="BI2876" s="11"/>
      <c r="BJ2876" s="11"/>
      <c r="BK2876" s="11"/>
      <c r="BL2876" s="11"/>
      <c r="BM2876" s="11"/>
      <c r="BN2876" s="11"/>
      <c r="BO2876" s="11"/>
      <c r="BP2876" s="1" t="str">
        <v>0- Port Costs</v>
      </c>
      <c r="BT2876" s="1" t="str">
        <v>0- Port Value</v>
      </c>
      <c r="BU2876" s="11"/>
    </row>
    <row r="2877" spans="8:73" hidden="1" outlineLevel="1" x14ac:dyDescent="0.3">
      <c r="H2877" s="1" t="str">
        <v>0 - BM Costs</v>
      </c>
      <c r="L2877" s="1" t="str">
        <v>0 - BM Port</v>
      </c>
      <c r="N2877" s="1" t="str">
        <v>0 - Port Assets</v>
      </c>
      <c r="O2877" s="11"/>
      <c r="P2877" s="11"/>
      <c r="Q2877" s="11"/>
      <c r="R2877" s="11"/>
      <c r="S2877" s="11"/>
      <c r="T2877" s="11"/>
      <c r="U2877" s="11"/>
      <c r="V2877" s="11"/>
      <c r="W2877" s="11"/>
      <c r="X2877" s="11"/>
      <c r="Y2877" s="11"/>
      <c r="Z2877" s="11"/>
      <c r="AA2877" s="11"/>
      <c r="AB2877" s="11"/>
      <c r="AC2877" s="11"/>
      <c r="AD2877" s="11"/>
      <c r="AE2877" s="11"/>
      <c r="AF2877" s="11"/>
      <c r="AG2877" s="11"/>
      <c r="AH2877" s="11"/>
      <c r="AI2877" s="11"/>
      <c r="AJ2877" s="11"/>
      <c r="AK2877" s="11"/>
      <c r="AL2877" s="11"/>
      <c r="AM2877" s="11"/>
      <c r="AN2877" s="11"/>
      <c r="AO2877" s="11"/>
      <c r="AP2877" s="11"/>
      <c r="AQ2877" s="11"/>
      <c r="AR2877" s="11"/>
      <c r="AS2877" s="11"/>
      <c r="AT2877" s="11"/>
      <c r="AU2877" s="11"/>
      <c r="AV2877" s="11"/>
      <c r="AW2877" s="11"/>
      <c r="AX2877" s="11"/>
      <c r="AY2877" s="11"/>
      <c r="AZ2877" s="11"/>
      <c r="BA2877" s="11"/>
      <c r="BB2877" s="11"/>
      <c r="BC2877" s="11"/>
      <c r="BD2877" s="11"/>
      <c r="BE2877" s="11"/>
      <c r="BF2877" s="11"/>
      <c r="BG2877" s="11"/>
      <c r="BH2877" s="11"/>
      <c r="BI2877" s="11"/>
      <c r="BJ2877" s="11"/>
      <c r="BK2877" s="11"/>
      <c r="BL2877" s="11"/>
      <c r="BM2877" s="11"/>
      <c r="BN2877" s="11"/>
      <c r="BO2877" s="11"/>
      <c r="BP2877" s="1" t="str">
        <v>0- Port Costs</v>
      </c>
      <c r="BT2877" s="1" t="str">
        <v>0- Port Value</v>
      </c>
      <c r="BU2877" s="11"/>
    </row>
    <row r="2878" spans="8:73" hidden="1" outlineLevel="1" x14ac:dyDescent="0.3">
      <c r="H2878" s="1" t="str">
        <v>0 - BM Costs</v>
      </c>
      <c r="L2878" s="1" t="str">
        <v>0 - BM Port</v>
      </c>
      <c r="N2878" s="1" t="str">
        <v>0 - Port Assets</v>
      </c>
      <c r="O2878" s="11"/>
      <c r="P2878" s="11"/>
      <c r="Q2878" s="11"/>
      <c r="R2878" s="11"/>
      <c r="S2878" s="11"/>
      <c r="T2878" s="11"/>
      <c r="U2878" s="11"/>
      <c r="V2878" s="11"/>
      <c r="W2878" s="11"/>
      <c r="X2878" s="11"/>
      <c r="Y2878" s="11"/>
      <c r="Z2878" s="11"/>
      <c r="AA2878" s="11"/>
      <c r="AB2878" s="11"/>
      <c r="AC2878" s="11"/>
      <c r="AD2878" s="11"/>
      <c r="AE2878" s="11"/>
      <c r="AF2878" s="11"/>
      <c r="AG2878" s="11"/>
      <c r="AH2878" s="11"/>
      <c r="AI2878" s="11"/>
      <c r="AJ2878" s="11"/>
      <c r="AK2878" s="11"/>
      <c r="AL2878" s="11"/>
      <c r="AM2878" s="11"/>
      <c r="AN2878" s="11"/>
      <c r="AO2878" s="11"/>
      <c r="AP2878" s="11"/>
      <c r="AQ2878" s="11"/>
      <c r="AR2878" s="11"/>
      <c r="AS2878" s="11"/>
      <c r="AT2878" s="11"/>
      <c r="AU2878" s="11"/>
      <c r="AV2878" s="11"/>
      <c r="AW2878" s="11"/>
      <c r="AX2878" s="11"/>
      <c r="AY2878" s="11"/>
      <c r="AZ2878" s="11"/>
      <c r="BA2878" s="11"/>
      <c r="BB2878" s="11"/>
      <c r="BC2878" s="11"/>
      <c r="BD2878" s="11"/>
      <c r="BE2878" s="11"/>
      <c r="BF2878" s="11"/>
      <c r="BG2878" s="11"/>
      <c r="BH2878" s="11"/>
      <c r="BI2878" s="11"/>
      <c r="BJ2878" s="11"/>
      <c r="BK2878" s="11"/>
      <c r="BL2878" s="11"/>
      <c r="BM2878" s="11"/>
      <c r="BN2878" s="11"/>
      <c r="BO2878" s="11"/>
      <c r="BP2878" s="1" t="str">
        <v>0- Port Costs</v>
      </c>
      <c r="BT2878" s="1" t="str">
        <v>0- Port Value</v>
      </c>
      <c r="BU2878" s="11"/>
    </row>
    <row r="2879" spans="8:73" hidden="1" outlineLevel="1" x14ac:dyDescent="0.3">
      <c r="H2879" s="1" t="str">
        <v>0 - BM Costs</v>
      </c>
      <c r="L2879" s="1" t="str">
        <v>0 - BM Port</v>
      </c>
      <c r="N2879" s="1" t="str">
        <v>0 - Port Assets</v>
      </c>
      <c r="O2879" s="11"/>
      <c r="P2879" s="11"/>
      <c r="Q2879" s="11"/>
      <c r="R2879" s="11"/>
      <c r="S2879" s="11"/>
      <c r="T2879" s="11"/>
      <c r="U2879" s="11"/>
      <c r="V2879" s="11"/>
      <c r="W2879" s="11"/>
      <c r="X2879" s="11"/>
      <c r="Y2879" s="11"/>
      <c r="Z2879" s="11"/>
      <c r="AA2879" s="11"/>
      <c r="AB2879" s="11"/>
      <c r="AC2879" s="11"/>
      <c r="AD2879" s="11"/>
      <c r="AE2879" s="11"/>
      <c r="AF2879" s="11"/>
      <c r="AG2879" s="11"/>
      <c r="AH2879" s="11"/>
      <c r="AI2879" s="11"/>
      <c r="AJ2879" s="11"/>
      <c r="AK2879" s="11"/>
      <c r="AL2879" s="11"/>
      <c r="AM2879" s="11"/>
      <c r="AN2879" s="11"/>
      <c r="AO2879" s="11"/>
      <c r="AP2879" s="11"/>
      <c r="AQ2879" s="11"/>
      <c r="AR2879" s="11"/>
      <c r="AS2879" s="11"/>
      <c r="AT2879" s="11"/>
      <c r="AU2879" s="11"/>
      <c r="AV2879" s="11"/>
      <c r="AW2879" s="11"/>
      <c r="AX2879" s="11"/>
      <c r="AY2879" s="11"/>
      <c r="AZ2879" s="11"/>
      <c r="BA2879" s="11"/>
      <c r="BB2879" s="11"/>
      <c r="BC2879" s="11"/>
      <c r="BD2879" s="11"/>
      <c r="BE2879" s="11"/>
      <c r="BF2879" s="11"/>
      <c r="BG2879" s="11"/>
      <c r="BH2879" s="11"/>
      <c r="BI2879" s="11"/>
      <c r="BJ2879" s="11"/>
      <c r="BK2879" s="11"/>
      <c r="BL2879" s="11"/>
      <c r="BM2879" s="11"/>
      <c r="BN2879" s="11"/>
      <c r="BO2879" s="11"/>
      <c r="BP2879" s="1" t="str">
        <v>0- Port Costs</v>
      </c>
      <c r="BT2879" s="1" t="str">
        <v>0- Port Value</v>
      </c>
      <c r="BU2879" s="11"/>
    </row>
    <row r="2880" spans="8:73" hidden="1" outlineLevel="1" x14ac:dyDescent="0.3">
      <c r="H2880" s="1" t="str">
        <v>0 - BM Costs</v>
      </c>
      <c r="L2880" s="1" t="str">
        <v>0 - BM Port</v>
      </c>
      <c r="N2880" s="1" t="str">
        <v>0 - Port Assets</v>
      </c>
      <c r="O2880" s="11"/>
      <c r="P2880" s="11"/>
      <c r="Q2880" s="11"/>
      <c r="R2880" s="11"/>
      <c r="S2880" s="11"/>
      <c r="T2880" s="11"/>
      <c r="U2880" s="11"/>
      <c r="V2880" s="11"/>
      <c r="W2880" s="11"/>
      <c r="X2880" s="11"/>
      <c r="Y2880" s="11"/>
      <c r="Z2880" s="11"/>
      <c r="AA2880" s="11"/>
      <c r="AB2880" s="11"/>
      <c r="AC2880" s="11"/>
      <c r="AD2880" s="11"/>
      <c r="AE2880" s="11"/>
      <c r="AF2880" s="11"/>
      <c r="AG2880" s="11"/>
      <c r="AH2880" s="11"/>
      <c r="AI2880" s="11"/>
      <c r="AJ2880" s="11"/>
      <c r="AK2880" s="11"/>
      <c r="AL2880" s="11"/>
      <c r="AM2880" s="11"/>
      <c r="AN2880" s="11"/>
      <c r="AO2880" s="11"/>
      <c r="AP2880" s="11"/>
      <c r="AQ2880" s="11"/>
      <c r="AR2880" s="11"/>
      <c r="AS2880" s="11"/>
      <c r="AT2880" s="11"/>
      <c r="AU2880" s="11"/>
      <c r="AV2880" s="11"/>
      <c r="AW2880" s="11"/>
      <c r="AX2880" s="11"/>
      <c r="AY2880" s="11"/>
      <c r="AZ2880" s="11"/>
      <c r="BA2880" s="11"/>
      <c r="BB2880" s="11"/>
      <c r="BC2880" s="11"/>
      <c r="BD2880" s="11"/>
      <c r="BE2880" s="11"/>
      <c r="BF2880" s="11"/>
      <c r="BG2880" s="11"/>
      <c r="BH2880" s="11"/>
      <c r="BI2880" s="11"/>
      <c r="BJ2880" s="11"/>
      <c r="BK2880" s="11"/>
      <c r="BL2880" s="11"/>
      <c r="BM2880" s="11"/>
      <c r="BN2880" s="11"/>
      <c r="BO2880" s="11"/>
      <c r="BP2880" s="1" t="str">
        <v>0- Port Costs</v>
      </c>
      <c r="BT2880" s="1" t="str">
        <v>0- Port Value</v>
      </c>
      <c r="BU2880" s="11"/>
    </row>
    <row r="2881" spans="8:73" hidden="1" outlineLevel="1" x14ac:dyDescent="0.3">
      <c r="H2881" s="1" t="str">
        <v>0 - BM Costs</v>
      </c>
      <c r="L2881" s="1" t="str">
        <v>0 - BM Port</v>
      </c>
      <c r="N2881" s="1" t="str">
        <v>0 - Port Assets</v>
      </c>
      <c r="O2881" s="11"/>
      <c r="P2881" s="11"/>
      <c r="Q2881" s="11"/>
      <c r="R2881" s="11"/>
      <c r="S2881" s="11"/>
      <c r="T2881" s="11"/>
      <c r="U2881" s="11"/>
      <c r="V2881" s="11"/>
      <c r="W2881" s="11"/>
      <c r="X2881" s="11"/>
      <c r="Y2881" s="11"/>
      <c r="Z2881" s="11"/>
      <c r="AA2881" s="11"/>
      <c r="AB2881" s="11"/>
      <c r="AC2881" s="11"/>
      <c r="AD2881" s="11"/>
      <c r="AE2881" s="11"/>
      <c r="AF2881" s="11"/>
      <c r="AG2881" s="11"/>
      <c r="AH2881" s="11"/>
      <c r="AI2881" s="11"/>
      <c r="AJ2881" s="11"/>
      <c r="AK2881" s="11"/>
      <c r="AL2881" s="11"/>
      <c r="AM2881" s="11"/>
      <c r="AN2881" s="11"/>
      <c r="AO2881" s="11"/>
      <c r="AP2881" s="11"/>
      <c r="AQ2881" s="11"/>
      <c r="AR2881" s="11"/>
      <c r="AS2881" s="11"/>
      <c r="AT2881" s="11"/>
      <c r="AU2881" s="11"/>
      <c r="AV2881" s="11"/>
      <c r="AW2881" s="11"/>
      <c r="AX2881" s="11"/>
      <c r="AY2881" s="11"/>
      <c r="AZ2881" s="11"/>
      <c r="BA2881" s="11"/>
      <c r="BB2881" s="11"/>
      <c r="BC2881" s="11"/>
      <c r="BD2881" s="11"/>
      <c r="BE2881" s="11"/>
      <c r="BF2881" s="11"/>
      <c r="BG2881" s="11"/>
      <c r="BH2881" s="11"/>
      <c r="BI2881" s="11"/>
      <c r="BJ2881" s="11"/>
      <c r="BK2881" s="11"/>
      <c r="BL2881" s="11"/>
      <c r="BM2881" s="11"/>
      <c r="BN2881" s="11"/>
      <c r="BO2881" s="11"/>
      <c r="BP2881" s="1" t="str">
        <v>0- Port Costs</v>
      </c>
      <c r="BT2881" s="1" t="str">
        <v>0- Port Value</v>
      </c>
      <c r="BU2881" s="11"/>
    </row>
    <row r="2882" spans="8:73" hidden="1" outlineLevel="1" x14ac:dyDescent="0.3">
      <c r="H2882" s="1" t="str">
        <v>0 - BM Costs</v>
      </c>
      <c r="L2882" s="1" t="str">
        <v>0 - BM Port</v>
      </c>
      <c r="N2882" s="1" t="str">
        <v>0 - Port Assets</v>
      </c>
      <c r="O2882" s="11"/>
      <c r="P2882" s="11"/>
      <c r="Q2882" s="11"/>
      <c r="R2882" s="11"/>
      <c r="S2882" s="11"/>
      <c r="T2882" s="11"/>
      <c r="U2882" s="11"/>
      <c r="V2882" s="11"/>
      <c r="W2882" s="11"/>
      <c r="X2882" s="11"/>
      <c r="Y2882" s="11"/>
      <c r="Z2882" s="11"/>
      <c r="AA2882" s="11"/>
      <c r="AB2882" s="11"/>
      <c r="AC2882" s="11"/>
      <c r="AD2882" s="11"/>
      <c r="AE2882" s="11"/>
      <c r="AF2882" s="11"/>
      <c r="AG2882" s="11"/>
      <c r="AH2882" s="11"/>
      <c r="AI2882" s="11"/>
      <c r="AJ2882" s="11"/>
      <c r="AK2882" s="11"/>
      <c r="AL2882" s="11"/>
      <c r="AM2882" s="11"/>
      <c r="AN2882" s="11"/>
      <c r="AO2882" s="11"/>
      <c r="AP2882" s="11"/>
      <c r="AQ2882" s="11"/>
      <c r="AR2882" s="11"/>
      <c r="AS2882" s="11"/>
      <c r="AT2882" s="11"/>
      <c r="AU2882" s="11"/>
      <c r="AV2882" s="11"/>
      <c r="AW2882" s="11"/>
      <c r="AX2882" s="11"/>
      <c r="AY2882" s="11"/>
      <c r="AZ2882" s="11"/>
      <c r="BA2882" s="11"/>
      <c r="BB2882" s="11"/>
      <c r="BC2882" s="11"/>
      <c r="BD2882" s="11"/>
      <c r="BE2882" s="11"/>
      <c r="BF2882" s="11"/>
      <c r="BG2882" s="11"/>
      <c r="BH2882" s="11"/>
      <c r="BI2882" s="11"/>
      <c r="BJ2882" s="11"/>
      <c r="BK2882" s="11"/>
      <c r="BL2882" s="11"/>
      <c r="BM2882" s="11"/>
      <c r="BN2882" s="11"/>
      <c r="BO2882" s="11"/>
      <c r="BP2882" s="1" t="str">
        <v>0- Port Costs</v>
      </c>
      <c r="BT2882" s="1" t="str">
        <v>0- Port Value</v>
      </c>
      <c r="BU2882" s="11"/>
    </row>
    <row r="2883" spans="8:73" hidden="1" outlineLevel="1" x14ac:dyDescent="0.3">
      <c r="H2883" s="1" t="str">
        <v>0 - BM Costs</v>
      </c>
      <c r="L2883" s="1" t="str">
        <v>0 - BM Port</v>
      </c>
      <c r="N2883" s="1" t="str">
        <v>0 - Port Assets</v>
      </c>
      <c r="O2883" s="11"/>
      <c r="P2883" s="11"/>
      <c r="Q2883" s="11"/>
      <c r="R2883" s="11"/>
      <c r="S2883" s="11"/>
      <c r="T2883" s="11"/>
      <c r="U2883" s="11"/>
      <c r="V2883" s="11"/>
      <c r="W2883" s="11"/>
      <c r="X2883" s="11"/>
      <c r="Y2883" s="11"/>
      <c r="Z2883" s="11"/>
      <c r="AA2883" s="11"/>
      <c r="AB2883" s="11"/>
      <c r="AC2883" s="11"/>
      <c r="AD2883" s="11"/>
      <c r="AE2883" s="11"/>
      <c r="AF2883" s="11"/>
      <c r="AG2883" s="11"/>
      <c r="AH2883" s="11"/>
      <c r="AI2883" s="11"/>
      <c r="AJ2883" s="11"/>
      <c r="AK2883" s="11"/>
      <c r="AL2883" s="11"/>
      <c r="AM2883" s="11"/>
      <c r="AN2883" s="11"/>
      <c r="AO2883" s="11"/>
      <c r="AP2883" s="11"/>
      <c r="AQ2883" s="11"/>
      <c r="AR2883" s="11"/>
      <c r="AS2883" s="11"/>
      <c r="AT2883" s="11"/>
      <c r="AU2883" s="11"/>
      <c r="AV2883" s="11"/>
      <c r="AW2883" s="11"/>
      <c r="AX2883" s="11"/>
      <c r="AY2883" s="11"/>
      <c r="AZ2883" s="11"/>
      <c r="BA2883" s="11"/>
      <c r="BB2883" s="11"/>
      <c r="BC2883" s="11"/>
      <c r="BD2883" s="11"/>
      <c r="BE2883" s="11"/>
      <c r="BF2883" s="11"/>
      <c r="BG2883" s="11"/>
      <c r="BH2883" s="11"/>
      <c r="BI2883" s="11"/>
      <c r="BJ2883" s="11"/>
      <c r="BK2883" s="11"/>
      <c r="BL2883" s="11"/>
      <c r="BM2883" s="11"/>
      <c r="BN2883" s="11"/>
      <c r="BO2883" s="11"/>
      <c r="BP2883" s="1" t="str">
        <v>0- Port Costs</v>
      </c>
      <c r="BT2883" s="1" t="str">
        <v>0- Port Value</v>
      </c>
      <c r="BU2883" s="11"/>
    </row>
    <row r="2884" spans="8:73" hidden="1" outlineLevel="1" x14ac:dyDescent="0.3">
      <c r="H2884" s="1" t="str">
        <v>0 - BM Costs</v>
      </c>
      <c r="L2884" s="1" t="str">
        <v>0 - BM Port</v>
      </c>
      <c r="N2884" s="1" t="str">
        <v>0 - Port Assets</v>
      </c>
      <c r="O2884" s="11"/>
      <c r="P2884" s="11"/>
      <c r="Q2884" s="11"/>
      <c r="R2884" s="11"/>
      <c r="S2884" s="11"/>
      <c r="T2884" s="11"/>
      <c r="U2884" s="11"/>
      <c r="V2884" s="11"/>
      <c r="W2884" s="11"/>
      <c r="X2884" s="11"/>
      <c r="Y2884" s="11"/>
      <c r="Z2884" s="11"/>
      <c r="AA2884" s="11"/>
      <c r="AB2884" s="11"/>
      <c r="AC2884" s="11"/>
      <c r="AD2884" s="11"/>
      <c r="AE2884" s="11"/>
      <c r="AF2884" s="11"/>
      <c r="AG2884" s="11"/>
      <c r="AH2884" s="11"/>
      <c r="AI2884" s="11"/>
      <c r="AJ2884" s="11"/>
      <c r="AK2884" s="11"/>
      <c r="AL2884" s="11"/>
      <c r="AM2884" s="11"/>
      <c r="AN2884" s="11"/>
      <c r="AO2884" s="11"/>
      <c r="AP2884" s="11"/>
      <c r="AQ2884" s="11"/>
      <c r="AR2884" s="11"/>
      <c r="AS2884" s="11"/>
      <c r="AT2884" s="11"/>
      <c r="AU2884" s="11"/>
      <c r="AV2884" s="11"/>
      <c r="AW2884" s="11"/>
      <c r="AX2884" s="11"/>
      <c r="AY2884" s="11"/>
      <c r="AZ2884" s="11"/>
      <c r="BA2884" s="11"/>
      <c r="BB2884" s="11"/>
      <c r="BC2884" s="11"/>
      <c r="BD2884" s="11"/>
      <c r="BE2884" s="11"/>
      <c r="BF2884" s="11"/>
      <c r="BG2884" s="11"/>
      <c r="BH2884" s="11"/>
      <c r="BI2884" s="11"/>
      <c r="BJ2884" s="11"/>
      <c r="BK2884" s="11"/>
      <c r="BL2884" s="11"/>
      <c r="BM2884" s="11"/>
      <c r="BN2884" s="11"/>
      <c r="BO2884" s="11"/>
      <c r="BP2884" s="1" t="str">
        <v>0- Port Costs</v>
      </c>
      <c r="BT2884" s="1" t="str">
        <v>0- Port Value</v>
      </c>
      <c r="BU2884" s="11"/>
    </row>
    <row r="2885" spans="8:73" hidden="1" outlineLevel="1" x14ac:dyDescent="0.3">
      <c r="H2885" s="1" t="str">
        <v>0 - BM Costs</v>
      </c>
      <c r="L2885" s="1" t="str">
        <v>0 - BM Port</v>
      </c>
      <c r="N2885" s="1" t="str">
        <v>0 - Port Assets</v>
      </c>
      <c r="O2885" s="11"/>
      <c r="P2885" s="11"/>
      <c r="Q2885" s="11"/>
      <c r="R2885" s="11"/>
      <c r="S2885" s="11"/>
      <c r="T2885" s="11"/>
      <c r="U2885" s="11"/>
      <c r="V2885" s="11"/>
      <c r="W2885" s="11"/>
      <c r="X2885" s="11"/>
      <c r="Y2885" s="11"/>
      <c r="Z2885" s="11"/>
      <c r="AA2885" s="11"/>
      <c r="AB2885" s="11"/>
      <c r="AC2885" s="11"/>
      <c r="AD2885" s="11"/>
      <c r="AE2885" s="11"/>
      <c r="AF2885" s="11"/>
      <c r="AG2885" s="11"/>
      <c r="AH2885" s="11"/>
      <c r="AI2885" s="11"/>
      <c r="AJ2885" s="11"/>
      <c r="AK2885" s="11"/>
      <c r="AL2885" s="11"/>
      <c r="AM2885" s="11"/>
      <c r="AN2885" s="11"/>
      <c r="AO2885" s="11"/>
      <c r="AP2885" s="11"/>
      <c r="AQ2885" s="11"/>
      <c r="AR2885" s="11"/>
      <c r="AS2885" s="11"/>
      <c r="AT2885" s="11"/>
      <c r="AU2885" s="11"/>
      <c r="AV2885" s="11"/>
      <c r="AW2885" s="11"/>
      <c r="AX2885" s="11"/>
      <c r="AY2885" s="11"/>
      <c r="AZ2885" s="11"/>
      <c r="BA2885" s="11"/>
      <c r="BB2885" s="11"/>
      <c r="BC2885" s="11"/>
      <c r="BD2885" s="11"/>
      <c r="BE2885" s="11"/>
      <c r="BF2885" s="11"/>
      <c r="BG2885" s="11"/>
      <c r="BH2885" s="11"/>
      <c r="BI2885" s="11"/>
      <c r="BJ2885" s="11"/>
      <c r="BK2885" s="11"/>
      <c r="BL2885" s="11"/>
      <c r="BM2885" s="11"/>
      <c r="BN2885" s="11"/>
      <c r="BO2885" s="11"/>
      <c r="BP2885" s="1" t="str">
        <v>0- Port Costs</v>
      </c>
      <c r="BT2885" s="1" t="str">
        <v>0- Port Value</v>
      </c>
      <c r="BU2885" s="11"/>
    </row>
    <row r="2886" spans="8:73" hidden="1" outlineLevel="1" x14ac:dyDescent="0.3">
      <c r="H2886" s="1" t="str">
        <v>0 - BM Costs</v>
      </c>
      <c r="L2886" s="1" t="str">
        <v>0 - BM Port</v>
      </c>
      <c r="N2886" s="1" t="str">
        <v>0 - Port Assets</v>
      </c>
      <c r="O2886" s="11"/>
      <c r="P2886" s="11"/>
      <c r="Q2886" s="11"/>
      <c r="R2886" s="11"/>
      <c r="S2886" s="11"/>
      <c r="T2886" s="11"/>
      <c r="U2886" s="11"/>
      <c r="V2886" s="11"/>
      <c r="W2886" s="11"/>
      <c r="X2886" s="11"/>
      <c r="Y2886" s="11"/>
      <c r="Z2886" s="11"/>
      <c r="AA2886" s="11"/>
      <c r="AB2886" s="11"/>
      <c r="AC2886" s="11"/>
      <c r="AD2886" s="11"/>
      <c r="AE2886" s="11"/>
      <c r="AF2886" s="11"/>
      <c r="AG2886" s="11"/>
      <c r="AH2886" s="11"/>
      <c r="AI2886" s="11"/>
      <c r="AJ2886" s="11"/>
      <c r="AK2886" s="11"/>
      <c r="AL2886" s="11"/>
      <c r="AM2886" s="11"/>
      <c r="AN2886" s="11"/>
      <c r="AO2886" s="11"/>
      <c r="AP2886" s="11"/>
      <c r="AQ2886" s="11"/>
      <c r="AR2886" s="11"/>
      <c r="AS2886" s="11"/>
      <c r="AT2886" s="11"/>
      <c r="AU2886" s="11"/>
      <c r="AV2886" s="11"/>
      <c r="AW2886" s="11"/>
      <c r="AX2886" s="11"/>
      <c r="AY2886" s="11"/>
      <c r="AZ2886" s="11"/>
      <c r="BA2886" s="11"/>
      <c r="BB2886" s="11"/>
      <c r="BC2886" s="11"/>
      <c r="BD2886" s="11"/>
      <c r="BE2886" s="11"/>
      <c r="BF2886" s="11"/>
      <c r="BG2886" s="11"/>
      <c r="BH2886" s="11"/>
      <c r="BI2886" s="11"/>
      <c r="BJ2886" s="11"/>
      <c r="BK2886" s="11"/>
      <c r="BL2886" s="11"/>
      <c r="BM2886" s="11"/>
      <c r="BN2886" s="11"/>
      <c r="BO2886" s="11"/>
      <c r="BP2886" s="1" t="str">
        <v>0- Port Costs</v>
      </c>
      <c r="BT2886" s="1" t="str">
        <v>0- Port Value</v>
      </c>
      <c r="BU2886" s="11"/>
    </row>
    <row r="2887" spans="8:73" hidden="1" outlineLevel="1" x14ac:dyDescent="0.3">
      <c r="H2887" s="1" t="str">
        <v>0 - BM Costs</v>
      </c>
      <c r="L2887" s="1" t="str">
        <v>0 - BM Port</v>
      </c>
      <c r="N2887" s="1" t="str">
        <v>0 - Port Assets</v>
      </c>
      <c r="O2887" s="11"/>
      <c r="P2887" s="11"/>
      <c r="Q2887" s="11"/>
      <c r="R2887" s="11"/>
      <c r="S2887" s="11"/>
      <c r="T2887" s="11"/>
      <c r="U2887" s="11"/>
      <c r="V2887" s="11"/>
      <c r="W2887" s="11"/>
      <c r="X2887" s="11"/>
      <c r="Y2887" s="11"/>
      <c r="Z2887" s="11"/>
      <c r="AA2887" s="11"/>
      <c r="AB2887" s="11"/>
      <c r="AC2887" s="11"/>
      <c r="AD2887" s="11"/>
      <c r="AE2887" s="11"/>
      <c r="AF2887" s="11"/>
      <c r="AG2887" s="11"/>
      <c r="AH2887" s="11"/>
      <c r="AI2887" s="11"/>
      <c r="AJ2887" s="11"/>
      <c r="AK2887" s="11"/>
      <c r="AL2887" s="11"/>
      <c r="AM2887" s="11"/>
      <c r="AN2887" s="11"/>
      <c r="AO2887" s="11"/>
      <c r="AP2887" s="11"/>
      <c r="AQ2887" s="11"/>
      <c r="AR2887" s="11"/>
      <c r="AS2887" s="11"/>
      <c r="AT2887" s="11"/>
      <c r="AU2887" s="11"/>
      <c r="AV2887" s="11"/>
      <c r="AW2887" s="11"/>
      <c r="AX2887" s="11"/>
      <c r="AY2887" s="11"/>
      <c r="AZ2887" s="11"/>
      <c r="BA2887" s="11"/>
      <c r="BB2887" s="11"/>
      <c r="BC2887" s="11"/>
      <c r="BD2887" s="11"/>
      <c r="BE2887" s="11"/>
      <c r="BF2887" s="11"/>
      <c r="BG2887" s="11"/>
      <c r="BH2887" s="11"/>
      <c r="BI2887" s="11"/>
      <c r="BJ2887" s="11"/>
      <c r="BK2887" s="11"/>
      <c r="BL2887" s="11"/>
      <c r="BM2887" s="11"/>
      <c r="BN2887" s="11"/>
      <c r="BO2887" s="11"/>
      <c r="BP2887" s="1" t="str">
        <v>0- Port Costs</v>
      </c>
      <c r="BT2887" s="1" t="str">
        <v>0- Port Value</v>
      </c>
      <c r="BU2887" s="11"/>
    </row>
    <row r="2888" spans="8:73" hidden="1" outlineLevel="1" x14ac:dyDescent="0.3">
      <c r="H2888" s="1" t="str">
        <v>0 - BM Costs</v>
      </c>
      <c r="L2888" s="1" t="str">
        <v>0 - BM Port</v>
      </c>
      <c r="N2888" s="1" t="str">
        <v>0 - Port Assets</v>
      </c>
      <c r="O2888" s="11"/>
      <c r="P2888" s="11"/>
      <c r="Q2888" s="11"/>
      <c r="R2888" s="11"/>
      <c r="S2888" s="11"/>
      <c r="T2888" s="11"/>
      <c r="U2888" s="11"/>
      <c r="V2888" s="11"/>
      <c r="W2888" s="11"/>
      <c r="X2888" s="11"/>
      <c r="Y2888" s="11"/>
      <c r="Z2888" s="11"/>
      <c r="AA2888" s="11"/>
      <c r="AB2888" s="11"/>
      <c r="AC2888" s="11"/>
      <c r="AD2888" s="11"/>
      <c r="AE2888" s="11"/>
      <c r="AF2888" s="11"/>
      <c r="AG2888" s="11"/>
      <c r="AH2888" s="11"/>
      <c r="AI2888" s="11"/>
      <c r="AJ2888" s="11"/>
      <c r="AK2888" s="11"/>
      <c r="AL2888" s="11"/>
      <c r="AM2888" s="11"/>
      <c r="AN2888" s="11"/>
      <c r="AO2888" s="11"/>
      <c r="AP2888" s="11"/>
      <c r="AQ2888" s="11"/>
      <c r="AR2888" s="11"/>
      <c r="AS2888" s="11"/>
      <c r="AT2888" s="11"/>
      <c r="AU2888" s="11"/>
      <c r="AV2888" s="11"/>
      <c r="AW2888" s="11"/>
      <c r="AX2888" s="11"/>
      <c r="AY2888" s="11"/>
      <c r="AZ2888" s="11"/>
      <c r="BA2888" s="11"/>
      <c r="BB2888" s="11"/>
      <c r="BC2888" s="11"/>
      <c r="BD2888" s="11"/>
      <c r="BE2888" s="11"/>
      <c r="BF2888" s="11"/>
      <c r="BG2888" s="11"/>
      <c r="BH2888" s="11"/>
      <c r="BI2888" s="11"/>
      <c r="BJ2888" s="11"/>
      <c r="BK2888" s="11"/>
      <c r="BL2888" s="11"/>
      <c r="BM2888" s="11"/>
      <c r="BN2888" s="11"/>
      <c r="BO2888" s="11"/>
      <c r="BP2888" s="1" t="str">
        <v>0- Port Costs</v>
      </c>
      <c r="BT2888" s="1" t="str">
        <v>0- Port Value</v>
      </c>
      <c r="BU2888" s="11"/>
    </row>
    <row r="2889" spans="8:73" hidden="1" outlineLevel="1" x14ac:dyDescent="0.3">
      <c r="H2889" s="1" t="str">
        <v>0 - BM Costs</v>
      </c>
      <c r="L2889" s="1" t="str">
        <v>0 - BM Port</v>
      </c>
      <c r="N2889" s="1" t="str">
        <v>0 - Port Assets</v>
      </c>
      <c r="O2889" s="11"/>
      <c r="P2889" s="11"/>
      <c r="Q2889" s="11"/>
      <c r="R2889" s="11"/>
      <c r="S2889" s="11"/>
      <c r="T2889" s="11"/>
      <c r="U2889" s="11"/>
      <c r="V2889" s="11"/>
      <c r="W2889" s="11"/>
      <c r="X2889" s="11"/>
      <c r="Y2889" s="11"/>
      <c r="Z2889" s="11"/>
      <c r="AA2889" s="11"/>
      <c r="AB2889" s="11"/>
      <c r="AC2889" s="11"/>
      <c r="AD2889" s="11"/>
      <c r="AE2889" s="11"/>
      <c r="AF2889" s="11"/>
      <c r="AG2889" s="11"/>
      <c r="AH2889" s="11"/>
      <c r="AI2889" s="11"/>
      <c r="AJ2889" s="11"/>
      <c r="AK2889" s="11"/>
      <c r="AL2889" s="11"/>
      <c r="AM2889" s="11"/>
      <c r="AN2889" s="11"/>
      <c r="AO2889" s="11"/>
      <c r="AP2889" s="11"/>
      <c r="AQ2889" s="11"/>
      <c r="AR2889" s="11"/>
      <c r="AS2889" s="11"/>
      <c r="AT2889" s="11"/>
      <c r="AU2889" s="11"/>
      <c r="AV2889" s="11"/>
      <c r="AW2889" s="11"/>
      <c r="AX2889" s="11"/>
      <c r="AY2889" s="11"/>
      <c r="AZ2889" s="11"/>
      <c r="BA2889" s="11"/>
      <c r="BB2889" s="11"/>
      <c r="BC2889" s="11"/>
      <c r="BD2889" s="11"/>
      <c r="BE2889" s="11"/>
      <c r="BF2889" s="11"/>
      <c r="BG2889" s="11"/>
      <c r="BH2889" s="11"/>
      <c r="BI2889" s="11"/>
      <c r="BJ2889" s="11"/>
      <c r="BK2889" s="11"/>
      <c r="BL2889" s="11"/>
      <c r="BM2889" s="11"/>
      <c r="BN2889" s="11"/>
      <c r="BO2889" s="11"/>
      <c r="BP2889" s="1" t="str">
        <v>0- Port Costs</v>
      </c>
      <c r="BT2889" s="1" t="str">
        <v>0- Port Value</v>
      </c>
      <c r="BU2889" s="11"/>
    </row>
    <row r="2890" spans="8:73" hidden="1" outlineLevel="1" x14ac:dyDescent="0.3">
      <c r="H2890" s="1" t="str">
        <v>0 - BM Costs</v>
      </c>
      <c r="L2890" s="1" t="str">
        <v>0 - BM Port</v>
      </c>
      <c r="N2890" s="1" t="str">
        <v>0 - Port Assets</v>
      </c>
      <c r="O2890" s="11"/>
      <c r="P2890" s="11"/>
      <c r="Q2890" s="11"/>
      <c r="R2890" s="11"/>
      <c r="S2890" s="11"/>
      <c r="T2890" s="11"/>
      <c r="U2890" s="11"/>
      <c r="V2890" s="11"/>
      <c r="W2890" s="11"/>
      <c r="X2890" s="11"/>
      <c r="Y2890" s="11"/>
      <c r="Z2890" s="11"/>
      <c r="AA2890" s="11"/>
      <c r="AB2890" s="11"/>
      <c r="AC2890" s="11"/>
      <c r="AD2890" s="11"/>
      <c r="AE2890" s="11"/>
      <c r="AF2890" s="11"/>
      <c r="AG2890" s="11"/>
      <c r="AH2890" s="11"/>
      <c r="AI2890" s="11"/>
      <c r="AJ2890" s="11"/>
      <c r="AK2890" s="11"/>
      <c r="AL2890" s="11"/>
      <c r="AM2890" s="11"/>
      <c r="AN2890" s="11"/>
      <c r="AO2890" s="11"/>
      <c r="AP2890" s="11"/>
      <c r="AQ2890" s="11"/>
      <c r="AR2890" s="11"/>
      <c r="AS2890" s="11"/>
      <c r="AT2890" s="11"/>
      <c r="AU2890" s="11"/>
      <c r="AV2890" s="11"/>
      <c r="AW2890" s="11"/>
      <c r="AX2890" s="11"/>
      <c r="AY2890" s="11"/>
      <c r="AZ2890" s="11"/>
      <c r="BA2890" s="11"/>
      <c r="BB2890" s="11"/>
      <c r="BC2890" s="11"/>
      <c r="BD2890" s="11"/>
      <c r="BE2890" s="11"/>
      <c r="BF2890" s="11"/>
      <c r="BG2890" s="11"/>
      <c r="BH2890" s="11"/>
      <c r="BI2890" s="11"/>
      <c r="BJ2890" s="11"/>
      <c r="BK2890" s="11"/>
      <c r="BL2890" s="11"/>
      <c r="BM2890" s="11"/>
      <c r="BN2890" s="11"/>
      <c r="BO2890" s="11"/>
      <c r="BP2890" s="1" t="str">
        <v>0- Port Costs</v>
      </c>
      <c r="BT2890" s="1" t="str">
        <v>0- Port Value</v>
      </c>
      <c r="BU2890" s="11"/>
    </row>
    <row r="2891" spans="8:73" hidden="1" outlineLevel="1" x14ac:dyDescent="0.3">
      <c r="H2891" s="1" t="str">
        <v>0 - BM Costs</v>
      </c>
      <c r="L2891" s="1" t="str">
        <v>0 - BM Port</v>
      </c>
      <c r="N2891" s="1" t="str">
        <v>0 - Port Assets</v>
      </c>
      <c r="O2891" s="11"/>
      <c r="P2891" s="11"/>
      <c r="Q2891" s="11"/>
      <c r="R2891" s="11"/>
      <c r="S2891" s="11"/>
      <c r="T2891" s="11"/>
      <c r="U2891" s="11"/>
      <c r="V2891" s="11"/>
      <c r="W2891" s="11"/>
      <c r="X2891" s="11"/>
      <c r="Y2891" s="11"/>
      <c r="Z2891" s="11"/>
      <c r="AA2891" s="11"/>
      <c r="AB2891" s="11"/>
      <c r="AC2891" s="11"/>
      <c r="AD2891" s="11"/>
      <c r="AE2891" s="11"/>
      <c r="AF2891" s="11"/>
      <c r="AG2891" s="11"/>
      <c r="AH2891" s="11"/>
      <c r="AI2891" s="11"/>
      <c r="AJ2891" s="11"/>
      <c r="AK2891" s="11"/>
      <c r="AL2891" s="11"/>
      <c r="AM2891" s="11"/>
      <c r="AN2891" s="11"/>
      <c r="AO2891" s="11"/>
      <c r="AP2891" s="11"/>
      <c r="AQ2891" s="11"/>
      <c r="AR2891" s="11"/>
      <c r="AS2891" s="11"/>
      <c r="AT2891" s="11"/>
      <c r="AU2891" s="11"/>
      <c r="AV2891" s="11"/>
      <c r="AW2891" s="11"/>
      <c r="AX2891" s="11"/>
      <c r="AY2891" s="11"/>
      <c r="AZ2891" s="11"/>
      <c r="BA2891" s="11"/>
      <c r="BB2891" s="11"/>
      <c r="BC2891" s="11"/>
      <c r="BD2891" s="11"/>
      <c r="BE2891" s="11"/>
      <c r="BF2891" s="11"/>
      <c r="BG2891" s="11"/>
      <c r="BH2891" s="11"/>
      <c r="BI2891" s="11"/>
      <c r="BJ2891" s="11"/>
      <c r="BK2891" s="11"/>
      <c r="BL2891" s="11"/>
      <c r="BM2891" s="11"/>
      <c r="BN2891" s="11"/>
      <c r="BO2891" s="11"/>
      <c r="BP2891" s="1" t="str">
        <v>0- Port Costs</v>
      </c>
      <c r="BT2891" s="1" t="str">
        <v>0- Port Value</v>
      </c>
      <c r="BU2891" s="11"/>
    </row>
    <row r="2892" spans="8:73" hidden="1" outlineLevel="1" x14ac:dyDescent="0.3">
      <c r="H2892" s="1" t="str">
        <v>0 - BM Costs</v>
      </c>
      <c r="L2892" s="1" t="str">
        <v>0 - BM Port</v>
      </c>
      <c r="N2892" s="1" t="str">
        <v>0 - Port Assets</v>
      </c>
      <c r="O2892" s="11"/>
      <c r="P2892" s="11"/>
      <c r="Q2892" s="11"/>
      <c r="R2892" s="11"/>
      <c r="S2892" s="11"/>
      <c r="T2892" s="11"/>
      <c r="U2892" s="11"/>
      <c r="V2892" s="11"/>
      <c r="W2892" s="11"/>
      <c r="X2892" s="11"/>
      <c r="Y2892" s="11"/>
      <c r="Z2892" s="11"/>
      <c r="AA2892" s="11"/>
      <c r="AB2892" s="11"/>
      <c r="AC2892" s="11"/>
      <c r="AD2892" s="11"/>
      <c r="AE2892" s="11"/>
      <c r="AF2892" s="11"/>
      <c r="AG2892" s="11"/>
      <c r="AH2892" s="11"/>
      <c r="AI2892" s="11"/>
      <c r="AJ2892" s="11"/>
      <c r="AK2892" s="11"/>
      <c r="AL2892" s="11"/>
      <c r="AM2892" s="11"/>
      <c r="AN2892" s="11"/>
      <c r="AO2892" s="11"/>
      <c r="AP2892" s="11"/>
      <c r="AQ2892" s="11"/>
      <c r="AR2892" s="11"/>
      <c r="AS2892" s="11"/>
      <c r="AT2892" s="11"/>
      <c r="AU2892" s="11"/>
      <c r="AV2892" s="11"/>
      <c r="AW2892" s="11"/>
      <c r="AX2892" s="11"/>
      <c r="AY2892" s="11"/>
      <c r="AZ2892" s="11"/>
      <c r="BA2892" s="11"/>
      <c r="BB2892" s="11"/>
      <c r="BC2892" s="11"/>
      <c r="BD2892" s="11"/>
      <c r="BE2892" s="11"/>
      <c r="BF2892" s="11"/>
      <c r="BG2892" s="11"/>
      <c r="BH2892" s="11"/>
      <c r="BI2892" s="11"/>
      <c r="BJ2892" s="11"/>
      <c r="BK2892" s="11"/>
      <c r="BL2892" s="11"/>
      <c r="BM2892" s="11"/>
      <c r="BN2892" s="11"/>
      <c r="BO2892" s="11"/>
      <c r="BP2892" s="1" t="str">
        <v>0- Port Costs</v>
      </c>
      <c r="BT2892" s="1" t="str">
        <v>0- Port Value</v>
      </c>
      <c r="BU2892" s="11"/>
    </row>
    <row r="2893" spans="8:73" hidden="1" outlineLevel="1" x14ac:dyDescent="0.3">
      <c r="H2893" s="1" t="str">
        <v>0 - BM Costs</v>
      </c>
      <c r="L2893" s="1" t="str">
        <v>0 - BM Port</v>
      </c>
      <c r="N2893" s="1" t="str">
        <v>0 - Port Assets</v>
      </c>
      <c r="O2893" s="11"/>
      <c r="P2893" s="11"/>
      <c r="Q2893" s="11"/>
      <c r="R2893" s="11"/>
      <c r="S2893" s="11"/>
      <c r="T2893" s="11"/>
      <c r="U2893" s="11"/>
      <c r="V2893" s="11"/>
      <c r="W2893" s="11"/>
      <c r="X2893" s="11"/>
      <c r="Y2893" s="11"/>
      <c r="Z2893" s="11"/>
      <c r="AA2893" s="11"/>
      <c r="AB2893" s="11"/>
      <c r="AC2893" s="11"/>
      <c r="AD2893" s="11"/>
      <c r="AE2893" s="11"/>
      <c r="AF2893" s="11"/>
      <c r="AG2893" s="11"/>
      <c r="AH2893" s="11"/>
      <c r="AI2893" s="11"/>
      <c r="AJ2893" s="11"/>
      <c r="AK2893" s="11"/>
      <c r="AL2893" s="11"/>
      <c r="AM2893" s="11"/>
      <c r="AN2893" s="11"/>
      <c r="AO2893" s="11"/>
      <c r="AP2893" s="11"/>
      <c r="AQ2893" s="11"/>
      <c r="AR2893" s="11"/>
      <c r="AS2893" s="11"/>
      <c r="AT2893" s="11"/>
      <c r="AU2893" s="11"/>
      <c r="AV2893" s="11"/>
      <c r="AW2893" s="11"/>
      <c r="AX2893" s="11"/>
      <c r="AY2893" s="11"/>
      <c r="AZ2893" s="11"/>
      <c r="BA2893" s="11"/>
      <c r="BB2893" s="11"/>
      <c r="BC2893" s="11"/>
      <c r="BD2893" s="11"/>
      <c r="BE2893" s="11"/>
      <c r="BF2893" s="11"/>
      <c r="BG2893" s="11"/>
      <c r="BH2893" s="11"/>
      <c r="BI2893" s="11"/>
      <c r="BJ2893" s="11"/>
      <c r="BK2893" s="11"/>
      <c r="BL2893" s="11"/>
      <c r="BM2893" s="11"/>
      <c r="BN2893" s="11"/>
      <c r="BO2893" s="11"/>
      <c r="BP2893" s="1" t="str">
        <v>0- Port Costs</v>
      </c>
      <c r="BT2893" s="1" t="str">
        <v>0- Port Value</v>
      </c>
      <c r="BU2893" s="11"/>
    </row>
    <row r="2894" spans="8:73" hidden="1" outlineLevel="1" x14ac:dyDescent="0.3">
      <c r="H2894" s="1" t="str">
        <v>0 - BM Costs</v>
      </c>
      <c r="L2894" s="1" t="str">
        <v>0 - BM Port</v>
      </c>
      <c r="N2894" s="1" t="str">
        <v>0 - Port Assets</v>
      </c>
      <c r="O2894" s="11"/>
      <c r="P2894" s="11"/>
      <c r="Q2894" s="11"/>
      <c r="R2894" s="11"/>
      <c r="S2894" s="11"/>
      <c r="T2894" s="11"/>
      <c r="U2894" s="11"/>
      <c r="V2894" s="11"/>
      <c r="W2894" s="11"/>
      <c r="X2894" s="11"/>
      <c r="Y2894" s="11"/>
      <c r="Z2894" s="11"/>
      <c r="AA2894" s="11"/>
      <c r="AB2894" s="11"/>
      <c r="AC2894" s="11"/>
      <c r="AD2894" s="11"/>
      <c r="AE2894" s="11"/>
      <c r="AF2894" s="11"/>
      <c r="AG2894" s="11"/>
      <c r="AH2894" s="11"/>
      <c r="AI2894" s="11"/>
      <c r="AJ2894" s="11"/>
      <c r="AK2894" s="11"/>
      <c r="AL2894" s="11"/>
      <c r="AM2894" s="11"/>
      <c r="AN2894" s="11"/>
      <c r="AO2894" s="11"/>
      <c r="AP2894" s="11"/>
      <c r="AQ2894" s="11"/>
      <c r="AR2894" s="11"/>
      <c r="AS2894" s="11"/>
      <c r="AT2894" s="11"/>
      <c r="AU2894" s="11"/>
      <c r="AV2894" s="11"/>
      <c r="AW2894" s="11"/>
      <c r="AX2894" s="11"/>
      <c r="AY2894" s="11"/>
      <c r="AZ2894" s="11"/>
      <c r="BA2894" s="11"/>
      <c r="BB2894" s="11"/>
      <c r="BC2894" s="11"/>
      <c r="BD2894" s="11"/>
      <c r="BE2894" s="11"/>
      <c r="BF2894" s="11"/>
      <c r="BG2894" s="11"/>
      <c r="BH2894" s="11"/>
      <c r="BI2894" s="11"/>
      <c r="BJ2894" s="11"/>
      <c r="BK2894" s="11"/>
      <c r="BL2894" s="11"/>
      <c r="BM2894" s="11"/>
      <c r="BN2894" s="11"/>
      <c r="BO2894" s="11"/>
      <c r="BP2894" s="1" t="str">
        <v>0- Port Costs</v>
      </c>
      <c r="BT2894" s="1" t="str">
        <v>0- Port Value</v>
      </c>
      <c r="BU2894" s="11"/>
    </row>
    <row r="2895" spans="8:73" hidden="1" outlineLevel="1" x14ac:dyDescent="0.3">
      <c r="H2895" s="1" t="str">
        <v>0 - BM Costs</v>
      </c>
      <c r="L2895" s="1" t="str">
        <v>0 - BM Port</v>
      </c>
      <c r="N2895" s="1" t="str">
        <v>0 - Port Assets</v>
      </c>
      <c r="O2895" s="11"/>
      <c r="P2895" s="11"/>
      <c r="Q2895" s="11"/>
      <c r="R2895" s="11"/>
      <c r="S2895" s="11"/>
      <c r="T2895" s="11"/>
      <c r="U2895" s="11"/>
      <c r="V2895" s="11"/>
      <c r="W2895" s="11"/>
      <c r="X2895" s="11"/>
      <c r="Y2895" s="11"/>
      <c r="Z2895" s="11"/>
      <c r="AA2895" s="11"/>
      <c r="AB2895" s="11"/>
      <c r="AC2895" s="11"/>
      <c r="AD2895" s="11"/>
      <c r="AE2895" s="11"/>
      <c r="AF2895" s="11"/>
      <c r="AG2895" s="11"/>
      <c r="AH2895" s="11"/>
      <c r="AI2895" s="11"/>
      <c r="AJ2895" s="11"/>
      <c r="AK2895" s="11"/>
      <c r="AL2895" s="11"/>
      <c r="AM2895" s="11"/>
      <c r="AN2895" s="11"/>
      <c r="AO2895" s="11"/>
      <c r="AP2895" s="11"/>
      <c r="AQ2895" s="11"/>
      <c r="AR2895" s="11"/>
      <c r="AS2895" s="11"/>
      <c r="AT2895" s="11"/>
      <c r="AU2895" s="11"/>
      <c r="AV2895" s="11"/>
      <c r="AW2895" s="11"/>
      <c r="AX2895" s="11"/>
      <c r="AY2895" s="11"/>
      <c r="AZ2895" s="11"/>
      <c r="BA2895" s="11"/>
      <c r="BB2895" s="11"/>
      <c r="BC2895" s="11"/>
      <c r="BD2895" s="11"/>
      <c r="BE2895" s="11"/>
      <c r="BF2895" s="11"/>
      <c r="BG2895" s="11"/>
      <c r="BH2895" s="11"/>
      <c r="BI2895" s="11"/>
      <c r="BJ2895" s="11"/>
      <c r="BK2895" s="11"/>
      <c r="BL2895" s="11"/>
      <c r="BM2895" s="11"/>
      <c r="BN2895" s="11"/>
      <c r="BO2895" s="11"/>
      <c r="BP2895" s="1" t="str">
        <v>0- Port Costs</v>
      </c>
      <c r="BT2895" s="1" t="str">
        <v>0- Port Value</v>
      </c>
      <c r="BU2895" s="11"/>
    </row>
    <row r="2896" spans="8:73" hidden="1" outlineLevel="1" x14ac:dyDescent="0.3">
      <c r="H2896" s="1" t="str">
        <v>0 - BM Costs</v>
      </c>
      <c r="L2896" s="1" t="str">
        <v>0 - BM Port</v>
      </c>
      <c r="N2896" s="1" t="str">
        <v>0 - Port Assets</v>
      </c>
      <c r="O2896" s="11"/>
      <c r="P2896" s="11"/>
      <c r="Q2896" s="11"/>
      <c r="R2896" s="11"/>
      <c r="S2896" s="11"/>
      <c r="T2896" s="11"/>
      <c r="U2896" s="11"/>
      <c r="V2896" s="11"/>
      <c r="W2896" s="11"/>
      <c r="X2896" s="11"/>
      <c r="Y2896" s="11"/>
      <c r="Z2896" s="11"/>
      <c r="AA2896" s="11"/>
      <c r="AB2896" s="11"/>
      <c r="AC2896" s="11"/>
      <c r="AD2896" s="11"/>
      <c r="AE2896" s="11"/>
      <c r="AF2896" s="11"/>
      <c r="AG2896" s="11"/>
      <c r="AH2896" s="11"/>
      <c r="AI2896" s="11"/>
      <c r="AJ2896" s="11"/>
      <c r="AK2896" s="11"/>
      <c r="AL2896" s="11"/>
      <c r="AM2896" s="11"/>
      <c r="AN2896" s="11"/>
      <c r="AO2896" s="11"/>
      <c r="AP2896" s="11"/>
      <c r="AQ2896" s="11"/>
      <c r="AR2896" s="11"/>
      <c r="AS2896" s="11"/>
      <c r="AT2896" s="11"/>
      <c r="AU2896" s="11"/>
      <c r="AV2896" s="11"/>
      <c r="AW2896" s="11"/>
      <c r="AX2896" s="11"/>
      <c r="AY2896" s="11"/>
      <c r="AZ2896" s="11"/>
      <c r="BA2896" s="11"/>
      <c r="BB2896" s="11"/>
      <c r="BC2896" s="11"/>
      <c r="BD2896" s="11"/>
      <c r="BE2896" s="11"/>
      <c r="BF2896" s="11"/>
      <c r="BG2896" s="11"/>
      <c r="BH2896" s="11"/>
      <c r="BI2896" s="11"/>
      <c r="BJ2896" s="11"/>
      <c r="BK2896" s="11"/>
      <c r="BL2896" s="11"/>
      <c r="BM2896" s="11"/>
      <c r="BN2896" s="11"/>
      <c r="BO2896" s="11"/>
      <c r="BP2896" s="1" t="str">
        <v>0- Port Costs</v>
      </c>
      <c r="BT2896" s="1" t="str">
        <v>0- Port Value</v>
      </c>
      <c r="BU2896" s="11"/>
    </row>
    <row r="2897" spans="8:73" hidden="1" outlineLevel="1" x14ac:dyDescent="0.3">
      <c r="H2897" s="1" t="str">
        <v>0 - BM Costs</v>
      </c>
      <c r="L2897" s="1" t="str">
        <v>0 - BM Port</v>
      </c>
      <c r="N2897" s="1" t="str">
        <v>0 - Port Assets</v>
      </c>
      <c r="O2897" s="11"/>
      <c r="P2897" s="11"/>
      <c r="Q2897" s="11"/>
      <c r="R2897" s="11"/>
      <c r="S2897" s="11"/>
      <c r="T2897" s="11"/>
      <c r="U2897" s="11"/>
      <c r="V2897" s="11"/>
      <c r="W2897" s="11"/>
      <c r="X2897" s="11"/>
      <c r="Y2897" s="11"/>
      <c r="Z2897" s="11"/>
      <c r="AA2897" s="11"/>
      <c r="AB2897" s="11"/>
      <c r="AC2897" s="11"/>
      <c r="AD2897" s="11"/>
      <c r="AE2897" s="11"/>
      <c r="AF2897" s="11"/>
      <c r="AG2897" s="11"/>
      <c r="AH2897" s="11"/>
      <c r="AI2897" s="11"/>
      <c r="AJ2897" s="11"/>
      <c r="AK2897" s="11"/>
      <c r="AL2897" s="11"/>
      <c r="AM2897" s="11"/>
      <c r="AN2897" s="11"/>
      <c r="AO2897" s="11"/>
      <c r="AP2897" s="11"/>
      <c r="AQ2897" s="11"/>
      <c r="AR2897" s="11"/>
      <c r="AS2897" s="11"/>
      <c r="AT2897" s="11"/>
      <c r="AU2897" s="11"/>
      <c r="AV2897" s="11"/>
      <c r="AW2897" s="11"/>
      <c r="AX2897" s="11"/>
      <c r="AY2897" s="11"/>
      <c r="AZ2897" s="11"/>
      <c r="BA2897" s="11"/>
      <c r="BB2897" s="11"/>
      <c r="BC2897" s="11"/>
      <c r="BD2897" s="11"/>
      <c r="BE2897" s="11"/>
      <c r="BF2897" s="11"/>
      <c r="BG2897" s="11"/>
      <c r="BH2897" s="11"/>
      <c r="BI2897" s="11"/>
      <c r="BJ2897" s="11"/>
      <c r="BK2897" s="11"/>
      <c r="BL2897" s="11"/>
      <c r="BM2897" s="11"/>
      <c r="BN2897" s="11"/>
      <c r="BO2897" s="11"/>
      <c r="BP2897" s="1" t="str">
        <v>0- Port Costs</v>
      </c>
      <c r="BT2897" s="1" t="str">
        <v>0- Port Value</v>
      </c>
      <c r="BU2897" s="11"/>
    </row>
    <row r="2898" spans="8:73" hidden="1" outlineLevel="1" x14ac:dyDescent="0.3">
      <c r="H2898" s="1" t="str">
        <v>0 - BM Costs</v>
      </c>
      <c r="L2898" s="1" t="str">
        <v>0 - BM Port</v>
      </c>
      <c r="N2898" s="1" t="str">
        <v>0 - Port Assets</v>
      </c>
      <c r="O2898" s="11"/>
      <c r="P2898" s="11"/>
      <c r="Q2898" s="11"/>
      <c r="R2898" s="11"/>
      <c r="S2898" s="11"/>
      <c r="T2898" s="11"/>
      <c r="U2898" s="11"/>
      <c r="V2898" s="11"/>
      <c r="W2898" s="11"/>
      <c r="X2898" s="11"/>
      <c r="Y2898" s="11"/>
      <c r="Z2898" s="11"/>
      <c r="AA2898" s="11"/>
      <c r="AB2898" s="11"/>
      <c r="AC2898" s="11"/>
      <c r="AD2898" s="11"/>
      <c r="AE2898" s="11"/>
      <c r="AF2898" s="11"/>
      <c r="AG2898" s="11"/>
      <c r="AH2898" s="11"/>
      <c r="AI2898" s="11"/>
      <c r="AJ2898" s="11"/>
      <c r="AK2898" s="11"/>
      <c r="AL2898" s="11"/>
      <c r="AM2898" s="11"/>
      <c r="AN2898" s="11"/>
      <c r="AO2898" s="11"/>
      <c r="AP2898" s="11"/>
      <c r="AQ2898" s="11"/>
      <c r="AR2898" s="11"/>
      <c r="AS2898" s="11"/>
      <c r="AT2898" s="11"/>
      <c r="AU2898" s="11"/>
      <c r="AV2898" s="11"/>
      <c r="AW2898" s="11"/>
      <c r="AX2898" s="11"/>
      <c r="AY2898" s="11"/>
      <c r="AZ2898" s="11"/>
      <c r="BA2898" s="11"/>
      <c r="BB2898" s="11"/>
      <c r="BC2898" s="11"/>
      <c r="BD2898" s="11"/>
      <c r="BE2898" s="11"/>
      <c r="BF2898" s="11"/>
      <c r="BG2898" s="11"/>
      <c r="BH2898" s="11"/>
      <c r="BI2898" s="11"/>
      <c r="BJ2898" s="11"/>
      <c r="BK2898" s="11"/>
      <c r="BL2898" s="11"/>
      <c r="BM2898" s="11"/>
      <c r="BN2898" s="11"/>
      <c r="BO2898" s="11"/>
      <c r="BP2898" s="1" t="str">
        <v>0- Port Costs</v>
      </c>
      <c r="BT2898" s="1" t="str">
        <v>0- Port Value</v>
      </c>
      <c r="BU2898" s="11"/>
    </row>
    <row r="2899" spans="8:73" hidden="1" outlineLevel="1" x14ac:dyDescent="0.3">
      <c r="H2899" s="1" t="str">
        <v>0 - BM Costs</v>
      </c>
      <c r="L2899" s="1" t="str">
        <v>0 - BM Port</v>
      </c>
      <c r="N2899" s="1" t="str">
        <v>0 - Port Assets</v>
      </c>
      <c r="O2899" s="11"/>
      <c r="P2899" s="11"/>
      <c r="Q2899" s="11"/>
      <c r="R2899" s="11"/>
      <c r="S2899" s="11"/>
      <c r="T2899" s="11"/>
      <c r="U2899" s="11"/>
      <c r="V2899" s="11"/>
      <c r="W2899" s="11"/>
      <c r="X2899" s="11"/>
      <c r="Y2899" s="11"/>
      <c r="Z2899" s="11"/>
      <c r="AA2899" s="11"/>
      <c r="AB2899" s="11"/>
      <c r="AC2899" s="11"/>
      <c r="AD2899" s="11"/>
      <c r="AE2899" s="11"/>
      <c r="AF2899" s="11"/>
      <c r="AG2899" s="11"/>
      <c r="AH2899" s="11"/>
      <c r="AI2899" s="11"/>
      <c r="AJ2899" s="11"/>
      <c r="AK2899" s="11"/>
      <c r="AL2899" s="11"/>
      <c r="AM2899" s="11"/>
      <c r="AN2899" s="11"/>
      <c r="AO2899" s="11"/>
      <c r="AP2899" s="11"/>
      <c r="AQ2899" s="11"/>
      <c r="AR2899" s="11"/>
      <c r="AS2899" s="11"/>
      <c r="AT2899" s="11"/>
      <c r="AU2899" s="11"/>
      <c r="AV2899" s="11"/>
      <c r="AW2899" s="11"/>
      <c r="AX2899" s="11"/>
      <c r="AY2899" s="11"/>
      <c r="AZ2899" s="11"/>
      <c r="BA2899" s="11"/>
      <c r="BB2899" s="11"/>
      <c r="BC2899" s="11"/>
      <c r="BD2899" s="11"/>
      <c r="BE2899" s="11"/>
      <c r="BF2899" s="11"/>
      <c r="BG2899" s="11"/>
      <c r="BH2899" s="11"/>
      <c r="BI2899" s="11"/>
      <c r="BJ2899" s="11"/>
      <c r="BK2899" s="11"/>
      <c r="BL2899" s="11"/>
      <c r="BM2899" s="11"/>
      <c r="BN2899" s="11"/>
      <c r="BO2899" s="11"/>
      <c r="BP2899" s="1" t="str">
        <v>0- Port Costs</v>
      </c>
      <c r="BT2899" s="1" t="str">
        <v>0- Port Value</v>
      </c>
      <c r="BU2899" s="11"/>
    </row>
    <row r="2900" spans="8:73" hidden="1" outlineLevel="1" x14ac:dyDescent="0.3">
      <c r="H2900" s="1" t="str">
        <v>0 - BM Costs</v>
      </c>
      <c r="L2900" s="1" t="str">
        <v>0 - BM Port</v>
      </c>
      <c r="N2900" s="1" t="str">
        <v>0 - Port Assets</v>
      </c>
      <c r="O2900" s="11"/>
      <c r="P2900" s="11"/>
      <c r="Q2900" s="11"/>
      <c r="R2900" s="11"/>
      <c r="S2900" s="11"/>
      <c r="T2900" s="11"/>
      <c r="U2900" s="11"/>
      <c r="V2900" s="11"/>
      <c r="W2900" s="11"/>
      <c r="X2900" s="11"/>
      <c r="Y2900" s="11"/>
      <c r="Z2900" s="11"/>
      <c r="AA2900" s="11"/>
      <c r="AB2900" s="11"/>
      <c r="AC2900" s="11"/>
      <c r="AD2900" s="11"/>
      <c r="AE2900" s="11"/>
      <c r="AF2900" s="11"/>
      <c r="AG2900" s="11"/>
      <c r="AH2900" s="11"/>
      <c r="AI2900" s="11"/>
      <c r="AJ2900" s="11"/>
      <c r="AK2900" s="11"/>
      <c r="AL2900" s="11"/>
      <c r="AM2900" s="11"/>
      <c r="AN2900" s="11"/>
      <c r="AO2900" s="11"/>
      <c r="AP2900" s="11"/>
      <c r="AQ2900" s="11"/>
      <c r="AR2900" s="11"/>
      <c r="AS2900" s="11"/>
      <c r="AT2900" s="11"/>
      <c r="AU2900" s="11"/>
      <c r="AV2900" s="11"/>
      <c r="AW2900" s="11"/>
      <c r="AX2900" s="11"/>
      <c r="AY2900" s="11"/>
      <c r="AZ2900" s="11"/>
      <c r="BA2900" s="11"/>
      <c r="BB2900" s="11"/>
      <c r="BC2900" s="11"/>
      <c r="BD2900" s="11"/>
      <c r="BE2900" s="11"/>
      <c r="BF2900" s="11"/>
      <c r="BG2900" s="11"/>
      <c r="BH2900" s="11"/>
      <c r="BI2900" s="11"/>
      <c r="BJ2900" s="11"/>
      <c r="BK2900" s="11"/>
      <c r="BL2900" s="11"/>
      <c r="BM2900" s="11"/>
      <c r="BN2900" s="11"/>
      <c r="BO2900" s="11"/>
      <c r="BP2900" s="1" t="str">
        <v>0- Port Costs</v>
      </c>
      <c r="BT2900" s="1" t="str">
        <v>0- Port Value</v>
      </c>
      <c r="BU2900" s="11"/>
    </row>
    <row r="2901" spans="8:73" hidden="1" outlineLevel="1" x14ac:dyDescent="0.3">
      <c r="H2901" s="1" t="str">
        <v>0 - BM Costs</v>
      </c>
      <c r="L2901" s="1" t="str">
        <v>0 - BM Port</v>
      </c>
      <c r="N2901" s="1" t="str">
        <v>0 - Port Assets</v>
      </c>
      <c r="O2901" s="11"/>
      <c r="P2901" s="11"/>
      <c r="Q2901" s="11"/>
      <c r="R2901" s="11"/>
      <c r="S2901" s="11"/>
      <c r="T2901" s="11"/>
      <c r="U2901" s="11"/>
      <c r="V2901" s="11"/>
      <c r="W2901" s="11"/>
      <c r="X2901" s="11"/>
      <c r="Y2901" s="11"/>
      <c r="Z2901" s="11"/>
      <c r="AA2901" s="11"/>
      <c r="AB2901" s="11"/>
      <c r="AC2901" s="11"/>
      <c r="AD2901" s="11"/>
      <c r="AE2901" s="11"/>
      <c r="AF2901" s="11"/>
      <c r="AG2901" s="11"/>
      <c r="AH2901" s="11"/>
      <c r="AI2901" s="11"/>
      <c r="AJ2901" s="11"/>
      <c r="AK2901" s="11"/>
      <c r="AL2901" s="11"/>
      <c r="AM2901" s="11"/>
      <c r="AN2901" s="11"/>
      <c r="AO2901" s="11"/>
      <c r="AP2901" s="11"/>
      <c r="AQ2901" s="11"/>
      <c r="AR2901" s="11"/>
      <c r="AS2901" s="11"/>
      <c r="AT2901" s="11"/>
      <c r="AU2901" s="11"/>
      <c r="AV2901" s="11"/>
      <c r="AW2901" s="11"/>
      <c r="AX2901" s="11"/>
      <c r="AY2901" s="11"/>
      <c r="AZ2901" s="11"/>
      <c r="BA2901" s="11"/>
      <c r="BB2901" s="11"/>
      <c r="BC2901" s="11"/>
      <c r="BD2901" s="11"/>
      <c r="BE2901" s="11"/>
      <c r="BF2901" s="11"/>
      <c r="BG2901" s="11"/>
      <c r="BH2901" s="11"/>
      <c r="BI2901" s="11"/>
      <c r="BJ2901" s="11"/>
      <c r="BK2901" s="11"/>
      <c r="BL2901" s="11"/>
      <c r="BM2901" s="11"/>
      <c r="BN2901" s="11"/>
      <c r="BO2901" s="11"/>
      <c r="BP2901" s="1" t="str">
        <v>0- Port Costs</v>
      </c>
      <c r="BT2901" s="1" t="str">
        <v>0- Port Value</v>
      </c>
      <c r="BU2901" s="11"/>
    </row>
    <row r="2902" spans="8:73" hidden="1" outlineLevel="1" x14ac:dyDescent="0.3">
      <c r="H2902" s="1" t="str">
        <v>0 - BM Costs</v>
      </c>
      <c r="L2902" s="1" t="str">
        <v>0 - BM Port</v>
      </c>
      <c r="N2902" s="1" t="str">
        <v>0 - Port Assets</v>
      </c>
      <c r="O2902" s="11"/>
      <c r="P2902" s="11"/>
      <c r="Q2902" s="11"/>
      <c r="R2902" s="11"/>
      <c r="S2902" s="11"/>
      <c r="T2902" s="11"/>
      <c r="U2902" s="11"/>
      <c r="V2902" s="11"/>
      <c r="W2902" s="11"/>
      <c r="X2902" s="11"/>
      <c r="Y2902" s="11"/>
      <c r="Z2902" s="11"/>
      <c r="AA2902" s="11"/>
      <c r="AB2902" s="11"/>
      <c r="AC2902" s="11"/>
      <c r="AD2902" s="11"/>
      <c r="AE2902" s="11"/>
      <c r="AF2902" s="11"/>
      <c r="AG2902" s="11"/>
      <c r="AH2902" s="11"/>
      <c r="AI2902" s="11"/>
      <c r="AJ2902" s="11"/>
      <c r="AK2902" s="11"/>
      <c r="AL2902" s="11"/>
      <c r="AM2902" s="11"/>
      <c r="AN2902" s="11"/>
      <c r="AO2902" s="11"/>
      <c r="AP2902" s="11"/>
      <c r="AQ2902" s="11"/>
      <c r="AR2902" s="11"/>
      <c r="AS2902" s="11"/>
      <c r="AT2902" s="11"/>
      <c r="AU2902" s="11"/>
      <c r="AV2902" s="11"/>
      <c r="AW2902" s="11"/>
      <c r="AX2902" s="11"/>
      <c r="AY2902" s="11"/>
      <c r="AZ2902" s="11"/>
      <c r="BA2902" s="11"/>
      <c r="BB2902" s="11"/>
      <c r="BC2902" s="11"/>
      <c r="BD2902" s="11"/>
      <c r="BE2902" s="11"/>
      <c r="BF2902" s="11"/>
      <c r="BG2902" s="11"/>
      <c r="BH2902" s="11"/>
      <c r="BI2902" s="11"/>
      <c r="BJ2902" s="11"/>
      <c r="BK2902" s="11"/>
      <c r="BL2902" s="11"/>
      <c r="BM2902" s="11"/>
      <c r="BN2902" s="11"/>
      <c r="BO2902" s="11"/>
      <c r="BP2902" s="1" t="str">
        <v>0- Port Costs</v>
      </c>
      <c r="BT2902" s="1" t="str">
        <v>0- Port Value</v>
      </c>
      <c r="BU2902" s="11"/>
    </row>
    <row r="2903" spans="8:73" hidden="1" outlineLevel="1" x14ac:dyDescent="0.3">
      <c r="H2903" s="1" t="str">
        <v>0 - BM Costs</v>
      </c>
      <c r="L2903" s="1" t="str">
        <v>0 - BM Port</v>
      </c>
      <c r="N2903" s="1" t="str">
        <v>0 - Port Assets</v>
      </c>
      <c r="O2903" s="11"/>
      <c r="P2903" s="11"/>
      <c r="Q2903" s="11"/>
      <c r="R2903" s="11"/>
      <c r="S2903" s="11"/>
      <c r="T2903" s="11"/>
      <c r="U2903" s="11"/>
      <c r="V2903" s="11"/>
      <c r="W2903" s="11"/>
      <c r="X2903" s="11"/>
      <c r="Y2903" s="11"/>
      <c r="Z2903" s="11"/>
      <c r="AA2903" s="11"/>
      <c r="AB2903" s="11"/>
      <c r="AC2903" s="11"/>
      <c r="AD2903" s="11"/>
      <c r="AE2903" s="11"/>
      <c r="AF2903" s="11"/>
      <c r="AG2903" s="11"/>
      <c r="AH2903" s="11"/>
      <c r="AI2903" s="11"/>
      <c r="AJ2903" s="11"/>
      <c r="AK2903" s="11"/>
      <c r="AL2903" s="11"/>
      <c r="AM2903" s="11"/>
      <c r="AN2903" s="11"/>
      <c r="AO2903" s="11"/>
      <c r="AP2903" s="11"/>
      <c r="AQ2903" s="11"/>
      <c r="AR2903" s="11"/>
      <c r="AS2903" s="11"/>
      <c r="AT2903" s="11"/>
      <c r="AU2903" s="11"/>
      <c r="AV2903" s="11"/>
      <c r="AW2903" s="11"/>
      <c r="AX2903" s="11"/>
      <c r="AY2903" s="11"/>
      <c r="AZ2903" s="11"/>
      <c r="BA2903" s="11"/>
      <c r="BB2903" s="11"/>
      <c r="BC2903" s="11"/>
      <c r="BD2903" s="11"/>
      <c r="BE2903" s="11"/>
      <c r="BF2903" s="11"/>
      <c r="BG2903" s="11"/>
      <c r="BH2903" s="11"/>
      <c r="BI2903" s="11"/>
      <c r="BJ2903" s="11"/>
      <c r="BK2903" s="11"/>
      <c r="BL2903" s="11"/>
      <c r="BM2903" s="11"/>
      <c r="BN2903" s="11"/>
      <c r="BO2903" s="11"/>
      <c r="BP2903" s="1" t="str">
        <v>0- Port Costs</v>
      </c>
      <c r="BT2903" s="1" t="str">
        <v>0- Port Value</v>
      </c>
      <c r="BU2903" s="11"/>
    </row>
    <row r="2904" spans="8:73" hidden="1" outlineLevel="1" x14ac:dyDescent="0.3">
      <c r="H2904" s="1" t="str">
        <v>0 - BM Costs</v>
      </c>
      <c r="L2904" s="1" t="str">
        <v>0 - BM Port</v>
      </c>
      <c r="N2904" s="1" t="str">
        <v>0 - Port Assets</v>
      </c>
      <c r="O2904" s="11"/>
      <c r="P2904" s="11"/>
      <c r="Q2904" s="11"/>
      <c r="R2904" s="11"/>
      <c r="S2904" s="11"/>
      <c r="T2904" s="11"/>
      <c r="U2904" s="11"/>
      <c r="V2904" s="11"/>
      <c r="W2904" s="11"/>
      <c r="X2904" s="11"/>
      <c r="Y2904" s="11"/>
      <c r="Z2904" s="11"/>
      <c r="AA2904" s="11"/>
      <c r="AB2904" s="11"/>
      <c r="AC2904" s="11"/>
      <c r="AD2904" s="11"/>
      <c r="AE2904" s="11"/>
      <c r="AF2904" s="11"/>
      <c r="AG2904" s="11"/>
      <c r="AH2904" s="11"/>
      <c r="AI2904" s="11"/>
      <c r="AJ2904" s="11"/>
      <c r="AK2904" s="11"/>
      <c r="AL2904" s="11"/>
      <c r="AM2904" s="11"/>
      <c r="AN2904" s="11"/>
      <c r="AO2904" s="11"/>
      <c r="AP2904" s="11"/>
      <c r="AQ2904" s="11"/>
      <c r="AR2904" s="11"/>
      <c r="AS2904" s="11"/>
      <c r="AT2904" s="11"/>
      <c r="AU2904" s="11"/>
      <c r="AV2904" s="11"/>
      <c r="AW2904" s="11"/>
      <c r="AX2904" s="11"/>
      <c r="AY2904" s="11"/>
      <c r="AZ2904" s="11"/>
      <c r="BA2904" s="11"/>
      <c r="BB2904" s="11"/>
      <c r="BC2904" s="11"/>
      <c r="BD2904" s="11"/>
      <c r="BE2904" s="11"/>
      <c r="BF2904" s="11"/>
      <c r="BG2904" s="11"/>
      <c r="BH2904" s="11"/>
      <c r="BI2904" s="11"/>
      <c r="BJ2904" s="11"/>
      <c r="BK2904" s="11"/>
      <c r="BL2904" s="11"/>
      <c r="BM2904" s="11"/>
      <c r="BN2904" s="11"/>
      <c r="BO2904" s="11"/>
      <c r="BP2904" s="1" t="str">
        <v>0- Port Costs</v>
      </c>
      <c r="BT2904" s="1" t="str">
        <v>0- Port Value</v>
      </c>
      <c r="BU2904" s="11"/>
    </row>
    <row r="2905" spans="8:73" hidden="1" outlineLevel="1" x14ac:dyDescent="0.3">
      <c r="H2905" s="1" t="str">
        <v>0 - BM Costs</v>
      </c>
      <c r="L2905" s="1" t="str">
        <v>0 - BM Port</v>
      </c>
      <c r="N2905" s="1" t="str">
        <v>0 - Port Assets</v>
      </c>
      <c r="O2905" s="11"/>
      <c r="P2905" s="11"/>
      <c r="Q2905" s="11"/>
      <c r="R2905" s="11"/>
      <c r="S2905" s="11"/>
      <c r="T2905" s="11"/>
      <c r="U2905" s="11"/>
      <c r="V2905" s="11"/>
      <c r="W2905" s="11"/>
      <c r="X2905" s="11"/>
      <c r="Y2905" s="11"/>
      <c r="Z2905" s="11"/>
      <c r="AA2905" s="11"/>
      <c r="AB2905" s="11"/>
      <c r="AC2905" s="11"/>
      <c r="AD2905" s="11"/>
      <c r="AE2905" s="11"/>
      <c r="AF2905" s="11"/>
      <c r="AG2905" s="11"/>
      <c r="AH2905" s="11"/>
      <c r="AI2905" s="11"/>
      <c r="AJ2905" s="11"/>
      <c r="AK2905" s="11"/>
      <c r="AL2905" s="11"/>
      <c r="AM2905" s="11"/>
      <c r="AN2905" s="11"/>
      <c r="AO2905" s="11"/>
      <c r="AP2905" s="11"/>
      <c r="AQ2905" s="11"/>
      <c r="AR2905" s="11"/>
      <c r="AS2905" s="11"/>
      <c r="AT2905" s="11"/>
      <c r="AU2905" s="11"/>
      <c r="AV2905" s="11"/>
      <c r="AW2905" s="11"/>
      <c r="AX2905" s="11"/>
      <c r="AY2905" s="11"/>
      <c r="AZ2905" s="11"/>
      <c r="BA2905" s="11"/>
      <c r="BB2905" s="11"/>
      <c r="BC2905" s="11"/>
      <c r="BD2905" s="11"/>
      <c r="BE2905" s="11"/>
      <c r="BF2905" s="11"/>
      <c r="BG2905" s="11"/>
      <c r="BH2905" s="11"/>
      <c r="BI2905" s="11"/>
      <c r="BJ2905" s="11"/>
      <c r="BK2905" s="11"/>
      <c r="BL2905" s="11"/>
      <c r="BM2905" s="11"/>
      <c r="BN2905" s="11"/>
      <c r="BO2905" s="11"/>
      <c r="BP2905" s="1" t="str">
        <v>0- Port Costs</v>
      </c>
      <c r="BT2905" s="1" t="str">
        <v>0- Port Value</v>
      </c>
      <c r="BU2905" s="11"/>
    </row>
    <row r="2906" spans="8:73" hidden="1" outlineLevel="1" x14ac:dyDescent="0.3">
      <c r="H2906" s="1" t="str">
        <v>0 - BM Costs</v>
      </c>
      <c r="L2906" s="1" t="str">
        <v>0 - BM Port</v>
      </c>
      <c r="N2906" s="1" t="str">
        <v>0 - Port Assets</v>
      </c>
      <c r="O2906" s="11"/>
      <c r="P2906" s="11"/>
      <c r="Q2906" s="11"/>
      <c r="R2906" s="11"/>
      <c r="S2906" s="11"/>
      <c r="T2906" s="11"/>
      <c r="U2906" s="11"/>
      <c r="V2906" s="11"/>
      <c r="W2906" s="11"/>
      <c r="X2906" s="11"/>
      <c r="Y2906" s="11"/>
      <c r="Z2906" s="11"/>
      <c r="AA2906" s="11"/>
      <c r="AB2906" s="11"/>
      <c r="AC2906" s="11"/>
      <c r="AD2906" s="11"/>
      <c r="AE2906" s="11"/>
      <c r="AF2906" s="11"/>
      <c r="AG2906" s="11"/>
      <c r="AH2906" s="11"/>
      <c r="AI2906" s="11"/>
      <c r="AJ2906" s="11"/>
      <c r="AK2906" s="11"/>
      <c r="AL2906" s="11"/>
      <c r="AM2906" s="11"/>
      <c r="AN2906" s="11"/>
      <c r="AO2906" s="11"/>
      <c r="AP2906" s="11"/>
      <c r="AQ2906" s="11"/>
      <c r="AR2906" s="11"/>
      <c r="AS2906" s="11"/>
      <c r="AT2906" s="11"/>
      <c r="AU2906" s="11"/>
      <c r="AV2906" s="11"/>
      <c r="AW2906" s="11"/>
      <c r="AX2906" s="11"/>
      <c r="AY2906" s="11"/>
      <c r="AZ2906" s="11"/>
      <c r="BA2906" s="11"/>
      <c r="BB2906" s="11"/>
      <c r="BC2906" s="11"/>
      <c r="BD2906" s="11"/>
      <c r="BE2906" s="11"/>
      <c r="BF2906" s="11"/>
      <c r="BG2906" s="11"/>
      <c r="BH2906" s="11"/>
      <c r="BI2906" s="11"/>
      <c r="BJ2906" s="11"/>
      <c r="BK2906" s="11"/>
      <c r="BL2906" s="11"/>
      <c r="BM2906" s="11"/>
      <c r="BN2906" s="11"/>
      <c r="BO2906" s="11"/>
      <c r="BP2906" s="1" t="str">
        <v>0- Port Costs</v>
      </c>
      <c r="BT2906" s="1" t="str">
        <v>0- Port Value</v>
      </c>
      <c r="BU2906" s="11"/>
    </row>
    <row r="2907" spans="8:73" hidden="1" outlineLevel="1" x14ac:dyDescent="0.3">
      <c r="H2907" s="1" t="str">
        <v>0 - BM Costs</v>
      </c>
      <c r="L2907" s="1" t="str">
        <v>0 - BM Port</v>
      </c>
      <c r="N2907" s="1" t="str">
        <v>0 - Port Assets</v>
      </c>
      <c r="O2907" s="11"/>
      <c r="P2907" s="11"/>
      <c r="Q2907" s="11"/>
      <c r="R2907" s="11"/>
      <c r="S2907" s="11"/>
      <c r="T2907" s="11"/>
      <c r="U2907" s="11"/>
      <c r="V2907" s="11"/>
      <c r="W2907" s="11"/>
      <c r="X2907" s="11"/>
      <c r="Y2907" s="11"/>
      <c r="Z2907" s="11"/>
      <c r="AA2907" s="11"/>
      <c r="AB2907" s="11"/>
      <c r="AC2907" s="11"/>
      <c r="AD2907" s="11"/>
      <c r="AE2907" s="11"/>
      <c r="AF2907" s="11"/>
      <c r="AG2907" s="11"/>
      <c r="AH2907" s="11"/>
      <c r="AI2907" s="11"/>
      <c r="AJ2907" s="11"/>
      <c r="AK2907" s="11"/>
      <c r="AL2907" s="11"/>
      <c r="AM2907" s="11"/>
      <c r="AN2907" s="11"/>
      <c r="AO2907" s="11"/>
      <c r="AP2907" s="11"/>
      <c r="AQ2907" s="11"/>
      <c r="AR2907" s="11"/>
      <c r="AS2907" s="11"/>
      <c r="AT2907" s="11"/>
      <c r="AU2907" s="11"/>
      <c r="AV2907" s="11"/>
      <c r="AW2907" s="11"/>
      <c r="AX2907" s="11"/>
      <c r="AY2907" s="11"/>
      <c r="AZ2907" s="11"/>
      <c r="BA2907" s="11"/>
      <c r="BB2907" s="11"/>
      <c r="BC2907" s="11"/>
      <c r="BD2907" s="11"/>
      <c r="BE2907" s="11"/>
      <c r="BF2907" s="11"/>
      <c r="BG2907" s="11"/>
      <c r="BH2907" s="11"/>
      <c r="BI2907" s="11"/>
      <c r="BJ2907" s="11"/>
      <c r="BK2907" s="11"/>
      <c r="BL2907" s="11"/>
      <c r="BM2907" s="11"/>
      <c r="BN2907" s="11"/>
      <c r="BO2907" s="11"/>
      <c r="BP2907" s="1" t="str">
        <v>0- Port Costs</v>
      </c>
      <c r="BT2907" s="1" t="str">
        <v>0- Port Value</v>
      </c>
      <c r="BU2907" s="11"/>
    </row>
    <row r="2908" spans="8:73" hidden="1" outlineLevel="1" x14ac:dyDescent="0.3">
      <c r="H2908" s="1" t="str">
        <v>0 - BM Costs</v>
      </c>
      <c r="L2908" s="1" t="str">
        <v>0 - BM Port</v>
      </c>
      <c r="N2908" s="1" t="str">
        <v>0 - Port Assets</v>
      </c>
      <c r="O2908" s="11"/>
      <c r="P2908" s="11"/>
      <c r="Q2908" s="11"/>
      <c r="R2908" s="11"/>
      <c r="S2908" s="11"/>
      <c r="T2908" s="11"/>
      <c r="U2908" s="11"/>
      <c r="V2908" s="11"/>
      <c r="W2908" s="11"/>
      <c r="X2908" s="11"/>
      <c r="Y2908" s="11"/>
      <c r="Z2908" s="11"/>
      <c r="AA2908" s="11"/>
      <c r="AB2908" s="11"/>
      <c r="AC2908" s="11"/>
      <c r="AD2908" s="11"/>
      <c r="AE2908" s="11"/>
      <c r="AF2908" s="11"/>
      <c r="AG2908" s="11"/>
      <c r="AH2908" s="11"/>
      <c r="AI2908" s="11"/>
      <c r="AJ2908" s="11"/>
      <c r="AK2908" s="11"/>
      <c r="AL2908" s="11"/>
      <c r="AM2908" s="11"/>
      <c r="AN2908" s="11"/>
      <c r="AO2908" s="11"/>
      <c r="AP2908" s="11"/>
      <c r="AQ2908" s="11"/>
      <c r="AR2908" s="11"/>
      <c r="AS2908" s="11"/>
      <c r="AT2908" s="11"/>
      <c r="AU2908" s="11"/>
      <c r="AV2908" s="11"/>
      <c r="AW2908" s="11"/>
      <c r="AX2908" s="11"/>
      <c r="AY2908" s="11"/>
      <c r="AZ2908" s="11"/>
      <c r="BA2908" s="11"/>
      <c r="BB2908" s="11"/>
      <c r="BC2908" s="11"/>
      <c r="BD2908" s="11"/>
      <c r="BE2908" s="11"/>
      <c r="BF2908" s="11"/>
      <c r="BG2908" s="11"/>
      <c r="BH2908" s="11"/>
      <c r="BI2908" s="11"/>
      <c r="BJ2908" s="11"/>
      <c r="BK2908" s="11"/>
      <c r="BL2908" s="11"/>
      <c r="BM2908" s="11"/>
      <c r="BN2908" s="11"/>
      <c r="BO2908" s="11"/>
      <c r="BP2908" s="1" t="str">
        <v>0- Port Costs</v>
      </c>
      <c r="BT2908" s="1" t="str">
        <v>0- Port Value</v>
      </c>
      <c r="BU2908" s="11"/>
    </row>
    <row r="2909" spans="8:73" hidden="1" outlineLevel="1" x14ac:dyDescent="0.3">
      <c r="H2909" s="1" t="str">
        <v>0 - BM Costs</v>
      </c>
      <c r="L2909" s="1" t="str">
        <v>0 - BM Port</v>
      </c>
      <c r="N2909" s="1" t="str">
        <v>0 - Port Assets</v>
      </c>
      <c r="O2909" s="11"/>
      <c r="P2909" s="11"/>
      <c r="Q2909" s="11"/>
      <c r="R2909" s="11"/>
      <c r="S2909" s="11"/>
      <c r="T2909" s="11"/>
      <c r="U2909" s="11"/>
      <c r="V2909" s="11"/>
      <c r="W2909" s="11"/>
      <c r="X2909" s="11"/>
      <c r="Y2909" s="11"/>
      <c r="Z2909" s="11"/>
      <c r="AA2909" s="11"/>
      <c r="AB2909" s="11"/>
      <c r="AC2909" s="11"/>
      <c r="AD2909" s="11"/>
      <c r="AE2909" s="11"/>
      <c r="AF2909" s="11"/>
      <c r="AG2909" s="11"/>
      <c r="AH2909" s="11"/>
      <c r="AI2909" s="11"/>
      <c r="AJ2909" s="11"/>
      <c r="AK2909" s="11"/>
      <c r="AL2909" s="11"/>
      <c r="AM2909" s="11"/>
      <c r="AN2909" s="11"/>
      <c r="AO2909" s="11"/>
      <c r="AP2909" s="11"/>
      <c r="AQ2909" s="11"/>
      <c r="AR2909" s="11"/>
      <c r="AS2909" s="11"/>
      <c r="AT2909" s="11"/>
      <c r="AU2909" s="11"/>
      <c r="AV2909" s="11"/>
      <c r="AW2909" s="11"/>
      <c r="AX2909" s="11"/>
      <c r="AY2909" s="11"/>
      <c r="AZ2909" s="11"/>
      <c r="BA2909" s="11"/>
      <c r="BB2909" s="11"/>
      <c r="BC2909" s="11"/>
      <c r="BD2909" s="11"/>
      <c r="BE2909" s="11"/>
      <c r="BF2909" s="11"/>
      <c r="BG2909" s="11"/>
      <c r="BH2909" s="11"/>
      <c r="BI2909" s="11"/>
      <c r="BJ2909" s="11"/>
      <c r="BK2909" s="11"/>
      <c r="BL2909" s="11"/>
      <c r="BM2909" s="11"/>
      <c r="BN2909" s="11"/>
      <c r="BO2909" s="11"/>
      <c r="BP2909" s="1" t="str">
        <v>0- Port Costs</v>
      </c>
      <c r="BT2909" s="1" t="str">
        <v>0- Port Value</v>
      </c>
      <c r="BU2909" s="11"/>
    </row>
    <row r="2910" spans="8:73" hidden="1" outlineLevel="1" x14ac:dyDescent="0.3">
      <c r="H2910" s="1" t="str">
        <v>0 - BM Costs</v>
      </c>
      <c r="L2910" s="1" t="str">
        <v>0 - BM Port</v>
      </c>
      <c r="N2910" s="1" t="str">
        <v>0 - Port Assets</v>
      </c>
      <c r="O2910" s="11"/>
      <c r="P2910" s="11"/>
      <c r="Q2910" s="11"/>
      <c r="R2910" s="11"/>
      <c r="S2910" s="11"/>
      <c r="T2910" s="11"/>
      <c r="U2910" s="11"/>
      <c r="V2910" s="11"/>
      <c r="W2910" s="11"/>
      <c r="X2910" s="11"/>
      <c r="Y2910" s="11"/>
      <c r="Z2910" s="11"/>
      <c r="AA2910" s="11"/>
      <c r="AB2910" s="11"/>
      <c r="AC2910" s="11"/>
      <c r="AD2910" s="11"/>
      <c r="AE2910" s="11"/>
      <c r="AF2910" s="11"/>
      <c r="AG2910" s="11"/>
      <c r="AH2910" s="11"/>
      <c r="AI2910" s="11"/>
      <c r="AJ2910" s="11"/>
      <c r="AK2910" s="11"/>
      <c r="AL2910" s="11"/>
      <c r="AM2910" s="11"/>
      <c r="AN2910" s="11"/>
      <c r="AO2910" s="11"/>
      <c r="AP2910" s="11"/>
      <c r="AQ2910" s="11"/>
      <c r="AR2910" s="11"/>
      <c r="AS2910" s="11"/>
      <c r="AT2910" s="11"/>
      <c r="AU2910" s="11"/>
      <c r="AV2910" s="11"/>
      <c r="AW2910" s="11"/>
      <c r="AX2910" s="11"/>
      <c r="AY2910" s="11"/>
      <c r="AZ2910" s="11"/>
      <c r="BA2910" s="11"/>
      <c r="BB2910" s="11"/>
      <c r="BC2910" s="11"/>
      <c r="BD2910" s="11"/>
      <c r="BE2910" s="11"/>
      <c r="BF2910" s="11"/>
      <c r="BG2910" s="11"/>
      <c r="BH2910" s="11"/>
      <c r="BI2910" s="11"/>
      <c r="BJ2910" s="11"/>
      <c r="BK2910" s="11"/>
      <c r="BL2910" s="11"/>
      <c r="BM2910" s="11"/>
      <c r="BN2910" s="11"/>
      <c r="BO2910" s="11"/>
      <c r="BP2910" s="1" t="str">
        <v>0- Port Costs</v>
      </c>
      <c r="BT2910" s="1" t="str">
        <v>0- Port Value</v>
      </c>
      <c r="BU2910" s="11"/>
    </row>
    <row r="2911" spans="8:73" hidden="1" outlineLevel="1" x14ac:dyDescent="0.3">
      <c r="H2911" s="1" t="str">
        <v>0 - BM Costs</v>
      </c>
      <c r="L2911" s="1" t="str">
        <v>0 - BM Port</v>
      </c>
      <c r="N2911" s="1" t="str">
        <v>0 - Port Assets</v>
      </c>
      <c r="O2911" s="11"/>
      <c r="P2911" s="11"/>
      <c r="Q2911" s="11"/>
      <c r="R2911" s="11"/>
      <c r="S2911" s="11"/>
      <c r="T2911" s="11"/>
      <c r="U2911" s="11"/>
      <c r="V2911" s="11"/>
      <c r="W2911" s="11"/>
      <c r="X2911" s="11"/>
      <c r="Y2911" s="11"/>
      <c r="Z2911" s="11"/>
      <c r="AA2911" s="11"/>
      <c r="AB2911" s="11"/>
      <c r="AC2911" s="11"/>
      <c r="AD2911" s="11"/>
      <c r="AE2911" s="11"/>
      <c r="AF2911" s="11"/>
      <c r="AG2911" s="11"/>
      <c r="AH2911" s="11"/>
      <c r="AI2911" s="11"/>
      <c r="AJ2911" s="11"/>
      <c r="AK2911" s="11"/>
      <c r="AL2911" s="11"/>
      <c r="AM2911" s="11"/>
      <c r="AN2911" s="11"/>
      <c r="AO2911" s="11"/>
      <c r="AP2911" s="11"/>
      <c r="AQ2911" s="11"/>
      <c r="AR2911" s="11"/>
      <c r="AS2911" s="11"/>
      <c r="AT2911" s="11"/>
      <c r="AU2911" s="11"/>
      <c r="AV2911" s="11"/>
      <c r="AW2911" s="11"/>
      <c r="AX2911" s="11"/>
      <c r="AY2911" s="11"/>
      <c r="AZ2911" s="11"/>
      <c r="BA2911" s="11"/>
      <c r="BB2911" s="11"/>
      <c r="BC2911" s="11"/>
      <c r="BD2911" s="11"/>
      <c r="BE2911" s="11"/>
      <c r="BF2911" s="11"/>
      <c r="BG2911" s="11"/>
      <c r="BH2911" s="11"/>
      <c r="BI2911" s="11"/>
      <c r="BJ2911" s="11"/>
      <c r="BK2911" s="11"/>
      <c r="BL2911" s="11"/>
      <c r="BM2911" s="11"/>
      <c r="BN2911" s="11"/>
      <c r="BO2911" s="11"/>
      <c r="BP2911" s="1" t="str">
        <v>0- Port Costs</v>
      </c>
      <c r="BT2911" s="1" t="str">
        <v>0- Port Value</v>
      </c>
      <c r="BU2911" s="11"/>
    </row>
    <row r="2912" spans="8:73" hidden="1" outlineLevel="1" x14ac:dyDescent="0.3">
      <c r="H2912" s="1" t="str">
        <v>0 - BM Costs</v>
      </c>
      <c r="L2912" s="1" t="str">
        <v>0 - BM Port</v>
      </c>
      <c r="N2912" s="1" t="str">
        <v>0 - Port Assets</v>
      </c>
      <c r="O2912" s="11"/>
      <c r="P2912" s="11"/>
      <c r="Q2912" s="11"/>
      <c r="R2912" s="11"/>
      <c r="S2912" s="11"/>
      <c r="T2912" s="11"/>
      <c r="U2912" s="11"/>
      <c r="V2912" s="11"/>
      <c r="W2912" s="11"/>
      <c r="X2912" s="11"/>
      <c r="Y2912" s="11"/>
      <c r="Z2912" s="11"/>
      <c r="AA2912" s="11"/>
      <c r="AB2912" s="11"/>
      <c r="AC2912" s="11"/>
      <c r="AD2912" s="11"/>
      <c r="AE2912" s="11"/>
      <c r="AF2912" s="11"/>
      <c r="AG2912" s="11"/>
      <c r="AH2912" s="11"/>
      <c r="AI2912" s="11"/>
      <c r="AJ2912" s="11"/>
      <c r="AK2912" s="11"/>
      <c r="AL2912" s="11"/>
      <c r="AM2912" s="11"/>
      <c r="AN2912" s="11"/>
      <c r="AO2912" s="11"/>
      <c r="AP2912" s="11"/>
      <c r="AQ2912" s="11"/>
      <c r="AR2912" s="11"/>
      <c r="AS2912" s="11"/>
      <c r="AT2912" s="11"/>
      <c r="AU2912" s="11"/>
      <c r="AV2912" s="11"/>
      <c r="AW2912" s="11"/>
      <c r="AX2912" s="11"/>
      <c r="AY2912" s="11"/>
      <c r="AZ2912" s="11"/>
      <c r="BA2912" s="11"/>
      <c r="BB2912" s="11"/>
      <c r="BC2912" s="11"/>
      <c r="BD2912" s="11"/>
      <c r="BE2912" s="11"/>
      <c r="BF2912" s="11"/>
      <c r="BG2912" s="11"/>
      <c r="BH2912" s="11"/>
      <c r="BI2912" s="11"/>
      <c r="BJ2912" s="11"/>
      <c r="BK2912" s="11"/>
      <c r="BL2912" s="11"/>
      <c r="BM2912" s="11"/>
      <c r="BN2912" s="11"/>
      <c r="BO2912" s="11"/>
      <c r="BP2912" s="1" t="str">
        <v>0- Port Costs</v>
      </c>
      <c r="BT2912" s="1" t="str">
        <v>0- Port Value</v>
      </c>
      <c r="BU2912" s="11"/>
    </row>
    <row r="2913" spans="8:73" hidden="1" outlineLevel="1" x14ac:dyDescent="0.3">
      <c r="H2913" s="1" t="str">
        <v>0 - BM Costs</v>
      </c>
      <c r="L2913" s="1" t="str">
        <v>0 - BM Port</v>
      </c>
      <c r="N2913" s="1" t="str">
        <v>0 - Port Assets</v>
      </c>
      <c r="O2913" s="11"/>
      <c r="P2913" s="11"/>
      <c r="Q2913" s="11"/>
      <c r="R2913" s="11"/>
      <c r="S2913" s="11"/>
      <c r="T2913" s="11"/>
      <c r="U2913" s="11"/>
      <c r="V2913" s="11"/>
      <c r="W2913" s="11"/>
      <c r="X2913" s="11"/>
      <c r="Y2913" s="11"/>
      <c r="Z2913" s="11"/>
      <c r="AA2913" s="11"/>
      <c r="AB2913" s="11"/>
      <c r="AC2913" s="11"/>
      <c r="AD2913" s="11"/>
      <c r="AE2913" s="11"/>
      <c r="AF2913" s="11"/>
      <c r="AG2913" s="11"/>
      <c r="AH2913" s="11"/>
      <c r="AI2913" s="11"/>
      <c r="AJ2913" s="11"/>
      <c r="AK2913" s="11"/>
      <c r="AL2913" s="11"/>
      <c r="AM2913" s="11"/>
      <c r="AN2913" s="11"/>
      <c r="AO2913" s="11"/>
      <c r="AP2913" s="11"/>
      <c r="AQ2913" s="11"/>
      <c r="AR2913" s="11"/>
      <c r="AS2913" s="11"/>
      <c r="AT2913" s="11"/>
      <c r="AU2913" s="11"/>
      <c r="AV2913" s="11"/>
      <c r="AW2913" s="11"/>
      <c r="AX2913" s="11"/>
      <c r="AY2913" s="11"/>
      <c r="AZ2913" s="11"/>
      <c r="BA2913" s="11"/>
      <c r="BB2913" s="11"/>
      <c r="BC2913" s="11"/>
      <c r="BD2913" s="11"/>
      <c r="BE2913" s="11"/>
      <c r="BF2913" s="11"/>
      <c r="BG2913" s="11"/>
      <c r="BH2913" s="11"/>
      <c r="BI2913" s="11"/>
      <c r="BJ2913" s="11"/>
      <c r="BK2913" s="11"/>
      <c r="BL2913" s="11"/>
      <c r="BM2913" s="11"/>
      <c r="BN2913" s="11"/>
      <c r="BO2913" s="11"/>
      <c r="BP2913" s="1" t="str">
        <v>0- Port Costs</v>
      </c>
      <c r="BT2913" s="1" t="str">
        <v>0- Port Value</v>
      </c>
      <c r="BU2913" s="11"/>
    </row>
    <row r="2914" spans="8:73" hidden="1" outlineLevel="1" x14ac:dyDescent="0.3">
      <c r="H2914" s="1" t="str">
        <v>0 - BM Costs</v>
      </c>
      <c r="L2914" s="1" t="str">
        <v>0 - BM Port</v>
      </c>
      <c r="N2914" s="1" t="str">
        <v>0 - Port Assets</v>
      </c>
      <c r="O2914" s="11"/>
      <c r="P2914" s="11"/>
      <c r="Q2914" s="11"/>
      <c r="R2914" s="11"/>
      <c r="S2914" s="11"/>
      <c r="T2914" s="11"/>
      <c r="U2914" s="11"/>
      <c r="V2914" s="11"/>
      <c r="W2914" s="11"/>
      <c r="X2914" s="11"/>
      <c r="Y2914" s="11"/>
      <c r="Z2914" s="11"/>
      <c r="AA2914" s="11"/>
      <c r="AB2914" s="11"/>
      <c r="AC2914" s="11"/>
      <c r="AD2914" s="11"/>
      <c r="AE2914" s="11"/>
      <c r="AF2914" s="11"/>
      <c r="AG2914" s="11"/>
      <c r="AH2914" s="11"/>
      <c r="AI2914" s="11"/>
      <c r="AJ2914" s="11"/>
      <c r="AK2914" s="11"/>
      <c r="AL2914" s="11"/>
      <c r="AM2914" s="11"/>
      <c r="AN2914" s="11"/>
      <c r="AO2914" s="11"/>
      <c r="AP2914" s="11"/>
      <c r="AQ2914" s="11"/>
      <c r="AR2914" s="11"/>
      <c r="AS2914" s="11"/>
      <c r="AT2914" s="11"/>
      <c r="AU2914" s="11"/>
      <c r="AV2914" s="11"/>
      <c r="AW2914" s="11"/>
      <c r="AX2914" s="11"/>
      <c r="AY2914" s="11"/>
      <c r="AZ2914" s="11"/>
      <c r="BA2914" s="11"/>
      <c r="BB2914" s="11"/>
      <c r="BC2914" s="11"/>
      <c r="BD2914" s="11"/>
      <c r="BE2914" s="11"/>
      <c r="BF2914" s="11"/>
      <c r="BG2914" s="11"/>
      <c r="BH2914" s="11"/>
      <c r="BI2914" s="11"/>
      <c r="BJ2914" s="11"/>
      <c r="BK2914" s="11"/>
      <c r="BL2914" s="11"/>
      <c r="BM2914" s="11"/>
      <c r="BN2914" s="11"/>
      <c r="BO2914" s="11"/>
      <c r="BP2914" s="1" t="str">
        <v>0- Port Costs</v>
      </c>
      <c r="BT2914" s="1" t="str">
        <v>0- Port Value</v>
      </c>
      <c r="BU2914" s="11"/>
    </row>
    <row r="2915" spans="8:73" hidden="1" outlineLevel="1" x14ac:dyDescent="0.3">
      <c r="H2915" s="1" t="str">
        <v>0 - BM Costs</v>
      </c>
      <c r="L2915" s="1" t="str">
        <v>0 - BM Port</v>
      </c>
      <c r="N2915" s="1" t="str">
        <v>0 - Port Assets</v>
      </c>
      <c r="O2915" s="11"/>
      <c r="P2915" s="11"/>
      <c r="Q2915" s="11"/>
      <c r="R2915" s="11"/>
      <c r="S2915" s="11"/>
      <c r="T2915" s="11"/>
      <c r="U2915" s="11"/>
      <c r="V2915" s="11"/>
      <c r="W2915" s="11"/>
      <c r="X2915" s="11"/>
      <c r="Y2915" s="11"/>
      <c r="Z2915" s="11"/>
      <c r="AA2915" s="11"/>
      <c r="AB2915" s="11"/>
      <c r="AC2915" s="11"/>
      <c r="AD2915" s="11"/>
      <c r="AE2915" s="11"/>
      <c r="AF2915" s="11"/>
      <c r="AG2915" s="11"/>
      <c r="AH2915" s="11"/>
      <c r="AI2915" s="11"/>
      <c r="AJ2915" s="11"/>
      <c r="AK2915" s="11"/>
      <c r="AL2915" s="11"/>
      <c r="AM2915" s="11"/>
      <c r="AN2915" s="11"/>
      <c r="AO2915" s="11"/>
      <c r="AP2915" s="11"/>
      <c r="AQ2915" s="11"/>
      <c r="AR2915" s="11"/>
      <c r="AS2915" s="11"/>
      <c r="AT2915" s="11"/>
      <c r="AU2915" s="11"/>
      <c r="AV2915" s="11"/>
      <c r="AW2915" s="11"/>
      <c r="AX2915" s="11"/>
      <c r="AY2915" s="11"/>
      <c r="AZ2915" s="11"/>
      <c r="BA2915" s="11"/>
      <c r="BB2915" s="11"/>
      <c r="BC2915" s="11"/>
      <c r="BD2915" s="11"/>
      <c r="BE2915" s="11"/>
      <c r="BF2915" s="11"/>
      <c r="BG2915" s="11"/>
      <c r="BH2915" s="11"/>
      <c r="BI2915" s="11"/>
      <c r="BJ2915" s="11"/>
      <c r="BK2915" s="11"/>
      <c r="BL2915" s="11"/>
      <c r="BM2915" s="11"/>
      <c r="BN2915" s="11"/>
      <c r="BO2915" s="11"/>
      <c r="BP2915" s="1" t="str">
        <v>0- Port Costs</v>
      </c>
      <c r="BT2915" s="1" t="str">
        <v>0- Port Value</v>
      </c>
      <c r="BU2915" s="11"/>
    </row>
    <row r="2916" spans="8:73" hidden="1" outlineLevel="1" x14ac:dyDescent="0.3">
      <c r="H2916" s="1" t="str">
        <v>0 - BM Costs</v>
      </c>
      <c r="L2916" s="1" t="str">
        <v>0 - BM Port</v>
      </c>
      <c r="N2916" s="1" t="str">
        <v>0 - Port Assets</v>
      </c>
      <c r="O2916" s="11"/>
      <c r="P2916" s="11"/>
      <c r="Q2916" s="11"/>
      <c r="R2916" s="11"/>
      <c r="S2916" s="11"/>
      <c r="T2916" s="11"/>
      <c r="U2916" s="11"/>
      <c r="V2916" s="11"/>
      <c r="W2916" s="11"/>
      <c r="X2916" s="11"/>
      <c r="Y2916" s="11"/>
      <c r="Z2916" s="11"/>
      <c r="AA2916" s="11"/>
      <c r="AB2916" s="11"/>
      <c r="AC2916" s="11"/>
      <c r="AD2916" s="11"/>
      <c r="AE2916" s="11"/>
      <c r="AF2916" s="11"/>
      <c r="AG2916" s="11"/>
      <c r="AH2916" s="11"/>
      <c r="AI2916" s="11"/>
      <c r="AJ2916" s="11"/>
      <c r="AK2916" s="11"/>
      <c r="AL2916" s="11"/>
      <c r="AM2916" s="11"/>
      <c r="AN2916" s="11"/>
      <c r="AO2916" s="11"/>
      <c r="AP2916" s="11"/>
      <c r="AQ2916" s="11"/>
      <c r="AR2916" s="11"/>
      <c r="AS2916" s="11"/>
      <c r="AT2916" s="11"/>
      <c r="AU2916" s="11"/>
      <c r="AV2916" s="11"/>
      <c r="AW2916" s="11"/>
      <c r="AX2916" s="11"/>
      <c r="AY2916" s="11"/>
      <c r="AZ2916" s="11"/>
      <c r="BA2916" s="11"/>
      <c r="BB2916" s="11"/>
      <c r="BC2916" s="11"/>
      <c r="BD2916" s="11"/>
      <c r="BE2916" s="11"/>
      <c r="BF2916" s="11"/>
      <c r="BG2916" s="11"/>
      <c r="BH2916" s="11"/>
      <c r="BI2916" s="11"/>
      <c r="BJ2916" s="11"/>
      <c r="BK2916" s="11"/>
      <c r="BL2916" s="11"/>
      <c r="BM2916" s="11"/>
      <c r="BN2916" s="11"/>
      <c r="BO2916" s="11"/>
      <c r="BP2916" s="1" t="str">
        <v>0- Port Costs</v>
      </c>
      <c r="BT2916" s="1" t="str">
        <v>0- Port Value</v>
      </c>
      <c r="BU2916" s="11"/>
    </row>
    <row r="2917" spans="8:73" hidden="1" outlineLevel="1" x14ac:dyDescent="0.3">
      <c r="H2917" s="1" t="str">
        <v>0 - BM Costs</v>
      </c>
      <c r="L2917" s="1" t="str">
        <v>0 - BM Port</v>
      </c>
      <c r="N2917" s="1" t="str">
        <v>0 - Port Assets</v>
      </c>
      <c r="O2917" s="11"/>
      <c r="P2917" s="11"/>
      <c r="Q2917" s="11"/>
      <c r="R2917" s="11"/>
      <c r="S2917" s="11"/>
      <c r="T2917" s="11"/>
      <c r="U2917" s="11"/>
      <c r="V2917" s="11"/>
      <c r="W2917" s="11"/>
      <c r="X2917" s="11"/>
      <c r="Y2917" s="11"/>
      <c r="Z2917" s="11"/>
      <c r="AA2917" s="11"/>
      <c r="AB2917" s="11"/>
      <c r="AC2917" s="11"/>
      <c r="AD2917" s="11"/>
      <c r="AE2917" s="11"/>
      <c r="AF2917" s="11"/>
      <c r="AG2917" s="11"/>
      <c r="AH2917" s="11"/>
      <c r="AI2917" s="11"/>
      <c r="AJ2917" s="11"/>
      <c r="AK2917" s="11"/>
      <c r="AL2917" s="11"/>
      <c r="AM2917" s="11"/>
      <c r="AN2917" s="11"/>
      <c r="AO2917" s="11"/>
      <c r="AP2917" s="11"/>
      <c r="AQ2917" s="11"/>
      <c r="AR2917" s="11"/>
      <c r="AS2917" s="11"/>
      <c r="AT2917" s="11"/>
      <c r="AU2917" s="11"/>
      <c r="AV2917" s="11"/>
      <c r="AW2917" s="11"/>
      <c r="AX2917" s="11"/>
      <c r="AY2917" s="11"/>
      <c r="AZ2917" s="11"/>
      <c r="BA2917" s="11"/>
      <c r="BB2917" s="11"/>
      <c r="BC2917" s="11"/>
      <c r="BD2917" s="11"/>
      <c r="BE2917" s="11"/>
      <c r="BF2917" s="11"/>
      <c r="BG2917" s="11"/>
      <c r="BH2917" s="11"/>
      <c r="BI2917" s="11"/>
      <c r="BJ2917" s="11"/>
      <c r="BK2917" s="11"/>
      <c r="BL2917" s="11"/>
      <c r="BM2917" s="11"/>
      <c r="BN2917" s="11"/>
      <c r="BO2917" s="11"/>
      <c r="BP2917" s="1" t="str">
        <v>0- Port Costs</v>
      </c>
      <c r="BT2917" s="1" t="str">
        <v>0- Port Value</v>
      </c>
      <c r="BU2917" s="11"/>
    </row>
    <row r="2918" spans="8:73" hidden="1" outlineLevel="1" x14ac:dyDescent="0.3">
      <c r="H2918" s="1" t="str">
        <v>0 - BM Costs</v>
      </c>
      <c r="L2918" s="1" t="str">
        <v>0 - BM Port</v>
      </c>
      <c r="N2918" s="1" t="str">
        <v>0 - Port Assets</v>
      </c>
      <c r="O2918" s="11"/>
      <c r="P2918" s="11"/>
      <c r="Q2918" s="11"/>
      <c r="R2918" s="11"/>
      <c r="S2918" s="11"/>
      <c r="T2918" s="11"/>
      <c r="U2918" s="11"/>
      <c r="V2918" s="11"/>
      <c r="W2918" s="11"/>
      <c r="X2918" s="11"/>
      <c r="Y2918" s="11"/>
      <c r="Z2918" s="11"/>
      <c r="AA2918" s="11"/>
      <c r="AB2918" s="11"/>
      <c r="AC2918" s="11"/>
      <c r="AD2918" s="11"/>
      <c r="AE2918" s="11"/>
      <c r="AF2918" s="11"/>
      <c r="AG2918" s="11"/>
      <c r="AH2918" s="11"/>
      <c r="AI2918" s="11"/>
      <c r="AJ2918" s="11"/>
      <c r="AK2918" s="11"/>
      <c r="AL2918" s="11"/>
      <c r="AM2918" s="11"/>
      <c r="AN2918" s="11"/>
      <c r="AO2918" s="11"/>
      <c r="AP2918" s="11"/>
      <c r="AQ2918" s="11"/>
      <c r="AR2918" s="11"/>
      <c r="AS2918" s="11"/>
      <c r="AT2918" s="11"/>
      <c r="AU2918" s="11"/>
      <c r="AV2918" s="11"/>
      <c r="AW2918" s="11"/>
      <c r="AX2918" s="11"/>
      <c r="AY2918" s="11"/>
      <c r="AZ2918" s="11"/>
      <c r="BA2918" s="11"/>
      <c r="BB2918" s="11"/>
      <c r="BC2918" s="11"/>
      <c r="BD2918" s="11"/>
      <c r="BE2918" s="11"/>
      <c r="BF2918" s="11"/>
      <c r="BG2918" s="11"/>
      <c r="BH2918" s="11"/>
      <c r="BI2918" s="11"/>
      <c r="BJ2918" s="11"/>
      <c r="BK2918" s="11"/>
      <c r="BL2918" s="11"/>
      <c r="BM2918" s="11"/>
      <c r="BN2918" s="11"/>
      <c r="BO2918" s="11"/>
      <c r="BP2918" s="1" t="str">
        <v>0- Port Costs</v>
      </c>
      <c r="BT2918" s="1" t="str">
        <v>0- Port Value</v>
      </c>
      <c r="BU2918" s="11"/>
    </row>
    <row r="2919" spans="8:73" hidden="1" outlineLevel="1" x14ac:dyDescent="0.3">
      <c r="H2919" s="1" t="str">
        <v>0 - BM Costs</v>
      </c>
      <c r="L2919" s="1" t="str">
        <v>0 - BM Port</v>
      </c>
      <c r="N2919" s="1" t="str">
        <v>0 - Port Assets</v>
      </c>
      <c r="O2919" s="11"/>
      <c r="P2919" s="11"/>
      <c r="Q2919" s="11"/>
      <c r="R2919" s="11"/>
      <c r="S2919" s="11"/>
      <c r="T2919" s="11"/>
      <c r="U2919" s="11"/>
      <c r="V2919" s="11"/>
      <c r="W2919" s="11"/>
      <c r="X2919" s="11"/>
      <c r="Y2919" s="11"/>
      <c r="Z2919" s="11"/>
      <c r="AA2919" s="11"/>
      <c r="AB2919" s="11"/>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c r="BB2919" s="11"/>
      <c r="BC2919" s="11"/>
      <c r="BD2919" s="11"/>
      <c r="BE2919" s="11"/>
      <c r="BF2919" s="11"/>
      <c r="BG2919" s="11"/>
      <c r="BH2919" s="11"/>
      <c r="BI2919" s="11"/>
      <c r="BJ2919" s="11"/>
      <c r="BK2919" s="11"/>
      <c r="BL2919" s="11"/>
      <c r="BM2919" s="11"/>
      <c r="BN2919" s="11"/>
      <c r="BO2919" s="11"/>
      <c r="BP2919" s="1" t="str">
        <v>0- Port Costs</v>
      </c>
      <c r="BT2919" s="1" t="str">
        <v>0- Port Value</v>
      </c>
      <c r="BU2919" s="11"/>
    </row>
    <row r="2920" spans="8:73" hidden="1" outlineLevel="1" x14ac:dyDescent="0.3">
      <c r="H2920" s="1" t="str">
        <v>0 - BM Costs</v>
      </c>
      <c r="L2920" s="1" t="str">
        <v>0 - BM Port</v>
      </c>
      <c r="N2920" s="1" t="str">
        <v>0 - Port Assets</v>
      </c>
      <c r="O2920" s="11"/>
      <c r="P2920" s="11"/>
      <c r="Q2920" s="11"/>
      <c r="R2920" s="11"/>
      <c r="S2920" s="11"/>
      <c r="T2920" s="11"/>
      <c r="U2920" s="11"/>
      <c r="V2920" s="11"/>
      <c r="W2920" s="11"/>
      <c r="X2920" s="11"/>
      <c r="Y2920" s="11"/>
      <c r="Z2920" s="11"/>
      <c r="AA2920" s="11"/>
      <c r="AB2920" s="11"/>
      <c r="AC2920" s="11"/>
      <c r="AD2920" s="11"/>
      <c r="AE2920" s="11"/>
      <c r="AF2920" s="11"/>
      <c r="AG2920" s="11"/>
      <c r="AH2920" s="11"/>
      <c r="AI2920" s="11"/>
      <c r="AJ2920" s="11"/>
      <c r="AK2920" s="11"/>
      <c r="AL2920" s="11"/>
      <c r="AM2920" s="11"/>
      <c r="AN2920" s="11"/>
      <c r="AO2920" s="11"/>
      <c r="AP2920" s="11"/>
      <c r="AQ2920" s="11"/>
      <c r="AR2920" s="11"/>
      <c r="AS2920" s="11"/>
      <c r="AT2920" s="11"/>
      <c r="AU2920" s="11"/>
      <c r="AV2920" s="11"/>
      <c r="AW2920" s="11"/>
      <c r="AX2920" s="11"/>
      <c r="AY2920" s="11"/>
      <c r="AZ2920" s="11"/>
      <c r="BA2920" s="11"/>
      <c r="BB2920" s="11"/>
      <c r="BC2920" s="11"/>
      <c r="BD2920" s="11"/>
      <c r="BE2920" s="11"/>
      <c r="BF2920" s="11"/>
      <c r="BG2920" s="11"/>
      <c r="BH2920" s="11"/>
      <c r="BI2920" s="11"/>
      <c r="BJ2920" s="11"/>
      <c r="BK2920" s="11"/>
      <c r="BL2920" s="11"/>
      <c r="BM2920" s="11"/>
      <c r="BN2920" s="11"/>
      <c r="BO2920" s="11"/>
      <c r="BP2920" s="1" t="str">
        <v>0- Port Costs</v>
      </c>
      <c r="BT2920" s="1" t="str">
        <v>0- Port Value</v>
      </c>
      <c r="BU2920" s="11"/>
    </row>
    <row r="2921" spans="8:73" hidden="1" outlineLevel="1" x14ac:dyDescent="0.3">
      <c r="H2921" s="1" t="str">
        <v>0 - BM Costs</v>
      </c>
      <c r="L2921" s="1" t="str">
        <v>0 - BM Port</v>
      </c>
      <c r="N2921" s="1" t="str">
        <v>0 - Port Assets</v>
      </c>
      <c r="O2921" s="11"/>
      <c r="P2921" s="11"/>
      <c r="Q2921" s="11"/>
      <c r="R2921" s="11"/>
      <c r="S2921" s="11"/>
      <c r="T2921" s="11"/>
      <c r="U2921" s="11"/>
      <c r="V2921" s="11"/>
      <c r="W2921" s="11"/>
      <c r="X2921" s="11"/>
      <c r="Y2921" s="11"/>
      <c r="Z2921" s="11"/>
      <c r="AA2921" s="11"/>
      <c r="AB2921" s="11"/>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c r="BC2921" s="11"/>
      <c r="BD2921" s="11"/>
      <c r="BE2921" s="11"/>
      <c r="BF2921" s="11"/>
      <c r="BG2921" s="11"/>
      <c r="BH2921" s="11"/>
      <c r="BI2921" s="11"/>
      <c r="BJ2921" s="11"/>
      <c r="BK2921" s="11"/>
      <c r="BL2921" s="11"/>
      <c r="BM2921" s="11"/>
      <c r="BN2921" s="11"/>
      <c r="BO2921" s="11"/>
      <c r="BP2921" s="1" t="str">
        <v>0- Port Costs</v>
      </c>
      <c r="BT2921" s="1" t="str">
        <v>0- Port Value</v>
      </c>
      <c r="BU2921" s="11"/>
    </row>
    <row r="2922" spans="8:73" hidden="1" outlineLevel="1" x14ac:dyDescent="0.3">
      <c r="H2922" s="1" t="str">
        <v>0 - BM Costs</v>
      </c>
      <c r="L2922" s="1" t="str">
        <v>0 - BM Port</v>
      </c>
      <c r="N2922" s="1" t="str">
        <v>0 - Port Assets</v>
      </c>
      <c r="O2922" s="11"/>
      <c r="P2922" s="11"/>
      <c r="Q2922" s="11"/>
      <c r="R2922" s="11"/>
      <c r="S2922" s="11"/>
      <c r="T2922" s="11"/>
      <c r="U2922" s="11"/>
      <c r="V2922" s="11"/>
      <c r="W2922" s="11"/>
      <c r="X2922" s="11"/>
      <c r="Y2922" s="11"/>
      <c r="Z2922" s="11"/>
      <c r="AA2922" s="11"/>
      <c r="AB2922" s="11"/>
      <c r="AC2922" s="11"/>
      <c r="AD2922" s="11"/>
      <c r="AE2922" s="11"/>
      <c r="AF2922" s="11"/>
      <c r="AG2922" s="11"/>
      <c r="AH2922" s="11"/>
      <c r="AI2922" s="11"/>
      <c r="AJ2922" s="11"/>
      <c r="AK2922" s="11"/>
      <c r="AL2922" s="11"/>
      <c r="AM2922" s="11"/>
      <c r="AN2922" s="11"/>
      <c r="AO2922" s="11"/>
      <c r="AP2922" s="11"/>
      <c r="AQ2922" s="11"/>
      <c r="AR2922" s="11"/>
      <c r="AS2922" s="11"/>
      <c r="AT2922" s="11"/>
      <c r="AU2922" s="11"/>
      <c r="AV2922" s="11"/>
      <c r="AW2922" s="11"/>
      <c r="AX2922" s="11"/>
      <c r="AY2922" s="11"/>
      <c r="AZ2922" s="11"/>
      <c r="BA2922" s="11"/>
      <c r="BB2922" s="11"/>
      <c r="BC2922" s="11"/>
      <c r="BD2922" s="11"/>
      <c r="BE2922" s="11"/>
      <c r="BF2922" s="11"/>
      <c r="BG2922" s="11"/>
      <c r="BH2922" s="11"/>
      <c r="BI2922" s="11"/>
      <c r="BJ2922" s="11"/>
      <c r="BK2922" s="11"/>
      <c r="BL2922" s="11"/>
      <c r="BM2922" s="11"/>
      <c r="BN2922" s="11"/>
      <c r="BO2922" s="11"/>
      <c r="BP2922" s="1" t="str">
        <v>0- Port Costs</v>
      </c>
      <c r="BT2922" s="1" t="str">
        <v>0- Port Value</v>
      </c>
      <c r="BU2922" s="11"/>
    </row>
    <row r="2923" spans="8:73" hidden="1" outlineLevel="1" x14ac:dyDescent="0.3">
      <c r="H2923" s="1" t="str">
        <v>0 - BM Costs</v>
      </c>
      <c r="L2923" s="1" t="str">
        <v>0 - BM Port</v>
      </c>
      <c r="N2923" s="1" t="str">
        <v>0 - Port Assets</v>
      </c>
      <c r="O2923" s="11"/>
      <c r="P2923" s="11"/>
      <c r="Q2923" s="11"/>
      <c r="R2923" s="11"/>
      <c r="S2923" s="11"/>
      <c r="T2923" s="11"/>
      <c r="U2923" s="11"/>
      <c r="V2923" s="11"/>
      <c r="W2923" s="11"/>
      <c r="X2923" s="11"/>
      <c r="Y2923" s="11"/>
      <c r="Z2923" s="11"/>
      <c r="AA2923" s="11"/>
      <c r="AB2923" s="11"/>
      <c r="AC2923" s="11"/>
      <c r="AD2923" s="11"/>
      <c r="AE2923" s="11"/>
      <c r="AF2923" s="11"/>
      <c r="AG2923" s="11"/>
      <c r="AH2923" s="11"/>
      <c r="AI2923" s="11"/>
      <c r="AJ2923" s="11"/>
      <c r="AK2923" s="11"/>
      <c r="AL2923" s="11"/>
      <c r="AM2923" s="11"/>
      <c r="AN2923" s="11"/>
      <c r="AO2923" s="11"/>
      <c r="AP2923" s="11"/>
      <c r="AQ2923" s="11"/>
      <c r="AR2923" s="11"/>
      <c r="AS2923" s="11"/>
      <c r="AT2923" s="11"/>
      <c r="AU2923" s="11"/>
      <c r="AV2923" s="11"/>
      <c r="AW2923" s="11"/>
      <c r="AX2923" s="11"/>
      <c r="AY2923" s="11"/>
      <c r="AZ2923" s="11"/>
      <c r="BA2923" s="11"/>
      <c r="BB2923" s="11"/>
      <c r="BC2923" s="11"/>
      <c r="BD2923" s="11"/>
      <c r="BE2923" s="11"/>
      <c r="BF2923" s="11"/>
      <c r="BG2923" s="11"/>
      <c r="BH2923" s="11"/>
      <c r="BI2923" s="11"/>
      <c r="BJ2923" s="11"/>
      <c r="BK2923" s="11"/>
      <c r="BL2923" s="11"/>
      <c r="BM2923" s="11"/>
      <c r="BN2923" s="11"/>
      <c r="BO2923" s="11"/>
      <c r="BP2923" s="1" t="str">
        <v>0- Port Costs</v>
      </c>
      <c r="BT2923" s="1" t="str">
        <v>0- Port Value</v>
      </c>
      <c r="BU2923" s="11"/>
    </row>
    <row r="2924" spans="8:73" hidden="1" outlineLevel="1" x14ac:dyDescent="0.3">
      <c r="H2924" s="1" t="str">
        <v>0 - BM Costs</v>
      </c>
      <c r="L2924" s="1" t="str">
        <v>0 - BM Port</v>
      </c>
      <c r="N2924" s="1" t="str">
        <v>0 - Port Assets</v>
      </c>
      <c r="O2924" s="11"/>
      <c r="P2924" s="11"/>
      <c r="Q2924" s="11"/>
      <c r="R2924" s="11"/>
      <c r="S2924" s="11"/>
      <c r="T2924" s="11"/>
      <c r="U2924" s="11"/>
      <c r="V2924" s="11"/>
      <c r="W2924" s="11"/>
      <c r="X2924" s="11"/>
      <c r="Y2924" s="11"/>
      <c r="Z2924" s="11"/>
      <c r="AA2924" s="11"/>
      <c r="AB2924" s="11"/>
      <c r="AC2924" s="11"/>
      <c r="AD2924" s="11"/>
      <c r="AE2924" s="11"/>
      <c r="AF2924" s="11"/>
      <c r="AG2924" s="11"/>
      <c r="AH2924" s="11"/>
      <c r="AI2924" s="11"/>
      <c r="AJ2924" s="11"/>
      <c r="AK2924" s="11"/>
      <c r="AL2924" s="11"/>
      <c r="AM2924" s="11"/>
      <c r="AN2924" s="11"/>
      <c r="AO2924" s="11"/>
      <c r="AP2924" s="11"/>
      <c r="AQ2924" s="11"/>
      <c r="AR2924" s="11"/>
      <c r="AS2924" s="11"/>
      <c r="AT2924" s="11"/>
      <c r="AU2924" s="11"/>
      <c r="AV2924" s="11"/>
      <c r="AW2924" s="11"/>
      <c r="AX2924" s="11"/>
      <c r="AY2924" s="11"/>
      <c r="AZ2924" s="11"/>
      <c r="BA2924" s="11"/>
      <c r="BB2924" s="11"/>
      <c r="BC2924" s="11"/>
      <c r="BD2924" s="11"/>
      <c r="BE2924" s="11"/>
      <c r="BF2924" s="11"/>
      <c r="BG2924" s="11"/>
      <c r="BH2924" s="11"/>
      <c r="BI2924" s="11"/>
      <c r="BJ2924" s="11"/>
      <c r="BK2924" s="11"/>
      <c r="BL2924" s="11"/>
      <c r="BM2924" s="11"/>
      <c r="BN2924" s="11"/>
      <c r="BO2924" s="11"/>
      <c r="BP2924" s="1" t="str">
        <v>0- Port Costs</v>
      </c>
      <c r="BT2924" s="1" t="str">
        <v>0- Port Value</v>
      </c>
      <c r="BU2924" s="11"/>
    </row>
    <row r="2925" spans="8:73" hidden="1" outlineLevel="1" x14ac:dyDescent="0.3">
      <c r="H2925" s="1" t="str">
        <v>0 - BM Costs</v>
      </c>
      <c r="L2925" s="1" t="str">
        <v>0 - BM Port</v>
      </c>
      <c r="N2925" s="1" t="str">
        <v>0 - Port Assets</v>
      </c>
      <c r="O2925" s="11"/>
      <c r="P2925" s="11"/>
      <c r="Q2925" s="11"/>
      <c r="R2925" s="11"/>
      <c r="S2925" s="11"/>
      <c r="T2925" s="11"/>
      <c r="U2925" s="11"/>
      <c r="V2925" s="11"/>
      <c r="W2925" s="11"/>
      <c r="X2925" s="11"/>
      <c r="Y2925" s="11"/>
      <c r="Z2925" s="11"/>
      <c r="AA2925" s="11"/>
      <c r="AB2925" s="11"/>
      <c r="AC2925" s="11"/>
      <c r="AD2925" s="11"/>
      <c r="AE2925" s="11"/>
      <c r="AF2925" s="11"/>
      <c r="AG2925" s="11"/>
      <c r="AH2925" s="11"/>
      <c r="AI2925" s="11"/>
      <c r="AJ2925" s="11"/>
      <c r="AK2925" s="11"/>
      <c r="AL2925" s="11"/>
      <c r="AM2925" s="11"/>
      <c r="AN2925" s="11"/>
      <c r="AO2925" s="11"/>
      <c r="AP2925" s="11"/>
      <c r="AQ2925" s="11"/>
      <c r="AR2925" s="11"/>
      <c r="AS2925" s="11"/>
      <c r="AT2925" s="11"/>
      <c r="AU2925" s="11"/>
      <c r="AV2925" s="11"/>
      <c r="AW2925" s="11"/>
      <c r="AX2925" s="11"/>
      <c r="AY2925" s="11"/>
      <c r="AZ2925" s="11"/>
      <c r="BA2925" s="11"/>
      <c r="BB2925" s="11"/>
      <c r="BC2925" s="11"/>
      <c r="BD2925" s="11"/>
      <c r="BE2925" s="11"/>
      <c r="BF2925" s="11"/>
      <c r="BG2925" s="11"/>
      <c r="BH2925" s="11"/>
      <c r="BI2925" s="11"/>
      <c r="BJ2925" s="11"/>
      <c r="BK2925" s="11"/>
      <c r="BL2925" s="11"/>
      <c r="BM2925" s="11"/>
      <c r="BN2925" s="11"/>
      <c r="BO2925" s="11"/>
      <c r="BP2925" s="1" t="str">
        <v>0- Port Costs</v>
      </c>
      <c r="BT2925" s="1" t="str">
        <v>0- Port Value</v>
      </c>
      <c r="BU2925" s="11"/>
    </row>
    <row r="2926" spans="8:73" hidden="1" outlineLevel="1" x14ac:dyDescent="0.3">
      <c r="H2926" s="1" t="str">
        <v>0 - BM Costs</v>
      </c>
      <c r="L2926" s="1" t="str">
        <v>0 - BM Port</v>
      </c>
      <c r="N2926" s="1" t="str">
        <v>0 - Port Assets</v>
      </c>
      <c r="O2926" s="11"/>
      <c r="P2926" s="11"/>
      <c r="Q2926" s="11"/>
      <c r="R2926" s="11"/>
      <c r="S2926" s="11"/>
      <c r="T2926" s="11"/>
      <c r="U2926" s="11"/>
      <c r="V2926" s="11"/>
      <c r="W2926" s="11"/>
      <c r="X2926" s="11"/>
      <c r="Y2926" s="11"/>
      <c r="Z2926" s="11"/>
      <c r="AA2926" s="11"/>
      <c r="AB2926" s="11"/>
      <c r="AC2926" s="11"/>
      <c r="AD2926" s="11"/>
      <c r="AE2926" s="11"/>
      <c r="AF2926" s="11"/>
      <c r="AG2926" s="11"/>
      <c r="AH2926" s="11"/>
      <c r="AI2926" s="11"/>
      <c r="AJ2926" s="11"/>
      <c r="AK2926" s="11"/>
      <c r="AL2926" s="11"/>
      <c r="AM2926" s="11"/>
      <c r="AN2926" s="11"/>
      <c r="AO2926" s="11"/>
      <c r="AP2926" s="11"/>
      <c r="AQ2926" s="11"/>
      <c r="AR2926" s="11"/>
      <c r="AS2926" s="11"/>
      <c r="AT2926" s="11"/>
      <c r="AU2926" s="11"/>
      <c r="AV2926" s="11"/>
      <c r="AW2926" s="11"/>
      <c r="AX2926" s="11"/>
      <c r="AY2926" s="11"/>
      <c r="AZ2926" s="11"/>
      <c r="BA2926" s="11"/>
      <c r="BB2926" s="11"/>
      <c r="BC2926" s="11"/>
      <c r="BD2926" s="11"/>
      <c r="BE2926" s="11"/>
      <c r="BF2926" s="11"/>
      <c r="BG2926" s="11"/>
      <c r="BH2926" s="11"/>
      <c r="BI2926" s="11"/>
      <c r="BJ2926" s="11"/>
      <c r="BK2926" s="11"/>
      <c r="BL2926" s="11"/>
      <c r="BM2926" s="11"/>
      <c r="BN2926" s="11"/>
      <c r="BO2926" s="11"/>
      <c r="BP2926" s="1" t="str">
        <v>0- Port Costs</v>
      </c>
      <c r="BT2926" s="1" t="str">
        <v>0- Port Value</v>
      </c>
      <c r="BU2926" s="11"/>
    </row>
    <row r="2927" spans="8:73" hidden="1" outlineLevel="1" x14ac:dyDescent="0.3">
      <c r="H2927" s="1" t="str">
        <v>0 - BM Costs</v>
      </c>
      <c r="L2927" s="1" t="str">
        <v>0 - BM Port</v>
      </c>
      <c r="N2927" s="1" t="str">
        <v>0 - Port Assets</v>
      </c>
      <c r="O2927" s="11"/>
      <c r="P2927" s="11"/>
      <c r="Q2927" s="11"/>
      <c r="R2927" s="11"/>
      <c r="S2927" s="11"/>
      <c r="T2927" s="11"/>
      <c r="U2927" s="11"/>
      <c r="V2927" s="11"/>
      <c r="W2927" s="11"/>
      <c r="X2927" s="11"/>
      <c r="Y2927" s="11"/>
      <c r="Z2927" s="11"/>
      <c r="AA2927" s="11"/>
      <c r="AB2927" s="11"/>
      <c r="AC2927" s="11"/>
      <c r="AD2927" s="11"/>
      <c r="AE2927" s="11"/>
      <c r="AF2927" s="11"/>
      <c r="AG2927" s="11"/>
      <c r="AH2927" s="11"/>
      <c r="AI2927" s="11"/>
      <c r="AJ2927" s="11"/>
      <c r="AK2927" s="11"/>
      <c r="AL2927" s="11"/>
      <c r="AM2927" s="11"/>
      <c r="AN2927" s="11"/>
      <c r="AO2927" s="11"/>
      <c r="AP2927" s="11"/>
      <c r="AQ2927" s="11"/>
      <c r="AR2927" s="11"/>
      <c r="AS2927" s="11"/>
      <c r="AT2927" s="11"/>
      <c r="AU2927" s="11"/>
      <c r="AV2927" s="11"/>
      <c r="AW2927" s="11"/>
      <c r="AX2927" s="11"/>
      <c r="AY2927" s="11"/>
      <c r="AZ2927" s="11"/>
      <c r="BA2927" s="11"/>
      <c r="BB2927" s="11"/>
      <c r="BC2927" s="11"/>
      <c r="BD2927" s="11"/>
      <c r="BE2927" s="11"/>
      <c r="BF2927" s="11"/>
      <c r="BG2927" s="11"/>
      <c r="BH2927" s="11"/>
      <c r="BI2927" s="11"/>
      <c r="BJ2927" s="11"/>
      <c r="BK2927" s="11"/>
      <c r="BL2927" s="11"/>
      <c r="BM2927" s="11"/>
      <c r="BN2927" s="11"/>
      <c r="BO2927" s="11"/>
      <c r="BP2927" s="1" t="str">
        <v>0- Port Costs</v>
      </c>
      <c r="BT2927" s="1" t="str">
        <v>0- Port Value</v>
      </c>
      <c r="BU2927" s="11"/>
    </row>
    <row r="2928" spans="8:73" hidden="1" outlineLevel="1" x14ac:dyDescent="0.3">
      <c r="H2928" s="1" t="str">
        <v>0 - BM Costs</v>
      </c>
      <c r="L2928" s="1" t="str">
        <v>0 - BM Port</v>
      </c>
      <c r="N2928" s="1" t="str">
        <v>0 - Port Assets</v>
      </c>
      <c r="O2928" s="11"/>
      <c r="P2928" s="11"/>
      <c r="Q2928" s="11"/>
      <c r="R2928" s="11"/>
      <c r="S2928" s="11"/>
      <c r="T2928" s="11"/>
      <c r="U2928" s="11"/>
      <c r="V2928" s="11"/>
      <c r="W2928" s="11"/>
      <c r="X2928" s="11"/>
      <c r="Y2928" s="11"/>
      <c r="Z2928" s="11"/>
      <c r="AA2928" s="11"/>
      <c r="AB2928" s="11"/>
      <c r="AC2928" s="11"/>
      <c r="AD2928" s="11"/>
      <c r="AE2928" s="11"/>
      <c r="AF2928" s="11"/>
      <c r="AG2928" s="11"/>
      <c r="AH2928" s="11"/>
      <c r="AI2928" s="11"/>
      <c r="AJ2928" s="11"/>
      <c r="AK2928" s="11"/>
      <c r="AL2928" s="11"/>
      <c r="AM2928" s="11"/>
      <c r="AN2928" s="11"/>
      <c r="AO2928" s="11"/>
      <c r="AP2928" s="11"/>
      <c r="AQ2928" s="11"/>
      <c r="AR2928" s="11"/>
      <c r="AS2928" s="11"/>
      <c r="AT2928" s="11"/>
      <c r="AU2928" s="11"/>
      <c r="AV2928" s="11"/>
      <c r="AW2928" s="11"/>
      <c r="AX2928" s="11"/>
      <c r="AY2928" s="11"/>
      <c r="AZ2928" s="11"/>
      <c r="BA2928" s="11"/>
      <c r="BB2928" s="11"/>
      <c r="BC2928" s="11"/>
      <c r="BD2928" s="11"/>
      <c r="BE2928" s="11"/>
      <c r="BF2928" s="11"/>
      <c r="BG2928" s="11"/>
      <c r="BH2928" s="11"/>
      <c r="BI2928" s="11"/>
      <c r="BJ2928" s="11"/>
      <c r="BK2928" s="11"/>
      <c r="BL2928" s="11"/>
      <c r="BM2928" s="11"/>
      <c r="BN2928" s="11"/>
      <c r="BO2928" s="11"/>
      <c r="BP2928" s="1" t="str">
        <v>0- Port Costs</v>
      </c>
      <c r="BT2928" s="1" t="str">
        <v>0- Port Value</v>
      </c>
      <c r="BU2928" s="11"/>
    </row>
    <row r="2929" spans="8:73" hidden="1" outlineLevel="1" x14ac:dyDescent="0.3">
      <c r="H2929" s="1" t="str">
        <v>0 - BM Costs</v>
      </c>
      <c r="L2929" s="1" t="str">
        <v>0 - BM Port</v>
      </c>
      <c r="N2929" s="1" t="str">
        <v>0 - Port Assets</v>
      </c>
      <c r="O2929" s="11"/>
      <c r="P2929" s="11"/>
      <c r="Q2929" s="11"/>
      <c r="R2929" s="11"/>
      <c r="S2929" s="11"/>
      <c r="T2929" s="11"/>
      <c r="U2929" s="11"/>
      <c r="V2929" s="11"/>
      <c r="W2929" s="11"/>
      <c r="X2929" s="11"/>
      <c r="Y2929" s="11"/>
      <c r="Z2929" s="11"/>
      <c r="AA2929" s="11"/>
      <c r="AB2929" s="11"/>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c r="BC2929" s="11"/>
      <c r="BD2929" s="11"/>
      <c r="BE2929" s="11"/>
      <c r="BF2929" s="11"/>
      <c r="BG2929" s="11"/>
      <c r="BH2929" s="11"/>
      <c r="BI2929" s="11"/>
      <c r="BJ2929" s="11"/>
      <c r="BK2929" s="11"/>
      <c r="BL2929" s="11"/>
      <c r="BM2929" s="11"/>
      <c r="BN2929" s="11"/>
      <c r="BO2929" s="11"/>
      <c r="BP2929" s="1" t="str">
        <v>0- Port Costs</v>
      </c>
      <c r="BT2929" s="1" t="str">
        <v>0- Port Value</v>
      </c>
      <c r="BU2929" s="11"/>
    </row>
    <row r="2930" spans="8:73" hidden="1" outlineLevel="1" x14ac:dyDescent="0.3">
      <c r="H2930" s="1" t="str">
        <v>0 - BM Costs</v>
      </c>
      <c r="L2930" s="1" t="str">
        <v>0 - BM Port</v>
      </c>
      <c r="N2930" s="1" t="str">
        <v>0 - Port Assets</v>
      </c>
      <c r="O2930" s="11"/>
      <c r="P2930" s="11"/>
      <c r="Q2930" s="11"/>
      <c r="R2930" s="11"/>
      <c r="S2930" s="11"/>
      <c r="T2930" s="11"/>
      <c r="U2930" s="11"/>
      <c r="V2930" s="11"/>
      <c r="W2930" s="11"/>
      <c r="X2930" s="11"/>
      <c r="Y2930" s="11"/>
      <c r="Z2930" s="11"/>
      <c r="AA2930" s="11"/>
      <c r="AB2930" s="11"/>
      <c r="AC2930" s="11"/>
      <c r="AD2930" s="11"/>
      <c r="AE2930" s="11"/>
      <c r="AF2930" s="11"/>
      <c r="AG2930" s="11"/>
      <c r="AH2930" s="11"/>
      <c r="AI2930" s="11"/>
      <c r="AJ2930" s="11"/>
      <c r="AK2930" s="11"/>
      <c r="AL2930" s="11"/>
      <c r="AM2930" s="11"/>
      <c r="AN2930" s="11"/>
      <c r="AO2930" s="11"/>
      <c r="AP2930" s="11"/>
      <c r="AQ2930" s="11"/>
      <c r="AR2930" s="11"/>
      <c r="AS2930" s="11"/>
      <c r="AT2930" s="11"/>
      <c r="AU2930" s="11"/>
      <c r="AV2930" s="11"/>
      <c r="AW2930" s="11"/>
      <c r="AX2930" s="11"/>
      <c r="AY2930" s="11"/>
      <c r="AZ2930" s="11"/>
      <c r="BA2930" s="11"/>
      <c r="BB2930" s="11"/>
      <c r="BC2930" s="11"/>
      <c r="BD2930" s="11"/>
      <c r="BE2930" s="11"/>
      <c r="BF2930" s="11"/>
      <c r="BG2930" s="11"/>
      <c r="BH2930" s="11"/>
      <c r="BI2930" s="11"/>
      <c r="BJ2930" s="11"/>
      <c r="BK2930" s="11"/>
      <c r="BL2930" s="11"/>
      <c r="BM2930" s="11"/>
      <c r="BN2930" s="11"/>
      <c r="BO2930" s="11"/>
      <c r="BP2930" s="1" t="str">
        <v>0- Port Costs</v>
      </c>
      <c r="BT2930" s="1" t="str">
        <v>0- Port Value</v>
      </c>
      <c r="BU2930" s="11"/>
    </row>
    <row r="2931" spans="8:73" hidden="1" outlineLevel="1" x14ac:dyDescent="0.3">
      <c r="H2931" s="1" t="str">
        <v>0 - BM Costs</v>
      </c>
      <c r="L2931" s="1" t="str">
        <v>0 - BM Port</v>
      </c>
      <c r="N2931" s="1" t="str">
        <v>0 - Port Assets</v>
      </c>
      <c r="O2931" s="11"/>
      <c r="P2931" s="11"/>
      <c r="Q2931" s="11"/>
      <c r="R2931" s="11"/>
      <c r="S2931" s="11"/>
      <c r="T2931" s="11"/>
      <c r="U2931" s="11"/>
      <c r="V2931" s="11"/>
      <c r="W2931" s="11"/>
      <c r="X2931" s="11"/>
      <c r="Y2931" s="11"/>
      <c r="Z2931" s="11"/>
      <c r="AA2931" s="11"/>
      <c r="AB2931" s="11"/>
      <c r="AC2931" s="11"/>
      <c r="AD2931" s="11"/>
      <c r="AE2931" s="11"/>
      <c r="AF2931" s="11"/>
      <c r="AG2931" s="11"/>
      <c r="AH2931" s="11"/>
      <c r="AI2931" s="11"/>
      <c r="AJ2931" s="11"/>
      <c r="AK2931" s="11"/>
      <c r="AL2931" s="11"/>
      <c r="AM2931" s="11"/>
      <c r="AN2931" s="11"/>
      <c r="AO2931" s="11"/>
      <c r="AP2931" s="11"/>
      <c r="AQ2931" s="11"/>
      <c r="AR2931" s="11"/>
      <c r="AS2931" s="11"/>
      <c r="AT2931" s="11"/>
      <c r="AU2931" s="11"/>
      <c r="AV2931" s="11"/>
      <c r="AW2931" s="11"/>
      <c r="AX2931" s="11"/>
      <c r="AY2931" s="11"/>
      <c r="AZ2931" s="11"/>
      <c r="BA2931" s="11"/>
      <c r="BB2931" s="11"/>
      <c r="BC2931" s="11"/>
      <c r="BD2931" s="11"/>
      <c r="BE2931" s="11"/>
      <c r="BF2931" s="11"/>
      <c r="BG2931" s="11"/>
      <c r="BH2931" s="11"/>
      <c r="BI2931" s="11"/>
      <c r="BJ2931" s="11"/>
      <c r="BK2931" s="11"/>
      <c r="BL2931" s="11"/>
      <c r="BM2931" s="11"/>
      <c r="BN2931" s="11"/>
      <c r="BO2931" s="11"/>
      <c r="BP2931" s="1" t="str">
        <v>0- Port Costs</v>
      </c>
      <c r="BT2931" s="1" t="str">
        <v>0- Port Value</v>
      </c>
      <c r="BU2931" s="11"/>
    </row>
    <row r="2932" spans="8:73" hidden="1" outlineLevel="1" x14ac:dyDescent="0.3">
      <c r="H2932" s="1" t="str">
        <v>0 - BM Costs</v>
      </c>
      <c r="L2932" s="1" t="str">
        <v>0 - BM Port</v>
      </c>
      <c r="N2932" s="1" t="str">
        <v>0 - Port Assets</v>
      </c>
      <c r="O2932" s="11"/>
      <c r="P2932" s="11"/>
      <c r="Q2932" s="11"/>
      <c r="R2932" s="11"/>
      <c r="S2932" s="11"/>
      <c r="T2932" s="11"/>
      <c r="U2932" s="11"/>
      <c r="V2932" s="11"/>
      <c r="W2932" s="11"/>
      <c r="X2932" s="11"/>
      <c r="Y2932" s="11"/>
      <c r="Z2932" s="11"/>
      <c r="AA2932" s="11"/>
      <c r="AB2932" s="11"/>
      <c r="AC2932" s="11"/>
      <c r="AD2932" s="11"/>
      <c r="AE2932" s="11"/>
      <c r="AF2932" s="11"/>
      <c r="AG2932" s="11"/>
      <c r="AH2932" s="11"/>
      <c r="AI2932" s="11"/>
      <c r="AJ2932" s="11"/>
      <c r="AK2932" s="11"/>
      <c r="AL2932" s="11"/>
      <c r="AM2932" s="11"/>
      <c r="AN2932" s="11"/>
      <c r="AO2932" s="11"/>
      <c r="AP2932" s="11"/>
      <c r="AQ2932" s="11"/>
      <c r="AR2932" s="11"/>
      <c r="AS2932" s="11"/>
      <c r="AT2932" s="11"/>
      <c r="AU2932" s="11"/>
      <c r="AV2932" s="11"/>
      <c r="AW2932" s="11"/>
      <c r="AX2932" s="11"/>
      <c r="AY2932" s="11"/>
      <c r="AZ2932" s="11"/>
      <c r="BA2932" s="11"/>
      <c r="BB2932" s="11"/>
      <c r="BC2932" s="11"/>
      <c r="BD2932" s="11"/>
      <c r="BE2932" s="11"/>
      <c r="BF2932" s="11"/>
      <c r="BG2932" s="11"/>
      <c r="BH2932" s="11"/>
      <c r="BI2932" s="11"/>
      <c r="BJ2932" s="11"/>
      <c r="BK2932" s="11"/>
      <c r="BL2932" s="11"/>
      <c r="BM2932" s="11"/>
      <c r="BN2932" s="11"/>
      <c r="BO2932" s="11"/>
      <c r="BP2932" s="1" t="str">
        <v>0- Port Costs</v>
      </c>
      <c r="BT2932" s="1" t="str">
        <v>0- Port Value</v>
      </c>
      <c r="BU2932" s="11"/>
    </row>
    <row r="2933" spans="8:73" hidden="1" outlineLevel="1" x14ac:dyDescent="0.3">
      <c r="H2933" s="1" t="str">
        <v>0 - BM Costs</v>
      </c>
      <c r="L2933" s="1" t="str">
        <v>0 - BM Port</v>
      </c>
      <c r="N2933" s="1" t="str">
        <v>0 - Port Assets</v>
      </c>
      <c r="O2933" s="11"/>
      <c r="P2933" s="11"/>
      <c r="Q2933" s="11"/>
      <c r="R2933" s="11"/>
      <c r="S2933" s="11"/>
      <c r="T2933" s="11"/>
      <c r="U2933" s="11"/>
      <c r="V2933" s="11"/>
      <c r="W2933" s="11"/>
      <c r="X2933" s="11"/>
      <c r="Y2933" s="11"/>
      <c r="Z2933" s="11"/>
      <c r="AA2933" s="11"/>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c r="BC2933" s="11"/>
      <c r="BD2933" s="11"/>
      <c r="BE2933" s="11"/>
      <c r="BF2933" s="11"/>
      <c r="BG2933" s="11"/>
      <c r="BH2933" s="11"/>
      <c r="BI2933" s="11"/>
      <c r="BJ2933" s="11"/>
      <c r="BK2933" s="11"/>
      <c r="BL2933" s="11"/>
      <c r="BM2933" s="11"/>
      <c r="BN2933" s="11"/>
      <c r="BO2933" s="11"/>
      <c r="BP2933" s="1" t="str">
        <v>0- Port Costs</v>
      </c>
      <c r="BT2933" s="1" t="str">
        <v>0- Port Value</v>
      </c>
      <c r="BU2933" s="11"/>
    </row>
    <row r="2934" spans="8:73" hidden="1" outlineLevel="1" x14ac:dyDescent="0.3">
      <c r="H2934" s="1" t="str">
        <v>0 - BM Costs</v>
      </c>
      <c r="L2934" s="1" t="str">
        <v>0 - BM Port</v>
      </c>
      <c r="N2934" s="1" t="str">
        <v>0 - Port Assets</v>
      </c>
      <c r="O2934" s="11"/>
      <c r="P2934" s="11"/>
      <c r="Q2934" s="11"/>
      <c r="R2934" s="11"/>
      <c r="S2934" s="11"/>
      <c r="T2934" s="11"/>
      <c r="U2934" s="11"/>
      <c r="V2934" s="11"/>
      <c r="W2934" s="11"/>
      <c r="X2934" s="11"/>
      <c r="Y2934" s="11"/>
      <c r="Z2934" s="11"/>
      <c r="AA2934" s="11"/>
      <c r="AB2934" s="11"/>
      <c r="AC2934" s="11"/>
      <c r="AD2934" s="11"/>
      <c r="AE2934" s="11"/>
      <c r="AF2934" s="11"/>
      <c r="AG2934" s="11"/>
      <c r="AH2934" s="11"/>
      <c r="AI2934" s="11"/>
      <c r="AJ2934" s="11"/>
      <c r="AK2934" s="11"/>
      <c r="AL2934" s="11"/>
      <c r="AM2934" s="11"/>
      <c r="AN2934" s="11"/>
      <c r="AO2934" s="11"/>
      <c r="AP2934" s="11"/>
      <c r="AQ2934" s="11"/>
      <c r="AR2934" s="11"/>
      <c r="AS2934" s="11"/>
      <c r="AT2934" s="11"/>
      <c r="AU2934" s="11"/>
      <c r="AV2934" s="11"/>
      <c r="AW2934" s="11"/>
      <c r="AX2934" s="11"/>
      <c r="AY2934" s="11"/>
      <c r="AZ2934" s="11"/>
      <c r="BA2934" s="11"/>
      <c r="BB2934" s="11"/>
      <c r="BC2934" s="11"/>
      <c r="BD2934" s="11"/>
      <c r="BE2934" s="11"/>
      <c r="BF2934" s="11"/>
      <c r="BG2934" s="11"/>
      <c r="BH2934" s="11"/>
      <c r="BI2934" s="11"/>
      <c r="BJ2934" s="11"/>
      <c r="BK2934" s="11"/>
      <c r="BL2934" s="11"/>
      <c r="BM2934" s="11"/>
      <c r="BN2934" s="11"/>
      <c r="BO2934" s="11"/>
      <c r="BP2934" s="1" t="str">
        <v>0- Port Costs</v>
      </c>
      <c r="BT2934" s="1" t="str">
        <v>0- Port Value</v>
      </c>
      <c r="BU2934" s="11"/>
    </row>
    <row r="2935" spans="8:73" hidden="1" outlineLevel="1" x14ac:dyDescent="0.3">
      <c r="H2935" s="1" t="str">
        <v>0 - BM Costs</v>
      </c>
      <c r="L2935" s="1" t="str">
        <v>0 - BM Port</v>
      </c>
      <c r="N2935" s="1" t="str">
        <v>0 - Port Assets</v>
      </c>
      <c r="O2935" s="11"/>
      <c r="P2935" s="11"/>
      <c r="Q2935" s="11"/>
      <c r="R2935" s="11"/>
      <c r="S2935" s="11"/>
      <c r="T2935" s="11"/>
      <c r="U2935" s="11"/>
      <c r="V2935" s="11"/>
      <c r="W2935" s="11"/>
      <c r="X2935" s="11"/>
      <c r="Y2935" s="11"/>
      <c r="Z2935" s="11"/>
      <c r="AA2935" s="11"/>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c r="BC2935" s="11"/>
      <c r="BD2935" s="11"/>
      <c r="BE2935" s="11"/>
      <c r="BF2935" s="11"/>
      <c r="BG2935" s="11"/>
      <c r="BH2935" s="11"/>
      <c r="BI2935" s="11"/>
      <c r="BJ2935" s="11"/>
      <c r="BK2935" s="11"/>
      <c r="BL2935" s="11"/>
      <c r="BM2935" s="11"/>
      <c r="BN2935" s="11"/>
      <c r="BO2935" s="11"/>
      <c r="BP2935" s="1" t="str">
        <v>0- Port Costs</v>
      </c>
      <c r="BT2935" s="1" t="str">
        <v>0- Port Value</v>
      </c>
      <c r="BU2935" s="11"/>
    </row>
    <row r="2936" spans="8:73" hidden="1" outlineLevel="1" x14ac:dyDescent="0.3">
      <c r="H2936" s="1" t="str">
        <v>0 - BM Costs</v>
      </c>
      <c r="L2936" s="1" t="str">
        <v>0 - BM Port</v>
      </c>
      <c r="N2936" s="1" t="str">
        <v>0 - Port Assets</v>
      </c>
      <c r="O2936" s="11"/>
      <c r="P2936" s="11"/>
      <c r="Q2936" s="11"/>
      <c r="R2936" s="11"/>
      <c r="S2936" s="11"/>
      <c r="T2936" s="11"/>
      <c r="U2936" s="11"/>
      <c r="V2936" s="11"/>
      <c r="W2936" s="11"/>
      <c r="X2936" s="11"/>
      <c r="Y2936" s="11"/>
      <c r="Z2936" s="11"/>
      <c r="AA2936" s="11"/>
      <c r="AB2936" s="11"/>
      <c r="AC2936" s="11"/>
      <c r="AD2936" s="11"/>
      <c r="AE2936" s="11"/>
      <c r="AF2936" s="11"/>
      <c r="AG2936" s="11"/>
      <c r="AH2936" s="11"/>
      <c r="AI2936" s="11"/>
      <c r="AJ2936" s="11"/>
      <c r="AK2936" s="11"/>
      <c r="AL2936" s="11"/>
      <c r="AM2936" s="11"/>
      <c r="AN2936" s="11"/>
      <c r="AO2936" s="11"/>
      <c r="AP2936" s="11"/>
      <c r="AQ2936" s="11"/>
      <c r="AR2936" s="11"/>
      <c r="AS2936" s="11"/>
      <c r="AT2936" s="11"/>
      <c r="AU2936" s="11"/>
      <c r="AV2936" s="11"/>
      <c r="AW2936" s="11"/>
      <c r="AX2936" s="11"/>
      <c r="AY2936" s="11"/>
      <c r="AZ2936" s="11"/>
      <c r="BA2936" s="11"/>
      <c r="BB2936" s="11"/>
      <c r="BC2936" s="11"/>
      <c r="BD2936" s="11"/>
      <c r="BE2936" s="11"/>
      <c r="BF2936" s="11"/>
      <c r="BG2936" s="11"/>
      <c r="BH2936" s="11"/>
      <c r="BI2936" s="11"/>
      <c r="BJ2936" s="11"/>
      <c r="BK2936" s="11"/>
      <c r="BL2936" s="11"/>
      <c r="BM2936" s="11"/>
      <c r="BN2936" s="11"/>
      <c r="BO2936" s="11"/>
      <c r="BP2936" s="1" t="str">
        <v>0- Port Costs</v>
      </c>
      <c r="BT2936" s="1" t="str">
        <v>0- Port Value</v>
      </c>
      <c r="BU2936" s="11"/>
    </row>
    <row r="2937" spans="8:73" hidden="1" outlineLevel="1" x14ac:dyDescent="0.3">
      <c r="H2937" s="1" t="str">
        <v>0 - BM Costs</v>
      </c>
      <c r="L2937" s="1" t="str">
        <v>0 - BM Port</v>
      </c>
      <c r="N2937" s="1" t="str">
        <v>0 - Port Assets</v>
      </c>
      <c r="O2937" s="11"/>
      <c r="P2937" s="11"/>
      <c r="Q2937" s="11"/>
      <c r="R2937" s="11"/>
      <c r="S2937" s="11"/>
      <c r="T2937" s="11"/>
      <c r="U2937" s="11"/>
      <c r="V2937" s="11"/>
      <c r="W2937" s="11"/>
      <c r="X2937" s="11"/>
      <c r="Y2937" s="11"/>
      <c r="Z2937" s="11"/>
      <c r="AA2937" s="11"/>
      <c r="AB2937" s="11"/>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c r="BC2937" s="11"/>
      <c r="BD2937" s="11"/>
      <c r="BE2937" s="11"/>
      <c r="BF2937" s="11"/>
      <c r="BG2937" s="11"/>
      <c r="BH2937" s="11"/>
      <c r="BI2937" s="11"/>
      <c r="BJ2937" s="11"/>
      <c r="BK2937" s="11"/>
      <c r="BL2937" s="11"/>
      <c r="BM2937" s="11"/>
      <c r="BN2937" s="11"/>
      <c r="BO2937" s="11"/>
      <c r="BP2937" s="1" t="str">
        <v>0- Port Costs</v>
      </c>
      <c r="BT2937" s="1" t="str">
        <v>0- Port Value</v>
      </c>
      <c r="BU2937" s="11"/>
    </row>
    <row r="2938" spans="8:73" hidden="1" outlineLevel="1" x14ac:dyDescent="0.3">
      <c r="H2938" s="1" t="str">
        <v>0 - BM Costs</v>
      </c>
      <c r="L2938" s="1" t="str">
        <v>0 - BM Port</v>
      </c>
      <c r="N2938" s="1" t="str">
        <v>0 - Port Assets</v>
      </c>
      <c r="O2938" s="11"/>
      <c r="P2938" s="11"/>
      <c r="Q2938" s="11"/>
      <c r="R2938" s="11"/>
      <c r="S2938" s="11"/>
      <c r="T2938" s="11"/>
      <c r="U2938" s="11"/>
      <c r="V2938" s="11"/>
      <c r="W2938" s="11"/>
      <c r="X2938" s="11"/>
      <c r="Y2938" s="11"/>
      <c r="Z2938" s="11"/>
      <c r="AA2938" s="11"/>
      <c r="AB2938" s="11"/>
      <c r="AC2938" s="11"/>
      <c r="AD2938" s="11"/>
      <c r="AE2938" s="11"/>
      <c r="AF2938" s="11"/>
      <c r="AG2938" s="11"/>
      <c r="AH2938" s="11"/>
      <c r="AI2938" s="11"/>
      <c r="AJ2938" s="11"/>
      <c r="AK2938" s="11"/>
      <c r="AL2938" s="11"/>
      <c r="AM2938" s="11"/>
      <c r="AN2938" s="11"/>
      <c r="AO2938" s="11"/>
      <c r="AP2938" s="11"/>
      <c r="AQ2938" s="11"/>
      <c r="AR2938" s="11"/>
      <c r="AS2938" s="11"/>
      <c r="AT2938" s="11"/>
      <c r="AU2938" s="11"/>
      <c r="AV2938" s="11"/>
      <c r="AW2938" s="11"/>
      <c r="AX2938" s="11"/>
      <c r="AY2938" s="11"/>
      <c r="AZ2938" s="11"/>
      <c r="BA2938" s="11"/>
      <c r="BB2938" s="11"/>
      <c r="BC2938" s="11"/>
      <c r="BD2938" s="11"/>
      <c r="BE2938" s="11"/>
      <c r="BF2938" s="11"/>
      <c r="BG2938" s="11"/>
      <c r="BH2938" s="11"/>
      <c r="BI2938" s="11"/>
      <c r="BJ2938" s="11"/>
      <c r="BK2938" s="11"/>
      <c r="BL2938" s="11"/>
      <c r="BM2938" s="11"/>
      <c r="BN2938" s="11"/>
      <c r="BO2938" s="11"/>
      <c r="BP2938" s="1" t="str">
        <v>0- Port Costs</v>
      </c>
      <c r="BT2938" s="1" t="str">
        <v>0- Port Value</v>
      </c>
      <c r="BU2938" s="11"/>
    </row>
    <row r="2939" spans="8:73" hidden="1" outlineLevel="1" x14ac:dyDescent="0.3">
      <c r="H2939" s="1" t="str">
        <v>0 - BM Costs</v>
      </c>
      <c r="L2939" s="1" t="str">
        <v>0 - BM Port</v>
      </c>
      <c r="N2939" s="1" t="str">
        <v>0 - Port Assets</v>
      </c>
      <c r="O2939" s="11"/>
      <c r="P2939" s="11"/>
      <c r="Q2939" s="11"/>
      <c r="R2939" s="11"/>
      <c r="S2939" s="11"/>
      <c r="T2939" s="11"/>
      <c r="U2939" s="11"/>
      <c r="V2939" s="11"/>
      <c r="W2939" s="11"/>
      <c r="X2939" s="11"/>
      <c r="Y2939" s="11"/>
      <c r="Z2939" s="11"/>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c r="BC2939" s="11"/>
      <c r="BD2939" s="11"/>
      <c r="BE2939" s="11"/>
      <c r="BF2939" s="11"/>
      <c r="BG2939" s="11"/>
      <c r="BH2939" s="11"/>
      <c r="BI2939" s="11"/>
      <c r="BJ2939" s="11"/>
      <c r="BK2939" s="11"/>
      <c r="BL2939" s="11"/>
      <c r="BM2939" s="11"/>
      <c r="BN2939" s="11"/>
      <c r="BO2939" s="11"/>
      <c r="BP2939" s="1" t="str">
        <v>0- Port Costs</v>
      </c>
      <c r="BT2939" s="1" t="str">
        <v>0- Port Value</v>
      </c>
      <c r="BU2939" s="11"/>
    </row>
    <row r="2940" spans="8:73" hidden="1" outlineLevel="1" x14ac:dyDescent="0.3">
      <c r="H2940" s="1" t="str">
        <v>0 - BM Costs</v>
      </c>
      <c r="L2940" s="1" t="str">
        <v>0 - BM Port</v>
      </c>
      <c r="N2940" s="1" t="str">
        <v>0 - Port Assets</v>
      </c>
      <c r="O2940" s="11"/>
      <c r="P2940" s="11"/>
      <c r="Q2940" s="11"/>
      <c r="R2940" s="11"/>
      <c r="S2940" s="11"/>
      <c r="T2940" s="11"/>
      <c r="U2940" s="11"/>
      <c r="V2940" s="11"/>
      <c r="W2940" s="11"/>
      <c r="X2940" s="11"/>
      <c r="Y2940" s="11"/>
      <c r="Z2940" s="11"/>
      <c r="AA2940" s="11"/>
      <c r="AB2940" s="11"/>
      <c r="AC2940" s="11"/>
      <c r="AD2940" s="11"/>
      <c r="AE2940" s="11"/>
      <c r="AF2940" s="11"/>
      <c r="AG2940" s="11"/>
      <c r="AH2940" s="11"/>
      <c r="AI2940" s="11"/>
      <c r="AJ2940" s="11"/>
      <c r="AK2940" s="11"/>
      <c r="AL2940" s="11"/>
      <c r="AM2940" s="11"/>
      <c r="AN2940" s="11"/>
      <c r="AO2940" s="11"/>
      <c r="AP2940" s="11"/>
      <c r="AQ2940" s="11"/>
      <c r="AR2940" s="11"/>
      <c r="AS2940" s="11"/>
      <c r="AT2940" s="11"/>
      <c r="AU2940" s="11"/>
      <c r="AV2940" s="11"/>
      <c r="AW2940" s="11"/>
      <c r="AX2940" s="11"/>
      <c r="AY2940" s="11"/>
      <c r="AZ2940" s="11"/>
      <c r="BA2940" s="11"/>
      <c r="BB2940" s="11"/>
      <c r="BC2940" s="11"/>
      <c r="BD2940" s="11"/>
      <c r="BE2940" s="11"/>
      <c r="BF2940" s="11"/>
      <c r="BG2940" s="11"/>
      <c r="BH2940" s="11"/>
      <c r="BI2940" s="11"/>
      <c r="BJ2940" s="11"/>
      <c r="BK2940" s="11"/>
      <c r="BL2940" s="11"/>
      <c r="BM2940" s="11"/>
      <c r="BN2940" s="11"/>
      <c r="BO2940" s="11"/>
      <c r="BP2940" s="1" t="str">
        <v>0- Port Costs</v>
      </c>
      <c r="BT2940" s="1" t="str">
        <v>0- Port Value</v>
      </c>
      <c r="BU2940" s="11"/>
    </row>
    <row r="2941" spans="8:73" hidden="1" outlineLevel="1" x14ac:dyDescent="0.3">
      <c r="H2941" s="1" t="str">
        <v>0 - BM Costs</v>
      </c>
      <c r="L2941" s="1" t="str">
        <v>0 - BM Port</v>
      </c>
      <c r="N2941" s="1" t="str">
        <v>0 - Port Assets</v>
      </c>
      <c r="O2941" s="11"/>
      <c r="P2941" s="11"/>
      <c r="Q2941" s="11"/>
      <c r="R2941" s="11"/>
      <c r="S2941" s="11"/>
      <c r="T2941" s="11"/>
      <c r="U2941" s="11"/>
      <c r="V2941" s="11"/>
      <c r="W2941" s="11"/>
      <c r="X2941" s="11"/>
      <c r="Y2941" s="11"/>
      <c r="Z2941" s="11"/>
      <c r="AA2941" s="11"/>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c r="BC2941" s="11"/>
      <c r="BD2941" s="11"/>
      <c r="BE2941" s="11"/>
      <c r="BF2941" s="11"/>
      <c r="BG2941" s="11"/>
      <c r="BH2941" s="11"/>
      <c r="BI2941" s="11"/>
      <c r="BJ2941" s="11"/>
      <c r="BK2941" s="11"/>
      <c r="BL2941" s="11"/>
      <c r="BM2941" s="11"/>
      <c r="BN2941" s="11"/>
      <c r="BO2941" s="11"/>
      <c r="BP2941" s="1" t="str">
        <v>0- Port Costs</v>
      </c>
      <c r="BT2941" s="1" t="str">
        <v>0- Port Value</v>
      </c>
      <c r="BU2941" s="11"/>
    </row>
    <row r="2942" spans="8:73" hidden="1" outlineLevel="1" x14ac:dyDescent="0.3">
      <c r="H2942" s="1" t="str">
        <v>0 - BM Costs</v>
      </c>
      <c r="L2942" s="1" t="str">
        <v>0 - BM Port</v>
      </c>
      <c r="N2942" s="1" t="str">
        <v>0 - Port Assets</v>
      </c>
      <c r="O2942" s="11"/>
      <c r="P2942" s="11"/>
      <c r="Q2942" s="11"/>
      <c r="R2942" s="11"/>
      <c r="S2942" s="11"/>
      <c r="T2942" s="11"/>
      <c r="U2942" s="11"/>
      <c r="V2942" s="11"/>
      <c r="W2942" s="11"/>
      <c r="X2942" s="11"/>
      <c r="Y2942" s="11"/>
      <c r="Z2942" s="11"/>
      <c r="AA2942" s="11"/>
      <c r="AB2942" s="11"/>
      <c r="AC2942" s="11"/>
      <c r="AD2942" s="11"/>
      <c r="AE2942" s="11"/>
      <c r="AF2942" s="11"/>
      <c r="AG2942" s="11"/>
      <c r="AH2942" s="11"/>
      <c r="AI2942" s="11"/>
      <c r="AJ2942" s="11"/>
      <c r="AK2942" s="11"/>
      <c r="AL2942" s="11"/>
      <c r="AM2942" s="11"/>
      <c r="AN2942" s="11"/>
      <c r="AO2942" s="11"/>
      <c r="AP2942" s="11"/>
      <c r="AQ2942" s="11"/>
      <c r="AR2942" s="11"/>
      <c r="AS2942" s="11"/>
      <c r="AT2942" s="11"/>
      <c r="AU2942" s="11"/>
      <c r="AV2942" s="11"/>
      <c r="AW2942" s="11"/>
      <c r="AX2942" s="11"/>
      <c r="AY2942" s="11"/>
      <c r="AZ2942" s="11"/>
      <c r="BA2942" s="11"/>
      <c r="BB2942" s="11"/>
      <c r="BC2942" s="11"/>
      <c r="BD2942" s="11"/>
      <c r="BE2942" s="11"/>
      <c r="BF2942" s="11"/>
      <c r="BG2942" s="11"/>
      <c r="BH2942" s="11"/>
      <c r="BI2942" s="11"/>
      <c r="BJ2942" s="11"/>
      <c r="BK2942" s="11"/>
      <c r="BL2942" s="11"/>
      <c r="BM2942" s="11"/>
      <c r="BN2942" s="11"/>
      <c r="BO2942" s="11"/>
      <c r="BP2942" s="1" t="str">
        <v>0- Port Costs</v>
      </c>
      <c r="BT2942" s="1" t="str">
        <v>0- Port Value</v>
      </c>
      <c r="BU2942" s="11"/>
    </row>
    <row r="2943" spans="8:73" hidden="1" outlineLevel="1" x14ac:dyDescent="0.3">
      <c r="H2943" s="1" t="str">
        <v>0 - BM Costs</v>
      </c>
      <c r="L2943" s="1" t="str">
        <v>0 - BM Port</v>
      </c>
      <c r="N2943" s="1" t="str">
        <v>0 - Port Assets</v>
      </c>
      <c r="O2943" s="11"/>
      <c r="P2943" s="11"/>
      <c r="Q2943" s="11"/>
      <c r="R2943" s="11"/>
      <c r="S2943" s="11"/>
      <c r="T2943" s="11"/>
      <c r="U2943" s="11"/>
      <c r="V2943" s="11"/>
      <c r="W2943" s="11"/>
      <c r="X2943" s="11"/>
      <c r="Y2943" s="11"/>
      <c r="Z2943" s="11"/>
      <c r="AA2943" s="11"/>
      <c r="AB2943" s="11"/>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c r="BC2943" s="11"/>
      <c r="BD2943" s="11"/>
      <c r="BE2943" s="11"/>
      <c r="BF2943" s="11"/>
      <c r="BG2943" s="11"/>
      <c r="BH2943" s="11"/>
      <c r="BI2943" s="11"/>
      <c r="BJ2943" s="11"/>
      <c r="BK2943" s="11"/>
      <c r="BL2943" s="11"/>
      <c r="BM2943" s="11"/>
      <c r="BN2943" s="11"/>
      <c r="BO2943" s="11"/>
      <c r="BP2943" s="1" t="str">
        <v>0- Port Costs</v>
      </c>
      <c r="BT2943" s="1" t="str">
        <v>0- Port Value</v>
      </c>
      <c r="BU2943" s="11"/>
    </row>
    <row r="2944" spans="8:73" hidden="1" outlineLevel="1" x14ac:dyDescent="0.3">
      <c r="H2944" s="1" t="str">
        <v>0 - BM Costs</v>
      </c>
      <c r="L2944" s="1" t="str">
        <v>0 - BM Port</v>
      </c>
      <c r="N2944" s="1" t="str">
        <v>0 - Port Assets</v>
      </c>
      <c r="O2944" s="11"/>
      <c r="P2944" s="11"/>
      <c r="Q2944" s="11"/>
      <c r="R2944" s="11"/>
      <c r="S2944" s="11"/>
      <c r="T2944" s="11"/>
      <c r="U2944" s="11"/>
      <c r="V2944" s="11"/>
      <c r="W2944" s="11"/>
      <c r="X2944" s="11"/>
      <c r="Y2944" s="11"/>
      <c r="Z2944" s="11"/>
      <c r="AA2944" s="11"/>
      <c r="AB2944" s="11"/>
      <c r="AC2944" s="11"/>
      <c r="AD2944" s="11"/>
      <c r="AE2944" s="11"/>
      <c r="AF2944" s="11"/>
      <c r="AG2944" s="11"/>
      <c r="AH2944" s="11"/>
      <c r="AI2944" s="11"/>
      <c r="AJ2944" s="11"/>
      <c r="AK2944" s="11"/>
      <c r="AL2944" s="11"/>
      <c r="AM2944" s="11"/>
      <c r="AN2944" s="11"/>
      <c r="AO2944" s="11"/>
      <c r="AP2944" s="11"/>
      <c r="AQ2944" s="11"/>
      <c r="AR2944" s="11"/>
      <c r="AS2944" s="11"/>
      <c r="AT2944" s="11"/>
      <c r="AU2944" s="11"/>
      <c r="AV2944" s="11"/>
      <c r="AW2944" s="11"/>
      <c r="AX2944" s="11"/>
      <c r="AY2944" s="11"/>
      <c r="AZ2944" s="11"/>
      <c r="BA2944" s="11"/>
      <c r="BB2944" s="11"/>
      <c r="BC2944" s="11"/>
      <c r="BD2944" s="11"/>
      <c r="BE2944" s="11"/>
      <c r="BF2944" s="11"/>
      <c r="BG2944" s="11"/>
      <c r="BH2944" s="11"/>
      <c r="BI2944" s="11"/>
      <c r="BJ2944" s="11"/>
      <c r="BK2944" s="11"/>
      <c r="BL2944" s="11"/>
      <c r="BM2944" s="11"/>
      <c r="BN2944" s="11"/>
      <c r="BO2944" s="11"/>
      <c r="BP2944" s="1" t="str">
        <v>0- Port Costs</v>
      </c>
      <c r="BT2944" s="1" t="str">
        <v>0- Port Value</v>
      </c>
      <c r="BU2944" s="11"/>
    </row>
    <row r="2945" spans="8:73" hidden="1" outlineLevel="1" x14ac:dyDescent="0.3">
      <c r="H2945" s="1" t="str">
        <v>0 - BM Costs</v>
      </c>
      <c r="L2945" s="1" t="str">
        <v>0 - BM Port</v>
      </c>
      <c r="N2945" s="1" t="str">
        <v>0 - Port Assets</v>
      </c>
      <c r="O2945" s="11"/>
      <c r="P2945" s="11"/>
      <c r="Q2945" s="11"/>
      <c r="R2945" s="11"/>
      <c r="S2945" s="11"/>
      <c r="T2945" s="11"/>
      <c r="U2945" s="11"/>
      <c r="V2945" s="11"/>
      <c r="W2945" s="11"/>
      <c r="X2945" s="11"/>
      <c r="Y2945" s="11"/>
      <c r="Z2945" s="11"/>
      <c r="AA2945" s="11"/>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c r="BC2945" s="11"/>
      <c r="BD2945" s="11"/>
      <c r="BE2945" s="11"/>
      <c r="BF2945" s="11"/>
      <c r="BG2945" s="11"/>
      <c r="BH2945" s="11"/>
      <c r="BI2945" s="11"/>
      <c r="BJ2945" s="11"/>
      <c r="BK2945" s="11"/>
      <c r="BL2945" s="11"/>
      <c r="BM2945" s="11"/>
      <c r="BN2945" s="11"/>
      <c r="BO2945" s="11"/>
      <c r="BP2945" s="1" t="str">
        <v>0- Port Costs</v>
      </c>
      <c r="BT2945" s="1" t="str">
        <v>0- Port Value</v>
      </c>
      <c r="BU2945" s="11"/>
    </row>
    <row r="2946" spans="8:73" hidden="1" outlineLevel="1" x14ac:dyDescent="0.3">
      <c r="H2946" s="1" t="str">
        <v>0 - BM Costs</v>
      </c>
      <c r="L2946" s="1" t="str">
        <v>0 - BM Port</v>
      </c>
      <c r="N2946" s="1" t="str">
        <v>0 - Port Assets</v>
      </c>
      <c r="O2946" s="11"/>
      <c r="P2946" s="11"/>
      <c r="Q2946" s="11"/>
      <c r="R2946" s="11"/>
      <c r="S2946" s="11"/>
      <c r="T2946" s="11"/>
      <c r="U2946" s="11"/>
      <c r="V2946" s="11"/>
      <c r="W2946" s="11"/>
      <c r="X2946" s="11"/>
      <c r="Y2946" s="11"/>
      <c r="Z2946" s="11"/>
      <c r="AA2946" s="11"/>
      <c r="AB2946" s="11"/>
      <c r="AC2946" s="11"/>
      <c r="AD2946" s="11"/>
      <c r="AE2946" s="11"/>
      <c r="AF2946" s="11"/>
      <c r="AG2946" s="11"/>
      <c r="AH2946" s="11"/>
      <c r="AI2946" s="11"/>
      <c r="AJ2946" s="11"/>
      <c r="AK2946" s="11"/>
      <c r="AL2946" s="11"/>
      <c r="AM2946" s="11"/>
      <c r="AN2946" s="11"/>
      <c r="AO2946" s="11"/>
      <c r="AP2946" s="11"/>
      <c r="AQ2946" s="11"/>
      <c r="AR2946" s="11"/>
      <c r="AS2946" s="11"/>
      <c r="AT2946" s="11"/>
      <c r="AU2946" s="11"/>
      <c r="AV2946" s="11"/>
      <c r="AW2946" s="11"/>
      <c r="AX2946" s="11"/>
      <c r="AY2946" s="11"/>
      <c r="AZ2946" s="11"/>
      <c r="BA2946" s="11"/>
      <c r="BB2946" s="11"/>
      <c r="BC2946" s="11"/>
      <c r="BD2946" s="11"/>
      <c r="BE2946" s="11"/>
      <c r="BF2946" s="11"/>
      <c r="BG2946" s="11"/>
      <c r="BH2946" s="11"/>
      <c r="BI2946" s="11"/>
      <c r="BJ2946" s="11"/>
      <c r="BK2946" s="11"/>
      <c r="BL2946" s="11"/>
      <c r="BM2946" s="11"/>
      <c r="BN2946" s="11"/>
      <c r="BO2946" s="11"/>
      <c r="BP2946" s="1" t="str">
        <v>0- Port Costs</v>
      </c>
      <c r="BT2946" s="1" t="str">
        <v>0- Port Value</v>
      </c>
      <c r="BU2946" s="11"/>
    </row>
    <row r="2947" spans="8:73" hidden="1" outlineLevel="1" x14ac:dyDescent="0.3">
      <c r="H2947" s="1" t="str">
        <v>0 - BM Costs</v>
      </c>
      <c r="L2947" s="1" t="str">
        <v>0 - BM Port</v>
      </c>
      <c r="N2947" s="1" t="str">
        <v>0 - Port Assets</v>
      </c>
      <c r="O2947" s="11"/>
      <c r="P2947" s="11"/>
      <c r="Q2947" s="11"/>
      <c r="R2947" s="11"/>
      <c r="S2947" s="11"/>
      <c r="T2947" s="11"/>
      <c r="U2947" s="11"/>
      <c r="V2947" s="11"/>
      <c r="W2947" s="11"/>
      <c r="X2947" s="11"/>
      <c r="Y2947" s="11"/>
      <c r="Z2947" s="11"/>
      <c r="AA2947" s="11"/>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c r="BC2947" s="11"/>
      <c r="BD2947" s="11"/>
      <c r="BE2947" s="11"/>
      <c r="BF2947" s="11"/>
      <c r="BG2947" s="11"/>
      <c r="BH2947" s="11"/>
      <c r="BI2947" s="11"/>
      <c r="BJ2947" s="11"/>
      <c r="BK2947" s="11"/>
      <c r="BL2947" s="11"/>
      <c r="BM2947" s="11"/>
      <c r="BN2947" s="11"/>
      <c r="BO2947" s="11"/>
      <c r="BP2947" s="1" t="str">
        <v>0- Port Costs</v>
      </c>
      <c r="BT2947" s="1" t="str">
        <v>0- Port Value</v>
      </c>
      <c r="BU2947" s="11"/>
    </row>
    <row r="2948" spans="8:73" hidden="1" outlineLevel="1" x14ac:dyDescent="0.3">
      <c r="H2948" s="1" t="str">
        <v>0 - BM Costs</v>
      </c>
      <c r="L2948" s="1" t="str">
        <v>0 - BM Port</v>
      </c>
      <c r="N2948" s="1" t="str">
        <v>0 - Port Assets</v>
      </c>
      <c r="O2948" s="11"/>
      <c r="P2948" s="11"/>
      <c r="Q2948" s="11"/>
      <c r="R2948" s="11"/>
      <c r="S2948" s="11"/>
      <c r="T2948" s="11"/>
      <c r="U2948" s="11"/>
      <c r="V2948" s="11"/>
      <c r="W2948" s="11"/>
      <c r="X2948" s="11"/>
      <c r="Y2948" s="11"/>
      <c r="Z2948" s="11"/>
      <c r="AA2948" s="11"/>
      <c r="AB2948" s="11"/>
      <c r="AC2948" s="11"/>
      <c r="AD2948" s="11"/>
      <c r="AE2948" s="11"/>
      <c r="AF2948" s="11"/>
      <c r="AG2948" s="11"/>
      <c r="AH2948" s="11"/>
      <c r="AI2948" s="11"/>
      <c r="AJ2948" s="11"/>
      <c r="AK2948" s="11"/>
      <c r="AL2948" s="11"/>
      <c r="AM2948" s="11"/>
      <c r="AN2948" s="11"/>
      <c r="AO2948" s="11"/>
      <c r="AP2948" s="11"/>
      <c r="AQ2948" s="11"/>
      <c r="AR2948" s="11"/>
      <c r="AS2948" s="11"/>
      <c r="AT2948" s="11"/>
      <c r="AU2948" s="11"/>
      <c r="AV2948" s="11"/>
      <c r="AW2948" s="11"/>
      <c r="AX2948" s="11"/>
      <c r="AY2948" s="11"/>
      <c r="AZ2948" s="11"/>
      <c r="BA2948" s="11"/>
      <c r="BB2948" s="11"/>
      <c r="BC2948" s="11"/>
      <c r="BD2948" s="11"/>
      <c r="BE2948" s="11"/>
      <c r="BF2948" s="11"/>
      <c r="BG2948" s="11"/>
      <c r="BH2948" s="11"/>
      <c r="BI2948" s="11"/>
      <c r="BJ2948" s="11"/>
      <c r="BK2948" s="11"/>
      <c r="BL2948" s="11"/>
      <c r="BM2948" s="11"/>
      <c r="BN2948" s="11"/>
      <c r="BO2948" s="11"/>
      <c r="BP2948" s="1" t="str">
        <v>0- Port Costs</v>
      </c>
      <c r="BT2948" s="1" t="str">
        <v>0- Port Value</v>
      </c>
      <c r="BU2948" s="11"/>
    </row>
    <row r="2949" spans="8:73" hidden="1" outlineLevel="1" x14ac:dyDescent="0.3">
      <c r="H2949" s="1" t="str">
        <v>0 - BM Costs</v>
      </c>
      <c r="L2949" s="1" t="str">
        <v>0 - BM Port</v>
      </c>
      <c r="N2949" s="1" t="str">
        <v>0 - Port Assets</v>
      </c>
      <c r="O2949" s="11"/>
      <c r="P2949" s="11"/>
      <c r="Q2949" s="11"/>
      <c r="R2949" s="11"/>
      <c r="S2949" s="11"/>
      <c r="T2949" s="11"/>
      <c r="U2949" s="11"/>
      <c r="V2949" s="11"/>
      <c r="W2949" s="11"/>
      <c r="X2949" s="11"/>
      <c r="Y2949" s="11"/>
      <c r="Z2949" s="11"/>
      <c r="AA2949" s="11"/>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c r="BC2949" s="11"/>
      <c r="BD2949" s="11"/>
      <c r="BE2949" s="11"/>
      <c r="BF2949" s="11"/>
      <c r="BG2949" s="11"/>
      <c r="BH2949" s="11"/>
      <c r="BI2949" s="11"/>
      <c r="BJ2949" s="11"/>
      <c r="BK2949" s="11"/>
      <c r="BL2949" s="11"/>
      <c r="BM2949" s="11"/>
      <c r="BN2949" s="11"/>
      <c r="BO2949" s="11"/>
      <c r="BP2949" s="1" t="str">
        <v>0- Port Costs</v>
      </c>
      <c r="BT2949" s="1" t="str">
        <v>0- Port Value</v>
      </c>
      <c r="BU2949" s="11"/>
    </row>
    <row r="2950" spans="8:73" hidden="1" outlineLevel="1" x14ac:dyDescent="0.3">
      <c r="H2950" s="1" t="str">
        <v>0 - BM Costs</v>
      </c>
      <c r="L2950" s="1" t="str">
        <v>0 - BM Port</v>
      </c>
      <c r="N2950" s="1" t="str">
        <v>0 - Port Assets</v>
      </c>
      <c r="O2950" s="11"/>
      <c r="P2950" s="11"/>
      <c r="Q2950" s="11"/>
      <c r="R2950" s="11"/>
      <c r="S2950" s="11"/>
      <c r="T2950" s="11"/>
      <c r="U2950" s="11"/>
      <c r="V2950" s="11"/>
      <c r="W2950" s="11"/>
      <c r="X2950" s="11"/>
      <c r="Y2950" s="11"/>
      <c r="Z2950" s="11"/>
      <c r="AA2950" s="11"/>
      <c r="AB2950" s="11"/>
      <c r="AC2950" s="11"/>
      <c r="AD2950" s="11"/>
      <c r="AE2950" s="11"/>
      <c r="AF2950" s="11"/>
      <c r="AG2950" s="11"/>
      <c r="AH2950" s="11"/>
      <c r="AI2950" s="11"/>
      <c r="AJ2950" s="11"/>
      <c r="AK2950" s="11"/>
      <c r="AL2950" s="11"/>
      <c r="AM2950" s="11"/>
      <c r="AN2950" s="11"/>
      <c r="AO2950" s="11"/>
      <c r="AP2950" s="11"/>
      <c r="AQ2950" s="11"/>
      <c r="AR2950" s="11"/>
      <c r="AS2950" s="11"/>
      <c r="AT2950" s="11"/>
      <c r="AU2950" s="11"/>
      <c r="AV2950" s="11"/>
      <c r="AW2950" s="11"/>
      <c r="AX2950" s="11"/>
      <c r="AY2950" s="11"/>
      <c r="AZ2950" s="11"/>
      <c r="BA2950" s="11"/>
      <c r="BB2950" s="11"/>
      <c r="BC2950" s="11"/>
      <c r="BD2950" s="11"/>
      <c r="BE2950" s="11"/>
      <c r="BF2950" s="11"/>
      <c r="BG2950" s="11"/>
      <c r="BH2950" s="11"/>
      <c r="BI2950" s="11"/>
      <c r="BJ2950" s="11"/>
      <c r="BK2950" s="11"/>
      <c r="BL2950" s="11"/>
      <c r="BM2950" s="11"/>
      <c r="BN2950" s="11"/>
      <c r="BO2950" s="11"/>
      <c r="BP2950" s="1" t="str">
        <v>0- Port Costs</v>
      </c>
      <c r="BT2950" s="1" t="str">
        <v>0- Port Value</v>
      </c>
      <c r="BU2950" s="11"/>
    </row>
    <row r="2951" spans="8:73" hidden="1" outlineLevel="1" x14ac:dyDescent="0.3">
      <c r="H2951" s="1" t="str">
        <v>0 - BM Costs</v>
      </c>
      <c r="L2951" s="1" t="str">
        <v>0 - BM Port</v>
      </c>
      <c r="N2951" s="1" t="str">
        <v>0 - Port Assets</v>
      </c>
      <c r="O2951" s="11"/>
      <c r="P2951" s="11"/>
      <c r="Q2951" s="11"/>
      <c r="R2951" s="11"/>
      <c r="S2951" s="11"/>
      <c r="T2951" s="11"/>
      <c r="U2951" s="11"/>
      <c r="V2951" s="11"/>
      <c r="W2951" s="11"/>
      <c r="X2951" s="11"/>
      <c r="Y2951" s="11"/>
      <c r="Z2951" s="11"/>
      <c r="AA2951" s="11"/>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c r="BC2951" s="11"/>
      <c r="BD2951" s="11"/>
      <c r="BE2951" s="11"/>
      <c r="BF2951" s="11"/>
      <c r="BG2951" s="11"/>
      <c r="BH2951" s="11"/>
      <c r="BI2951" s="11"/>
      <c r="BJ2951" s="11"/>
      <c r="BK2951" s="11"/>
      <c r="BL2951" s="11"/>
      <c r="BM2951" s="11"/>
      <c r="BN2951" s="11"/>
      <c r="BO2951" s="11"/>
      <c r="BP2951" s="1" t="str">
        <v>0- Port Costs</v>
      </c>
      <c r="BT2951" s="1" t="str">
        <v>0- Port Value</v>
      </c>
      <c r="BU2951" s="11"/>
    </row>
    <row r="2952" spans="8:73" hidden="1" outlineLevel="1" x14ac:dyDescent="0.3">
      <c r="H2952" s="1" t="str">
        <v>0 - BM Costs</v>
      </c>
      <c r="L2952" s="1" t="str">
        <v>0 - BM Port</v>
      </c>
      <c r="N2952" s="1" t="str">
        <v>0 - Port Assets</v>
      </c>
      <c r="O2952" s="11"/>
      <c r="P2952" s="11"/>
      <c r="Q2952" s="11"/>
      <c r="R2952" s="11"/>
      <c r="S2952" s="11"/>
      <c r="T2952" s="11"/>
      <c r="U2952" s="11"/>
      <c r="V2952" s="11"/>
      <c r="W2952" s="11"/>
      <c r="X2952" s="11"/>
      <c r="Y2952" s="11"/>
      <c r="Z2952" s="11"/>
      <c r="AA2952" s="11"/>
      <c r="AB2952" s="11"/>
      <c r="AC2952" s="11"/>
      <c r="AD2952" s="11"/>
      <c r="AE2952" s="11"/>
      <c r="AF2952" s="11"/>
      <c r="AG2952" s="11"/>
      <c r="AH2952" s="11"/>
      <c r="AI2952" s="11"/>
      <c r="AJ2952" s="11"/>
      <c r="AK2952" s="11"/>
      <c r="AL2952" s="11"/>
      <c r="AM2952" s="11"/>
      <c r="AN2952" s="11"/>
      <c r="AO2952" s="11"/>
      <c r="AP2952" s="11"/>
      <c r="AQ2952" s="11"/>
      <c r="AR2952" s="11"/>
      <c r="AS2952" s="11"/>
      <c r="AT2952" s="11"/>
      <c r="AU2952" s="11"/>
      <c r="AV2952" s="11"/>
      <c r="AW2952" s="11"/>
      <c r="AX2952" s="11"/>
      <c r="AY2952" s="11"/>
      <c r="AZ2952" s="11"/>
      <c r="BA2952" s="11"/>
      <c r="BB2952" s="11"/>
      <c r="BC2952" s="11"/>
      <c r="BD2952" s="11"/>
      <c r="BE2952" s="11"/>
      <c r="BF2952" s="11"/>
      <c r="BG2952" s="11"/>
      <c r="BH2952" s="11"/>
      <c r="BI2952" s="11"/>
      <c r="BJ2952" s="11"/>
      <c r="BK2952" s="11"/>
      <c r="BL2952" s="11"/>
      <c r="BM2952" s="11"/>
      <c r="BN2952" s="11"/>
      <c r="BO2952" s="11"/>
      <c r="BP2952" s="1" t="str">
        <v>0- Port Costs</v>
      </c>
      <c r="BT2952" s="1" t="str">
        <v>0- Port Value</v>
      </c>
      <c r="BU2952" s="11"/>
    </row>
    <row r="2953" spans="8:73" hidden="1" outlineLevel="1" x14ac:dyDescent="0.3">
      <c r="H2953" s="1" t="str">
        <v>0 - BM Costs</v>
      </c>
      <c r="L2953" s="1" t="str">
        <v>0 - BM Port</v>
      </c>
      <c r="N2953" s="1" t="str">
        <v>0 - Port Assets</v>
      </c>
      <c r="O2953" s="11"/>
      <c r="P2953" s="11"/>
      <c r="Q2953" s="11"/>
      <c r="R2953" s="11"/>
      <c r="S2953" s="11"/>
      <c r="T2953" s="11"/>
      <c r="U2953" s="11"/>
      <c r="V2953" s="11"/>
      <c r="W2953" s="11"/>
      <c r="X2953" s="11"/>
      <c r="Y2953" s="11"/>
      <c r="Z2953" s="11"/>
      <c r="AA2953" s="11"/>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c r="AY2953" s="11"/>
      <c r="AZ2953" s="11"/>
      <c r="BA2953" s="11"/>
      <c r="BB2953" s="11"/>
      <c r="BC2953" s="11"/>
      <c r="BD2953" s="11"/>
      <c r="BE2953" s="11"/>
      <c r="BF2953" s="11"/>
      <c r="BG2953" s="11"/>
      <c r="BH2953" s="11"/>
      <c r="BI2953" s="11"/>
      <c r="BJ2953" s="11"/>
      <c r="BK2953" s="11"/>
      <c r="BL2953" s="11"/>
      <c r="BM2953" s="11"/>
      <c r="BN2953" s="11"/>
      <c r="BO2953" s="11"/>
      <c r="BP2953" s="1" t="str">
        <v>0- Port Costs</v>
      </c>
      <c r="BT2953" s="1" t="str">
        <v>0- Port Value</v>
      </c>
      <c r="BU2953" s="11"/>
    </row>
    <row r="2954" spans="8:73" hidden="1" outlineLevel="1" x14ac:dyDescent="0.3">
      <c r="H2954" s="1" t="str">
        <v>0 - BM Costs</v>
      </c>
      <c r="L2954" s="1" t="str">
        <v>0 - BM Port</v>
      </c>
      <c r="N2954" s="1" t="str">
        <v>0 - Port Assets</v>
      </c>
      <c r="O2954" s="11"/>
      <c r="P2954" s="11"/>
      <c r="Q2954" s="11"/>
      <c r="R2954" s="11"/>
      <c r="S2954" s="11"/>
      <c r="T2954" s="11"/>
      <c r="U2954" s="11"/>
      <c r="V2954" s="11"/>
      <c r="W2954" s="11"/>
      <c r="X2954" s="11"/>
      <c r="Y2954" s="11"/>
      <c r="Z2954" s="11"/>
      <c r="AA2954" s="11"/>
      <c r="AB2954" s="11"/>
      <c r="AC2954" s="11"/>
      <c r="AD2954" s="11"/>
      <c r="AE2954" s="11"/>
      <c r="AF2954" s="11"/>
      <c r="AG2954" s="11"/>
      <c r="AH2954" s="11"/>
      <c r="AI2954" s="11"/>
      <c r="AJ2954" s="11"/>
      <c r="AK2954" s="11"/>
      <c r="AL2954" s="11"/>
      <c r="AM2954" s="11"/>
      <c r="AN2954" s="11"/>
      <c r="AO2954" s="11"/>
      <c r="AP2954" s="11"/>
      <c r="AQ2954" s="11"/>
      <c r="AR2954" s="11"/>
      <c r="AS2954" s="11"/>
      <c r="AT2954" s="11"/>
      <c r="AU2954" s="11"/>
      <c r="AV2954" s="11"/>
      <c r="AW2954" s="11"/>
      <c r="AX2954" s="11"/>
      <c r="AY2954" s="11"/>
      <c r="AZ2954" s="11"/>
      <c r="BA2954" s="11"/>
      <c r="BB2954" s="11"/>
      <c r="BC2954" s="11"/>
      <c r="BD2954" s="11"/>
      <c r="BE2954" s="11"/>
      <c r="BF2954" s="11"/>
      <c r="BG2954" s="11"/>
      <c r="BH2954" s="11"/>
      <c r="BI2954" s="11"/>
      <c r="BJ2954" s="11"/>
      <c r="BK2954" s="11"/>
      <c r="BL2954" s="11"/>
      <c r="BM2954" s="11"/>
      <c r="BN2954" s="11"/>
      <c r="BO2954" s="11"/>
      <c r="BP2954" s="1" t="str">
        <v>0- Port Costs</v>
      </c>
      <c r="BT2954" s="1" t="str">
        <v>0- Port Value</v>
      </c>
      <c r="BU2954" s="11"/>
    </row>
    <row r="2955" spans="8:73" hidden="1" outlineLevel="1" x14ac:dyDescent="0.3">
      <c r="H2955" s="1" t="str">
        <v>0 - BM Costs</v>
      </c>
      <c r="L2955" s="1" t="str">
        <v>0 - BM Port</v>
      </c>
      <c r="N2955" s="1" t="str">
        <v>0 - Port Assets</v>
      </c>
      <c r="O2955" s="11"/>
      <c r="P2955" s="11"/>
      <c r="Q2955" s="11"/>
      <c r="R2955" s="11"/>
      <c r="S2955" s="11"/>
      <c r="T2955" s="11"/>
      <c r="U2955" s="11"/>
      <c r="V2955" s="11"/>
      <c r="W2955" s="11"/>
      <c r="X2955" s="11"/>
      <c r="Y2955" s="11"/>
      <c r="Z2955" s="11"/>
      <c r="AA2955" s="11"/>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c r="BC2955" s="11"/>
      <c r="BD2955" s="11"/>
      <c r="BE2955" s="11"/>
      <c r="BF2955" s="11"/>
      <c r="BG2955" s="11"/>
      <c r="BH2955" s="11"/>
      <c r="BI2955" s="11"/>
      <c r="BJ2955" s="11"/>
      <c r="BK2955" s="11"/>
      <c r="BL2955" s="11"/>
      <c r="BM2955" s="11"/>
      <c r="BN2955" s="11"/>
      <c r="BO2955" s="11"/>
      <c r="BP2955" s="1" t="str">
        <v>0- Port Costs</v>
      </c>
      <c r="BT2955" s="1" t="str">
        <v>0- Port Value</v>
      </c>
      <c r="BU2955" s="11"/>
    </row>
    <row r="2956" spans="8:73" hidden="1" outlineLevel="1" x14ac:dyDescent="0.3">
      <c r="H2956" s="1" t="str">
        <v>0 - BM Costs</v>
      </c>
      <c r="L2956" s="1" t="str">
        <v>0 - BM Port</v>
      </c>
      <c r="N2956" s="1" t="str">
        <v>0 - Port Assets</v>
      </c>
      <c r="O2956" s="11"/>
      <c r="P2956" s="11"/>
      <c r="Q2956" s="11"/>
      <c r="R2956" s="11"/>
      <c r="S2956" s="11"/>
      <c r="T2956" s="11"/>
      <c r="U2956" s="11"/>
      <c r="V2956" s="11"/>
      <c r="W2956" s="11"/>
      <c r="X2956" s="11"/>
      <c r="Y2956" s="11"/>
      <c r="Z2956" s="11"/>
      <c r="AA2956" s="11"/>
      <c r="AB2956" s="11"/>
      <c r="AC2956" s="11"/>
      <c r="AD2956" s="11"/>
      <c r="AE2956" s="11"/>
      <c r="AF2956" s="11"/>
      <c r="AG2956" s="11"/>
      <c r="AH2956" s="11"/>
      <c r="AI2956" s="11"/>
      <c r="AJ2956" s="11"/>
      <c r="AK2956" s="11"/>
      <c r="AL2956" s="11"/>
      <c r="AM2956" s="11"/>
      <c r="AN2956" s="11"/>
      <c r="AO2956" s="11"/>
      <c r="AP2956" s="11"/>
      <c r="AQ2956" s="11"/>
      <c r="AR2956" s="11"/>
      <c r="AS2956" s="11"/>
      <c r="AT2956" s="11"/>
      <c r="AU2956" s="11"/>
      <c r="AV2956" s="11"/>
      <c r="AW2956" s="11"/>
      <c r="AX2956" s="11"/>
      <c r="AY2956" s="11"/>
      <c r="AZ2956" s="11"/>
      <c r="BA2956" s="11"/>
      <c r="BB2956" s="11"/>
      <c r="BC2956" s="11"/>
      <c r="BD2956" s="11"/>
      <c r="BE2956" s="11"/>
      <c r="BF2956" s="11"/>
      <c r="BG2956" s="11"/>
      <c r="BH2956" s="11"/>
      <c r="BI2956" s="11"/>
      <c r="BJ2956" s="11"/>
      <c r="BK2956" s="11"/>
      <c r="BL2956" s="11"/>
      <c r="BM2956" s="11"/>
      <c r="BN2956" s="11"/>
      <c r="BO2956" s="11"/>
      <c r="BP2956" s="1" t="str">
        <v>0- Port Costs</v>
      </c>
      <c r="BT2956" s="1" t="str">
        <v>0- Port Value</v>
      </c>
      <c r="BU2956" s="11"/>
    </row>
    <row r="2957" spans="8:73" hidden="1" outlineLevel="1" x14ac:dyDescent="0.3">
      <c r="H2957" s="1" t="str">
        <v>0 - BM Costs</v>
      </c>
      <c r="L2957" s="1" t="str">
        <v>0 - BM Port</v>
      </c>
      <c r="N2957" s="1" t="str">
        <v>0 - Port Assets</v>
      </c>
      <c r="O2957" s="11"/>
      <c r="P2957" s="11"/>
      <c r="Q2957" s="11"/>
      <c r="R2957" s="11"/>
      <c r="S2957" s="11"/>
      <c r="T2957" s="11"/>
      <c r="U2957" s="11"/>
      <c r="V2957" s="11"/>
      <c r="W2957" s="11"/>
      <c r="X2957" s="11"/>
      <c r="Y2957" s="11"/>
      <c r="Z2957" s="11"/>
      <c r="AA2957" s="11"/>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c r="BC2957" s="11"/>
      <c r="BD2957" s="11"/>
      <c r="BE2957" s="11"/>
      <c r="BF2957" s="11"/>
      <c r="BG2957" s="11"/>
      <c r="BH2957" s="11"/>
      <c r="BI2957" s="11"/>
      <c r="BJ2957" s="11"/>
      <c r="BK2957" s="11"/>
      <c r="BL2957" s="11"/>
      <c r="BM2957" s="11"/>
      <c r="BN2957" s="11"/>
      <c r="BO2957" s="11"/>
      <c r="BP2957" s="1" t="str">
        <v>0- Port Costs</v>
      </c>
      <c r="BT2957" s="1" t="str">
        <v>0- Port Value</v>
      </c>
      <c r="BU2957" s="11"/>
    </row>
    <row r="2958" spans="8:73" hidden="1" outlineLevel="1" x14ac:dyDescent="0.3">
      <c r="H2958" s="1" t="str">
        <v>0 - BM Costs</v>
      </c>
      <c r="L2958" s="1" t="str">
        <v>0 - BM Port</v>
      </c>
      <c r="N2958" s="1" t="str">
        <v>0 - Port Assets</v>
      </c>
      <c r="O2958" s="11"/>
      <c r="P2958" s="11"/>
      <c r="Q2958" s="11"/>
      <c r="R2958" s="11"/>
      <c r="S2958" s="11"/>
      <c r="T2958" s="11"/>
      <c r="U2958" s="11"/>
      <c r="V2958" s="11"/>
      <c r="W2958" s="11"/>
      <c r="X2958" s="11"/>
      <c r="Y2958" s="11"/>
      <c r="Z2958" s="11"/>
      <c r="AA2958" s="11"/>
      <c r="AB2958" s="11"/>
      <c r="AC2958" s="11"/>
      <c r="AD2958" s="11"/>
      <c r="AE2958" s="11"/>
      <c r="AF2958" s="11"/>
      <c r="AG2958" s="11"/>
      <c r="AH2958" s="11"/>
      <c r="AI2958" s="11"/>
      <c r="AJ2958" s="11"/>
      <c r="AK2958" s="11"/>
      <c r="AL2958" s="11"/>
      <c r="AM2958" s="11"/>
      <c r="AN2958" s="11"/>
      <c r="AO2958" s="11"/>
      <c r="AP2958" s="11"/>
      <c r="AQ2958" s="11"/>
      <c r="AR2958" s="11"/>
      <c r="AS2958" s="11"/>
      <c r="AT2958" s="11"/>
      <c r="AU2958" s="11"/>
      <c r="AV2958" s="11"/>
      <c r="AW2958" s="11"/>
      <c r="AX2958" s="11"/>
      <c r="AY2958" s="11"/>
      <c r="AZ2958" s="11"/>
      <c r="BA2958" s="11"/>
      <c r="BB2958" s="11"/>
      <c r="BC2958" s="11"/>
      <c r="BD2958" s="11"/>
      <c r="BE2958" s="11"/>
      <c r="BF2958" s="11"/>
      <c r="BG2958" s="11"/>
      <c r="BH2958" s="11"/>
      <c r="BI2958" s="11"/>
      <c r="BJ2958" s="11"/>
      <c r="BK2958" s="11"/>
      <c r="BL2958" s="11"/>
      <c r="BM2958" s="11"/>
      <c r="BN2958" s="11"/>
      <c r="BO2958" s="11"/>
      <c r="BP2958" s="1" t="str">
        <v>0- Port Costs</v>
      </c>
      <c r="BT2958" s="1" t="str">
        <v>0- Port Value</v>
      </c>
      <c r="BU2958" s="11"/>
    </row>
    <row r="2959" spans="8:73" hidden="1" outlineLevel="1" x14ac:dyDescent="0.3">
      <c r="H2959" s="1" t="str">
        <v>0 - BM Costs</v>
      </c>
      <c r="L2959" s="1" t="str">
        <v>0 - BM Port</v>
      </c>
      <c r="N2959" s="1" t="str">
        <v>0 - Port Assets</v>
      </c>
      <c r="O2959" s="11"/>
      <c r="P2959" s="11"/>
      <c r="Q2959" s="11"/>
      <c r="R2959" s="11"/>
      <c r="S2959" s="11"/>
      <c r="T2959" s="11"/>
      <c r="U2959" s="11"/>
      <c r="V2959" s="11"/>
      <c r="W2959" s="11"/>
      <c r="X2959" s="11"/>
      <c r="Y2959" s="11"/>
      <c r="Z2959" s="11"/>
      <c r="AA2959" s="11"/>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c r="BC2959" s="11"/>
      <c r="BD2959" s="11"/>
      <c r="BE2959" s="11"/>
      <c r="BF2959" s="11"/>
      <c r="BG2959" s="11"/>
      <c r="BH2959" s="11"/>
      <c r="BI2959" s="11"/>
      <c r="BJ2959" s="11"/>
      <c r="BK2959" s="11"/>
      <c r="BL2959" s="11"/>
      <c r="BM2959" s="11"/>
      <c r="BN2959" s="11"/>
      <c r="BO2959" s="11"/>
      <c r="BP2959" s="1" t="str">
        <v>0- Port Costs</v>
      </c>
      <c r="BT2959" s="1" t="str">
        <v>0- Port Value</v>
      </c>
      <c r="BU2959" s="11"/>
    </row>
    <row r="2960" spans="8:73" hidden="1" outlineLevel="1" x14ac:dyDescent="0.3">
      <c r="H2960" s="1" t="str">
        <v>0 - BM Costs</v>
      </c>
      <c r="L2960" s="1" t="str">
        <v>0 - BM Port</v>
      </c>
      <c r="N2960" s="1" t="str">
        <v>0 - Port Assets</v>
      </c>
      <c r="O2960" s="11"/>
      <c r="P2960" s="11"/>
      <c r="Q2960" s="11"/>
      <c r="R2960" s="11"/>
      <c r="S2960" s="11"/>
      <c r="T2960" s="11"/>
      <c r="U2960" s="11"/>
      <c r="V2960" s="11"/>
      <c r="W2960" s="11"/>
      <c r="X2960" s="11"/>
      <c r="Y2960" s="11"/>
      <c r="Z2960" s="11"/>
      <c r="AA2960" s="11"/>
      <c r="AB2960" s="11"/>
      <c r="AC2960" s="11"/>
      <c r="AD2960" s="11"/>
      <c r="AE2960" s="11"/>
      <c r="AF2960" s="11"/>
      <c r="AG2960" s="11"/>
      <c r="AH2960" s="11"/>
      <c r="AI2960" s="11"/>
      <c r="AJ2960" s="11"/>
      <c r="AK2960" s="11"/>
      <c r="AL2960" s="11"/>
      <c r="AM2960" s="11"/>
      <c r="AN2960" s="11"/>
      <c r="AO2960" s="11"/>
      <c r="AP2960" s="11"/>
      <c r="AQ2960" s="11"/>
      <c r="AR2960" s="11"/>
      <c r="AS2960" s="11"/>
      <c r="AT2960" s="11"/>
      <c r="AU2960" s="11"/>
      <c r="AV2960" s="11"/>
      <c r="AW2960" s="11"/>
      <c r="AX2960" s="11"/>
      <c r="AY2960" s="11"/>
      <c r="AZ2960" s="11"/>
      <c r="BA2960" s="11"/>
      <c r="BB2960" s="11"/>
      <c r="BC2960" s="11"/>
      <c r="BD2960" s="11"/>
      <c r="BE2960" s="11"/>
      <c r="BF2960" s="11"/>
      <c r="BG2960" s="11"/>
      <c r="BH2960" s="11"/>
      <c r="BI2960" s="11"/>
      <c r="BJ2960" s="11"/>
      <c r="BK2960" s="11"/>
      <c r="BL2960" s="11"/>
      <c r="BM2960" s="11"/>
      <c r="BN2960" s="11"/>
      <c r="BO2960" s="11"/>
      <c r="BP2960" s="1" t="str">
        <v>0- Port Costs</v>
      </c>
      <c r="BT2960" s="1" t="str">
        <v>0- Port Value</v>
      </c>
      <c r="BU2960" s="11"/>
    </row>
    <row r="2961" spans="8:73" hidden="1" outlineLevel="1" x14ac:dyDescent="0.3">
      <c r="H2961" s="1" t="str">
        <v>0 - BM Costs</v>
      </c>
      <c r="L2961" s="1" t="str">
        <v>0 - BM Port</v>
      </c>
      <c r="N2961" s="1" t="str">
        <v>0 - Port Assets</v>
      </c>
      <c r="O2961" s="11"/>
      <c r="P2961" s="11"/>
      <c r="Q2961" s="11"/>
      <c r="R2961" s="11"/>
      <c r="S2961" s="11"/>
      <c r="T2961" s="11"/>
      <c r="U2961" s="11"/>
      <c r="V2961" s="11"/>
      <c r="W2961" s="11"/>
      <c r="X2961" s="11"/>
      <c r="Y2961" s="11"/>
      <c r="Z2961" s="11"/>
      <c r="AA2961" s="11"/>
      <c r="AB2961" s="11"/>
      <c r="AC2961" s="11"/>
      <c r="AD2961" s="11"/>
      <c r="AE2961" s="11"/>
      <c r="AF2961" s="11"/>
      <c r="AG2961" s="11"/>
      <c r="AH2961" s="11"/>
      <c r="AI2961" s="11"/>
      <c r="AJ2961" s="11"/>
      <c r="AK2961" s="11"/>
      <c r="AL2961" s="11"/>
      <c r="AM2961" s="11"/>
      <c r="AN2961" s="11"/>
      <c r="AO2961" s="11"/>
      <c r="AP2961" s="11"/>
      <c r="AQ2961" s="11"/>
      <c r="AR2961" s="11"/>
      <c r="AS2961" s="11"/>
      <c r="AT2961" s="11"/>
      <c r="AU2961" s="11"/>
      <c r="AV2961" s="11"/>
      <c r="AW2961" s="11"/>
      <c r="AX2961" s="11"/>
      <c r="AY2961" s="11"/>
      <c r="AZ2961" s="11"/>
      <c r="BA2961" s="11"/>
      <c r="BB2961" s="11"/>
      <c r="BC2961" s="11"/>
      <c r="BD2961" s="11"/>
      <c r="BE2961" s="11"/>
      <c r="BF2961" s="11"/>
      <c r="BG2961" s="11"/>
      <c r="BH2961" s="11"/>
      <c r="BI2961" s="11"/>
      <c r="BJ2961" s="11"/>
      <c r="BK2961" s="11"/>
      <c r="BL2961" s="11"/>
      <c r="BM2961" s="11"/>
      <c r="BN2961" s="11"/>
      <c r="BO2961" s="11"/>
      <c r="BP2961" s="1" t="str">
        <v>0- Port Costs</v>
      </c>
      <c r="BT2961" s="1" t="str">
        <v>0- Port Value</v>
      </c>
      <c r="BU2961" s="11"/>
    </row>
    <row r="2962" spans="8:73" hidden="1" outlineLevel="1" x14ac:dyDescent="0.3">
      <c r="H2962" s="1" t="str">
        <v>0 - BM Costs</v>
      </c>
      <c r="L2962" s="1" t="str">
        <v>0 - BM Port</v>
      </c>
      <c r="N2962" s="1" t="str">
        <v>0 - Port Assets</v>
      </c>
      <c r="O2962" s="11"/>
      <c r="P2962" s="11"/>
      <c r="Q2962" s="11"/>
      <c r="R2962" s="11"/>
      <c r="S2962" s="11"/>
      <c r="T2962" s="11"/>
      <c r="U2962" s="11"/>
      <c r="V2962" s="11"/>
      <c r="W2962" s="11"/>
      <c r="X2962" s="11"/>
      <c r="Y2962" s="11"/>
      <c r="Z2962" s="11"/>
      <c r="AA2962" s="11"/>
      <c r="AB2962" s="11"/>
      <c r="AC2962" s="11"/>
      <c r="AD2962" s="11"/>
      <c r="AE2962" s="11"/>
      <c r="AF2962" s="11"/>
      <c r="AG2962" s="11"/>
      <c r="AH2962" s="11"/>
      <c r="AI2962" s="11"/>
      <c r="AJ2962" s="11"/>
      <c r="AK2962" s="11"/>
      <c r="AL2962" s="11"/>
      <c r="AM2962" s="11"/>
      <c r="AN2962" s="11"/>
      <c r="AO2962" s="11"/>
      <c r="AP2962" s="11"/>
      <c r="AQ2962" s="11"/>
      <c r="AR2962" s="11"/>
      <c r="AS2962" s="11"/>
      <c r="AT2962" s="11"/>
      <c r="AU2962" s="11"/>
      <c r="AV2962" s="11"/>
      <c r="AW2962" s="11"/>
      <c r="AX2962" s="11"/>
      <c r="AY2962" s="11"/>
      <c r="AZ2962" s="11"/>
      <c r="BA2962" s="11"/>
      <c r="BB2962" s="11"/>
      <c r="BC2962" s="11"/>
      <c r="BD2962" s="11"/>
      <c r="BE2962" s="11"/>
      <c r="BF2962" s="11"/>
      <c r="BG2962" s="11"/>
      <c r="BH2962" s="11"/>
      <c r="BI2962" s="11"/>
      <c r="BJ2962" s="11"/>
      <c r="BK2962" s="11"/>
      <c r="BL2962" s="11"/>
      <c r="BM2962" s="11"/>
      <c r="BN2962" s="11"/>
      <c r="BO2962" s="11"/>
      <c r="BP2962" s="1" t="str">
        <v>0- Port Costs</v>
      </c>
      <c r="BT2962" s="1" t="str">
        <v>0- Port Value</v>
      </c>
      <c r="BU2962" s="11"/>
    </row>
    <row r="2963" spans="8:73" hidden="1" outlineLevel="1" x14ac:dyDescent="0.3">
      <c r="H2963" s="1" t="str">
        <v>0 - BM Costs</v>
      </c>
      <c r="L2963" s="1" t="str">
        <v>0 - BM Port</v>
      </c>
      <c r="N2963" s="1" t="str">
        <v>0 - Port Assets</v>
      </c>
      <c r="O2963" s="11"/>
      <c r="P2963" s="11"/>
      <c r="Q2963" s="11"/>
      <c r="R2963" s="11"/>
      <c r="S2963" s="11"/>
      <c r="T2963" s="11"/>
      <c r="U2963" s="11"/>
      <c r="V2963" s="11"/>
      <c r="W2963" s="11"/>
      <c r="X2963" s="11"/>
      <c r="Y2963" s="11"/>
      <c r="Z2963" s="11"/>
      <c r="AA2963" s="11"/>
      <c r="AB2963" s="11"/>
      <c r="AC2963" s="11"/>
      <c r="AD2963" s="11"/>
      <c r="AE2963" s="11"/>
      <c r="AF2963" s="11"/>
      <c r="AG2963" s="11"/>
      <c r="AH2963" s="11"/>
      <c r="AI2963" s="11"/>
      <c r="AJ2963" s="11"/>
      <c r="AK2963" s="11"/>
      <c r="AL2963" s="11"/>
      <c r="AM2963" s="11"/>
      <c r="AN2963" s="11"/>
      <c r="AO2963" s="11"/>
      <c r="AP2963" s="11"/>
      <c r="AQ2963" s="11"/>
      <c r="AR2963" s="11"/>
      <c r="AS2963" s="11"/>
      <c r="AT2963" s="11"/>
      <c r="AU2963" s="11"/>
      <c r="AV2963" s="11"/>
      <c r="AW2963" s="11"/>
      <c r="AX2963" s="11"/>
      <c r="AY2963" s="11"/>
      <c r="AZ2963" s="11"/>
      <c r="BA2963" s="11"/>
      <c r="BB2963" s="11"/>
      <c r="BC2963" s="11"/>
      <c r="BD2963" s="11"/>
      <c r="BE2963" s="11"/>
      <c r="BF2963" s="11"/>
      <c r="BG2963" s="11"/>
      <c r="BH2963" s="11"/>
      <c r="BI2963" s="11"/>
      <c r="BJ2963" s="11"/>
      <c r="BK2963" s="11"/>
      <c r="BL2963" s="11"/>
      <c r="BM2963" s="11"/>
      <c r="BN2963" s="11"/>
      <c r="BO2963" s="11"/>
      <c r="BP2963" s="1" t="str">
        <v>0- Port Costs</v>
      </c>
      <c r="BT2963" s="1" t="str">
        <v>0- Port Value</v>
      </c>
      <c r="BU2963" s="11"/>
    </row>
    <row r="2964" spans="8:73" hidden="1" outlineLevel="1" x14ac:dyDescent="0.3">
      <c r="H2964" s="1" t="str">
        <v>0 - BM Costs</v>
      </c>
      <c r="L2964" s="1" t="str">
        <v>0 - BM Port</v>
      </c>
      <c r="N2964" s="1" t="str">
        <v>0 - Port Assets</v>
      </c>
      <c r="O2964" s="11"/>
      <c r="P2964" s="11"/>
      <c r="Q2964" s="11"/>
      <c r="R2964" s="11"/>
      <c r="S2964" s="11"/>
      <c r="T2964" s="11"/>
      <c r="U2964" s="11"/>
      <c r="V2964" s="11"/>
      <c r="W2964" s="11"/>
      <c r="X2964" s="11"/>
      <c r="Y2964" s="11"/>
      <c r="Z2964" s="11"/>
      <c r="AA2964" s="11"/>
      <c r="AB2964" s="11"/>
      <c r="AC2964" s="11"/>
      <c r="AD2964" s="11"/>
      <c r="AE2964" s="11"/>
      <c r="AF2964" s="11"/>
      <c r="AG2964" s="11"/>
      <c r="AH2964" s="11"/>
      <c r="AI2964" s="11"/>
      <c r="AJ2964" s="11"/>
      <c r="AK2964" s="11"/>
      <c r="AL2964" s="11"/>
      <c r="AM2964" s="11"/>
      <c r="AN2964" s="11"/>
      <c r="AO2964" s="11"/>
      <c r="AP2964" s="11"/>
      <c r="AQ2964" s="11"/>
      <c r="AR2964" s="11"/>
      <c r="AS2964" s="11"/>
      <c r="AT2964" s="11"/>
      <c r="AU2964" s="11"/>
      <c r="AV2964" s="11"/>
      <c r="AW2964" s="11"/>
      <c r="AX2964" s="11"/>
      <c r="AY2964" s="11"/>
      <c r="AZ2964" s="11"/>
      <c r="BA2964" s="11"/>
      <c r="BB2964" s="11"/>
      <c r="BC2964" s="11"/>
      <c r="BD2964" s="11"/>
      <c r="BE2964" s="11"/>
      <c r="BF2964" s="11"/>
      <c r="BG2964" s="11"/>
      <c r="BH2964" s="11"/>
      <c r="BI2964" s="11"/>
      <c r="BJ2964" s="11"/>
      <c r="BK2964" s="11"/>
      <c r="BL2964" s="11"/>
      <c r="BM2964" s="11"/>
      <c r="BN2964" s="11"/>
      <c r="BO2964" s="11"/>
      <c r="BP2964" s="1" t="str">
        <v>0- Port Costs</v>
      </c>
      <c r="BT2964" s="1" t="str">
        <v>0- Port Value</v>
      </c>
      <c r="BU2964" s="11"/>
    </row>
    <row r="2965" spans="8:73" hidden="1" outlineLevel="1" x14ac:dyDescent="0.3">
      <c r="H2965" s="1" t="str">
        <v>0 - BM Costs</v>
      </c>
      <c r="L2965" s="1" t="str">
        <v>0 - BM Port</v>
      </c>
      <c r="N2965" s="1" t="str">
        <v>0 - Port Assets</v>
      </c>
      <c r="O2965" s="11"/>
      <c r="P2965" s="11"/>
      <c r="Q2965" s="11"/>
      <c r="R2965" s="11"/>
      <c r="S2965" s="11"/>
      <c r="T2965" s="11"/>
      <c r="U2965" s="11"/>
      <c r="V2965" s="11"/>
      <c r="W2965" s="11"/>
      <c r="X2965" s="11"/>
      <c r="Y2965" s="11"/>
      <c r="Z2965" s="11"/>
      <c r="AA2965" s="11"/>
      <c r="AB2965" s="11"/>
      <c r="AC2965" s="11"/>
      <c r="AD2965" s="11"/>
      <c r="AE2965" s="11"/>
      <c r="AF2965" s="11"/>
      <c r="AG2965" s="11"/>
      <c r="AH2965" s="11"/>
      <c r="AI2965" s="11"/>
      <c r="AJ2965" s="11"/>
      <c r="AK2965" s="11"/>
      <c r="AL2965" s="11"/>
      <c r="AM2965" s="11"/>
      <c r="AN2965" s="11"/>
      <c r="AO2965" s="11"/>
      <c r="AP2965" s="11"/>
      <c r="AQ2965" s="11"/>
      <c r="AR2965" s="11"/>
      <c r="AS2965" s="11"/>
      <c r="AT2965" s="11"/>
      <c r="AU2965" s="11"/>
      <c r="AV2965" s="11"/>
      <c r="AW2965" s="11"/>
      <c r="AX2965" s="11"/>
      <c r="AY2965" s="11"/>
      <c r="AZ2965" s="11"/>
      <c r="BA2965" s="11"/>
      <c r="BB2965" s="11"/>
      <c r="BC2965" s="11"/>
      <c r="BD2965" s="11"/>
      <c r="BE2965" s="11"/>
      <c r="BF2965" s="11"/>
      <c r="BG2965" s="11"/>
      <c r="BH2965" s="11"/>
      <c r="BI2965" s="11"/>
      <c r="BJ2965" s="11"/>
      <c r="BK2965" s="11"/>
      <c r="BL2965" s="11"/>
      <c r="BM2965" s="11"/>
      <c r="BN2965" s="11"/>
      <c r="BO2965" s="11"/>
      <c r="BP2965" s="1" t="str">
        <v>0- Port Costs</v>
      </c>
      <c r="BT2965" s="1" t="str">
        <v>0- Port Value</v>
      </c>
      <c r="BU2965" s="11"/>
    </row>
    <row r="2966" spans="8:73" hidden="1" outlineLevel="1" x14ac:dyDescent="0.3">
      <c r="H2966" s="1" t="str">
        <v>0 - BM Costs</v>
      </c>
      <c r="L2966" s="1" t="str">
        <v>0 - BM Port</v>
      </c>
      <c r="N2966" s="1" t="str">
        <v>0 - Port Assets</v>
      </c>
      <c r="O2966" s="11"/>
      <c r="P2966" s="11"/>
      <c r="Q2966" s="11"/>
      <c r="R2966" s="11"/>
      <c r="S2966" s="11"/>
      <c r="T2966" s="11"/>
      <c r="U2966" s="11"/>
      <c r="V2966" s="11"/>
      <c r="W2966" s="11"/>
      <c r="X2966" s="11"/>
      <c r="Y2966" s="11"/>
      <c r="Z2966" s="11"/>
      <c r="AA2966" s="11"/>
      <c r="AB2966" s="11"/>
      <c r="AC2966" s="11"/>
      <c r="AD2966" s="11"/>
      <c r="AE2966" s="11"/>
      <c r="AF2966" s="11"/>
      <c r="AG2966" s="11"/>
      <c r="AH2966" s="11"/>
      <c r="AI2966" s="11"/>
      <c r="AJ2966" s="11"/>
      <c r="AK2966" s="11"/>
      <c r="AL2966" s="11"/>
      <c r="AM2966" s="11"/>
      <c r="AN2966" s="11"/>
      <c r="AO2966" s="11"/>
      <c r="AP2966" s="11"/>
      <c r="AQ2966" s="11"/>
      <c r="AR2966" s="11"/>
      <c r="AS2966" s="11"/>
      <c r="AT2966" s="11"/>
      <c r="AU2966" s="11"/>
      <c r="AV2966" s="11"/>
      <c r="AW2966" s="11"/>
      <c r="AX2966" s="11"/>
      <c r="AY2966" s="11"/>
      <c r="AZ2966" s="11"/>
      <c r="BA2966" s="11"/>
      <c r="BB2966" s="11"/>
      <c r="BC2966" s="11"/>
      <c r="BD2966" s="11"/>
      <c r="BE2966" s="11"/>
      <c r="BF2966" s="11"/>
      <c r="BG2966" s="11"/>
      <c r="BH2966" s="11"/>
      <c r="BI2966" s="11"/>
      <c r="BJ2966" s="11"/>
      <c r="BK2966" s="11"/>
      <c r="BL2966" s="11"/>
      <c r="BM2966" s="11"/>
      <c r="BN2966" s="11"/>
      <c r="BO2966" s="11"/>
      <c r="BP2966" s="1" t="str">
        <v>0- Port Costs</v>
      </c>
      <c r="BT2966" s="1" t="str">
        <v>0- Port Value</v>
      </c>
      <c r="BU2966" s="11"/>
    </row>
    <row r="2967" spans="8:73" hidden="1" outlineLevel="1" x14ac:dyDescent="0.3">
      <c r="H2967" s="1" t="str">
        <v>0 - BM Costs</v>
      </c>
      <c r="L2967" s="1" t="str">
        <v>0 - BM Port</v>
      </c>
      <c r="N2967" s="1" t="str">
        <v>0 - Port Assets</v>
      </c>
      <c r="O2967" s="11"/>
      <c r="P2967" s="11"/>
      <c r="Q2967" s="11"/>
      <c r="R2967" s="11"/>
      <c r="S2967" s="11"/>
      <c r="T2967" s="11"/>
      <c r="U2967" s="11"/>
      <c r="V2967" s="11"/>
      <c r="W2967" s="11"/>
      <c r="X2967" s="11"/>
      <c r="Y2967" s="11"/>
      <c r="Z2967" s="11"/>
      <c r="AA2967" s="11"/>
      <c r="AB2967" s="11"/>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11"/>
      <c r="AX2967" s="11"/>
      <c r="AY2967" s="11"/>
      <c r="AZ2967" s="11"/>
      <c r="BA2967" s="11"/>
      <c r="BB2967" s="11"/>
      <c r="BC2967" s="11"/>
      <c r="BD2967" s="11"/>
      <c r="BE2967" s="11"/>
      <c r="BF2967" s="11"/>
      <c r="BG2967" s="11"/>
      <c r="BH2967" s="11"/>
      <c r="BI2967" s="11"/>
      <c r="BJ2967" s="11"/>
      <c r="BK2967" s="11"/>
      <c r="BL2967" s="11"/>
      <c r="BM2967" s="11"/>
      <c r="BN2967" s="11"/>
      <c r="BO2967" s="11"/>
      <c r="BP2967" s="1" t="str">
        <v>0- Port Costs</v>
      </c>
      <c r="BT2967" s="1" t="str">
        <v>0- Port Value</v>
      </c>
      <c r="BU2967" s="11"/>
    </row>
    <row r="2968" spans="8:73" hidden="1" outlineLevel="1" x14ac:dyDescent="0.3">
      <c r="H2968" s="1" t="str">
        <v>0 - BM Costs</v>
      </c>
      <c r="L2968" s="1" t="str">
        <v>0 - BM Port</v>
      </c>
      <c r="N2968" s="1" t="str">
        <v>0 - Port Assets</v>
      </c>
      <c r="O2968" s="11"/>
      <c r="P2968" s="11"/>
      <c r="Q2968" s="11"/>
      <c r="R2968" s="11"/>
      <c r="S2968" s="11"/>
      <c r="T2968" s="11"/>
      <c r="U2968" s="11"/>
      <c r="V2968" s="11"/>
      <c r="W2968" s="11"/>
      <c r="X2968" s="11"/>
      <c r="Y2968" s="11"/>
      <c r="Z2968" s="11"/>
      <c r="AA2968" s="11"/>
      <c r="AB2968" s="11"/>
      <c r="AC2968" s="11"/>
      <c r="AD2968" s="11"/>
      <c r="AE2968" s="11"/>
      <c r="AF2968" s="11"/>
      <c r="AG2968" s="11"/>
      <c r="AH2968" s="11"/>
      <c r="AI2968" s="11"/>
      <c r="AJ2968" s="11"/>
      <c r="AK2968" s="11"/>
      <c r="AL2968" s="11"/>
      <c r="AM2968" s="11"/>
      <c r="AN2968" s="11"/>
      <c r="AO2968" s="11"/>
      <c r="AP2968" s="11"/>
      <c r="AQ2968" s="11"/>
      <c r="AR2968" s="11"/>
      <c r="AS2968" s="11"/>
      <c r="AT2968" s="11"/>
      <c r="AU2968" s="11"/>
      <c r="AV2968" s="11"/>
      <c r="AW2968" s="11"/>
      <c r="AX2968" s="11"/>
      <c r="AY2968" s="11"/>
      <c r="AZ2968" s="11"/>
      <c r="BA2968" s="11"/>
      <c r="BB2968" s="11"/>
      <c r="BC2968" s="11"/>
      <c r="BD2968" s="11"/>
      <c r="BE2968" s="11"/>
      <c r="BF2968" s="11"/>
      <c r="BG2968" s="11"/>
      <c r="BH2968" s="11"/>
      <c r="BI2968" s="11"/>
      <c r="BJ2968" s="11"/>
      <c r="BK2968" s="11"/>
      <c r="BL2968" s="11"/>
      <c r="BM2968" s="11"/>
      <c r="BN2968" s="11"/>
      <c r="BO2968" s="11"/>
      <c r="BP2968" s="1" t="str">
        <v>0- Port Costs</v>
      </c>
      <c r="BT2968" s="1" t="str">
        <v>0- Port Value</v>
      </c>
      <c r="BU2968" s="11"/>
    </row>
    <row r="2969" spans="8:73" hidden="1" outlineLevel="1" x14ac:dyDescent="0.3">
      <c r="H2969" s="1" t="str">
        <v>0 - BM Costs</v>
      </c>
      <c r="L2969" s="1" t="str">
        <v>0 - BM Port</v>
      </c>
      <c r="N2969" s="1" t="str">
        <v>0 - Port Assets</v>
      </c>
      <c r="O2969" s="11"/>
      <c r="P2969" s="11"/>
      <c r="Q2969" s="11"/>
      <c r="R2969" s="11"/>
      <c r="S2969" s="11"/>
      <c r="T2969" s="11"/>
      <c r="U2969" s="11"/>
      <c r="V2969" s="11"/>
      <c r="W2969" s="11"/>
      <c r="X2969" s="11"/>
      <c r="Y2969" s="11"/>
      <c r="Z2969" s="11"/>
      <c r="AA2969" s="11"/>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c r="BC2969" s="11"/>
      <c r="BD2969" s="11"/>
      <c r="BE2969" s="11"/>
      <c r="BF2969" s="11"/>
      <c r="BG2969" s="11"/>
      <c r="BH2969" s="11"/>
      <c r="BI2969" s="11"/>
      <c r="BJ2969" s="11"/>
      <c r="BK2969" s="11"/>
      <c r="BL2969" s="11"/>
      <c r="BM2969" s="11"/>
      <c r="BN2969" s="11"/>
      <c r="BO2969" s="11"/>
      <c r="BP2969" s="1" t="str">
        <v>0- Port Costs</v>
      </c>
      <c r="BT2969" s="1" t="str">
        <v>0- Port Value</v>
      </c>
      <c r="BU2969" s="11"/>
    </row>
    <row r="2970" spans="8:73" hidden="1" outlineLevel="1" x14ac:dyDescent="0.3">
      <c r="H2970" s="1" t="str">
        <v>0 - BM Costs</v>
      </c>
      <c r="L2970" s="1" t="str">
        <v>0 - BM Port</v>
      </c>
      <c r="N2970" s="1" t="str">
        <v>0 - Port Assets</v>
      </c>
      <c r="O2970" s="11"/>
      <c r="P2970" s="11"/>
      <c r="Q2970" s="11"/>
      <c r="R2970" s="11"/>
      <c r="S2970" s="11"/>
      <c r="T2970" s="11"/>
      <c r="U2970" s="11"/>
      <c r="V2970" s="11"/>
      <c r="W2970" s="11"/>
      <c r="X2970" s="11"/>
      <c r="Y2970" s="11"/>
      <c r="Z2970" s="11"/>
      <c r="AA2970" s="11"/>
      <c r="AB2970" s="11"/>
      <c r="AC2970" s="11"/>
      <c r="AD2970" s="11"/>
      <c r="AE2970" s="11"/>
      <c r="AF2970" s="11"/>
      <c r="AG2970" s="11"/>
      <c r="AH2970" s="11"/>
      <c r="AI2970" s="11"/>
      <c r="AJ2970" s="11"/>
      <c r="AK2970" s="11"/>
      <c r="AL2970" s="11"/>
      <c r="AM2970" s="11"/>
      <c r="AN2970" s="11"/>
      <c r="AO2970" s="11"/>
      <c r="AP2970" s="11"/>
      <c r="AQ2970" s="11"/>
      <c r="AR2970" s="11"/>
      <c r="AS2970" s="11"/>
      <c r="AT2970" s="11"/>
      <c r="AU2970" s="11"/>
      <c r="AV2970" s="11"/>
      <c r="AW2970" s="11"/>
      <c r="AX2970" s="11"/>
      <c r="AY2970" s="11"/>
      <c r="AZ2970" s="11"/>
      <c r="BA2970" s="11"/>
      <c r="BB2970" s="11"/>
      <c r="BC2970" s="11"/>
      <c r="BD2970" s="11"/>
      <c r="BE2970" s="11"/>
      <c r="BF2970" s="11"/>
      <c r="BG2970" s="11"/>
      <c r="BH2970" s="11"/>
      <c r="BI2970" s="11"/>
      <c r="BJ2970" s="11"/>
      <c r="BK2970" s="11"/>
      <c r="BL2970" s="11"/>
      <c r="BM2970" s="11"/>
      <c r="BN2970" s="11"/>
      <c r="BO2970" s="11"/>
      <c r="BP2970" s="1" t="str">
        <v>0- Port Costs</v>
      </c>
      <c r="BT2970" s="1" t="str">
        <v>0- Port Value</v>
      </c>
      <c r="BU2970" s="11"/>
    </row>
    <row r="2971" spans="8:73" hidden="1" outlineLevel="1" x14ac:dyDescent="0.3">
      <c r="H2971" s="1" t="str">
        <v>0 - BM Costs</v>
      </c>
      <c r="L2971" s="1" t="str">
        <v>0 - BM Port</v>
      </c>
      <c r="N2971" s="1" t="str">
        <v>0 - Port Assets</v>
      </c>
      <c r="O2971" s="11"/>
      <c r="P2971" s="11"/>
      <c r="Q2971" s="11"/>
      <c r="R2971" s="11"/>
      <c r="S2971" s="11"/>
      <c r="T2971" s="11"/>
      <c r="U2971" s="11"/>
      <c r="V2971" s="11"/>
      <c r="W2971" s="11"/>
      <c r="X2971" s="11"/>
      <c r="Y2971" s="11"/>
      <c r="Z2971" s="11"/>
      <c r="AA2971" s="11"/>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c r="BC2971" s="11"/>
      <c r="BD2971" s="11"/>
      <c r="BE2971" s="11"/>
      <c r="BF2971" s="11"/>
      <c r="BG2971" s="11"/>
      <c r="BH2971" s="11"/>
      <c r="BI2971" s="11"/>
      <c r="BJ2971" s="11"/>
      <c r="BK2971" s="11"/>
      <c r="BL2971" s="11"/>
      <c r="BM2971" s="11"/>
      <c r="BN2971" s="11"/>
      <c r="BO2971" s="11"/>
      <c r="BP2971" s="1" t="str">
        <v>0- Port Costs</v>
      </c>
      <c r="BT2971" s="1" t="str">
        <v>0- Port Value</v>
      </c>
      <c r="BU2971" s="11"/>
    </row>
    <row r="2972" spans="8:73" hidden="1" outlineLevel="1" x14ac:dyDescent="0.3">
      <c r="H2972" s="1" t="str">
        <v>0 - BM Costs</v>
      </c>
      <c r="L2972" s="1" t="str">
        <v>0 - BM Port</v>
      </c>
      <c r="N2972" s="1" t="str">
        <v>0 - Port Assets</v>
      </c>
      <c r="O2972" s="11"/>
      <c r="P2972" s="11"/>
      <c r="Q2972" s="11"/>
      <c r="R2972" s="11"/>
      <c r="S2972" s="11"/>
      <c r="T2972" s="11"/>
      <c r="U2972" s="11"/>
      <c r="V2972" s="11"/>
      <c r="W2972" s="11"/>
      <c r="X2972" s="11"/>
      <c r="Y2972" s="11"/>
      <c r="Z2972" s="11"/>
      <c r="AA2972" s="11"/>
      <c r="AB2972" s="11"/>
      <c r="AC2972" s="11"/>
      <c r="AD2972" s="11"/>
      <c r="AE2972" s="11"/>
      <c r="AF2972" s="11"/>
      <c r="AG2972" s="11"/>
      <c r="AH2972" s="11"/>
      <c r="AI2972" s="11"/>
      <c r="AJ2972" s="11"/>
      <c r="AK2972" s="11"/>
      <c r="AL2972" s="11"/>
      <c r="AM2972" s="11"/>
      <c r="AN2972" s="11"/>
      <c r="AO2972" s="11"/>
      <c r="AP2972" s="11"/>
      <c r="AQ2972" s="11"/>
      <c r="AR2972" s="11"/>
      <c r="AS2972" s="11"/>
      <c r="AT2972" s="11"/>
      <c r="AU2972" s="11"/>
      <c r="AV2972" s="11"/>
      <c r="AW2972" s="11"/>
      <c r="AX2972" s="11"/>
      <c r="AY2972" s="11"/>
      <c r="AZ2972" s="11"/>
      <c r="BA2972" s="11"/>
      <c r="BB2972" s="11"/>
      <c r="BC2972" s="11"/>
      <c r="BD2972" s="11"/>
      <c r="BE2972" s="11"/>
      <c r="BF2972" s="11"/>
      <c r="BG2972" s="11"/>
      <c r="BH2972" s="11"/>
      <c r="BI2972" s="11"/>
      <c r="BJ2972" s="11"/>
      <c r="BK2972" s="11"/>
      <c r="BL2972" s="11"/>
      <c r="BM2972" s="11"/>
      <c r="BN2972" s="11"/>
      <c r="BO2972" s="11"/>
      <c r="BP2972" s="1" t="str">
        <v>0- Port Costs</v>
      </c>
      <c r="BT2972" s="1" t="str">
        <v>0- Port Value</v>
      </c>
      <c r="BU2972" s="11"/>
    </row>
    <row r="2973" spans="8:73" hidden="1" outlineLevel="1" x14ac:dyDescent="0.3">
      <c r="H2973" s="1" t="str">
        <v>0 - BM Costs</v>
      </c>
      <c r="L2973" s="1" t="str">
        <v>0 - BM Port</v>
      </c>
      <c r="N2973" s="1" t="str">
        <v>0 - Port Assets</v>
      </c>
      <c r="O2973" s="11"/>
      <c r="P2973" s="11"/>
      <c r="Q2973" s="11"/>
      <c r="R2973" s="11"/>
      <c r="S2973" s="11"/>
      <c r="T2973" s="11"/>
      <c r="U2973" s="11"/>
      <c r="V2973" s="11"/>
      <c r="W2973" s="11"/>
      <c r="X2973" s="11"/>
      <c r="Y2973" s="11"/>
      <c r="Z2973" s="11"/>
      <c r="AA2973" s="11"/>
      <c r="AB2973" s="11"/>
      <c r="AC2973" s="11"/>
      <c r="AD2973" s="11"/>
      <c r="AE2973" s="11"/>
      <c r="AF2973" s="11"/>
      <c r="AG2973" s="11"/>
      <c r="AH2973" s="11"/>
      <c r="AI2973" s="11"/>
      <c r="AJ2973" s="11"/>
      <c r="AK2973" s="11"/>
      <c r="AL2973" s="11"/>
      <c r="AM2973" s="11"/>
      <c r="AN2973" s="11"/>
      <c r="AO2973" s="11"/>
      <c r="AP2973" s="11"/>
      <c r="AQ2973" s="11"/>
      <c r="AR2973" s="11"/>
      <c r="AS2973" s="11"/>
      <c r="AT2973" s="11"/>
      <c r="AU2973" s="11"/>
      <c r="AV2973" s="11"/>
      <c r="AW2973" s="11"/>
      <c r="AX2973" s="11"/>
      <c r="AY2973" s="11"/>
      <c r="AZ2973" s="11"/>
      <c r="BA2973" s="11"/>
      <c r="BB2973" s="11"/>
      <c r="BC2973" s="11"/>
      <c r="BD2973" s="11"/>
      <c r="BE2973" s="11"/>
      <c r="BF2973" s="11"/>
      <c r="BG2973" s="11"/>
      <c r="BH2973" s="11"/>
      <c r="BI2973" s="11"/>
      <c r="BJ2973" s="11"/>
      <c r="BK2973" s="11"/>
      <c r="BL2973" s="11"/>
      <c r="BM2973" s="11"/>
      <c r="BN2973" s="11"/>
      <c r="BO2973" s="11"/>
      <c r="BP2973" s="1" t="str">
        <v>0- Port Costs</v>
      </c>
      <c r="BT2973" s="1" t="str">
        <v>0- Port Value</v>
      </c>
      <c r="BU2973" s="11"/>
    </row>
    <row r="2974" spans="8:73" hidden="1" outlineLevel="1" x14ac:dyDescent="0.3">
      <c r="H2974" s="1" t="str">
        <v>0 - BM Costs</v>
      </c>
      <c r="L2974" s="1" t="str">
        <v>0 - BM Port</v>
      </c>
      <c r="N2974" s="1" t="str">
        <v>0 - Port Assets</v>
      </c>
      <c r="O2974" s="11"/>
      <c r="P2974" s="11"/>
      <c r="Q2974" s="11"/>
      <c r="R2974" s="11"/>
      <c r="S2974" s="11"/>
      <c r="T2974" s="11"/>
      <c r="U2974" s="11"/>
      <c r="V2974" s="11"/>
      <c r="W2974" s="11"/>
      <c r="X2974" s="11"/>
      <c r="Y2974" s="11"/>
      <c r="Z2974" s="11"/>
      <c r="AA2974" s="11"/>
      <c r="AB2974" s="11"/>
      <c r="AC2974" s="11"/>
      <c r="AD2974" s="11"/>
      <c r="AE2974" s="11"/>
      <c r="AF2974" s="11"/>
      <c r="AG2974" s="11"/>
      <c r="AH2974" s="11"/>
      <c r="AI2974" s="11"/>
      <c r="AJ2974" s="11"/>
      <c r="AK2974" s="11"/>
      <c r="AL2974" s="11"/>
      <c r="AM2974" s="11"/>
      <c r="AN2974" s="11"/>
      <c r="AO2974" s="11"/>
      <c r="AP2974" s="11"/>
      <c r="AQ2974" s="11"/>
      <c r="AR2974" s="11"/>
      <c r="AS2974" s="11"/>
      <c r="AT2974" s="11"/>
      <c r="AU2974" s="11"/>
      <c r="AV2974" s="11"/>
      <c r="AW2974" s="11"/>
      <c r="AX2974" s="11"/>
      <c r="AY2974" s="11"/>
      <c r="AZ2974" s="11"/>
      <c r="BA2974" s="11"/>
      <c r="BB2974" s="11"/>
      <c r="BC2974" s="11"/>
      <c r="BD2974" s="11"/>
      <c r="BE2974" s="11"/>
      <c r="BF2974" s="11"/>
      <c r="BG2974" s="11"/>
      <c r="BH2974" s="11"/>
      <c r="BI2974" s="11"/>
      <c r="BJ2974" s="11"/>
      <c r="BK2974" s="11"/>
      <c r="BL2974" s="11"/>
      <c r="BM2974" s="11"/>
      <c r="BN2974" s="11"/>
      <c r="BO2974" s="11"/>
      <c r="BP2974" s="1" t="str">
        <v>0- Port Costs</v>
      </c>
      <c r="BT2974" s="1" t="str">
        <v>0- Port Value</v>
      </c>
      <c r="BU2974" s="11"/>
    </row>
    <row r="2975" spans="8:73" hidden="1" outlineLevel="1" x14ac:dyDescent="0.3">
      <c r="H2975" s="1" t="str">
        <v>0 - BM Costs</v>
      </c>
      <c r="L2975" s="1" t="str">
        <v>0 - BM Port</v>
      </c>
      <c r="N2975" s="1" t="str">
        <v>0 - Port Assets</v>
      </c>
      <c r="O2975" s="11"/>
      <c r="P2975" s="11"/>
      <c r="Q2975" s="11"/>
      <c r="R2975" s="11"/>
      <c r="S2975" s="11"/>
      <c r="T2975" s="11"/>
      <c r="U2975" s="11"/>
      <c r="V2975" s="11"/>
      <c r="W2975" s="11"/>
      <c r="X2975" s="11"/>
      <c r="Y2975" s="11"/>
      <c r="Z2975" s="11"/>
      <c r="AA2975" s="11"/>
      <c r="AB2975" s="11"/>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c r="BC2975" s="11"/>
      <c r="BD2975" s="11"/>
      <c r="BE2975" s="11"/>
      <c r="BF2975" s="11"/>
      <c r="BG2975" s="11"/>
      <c r="BH2975" s="11"/>
      <c r="BI2975" s="11"/>
      <c r="BJ2975" s="11"/>
      <c r="BK2975" s="11"/>
      <c r="BL2975" s="11"/>
      <c r="BM2975" s="11"/>
      <c r="BN2975" s="11"/>
      <c r="BO2975" s="11"/>
      <c r="BP2975" s="1" t="str">
        <v>0- Port Costs</v>
      </c>
      <c r="BT2975" s="1" t="str">
        <v>0- Port Value</v>
      </c>
      <c r="BU2975" s="11"/>
    </row>
    <row r="2976" spans="8:73" hidden="1" outlineLevel="1" x14ac:dyDescent="0.3">
      <c r="H2976" s="1" t="str">
        <v>0 - BM Costs</v>
      </c>
      <c r="L2976" s="1" t="str">
        <v>0 - BM Port</v>
      </c>
      <c r="N2976" s="1" t="str">
        <v>0 - Port Assets</v>
      </c>
      <c r="O2976" s="11"/>
      <c r="P2976" s="11"/>
      <c r="Q2976" s="11"/>
      <c r="R2976" s="11"/>
      <c r="S2976" s="11"/>
      <c r="T2976" s="11"/>
      <c r="U2976" s="11"/>
      <c r="V2976" s="11"/>
      <c r="W2976" s="11"/>
      <c r="X2976" s="11"/>
      <c r="Y2976" s="11"/>
      <c r="Z2976" s="11"/>
      <c r="AA2976" s="11"/>
      <c r="AB2976" s="11"/>
      <c r="AC2976" s="11"/>
      <c r="AD2976" s="11"/>
      <c r="AE2976" s="11"/>
      <c r="AF2976" s="11"/>
      <c r="AG2976" s="11"/>
      <c r="AH2976" s="11"/>
      <c r="AI2976" s="11"/>
      <c r="AJ2976" s="11"/>
      <c r="AK2976" s="11"/>
      <c r="AL2976" s="11"/>
      <c r="AM2976" s="11"/>
      <c r="AN2976" s="11"/>
      <c r="AO2976" s="11"/>
      <c r="AP2976" s="11"/>
      <c r="AQ2976" s="11"/>
      <c r="AR2976" s="11"/>
      <c r="AS2976" s="11"/>
      <c r="AT2976" s="11"/>
      <c r="AU2976" s="11"/>
      <c r="AV2976" s="11"/>
      <c r="AW2976" s="11"/>
      <c r="AX2976" s="11"/>
      <c r="AY2976" s="11"/>
      <c r="AZ2976" s="11"/>
      <c r="BA2976" s="11"/>
      <c r="BB2976" s="11"/>
      <c r="BC2976" s="11"/>
      <c r="BD2976" s="11"/>
      <c r="BE2976" s="11"/>
      <c r="BF2976" s="11"/>
      <c r="BG2976" s="11"/>
      <c r="BH2976" s="11"/>
      <c r="BI2976" s="11"/>
      <c r="BJ2976" s="11"/>
      <c r="BK2976" s="11"/>
      <c r="BL2976" s="11"/>
      <c r="BM2976" s="11"/>
      <c r="BN2976" s="11"/>
      <c r="BO2976" s="11"/>
      <c r="BP2976" s="1" t="str">
        <v>0- Port Costs</v>
      </c>
      <c r="BT2976" s="1" t="str">
        <v>0- Port Value</v>
      </c>
      <c r="BU2976" s="11"/>
    </row>
    <row r="2977" spans="8:73" hidden="1" outlineLevel="1" x14ac:dyDescent="0.3">
      <c r="H2977" s="1" t="str">
        <v>0 - BM Costs</v>
      </c>
      <c r="L2977" s="1" t="str">
        <v>0 - BM Port</v>
      </c>
      <c r="N2977" s="1" t="str">
        <v>0 - Port Assets</v>
      </c>
      <c r="O2977" s="11"/>
      <c r="P2977" s="11"/>
      <c r="Q2977" s="11"/>
      <c r="R2977" s="11"/>
      <c r="S2977" s="11"/>
      <c r="T2977" s="11"/>
      <c r="U2977" s="11"/>
      <c r="V2977" s="11"/>
      <c r="W2977" s="11"/>
      <c r="X2977" s="11"/>
      <c r="Y2977" s="11"/>
      <c r="Z2977" s="11"/>
      <c r="AA2977" s="11"/>
      <c r="AB2977" s="11"/>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c r="BC2977" s="11"/>
      <c r="BD2977" s="11"/>
      <c r="BE2977" s="11"/>
      <c r="BF2977" s="11"/>
      <c r="BG2977" s="11"/>
      <c r="BH2977" s="11"/>
      <c r="BI2977" s="11"/>
      <c r="BJ2977" s="11"/>
      <c r="BK2977" s="11"/>
      <c r="BL2977" s="11"/>
      <c r="BM2977" s="11"/>
      <c r="BN2977" s="11"/>
      <c r="BO2977" s="11"/>
      <c r="BP2977" s="1" t="str">
        <v>0- Port Costs</v>
      </c>
      <c r="BT2977" s="1" t="str">
        <v>0- Port Value</v>
      </c>
      <c r="BU2977" s="11"/>
    </row>
    <row r="2978" spans="8:73" hidden="1" outlineLevel="1" x14ac:dyDescent="0.3">
      <c r="H2978" s="1" t="str">
        <v>0 - BM Costs</v>
      </c>
      <c r="L2978" s="1" t="str">
        <v>0 - BM Port</v>
      </c>
      <c r="N2978" s="1" t="str">
        <v>0 - Port Assets</v>
      </c>
      <c r="O2978" s="11"/>
      <c r="P2978" s="11"/>
      <c r="Q2978" s="11"/>
      <c r="R2978" s="11"/>
      <c r="S2978" s="11"/>
      <c r="T2978" s="11"/>
      <c r="U2978" s="11"/>
      <c r="V2978" s="11"/>
      <c r="W2978" s="11"/>
      <c r="X2978" s="11"/>
      <c r="Y2978" s="11"/>
      <c r="Z2978" s="11"/>
      <c r="AA2978" s="11"/>
      <c r="AB2978" s="11"/>
      <c r="AC2978" s="11"/>
      <c r="AD2978" s="11"/>
      <c r="AE2978" s="11"/>
      <c r="AF2978" s="11"/>
      <c r="AG2978" s="11"/>
      <c r="AH2978" s="11"/>
      <c r="AI2978" s="11"/>
      <c r="AJ2978" s="11"/>
      <c r="AK2978" s="11"/>
      <c r="AL2978" s="11"/>
      <c r="AM2978" s="11"/>
      <c r="AN2978" s="11"/>
      <c r="AO2978" s="11"/>
      <c r="AP2978" s="11"/>
      <c r="AQ2978" s="11"/>
      <c r="AR2978" s="11"/>
      <c r="AS2978" s="11"/>
      <c r="AT2978" s="11"/>
      <c r="AU2978" s="11"/>
      <c r="AV2978" s="11"/>
      <c r="AW2978" s="11"/>
      <c r="AX2978" s="11"/>
      <c r="AY2978" s="11"/>
      <c r="AZ2978" s="11"/>
      <c r="BA2978" s="11"/>
      <c r="BB2978" s="11"/>
      <c r="BC2978" s="11"/>
      <c r="BD2978" s="11"/>
      <c r="BE2978" s="11"/>
      <c r="BF2978" s="11"/>
      <c r="BG2978" s="11"/>
      <c r="BH2978" s="11"/>
      <c r="BI2978" s="11"/>
      <c r="BJ2978" s="11"/>
      <c r="BK2978" s="11"/>
      <c r="BL2978" s="11"/>
      <c r="BM2978" s="11"/>
      <c r="BN2978" s="11"/>
      <c r="BO2978" s="11"/>
      <c r="BP2978" s="1" t="str">
        <v>0- Port Costs</v>
      </c>
      <c r="BT2978" s="1" t="str">
        <v>0- Port Value</v>
      </c>
      <c r="BU2978" s="11"/>
    </row>
    <row r="2979" spans="8:73" hidden="1" outlineLevel="1" x14ac:dyDescent="0.3">
      <c r="H2979" s="1" t="str">
        <v>0 - BM Costs</v>
      </c>
      <c r="L2979" s="1" t="str">
        <v>0 - BM Port</v>
      </c>
      <c r="N2979" s="1" t="str">
        <v>0 - Port Assets</v>
      </c>
      <c r="O2979" s="11"/>
      <c r="P2979" s="11"/>
      <c r="Q2979" s="11"/>
      <c r="R2979" s="11"/>
      <c r="S2979" s="11"/>
      <c r="T2979" s="11"/>
      <c r="U2979" s="11"/>
      <c r="V2979" s="11"/>
      <c r="W2979" s="11"/>
      <c r="X2979" s="11"/>
      <c r="Y2979" s="11"/>
      <c r="Z2979" s="11"/>
      <c r="AA2979" s="11"/>
      <c r="AB2979" s="11"/>
      <c r="AC2979" s="11"/>
      <c r="AD2979" s="11"/>
      <c r="AE2979" s="11"/>
      <c r="AF2979" s="11"/>
      <c r="AG2979" s="11"/>
      <c r="AH2979" s="11"/>
      <c r="AI2979" s="11"/>
      <c r="AJ2979" s="11"/>
      <c r="AK2979" s="11"/>
      <c r="AL2979" s="11"/>
      <c r="AM2979" s="11"/>
      <c r="AN2979" s="11"/>
      <c r="AO2979" s="11"/>
      <c r="AP2979" s="11"/>
      <c r="AQ2979" s="11"/>
      <c r="AR2979" s="11"/>
      <c r="AS2979" s="11"/>
      <c r="AT2979" s="11"/>
      <c r="AU2979" s="11"/>
      <c r="AV2979" s="11"/>
      <c r="AW2979" s="11"/>
      <c r="AX2979" s="11"/>
      <c r="AY2979" s="11"/>
      <c r="AZ2979" s="11"/>
      <c r="BA2979" s="11"/>
      <c r="BB2979" s="11"/>
      <c r="BC2979" s="11"/>
      <c r="BD2979" s="11"/>
      <c r="BE2979" s="11"/>
      <c r="BF2979" s="11"/>
      <c r="BG2979" s="11"/>
      <c r="BH2979" s="11"/>
      <c r="BI2979" s="11"/>
      <c r="BJ2979" s="11"/>
      <c r="BK2979" s="11"/>
      <c r="BL2979" s="11"/>
      <c r="BM2979" s="11"/>
      <c r="BN2979" s="11"/>
      <c r="BO2979" s="11"/>
      <c r="BP2979" s="1" t="str">
        <v>0- Port Costs</v>
      </c>
      <c r="BT2979" s="1" t="str">
        <v>0- Port Value</v>
      </c>
      <c r="BU2979" s="11"/>
    </row>
    <row r="2980" spans="8:73" hidden="1" outlineLevel="1" x14ac:dyDescent="0.3">
      <c r="H2980" s="1" t="str">
        <v>0 - BM Costs</v>
      </c>
      <c r="L2980" s="1" t="str">
        <v>0 - BM Port</v>
      </c>
      <c r="N2980" s="1" t="str">
        <v>0 - Port Assets</v>
      </c>
      <c r="O2980" s="11"/>
      <c r="P2980" s="11"/>
      <c r="Q2980" s="11"/>
      <c r="R2980" s="11"/>
      <c r="S2980" s="11"/>
      <c r="T2980" s="11"/>
      <c r="U2980" s="11"/>
      <c r="V2980" s="11"/>
      <c r="W2980" s="11"/>
      <c r="X2980" s="11"/>
      <c r="Y2980" s="11"/>
      <c r="Z2980" s="11"/>
      <c r="AA2980" s="11"/>
      <c r="AB2980" s="11"/>
      <c r="AC2980" s="11"/>
      <c r="AD2980" s="11"/>
      <c r="AE2980" s="11"/>
      <c r="AF2980" s="11"/>
      <c r="AG2980" s="11"/>
      <c r="AH2980" s="11"/>
      <c r="AI2980" s="11"/>
      <c r="AJ2980" s="11"/>
      <c r="AK2980" s="11"/>
      <c r="AL2980" s="11"/>
      <c r="AM2980" s="11"/>
      <c r="AN2980" s="11"/>
      <c r="AO2980" s="11"/>
      <c r="AP2980" s="11"/>
      <c r="AQ2980" s="11"/>
      <c r="AR2980" s="11"/>
      <c r="AS2980" s="11"/>
      <c r="AT2980" s="11"/>
      <c r="AU2980" s="11"/>
      <c r="AV2980" s="11"/>
      <c r="AW2980" s="11"/>
      <c r="AX2980" s="11"/>
      <c r="AY2980" s="11"/>
      <c r="AZ2980" s="11"/>
      <c r="BA2980" s="11"/>
      <c r="BB2980" s="11"/>
      <c r="BC2980" s="11"/>
      <c r="BD2980" s="11"/>
      <c r="BE2980" s="11"/>
      <c r="BF2980" s="11"/>
      <c r="BG2980" s="11"/>
      <c r="BH2980" s="11"/>
      <c r="BI2980" s="11"/>
      <c r="BJ2980" s="11"/>
      <c r="BK2980" s="11"/>
      <c r="BL2980" s="11"/>
      <c r="BM2980" s="11"/>
      <c r="BN2980" s="11"/>
      <c r="BO2980" s="11"/>
      <c r="BP2980" s="1" t="str">
        <v>0- Port Costs</v>
      </c>
      <c r="BT2980" s="1" t="str">
        <v>0- Port Value</v>
      </c>
      <c r="BU2980" s="11"/>
    </row>
    <row r="2981" spans="8:73" hidden="1" outlineLevel="1" x14ac:dyDescent="0.3">
      <c r="H2981" s="1" t="str">
        <v>0 - BM Costs</v>
      </c>
      <c r="L2981" s="1" t="str">
        <v>0 - BM Port</v>
      </c>
      <c r="N2981" s="1" t="str">
        <v>0 - Port Assets</v>
      </c>
      <c r="O2981" s="11"/>
      <c r="P2981" s="11"/>
      <c r="Q2981" s="11"/>
      <c r="R2981" s="11"/>
      <c r="S2981" s="11"/>
      <c r="T2981" s="11"/>
      <c r="U2981" s="11"/>
      <c r="V2981" s="11"/>
      <c r="W2981" s="11"/>
      <c r="X2981" s="11"/>
      <c r="Y2981" s="11"/>
      <c r="Z2981" s="11"/>
      <c r="AA2981" s="11"/>
      <c r="AB2981" s="11"/>
      <c r="AC2981" s="11"/>
      <c r="AD2981" s="11"/>
      <c r="AE2981" s="11"/>
      <c r="AF2981" s="11"/>
      <c r="AG2981" s="11"/>
      <c r="AH2981" s="11"/>
      <c r="AI2981" s="11"/>
      <c r="AJ2981" s="11"/>
      <c r="AK2981" s="11"/>
      <c r="AL2981" s="11"/>
      <c r="AM2981" s="11"/>
      <c r="AN2981" s="11"/>
      <c r="AO2981" s="11"/>
      <c r="AP2981" s="11"/>
      <c r="AQ2981" s="11"/>
      <c r="AR2981" s="11"/>
      <c r="AS2981" s="11"/>
      <c r="AT2981" s="11"/>
      <c r="AU2981" s="11"/>
      <c r="AV2981" s="11"/>
      <c r="AW2981" s="11"/>
      <c r="AX2981" s="11"/>
      <c r="AY2981" s="11"/>
      <c r="AZ2981" s="11"/>
      <c r="BA2981" s="11"/>
      <c r="BB2981" s="11"/>
      <c r="BC2981" s="11"/>
      <c r="BD2981" s="11"/>
      <c r="BE2981" s="11"/>
      <c r="BF2981" s="11"/>
      <c r="BG2981" s="11"/>
      <c r="BH2981" s="11"/>
      <c r="BI2981" s="11"/>
      <c r="BJ2981" s="11"/>
      <c r="BK2981" s="11"/>
      <c r="BL2981" s="11"/>
      <c r="BM2981" s="11"/>
      <c r="BN2981" s="11"/>
      <c r="BO2981" s="11"/>
      <c r="BP2981" s="1" t="str">
        <v>0- Port Costs</v>
      </c>
      <c r="BT2981" s="1" t="str">
        <v>0- Port Value</v>
      </c>
      <c r="BU2981" s="11"/>
    </row>
    <row r="2982" spans="8:73" hidden="1" outlineLevel="1" x14ac:dyDescent="0.3">
      <c r="H2982" s="1" t="str">
        <v>0 - BM Costs</v>
      </c>
      <c r="L2982" s="1" t="str">
        <v>0 - BM Port</v>
      </c>
      <c r="N2982" s="1" t="str">
        <v>0 - Port Assets</v>
      </c>
      <c r="O2982" s="11"/>
      <c r="P2982" s="11"/>
      <c r="Q2982" s="11"/>
      <c r="R2982" s="11"/>
      <c r="S2982" s="11"/>
      <c r="T2982" s="11"/>
      <c r="U2982" s="11"/>
      <c r="V2982" s="11"/>
      <c r="W2982" s="11"/>
      <c r="X2982" s="11"/>
      <c r="Y2982" s="11"/>
      <c r="Z2982" s="11"/>
      <c r="AA2982" s="11"/>
      <c r="AB2982" s="11"/>
      <c r="AC2982" s="11"/>
      <c r="AD2982" s="11"/>
      <c r="AE2982" s="11"/>
      <c r="AF2982" s="11"/>
      <c r="AG2982" s="11"/>
      <c r="AH2982" s="11"/>
      <c r="AI2982" s="11"/>
      <c r="AJ2982" s="11"/>
      <c r="AK2982" s="11"/>
      <c r="AL2982" s="11"/>
      <c r="AM2982" s="11"/>
      <c r="AN2982" s="11"/>
      <c r="AO2982" s="11"/>
      <c r="AP2982" s="11"/>
      <c r="AQ2982" s="11"/>
      <c r="AR2982" s="11"/>
      <c r="AS2982" s="11"/>
      <c r="AT2982" s="11"/>
      <c r="AU2982" s="11"/>
      <c r="AV2982" s="11"/>
      <c r="AW2982" s="11"/>
      <c r="AX2982" s="11"/>
      <c r="AY2982" s="11"/>
      <c r="AZ2982" s="11"/>
      <c r="BA2982" s="11"/>
      <c r="BB2982" s="11"/>
      <c r="BC2982" s="11"/>
      <c r="BD2982" s="11"/>
      <c r="BE2982" s="11"/>
      <c r="BF2982" s="11"/>
      <c r="BG2982" s="11"/>
      <c r="BH2982" s="11"/>
      <c r="BI2982" s="11"/>
      <c r="BJ2982" s="11"/>
      <c r="BK2982" s="11"/>
      <c r="BL2982" s="11"/>
      <c r="BM2982" s="11"/>
      <c r="BN2982" s="11"/>
      <c r="BO2982" s="11"/>
      <c r="BP2982" s="1" t="str">
        <v>0- Port Costs</v>
      </c>
      <c r="BT2982" s="1" t="str">
        <v>0- Port Value</v>
      </c>
      <c r="BU2982" s="11"/>
    </row>
    <row r="2983" spans="8:73" hidden="1" outlineLevel="1" x14ac:dyDescent="0.3">
      <c r="H2983" s="1" t="str">
        <v>0 - BM Costs</v>
      </c>
      <c r="L2983" s="1" t="str">
        <v>0 - BM Port</v>
      </c>
      <c r="N2983" s="1" t="str">
        <v>0 - Port Assets</v>
      </c>
      <c r="O2983" s="11"/>
      <c r="P2983" s="11"/>
      <c r="Q2983" s="11"/>
      <c r="R2983" s="11"/>
      <c r="S2983" s="11"/>
      <c r="T2983" s="11"/>
      <c r="U2983" s="11"/>
      <c r="V2983" s="11"/>
      <c r="W2983" s="11"/>
      <c r="X2983" s="11"/>
      <c r="Y2983" s="11"/>
      <c r="Z2983" s="11"/>
      <c r="AA2983" s="11"/>
      <c r="AB2983" s="11"/>
      <c r="AC2983" s="11"/>
      <c r="AD2983" s="11"/>
      <c r="AE2983" s="11"/>
      <c r="AF2983" s="11"/>
      <c r="AG2983" s="11"/>
      <c r="AH2983" s="11"/>
      <c r="AI2983" s="11"/>
      <c r="AJ2983" s="11"/>
      <c r="AK2983" s="11"/>
      <c r="AL2983" s="11"/>
      <c r="AM2983" s="11"/>
      <c r="AN2983" s="11"/>
      <c r="AO2983" s="11"/>
      <c r="AP2983" s="11"/>
      <c r="AQ2983" s="11"/>
      <c r="AR2983" s="11"/>
      <c r="AS2983" s="11"/>
      <c r="AT2983" s="11"/>
      <c r="AU2983" s="11"/>
      <c r="AV2983" s="11"/>
      <c r="AW2983" s="11"/>
      <c r="AX2983" s="11"/>
      <c r="AY2983" s="11"/>
      <c r="AZ2983" s="11"/>
      <c r="BA2983" s="11"/>
      <c r="BB2983" s="11"/>
      <c r="BC2983" s="11"/>
      <c r="BD2983" s="11"/>
      <c r="BE2983" s="11"/>
      <c r="BF2983" s="11"/>
      <c r="BG2983" s="11"/>
      <c r="BH2983" s="11"/>
      <c r="BI2983" s="11"/>
      <c r="BJ2983" s="11"/>
      <c r="BK2983" s="11"/>
      <c r="BL2983" s="11"/>
      <c r="BM2983" s="11"/>
      <c r="BN2983" s="11"/>
      <c r="BO2983" s="11"/>
      <c r="BP2983" s="1" t="str">
        <v>0- Port Costs</v>
      </c>
      <c r="BT2983" s="1" t="str">
        <v>0- Port Value</v>
      </c>
      <c r="BU2983" s="11"/>
    </row>
    <row r="2984" spans="8:73" hidden="1" outlineLevel="1" x14ac:dyDescent="0.3">
      <c r="H2984" s="1" t="str">
        <v>0 - BM Costs</v>
      </c>
      <c r="L2984" s="1" t="str">
        <v>0 - BM Port</v>
      </c>
      <c r="N2984" s="1" t="str">
        <v>0 - Port Assets</v>
      </c>
      <c r="O2984" s="11"/>
      <c r="P2984" s="11"/>
      <c r="Q2984" s="11"/>
      <c r="R2984" s="11"/>
      <c r="S2984" s="11"/>
      <c r="T2984" s="11"/>
      <c r="U2984" s="11"/>
      <c r="V2984" s="11"/>
      <c r="W2984" s="11"/>
      <c r="X2984" s="11"/>
      <c r="Y2984" s="11"/>
      <c r="Z2984" s="11"/>
      <c r="AA2984" s="11"/>
      <c r="AB2984" s="11"/>
      <c r="AC2984" s="11"/>
      <c r="AD2984" s="11"/>
      <c r="AE2984" s="11"/>
      <c r="AF2984" s="11"/>
      <c r="AG2984" s="11"/>
      <c r="AH2984" s="11"/>
      <c r="AI2984" s="11"/>
      <c r="AJ2984" s="11"/>
      <c r="AK2984" s="11"/>
      <c r="AL2984" s="11"/>
      <c r="AM2984" s="11"/>
      <c r="AN2984" s="11"/>
      <c r="AO2984" s="11"/>
      <c r="AP2984" s="11"/>
      <c r="AQ2984" s="11"/>
      <c r="AR2984" s="11"/>
      <c r="AS2984" s="11"/>
      <c r="AT2984" s="11"/>
      <c r="AU2984" s="11"/>
      <c r="AV2984" s="11"/>
      <c r="AW2984" s="11"/>
      <c r="AX2984" s="11"/>
      <c r="AY2984" s="11"/>
      <c r="AZ2984" s="11"/>
      <c r="BA2984" s="11"/>
      <c r="BB2984" s="11"/>
      <c r="BC2984" s="11"/>
      <c r="BD2984" s="11"/>
      <c r="BE2984" s="11"/>
      <c r="BF2984" s="11"/>
      <c r="BG2984" s="11"/>
      <c r="BH2984" s="11"/>
      <c r="BI2984" s="11"/>
      <c r="BJ2984" s="11"/>
      <c r="BK2984" s="11"/>
      <c r="BL2984" s="11"/>
      <c r="BM2984" s="11"/>
      <c r="BN2984" s="11"/>
      <c r="BO2984" s="11"/>
      <c r="BP2984" s="1" t="str">
        <v>0- Port Costs</v>
      </c>
      <c r="BT2984" s="1" t="str">
        <v>0- Port Value</v>
      </c>
      <c r="BU2984" s="11"/>
    </row>
    <row r="2985" spans="8:73" hidden="1" outlineLevel="1" x14ac:dyDescent="0.3">
      <c r="H2985" s="1" t="str">
        <v>0 - BM Costs</v>
      </c>
      <c r="L2985" s="1" t="str">
        <v>0 - BM Port</v>
      </c>
      <c r="N2985" s="1" t="str">
        <v>0 - Port Assets</v>
      </c>
      <c r="O2985" s="11"/>
      <c r="P2985" s="11"/>
      <c r="Q2985" s="11"/>
      <c r="R2985" s="11"/>
      <c r="S2985" s="11"/>
      <c r="T2985" s="11"/>
      <c r="U2985" s="11"/>
      <c r="V2985" s="11"/>
      <c r="W2985" s="11"/>
      <c r="X2985" s="11"/>
      <c r="Y2985" s="11"/>
      <c r="Z2985" s="11"/>
      <c r="AA2985" s="11"/>
      <c r="AB2985" s="11"/>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c r="BC2985" s="11"/>
      <c r="BD2985" s="11"/>
      <c r="BE2985" s="11"/>
      <c r="BF2985" s="11"/>
      <c r="BG2985" s="11"/>
      <c r="BH2985" s="11"/>
      <c r="BI2985" s="11"/>
      <c r="BJ2985" s="11"/>
      <c r="BK2985" s="11"/>
      <c r="BL2985" s="11"/>
      <c r="BM2985" s="11"/>
      <c r="BN2985" s="11"/>
      <c r="BO2985" s="11"/>
      <c r="BP2985" s="1" t="str">
        <v>0- Port Costs</v>
      </c>
      <c r="BT2985" s="1" t="str">
        <v>0- Port Value</v>
      </c>
      <c r="BU2985" s="11"/>
    </row>
    <row r="2986" spans="8:73" hidden="1" outlineLevel="1" x14ac:dyDescent="0.3">
      <c r="H2986" s="1" t="str">
        <v>0 - BM Costs</v>
      </c>
      <c r="L2986" s="1" t="str">
        <v>0 - BM Port</v>
      </c>
      <c r="N2986" s="1" t="str">
        <v>0 - Port Assets</v>
      </c>
      <c r="O2986" s="11"/>
      <c r="P2986" s="11"/>
      <c r="Q2986" s="11"/>
      <c r="R2986" s="11"/>
      <c r="S2986" s="11"/>
      <c r="T2986" s="11"/>
      <c r="U2986" s="11"/>
      <c r="V2986" s="11"/>
      <c r="W2986" s="11"/>
      <c r="X2986" s="11"/>
      <c r="Y2986" s="11"/>
      <c r="Z2986" s="11"/>
      <c r="AA2986" s="11"/>
      <c r="AB2986" s="11"/>
      <c r="AC2986" s="11"/>
      <c r="AD2986" s="11"/>
      <c r="AE2986" s="11"/>
      <c r="AF2986" s="11"/>
      <c r="AG2986" s="11"/>
      <c r="AH2986" s="11"/>
      <c r="AI2986" s="11"/>
      <c r="AJ2986" s="11"/>
      <c r="AK2986" s="11"/>
      <c r="AL2986" s="11"/>
      <c r="AM2986" s="11"/>
      <c r="AN2986" s="11"/>
      <c r="AO2986" s="11"/>
      <c r="AP2986" s="11"/>
      <c r="AQ2986" s="11"/>
      <c r="AR2986" s="11"/>
      <c r="AS2986" s="11"/>
      <c r="AT2986" s="11"/>
      <c r="AU2986" s="11"/>
      <c r="AV2986" s="11"/>
      <c r="AW2986" s="11"/>
      <c r="AX2986" s="11"/>
      <c r="AY2986" s="11"/>
      <c r="AZ2986" s="11"/>
      <c r="BA2986" s="11"/>
      <c r="BB2986" s="11"/>
      <c r="BC2986" s="11"/>
      <c r="BD2986" s="11"/>
      <c r="BE2986" s="11"/>
      <c r="BF2986" s="11"/>
      <c r="BG2986" s="11"/>
      <c r="BH2986" s="11"/>
      <c r="BI2986" s="11"/>
      <c r="BJ2986" s="11"/>
      <c r="BK2986" s="11"/>
      <c r="BL2986" s="11"/>
      <c r="BM2986" s="11"/>
      <c r="BN2986" s="11"/>
      <c r="BO2986" s="11"/>
      <c r="BP2986" s="1" t="str">
        <v>0- Port Costs</v>
      </c>
      <c r="BT2986" s="1" t="str">
        <v>0- Port Value</v>
      </c>
      <c r="BU2986" s="11"/>
    </row>
    <row r="2987" spans="8:73" hidden="1" outlineLevel="1" x14ac:dyDescent="0.3">
      <c r="H2987" s="1" t="str">
        <v>0 - BM Costs</v>
      </c>
      <c r="L2987" s="1" t="str">
        <v>0 - BM Port</v>
      </c>
      <c r="N2987" s="1" t="str">
        <v>0 - Port Assets</v>
      </c>
      <c r="O2987" s="11"/>
      <c r="P2987" s="11"/>
      <c r="Q2987" s="11"/>
      <c r="R2987" s="11"/>
      <c r="S2987" s="11"/>
      <c r="T2987" s="11"/>
      <c r="U2987" s="11"/>
      <c r="V2987" s="11"/>
      <c r="W2987" s="11"/>
      <c r="X2987" s="11"/>
      <c r="Y2987" s="11"/>
      <c r="Z2987" s="11"/>
      <c r="AA2987" s="11"/>
      <c r="AB2987" s="11"/>
      <c r="AC2987" s="11"/>
      <c r="AD2987" s="11"/>
      <c r="AE2987" s="11"/>
      <c r="AF2987" s="11"/>
      <c r="AG2987" s="11"/>
      <c r="AH2987" s="11"/>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c r="BC2987" s="11"/>
      <c r="BD2987" s="11"/>
      <c r="BE2987" s="11"/>
      <c r="BF2987" s="11"/>
      <c r="BG2987" s="11"/>
      <c r="BH2987" s="11"/>
      <c r="BI2987" s="11"/>
      <c r="BJ2987" s="11"/>
      <c r="BK2987" s="11"/>
      <c r="BL2987" s="11"/>
      <c r="BM2987" s="11"/>
      <c r="BN2987" s="11"/>
      <c r="BO2987" s="11"/>
      <c r="BP2987" s="1" t="str">
        <v>0- Port Costs</v>
      </c>
      <c r="BT2987" s="1" t="str">
        <v>0- Port Value</v>
      </c>
      <c r="BU2987" s="11"/>
    </row>
    <row r="2988" spans="8:73" hidden="1" outlineLevel="1" x14ac:dyDescent="0.3">
      <c r="H2988" s="1" t="str">
        <v>0 - BM Costs</v>
      </c>
      <c r="L2988" s="1" t="str">
        <v>0 - BM Port</v>
      </c>
      <c r="N2988" s="1" t="str">
        <v>0 - Port Assets</v>
      </c>
      <c r="O2988" s="11"/>
      <c r="P2988" s="11"/>
      <c r="Q2988" s="11"/>
      <c r="R2988" s="11"/>
      <c r="S2988" s="11"/>
      <c r="T2988" s="11"/>
      <c r="U2988" s="11"/>
      <c r="V2988" s="11"/>
      <c r="W2988" s="11"/>
      <c r="X2988" s="11"/>
      <c r="Y2988" s="11"/>
      <c r="Z2988" s="11"/>
      <c r="AA2988" s="11"/>
      <c r="AB2988" s="11"/>
      <c r="AC2988" s="11"/>
      <c r="AD2988" s="11"/>
      <c r="AE2988" s="11"/>
      <c r="AF2988" s="11"/>
      <c r="AG2988" s="11"/>
      <c r="AH2988" s="11"/>
      <c r="AI2988" s="11"/>
      <c r="AJ2988" s="11"/>
      <c r="AK2988" s="11"/>
      <c r="AL2988" s="11"/>
      <c r="AM2988" s="11"/>
      <c r="AN2988" s="11"/>
      <c r="AO2988" s="11"/>
      <c r="AP2988" s="11"/>
      <c r="AQ2988" s="11"/>
      <c r="AR2988" s="11"/>
      <c r="AS2988" s="11"/>
      <c r="AT2988" s="11"/>
      <c r="AU2988" s="11"/>
      <c r="AV2988" s="11"/>
      <c r="AW2988" s="11"/>
      <c r="AX2988" s="11"/>
      <c r="AY2988" s="11"/>
      <c r="AZ2988" s="11"/>
      <c r="BA2988" s="11"/>
      <c r="BB2988" s="11"/>
      <c r="BC2988" s="11"/>
      <c r="BD2988" s="11"/>
      <c r="BE2988" s="11"/>
      <c r="BF2988" s="11"/>
      <c r="BG2988" s="11"/>
      <c r="BH2988" s="11"/>
      <c r="BI2988" s="11"/>
      <c r="BJ2988" s="11"/>
      <c r="BK2988" s="11"/>
      <c r="BL2988" s="11"/>
      <c r="BM2988" s="11"/>
      <c r="BN2988" s="11"/>
      <c r="BO2988" s="11"/>
      <c r="BP2988" s="1" t="str">
        <v>0- Port Costs</v>
      </c>
      <c r="BT2988" s="1" t="str">
        <v>0- Port Value</v>
      </c>
      <c r="BU2988" s="11"/>
    </row>
    <row r="2989" spans="8:73" hidden="1" outlineLevel="1" x14ac:dyDescent="0.3">
      <c r="H2989" s="1" t="str">
        <v>0 - BM Costs</v>
      </c>
      <c r="L2989" s="1" t="str">
        <v>0 - BM Port</v>
      </c>
      <c r="N2989" s="1" t="str">
        <v>0 - Port Assets</v>
      </c>
      <c r="O2989" s="11"/>
      <c r="P2989" s="11"/>
      <c r="Q2989" s="11"/>
      <c r="R2989" s="11"/>
      <c r="S2989" s="11"/>
      <c r="T2989" s="11"/>
      <c r="U2989" s="11"/>
      <c r="V2989" s="11"/>
      <c r="W2989" s="11"/>
      <c r="X2989" s="11"/>
      <c r="Y2989" s="11"/>
      <c r="Z2989" s="11"/>
      <c r="AA2989" s="11"/>
      <c r="AB2989" s="11"/>
      <c r="AC2989" s="11"/>
      <c r="AD2989" s="11"/>
      <c r="AE2989" s="11"/>
      <c r="AF2989" s="11"/>
      <c r="AG2989" s="11"/>
      <c r="AH2989" s="11"/>
      <c r="AI2989" s="11"/>
      <c r="AJ2989" s="11"/>
      <c r="AK2989" s="11"/>
      <c r="AL2989" s="11"/>
      <c r="AM2989" s="11"/>
      <c r="AN2989" s="11"/>
      <c r="AO2989" s="11"/>
      <c r="AP2989" s="11"/>
      <c r="AQ2989" s="11"/>
      <c r="AR2989" s="11"/>
      <c r="AS2989" s="11"/>
      <c r="AT2989" s="11"/>
      <c r="AU2989" s="11"/>
      <c r="AV2989" s="11"/>
      <c r="AW2989" s="11"/>
      <c r="AX2989" s="11"/>
      <c r="AY2989" s="11"/>
      <c r="AZ2989" s="11"/>
      <c r="BA2989" s="11"/>
      <c r="BB2989" s="11"/>
      <c r="BC2989" s="11"/>
      <c r="BD2989" s="11"/>
      <c r="BE2989" s="11"/>
      <c r="BF2989" s="11"/>
      <c r="BG2989" s="11"/>
      <c r="BH2989" s="11"/>
      <c r="BI2989" s="11"/>
      <c r="BJ2989" s="11"/>
      <c r="BK2989" s="11"/>
      <c r="BL2989" s="11"/>
      <c r="BM2989" s="11"/>
      <c r="BN2989" s="11"/>
      <c r="BO2989" s="11"/>
      <c r="BP2989" s="1" t="str">
        <v>0- Port Costs</v>
      </c>
      <c r="BT2989" s="1" t="str">
        <v>0- Port Value</v>
      </c>
      <c r="BU2989" s="11"/>
    </row>
    <row r="2990" spans="8:73" hidden="1" outlineLevel="1" x14ac:dyDescent="0.3">
      <c r="H2990" s="1" t="str">
        <v>0 - BM Costs</v>
      </c>
      <c r="L2990" s="1" t="str">
        <v>0 - BM Port</v>
      </c>
      <c r="N2990" s="1" t="str">
        <v>0 - Port Assets</v>
      </c>
      <c r="O2990" s="11"/>
      <c r="P2990" s="11"/>
      <c r="Q2990" s="11"/>
      <c r="R2990" s="11"/>
      <c r="S2990" s="11"/>
      <c r="T2990" s="11"/>
      <c r="U2990" s="11"/>
      <c r="V2990" s="11"/>
      <c r="W2990" s="11"/>
      <c r="X2990" s="11"/>
      <c r="Y2990" s="11"/>
      <c r="Z2990" s="11"/>
      <c r="AA2990" s="11"/>
      <c r="AB2990" s="11"/>
      <c r="AC2990" s="11"/>
      <c r="AD2990" s="11"/>
      <c r="AE2990" s="11"/>
      <c r="AF2990" s="11"/>
      <c r="AG2990" s="11"/>
      <c r="AH2990" s="11"/>
      <c r="AI2990" s="11"/>
      <c r="AJ2990" s="11"/>
      <c r="AK2990" s="11"/>
      <c r="AL2990" s="11"/>
      <c r="AM2990" s="11"/>
      <c r="AN2990" s="11"/>
      <c r="AO2990" s="11"/>
      <c r="AP2990" s="11"/>
      <c r="AQ2990" s="11"/>
      <c r="AR2990" s="11"/>
      <c r="AS2990" s="11"/>
      <c r="AT2990" s="11"/>
      <c r="AU2990" s="11"/>
      <c r="AV2990" s="11"/>
      <c r="AW2990" s="11"/>
      <c r="AX2990" s="11"/>
      <c r="AY2990" s="11"/>
      <c r="AZ2990" s="11"/>
      <c r="BA2990" s="11"/>
      <c r="BB2990" s="11"/>
      <c r="BC2990" s="11"/>
      <c r="BD2990" s="11"/>
      <c r="BE2990" s="11"/>
      <c r="BF2990" s="11"/>
      <c r="BG2990" s="11"/>
      <c r="BH2990" s="11"/>
      <c r="BI2990" s="11"/>
      <c r="BJ2990" s="11"/>
      <c r="BK2990" s="11"/>
      <c r="BL2990" s="11"/>
      <c r="BM2990" s="11"/>
      <c r="BN2990" s="11"/>
      <c r="BO2990" s="11"/>
      <c r="BP2990" s="1" t="str">
        <v>0- Port Costs</v>
      </c>
      <c r="BT2990" s="1" t="str">
        <v>0- Port Value</v>
      </c>
      <c r="BU2990" s="11"/>
    </row>
    <row r="2991" spans="8:73" hidden="1" outlineLevel="1" x14ac:dyDescent="0.3">
      <c r="H2991" s="1" t="str">
        <v>0 - BM Costs</v>
      </c>
      <c r="L2991" s="1" t="str">
        <v>0 - BM Port</v>
      </c>
      <c r="N2991" s="1" t="str">
        <v>0 - Port Assets</v>
      </c>
      <c r="O2991" s="11"/>
      <c r="P2991" s="11"/>
      <c r="Q2991" s="11"/>
      <c r="R2991" s="11"/>
      <c r="S2991" s="11"/>
      <c r="T2991" s="11"/>
      <c r="U2991" s="11"/>
      <c r="V2991" s="11"/>
      <c r="W2991" s="11"/>
      <c r="X2991" s="11"/>
      <c r="Y2991" s="11"/>
      <c r="Z2991" s="11"/>
      <c r="AA2991" s="11"/>
      <c r="AB2991" s="11"/>
      <c r="AC2991" s="11"/>
      <c r="AD2991" s="11"/>
      <c r="AE2991" s="11"/>
      <c r="AF2991" s="11"/>
      <c r="AG2991" s="11"/>
      <c r="AH2991" s="11"/>
      <c r="AI2991" s="11"/>
      <c r="AJ2991" s="11"/>
      <c r="AK2991" s="11"/>
      <c r="AL2991" s="11"/>
      <c r="AM2991" s="11"/>
      <c r="AN2991" s="11"/>
      <c r="AO2991" s="11"/>
      <c r="AP2991" s="11"/>
      <c r="AQ2991" s="11"/>
      <c r="AR2991" s="11"/>
      <c r="AS2991" s="11"/>
      <c r="AT2991" s="11"/>
      <c r="AU2991" s="11"/>
      <c r="AV2991" s="11"/>
      <c r="AW2991" s="11"/>
      <c r="AX2991" s="11"/>
      <c r="AY2991" s="11"/>
      <c r="AZ2991" s="11"/>
      <c r="BA2991" s="11"/>
      <c r="BB2991" s="11"/>
      <c r="BC2991" s="11"/>
      <c r="BD2991" s="11"/>
      <c r="BE2991" s="11"/>
      <c r="BF2991" s="11"/>
      <c r="BG2991" s="11"/>
      <c r="BH2991" s="11"/>
      <c r="BI2991" s="11"/>
      <c r="BJ2991" s="11"/>
      <c r="BK2991" s="11"/>
      <c r="BL2991" s="11"/>
      <c r="BM2991" s="11"/>
      <c r="BN2991" s="11"/>
      <c r="BO2991" s="11"/>
      <c r="BP2991" s="1" t="str">
        <v>0- Port Costs</v>
      </c>
      <c r="BT2991" s="1" t="str">
        <v>0- Port Value</v>
      </c>
      <c r="BU2991" s="11"/>
    </row>
    <row r="2992" spans="8:73" hidden="1" outlineLevel="1" x14ac:dyDescent="0.3">
      <c r="H2992" s="1" t="str">
        <v>0 - BM Costs</v>
      </c>
      <c r="L2992" s="1" t="str">
        <v>0 - BM Port</v>
      </c>
      <c r="N2992" s="1" t="str">
        <v>0 - Port Assets</v>
      </c>
      <c r="O2992" s="11"/>
      <c r="P2992" s="11"/>
      <c r="Q2992" s="11"/>
      <c r="R2992" s="11"/>
      <c r="S2992" s="11"/>
      <c r="T2992" s="11"/>
      <c r="U2992" s="11"/>
      <c r="V2992" s="11"/>
      <c r="W2992" s="11"/>
      <c r="X2992" s="11"/>
      <c r="Y2992" s="11"/>
      <c r="Z2992" s="11"/>
      <c r="AA2992" s="11"/>
      <c r="AB2992" s="11"/>
      <c r="AC2992" s="11"/>
      <c r="AD2992" s="11"/>
      <c r="AE2992" s="11"/>
      <c r="AF2992" s="11"/>
      <c r="AG2992" s="11"/>
      <c r="AH2992" s="11"/>
      <c r="AI2992" s="11"/>
      <c r="AJ2992" s="11"/>
      <c r="AK2992" s="11"/>
      <c r="AL2992" s="11"/>
      <c r="AM2992" s="11"/>
      <c r="AN2992" s="11"/>
      <c r="AO2992" s="11"/>
      <c r="AP2992" s="11"/>
      <c r="AQ2992" s="11"/>
      <c r="AR2992" s="11"/>
      <c r="AS2992" s="11"/>
      <c r="AT2992" s="11"/>
      <c r="AU2992" s="11"/>
      <c r="AV2992" s="11"/>
      <c r="AW2992" s="11"/>
      <c r="AX2992" s="11"/>
      <c r="AY2992" s="11"/>
      <c r="AZ2992" s="11"/>
      <c r="BA2992" s="11"/>
      <c r="BB2992" s="11"/>
      <c r="BC2992" s="11"/>
      <c r="BD2992" s="11"/>
      <c r="BE2992" s="11"/>
      <c r="BF2992" s="11"/>
      <c r="BG2992" s="11"/>
      <c r="BH2992" s="11"/>
      <c r="BI2992" s="11"/>
      <c r="BJ2992" s="11"/>
      <c r="BK2992" s="11"/>
      <c r="BL2992" s="11"/>
      <c r="BM2992" s="11"/>
      <c r="BN2992" s="11"/>
      <c r="BO2992" s="11"/>
      <c r="BP2992" s="1" t="str">
        <v>0- Port Costs</v>
      </c>
      <c r="BT2992" s="1" t="str">
        <v>0- Port Value</v>
      </c>
      <c r="BU2992" s="11"/>
    </row>
    <row r="2993" spans="1:73" hidden="1" outlineLevel="1" x14ac:dyDescent="0.3">
      <c r="H2993" s="1" t="str">
        <v>0 - BM Costs</v>
      </c>
      <c r="L2993" s="1" t="str">
        <v>0 - BM Port</v>
      </c>
      <c r="N2993" s="1" t="str">
        <v>0 - Port Assets</v>
      </c>
      <c r="O2993" s="11"/>
      <c r="P2993" s="11"/>
      <c r="Q2993" s="11"/>
      <c r="R2993" s="11"/>
      <c r="S2993" s="11"/>
      <c r="T2993" s="11"/>
      <c r="U2993" s="11"/>
      <c r="V2993" s="11"/>
      <c r="W2993" s="11"/>
      <c r="X2993" s="11"/>
      <c r="Y2993" s="11"/>
      <c r="Z2993" s="11"/>
      <c r="AA2993" s="11"/>
      <c r="AB2993" s="11"/>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c r="BB2993" s="11"/>
      <c r="BC2993" s="11"/>
      <c r="BD2993" s="11"/>
      <c r="BE2993" s="11"/>
      <c r="BF2993" s="11"/>
      <c r="BG2993" s="11"/>
      <c r="BH2993" s="11"/>
      <c r="BI2993" s="11"/>
      <c r="BJ2993" s="11"/>
      <c r="BK2993" s="11"/>
      <c r="BL2993" s="11"/>
      <c r="BM2993" s="11"/>
      <c r="BN2993" s="11"/>
      <c r="BO2993" s="11"/>
      <c r="BP2993" s="1" t="str">
        <v>0- Port Costs</v>
      </c>
      <c r="BT2993" s="1" t="str">
        <v>0- Port Value</v>
      </c>
      <c r="BU2993" s="11"/>
    </row>
    <row r="2994" spans="1:73" hidden="1" outlineLevel="1" x14ac:dyDescent="0.3">
      <c r="H2994" s="1" t="str">
        <v>0 - BM Costs</v>
      </c>
      <c r="L2994" s="1" t="str">
        <v>0 - BM Port</v>
      </c>
      <c r="N2994" s="1" t="str">
        <v>0 - Port Assets</v>
      </c>
      <c r="O2994" s="11"/>
      <c r="P2994" s="11"/>
      <c r="Q2994" s="11"/>
      <c r="R2994" s="11"/>
      <c r="S2994" s="11"/>
      <c r="T2994" s="11"/>
      <c r="U2994" s="11"/>
      <c r="V2994" s="11"/>
      <c r="W2994" s="11"/>
      <c r="X2994" s="11"/>
      <c r="Y2994" s="11"/>
      <c r="Z2994" s="11"/>
      <c r="AA2994" s="11"/>
      <c r="AB2994" s="11"/>
      <c r="AC2994" s="11"/>
      <c r="AD2994" s="11"/>
      <c r="AE2994" s="11"/>
      <c r="AF2994" s="11"/>
      <c r="AG2994" s="11"/>
      <c r="AH2994" s="11"/>
      <c r="AI2994" s="11"/>
      <c r="AJ2994" s="11"/>
      <c r="AK2994" s="11"/>
      <c r="AL2994" s="11"/>
      <c r="AM2994" s="11"/>
      <c r="AN2994" s="11"/>
      <c r="AO2994" s="11"/>
      <c r="AP2994" s="11"/>
      <c r="AQ2994" s="11"/>
      <c r="AR2994" s="11"/>
      <c r="AS2994" s="11"/>
      <c r="AT2994" s="11"/>
      <c r="AU2994" s="11"/>
      <c r="AV2994" s="11"/>
      <c r="AW2994" s="11"/>
      <c r="AX2994" s="11"/>
      <c r="AY2994" s="11"/>
      <c r="AZ2994" s="11"/>
      <c r="BA2994" s="11"/>
      <c r="BB2994" s="11"/>
      <c r="BC2994" s="11"/>
      <c r="BD2994" s="11"/>
      <c r="BE2994" s="11"/>
      <c r="BF2994" s="11"/>
      <c r="BG2994" s="11"/>
      <c r="BH2994" s="11"/>
      <c r="BI2994" s="11"/>
      <c r="BJ2994" s="11"/>
      <c r="BK2994" s="11"/>
      <c r="BL2994" s="11"/>
      <c r="BM2994" s="11"/>
      <c r="BN2994" s="11"/>
      <c r="BO2994" s="11"/>
      <c r="BP2994" s="1" t="str">
        <v>0- Port Costs</v>
      </c>
      <c r="BT2994" s="1" t="str">
        <v>0- Port Value</v>
      </c>
      <c r="BU2994" s="11"/>
    </row>
    <row r="2995" spans="1:73" hidden="1" outlineLevel="1" x14ac:dyDescent="0.3">
      <c r="H2995" s="1" t="str">
        <v>0 - BM Costs</v>
      </c>
      <c r="L2995" s="1" t="str">
        <v>0 - BM Port</v>
      </c>
      <c r="N2995" s="1" t="str">
        <v>0 - Port Assets</v>
      </c>
      <c r="O2995" s="11"/>
      <c r="P2995" s="11"/>
      <c r="Q2995" s="11"/>
      <c r="R2995" s="11"/>
      <c r="S2995" s="11"/>
      <c r="T2995" s="11"/>
      <c r="U2995" s="11"/>
      <c r="V2995" s="11"/>
      <c r="W2995" s="11"/>
      <c r="X2995" s="11"/>
      <c r="Y2995" s="11"/>
      <c r="Z2995" s="11"/>
      <c r="AA2995" s="11"/>
      <c r="AB2995" s="11"/>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c r="BC2995" s="11"/>
      <c r="BD2995" s="11"/>
      <c r="BE2995" s="11"/>
      <c r="BF2995" s="11"/>
      <c r="BG2995" s="11"/>
      <c r="BH2995" s="11"/>
      <c r="BI2995" s="11"/>
      <c r="BJ2995" s="11"/>
      <c r="BK2995" s="11"/>
      <c r="BL2995" s="11"/>
      <c r="BM2995" s="11"/>
      <c r="BN2995" s="11"/>
      <c r="BO2995" s="11"/>
      <c r="BP2995" s="1" t="str">
        <v>0- Port Costs</v>
      </c>
      <c r="BT2995" s="1" t="str">
        <v>0- Port Value</v>
      </c>
      <c r="BU2995" s="11"/>
    </row>
    <row r="2996" spans="1:73" hidden="1" outlineLevel="1" x14ac:dyDescent="0.3">
      <c r="H2996" s="1" t="str">
        <v>0 - BM Costs</v>
      </c>
      <c r="L2996" s="1" t="str">
        <v>0 - BM Port</v>
      </c>
      <c r="N2996" s="1" t="str">
        <v>0 - Port Assets</v>
      </c>
      <c r="O2996" s="11"/>
      <c r="P2996" s="11"/>
      <c r="Q2996" s="11"/>
      <c r="R2996" s="11"/>
      <c r="S2996" s="11"/>
      <c r="T2996" s="11"/>
      <c r="U2996" s="11"/>
      <c r="V2996" s="11"/>
      <c r="W2996" s="11"/>
      <c r="X2996" s="11"/>
      <c r="Y2996" s="11"/>
      <c r="Z2996" s="11"/>
      <c r="AA2996" s="11"/>
      <c r="AB2996" s="11"/>
      <c r="AC2996" s="11"/>
      <c r="AD2996" s="11"/>
      <c r="AE2996" s="11"/>
      <c r="AF2996" s="11"/>
      <c r="AG2996" s="11"/>
      <c r="AH2996" s="11"/>
      <c r="AI2996" s="11"/>
      <c r="AJ2996" s="11"/>
      <c r="AK2996" s="11"/>
      <c r="AL2996" s="11"/>
      <c r="AM2996" s="11"/>
      <c r="AN2996" s="11"/>
      <c r="AO2996" s="11"/>
      <c r="AP2996" s="11"/>
      <c r="AQ2996" s="11"/>
      <c r="AR2996" s="11"/>
      <c r="AS2996" s="11"/>
      <c r="AT2996" s="11"/>
      <c r="AU2996" s="11"/>
      <c r="AV2996" s="11"/>
      <c r="AW2996" s="11"/>
      <c r="AX2996" s="11"/>
      <c r="AY2996" s="11"/>
      <c r="AZ2996" s="11"/>
      <c r="BA2996" s="11"/>
      <c r="BB2996" s="11"/>
      <c r="BC2996" s="11"/>
      <c r="BD2996" s="11"/>
      <c r="BE2996" s="11"/>
      <c r="BF2996" s="11"/>
      <c r="BG2996" s="11"/>
      <c r="BH2996" s="11"/>
      <c r="BI2996" s="11"/>
      <c r="BJ2996" s="11"/>
      <c r="BK2996" s="11"/>
      <c r="BL2996" s="11"/>
      <c r="BM2996" s="11"/>
      <c r="BN2996" s="11"/>
      <c r="BO2996" s="11"/>
      <c r="BP2996" s="1" t="str">
        <v>0- Port Costs</v>
      </c>
      <c r="BT2996" s="1" t="str">
        <v>0- Port Value</v>
      </c>
      <c r="BU2996" s="11"/>
    </row>
    <row r="2997" spans="1:73" hidden="1" outlineLevel="1" x14ac:dyDescent="0.3">
      <c r="H2997" s="1" t="str">
        <v>0 - BM Costs</v>
      </c>
      <c r="L2997" s="1" t="str">
        <v>0 - BM Port</v>
      </c>
      <c r="N2997" s="1" t="str">
        <v>0 - Port Assets</v>
      </c>
      <c r="O2997" s="11"/>
      <c r="P2997" s="11"/>
      <c r="Q2997" s="11"/>
      <c r="R2997" s="11"/>
      <c r="S2997" s="11"/>
      <c r="T2997" s="11"/>
      <c r="U2997" s="11"/>
      <c r="V2997" s="11"/>
      <c r="W2997" s="11"/>
      <c r="X2997" s="11"/>
      <c r="Y2997" s="11"/>
      <c r="Z2997" s="11"/>
      <c r="AA2997" s="11"/>
      <c r="AB2997" s="11"/>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c r="BC2997" s="11"/>
      <c r="BD2997" s="11"/>
      <c r="BE2997" s="11"/>
      <c r="BF2997" s="11"/>
      <c r="BG2997" s="11"/>
      <c r="BH2997" s="11"/>
      <c r="BI2997" s="11"/>
      <c r="BJ2997" s="11"/>
      <c r="BK2997" s="11"/>
      <c r="BL2997" s="11"/>
      <c r="BM2997" s="11"/>
      <c r="BN2997" s="11"/>
      <c r="BO2997" s="11"/>
      <c r="BP2997" s="1" t="str">
        <v>0- Port Costs</v>
      </c>
      <c r="BT2997" s="1" t="str">
        <v>0- Port Value</v>
      </c>
      <c r="BU2997" s="11"/>
    </row>
    <row r="2998" spans="1:73" hidden="1" outlineLevel="1" x14ac:dyDescent="0.3">
      <c r="H2998" s="1" t="str">
        <v>0 - BM Costs</v>
      </c>
      <c r="L2998" s="1" t="str">
        <v>0 - BM Port</v>
      </c>
      <c r="N2998" s="1" t="str">
        <v>0 - Port Assets</v>
      </c>
      <c r="O2998" s="11"/>
      <c r="P2998" s="11"/>
      <c r="Q2998" s="11"/>
      <c r="R2998" s="11"/>
      <c r="S2998" s="11"/>
      <c r="T2998" s="11"/>
      <c r="U2998" s="11"/>
      <c r="V2998" s="11"/>
      <c r="W2998" s="11"/>
      <c r="X2998" s="11"/>
      <c r="Y2998" s="11"/>
      <c r="Z2998" s="11"/>
      <c r="AA2998" s="11"/>
      <c r="AB2998" s="11"/>
      <c r="AC2998" s="11"/>
      <c r="AD2998" s="11"/>
      <c r="AE2998" s="11"/>
      <c r="AF2998" s="11"/>
      <c r="AG2998" s="11"/>
      <c r="AH2998" s="11"/>
      <c r="AI2998" s="11"/>
      <c r="AJ2998" s="11"/>
      <c r="AK2998" s="11"/>
      <c r="AL2998" s="11"/>
      <c r="AM2998" s="11"/>
      <c r="AN2998" s="11"/>
      <c r="AO2998" s="11"/>
      <c r="AP2998" s="11"/>
      <c r="AQ2998" s="11"/>
      <c r="AR2998" s="11"/>
      <c r="AS2998" s="11"/>
      <c r="AT2998" s="11"/>
      <c r="AU2998" s="11"/>
      <c r="AV2998" s="11"/>
      <c r="AW2998" s="11"/>
      <c r="AX2998" s="11"/>
      <c r="AY2998" s="11"/>
      <c r="AZ2998" s="11"/>
      <c r="BA2998" s="11"/>
      <c r="BB2998" s="11"/>
      <c r="BC2998" s="11"/>
      <c r="BD2998" s="11"/>
      <c r="BE2998" s="11"/>
      <c r="BF2998" s="11"/>
      <c r="BG2998" s="11"/>
      <c r="BH2998" s="11"/>
      <c r="BI2998" s="11"/>
      <c r="BJ2998" s="11"/>
      <c r="BK2998" s="11"/>
      <c r="BL2998" s="11"/>
      <c r="BM2998" s="11"/>
      <c r="BN2998" s="11"/>
      <c r="BO2998" s="11"/>
      <c r="BP2998" s="1" t="str">
        <v>0- Port Costs</v>
      </c>
      <c r="BT2998" s="1" t="str">
        <v>0- Port Value</v>
      </c>
      <c r="BU2998" s="11"/>
    </row>
    <row r="2999" spans="1:73" collapsed="1" x14ac:dyDescent="0.3">
      <c r="H2999" s="1" t="str">
        <v>0 - BM Costs</v>
      </c>
      <c r="L2999" s="1" t="str">
        <v>0 - BM Port</v>
      </c>
      <c r="N2999" s="1" t="str">
        <v>0 - Port Assets</v>
      </c>
      <c r="O2999" s="11"/>
      <c r="P2999" s="11"/>
      <c r="Q2999" s="11"/>
      <c r="R2999" s="11"/>
      <c r="S2999" s="11"/>
      <c r="T2999" s="11"/>
      <c r="U2999" s="11"/>
      <c r="V2999" s="11"/>
      <c r="W2999" s="11"/>
      <c r="X2999" s="11"/>
      <c r="Y2999" s="11"/>
      <c r="Z2999" s="11"/>
      <c r="AA2999" s="11"/>
      <c r="AB2999" s="11"/>
      <c r="AC2999" s="11"/>
      <c r="AD2999" s="11"/>
      <c r="AE2999" s="11"/>
      <c r="AF2999" s="11"/>
      <c r="AG2999" s="11"/>
      <c r="AH2999" s="11"/>
      <c r="AI2999" s="11"/>
      <c r="AJ2999" s="11"/>
      <c r="AK2999" s="11"/>
      <c r="AL2999" s="11"/>
      <c r="AM2999" s="11"/>
      <c r="AN2999" s="11"/>
      <c r="AO2999" s="11"/>
      <c r="AP2999" s="11"/>
      <c r="AQ2999" s="11"/>
      <c r="AR2999" s="11"/>
      <c r="AS2999" s="11"/>
      <c r="AT2999" s="11"/>
      <c r="AU2999" s="11"/>
      <c r="AV2999" s="11"/>
      <c r="AW2999" s="11"/>
      <c r="AX2999" s="11"/>
      <c r="AY2999" s="11"/>
      <c r="AZ2999" s="11"/>
      <c r="BA2999" s="11"/>
      <c r="BB2999" s="11"/>
      <c r="BC2999" s="11"/>
      <c r="BD2999" s="11"/>
      <c r="BE2999" s="11"/>
      <c r="BF2999" s="11"/>
      <c r="BG2999" s="11"/>
      <c r="BH2999" s="11"/>
      <c r="BI2999" s="11"/>
      <c r="BJ2999" s="11"/>
      <c r="BK2999" s="11"/>
      <c r="BL2999" s="11"/>
      <c r="BM2999" s="11"/>
      <c r="BN2999" s="11"/>
      <c r="BO2999" s="11"/>
      <c r="BP2999" s="1" t="str">
        <v>0- Port Costs</v>
      </c>
      <c r="BT2999" s="1" t="str">
        <v>0- Port Value</v>
      </c>
      <c r="BU2999" s="11"/>
    </row>
    <row r="3000" spans="1:73" s="16" customFormat="1" x14ac:dyDescent="0.3">
      <c r="A3000" s="16" t="s">
        <v>25</v>
      </c>
      <c r="H3000" s="16" t="str">
        <v>0 - BM Costs</v>
      </c>
      <c r="L3000" s="16" t="str">
        <v>0 - BM Port</v>
      </c>
      <c r="N3000" s="16" t="str">
        <v>0 - Port Assets</v>
      </c>
      <c r="BP3000" s="16" t="str">
        <v>0- Port Costs</v>
      </c>
      <c r="BT3000" s="16" t="str">
        <v>0- Port Value</v>
      </c>
    </row>
    <row r="3001" spans="1:73" x14ac:dyDescent="0.3">
      <c r="C3001" s="15" cm="1">
        <f t="array" aca="1" ref="C3001" ca="1">_xlfn.LET(
_xlpm.MktDynamicArray,_xlfn.ANCHORARRAY($M$1006),
_xlpm.SecurityDynamicArray,_xlfn.ANCHORARRAY( C$1006),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0.9536487313549834</v>
      </c>
      <c r="D3001" s="15" cm="1">
        <f t="array" aca="1" ref="D3001" ca="1">_xlfn.LET(
_xlpm.MktDynamicArray,_xlfn.ANCHORARRAY($M$1006),
_xlpm.SecurityDynamicArray,_xlfn.ANCHORARRAY( D$1006),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0.9923237403008287</v>
      </c>
      <c r="E3001" s="15" cm="1">
        <f t="array" aca="1" ref="E3001" ca="1">_xlfn.LET(
_xlpm.MktDynamicArray,_xlfn.ANCHORARRAY($M$1006),
_xlpm.SecurityDynamicArray,_xlfn.ANCHORARRAY( E$1006),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0.99631825799680174</v>
      </c>
      <c r="F3001" s="15" cm="1">
        <f t="array" aca="1" ref="F3001" ca="1">_xlfn.LET(
_xlpm.MktDynamicArray,_xlfn.ANCHORARRAY($M$1006),
_xlpm.SecurityDynamicArray,_xlfn.ANCHORARRAY( F$1006),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0.9981875938216771</v>
      </c>
      <c r="G3001" s="15" cm="1">
        <f t="array" aca="1" ref="G3001" ca="1">_xlfn.LET(
_xlpm.MktDynamicArray,_xlfn.ANCHORARRAY($M$1006),
_xlpm.SecurityDynamicArray,_xlfn.ANCHORARRAY( G$1006),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0.99199892603294371</v>
      </c>
      <c r="H3001" s="1" t="str">
        <v>0 - BM Costs</v>
      </c>
      <c r="L3001" s="1" t="str">
        <v>0 - BM Port</v>
      </c>
      <c r="M3001" s="15" cm="1">
        <f t="array" aca="1" ref="M3001" ca="1">_xlfn.LET(
_xlpm.MktDynamicArray,_xlfn.ANCHORARRAY($M$1006),
_xlpm.SecurityDynamicArray,_xlfn.ANCHORARRAY( M$1006),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1.0000000000000002</v>
      </c>
      <c r="N3001" s="1" t="str">
        <v>0 - Port Assets</v>
      </c>
      <c r="O3001" s="15" cm="1">
        <f t="array" aca="1" ref="O3001" ca="1">_xlfn.LET(
_xlpm.MktDynamicArray,_xlfn.ANCHORARRAY($M$1006),
_xlpm.SecurityDynamicArray,_xlfn.ANCHORARRAY( O$1006),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0.5575165620558703</v>
      </c>
      <c r="P3001" s="15" cm="1">
        <f t="array" aca="1" ref="P3001" ca="1">_xlfn.LET(
_xlpm.MktDynamicArray,_xlfn.ANCHORARRAY($M$1006),
_xlpm.SecurityDynamicArray,_xlfn.ANCHORARRAY( P$1006),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-0.68108263931766921</v>
      </c>
      <c r="Q3001" s="15" cm="1">
        <f t="array" aca="1" ref="Q3001" ca="1">_xlfn.LET(
_xlpm.MktDynamicArray,_xlfn.ANCHORARRAY($M$1006),
_xlpm.SecurityDynamicArray,_xlfn.ANCHORARRAY( Q$1006),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0.94401855742717522</v>
      </c>
      <c r="R3001" s="15" cm="1">
        <f t="array" aca="1" ref="R3001" ca="1">_xlfn.LET(
_xlpm.MktDynamicArray,_xlfn.ANCHORARRAY($M$1006),
_xlpm.SecurityDynamicArray,_xlfn.ANCHORARRAY( R$1006),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0.77359680682357024</v>
      </c>
      <c r="S3001" s="15" cm="1">
        <f t="array" aca="1" ref="S3001" ca="1">_xlfn.LET(
_xlpm.MktDynamicArray,_xlfn.ANCHORARRAY($M$1006),
_xlpm.SecurityDynamicArray,_xlfn.ANCHORARRAY( S$1006),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-0.48535171877519795</v>
      </c>
      <c r="T3001" s="15" cm="1">
        <f t="array" aca="1" ref="T3001" ca="1">_xlfn.LET(
_xlpm.MktDynamicArray,_xlfn.ANCHORARRAY($M$1006),
_xlpm.SecurityDynamicArray,_xlfn.ANCHORARRAY( T$1006),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0.84830121053983765</v>
      </c>
      <c r="U3001" s="15" cm="1">
        <f t="array" aca="1" ref="U3001" ca="1">_xlfn.LET(
_xlpm.MktDynamicArray,_xlfn.ANCHORARRAY($M$1006),
_xlpm.SecurityDynamicArray,_xlfn.ANCHORARRAY( U$1006),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-0.29056360637062373</v>
      </c>
      <c r="V3001" s="15" cm="1">
        <f t="array" aca="1" ref="V3001" ca="1">_xlfn.LET(
_xlpm.MktDynamicArray,_xlfn.ANCHORARRAY($M$1006),
_xlpm.SecurityDynamicArray,_xlfn.ANCHORARRAY( V$1006),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0.74636762860291195</v>
      </c>
      <c r="W3001" s="15" cm="1">
        <f t="array" aca="1" ref="W3001" ca="1">_xlfn.LET(
_xlpm.MktDynamicArray,_xlfn.ANCHORARRAY($M$1006),
_xlpm.SecurityDynamicArray,_xlfn.ANCHORARRAY( W$1006),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-0.34909206982810642</v>
      </c>
      <c r="X3001" s="15" cm="1">
        <f t="array" aca="1" ref="X3001" ca="1">_xlfn.LET(
_xlpm.MktDynamicArray,_xlfn.ANCHORARRAY($M$1006),
_xlpm.SecurityDynamicArray,_xlfn.ANCHORARRAY( X$1006),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0.60200600643714919</v>
      </c>
      <c r="Y3001" s="15" cm="1">
        <f t="array" aca="1" ref="Y3001" ca="1">_xlfn.LET(
_xlpm.MktDynamicArray,_xlfn.ANCHORARRAY($M$1006),
_xlpm.SecurityDynamicArray,_xlfn.ANCHORARRAY( Y$1006),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0.78509798533561259</v>
      </c>
      <c r="Z3001" s="15" cm="1">
        <f t="array" aca="1" ref="Z3001" ca="1">_xlfn.LET(
_xlpm.MktDynamicArray,_xlfn.ANCHORARRAY($M$1006),
_xlpm.SecurityDynamicArray,_xlfn.ANCHORARRAY( Z$1006),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-0.1076342197037356</v>
      </c>
      <c r="AA3001" s="15" cm="1">
        <f t="array" aca="1" ref="AA3001" ca="1">_xlfn.LET(
_xlpm.MktDynamicArray,_xlfn.ANCHORARRAY($M$1006),
_xlpm.SecurityDynamicArray,_xlfn.ANCHORARRAY( AA$1006),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0.31826788127392608</v>
      </c>
      <c r="AB3001" s="15" cm="1">
        <f t="array" aca="1" ref="AB3001" ca="1">_xlfn.LET(
_xlpm.MktDynamicArray,_xlfn.ANCHORARRAY($M$1006),
_xlpm.SecurityDynamicArray,_xlfn.ANCHORARRAY( AB$1006),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0.86558505600966351</v>
      </c>
      <c r="AC3001" s="15" cm="1">
        <f t="array" aca="1" ref="AC3001" ca="1">_xlfn.LET(
_xlpm.MktDynamicArray,_xlfn.ANCHORARRAY($M$1006),
_xlpm.SecurityDynamicArray,_xlfn.ANCHORARRAY( AC$1006),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0.88812316809039882</v>
      </c>
      <c r="AD3001" s="15" cm="1">
        <f t="array" aca="1" ref="AD3001" ca="1">_xlfn.LET(
_xlpm.MktDynamicArray,_xlfn.ANCHORARRAY($M$1006),
_xlpm.SecurityDynamicArray,_xlfn.ANCHORARRAY( AD$1006),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0.84057426061879403</v>
      </c>
      <c r="AE3001" s="15" cm="1">
        <f t="array" aca="1" ref="AE3001" ca="1">_xlfn.LET(
_xlpm.MktDynamicArray,_xlfn.ANCHORARRAY($M$1006),
_xlpm.SecurityDynamicArray,_xlfn.ANCHORARRAY( AE$1006),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0.53967402061755754</v>
      </c>
      <c r="AF3001" s="15" cm="1">
        <f t="array" aca="1" ref="AF3001" ca="1">_xlfn.LET(
_xlpm.MktDynamicArray,_xlfn.ANCHORARRAY($M$1006),
_xlpm.SecurityDynamicArray,_xlfn.ANCHORARRAY( AF$1006),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-0.22689717756610356</v>
      </c>
      <c r="AG3001" s="15" cm="1">
        <f t="array" aca="1" ref="AG3001" ca="1">_xlfn.LET(
_xlpm.MktDynamicArray,_xlfn.ANCHORARRAY($M$1006),
_xlpm.SecurityDynamicArray,_xlfn.ANCHORARRAY( AG$1006),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0.49066107711983853</v>
      </c>
      <c r="AH3001" s="15" cm="1">
        <f t="array" aca="1" ref="AH3001" ca="1">_xlfn.LET(
_xlpm.MktDynamicArray,_xlfn.ANCHORARRAY($M$1006),
_xlpm.SecurityDynamicArray,_xlfn.ANCHORARRAY( AH$1006),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0.81017396331375036</v>
      </c>
      <c r="AI3001" s="15" cm="1">
        <f t="array" aca="1" ref="AI3001" ca="1">_xlfn.LET(
_xlpm.MktDynamicArray,_xlfn.ANCHORARRAY($M$1006),
_xlpm.SecurityDynamicArray,_xlfn.ANCHORARRAY( AI$1006),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0.79893334595019005</v>
      </c>
      <c r="AJ3001" s="15" cm="1">
        <f t="array" aca="1" ref="AJ3001" ca="1">_xlfn.LET(
_xlpm.MktDynamicArray,_xlfn.ANCHORARRAY($M$1006),
_xlpm.SecurityDynamicArray,_xlfn.ANCHORARRAY( AJ$1006),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9.2554464289892932E-2</v>
      </c>
      <c r="AK3001" s="15" cm="1">
        <f t="array" aca="1" ref="AK3001" ca="1">_xlfn.LET(
_xlpm.MktDynamicArray,_xlfn.ANCHORARRAY($M$1006),
_xlpm.SecurityDynamicArray,_xlfn.ANCHORARRAY( AK$1006),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0.60404994801471323</v>
      </c>
      <c r="AL3001" s="15" cm="1">
        <f t="array" aca="1" ref="AL3001" ca="1">_xlfn.LET(
_xlpm.MktDynamicArray,_xlfn.ANCHORARRAY($M$1006),
_xlpm.SecurityDynamicArray,_xlfn.ANCHORARRAY( AL$1006),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7.8690928246191255E-2</v>
      </c>
      <c r="AM3001" s="15" cm="1">
        <f t="array" aca="1" ref="AM3001" ca="1">_xlfn.LET(
_xlpm.MktDynamicArray,_xlfn.ANCHORARRAY($M$1006),
_xlpm.SecurityDynamicArray,_xlfn.ANCHORARRAY( AM$1006),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0.7488040661927049</v>
      </c>
      <c r="AN3001" s="15" cm="1">
        <f t="array" aca="1" ref="AN3001" ca="1">_xlfn.LET(
_xlpm.MktDynamicArray,_xlfn.ANCHORARRAY($M$1006),
_xlpm.SecurityDynamicArray,_xlfn.ANCHORARRAY( AN$1006),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-0.80088936164249891</v>
      </c>
      <c r="AO3001" s="15" cm="1">
        <f t="array" aca="1" ref="AO3001" ca="1">_xlfn.LET(
_xlpm.MktDynamicArray,_xlfn.ANCHORARRAY($M$1006),
_xlpm.SecurityDynamicArray,_xlfn.ANCHORARRAY( AO$1006),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0.62204358625991352</v>
      </c>
      <c r="AP3001" s="15" cm="1">
        <f t="array" aca="1" ref="AP3001" ca="1">_xlfn.LET(
_xlpm.MktDynamicArray,_xlfn.ANCHORARRAY($M$1006),
_xlpm.SecurityDynamicArray,_xlfn.ANCHORARRAY( AP$1006),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-0.52429513519551973</v>
      </c>
      <c r="AQ3001" s="15" cm="1">
        <f t="array" aca="1" ref="AQ3001" ca="1">_xlfn.LET(
_xlpm.MktDynamicArray,_xlfn.ANCHORARRAY($M$1006),
_xlpm.SecurityDynamicArray,_xlfn.ANCHORARRAY( AQ$1006),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0.21044710280434181</v>
      </c>
      <c r="AR3001" s="15" cm="1">
        <f t="array" aca="1" ref="AR3001" ca="1">_xlfn.LET(
_xlpm.MktDynamicArray,_xlfn.ANCHORARRAY($M$1006),
_xlpm.SecurityDynamicArray,_xlfn.ANCHORARRAY( AR$1006),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-0.20492186587188757</v>
      </c>
      <c r="AS3001" s="15" cm="1">
        <f t="array" aca="1" ref="AS3001" ca="1">_xlfn.LET(
_xlpm.MktDynamicArray,_xlfn.ANCHORARRAY($M$1006),
_xlpm.SecurityDynamicArray,_xlfn.ANCHORARRAY( AS$1006),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-0.63442073955066491</v>
      </c>
      <c r="AT3001" s="15" cm="1">
        <f t="array" aca="1" ref="AT3001" ca="1">_xlfn.LET(
_xlpm.MktDynamicArray,_xlfn.ANCHORARRAY($M$1006),
_xlpm.SecurityDynamicArray,_xlfn.ANCHORARRAY( AT$1006),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0.1979501606030569</v>
      </c>
      <c r="AU3001" s="15" cm="1">
        <f t="array" aca="1" ref="AU3001" ca="1">_xlfn.LET(
_xlpm.MktDynamicArray,_xlfn.ANCHORARRAY($M$1006),
_xlpm.SecurityDynamicArray,_xlfn.ANCHORARRAY( AU$1006),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0.69444137301999109</v>
      </c>
      <c r="AV3001" s="15" cm="1">
        <f t="array" aca="1" ref="AV3001" ca="1">_xlfn.LET(
_xlpm.MktDynamicArray,_xlfn.ANCHORARRAY($M$1006),
_xlpm.SecurityDynamicArray,_xlfn.ANCHORARRAY( AV$1006),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0.44006500973429452</v>
      </c>
      <c r="AW3001" s="15" cm="1">
        <f t="array" aca="1" ref="AW3001" ca="1">_xlfn.LET(
_xlpm.MktDynamicArray,_xlfn.ANCHORARRAY($M$1006),
_xlpm.SecurityDynamicArray,_xlfn.ANCHORARRAY( AW$1006),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-0.54906718857739711</v>
      </c>
      <c r="AX3001" s="15" cm="1">
        <f t="array" aca="1" ref="AX3001" ca="1">_xlfn.LET(
_xlpm.MktDynamicArray,_xlfn.ANCHORARRAY($M$1006),
_xlpm.SecurityDynamicArray,_xlfn.ANCHORARRAY( AX$1006),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-0.24066157670034172</v>
      </c>
      <c r="AY3001" s="15" cm="1">
        <f t="array" aca="1" ref="AY3001" ca="1">_xlfn.LET(
_xlpm.MktDynamicArray,_xlfn.ANCHORARRAY($M$1006),
_xlpm.SecurityDynamicArray,_xlfn.ANCHORARRAY( AY$1006),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-0.33951590625232719</v>
      </c>
      <c r="AZ3001" s="15" cm="1">
        <f t="array" aca="1" ref="AZ3001" ca="1">_xlfn.LET(
_xlpm.MktDynamicArray,_xlfn.ANCHORARRAY($M$1006),
_xlpm.SecurityDynamicArray,_xlfn.ANCHORARRAY( AZ$1006),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-0.14770405751091467</v>
      </c>
      <c r="BA3001" s="15" cm="1">
        <f t="array" aca="1" ref="BA3001" ca="1">_xlfn.LET(
_xlpm.MktDynamicArray,_xlfn.ANCHORARRAY($M$1006),
_xlpm.SecurityDynamicArray,_xlfn.ANCHORARRAY( BA$1006),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-0.60062839011244562</v>
      </c>
      <c r="BB3001" s="15" cm="1">
        <f t="array" aca="1" ref="BB3001" ca="1">_xlfn.LET(
_xlpm.MktDynamicArray,_xlfn.ANCHORARRAY($M$1006),
_xlpm.SecurityDynamicArray,_xlfn.ANCHORARRAY( BB$1006),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0.54583708389865582</v>
      </c>
      <c r="BC3001" s="15" cm="1">
        <f t="array" aca="1" ref="BC3001" ca="1">_xlfn.LET(
_xlpm.MktDynamicArray,_xlfn.ANCHORARRAY($M$1006),
_xlpm.SecurityDynamicArray,_xlfn.ANCHORARRAY( BC$1006),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0.24299227989333658</v>
      </c>
      <c r="BD3001" s="15" cm="1">
        <f t="array" aca="1" ref="BD3001" ca="1">_xlfn.LET(
_xlpm.MktDynamicArray,_xlfn.ANCHORARRAY($M$1006),
_xlpm.SecurityDynamicArray,_xlfn.ANCHORARRAY( BD$1006),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-0.46967024793595619</v>
      </c>
      <c r="BE3001" s="15" cm="1">
        <f t="array" aca="1" ref="BE3001" ca="1">_xlfn.LET(
_xlpm.MktDynamicArray,_xlfn.ANCHORARRAY($M$1006),
_xlpm.SecurityDynamicArray,_xlfn.ANCHORARRAY( BE$1006),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0.38670178454021004</v>
      </c>
      <c r="BF3001" s="15" cm="1">
        <f t="array" aca="1" ref="BF3001" ca="1">_xlfn.LET(
_xlpm.MktDynamicArray,_xlfn.ANCHORARRAY($M$1006),
_xlpm.SecurityDynamicArray,_xlfn.ANCHORARRAY( BF$1006),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0.76539617450665909</v>
      </c>
      <c r="BG3001" s="15" cm="1">
        <f t="array" aca="1" ref="BG3001" ca="1">_xlfn.LET(
_xlpm.MktDynamicArray,_xlfn.ANCHORARRAY($M$1006),
_xlpm.SecurityDynamicArray,_xlfn.ANCHORARRAY( BG$1006),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-0.30981197041054803</v>
      </c>
      <c r="BH3001" s="15" cm="1">
        <f t="array" aca="1" ref="BH3001" ca="1">_xlfn.LET(
_xlpm.MktDynamicArray,_xlfn.ANCHORARRAY($M$1006),
_xlpm.SecurityDynamicArray,_xlfn.ANCHORARRAY( BH$1006),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0.74436302652206254</v>
      </c>
      <c r="BI3001" s="15" cm="1">
        <f t="array" aca="1" ref="BI3001" ca="1">_xlfn.LET(
_xlpm.MktDynamicArray,_xlfn.ANCHORARRAY($M$1006),
_xlpm.SecurityDynamicArray,_xlfn.ANCHORARRAY( BI$1006),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0.66675907076369856</v>
      </c>
      <c r="BJ3001" s="15" cm="1">
        <f t="array" aca="1" ref="BJ3001" ca="1">_xlfn.LET(
_xlpm.MktDynamicArray,_xlfn.ANCHORARRAY($M$1006),
_xlpm.SecurityDynamicArray,_xlfn.ANCHORARRAY( BJ$1006),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0.35543732406231265</v>
      </c>
      <c r="BK3001" s="15" cm="1">
        <f t="array" aca="1" ref="BK3001" ca="1">_xlfn.LET(
_xlpm.MktDynamicArray,_xlfn.ANCHORARRAY($M$1006),
_xlpm.SecurityDynamicArray,_xlfn.ANCHORARRAY( BK$1006),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0.67426390778679468</v>
      </c>
      <c r="BL3001" s="15" cm="1">
        <f t="array" aca="1" ref="BL3001" ca="1">_xlfn.LET(
_xlpm.MktDynamicArray,_xlfn.ANCHORARRAY($M$1006),
_xlpm.SecurityDynamicArray,_xlfn.ANCHORARRAY( BL$1006),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0.30842959032248252</v>
      </c>
      <c r="BM3001" s="15" cm="1">
        <f t="array" aca="1" ref="BM3001" ca="1">_xlfn.LET(
_xlpm.MktDynamicArray,_xlfn.ANCHORARRAY($M$1006),
_xlpm.SecurityDynamicArray,_xlfn.ANCHORARRAY( BM$1006),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N3001" s="15" cm="1">
        <f t="array" aca="1" ref="BN3001" ca="1">_xlfn.LET(
_xlpm.MktDynamicArray,_xlfn.ANCHORARRAY($M$1006),
_xlpm.SecurityDynamicArray,_xlfn.ANCHORARRAY( BN$1006),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O3001" s="15" cm="1">
        <f t="array" aca="1" ref="BO3001" ca="1">_xlfn.LET(
_xlpm.MktDynamicArray,_xlfn.ANCHORARRAY($M$1006),
_xlpm.SecurityDynamicArray,_xlfn.ANCHORARRAY( BO$1006),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P3001" s="1" t="str">
        <v>0- Port Costs</v>
      </c>
      <c r="BT3001" s="1" t="str">
        <v>0- Port Value</v>
      </c>
      <c r="BU3001" s="15" cm="1">
        <f t="array" aca="1" ref="BU3001" ca="1">_xlfn.LET(
_xlpm.MktDynamicArray,_xlfn.ANCHORARRAY($M$1006),
_xlpm.SecurityDynamicArray,_xlfn.ANCHORARRAY( BU$1006),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0.8948208521188874</v>
      </c>
    </row>
    <row r="3005" spans="1:73" s="16" customFormat="1" x14ac:dyDescent="0.3">
      <c r="A3005" s="16" t="s">
        <v>79</v>
      </c>
      <c r="K3005" s="21"/>
      <c r="L3005" s="21"/>
      <c r="M3005" s="21"/>
    </row>
    <row r="3006" spans="1:73" x14ac:dyDescent="0.3">
      <c r="B3006" s="1" t="s">
        <v>70</v>
      </c>
      <c r="C3006" s="1" t="s">
        <v>71</v>
      </c>
      <c r="D3006" s="1" t="s">
        <v>72</v>
      </c>
      <c r="E3006" s="1" t="str">
        <f>"-1.0 Daily Correl"</f>
        <v>-1.0 Daily Correl</v>
      </c>
      <c r="I3006" s="1" t="s">
        <v>71</v>
      </c>
      <c r="J3006" s="1" t="s">
        <v>72</v>
      </c>
      <c r="K3006" s="20">
        <v>-1</v>
      </c>
      <c r="L3006" s="1" t="s">
        <v>75</v>
      </c>
      <c r="M3006" s="1" t="s">
        <v>76</v>
      </c>
      <c r="N3006" s="1" t="s">
        <v>77</v>
      </c>
    </row>
    <row r="3007" spans="1:73" x14ac:dyDescent="0.3">
      <c r="A3007" s="1" cm="1">
        <f t="array" aca="1" ref="A3007:A3020" ca="1">_xlfn.ANCHORARRAY(A1006)</f>
        <v>1</v>
      </c>
      <c r="B3007" s="1" cm="1" vm="59">
        <f t="array" aca="1" ref="B3007:B3020" ca="1">_xlfn.ANCHORARRAY(B1006)</f>
        <v>44886</v>
      </c>
      <c r="C3007" s="8" cm="1">
        <f t="array" aca="1" ref="C3007:C3020" ca="1">_xlfn.ANCHORARRAY(M1006)</f>
        <v>917711.90999999992</v>
      </c>
      <c r="D3007" s="8" cm="1">
        <f t="array" aca="1" ref="D3007:D3020" ca="1">_xlfn.ANCHORARRAY(BU1006)</f>
        <v>880442.00000000023</v>
      </c>
      <c r="E3007" s="1" cm="1">
        <f t="array" aca="1" ref="E3007:E3020" ca="1">_xlfn.XLOOKUP(_xlfn.ANCHORARRAY(A3007),_xlfn.ANCHORARRAY(G3007), N3007:N3028)</f>
        <v>1081427.6659038351</v>
      </c>
      <c r="G3007" s="1" cm="1">
        <f t="array" ref="G3007:G3028">_xlfn.SEQUENCE(22)</f>
        <v>1</v>
      </c>
      <c r="H3007" s="1" cm="1">
        <f t="array" aca="1" ref="H3007:H3019" ca="1">_xlfn.SEQUENCE(ROWS(_xlfn.ANCHORARRAY(I3007)))</f>
        <v>1</v>
      </c>
      <c r="I3007" s="12" cm="1">
        <f t="array" aca="1" ref="I3007:I3019" ca="1">_xlfn.ANCHORARRAY(M2001)</f>
        <v>-1.1535726532653223E-3</v>
      </c>
      <c r="J3007" s="12" cm="1">
        <f t="array" aca="1" ref="J3007:J3019" ca="1">_xlfn.ANCHORARRAY(BU2001)</f>
        <v>-2.1871109395051658E-2</v>
      </c>
      <c r="K3007" s="12" cm="1">
        <f t="array" aca="1" ref="K3007:K3019" ca="1">_xlfn.ANCHORARRAY(I3007)*K3006</f>
        <v>1.1535726532653223E-3</v>
      </c>
      <c r="L3007" s="12" cm="1">
        <f t="array" aca="1" ref="L3007:L3019" ca="1">1+_xlfn.ANCHORARRAY(K3007)</f>
        <v>1.0011535726532652</v>
      </c>
      <c r="M3007" s="12" cm="1">
        <f t="array" aca="1" ref="M3007:M3028" ca="1">IFERROR(_xlfn.ANCHORARRAY(G3007)-_xlfn.ANCHORARRAY(H3007)+_xlfn.ANCHORARRAY(L3007), 1)</f>
        <v>1.0011535726532652</v>
      </c>
      <c r="N3007" s="5">
        <f t="shared" ref="N3007:N3026" ca="1" si="9">N3008*M3007</f>
        <v>1081427.6659038351</v>
      </c>
    </row>
    <row r="3008" spans="1:73" x14ac:dyDescent="0.3">
      <c r="A3008" s="1">
        <f ca="1"/>
        <v>2</v>
      </c>
      <c r="B3008" s="1" vm="118">
        <f ca="1"/>
        <v>44883</v>
      </c>
      <c r="C3008" s="8">
        <f ca="1"/>
        <v>918771.7799999998</v>
      </c>
      <c r="D3008" s="8">
        <f ca="1"/>
        <v>900128.81580000033</v>
      </c>
      <c r="E3008" s="1">
        <f ca="1"/>
        <v>1080181.5979518774</v>
      </c>
      <c r="G3008" s="1">
        <v>2</v>
      </c>
      <c r="H3008" s="1">
        <f ca="1"/>
        <v>2</v>
      </c>
      <c r="I3008" s="12">
        <f ca="1"/>
        <v>-1.8332393608105124E-2</v>
      </c>
      <c r="J3008" s="12">
        <f ca="1"/>
        <v>-2.565458542807042E-2</v>
      </c>
      <c r="K3008" s="12">
        <f ca="1"/>
        <v>1.8332393608105124E-2</v>
      </c>
      <c r="L3008" s="12">
        <f ca="1"/>
        <v>1.0183323936081052</v>
      </c>
      <c r="M3008" s="12">
        <f ca="1"/>
        <v>1.0183323936081052</v>
      </c>
      <c r="N3008" s="5">
        <f t="shared" ca="1" si="9"/>
        <v>1080181.5979518774</v>
      </c>
    </row>
    <row r="3009" spans="1:14" x14ac:dyDescent="0.3">
      <c r="A3009" s="1">
        <f ca="1"/>
        <v>3</v>
      </c>
      <c r="B3009" s="1" vm="175">
        <f ca="1"/>
        <v>44882</v>
      </c>
      <c r="C3009" s="8">
        <f ca="1"/>
        <v>935929.6100000001</v>
      </c>
      <c r="D3009" s="8">
        <f ca="1"/>
        <v>923829.27280000015</v>
      </c>
      <c r="E3009" s="1">
        <f ca="1"/>
        <v>1060735.7722605986</v>
      </c>
      <c r="G3009" s="1">
        <v>3</v>
      </c>
      <c r="H3009" s="1">
        <f ca="1"/>
        <v>3</v>
      </c>
      <c r="I3009" s="12">
        <f ca="1"/>
        <v>-2.7226506379509297E-2</v>
      </c>
      <c r="J3009" s="12">
        <f ca="1"/>
        <v>-2.1345893302361141E-2</v>
      </c>
      <c r="K3009" s="12">
        <f ca="1"/>
        <v>2.7226506379509297E-2</v>
      </c>
      <c r="L3009" s="12">
        <f ca="1"/>
        <v>1.0272265063795092</v>
      </c>
      <c r="M3009" s="12">
        <f ca="1"/>
        <v>1.0272265063795092</v>
      </c>
      <c r="N3009" s="5">
        <f t="shared" ca="1" si="9"/>
        <v>1060735.7722605986</v>
      </c>
    </row>
    <row r="3010" spans="1:14" x14ac:dyDescent="0.3">
      <c r="A3010" s="1">
        <f ca="1"/>
        <v>4</v>
      </c>
      <c r="B3010" s="1" vm="229">
        <f ca="1"/>
        <v>44881</v>
      </c>
      <c r="C3010" s="8">
        <f ca="1"/>
        <v>962124.90999999992</v>
      </c>
      <c r="D3010" s="8">
        <f ca="1"/>
        <v>943979.35540000023</v>
      </c>
      <c r="E3010" s="1">
        <f ca="1"/>
        <v>1032621.1071005107</v>
      </c>
      <c r="G3010" s="1">
        <v>4</v>
      </c>
      <c r="H3010" s="1">
        <f ca="1"/>
        <v>4</v>
      </c>
      <c r="I3010" s="12">
        <f ca="1"/>
        <v>-1.4142846500963646E-2</v>
      </c>
      <c r="J3010" s="12">
        <f ca="1"/>
        <v>-3.9046876783515816E-2</v>
      </c>
      <c r="K3010" s="12">
        <f ca="1"/>
        <v>1.4142846500963646E-2</v>
      </c>
      <c r="L3010" s="12">
        <f ca="1"/>
        <v>1.0141428465009636</v>
      </c>
      <c r="M3010" s="12">
        <f ca="1"/>
        <v>1.0141428465009636</v>
      </c>
      <c r="N3010" s="5">
        <f t="shared" ca="1" si="9"/>
        <v>1032621.1071005107</v>
      </c>
    </row>
    <row r="3011" spans="1:14" x14ac:dyDescent="0.3">
      <c r="A3011" s="1">
        <f ca="1"/>
        <v>5</v>
      </c>
      <c r="B3011" s="1" vm="285">
        <f ca="1"/>
        <v>44880</v>
      </c>
      <c r="C3011" s="8">
        <f ca="1"/>
        <v>975927.29999999981</v>
      </c>
      <c r="D3011" s="8">
        <f ca="1"/>
        <v>982336.52880000044</v>
      </c>
      <c r="E3011" s="1">
        <f ca="1"/>
        <v>1018220.5698766219</v>
      </c>
      <c r="G3011" s="1">
        <v>5</v>
      </c>
      <c r="H3011" s="1">
        <f ca="1"/>
        <v>5</v>
      </c>
      <c r="I3011" s="12">
        <f ca="1"/>
        <v>1.4256130452865445E-2</v>
      </c>
      <c r="J3011" s="12">
        <f ca="1"/>
        <v>8.3195316496582628E-3</v>
      </c>
      <c r="K3011" s="12">
        <f ca="1"/>
        <v>-1.4256130452865445E-2</v>
      </c>
      <c r="L3011" s="12">
        <f ca="1"/>
        <v>0.98574386954713455</v>
      </c>
      <c r="M3011" s="12">
        <f ca="1"/>
        <v>0.98574386954713455</v>
      </c>
      <c r="N3011" s="5">
        <f t="shared" ca="1" si="9"/>
        <v>1018220.5698766219</v>
      </c>
    </row>
    <row r="3012" spans="1:14" hidden="1" outlineLevel="1" x14ac:dyDescent="0.3">
      <c r="A3012" s="1">
        <f ca="1"/>
        <v>6</v>
      </c>
      <c r="B3012" s="1" vm="333">
        <f ca="1"/>
        <v>44879</v>
      </c>
      <c r="C3012" s="8">
        <f ca="1"/>
        <v>962209.90999999992</v>
      </c>
      <c r="D3012" s="8">
        <f ca="1"/>
        <v>974231.38000000024</v>
      </c>
      <c r="E3012" s="1">
        <f ca="1"/>
        <v>1032946.3883396076</v>
      </c>
      <c r="G3012" s="1">
        <v>6</v>
      </c>
      <c r="H3012" s="1">
        <f ca="1"/>
        <v>6</v>
      </c>
      <c r="I3012" s="12">
        <f ca="1"/>
        <v>-3.7058784293731772E-2</v>
      </c>
      <c r="J3012" s="12">
        <f ca="1"/>
        <v>-2.6420369253688181E-2</v>
      </c>
      <c r="K3012" s="12">
        <f ca="1"/>
        <v>3.7058784293731772E-2</v>
      </c>
      <c r="L3012" s="12">
        <f ca="1"/>
        <v>1.0370587842937318</v>
      </c>
      <c r="M3012" s="12">
        <f ca="1"/>
        <v>1.0370587842937318</v>
      </c>
      <c r="N3012" s="5">
        <f t="shared" ca="1" si="9"/>
        <v>1032946.3883396076</v>
      </c>
    </row>
    <row r="3013" spans="1:14" hidden="1" outlineLevel="1" x14ac:dyDescent="0.3">
      <c r="A3013" s="1">
        <f ca="1"/>
        <v>7</v>
      </c>
      <c r="B3013" s="1" vm="384">
        <f ca="1"/>
        <v>44876</v>
      </c>
      <c r="C3013" s="8">
        <f ca="1"/>
        <v>999240.54999999981</v>
      </c>
      <c r="D3013" s="8">
        <f ca="1"/>
        <v>1000669.4360000001</v>
      </c>
      <c r="E3013" s="1">
        <f ca="1"/>
        <v>996034.55848751636</v>
      </c>
      <c r="G3013" s="1">
        <v>7</v>
      </c>
      <c r="H3013" s="1">
        <f ca="1"/>
        <v>7</v>
      </c>
      <c r="I3013" s="12">
        <f ca="1"/>
        <v>2.8553290217920413E-2</v>
      </c>
      <c r="J3013" s="12">
        <f ca="1"/>
        <v>1.0044680827891117E-2</v>
      </c>
      <c r="K3013" s="12">
        <f ca="1"/>
        <v>-2.8553290217920413E-2</v>
      </c>
      <c r="L3013" s="12">
        <f ca="1"/>
        <v>0.97144670978207959</v>
      </c>
      <c r="M3013" s="12">
        <f ca="1"/>
        <v>0.97144670978207959</v>
      </c>
      <c r="N3013" s="5">
        <f t="shared" ca="1" si="9"/>
        <v>996034.55848751636</v>
      </c>
    </row>
    <row r="3014" spans="1:14" hidden="1" outlineLevel="1" x14ac:dyDescent="0.3">
      <c r="A3014" s="1">
        <f ca="1"/>
        <v>8</v>
      </c>
      <c r="B3014" s="1" vm="429">
        <f ca="1"/>
        <v>44875</v>
      </c>
      <c r="C3014" s="8">
        <f ca="1"/>
        <v>971501</v>
      </c>
      <c r="D3014" s="8">
        <f ca="1"/>
        <v>990717.99000000022</v>
      </c>
      <c r="E3014" s="1">
        <f ca="1"/>
        <v>1025310.5481318192</v>
      </c>
      <c r="G3014" s="1">
        <v>8</v>
      </c>
      <c r="H3014" s="1">
        <f ca="1"/>
        <v>8</v>
      </c>
      <c r="I3014" s="12">
        <f ca="1"/>
        <v>8.0790578883640496E-3</v>
      </c>
      <c r="J3014" s="12">
        <f ca="1"/>
        <v>2.9350680071967172E-2</v>
      </c>
      <c r="K3014" s="12">
        <f ca="1"/>
        <v>-8.0790578883640496E-3</v>
      </c>
      <c r="L3014" s="12">
        <f ca="1"/>
        <v>0.99192094211163595</v>
      </c>
      <c r="M3014" s="12">
        <f ca="1"/>
        <v>0.99192094211163595</v>
      </c>
      <c r="N3014" s="5">
        <f t="shared" ca="1" si="9"/>
        <v>1025310.5481318192</v>
      </c>
    </row>
    <row r="3015" spans="1:14" hidden="1" outlineLevel="1" x14ac:dyDescent="0.3">
      <c r="A3015" s="1">
        <f ca="1"/>
        <v>9</v>
      </c>
      <c r="B3015" s="1" vm="474">
        <f ca="1"/>
        <v>44874</v>
      </c>
      <c r="C3015" s="8">
        <f ca="1"/>
        <v>963715.09</v>
      </c>
      <c r="D3015" s="8">
        <f ca="1"/>
        <v>962468.87399999984</v>
      </c>
      <c r="E3015" s="1">
        <f ca="1"/>
        <v>1033661.5597096905</v>
      </c>
      <c r="G3015" s="1">
        <v>9</v>
      </c>
      <c r="H3015" s="1">
        <f ca="1"/>
        <v>9</v>
      </c>
      <c r="I3015" s="12">
        <f ca="1"/>
        <v>-3.5779716424623409E-2</v>
      </c>
      <c r="J3015" s="12">
        <f ca="1"/>
        <v>-1.9830134301308089E-2</v>
      </c>
      <c r="K3015" s="12">
        <f ca="1"/>
        <v>3.5779716424623409E-2</v>
      </c>
      <c r="L3015" s="12">
        <f ca="1"/>
        <v>1.0357797164246234</v>
      </c>
      <c r="M3015" s="12">
        <f ca="1"/>
        <v>1.0357797164246234</v>
      </c>
      <c r="N3015" s="5">
        <f t="shared" ca="1" si="9"/>
        <v>1033661.5597096905</v>
      </c>
    </row>
    <row r="3016" spans="1:14" hidden="1" outlineLevel="1" x14ac:dyDescent="0.3">
      <c r="A3016" s="1">
        <f ca="1"/>
        <v>10</v>
      </c>
      <c r="B3016" s="1" vm="520">
        <f ca="1"/>
        <v>44873</v>
      </c>
      <c r="C3016" s="8">
        <f ca="1"/>
        <v>999476.05999999982</v>
      </c>
      <c r="D3016" s="8">
        <f ca="1"/>
        <v>981940.89380000031</v>
      </c>
      <c r="E3016" s="1">
        <f ca="1"/>
        <v>997955.0123628173</v>
      </c>
      <c r="G3016" s="1">
        <v>10</v>
      </c>
      <c r="H3016" s="1">
        <f ca="1"/>
        <v>10</v>
      </c>
      <c r="I3016" s="12">
        <f ca="1"/>
        <v>-2.4222749420326317E-2</v>
      </c>
      <c r="J3016" s="12">
        <f ca="1"/>
        <v>-1.2952785232426156E-2</v>
      </c>
      <c r="K3016" s="12">
        <f ca="1"/>
        <v>2.4222749420326317E-2</v>
      </c>
      <c r="L3016" s="12">
        <f ca="1"/>
        <v>1.0242227494203262</v>
      </c>
      <c r="M3016" s="12">
        <f ca="1"/>
        <v>1.0242227494203262</v>
      </c>
      <c r="N3016" s="5">
        <f t="shared" ca="1" si="9"/>
        <v>997955.0123628173</v>
      </c>
    </row>
    <row r="3017" spans="1:14" hidden="1" outlineLevel="1" x14ac:dyDescent="0.3">
      <c r="A3017" s="1">
        <f ca="1"/>
        <v>11</v>
      </c>
      <c r="B3017" s="1" vm="565">
        <f ca="1"/>
        <v>44872</v>
      </c>
      <c r="C3017" s="8">
        <f ca="1"/>
        <v>1024287.11</v>
      </c>
      <c r="D3017" s="8">
        <f ca="1"/>
        <v>994826.67</v>
      </c>
      <c r="E3017" s="1">
        <f ca="1"/>
        <v>974353.49188213644</v>
      </c>
      <c r="G3017" s="1">
        <v>11</v>
      </c>
      <c r="H3017" s="1">
        <f ca="1"/>
        <v>11</v>
      </c>
      <c r="I3017" s="12">
        <f ca="1"/>
        <v>-8.6937193487079956E-3</v>
      </c>
      <c r="J3017" s="12">
        <f ca="1"/>
        <v>-1.2682511384116912E-2</v>
      </c>
      <c r="K3017" s="12">
        <f ca="1"/>
        <v>8.6937193487079956E-3</v>
      </c>
      <c r="L3017" s="12">
        <f ca="1"/>
        <v>1.008693719348708</v>
      </c>
      <c r="M3017" s="12">
        <f ca="1"/>
        <v>1.008693719348708</v>
      </c>
      <c r="N3017" s="5">
        <f t="shared" ca="1" si="9"/>
        <v>974353.49188213644</v>
      </c>
    </row>
    <row r="3018" spans="1:14" hidden="1" outlineLevel="1" x14ac:dyDescent="0.3">
      <c r="A3018" s="1">
        <f ca="1"/>
        <v>12</v>
      </c>
      <c r="B3018" s="1" vm="613">
        <f ca="1"/>
        <v>44869</v>
      </c>
      <c r="C3018" s="8">
        <f ca="1"/>
        <v>1033270.0699999998</v>
      </c>
      <c r="D3018" s="8">
        <f ca="1"/>
        <v>1007605.6400000005</v>
      </c>
      <c r="E3018" s="1">
        <f ca="1"/>
        <v>965955.74374276435</v>
      </c>
      <c r="G3018" s="1">
        <v>12</v>
      </c>
      <c r="H3018" s="1">
        <f ca="1"/>
        <v>12</v>
      </c>
      <c r="I3018" s="12">
        <f ca="1"/>
        <v>4.174104764573805E-2</v>
      </c>
      <c r="J3018" s="12">
        <f ca="1"/>
        <v>-8.2085637128281874E-3</v>
      </c>
      <c r="K3018" s="12">
        <f ca="1"/>
        <v>-4.174104764573805E-2</v>
      </c>
      <c r="L3018" s="12">
        <f ca="1"/>
        <v>0.95825895235426195</v>
      </c>
      <c r="M3018" s="12">
        <f ca="1"/>
        <v>0.95825895235426195</v>
      </c>
      <c r="N3018" s="5">
        <f t="shared" ca="1" si="9"/>
        <v>965955.74374276435</v>
      </c>
    </row>
    <row r="3019" spans="1:14" hidden="1" outlineLevel="1" x14ac:dyDescent="0.3">
      <c r="A3019" s="1">
        <f ca="1"/>
        <v>13</v>
      </c>
      <c r="B3019" s="1" vm="655">
        <f ca="1"/>
        <v>44868</v>
      </c>
      <c r="C3019" s="8">
        <f ca="1"/>
        <v>991868.44209999987</v>
      </c>
      <c r="D3019" s="8">
        <f ca="1"/>
        <v>1015945.0900000004</v>
      </c>
      <c r="E3019" s="1">
        <f ca="1"/>
        <v>1008032.0578999997</v>
      </c>
      <c r="G3019" s="1">
        <v>13</v>
      </c>
      <c r="H3019" s="1">
        <f ca="1"/>
        <v>13</v>
      </c>
      <c r="I3019" s="12">
        <f ca="1"/>
        <v>-8.0822099899469091E-3</v>
      </c>
      <c r="J3019" s="12">
        <f ca="1"/>
        <v>1.6481131324603382E-2</v>
      </c>
      <c r="K3019" s="12">
        <f ca="1"/>
        <v>8.0822099899469091E-3</v>
      </c>
      <c r="L3019" s="12">
        <f ca="1"/>
        <v>1.0080822099899469</v>
      </c>
      <c r="M3019" s="12">
        <f ca="1"/>
        <v>1.0080822099899469</v>
      </c>
      <c r="N3019" s="5">
        <f t="shared" ca="1" si="9"/>
        <v>1008032.0578999997</v>
      </c>
    </row>
    <row r="3020" spans="1:14" hidden="1" outlineLevel="1" x14ac:dyDescent="0.3">
      <c r="A3020" s="1">
        <f ca="1"/>
        <v>14</v>
      </c>
      <c r="B3020" s="1" vm="697">
        <f ca="1"/>
        <v>44867</v>
      </c>
      <c r="C3020" s="8">
        <f ca="1"/>
        <v>999950.24999999977</v>
      </c>
      <c r="D3020" s="8">
        <f ca="1"/>
        <v>999472.65000000095</v>
      </c>
      <c r="E3020" s="1">
        <f ca="1"/>
        <v>999950.24999999977</v>
      </c>
      <c r="G3020" s="1">
        <v>14</v>
      </c>
      <c r="I3020" s="12"/>
      <c r="J3020" s="12"/>
      <c r="K3020" s="12"/>
      <c r="L3020" s="12"/>
      <c r="M3020" s="12">
        <f ca="1"/>
        <v>1</v>
      </c>
      <c r="N3020" s="5">
        <f t="shared" ca="1" si="9"/>
        <v>999950.24999999977</v>
      </c>
    </row>
    <row r="3021" spans="1:14" hidden="1" outlineLevel="1" x14ac:dyDescent="0.3">
      <c r="C3021" s="8"/>
      <c r="D3021" s="8"/>
      <c r="G3021" s="1">
        <v>15</v>
      </c>
      <c r="I3021" s="12"/>
      <c r="J3021" s="12"/>
      <c r="K3021" s="12"/>
      <c r="L3021" s="12"/>
      <c r="M3021" s="12">
        <f ca="1"/>
        <v>1</v>
      </c>
      <c r="N3021" s="5">
        <f t="shared" ca="1" si="9"/>
        <v>999950.24999999977</v>
      </c>
    </row>
    <row r="3022" spans="1:14" hidden="1" outlineLevel="1" x14ac:dyDescent="0.3">
      <c r="C3022" s="8"/>
      <c r="D3022" s="8"/>
      <c r="G3022" s="1">
        <v>16</v>
      </c>
      <c r="I3022" s="12"/>
      <c r="J3022" s="12"/>
      <c r="K3022" s="12"/>
      <c r="L3022" s="12"/>
      <c r="M3022" s="12">
        <f ca="1"/>
        <v>1</v>
      </c>
      <c r="N3022" s="5">
        <f t="shared" ca="1" si="9"/>
        <v>999950.24999999977</v>
      </c>
    </row>
    <row r="3023" spans="1:14" hidden="1" outlineLevel="1" x14ac:dyDescent="0.3">
      <c r="C3023" s="8"/>
      <c r="D3023" s="8"/>
      <c r="G3023" s="1">
        <v>17</v>
      </c>
      <c r="I3023" s="12"/>
      <c r="J3023" s="12"/>
      <c r="K3023" s="12"/>
      <c r="L3023" s="12"/>
      <c r="M3023" s="12">
        <f ca="1"/>
        <v>1</v>
      </c>
      <c r="N3023" s="5">
        <f t="shared" ca="1" si="9"/>
        <v>999950.24999999977</v>
      </c>
    </row>
    <row r="3024" spans="1:14" hidden="1" outlineLevel="1" x14ac:dyDescent="0.3">
      <c r="C3024" s="8"/>
      <c r="D3024" s="8"/>
      <c r="G3024" s="1">
        <v>18</v>
      </c>
      <c r="I3024" s="12"/>
      <c r="J3024" s="12"/>
      <c r="K3024" s="12"/>
      <c r="L3024" s="12"/>
      <c r="M3024" s="12">
        <f ca="1"/>
        <v>1</v>
      </c>
      <c r="N3024" s="5">
        <f t="shared" ca="1" si="9"/>
        <v>999950.24999999977</v>
      </c>
    </row>
    <row r="3025" spans="3:14" hidden="1" outlineLevel="1" x14ac:dyDescent="0.3">
      <c r="C3025" s="8"/>
      <c r="D3025" s="8"/>
      <c r="G3025" s="1">
        <v>19</v>
      </c>
      <c r="I3025" s="12"/>
      <c r="J3025" s="12"/>
      <c r="K3025" s="12"/>
      <c r="L3025" s="12"/>
      <c r="M3025" s="12">
        <f ca="1"/>
        <v>1</v>
      </c>
      <c r="N3025" s="5">
        <f t="shared" ca="1" si="9"/>
        <v>999950.24999999977</v>
      </c>
    </row>
    <row r="3026" spans="3:14" hidden="1" outlineLevel="1" x14ac:dyDescent="0.3">
      <c r="C3026" s="8"/>
      <c r="D3026" s="8"/>
      <c r="G3026" s="1">
        <v>20</v>
      </c>
      <c r="I3026" s="12"/>
      <c r="J3026" s="12"/>
      <c r="K3026" s="12"/>
      <c r="L3026" s="12"/>
      <c r="M3026" s="12">
        <f ca="1"/>
        <v>1</v>
      </c>
      <c r="N3026" s="5">
        <f t="shared" ca="1" si="9"/>
        <v>999950.24999999977</v>
      </c>
    </row>
    <row r="3027" spans="3:14" hidden="1" outlineLevel="1" x14ac:dyDescent="0.3">
      <c r="C3027" s="8"/>
      <c r="D3027" s="8"/>
      <c r="G3027" s="1">
        <v>21</v>
      </c>
      <c r="I3027" s="12"/>
      <c r="J3027" s="12"/>
      <c r="K3027" s="12"/>
      <c r="L3027" s="12"/>
      <c r="M3027" s="12">
        <f ca="1"/>
        <v>1</v>
      </c>
      <c r="N3027" s="5">
        <f ca="1">N3028*M3027</f>
        <v>999950.24999999977</v>
      </c>
    </row>
    <row r="3028" spans="3:14" hidden="1" outlineLevel="1" x14ac:dyDescent="0.3">
      <c r="C3028" s="8"/>
      <c r="D3028" s="8"/>
      <c r="G3028" s="1">
        <v>22</v>
      </c>
      <c r="I3028" s="12"/>
      <c r="J3028" s="12"/>
      <c r="K3028" s="12"/>
      <c r="L3028" s="12"/>
      <c r="M3028" s="12">
        <f ca="1"/>
        <v>1</v>
      </c>
      <c r="N3028" s="1" cm="1">
        <f t="array" aca="1" ref="N3028" ca="1">_xlfn.XLOOKUP(MAX(_xlfn.ANCHORARRAY(A3007)),_xlfn.ANCHORARRAY( A3007),_xlfn.ANCHORARRAY( C3007))</f>
        <v>999950.24999999977</v>
      </c>
    </row>
    <row r="3029" spans="3:14" hidden="1" outlineLevel="1" x14ac:dyDescent="0.3">
      <c r="C3029" s="8"/>
      <c r="D3029" s="8"/>
    </row>
    <row r="3030" spans="3:14" hidden="1" outlineLevel="1" x14ac:dyDescent="0.3">
      <c r="C3030" s="8"/>
      <c r="D3030" s="8"/>
    </row>
    <row r="3031" spans="3:14" hidden="1" outlineLevel="1" x14ac:dyDescent="0.3">
      <c r="C3031" s="8"/>
      <c r="D3031" s="8"/>
    </row>
    <row r="3032" spans="3:14" hidden="1" outlineLevel="1" x14ac:dyDescent="0.3">
      <c r="C3032" s="8"/>
      <c r="D3032" s="8"/>
    </row>
    <row r="3033" spans="3:14" hidden="1" outlineLevel="1" x14ac:dyDescent="0.3">
      <c r="C3033" s="8"/>
      <c r="D3033" s="8"/>
    </row>
    <row r="3034" spans="3:14" hidden="1" outlineLevel="1" x14ac:dyDescent="0.3">
      <c r="C3034" s="8"/>
      <c r="D3034" s="8"/>
    </row>
    <row r="3035" spans="3:14" hidden="1" outlineLevel="1" x14ac:dyDescent="0.3">
      <c r="C3035" s="8"/>
      <c r="D3035" s="8"/>
    </row>
    <row r="3036" spans="3:14" hidden="1" outlineLevel="1" x14ac:dyDescent="0.3">
      <c r="C3036" s="8"/>
      <c r="D3036" s="8"/>
    </row>
    <row r="3037" spans="3:14" hidden="1" outlineLevel="1" x14ac:dyDescent="0.3">
      <c r="C3037" s="8"/>
      <c r="D3037" s="8"/>
    </row>
    <row r="3038" spans="3:14" hidden="1" outlineLevel="1" x14ac:dyDescent="0.3">
      <c r="C3038" s="8"/>
      <c r="D3038" s="8"/>
    </row>
    <row r="3039" spans="3:14" hidden="1" outlineLevel="1" x14ac:dyDescent="0.3">
      <c r="C3039" s="8"/>
      <c r="D3039" s="8"/>
    </row>
    <row r="3040" spans="3:14" hidden="1" outlineLevel="1" x14ac:dyDescent="0.3">
      <c r="C3040" s="8"/>
      <c r="D3040" s="8"/>
    </row>
    <row r="3041" spans="1:5" hidden="1" outlineLevel="1" x14ac:dyDescent="0.3">
      <c r="C3041" s="8"/>
      <c r="D3041" s="8"/>
    </row>
    <row r="3042" spans="1:5" hidden="1" outlineLevel="1" x14ac:dyDescent="0.3">
      <c r="C3042" s="8"/>
      <c r="D3042" s="8"/>
    </row>
    <row r="3043" spans="1:5" hidden="1" outlineLevel="1" x14ac:dyDescent="0.3">
      <c r="C3043" s="8"/>
      <c r="D3043" s="8"/>
    </row>
    <row r="3044" spans="1:5" hidden="1" outlineLevel="1" x14ac:dyDescent="0.3">
      <c r="C3044" s="8"/>
      <c r="D3044" s="8"/>
    </row>
    <row r="3045" spans="1:5" hidden="1" outlineLevel="1" x14ac:dyDescent="0.3">
      <c r="C3045" s="8"/>
      <c r="D3045" s="8"/>
    </row>
    <row r="3046" spans="1:5" hidden="1" outlineLevel="1" x14ac:dyDescent="0.3">
      <c r="C3046" s="8"/>
      <c r="D3046" s="8"/>
    </row>
    <row r="3047" spans="1:5" hidden="1" outlineLevel="1" x14ac:dyDescent="0.3">
      <c r="C3047" s="8"/>
      <c r="D3047" s="8"/>
    </row>
    <row r="3048" spans="1:5" hidden="1" outlineLevel="1" x14ac:dyDescent="0.3">
      <c r="C3048" s="8"/>
      <c r="D3048" s="8"/>
    </row>
    <row r="3049" spans="1:5" collapsed="1" x14ac:dyDescent="0.3">
      <c r="C3049" s="8"/>
      <c r="D3049" s="8"/>
    </row>
    <row r="3050" spans="1:5" s="16" customFormat="1" x14ac:dyDescent="0.3">
      <c r="A3050" s="16" t="s">
        <v>78</v>
      </c>
      <c r="C3050" s="22"/>
      <c r="D3050" s="22"/>
    </row>
    <row r="3051" spans="1:5" x14ac:dyDescent="0.3">
      <c r="B3051" s="1" t="s">
        <v>70</v>
      </c>
      <c r="C3051" s="8" t="s">
        <v>73</v>
      </c>
      <c r="D3051" s="8" t="s">
        <v>74</v>
      </c>
      <c r="E3051" s="1" t="str">
        <f>"-1 Correlation"</f>
        <v>-1 Correlation</v>
      </c>
    </row>
    <row r="3052" spans="1:5" x14ac:dyDescent="0.3">
      <c r="A3052" s="1" cm="1">
        <f t="array" ref="A3052:A3073">_xlfn.SEQUENCE(ROWS(_xlfn.ANCHORARRAY(B3052)))</f>
        <v>1</v>
      </c>
      <c r="B3052" s="2" cm="1">
        <f t="array" ref="B3052:B3073">_xlfn.VSTACK(
WORKDAY(DATE(2022, 11, 2)-1,_xlfn.SEQUENCE(NETWORKDAYS(DATE(2022, 11, 2),DATE(2022,11,23)))),
WORKDAY(DATE(2022, 11, 25)-1,_xlfn.SEQUENCE(NETWORKDAYS(DATE(2022, 11, 25),DATE(2022,12,2)))))</f>
        <v>44867</v>
      </c>
      <c r="C3052" s="8" cm="1">
        <f t="array" aca="1" ref="C3052:C3073" ca="1">_xlfn.XLOOKUP(_xlfn.ANCHORARRAY(B3052),_xlfn.ANCHORARRAY(B3007),_xlfn.ANCHORARRAY(C3007),,-1,1)</f>
        <v>999950.24999999977</v>
      </c>
      <c r="D3052" s="8" cm="1">
        <f t="array" aca="1" ref="D3052:D3073" ca="1">_xlfn.XLOOKUP(_xlfn.ANCHORARRAY(B3052),_xlfn.ANCHORARRAY(B3007),_xlfn.ANCHORARRAY(D3007),,-1,1)</f>
        <v>999472.65000000095</v>
      </c>
      <c r="E3052" s="8" cm="1">
        <f t="array" aca="1" ref="E3052:E3073" ca="1">_xlfn.XLOOKUP(_xlfn.ANCHORARRAY(B3052),_xlfn.ANCHORARRAY(B3007),_xlfn.ANCHORARRAY(E3007),,-1,1)</f>
        <v>999950.24999999977</v>
      </c>
    </row>
    <row r="3053" spans="1:5" x14ac:dyDescent="0.3">
      <c r="A3053" s="1">
        <v>2</v>
      </c>
      <c r="B3053" s="2">
        <v>44868</v>
      </c>
      <c r="C3053" s="8">
        <f ca="1"/>
        <v>991868.44209999987</v>
      </c>
      <c r="D3053" s="8">
        <f ca="1"/>
        <v>1015945.0900000004</v>
      </c>
      <c r="E3053" s="8">
        <f ca="1"/>
        <v>1008032.0578999997</v>
      </c>
    </row>
    <row r="3054" spans="1:5" x14ac:dyDescent="0.3">
      <c r="A3054" s="1">
        <v>3</v>
      </c>
      <c r="B3054" s="2">
        <v>44869</v>
      </c>
      <c r="C3054" s="8">
        <f ca="1"/>
        <v>1033270.0699999998</v>
      </c>
      <c r="D3054" s="8">
        <f ca="1"/>
        <v>1007605.6400000005</v>
      </c>
      <c r="E3054" s="8">
        <f ca="1"/>
        <v>965955.74374276435</v>
      </c>
    </row>
    <row r="3055" spans="1:5" x14ac:dyDescent="0.3">
      <c r="A3055" s="1">
        <v>4</v>
      </c>
      <c r="B3055" s="2">
        <v>44872</v>
      </c>
      <c r="C3055" s="8">
        <f ca="1"/>
        <v>1024287.11</v>
      </c>
      <c r="D3055" s="8">
        <f ca="1"/>
        <v>994826.67</v>
      </c>
      <c r="E3055" s="8">
        <f ca="1"/>
        <v>974353.49188213644</v>
      </c>
    </row>
    <row r="3056" spans="1:5" x14ac:dyDescent="0.3">
      <c r="A3056" s="1">
        <v>5</v>
      </c>
      <c r="B3056" s="2">
        <v>44873</v>
      </c>
      <c r="C3056" s="8">
        <f ca="1"/>
        <v>999476.05999999982</v>
      </c>
      <c r="D3056" s="8">
        <f ca="1"/>
        <v>981940.89380000031</v>
      </c>
      <c r="E3056" s="8">
        <f ca="1"/>
        <v>997955.0123628173</v>
      </c>
    </row>
    <row r="3057" spans="1:5" x14ac:dyDescent="0.3">
      <c r="A3057" s="1">
        <v>6</v>
      </c>
      <c r="B3057" s="2">
        <v>44874</v>
      </c>
      <c r="C3057" s="8">
        <f ca="1"/>
        <v>963715.09</v>
      </c>
      <c r="D3057" s="8">
        <f ca="1"/>
        <v>962468.87399999984</v>
      </c>
      <c r="E3057" s="8">
        <f ca="1"/>
        <v>1033661.5597096905</v>
      </c>
    </row>
    <row r="3058" spans="1:5" x14ac:dyDescent="0.3">
      <c r="A3058" s="1">
        <v>7</v>
      </c>
      <c r="B3058" s="2">
        <v>44875</v>
      </c>
      <c r="C3058" s="8">
        <f ca="1"/>
        <v>971501</v>
      </c>
      <c r="D3058" s="8">
        <f ca="1"/>
        <v>990717.99000000022</v>
      </c>
      <c r="E3058" s="8">
        <f ca="1"/>
        <v>1025310.5481318192</v>
      </c>
    </row>
    <row r="3059" spans="1:5" x14ac:dyDescent="0.3">
      <c r="A3059" s="1">
        <v>8</v>
      </c>
      <c r="B3059" s="2">
        <v>44876</v>
      </c>
      <c r="C3059" s="8">
        <f ca="1"/>
        <v>999240.54999999981</v>
      </c>
      <c r="D3059" s="8">
        <f ca="1"/>
        <v>1000669.4360000001</v>
      </c>
      <c r="E3059" s="8">
        <f ca="1"/>
        <v>996034.55848751636</v>
      </c>
    </row>
    <row r="3060" spans="1:5" x14ac:dyDescent="0.3">
      <c r="A3060" s="1">
        <v>9</v>
      </c>
      <c r="B3060" s="2">
        <v>44879</v>
      </c>
      <c r="C3060" s="8">
        <f ca="1"/>
        <v>962209.90999999992</v>
      </c>
      <c r="D3060" s="8">
        <f ca="1"/>
        <v>974231.38000000024</v>
      </c>
      <c r="E3060" s="8">
        <f ca="1"/>
        <v>1032946.3883396076</v>
      </c>
    </row>
    <row r="3061" spans="1:5" x14ac:dyDescent="0.3">
      <c r="A3061" s="1">
        <v>10</v>
      </c>
      <c r="B3061" s="2">
        <v>44880</v>
      </c>
      <c r="C3061" s="8">
        <f ca="1"/>
        <v>975927.29999999981</v>
      </c>
      <c r="D3061" s="8">
        <f ca="1"/>
        <v>982336.52880000044</v>
      </c>
      <c r="E3061" s="8">
        <f ca="1"/>
        <v>1018220.5698766219</v>
      </c>
    </row>
    <row r="3062" spans="1:5" x14ac:dyDescent="0.3">
      <c r="A3062" s="1">
        <v>11</v>
      </c>
      <c r="B3062" s="2">
        <v>44881</v>
      </c>
      <c r="C3062" s="8">
        <f ca="1"/>
        <v>962124.90999999992</v>
      </c>
      <c r="D3062" s="8">
        <f ca="1"/>
        <v>943979.35540000023</v>
      </c>
      <c r="E3062" s="8">
        <f ca="1"/>
        <v>1032621.1071005107</v>
      </c>
    </row>
    <row r="3063" spans="1:5" x14ac:dyDescent="0.3">
      <c r="A3063" s="1">
        <v>12</v>
      </c>
      <c r="B3063" s="2">
        <v>44882</v>
      </c>
      <c r="C3063" s="8">
        <f ca="1"/>
        <v>935929.6100000001</v>
      </c>
      <c r="D3063" s="8">
        <f ca="1"/>
        <v>923829.27280000015</v>
      </c>
      <c r="E3063" s="8">
        <f ca="1"/>
        <v>1060735.7722605986</v>
      </c>
    </row>
    <row r="3064" spans="1:5" x14ac:dyDescent="0.3">
      <c r="A3064" s="1">
        <v>13</v>
      </c>
      <c r="B3064" s="2">
        <v>44883</v>
      </c>
      <c r="C3064" s="8">
        <f ca="1"/>
        <v>918771.7799999998</v>
      </c>
      <c r="D3064" s="8">
        <f ca="1"/>
        <v>900128.81580000033</v>
      </c>
      <c r="E3064" s="8">
        <f ca="1"/>
        <v>1080181.5979518774</v>
      </c>
    </row>
    <row r="3065" spans="1:5" x14ac:dyDescent="0.3">
      <c r="A3065" s="1">
        <v>14</v>
      </c>
      <c r="B3065" s="2">
        <v>44886</v>
      </c>
      <c r="C3065" s="8">
        <f ca="1"/>
        <v>917711.90999999992</v>
      </c>
      <c r="D3065" s="8">
        <f ca="1"/>
        <v>880442.00000000023</v>
      </c>
      <c r="E3065" s="8">
        <f ca="1"/>
        <v>1081427.6659038351</v>
      </c>
    </row>
    <row r="3066" spans="1:5" x14ac:dyDescent="0.3">
      <c r="A3066" s="1">
        <v>15</v>
      </c>
      <c r="B3066" s="2">
        <v>44887</v>
      </c>
      <c r="C3066" s="8">
        <f ca="1"/>
        <v>917711.90999999992</v>
      </c>
      <c r="D3066" s="8">
        <f ca="1"/>
        <v>880442.00000000023</v>
      </c>
      <c r="E3066" s="8">
        <f ca="1"/>
        <v>1081427.6659038351</v>
      </c>
    </row>
    <row r="3067" spans="1:5" x14ac:dyDescent="0.3">
      <c r="A3067" s="1">
        <v>16</v>
      </c>
      <c r="B3067" s="2">
        <v>44888</v>
      </c>
      <c r="C3067" s="8">
        <f ca="1"/>
        <v>917711.90999999992</v>
      </c>
      <c r="D3067" s="8">
        <f ca="1"/>
        <v>880442.00000000023</v>
      </c>
      <c r="E3067" s="8">
        <f ca="1"/>
        <v>1081427.6659038351</v>
      </c>
    </row>
    <row r="3068" spans="1:5" x14ac:dyDescent="0.3">
      <c r="A3068" s="1">
        <v>17</v>
      </c>
      <c r="B3068" s="2">
        <v>44890</v>
      </c>
      <c r="C3068" s="8">
        <f ca="1"/>
        <v>917711.90999999992</v>
      </c>
      <c r="D3068" s="8">
        <f ca="1"/>
        <v>880442.00000000023</v>
      </c>
      <c r="E3068" s="8">
        <f ca="1"/>
        <v>1081427.6659038351</v>
      </c>
    </row>
    <row r="3069" spans="1:5" x14ac:dyDescent="0.3">
      <c r="A3069" s="1">
        <v>18</v>
      </c>
      <c r="B3069" s="2">
        <v>44893</v>
      </c>
      <c r="C3069" s="8">
        <f ca="1"/>
        <v>917711.90999999992</v>
      </c>
      <c r="D3069" s="8">
        <f ca="1"/>
        <v>880442.00000000023</v>
      </c>
      <c r="E3069" s="8">
        <f ca="1"/>
        <v>1081427.6659038351</v>
      </c>
    </row>
    <row r="3070" spans="1:5" x14ac:dyDescent="0.3">
      <c r="A3070" s="1">
        <v>19</v>
      </c>
      <c r="B3070" s="2">
        <v>44894</v>
      </c>
      <c r="C3070" s="8">
        <f ca="1"/>
        <v>917711.90999999992</v>
      </c>
      <c r="D3070" s="8">
        <f ca="1"/>
        <v>880442.00000000023</v>
      </c>
      <c r="E3070" s="8">
        <f ca="1"/>
        <v>1081427.6659038351</v>
      </c>
    </row>
    <row r="3071" spans="1:5" x14ac:dyDescent="0.3">
      <c r="A3071" s="1">
        <v>20</v>
      </c>
      <c r="B3071" s="2">
        <v>44895</v>
      </c>
      <c r="C3071" s="8">
        <f ca="1"/>
        <v>917711.90999999992</v>
      </c>
      <c r="D3071" s="8">
        <f ca="1"/>
        <v>880442.00000000023</v>
      </c>
      <c r="E3071" s="8">
        <f ca="1"/>
        <v>1081427.6659038351</v>
      </c>
    </row>
    <row r="3072" spans="1:5" x14ac:dyDescent="0.3">
      <c r="A3072" s="1">
        <v>21</v>
      </c>
      <c r="B3072" s="2">
        <v>44896</v>
      </c>
      <c r="C3072" s="8">
        <f ca="1"/>
        <v>917711.90999999992</v>
      </c>
      <c r="D3072" s="8">
        <f ca="1"/>
        <v>880442.00000000023</v>
      </c>
      <c r="E3072" s="8">
        <f ca="1"/>
        <v>1081427.6659038351</v>
      </c>
    </row>
    <row r="3073" spans="1:9" x14ac:dyDescent="0.3">
      <c r="A3073" s="1">
        <v>22</v>
      </c>
      <c r="B3073" s="2">
        <v>44897</v>
      </c>
      <c r="C3073" s="8">
        <f ca="1"/>
        <v>917711.90999999992</v>
      </c>
      <c r="D3073" s="8">
        <f ca="1"/>
        <v>880442.00000000023</v>
      </c>
      <c r="E3073" s="8">
        <f ca="1"/>
        <v>1081427.6659038351</v>
      </c>
    </row>
    <row r="3076" spans="1:9" s="16" customFormat="1" x14ac:dyDescent="0.3">
      <c r="A3076" s="16" t="s">
        <v>80</v>
      </c>
    </row>
    <row r="3077" spans="1:9" x14ac:dyDescent="0.3">
      <c r="C3077" s="1" t="s">
        <v>74</v>
      </c>
      <c r="D3077" s="1" t="s">
        <v>83</v>
      </c>
      <c r="E3077" s="1" t="s">
        <v>84</v>
      </c>
      <c r="F3077" s="1" t="s">
        <v>85</v>
      </c>
    </row>
    <row r="3078" spans="1:9" x14ac:dyDescent="0.3">
      <c r="B3078" s="1" t="s">
        <v>81</v>
      </c>
      <c r="C3078" s="20">
        <f ca="1">CORREL(_xlfn.ANCHORARRAY(I3007),_xlfn.ANCHORARRAY(J3007))</f>
        <v>0.5447428591945247</v>
      </c>
      <c r="D3078" s="12"/>
      <c r="E3078" s="11"/>
      <c r="F3078" s="11"/>
      <c r="G3078" s="11"/>
      <c r="H3078" s="11"/>
      <c r="I3078" s="11"/>
    </row>
    <row r="3079" spans="1:9" x14ac:dyDescent="0.3">
      <c r="B3079" s="1" t="s">
        <v>82</v>
      </c>
      <c r="C3079" s="20" cm="1">
        <f t="array" aca="1" ref="C3079" ca="1">MIN(ABS(PRODUCT(_xlfn.ANCHORARRAY(I3007)+1)-1),ABS(PRODUCT(_xlfn.ANCHORARRAY(J3007)+1)-1))/MAX(ABS(PRODUCT(_xlfn.ANCHORARRAY(I3007)+1)-1),ABS(PRODUCT(_xlfn.ANCHORARRAY(J3007)+1)-1))*IF(SIGN(PRODUCT(_xlfn.ANCHORARRAY(I3007)+1)-1)+SIGN(PRODUCT(_xlfn.ANCHORARRAY(J3007)+1)-1)=0, -1, 1)</f>
        <v>0.69057054644905247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5E9AF-D9E8-4080-A629-3D9D09EF0591}">
  <dimension ref="A1:BU3079"/>
  <sheetViews>
    <sheetView topLeftCell="H1" workbookViewId="0">
      <selection activeCell="O15" sqref="O15"/>
    </sheetView>
  </sheetViews>
  <sheetFormatPr defaultColWidth="8.77734375" defaultRowHeight="14.4" outlineLevelRow="1" x14ac:dyDescent="0.3"/>
  <cols>
    <col min="1" max="1" width="10.77734375" style="1" bestFit="1" customWidth="1"/>
    <col min="2" max="2" width="14.77734375" style="1" bestFit="1" customWidth="1"/>
    <col min="3" max="4" width="13.77734375" style="1" bestFit="1" customWidth="1"/>
    <col min="5" max="5" width="13.44140625" style="1" bestFit="1" customWidth="1"/>
    <col min="6" max="7" width="14.109375" style="1" bestFit="1" customWidth="1"/>
    <col min="8" max="8" width="11.109375" style="1" bestFit="1" customWidth="1"/>
    <col min="9" max="10" width="7.77734375" style="1" bestFit="1" customWidth="1"/>
    <col min="11" max="11" width="8.77734375" style="1" bestFit="1" customWidth="1"/>
    <col min="12" max="12" width="10.109375" style="1" bestFit="1" customWidth="1"/>
    <col min="13" max="13" width="13.77734375" style="1" bestFit="1" customWidth="1"/>
    <col min="14" max="14" width="12.44140625" style="1" bestFit="1" customWidth="1"/>
    <col min="15" max="18" width="12.33203125" style="1" bestFit="1" customWidth="1"/>
    <col min="19" max="30" width="11.33203125" style="1" bestFit="1" customWidth="1"/>
    <col min="31" max="38" width="10.33203125" style="1" bestFit="1" customWidth="1"/>
    <col min="39" max="58" width="8.77734375" style="1"/>
    <col min="59" max="59" width="10.33203125" style="1" bestFit="1" customWidth="1"/>
    <col min="60" max="67" width="8.77734375" style="1"/>
    <col min="68" max="68" width="11.44140625" style="1" bestFit="1" customWidth="1"/>
    <col min="69" max="70" width="7.77734375" style="1" bestFit="1" customWidth="1"/>
    <col min="71" max="71" width="8.77734375" style="1"/>
    <col min="72" max="72" width="11.44140625" style="1" bestFit="1" customWidth="1"/>
    <col min="73" max="73" width="13.77734375" style="1" bestFit="1" customWidth="1"/>
    <col min="74" max="16384" width="8.77734375" style="1"/>
  </cols>
  <sheetData>
    <row r="1" spans="1:72" x14ac:dyDescent="0.3">
      <c r="B1" s="1" t="s">
        <v>0</v>
      </c>
      <c r="C1" s="4" cm="1">
        <f t="array" ref="C1:C6">'Portfolio (without Rebalance)'!C1:C6</f>
        <v>44867</v>
      </c>
      <c r="H1" s="1" t="str" cm="1">
        <f t="array" ref="H1:H3001">_xlfn.SEQUENCE(C4,,0,0)&amp;" - BM Costs"</f>
        <v>0 - BM Costs</v>
      </c>
      <c r="L1" s="1" t="str" cm="1">
        <f t="array" ref="L1:L3001">""&amp;_xlfn.SEQUENCE(C4,,0,0)&amp;" - BM Port"</f>
        <v>0 - BM Port</v>
      </c>
      <c r="N1" s="1" t="str" cm="1">
        <f t="array" ref="N1:N3001">""&amp;_xlfn.SEQUENCE(C4,,0,0)&amp;" - Port Assets"</f>
        <v>0 - Port Assets</v>
      </c>
      <c r="BP1" s="1" t="str" cm="1">
        <f t="array" ref="BP1:BP3001">""&amp;_xlfn.SEQUENCE(C4,,0,0)&amp;"- Port Costs"</f>
        <v>0- Port Costs</v>
      </c>
      <c r="BT1" s="1" t="str" cm="1">
        <f t="array" ref="BT1:BT3001">""&amp;_xlfn.SEQUENCE(C4,,0,0)&amp;"- Port Value"</f>
        <v>0- Port Value</v>
      </c>
    </row>
    <row r="2" spans="1:72" x14ac:dyDescent="0.3">
      <c r="B2" s="1" t="s">
        <v>1</v>
      </c>
      <c r="C2" s="4">
        <v>44897</v>
      </c>
      <c r="H2" s="1" t="str">
        <v>0 - BM Costs</v>
      </c>
      <c r="L2" s="1" t="str">
        <v>0 - BM Port</v>
      </c>
      <c r="N2" s="1" t="str">
        <v>0 - Port Assets</v>
      </c>
      <c r="BP2" s="1" t="str">
        <v>0- Port Costs</v>
      </c>
      <c r="BT2" s="1" t="str">
        <v>0- Port Value</v>
      </c>
    </row>
    <row r="3" spans="1:72" x14ac:dyDescent="0.3">
      <c r="B3" s="1" t="s">
        <v>2</v>
      </c>
      <c r="C3" s="5">
        <v>0</v>
      </c>
      <c r="H3" s="1" t="str">
        <v>0 - BM Costs</v>
      </c>
      <c r="L3" s="1" t="str">
        <v>0 - BM Port</v>
      </c>
      <c r="N3" s="1" t="str">
        <v>0 - Port Assets</v>
      </c>
      <c r="BP3" s="1" t="str">
        <v>0- Port Costs</v>
      </c>
      <c r="BT3" s="1" t="str">
        <v>0- Port Value</v>
      </c>
    </row>
    <row r="4" spans="1:72" x14ac:dyDescent="0.3">
      <c r="B4" s="1" t="s">
        <v>3</v>
      </c>
      <c r="C4" s="5">
        <v>3001</v>
      </c>
      <c r="H4" s="1" t="str">
        <v>0 - BM Costs</v>
      </c>
      <c r="L4" s="1" t="str">
        <v>0 - BM Port</v>
      </c>
      <c r="N4" s="1" t="str">
        <v>0 - Port Assets</v>
      </c>
      <c r="BP4" s="1" t="str">
        <v>0- Port Costs</v>
      </c>
      <c r="BT4" s="1" t="str">
        <v>0- Port Value</v>
      </c>
    </row>
    <row r="5" spans="1:72" x14ac:dyDescent="0.3">
      <c r="B5" s="1" t="s">
        <v>28</v>
      </c>
      <c r="C5" s="9">
        <v>1000000</v>
      </c>
      <c r="H5" s="1" t="str">
        <v>0 - BM Costs</v>
      </c>
      <c r="L5" s="1" t="str">
        <v>0 - BM Port</v>
      </c>
      <c r="N5" s="1" t="str">
        <v>0 - Port Assets</v>
      </c>
      <c r="BP5" s="1" t="str">
        <v>0- Port Costs</v>
      </c>
      <c r="BT5" s="1" t="str">
        <v>0- Port Value</v>
      </c>
    </row>
    <row r="6" spans="1:72" x14ac:dyDescent="0.3">
      <c r="B6" s="1" t="s">
        <v>30</v>
      </c>
      <c r="C6" s="8">
        <v>9.9499999999999993</v>
      </c>
      <c r="H6" s="1" t="str">
        <v>0 - BM Costs</v>
      </c>
      <c r="L6" s="1" t="str">
        <v>0 - BM Port</v>
      </c>
      <c r="N6" s="1" t="str">
        <v>0 - Port Assets</v>
      </c>
      <c r="BP6" s="1" t="str">
        <v>0- Port Costs</v>
      </c>
      <c r="BT6" s="1" t="str">
        <v>0- Port Value</v>
      </c>
    </row>
    <row r="7" spans="1:72" x14ac:dyDescent="0.3">
      <c r="H7" s="1" t="str">
        <v>0 - BM Costs</v>
      </c>
      <c r="L7" s="1" t="str">
        <v>0 - BM Port</v>
      </c>
      <c r="N7" s="1" t="str">
        <v>0 - Port Assets</v>
      </c>
      <c r="BP7" s="1" t="str">
        <v>0- Port Costs</v>
      </c>
      <c r="BT7" s="1" t="str">
        <v>0- Port Value</v>
      </c>
    </row>
    <row r="8" spans="1:72" x14ac:dyDescent="0.3">
      <c r="H8" s="1" t="str">
        <v>0 - BM Costs</v>
      </c>
      <c r="L8" s="1" t="str">
        <v>0 - BM Port</v>
      </c>
      <c r="N8" s="1" t="str">
        <v>0 - Port Assets</v>
      </c>
      <c r="BP8" s="1" t="str">
        <v>0- Port Costs</v>
      </c>
      <c r="BT8" s="1" t="str">
        <v>0- Port Value</v>
      </c>
    </row>
    <row r="9" spans="1:72" x14ac:dyDescent="0.3">
      <c r="H9" s="1" t="str">
        <v>0 - BM Costs</v>
      </c>
      <c r="L9" s="1" t="str">
        <v>0 - BM Port</v>
      </c>
      <c r="N9" s="1" t="str">
        <v>0 - Port Assets</v>
      </c>
      <c r="BP9" s="1" t="str">
        <v>0- Port Costs</v>
      </c>
      <c r="BT9" s="1" t="str">
        <v>0- Port Value</v>
      </c>
    </row>
    <row r="10" spans="1:72" x14ac:dyDescent="0.3">
      <c r="C10" s="1" t="str" cm="1">
        <f t="array" ref="C10:G10">"OIL ETF - "&amp;_xlfn.SEQUENCE(1, 5)</f>
        <v>OIL ETF - 1</v>
      </c>
      <c r="D10" s="1" t="str">
        <v>OIL ETF - 2</v>
      </c>
      <c r="E10" s="1" t="str">
        <v>OIL ETF - 3</v>
      </c>
      <c r="F10" s="1" t="str">
        <v>OIL ETF - 4</v>
      </c>
      <c r="G10" s="1" t="str">
        <v>OIL ETF - 5</v>
      </c>
      <c r="H10" s="1" t="str">
        <v>0 - BM Costs</v>
      </c>
      <c r="I10" s="1" t="s">
        <v>34</v>
      </c>
      <c r="J10" s="1" t="s">
        <v>33</v>
      </c>
      <c r="K10" s="1" t="s">
        <v>32</v>
      </c>
      <c r="L10" s="1" t="str">
        <v>0 - BM Port</v>
      </c>
      <c r="N10" s="1" t="str">
        <v>0 - Port Assets</v>
      </c>
      <c r="BP10" s="1" t="str">
        <v>0- Port Costs</v>
      </c>
      <c r="BQ10" s="1" t="s">
        <v>34</v>
      </c>
      <c r="BR10" s="1" t="s">
        <v>33</v>
      </c>
      <c r="BS10" s="1" t="s">
        <v>32</v>
      </c>
      <c r="BT10" s="1" t="str">
        <v>0- Port Value</v>
      </c>
    </row>
    <row r="11" spans="1:72" x14ac:dyDescent="0.3">
      <c r="A11" s="1" t="s">
        <v>4</v>
      </c>
      <c r="C11" s="6">
        <v>0.2</v>
      </c>
      <c r="D11" s="6">
        <v>0.2</v>
      </c>
      <c r="E11" s="6">
        <v>0.2</v>
      </c>
      <c r="F11" s="6">
        <v>0.2</v>
      </c>
      <c r="G11" s="3">
        <f>1-SUM(C11:F11)</f>
        <v>0.19999999999999996</v>
      </c>
      <c r="H11" s="1" t="str">
        <v>0 - BM Costs</v>
      </c>
      <c r="I11" s="10"/>
      <c r="J11" s="10">
        <f>COUNTA(C11:G11)</f>
        <v>5</v>
      </c>
      <c r="K11" s="3"/>
      <c r="L11" s="1" t="str">
        <v>0 - BM Port</v>
      </c>
      <c r="N11" s="1" t="str">
        <v>0 - Port Assets</v>
      </c>
      <c r="O11" s="12" cm="1">
        <f t="array" ref="O11:BO11">_xlfn.XLOOKUP(_xlfn.ANCHORARRAY(O14),_xlfn.ANCHORARRAY(Weights!C4),_xlfn.ANCHORARRAY( Weights!M4))</f>
        <v>0.20831172668232503</v>
      </c>
      <c r="P11" s="12">
        <v>0.15723789668907567</v>
      </c>
      <c r="Q11" s="12">
        <v>9.9875448481217585E-2</v>
      </c>
      <c r="R11" s="12">
        <v>8.387739115705968E-2</v>
      </c>
      <c r="S11" s="12">
        <v>7.450300178200428E-2</v>
      </c>
      <c r="T11" s="12">
        <v>5.4273750844133634E-2</v>
      </c>
      <c r="U11" s="12">
        <v>5.0822195913587491E-2</v>
      </c>
      <c r="V11" s="12">
        <v>4.3469224931926391E-2</v>
      </c>
      <c r="W11" s="12">
        <v>2.6913447705118051E-2</v>
      </c>
      <c r="X11" s="12">
        <v>2.6357525403836492E-2</v>
      </c>
      <c r="Y11" s="12">
        <v>2.592685547469397E-2</v>
      </c>
      <c r="Z11" s="12">
        <v>2.5761074449671371E-2</v>
      </c>
      <c r="AA11" s="12">
        <v>1.8185416177196302E-2</v>
      </c>
      <c r="AB11" s="12">
        <v>1.7006869464872697E-2</v>
      </c>
      <c r="AC11" s="12">
        <v>1.4269537418240386E-2</v>
      </c>
      <c r="AD11" s="12">
        <v>1.2517337530229662E-2</v>
      </c>
      <c r="AE11" s="12">
        <v>8.8048970782305305E-3</v>
      </c>
      <c r="AF11" s="12">
        <v>5.8381243906581014E-3</v>
      </c>
      <c r="AG11" s="12">
        <v>5.2493376572469346E-3</v>
      </c>
      <c r="AH11" s="12">
        <v>5.2091782204972906E-3</v>
      </c>
      <c r="AI11" s="12">
        <v>4.2475801844419816E-3</v>
      </c>
      <c r="AJ11" s="12">
        <v>3.3421823183863116E-3</v>
      </c>
      <c r="AK11" s="12">
        <v>1.0000000453500948E-3</v>
      </c>
      <c r="AL11" s="12">
        <v>1.0000000000000007E-3</v>
      </c>
      <c r="AM11" s="12">
        <v>1.0000000000000005E-3</v>
      </c>
      <c r="AN11" s="12">
        <v>1.0000000000000005E-3</v>
      </c>
      <c r="AO11" s="12">
        <v>1E-3</v>
      </c>
      <c r="AP11" s="12">
        <v>1E-3</v>
      </c>
      <c r="AQ11" s="12">
        <v>1E-3</v>
      </c>
      <c r="AR11" s="12">
        <v>1E-3</v>
      </c>
      <c r="AS11" s="12">
        <v>1E-3</v>
      </c>
      <c r="AT11" s="12">
        <v>1E-3</v>
      </c>
      <c r="AU11" s="12">
        <v>1E-3</v>
      </c>
      <c r="AV11" s="12">
        <v>1E-3</v>
      </c>
      <c r="AW11" s="12">
        <v>1E-3</v>
      </c>
      <c r="AX11" s="12">
        <v>1E-3</v>
      </c>
      <c r="AY11" s="12">
        <v>1E-3</v>
      </c>
      <c r="AZ11" s="12">
        <v>1E-3</v>
      </c>
      <c r="BA11" s="12">
        <v>1E-3</v>
      </c>
      <c r="BB11" s="12">
        <v>1E-3</v>
      </c>
      <c r="BC11" s="12">
        <v>1E-3</v>
      </c>
      <c r="BD11" s="12">
        <v>1E-3</v>
      </c>
      <c r="BE11" s="12">
        <v>1E-3</v>
      </c>
      <c r="BF11" s="12">
        <v>1E-3</v>
      </c>
      <c r="BG11" s="12">
        <v>1E-3</v>
      </c>
      <c r="BH11" s="12">
        <v>9.999999999999998E-4</v>
      </c>
      <c r="BI11" s="12">
        <v>9.999999999999998E-4</v>
      </c>
      <c r="BJ11" s="12">
        <v>9.999999999999998E-4</v>
      </c>
      <c r="BK11" s="12">
        <v>9.999999999999998E-4</v>
      </c>
      <c r="BL11" s="12">
        <v>9.9999999999999959E-4</v>
      </c>
      <c r="BM11" s="12">
        <v>0</v>
      </c>
      <c r="BN11" s="12">
        <v>0</v>
      </c>
      <c r="BO11" s="12">
        <v>0</v>
      </c>
      <c r="BP11" s="1" t="str">
        <v>0- Port Costs</v>
      </c>
      <c r="BQ11" s="10"/>
      <c r="BR11" s="10">
        <f>COUNTIF(_xlfn.ANCHORARRAY(O11), "&gt;0")</f>
        <v>50</v>
      </c>
      <c r="BS11" s="3"/>
      <c r="BT11" s="1" t="str">
        <v>0- Port Value</v>
      </c>
    </row>
    <row r="12" spans="1:72" x14ac:dyDescent="0.3">
      <c r="A12" s="1" t="s">
        <v>5</v>
      </c>
      <c r="C12" s="1" t="s">
        <v>10</v>
      </c>
      <c r="D12" s="1" t="s">
        <v>10</v>
      </c>
      <c r="E12" s="1" t="s">
        <v>10</v>
      </c>
      <c r="F12" s="1" t="s">
        <v>10</v>
      </c>
      <c r="G12" s="1" t="s">
        <v>10</v>
      </c>
      <c r="H12" s="1" t="str">
        <v>0 - BM Costs</v>
      </c>
      <c r="L12" s="1" t="str">
        <v>0 - BM Port</v>
      </c>
      <c r="N12" s="1" t="str">
        <v>0 - Port Assets</v>
      </c>
      <c r="O12" s="1" t="str" cm="1">
        <f t="array" ref="O12:BO12">_xlfn.XLOOKUP(_xlfn.ANCHORARRAY(O14),_xlfn.ANCHORARRAY(Weights!C4),_xlfn.ANCHORARRAY( Weights!E4))</f>
        <v>Health Care</v>
      </c>
      <c r="P12" s="1" t="str">
        <v>Health Care</v>
      </c>
      <c r="Q12" s="1" t="str">
        <v>Information Technology</v>
      </c>
      <c r="R12" s="1" t="str">
        <v>Health Care</v>
      </c>
      <c r="S12" s="1" t="str">
        <v>Health Care</v>
      </c>
      <c r="T12" s="1" t="str">
        <v>Health Care</v>
      </c>
      <c r="U12" s="1" t="str">
        <v>Health Care</v>
      </c>
      <c r="V12" s="1" t="str">
        <v>Health Care</v>
      </c>
      <c r="W12" s="1" t="str">
        <v>Health Care</v>
      </c>
      <c r="X12" s="1" t="str">
        <v>Financials</v>
      </c>
      <c r="Y12" s="1" t="str">
        <v>Information Technology</v>
      </c>
      <c r="Z12" s="1" t="str">
        <v>Health Care</v>
      </c>
      <c r="AA12" s="1" t="str">
        <v>Health Care</v>
      </c>
      <c r="AB12" s="1" t="str">
        <v>Consumer Discretionary</v>
      </c>
      <c r="AC12" s="1" t="str">
        <v>Health Care</v>
      </c>
      <c r="AD12" s="1" t="str">
        <v>Information Technology</v>
      </c>
      <c r="AE12" s="1" t="str">
        <v>Consumer Discretionary</v>
      </c>
      <c r="AF12" s="1" t="str">
        <v>Health Care</v>
      </c>
      <c r="AG12" s="1" t="str">
        <v>Information Technology</v>
      </c>
      <c r="AH12" s="1" t="str">
        <v>Real Estate</v>
      </c>
      <c r="AI12" s="1" t="str">
        <v>Health Care</v>
      </c>
      <c r="AJ12" s="1" t="str">
        <v>Financials</v>
      </c>
      <c r="AK12" s="1" t="str">
        <v>Health Care</v>
      </c>
      <c r="AL12" s="1" t="str">
        <v>Communication Services</v>
      </c>
      <c r="AM12" s="1" t="str">
        <v>Health Care</v>
      </c>
      <c r="AN12" s="1" t="str">
        <v>Health Care</v>
      </c>
      <c r="AO12" s="1" t="str">
        <v>Health Care</v>
      </c>
      <c r="AP12" s="1" t="str">
        <v>Health Care</v>
      </c>
      <c r="AQ12" s="1" t="str">
        <v>Information Technology</v>
      </c>
      <c r="AR12" s="1" t="str">
        <v>Health Care</v>
      </c>
      <c r="AS12" s="1" t="str">
        <v>Industrials</v>
      </c>
      <c r="AT12" s="1" t="str">
        <v>Consumer Discretionary</v>
      </c>
      <c r="AU12" s="1" t="str">
        <v>Health Care</v>
      </c>
      <c r="AV12" s="1" t="str">
        <v>Consumer Discretionary</v>
      </c>
      <c r="AW12" s="1" t="str">
        <v>Health Care</v>
      </c>
      <c r="AX12" s="1" t="str">
        <v>Information Technology</v>
      </c>
      <c r="AY12" s="1" t="str">
        <v>Information Technology</v>
      </c>
      <c r="AZ12" s="1" t="str">
        <v>Health Care</v>
      </c>
      <c r="BA12" s="1" t="str">
        <v>Industrials</v>
      </c>
      <c r="BB12" s="1" t="str">
        <v>Financials</v>
      </c>
      <c r="BC12" s="1" t="str">
        <v>Health Care</v>
      </c>
      <c r="BD12" s="1" t="str">
        <v>Health Care</v>
      </c>
      <c r="BE12" s="1" t="str">
        <v>Consumer Discretionary</v>
      </c>
      <c r="BF12" s="1" t="str">
        <v>Health Care</v>
      </c>
      <c r="BG12" s="1" t="str">
        <v>Consumer Discretionary</v>
      </c>
      <c r="BH12" s="1" t="str">
        <v>Information Technology</v>
      </c>
      <c r="BI12" s="1" t="str">
        <v>Health Care</v>
      </c>
      <c r="BJ12" s="1" t="str">
        <v>Health Care</v>
      </c>
      <c r="BK12" s="1" t="str">
        <v>Information Technology</v>
      </c>
      <c r="BL12" s="1" t="str">
        <v>Health Care</v>
      </c>
      <c r="BM12" s="1" t="str">
        <v>Industrials</v>
      </c>
      <c r="BN12" s="1" t="str">
        <v>Real Estate</v>
      </c>
      <c r="BO12" s="1" t="str">
        <v>Industrials</v>
      </c>
      <c r="BP12" s="1" t="str">
        <v>0- Port Costs</v>
      </c>
      <c r="BT12" s="1" t="str">
        <v>0- Port Value</v>
      </c>
    </row>
    <row r="13" spans="1:72" x14ac:dyDescent="0.3">
      <c r="A13" s="1" t="s">
        <v>6</v>
      </c>
      <c r="C13" s="1" t="s">
        <v>11</v>
      </c>
      <c r="D13" s="1" t="s">
        <v>12</v>
      </c>
      <c r="E13" s="1" t="s">
        <v>13</v>
      </c>
      <c r="F13" s="1" t="s">
        <v>14</v>
      </c>
      <c r="G13" s="1" t="s">
        <v>12</v>
      </c>
      <c r="H13" s="1" t="str">
        <v>0 - BM Costs</v>
      </c>
      <c r="L13" s="1" t="str">
        <v>0 - BM Port</v>
      </c>
      <c r="N13" s="1" t="str">
        <v>0 - Port Assets</v>
      </c>
      <c r="O13" s="1" t="str" cm="1">
        <f t="array" ref="O13:BO13">_xlfn.XLOOKUP(_xlfn.ANCHORARRAY(O14),_xlfn.ANCHORARRAY(Weights!C4),_xlfn.ANCHORARRAY( Weights!D4))</f>
        <v>Biotechnology &amp; Medical Research</v>
      </c>
      <c r="P13" s="1" t="str">
        <v>Biotechnology &amp; Medical Research</v>
      </c>
      <c r="Q13" s="1" t="str">
        <v>Banking Services</v>
      </c>
      <c r="R13" s="1" t="str">
        <v>Electronic Equipment &amp; Parts</v>
      </c>
      <c r="S13" s="1" t="str">
        <v>Specialty Retailers</v>
      </c>
      <c r="T13" s="1" t="str">
        <v>Biotechnology &amp; Medical Research</v>
      </c>
      <c r="U13" s="1" t="str">
        <v>Biotechnology &amp; Medical Research</v>
      </c>
      <c r="V13" s="1" t="str">
        <v>Biotechnology &amp; Medical Research</v>
      </c>
      <c r="W13" s="1" t="str">
        <v>Biotechnology &amp; Medical Research</v>
      </c>
      <c r="X13" s="1" t="str">
        <v>Software &amp; IT Services</v>
      </c>
      <c r="Y13" s="1" t="str">
        <v>Software &amp; IT Services</v>
      </c>
      <c r="Z13" s="1" t="str">
        <v>Biotechnology &amp; Medical Research</v>
      </c>
      <c r="AA13" s="1" t="str">
        <v>Biotechnology &amp; Medical Research</v>
      </c>
      <c r="AB13" s="1" t="str">
        <v>Software &amp; IT Services</v>
      </c>
      <c r="AC13" s="1" t="str">
        <v>Electronic Equipment &amp; Parts</v>
      </c>
      <c r="AD13" s="1" t="str">
        <v>Biotechnology &amp; Medical Research</v>
      </c>
      <c r="AE13" s="1" t="str">
        <v>Biotechnology &amp; Medical Research</v>
      </c>
      <c r="AF13" s="1" t="str">
        <v>Biotechnology &amp; Medical Research</v>
      </c>
      <c r="AG13" s="1" t="str">
        <v>Biotechnology &amp; Medical Research</v>
      </c>
      <c r="AH13" s="1" t="str">
        <v>Financial Technology (Fintech) &amp; Infrastructure</v>
      </c>
      <c r="AI13" s="1" t="str">
        <v>Healthcare Equipment &amp; Supplies</v>
      </c>
      <c r="AJ13" s="1" t="str">
        <v>Financial Technology (Fintech) &amp; Infrastructure</v>
      </c>
      <c r="AK13" s="1" t="str">
        <v>Biotechnology &amp; Medical Research</v>
      </c>
      <c r="AL13" s="1" t="str">
        <v>Software &amp; IT Services</v>
      </c>
      <c r="AM13" s="1" t="str">
        <v>Specialty Retailers</v>
      </c>
      <c r="AN13" s="1" t="str">
        <v>Biotechnology &amp; Medical Research</v>
      </c>
      <c r="AO13" s="1" t="str">
        <v>Biotechnology &amp; Medical Research</v>
      </c>
      <c r="AP13" s="1" t="str">
        <v>Electrical Utilities &amp; IPPs</v>
      </c>
      <c r="AQ13" s="1" t="str">
        <v>Software &amp; IT Services</v>
      </c>
      <c r="AR13" s="1" t="str">
        <v>Biotechnology &amp; Medical Research</v>
      </c>
      <c r="AS13" s="1" t="str">
        <v>Biotechnology &amp; Medical Research</v>
      </c>
      <c r="AT13" s="1" t="str">
        <v>Software &amp; IT Services</v>
      </c>
      <c r="AU13" s="1" t="str">
        <v>Healthcare Equipment &amp; Supplies</v>
      </c>
      <c r="AV13" s="1" t="str">
        <v>Software &amp; IT Services</v>
      </c>
      <c r="AW13" s="1" t="str">
        <v>Biotechnology &amp; Medical Research</v>
      </c>
      <c r="AX13" s="1" t="str">
        <v>Software &amp; IT Services</v>
      </c>
      <c r="AY13" s="1" t="str">
        <v>Software &amp; IT Services</v>
      </c>
      <c r="AZ13" s="1" t="str">
        <v>Biotechnology &amp; Medical Research</v>
      </c>
      <c r="BA13" s="1" t="str">
        <v>Biotechnology &amp; Medical Research</v>
      </c>
      <c r="BB13" s="1" t="str">
        <v>Investment Banking &amp; Investment Services</v>
      </c>
      <c r="BC13" s="1" t="str">
        <v>Biotechnology &amp; Medical Research</v>
      </c>
      <c r="BD13" s="1" t="str">
        <v>Biotechnology &amp; Medical Research</v>
      </c>
      <c r="BE13" s="1" t="str">
        <v>Biotechnology &amp; Medical Research</v>
      </c>
      <c r="BF13" s="1" t="str">
        <v>Biotechnology &amp; Medical Research</v>
      </c>
      <c r="BG13" s="1" t="str">
        <v>Household Goods</v>
      </c>
      <c r="BH13" s="1" t="str">
        <v>Healthcare Equipment &amp; Supplies</v>
      </c>
      <c r="BI13" s="1" t="str">
        <v>Biotechnology &amp; Medical Research</v>
      </c>
      <c r="BJ13" s="1" t="str">
        <v>Hotels &amp; Entertainment Services</v>
      </c>
      <c r="BK13" s="1" t="str">
        <v>Specialty Retailers</v>
      </c>
      <c r="BL13" s="1" t="str">
        <v>Software &amp; IT Services</v>
      </c>
      <c r="BM13" s="1" t="str">
        <v>Freight &amp; Logistics Services</v>
      </c>
      <c r="BN13" s="1" t="str">
        <v>Residential &amp; Commercial REIT</v>
      </c>
      <c r="BO13" s="1" t="str">
        <v>Passenger Transportation Services</v>
      </c>
      <c r="BP13" s="1" t="str">
        <v>0- Port Costs</v>
      </c>
      <c r="BT13" s="1" t="str">
        <v>0- Port Value</v>
      </c>
    </row>
    <row r="14" spans="1:72" x14ac:dyDescent="0.3">
      <c r="A14" s="1" t="s">
        <v>7</v>
      </c>
      <c r="C14" s="5" t="e" vm="1">
        <v>#VALUE!</v>
      </c>
      <c r="D14" s="5" t="e" vm="2">
        <v>#VALUE!</v>
      </c>
      <c r="E14" s="5" t="e" vm="3">
        <v>#VALUE!</v>
      </c>
      <c r="F14" s="5" t="e" vm="4">
        <v>#VALUE!</v>
      </c>
      <c r="G14" s="5" t="e" vm="5">
        <v>#VALUE!</v>
      </c>
      <c r="H14" s="1" t="str">
        <v>0 - BM Costs</v>
      </c>
      <c r="I14" s="5"/>
      <c r="J14" s="5"/>
      <c r="K14" s="5"/>
      <c r="L14" s="1" t="str">
        <v>0 - BM Port</v>
      </c>
      <c r="M14" s="5" t="s">
        <v>69</v>
      </c>
      <c r="N14" s="1" t="str">
        <v>0 - Port Assets</v>
      </c>
      <c r="O14" s="1" t="e" cm="1" vm="55">
        <f t="array" ref="O14:BO14">TRANSPOSE(_xlfn.SORTBY(_xlfn.ANCHORARRAY(Weights!C4),_xlfn.ANCHORARRAY(Weights!M4),-1))</f>
        <v>#VALUE!</v>
      </c>
      <c r="P14" s="1" t="e" vm="23">
        <v>#VALUE!</v>
      </c>
      <c r="Q14" s="1" t="e" vm="14">
        <v>#VALUE!</v>
      </c>
      <c r="R14" s="1" t="e" vm="36">
        <v>#VALUE!</v>
      </c>
      <c r="S14" s="1" t="e" vm="26">
        <v>#VALUE!</v>
      </c>
      <c r="T14" s="1" t="e" vm="20">
        <v>#VALUE!</v>
      </c>
      <c r="U14" s="1" t="e" vm="27">
        <v>#VALUE!</v>
      </c>
      <c r="V14" s="1" t="e" vm="57">
        <v>#VALUE!</v>
      </c>
      <c r="W14" s="1" t="e" vm="25">
        <v>#VALUE!</v>
      </c>
      <c r="X14" s="1" t="e" vm="51">
        <v>#VALUE!</v>
      </c>
      <c r="Y14" s="1" t="e" vm="43">
        <v>#VALUE!</v>
      </c>
      <c r="Z14" s="1" t="e" vm="32">
        <v>#VALUE!</v>
      </c>
      <c r="AA14" s="1" t="e" vm="34">
        <v>#VALUE!</v>
      </c>
      <c r="AB14" s="1" t="e" vm="9">
        <v>#VALUE!</v>
      </c>
      <c r="AC14" s="1" t="e" vm="17">
        <v>#VALUE!</v>
      </c>
      <c r="AD14" s="1" t="e" vm="30">
        <v>#VALUE!</v>
      </c>
      <c r="AE14" s="1" t="e" vm="35">
        <v>#VALUE!</v>
      </c>
      <c r="AF14" s="1" t="e" vm="44">
        <v>#VALUE!</v>
      </c>
      <c r="AG14" s="1" t="e" vm="24">
        <v>#VALUE!</v>
      </c>
      <c r="AH14" s="1" t="e" vm="37">
        <v>#VALUE!</v>
      </c>
      <c r="AI14" s="1" t="e" vm="56">
        <v>#VALUE!</v>
      </c>
      <c r="AJ14" s="1" t="e" vm="39">
        <v>#VALUE!</v>
      </c>
      <c r="AK14" s="1" t="e" vm="21">
        <v>#VALUE!</v>
      </c>
      <c r="AL14" s="1" t="e" vm="29">
        <v>#VALUE!</v>
      </c>
      <c r="AM14" s="1" t="e" vm="11">
        <v>#VALUE!</v>
      </c>
      <c r="AN14" s="1" t="e" vm="45">
        <v>#VALUE!</v>
      </c>
      <c r="AO14" s="1" t="e" vm="10">
        <v>#VALUE!</v>
      </c>
      <c r="AP14" s="1" t="e" vm="12">
        <v>#VALUE!</v>
      </c>
      <c r="AQ14" s="1" t="e" vm="13">
        <v>#VALUE!</v>
      </c>
      <c r="AR14" s="1" t="e" vm="15">
        <v>#VALUE!</v>
      </c>
      <c r="AS14" s="1" t="e" vm="16">
        <v>#VALUE!</v>
      </c>
      <c r="AT14" s="1" t="e" vm="18">
        <v>#VALUE!</v>
      </c>
      <c r="AU14" s="1" t="e" vm="19">
        <v>#VALUE!</v>
      </c>
      <c r="AV14" s="1" t="e" vm="22">
        <v>#VALUE!</v>
      </c>
      <c r="AW14" s="1" t="e" vm="28">
        <v>#VALUE!</v>
      </c>
      <c r="AX14" s="1" t="e" vm="31">
        <v>#VALUE!</v>
      </c>
      <c r="AY14" s="1" t="e" vm="38">
        <v>#VALUE!</v>
      </c>
      <c r="AZ14" s="1" t="e" vm="40">
        <v>#VALUE!</v>
      </c>
      <c r="BA14" s="1" t="e" vm="42">
        <v>#VALUE!</v>
      </c>
      <c r="BB14" s="1" t="e" vm="46">
        <v>#VALUE!</v>
      </c>
      <c r="BC14" s="1" t="e" vm="47">
        <v>#VALUE!</v>
      </c>
      <c r="BD14" s="1" t="e" vm="50">
        <v>#VALUE!</v>
      </c>
      <c r="BE14" s="1" t="e" vm="52">
        <v>#VALUE!</v>
      </c>
      <c r="BF14" s="1" t="e" vm="54">
        <v>#VALUE!</v>
      </c>
      <c r="BG14" s="1" t="e" vm="58">
        <v>#VALUE!</v>
      </c>
      <c r="BH14" s="1" t="e" vm="41">
        <v>#VALUE!</v>
      </c>
      <c r="BI14" s="1" t="e" vm="48">
        <v>#VALUE!</v>
      </c>
      <c r="BJ14" s="1" t="e" vm="49">
        <v>#VALUE!</v>
      </c>
      <c r="BK14" s="1" t="e" vm="53">
        <v>#VALUE!</v>
      </c>
      <c r="BL14" s="1" t="e" vm="33">
        <v>#VALUE!</v>
      </c>
      <c r="BM14" s="1" t="e" vm="6">
        <v>#VALUE!</v>
      </c>
      <c r="BN14" s="1" t="e" vm="7">
        <v>#VALUE!</v>
      </c>
      <c r="BO14" s="1" t="e" vm="8">
        <v>#VALUE!</v>
      </c>
      <c r="BP14" s="1" t="str">
        <v>0- Port Costs</v>
      </c>
      <c r="BQ14" s="5"/>
      <c r="BR14" s="5"/>
      <c r="BS14" s="5"/>
      <c r="BT14" s="1" t="str">
        <v>0- Port Value</v>
      </c>
    </row>
    <row r="15" spans="1:72" x14ac:dyDescent="0.3">
      <c r="A15" s="1" t="s">
        <v>8</v>
      </c>
      <c r="C15" s="1" t="str" cm="1">
        <f t="array" ref="C15">_FV(C14,"Currency")</f>
        <v>USD</v>
      </c>
      <c r="D15" s="1" t="str" cm="1">
        <f t="array" ref="D15">_FV(D14,"Currency")</f>
        <v>USD</v>
      </c>
      <c r="E15" s="1" t="str" cm="1">
        <f t="array" ref="E15">_FV(E14,"Currency")</f>
        <v>USD</v>
      </c>
      <c r="F15" s="1" t="str" cm="1">
        <f t="array" ref="F15">_FV(F14,"Currency")</f>
        <v>USD</v>
      </c>
      <c r="G15" s="1" t="str" cm="1">
        <f t="array" ref="G15">_FV(G14,"Currency")</f>
        <v>USD</v>
      </c>
      <c r="H15" s="1" t="str">
        <v>0 - BM Costs</v>
      </c>
      <c r="L15" s="1" t="str">
        <v>0 - BM Port</v>
      </c>
      <c r="M15" s="5"/>
      <c r="N15" s="1" t="str">
        <v>0 - Port Assets</v>
      </c>
      <c r="O15" s="1" t="str" cm="1">
        <f t="array" ref="O15">_FV(O14,"Currency")</f>
        <v>USD</v>
      </c>
      <c r="P15" s="1" t="str" cm="1">
        <f t="array" ref="P15">_FV(P14,"Currency")</f>
        <v>USD</v>
      </c>
      <c r="Q15" s="1" t="str" cm="1">
        <f t="array" ref="Q15">_FV(Q14,"Currency")</f>
        <v>USD</v>
      </c>
      <c r="R15" s="1" t="str" cm="1">
        <f t="array" ref="R15">_FV(R14,"Currency")</f>
        <v>USD</v>
      </c>
      <c r="S15" s="1" t="str" cm="1">
        <f t="array" ref="S15">_FV(S14,"Currency")</f>
        <v>USD</v>
      </c>
      <c r="T15" s="1" t="str" cm="1">
        <f t="array" ref="T15">_FV(T14,"Currency")</f>
        <v>USD</v>
      </c>
      <c r="U15" s="1" t="str" cm="1">
        <f t="array" ref="U15">_FV(U14,"Currency")</f>
        <v>USD</v>
      </c>
      <c r="V15" s="1" t="str" cm="1">
        <f t="array" ref="V15">_FV(V14,"Currency")</f>
        <v>USD</v>
      </c>
      <c r="W15" s="1" t="str" cm="1">
        <f t="array" ref="W15">_FV(W14,"Currency")</f>
        <v>USD</v>
      </c>
      <c r="X15" s="1" t="str" cm="1">
        <f t="array" ref="X15">_FV(X14,"Currency")</f>
        <v>USD</v>
      </c>
      <c r="Y15" s="1" t="str" cm="1">
        <f t="array" ref="Y15">_FV(Y14,"Currency")</f>
        <v>USD</v>
      </c>
      <c r="Z15" s="1" t="str" cm="1">
        <f t="array" ref="Z15">_FV(Z14,"Currency")</f>
        <v>USD</v>
      </c>
      <c r="AA15" s="1" t="str" cm="1">
        <f t="array" ref="AA15">_FV(AA14,"Currency")</f>
        <v>USD</v>
      </c>
      <c r="AB15" s="1" t="str" cm="1">
        <f t="array" ref="AB15">_FV(AB14,"Currency")</f>
        <v>USD</v>
      </c>
      <c r="AC15" s="1" t="str" cm="1">
        <f t="array" ref="AC15">_FV(AC14,"Currency")</f>
        <v>USD</v>
      </c>
      <c r="AD15" s="1" t="str" cm="1">
        <f t="array" ref="AD15">_FV(AD14,"Currency")</f>
        <v>USD</v>
      </c>
      <c r="AE15" s="1" t="str" cm="1">
        <f t="array" ref="AE15">_FV(AE14,"Currency")</f>
        <v>USD</v>
      </c>
      <c r="AF15" s="1" t="str" cm="1">
        <f t="array" ref="AF15">_FV(AF14,"Currency")</f>
        <v>USD</v>
      </c>
      <c r="AG15" s="1" t="str" cm="1">
        <f t="array" ref="AG15">_FV(AG14,"Currency")</f>
        <v>USD</v>
      </c>
      <c r="AH15" s="1" t="str" cm="1">
        <f t="array" ref="AH15">_FV(AH14,"Currency")</f>
        <v>USD</v>
      </c>
      <c r="AI15" s="1" t="str" cm="1">
        <f t="array" ref="AI15">_FV(AI14,"Currency")</f>
        <v>USD</v>
      </c>
      <c r="AJ15" s="1" t="str" cm="1">
        <f t="array" ref="AJ15">_FV(AJ14,"Currency")</f>
        <v>USD</v>
      </c>
      <c r="AK15" s="1" t="str" cm="1">
        <f t="array" ref="AK15">_FV(AK14,"Currency")</f>
        <v>USD</v>
      </c>
      <c r="AL15" s="1" t="str" cm="1">
        <f t="array" ref="AL15">_FV(AL14,"Currency")</f>
        <v>USD</v>
      </c>
      <c r="AM15" s="1" t="str" cm="1">
        <f t="array" ref="AM15">_FV(AM14,"Currency")</f>
        <v>USD</v>
      </c>
      <c r="AN15" s="1" t="str" cm="1">
        <f t="array" ref="AN15">_FV(AN14,"Currency")</f>
        <v>USD</v>
      </c>
      <c r="AO15" s="1" t="str" cm="1">
        <f t="array" ref="AO15">_FV(AO14,"Currency")</f>
        <v>USD</v>
      </c>
      <c r="AP15" s="1" t="str" cm="1">
        <f t="array" ref="AP15">_FV(AP14,"Currency")</f>
        <v>USD</v>
      </c>
      <c r="AQ15" s="1" t="str" cm="1">
        <f t="array" ref="AQ15">_FV(AQ14,"Currency")</f>
        <v>USD</v>
      </c>
      <c r="AR15" s="1" t="str" cm="1">
        <f t="array" ref="AR15">_FV(AR14,"Currency")</f>
        <v>USD</v>
      </c>
      <c r="AS15" s="1" t="str" cm="1">
        <f t="array" ref="AS15">_FV(AS14,"Currency")</f>
        <v>USD</v>
      </c>
      <c r="AT15" s="1" t="str" cm="1">
        <f t="array" ref="AT15">_FV(AT14,"Currency")</f>
        <v>USD</v>
      </c>
      <c r="AU15" s="1" t="str" cm="1">
        <f t="array" ref="AU15">_FV(AU14,"Currency")</f>
        <v>USD</v>
      </c>
      <c r="AV15" s="1" t="str" cm="1">
        <f t="array" ref="AV15">_FV(AV14,"Currency")</f>
        <v>USD</v>
      </c>
      <c r="AW15" s="1" t="str" cm="1">
        <f t="array" ref="AW15">_FV(AW14,"Currency")</f>
        <v>USD</v>
      </c>
      <c r="AX15" s="1" t="str" cm="1">
        <f t="array" ref="AX15">_FV(AX14,"Currency")</f>
        <v>USD</v>
      </c>
      <c r="AY15" s="1" t="str" cm="1">
        <f t="array" ref="AY15">_FV(AY14,"Currency")</f>
        <v>USD</v>
      </c>
      <c r="AZ15" s="1" t="str" cm="1">
        <f t="array" ref="AZ15">_FV(AZ14,"Currency")</f>
        <v>USD</v>
      </c>
      <c r="BA15" s="1" t="str" cm="1">
        <f t="array" ref="BA15">_FV(BA14,"Currency")</f>
        <v>USD</v>
      </c>
      <c r="BB15" s="1" t="str" cm="1">
        <f t="array" ref="BB15">_FV(BB14,"Currency")</f>
        <v>USD</v>
      </c>
      <c r="BC15" s="1" t="str" cm="1">
        <f t="array" ref="BC15">_FV(BC14,"Currency")</f>
        <v>USD</v>
      </c>
      <c r="BD15" s="1" t="str" cm="1">
        <f t="array" ref="BD15">_FV(BD14,"Currency")</f>
        <v>USD</v>
      </c>
      <c r="BE15" s="1" t="str" cm="1">
        <f t="array" ref="BE15">_FV(BE14,"Currency")</f>
        <v>USD</v>
      </c>
      <c r="BF15" s="1" t="str" cm="1">
        <f t="array" ref="BF15">_FV(BF14,"Currency")</f>
        <v>USD</v>
      </c>
      <c r="BG15" s="1" t="str" cm="1">
        <f t="array" ref="BG15">_FV(BG14,"Currency")</f>
        <v>USD</v>
      </c>
      <c r="BH15" s="1" t="str" cm="1">
        <f t="array" ref="BH15">_FV(BH14,"Currency")</f>
        <v>USD</v>
      </c>
      <c r="BI15" s="1" t="str" cm="1">
        <f t="array" ref="BI15">_FV(BI14,"Currency")</f>
        <v>USD</v>
      </c>
      <c r="BJ15" s="1" t="str" cm="1">
        <f t="array" ref="BJ15">_FV(BJ14,"Currency")</f>
        <v>USD</v>
      </c>
      <c r="BK15" s="1" t="str" cm="1">
        <f t="array" ref="BK15">_FV(BK14,"Currency")</f>
        <v>USD</v>
      </c>
      <c r="BL15" s="1" t="str" cm="1">
        <f t="array" ref="BL15">_FV(BL14,"Currency")</f>
        <v>USD</v>
      </c>
      <c r="BM15" s="1" t="str" cm="1">
        <f t="array" ref="BM15">_FV(BM14,"Currency")</f>
        <v>USD</v>
      </c>
      <c r="BN15" s="1" t="str" cm="1">
        <f t="array" ref="BN15">_FV(BN14,"Currency")</f>
        <v>USD</v>
      </c>
      <c r="BO15" s="1" t="str" cm="1">
        <f t="array" ref="BO15">_FV(BO14,"Currency")</f>
        <v>USD</v>
      </c>
      <c r="BP15" s="1" t="str">
        <v>0- Port Costs</v>
      </c>
      <c r="BT15" s="1" t="str">
        <v>0- Port Value</v>
      </c>
    </row>
    <row r="16" spans="1:72" x14ac:dyDescent="0.3">
      <c r="A16" s="1" t="s">
        <v>9</v>
      </c>
      <c r="C16" s="7" t="str" cm="1">
        <f t="array" ref="C16">_FV(C14,"Ticker symbol",TRUE)</f>
        <v>UGA</v>
      </c>
      <c r="D16" s="7" t="str" cm="1">
        <f t="array" ref="D16">_FV(D14,"Ticker symbol",TRUE)</f>
        <v>USO</v>
      </c>
      <c r="E16" s="7" t="str" cm="1">
        <f t="array" ref="E16">_FV(E14,"Ticker symbol",TRUE)</f>
        <v>BNO</v>
      </c>
      <c r="F16" s="7" t="str" cm="1">
        <f t="array" ref="F16">_FV(F14,"Ticker symbol",TRUE)</f>
        <v>DBO</v>
      </c>
      <c r="G16" s="7" t="str" cm="1">
        <f t="array" ref="G16">_FV(G14,"Ticker symbol",TRUE)</f>
        <v>OIL</v>
      </c>
      <c r="H16" s="1" t="str">
        <v>0 - BM Costs</v>
      </c>
      <c r="I16" s="7"/>
      <c r="J16" s="7"/>
      <c r="K16" s="7"/>
      <c r="L16" s="1" t="str">
        <v>0 - BM Port</v>
      </c>
      <c r="M16" s="5" t="s">
        <v>15</v>
      </c>
      <c r="N16" s="1" t="str">
        <v>0 - Port Assets</v>
      </c>
      <c r="O16" s="7" t="str" cm="1">
        <f t="array" ref="O16">_FV(O14,"Ticker symbol",TRUE)</f>
        <v>VERA</v>
      </c>
      <c r="P16" s="7" t="str" cm="1">
        <f t="array" ref="P16">_FV(P14,"Ticker symbol",TRUE)</f>
        <v>DYN</v>
      </c>
      <c r="Q16" s="7" t="str" cm="1">
        <f t="array" ref="Q16">_FV(Q14,"Ticker symbol",TRUE)</f>
        <v>BLFY</v>
      </c>
      <c r="R16" s="7" t="str" cm="1">
        <f t="array" ref="R16">_FV(R14,"Ticker symbol",TRUE)</f>
        <v>MKFG</v>
      </c>
      <c r="S16" s="7" t="str" cm="1">
        <f t="array" ref="S16">_FV(S14,"Ticker symbol",TRUE)</f>
        <v>FIGS</v>
      </c>
      <c r="T16" s="7" t="str" cm="1">
        <f t="array" ref="T16">_FV(T14,"Ticker symbol",TRUE)</f>
        <v>DAWN</v>
      </c>
      <c r="U16" s="7" t="str" cm="1">
        <f t="array" ref="U16">_FV(U14,"Ticker symbol",TRUE)</f>
        <v>GRNA</v>
      </c>
      <c r="V16" s="7" t="str" cm="1">
        <f t="array" ref="V16">_FV(V14,"Ticker symbol",TRUE)</f>
        <v>VIR</v>
      </c>
      <c r="W16" s="7" t="str" cm="1">
        <f t="array" ref="W16">_FV(W14,"Ticker symbol",TRUE)</f>
        <v>EQRX</v>
      </c>
      <c r="X16" s="7" t="str" cm="1">
        <f t="array" ref="X16">_FV(X14,"Ticker symbol",TRUE)</f>
        <v>SQSP</v>
      </c>
      <c r="Y16" s="7" t="str" cm="1">
        <f t="array" ref="Y16">_FV(Y14,"Ticker symbol",TRUE)</f>
        <v>OLO</v>
      </c>
      <c r="Z16" s="7" t="str" cm="1">
        <f t="array" ref="Z16">_FV(Z14,"Ticker symbol",TRUE)</f>
        <v>IVVD</v>
      </c>
      <c r="AA16" s="7" t="str" cm="1">
        <f t="array" ref="AA16">_FV(AA14,"Ticker symbol",TRUE)</f>
        <v>KNTE</v>
      </c>
      <c r="AB16" s="7" t="str" cm="1">
        <f t="array" ref="AB16">_FV(AB14,"Ticker symbol",TRUE)</f>
        <v>DIBS</v>
      </c>
      <c r="AC16" s="7" t="str" cm="1">
        <f t="array" ref="AC16">_FV(AC14,"Ticker symbol",TRUE)</f>
        <v>CPTN</v>
      </c>
      <c r="AD16" s="7" t="str" cm="1">
        <f t="array" ref="AD16">_FV(AD14,"Ticker symbol",TRUE)</f>
        <v>TIL</v>
      </c>
      <c r="AE16" s="7" t="str" cm="1">
        <f t="array" ref="AE16">_FV(AE14,"Ticker symbol",TRUE)</f>
        <v>KRON</v>
      </c>
      <c r="AF16" s="7" t="str" cm="1">
        <f t="array" ref="AF16">_FV(AF14,"Ticker symbol",TRUE)</f>
        <v>PRDS</v>
      </c>
      <c r="AG16" s="7" t="str" cm="1">
        <f t="array" ref="AG16">_FV(AG14,"Ticker symbol",TRUE)</f>
        <v>EWTX</v>
      </c>
      <c r="AH16" s="7" t="str" cm="1">
        <f t="array" ref="AH16">_FV(AH14,"Ticker symbol",TRUE)</f>
        <v>MQ</v>
      </c>
      <c r="AI16" s="7" t="str" cm="1">
        <f t="array" ref="AI16">_FV(AI14,"Ticker symbol",TRUE)</f>
        <v>RBOT</v>
      </c>
      <c r="AJ16" s="7" t="str" cm="1">
        <f t="array" ref="AJ16">_FV(AJ14,"Ticker symbol",TRUE)</f>
        <v>ML</v>
      </c>
      <c r="AK16" s="7" t="str" cm="1">
        <f t="array" ref="AK16">_FV(AK14,"Ticker symbol",TRUE)</f>
        <v>DICE</v>
      </c>
      <c r="AL16" s="7" t="str" cm="1">
        <f t="array" ref="AL16">_FV(AL14,"Ticker symbol",TRUE)</f>
        <v>CTV</v>
      </c>
      <c r="AM16" s="7" t="str" cm="1">
        <f t="array" ref="AM16">_FV(AM14,"Ticker symbol",TRUE)</f>
        <v>AKA</v>
      </c>
      <c r="AN16" s="7" t="str" cm="1">
        <f t="array" ref="AN16">_FV(AN14,"Ticker symbol",TRUE)</f>
        <v>PEAR</v>
      </c>
      <c r="AO16" s="7" t="str" cm="1">
        <f t="array" ref="AO16">_FV(AO14,"Ticker symbol",TRUE)</f>
        <v>FDMT</v>
      </c>
      <c r="AP16" s="7" t="str" cm="1">
        <f t="array" ref="AP16">_FV(AP14,"Ticker symbol",TRUE)</f>
        <v>AMPS</v>
      </c>
      <c r="AQ16" s="7" t="str" cm="1">
        <f t="array" ref="AQ16">_FV(AQ14,"Ticker symbol",TRUE)</f>
        <v>AIP</v>
      </c>
      <c r="AR16" s="7" t="str" cm="1">
        <f t="array" ref="AR16">_FV(AR14,"Ticker symbol",TRUE)</f>
        <v>CRBU</v>
      </c>
      <c r="AS16" s="7" t="str" cm="1">
        <f t="array" ref="AS16">_FV(AS14,"Ticker symbol",TRUE)</f>
        <v>IPSC</v>
      </c>
      <c r="AT16" s="7" t="str" cm="1">
        <f t="array" ref="AT16">_FV(AT14,"Ticker symbol",TRUE)</f>
        <v>COUR</v>
      </c>
      <c r="AU16" s="7" t="str" cm="1">
        <f t="array" ref="AU16">_FV(AU14,"Ticker symbol",TRUE)</f>
        <v>CTKB</v>
      </c>
      <c r="AV16" s="7" t="str" cm="1">
        <f t="array" ref="AV16">_FV(AV14,"Ticker symbol",TRUE)</f>
        <v>DUOL</v>
      </c>
      <c r="AW16" s="7" t="str" cm="1">
        <f t="array" ref="AW16">_FV(AW14,"Ticker symbol",TRUE)</f>
        <v>ICVX</v>
      </c>
      <c r="AX16" s="7" t="str" cm="1">
        <f t="array" ref="AX16">_FV(AX14,"Ticker symbol",TRUE)</f>
        <v>INTA</v>
      </c>
      <c r="AY16" s="7" t="str" cm="1">
        <f t="array" ref="AY16">_FV(AY14,"Ticker symbol",TRUE)</f>
        <v>MTTR</v>
      </c>
      <c r="AZ16" s="7" t="str" cm="1">
        <f t="array" ref="AZ16">_FV(AZ14,"Ticker symbol",TRUE)</f>
        <v>GLUE</v>
      </c>
      <c r="BA16" s="7" t="str" cm="1">
        <f t="array" ref="BA16">_FV(BA14,"Ticker symbol",TRUE)</f>
        <v>NUVL</v>
      </c>
      <c r="BB16" s="7" t="str" cm="1">
        <f t="array" ref="BB16">_FV(BB14,"Ticker symbol",TRUE)</f>
        <v>PWP</v>
      </c>
      <c r="BC16" s="7" t="str" cm="1">
        <f t="array" ref="BC16">_FV(BC14,"Ticker symbol",TRUE)</f>
        <v>PMVP</v>
      </c>
      <c r="BD16" s="7" t="str" cm="1">
        <f t="array" ref="BD16">_FV(BD14,"Ticker symbol",TRUE)</f>
        <v>SANA</v>
      </c>
      <c r="BE16" s="7" t="str" cm="1">
        <f t="array" ref="BE16">_FV(BE14,"Ticker symbol",TRUE)</f>
        <v>THRX</v>
      </c>
      <c r="BF16" s="7" t="str" cm="1">
        <f t="array" ref="BF16">_FV(BF14,"Ticker symbol",TRUE)</f>
        <v>VXRT</v>
      </c>
      <c r="BG16" s="7" t="str" cm="1">
        <f t="array" ref="BG16">_FV(BG14,"Ticker symbol",TRUE)</f>
        <v>WEBR</v>
      </c>
      <c r="BH16" s="7" t="str" cm="1">
        <f t="array" ref="BH16">_FV(BH14,"Ticker symbol",TRUE)</f>
        <v>NNOX</v>
      </c>
      <c r="BI16" s="7" t="str" cm="1">
        <f t="array" ref="BI16">_FV(BI14,"Ticker symbol",TRUE)</f>
        <v>PNT</v>
      </c>
      <c r="BJ16" s="7" t="str" cm="1">
        <f t="array" ref="BJ16">_FV(BJ14,"Ticker symbol",TRUE)</f>
        <v>PTLO</v>
      </c>
      <c r="BK16" s="7" t="str" cm="1">
        <f t="array" ref="BK16">_FV(BK14,"Ticker symbol",TRUE)</f>
        <v>CURV</v>
      </c>
      <c r="BL16" s="7" t="str" cm="1">
        <f t="array" ref="BL16">_FV(BL14,"Ticker symbol",TRUE)</f>
        <v>IONQ</v>
      </c>
      <c r="BM16" s="7" t="str" cm="1">
        <f t="array" ref="BM16">_FV(BM14,"Ticker symbol",TRUE)</f>
        <v>UPS</v>
      </c>
      <c r="BN16" s="7" t="str" cm="1">
        <f t="array" ref="BN16">_FV(BN14,"Ticker symbol",TRUE)</f>
        <v>O</v>
      </c>
      <c r="BO16" s="7" t="str" cm="1">
        <f t="array" ref="BO16">_FV(BO14,"Ticker symbol",TRUE)</f>
        <v>LUV</v>
      </c>
      <c r="BP16" s="1" t="str">
        <v>0- Port Costs</v>
      </c>
      <c r="BQ16" s="7"/>
      <c r="BR16" s="7"/>
      <c r="BS16" s="7"/>
      <c r="BT16" s="1" t="str">
        <v>0- Port Value</v>
      </c>
    </row>
    <row r="17" spans="1:72" x14ac:dyDescent="0.3">
      <c r="H17" s="1" t="str">
        <v>0 - BM Costs</v>
      </c>
      <c r="L17" s="1" t="str">
        <v>0 - BM Port</v>
      </c>
      <c r="N17" s="1" t="str">
        <v>0 - Port Assets</v>
      </c>
      <c r="BP17" s="1" t="str">
        <v>0- Port Costs</v>
      </c>
      <c r="BT17" s="1" t="str">
        <v>0- Port Value</v>
      </c>
    </row>
    <row r="18" spans="1:72" s="16" customFormat="1" x14ac:dyDescent="0.3">
      <c r="A18" s="16" t="s">
        <v>16</v>
      </c>
      <c r="H18" s="16" t="str">
        <v>0 - BM Costs</v>
      </c>
      <c r="L18" s="16" t="str">
        <v>0 - BM Port</v>
      </c>
      <c r="N18" s="16" t="str">
        <v>0 - Port Assets</v>
      </c>
      <c r="BP18" s="16" t="str">
        <v>0- Port Costs</v>
      </c>
      <c r="BT18" s="16" t="str">
        <v>0- Port Value</v>
      </c>
    </row>
    <row r="19" spans="1:72" hidden="1" outlineLevel="1" x14ac:dyDescent="0.3">
      <c r="A19" s="1" t="s">
        <v>17</v>
      </c>
      <c r="C19" s="14">
        <f ca="1">AVERAGE(_xlfn.ANCHORARRAY(C2001))</f>
        <v>-7.9657196738028933E-3</v>
      </c>
      <c r="D19" s="14">
        <f t="shared" ref="D19:G19" ca="1" si="0">AVERAGE(_xlfn.ANCHORARRAY(D2001))</f>
        <v>-5.1113735731844918E-3</v>
      </c>
      <c r="E19" s="14">
        <f t="shared" ca="1" si="0"/>
        <v>-6.2161181521861626E-3</v>
      </c>
      <c r="F19" s="14">
        <f t="shared" ca="1" si="0"/>
        <v>-6.8768983117142388E-3</v>
      </c>
      <c r="G19" s="14">
        <f t="shared" ca="1" si="0"/>
        <v>-5.3155770353411173E-3</v>
      </c>
      <c r="H19" s="1" t="str">
        <v>0 - BM Costs</v>
      </c>
      <c r="L19" s="1" t="str">
        <v>0 - BM Port</v>
      </c>
      <c r="N19" s="1" t="str">
        <v>0 - Port Assets</v>
      </c>
      <c r="BP19" s="1" t="str">
        <v>0- Port Costs</v>
      </c>
      <c r="BT19" s="1" t="str">
        <v>0- Port Value</v>
      </c>
    </row>
    <row r="20" spans="1:72" hidden="1" outlineLevel="1" x14ac:dyDescent="0.3">
      <c r="A20" s="1" t="s">
        <v>18</v>
      </c>
      <c r="C20" s="13">
        <f ca="1">_xlfn.STDEV.S(_xlfn.ANCHORARRAY(C2001))</f>
        <v>1.9053510322335047E-2</v>
      </c>
      <c r="D20" s="13">
        <f t="shared" ref="D20:G20" ca="1" si="1">_xlfn.STDEV.S(_xlfn.ANCHORARRAY(D2001))</f>
        <v>2.5614087495379526E-2</v>
      </c>
      <c r="E20" s="13">
        <f t="shared" ca="1" si="1"/>
        <v>2.4061046461716577E-2</v>
      </c>
      <c r="F20" s="13">
        <f t="shared" ca="1" si="1"/>
        <v>2.8060391327723786E-2</v>
      </c>
      <c r="G20" s="13">
        <f t="shared" ca="1" si="1"/>
        <v>2.6833410546440582E-2</v>
      </c>
      <c r="H20" s="1" t="str">
        <v>0 - BM Costs</v>
      </c>
      <c r="L20" s="1" t="str">
        <v>0 - BM Port</v>
      </c>
      <c r="N20" s="1" t="str">
        <v>0 - Port Assets</v>
      </c>
      <c r="BP20" s="1" t="str">
        <v>0- Port Costs</v>
      </c>
      <c r="BT20" s="1" t="str">
        <v>0- Port Value</v>
      </c>
    </row>
    <row r="21" spans="1:72" hidden="1" outlineLevel="1" x14ac:dyDescent="0.3">
      <c r="A21" s="1" t="s">
        <v>19</v>
      </c>
      <c r="C21" s="14">
        <f ca="1">MIN(_xlfn.ANCHORARRAY(C2001))</f>
        <v>-3.6096470212426124E-2</v>
      </c>
      <c r="D21" s="14">
        <f t="shared" ref="D21:G21" ca="1" si="2">MIN(_xlfn.ANCHORARRAY(D2001))</f>
        <v>-3.759903316771851E-2</v>
      </c>
      <c r="E21" s="14">
        <f t="shared" ca="1" si="2"/>
        <v>-3.5440613026819778E-2</v>
      </c>
      <c r="F21" s="14">
        <f t="shared" ca="1" si="2"/>
        <v>-4.065040650406504E-2</v>
      </c>
      <c r="G21" s="14">
        <f t="shared" ca="1" si="2"/>
        <v>-4.0196379257441017E-2</v>
      </c>
      <c r="H21" s="1" t="str">
        <v>0 - BM Costs</v>
      </c>
      <c r="L21" s="1" t="str">
        <v>0 - BM Port</v>
      </c>
      <c r="N21" s="1" t="str">
        <v>0 - Port Assets</v>
      </c>
      <c r="BP21" s="1" t="str">
        <v>0- Port Costs</v>
      </c>
      <c r="BT21" s="1" t="str">
        <v>0- Port Value</v>
      </c>
    </row>
    <row r="22" spans="1:72" hidden="1" outlineLevel="1" x14ac:dyDescent="0.3">
      <c r="A22" s="1" t="s">
        <v>20</v>
      </c>
      <c r="C22" s="14">
        <f ca="1">MAX(_xlfn.ANCHORARRAY(C2001))</f>
        <v>2.3075655183780963E-2</v>
      </c>
      <c r="D22" s="14">
        <f t="shared" ref="D22:G22" ca="1" si="3">MAX(_xlfn.ANCHORARRAY(D2001))</f>
        <v>4.8164824669122419E-2</v>
      </c>
      <c r="E22" s="14">
        <f t="shared" ca="1" si="3"/>
        <v>4.3745949449125243E-2</v>
      </c>
      <c r="F22" s="14">
        <f t="shared" ca="1" si="3"/>
        <v>5.1206592113007821E-2</v>
      </c>
      <c r="G22" s="14">
        <f t="shared" ca="1" si="3"/>
        <v>4.9502528902866771E-2</v>
      </c>
      <c r="H22" s="1" t="str">
        <v>0 - BM Costs</v>
      </c>
      <c r="L22" s="1" t="str">
        <v>0 - BM Port</v>
      </c>
      <c r="N22" s="1" t="str">
        <v>0 - Port Assets</v>
      </c>
      <c r="BP22" s="1" t="str">
        <v>0- Port Costs</v>
      </c>
      <c r="BT22" s="1" t="str">
        <v>0- Port Value</v>
      </c>
    </row>
    <row r="23" spans="1:72" hidden="1" outlineLevel="1" x14ac:dyDescent="0.3">
      <c r="A23" s="1" t="s">
        <v>21</v>
      </c>
      <c r="C23" s="13">
        <f ca="1">C19/C20</f>
        <v>-0.41807097689842793</v>
      </c>
      <c r="D23" s="13">
        <f t="shared" ref="D23:G23" ca="1" si="4">D19/D20</f>
        <v>-0.19955321750605101</v>
      </c>
      <c r="E23" s="13">
        <f t="shared" ca="1" si="4"/>
        <v>-0.25834778890754401</v>
      </c>
      <c r="F23" s="13">
        <f t="shared" ca="1" si="4"/>
        <v>-0.24507492541345402</v>
      </c>
      <c r="G23" s="13">
        <f t="shared" ca="1" si="4"/>
        <v>-0.19809546856302326</v>
      </c>
      <c r="H23" s="1" t="str">
        <v>0 - BM Costs</v>
      </c>
      <c r="L23" s="1" t="str">
        <v>0 - BM Port</v>
      </c>
      <c r="N23" s="1" t="str">
        <v>0 - Port Assets</v>
      </c>
      <c r="BP23" s="1" t="str">
        <v>0- Port Costs</v>
      </c>
      <c r="BT23" s="1" t="str">
        <v>0- Port Value</v>
      </c>
    </row>
    <row r="24" spans="1:72" collapsed="1" x14ac:dyDescent="0.3">
      <c r="H24" s="1" t="str">
        <v>0 - BM Costs</v>
      </c>
      <c r="L24" s="1" t="str">
        <v>0 - BM Port</v>
      </c>
      <c r="N24" s="1" t="str">
        <v>0 - Port Assets</v>
      </c>
      <c r="BP24" s="1" t="str">
        <v>0- Port Costs</v>
      </c>
      <c r="BT24" s="1" t="str">
        <v>0- Port Value</v>
      </c>
    </row>
    <row r="25" spans="1:72" s="16" customFormat="1" x14ac:dyDescent="0.3">
      <c r="A25" s="16" t="s">
        <v>22</v>
      </c>
      <c r="H25" s="16" t="str">
        <v>0 - BM Costs</v>
      </c>
      <c r="L25" s="16" t="str">
        <v>0 - BM Port</v>
      </c>
      <c r="N25" s="16" t="str">
        <v>0 - Port Assets</v>
      </c>
      <c r="BP25" s="16" t="str">
        <v>0- Port Costs</v>
      </c>
      <c r="BT25" s="16" t="str">
        <v>0- Port Value</v>
      </c>
    </row>
    <row r="26" spans="1:72" x14ac:dyDescent="0.3">
      <c r="A26" s="1" cm="1">
        <f t="array" aca="1" ref="A26:A39" ca="1">_xlfn.SEQUENCE(ROWS(_xlfn.ANCHORARRAY(C26)))</f>
        <v>1</v>
      </c>
      <c r="B26" s="1" cm="1" vm="59">
        <f t="array" aca="1" ref="B26:B39" ca="1">INDEX(_xlfn._xlws.SORT(_xlfn.STOCKHISTORY(C14,$C$1,$C$2,$C$3,0,0,1),1,-1),,1)</f>
        <v>44886</v>
      </c>
      <c r="C26" s="1" cm="1" vm="60">
        <f t="array" aca="1" ref="C26:C39" ca="1">INDEX(_xlfn._xlws.SORT(_xlfn.STOCKHISTORY(C14,$C$1,$C$2,$C$3,0,0,1),1,-1),,2)</f>
        <v>57.19</v>
      </c>
      <c r="D26" s="1" cm="1" vm="61">
        <f t="array" aca="1" ref="D26:D39" ca="1">INDEX(_xlfn._xlws.SORT(_xlfn.STOCKHISTORY(D14,$C$1,$C$2,$C$3,0,0,1),1,-1),,2)</f>
        <v>69.03</v>
      </c>
      <c r="E26" s="1" cm="1" vm="62">
        <f t="array" aca="1" ref="E26:E39" ca="1">INDEX(_xlfn._xlws.SORT(_xlfn.STOCKHISTORY(E14,$C$1,$C$2,$C$3,0,0,1),1,-1),,2)</f>
        <v>28.66</v>
      </c>
      <c r="F26" s="1" cm="1" vm="63">
        <f t="array" aca="1" ref="F26:F39" ca="1">INDEX(_xlfn._xlws.SORT(_xlfn.STOCKHISTORY(F14,$C$1,$C$2,$C$3,0,0,1),1,-1),,2)</f>
        <v>15.64</v>
      </c>
      <c r="G26" s="1" cm="1" vm="64">
        <f t="array" aca="1" ref="G26:G39" ca="1">INDEX(_xlfn._xlws.SORT(_xlfn.STOCKHISTORY(G14,$C$1,$C$2,$C$3,0,0,1),1,-1),,2)</f>
        <v>29.96</v>
      </c>
      <c r="H26" s="1" t="str">
        <v>0 - BM Costs</v>
      </c>
      <c r="L26" s="1" t="str">
        <v>0 - BM Port</v>
      </c>
      <c r="N26" s="1" t="str">
        <v>0 - Port Assets</v>
      </c>
      <c r="O26" s="1" cm="1" vm="114">
        <f t="array" aca="1" ref="O26:O39" ca="1">INDEX(_xlfn._xlws.SORT(_xlfn.STOCKHISTORY(O14,$C$1,$C$2,$C$3,0,0,1),1,-1),,2)</f>
        <v>15.93</v>
      </c>
      <c r="P26" s="1" cm="1" vm="82">
        <f t="array" aca="1" ref="P26:P39" ca="1">INDEX(_xlfn._xlws.SORT(_xlfn.STOCKHISTORY(P14,$C$1,$C$2,$C$3,0,0,1),1,-1),,2)</f>
        <v>9.3699999999999992</v>
      </c>
      <c r="Q26" s="1" cm="1" vm="73">
        <f t="array" aca="1" ref="Q26:Q39" ca="1">INDEX(_xlfn._xlws.SORT(_xlfn.STOCKHISTORY(Q14,$C$1,$C$2,$C$3,0,0,1),1,-1),,2)</f>
        <v>13.11</v>
      </c>
      <c r="R26" s="1" cm="1" vm="95">
        <f t="array" aca="1" ref="R26:R39" ca="1">INDEX(_xlfn._xlws.SORT(_xlfn.STOCKHISTORY(R14,$C$1,$C$2,$C$3,0,0,1),1,-1),,2)</f>
        <v>1.37</v>
      </c>
      <c r="S26" s="1" cm="1" vm="85">
        <f t="array" aca="1" ref="S26:S39" ca="1">INDEX(_xlfn._xlws.SORT(_xlfn.STOCKHISTORY(S14,$C$1,$C$2,$C$3,0,0,1),1,-1),,2)</f>
        <v>5.83</v>
      </c>
      <c r="T26" s="1" cm="1" vm="79">
        <f t="array" aca="1" ref="T26:T39" ca="1">INDEX(_xlfn._xlws.SORT(_xlfn.STOCKHISTORY(T14,$C$1,$C$2,$C$3,0,0,1),1,-1),,2)</f>
        <v>20.41</v>
      </c>
      <c r="U26" s="1" cm="1" vm="86">
        <f t="array" aca="1" ref="U26:U39" ca="1">INDEX(_xlfn._xlws.SORT(_xlfn.STOCKHISTORY(U14,$C$1,$C$2,$C$3,0,0,1),1,-1),,2)</f>
        <v>1.18</v>
      </c>
      <c r="V26" s="1" cm="1" vm="116">
        <f t="array" aca="1" ref="V26:V39" ca="1">INDEX(_xlfn._xlws.SORT(_xlfn.STOCKHISTORY(V14,$C$1,$C$2,$C$3,0,0,1),1,-1),,2)</f>
        <v>26.7</v>
      </c>
      <c r="W26" s="1" cm="1" vm="84">
        <f t="array" aca="1" ref="W26:W39" ca="1">INDEX(_xlfn._xlws.SORT(_xlfn.STOCKHISTORY(W14,$C$1,$C$2,$C$3,0,0,1),1,-1),,2)</f>
        <v>3.31</v>
      </c>
      <c r="X26" s="1" cm="1" vm="110">
        <f t="array" aca="1" ref="X26:X39" ca="1">INDEX(_xlfn._xlws.SORT(_xlfn.STOCKHISTORY(X14,$C$1,$C$2,$C$3,0,0,1),1,-1),,2)</f>
        <v>20.83</v>
      </c>
      <c r="Y26" s="1" cm="1" vm="102">
        <f t="array" aca="1" ref="Y26:Y39" ca="1">INDEX(_xlfn._xlws.SORT(_xlfn.STOCKHISTORY(Y14,$C$1,$C$2,$C$3,0,0,1),1,-1),,2)</f>
        <v>7.29</v>
      </c>
      <c r="Z26" s="1" cm="1" vm="91">
        <f t="array" aca="1" ref="Z26:Z39" ca="1">INDEX(_xlfn._xlws.SORT(_xlfn.STOCKHISTORY(Z14,$C$1,$C$2,$C$3,0,0,1),1,-1),,2)</f>
        <v>2.2599999999999998</v>
      </c>
      <c r="AA26" s="1" cm="1" vm="93">
        <f t="array" aca="1" ref="AA26:AA39" ca="1">INDEX(_xlfn._xlws.SORT(_xlfn.STOCKHISTORY(AA14,$C$1,$C$2,$C$3,0,0,1),1,-1),,2)</f>
        <v>8.09</v>
      </c>
      <c r="AB26" s="1" cm="1" vm="68">
        <f t="array" aca="1" ref="AB26:AB39" ca="1">INDEX(_xlfn._xlws.SORT(_xlfn.STOCKHISTORY(AB14,$C$1,$C$2,$C$3,0,0,1),1,-1),,2)</f>
        <v>6.15</v>
      </c>
      <c r="AC26" s="1" cm="1" vm="76">
        <f t="array" aca="1" ref="AC26:AC39" ca="1">INDEX(_xlfn._xlws.SORT(_xlfn.STOCKHISTORY(AC14,$C$1,$C$2,$C$3,0,0,1),1,-1),,2)</f>
        <v>1.36</v>
      </c>
      <c r="AD26" s="1" cm="1" vm="89">
        <f t="array" aca="1" ref="AD26:AD39" ca="1">INDEX(_xlfn._xlws.SORT(_xlfn.STOCKHISTORY(AD14,$C$1,$C$2,$C$3,0,0,1),1,-1),,2)</f>
        <v>1.59</v>
      </c>
      <c r="AE26" s="1" cm="1" vm="94">
        <f t="array" aca="1" ref="AE26:AE39" ca="1">INDEX(_xlfn._xlws.SORT(_xlfn.STOCKHISTORY(AE14,$C$1,$C$2,$C$3,0,0,1),1,-1),,2)</f>
        <v>1.99</v>
      </c>
      <c r="AF26" s="1" cm="1" vm="103">
        <f t="array" aca="1" ref="AF26:AF39" ca="1">INDEX(_xlfn._xlws.SORT(_xlfn.STOCKHISTORY(AF14,$C$1,$C$2,$C$3,0,0,1),1,-1),,2)</f>
        <v>1.01</v>
      </c>
      <c r="AG26" s="1" cm="1" vm="83">
        <f t="array" aca="1" ref="AG26:AG39" ca="1">INDEX(_xlfn._xlws.SORT(_xlfn.STOCKHISTORY(AG14,$C$1,$C$2,$C$3,0,0,1),1,-1),,2)</f>
        <v>9.99</v>
      </c>
      <c r="AH26" s="1" cm="1" vm="96">
        <f t="array" aca="1" ref="AH26:AH39" ca="1">INDEX(_xlfn._xlws.SORT(_xlfn.STOCKHISTORY(AH14,$C$1,$C$2,$C$3,0,0,1),1,-1),,2)</f>
        <v>6.39</v>
      </c>
      <c r="AI26" s="1" cm="1" vm="115">
        <f t="array" aca="1" ref="AI26:AI39" ca="1">INDEX(_xlfn._xlws.SORT(_xlfn.STOCKHISTORY(AI14,$C$1,$C$2,$C$3,0,0,1),1,-1),,2)</f>
        <v>3.38</v>
      </c>
      <c r="AJ26" s="1" cm="1" vm="98">
        <f t="array" aca="1" ref="AJ26:AJ39" ca="1">INDEX(_xlfn._xlws.SORT(_xlfn.STOCKHISTORY(AJ14,$C$1,$C$2,$C$3,0,0,1),1,-1),,2)</f>
        <v>0.69</v>
      </c>
      <c r="AK26" s="1" cm="1" vm="80">
        <f t="array" aca="1" ref="AK26:AK39" ca="1">INDEX(_xlfn._xlws.SORT(_xlfn.STOCKHISTORY(AK14,$C$1,$C$2,$C$3,0,0,1),1,-1),,2)</f>
        <v>33</v>
      </c>
      <c r="AL26" s="1" cm="1" vm="88">
        <f t="array" aca="1" ref="AL26:AL39" ca="1">INDEX(_xlfn._xlws.SORT(_xlfn.STOCKHISTORY(AL14,$C$1,$C$2,$C$3,0,0,1),1,-1),,2)</f>
        <v>2.94</v>
      </c>
      <c r="AM26" s="1" cm="1" vm="70">
        <f t="array" aca="1" ref="AM26:AM39" ca="1">INDEX(_xlfn._xlws.SORT(_xlfn.STOCKHISTORY(AM14,$C$1,$C$2,$C$3,0,0,1),1,-1),,2)</f>
        <v>1.64</v>
      </c>
      <c r="AN26" s="1" cm="1" vm="104">
        <f t="array" aca="1" ref="AN26:AN39" ca="1">INDEX(_xlfn._xlws.SORT(_xlfn.STOCKHISTORY(AN14,$C$1,$C$2,$C$3,0,0,1),1,-1),,2)</f>
        <v>1.8</v>
      </c>
      <c r="AO26" s="1" cm="1" vm="69">
        <f t="array" aca="1" ref="AO26:AO39" ca="1">INDEX(_xlfn._xlws.SORT(_xlfn.STOCKHISTORY(AO14,$C$1,$C$2,$C$3,0,0,1),1,-1),,2)</f>
        <v>20.88</v>
      </c>
      <c r="AP26" s="1" cm="1" vm="71">
        <f t="array" aca="1" ref="AP26:AP39" ca="1">INDEX(_xlfn._xlws.SORT(_xlfn.STOCKHISTORY(AP14,$C$1,$C$2,$C$3,0,0,1),1,-1),,2)</f>
        <v>6.82</v>
      </c>
      <c r="AQ26" s="1" cm="1" vm="72">
        <f t="array" aca="1" ref="AQ26:AQ39" ca="1">INDEX(_xlfn._xlws.SORT(_xlfn.STOCKHISTORY(AQ14,$C$1,$C$2,$C$3,0,0,1),1,-1),,2)</f>
        <v>5.42</v>
      </c>
      <c r="AR26" s="1" cm="1" vm="74">
        <f t="array" aca="1" ref="AR26:AR39" ca="1">INDEX(_xlfn._xlws.SORT(_xlfn.STOCKHISTORY(AR14,$C$1,$C$2,$C$3,0,0,1),1,-1),,2)</f>
        <v>8.91</v>
      </c>
      <c r="AS26" s="1" cm="1" vm="75">
        <f t="array" aca="1" ref="AS26:AS39" ca="1">INDEX(_xlfn._xlws.SORT(_xlfn.STOCKHISTORY(AS14,$C$1,$C$2,$C$3,0,0,1),1,-1),,2)</f>
        <v>10.31</v>
      </c>
      <c r="AT26" s="1" cm="1" vm="77">
        <f t="array" aca="1" ref="AT26:AT39" ca="1">INDEX(_xlfn._xlws.SORT(_xlfn.STOCKHISTORY(AT14,$C$1,$C$2,$C$3,0,0,1),1,-1),,2)</f>
        <v>13.79</v>
      </c>
      <c r="AU26" s="1" cm="1" vm="78">
        <f t="array" aca="1" ref="AU26:AU39" ca="1">INDEX(_xlfn._xlws.SORT(_xlfn.STOCKHISTORY(AU14,$C$1,$C$2,$C$3,0,0,1),1,-1),,2)</f>
        <v>14.76</v>
      </c>
      <c r="AV26" s="1" cm="1" vm="81">
        <f t="array" aca="1" ref="AV26:AV39" ca="1">INDEX(_xlfn._xlws.SORT(_xlfn.STOCKHISTORY(AV14,$C$1,$C$2,$C$3,0,0,1),1,-1),,2)</f>
        <v>69.44</v>
      </c>
      <c r="AW26" s="1" cm="1" vm="87">
        <f t="array" aca="1" ref="AW26:AW39" ca="1">INDEX(_xlfn._xlws.SORT(_xlfn.STOCKHISTORY(AW14,$C$1,$C$2,$C$3,0,0,1),1,-1),,2)</f>
        <v>2.7650000000000001</v>
      </c>
      <c r="AX26" s="1" cm="1" vm="90">
        <f t="array" aca="1" ref="AX26:AX39" ca="1">INDEX(_xlfn._xlws.SORT(_xlfn.STOCKHISTORY(AX14,$C$1,$C$2,$C$3,0,0,1),1,-1),,2)</f>
        <v>21.83</v>
      </c>
      <c r="AY26" s="1" cm="1" vm="97">
        <f t="array" aca="1" ref="AY26:AY39" ca="1">INDEX(_xlfn._xlws.SORT(_xlfn.STOCKHISTORY(AY14,$C$1,$C$2,$C$3,0,0,1),1,-1),,2)</f>
        <v>3.16</v>
      </c>
      <c r="AZ26" s="1" cm="1" vm="99">
        <f t="array" aca="1" ref="AZ26:AZ39" ca="1">INDEX(_xlfn._xlws.SORT(_xlfn.STOCKHISTORY(AZ14,$C$1,$C$2,$C$3,0,0,1),1,-1),,2)</f>
        <v>8.15</v>
      </c>
      <c r="BA26" s="1" cm="1" vm="101">
        <f t="array" aca="1" ref="BA26:BA39" ca="1">INDEX(_xlfn._xlws.SORT(_xlfn.STOCKHISTORY(BA14,$C$1,$C$2,$C$3,0,0,1),1,-1),,2)</f>
        <v>32</v>
      </c>
      <c r="BB26" s="1" cm="1" vm="105">
        <f t="array" aca="1" ref="BB26:BB39" ca="1">INDEX(_xlfn._xlws.SORT(_xlfn.STOCKHISTORY(BB14,$C$1,$C$2,$C$3,0,0,1),1,-1),,2)</f>
        <v>9.52</v>
      </c>
      <c r="BC26" s="1" cm="1" vm="106">
        <f t="array" aca="1" ref="BC26:BC39" ca="1">INDEX(_xlfn._xlws.SORT(_xlfn.STOCKHISTORY(BC14,$C$1,$C$2,$C$3,0,0,1),1,-1),,2)</f>
        <v>9.76</v>
      </c>
      <c r="BD26" s="1" cm="1" vm="109">
        <f t="array" aca="1" ref="BD26:BD39" ca="1">INDEX(_xlfn._xlws.SORT(_xlfn.STOCKHISTORY(BD14,$C$1,$C$2,$C$3,0,0,1),1,-1),,2)</f>
        <v>4.66</v>
      </c>
      <c r="BE26" s="1" cm="1" vm="111">
        <f t="array" aca="1" ref="BE26:BE39" ca="1">INDEX(_xlfn._xlws.SORT(_xlfn.STOCKHISTORY(BE14,$C$1,$C$2,$C$3,0,0,1),1,-1),,2)</f>
        <v>6.56</v>
      </c>
      <c r="BF26" s="1" cm="1" vm="113">
        <f t="array" aca="1" ref="BF26:BF39" ca="1">INDEX(_xlfn._xlws.SORT(_xlfn.STOCKHISTORY(BF14,$C$1,$C$2,$C$3,0,0,1),1,-1),,2)</f>
        <v>1.34</v>
      </c>
      <c r="BG26" s="1" cm="1" vm="117">
        <f t="array" aca="1" ref="BG26:BG39" ca="1">INDEX(_xlfn._xlws.SORT(_xlfn.STOCKHISTORY(BG14,$C$1,$C$2,$C$3,0,0,1),1,-1),,2)</f>
        <v>6.76</v>
      </c>
      <c r="BH26" s="1" cm="1" vm="100">
        <f t="array" aca="1" ref="BH26:BH39" ca="1">INDEX(_xlfn._xlws.SORT(_xlfn.STOCKHISTORY(BH14,$C$1,$C$2,$C$3,0,0,1),1,-1),,2)</f>
        <v>10.84</v>
      </c>
      <c r="BI26" s="1" cm="1" vm="107">
        <f t="array" aca="1" ref="BI26:BI39" ca="1">INDEX(_xlfn._xlws.SORT(_xlfn.STOCKHISTORY(BI14,$C$1,$C$2,$C$3,0,0,1),1,-1),,2)</f>
        <v>6.52</v>
      </c>
      <c r="BJ26" s="1" cm="1" vm="108">
        <f t="array" aca="1" ref="BJ26:BJ39" ca="1">INDEX(_xlfn._xlws.SORT(_xlfn.STOCKHISTORY(BJ14,$C$1,$C$2,$C$3,0,0,1),1,-1),,2)</f>
        <v>20.46</v>
      </c>
      <c r="BK26" s="1" cm="1" vm="112">
        <f t="array" aca="1" ref="BK26:BK39" ca="1">INDEX(_xlfn._xlws.SORT(_xlfn.STOCKHISTORY(BK14,$C$1,$C$2,$C$3,0,0,1),1,-1),,2)</f>
        <v>3.89</v>
      </c>
      <c r="BL26" s="1" cm="1" vm="92">
        <f t="array" aca="1" ref="BL26:BL39" ca="1">INDEX(_xlfn._xlws.SORT(_xlfn.STOCKHISTORY(BL14,$C$1,$C$2,$C$3,0,0,1),1,-1),,2)</f>
        <v>4.8</v>
      </c>
      <c r="BM26" s="1" cm="1" vm="65">
        <f t="array" aca="1" ref="BM26:BM39" ca="1">INDEX(_xlfn._xlws.SORT(_xlfn.STOCKHISTORY(BM14,$C$1,$C$2,$C$3,0,0,1),1,-1),,2)</f>
        <v>180.61</v>
      </c>
      <c r="BN26" s="1" cm="1" vm="66">
        <f t="array" aca="1" ref="BN26:BN39" ca="1">INDEX(_xlfn._xlws.SORT(_xlfn.STOCKHISTORY(BN14,$C$1,$C$2,$C$3,0,0,1),1,-1),,2)</f>
        <v>65.3</v>
      </c>
      <c r="BO26" s="1" cm="1" vm="67">
        <f t="array" aca="1" ref="BO26:BO39" ca="1">INDEX(_xlfn._xlws.SORT(_xlfn.STOCKHISTORY(BO14,$C$1,$C$2,$C$3,0,0,1),1,-1),,2)</f>
        <v>37.75</v>
      </c>
      <c r="BP26" s="1" t="str">
        <v>0- Port Costs</v>
      </c>
      <c r="BT26" s="1" t="str">
        <v>0- Port Value</v>
      </c>
    </row>
    <row r="27" spans="1:72" x14ac:dyDescent="0.3">
      <c r="A27" s="1">
        <f ca="1"/>
        <v>2</v>
      </c>
      <c r="B27" s="1" vm="118">
        <f ca="1"/>
        <v>44883</v>
      </c>
      <c r="C27" s="1" vm="119">
        <f ca="1"/>
        <v>56.94</v>
      </c>
      <c r="D27" s="1" vm="61">
        <f ca="1"/>
        <v>69.03</v>
      </c>
      <c r="E27" s="1" vm="120">
        <f ca="1"/>
        <v>28.81</v>
      </c>
      <c r="F27" s="1" vm="121">
        <f ca="1"/>
        <v>15.7</v>
      </c>
      <c r="G27" s="1" vm="122">
        <f ca="1"/>
        <v>29.99</v>
      </c>
      <c r="H27" s="1" t="str">
        <v>0 - BM Costs</v>
      </c>
      <c r="L27" s="1" t="str">
        <v>0 - BM Port</v>
      </c>
      <c r="N27" s="1" t="str">
        <v>0 - Port Assets</v>
      </c>
      <c r="O27" s="1" vm="171">
        <f ca="1"/>
        <v>16.23</v>
      </c>
      <c r="P27" s="1" vm="140">
        <f ca="1"/>
        <v>9.4499999999999993</v>
      </c>
      <c r="Q27" s="1" vm="131">
        <f ca="1"/>
        <v>12.89</v>
      </c>
      <c r="R27" s="1" vm="153">
        <f ca="1"/>
        <v>1.39</v>
      </c>
      <c r="S27" s="1" vm="143">
        <f ca="1"/>
        <v>5.94</v>
      </c>
      <c r="T27" s="1" vm="137">
        <f ca="1"/>
        <v>21.34</v>
      </c>
      <c r="U27" s="1" vm="144">
        <f ca="1"/>
        <v>1.32</v>
      </c>
      <c r="V27" s="1" vm="173">
        <f ca="1"/>
        <v>27.02</v>
      </c>
      <c r="W27" s="1" vm="142">
        <f ca="1"/>
        <v>3.32</v>
      </c>
      <c r="X27" s="1" vm="168">
        <f ca="1"/>
        <v>20.13</v>
      </c>
      <c r="Y27" s="1" vm="160">
        <f ca="1"/>
        <v>7.52</v>
      </c>
      <c r="Z27" s="1" vm="149">
        <f ca="1"/>
        <v>2.75</v>
      </c>
      <c r="AA27" s="1" vm="151">
        <f ca="1"/>
        <v>8.8699999999999992</v>
      </c>
      <c r="AB27" s="1" vm="126">
        <f ca="1"/>
        <v>6.13</v>
      </c>
      <c r="AC27" s="1" vm="134">
        <f ca="1"/>
        <v>1.41</v>
      </c>
      <c r="AD27" s="1" vm="147">
        <f ca="1"/>
        <v>1.67</v>
      </c>
      <c r="AE27" s="1" vm="152">
        <f ca="1"/>
        <v>2.13</v>
      </c>
      <c r="AF27" s="1" vm="161">
        <f ca="1"/>
        <v>1.06</v>
      </c>
      <c r="AG27" s="1" vm="141">
        <f ca="1"/>
        <v>10</v>
      </c>
      <c r="AH27" s="1" vm="154">
        <f ca="1"/>
        <v>6.65</v>
      </c>
      <c r="AI27" s="1" vm="172">
        <f ca="1"/>
        <v>3.27</v>
      </c>
      <c r="AJ27" s="1" vm="156">
        <f ca="1"/>
        <v>0.67710000000000004</v>
      </c>
      <c r="AK27" s="1" vm="138">
        <f ca="1"/>
        <v>32.94</v>
      </c>
      <c r="AL27" s="1" vm="146">
        <f ca="1"/>
        <v>3.01</v>
      </c>
      <c r="AM27" s="1" vm="128">
        <f ca="1"/>
        <v>1.82</v>
      </c>
      <c r="AN27" s="1" vm="162">
        <f ca="1"/>
        <v>1.88</v>
      </c>
      <c r="AO27" s="1" vm="127">
        <f ca="1"/>
        <v>21.99</v>
      </c>
      <c r="AP27" s="1" vm="129">
        <f ca="1"/>
        <v>7.06</v>
      </c>
      <c r="AQ27" s="1" vm="130">
        <f ca="1"/>
        <v>5.52</v>
      </c>
      <c r="AR27" s="1" vm="132">
        <f ca="1"/>
        <v>9.08</v>
      </c>
      <c r="AS27" s="1" vm="133">
        <f ca="1"/>
        <v>10.94</v>
      </c>
      <c r="AT27" s="1" vm="135">
        <f ca="1"/>
        <v>14.04</v>
      </c>
      <c r="AU27" s="1" vm="136">
        <f ca="1"/>
        <v>14.75</v>
      </c>
      <c r="AV27" s="1" vm="139">
        <f ca="1"/>
        <v>67.7</v>
      </c>
      <c r="AW27" s="1" vm="145">
        <f ca="1"/>
        <v>2.78</v>
      </c>
      <c r="AX27" s="1" vm="148">
        <f ca="1"/>
        <v>21.96</v>
      </c>
      <c r="AY27" s="1" vm="155">
        <f ca="1"/>
        <v>3.23</v>
      </c>
      <c r="AZ27" s="1" vm="157">
        <f ca="1"/>
        <v>9.19</v>
      </c>
      <c r="BA27" s="1" vm="159">
        <f ca="1"/>
        <v>30.85</v>
      </c>
      <c r="BB27" s="1" vm="163">
        <f ca="1"/>
        <v>9.26</v>
      </c>
      <c r="BC27" s="1" vm="164">
        <f ca="1"/>
        <v>9.7899999999999991</v>
      </c>
      <c r="BD27" s="1" vm="167">
        <f ca="1"/>
        <v>4.76</v>
      </c>
      <c r="BE27" s="1" vm="169">
        <f ca="1"/>
        <v>6.53</v>
      </c>
      <c r="BF27" s="1" vm="76">
        <f ca="1"/>
        <v>1.36</v>
      </c>
      <c r="BG27" s="1" vm="174">
        <f ca="1"/>
        <v>7.43</v>
      </c>
      <c r="BH27" s="1" vm="158">
        <f ca="1"/>
        <v>11.3</v>
      </c>
      <c r="BI27" s="1" vm="165">
        <f ca="1"/>
        <v>6.49</v>
      </c>
      <c r="BJ27" s="1" vm="166">
        <f ca="1"/>
        <v>20.7</v>
      </c>
      <c r="BK27" s="1" vm="170">
        <f ca="1"/>
        <v>4.16</v>
      </c>
      <c r="BL27" s="1" vm="150">
        <f ca="1"/>
        <v>4.92</v>
      </c>
      <c r="BM27" s="1" vm="123">
        <f ca="1"/>
        <v>178.97</v>
      </c>
      <c r="BN27" s="1" vm="124">
        <f ca="1"/>
        <v>64.7</v>
      </c>
      <c r="BO27" s="1" vm="125">
        <f ca="1"/>
        <v>38.11</v>
      </c>
      <c r="BP27" s="1" t="str">
        <v>0- Port Costs</v>
      </c>
      <c r="BT27" s="1" t="str">
        <v>0- Port Value</v>
      </c>
    </row>
    <row r="28" spans="1:72" x14ac:dyDescent="0.3">
      <c r="A28" s="1">
        <f ca="1"/>
        <v>3</v>
      </c>
      <c r="B28" s="1" vm="175">
        <f ca="1"/>
        <v>44882</v>
      </c>
      <c r="C28" s="1" vm="176">
        <f ca="1"/>
        <v>58.14</v>
      </c>
      <c r="D28" s="1" vm="177">
        <f ca="1"/>
        <v>70.14</v>
      </c>
      <c r="E28" s="1" vm="178">
        <f ca="1"/>
        <v>29.4</v>
      </c>
      <c r="F28" s="1" vm="179">
        <f ca="1"/>
        <v>15.98</v>
      </c>
      <c r="G28" s="1" vm="180">
        <f ca="1"/>
        <v>30.53</v>
      </c>
      <c r="H28" s="1" t="str">
        <v>0 - BM Costs</v>
      </c>
      <c r="L28" s="1" t="str">
        <v>0 - BM Port</v>
      </c>
      <c r="N28" s="1" t="str">
        <v>0 - Port Assets</v>
      </c>
      <c r="O28" s="1" vm="225">
        <f ca="1"/>
        <v>16</v>
      </c>
      <c r="P28" s="1" vm="197">
        <f ca="1"/>
        <v>9.5299999999999994</v>
      </c>
      <c r="Q28" s="1" vm="189">
        <f ca="1"/>
        <v>12.7</v>
      </c>
      <c r="R28" s="1" vm="208">
        <f ca="1"/>
        <v>1.51</v>
      </c>
      <c r="S28" s="1" vm="200">
        <f ca="1"/>
        <v>6.17</v>
      </c>
      <c r="T28" s="1" vm="194">
        <f ca="1"/>
        <v>21.09</v>
      </c>
      <c r="U28" s="1" vm="201">
        <f ca="1"/>
        <v>1.54</v>
      </c>
      <c r="V28" s="1" vm="227">
        <f ca="1"/>
        <v>27.25</v>
      </c>
      <c r="W28" s="1" vm="199">
        <f ca="1"/>
        <v>3.34</v>
      </c>
      <c r="X28" s="1" vm="221">
        <f ca="1"/>
        <v>20.52</v>
      </c>
      <c r="Y28" s="1" vm="214">
        <f ca="1"/>
        <v>7.71</v>
      </c>
      <c r="Z28" s="1" vm="199">
        <f ca="1"/>
        <v>3.34</v>
      </c>
      <c r="AA28" s="1" vm="206">
        <f ca="1"/>
        <v>8.61</v>
      </c>
      <c r="AB28" s="1" vm="184">
        <f ca="1"/>
        <v>6.04</v>
      </c>
      <c r="AC28" s="1" vm="191">
        <f ca="1"/>
        <v>1.52</v>
      </c>
      <c r="AD28" s="1" vm="104">
        <f ca="1"/>
        <v>1.8</v>
      </c>
      <c r="AE28" s="1" vm="207">
        <f ca="1"/>
        <v>2.17</v>
      </c>
      <c r="AF28" s="1" vm="215">
        <f ca="1"/>
        <v>1.02</v>
      </c>
      <c r="AG28" s="1" vm="198">
        <f ca="1"/>
        <v>9.86</v>
      </c>
      <c r="AH28" s="1" vm="209">
        <f ca="1"/>
        <v>6.5</v>
      </c>
      <c r="AI28" s="1" vm="226">
        <f ca="1"/>
        <v>3.45</v>
      </c>
      <c r="AJ28" s="1" vm="210">
        <f ca="1"/>
        <v>0.73860000000000003</v>
      </c>
      <c r="AK28" s="1" vm="195">
        <f ca="1"/>
        <v>32.369999999999997</v>
      </c>
      <c r="AL28" s="1" vm="203">
        <f ca="1"/>
        <v>2.99</v>
      </c>
      <c r="AM28" s="1" vm="186">
        <f ca="1"/>
        <v>1.86</v>
      </c>
      <c r="AN28" s="1" vm="216">
        <f ca="1"/>
        <v>1.91</v>
      </c>
      <c r="AO28" s="1" vm="185">
        <f ca="1"/>
        <v>22.4</v>
      </c>
      <c r="AP28" s="1" vm="187">
        <f ca="1"/>
        <v>7.12</v>
      </c>
      <c r="AQ28" s="1" vm="188">
        <f ca="1"/>
        <v>5.34</v>
      </c>
      <c r="AR28" s="1" vm="132">
        <f ca="1"/>
        <v>9.08</v>
      </c>
      <c r="AS28" s="1" vm="190">
        <f ca="1"/>
        <v>10.67</v>
      </c>
      <c r="AT28" s="1" vm="192">
        <f ca="1"/>
        <v>13.88</v>
      </c>
      <c r="AU28" s="1" vm="193">
        <f ca="1"/>
        <v>14.27</v>
      </c>
      <c r="AV28" s="1" vm="196">
        <f ca="1"/>
        <v>69.27</v>
      </c>
      <c r="AW28" s="1" vm="202">
        <f ca="1"/>
        <v>2.46</v>
      </c>
      <c r="AX28" s="1" vm="204">
        <f ca="1"/>
        <v>21.67</v>
      </c>
      <c r="AY28" s="1" vm="115">
        <f ca="1"/>
        <v>3.38</v>
      </c>
      <c r="AZ28" s="1" vm="211">
        <f ca="1"/>
        <v>9.27</v>
      </c>
      <c r="BA28" s="1" vm="213">
        <f ca="1"/>
        <v>31.12</v>
      </c>
      <c r="BB28" s="1" vm="217">
        <f ca="1"/>
        <v>9.16</v>
      </c>
      <c r="BC28" s="1" vm="218">
        <f ca="1"/>
        <v>10.07</v>
      </c>
      <c r="BD28" s="1" vm="220">
        <f ca="1"/>
        <v>4.68</v>
      </c>
      <c r="BE28" s="1" vm="222">
        <f ca="1"/>
        <v>6.36</v>
      </c>
      <c r="BF28" s="1" vm="224">
        <f ca="1"/>
        <v>1.4</v>
      </c>
      <c r="BG28" s="1" vm="228">
        <f ca="1"/>
        <v>7.3</v>
      </c>
      <c r="BH28" s="1" vm="212">
        <f ca="1"/>
        <v>11.71</v>
      </c>
      <c r="BI28" s="1" vm="200">
        <f ca="1"/>
        <v>6.17</v>
      </c>
      <c r="BJ28" s="1" vm="219">
        <f ca="1"/>
        <v>20.48</v>
      </c>
      <c r="BK28" s="1" vm="223">
        <f ca="1"/>
        <v>4.28</v>
      </c>
      <c r="BL28" s="1" vm="205">
        <f ca="1"/>
        <v>4.91</v>
      </c>
      <c r="BM28" s="1" vm="181">
        <f ca="1"/>
        <v>176.06</v>
      </c>
      <c r="BN28" s="1" vm="182">
        <f ca="1"/>
        <v>64.41</v>
      </c>
      <c r="BO28" s="1" vm="183">
        <f ca="1"/>
        <v>37.630000000000003</v>
      </c>
      <c r="BP28" s="1" t="str">
        <v>0- Port Costs</v>
      </c>
      <c r="BT28" s="1" t="str">
        <v>0- Port Value</v>
      </c>
    </row>
    <row r="29" spans="1:72" x14ac:dyDescent="0.3">
      <c r="A29" s="1">
        <f ca="1"/>
        <v>4</v>
      </c>
      <c r="B29" s="1" vm="229">
        <f ca="1"/>
        <v>44881</v>
      </c>
      <c r="C29" s="1" vm="230">
        <f ca="1"/>
        <v>59.48</v>
      </c>
      <c r="D29" s="1" vm="231">
        <f ca="1"/>
        <v>72.040000000000006</v>
      </c>
      <c r="E29" s="1" vm="232">
        <f ca="1"/>
        <v>30.24</v>
      </c>
      <c r="F29" s="1" vm="233">
        <f ca="1"/>
        <v>16.55</v>
      </c>
      <c r="G29" s="1" vm="234">
        <f ca="1"/>
        <v>31.31</v>
      </c>
      <c r="H29" s="1" t="str">
        <v>0 - BM Costs</v>
      </c>
      <c r="L29" s="1" t="str">
        <v>0 - BM Port</v>
      </c>
      <c r="N29" s="1" t="str">
        <v>0 - Port Assets</v>
      </c>
      <c r="O29" s="1" vm="281">
        <f ca="1"/>
        <v>16.25</v>
      </c>
      <c r="P29" s="1" vm="251">
        <f ca="1"/>
        <v>9.7799999999999994</v>
      </c>
      <c r="Q29" s="1" vm="242">
        <f ca="1"/>
        <v>12.73</v>
      </c>
      <c r="R29" s="1" vm="264">
        <f ca="1"/>
        <v>1.6</v>
      </c>
      <c r="S29" s="1" vm="254">
        <f ca="1"/>
        <v>6.09</v>
      </c>
      <c r="T29" s="1" vm="248">
        <f ca="1"/>
        <v>21.21</v>
      </c>
      <c r="U29" s="1" vm="255">
        <f ca="1"/>
        <v>1.66</v>
      </c>
      <c r="V29" s="1" vm="283">
        <f ca="1"/>
        <v>27.31</v>
      </c>
      <c r="W29" s="1" vm="253">
        <f ca="1"/>
        <v>3.44</v>
      </c>
      <c r="X29" s="1" vm="277">
        <f ca="1"/>
        <v>20.81</v>
      </c>
      <c r="Y29" s="1" vm="270">
        <f ca="1"/>
        <v>7.85</v>
      </c>
      <c r="Z29" s="1" vm="260">
        <f ca="1"/>
        <v>3.33</v>
      </c>
      <c r="AA29" s="1" vm="262">
        <f ca="1"/>
        <v>9.67</v>
      </c>
      <c r="AB29" s="1" vm="238">
        <f ca="1"/>
        <v>5.97</v>
      </c>
      <c r="AC29" s="1" vm="245">
        <f ca="1"/>
        <v>1.55</v>
      </c>
      <c r="AD29" s="1" vm="258">
        <f ca="1"/>
        <v>1.97</v>
      </c>
      <c r="AE29" s="1" vm="263">
        <f ca="1"/>
        <v>2.23</v>
      </c>
      <c r="AF29" s="1" vm="271">
        <f ca="1"/>
        <v>1.1200000000000001</v>
      </c>
      <c r="AG29" s="1" vm="252">
        <f ca="1"/>
        <v>9.98</v>
      </c>
      <c r="AH29" s="1" vm="265">
        <f ca="1"/>
        <v>6.71</v>
      </c>
      <c r="AI29" s="1" vm="282">
        <f ca="1"/>
        <v>3.42</v>
      </c>
      <c r="AJ29" s="1" vm="267">
        <f ca="1"/>
        <v>0.75229999999999997</v>
      </c>
      <c r="AK29" s="1" vm="249">
        <f ca="1"/>
        <v>32.07</v>
      </c>
      <c r="AL29" s="1" vm="257">
        <f ca="1"/>
        <v>2.77</v>
      </c>
      <c r="AM29" s="1" vm="186">
        <f ca="1"/>
        <v>1.86</v>
      </c>
      <c r="AN29" s="1" vm="272">
        <f ca="1"/>
        <v>1.92</v>
      </c>
      <c r="AO29" s="1" vm="239">
        <f ca="1"/>
        <v>21.01</v>
      </c>
      <c r="AP29" s="1" vm="240">
        <f ca="1"/>
        <v>7.63</v>
      </c>
      <c r="AQ29" s="1" vm="241">
        <f ca="1"/>
        <v>5.31</v>
      </c>
      <c r="AR29" s="1" vm="243">
        <f ca="1"/>
        <v>9.18</v>
      </c>
      <c r="AS29" s="1" vm="244">
        <f ca="1"/>
        <v>10.19</v>
      </c>
      <c r="AT29" s="1" vm="246">
        <f ca="1"/>
        <v>14.16</v>
      </c>
      <c r="AU29" s="1" vm="247">
        <f ca="1"/>
        <v>14.58</v>
      </c>
      <c r="AV29" s="1" vm="250">
        <f ca="1"/>
        <v>70.66</v>
      </c>
      <c r="AW29" s="1" vm="256">
        <f ca="1"/>
        <v>2.44</v>
      </c>
      <c r="AX29" s="1" vm="259">
        <f ca="1"/>
        <v>22.04</v>
      </c>
      <c r="AY29" s="1" vm="266">
        <f ca="1"/>
        <v>3.53</v>
      </c>
      <c r="AZ29" s="1" vm="163">
        <f ca="1"/>
        <v>9.26</v>
      </c>
      <c r="BA29" s="1" vm="269">
        <f ca="1"/>
        <v>32.4</v>
      </c>
      <c r="BB29" s="1" vm="273">
        <f ca="1"/>
        <v>9.2799999999999994</v>
      </c>
      <c r="BC29" s="1" vm="274">
        <f ca="1"/>
        <v>10.29</v>
      </c>
      <c r="BD29" s="1" vm="276">
        <f ca="1"/>
        <v>4.9000000000000004</v>
      </c>
      <c r="BE29" s="1" vm="278">
        <f ca="1"/>
        <v>6.47</v>
      </c>
      <c r="BF29" s="1" vm="280">
        <f ca="1"/>
        <v>1.43</v>
      </c>
      <c r="BG29" s="1" vm="284">
        <f ca="1"/>
        <v>7.15</v>
      </c>
      <c r="BH29" s="1" vm="268">
        <f ca="1"/>
        <v>12.27</v>
      </c>
      <c r="BI29" s="1" vm="184">
        <f ca="1"/>
        <v>6.04</v>
      </c>
      <c r="BJ29" s="1" vm="275">
        <f ca="1"/>
        <v>21.28</v>
      </c>
      <c r="BK29" s="1" vm="279">
        <f ca="1"/>
        <v>4.38</v>
      </c>
      <c r="BL29" s="1" vm="261">
        <f ca="1"/>
        <v>5.25</v>
      </c>
      <c r="BM29" s="1" vm="235">
        <f ca="1"/>
        <v>177.06</v>
      </c>
      <c r="BN29" s="1" vm="236">
        <f ca="1"/>
        <v>63.84</v>
      </c>
      <c r="BO29" s="1" vm="237">
        <f ca="1"/>
        <v>37.99</v>
      </c>
      <c r="BP29" s="1" t="str">
        <v>0- Port Costs</v>
      </c>
      <c r="BT29" s="1" t="str">
        <v>0- Port Value</v>
      </c>
    </row>
    <row r="30" spans="1:72" x14ac:dyDescent="0.3">
      <c r="A30" s="1">
        <f ca="1"/>
        <v>5</v>
      </c>
      <c r="B30" s="1" vm="285">
        <f ca="1"/>
        <v>44880</v>
      </c>
      <c r="C30" s="1" vm="286">
        <f ca="1"/>
        <v>59.74</v>
      </c>
      <c r="D30" s="1" vm="287">
        <f ca="1"/>
        <v>73.25</v>
      </c>
      <c r="E30" s="1" vm="288">
        <f ca="1"/>
        <v>30.63</v>
      </c>
      <c r="F30" s="1" vm="289">
        <f ca="1"/>
        <v>16.84</v>
      </c>
      <c r="G30" s="1" vm="290">
        <f ca="1"/>
        <v>31.93</v>
      </c>
      <c r="H30" s="1" t="str">
        <v>0 - BM Costs</v>
      </c>
      <c r="L30" s="1" t="str">
        <v>0 - BM Port</v>
      </c>
      <c r="N30" s="1" t="str">
        <v>0 - Port Assets</v>
      </c>
      <c r="O30" s="1" vm="329">
        <f ca="1"/>
        <v>16.850000000000001</v>
      </c>
      <c r="P30" s="1" vm="83">
        <f ca="1"/>
        <v>9.99</v>
      </c>
      <c r="Q30" s="1" vm="296">
        <f ca="1"/>
        <v>12.65</v>
      </c>
      <c r="R30" s="1" vm="298">
        <f ca="1"/>
        <v>1.71</v>
      </c>
      <c r="S30" s="1" vm="305">
        <f ca="1"/>
        <v>6.62</v>
      </c>
      <c r="T30" s="1" vm="300">
        <f ca="1"/>
        <v>21.89</v>
      </c>
      <c r="U30" s="1" vm="306">
        <f ca="1"/>
        <v>1.85</v>
      </c>
      <c r="V30" s="1" vm="331">
        <f ca="1"/>
        <v>27.35</v>
      </c>
      <c r="W30" s="1" vm="304">
        <f ca="1"/>
        <v>3.65</v>
      </c>
      <c r="X30" s="1" vm="326">
        <f ca="1"/>
        <v>21.24</v>
      </c>
      <c r="Y30" s="1" vm="319">
        <f ca="1"/>
        <v>8.3000000000000007</v>
      </c>
      <c r="Z30" s="1" vm="310">
        <f ca="1"/>
        <v>3.52</v>
      </c>
      <c r="AA30" s="1" vm="312">
        <f ca="1"/>
        <v>10.11</v>
      </c>
      <c r="AB30" s="1" vm="68">
        <f ca="1"/>
        <v>6.15</v>
      </c>
      <c r="AC30" s="1" vm="298">
        <f ca="1"/>
        <v>1.71</v>
      </c>
      <c r="AD30" s="1" vm="309">
        <f ca="1"/>
        <v>2.11</v>
      </c>
      <c r="AE30" s="1" vm="313">
        <f ca="1"/>
        <v>2.39</v>
      </c>
      <c r="AF30" s="1" vm="320">
        <f ca="1"/>
        <v>1.1499999999999999</v>
      </c>
      <c r="AG30" s="1" vm="303">
        <f ca="1"/>
        <v>10.5</v>
      </c>
      <c r="AH30" s="1" vm="174">
        <f ca="1"/>
        <v>7.43</v>
      </c>
      <c r="AI30" s="1" vm="330">
        <f ca="1"/>
        <v>3.58</v>
      </c>
      <c r="AJ30" s="1" vm="315">
        <f ca="1"/>
        <v>0.80059999999999998</v>
      </c>
      <c r="AK30" s="1" vm="301">
        <f ca="1"/>
        <v>33.630000000000003</v>
      </c>
      <c r="AL30" s="1" vm="308">
        <f ca="1"/>
        <v>2.83</v>
      </c>
      <c r="AM30" s="1" vm="94">
        <f ca="1"/>
        <v>1.99</v>
      </c>
      <c r="AN30" s="1" vm="321">
        <f ca="1"/>
        <v>2.4900000000000002</v>
      </c>
      <c r="AO30" s="1" vm="294">
        <f ca="1"/>
        <v>18.690000000000001</v>
      </c>
      <c r="AP30" s="1" vm="295">
        <f ca="1"/>
        <v>7.6</v>
      </c>
      <c r="AQ30" s="1" vm="72">
        <f ca="1"/>
        <v>5.42</v>
      </c>
      <c r="AR30" s="1" vm="297">
        <f ca="1"/>
        <v>10.1</v>
      </c>
      <c r="AS30" s="1" vm="297">
        <f ca="1"/>
        <v>10.1</v>
      </c>
      <c r="AT30" s="1" vm="299">
        <f ca="1"/>
        <v>14.01</v>
      </c>
      <c r="AU30" s="1" vm="136">
        <f ca="1"/>
        <v>14.75</v>
      </c>
      <c r="AV30" s="1" vm="302">
        <f ca="1"/>
        <v>73.819999999999993</v>
      </c>
      <c r="AW30" s="1" vm="307">
        <f ca="1"/>
        <v>2.4700000000000002</v>
      </c>
      <c r="AX30" s="1" vm="300">
        <f ca="1"/>
        <v>21.89</v>
      </c>
      <c r="AY30" s="1" vm="314">
        <f ca="1"/>
        <v>3.61</v>
      </c>
      <c r="AZ30" s="1" vm="316">
        <f ca="1"/>
        <v>9.42</v>
      </c>
      <c r="BA30" s="1" vm="318">
        <f ca="1"/>
        <v>32.61</v>
      </c>
      <c r="BB30" s="1" vm="197">
        <f ca="1"/>
        <v>9.5299999999999994</v>
      </c>
      <c r="BC30" s="1" vm="322">
        <f ca="1"/>
        <v>11.33</v>
      </c>
      <c r="BD30" s="1" vm="325">
        <f ca="1"/>
        <v>5.55</v>
      </c>
      <c r="BE30" s="1" vm="327">
        <f ca="1"/>
        <v>6.72</v>
      </c>
      <c r="BF30" s="1" vm="89">
        <f ca="1"/>
        <v>1.59</v>
      </c>
      <c r="BG30" s="1" vm="332">
        <f ca="1"/>
        <v>7.22</v>
      </c>
      <c r="BH30" s="1" vm="317">
        <f ca="1"/>
        <v>14.34</v>
      </c>
      <c r="BI30" s="1" vm="323">
        <f ca="1"/>
        <v>6.11</v>
      </c>
      <c r="BJ30" s="1" vm="324">
        <f ca="1"/>
        <v>22.54</v>
      </c>
      <c r="BK30" s="1" vm="328">
        <f ca="1"/>
        <v>4.5999999999999996</v>
      </c>
      <c r="BL30" s="1" vm="311">
        <f ca="1"/>
        <v>5.65</v>
      </c>
      <c r="BM30" s="1" vm="291">
        <f ca="1"/>
        <v>181.47</v>
      </c>
      <c r="BN30" s="1" vm="292">
        <f ca="1"/>
        <v>64.739999999999995</v>
      </c>
      <c r="BO30" s="1" vm="293">
        <f ca="1"/>
        <v>38.64</v>
      </c>
      <c r="BP30" s="1" t="str">
        <v>0- Port Costs</v>
      </c>
      <c r="BT30" s="1" t="str">
        <v>0- Port Value</v>
      </c>
    </row>
    <row r="31" spans="1:72" hidden="1" outlineLevel="1" x14ac:dyDescent="0.3">
      <c r="A31" s="1">
        <f ca="1"/>
        <v>6</v>
      </c>
      <c r="B31" s="1" vm="333">
        <f ca="1"/>
        <v>44879</v>
      </c>
      <c r="C31" s="1" vm="334">
        <f ca="1"/>
        <v>59.85</v>
      </c>
      <c r="D31" s="1" vm="335">
        <f ca="1"/>
        <v>71.91</v>
      </c>
      <c r="E31" s="1" vm="336">
        <f ca="1"/>
        <v>30.21</v>
      </c>
      <c r="F31" s="1" vm="337">
        <f ca="1"/>
        <v>16.52</v>
      </c>
      <c r="G31" s="1" vm="338">
        <f ca="1"/>
        <v>31.28</v>
      </c>
      <c r="H31" s="1" t="str">
        <v>0 - BM Costs</v>
      </c>
      <c r="L31" s="1" t="str">
        <v>0 - BM Port</v>
      </c>
      <c r="N31" s="1" t="str">
        <v>0 - Port Assets</v>
      </c>
      <c r="O31" s="1" vm="381">
        <f ca="1"/>
        <v>16.18</v>
      </c>
      <c r="P31" s="1" vm="354">
        <f ca="1"/>
        <v>10.14</v>
      </c>
      <c r="Q31" s="1" vm="345">
        <f ca="1"/>
        <v>12.63</v>
      </c>
      <c r="R31" s="1" vm="348">
        <f ca="1"/>
        <v>1.68</v>
      </c>
      <c r="S31" s="1" vm="357">
        <f ca="1"/>
        <v>6.38</v>
      </c>
      <c r="T31" s="1" vm="351">
        <f ca="1"/>
        <v>22</v>
      </c>
      <c r="U31" s="1" vm="358">
        <f ca="1"/>
        <v>1.83</v>
      </c>
      <c r="V31" s="1" vm="382">
        <f ca="1"/>
        <v>26.85</v>
      </c>
      <c r="W31" s="1" vm="356">
        <f ca="1"/>
        <v>3.7</v>
      </c>
      <c r="X31" s="1" vm="378">
        <f ca="1"/>
        <v>20.64</v>
      </c>
      <c r="Y31" s="1" vm="371">
        <f ca="1"/>
        <v>8.3699999999999992</v>
      </c>
      <c r="Z31" s="1" vm="362">
        <f ca="1"/>
        <v>3.48</v>
      </c>
      <c r="AA31" s="1" vm="364">
        <f ca="1"/>
        <v>9.9600000000000009</v>
      </c>
      <c r="AB31" s="1" vm="341">
        <f ca="1"/>
        <v>5.95</v>
      </c>
      <c r="AC31" s="1" vm="348">
        <f ca="1"/>
        <v>1.68</v>
      </c>
      <c r="AD31" s="1" vm="360">
        <f ca="1"/>
        <v>2.085</v>
      </c>
      <c r="AE31" s="1" vm="365">
        <f ca="1"/>
        <v>2.33</v>
      </c>
      <c r="AF31" s="1" vm="372">
        <f ca="1"/>
        <v>1.0900000000000001</v>
      </c>
      <c r="AG31" s="1" vm="355">
        <f ca="1"/>
        <v>10.37</v>
      </c>
      <c r="AH31" s="1" vm="366">
        <f ca="1"/>
        <v>7.2</v>
      </c>
      <c r="AI31" s="1" vm="362">
        <f ca="1"/>
        <v>3.48</v>
      </c>
      <c r="AJ31" s="1" vm="368">
        <f ca="1"/>
        <v>0.8</v>
      </c>
      <c r="AK31" s="1" vm="352">
        <f ca="1"/>
        <v>33.229999999999997</v>
      </c>
      <c r="AL31" s="1" vm="203">
        <f ca="1"/>
        <v>2.99</v>
      </c>
      <c r="AM31" s="1" vm="343">
        <f ca="1"/>
        <v>1.98</v>
      </c>
      <c r="AN31" s="1" vm="373">
        <f ca="1"/>
        <v>2.52</v>
      </c>
      <c r="AO31" s="1" vm="342">
        <f ca="1"/>
        <v>13.49</v>
      </c>
      <c r="AP31" s="1" vm="187">
        <f ca="1"/>
        <v>7.12</v>
      </c>
      <c r="AQ31" s="1" vm="344">
        <f ca="1"/>
        <v>5.21</v>
      </c>
      <c r="AR31" s="1" vm="346">
        <f ca="1"/>
        <v>10.27</v>
      </c>
      <c r="AS31" s="1" vm="347">
        <f ca="1"/>
        <v>10.75</v>
      </c>
      <c r="AT31" s="1" vm="349">
        <f ca="1"/>
        <v>13.23</v>
      </c>
      <c r="AU31" s="1" vm="350">
        <f ca="1"/>
        <v>14.6</v>
      </c>
      <c r="AV31" s="1" vm="353">
        <f ca="1"/>
        <v>73.45</v>
      </c>
      <c r="AW31" s="1" vm="359">
        <f ca="1"/>
        <v>2.3199999999999998</v>
      </c>
      <c r="AX31" s="1" vm="361">
        <f ca="1"/>
        <v>21.27</v>
      </c>
      <c r="AY31" s="1" vm="367">
        <f ca="1"/>
        <v>3.5</v>
      </c>
      <c r="AZ31" s="1" vm="316">
        <f ca="1"/>
        <v>9.42</v>
      </c>
      <c r="BA31" s="1" vm="370">
        <f ca="1"/>
        <v>30.76</v>
      </c>
      <c r="BB31" s="1" vm="374">
        <f ca="1"/>
        <v>9.36</v>
      </c>
      <c r="BC31" s="1" vm="375">
        <f ca="1"/>
        <v>11.47</v>
      </c>
      <c r="BD31" s="1" vm="238">
        <f ca="1"/>
        <v>5.97</v>
      </c>
      <c r="BE31" s="1" vm="379">
        <f ca="1"/>
        <v>6.28</v>
      </c>
      <c r="BF31" s="1" vm="89">
        <f ca="1"/>
        <v>1.59</v>
      </c>
      <c r="BG31" s="1" vm="383">
        <f ca="1"/>
        <v>6.98</v>
      </c>
      <c r="BH31" s="1" vm="369">
        <f ca="1"/>
        <v>13.68</v>
      </c>
      <c r="BI31" s="1" vm="376">
        <f ca="1"/>
        <v>5.72</v>
      </c>
      <c r="BJ31" s="1" vm="377">
        <f ca="1"/>
        <v>24.87</v>
      </c>
      <c r="BK31" s="1" vm="380">
        <f ca="1"/>
        <v>4.6100000000000003</v>
      </c>
      <c r="BL31" s="1" vm="363">
        <f ca="1"/>
        <v>5.99</v>
      </c>
      <c r="BM31" s="1" vm="339">
        <f ca="1"/>
        <v>177.79</v>
      </c>
      <c r="BN31" s="1" vm="340">
        <f ca="1"/>
        <v>64.08</v>
      </c>
      <c r="BO31" s="1" vm="67">
        <f ca="1"/>
        <v>37.75</v>
      </c>
      <c r="BP31" s="1" t="str">
        <v>0- Port Costs</v>
      </c>
      <c r="BT31" s="1" t="str">
        <v>0- Port Value</v>
      </c>
    </row>
    <row r="32" spans="1:72" hidden="1" outlineLevel="1" x14ac:dyDescent="0.3">
      <c r="A32" s="1">
        <f ca="1"/>
        <v>7</v>
      </c>
      <c r="B32" s="1" vm="384">
        <f ca="1"/>
        <v>44876</v>
      </c>
      <c r="C32" s="1" vm="385">
        <f ca="1"/>
        <v>62.07</v>
      </c>
      <c r="D32" s="1" vm="386">
        <f ca="1"/>
        <v>74.38</v>
      </c>
      <c r="E32" s="1" vm="387">
        <f ca="1"/>
        <v>31.32</v>
      </c>
      <c r="F32" s="1" vm="388">
        <f ca="1"/>
        <v>17.22</v>
      </c>
      <c r="G32" s="1" vm="389">
        <f ca="1"/>
        <v>32.590000000000003</v>
      </c>
      <c r="H32" s="1" t="str">
        <v>0 - BM Costs</v>
      </c>
      <c r="L32" s="1" t="str">
        <v>0 - BM Port</v>
      </c>
      <c r="N32" s="1" t="str">
        <v>0 - Port Assets</v>
      </c>
      <c r="O32" s="1" vm="427">
        <f ca="1"/>
        <v>16.38</v>
      </c>
      <c r="P32" s="1" vm="406">
        <f ca="1"/>
        <v>10.17</v>
      </c>
      <c r="Q32" s="1" vm="397">
        <f ca="1"/>
        <v>12.67</v>
      </c>
      <c r="R32" s="1" vm="415">
        <f ca="1"/>
        <v>1.84</v>
      </c>
      <c r="S32" s="1" vm="409">
        <f ca="1"/>
        <v>6.91</v>
      </c>
      <c r="T32" s="1" vm="403">
        <f ca="1"/>
        <v>21.29</v>
      </c>
      <c r="U32" s="1" vm="216">
        <f ca="1"/>
        <v>1.91</v>
      </c>
      <c r="V32" s="1" vm="331">
        <f ca="1"/>
        <v>27.35</v>
      </c>
      <c r="W32" s="1" vm="408">
        <f ca="1"/>
        <v>3.67</v>
      </c>
      <c r="X32" s="1" vm="425">
        <f ca="1"/>
        <v>20.49</v>
      </c>
      <c r="Y32" s="1" vm="420">
        <f ca="1"/>
        <v>8.82</v>
      </c>
      <c r="Z32" s="1" vm="412">
        <f ca="1"/>
        <v>3.6</v>
      </c>
      <c r="AA32" s="1" vm="413">
        <f ca="1"/>
        <v>9.56</v>
      </c>
      <c r="AB32" s="1" vm="393">
        <f ca="1"/>
        <v>6.41</v>
      </c>
      <c r="AC32" s="1" vm="400">
        <f ca="1"/>
        <v>1.78</v>
      </c>
      <c r="AD32" s="1" vm="91">
        <f ca="1"/>
        <v>2.2599999999999998</v>
      </c>
      <c r="AE32" s="1" vm="414">
        <f ca="1"/>
        <v>2.5499999999999998</v>
      </c>
      <c r="AF32" s="1" vm="271">
        <f ca="1"/>
        <v>1.1200000000000001</v>
      </c>
      <c r="AG32" s="1" vm="407">
        <f ca="1"/>
        <v>10.72</v>
      </c>
      <c r="AH32" s="1" vm="416">
        <f ca="1"/>
        <v>7.53</v>
      </c>
      <c r="AI32" s="1" vm="417">
        <f ca="1"/>
        <v>3.77</v>
      </c>
      <c r="AJ32" s="1" vm="418">
        <f ca="1"/>
        <v>0.872</v>
      </c>
      <c r="AK32" s="1" vm="404">
        <f ca="1"/>
        <v>33.64</v>
      </c>
      <c r="AL32" s="1" vm="410">
        <f ca="1"/>
        <v>2.96</v>
      </c>
      <c r="AM32" s="1" vm="358">
        <f ca="1"/>
        <v>1.83</v>
      </c>
      <c r="AN32" s="1" vm="421">
        <f ca="1"/>
        <v>2.91</v>
      </c>
      <c r="AO32" s="1" vm="394">
        <f ca="1"/>
        <v>12.51</v>
      </c>
      <c r="AP32" s="1" vm="395">
        <f ca="1"/>
        <v>8.5399999999999991</v>
      </c>
      <c r="AQ32" s="1" vm="396">
        <f ca="1"/>
        <v>5.44</v>
      </c>
      <c r="AR32" s="1" vm="398">
        <f ca="1"/>
        <v>10.38</v>
      </c>
      <c r="AS32" s="1" vm="399">
        <f ca="1"/>
        <v>11</v>
      </c>
      <c r="AT32" s="1" vm="401">
        <f ca="1"/>
        <v>13.85</v>
      </c>
      <c r="AU32" s="1" vm="402">
        <f ca="1"/>
        <v>14.65</v>
      </c>
      <c r="AV32" s="1" vm="405">
        <f ca="1"/>
        <v>73.430000000000007</v>
      </c>
      <c r="AW32" s="1" vm="321">
        <f ca="1"/>
        <v>2.4900000000000002</v>
      </c>
      <c r="AX32" s="1" vm="411">
        <f ca="1"/>
        <v>22.16</v>
      </c>
      <c r="AY32" s="1" vm="417">
        <f ca="1"/>
        <v>3.77</v>
      </c>
      <c r="AZ32" s="1" vm="419">
        <f ca="1"/>
        <v>9.07</v>
      </c>
      <c r="BA32" s="1" vm="101">
        <f ca="1"/>
        <v>32</v>
      </c>
      <c r="BB32" s="1" vm="316">
        <f ca="1"/>
        <v>9.42</v>
      </c>
      <c r="BC32" s="1" vm="158">
        <f ca="1"/>
        <v>11.3</v>
      </c>
      <c r="BD32" s="1" vm="424">
        <f ca="1"/>
        <v>6.02</v>
      </c>
      <c r="BE32" s="1" vm="357">
        <f ca="1"/>
        <v>6.38</v>
      </c>
      <c r="BF32" s="1" vm="255">
        <f ca="1"/>
        <v>1.66</v>
      </c>
      <c r="BG32" s="1" vm="428">
        <f ca="1"/>
        <v>7.02</v>
      </c>
      <c r="BH32" s="1" vm="77">
        <f ca="1"/>
        <v>13.79</v>
      </c>
      <c r="BI32" s="1" vm="422">
        <f ca="1"/>
        <v>9.14</v>
      </c>
      <c r="BJ32" s="1" vm="423">
        <f ca="1"/>
        <v>25.41</v>
      </c>
      <c r="BK32" s="1" vm="426">
        <f ca="1"/>
        <v>4.67</v>
      </c>
      <c r="BL32" s="1" vm="85">
        <f ca="1"/>
        <v>5.83</v>
      </c>
      <c r="BM32" s="1" vm="390">
        <f ca="1"/>
        <v>178.19</v>
      </c>
      <c r="BN32" s="1" vm="391">
        <f ca="1"/>
        <v>64.98</v>
      </c>
      <c r="BO32" s="1" vm="392">
        <f ca="1"/>
        <v>38.36</v>
      </c>
      <c r="BP32" s="1" t="str">
        <v>0- Port Costs</v>
      </c>
      <c r="BT32" s="1" t="str">
        <v>0- Port Value</v>
      </c>
    </row>
    <row r="33" spans="1:72" hidden="1" outlineLevel="1" x14ac:dyDescent="0.3">
      <c r="A33" s="1">
        <f ca="1"/>
        <v>8</v>
      </c>
      <c r="B33" s="1" vm="429">
        <f ca="1"/>
        <v>44875</v>
      </c>
      <c r="C33" s="1" vm="430">
        <f ca="1"/>
        <v>60.67</v>
      </c>
      <c r="D33" s="1" vm="431">
        <f ca="1"/>
        <v>72.239999999999995</v>
      </c>
      <c r="E33" s="1" vm="432">
        <f ca="1"/>
        <v>30.54</v>
      </c>
      <c r="F33" s="1" vm="433">
        <f ca="1"/>
        <v>16.7</v>
      </c>
      <c r="G33" s="1" vm="434">
        <f ca="1"/>
        <v>31.54</v>
      </c>
      <c r="H33" s="1" t="str">
        <v>0 - BM Costs</v>
      </c>
      <c r="L33" s="1" t="str">
        <v>0 - BM Port</v>
      </c>
      <c r="N33" s="1" t="str">
        <v>0 - Port Assets</v>
      </c>
      <c r="O33" s="1" vm="472">
        <f ca="1"/>
        <v>16.29</v>
      </c>
      <c r="P33" s="1" vm="448">
        <f ca="1"/>
        <v>10.49</v>
      </c>
      <c r="Q33" s="1" vm="296">
        <f ca="1"/>
        <v>12.65</v>
      </c>
      <c r="R33" s="1" vm="147">
        <f ca="1"/>
        <v>1.67</v>
      </c>
      <c r="S33" s="1" vm="449">
        <f ca="1"/>
        <v>6.57</v>
      </c>
      <c r="T33" s="1" vm="445">
        <f ca="1"/>
        <v>20.9</v>
      </c>
      <c r="U33" s="1" vm="216">
        <f ca="1"/>
        <v>1.91</v>
      </c>
      <c r="V33" s="1" vm="473">
        <f ca="1"/>
        <v>27.43</v>
      </c>
      <c r="W33" s="1" vm="112">
        <f ca="1"/>
        <v>3.89</v>
      </c>
      <c r="X33" s="1" vm="469">
        <f ca="1"/>
        <v>21.87</v>
      </c>
      <c r="Y33" s="1" vm="440">
        <f ca="1"/>
        <v>8.68</v>
      </c>
      <c r="Z33" s="1" vm="453">
        <f ca="1"/>
        <v>3.56</v>
      </c>
      <c r="AA33" s="1" vm="455">
        <f ca="1"/>
        <v>8.81</v>
      </c>
      <c r="AB33" s="1" vm="438">
        <f ca="1"/>
        <v>5.79</v>
      </c>
      <c r="AC33" s="1" vm="442">
        <f ca="1"/>
        <v>1.87</v>
      </c>
      <c r="AD33" s="1" vm="451">
        <f ca="1"/>
        <v>2.42</v>
      </c>
      <c r="AE33" s="1" vm="456">
        <f ca="1"/>
        <v>2.56</v>
      </c>
      <c r="AF33" s="1" vm="463">
        <f ca="1"/>
        <v>1.19</v>
      </c>
      <c r="AG33" s="1" vm="448">
        <f ca="1"/>
        <v>10.49</v>
      </c>
      <c r="AH33" s="1" vm="457">
        <f ca="1"/>
        <v>7.17</v>
      </c>
      <c r="AI33" s="1" vm="356">
        <f ca="1"/>
        <v>3.7</v>
      </c>
      <c r="AJ33" s="1" vm="459">
        <f ca="1"/>
        <v>0.86</v>
      </c>
      <c r="AK33" s="1" vm="446">
        <f ca="1"/>
        <v>33.369999999999997</v>
      </c>
      <c r="AL33" s="1" vm="450">
        <f ca="1"/>
        <v>3.36</v>
      </c>
      <c r="AM33" s="1" vm="208">
        <f ca="1"/>
        <v>1.51</v>
      </c>
      <c r="AN33" s="1" vm="421">
        <f ca="1"/>
        <v>2.91</v>
      </c>
      <c r="AO33" s="1" vm="439">
        <f ca="1"/>
        <v>9.73</v>
      </c>
      <c r="AP33" s="1" vm="440">
        <f ca="1"/>
        <v>8.68</v>
      </c>
      <c r="AQ33" s="1" vm="241">
        <f ca="1"/>
        <v>5.31</v>
      </c>
      <c r="AR33" s="1" vm="218">
        <f ca="1"/>
        <v>10.07</v>
      </c>
      <c r="AS33" s="1" vm="441">
        <f ca="1"/>
        <v>11.58</v>
      </c>
      <c r="AT33" s="1" vm="443">
        <f ca="1"/>
        <v>13.58</v>
      </c>
      <c r="AU33" s="1" vm="444">
        <f ca="1"/>
        <v>14.43</v>
      </c>
      <c r="AV33" s="1" vm="447">
        <f ca="1"/>
        <v>84.75</v>
      </c>
      <c r="AW33" s="1" vm="307">
        <f ca="1"/>
        <v>2.4700000000000002</v>
      </c>
      <c r="AX33" s="1" vm="452">
        <f ca="1"/>
        <v>21.82</v>
      </c>
      <c r="AY33" s="1" vm="458">
        <f ca="1"/>
        <v>3.03</v>
      </c>
      <c r="AZ33" s="1" vm="460">
        <f ca="1"/>
        <v>8</v>
      </c>
      <c r="BA33" s="1" vm="462">
        <f ca="1"/>
        <v>30.81</v>
      </c>
      <c r="BB33" s="1" vm="464">
        <f ca="1"/>
        <v>8.9700000000000006</v>
      </c>
      <c r="BC33" s="1" vm="465">
        <f ca="1"/>
        <v>10.57</v>
      </c>
      <c r="BD33" s="1" vm="468">
        <f ca="1"/>
        <v>5.28</v>
      </c>
      <c r="BE33" s="1" vm="470">
        <f ca="1"/>
        <v>8.36</v>
      </c>
      <c r="BF33" s="1" vm="245">
        <f ca="1"/>
        <v>1.55</v>
      </c>
      <c r="BG33" s="1" vm="154">
        <f ca="1"/>
        <v>6.65</v>
      </c>
      <c r="BH33" s="1" vm="461">
        <f ca="1"/>
        <v>12.66</v>
      </c>
      <c r="BI33" s="1" vm="466">
        <f ca="1"/>
        <v>9.09</v>
      </c>
      <c r="BJ33" s="1" vm="467">
        <f ca="1"/>
        <v>23.94</v>
      </c>
      <c r="BK33" s="1" vm="471">
        <f ca="1"/>
        <v>4.42</v>
      </c>
      <c r="BL33" s="1" vm="454">
        <f ca="1"/>
        <v>5.56</v>
      </c>
      <c r="BM33" s="1" vm="435">
        <f ca="1"/>
        <v>172.32</v>
      </c>
      <c r="BN33" s="1" vm="436">
        <f ca="1"/>
        <v>65.37</v>
      </c>
      <c r="BO33" s="1" vm="437">
        <f ca="1"/>
        <v>38.82</v>
      </c>
      <c r="BP33" s="1" t="str">
        <v>0- Port Costs</v>
      </c>
      <c r="BT33" s="1" t="str">
        <v>0- Port Value</v>
      </c>
    </row>
    <row r="34" spans="1:72" hidden="1" outlineLevel="1" x14ac:dyDescent="0.3">
      <c r="A34" s="1">
        <f ca="1"/>
        <v>9</v>
      </c>
      <c r="B34" s="1" vm="474">
        <f ca="1"/>
        <v>44874</v>
      </c>
      <c r="C34" s="1" vm="475">
        <f ca="1"/>
        <v>60.35</v>
      </c>
      <c r="D34" s="1" vm="476">
        <f ca="1"/>
        <v>71.67</v>
      </c>
      <c r="E34" s="1" vm="477">
        <f ca="1"/>
        <v>30.17</v>
      </c>
      <c r="F34" s="1" vm="478">
        <f ca="1"/>
        <v>16.559999999999999</v>
      </c>
      <c r="G34" s="1" vm="479">
        <f ca="1"/>
        <v>31.34</v>
      </c>
      <c r="H34" s="1" t="str">
        <v>0 - BM Costs</v>
      </c>
      <c r="L34" s="1" t="str">
        <v>0 - BM Port</v>
      </c>
      <c r="N34" s="1" t="str">
        <v>0 - Port Assets</v>
      </c>
      <c r="O34" s="1" vm="516">
        <f ca="1"/>
        <v>15.81</v>
      </c>
      <c r="P34" s="1" vm="494">
        <f ca="1"/>
        <v>10.3</v>
      </c>
      <c r="Q34" s="1" vm="487">
        <f ca="1"/>
        <v>12.4</v>
      </c>
      <c r="R34" s="1" vm="502">
        <f ca="1"/>
        <v>1.74</v>
      </c>
      <c r="S34" s="1" vm="497">
        <f ca="1"/>
        <v>5.98</v>
      </c>
      <c r="T34" s="1" vm="492">
        <f ca="1"/>
        <v>18.77</v>
      </c>
      <c r="U34" s="1" vm="498">
        <f ca="1"/>
        <v>2</v>
      </c>
      <c r="V34" s="1" vm="518">
        <f ca="1"/>
        <v>25.96</v>
      </c>
      <c r="W34" s="1" vm="496">
        <f ca="1"/>
        <v>5.45</v>
      </c>
      <c r="X34" s="1" vm="512">
        <f ca="1"/>
        <v>20.29</v>
      </c>
      <c r="Y34" s="1" vm="508">
        <f ca="1"/>
        <v>7.46</v>
      </c>
      <c r="Z34" s="1" vm="84">
        <f ca="1"/>
        <v>3.31</v>
      </c>
      <c r="AA34" s="1" vm="501">
        <f ca="1"/>
        <v>8.43</v>
      </c>
      <c r="AB34" s="1" vm="241">
        <f ca="1"/>
        <v>5.31</v>
      </c>
      <c r="AC34" s="1" vm="490">
        <f ca="1"/>
        <v>1.79</v>
      </c>
      <c r="AD34" s="1" vm="359">
        <f ca="1"/>
        <v>2.3199999999999998</v>
      </c>
      <c r="AE34" s="1" vm="359">
        <f ca="1"/>
        <v>2.3199999999999998</v>
      </c>
      <c r="AF34" s="1" vm="463">
        <f ca="1"/>
        <v>1.19</v>
      </c>
      <c r="AG34" s="1" vm="495">
        <f ca="1"/>
        <v>9.4</v>
      </c>
      <c r="AH34" s="1" vm="503">
        <f ca="1"/>
        <v>6.24</v>
      </c>
      <c r="AI34" s="1" vm="517">
        <f ca="1"/>
        <v>3.35</v>
      </c>
      <c r="AJ34" s="1" vm="505">
        <f ca="1"/>
        <v>0.95050000000000001</v>
      </c>
      <c r="AK34" s="1" vm="370">
        <f ca="1"/>
        <v>30.76</v>
      </c>
      <c r="AL34" s="1" vm="499">
        <f ca="1"/>
        <v>3.21</v>
      </c>
      <c r="AM34" s="1" vm="484">
        <f ca="1"/>
        <v>1.56</v>
      </c>
      <c r="AN34" s="1" vm="451">
        <f ca="1"/>
        <v>2.42</v>
      </c>
      <c r="AO34" s="1" vm="483">
        <f ca="1"/>
        <v>8.6300000000000008</v>
      </c>
      <c r="AP34" s="1" vm="485">
        <f ca="1"/>
        <v>8.06</v>
      </c>
      <c r="AQ34" s="1" vm="486">
        <f ca="1"/>
        <v>4.62</v>
      </c>
      <c r="AR34" s="1" vm="488">
        <f ca="1"/>
        <v>9.3800000000000008</v>
      </c>
      <c r="AS34" s="1" vm="489">
        <f ca="1"/>
        <v>10.06</v>
      </c>
      <c r="AT34" s="1" vm="296">
        <f ca="1"/>
        <v>12.65</v>
      </c>
      <c r="AU34" s="1" vm="491">
        <f ca="1"/>
        <v>13.7</v>
      </c>
      <c r="AV34" s="1" vm="493">
        <f ca="1"/>
        <v>77</v>
      </c>
      <c r="AW34" s="1" vm="373">
        <f ca="1"/>
        <v>2.52</v>
      </c>
      <c r="AX34" s="1" vm="500">
        <f ca="1"/>
        <v>22.06</v>
      </c>
      <c r="AY34" s="1" vm="504">
        <f ca="1"/>
        <v>2.625</v>
      </c>
      <c r="AZ34" s="1" vm="295">
        <f ca="1"/>
        <v>7.6</v>
      </c>
      <c r="BA34" s="1" vm="507">
        <f ca="1"/>
        <v>31.68</v>
      </c>
      <c r="BB34" s="1" vm="509">
        <f ca="1"/>
        <v>8.1999999999999993</v>
      </c>
      <c r="BC34" s="1" vm="251">
        <f ca="1"/>
        <v>9.7799999999999994</v>
      </c>
      <c r="BD34" s="1" vm="511">
        <f ca="1"/>
        <v>4.63</v>
      </c>
      <c r="BE34" s="1" vm="513">
        <f ca="1"/>
        <v>6.45</v>
      </c>
      <c r="BF34" s="1" vm="515">
        <f ca="1"/>
        <v>1.26</v>
      </c>
      <c r="BG34" s="1" vm="519">
        <f ca="1"/>
        <v>6.4</v>
      </c>
      <c r="BH34" s="1" vm="506">
        <f ca="1"/>
        <v>11.72</v>
      </c>
      <c r="BI34" s="1" vm="395">
        <f ca="1"/>
        <v>8.5399999999999991</v>
      </c>
      <c r="BJ34" s="1" vm="510">
        <f ca="1"/>
        <v>21.9</v>
      </c>
      <c r="BK34" s="1" vm="514">
        <f ca="1"/>
        <v>4.2300000000000004</v>
      </c>
      <c r="BL34" s="1" vm="380">
        <f ca="1"/>
        <v>4.6100000000000003</v>
      </c>
      <c r="BM34" s="1" vm="480">
        <f ca="1"/>
        <v>164.01</v>
      </c>
      <c r="BN34" s="1" vm="481">
        <f ca="1"/>
        <v>63.25</v>
      </c>
      <c r="BO34" s="1" vm="482">
        <f ca="1"/>
        <v>37.200000000000003</v>
      </c>
      <c r="BP34" s="1" t="str">
        <v>0- Port Costs</v>
      </c>
      <c r="BT34" s="1" t="str">
        <v>0- Port Value</v>
      </c>
    </row>
    <row r="35" spans="1:72" hidden="1" outlineLevel="1" x14ac:dyDescent="0.3">
      <c r="A35" s="1">
        <f ca="1"/>
        <v>10</v>
      </c>
      <c r="B35" s="1" vm="520">
        <f ca="1"/>
        <v>44873</v>
      </c>
      <c r="C35" s="1" vm="521">
        <f ca="1"/>
        <v>62.61</v>
      </c>
      <c r="D35" s="1" vm="522">
        <f ca="1"/>
        <v>74.47</v>
      </c>
      <c r="E35" s="1" vm="523">
        <f ca="1"/>
        <v>31.21</v>
      </c>
      <c r="F35" s="1" vm="524">
        <f ca="1"/>
        <v>17.23</v>
      </c>
      <c r="G35" s="1" vm="525">
        <f ca="1"/>
        <v>32.409999999999997</v>
      </c>
      <c r="H35" s="1" t="str">
        <v>0 - BM Costs</v>
      </c>
      <c r="L35" s="1" t="str">
        <v>0 - BM Port</v>
      </c>
      <c r="N35" s="1" t="str">
        <v>0 - Port Assets</v>
      </c>
      <c r="O35" s="1" vm="562">
        <f ca="1"/>
        <v>16.82</v>
      </c>
      <c r="P35" s="1" vm="251">
        <f ca="1"/>
        <v>9.7799999999999994</v>
      </c>
      <c r="Q35" s="1" vm="534">
        <f ca="1"/>
        <v>12.58</v>
      </c>
      <c r="R35" s="1" vm="216">
        <f ca="1"/>
        <v>1.91</v>
      </c>
      <c r="S35" s="1" vm="543">
        <f ca="1"/>
        <v>6.1</v>
      </c>
      <c r="T35" s="1" vm="539">
        <f ca="1"/>
        <v>19.77</v>
      </c>
      <c r="U35" s="1" vm="498">
        <f ca="1"/>
        <v>2</v>
      </c>
      <c r="V35" s="1" vm="563">
        <f ca="1"/>
        <v>26.84</v>
      </c>
      <c r="W35" s="1" vm="454">
        <f ca="1"/>
        <v>5.56</v>
      </c>
      <c r="X35" s="1" vm="560">
        <f ca="1"/>
        <v>19.55</v>
      </c>
      <c r="Y35" s="1" vm="555">
        <f ca="1"/>
        <v>8.1199999999999992</v>
      </c>
      <c r="Z35" s="1" vm="548">
        <f ca="1"/>
        <v>3.64</v>
      </c>
      <c r="AA35" s="1" vm="550">
        <f ca="1"/>
        <v>8.5500000000000007</v>
      </c>
      <c r="AB35" s="1" vm="529">
        <f ca="1"/>
        <v>5.76</v>
      </c>
      <c r="AC35" s="1" vm="536">
        <f ca="1"/>
        <v>1.94</v>
      </c>
      <c r="AD35" s="1" vm="546">
        <f ca="1"/>
        <v>2.4500000000000002</v>
      </c>
      <c r="AE35" s="1" vm="456">
        <f ca="1"/>
        <v>2.56</v>
      </c>
      <c r="AF35" s="1" vm="161">
        <f ca="1"/>
        <v>1.06</v>
      </c>
      <c r="AG35" s="1" vm="542">
        <f ca="1"/>
        <v>9.6</v>
      </c>
      <c r="AH35" s="1" vm="71">
        <f ca="1"/>
        <v>6.82</v>
      </c>
      <c r="AI35" s="1" vm="362">
        <f ca="1"/>
        <v>3.48</v>
      </c>
      <c r="AJ35" s="1" vm="551">
        <f ca="1"/>
        <v>0.96309999999999996</v>
      </c>
      <c r="AK35" s="1" vm="540">
        <f ca="1"/>
        <v>32.39</v>
      </c>
      <c r="AL35" s="1" vm="545">
        <f ca="1"/>
        <v>3.46</v>
      </c>
      <c r="AM35" s="1" vm="531">
        <f ca="1"/>
        <v>1.58</v>
      </c>
      <c r="AN35" s="1" vm="556">
        <f ca="1"/>
        <v>2.64</v>
      </c>
      <c r="AO35" s="1" vm="530">
        <f ca="1"/>
        <v>8.11</v>
      </c>
      <c r="AP35" s="1" vm="532">
        <f ca="1"/>
        <v>8.02</v>
      </c>
      <c r="AQ35" s="1" vm="533">
        <f ca="1"/>
        <v>5</v>
      </c>
      <c r="AR35" s="1" vm="535">
        <f ca="1"/>
        <v>9.31</v>
      </c>
      <c r="AS35" s="1" vm="494">
        <f ca="1"/>
        <v>10.3</v>
      </c>
      <c r="AT35" s="1" vm="537">
        <f ca="1"/>
        <v>12.93</v>
      </c>
      <c r="AU35" s="1" vm="538">
        <f ca="1"/>
        <v>14.52</v>
      </c>
      <c r="AV35" s="1" vm="541">
        <f ca="1"/>
        <v>78.510000000000005</v>
      </c>
      <c r="AW35" s="1" vm="544">
        <f ca="1"/>
        <v>2.87</v>
      </c>
      <c r="AX35" s="1" vm="547">
        <f ca="1"/>
        <v>22.21</v>
      </c>
      <c r="AY35" s="1" vm="88">
        <f ca="1"/>
        <v>2.94</v>
      </c>
      <c r="AZ35" s="1" vm="552">
        <f ca="1"/>
        <v>7.95</v>
      </c>
      <c r="BA35" s="1" vm="554">
        <f ca="1"/>
        <v>32.36</v>
      </c>
      <c r="BB35" s="1" vm="557">
        <f ca="1"/>
        <v>8.4</v>
      </c>
      <c r="BC35" s="1" vm="346">
        <f ca="1"/>
        <v>10.27</v>
      </c>
      <c r="BD35" s="1" vm="380">
        <f ca="1"/>
        <v>4.6100000000000003</v>
      </c>
      <c r="BE35" s="1" vm="111">
        <f ca="1"/>
        <v>6.56</v>
      </c>
      <c r="BF35" s="1" vm="153">
        <f ca="1"/>
        <v>1.39</v>
      </c>
      <c r="BG35" s="1" vm="564">
        <f ca="1"/>
        <v>6.88</v>
      </c>
      <c r="BH35" s="1" vm="553">
        <f ca="1"/>
        <v>12.92</v>
      </c>
      <c r="BI35" s="1" vm="558">
        <f ca="1"/>
        <v>8.94</v>
      </c>
      <c r="BJ35" s="1" vm="559">
        <f ca="1"/>
        <v>22.77</v>
      </c>
      <c r="BK35" s="1" vm="561">
        <f ca="1"/>
        <v>4.54</v>
      </c>
      <c r="BL35" s="1" vm="549">
        <f ca="1"/>
        <v>4.96</v>
      </c>
      <c r="BM35" s="1" vm="526">
        <f ca="1"/>
        <v>168.79</v>
      </c>
      <c r="BN35" s="1" vm="527">
        <f ca="1"/>
        <v>63.34</v>
      </c>
      <c r="BO35" s="1" vm="528">
        <f ca="1"/>
        <v>37.44</v>
      </c>
      <c r="BP35" s="1" t="str">
        <v>0- Port Costs</v>
      </c>
      <c r="BT35" s="1" t="str">
        <v>0- Port Value</v>
      </c>
    </row>
    <row r="36" spans="1:72" hidden="1" outlineLevel="1" x14ac:dyDescent="0.3">
      <c r="A36" s="1">
        <f ca="1"/>
        <v>11</v>
      </c>
      <c r="B36" s="1" vm="565">
        <f ca="1"/>
        <v>44872</v>
      </c>
      <c r="C36" s="1" vm="566">
        <f ca="1"/>
        <v>63.16</v>
      </c>
      <c r="D36" s="1" vm="567">
        <f ca="1"/>
        <v>76.56</v>
      </c>
      <c r="E36" s="1" vm="568">
        <f ca="1"/>
        <v>32.04</v>
      </c>
      <c r="F36" s="1" vm="569">
        <f ca="1"/>
        <v>17.760000000000002</v>
      </c>
      <c r="G36" s="1" vm="446">
        <f ca="1"/>
        <v>33.369999999999997</v>
      </c>
      <c r="H36" s="1" t="str">
        <v>0 - BM Costs</v>
      </c>
      <c r="L36" s="1" t="str">
        <v>0 - BM Port</v>
      </c>
      <c r="N36" s="1" t="str">
        <v>0 - Port Assets</v>
      </c>
      <c r="O36" s="1" vm="610">
        <f ca="1"/>
        <v>17.3</v>
      </c>
      <c r="P36" s="1" vm="585">
        <f ca="1"/>
        <v>9.89</v>
      </c>
      <c r="Q36" s="1" vm="578">
        <f ca="1"/>
        <v>12.56</v>
      </c>
      <c r="R36" s="1" vm="258">
        <f ca="1"/>
        <v>1.97</v>
      </c>
      <c r="S36" s="1" vm="588">
        <f ca="1"/>
        <v>6.61</v>
      </c>
      <c r="T36" s="1" vm="582">
        <f ca="1"/>
        <v>19.48</v>
      </c>
      <c r="U36" s="1" vm="498">
        <f ca="1"/>
        <v>2</v>
      </c>
      <c r="V36" s="1" vm="612">
        <f ca="1"/>
        <v>27.24</v>
      </c>
      <c r="W36" s="1" vm="587">
        <f ca="1"/>
        <v>5.43</v>
      </c>
      <c r="X36" s="1" vm="607">
        <f ca="1"/>
        <v>19.670000000000002</v>
      </c>
      <c r="Y36" s="1" vm="601">
        <f ca="1"/>
        <v>8.18</v>
      </c>
      <c r="Z36" s="1" vm="412">
        <f ca="1"/>
        <v>3.6</v>
      </c>
      <c r="AA36" s="1" vm="594">
        <f ca="1"/>
        <v>8.3800000000000008</v>
      </c>
      <c r="AB36" s="1" vm="573">
        <f ca="1"/>
        <v>6.01</v>
      </c>
      <c r="AC36" s="1" vm="536">
        <f ca="1"/>
        <v>1.94</v>
      </c>
      <c r="AD36" s="1" vm="591">
        <f ca="1"/>
        <v>2.5299999999999998</v>
      </c>
      <c r="AE36" s="1" vm="595">
        <f ca="1"/>
        <v>2.5</v>
      </c>
      <c r="AF36" s="1" vm="602">
        <f ca="1"/>
        <v>1.1399999999999999</v>
      </c>
      <c r="AG36" s="1" vm="586">
        <f ca="1"/>
        <v>9.59</v>
      </c>
      <c r="AH36" s="1" vm="596">
        <f ca="1"/>
        <v>6.84</v>
      </c>
      <c r="AI36" s="1" vm="611">
        <f ca="1"/>
        <v>3.71</v>
      </c>
      <c r="AJ36" s="1" vm="597">
        <f ca="1"/>
        <v>1.03</v>
      </c>
      <c r="AK36" s="1" vm="583">
        <f ca="1"/>
        <v>31.04</v>
      </c>
      <c r="AL36" s="1" vm="590">
        <f ca="1"/>
        <v>3.47</v>
      </c>
      <c r="AM36" s="1" vm="575">
        <f ca="1"/>
        <v>1.69</v>
      </c>
      <c r="AN36" s="1" vm="556">
        <f ca="1"/>
        <v>2.64</v>
      </c>
      <c r="AO36" s="1" vm="574">
        <f ca="1"/>
        <v>8.32</v>
      </c>
      <c r="AP36" s="1" vm="576">
        <f ca="1"/>
        <v>7.68</v>
      </c>
      <c r="AQ36" s="1" vm="577">
        <f ca="1"/>
        <v>4.99</v>
      </c>
      <c r="AR36" s="1" vm="579">
        <f ca="1"/>
        <v>9.0299999999999994</v>
      </c>
      <c r="AS36" s="1" vm="274">
        <f ca="1"/>
        <v>10.29</v>
      </c>
      <c r="AT36" s="1" vm="580">
        <f ca="1"/>
        <v>12.82</v>
      </c>
      <c r="AU36" s="1" vm="581">
        <f ca="1"/>
        <v>14.7</v>
      </c>
      <c r="AV36" s="1" vm="584">
        <f ca="1"/>
        <v>77.89</v>
      </c>
      <c r="AW36" s="1" vm="589">
        <f ca="1"/>
        <v>2.9</v>
      </c>
      <c r="AX36" s="1" vm="592">
        <f ca="1"/>
        <v>20.61</v>
      </c>
      <c r="AY36" s="1" vm="589">
        <f ca="1"/>
        <v>2.9</v>
      </c>
      <c r="AZ36" s="1" vm="598">
        <f ca="1"/>
        <v>8.26</v>
      </c>
      <c r="BA36" s="1" vm="600">
        <f ca="1"/>
        <v>31.06</v>
      </c>
      <c r="BB36" s="1" vm="594">
        <f ca="1"/>
        <v>8.3800000000000008</v>
      </c>
      <c r="BC36" s="1" vm="603">
        <f ca="1"/>
        <v>10.16</v>
      </c>
      <c r="BD36" s="1" vm="606">
        <f ca="1"/>
        <v>4.5599999999999996</v>
      </c>
      <c r="BE36" s="1" vm="608">
        <f ca="1"/>
        <v>5.82</v>
      </c>
      <c r="BF36" s="1" vm="280">
        <f ca="1"/>
        <v>1.43</v>
      </c>
      <c r="BG36" s="1" vm="596">
        <f ca="1"/>
        <v>6.84</v>
      </c>
      <c r="BH36" s="1" vm="599">
        <f ca="1"/>
        <v>13.51</v>
      </c>
      <c r="BI36" s="1" vm="604">
        <f ca="1"/>
        <v>8.4700000000000006</v>
      </c>
      <c r="BJ36" s="1" vm="605">
        <f ca="1"/>
        <v>21.58</v>
      </c>
      <c r="BK36" s="1" vm="609">
        <f ca="1"/>
        <v>4.5199999999999996</v>
      </c>
      <c r="BL36" s="1" vm="593">
        <f ca="1"/>
        <v>5.27</v>
      </c>
      <c r="BM36" s="1" vm="570">
        <f ca="1"/>
        <v>169.13</v>
      </c>
      <c r="BN36" s="1" vm="571">
        <f ca="1"/>
        <v>63.13</v>
      </c>
      <c r="BO36" s="1" vm="572">
        <f ca="1"/>
        <v>37.4</v>
      </c>
      <c r="BP36" s="1" t="str">
        <v>0- Port Costs</v>
      </c>
      <c r="BT36" s="1" t="str">
        <v>0- Port Value</v>
      </c>
    </row>
    <row r="37" spans="1:72" hidden="1" outlineLevel="1" x14ac:dyDescent="0.3">
      <c r="A37" s="1">
        <f ca="1"/>
        <v>12</v>
      </c>
      <c r="B37" s="1" vm="613">
        <f ca="1"/>
        <v>44869</v>
      </c>
      <c r="C37" s="1" vm="614">
        <f ca="1"/>
        <v>64.88</v>
      </c>
      <c r="D37" s="1" vm="615">
        <f ca="1"/>
        <v>76.819999999999993</v>
      </c>
      <c r="E37" s="1" vm="616">
        <f ca="1"/>
        <v>32.21</v>
      </c>
      <c r="F37" s="1" vm="617">
        <f ca="1"/>
        <v>17.86</v>
      </c>
      <c r="G37" s="1" vm="618">
        <f ca="1"/>
        <v>33.47</v>
      </c>
      <c r="H37" s="1" t="str">
        <v>0 - BM Costs</v>
      </c>
      <c r="L37" s="1" t="str">
        <v>0 - BM Port</v>
      </c>
      <c r="N37" s="1" t="str">
        <v>0 - Port Assets</v>
      </c>
      <c r="O37" s="1" vm="651">
        <f ca="1"/>
        <v>16.95</v>
      </c>
      <c r="P37" s="1" vm="630">
        <f ca="1"/>
        <v>10.44</v>
      </c>
      <c r="Q37" s="1" vm="623">
        <f ca="1"/>
        <v>12.57</v>
      </c>
      <c r="R37" s="1" vm="498">
        <f ca="1"/>
        <v>2</v>
      </c>
      <c r="S37" s="1" vm="633">
        <f ca="1"/>
        <v>6.81</v>
      </c>
      <c r="T37" s="1" vm="627">
        <f ca="1"/>
        <v>19.25</v>
      </c>
      <c r="U37" s="1" vm="634">
        <f ca="1"/>
        <v>1.96</v>
      </c>
      <c r="V37" s="1" vm="653">
        <f ca="1"/>
        <v>25.66</v>
      </c>
      <c r="W37" s="1" vm="632">
        <f ca="1"/>
        <v>5.49</v>
      </c>
      <c r="X37" s="1" vm="649">
        <f ca="1"/>
        <v>19.690000000000001</v>
      </c>
      <c r="Y37" s="1" vm="532">
        <f ca="1"/>
        <v>8.02</v>
      </c>
      <c r="Z37" s="1" vm="637">
        <f ca="1"/>
        <v>3.54</v>
      </c>
      <c r="AA37" s="1" vm="639">
        <f ca="1"/>
        <v>8.23</v>
      </c>
      <c r="AB37" s="1" vm="169">
        <f ca="1"/>
        <v>6.53</v>
      </c>
      <c r="AC37" s="1" vm="263">
        <f ca="1"/>
        <v>2.23</v>
      </c>
      <c r="AD37" s="1" vm="591">
        <f ca="1"/>
        <v>2.5299999999999998</v>
      </c>
      <c r="AE37" s="1" vm="640">
        <f ca="1"/>
        <v>2.58</v>
      </c>
      <c r="AF37" s="1" vm="602">
        <f ca="1"/>
        <v>1.1399999999999999</v>
      </c>
      <c r="AG37" s="1" vm="631">
        <f ca="1"/>
        <v>9.57</v>
      </c>
      <c r="AH37" s="1" vm="641">
        <f ca="1"/>
        <v>6.97</v>
      </c>
      <c r="AI37" s="1" vm="652">
        <f ca="1"/>
        <v>3.76</v>
      </c>
      <c r="AJ37" s="1" vm="642">
        <f ca="1"/>
        <v>1.04</v>
      </c>
      <c r="AK37" s="1" vm="628">
        <f ca="1"/>
        <v>33.479999999999997</v>
      </c>
      <c r="AL37" s="1" vm="84">
        <f ca="1"/>
        <v>3.31</v>
      </c>
      <c r="AM37" s="1" vm="162">
        <f ca="1"/>
        <v>1.88</v>
      </c>
      <c r="AN37" s="1" vm="644">
        <f ca="1"/>
        <v>2.59</v>
      </c>
      <c r="AO37" s="1" vm="319">
        <f ca="1"/>
        <v>8.3000000000000007</v>
      </c>
      <c r="AP37" s="1" vm="622">
        <f ca="1"/>
        <v>7.9</v>
      </c>
      <c r="AQ37" s="1" vm="150">
        <f ca="1"/>
        <v>4.92</v>
      </c>
      <c r="AR37" s="1" vm="624">
        <f ca="1"/>
        <v>9.34</v>
      </c>
      <c r="AS37" s="1" vm="625">
        <f ca="1"/>
        <v>10.35</v>
      </c>
      <c r="AT37" s="1" vm="189">
        <f ca="1"/>
        <v>12.7</v>
      </c>
      <c r="AU37" s="1" vm="626">
        <f ca="1"/>
        <v>14.83</v>
      </c>
      <c r="AV37" s="1" vm="629">
        <f ca="1"/>
        <v>79.84</v>
      </c>
      <c r="AW37" s="1" vm="635">
        <f ca="1"/>
        <v>2.98</v>
      </c>
      <c r="AX37" s="1" vm="636">
        <f ca="1"/>
        <v>20.59</v>
      </c>
      <c r="AY37" s="1" vm="88">
        <f ca="1"/>
        <v>2.94</v>
      </c>
      <c r="AZ37" s="1" vm="639">
        <f ca="1"/>
        <v>8.23</v>
      </c>
      <c r="BA37" s="1" vm="370">
        <f ca="1"/>
        <v>30.76</v>
      </c>
      <c r="BB37" s="1" vm="594">
        <f ca="1"/>
        <v>8.3800000000000008</v>
      </c>
      <c r="BC37" s="1" vm="645">
        <f ca="1"/>
        <v>11.28</v>
      </c>
      <c r="BD37" s="1" vm="648">
        <f ca="1"/>
        <v>5.15</v>
      </c>
      <c r="BE37" s="1" vm="150">
        <f ca="1"/>
        <v>4.92</v>
      </c>
      <c r="BF37" s="1" vm="650">
        <f ca="1"/>
        <v>1.47</v>
      </c>
      <c r="BG37" s="1" vm="654">
        <f ca="1"/>
        <v>6.95</v>
      </c>
      <c r="BH37" s="1" vm="643">
        <f ca="1"/>
        <v>13.25</v>
      </c>
      <c r="BI37" s="1" vm="646">
        <f ca="1"/>
        <v>8.52</v>
      </c>
      <c r="BJ37" s="1" vm="647">
        <f ca="1"/>
        <v>22.15</v>
      </c>
      <c r="BK37" s="1" vm="279">
        <f ca="1"/>
        <v>4.38</v>
      </c>
      <c r="BL37" s="1" vm="638">
        <f ca="1"/>
        <v>5.16</v>
      </c>
      <c r="BM37" s="1" vm="619">
        <f ca="1"/>
        <v>165.69</v>
      </c>
      <c r="BN37" s="1" vm="620">
        <f ca="1"/>
        <v>63.01</v>
      </c>
      <c r="BO37" s="1" vm="621">
        <f ca="1"/>
        <v>37.08</v>
      </c>
      <c r="BP37" s="1" t="str">
        <v>0- Port Costs</v>
      </c>
      <c r="BT37" s="1" t="str">
        <v>0- Port Value</v>
      </c>
    </row>
    <row r="38" spans="1:72" hidden="1" outlineLevel="1" x14ac:dyDescent="0.3">
      <c r="A38" s="1">
        <f ca="1"/>
        <v>13</v>
      </c>
      <c r="B38" s="1" vm="655">
        <f ca="1"/>
        <v>44868</v>
      </c>
      <c r="C38" s="1" vm="656">
        <f ca="1"/>
        <v>63.828200000000002</v>
      </c>
      <c r="D38" s="1" vm="657">
        <f ca="1"/>
        <v>73.290000000000006</v>
      </c>
      <c r="E38" s="1" vm="658">
        <f ca="1"/>
        <v>30.86</v>
      </c>
      <c r="F38" s="1" vm="659">
        <f ca="1"/>
        <v>16.989999999999998</v>
      </c>
      <c r="G38" s="1" vm="660">
        <f ca="1"/>
        <v>31.891300000000001</v>
      </c>
      <c r="H38" s="1" t="str">
        <v>0 - BM Costs</v>
      </c>
      <c r="L38" s="1" t="str">
        <v>0 - BM Port</v>
      </c>
      <c r="N38" s="1" t="str">
        <v>0 - Port Assets</v>
      </c>
      <c r="O38" s="1" vm="693">
        <f ca="1"/>
        <v>17.260000000000002</v>
      </c>
      <c r="P38" s="1" vm="672">
        <f ca="1"/>
        <v>11.27</v>
      </c>
      <c r="Q38" s="1" vm="487">
        <f ca="1"/>
        <v>12.4</v>
      </c>
      <c r="R38" s="1" vm="498">
        <f ca="1"/>
        <v>2</v>
      </c>
      <c r="S38" s="1" vm="675">
        <f ca="1"/>
        <v>6.6</v>
      </c>
      <c r="T38" s="1" vm="669">
        <f ca="1"/>
        <v>19.37</v>
      </c>
      <c r="U38" s="1" vm="498">
        <f ca="1"/>
        <v>2</v>
      </c>
      <c r="V38" s="1" vm="695">
        <f ca="1"/>
        <v>21.8</v>
      </c>
      <c r="W38" s="1" vm="674">
        <f ca="1"/>
        <v>5.33</v>
      </c>
      <c r="X38" s="1" vm="689">
        <f ca="1"/>
        <v>20.79</v>
      </c>
      <c r="Y38" s="1" vm="682">
        <f ca="1"/>
        <v>8.27</v>
      </c>
      <c r="Z38" s="1" vm="678">
        <f ca="1"/>
        <v>3.57</v>
      </c>
      <c r="AA38" s="1" vm="679">
        <f ca="1"/>
        <v>8.39</v>
      </c>
      <c r="AB38" s="1" vm="663">
        <f ca="1"/>
        <v>6.58</v>
      </c>
      <c r="AC38" s="1" vm="668">
        <f ca="1"/>
        <v>2.2200000000000002</v>
      </c>
      <c r="AD38" s="1" vm="676">
        <f ca="1"/>
        <v>2.61</v>
      </c>
      <c r="AE38" s="1" vm="644">
        <f ca="1"/>
        <v>2.59</v>
      </c>
      <c r="AF38" s="1" vm="683">
        <f ca="1"/>
        <v>1.25</v>
      </c>
      <c r="AG38" s="1" vm="673">
        <f ca="1"/>
        <v>10.039999999999999</v>
      </c>
      <c r="AH38" s="1" vm="409">
        <f ca="1"/>
        <v>6.91</v>
      </c>
      <c r="AI38" s="1" vm="694">
        <f ca="1"/>
        <v>3.75</v>
      </c>
      <c r="AJ38" s="1" vm="86">
        <f ca="1"/>
        <v>1.18</v>
      </c>
      <c r="AK38" s="1" vm="670">
        <f ca="1"/>
        <v>34.200000000000003</v>
      </c>
      <c r="AL38" s="1" vm="97">
        <f ca="1"/>
        <v>3.16</v>
      </c>
      <c r="AM38" s="1" vm="272">
        <f ca="1"/>
        <v>1.92</v>
      </c>
      <c r="AN38" s="1" vm="684">
        <f ca="1"/>
        <v>2.4300000000000002</v>
      </c>
      <c r="AO38" s="1" vm="664">
        <f ca="1"/>
        <v>8.89</v>
      </c>
      <c r="AP38" s="1" vm="665">
        <f ca="1"/>
        <v>8.76</v>
      </c>
      <c r="AQ38" s="1" vm="666">
        <f ca="1"/>
        <v>4.8899999999999997</v>
      </c>
      <c r="AR38" s="1" vm="667">
        <f ca="1"/>
        <v>9.43</v>
      </c>
      <c r="AS38" s="1" vm="274">
        <f ca="1"/>
        <v>10.29</v>
      </c>
      <c r="AT38" s="1" vm="345">
        <f ca="1"/>
        <v>12.63</v>
      </c>
      <c r="AU38" s="1" vm="78">
        <f ca="1"/>
        <v>14.76</v>
      </c>
      <c r="AV38" s="1" vm="671">
        <f ca="1"/>
        <v>82.35</v>
      </c>
      <c r="AW38" s="1" vm="589">
        <f ca="1"/>
        <v>2.9</v>
      </c>
      <c r="AX38" s="1" vm="677">
        <f ca="1"/>
        <v>21.53</v>
      </c>
      <c r="AY38" s="1" vm="635">
        <f ca="1"/>
        <v>2.98</v>
      </c>
      <c r="AZ38" s="1" vm="598">
        <f ca="1"/>
        <v>8.26</v>
      </c>
      <c r="BA38" s="1" vm="681">
        <f ca="1"/>
        <v>29.26</v>
      </c>
      <c r="BB38" s="1" vm="685">
        <f ca="1"/>
        <v>8.25</v>
      </c>
      <c r="BC38" s="1" vm="686">
        <f ca="1"/>
        <v>11.43</v>
      </c>
      <c r="BD38" s="1" vm="533">
        <f ca="1"/>
        <v>5</v>
      </c>
      <c r="BE38" s="1" vm="690">
        <f ca="1"/>
        <v>5.23</v>
      </c>
      <c r="BF38" s="1" vm="692">
        <f ca="1"/>
        <v>1.48</v>
      </c>
      <c r="BG38" s="1" vm="696">
        <f ca="1"/>
        <v>6.87</v>
      </c>
      <c r="BH38" s="1" vm="680">
        <f ca="1"/>
        <v>13.75</v>
      </c>
      <c r="BI38" s="1" vm="687">
        <f ca="1"/>
        <v>8.4600000000000009</v>
      </c>
      <c r="BJ38" s="1" vm="688">
        <f ca="1"/>
        <v>22.48</v>
      </c>
      <c r="BK38" s="1" vm="691">
        <f ca="1"/>
        <v>4.49</v>
      </c>
      <c r="BL38" s="1" vm="638">
        <f ca="1"/>
        <v>5.16</v>
      </c>
      <c r="BM38" s="1" vm="480">
        <f ca="1"/>
        <v>164.01</v>
      </c>
      <c r="BN38" s="1" vm="661">
        <f ca="1"/>
        <v>61.63</v>
      </c>
      <c r="BO38" s="1" vm="662">
        <f ca="1"/>
        <v>36.96</v>
      </c>
      <c r="BP38" s="1" t="str">
        <v>0- Port Costs</v>
      </c>
      <c r="BT38" s="1" t="str">
        <v>0- Port Value</v>
      </c>
    </row>
    <row r="39" spans="1:72" hidden="1" outlineLevel="1" x14ac:dyDescent="0.3">
      <c r="A39" s="1">
        <f ca="1"/>
        <v>14</v>
      </c>
      <c r="B39" s="1" vm="697">
        <f ca="1"/>
        <v>44867</v>
      </c>
      <c r="C39" s="1" vm="698">
        <f ca="1"/>
        <v>63.6</v>
      </c>
      <c r="D39" s="1" vm="699">
        <f ca="1"/>
        <v>74.08</v>
      </c>
      <c r="E39" s="1" vm="700">
        <f ca="1"/>
        <v>31.19</v>
      </c>
      <c r="F39" s="1" vm="701">
        <f ca="1"/>
        <v>17.190000000000001</v>
      </c>
      <c r="G39" s="1" vm="702">
        <f ca="1"/>
        <v>32.25</v>
      </c>
      <c r="H39" s="1" t="str">
        <v>0 - BM Costs</v>
      </c>
      <c r="L39" s="1" t="str">
        <v>0 - BM Port</v>
      </c>
      <c r="N39" s="1" t="str">
        <v>0 - Port Assets</v>
      </c>
      <c r="O39" s="1" vm="732">
        <f ca="1"/>
        <v>17.48</v>
      </c>
      <c r="P39" s="1" vm="715">
        <f ca="1"/>
        <v>10.28</v>
      </c>
      <c r="Q39" s="1" vm="708">
        <f ca="1"/>
        <v>12.44</v>
      </c>
      <c r="R39" s="1" vm="719">
        <f ca="1"/>
        <v>2.02</v>
      </c>
      <c r="S39" s="1" vm="305">
        <f ca="1"/>
        <v>6.62</v>
      </c>
      <c r="T39" s="1" vm="712">
        <f ca="1"/>
        <v>19.5</v>
      </c>
      <c r="U39" s="1" vm="216">
        <f ca="1"/>
        <v>1.91</v>
      </c>
      <c r="V39" s="1" vm="734">
        <f ca="1"/>
        <v>22.32</v>
      </c>
      <c r="W39" s="1" vm="241">
        <f ca="1"/>
        <v>5.31</v>
      </c>
      <c r="X39" s="1" vm="730">
        <f ca="1"/>
        <v>20.92</v>
      </c>
      <c r="Y39" s="1" vm="723">
        <f ca="1"/>
        <v>8.35</v>
      </c>
      <c r="Z39" s="1" vm="304">
        <f ca="1"/>
        <v>3.65</v>
      </c>
      <c r="AA39" s="1" vm="718">
        <f ca="1"/>
        <v>8.49</v>
      </c>
      <c r="AB39" s="1" vm="706">
        <f ca="1"/>
        <v>6.67</v>
      </c>
      <c r="AC39" s="1" vm="710">
        <f ca="1"/>
        <v>2.19</v>
      </c>
      <c r="AD39" s="1" vm="716">
        <f ca="1"/>
        <v>2.65</v>
      </c>
      <c r="AE39" s="1" vm="308">
        <f ca="1"/>
        <v>2.83</v>
      </c>
      <c r="AF39" s="1" vm="724">
        <f ca="1"/>
        <v>1.17</v>
      </c>
      <c r="AG39" s="1" vm="495">
        <f ca="1"/>
        <v>9.4</v>
      </c>
      <c r="AH39" s="1" vm="366">
        <f ca="1"/>
        <v>7.2</v>
      </c>
      <c r="AI39" s="1" vm="733">
        <f ca="1"/>
        <v>3.74</v>
      </c>
      <c r="AJ39" s="1" vm="602">
        <f ca="1"/>
        <v>1.1399999999999999</v>
      </c>
      <c r="AK39" s="1" vm="713">
        <f ca="1"/>
        <v>34.5</v>
      </c>
      <c r="AL39" s="1" vm="590">
        <f ca="1"/>
        <v>3.47</v>
      </c>
      <c r="AM39" s="1" vm="272">
        <f ca="1"/>
        <v>1.92</v>
      </c>
      <c r="AN39" s="1" vm="307">
        <f ca="1"/>
        <v>2.4700000000000002</v>
      </c>
      <c r="AO39" s="1" vm="685">
        <f ca="1"/>
        <v>8.25</v>
      </c>
      <c r="AP39" s="1" vm="558">
        <f ca="1"/>
        <v>8.94</v>
      </c>
      <c r="AQ39" s="1" vm="707">
        <f ca="1"/>
        <v>5.19</v>
      </c>
      <c r="AR39" s="1" vm="140">
        <f ca="1"/>
        <v>9.4499999999999993</v>
      </c>
      <c r="AS39" s="1" vm="709">
        <f ca="1"/>
        <v>10.33</v>
      </c>
      <c r="AT39" s="1" vm="711">
        <f ca="1"/>
        <v>12.53</v>
      </c>
      <c r="AU39" s="1" vm="581">
        <f ca="1"/>
        <v>14.7</v>
      </c>
      <c r="AV39" s="1" vm="714">
        <f ca="1"/>
        <v>79.89</v>
      </c>
      <c r="AW39" s="1" vm="499">
        <f ca="1"/>
        <v>3.21</v>
      </c>
      <c r="AX39" s="1" vm="717">
        <f ca="1"/>
        <v>21.26</v>
      </c>
      <c r="AY39" s="1" vm="720">
        <f ca="1"/>
        <v>3.11</v>
      </c>
      <c r="AZ39" s="1" vm="485">
        <f ca="1"/>
        <v>8.06</v>
      </c>
      <c r="BA39" s="1" vm="722">
        <f ca="1"/>
        <v>31.14</v>
      </c>
      <c r="BB39" s="1" vm="725">
        <f ca="1"/>
        <v>7.91</v>
      </c>
      <c r="BC39" s="1" vm="726">
        <f ca="1"/>
        <v>12.21</v>
      </c>
      <c r="BD39" s="1" vm="729">
        <f ca="1"/>
        <v>5.81</v>
      </c>
      <c r="BE39" s="1" vm="261">
        <f ca="1"/>
        <v>5.25</v>
      </c>
      <c r="BF39" s="1" vm="201">
        <f ca="1"/>
        <v>1.54</v>
      </c>
      <c r="BG39" s="1" vm="706">
        <f ca="1"/>
        <v>6.67</v>
      </c>
      <c r="BH39" s="1" vm="721">
        <f ca="1"/>
        <v>13.4</v>
      </c>
      <c r="BI39" s="1" vm="727">
        <f ca="1"/>
        <v>8.4499999999999993</v>
      </c>
      <c r="BJ39" s="1" vm="728">
        <f ca="1"/>
        <v>21.1</v>
      </c>
      <c r="BK39" s="1" vm="731">
        <f ca="1"/>
        <v>4.5</v>
      </c>
      <c r="BL39" s="1" vm="674">
        <f ca="1"/>
        <v>5.33</v>
      </c>
      <c r="BM39" s="1" vm="703">
        <f ca="1"/>
        <v>164.58</v>
      </c>
      <c r="BN39" s="1" vm="704">
        <f ca="1"/>
        <v>61.07</v>
      </c>
      <c r="BO39" s="1" vm="705">
        <f ca="1"/>
        <v>36.5</v>
      </c>
      <c r="BP39" s="1" t="str">
        <v>0- Port Costs</v>
      </c>
      <c r="BT39" s="1" t="str">
        <v>0- Port Value</v>
      </c>
    </row>
    <row r="40" spans="1:72" hidden="1" outlineLevel="1" x14ac:dyDescent="0.3">
      <c r="H40" s="1" t="str">
        <v>0 - BM Costs</v>
      </c>
      <c r="L40" s="1" t="str">
        <v>0 - BM Port</v>
      </c>
      <c r="N40" s="1" t="str">
        <v>0 - Port Assets</v>
      </c>
      <c r="BP40" s="1" t="str">
        <v>0- Port Costs</v>
      </c>
      <c r="BT40" s="1" t="str">
        <v>0- Port Value</v>
      </c>
    </row>
    <row r="41" spans="1:72" hidden="1" outlineLevel="1" x14ac:dyDescent="0.3">
      <c r="H41" s="1" t="str">
        <v>0 - BM Costs</v>
      </c>
      <c r="L41" s="1" t="str">
        <v>0 - BM Port</v>
      </c>
      <c r="N41" s="1" t="str">
        <v>0 - Port Assets</v>
      </c>
      <c r="BP41" s="1" t="str">
        <v>0- Port Costs</v>
      </c>
      <c r="BT41" s="1" t="str">
        <v>0- Port Value</v>
      </c>
    </row>
    <row r="42" spans="1:72" hidden="1" outlineLevel="1" x14ac:dyDescent="0.3">
      <c r="H42" s="1" t="str">
        <v>0 - BM Costs</v>
      </c>
      <c r="L42" s="1" t="str">
        <v>0 - BM Port</v>
      </c>
      <c r="N42" s="1" t="str">
        <v>0 - Port Assets</v>
      </c>
      <c r="BP42" s="1" t="str">
        <v>0- Port Costs</v>
      </c>
      <c r="BT42" s="1" t="str">
        <v>0- Port Value</v>
      </c>
    </row>
    <row r="43" spans="1:72" hidden="1" outlineLevel="1" x14ac:dyDescent="0.3">
      <c r="H43" s="1" t="str">
        <v>0 - BM Costs</v>
      </c>
      <c r="L43" s="1" t="str">
        <v>0 - BM Port</v>
      </c>
      <c r="N43" s="1" t="str">
        <v>0 - Port Assets</v>
      </c>
      <c r="BP43" s="1" t="str">
        <v>0- Port Costs</v>
      </c>
      <c r="BT43" s="1" t="str">
        <v>0- Port Value</v>
      </c>
    </row>
    <row r="44" spans="1:72" hidden="1" outlineLevel="1" x14ac:dyDescent="0.3">
      <c r="H44" s="1" t="str">
        <v>0 - BM Costs</v>
      </c>
      <c r="L44" s="1" t="str">
        <v>0 - BM Port</v>
      </c>
      <c r="N44" s="1" t="str">
        <v>0 - Port Assets</v>
      </c>
      <c r="BP44" s="1" t="str">
        <v>0- Port Costs</v>
      </c>
      <c r="BT44" s="1" t="str">
        <v>0- Port Value</v>
      </c>
    </row>
    <row r="45" spans="1:72" hidden="1" outlineLevel="1" x14ac:dyDescent="0.3">
      <c r="H45" s="1" t="str">
        <v>0 - BM Costs</v>
      </c>
      <c r="L45" s="1" t="str">
        <v>0 - BM Port</v>
      </c>
      <c r="N45" s="1" t="str">
        <v>0 - Port Assets</v>
      </c>
      <c r="BP45" s="1" t="str">
        <v>0- Port Costs</v>
      </c>
      <c r="BT45" s="1" t="str">
        <v>0- Port Value</v>
      </c>
    </row>
    <row r="46" spans="1:72" hidden="1" outlineLevel="1" x14ac:dyDescent="0.3">
      <c r="H46" s="1" t="str">
        <v>0 - BM Costs</v>
      </c>
      <c r="L46" s="1" t="str">
        <v>0 - BM Port</v>
      </c>
      <c r="N46" s="1" t="str">
        <v>0 - Port Assets</v>
      </c>
      <c r="BP46" s="1" t="str">
        <v>0- Port Costs</v>
      </c>
      <c r="BT46" s="1" t="str">
        <v>0- Port Value</v>
      </c>
    </row>
    <row r="47" spans="1:72" hidden="1" outlineLevel="1" x14ac:dyDescent="0.3">
      <c r="H47" s="1" t="str">
        <v>0 - BM Costs</v>
      </c>
      <c r="L47" s="1" t="str">
        <v>0 - BM Port</v>
      </c>
      <c r="N47" s="1" t="str">
        <v>0 - Port Assets</v>
      </c>
      <c r="BP47" s="1" t="str">
        <v>0- Port Costs</v>
      </c>
      <c r="BT47" s="1" t="str">
        <v>0- Port Value</v>
      </c>
    </row>
    <row r="48" spans="1:72" hidden="1" outlineLevel="1" x14ac:dyDescent="0.3">
      <c r="H48" s="1" t="str">
        <v>0 - BM Costs</v>
      </c>
      <c r="L48" s="1" t="str">
        <v>0 - BM Port</v>
      </c>
      <c r="N48" s="1" t="str">
        <v>0 - Port Assets</v>
      </c>
      <c r="BP48" s="1" t="str">
        <v>0- Port Costs</v>
      </c>
      <c r="BT48" s="1" t="str">
        <v>0- Port Value</v>
      </c>
    </row>
    <row r="49" spans="8:72" hidden="1" outlineLevel="1" x14ac:dyDescent="0.3">
      <c r="H49" s="1" t="str">
        <v>0 - BM Costs</v>
      </c>
      <c r="L49" s="1" t="str">
        <v>0 - BM Port</v>
      </c>
      <c r="N49" s="1" t="str">
        <v>0 - Port Assets</v>
      </c>
      <c r="BP49" s="1" t="str">
        <v>0- Port Costs</v>
      </c>
      <c r="BT49" s="1" t="str">
        <v>0- Port Value</v>
      </c>
    </row>
    <row r="50" spans="8:72" hidden="1" outlineLevel="1" x14ac:dyDescent="0.3">
      <c r="H50" s="1" t="str">
        <v>0 - BM Costs</v>
      </c>
      <c r="L50" s="1" t="str">
        <v>0 - BM Port</v>
      </c>
      <c r="N50" s="1" t="str">
        <v>0 - Port Assets</v>
      </c>
      <c r="BP50" s="1" t="str">
        <v>0- Port Costs</v>
      </c>
      <c r="BT50" s="1" t="str">
        <v>0- Port Value</v>
      </c>
    </row>
    <row r="51" spans="8:72" hidden="1" outlineLevel="1" x14ac:dyDescent="0.3">
      <c r="H51" s="1" t="str">
        <v>0 - BM Costs</v>
      </c>
      <c r="L51" s="1" t="str">
        <v>0 - BM Port</v>
      </c>
      <c r="N51" s="1" t="str">
        <v>0 - Port Assets</v>
      </c>
      <c r="BP51" s="1" t="str">
        <v>0- Port Costs</v>
      </c>
      <c r="BT51" s="1" t="str">
        <v>0- Port Value</v>
      </c>
    </row>
    <row r="52" spans="8:72" hidden="1" outlineLevel="1" x14ac:dyDescent="0.3">
      <c r="H52" s="1" t="str">
        <v>0 - BM Costs</v>
      </c>
      <c r="L52" s="1" t="str">
        <v>0 - BM Port</v>
      </c>
      <c r="N52" s="1" t="str">
        <v>0 - Port Assets</v>
      </c>
      <c r="BP52" s="1" t="str">
        <v>0- Port Costs</v>
      </c>
      <c r="BT52" s="1" t="str">
        <v>0- Port Value</v>
      </c>
    </row>
    <row r="53" spans="8:72" hidden="1" outlineLevel="1" x14ac:dyDescent="0.3">
      <c r="H53" s="1" t="str">
        <v>0 - BM Costs</v>
      </c>
      <c r="L53" s="1" t="str">
        <v>0 - BM Port</v>
      </c>
      <c r="N53" s="1" t="str">
        <v>0 - Port Assets</v>
      </c>
      <c r="BP53" s="1" t="str">
        <v>0- Port Costs</v>
      </c>
      <c r="BT53" s="1" t="str">
        <v>0- Port Value</v>
      </c>
    </row>
    <row r="54" spans="8:72" hidden="1" outlineLevel="1" x14ac:dyDescent="0.3">
      <c r="H54" s="1" t="str">
        <v>0 - BM Costs</v>
      </c>
      <c r="L54" s="1" t="str">
        <v>0 - BM Port</v>
      </c>
      <c r="N54" s="1" t="str">
        <v>0 - Port Assets</v>
      </c>
      <c r="BP54" s="1" t="str">
        <v>0- Port Costs</v>
      </c>
      <c r="BT54" s="1" t="str">
        <v>0- Port Value</v>
      </c>
    </row>
    <row r="55" spans="8:72" hidden="1" outlineLevel="1" x14ac:dyDescent="0.3">
      <c r="H55" s="1" t="str">
        <v>0 - BM Costs</v>
      </c>
      <c r="L55" s="1" t="str">
        <v>0 - BM Port</v>
      </c>
      <c r="N55" s="1" t="str">
        <v>0 - Port Assets</v>
      </c>
      <c r="BP55" s="1" t="str">
        <v>0- Port Costs</v>
      </c>
      <c r="BT55" s="1" t="str">
        <v>0- Port Value</v>
      </c>
    </row>
    <row r="56" spans="8:72" hidden="1" outlineLevel="1" x14ac:dyDescent="0.3">
      <c r="H56" s="1" t="str">
        <v>0 - BM Costs</v>
      </c>
      <c r="L56" s="1" t="str">
        <v>0 - BM Port</v>
      </c>
      <c r="N56" s="1" t="str">
        <v>0 - Port Assets</v>
      </c>
      <c r="BP56" s="1" t="str">
        <v>0- Port Costs</v>
      </c>
      <c r="BT56" s="1" t="str">
        <v>0- Port Value</v>
      </c>
    </row>
    <row r="57" spans="8:72" hidden="1" outlineLevel="1" x14ac:dyDescent="0.3">
      <c r="H57" s="1" t="str">
        <v>0 - BM Costs</v>
      </c>
      <c r="L57" s="1" t="str">
        <v>0 - BM Port</v>
      </c>
      <c r="N57" s="1" t="str">
        <v>0 - Port Assets</v>
      </c>
      <c r="BP57" s="1" t="str">
        <v>0- Port Costs</v>
      </c>
      <c r="BT57" s="1" t="str">
        <v>0- Port Value</v>
      </c>
    </row>
    <row r="58" spans="8:72" hidden="1" outlineLevel="1" x14ac:dyDescent="0.3">
      <c r="H58" s="1" t="str">
        <v>0 - BM Costs</v>
      </c>
      <c r="L58" s="1" t="str">
        <v>0 - BM Port</v>
      </c>
      <c r="N58" s="1" t="str">
        <v>0 - Port Assets</v>
      </c>
      <c r="BP58" s="1" t="str">
        <v>0- Port Costs</v>
      </c>
      <c r="BT58" s="1" t="str">
        <v>0- Port Value</v>
      </c>
    </row>
    <row r="59" spans="8:72" hidden="1" outlineLevel="1" x14ac:dyDescent="0.3">
      <c r="H59" s="1" t="str">
        <v>0 - BM Costs</v>
      </c>
      <c r="L59" s="1" t="str">
        <v>0 - BM Port</v>
      </c>
      <c r="N59" s="1" t="str">
        <v>0 - Port Assets</v>
      </c>
      <c r="BP59" s="1" t="str">
        <v>0- Port Costs</v>
      </c>
      <c r="BT59" s="1" t="str">
        <v>0- Port Value</v>
      </c>
    </row>
    <row r="60" spans="8:72" hidden="1" outlineLevel="1" x14ac:dyDescent="0.3">
      <c r="H60" s="1" t="str">
        <v>0 - BM Costs</v>
      </c>
      <c r="L60" s="1" t="str">
        <v>0 - BM Port</v>
      </c>
      <c r="N60" s="1" t="str">
        <v>0 - Port Assets</v>
      </c>
      <c r="BP60" s="1" t="str">
        <v>0- Port Costs</v>
      </c>
      <c r="BT60" s="1" t="str">
        <v>0- Port Value</v>
      </c>
    </row>
    <row r="61" spans="8:72" hidden="1" outlineLevel="1" x14ac:dyDescent="0.3">
      <c r="H61" s="1" t="str">
        <v>0 - BM Costs</v>
      </c>
      <c r="L61" s="1" t="str">
        <v>0 - BM Port</v>
      </c>
      <c r="N61" s="1" t="str">
        <v>0 - Port Assets</v>
      </c>
      <c r="BP61" s="1" t="str">
        <v>0- Port Costs</v>
      </c>
      <c r="BT61" s="1" t="str">
        <v>0- Port Value</v>
      </c>
    </row>
    <row r="62" spans="8:72" hidden="1" outlineLevel="1" x14ac:dyDescent="0.3">
      <c r="H62" s="1" t="str">
        <v>0 - BM Costs</v>
      </c>
      <c r="L62" s="1" t="str">
        <v>0 - BM Port</v>
      </c>
      <c r="N62" s="1" t="str">
        <v>0 - Port Assets</v>
      </c>
      <c r="BP62" s="1" t="str">
        <v>0- Port Costs</v>
      </c>
      <c r="BT62" s="1" t="str">
        <v>0- Port Value</v>
      </c>
    </row>
    <row r="63" spans="8:72" hidden="1" outlineLevel="1" x14ac:dyDescent="0.3">
      <c r="H63" s="1" t="str">
        <v>0 - BM Costs</v>
      </c>
      <c r="L63" s="1" t="str">
        <v>0 - BM Port</v>
      </c>
      <c r="N63" s="1" t="str">
        <v>0 - Port Assets</v>
      </c>
      <c r="BP63" s="1" t="str">
        <v>0- Port Costs</v>
      </c>
      <c r="BT63" s="1" t="str">
        <v>0- Port Value</v>
      </c>
    </row>
    <row r="64" spans="8:72" hidden="1" outlineLevel="1" x14ac:dyDescent="0.3">
      <c r="H64" s="1" t="str">
        <v>0 - BM Costs</v>
      </c>
      <c r="L64" s="1" t="str">
        <v>0 - BM Port</v>
      </c>
      <c r="N64" s="1" t="str">
        <v>0 - Port Assets</v>
      </c>
      <c r="BP64" s="1" t="str">
        <v>0- Port Costs</v>
      </c>
      <c r="BT64" s="1" t="str">
        <v>0- Port Value</v>
      </c>
    </row>
    <row r="65" spans="8:72" hidden="1" outlineLevel="1" x14ac:dyDescent="0.3">
      <c r="H65" s="1" t="str">
        <v>0 - BM Costs</v>
      </c>
      <c r="L65" s="1" t="str">
        <v>0 - BM Port</v>
      </c>
      <c r="N65" s="1" t="str">
        <v>0 - Port Assets</v>
      </c>
      <c r="BP65" s="1" t="str">
        <v>0- Port Costs</v>
      </c>
      <c r="BT65" s="1" t="str">
        <v>0- Port Value</v>
      </c>
    </row>
    <row r="66" spans="8:72" hidden="1" outlineLevel="1" x14ac:dyDescent="0.3">
      <c r="H66" s="1" t="str">
        <v>0 - BM Costs</v>
      </c>
      <c r="L66" s="1" t="str">
        <v>0 - BM Port</v>
      </c>
      <c r="N66" s="1" t="str">
        <v>0 - Port Assets</v>
      </c>
      <c r="BP66" s="1" t="str">
        <v>0- Port Costs</v>
      </c>
      <c r="BT66" s="1" t="str">
        <v>0- Port Value</v>
      </c>
    </row>
    <row r="67" spans="8:72" hidden="1" outlineLevel="1" x14ac:dyDescent="0.3">
      <c r="H67" s="1" t="str">
        <v>0 - BM Costs</v>
      </c>
      <c r="L67" s="1" t="str">
        <v>0 - BM Port</v>
      </c>
      <c r="N67" s="1" t="str">
        <v>0 - Port Assets</v>
      </c>
      <c r="BP67" s="1" t="str">
        <v>0- Port Costs</v>
      </c>
      <c r="BT67" s="1" t="str">
        <v>0- Port Value</v>
      </c>
    </row>
    <row r="68" spans="8:72" hidden="1" outlineLevel="1" x14ac:dyDescent="0.3">
      <c r="H68" s="1" t="str">
        <v>0 - BM Costs</v>
      </c>
      <c r="L68" s="1" t="str">
        <v>0 - BM Port</v>
      </c>
      <c r="N68" s="1" t="str">
        <v>0 - Port Assets</v>
      </c>
      <c r="BP68" s="1" t="str">
        <v>0- Port Costs</v>
      </c>
      <c r="BT68" s="1" t="str">
        <v>0- Port Value</v>
      </c>
    </row>
    <row r="69" spans="8:72" hidden="1" outlineLevel="1" x14ac:dyDescent="0.3">
      <c r="H69" s="1" t="str">
        <v>0 - BM Costs</v>
      </c>
      <c r="L69" s="1" t="str">
        <v>0 - BM Port</v>
      </c>
      <c r="N69" s="1" t="str">
        <v>0 - Port Assets</v>
      </c>
      <c r="BP69" s="1" t="str">
        <v>0- Port Costs</v>
      </c>
      <c r="BT69" s="1" t="str">
        <v>0- Port Value</v>
      </c>
    </row>
    <row r="70" spans="8:72" hidden="1" outlineLevel="1" x14ac:dyDescent="0.3">
      <c r="H70" s="1" t="str">
        <v>0 - BM Costs</v>
      </c>
      <c r="L70" s="1" t="str">
        <v>0 - BM Port</v>
      </c>
      <c r="N70" s="1" t="str">
        <v>0 - Port Assets</v>
      </c>
      <c r="BP70" s="1" t="str">
        <v>0- Port Costs</v>
      </c>
      <c r="BT70" s="1" t="str">
        <v>0- Port Value</v>
      </c>
    </row>
    <row r="71" spans="8:72" hidden="1" outlineLevel="1" x14ac:dyDescent="0.3">
      <c r="H71" s="1" t="str">
        <v>0 - BM Costs</v>
      </c>
      <c r="L71" s="1" t="str">
        <v>0 - BM Port</v>
      </c>
      <c r="N71" s="1" t="str">
        <v>0 - Port Assets</v>
      </c>
      <c r="BP71" s="1" t="str">
        <v>0- Port Costs</v>
      </c>
      <c r="BT71" s="1" t="str">
        <v>0- Port Value</v>
      </c>
    </row>
    <row r="72" spans="8:72" hidden="1" outlineLevel="1" x14ac:dyDescent="0.3">
      <c r="H72" s="1" t="str">
        <v>0 - BM Costs</v>
      </c>
      <c r="L72" s="1" t="str">
        <v>0 - BM Port</v>
      </c>
      <c r="N72" s="1" t="str">
        <v>0 - Port Assets</v>
      </c>
      <c r="BP72" s="1" t="str">
        <v>0- Port Costs</v>
      </c>
      <c r="BT72" s="1" t="str">
        <v>0- Port Value</v>
      </c>
    </row>
    <row r="73" spans="8:72" hidden="1" outlineLevel="1" x14ac:dyDescent="0.3">
      <c r="H73" s="1" t="str">
        <v>0 - BM Costs</v>
      </c>
      <c r="L73" s="1" t="str">
        <v>0 - BM Port</v>
      </c>
      <c r="N73" s="1" t="str">
        <v>0 - Port Assets</v>
      </c>
      <c r="BP73" s="1" t="str">
        <v>0- Port Costs</v>
      </c>
      <c r="BT73" s="1" t="str">
        <v>0- Port Value</v>
      </c>
    </row>
    <row r="74" spans="8:72" hidden="1" outlineLevel="1" x14ac:dyDescent="0.3">
      <c r="H74" s="1" t="str">
        <v>0 - BM Costs</v>
      </c>
      <c r="L74" s="1" t="str">
        <v>0 - BM Port</v>
      </c>
      <c r="N74" s="1" t="str">
        <v>0 - Port Assets</v>
      </c>
      <c r="BP74" s="1" t="str">
        <v>0- Port Costs</v>
      </c>
      <c r="BT74" s="1" t="str">
        <v>0- Port Value</v>
      </c>
    </row>
    <row r="75" spans="8:72" hidden="1" outlineLevel="1" x14ac:dyDescent="0.3">
      <c r="H75" s="1" t="str">
        <v>0 - BM Costs</v>
      </c>
      <c r="L75" s="1" t="str">
        <v>0 - BM Port</v>
      </c>
      <c r="N75" s="1" t="str">
        <v>0 - Port Assets</v>
      </c>
      <c r="BP75" s="1" t="str">
        <v>0- Port Costs</v>
      </c>
      <c r="BT75" s="1" t="str">
        <v>0- Port Value</v>
      </c>
    </row>
    <row r="76" spans="8:72" hidden="1" outlineLevel="1" x14ac:dyDescent="0.3">
      <c r="H76" s="1" t="str">
        <v>0 - BM Costs</v>
      </c>
      <c r="L76" s="1" t="str">
        <v>0 - BM Port</v>
      </c>
      <c r="N76" s="1" t="str">
        <v>0 - Port Assets</v>
      </c>
      <c r="BP76" s="1" t="str">
        <v>0- Port Costs</v>
      </c>
      <c r="BT76" s="1" t="str">
        <v>0- Port Value</v>
      </c>
    </row>
    <row r="77" spans="8:72" hidden="1" outlineLevel="1" x14ac:dyDescent="0.3">
      <c r="H77" s="1" t="str">
        <v>0 - BM Costs</v>
      </c>
      <c r="L77" s="1" t="str">
        <v>0 - BM Port</v>
      </c>
      <c r="N77" s="1" t="str">
        <v>0 - Port Assets</v>
      </c>
      <c r="BP77" s="1" t="str">
        <v>0- Port Costs</v>
      </c>
      <c r="BT77" s="1" t="str">
        <v>0- Port Value</v>
      </c>
    </row>
    <row r="78" spans="8:72" hidden="1" outlineLevel="1" x14ac:dyDescent="0.3">
      <c r="H78" s="1" t="str">
        <v>0 - BM Costs</v>
      </c>
      <c r="L78" s="1" t="str">
        <v>0 - BM Port</v>
      </c>
      <c r="N78" s="1" t="str">
        <v>0 - Port Assets</v>
      </c>
      <c r="BP78" s="1" t="str">
        <v>0- Port Costs</v>
      </c>
      <c r="BT78" s="1" t="str">
        <v>0- Port Value</v>
      </c>
    </row>
    <row r="79" spans="8:72" hidden="1" outlineLevel="1" x14ac:dyDescent="0.3">
      <c r="H79" s="1" t="str">
        <v>0 - BM Costs</v>
      </c>
      <c r="L79" s="1" t="str">
        <v>0 - BM Port</v>
      </c>
      <c r="N79" s="1" t="str">
        <v>0 - Port Assets</v>
      </c>
      <c r="BP79" s="1" t="str">
        <v>0- Port Costs</v>
      </c>
      <c r="BT79" s="1" t="str">
        <v>0- Port Value</v>
      </c>
    </row>
    <row r="80" spans="8:72" hidden="1" outlineLevel="1" x14ac:dyDescent="0.3">
      <c r="H80" s="1" t="str">
        <v>0 - BM Costs</v>
      </c>
      <c r="L80" s="1" t="str">
        <v>0 - BM Port</v>
      </c>
      <c r="N80" s="1" t="str">
        <v>0 - Port Assets</v>
      </c>
      <c r="BP80" s="1" t="str">
        <v>0- Port Costs</v>
      </c>
      <c r="BT80" s="1" t="str">
        <v>0- Port Value</v>
      </c>
    </row>
    <row r="81" spans="8:72" hidden="1" outlineLevel="1" x14ac:dyDescent="0.3">
      <c r="H81" s="1" t="str">
        <v>0 - BM Costs</v>
      </c>
      <c r="L81" s="1" t="str">
        <v>0 - BM Port</v>
      </c>
      <c r="N81" s="1" t="str">
        <v>0 - Port Assets</v>
      </c>
      <c r="BP81" s="1" t="str">
        <v>0- Port Costs</v>
      </c>
      <c r="BT81" s="1" t="str">
        <v>0- Port Value</v>
      </c>
    </row>
    <row r="82" spans="8:72" hidden="1" outlineLevel="1" x14ac:dyDescent="0.3">
      <c r="H82" s="1" t="str">
        <v>0 - BM Costs</v>
      </c>
      <c r="L82" s="1" t="str">
        <v>0 - BM Port</v>
      </c>
      <c r="N82" s="1" t="str">
        <v>0 - Port Assets</v>
      </c>
      <c r="BP82" s="1" t="str">
        <v>0- Port Costs</v>
      </c>
      <c r="BT82" s="1" t="str">
        <v>0- Port Value</v>
      </c>
    </row>
    <row r="83" spans="8:72" hidden="1" outlineLevel="1" x14ac:dyDescent="0.3">
      <c r="H83" s="1" t="str">
        <v>0 - BM Costs</v>
      </c>
      <c r="L83" s="1" t="str">
        <v>0 - BM Port</v>
      </c>
      <c r="N83" s="1" t="str">
        <v>0 - Port Assets</v>
      </c>
      <c r="BP83" s="1" t="str">
        <v>0- Port Costs</v>
      </c>
      <c r="BT83" s="1" t="str">
        <v>0- Port Value</v>
      </c>
    </row>
    <row r="84" spans="8:72" hidden="1" outlineLevel="1" x14ac:dyDescent="0.3">
      <c r="H84" s="1" t="str">
        <v>0 - BM Costs</v>
      </c>
      <c r="L84" s="1" t="str">
        <v>0 - BM Port</v>
      </c>
      <c r="N84" s="1" t="str">
        <v>0 - Port Assets</v>
      </c>
      <c r="BP84" s="1" t="str">
        <v>0- Port Costs</v>
      </c>
      <c r="BT84" s="1" t="str">
        <v>0- Port Value</v>
      </c>
    </row>
    <row r="85" spans="8:72" hidden="1" outlineLevel="1" x14ac:dyDescent="0.3">
      <c r="H85" s="1" t="str">
        <v>0 - BM Costs</v>
      </c>
      <c r="L85" s="1" t="str">
        <v>0 - BM Port</v>
      </c>
      <c r="N85" s="1" t="str">
        <v>0 - Port Assets</v>
      </c>
      <c r="BP85" s="1" t="str">
        <v>0- Port Costs</v>
      </c>
      <c r="BT85" s="1" t="str">
        <v>0- Port Value</v>
      </c>
    </row>
    <row r="86" spans="8:72" hidden="1" outlineLevel="1" x14ac:dyDescent="0.3">
      <c r="H86" s="1" t="str">
        <v>0 - BM Costs</v>
      </c>
      <c r="L86" s="1" t="str">
        <v>0 - BM Port</v>
      </c>
      <c r="N86" s="1" t="str">
        <v>0 - Port Assets</v>
      </c>
      <c r="BP86" s="1" t="str">
        <v>0- Port Costs</v>
      </c>
      <c r="BT86" s="1" t="str">
        <v>0- Port Value</v>
      </c>
    </row>
    <row r="87" spans="8:72" hidden="1" outlineLevel="1" x14ac:dyDescent="0.3">
      <c r="H87" s="1" t="str">
        <v>0 - BM Costs</v>
      </c>
      <c r="L87" s="1" t="str">
        <v>0 - BM Port</v>
      </c>
      <c r="N87" s="1" t="str">
        <v>0 - Port Assets</v>
      </c>
      <c r="BP87" s="1" t="str">
        <v>0- Port Costs</v>
      </c>
      <c r="BT87" s="1" t="str">
        <v>0- Port Value</v>
      </c>
    </row>
    <row r="88" spans="8:72" hidden="1" outlineLevel="1" x14ac:dyDescent="0.3">
      <c r="H88" s="1" t="str">
        <v>0 - BM Costs</v>
      </c>
      <c r="L88" s="1" t="str">
        <v>0 - BM Port</v>
      </c>
      <c r="N88" s="1" t="str">
        <v>0 - Port Assets</v>
      </c>
      <c r="BP88" s="1" t="str">
        <v>0- Port Costs</v>
      </c>
      <c r="BT88" s="1" t="str">
        <v>0- Port Value</v>
      </c>
    </row>
    <row r="89" spans="8:72" hidden="1" outlineLevel="1" x14ac:dyDescent="0.3">
      <c r="H89" s="1" t="str">
        <v>0 - BM Costs</v>
      </c>
      <c r="L89" s="1" t="str">
        <v>0 - BM Port</v>
      </c>
      <c r="N89" s="1" t="str">
        <v>0 - Port Assets</v>
      </c>
      <c r="BP89" s="1" t="str">
        <v>0- Port Costs</v>
      </c>
      <c r="BT89" s="1" t="str">
        <v>0- Port Value</v>
      </c>
    </row>
    <row r="90" spans="8:72" hidden="1" outlineLevel="1" x14ac:dyDescent="0.3">
      <c r="H90" s="1" t="str">
        <v>0 - BM Costs</v>
      </c>
      <c r="L90" s="1" t="str">
        <v>0 - BM Port</v>
      </c>
      <c r="N90" s="1" t="str">
        <v>0 - Port Assets</v>
      </c>
      <c r="BP90" s="1" t="str">
        <v>0- Port Costs</v>
      </c>
      <c r="BT90" s="1" t="str">
        <v>0- Port Value</v>
      </c>
    </row>
    <row r="91" spans="8:72" hidden="1" outlineLevel="1" x14ac:dyDescent="0.3">
      <c r="H91" s="1" t="str">
        <v>0 - BM Costs</v>
      </c>
      <c r="L91" s="1" t="str">
        <v>0 - BM Port</v>
      </c>
      <c r="N91" s="1" t="str">
        <v>0 - Port Assets</v>
      </c>
      <c r="BP91" s="1" t="str">
        <v>0- Port Costs</v>
      </c>
      <c r="BT91" s="1" t="str">
        <v>0- Port Value</v>
      </c>
    </row>
    <row r="92" spans="8:72" hidden="1" outlineLevel="1" x14ac:dyDescent="0.3">
      <c r="H92" s="1" t="str">
        <v>0 - BM Costs</v>
      </c>
      <c r="L92" s="1" t="str">
        <v>0 - BM Port</v>
      </c>
      <c r="N92" s="1" t="str">
        <v>0 - Port Assets</v>
      </c>
      <c r="BP92" s="1" t="str">
        <v>0- Port Costs</v>
      </c>
      <c r="BT92" s="1" t="str">
        <v>0- Port Value</v>
      </c>
    </row>
    <row r="93" spans="8:72" hidden="1" outlineLevel="1" x14ac:dyDescent="0.3">
      <c r="H93" s="1" t="str">
        <v>0 - BM Costs</v>
      </c>
      <c r="L93" s="1" t="str">
        <v>0 - BM Port</v>
      </c>
      <c r="N93" s="1" t="str">
        <v>0 - Port Assets</v>
      </c>
      <c r="BP93" s="1" t="str">
        <v>0- Port Costs</v>
      </c>
      <c r="BT93" s="1" t="str">
        <v>0- Port Value</v>
      </c>
    </row>
    <row r="94" spans="8:72" hidden="1" outlineLevel="1" x14ac:dyDescent="0.3">
      <c r="H94" s="1" t="str">
        <v>0 - BM Costs</v>
      </c>
      <c r="L94" s="1" t="str">
        <v>0 - BM Port</v>
      </c>
      <c r="N94" s="1" t="str">
        <v>0 - Port Assets</v>
      </c>
      <c r="BP94" s="1" t="str">
        <v>0- Port Costs</v>
      </c>
      <c r="BT94" s="1" t="str">
        <v>0- Port Value</v>
      </c>
    </row>
    <row r="95" spans="8:72" hidden="1" outlineLevel="1" x14ac:dyDescent="0.3">
      <c r="H95" s="1" t="str">
        <v>0 - BM Costs</v>
      </c>
      <c r="L95" s="1" t="str">
        <v>0 - BM Port</v>
      </c>
      <c r="N95" s="1" t="str">
        <v>0 - Port Assets</v>
      </c>
      <c r="BP95" s="1" t="str">
        <v>0- Port Costs</v>
      </c>
      <c r="BT95" s="1" t="str">
        <v>0- Port Value</v>
      </c>
    </row>
    <row r="96" spans="8:72" hidden="1" outlineLevel="1" x14ac:dyDescent="0.3">
      <c r="H96" s="1" t="str">
        <v>0 - BM Costs</v>
      </c>
      <c r="L96" s="1" t="str">
        <v>0 - BM Port</v>
      </c>
      <c r="N96" s="1" t="str">
        <v>0 - Port Assets</v>
      </c>
      <c r="BP96" s="1" t="str">
        <v>0- Port Costs</v>
      </c>
      <c r="BT96" s="1" t="str">
        <v>0- Port Value</v>
      </c>
    </row>
    <row r="97" spans="8:72" hidden="1" outlineLevel="1" x14ac:dyDescent="0.3">
      <c r="H97" s="1" t="str">
        <v>0 - BM Costs</v>
      </c>
      <c r="L97" s="1" t="str">
        <v>0 - BM Port</v>
      </c>
      <c r="N97" s="1" t="str">
        <v>0 - Port Assets</v>
      </c>
      <c r="BP97" s="1" t="str">
        <v>0- Port Costs</v>
      </c>
      <c r="BT97" s="1" t="str">
        <v>0- Port Value</v>
      </c>
    </row>
    <row r="98" spans="8:72" hidden="1" outlineLevel="1" x14ac:dyDescent="0.3">
      <c r="H98" s="1" t="str">
        <v>0 - BM Costs</v>
      </c>
      <c r="L98" s="1" t="str">
        <v>0 - BM Port</v>
      </c>
      <c r="N98" s="1" t="str">
        <v>0 - Port Assets</v>
      </c>
      <c r="BP98" s="1" t="str">
        <v>0- Port Costs</v>
      </c>
      <c r="BT98" s="1" t="str">
        <v>0- Port Value</v>
      </c>
    </row>
    <row r="99" spans="8:72" hidden="1" outlineLevel="1" x14ac:dyDescent="0.3">
      <c r="H99" s="1" t="str">
        <v>0 - BM Costs</v>
      </c>
      <c r="L99" s="1" t="str">
        <v>0 - BM Port</v>
      </c>
      <c r="N99" s="1" t="str">
        <v>0 - Port Assets</v>
      </c>
      <c r="BP99" s="1" t="str">
        <v>0- Port Costs</v>
      </c>
      <c r="BT99" s="1" t="str">
        <v>0- Port Value</v>
      </c>
    </row>
    <row r="100" spans="8:72" hidden="1" outlineLevel="1" x14ac:dyDescent="0.3">
      <c r="H100" s="1" t="str">
        <v>0 - BM Costs</v>
      </c>
      <c r="L100" s="1" t="str">
        <v>0 - BM Port</v>
      </c>
      <c r="N100" s="1" t="str">
        <v>0 - Port Assets</v>
      </c>
      <c r="BP100" s="1" t="str">
        <v>0- Port Costs</v>
      </c>
      <c r="BT100" s="1" t="str">
        <v>0- Port Value</v>
      </c>
    </row>
    <row r="101" spans="8:72" hidden="1" outlineLevel="1" x14ac:dyDescent="0.3">
      <c r="H101" s="1" t="str">
        <v>0 - BM Costs</v>
      </c>
      <c r="L101" s="1" t="str">
        <v>0 - BM Port</v>
      </c>
      <c r="N101" s="1" t="str">
        <v>0 - Port Assets</v>
      </c>
      <c r="BP101" s="1" t="str">
        <v>0- Port Costs</v>
      </c>
      <c r="BT101" s="1" t="str">
        <v>0- Port Value</v>
      </c>
    </row>
    <row r="102" spans="8:72" hidden="1" outlineLevel="1" x14ac:dyDescent="0.3">
      <c r="H102" s="1" t="str">
        <v>0 - BM Costs</v>
      </c>
      <c r="L102" s="1" t="str">
        <v>0 - BM Port</v>
      </c>
      <c r="N102" s="1" t="str">
        <v>0 - Port Assets</v>
      </c>
      <c r="BP102" s="1" t="str">
        <v>0- Port Costs</v>
      </c>
      <c r="BT102" s="1" t="str">
        <v>0- Port Value</v>
      </c>
    </row>
    <row r="103" spans="8:72" hidden="1" outlineLevel="1" x14ac:dyDescent="0.3">
      <c r="H103" s="1" t="str">
        <v>0 - BM Costs</v>
      </c>
      <c r="L103" s="1" t="str">
        <v>0 - BM Port</v>
      </c>
      <c r="N103" s="1" t="str">
        <v>0 - Port Assets</v>
      </c>
      <c r="BP103" s="1" t="str">
        <v>0- Port Costs</v>
      </c>
      <c r="BT103" s="1" t="str">
        <v>0- Port Value</v>
      </c>
    </row>
    <row r="104" spans="8:72" hidden="1" outlineLevel="1" x14ac:dyDescent="0.3">
      <c r="H104" s="1" t="str">
        <v>0 - BM Costs</v>
      </c>
      <c r="L104" s="1" t="str">
        <v>0 - BM Port</v>
      </c>
      <c r="N104" s="1" t="str">
        <v>0 - Port Assets</v>
      </c>
      <c r="BP104" s="1" t="str">
        <v>0- Port Costs</v>
      </c>
      <c r="BT104" s="1" t="str">
        <v>0- Port Value</v>
      </c>
    </row>
    <row r="105" spans="8:72" hidden="1" outlineLevel="1" x14ac:dyDescent="0.3">
      <c r="H105" s="1" t="str">
        <v>0 - BM Costs</v>
      </c>
      <c r="L105" s="1" t="str">
        <v>0 - BM Port</v>
      </c>
      <c r="N105" s="1" t="str">
        <v>0 - Port Assets</v>
      </c>
      <c r="BP105" s="1" t="str">
        <v>0- Port Costs</v>
      </c>
      <c r="BT105" s="1" t="str">
        <v>0- Port Value</v>
      </c>
    </row>
    <row r="106" spans="8:72" hidden="1" outlineLevel="1" x14ac:dyDescent="0.3">
      <c r="H106" s="1" t="str">
        <v>0 - BM Costs</v>
      </c>
      <c r="L106" s="1" t="str">
        <v>0 - BM Port</v>
      </c>
      <c r="N106" s="1" t="str">
        <v>0 - Port Assets</v>
      </c>
      <c r="BP106" s="1" t="str">
        <v>0- Port Costs</v>
      </c>
      <c r="BT106" s="1" t="str">
        <v>0- Port Value</v>
      </c>
    </row>
    <row r="107" spans="8:72" hidden="1" outlineLevel="1" x14ac:dyDescent="0.3">
      <c r="H107" s="1" t="str">
        <v>0 - BM Costs</v>
      </c>
      <c r="L107" s="1" t="str">
        <v>0 - BM Port</v>
      </c>
      <c r="N107" s="1" t="str">
        <v>0 - Port Assets</v>
      </c>
      <c r="BP107" s="1" t="str">
        <v>0- Port Costs</v>
      </c>
      <c r="BT107" s="1" t="str">
        <v>0- Port Value</v>
      </c>
    </row>
    <row r="108" spans="8:72" hidden="1" outlineLevel="1" x14ac:dyDescent="0.3">
      <c r="H108" s="1" t="str">
        <v>0 - BM Costs</v>
      </c>
      <c r="L108" s="1" t="str">
        <v>0 - BM Port</v>
      </c>
      <c r="N108" s="1" t="str">
        <v>0 - Port Assets</v>
      </c>
      <c r="BP108" s="1" t="str">
        <v>0- Port Costs</v>
      </c>
      <c r="BT108" s="1" t="str">
        <v>0- Port Value</v>
      </c>
    </row>
    <row r="109" spans="8:72" hidden="1" outlineLevel="1" x14ac:dyDescent="0.3">
      <c r="H109" s="1" t="str">
        <v>0 - BM Costs</v>
      </c>
      <c r="L109" s="1" t="str">
        <v>0 - BM Port</v>
      </c>
      <c r="N109" s="1" t="str">
        <v>0 - Port Assets</v>
      </c>
      <c r="BP109" s="1" t="str">
        <v>0- Port Costs</v>
      </c>
      <c r="BT109" s="1" t="str">
        <v>0- Port Value</v>
      </c>
    </row>
    <row r="110" spans="8:72" hidden="1" outlineLevel="1" x14ac:dyDescent="0.3">
      <c r="H110" s="1" t="str">
        <v>0 - BM Costs</v>
      </c>
      <c r="L110" s="1" t="str">
        <v>0 - BM Port</v>
      </c>
      <c r="N110" s="1" t="str">
        <v>0 - Port Assets</v>
      </c>
      <c r="BP110" s="1" t="str">
        <v>0- Port Costs</v>
      </c>
      <c r="BT110" s="1" t="str">
        <v>0- Port Value</v>
      </c>
    </row>
    <row r="111" spans="8:72" hidden="1" outlineLevel="1" x14ac:dyDescent="0.3">
      <c r="H111" s="1" t="str">
        <v>0 - BM Costs</v>
      </c>
      <c r="L111" s="1" t="str">
        <v>0 - BM Port</v>
      </c>
      <c r="N111" s="1" t="str">
        <v>0 - Port Assets</v>
      </c>
      <c r="BP111" s="1" t="str">
        <v>0- Port Costs</v>
      </c>
      <c r="BT111" s="1" t="str">
        <v>0- Port Value</v>
      </c>
    </row>
    <row r="112" spans="8:72" hidden="1" outlineLevel="1" x14ac:dyDescent="0.3">
      <c r="H112" s="1" t="str">
        <v>0 - BM Costs</v>
      </c>
      <c r="L112" s="1" t="str">
        <v>0 - BM Port</v>
      </c>
      <c r="N112" s="1" t="str">
        <v>0 - Port Assets</v>
      </c>
      <c r="BP112" s="1" t="str">
        <v>0- Port Costs</v>
      </c>
      <c r="BT112" s="1" t="str">
        <v>0- Port Value</v>
      </c>
    </row>
    <row r="113" spans="8:72" hidden="1" outlineLevel="1" x14ac:dyDescent="0.3">
      <c r="H113" s="1" t="str">
        <v>0 - BM Costs</v>
      </c>
      <c r="L113" s="1" t="str">
        <v>0 - BM Port</v>
      </c>
      <c r="N113" s="1" t="str">
        <v>0 - Port Assets</v>
      </c>
      <c r="BP113" s="1" t="str">
        <v>0- Port Costs</v>
      </c>
      <c r="BT113" s="1" t="str">
        <v>0- Port Value</v>
      </c>
    </row>
    <row r="114" spans="8:72" hidden="1" outlineLevel="1" x14ac:dyDescent="0.3">
      <c r="H114" s="1" t="str">
        <v>0 - BM Costs</v>
      </c>
      <c r="L114" s="1" t="str">
        <v>0 - BM Port</v>
      </c>
      <c r="N114" s="1" t="str">
        <v>0 - Port Assets</v>
      </c>
      <c r="BP114" s="1" t="str">
        <v>0- Port Costs</v>
      </c>
      <c r="BT114" s="1" t="str">
        <v>0- Port Value</v>
      </c>
    </row>
    <row r="115" spans="8:72" hidden="1" outlineLevel="1" x14ac:dyDescent="0.3">
      <c r="H115" s="1" t="str">
        <v>0 - BM Costs</v>
      </c>
      <c r="L115" s="1" t="str">
        <v>0 - BM Port</v>
      </c>
      <c r="N115" s="1" t="str">
        <v>0 - Port Assets</v>
      </c>
      <c r="BP115" s="1" t="str">
        <v>0- Port Costs</v>
      </c>
      <c r="BT115" s="1" t="str">
        <v>0- Port Value</v>
      </c>
    </row>
    <row r="116" spans="8:72" hidden="1" outlineLevel="1" x14ac:dyDescent="0.3">
      <c r="H116" s="1" t="str">
        <v>0 - BM Costs</v>
      </c>
      <c r="L116" s="1" t="str">
        <v>0 - BM Port</v>
      </c>
      <c r="N116" s="1" t="str">
        <v>0 - Port Assets</v>
      </c>
      <c r="BP116" s="1" t="str">
        <v>0- Port Costs</v>
      </c>
      <c r="BT116" s="1" t="str">
        <v>0- Port Value</v>
      </c>
    </row>
    <row r="117" spans="8:72" hidden="1" outlineLevel="1" x14ac:dyDescent="0.3">
      <c r="H117" s="1" t="str">
        <v>0 - BM Costs</v>
      </c>
      <c r="L117" s="1" t="str">
        <v>0 - BM Port</v>
      </c>
      <c r="N117" s="1" t="str">
        <v>0 - Port Assets</v>
      </c>
      <c r="BP117" s="1" t="str">
        <v>0- Port Costs</v>
      </c>
      <c r="BT117" s="1" t="str">
        <v>0- Port Value</v>
      </c>
    </row>
    <row r="118" spans="8:72" hidden="1" outlineLevel="1" x14ac:dyDescent="0.3">
      <c r="H118" s="1" t="str">
        <v>0 - BM Costs</v>
      </c>
      <c r="L118" s="1" t="str">
        <v>0 - BM Port</v>
      </c>
      <c r="N118" s="1" t="str">
        <v>0 - Port Assets</v>
      </c>
      <c r="BP118" s="1" t="str">
        <v>0- Port Costs</v>
      </c>
      <c r="BT118" s="1" t="str">
        <v>0- Port Value</v>
      </c>
    </row>
    <row r="119" spans="8:72" hidden="1" outlineLevel="1" x14ac:dyDescent="0.3">
      <c r="H119" s="1" t="str">
        <v>0 - BM Costs</v>
      </c>
      <c r="L119" s="1" t="str">
        <v>0 - BM Port</v>
      </c>
      <c r="N119" s="1" t="str">
        <v>0 - Port Assets</v>
      </c>
      <c r="BP119" s="1" t="str">
        <v>0- Port Costs</v>
      </c>
      <c r="BT119" s="1" t="str">
        <v>0- Port Value</v>
      </c>
    </row>
    <row r="120" spans="8:72" hidden="1" outlineLevel="1" x14ac:dyDescent="0.3">
      <c r="H120" s="1" t="str">
        <v>0 - BM Costs</v>
      </c>
      <c r="L120" s="1" t="str">
        <v>0 - BM Port</v>
      </c>
      <c r="N120" s="1" t="str">
        <v>0 - Port Assets</v>
      </c>
      <c r="BP120" s="1" t="str">
        <v>0- Port Costs</v>
      </c>
      <c r="BT120" s="1" t="str">
        <v>0- Port Value</v>
      </c>
    </row>
    <row r="121" spans="8:72" hidden="1" outlineLevel="1" x14ac:dyDescent="0.3">
      <c r="H121" s="1" t="str">
        <v>0 - BM Costs</v>
      </c>
      <c r="L121" s="1" t="str">
        <v>0 - BM Port</v>
      </c>
      <c r="N121" s="1" t="str">
        <v>0 - Port Assets</v>
      </c>
      <c r="BP121" s="1" t="str">
        <v>0- Port Costs</v>
      </c>
      <c r="BT121" s="1" t="str">
        <v>0- Port Value</v>
      </c>
    </row>
    <row r="122" spans="8:72" hidden="1" outlineLevel="1" x14ac:dyDescent="0.3">
      <c r="H122" s="1" t="str">
        <v>0 - BM Costs</v>
      </c>
      <c r="L122" s="1" t="str">
        <v>0 - BM Port</v>
      </c>
      <c r="N122" s="1" t="str">
        <v>0 - Port Assets</v>
      </c>
      <c r="BP122" s="1" t="str">
        <v>0- Port Costs</v>
      </c>
      <c r="BT122" s="1" t="str">
        <v>0- Port Value</v>
      </c>
    </row>
    <row r="123" spans="8:72" hidden="1" outlineLevel="1" x14ac:dyDescent="0.3">
      <c r="H123" s="1" t="str">
        <v>0 - BM Costs</v>
      </c>
      <c r="L123" s="1" t="str">
        <v>0 - BM Port</v>
      </c>
      <c r="N123" s="1" t="str">
        <v>0 - Port Assets</v>
      </c>
      <c r="BP123" s="1" t="str">
        <v>0- Port Costs</v>
      </c>
      <c r="BT123" s="1" t="str">
        <v>0- Port Value</v>
      </c>
    </row>
    <row r="124" spans="8:72" hidden="1" outlineLevel="1" x14ac:dyDescent="0.3">
      <c r="H124" s="1" t="str">
        <v>0 - BM Costs</v>
      </c>
      <c r="L124" s="1" t="str">
        <v>0 - BM Port</v>
      </c>
      <c r="N124" s="1" t="str">
        <v>0 - Port Assets</v>
      </c>
      <c r="BP124" s="1" t="str">
        <v>0- Port Costs</v>
      </c>
      <c r="BT124" s="1" t="str">
        <v>0- Port Value</v>
      </c>
    </row>
    <row r="125" spans="8:72" hidden="1" outlineLevel="1" x14ac:dyDescent="0.3">
      <c r="H125" s="1" t="str">
        <v>0 - BM Costs</v>
      </c>
      <c r="L125" s="1" t="str">
        <v>0 - BM Port</v>
      </c>
      <c r="N125" s="1" t="str">
        <v>0 - Port Assets</v>
      </c>
      <c r="BP125" s="1" t="str">
        <v>0- Port Costs</v>
      </c>
      <c r="BT125" s="1" t="str">
        <v>0- Port Value</v>
      </c>
    </row>
    <row r="126" spans="8:72" hidden="1" outlineLevel="1" x14ac:dyDescent="0.3">
      <c r="H126" s="1" t="str">
        <v>0 - BM Costs</v>
      </c>
      <c r="L126" s="1" t="str">
        <v>0 - BM Port</v>
      </c>
      <c r="N126" s="1" t="str">
        <v>0 - Port Assets</v>
      </c>
      <c r="BP126" s="1" t="str">
        <v>0- Port Costs</v>
      </c>
      <c r="BT126" s="1" t="str">
        <v>0- Port Value</v>
      </c>
    </row>
    <row r="127" spans="8:72" hidden="1" outlineLevel="1" x14ac:dyDescent="0.3">
      <c r="H127" s="1" t="str">
        <v>0 - BM Costs</v>
      </c>
      <c r="L127" s="1" t="str">
        <v>0 - BM Port</v>
      </c>
      <c r="N127" s="1" t="str">
        <v>0 - Port Assets</v>
      </c>
      <c r="BP127" s="1" t="str">
        <v>0- Port Costs</v>
      </c>
      <c r="BT127" s="1" t="str">
        <v>0- Port Value</v>
      </c>
    </row>
    <row r="128" spans="8:72" hidden="1" outlineLevel="1" x14ac:dyDescent="0.3">
      <c r="H128" s="1" t="str">
        <v>0 - BM Costs</v>
      </c>
      <c r="L128" s="1" t="str">
        <v>0 - BM Port</v>
      </c>
      <c r="N128" s="1" t="str">
        <v>0 - Port Assets</v>
      </c>
      <c r="BP128" s="1" t="str">
        <v>0- Port Costs</v>
      </c>
      <c r="BT128" s="1" t="str">
        <v>0- Port Value</v>
      </c>
    </row>
    <row r="129" spans="8:72" hidden="1" outlineLevel="1" x14ac:dyDescent="0.3">
      <c r="H129" s="1" t="str">
        <v>0 - BM Costs</v>
      </c>
      <c r="L129" s="1" t="str">
        <v>0 - BM Port</v>
      </c>
      <c r="N129" s="1" t="str">
        <v>0 - Port Assets</v>
      </c>
      <c r="BP129" s="1" t="str">
        <v>0- Port Costs</v>
      </c>
      <c r="BT129" s="1" t="str">
        <v>0- Port Value</v>
      </c>
    </row>
    <row r="130" spans="8:72" hidden="1" outlineLevel="1" x14ac:dyDescent="0.3">
      <c r="H130" s="1" t="str">
        <v>0 - BM Costs</v>
      </c>
      <c r="L130" s="1" t="str">
        <v>0 - BM Port</v>
      </c>
      <c r="N130" s="1" t="str">
        <v>0 - Port Assets</v>
      </c>
      <c r="BP130" s="1" t="str">
        <v>0- Port Costs</v>
      </c>
      <c r="BT130" s="1" t="str">
        <v>0- Port Value</v>
      </c>
    </row>
    <row r="131" spans="8:72" hidden="1" outlineLevel="1" x14ac:dyDescent="0.3">
      <c r="H131" s="1" t="str">
        <v>0 - BM Costs</v>
      </c>
      <c r="L131" s="1" t="str">
        <v>0 - BM Port</v>
      </c>
      <c r="N131" s="1" t="str">
        <v>0 - Port Assets</v>
      </c>
      <c r="BP131" s="1" t="str">
        <v>0- Port Costs</v>
      </c>
      <c r="BT131" s="1" t="str">
        <v>0- Port Value</v>
      </c>
    </row>
    <row r="132" spans="8:72" hidden="1" outlineLevel="1" x14ac:dyDescent="0.3">
      <c r="H132" s="1" t="str">
        <v>0 - BM Costs</v>
      </c>
      <c r="L132" s="1" t="str">
        <v>0 - BM Port</v>
      </c>
      <c r="N132" s="1" t="str">
        <v>0 - Port Assets</v>
      </c>
      <c r="BP132" s="1" t="str">
        <v>0- Port Costs</v>
      </c>
      <c r="BT132" s="1" t="str">
        <v>0- Port Value</v>
      </c>
    </row>
    <row r="133" spans="8:72" hidden="1" outlineLevel="1" x14ac:dyDescent="0.3">
      <c r="H133" s="1" t="str">
        <v>0 - BM Costs</v>
      </c>
      <c r="L133" s="1" t="str">
        <v>0 - BM Port</v>
      </c>
      <c r="N133" s="1" t="str">
        <v>0 - Port Assets</v>
      </c>
      <c r="BP133" s="1" t="str">
        <v>0- Port Costs</v>
      </c>
      <c r="BT133" s="1" t="str">
        <v>0- Port Value</v>
      </c>
    </row>
    <row r="134" spans="8:72" hidden="1" outlineLevel="1" x14ac:dyDescent="0.3">
      <c r="H134" s="1" t="str">
        <v>0 - BM Costs</v>
      </c>
      <c r="L134" s="1" t="str">
        <v>0 - BM Port</v>
      </c>
      <c r="N134" s="1" t="str">
        <v>0 - Port Assets</v>
      </c>
      <c r="BP134" s="1" t="str">
        <v>0- Port Costs</v>
      </c>
      <c r="BT134" s="1" t="str">
        <v>0- Port Value</v>
      </c>
    </row>
    <row r="135" spans="8:72" hidden="1" outlineLevel="1" x14ac:dyDescent="0.3">
      <c r="H135" s="1" t="str">
        <v>0 - BM Costs</v>
      </c>
      <c r="L135" s="1" t="str">
        <v>0 - BM Port</v>
      </c>
      <c r="N135" s="1" t="str">
        <v>0 - Port Assets</v>
      </c>
      <c r="BP135" s="1" t="str">
        <v>0- Port Costs</v>
      </c>
      <c r="BT135" s="1" t="str">
        <v>0- Port Value</v>
      </c>
    </row>
    <row r="136" spans="8:72" hidden="1" outlineLevel="1" x14ac:dyDescent="0.3">
      <c r="H136" s="1" t="str">
        <v>0 - BM Costs</v>
      </c>
      <c r="L136" s="1" t="str">
        <v>0 - BM Port</v>
      </c>
      <c r="N136" s="1" t="str">
        <v>0 - Port Assets</v>
      </c>
      <c r="BP136" s="1" t="str">
        <v>0- Port Costs</v>
      </c>
      <c r="BT136" s="1" t="str">
        <v>0- Port Value</v>
      </c>
    </row>
    <row r="137" spans="8:72" hidden="1" outlineLevel="1" x14ac:dyDescent="0.3">
      <c r="H137" s="1" t="str">
        <v>0 - BM Costs</v>
      </c>
      <c r="L137" s="1" t="str">
        <v>0 - BM Port</v>
      </c>
      <c r="N137" s="1" t="str">
        <v>0 - Port Assets</v>
      </c>
      <c r="BP137" s="1" t="str">
        <v>0- Port Costs</v>
      </c>
      <c r="BT137" s="1" t="str">
        <v>0- Port Value</v>
      </c>
    </row>
    <row r="138" spans="8:72" hidden="1" outlineLevel="1" x14ac:dyDescent="0.3">
      <c r="H138" s="1" t="str">
        <v>0 - BM Costs</v>
      </c>
      <c r="L138" s="1" t="str">
        <v>0 - BM Port</v>
      </c>
      <c r="N138" s="1" t="str">
        <v>0 - Port Assets</v>
      </c>
      <c r="BP138" s="1" t="str">
        <v>0- Port Costs</v>
      </c>
      <c r="BT138" s="1" t="str">
        <v>0- Port Value</v>
      </c>
    </row>
    <row r="139" spans="8:72" hidden="1" outlineLevel="1" x14ac:dyDescent="0.3">
      <c r="H139" s="1" t="str">
        <v>0 - BM Costs</v>
      </c>
      <c r="L139" s="1" t="str">
        <v>0 - BM Port</v>
      </c>
      <c r="N139" s="1" t="str">
        <v>0 - Port Assets</v>
      </c>
      <c r="BP139" s="1" t="str">
        <v>0- Port Costs</v>
      </c>
      <c r="BT139" s="1" t="str">
        <v>0- Port Value</v>
      </c>
    </row>
    <row r="140" spans="8:72" hidden="1" outlineLevel="1" x14ac:dyDescent="0.3">
      <c r="H140" s="1" t="str">
        <v>0 - BM Costs</v>
      </c>
      <c r="L140" s="1" t="str">
        <v>0 - BM Port</v>
      </c>
      <c r="N140" s="1" t="str">
        <v>0 - Port Assets</v>
      </c>
      <c r="BP140" s="1" t="str">
        <v>0- Port Costs</v>
      </c>
      <c r="BT140" s="1" t="str">
        <v>0- Port Value</v>
      </c>
    </row>
    <row r="141" spans="8:72" hidden="1" outlineLevel="1" x14ac:dyDescent="0.3">
      <c r="H141" s="1" t="str">
        <v>0 - BM Costs</v>
      </c>
      <c r="L141" s="1" t="str">
        <v>0 - BM Port</v>
      </c>
      <c r="N141" s="1" t="str">
        <v>0 - Port Assets</v>
      </c>
      <c r="BP141" s="1" t="str">
        <v>0- Port Costs</v>
      </c>
      <c r="BT141" s="1" t="str">
        <v>0- Port Value</v>
      </c>
    </row>
    <row r="142" spans="8:72" hidden="1" outlineLevel="1" x14ac:dyDescent="0.3">
      <c r="H142" s="1" t="str">
        <v>0 - BM Costs</v>
      </c>
      <c r="L142" s="1" t="str">
        <v>0 - BM Port</v>
      </c>
      <c r="N142" s="1" t="str">
        <v>0 - Port Assets</v>
      </c>
      <c r="BP142" s="1" t="str">
        <v>0- Port Costs</v>
      </c>
      <c r="BT142" s="1" t="str">
        <v>0- Port Value</v>
      </c>
    </row>
    <row r="143" spans="8:72" hidden="1" outlineLevel="1" x14ac:dyDescent="0.3">
      <c r="H143" s="1" t="str">
        <v>0 - BM Costs</v>
      </c>
      <c r="L143" s="1" t="str">
        <v>0 - BM Port</v>
      </c>
      <c r="N143" s="1" t="str">
        <v>0 - Port Assets</v>
      </c>
      <c r="BP143" s="1" t="str">
        <v>0- Port Costs</v>
      </c>
      <c r="BT143" s="1" t="str">
        <v>0- Port Value</v>
      </c>
    </row>
    <row r="144" spans="8:72" hidden="1" outlineLevel="1" x14ac:dyDescent="0.3">
      <c r="H144" s="1" t="str">
        <v>0 - BM Costs</v>
      </c>
      <c r="L144" s="1" t="str">
        <v>0 - BM Port</v>
      </c>
      <c r="N144" s="1" t="str">
        <v>0 - Port Assets</v>
      </c>
      <c r="BP144" s="1" t="str">
        <v>0- Port Costs</v>
      </c>
      <c r="BT144" s="1" t="str">
        <v>0- Port Value</v>
      </c>
    </row>
    <row r="145" spans="8:72" hidden="1" outlineLevel="1" x14ac:dyDescent="0.3">
      <c r="H145" s="1" t="str">
        <v>0 - BM Costs</v>
      </c>
      <c r="L145" s="1" t="str">
        <v>0 - BM Port</v>
      </c>
      <c r="N145" s="1" t="str">
        <v>0 - Port Assets</v>
      </c>
      <c r="BP145" s="1" t="str">
        <v>0- Port Costs</v>
      </c>
      <c r="BT145" s="1" t="str">
        <v>0- Port Value</v>
      </c>
    </row>
    <row r="146" spans="8:72" hidden="1" outlineLevel="1" x14ac:dyDescent="0.3">
      <c r="H146" s="1" t="str">
        <v>0 - BM Costs</v>
      </c>
      <c r="L146" s="1" t="str">
        <v>0 - BM Port</v>
      </c>
      <c r="N146" s="1" t="str">
        <v>0 - Port Assets</v>
      </c>
      <c r="BP146" s="1" t="str">
        <v>0- Port Costs</v>
      </c>
      <c r="BT146" s="1" t="str">
        <v>0- Port Value</v>
      </c>
    </row>
    <row r="147" spans="8:72" hidden="1" outlineLevel="1" x14ac:dyDescent="0.3">
      <c r="H147" s="1" t="str">
        <v>0 - BM Costs</v>
      </c>
      <c r="L147" s="1" t="str">
        <v>0 - BM Port</v>
      </c>
      <c r="N147" s="1" t="str">
        <v>0 - Port Assets</v>
      </c>
      <c r="BP147" s="1" t="str">
        <v>0- Port Costs</v>
      </c>
      <c r="BT147" s="1" t="str">
        <v>0- Port Value</v>
      </c>
    </row>
    <row r="148" spans="8:72" hidden="1" outlineLevel="1" x14ac:dyDescent="0.3">
      <c r="H148" s="1" t="str">
        <v>0 - BM Costs</v>
      </c>
      <c r="L148" s="1" t="str">
        <v>0 - BM Port</v>
      </c>
      <c r="N148" s="1" t="str">
        <v>0 - Port Assets</v>
      </c>
      <c r="BP148" s="1" t="str">
        <v>0- Port Costs</v>
      </c>
      <c r="BT148" s="1" t="str">
        <v>0- Port Value</v>
      </c>
    </row>
    <row r="149" spans="8:72" hidden="1" outlineLevel="1" x14ac:dyDescent="0.3">
      <c r="H149" s="1" t="str">
        <v>0 - BM Costs</v>
      </c>
      <c r="L149" s="1" t="str">
        <v>0 - BM Port</v>
      </c>
      <c r="N149" s="1" t="str">
        <v>0 - Port Assets</v>
      </c>
      <c r="BP149" s="1" t="str">
        <v>0- Port Costs</v>
      </c>
      <c r="BT149" s="1" t="str">
        <v>0- Port Value</v>
      </c>
    </row>
    <row r="150" spans="8:72" hidden="1" outlineLevel="1" x14ac:dyDescent="0.3">
      <c r="H150" s="1" t="str">
        <v>0 - BM Costs</v>
      </c>
      <c r="L150" s="1" t="str">
        <v>0 - BM Port</v>
      </c>
      <c r="N150" s="1" t="str">
        <v>0 - Port Assets</v>
      </c>
      <c r="BP150" s="1" t="str">
        <v>0- Port Costs</v>
      </c>
      <c r="BT150" s="1" t="str">
        <v>0- Port Value</v>
      </c>
    </row>
    <row r="151" spans="8:72" hidden="1" outlineLevel="1" x14ac:dyDescent="0.3">
      <c r="H151" s="1" t="str">
        <v>0 - BM Costs</v>
      </c>
      <c r="L151" s="1" t="str">
        <v>0 - BM Port</v>
      </c>
      <c r="N151" s="1" t="str">
        <v>0 - Port Assets</v>
      </c>
      <c r="BP151" s="1" t="str">
        <v>0- Port Costs</v>
      </c>
      <c r="BT151" s="1" t="str">
        <v>0- Port Value</v>
      </c>
    </row>
    <row r="152" spans="8:72" hidden="1" outlineLevel="1" x14ac:dyDescent="0.3">
      <c r="H152" s="1" t="str">
        <v>0 - BM Costs</v>
      </c>
      <c r="L152" s="1" t="str">
        <v>0 - BM Port</v>
      </c>
      <c r="N152" s="1" t="str">
        <v>0 - Port Assets</v>
      </c>
      <c r="BP152" s="1" t="str">
        <v>0- Port Costs</v>
      </c>
      <c r="BT152" s="1" t="str">
        <v>0- Port Value</v>
      </c>
    </row>
    <row r="153" spans="8:72" hidden="1" outlineLevel="1" x14ac:dyDescent="0.3">
      <c r="H153" s="1" t="str">
        <v>0 - BM Costs</v>
      </c>
      <c r="L153" s="1" t="str">
        <v>0 - BM Port</v>
      </c>
      <c r="N153" s="1" t="str">
        <v>0 - Port Assets</v>
      </c>
      <c r="BP153" s="1" t="str">
        <v>0- Port Costs</v>
      </c>
      <c r="BT153" s="1" t="str">
        <v>0- Port Value</v>
      </c>
    </row>
    <row r="154" spans="8:72" hidden="1" outlineLevel="1" x14ac:dyDescent="0.3">
      <c r="H154" s="1" t="str">
        <v>0 - BM Costs</v>
      </c>
      <c r="L154" s="1" t="str">
        <v>0 - BM Port</v>
      </c>
      <c r="N154" s="1" t="str">
        <v>0 - Port Assets</v>
      </c>
      <c r="BP154" s="1" t="str">
        <v>0- Port Costs</v>
      </c>
      <c r="BT154" s="1" t="str">
        <v>0- Port Value</v>
      </c>
    </row>
    <row r="155" spans="8:72" hidden="1" outlineLevel="1" x14ac:dyDescent="0.3">
      <c r="H155" s="1" t="str">
        <v>0 - BM Costs</v>
      </c>
      <c r="L155" s="1" t="str">
        <v>0 - BM Port</v>
      </c>
      <c r="N155" s="1" t="str">
        <v>0 - Port Assets</v>
      </c>
      <c r="BP155" s="1" t="str">
        <v>0- Port Costs</v>
      </c>
      <c r="BT155" s="1" t="str">
        <v>0- Port Value</v>
      </c>
    </row>
    <row r="156" spans="8:72" hidden="1" outlineLevel="1" x14ac:dyDescent="0.3">
      <c r="H156" s="1" t="str">
        <v>0 - BM Costs</v>
      </c>
      <c r="L156" s="1" t="str">
        <v>0 - BM Port</v>
      </c>
      <c r="N156" s="1" t="str">
        <v>0 - Port Assets</v>
      </c>
      <c r="BP156" s="1" t="str">
        <v>0- Port Costs</v>
      </c>
      <c r="BT156" s="1" t="str">
        <v>0- Port Value</v>
      </c>
    </row>
    <row r="157" spans="8:72" hidden="1" outlineLevel="1" x14ac:dyDescent="0.3">
      <c r="H157" s="1" t="str">
        <v>0 - BM Costs</v>
      </c>
      <c r="L157" s="1" t="str">
        <v>0 - BM Port</v>
      </c>
      <c r="N157" s="1" t="str">
        <v>0 - Port Assets</v>
      </c>
      <c r="BP157" s="1" t="str">
        <v>0- Port Costs</v>
      </c>
      <c r="BT157" s="1" t="str">
        <v>0- Port Value</v>
      </c>
    </row>
    <row r="158" spans="8:72" hidden="1" outlineLevel="1" x14ac:dyDescent="0.3">
      <c r="H158" s="1" t="str">
        <v>0 - BM Costs</v>
      </c>
      <c r="L158" s="1" t="str">
        <v>0 - BM Port</v>
      </c>
      <c r="N158" s="1" t="str">
        <v>0 - Port Assets</v>
      </c>
      <c r="BP158" s="1" t="str">
        <v>0- Port Costs</v>
      </c>
      <c r="BT158" s="1" t="str">
        <v>0- Port Value</v>
      </c>
    </row>
    <row r="159" spans="8:72" hidden="1" outlineLevel="1" x14ac:dyDescent="0.3">
      <c r="H159" s="1" t="str">
        <v>0 - BM Costs</v>
      </c>
      <c r="L159" s="1" t="str">
        <v>0 - BM Port</v>
      </c>
      <c r="N159" s="1" t="str">
        <v>0 - Port Assets</v>
      </c>
      <c r="BP159" s="1" t="str">
        <v>0- Port Costs</v>
      </c>
      <c r="BT159" s="1" t="str">
        <v>0- Port Value</v>
      </c>
    </row>
    <row r="160" spans="8:72" hidden="1" outlineLevel="1" x14ac:dyDescent="0.3">
      <c r="H160" s="1" t="str">
        <v>0 - BM Costs</v>
      </c>
      <c r="L160" s="1" t="str">
        <v>0 - BM Port</v>
      </c>
      <c r="N160" s="1" t="str">
        <v>0 - Port Assets</v>
      </c>
      <c r="BP160" s="1" t="str">
        <v>0- Port Costs</v>
      </c>
      <c r="BT160" s="1" t="str">
        <v>0- Port Value</v>
      </c>
    </row>
    <row r="161" spans="8:72" hidden="1" outlineLevel="1" x14ac:dyDescent="0.3">
      <c r="H161" s="1" t="str">
        <v>0 - BM Costs</v>
      </c>
      <c r="L161" s="1" t="str">
        <v>0 - BM Port</v>
      </c>
      <c r="N161" s="1" t="str">
        <v>0 - Port Assets</v>
      </c>
      <c r="BP161" s="1" t="str">
        <v>0- Port Costs</v>
      </c>
      <c r="BT161" s="1" t="str">
        <v>0- Port Value</v>
      </c>
    </row>
    <row r="162" spans="8:72" hidden="1" outlineLevel="1" x14ac:dyDescent="0.3">
      <c r="H162" s="1" t="str">
        <v>0 - BM Costs</v>
      </c>
      <c r="L162" s="1" t="str">
        <v>0 - BM Port</v>
      </c>
      <c r="N162" s="1" t="str">
        <v>0 - Port Assets</v>
      </c>
      <c r="BP162" s="1" t="str">
        <v>0- Port Costs</v>
      </c>
      <c r="BT162" s="1" t="str">
        <v>0- Port Value</v>
      </c>
    </row>
    <row r="163" spans="8:72" hidden="1" outlineLevel="1" x14ac:dyDescent="0.3">
      <c r="H163" s="1" t="str">
        <v>0 - BM Costs</v>
      </c>
      <c r="L163" s="1" t="str">
        <v>0 - BM Port</v>
      </c>
      <c r="N163" s="1" t="str">
        <v>0 - Port Assets</v>
      </c>
      <c r="BP163" s="1" t="str">
        <v>0- Port Costs</v>
      </c>
      <c r="BT163" s="1" t="str">
        <v>0- Port Value</v>
      </c>
    </row>
    <row r="164" spans="8:72" hidden="1" outlineLevel="1" x14ac:dyDescent="0.3">
      <c r="H164" s="1" t="str">
        <v>0 - BM Costs</v>
      </c>
      <c r="L164" s="1" t="str">
        <v>0 - BM Port</v>
      </c>
      <c r="N164" s="1" t="str">
        <v>0 - Port Assets</v>
      </c>
      <c r="BP164" s="1" t="str">
        <v>0- Port Costs</v>
      </c>
      <c r="BT164" s="1" t="str">
        <v>0- Port Value</v>
      </c>
    </row>
    <row r="165" spans="8:72" hidden="1" outlineLevel="1" x14ac:dyDescent="0.3">
      <c r="H165" s="1" t="str">
        <v>0 - BM Costs</v>
      </c>
      <c r="L165" s="1" t="str">
        <v>0 - BM Port</v>
      </c>
      <c r="N165" s="1" t="str">
        <v>0 - Port Assets</v>
      </c>
      <c r="BP165" s="1" t="str">
        <v>0- Port Costs</v>
      </c>
      <c r="BT165" s="1" t="str">
        <v>0- Port Value</v>
      </c>
    </row>
    <row r="166" spans="8:72" hidden="1" outlineLevel="1" x14ac:dyDescent="0.3">
      <c r="H166" s="1" t="str">
        <v>0 - BM Costs</v>
      </c>
      <c r="L166" s="1" t="str">
        <v>0 - BM Port</v>
      </c>
      <c r="N166" s="1" t="str">
        <v>0 - Port Assets</v>
      </c>
      <c r="BP166" s="1" t="str">
        <v>0- Port Costs</v>
      </c>
      <c r="BT166" s="1" t="str">
        <v>0- Port Value</v>
      </c>
    </row>
    <row r="167" spans="8:72" hidden="1" outlineLevel="1" x14ac:dyDescent="0.3">
      <c r="H167" s="1" t="str">
        <v>0 - BM Costs</v>
      </c>
      <c r="L167" s="1" t="str">
        <v>0 - BM Port</v>
      </c>
      <c r="N167" s="1" t="str">
        <v>0 - Port Assets</v>
      </c>
      <c r="BP167" s="1" t="str">
        <v>0- Port Costs</v>
      </c>
      <c r="BT167" s="1" t="str">
        <v>0- Port Value</v>
      </c>
    </row>
    <row r="168" spans="8:72" hidden="1" outlineLevel="1" x14ac:dyDescent="0.3">
      <c r="H168" s="1" t="str">
        <v>0 - BM Costs</v>
      </c>
      <c r="L168" s="1" t="str">
        <v>0 - BM Port</v>
      </c>
      <c r="N168" s="1" t="str">
        <v>0 - Port Assets</v>
      </c>
      <c r="BP168" s="1" t="str">
        <v>0- Port Costs</v>
      </c>
      <c r="BT168" s="1" t="str">
        <v>0- Port Value</v>
      </c>
    </row>
    <row r="169" spans="8:72" hidden="1" outlineLevel="1" x14ac:dyDescent="0.3">
      <c r="H169" s="1" t="str">
        <v>0 - BM Costs</v>
      </c>
      <c r="L169" s="1" t="str">
        <v>0 - BM Port</v>
      </c>
      <c r="N169" s="1" t="str">
        <v>0 - Port Assets</v>
      </c>
      <c r="BP169" s="1" t="str">
        <v>0- Port Costs</v>
      </c>
      <c r="BT169" s="1" t="str">
        <v>0- Port Value</v>
      </c>
    </row>
    <row r="170" spans="8:72" hidden="1" outlineLevel="1" x14ac:dyDescent="0.3">
      <c r="H170" s="1" t="str">
        <v>0 - BM Costs</v>
      </c>
      <c r="L170" s="1" t="str">
        <v>0 - BM Port</v>
      </c>
      <c r="N170" s="1" t="str">
        <v>0 - Port Assets</v>
      </c>
      <c r="BP170" s="1" t="str">
        <v>0- Port Costs</v>
      </c>
      <c r="BT170" s="1" t="str">
        <v>0- Port Value</v>
      </c>
    </row>
    <row r="171" spans="8:72" hidden="1" outlineLevel="1" x14ac:dyDescent="0.3">
      <c r="H171" s="1" t="str">
        <v>0 - BM Costs</v>
      </c>
      <c r="L171" s="1" t="str">
        <v>0 - BM Port</v>
      </c>
      <c r="N171" s="1" t="str">
        <v>0 - Port Assets</v>
      </c>
      <c r="BP171" s="1" t="str">
        <v>0- Port Costs</v>
      </c>
      <c r="BT171" s="1" t="str">
        <v>0- Port Value</v>
      </c>
    </row>
    <row r="172" spans="8:72" hidden="1" outlineLevel="1" x14ac:dyDescent="0.3">
      <c r="H172" s="1" t="str">
        <v>0 - BM Costs</v>
      </c>
      <c r="L172" s="1" t="str">
        <v>0 - BM Port</v>
      </c>
      <c r="N172" s="1" t="str">
        <v>0 - Port Assets</v>
      </c>
      <c r="BP172" s="1" t="str">
        <v>0- Port Costs</v>
      </c>
      <c r="BT172" s="1" t="str">
        <v>0- Port Value</v>
      </c>
    </row>
    <row r="173" spans="8:72" hidden="1" outlineLevel="1" x14ac:dyDescent="0.3">
      <c r="H173" s="1" t="str">
        <v>0 - BM Costs</v>
      </c>
      <c r="L173" s="1" t="str">
        <v>0 - BM Port</v>
      </c>
      <c r="N173" s="1" t="str">
        <v>0 - Port Assets</v>
      </c>
      <c r="BP173" s="1" t="str">
        <v>0- Port Costs</v>
      </c>
      <c r="BT173" s="1" t="str">
        <v>0- Port Value</v>
      </c>
    </row>
    <row r="174" spans="8:72" hidden="1" outlineLevel="1" x14ac:dyDescent="0.3">
      <c r="H174" s="1" t="str">
        <v>0 - BM Costs</v>
      </c>
      <c r="L174" s="1" t="str">
        <v>0 - BM Port</v>
      </c>
      <c r="N174" s="1" t="str">
        <v>0 - Port Assets</v>
      </c>
      <c r="BP174" s="1" t="str">
        <v>0- Port Costs</v>
      </c>
      <c r="BT174" s="1" t="str">
        <v>0- Port Value</v>
      </c>
    </row>
    <row r="175" spans="8:72" hidden="1" outlineLevel="1" x14ac:dyDescent="0.3">
      <c r="H175" s="1" t="str">
        <v>0 - BM Costs</v>
      </c>
      <c r="L175" s="1" t="str">
        <v>0 - BM Port</v>
      </c>
      <c r="N175" s="1" t="str">
        <v>0 - Port Assets</v>
      </c>
      <c r="BP175" s="1" t="str">
        <v>0- Port Costs</v>
      </c>
      <c r="BT175" s="1" t="str">
        <v>0- Port Value</v>
      </c>
    </row>
    <row r="176" spans="8:72" hidden="1" outlineLevel="1" x14ac:dyDescent="0.3">
      <c r="H176" s="1" t="str">
        <v>0 - BM Costs</v>
      </c>
      <c r="L176" s="1" t="str">
        <v>0 - BM Port</v>
      </c>
      <c r="N176" s="1" t="str">
        <v>0 - Port Assets</v>
      </c>
      <c r="BP176" s="1" t="str">
        <v>0- Port Costs</v>
      </c>
      <c r="BT176" s="1" t="str">
        <v>0- Port Value</v>
      </c>
    </row>
    <row r="177" spans="8:72" hidden="1" outlineLevel="1" x14ac:dyDescent="0.3">
      <c r="H177" s="1" t="str">
        <v>0 - BM Costs</v>
      </c>
      <c r="L177" s="1" t="str">
        <v>0 - BM Port</v>
      </c>
      <c r="N177" s="1" t="str">
        <v>0 - Port Assets</v>
      </c>
      <c r="BP177" s="1" t="str">
        <v>0- Port Costs</v>
      </c>
      <c r="BT177" s="1" t="str">
        <v>0- Port Value</v>
      </c>
    </row>
    <row r="178" spans="8:72" hidden="1" outlineLevel="1" x14ac:dyDescent="0.3">
      <c r="H178" s="1" t="str">
        <v>0 - BM Costs</v>
      </c>
      <c r="L178" s="1" t="str">
        <v>0 - BM Port</v>
      </c>
      <c r="N178" s="1" t="str">
        <v>0 - Port Assets</v>
      </c>
      <c r="BP178" s="1" t="str">
        <v>0- Port Costs</v>
      </c>
      <c r="BT178" s="1" t="str">
        <v>0- Port Value</v>
      </c>
    </row>
    <row r="179" spans="8:72" hidden="1" outlineLevel="1" x14ac:dyDescent="0.3">
      <c r="H179" s="1" t="str">
        <v>0 - BM Costs</v>
      </c>
      <c r="L179" s="1" t="str">
        <v>0 - BM Port</v>
      </c>
      <c r="N179" s="1" t="str">
        <v>0 - Port Assets</v>
      </c>
      <c r="BP179" s="1" t="str">
        <v>0- Port Costs</v>
      </c>
      <c r="BT179" s="1" t="str">
        <v>0- Port Value</v>
      </c>
    </row>
    <row r="180" spans="8:72" hidden="1" outlineLevel="1" x14ac:dyDescent="0.3">
      <c r="H180" s="1" t="str">
        <v>0 - BM Costs</v>
      </c>
      <c r="L180" s="1" t="str">
        <v>0 - BM Port</v>
      </c>
      <c r="N180" s="1" t="str">
        <v>0 - Port Assets</v>
      </c>
      <c r="BP180" s="1" t="str">
        <v>0- Port Costs</v>
      </c>
      <c r="BT180" s="1" t="str">
        <v>0- Port Value</v>
      </c>
    </row>
    <row r="181" spans="8:72" hidden="1" outlineLevel="1" x14ac:dyDescent="0.3">
      <c r="H181" s="1" t="str">
        <v>0 - BM Costs</v>
      </c>
      <c r="L181" s="1" t="str">
        <v>0 - BM Port</v>
      </c>
      <c r="N181" s="1" t="str">
        <v>0 - Port Assets</v>
      </c>
      <c r="BP181" s="1" t="str">
        <v>0- Port Costs</v>
      </c>
      <c r="BT181" s="1" t="str">
        <v>0- Port Value</v>
      </c>
    </row>
    <row r="182" spans="8:72" hidden="1" outlineLevel="1" x14ac:dyDescent="0.3">
      <c r="H182" s="1" t="str">
        <v>0 - BM Costs</v>
      </c>
      <c r="L182" s="1" t="str">
        <v>0 - BM Port</v>
      </c>
      <c r="N182" s="1" t="str">
        <v>0 - Port Assets</v>
      </c>
      <c r="BP182" s="1" t="str">
        <v>0- Port Costs</v>
      </c>
      <c r="BT182" s="1" t="str">
        <v>0- Port Value</v>
      </c>
    </row>
    <row r="183" spans="8:72" hidden="1" outlineLevel="1" x14ac:dyDescent="0.3">
      <c r="H183" s="1" t="str">
        <v>0 - BM Costs</v>
      </c>
      <c r="L183" s="1" t="str">
        <v>0 - BM Port</v>
      </c>
      <c r="N183" s="1" t="str">
        <v>0 - Port Assets</v>
      </c>
      <c r="BP183" s="1" t="str">
        <v>0- Port Costs</v>
      </c>
      <c r="BT183" s="1" t="str">
        <v>0- Port Value</v>
      </c>
    </row>
    <row r="184" spans="8:72" hidden="1" outlineLevel="1" x14ac:dyDescent="0.3">
      <c r="H184" s="1" t="str">
        <v>0 - BM Costs</v>
      </c>
      <c r="L184" s="1" t="str">
        <v>0 - BM Port</v>
      </c>
      <c r="N184" s="1" t="str">
        <v>0 - Port Assets</v>
      </c>
      <c r="BP184" s="1" t="str">
        <v>0- Port Costs</v>
      </c>
      <c r="BT184" s="1" t="str">
        <v>0- Port Value</v>
      </c>
    </row>
    <row r="185" spans="8:72" hidden="1" outlineLevel="1" x14ac:dyDescent="0.3">
      <c r="H185" s="1" t="str">
        <v>0 - BM Costs</v>
      </c>
      <c r="L185" s="1" t="str">
        <v>0 - BM Port</v>
      </c>
      <c r="N185" s="1" t="str">
        <v>0 - Port Assets</v>
      </c>
      <c r="BP185" s="1" t="str">
        <v>0- Port Costs</v>
      </c>
      <c r="BT185" s="1" t="str">
        <v>0- Port Value</v>
      </c>
    </row>
    <row r="186" spans="8:72" hidden="1" outlineLevel="1" x14ac:dyDescent="0.3">
      <c r="H186" s="1" t="str">
        <v>0 - BM Costs</v>
      </c>
      <c r="L186" s="1" t="str">
        <v>0 - BM Port</v>
      </c>
      <c r="N186" s="1" t="str">
        <v>0 - Port Assets</v>
      </c>
      <c r="BP186" s="1" t="str">
        <v>0- Port Costs</v>
      </c>
      <c r="BT186" s="1" t="str">
        <v>0- Port Value</v>
      </c>
    </row>
    <row r="187" spans="8:72" hidden="1" outlineLevel="1" x14ac:dyDescent="0.3">
      <c r="H187" s="1" t="str">
        <v>0 - BM Costs</v>
      </c>
      <c r="L187" s="1" t="str">
        <v>0 - BM Port</v>
      </c>
      <c r="N187" s="1" t="str">
        <v>0 - Port Assets</v>
      </c>
      <c r="BP187" s="1" t="str">
        <v>0- Port Costs</v>
      </c>
      <c r="BT187" s="1" t="str">
        <v>0- Port Value</v>
      </c>
    </row>
    <row r="188" spans="8:72" hidden="1" outlineLevel="1" x14ac:dyDescent="0.3">
      <c r="H188" s="1" t="str">
        <v>0 - BM Costs</v>
      </c>
      <c r="L188" s="1" t="str">
        <v>0 - BM Port</v>
      </c>
      <c r="N188" s="1" t="str">
        <v>0 - Port Assets</v>
      </c>
      <c r="BP188" s="1" t="str">
        <v>0- Port Costs</v>
      </c>
      <c r="BT188" s="1" t="str">
        <v>0- Port Value</v>
      </c>
    </row>
    <row r="189" spans="8:72" hidden="1" outlineLevel="1" x14ac:dyDescent="0.3">
      <c r="H189" s="1" t="str">
        <v>0 - BM Costs</v>
      </c>
      <c r="L189" s="1" t="str">
        <v>0 - BM Port</v>
      </c>
      <c r="N189" s="1" t="str">
        <v>0 - Port Assets</v>
      </c>
      <c r="BP189" s="1" t="str">
        <v>0- Port Costs</v>
      </c>
      <c r="BT189" s="1" t="str">
        <v>0- Port Value</v>
      </c>
    </row>
    <row r="190" spans="8:72" hidden="1" outlineLevel="1" x14ac:dyDescent="0.3">
      <c r="H190" s="1" t="str">
        <v>0 - BM Costs</v>
      </c>
      <c r="L190" s="1" t="str">
        <v>0 - BM Port</v>
      </c>
      <c r="N190" s="1" t="str">
        <v>0 - Port Assets</v>
      </c>
      <c r="BP190" s="1" t="str">
        <v>0- Port Costs</v>
      </c>
      <c r="BT190" s="1" t="str">
        <v>0- Port Value</v>
      </c>
    </row>
    <row r="191" spans="8:72" hidden="1" outlineLevel="1" x14ac:dyDescent="0.3">
      <c r="H191" s="1" t="str">
        <v>0 - BM Costs</v>
      </c>
      <c r="L191" s="1" t="str">
        <v>0 - BM Port</v>
      </c>
      <c r="N191" s="1" t="str">
        <v>0 - Port Assets</v>
      </c>
      <c r="BP191" s="1" t="str">
        <v>0- Port Costs</v>
      </c>
      <c r="BT191" s="1" t="str">
        <v>0- Port Value</v>
      </c>
    </row>
    <row r="192" spans="8:72" hidden="1" outlineLevel="1" x14ac:dyDescent="0.3">
      <c r="H192" s="1" t="str">
        <v>0 - BM Costs</v>
      </c>
      <c r="L192" s="1" t="str">
        <v>0 - BM Port</v>
      </c>
      <c r="N192" s="1" t="str">
        <v>0 - Port Assets</v>
      </c>
      <c r="BP192" s="1" t="str">
        <v>0- Port Costs</v>
      </c>
      <c r="BT192" s="1" t="str">
        <v>0- Port Value</v>
      </c>
    </row>
    <row r="193" spans="8:72" hidden="1" outlineLevel="1" x14ac:dyDescent="0.3">
      <c r="H193" s="1" t="str">
        <v>0 - BM Costs</v>
      </c>
      <c r="L193" s="1" t="str">
        <v>0 - BM Port</v>
      </c>
      <c r="N193" s="1" t="str">
        <v>0 - Port Assets</v>
      </c>
      <c r="BP193" s="1" t="str">
        <v>0- Port Costs</v>
      </c>
      <c r="BT193" s="1" t="str">
        <v>0- Port Value</v>
      </c>
    </row>
    <row r="194" spans="8:72" hidden="1" outlineLevel="1" x14ac:dyDescent="0.3">
      <c r="H194" s="1" t="str">
        <v>0 - BM Costs</v>
      </c>
      <c r="L194" s="1" t="str">
        <v>0 - BM Port</v>
      </c>
      <c r="N194" s="1" t="str">
        <v>0 - Port Assets</v>
      </c>
      <c r="BP194" s="1" t="str">
        <v>0- Port Costs</v>
      </c>
      <c r="BT194" s="1" t="str">
        <v>0- Port Value</v>
      </c>
    </row>
    <row r="195" spans="8:72" hidden="1" outlineLevel="1" x14ac:dyDescent="0.3">
      <c r="H195" s="1" t="str">
        <v>0 - BM Costs</v>
      </c>
      <c r="L195" s="1" t="str">
        <v>0 - BM Port</v>
      </c>
      <c r="N195" s="1" t="str">
        <v>0 - Port Assets</v>
      </c>
      <c r="BP195" s="1" t="str">
        <v>0- Port Costs</v>
      </c>
      <c r="BT195" s="1" t="str">
        <v>0- Port Value</v>
      </c>
    </row>
    <row r="196" spans="8:72" hidden="1" outlineLevel="1" x14ac:dyDescent="0.3">
      <c r="H196" s="1" t="str">
        <v>0 - BM Costs</v>
      </c>
      <c r="L196" s="1" t="str">
        <v>0 - BM Port</v>
      </c>
      <c r="N196" s="1" t="str">
        <v>0 - Port Assets</v>
      </c>
      <c r="BP196" s="1" t="str">
        <v>0- Port Costs</v>
      </c>
      <c r="BT196" s="1" t="str">
        <v>0- Port Value</v>
      </c>
    </row>
    <row r="197" spans="8:72" hidden="1" outlineLevel="1" x14ac:dyDescent="0.3">
      <c r="H197" s="1" t="str">
        <v>0 - BM Costs</v>
      </c>
      <c r="L197" s="1" t="str">
        <v>0 - BM Port</v>
      </c>
      <c r="N197" s="1" t="str">
        <v>0 - Port Assets</v>
      </c>
      <c r="BP197" s="1" t="str">
        <v>0- Port Costs</v>
      </c>
      <c r="BT197" s="1" t="str">
        <v>0- Port Value</v>
      </c>
    </row>
    <row r="198" spans="8:72" hidden="1" outlineLevel="1" x14ac:dyDescent="0.3">
      <c r="H198" s="1" t="str">
        <v>0 - BM Costs</v>
      </c>
      <c r="L198" s="1" t="str">
        <v>0 - BM Port</v>
      </c>
      <c r="N198" s="1" t="str">
        <v>0 - Port Assets</v>
      </c>
      <c r="BP198" s="1" t="str">
        <v>0- Port Costs</v>
      </c>
      <c r="BT198" s="1" t="str">
        <v>0- Port Value</v>
      </c>
    </row>
    <row r="199" spans="8:72" hidden="1" outlineLevel="1" x14ac:dyDescent="0.3">
      <c r="H199" s="1" t="str">
        <v>0 - BM Costs</v>
      </c>
      <c r="L199" s="1" t="str">
        <v>0 - BM Port</v>
      </c>
      <c r="N199" s="1" t="str">
        <v>0 - Port Assets</v>
      </c>
      <c r="BP199" s="1" t="str">
        <v>0- Port Costs</v>
      </c>
      <c r="BT199" s="1" t="str">
        <v>0- Port Value</v>
      </c>
    </row>
    <row r="200" spans="8:72" hidden="1" outlineLevel="1" x14ac:dyDescent="0.3">
      <c r="H200" s="1" t="str">
        <v>0 - BM Costs</v>
      </c>
      <c r="L200" s="1" t="str">
        <v>0 - BM Port</v>
      </c>
      <c r="N200" s="1" t="str">
        <v>0 - Port Assets</v>
      </c>
      <c r="BP200" s="1" t="str">
        <v>0- Port Costs</v>
      </c>
      <c r="BT200" s="1" t="str">
        <v>0- Port Value</v>
      </c>
    </row>
    <row r="201" spans="8:72" hidden="1" outlineLevel="1" x14ac:dyDescent="0.3">
      <c r="H201" s="1" t="str">
        <v>0 - BM Costs</v>
      </c>
      <c r="L201" s="1" t="str">
        <v>0 - BM Port</v>
      </c>
      <c r="N201" s="1" t="str">
        <v>0 - Port Assets</v>
      </c>
      <c r="BP201" s="1" t="str">
        <v>0- Port Costs</v>
      </c>
      <c r="BT201" s="1" t="str">
        <v>0- Port Value</v>
      </c>
    </row>
    <row r="202" spans="8:72" hidden="1" outlineLevel="1" x14ac:dyDescent="0.3">
      <c r="H202" s="1" t="str">
        <v>0 - BM Costs</v>
      </c>
      <c r="L202" s="1" t="str">
        <v>0 - BM Port</v>
      </c>
      <c r="N202" s="1" t="str">
        <v>0 - Port Assets</v>
      </c>
      <c r="BP202" s="1" t="str">
        <v>0- Port Costs</v>
      </c>
      <c r="BT202" s="1" t="str">
        <v>0- Port Value</v>
      </c>
    </row>
    <row r="203" spans="8:72" hidden="1" outlineLevel="1" x14ac:dyDescent="0.3">
      <c r="H203" s="1" t="str">
        <v>0 - BM Costs</v>
      </c>
      <c r="L203" s="1" t="str">
        <v>0 - BM Port</v>
      </c>
      <c r="N203" s="1" t="str">
        <v>0 - Port Assets</v>
      </c>
      <c r="BP203" s="1" t="str">
        <v>0- Port Costs</v>
      </c>
      <c r="BT203" s="1" t="str">
        <v>0- Port Value</v>
      </c>
    </row>
    <row r="204" spans="8:72" hidden="1" outlineLevel="1" x14ac:dyDescent="0.3">
      <c r="H204" s="1" t="str">
        <v>0 - BM Costs</v>
      </c>
      <c r="L204" s="1" t="str">
        <v>0 - BM Port</v>
      </c>
      <c r="N204" s="1" t="str">
        <v>0 - Port Assets</v>
      </c>
      <c r="BP204" s="1" t="str">
        <v>0- Port Costs</v>
      </c>
      <c r="BT204" s="1" t="str">
        <v>0- Port Value</v>
      </c>
    </row>
    <row r="205" spans="8:72" hidden="1" outlineLevel="1" x14ac:dyDescent="0.3">
      <c r="H205" s="1" t="str">
        <v>0 - BM Costs</v>
      </c>
      <c r="L205" s="1" t="str">
        <v>0 - BM Port</v>
      </c>
      <c r="N205" s="1" t="str">
        <v>0 - Port Assets</v>
      </c>
      <c r="BP205" s="1" t="str">
        <v>0- Port Costs</v>
      </c>
      <c r="BT205" s="1" t="str">
        <v>0- Port Value</v>
      </c>
    </row>
    <row r="206" spans="8:72" hidden="1" outlineLevel="1" x14ac:dyDescent="0.3">
      <c r="H206" s="1" t="str">
        <v>0 - BM Costs</v>
      </c>
      <c r="L206" s="1" t="str">
        <v>0 - BM Port</v>
      </c>
      <c r="N206" s="1" t="str">
        <v>0 - Port Assets</v>
      </c>
      <c r="BP206" s="1" t="str">
        <v>0- Port Costs</v>
      </c>
      <c r="BT206" s="1" t="str">
        <v>0- Port Value</v>
      </c>
    </row>
    <row r="207" spans="8:72" hidden="1" outlineLevel="1" x14ac:dyDescent="0.3">
      <c r="H207" s="1" t="str">
        <v>0 - BM Costs</v>
      </c>
      <c r="L207" s="1" t="str">
        <v>0 - BM Port</v>
      </c>
      <c r="N207" s="1" t="str">
        <v>0 - Port Assets</v>
      </c>
      <c r="BP207" s="1" t="str">
        <v>0- Port Costs</v>
      </c>
      <c r="BT207" s="1" t="str">
        <v>0- Port Value</v>
      </c>
    </row>
    <row r="208" spans="8:72" hidden="1" outlineLevel="1" x14ac:dyDescent="0.3">
      <c r="H208" s="1" t="str">
        <v>0 - BM Costs</v>
      </c>
      <c r="L208" s="1" t="str">
        <v>0 - BM Port</v>
      </c>
      <c r="N208" s="1" t="str">
        <v>0 - Port Assets</v>
      </c>
      <c r="BP208" s="1" t="str">
        <v>0- Port Costs</v>
      </c>
      <c r="BT208" s="1" t="str">
        <v>0- Port Value</v>
      </c>
    </row>
    <row r="209" spans="8:72" hidden="1" outlineLevel="1" x14ac:dyDescent="0.3">
      <c r="H209" s="1" t="str">
        <v>0 - BM Costs</v>
      </c>
      <c r="L209" s="1" t="str">
        <v>0 - BM Port</v>
      </c>
      <c r="N209" s="1" t="str">
        <v>0 - Port Assets</v>
      </c>
      <c r="BP209" s="1" t="str">
        <v>0- Port Costs</v>
      </c>
      <c r="BT209" s="1" t="str">
        <v>0- Port Value</v>
      </c>
    </row>
    <row r="210" spans="8:72" hidden="1" outlineLevel="1" x14ac:dyDescent="0.3">
      <c r="H210" s="1" t="str">
        <v>0 - BM Costs</v>
      </c>
      <c r="L210" s="1" t="str">
        <v>0 - BM Port</v>
      </c>
      <c r="N210" s="1" t="str">
        <v>0 - Port Assets</v>
      </c>
      <c r="BP210" s="1" t="str">
        <v>0- Port Costs</v>
      </c>
      <c r="BT210" s="1" t="str">
        <v>0- Port Value</v>
      </c>
    </row>
    <row r="211" spans="8:72" hidden="1" outlineLevel="1" x14ac:dyDescent="0.3">
      <c r="H211" s="1" t="str">
        <v>0 - BM Costs</v>
      </c>
      <c r="L211" s="1" t="str">
        <v>0 - BM Port</v>
      </c>
      <c r="N211" s="1" t="str">
        <v>0 - Port Assets</v>
      </c>
      <c r="BP211" s="1" t="str">
        <v>0- Port Costs</v>
      </c>
      <c r="BT211" s="1" t="str">
        <v>0- Port Value</v>
      </c>
    </row>
    <row r="212" spans="8:72" hidden="1" outlineLevel="1" x14ac:dyDescent="0.3">
      <c r="H212" s="1" t="str">
        <v>0 - BM Costs</v>
      </c>
      <c r="L212" s="1" t="str">
        <v>0 - BM Port</v>
      </c>
      <c r="N212" s="1" t="str">
        <v>0 - Port Assets</v>
      </c>
      <c r="BP212" s="1" t="str">
        <v>0- Port Costs</v>
      </c>
      <c r="BT212" s="1" t="str">
        <v>0- Port Value</v>
      </c>
    </row>
    <row r="213" spans="8:72" hidden="1" outlineLevel="1" x14ac:dyDescent="0.3">
      <c r="H213" s="1" t="str">
        <v>0 - BM Costs</v>
      </c>
      <c r="L213" s="1" t="str">
        <v>0 - BM Port</v>
      </c>
      <c r="N213" s="1" t="str">
        <v>0 - Port Assets</v>
      </c>
      <c r="BP213" s="1" t="str">
        <v>0- Port Costs</v>
      </c>
      <c r="BT213" s="1" t="str">
        <v>0- Port Value</v>
      </c>
    </row>
    <row r="214" spans="8:72" hidden="1" outlineLevel="1" x14ac:dyDescent="0.3">
      <c r="H214" s="1" t="str">
        <v>0 - BM Costs</v>
      </c>
      <c r="L214" s="1" t="str">
        <v>0 - BM Port</v>
      </c>
      <c r="N214" s="1" t="str">
        <v>0 - Port Assets</v>
      </c>
      <c r="BP214" s="1" t="str">
        <v>0- Port Costs</v>
      </c>
      <c r="BT214" s="1" t="str">
        <v>0- Port Value</v>
      </c>
    </row>
    <row r="215" spans="8:72" hidden="1" outlineLevel="1" x14ac:dyDescent="0.3">
      <c r="H215" s="1" t="str">
        <v>0 - BM Costs</v>
      </c>
      <c r="L215" s="1" t="str">
        <v>0 - BM Port</v>
      </c>
      <c r="N215" s="1" t="str">
        <v>0 - Port Assets</v>
      </c>
      <c r="BP215" s="1" t="str">
        <v>0- Port Costs</v>
      </c>
      <c r="BT215" s="1" t="str">
        <v>0- Port Value</v>
      </c>
    </row>
    <row r="216" spans="8:72" hidden="1" outlineLevel="1" x14ac:dyDescent="0.3">
      <c r="H216" s="1" t="str">
        <v>0 - BM Costs</v>
      </c>
      <c r="L216" s="1" t="str">
        <v>0 - BM Port</v>
      </c>
      <c r="N216" s="1" t="str">
        <v>0 - Port Assets</v>
      </c>
      <c r="BP216" s="1" t="str">
        <v>0- Port Costs</v>
      </c>
      <c r="BT216" s="1" t="str">
        <v>0- Port Value</v>
      </c>
    </row>
    <row r="217" spans="8:72" hidden="1" outlineLevel="1" x14ac:dyDescent="0.3">
      <c r="H217" s="1" t="str">
        <v>0 - BM Costs</v>
      </c>
      <c r="L217" s="1" t="str">
        <v>0 - BM Port</v>
      </c>
      <c r="N217" s="1" t="str">
        <v>0 - Port Assets</v>
      </c>
      <c r="BP217" s="1" t="str">
        <v>0- Port Costs</v>
      </c>
      <c r="BT217" s="1" t="str">
        <v>0- Port Value</v>
      </c>
    </row>
    <row r="218" spans="8:72" hidden="1" outlineLevel="1" x14ac:dyDescent="0.3">
      <c r="H218" s="1" t="str">
        <v>0 - BM Costs</v>
      </c>
      <c r="L218" s="1" t="str">
        <v>0 - BM Port</v>
      </c>
      <c r="N218" s="1" t="str">
        <v>0 - Port Assets</v>
      </c>
      <c r="BP218" s="1" t="str">
        <v>0- Port Costs</v>
      </c>
      <c r="BT218" s="1" t="str">
        <v>0- Port Value</v>
      </c>
    </row>
    <row r="219" spans="8:72" hidden="1" outlineLevel="1" x14ac:dyDescent="0.3">
      <c r="H219" s="1" t="str">
        <v>0 - BM Costs</v>
      </c>
      <c r="L219" s="1" t="str">
        <v>0 - BM Port</v>
      </c>
      <c r="N219" s="1" t="str">
        <v>0 - Port Assets</v>
      </c>
      <c r="BP219" s="1" t="str">
        <v>0- Port Costs</v>
      </c>
      <c r="BT219" s="1" t="str">
        <v>0- Port Value</v>
      </c>
    </row>
    <row r="220" spans="8:72" hidden="1" outlineLevel="1" x14ac:dyDescent="0.3">
      <c r="H220" s="1" t="str">
        <v>0 - BM Costs</v>
      </c>
      <c r="L220" s="1" t="str">
        <v>0 - BM Port</v>
      </c>
      <c r="N220" s="1" t="str">
        <v>0 - Port Assets</v>
      </c>
      <c r="BP220" s="1" t="str">
        <v>0- Port Costs</v>
      </c>
      <c r="BT220" s="1" t="str">
        <v>0- Port Value</v>
      </c>
    </row>
    <row r="221" spans="8:72" hidden="1" outlineLevel="1" x14ac:dyDescent="0.3">
      <c r="H221" s="1" t="str">
        <v>0 - BM Costs</v>
      </c>
      <c r="L221" s="1" t="str">
        <v>0 - BM Port</v>
      </c>
      <c r="N221" s="1" t="str">
        <v>0 - Port Assets</v>
      </c>
      <c r="BP221" s="1" t="str">
        <v>0- Port Costs</v>
      </c>
      <c r="BT221" s="1" t="str">
        <v>0- Port Value</v>
      </c>
    </row>
    <row r="222" spans="8:72" hidden="1" outlineLevel="1" x14ac:dyDescent="0.3">
      <c r="H222" s="1" t="str">
        <v>0 - BM Costs</v>
      </c>
      <c r="L222" s="1" t="str">
        <v>0 - BM Port</v>
      </c>
      <c r="N222" s="1" t="str">
        <v>0 - Port Assets</v>
      </c>
      <c r="BP222" s="1" t="str">
        <v>0- Port Costs</v>
      </c>
      <c r="BT222" s="1" t="str">
        <v>0- Port Value</v>
      </c>
    </row>
    <row r="223" spans="8:72" hidden="1" outlineLevel="1" x14ac:dyDescent="0.3">
      <c r="H223" s="1" t="str">
        <v>0 - BM Costs</v>
      </c>
      <c r="L223" s="1" t="str">
        <v>0 - BM Port</v>
      </c>
      <c r="N223" s="1" t="str">
        <v>0 - Port Assets</v>
      </c>
      <c r="BP223" s="1" t="str">
        <v>0- Port Costs</v>
      </c>
      <c r="BT223" s="1" t="str">
        <v>0- Port Value</v>
      </c>
    </row>
    <row r="224" spans="8:72" hidden="1" outlineLevel="1" x14ac:dyDescent="0.3">
      <c r="H224" s="1" t="str">
        <v>0 - BM Costs</v>
      </c>
      <c r="L224" s="1" t="str">
        <v>0 - BM Port</v>
      </c>
      <c r="N224" s="1" t="str">
        <v>0 - Port Assets</v>
      </c>
      <c r="BP224" s="1" t="str">
        <v>0- Port Costs</v>
      </c>
      <c r="BT224" s="1" t="str">
        <v>0- Port Value</v>
      </c>
    </row>
    <row r="225" spans="8:72" hidden="1" outlineLevel="1" x14ac:dyDescent="0.3">
      <c r="H225" s="1" t="str">
        <v>0 - BM Costs</v>
      </c>
      <c r="L225" s="1" t="str">
        <v>0 - BM Port</v>
      </c>
      <c r="N225" s="1" t="str">
        <v>0 - Port Assets</v>
      </c>
      <c r="BP225" s="1" t="str">
        <v>0- Port Costs</v>
      </c>
      <c r="BT225" s="1" t="str">
        <v>0- Port Value</v>
      </c>
    </row>
    <row r="226" spans="8:72" hidden="1" outlineLevel="1" x14ac:dyDescent="0.3">
      <c r="H226" s="1" t="str">
        <v>0 - BM Costs</v>
      </c>
      <c r="L226" s="1" t="str">
        <v>0 - BM Port</v>
      </c>
      <c r="N226" s="1" t="str">
        <v>0 - Port Assets</v>
      </c>
      <c r="BP226" s="1" t="str">
        <v>0- Port Costs</v>
      </c>
      <c r="BT226" s="1" t="str">
        <v>0- Port Value</v>
      </c>
    </row>
    <row r="227" spans="8:72" hidden="1" outlineLevel="1" x14ac:dyDescent="0.3">
      <c r="H227" s="1" t="str">
        <v>0 - BM Costs</v>
      </c>
      <c r="L227" s="1" t="str">
        <v>0 - BM Port</v>
      </c>
      <c r="N227" s="1" t="str">
        <v>0 - Port Assets</v>
      </c>
      <c r="BP227" s="1" t="str">
        <v>0- Port Costs</v>
      </c>
      <c r="BT227" s="1" t="str">
        <v>0- Port Value</v>
      </c>
    </row>
    <row r="228" spans="8:72" hidden="1" outlineLevel="1" x14ac:dyDescent="0.3">
      <c r="H228" s="1" t="str">
        <v>0 - BM Costs</v>
      </c>
      <c r="L228" s="1" t="str">
        <v>0 - BM Port</v>
      </c>
      <c r="N228" s="1" t="str">
        <v>0 - Port Assets</v>
      </c>
      <c r="BP228" s="1" t="str">
        <v>0- Port Costs</v>
      </c>
      <c r="BT228" s="1" t="str">
        <v>0- Port Value</v>
      </c>
    </row>
    <row r="229" spans="8:72" hidden="1" outlineLevel="1" x14ac:dyDescent="0.3">
      <c r="H229" s="1" t="str">
        <v>0 - BM Costs</v>
      </c>
      <c r="L229" s="1" t="str">
        <v>0 - BM Port</v>
      </c>
      <c r="N229" s="1" t="str">
        <v>0 - Port Assets</v>
      </c>
      <c r="BP229" s="1" t="str">
        <v>0- Port Costs</v>
      </c>
      <c r="BT229" s="1" t="str">
        <v>0- Port Value</v>
      </c>
    </row>
    <row r="230" spans="8:72" hidden="1" outlineLevel="1" x14ac:dyDescent="0.3">
      <c r="H230" s="1" t="str">
        <v>0 - BM Costs</v>
      </c>
      <c r="L230" s="1" t="str">
        <v>0 - BM Port</v>
      </c>
      <c r="N230" s="1" t="str">
        <v>0 - Port Assets</v>
      </c>
      <c r="BP230" s="1" t="str">
        <v>0- Port Costs</v>
      </c>
      <c r="BT230" s="1" t="str">
        <v>0- Port Value</v>
      </c>
    </row>
    <row r="231" spans="8:72" hidden="1" outlineLevel="1" x14ac:dyDescent="0.3">
      <c r="H231" s="1" t="str">
        <v>0 - BM Costs</v>
      </c>
      <c r="L231" s="1" t="str">
        <v>0 - BM Port</v>
      </c>
      <c r="N231" s="1" t="str">
        <v>0 - Port Assets</v>
      </c>
      <c r="BP231" s="1" t="str">
        <v>0- Port Costs</v>
      </c>
      <c r="BT231" s="1" t="str">
        <v>0- Port Value</v>
      </c>
    </row>
    <row r="232" spans="8:72" hidden="1" outlineLevel="1" x14ac:dyDescent="0.3">
      <c r="H232" s="1" t="str">
        <v>0 - BM Costs</v>
      </c>
      <c r="L232" s="1" t="str">
        <v>0 - BM Port</v>
      </c>
      <c r="N232" s="1" t="str">
        <v>0 - Port Assets</v>
      </c>
      <c r="BP232" s="1" t="str">
        <v>0- Port Costs</v>
      </c>
      <c r="BT232" s="1" t="str">
        <v>0- Port Value</v>
      </c>
    </row>
    <row r="233" spans="8:72" hidden="1" outlineLevel="1" x14ac:dyDescent="0.3">
      <c r="H233" s="1" t="str">
        <v>0 - BM Costs</v>
      </c>
      <c r="L233" s="1" t="str">
        <v>0 - BM Port</v>
      </c>
      <c r="N233" s="1" t="str">
        <v>0 - Port Assets</v>
      </c>
      <c r="BP233" s="1" t="str">
        <v>0- Port Costs</v>
      </c>
      <c r="BT233" s="1" t="str">
        <v>0- Port Value</v>
      </c>
    </row>
    <row r="234" spans="8:72" hidden="1" outlineLevel="1" x14ac:dyDescent="0.3">
      <c r="H234" s="1" t="str">
        <v>0 - BM Costs</v>
      </c>
      <c r="L234" s="1" t="str">
        <v>0 - BM Port</v>
      </c>
      <c r="N234" s="1" t="str">
        <v>0 - Port Assets</v>
      </c>
      <c r="BP234" s="1" t="str">
        <v>0- Port Costs</v>
      </c>
      <c r="BT234" s="1" t="str">
        <v>0- Port Value</v>
      </c>
    </row>
    <row r="235" spans="8:72" hidden="1" outlineLevel="1" x14ac:dyDescent="0.3">
      <c r="H235" s="1" t="str">
        <v>0 - BM Costs</v>
      </c>
      <c r="L235" s="1" t="str">
        <v>0 - BM Port</v>
      </c>
      <c r="N235" s="1" t="str">
        <v>0 - Port Assets</v>
      </c>
      <c r="BP235" s="1" t="str">
        <v>0- Port Costs</v>
      </c>
      <c r="BT235" s="1" t="str">
        <v>0- Port Value</v>
      </c>
    </row>
    <row r="236" spans="8:72" hidden="1" outlineLevel="1" x14ac:dyDescent="0.3">
      <c r="H236" s="1" t="str">
        <v>0 - BM Costs</v>
      </c>
      <c r="L236" s="1" t="str">
        <v>0 - BM Port</v>
      </c>
      <c r="N236" s="1" t="str">
        <v>0 - Port Assets</v>
      </c>
      <c r="BP236" s="1" t="str">
        <v>0- Port Costs</v>
      </c>
      <c r="BT236" s="1" t="str">
        <v>0- Port Value</v>
      </c>
    </row>
    <row r="237" spans="8:72" hidden="1" outlineLevel="1" x14ac:dyDescent="0.3">
      <c r="H237" s="1" t="str">
        <v>0 - BM Costs</v>
      </c>
      <c r="L237" s="1" t="str">
        <v>0 - BM Port</v>
      </c>
      <c r="N237" s="1" t="str">
        <v>0 - Port Assets</v>
      </c>
      <c r="BP237" s="1" t="str">
        <v>0- Port Costs</v>
      </c>
      <c r="BT237" s="1" t="str">
        <v>0- Port Value</v>
      </c>
    </row>
    <row r="238" spans="8:72" hidden="1" outlineLevel="1" x14ac:dyDescent="0.3">
      <c r="H238" s="1" t="str">
        <v>0 - BM Costs</v>
      </c>
      <c r="L238" s="1" t="str">
        <v>0 - BM Port</v>
      </c>
      <c r="N238" s="1" t="str">
        <v>0 - Port Assets</v>
      </c>
      <c r="BP238" s="1" t="str">
        <v>0- Port Costs</v>
      </c>
      <c r="BT238" s="1" t="str">
        <v>0- Port Value</v>
      </c>
    </row>
    <row r="239" spans="8:72" hidden="1" outlineLevel="1" x14ac:dyDescent="0.3">
      <c r="H239" s="1" t="str">
        <v>0 - BM Costs</v>
      </c>
      <c r="L239" s="1" t="str">
        <v>0 - BM Port</v>
      </c>
      <c r="N239" s="1" t="str">
        <v>0 - Port Assets</v>
      </c>
      <c r="BP239" s="1" t="str">
        <v>0- Port Costs</v>
      </c>
      <c r="BT239" s="1" t="str">
        <v>0- Port Value</v>
      </c>
    </row>
    <row r="240" spans="8:72" hidden="1" outlineLevel="1" x14ac:dyDescent="0.3">
      <c r="H240" s="1" t="str">
        <v>0 - BM Costs</v>
      </c>
      <c r="L240" s="1" t="str">
        <v>0 - BM Port</v>
      </c>
      <c r="N240" s="1" t="str">
        <v>0 - Port Assets</v>
      </c>
      <c r="BP240" s="1" t="str">
        <v>0- Port Costs</v>
      </c>
      <c r="BT240" s="1" t="str">
        <v>0- Port Value</v>
      </c>
    </row>
    <row r="241" spans="8:72" hidden="1" outlineLevel="1" x14ac:dyDescent="0.3">
      <c r="H241" s="1" t="str">
        <v>0 - BM Costs</v>
      </c>
      <c r="L241" s="1" t="str">
        <v>0 - BM Port</v>
      </c>
      <c r="N241" s="1" t="str">
        <v>0 - Port Assets</v>
      </c>
      <c r="BP241" s="1" t="str">
        <v>0- Port Costs</v>
      </c>
      <c r="BT241" s="1" t="str">
        <v>0- Port Value</v>
      </c>
    </row>
    <row r="242" spans="8:72" hidden="1" outlineLevel="1" x14ac:dyDescent="0.3">
      <c r="H242" s="1" t="str">
        <v>0 - BM Costs</v>
      </c>
      <c r="L242" s="1" t="str">
        <v>0 - BM Port</v>
      </c>
      <c r="N242" s="1" t="str">
        <v>0 - Port Assets</v>
      </c>
      <c r="BP242" s="1" t="str">
        <v>0- Port Costs</v>
      </c>
      <c r="BT242" s="1" t="str">
        <v>0- Port Value</v>
      </c>
    </row>
    <row r="243" spans="8:72" hidden="1" outlineLevel="1" x14ac:dyDescent="0.3">
      <c r="H243" s="1" t="str">
        <v>0 - BM Costs</v>
      </c>
      <c r="L243" s="1" t="str">
        <v>0 - BM Port</v>
      </c>
      <c r="N243" s="1" t="str">
        <v>0 - Port Assets</v>
      </c>
      <c r="BP243" s="1" t="str">
        <v>0- Port Costs</v>
      </c>
      <c r="BT243" s="1" t="str">
        <v>0- Port Value</v>
      </c>
    </row>
    <row r="244" spans="8:72" hidden="1" outlineLevel="1" x14ac:dyDescent="0.3">
      <c r="H244" s="1" t="str">
        <v>0 - BM Costs</v>
      </c>
      <c r="L244" s="1" t="str">
        <v>0 - BM Port</v>
      </c>
      <c r="N244" s="1" t="str">
        <v>0 - Port Assets</v>
      </c>
      <c r="BP244" s="1" t="str">
        <v>0- Port Costs</v>
      </c>
      <c r="BT244" s="1" t="str">
        <v>0- Port Value</v>
      </c>
    </row>
    <row r="245" spans="8:72" hidden="1" outlineLevel="1" x14ac:dyDescent="0.3">
      <c r="H245" s="1" t="str">
        <v>0 - BM Costs</v>
      </c>
      <c r="L245" s="1" t="str">
        <v>0 - BM Port</v>
      </c>
      <c r="N245" s="1" t="str">
        <v>0 - Port Assets</v>
      </c>
      <c r="BP245" s="1" t="str">
        <v>0- Port Costs</v>
      </c>
      <c r="BT245" s="1" t="str">
        <v>0- Port Value</v>
      </c>
    </row>
    <row r="246" spans="8:72" hidden="1" outlineLevel="1" x14ac:dyDescent="0.3">
      <c r="H246" s="1" t="str">
        <v>0 - BM Costs</v>
      </c>
      <c r="L246" s="1" t="str">
        <v>0 - BM Port</v>
      </c>
      <c r="N246" s="1" t="str">
        <v>0 - Port Assets</v>
      </c>
      <c r="BP246" s="1" t="str">
        <v>0- Port Costs</v>
      </c>
      <c r="BT246" s="1" t="str">
        <v>0- Port Value</v>
      </c>
    </row>
    <row r="247" spans="8:72" hidden="1" outlineLevel="1" x14ac:dyDescent="0.3">
      <c r="H247" s="1" t="str">
        <v>0 - BM Costs</v>
      </c>
      <c r="L247" s="1" t="str">
        <v>0 - BM Port</v>
      </c>
      <c r="N247" s="1" t="str">
        <v>0 - Port Assets</v>
      </c>
      <c r="BP247" s="1" t="str">
        <v>0- Port Costs</v>
      </c>
      <c r="BT247" s="1" t="str">
        <v>0- Port Value</v>
      </c>
    </row>
    <row r="248" spans="8:72" hidden="1" outlineLevel="1" x14ac:dyDescent="0.3">
      <c r="H248" s="1" t="str">
        <v>0 - BM Costs</v>
      </c>
      <c r="L248" s="1" t="str">
        <v>0 - BM Port</v>
      </c>
      <c r="N248" s="1" t="str">
        <v>0 - Port Assets</v>
      </c>
      <c r="BP248" s="1" t="str">
        <v>0- Port Costs</v>
      </c>
      <c r="BT248" s="1" t="str">
        <v>0- Port Value</v>
      </c>
    </row>
    <row r="249" spans="8:72" hidden="1" outlineLevel="1" x14ac:dyDescent="0.3">
      <c r="H249" s="1" t="str">
        <v>0 - BM Costs</v>
      </c>
      <c r="L249" s="1" t="str">
        <v>0 - BM Port</v>
      </c>
      <c r="N249" s="1" t="str">
        <v>0 - Port Assets</v>
      </c>
      <c r="BP249" s="1" t="str">
        <v>0- Port Costs</v>
      </c>
      <c r="BT249" s="1" t="str">
        <v>0- Port Value</v>
      </c>
    </row>
    <row r="250" spans="8:72" hidden="1" outlineLevel="1" x14ac:dyDescent="0.3">
      <c r="H250" s="1" t="str">
        <v>0 - BM Costs</v>
      </c>
      <c r="L250" s="1" t="str">
        <v>0 - BM Port</v>
      </c>
      <c r="N250" s="1" t="str">
        <v>0 - Port Assets</v>
      </c>
      <c r="BP250" s="1" t="str">
        <v>0- Port Costs</v>
      </c>
      <c r="BT250" s="1" t="str">
        <v>0- Port Value</v>
      </c>
    </row>
    <row r="251" spans="8:72" hidden="1" outlineLevel="1" x14ac:dyDescent="0.3">
      <c r="H251" s="1" t="str">
        <v>0 - BM Costs</v>
      </c>
      <c r="L251" s="1" t="str">
        <v>0 - BM Port</v>
      </c>
      <c r="N251" s="1" t="str">
        <v>0 - Port Assets</v>
      </c>
      <c r="BP251" s="1" t="str">
        <v>0- Port Costs</v>
      </c>
      <c r="BT251" s="1" t="str">
        <v>0- Port Value</v>
      </c>
    </row>
    <row r="252" spans="8:72" hidden="1" outlineLevel="1" x14ac:dyDescent="0.3">
      <c r="H252" s="1" t="str">
        <v>0 - BM Costs</v>
      </c>
      <c r="L252" s="1" t="str">
        <v>0 - BM Port</v>
      </c>
      <c r="N252" s="1" t="str">
        <v>0 - Port Assets</v>
      </c>
      <c r="BP252" s="1" t="str">
        <v>0- Port Costs</v>
      </c>
      <c r="BT252" s="1" t="str">
        <v>0- Port Value</v>
      </c>
    </row>
    <row r="253" spans="8:72" hidden="1" outlineLevel="1" x14ac:dyDescent="0.3">
      <c r="H253" s="1" t="str">
        <v>0 - BM Costs</v>
      </c>
      <c r="L253" s="1" t="str">
        <v>0 - BM Port</v>
      </c>
      <c r="N253" s="1" t="str">
        <v>0 - Port Assets</v>
      </c>
      <c r="BP253" s="1" t="str">
        <v>0- Port Costs</v>
      </c>
      <c r="BT253" s="1" t="str">
        <v>0- Port Value</v>
      </c>
    </row>
    <row r="254" spans="8:72" hidden="1" outlineLevel="1" x14ac:dyDescent="0.3">
      <c r="H254" s="1" t="str">
        <v>0 - BM Costs</v>
      </c>
      <c r="L254" s="1" t="str">
        <v>0 - BM Port</v>
      </c>
      <c r="N254" s="1" t="str">
        <v>0 - Port Assets</v>
      </c>
      <c r="BP254" s="1" t="str">
        <v>0- Port Costs</v>
      </c>
      <c r="BT254" s="1" t="str">
        <v>0- Port Value</v>
      </c>
    </row>
    <row r="255" spans="8:72" hidden="1" outlineLevel="1" x14ac:dyDescent="0.3">
      <c r="H255" s="1" t="str">
        <v>0 - BM Costs</v>
      </c>
      <c r="L255" s="1" t="str">
        <v>0 - BM Port</v>
      </c>
      <c r="N255" s="1" t="str">
        <v>0 - Port Assets</v>
      </c>
      <c r="BP255" s="1" t="str">
        <v>0- Port Costs</v>
      </c>
      <c r="BT255" s="1" t="str">
        <v>0- Port Value</v>
      </c>
    </row>
    <row r="256" spans="8:72" hidden="1" outlineLevel="1" x14ac:dyDescent="0.3">
      <c r="H256" s="1" t="str">
        <v>0 - BM Costs</v>
      </c>
      <c r="L256" s="1" t="str">
        <v>0 - BM Port</v>
      </c>
      <c r="N256" s="1" t="str">
        <v>0 - Port Assets</v>
      </c>
      <c r="BP256" s="1" t="str">
        <v>0- Port Costs</v>
      </c>
      <c r="BT256" s="1" t="str">
        <v>0- Port Value</v>
      </c>
    </row>
    <row r="257" spans="8:72" hidden="1" outlineLevel="1" x14ac:dyDescent="0.3">
      <c r="H257" s="1" t="str">
        <v>0 - BM Costs</v>
      </c>
      <c r="L257" s="1" t="str">
        <v>0 - BM Port</v>
      </c>
      <c r="N257" s="1" t="str">
        <v>0 - Port Assets</v>
      </c>
      <c r="BP257" s="1" t="str">
        <v>0- Port Costs</v>
      </c>
      <c r="BT257" s="1" t="str">
        <v>0- Port Value</v>
      </c>
    </row>
    <row r="258" spans="8:72" hidden="1" outlineLevel="1" x14ac:dyDescent="0.3">
      <c r="H258" s="1" t="str">
        <v>0 - BM Costs</v>
      </c>
      <c r="L258" s="1" t="str">
        <v>0 - BM Port</v>
      </c>
      <c r="N258" s="1" t="str">
        <v>0 - Port Assets</v>
      </c>
      <c r="BP258" s="1" t="str">
        <v>0- Port Costs</v>
      </c>
      <c r="BT258" s="1" t="str">
        <v>0- Port Value</v>
      </c>
    </row>
    <row r="259" spans="8:72" hidden="1" outlineLevel="1" x14ac:dyDescent="0.3">
      <c r="H259" s="1" t="str">
        <v>0 - BM Costs</v>
      </c>
      <c r="L259" s="1" t="str">
        <v>0 - BM Port</v>
      </c>
      <c r="N259" s="1" t="str">
        <v>0 - Port Assets</v>
      </c>
      <c r="BP259" s="1" t="str">
        <v>0- Port Costs</v>
      </c>
      <c r="BT259" s="1" t="str">
        <v>0- Port Value</v>
      </c>
    </row>
    <row r="260" spans="8:72" hidden="1" outlineLevel="1" x14ac:dyDescent="0.3">
      <c r="H260" s="1" t="str">
        <v>0 - BM Costs</v>
      </c>
      <c r="L260" s="1" t="str">
        <v>0 - BM Port</v>
      </c>
      <c r="N260" s="1" t="str">
        <v>0 - Port Assets</v>
      </c>
      <c r="BP260" s="1" t="str">
        <v>0- Port Costs</v>
      </c>
      <c r="BT260" s="1" t="str">
        <v>0- Port Value</v>
      </c>
    </row>
    <row r="261" spans="8:72" hidden="1" outlineLevel="1" x14ac:dyDescent="0.3">
      <c r="H261" s="1" t="str">
        <v>0 - BM Costs</v>
      </c>
      <c r="L261" s="1" t="str">
        <v>0 - BM Port</v>
      </c>
      <c r="N261" s="1" t="str">
        <v>0 - Port Assets</v>
      </c>
      <c r="BP261" s="1" t="str">
        <v>0- Port Costs</v>
      </c>
      <c r="BT261" s="1" t="str">
        <v>0- Port Value</v>
      </c>
    </row>
    <row r="262" spans="8:72" hidden="1" outlineLevel="1" x14ac:dyDescent="0.3">
      <c r="H262" s="1" t="str">
        <v>0 - BM Costs</v>
      </c>
      <c r="L262" s="1" t="str">
        <v>0 - BM Port</v>
      </c>
      <c r="N262" s="1" t="str">
        <v>0 - Port Assets</v>
      </c>
      <c r="BP262" s="1" t="str">
        <v>0- Port Costs</v>
      </c>
      <c r="BT262" s="1" t="str">
        <v>0- Port Value</v>
      </c>
    </row>
    <row r="263" spans="8:72" hidden="1" outlineLevel="1" x14ac:dyDescent="0.3">
      <c r="H263" s="1" t="str">
        <v>0 - BM Costs</v>
      </c>
      <c r="L263" s="1" t="str">
        <v>0 - BM Port</v>
      </c>
      <c r="N263" s="1" t="str">
        <v>0 - Port Assets</v>
      </c>
      <c r="BP263" s="1" t="str">
        <v>0- Port Costs</v>
      </c>
      <c r="BT263" s="1" t="str">
        <v>0- Port Value</v>
      </c>
    </row>
    <row r="264" spans="8:72" hidden="1" outlineLevel="1" x14ac:dyDescent="0.3">
      <c r="H264" s="1" t="str">
        <v>0 - BM Costs</v>
      </c>
      <c r="L264" s="1" t="str">
        <v>0 - BM Port</v>
      </c>
      <c r="N264" s="1" t="str">
        <v>0 - Port Assets</v>
      </c>
      <c r="BP264" s="1" t="str">
        <v>0- Port Costs</v>
      </c>
      <c r="BT264" s="1" t="str">
        <v>0- Port Value</v>
      </c>
    </row>
    <row r="265" spans="8:72" hidden="1" outlineLevel="1" x14ac:dyDescent="0.3">
      <c r="H265" s="1" t="str">
        <v>0 - BM Costs</v>
      </c>
      <c r="L265" s="1" t="str">
        <v>0 - BM Port</v>
      </c>
      <c r="N265" s="1" t="str">
        <v>0 - Port Assets</v>
      </c>
      <c r="BP265" s="1" t="str">
        <v>0- Port Costs</v>
      </c>
      <c r="BT265" s="1" t="str">
        <v>0- Port Value</v>
      </c>
    </row>
    <row r="266" spans="8:72" hidden="1" outlineLevel="1" x14ac:dyDescent="0.3">
      <c r="H266" s="1" t="str">
        <v>0 - BM Costs</v>
      </c>
      <c r="L266" s="1" t="str">
        <v>0 - BM Port</v>
      </c>
      <c r="N266" s="1" t="str">
        <v>0 - Port Assets</v>
      </c>
      <c r="BP266" s="1" t="str">
        <v>0- Port Costs</v>
      </c>
      <c r="BT266" s="1" t="str">
        <v>0- Port Value</v>
      </c>
    </row>
    <row r="267" spans="8:72" hidden="1" outlineLevel="1" x14ac:dyDescent="0.3">
      <c r="H267" s="1" t="str">
        <v>0 - BM Costs</v>
      </c>
      <c r="L267" s="1" t="str">
        <v>0 - BM Port</v>
      </c>
      <c r="N267" s="1" t="str">
        <v>0 - Port Assets</v>
      </c>
      <c r="BP267" s="1" t="str">
        <v>0- Port Costs</v>
      </c>
      <c r="BT267" s="1" t="str">
        <v>0- Port Value</v>
      </c>
    </row>
    <row r="268" spans="8:72" hidden="1" outlineLevel="1" x14ac:dyDescent="0.3">
      <c r="H268" s="1" t="str">
        <v>0 - BM Costs</v>
      </c>
      <c r="L268" s="1" t="str">
        <v>0 - BM Port</v>
      </c>
      <c r="N268" s="1" t="str">
        <v>0 - Port Assets</v>
      </c>
      <c r="BP268" s="1" t="str">
        <v>0- Port Costs</v>
      </c>
      <c r="BT268" s="1" t="str">
        <v>0- Port Value</v>
      </c>
    </row>
    <row r="269" spans="8:72" hidden="1" outlineLevel="1" x14ac:dyDescent="0.3">
      <c r="H269" s="1" t="str">
        <v>0 - BM Costs</v>
      </c>
      <c r="L269" s="1" t="str">
        <v>0 - BM Port</v>
      </c>
      <c r="N269" s="1" t="str">
        <v>0 - Port Assets</v>
      </c>
      <c r="BP269" s="1" t="str">
        <v>0- Port Costs</v>
      </c>
      <c r="BT269" s="1" t="str">
        <v>0- Port Value</v>
      </c>
    </row>
    <row r="270" spans="8:72" hidden="1" outlineLevel="1" x14ac:dyDescent="0.3">
      <c r="H270" s="1" t="str">
        <v>0 - BM Costs</v>
      </c>
      <c r="L270" s="1" t="str">
        <v>0 - BM Port</v>
      </c>
      <c r="N270" s="1" t="str">
        <v>0 - Port Assets</v>
      </c>
      <c r="BP270" s="1" t="str">
        <v>0- Port Costs</v>
      </c>
      <c r="BT270" s="1" t="str">
        <v>0- Port Value</v>
      </c>
    </row>
    <row r="271" spans="8:72" hidden="1" outlineLevel="1" x14ac:dyDescent="0.3">
      <c r="H271" s="1" t="str">
        <v>0 - BM Costs</v>
      </c>
      <c r="L271" s="1" t="str">
        <v>0 - BM Port</v>
      </c>
      <c r="N271" s="1" t="str">
        <v>0 - Port Assets</v>
      </c>
      <c r="BP271" s="1" t="str">
        <v>0- Port Costs</v>
      </c>
      <c r="BT271" s="1" t="str">
        <v>0- Port Value</v>
      </c>
    </row>
    <row r="272" spans="8:72" hidden="1" outlineLevel="1" x14ac:dyDescent="0.3">
      <c r="H272" s="1" t="str">
        <v>0 - BM Costs</v>
      </c>
      <c r="L272" s="1" t="str">
        <v>0 - BM Port</v>
      </c>
      <c r="N272" s="1" t="str">
        <v>0 - Port Assets</v>
      </c>
      <c r="BP272" s="1" t="str">
        <v>0- Port Costs</v>
      </c>
      <c r="BT272" s="1" t="str">
        <v>0- Port Value</v>
      </c>
    </row>
    <row r="273" spans="8:72" hidden="1" outlineLevel="1" x14ac:dyDescent="0.3">
      <c r="H273" s="1" t="str">
        <v>0 - BM Costs</v>
      </c>
      <c r="L273" s="1" t="str">
        <v>0 - BM Port</v>
      </c>
      <c r="N273" s="1" t="str">
        <v>0 - Port Assets</v>
      </c>
      <c r="BP273" s="1" t="str">
        <v>0- Port Costs</v>
      </c>
      <c r="BT273" s="1" t="str">
        <v>0- Port Value</v>
      </c>
    </row>
    <row r="274" spans="8:72" hidden="1" outlineLevel="1" x14ac:dyDescent="0.3">
      <c r="H274" s="1" t="str">
        <v>0 - BM Costs</v>
      </c>
      <c r="L274" s="1" t="str">
        <v>0 - BM Port</v>
      </c>
      <c r="N274" s="1" t="str">
        <v>0 - Port Assets</v>
      </c>
      <c r="BP274" s="1" t="str">
        <v>0- Port Costs</v>
      </c>
      <c r="BT274" s="1" t="str">
        <v>0- Port Value</v>
      </c>
    </row>
    <row r="275" spans="8:72" hidden="1" outlineLevel="1" x14ac:dyDescent="0.3">
      <c r="H275" s="1" t="str">
        <v>0 - BM Costs</v>
      </c>
      <c r="L275" s="1" t="str">
        <v>0 - BM Port</v>
      </c>
      <c r="N275" s="1" t="str">
        <v>0 - Port Assets</v>
      </c>
      <c r="BP275" s="1" t="str">
        <v>0- Port Costs</v>
      </c>
      <c r="BT275" s="1" t="str">
        <v>0- Port Value</v>
      </c>
    </row>
    <row r="276" spans="8:72" hidden="1" outlineLevel="1" x14ac:dyDescent="0.3">
      <c r="H276" s="1" t="str">
        <v>0 - BM Costs</v>
      </c>
      <c r="L276" s="1" t="str">
        <v>0 - BM Port</v>
      </c>
      <c r="N276" s="1" t="str">
        <v>0 - Port Assets</v>
      </c>
      <c r="BP276" s="1" t="str">
        <v>0- Port Costs</v>
      </c>
      <c r="BT276" s="1" t="str">
        <v>0- Port Value</v>
      </c>
    </row>
    <row r="277" spans="8:72" hidden="1" outlineLevel="1" x14ac:dyDescent="0.3">
      <c r="H277" s="1" t="str">
        <v>0 - BM Costs</v>
      </c>
      <c r="L277" s="1" t="str">
        <v>0 - BM Port</v>
      </c>
      <c r="N277" s="1" t="str">
        <v>0 - Port Assets</v>
      </c>
      <c r="BP277" s="1" t="str">
        <v>0- Port Costs</v>
      </c>
      <c r="BT277" s="1" t="str">
        <v>0- Port Value</v>
      </c>
    </row>
    <row r="278" spans="8:72" hidden="1" outlineLevel="1" x14ac:dyDescent="0.3">
      <c r="H278" s="1" t="str">
        <v>0 - BM Costs</v>
      </c>
      <c r="L278" s="1" t="str">
        <v>0 - BM Port</v>
      </c>
      <c r="N278" s="1" t="str">
        <v>0 - Port Assets</v>
      </c>
      <c r="BP278" s="1" t="str">
        <v>0- Port Costs</v>
      </c>
      <c r="BT278" s="1" t="str">
        <v>0- Port Value</v>
      </c>
    </row>
    <row r="279" spans="8:72" hidden="1" outlineLevel="1" x14ac:dyDescent="0.3">
      <c r="H279" s="1" t="str">
        <v>0 - BM Costs</v>
      </c>
      <c r="L279" s="1" t="str">
        <v>0 - BM Port</v>
      </c>
      <c r="N279" s="1" t="str">
        <v>0 - Port Assets</v>
      </c>
      <c r="BP279" s="1" t="str">
        <v>0- Port Costs</v>
      </c>
      <c r="BT279" s="1" t="str">
        <v>0- Port Value</v>
      </c>
    </row>
    <row r="280" spans="8:72" hidden="1" outlineLevel="1" x14ac:dyDescent="0.3">
      <c r="H280" s="1" t="str">
        <v>0 - BM Costs</v>
      </c>
      <c r="L280" s="1" t="str">
        <v>0 - BM Port</v>
      </c>
      <c r="N280" s="1" t="str">
        <v>0 - Port Assets</v>
      </c>
      <c r="BP280" s="1" t="str">
        <v>0- Port Costs</v>
      </c>
      <c r="BT280" s="1" t="str">
        <v>0- Port Value</v>
      </c>
    </row>
    <row r="281" spans="8:72" hidden="1" outlineLevel="1" x14ac:dyDescent="0.3">
      <c r="H281" s="1" t="str">
        <v>0 - BM Costs</v>
      </c>
      <c r="L281" s="1" t="str">
        <v>0 - BM Port</v>
      </c>
      <c r="N281" s="1" t="str">
        <v>0 - Port Assets</v>
      </c>
      <c r="BP281" s="1" t="str">
        <v>0- Port Costs</v>
      </c>
      <c r="BT281" s="1" t="str">
        <v>0- Port Value</v>
      </c>
    </row>
    <row r="282" spans="8:72" hidden="1" outlineLevel="1" x14ac:dyDescent="0.3">
      <c r="H282" s="1" t="str">
        <v>0 - BM Costs</v>
      </c>
      <c r="L282" s="1" t="str">
        <v>0 - BM Port</v>
      </c>
      <c r="N282" s="1" t="str">
        <v>0 - Port Assets</v>
      </c>
      <c r="BP282" s="1" t="str">
        <v>0- Port Costs</v>
      </c>
      <c r="BT282" s="1" t="str">
        <v>0- Port Value</v>
      </c>
    </row>
    <row r="283" spans="8:72" hidden="1" outlineLevel="1" x14ac:dyDescent="0.3">
      <c r="H283" s="1" t="str">
        <v>0 - BM Costs</v>
      </c>
      <c r="L283" s="1" t="str">
        <v>0 - BM Port</v>
      </c>
      <c r="N283" s="1" t="str">
        <v>0 - Port Assets</v>
      </c>
      <c r="BP283" s="1" t="str">
        <v>0- Port Costs</v>
      </c>
      <c r="BT283" s="1" t="str">
        <v>0- Port Value</v>
      </c>
    </row>
    <row r="284" spans="8:72" hidden="1" outlineLevel="1" x14ac:dyDescent="0.3">
      <c r="H284" s="1" t="str">
        <v>0 - BM Costs</v>
      </c>
      <c r="L284" s="1" t="str">
        <v>0 - BM Port</v>
      </c>
      <c r="N284" s="1" t="str">
        <v>0 - Port Assets</v>
      </c>
      <c r="BP284" s="1" t="str">
        <v>0- Port Costs</v>
      </c>
      <c r="BT284" s="1" t="str">
        <v>0- Port Value</v>
      </c>
    </row>
    <row r="285" spans="8:72" hidden="1" outlineLevel="1" x14ac:dyDescent="0.3">
      <c r="H285" s="1" t="str">
        <v>0 - BM Costs</v>
      </c>
      <c r="L285" s="1" t="str">
        <v>0 - BM Port</v>
      </c>
      <c r="N285" s="1" t="str">
        <v>0 - Port Assets</v>
      </c>
      <c r="BP285" s="1" t="str">
        <v>0- Port Costs</v>
      </c>
      <c r="BT285" s="1" t="str">
        <v>0- Port Value</v>
      </c>
    </row>
    <row r="286" spans="8:72" hidden="1" outlineLevel="1" x14ac:dyDescent="0.3">
      <c r="H286" s="1" t="str">
        <v>0 - BM Costs</v>
      </c>
      <c r="L286" s="1" t="str">
        <v>0 - BM Port</v>
      </c>
      <c r="N286" s="1" t="str">
        <v>0 - Port Assets</v>
      </c>
      <c r="BP286" s="1" t="str">
        <v>0- Port Costs</v>
      </c>
      <c r="BT286" s="1" t="str">
        <v>0- Port Value</v>
      </c>
    </row>
    <row r="287" spans="8:72" hidden="1" outlineLevel="1" x14ac:dyDescent="0.3">
      <c r="H287" s="1" t="str">
        <v>0 - BM Costs</v>
      </c>
      <c r="L287" s="1" t="str">
        <v>0 - BM Port</v>
      </c>
      <c r="N287" s="1" t="str">
        <v>0 - Port Assets</v>
      </c>
      <c r="BP287" s="1" t="str">
        <v>0- Port Costs</v>
      </c>
      <c r="BT287" s="1" t="str">
        <v>0- Port Value</v>
      </c>
    </row>
    <row r="288" spans="8:72" hidden="1" outlineLevel="1" x14ac:dyDescent="0.3">
      <c r="H288" s="1" t="str">
        <v>0 - BM Costs</v>
      </c>
      <c r="L288" s="1" t="str">
        <v>0 - BM Port</v>
      </c>
      <c r="N288" s="1" t="str">
        <v>0 - Port Assets</v>
      </c>
      <c r="BP288" s="1" t="str">
        <v>0- Port Costs</v>
      </c>
      <c r="BT288" s="1" t="str">
        <v>0- Port Value</v>
      </c>
    </row>
    <row r="289" spans="8:72" hidden="1" outlineLevel="1" x14ac:dyDescent="0.3">
      <c r="H289" s="1" t="str">
        <v>0 - BM Costs</v>
      </c>
      <c r="L289" s="1" t="str">
        <v>0 - BM Port</v>
      </c>
      <c r="N289" s="1" t="str">
        <v>0 - Port Assets</v>
      </c>
      <c r="BP289" s="1" t="str">
        <v>0- Port Costs</v>
      </c>
      <c r="BT289" s="1" t="str">
        <v>0- Port Value</v>
      </c>
    </row>
    <row r="290" spans="8:72" hidden="1" outlineLevel="1" x14ac:dyDescent="0.3">
      <c r="H290" s="1" t="str">
        <v>0 - BM Costs</v>
      </c>
      <c r="L290" s="1" t="str">
        <v>0 - BM Port</v>
      </c>
      <c r="N290" s="1" t="str">
        <v>0 - Port Assets</v>
      </c>
      <c r="BP290" s="1" t="str">
        <v>0- Port Costs</v>
      </c>
      <c r="BT290" s="1" t="str">
        <v>0- Port Value</v>
      </c>
    </row>
    <row r="291" spans="8:72" hidden="1" outlineLevel="1" x14ac:dyDescent="0.3">
      <c r="H291" s="1" t="str">
        <v>0 - BM Costs</v>
      </c>
      <c r="L291" s="1" t="str">
        <v>0 - BM Port</v>
      </c>
      <c r="N291" s="1" t="str">
        <v>0 - Port Assets</v>
      </c>
      <c r="BP291" s="1" t="str">
        <v>0- Port Costs</v>
      </c>
      <c r="BT291" s="1" t="str">
        <v>0- Port Value</v>
      </c>
    </row>
    <row r="292" spans="8:72" hidden="1" outlineLevel="1" x14ac:dyDescent="0.3">
      <c r="H292" s="1" t="str">
        <v>0 - BM Costs</v>
      </c>
      <c r="L292" s="1" t="str">
        <v>0 - BM Port</v>
      </c>
      <c r="N292" s="1" t="str">
        <v>0 - Port Assets</v>
      </c>
      <c r="BP292" s="1" t="str">
        <v>0- Port Costs</v>
      </c>
      <c r="BT292" s="1" t="str">
        <v>0- Port Value</v>
      </c>
    </row>
    <row r="293" spans="8:72" hidden="1" outlineLevel="1" x14ac:dyDescent="0.3">
      <c r="H293" s="1" t="str">
        <v>0 - BM Costs</v>
      </c>
      <c r="L293" s="1" t="str">
        <v>0 - BM Port</v>
      </c>
      <c r="N293" s="1" t="str">
        <v>0 - Port Assets</v>
      </c>
      <c r="BP293" s="1" t="str">
        <v>0- Port Costs</v>
      </c>
      <c r="BT293" s="1" t="str">
        <v>0- Port Value</v>
      </c>
    </row>
    <row r="294" spans="8:72" hidden="1" outlineLevel="1" x14ac:dyDescent="0.3">
      <c r="H294" s="1" t="str">
        <v>0 - BM Costs</v>
      </c>
      <c r="L294" s="1" t="str">
        <v>0 - BM Port</v>
      </c>
      <c r="N294" s="1" t="str">
        <v>0 - Port Assets</v>
      </c>
      <c r="BP294" s="1" t="str">
        <v>0- Port Costs</v>
      </c>
      <c r="BT294" s="1" t="str">
        <v>0- Port Value</v>
      </c>
    </row>
    <row r="295" spans="8:72" hidden="1" outlineLevel="1" x14ac:dyDescent="0.3">
      <c r="H295" s="1" t="str">
        <v>0 - BM Costs</v>
      </c>
      <c r="L295" s="1" t="str">
        <v>0 - BM Port</v>
      </c>
      <c r="N295" s="1" t="str">
        <v>0 - Port Assets</v>
      </c>
      <c r="BP295" s="1" t="str">
        <v>0- Port Costs</v>
      </c>
      <c r="BT295" s="1" t="str">
        <v>0- Port Value</v>
      </c>
    </row>
    <row r="296" spans="8:72" hidden="1" outlineLevel="1" x14ac:dyDescent="0.3">
      <c r="H296" s="1" t="str">
        <v>0 - BM Costs</v>
      </c>
      <c r="L296" s="1" t="str">
        <v>0 - BM Port</v>
      </c>
      <c r="N296" s="1" t="str">
        <v>0 - Port Assets</v>
      </c>
      <c r="BP296" s="1" t="str">
        <v>0- Port Costs</v>
      </c>
      <c r="BT296" s="1" t="str">
        <v>0- Port Value</v>
      </c>
    </row>
    <row r="297" spans="8:72" hidden="1" outlineLevel="1" x14ac:dyDescent="0.3">
      <c r="H297" s="1" t="str">
        <v>0 - BM Costs</v>
      </c>
      <c r="L297" s="1" t="str">
        <v>0 - BM Port</v>
      </c>
      <c r="N297" s="1" t="str">
        <v>0 - Port Assets</v>
      </c>
      <c r="BP297" s="1" t="str">
        <v>0- Port Costs</v>
      </c>
      <c r="BT297" s="1" t="str">
        <v>0- Port Value</v>
      </c>
    </row>
    <row r="298" spans="8:72" hidden="1" outlineLevel="1" x14ac:dyDescent="0.3">
      <c r="H298" s="1" t="str">
        <v>0 - BM Costs</v>
      </c>
      <c r="L298" s="1" t="str">
        <v>0 - BM Port</v>
      </c>
      <c r="N298" s="1" t="str">
        <v>0 - Port Assets</v>
      </c>
      <c r="BP298" s="1" t="str">
        <v>0- Port Costs</v>
      </c>
      <c r="BT298" s="1" t="str">
        <v>0- Port Value</v>
      </c>
    </row>
    <row r="299" spans="8:72" hidden="1" outlineLevel="1" x14ac:dyDescent="0.3">
      <c r="H299" s="1" t="str">
        <v>0 - BM Costs</v>
      </c>
      <c r="L299" s="1" t="str">
        <v>0 - BM Port</v>
      </c>
      <c r="N299" s="1" t="str">
        <v>0 - Port Assets</v>
      </c>
      <c r="BP299" s="1" t="str">
        <v>0- Port Costs</v>
      </c>
      <c r="BT299" s="1" t="str">
        <v>0- Port Value</v>
      </c>
    </row>
    <row r="300" spans="8:72" hidden="1" outlineLevel="1" x14ac:dyDescent="0.3">
      <c r="H300" s="1" t="str">
        <v>0 - BM Costs</v>
      </c>
      <c r="L300" s="1" t="str">
        <v>0 - BM Port</v>
      </c>
      <c r="N300" s="1" t="str">
        <v>0 - Port Assets</v>
      </c>
      <c r="BP300" s="1" t="str">
        <v>0- Port Costs</v>
      </c>
      <c r="BT300" s="1" t="str">
        <v>0- Port Value</v>
      </c>
    </row>
    <row r="301" spans="8:72" hidden="1" outlineLevel="1" x14ac:dyDescent="0.3">
      <c r="H301" s="1" t="str">
        <v>0 - BM Costs</v>
      </c>
      <c r="L301" s="1" t="str">
        <v>0 - BM Port</v>
      </c>
      <c r="N301" s="1" t="str">
        <v>0 - Port Assets</v>
      </c>
      <c r="BP301" s="1" t="str">
        <v>0- Port Costs</v>
      </c>
      <c r="BT301" s="1" t="str">
        <v>0- Port Value</v>
      </c>
    </row>
    <row r="302" spans="8:72" hidden="1" outlineLevel="1" x14ac:dyDescent="0.3">
      <c r="H302" s="1" t="str">
        <v>0 - BM Costs</v>
      </c>
      <c r="L302" s="1" t="str">
        <v>0 - BM Port</v>
      </c>
      <c r="N302" s="1" t="str">
        <v>0 - Port Assets</v>
      </c>
      <c r="BP302" s="1" t="str">
        <v>0- Port Costs</v>
      </c>
      <c r="BT302" s="1" t="str">
        <v>0- Port Value</v>
      </c>
    </row>
    <row r="303" spans="8:72" hidden="1" outlineLevel="1" x14ac:dyDescent="0.3">
      <c r="H303" s="1" t="str">
        <v>0 - BM Costs</v>
      </c>
      <c r="L303" s="1" t="str">
        <v>0 - BM Port</v>
      </c>
      <c r="N303" s="1" t="str">
        <v>0 - Port Assets</v>
      </c>
      <c r="BP303" s="1" t="str">
        <v>0- Port Costs</v>
      </c>
      <c r="BT303" s="1" t="str">
        <v>0- Port Value</v>
      </c>
    </row>
    <row r="304" spans="8:72" hidden="1" outlineLevel="1" x14ac:dyDescent="0.3">
      <c r="H304" s="1" t="str">
        <v>0 - BM Costs</v>
      </c>
      <c r="L304" s="1" t="str">
        <v>0 - BM Port</v>
      </c>
      <c r="N304" s="1" t="str">
        <v>0 - Port Assets</v>
      </c>
      <c r="BP304" s="1" t="str">
        <v>0- Port Costs</v>
      </c>
      <c r="BT304" s="1" t="str">
        <v>0- Port Value</v>
      </c>
    </row>
    <row r="305" spans="8:72" hidden="1" outlineLevel="1" x14ac:dyDescent="0.3">
      <c r="H305" s="1" t="str">
        <v>0 - BM Costs</v>
      </c>
      <c r="L305" s="1" t="str">
        <v>0 - BM Port</v>
      </c>
      <c r="N305" s="1" t="str">
        <v>0 - Port Assets</v>
      </c>
      <c r="BP305" s="1" t="str">
        <v>0- Port Costs</v>
      </c>
      <c r="BT305" s="1" t="str">
        <v>0- Port Value</v>
      </c>
    </row>
    <row r="306" spans="8:72" hidden="1" outlineLevel="1" x14ac:dyDescent="0.3">
      <c r="H306" s="1" t="str">
        <v>0 - BM Costs</v>
      </c>
      <c r="L306" s="1" t="str">
        <v>0 - BM Port</v>
      </c>
      <c r="N306" s="1" t="str">
        <v>0 - Port Assets</v>
      </c>
      <c r="BP306" s="1" t="str">
        <v>0- Port Costs</v>
      </c>
      <c r="BT306" s="1" t="str">
        <v>0- Port Value</v>
      </c>
    </row>
    <row r="307" spans="8:72" hidden="1" outlineLevel="1" x14ac:dyDescent="0.3">
      <c r="H307" s="1" t="str">
        <v>0 - BM Costs</v>
      </c>
      <c r="L307" s="1" t="str">
        <v>0 - BM Port</v>
      </c>
      <c r="N307" s="1" t="str">
        <v>0 - Port Assets</v>
      </c>
      <c r="BP307" s="1" t="str">
        <v>0- Port Costs</v>
      </c>
      <c r="BT307" s="1" t="str">
        <v>0- Port Value</v>
      </c>
    </row>
    <row r="308" spans="8:72" hidden="1" outlineLevel="1" x14ac:dyDescent="0.3">
      <c r="H308" s="1" t="str">
        <v>0 - BM Costs</v>
      </c>
      <c r="L308" s="1" t="str">
        <v>0 - BM Port</v>
      </c>
      <c r="N308" s="1" t="str">
        <v>0 - Port Assets</v>
      </c>
      <c r="BP308" s="1" t="str">
        <v>0- Port Costs</v>
      </c>
      <c r="BT308" s="1" t="str">
        <v>0- Port Value</v>
      </c>
    </row>
    <row r="309" spans="8:72" hidden="1" outlineLevel="1" x14ac:dyDescent="0.3">
      <c r="H309" s="1" t="str">
        <v>0 - BM Costs</v>
      </c>
      <c r="L309" s="1" t="str">
        <v>0 - BM Port</v>
      </c>
      <c r="N309" s="1" t="str">
        <v>0 - Port Assets</v>
      </c>
      <c r="BP309" s="1" t="str">
        <v>0- Port Costs</v>
      </c>
      <c r="BT309" s="1" t="str">
        <v>0- Port Value</v>
      </c>
    </row>
    <row r="310" spans="8:72" hidden="1" outlineLevel="1" x14ac:dyDescent="0.3">
      <c r="H310" s="1" t="str">
        <v>0 - BM Costs</v>
      </c>
      <c r="L310" s="1" t="str">
        <v>0 - BM Port</v>
      </c>
      <c r="N310" s="1" t="str">
        <v>0 - Port Assets</v>
      </c>
      <c r="BP310" s="1" t="str">
        <v>0- Port Costs</v>
      </c>
      <c r="BT310" s="1" t="str">
        <v>0- Port Value</v>
      </c>
    </row>
    <row r="311" spans="8:72" hidden="1" outlineLevel="1" x14ac:dyDescent="0.3">
      <c r="H311" s="1" t="str">
        <v>0 - BM Costs</v>
      </c>
      <c r="L311" s="1" t="str">
        <v>0 - BM Port</v>
      </c>
      <c r="N311" s="1" t="str">
        <v>0 - Port Assets</v>
      </c>
      <c r="BP311" s="1" t="str">
        <v>0- Port Costs</v>
      </c>
      <c r="BT311" s="1" t="str">
        <v>0- Port Value</v>
      </c>
    </row>
    <row r="312" spans="8:72" hidden="1" outlineLevel="1" x14ac:dyDescent="0.3">
      <c r="H312" s="1" t="str">
        <v>0 - BM Costs</v>
      </c>
      <c r="L312" s="1" t="str">
        <v>0 - BM Port</v>
      </c>
      <c r="N312" s="1" t="str">
        <v>0 - Port Assets</v>
      </c>
      <c r="BP312" s="1" t="str">
        <v>0- Port Costs</v>
      </c>
      <c r="BT312" s="1" t="str">
        <v>0- Port Value</v>
      </c>
    </row>
    <row r="313" spans="8:72" hidden="1" outlineLevel="1" x14ac:dyDescent="0.3">
      <c r="H313" s="1" t="str">
        <v>0 - BM Costs</v>
      </c>
      <c r="L313" s="1" t="str">
        <v>0 - BM Port</v>
      </c>
      <c r="N313" s="1" t="str">
        <v>0 - Port Assets</v>
      </c>
      <c r="BP313" s="1" t="str">
        <v>0- Port Costs</v>
      </c>
      <c r="BT313" s="1" t="str">
        <v>0- Port Value</v>
      </c>
    </row>
    <row r="314" spans="8:72" hidden="1" outlineLevel="1" x14ac:dyDescent="0.3">
      <c r="H314" s="1" t="str">
        <v>0 - BM Costs</v>
      </c>
      <c r="L314" s="1" t="str">
        <v>0 - BM Port</v>
      </c>
      <c r="N314" s="1" t="str">
        <v>0 - Port Assets</v>
      </c>
      <c r="BP314" s="1" t="str">
        <v>0- Port Costs</v>
      </c>
      <c r="BT314" s="1" t="str">
        <v>0- Port Value</v>
      </c>
    </row>
    <row r="315" spans="8:72" hidden="1" outlineLevel="1" x14ac:dyDescent="0.3">
      <c r="H315" s="1" t="str">
        <v>0 - BM Costs</v>
      </c>
      <c r="L315" s="1" t="str">
        <v>0 - BM Port</v>
      </c>
      <c r="N315" s="1" t="str">
        <v>0 - Port Assets</v>
      </c>
      <c r="BP315" s="1" t="str">
        <v>0- Port Costs</v>
      </c>
      <c r="BT315" s="1" t="str">
        <v>0- Port Value</v>
      </c>
    </row>
    <row r="316" spans="8:72" hidden="1" outlineLevel="1" x14ac:dyDescent="0.3">
      <c r="H316" s="1" t="str">
        <v>0 - BM Costs</v>
      </c>
      <c r="L316" s="1" t="str">
        <v>0 - BM Port</v>
      </c>
      <c r="N316" s="1" t="str">
        <v>0 - Port Assets</v>
      </c>
      <c r="BP316" s="1" t="str">
        <v>0- Port Costs</v>
      </c>
      <c r="BT316" s="1" t="str">
        <v>0- Port Value</v>
      </c>
    </row>
    <row r="317" spans="8:72" hidden="1" outlineLevel="1" x14ac:dyDescent="0.3">
      <c r="H317" s="1" t="str">
        <v>0 - BM Costs</v>
      </c>
      <c r="L317" s="1" t="str">
        <v>0 - BM Port</v>
      </c>
      <c r="N317" s="1" t="str">
        <v>0 - Port Assets</v>
      </c>
      <c r="BP317" s="1" t="str">
        <v>0- Port Costs</v>
      </c>
      <c r="BT317" s="1" t="str">
        <v>0- Port Value</v>
      </c>
    </row>
    <row r="318" spans="8:72" hidden="1" outlineLevel="1" x14ac:dyDescent="0.3">
      <c r="H318" s="1" t="str">
        <v>0 - BM Costs</v>
      </c>
      <c r="L318" s="1" t="str">
        <v>0 - BM Port</v>
      </c>
      <c r="N318" s="1" t="str">
        <v>0 - Port Assets</v>
      </c>
      <c r="BP318" s="1" t="str">
        <v>0- Port Costs</v>
      </c>
      <c r="BT318" s="1" t="str">
        <v>0- Port Value</v>
      </c>
    </row>
    <row r="319" spans="8:72" hidden="1" outlineLevel="1" x14ac:dyDescent="0.3">
      <c r="H319" s="1" t="str">
        <v>0 - BM Costs</v>
      </c>
      <c r="L319" s="1" t="str">
        <v>0 - BM Port</v>
      </c>
      <c r="N319" s="1" t="str">
        <v>0 - Port Assets</v>
      </c>
      <c r="BP319" s="1" t="str">
        <v>0- Port Costs</v>
      </c>
      <c r="BT319" s="1" t="str">
        <v>0- Port Value</v>
      </c>
    </row>
    <row r="320" spans="8:72" hidden="1" outlineLevel="1" x14ac:dyDescent="0.3">
      <c r="H320" s="1" t="str">
        <v>0 - BM Costs</v>
      </c>
      <c r="L320" s="1" t="str">
        <v>0 - BM Port</v>
      </c>
      <c r="N320" s="1" t="str">
        <v>0 - Port Assets</v>
      </c>
      <c r="BP320" s="1" t="str">
        <v>0- Port Costs</v>
      </c>
      <c r="BT320" s="1" t="str">
        <v>0- Port Value</v>
      </c>
    </row>
    <row r="321" spans="8:72" hidden="1" outlineLevel="1" x14ac:dyDescent="0.3">
      <c r="H321" s="1" t="str">
        <v>0 - BM Costs</v>
      </c>
      <c r="L321" s="1" t="str">
        <v>0 - BM Port</v>
      </c>
      <c r="N321" s="1" t="str">
        <v>0 - Port Assets</v>
      </c>
      <c r="BP321" s="1" t="str">
        <v>0- Port Costs</v>
      </c>
      <c r="BT321" s="1" t="str">
        <v>0- Port Value</v>
      </c>
    </row>
    <row r="322" spans="8:72" hidden="1" outlineLevel="1" x14ac:dyDescent="0.3">
      <c r="H322" s="1" t="str">
        <v>0 - BM Costs</v>
      </c>
      <c r="L322" s="1" t="str">
        <v>0 - BM Port</v>
      </c>
      <c r="N322" s="1" t="str">
        <v>0 - Port Assets</v>
      </c>
      <c r="BP322" s="1" t="str">
        <v>0- Port Costs</v>
      </c>
      <c r="BT322" s="1" t="str">
        <v>0- Port Value</v>
      </c>
    </row>
    <row r="323" spans="8:72" hidden="1" outlineLevel="1" x14ac:dyDescent="0.3">
      <c r="H323" s="1" t="str">
        <v>0 - BM Costs</v>
      </c>
      <c r="L323" s="1" t="str">
        <v>0 - BM Port</v>
      </c>
      <c r="N323" s="1" t="str">
        <v>0 - Port Assets</v>
      </c>
      <c r="BP323" s="1" t="str">
        <v>0- Port Costs</v>
      </c>
      <c r="BT323" s="1" t="str">
        <v>0- Port Value</v>
      </c>
    </row>
    <row r="324" spans="8:72" hidden="1" outlineLevel="1" x14ac:dyDescent="0.3">
      <c r="H324" s="1" t="str">
        <v>0 - BM Costs</v>
      </c>
      <c r="L324" s="1" t="str">
        <v>0 - BM Port</v>
      </c>
      <c r="N324" s="1" t="str">
        <v>0 - Port Assets</v>
      </c>
      <c r="BP324" s="1" t="str">
        <v>0- Port Costs</v>
      </c>
      <c r="BT324" s="1" t="str">
        <v>0- Port Value</v>
      </c>
    </row>
    <row r="325" spans="8:72" hidden="1" outlineLevel="1" x14ac:dyDescent="0.3">
      <c r="H325" s="1" t="str">
        <v>0 - BM Costs</v>
      </c>
      <c r="L325" s="1" t="str">
        <v>0 - BM Port</v>
      </c>
      <c r="N325" s="1" t="str">
        <v>0 - Port Assets</v>
      </c>
      <c r="BP325" s="1" t="str">
        <v>0- Port Costs</v>
      </c>
      <c r="BT325" s="1" t="str">
        <v>0- Port Value</v>
      </c>
    </row>
    <row r="326" spans="8:72" hidden="1" outlineLevel="1" x14ac:dyDescent="0.3">
      <c r="H326" s="1" t="str">
        <v>0 - BM Costs</v>
      </c>
      <c r="L326" s="1" t="str">
        <v>0 - BM Port</v>
      </c>
      <c r="N326" s="1" t="str">
        <v>0 - Port Assets</v>
      </c>
      <c r="BP326" s="1" t="str">
        <v>0- Port Costs</v>
      </c>
      <c r="BT326" s="1" t="str">
        <v>0- Port Value</v>
      </c>
    </row>
    <row r="327" spans="8:72" hidden="1" outlineLevel="1" x14ac:dyDescent="0.3">
      <c r="H327" s="1" t="str">
        <v>0 - BM Costs</v>
      </c>
      <c r="L327" s="1" t="str">
        <v>0 - BM Port</v>
      </c>
      <c r="N327" s="1" t="str">
        <v>0 - Port Assets</v>
      </c>
      <c r="BP327" s="1" t="str">
        <v>0- Port Costs</v>
      </c>
      <c r="BT327" s="1" t="str">
        <v>0- Port Value</v>
      </c>
    </row>
    <row r="328" spans="8:72" hidden="1" outlineLevel="1" x14ac:dyDescent="0.3">
      <c r="H328" s="1" t="str">
        <v>0 - BM Costs</v>
      </c>
      <c r="L328" s="1" t="str">
        <v>0 - BM Port</v>
      </c>
      <c r="N328" s="1" t="str">
        <v>0 - Port Assets</v>
      </c>
      <c r="BP328" s="1" t="str">
        <v>0- Port Costs</v>
      </c>
      <c r="BT328" s="1" t="str">
        <v>0- Port Value</v>
      </c>
    </row>
    <row r="329" spans="8:72" hidden="1" outlineLevel="1" x14ac:dyDescent="0.3">
      <c r="H329" s="1" t="str">
        <v>0 - BM Costs</v>
      </c>
      <c r="L329" s="1" t="str">
        <v>0 - BM Port</v>
      </c>
      <c r="N329" s="1" t="str">
        <v>0 - Port Assets</v>
      </c>
      <c r="BP329" s="1" t="str">
        <v>0- Port Costs</v>
      </c>
      <c r="BT329" s="1" t="str">
        <v>0- Port Value</v>
      </c>
    </row>
    <row r="330" spans="8:72" hidden="1" outlineLevel="1" x14ac:dyDescent="0.3">
      <c r="H330" s="1" t="str">
        <v>0 - BM Costs</v>
      </c>
      <c r="L330" s="1" t="str">
        <v>0 - BM Port</v>
      </c>
      <c r="N330" s="1" t="str">
        <v>0 - Port Assets</v>
      </c>
      <c r="BP330" s="1" t="str">
        <v>0- Port Costs</v>
      </c>
      <c r="BT330" s="1" t="str">
        <v>0- Port Value</v>
      </c>
    </row>
    <row r="331" spans="8:72" hidden="1" outlineLevel="1" x14ac:dyDescent="0.3">
      <c r="H331" s="1" t="str">
        <v>0 - BM Costs</v>
      </c>
      <c r="L331" s="1" t="str">
        <v>0 - BM Port</v>
      </c>
      <c r="N331" s="1" t="str">
        <v>0 - Port Assets</v>
      </c>
      <c r="BP331" s="1" t="str">
        <v>0- Port Costs</v>
      </c>
      <c r="BT331" s="1" t="str">
        <v>0- Port Value</v>
      </c>
    </row>
    <row r="332" spans="8:72" hidden="1" outlineLevel="1" x14ac:dyDescent="0.3">
      <c r="H332" s="1" t="str">
        <v>0 - BM Costs</v>
      </c>
      <c r="L332" s="1" t="str">
        <v>0 - BM Port</v>
      </c>
      <c r="N332" s="1" t="str">
        <v>0 - Port Assets</v>
      </c>
      <c r="BP332" s="1" t="str">
        <v>0- Port Costs</v>
      </c>
      <c r="BT332" s="1" t="str">
        <v>0- Port Value</v>
      </c>
    </row>
    <row r="333" spans="8:72" hidden="1" outlineLevel="1" x14ac:dyDescent="0.3">
      <c r="H333" s="1" t="str">
        <v>0 - BM Costs</v>
      </c>
      <c r="L333" s="1" t="str">
        <v>0 - BM Port</v>
      </c>
      <c r="N333" s="1" t="str">
        <v>0 - Port Assets</v>
      </c>
      <c r="BP333" s="1" t="str">
        <v>0- Port Costs</v>
      </c>
      <c r="BT333" s="1" t="str">
        <v>0- Port Value</v>
      </c>
    </row>
    <row r="334" spans="8:72" hidden="1" outlineLevel="1" x14ac:dyDescent="0.3">
      <c r="H334" s="1" t="str">
        <v>0 - BM Costs</v>
      </c>
      <c r="L334" s="1" t="str">
        <v>0 - BM Port</v>
      </c>
      <c r="N334" s="1" t="str">
        <v>0 - Port Assets</v>
      </c>
      <c r="BP334" s="1" t="str">
        <v>0- Port Costs</v>
      </c>
      <c r="BT334" s="1" t="str">
        <v>0- Port Value</v>
      </c>
    </row>
    <row r="335" spans="8:72" hidden="1" outlineLevel="1" x14ac:dyDescent="0.3">
      <c r="H335" s="1" t="str">
        <v>0 - BM Costs</v>
      </c>
      <c r="L335" s="1" t="str">
        <v>0 - BM Port</v>
      </c>
      <c r="N335" s="1" t="str">
        <v>0 - Port Assets</v>
      </c>
      <c r="BP335" s="1" t="str">
        <v>0- Port Costs</v>
      </c>
      <c r="BT335" s="1" t="str">
        <v>0- Port Value</v>
      </c>
    </row>
    <row r="336" spans="8:72" hidden="1" outlineLevel="1" x14ac:dyDescent="0.3">
      <c r="H336" s="1" t="str">
        <v>0 - BM Costs</v>
      </c>
      <c r="L336" s="1" t="str">
        <v>0 - BM Port</v>
      </c>
      <c r="N336" s="1" t="str">
        <v>0 - Port Assets</v>
      </c>
      <c r="BP336" s="1" t="str">
        <v>0- Port Costs</v>
      </c>
      <c r="BT336" s="1" t="str">
        <v>0- Port Value</v>
      </c>
    </row>
    <row r="337" spans="8:72" hidden="1" outlineLevel="1" x14ac:dyDescent="0.3">
      <c r="H337" s="1" t="str">
        <v>0 - BM Costs</v>
      </c>
      <c r="L337" s="1" t="str">
        <v>0 - BM Port</v>
      </c>
      <c r="N337" s="1" t="str">
        <v>0 - Port Assets</v>
      </c>
      <c r="BP337" s="1" t="str">
        <v>0- Port Costs</v>
      </c>
      <c r="BT337" s="1" t="str">
        <v>0- Port Value</v>
      </c>
    </row>
    <row r="338" spans="8:72" hidden="1" outlineLevel="1" x14ac:dyDescent="0.3">
      <c r="H338" s="1" t="str">
        <v>0 - BM Costs</v>
      </c>
      <c r="L338" s="1" t="str">
        <v>0 - BM Port</v>
      </c>
      <c r="N338" s="1" t="str">
        <v>0 - Port Assets</v>
      </c>
      <c r="BP338" s="1" t="str">
        <v>0- Port Costs</v>
      </c>
      <c r="BT338" s="1" t="str">
        <v>0- Port Value</v>
      </c>
    </row>
    <row r="339" spans="8:72" hidden="1" outlineLevel="1" x14ac:dyDescent="0.3">
      <c r="H339" s="1" t="str">
        <v>0 - BM Costs</v>
      </c>
      <c r="L339" s="1" t="str">
        <v>0 - BM Port</v>
      </c>
      <c r="N339" s="1" t="str">
        <v>0 - Port Assets</v>
      </c>
      <c r="BP339" s="1" t="str">
        <v>0- Port Costs</v>
      </c>
      <c r="BT339" s="1" t="str">
        <v>0- Port Value</v>
      </c>
    </row>
    <row r="340" spans="8:72" hidden="1" outlineLevel="1" x14ac:dyDescent="0.3">
      <c r="H340" s="1" t="str">
        <v>0 - BM Costs</v>
      </c>
      <c r="L340" s="1" t="str">
        <v>0 - BM Port</v>
      </c>
      <c r="N340" s="1" t="str">
        <v>0 - Port Assets</v>
      </c>
      <c r="BP340" s="1" t="str">
        <v>0- Port Costs</v>
      </c>
      <c r="BT340" s="1" t="str">
        <v>0- Port Value</v>
      </c>
    </row>
    <row r="341" spans="8:72" hidden="1" outlineLevel="1" x14ac:dyDescent="0.3">
      <c r="H341" s="1" t="str">
        <v>0 - BM Costs</v>
      </c>
      <c r="L341" s="1" t="str">
        <v>0 - BM Port</v>
      </c>
      <c r="N341" s="1" t="str">
        <v>0 - Port Assets</v>
      </c>
      <c r="BP341" s="1" t="str">
        <v>0- Port Costs</v>
      </c>
      <c r="BT341" s="1" t="str">
        <v>0- Port Value</v>
      </c>
    </row>
    <row r="342" spans="8:72" hidden="1" outlineLevel="1" x14ac:dyDescent="0.3">
      <c r="H342" s="1" t="str">
        <v>0 - BM Costs</v>
      </c>
      <c r="L342" s="1" t="str">
        <v>0 - BM Port</v>
      </c>
      <c r="N342" s="1" t="str">
        <v>0 - Port Assets</v>
      </c>
      <c r="BP342" s="1" t="str">
        <v>0- Port Costs</v>
      </c>
      <c r="BT342" s="1" t="str">
        <v>0- Port Value</v>
      </c>
    </row>
    <row r="343" spans="8:72" hidden="1" outlineLevel="1" x14ac:dyDescent="0.3">
      <c r="H343" s="1" t="str">
        <v>0 - BM Costs</v>
      </c>
      <c r="L343" s="1" t="str">
        <v>0 - BM Port</v>
      </c>
      <c r="N343" s="1" t="str">
        <v>0 - Port Assets</v>
      </c>
      <c r="BP343" s="1" t="str">
        <v>0- Port Costs</v>
      </c>
      <c r="BT343" s="1" t="str">
        <v>0- Port Value</v>
      </c>
    </row>
    <row r="344" spans="8:72" hidden="1" outlineLevel="1" x14ac:dyDescent="0.3">
      <c r="H344" s="1" t="str">
        <v>0 - BM Costs</v>
      </c>
      <c r="L344" s="1" t="str">
        <v>0 - BM Port</v>
      </c>
      <c r="N344" s="1" t="str">
        <v>0 - Port Assets</v>
      </c>
      <c r="BP344" s="1" t="str">
        <v>0- Port Costs</v>
      </c>
      <c r="BT344" s="1" t="str">
        <v>0- Port Value</v>
      </c>
    </row>
    <row r="345" spans="8:72" hidden="1" outlineLevel="1" x14ac:dyDescent="0.3">
      <c r="H345" s="1" t="str">
        <v>0 - BM Costs</v>
      </c>
      <c r="L345" s="1" t="str">
        <v>0 - BM Port</v>
      </c>
      <c r="N345" s="1" t="str">
        <v>0 - Port Assets</v>
      </c>
      <c r="BP345" s="1" t="str">
        <v>0- Port Costs</v>
      </c>
      <c r="BT345" s="1" t="str">
        <v>0- Port Value</v>
      </c>
    </row>
    <row r="346" spans="8:72" hidden="1" outlineLevel="1" x14ac:dyDescent="0.3">
      <c r="H346" s="1" t="str">
        <v>0 - BM Costs</v>
      </c>
      <c r="L346" s="1" t="str">
        <v>0 - BM Port</v>
      </c>
      <c r="N346" s="1" t="str">
        <v>0 - Port Assets</v>
      </c>
      <c r="BP346" s="1" t="str">
        <v>0- Port Costs</v>
      </c>
      <c r="BT346" s="1" t="str">
        <v>0- Port Value</v>
      </c>
    </row>
    <row r="347" spans="8:72" hidden="1" outlineLevel="1" x14ac:dyDescent="0.3">
      <c r="H347" s="1" t="str">
        <v>0 - BM Costs</v>
      </c>
      <c r="L347" s="1" t="str">
        <v>0 - BM Port</v>
      </c>
      <c r="N347" s="1" t="str">
        <v>0 - Port Assets</v>
      </c>
      <c r="BP347" s="1" t="str">
        <v>0- Port Costs</v>
      </c>
      <c r="BT347" s="1" t="str">
        <v>0- Port Value</v>
      </c>
    </row>
    <row r="348" spans="8:72" hidden="1" outlineLevel="1" x14ac:dyDescent="0.3">
      <c r="H348" s="1" t="str">
        <v>0 - BM Costs</v>
      </c>
      <c r="L348" s="1" t="str">
        <v>0 - BM Port</v>
      </c>
      <c r="N348" s="1" t="str">
        <v>0 - Port Assets</v>
      </c>
      <c r="BP348" s="1" t="str">
        <v>0- Port Costs</v>
      </c>
      <c r="BT348" s="1" t="str">
        <v>0- Port Value</v>
      </c>
    </row>
    <row r="349" spans="8:72" hidden="1" outlineLevel="1" x14ac:dyDescent="0.3">
      <c r="H349" s="1" t="str">
        <v>0 - BM Costs</v>
      </c>
      <c r="L349" s="1" t="str">
        <v>0 - BM Port</v>
      </c>
      <c r="N349" s="1" t="str">
        <v>0 - Port Assets</v>
      </c>
      <c r="BP349" s="1" t="str">
        <v>0- Port Costs</v>
      </c>
      <c r="BT349" s="1" t="str">
        <v>0- Port Value</v>
      </c>
    </row>
    <row r="350" spans="8:72" hidden="1" outlineLevel="1" x14ac:dyDescent="0.3">
      <c r="H350" s="1" t="str">
        <v>0 - BM Costs</v>
      </c>
      <c r="L350" s="1" t="str">
        <v>0 - BM Port</v>
      </c>
      <c r="N350" s="1" t="str">
        <v>0 - Port Assets</v>
      </c>
      <c r="BP350" s="1" t="str">
        <v>0- Port Costs</v>
      </c>
      <c r="BT350" s="1" t="str">
        <v>0- Port Value</v>
      </c>
    </row>
    <row r="351" spans="8:72" hidden="1" outlineLevel="1" x14ac:dyDescent="0.3">
      <c r="H351" s="1" t="str">
        <v>0 - BM Costs</v>
      </c>
      <c r="L351" s="1" t="str">
        <v>0 - BM Port</v>
      </c>
      <c r="N351" s="1" t="str">
        <v>0 - Port Assets</v>
      </c>
      <c r="BP351" s="1" t="str">
        <v>0- Port Costs</v>
      </c>
      <c r="BT351" s="1" t="str">
        <v>0- Port Value</v>
      </c>
    </row>
    <row r="352" spans="8:72" hidden="1" outlineLevel="1" x14ac:dyDescent="0.3">
      <c r="H352" s="1" t="str">
        <v>0 - BM Costs</v>
      </c>
      <c r="L352" s="1" t="str">
        <v>0 - BM Port</v>
      </c>
      <c r="N352" s="1" t="str">
        <v>0 - Port Assets</v>
      </c>
      <c r="BP352" s="1" t="str">
        <v>0- Port Costs</v>
      </c>
      <c r="BT352" s="1" t="str">
        <v>0- Port Value</v>
      </c>
    </row>
    <row r="353" spans="8:72" hidden="1" outlineLevel="1" x14ac:dyDescent="0.3">
      <c r="H353" s="1" t="str">
        <v>0 - BM Costs</v>
      </c>
      <c r="L353" s="1" t="str">
        <v>0 - BM Port</v>
      </c>
      <c r="N353" s="1" t="str">
        <v>0 - Port Assets</v>
      </c>
      <c r="BP353" s="1" t="str">
        <v>0- Port Costs</v>
      </c>
      <c r="BT353" s="1" t="str">
        <v>0- Port Value</v>
      </c>
    </row>
    <row r="354" spans="8:72" hidden="1" outlineLevel="1" x14ac:dyDescent="0.3">
      <c r="H354" s="1" t="str">
        <v>0 - BM Costs</v>
      </c>
      <c r="L354" s="1" t="str">
        <v>0 - BM Port</v>
      </c>
      <c r="N354" s="1" t="str">
        <v>0 - Port Assets</v>
      </c>
      <c r="BP354" s="1" t="str">
        <v>0- Port Costs</v>
      </c>
      <c r="BT354" s="1" t="str">
        <v>0- Port Value</v>
      </c>
    </row>
    <row r="355" spans="8:72" hidden="1" outlineLevel="1" x14ac:dyDescent="0.3">
      <c r="H355" s="1" t="str">
        <v>0 - BM Costs</v>
      </c>
      <c r="L355" s="1" t="str">
        <v>0 - BM Port</v>
      </c>
      <c r="N355" s="1" t="str">
        <v>0 - Port Assets</v>
      </c>
      <c r="BP355" s="1" t="str">
        <v>0- Port Costs</v>
      </c>
      <c r="BT355" s="1" t="str">
        <v>0- Port Value</v>
      </c>
    </row>
    <row r="356" spans="8:72" hidden="1" outlineLevel="1" x14ac:dyDescent="0.3">
      <c r="H356" s="1" t="str">
        <v>0 - BM Costs</v>
      </c>
      <c r="L356" s="1" t="str">
        <v>0 - BM Port</v>
      </c>
      <c r="N356" s="1" t="str">
        <v>0 - Port Assets</v>
      </c>
      <c r="BP356" s="1" t="str">
        <v>0- Port Costs</v>
      </c>
      <c r="BT356" s="1" t="str">
        <v>0- Port Value</v>
      </c>
    </row>
    <row r="357" spans="8:72" hidden="1" outlineLevel="1" x14ac:dyDescent="0.3">
      <c r="H357" s="1" t="str">
        <v>0 - BM Costs</v>
      </c>
      <c r="L357" s="1" t="str">
        <v>0 - BM Port</v>
      </c>
      <c r="N357" s="1" t="str">
        <v>0 - Port Assets</v>
      </c>
      <c r="BP357" s="1" t="str">
        <v>0- Port Costs</v>
      </c>
      <c r="BT357" s="1" t="str">
        <v>0- Port Value</v>
      </c>
    </row>
    <row r="358" spans="8:72" hidden="1" outlineLevel="1" x14ac:dyDescent="0.3">
      <c r="H358" s="1" t="str">
        <v>0 - BM Costs</v>
      </c>
      <c r="L358" s="1" t="str">
        <v>0 - BM Port</v>
      </c>
      <c r="N358" s="1" t="str">
        <v>0 - Port Assets</v>
      </c>
      <c r="BP358" s="1" t="str">
        <v>0- Port Costs</v>
      </c>
      <c r="BT358" s="1" t="str">
        <v>0- Port Value</v>
      </c>
    </row>
    <row r="359" spans="8:72" hidden="1" outlineLevel="1" x14ac:dyDescent="0.3">
      <c r="H359" s="1" t="str">
        <v>0 - BM Costs</v>
      </c>
      <c r="L359" s="1" t="str">
        <v>0 - BM Port</v>
      </c>
      <c r="N359" s="1" t="str">
        <v>0 - Port Assets</v>
      </c>
      <c r="BP359" s="1" t="str">
        <v>0- Port Costs</v>
      </c>
      <c r="BT359" s="1" t="str">
        <v>0- Port Value</v>
      </c>
    </row>
    <row r="360" spans="8:72" hidden="1" outlineLevel="1" x14ac:dyDescent="0.3">
      <c r="H360" s="1" t="str">
        <v>0 - BM Costs</v>
      </c>
      <c r="L360" s="1" t="str">
        <v>0 - BM Port</v>
      </c>
      <c r="N360" s="1" t="str">
        <v>0 - Port Assets</v>
      </c>
      <c r="BP360" s="1" t="str">
        <v>0- Port Costs</v>
      </c>
      <c r="BT360" s="1" t="str">
        <v>0- Port Value</v>
      </c>
    </row>
    <row r="361" spans="8:72" hidden="1" outlineLevel="1" x14ac:dyDescent="0.3">
      <c r="H361" s="1" t="str">
        <v>0 - BM Costs</v>
      </c>
      <c r="L361" s="1" t="str">
        <v>0 - BM Port</v>
      </c>
      <c r="N361" s="1" t="str">
        <v>0 - Port Assets</v>
      </c>
      <c r="BP361" s="1" t="str">
        <v>0- Port Costs</v>
      </c>
      <c r="BT361" s="1" t="str">
        <v>0- Port Value</v>
      </c>
    </row>
    <row r="362" spans="8:72" hidden="1" outlineLevel="1" x14ac:dyDescent="0.3">
      <c r="H362" s="1" t="str">
        <v>0 - BM Costs</v>
      </c>
      <c r="L362" s="1" t="str">
        <v>0 - BM Port</v>
      </c>
      <c r="N362" s="1" t="str">
        <v>0 - Port Assets</v>
      </c>
      <c r="BP362" s="1" t="str">
        <v>0- Port Costs</v>
      </c>
      <c r="BT362" s="1" t="str">
        <v>0- Port Value</v>
      </c>
    </row>
    <row r="363" spans="8:72" hidden="1" outlineLevel="1" x14ac:dyDescent="0.3">
      <c r="H363" s="1" t="str">
        <v>0 - BM Costs</v>
      </c>
      <c r="L363" s="1" t="str">
        <v>0 - BM Port</v>
      </c>
      <c r="N363" s="1" t="str">
        <v>0 - Port Assets</v>
      </c>
      <c r="BP363" s="1" t="str">
        <v>0- Port Costs</v>
      </c>
      <c r="BT363" s="1" t="str">
        <v>0- Port Value</v>
      </c>
    </row>
    <row r="364" spans="8:72" hidden="1" outlineLevel="1" x14ac:dyDescent="0.3">
      <c r="H364" s="1" t="str">
        <v>0 - BM Costs</v>
      </c>
      <c r="L364" s="1" t="str">
        <v>0 - BM Port</v>
      </c>
      <c r="N364" s="1" t="str">
        <v>0 - Port Assets</v>
      </c>
      <c r="BP364" s="1" t="str">
        <v>0- Port Costs</v>
      </c>
      <c r="BT364" s="1" t="str">
        <v>0- Port Value</v>
      </c>
    </row>
    <row r="365" spans="8:72" hidden="1" outlineLevel="1" x14ac:dyDescent="0.3">
      <c r="H365" s="1" t="str">
        <v>0 - BM Costs</v>
      </c>
      <c r="L365" s="1" t="str">
        <v>0 - BM Port</v>
      </c>
      <c r="N365" s="1" t="str">
        <v>0 - Port Assets</v>
      </c>
      <c r="BP365" s="1" t="str">
        <v>0- Port Costs</v>
      </c>
      <c r="BT365" s="1" t="str">
        <v>0- Port Value</v>
      </c>
    </row>
    <row r="366" spans="8:72" hidden="1" outlineLevel="1" x14ac:dyDescent="0.3">
      <c r="H366" s="1" t="str">
        <v>0 - BM Costs</v>
      </c>
      <c r="L366" s="1" t="str">
        <v>0 - BM Port</v>
      </c>
      <c r="N366" s="1" t="str">
        <v>0 - Port Assets</v>
      </c>
      <c r="BP366" s="1" t="str">
        <v>0- Port Costs</v>
      </c>
      <c r="BT366" s="1" t="str">
        <v>0- Port Value</v>
      </c>
    </row>
    <row r="367" spans="8:72" hidden="1" outlineLevel="1" x14ac:dyDescent="0.3">
      <c r="H367" s="1" t="str">
        <v>0 - BM Costs</v>
      </c>
      <c r="L367" s="1" t="str">
        <v>0 - BM Port</v>
      </c>
      <c r="N367" s="1" t="str">
        <v>0 - Port Assets</v>
      </c>
      <c r="BP367" s="1" t="str">
        <v>0- Port Costs</v>
      </c>
      <c r="BT367" s="1" t="str">
        <v>0- Port Value</v>
      </c>
    </row>
    <row r="368" spans="8:72" hidden="1" outlineLevel="1" x14ac:dyDescent="0.3">
      <c r="H368" s="1" t="str">
        <v>0 - BM Costs</v>
      </c>
      <c r="L368" s="1" t="str">
        <v>0 - BM Port</v>
      </c>
      <c r="N368" s="1" t="str">
        <v>0 - Port Assets</v>
      </c>
      <c r="BP368" s="1" t="str">
        <v>0- Port Costs</v>
      </c>
      <c r="BT368" s="1" t="str">
        <v>0- Port Value</v>
      </c>
    </row>
    <row r="369" spans="8:72" hidden="1" outlineLevel="1" x14ac:dyDescent="0.3">
      <c r="H369" s="1" t="str">
        <v>0 - BM Costs</v>
      </c>
      <c r="L369" s="1" t="str">
        <v>0 - BM Port</v>
      </c>
      <c r="N369" s="1" t="str">
        <v>0 - Port Assets</v>
      </c>
      <c r="BP369" s="1" t="str">
        <v>0- Port Costs</v>
      </c>
      <c r="BT369" s="1" t="str">
        <v>0- Port Value</v>
      </c>
    </row>
    <row r="370" spans="8:72" hidden="1" outlineLevel="1" x14ac:dyDescent="0.3">
      <c r="H370" s="1" t="str">
        <v>0 - BM Costs</v>
      </c>
      <c r="L370" s="1" t="str">
        <v>0 - BM Port</v>
      </c>
      <c r="N370" s="1" t="str">
        <v>0 - Port Assets</v>
      </c>
      <c r="BP370" s="1" t="str">
        <v>0- Port Costs</v>
      </c>
      <c r="BT370" s="1" t="str">
        <v>0- Port Value</v>
      </c>
    </row>
    <row r="371" spans="8:72" hidden="1" outlineLevel="1" x14ac:dyDescent="0.3">
      <c r="H371" s="1" t="str">
        <v>0 - BM Costs</v>
      </c>
      <c r="L371" s="1" t="str">
        <v>0 - BM Port</v>
      </c>
      <c r="N371" s="1" t="str">
        <v>0 - Port Assets</v>
      </c>
      <c r="BP371" s="1" t="str">
        <v>0- Port Costs</v>
      </c>
      <c r="BT371" s="1" t="str">
        <v>0- Port Value</v>
      </c>
    </row>
    <row r="372" spans="8:72" hidden="1" outlineLevel="1" x14ac:dyDescent="0.3">
      <c r="H372" s="1" t="str">
        <v>0 - BM Costs</v>
      </c>
      <c r="L372" s="1" t="str">
        <v>0 - BM Port</v>
      </c>
      <c r="N372" s="1" t="str">
        <v>0 - Port Assets</v>
      </c>
      <c r="BP372" s="1" t="str">
        <v>0- Port Costs</v>
      </c>
      <c r="BT372" s="1" t="str">
        <v>0- Port Value</v>
      </c>
    </row>
    <row r="373" spans="8:72" hidden="1" outlineLevel="1" x14ac:dyDescent="0.3">
      <c r="H373" s="1" t="str">
        <v>0 - BM Costs</v>
      </c>
      <c r="L373" s="1" t="str">
        <v>0 - BM Port</v>
      </c>
      <c r="N373" s="1" t="str">
        <v>0 - Port Assets</v>
      </c>
      <c r="BP373" s="1" t="str">
        <v>0- Port Costs</v>
      </c>
      <c r="BT373" s="1" t="str">
        <v>0- Port Value</v>
      </c>
    </row>
    <row r="374" spans="8:72" hidden="1" outlineLevel="1" x14ac:dyDescent="0.3">
      <c r="H374" s="1" t="str">
        <v>0 - BM Costs</v>
      </c>
      <c r="L374" s="1" t="str">
        <v>0 - BM Port</v>
      </c>
      <c r="N374" s="1" t="str">
        <v>0 - Port Assets</v>
      </c>
      <c r="BP374" s="1" t="str">
        <v>0- Port Costs</v>
      </c>
      <c r="BT374" s="1" t="str">
        <v>0- Port Value</v>
      </c>
    </row>
    <row r="375" spans="8:72" hidden="1" outlineLevel="1" x14ac:dyDescent="0.3">
      <c r="H375" s="1" t="str">
        <v>0 - BM Costs</v>
      </c>
      <c r="L375" s="1" t="str">
        <v>0 - BM Port</v>
      </c>
      <c r="N375" s="1" t="str">
        <v>0 - Port Assets</v>
      </c>
      <c r="BP375" s="1" t="str">
        <v>0- Port Costs</v>
      </c>
      <c r="BT375" s="1" t="str">
        <v>0- Port Value</v>
      </c>
    </row>
    <row r="376" spans="8:72" hidden="1" outlineLevel="1" x14ac:dyDescent="0.3">
      <c r="H376" s="1" t="str">
        <v>0 - BM Costs</v>
      </c>
      <c r="L376" s="1" t="str">
        <v>0 - BM Port</v>
      </c>
      <c r="N376" s="1" t="str">
        <v>0 - Port Assets</v>
      </c>
      <c r="BP376" s="1" t="str">
        <v>0- Port Costs</v>
      </c>
      <c r="BT376" s="1" t="str">
        <v>0- Port Value</v>
      </c>
    </row>
    <row r="377" spans="8:72" hidden="1" outlineLevel="1" x14ac:dyDescent="0.3">
      <c r="H377" s="1" t="str">
        <v>0 - BM Costs</v>
      </c>
      <c r="L377" s="1" t="str">
        <v>0 - BM Port</v>
      </c>
      <c r="N377" s="1" t="str">
        <v>0 - Port Assets</v>
      </c>
      <c r="BP377" s="1" t="str">
        <v>0- Port Costs</v>
      </c>
      <c r="BT377" s="1" t="str">
        <v>0- Port Value</v>
      </c>
    </row>
    <row r="378" spans="8:72" hidden="1" outlineLevel="1" x14ac:dyDescent="0.3">
      <c r="H378" s="1" t="str">
        <v>0 - BM Costs</v>
      </c>
      <c r="L378" s="1" t="str">
        <v>0 - BM Port</v>
      </c>
      <c r="N378" s="1" t="str">
        <v>0 - Port Assets</v>
      </c>
      <c r="BP378" s="1" t="str">
        <v>0- Port Costs</v>
      </c>
      <c r="BT378" s="1" t="str">
        <v>0- Port Value</v>
      </c>
    </row>
    <row r="379" spans="8:72" hidden="1" outlineLevel="1" x14ac:dyDescent="0.3">
      <c r="H379" s="1" t="str">
        <v>0 - BM Costs</v>
      </c>
      <c r="L379" s="1" t="str">
        <v>0 - BM Port</v>
      </c>
      <c r="N379" s="1" t="str">
        <v>0 - Port Assets</v>
      </c>
      <c r="BP379" s="1" t="str">
        <v>0- Port Costs</v>
      </c>
      <c r="BT379" s="1" t="str">
        <v>0- Port Value</v>
      </c>
    </row>
    <row r="380" spans="8:72" hidden="1" outlineLevel="1" x14ac:dyDescent="0.3">
      <c r="H380" s="1" t="str">
        <v>0 - BM Costs</v>
      </c>
      <c r="L380" s="1" t="str">
        <v>0 - BM Port</v>
      </c>
      <c r="N380" s="1" t="str">
        <v>0 - Port Assets</v>
      </c>
      <c r="BP380" s="1" t="str">
        <v>0- Port Costs</v>
      </c>
      <c r="BT380" s="1" t="str">
        <v>0- Port Value</v>
      </c>
    </row>
    <row r="381" spans="8:72" hidden="1" outlineLevel="1" x14ac:dyDescent="0.3">
      <c r="H381" s="1" t="str">
        <v>0 - BM Costs</v>
      </c>
      <c r="L381" s="1" t="str">
        <v>0 - BM Port</v>
      </c>
      <c r="N381" s="1" t="str">
        <v>0 - Port Assets</v>
      </c>
      <c r="BP381" s="1" t="str">
        <v>0- Port Costs</v>
      </c>
      <c r="BT381" s="1" t="str">
        <v>0- Port Value</v>
      </c>
    </row>
    <row r="382" spans="8:72" hidden="1" outlineLevel="1" x14ac:dyDescent="0.3">
      <c r="H382" s="1" t="str">
        <v>0 - BM Costs</v>
      </c>
      <c r="L382" s="1" t="str">
        <v>0 - BM Port</v>
      </c>
      <c r="N382" s="1" t="str">
        <v>0 - Port Assets</v>
      </c>
      <c r="BP382" s="1" t="str">
        <v>0- Port Costs</v>
      </c>
      <c r="BT382" s="1" t="str">
        <v>0- Port Value</v>
      </c>
    </row>
    <row r="383" spans="8:72" hidden="1" outlineLevel="1" x14ac:dyDescent="0.3">
      <c r="H383" s="1" t="str">
        <v>0 - BM Costs</v>
      </c>
      <c r="L383" s="1" t="str">
        <v>0 - BM Port</v>
      </c>
      <c r="N383" s="1" t="str">
        <v>0 - Port Assets</v>
      </c>
      <c r="BP383" s="1" t="str">
        <v>0- Port Costs</v>
      </c>
      <c r="BT383" s="1" t="str">
        <v>0- Port Value</v>
      </c>
    </row>
    <row r="384" spans="8:72" hidden="1" outlineLevel="1" x14ac:dyDescent="0.3">
      <c r="H384" s="1" t="str">
        <v>0 - BM Costs</v>
      </c>
      <c r="L384" s="1" t="str">
        <v>0 - BM Port</v>
      </c>
      <c r="N384" s="1" t="str">
        <v>0 - Port Assets</v>
      </c>
      <c r="BP384" s="1" t="str">
        <v>0- Port Costs</v>
      </c>
      <c r="BT384" s="1" t="str">
        <v>0- Port Value</v>
      </c>
    </row>
    <row r="385" spans="8:72" hidden="1" outlineLevel="1" x14ac:dyDescent="0.3">
      <c r="H385" s="1" t="str">
        <v>0 - BM Costs</v>
      </c>
      <c r="L385" s="1" t="str">
        <v>0 - BM Port</v>
      </c>
      <c r="N385" s="1" t="str">
        <v>0 - Port Assets</v>
      </c>
      <c r="BP385" s="1" t="str">
        <v>0- Port Costs</v>
      </c>
      <c r="BT385" s="1" t="str">
        <v>0- Port Value</v>
      </c>
    </row>
    <row r="386" spans="8:72" hidden="1" outlineLevel="1" x14ac:dyDescent="0.3">
      <c r="H386" s="1" t="str">
        <v>0 - BM Costs</v>
      </c>
      <c r="L386" s="1" t="str">
        <v>0 - BM Port</v>
      </c>
      <c r="N386" s="1" t="str">
        <v>0 - Port Assets</v>
      </c>
      <c r="BP386" s="1" t="str">
        <v>0- Port Costs</v>
      </c>
      <c r="BT386" s="1" t="str">
        <v>0- Port Value</v>
      </c>
    </row>
    <row r="387" spans="8:72" hidden="1" outlineLevel="1" x14ac:dyDescent="0.3">
      <c r="H387" s="1" t="str">
        <v>0 - BM Costs</v>
      </c>
      <c r="L387" s="1" t="str">
        <v>0 - BM Port</v>
      </c>
      <c r="N387" s="1" t="str">
        <v>0 - Port Assets</v>
      </c>
      <c r="BP387" s="1" t="str">
        <v>0- Port Costs</v>
      </c>
      <c r="BT387" s="1" t="str">
        <v>0- Port Value</v>
      </c>
    </row>
    <row r="388" spans="8:72" hidden="1" outlineLevel="1" x14ac:dyDescent="0.3">
      <c r="H388" s="1" t="str">
        <v>0 - BM Costs</v>
      </c>
      <c r="L388" s="1" t="str">
        <v>0 - BM Port</v>
      </c>
      <c r="N388" s="1" t="str">
        <v>0 - Port Assets</v>
      </c>
      <c r="BP388" s="1" t="str">
        <v>0- Port Costs</v>
      </c>
      <c r="BT388" s="1" t="str">
        <v>0- Port Value</v>
      </c>
    </row>
    <row r="389" spans="8:72" hidden="1" outlineLevel="1" x14ac:dyDescent="0.3">
      <c r="H389" s="1" t="str">
        <v>0 - BM Costs</v>
      </c>
      <c r="L389" s="1" t="str">
        <v>0 - BM Port</v>
      </c>
      <c r="N389" s="1" t="str">
        <v>0 - Port Assets</v>
      </c>
      <c r="BP389" s="1" t="str">
        <v>0- Port Costs</v>
      </c>
      <c r="BT389" s="1" t="str">
        <v>0- Port Value</v>
      </c>
    </row>
    <row r="390" spans="8:72" hidden="1" outlineLevel="1" x14ac:dyDescent="0.3">
      <c r="H390" s="1" t="str">
        <v>0 - BM Costs</v>
      </c>
      <c r="L390" s="1" t="str">
        <v>0 - BM Port</v>
      </c>
      <c r="N390" s="1" t="str">
        <v>0 - Port Assets</v>
      </c>
      <c r="BP390" s="1" t="str">
        <v>0- Port Costs</v>
      </c>
      <c r="BT390" s="1" t="str">
        <v>0- Port Value</v>
      </c>
    </row>
    <row r="391" spans="8:72" hidden="1" outlineLevel="1" x14ac:dyDescent="0.3">
      <c r="H391" s="1" t="str">
        <v>0 - BM Costs</v>
      </c>
      <c r="L391" s="1" t="str">
        <v>0 - BM Port</v>
      </c>
      <c r="N391" s="1" t="str">
        <v>0 - Port Assets</v>
      </c>
      <c r="BP391" s="1" t="str">
        <v>0- Port Costs</v>
      </c>
      <c r="BT391" s="1" t="str">
        <v>0- Port Value</v>
      </c>
    </row>
    <row r="392" spans="8:72" hidden="1" outlineLevel="1" x14ac:dyDescent="0.3">
      <c r="H392" s="1" t="str">
        <v>0 - BM Costs</v>
      </c>
      <c r="L392" s="1" t="str">
        <v>0 - BM Port</v>
      </c>
      <c r="N392" s="1" t="str">
        <v>0 - Port Assets</v>
      </c>
      <c r="BP392" s="1" t="str">
        <v>0- Port Costs</v>
      </c>
      <c r="BT392" s="1" t="str">
        <v>0- Port Value</v>
      </c>
    </row>
    <row r="393" spans="8:72" hidden="1" outlineLevel="1" x14ac:dyDescent="0.3">
      <c r="H393" s="1" t="str">
        <v>0 - BM Costs</v>
      </c>
      <c r="L393" s="1" t="str">
        <v>0 - BM Port</v>
      </c>
      <c r="N393" s="1" t="str">
        <v>0 - Port Assets</v>
      </c>
      <c r="BP393" s="1" t="str">
        <v>0- Port Costs</v>
      </c>
      <c r="BT393" s="1" t="str">
        <v>0- Port Value</v>
      </c>
    </row>
    <row r="394" spans="8:72" hidden="1" outlineLevel="1" x14ac:dyDescent="0.3">
      <c r="H394" s="1" t="str">
        <v>0 - BM Costs</v>
      </c>
      <c r="L394" s="1" t="str">
        <v>0 - BM Port</v>
      </c>
      <c r="N394" s="1" t="str">
        <v>0 - Port Assets</v>
      </c>
      <c r="BP394" s="1" t="str">
        <v>0- Port Costs</v>
      </c>
      <c r="BT394" s="1" t="str">
        <v>0- Port Value</v>
      </c>
    </row>
    <row r="395" spans="8:72" hidden="1" outlineLevel="1" x14ac:dyDescent="0.3">
      <c r="H395" s="1" t="str">
        <v>0 - BM Costs</v>
      </c>
      <c r="L395" s="1" t="str">
        <v>0 - BM Port</v>
      </c>
      <c r="N395" s="1" t="str">
        <v>0 - Port Assets</v>
      </c>
      <c r="BP395" s="1" t="str">
        <v>0- Port Costs</v>
      </c>
      <c r="BT395" s="1" t="str">
        <v>0- Port Value</v>
      </c>
    </row>
    <row r="396" spans="8:72" hidden="1" outlineLevel="1" x14ac:dyDescent="0.3">
      <c r="H396" s="1" t="str">
        <v>0 - BM Costs</v>
      </c>
      <c r="L396" s="1" t="str">
        <v>0 - BM Port</v>
      </c>
      <c r="N396" s="1" t="str">
        <v>0 - Port Assets</v>
      </c>
      <c r="BP396" s="1" t="str">
        <v>0- Port Costs</v>
      </c>
      <c r="BT396" s="1" t="str">
        <v>0- Port Value</v>
      </c>
    </row>
    <row r="397" spans="8:72" hidden="1" outlineLevel="1" x14ac:dyDescent="0.3">
      <c r="H397" s="1" t="str">
        <v>0 - BM Costs</v>
      </c>
      <c r="L397" s="1" t="str">
        <v>0 - BM Port</v>
      </c>
      <c r="N397" s="1" t="str">
        <v>0 - Port Assets</v>
      </c>
      <c r="BP397" s="1" t="str">
        <v>0- Port Costs</v>
      </c>
      <c r="BT397" s="1" t="str">
        <v>0- Port Value</v>
      </c>
    </row>
    <row r="398" spans="8:72" hidden="1" outlineLevel="1" x14ac:dyDescent="0.3">
      <c r="H398" s="1" t="str">
        <v>0 - BM Costs</v>
      </c>
      <c r="L398" s="1" t="str">
        <v>0 - BM Port</v>
      </c>
      <c r="N398" s="1" t="str">
        <v>0 - Port Assets</v>
      </c>
      <c r="BP398" s="1" t="str">
        <v>0- Port Costs</v>
      </c>
      <c r="BT398" s="1" t="str">
        <v>0- Port Value</v>
      </c>
    </row>
    <row r="399" spans="8:72" hidden="1" outlineLevel="1" x14ac:dyDescent="0.3">
      <c r="H399" s="1" t="str">
        <v>0 - BM Costs</v>
      </c>
      <c r="L399" s="1" t="str">
        <v>0 - BM Port</v>
      </c>
      <c r="N399" s="1" t="str">
        <v>0 - Port Assets</v>
      </c>
      <c r="BP399" s="1" t="str">
        <v>0- Port Costs</v>
      </c>
      <c r="BT399" s="1" t="str">
        <v>0- Port Value</v>
      </c>
    </row>
    <row r="400" spans="8:72" hidden="1" outlineLevel="1" x14ac:dyDescent="0.3">
      <c r="H400" s="1" t="str">
        <v>0 - BM Costs</v>
      </c>
      <c r="L400" s="1" t="str">
        <v>0 - BM Port</v>
      </c>
      <c r="N400" s="1" t="str">
        <v>0 - Port Assets</v>
      </c>
      <c r="BP400" s="1" t="str">
        <v>0- Port Costs</v>
      </c>
      <c r="BT400" s="1" t="str">
        <v>0- Port Value</v>
      </c>
    </row>
    <row r="401" spans="8:72" hidden="1" outlineLevel="1" x14ac:dyDescent="0.3">
      <c r="H401" s="1" t="str">
        <v>0 - BM Costs</v>
      </c>
      <c r="L401" s="1" t="str">
        <v>0 - BM Port</v>
      </c>
      <c r="N401" s="1" t="str">
        <v>0 - Port Assets</v>
      </c>
      <c r="BP401" s="1" t="str">
        <v>0- Port Costs</v>
      </c>
      <c r="BT401" s="1" t="str">
        <v>0- Port Value</v>
      </c>
    </row>
    <row r="402" spans="8:72" hidden="1" outlineLevel="1" x14ac:dyDescent="0.3">
      <c r="H402" s="1" t="str">
        <v>0 - BM Costs</v>
      </c>
      <c r="L402" s="1" t="str">
        <v>0 - BM Port</v>
      </c>
      <c r="N402" s="1" t="str">
        <v>0 - Port Assets</v>
      </c>
      <c r="BP402" s="1" t="str">
        <v>0- Port Costs</v>
      </c>
      <c r="BT402" s="1" t="str">
        <v>0- Port Value</v>
      </c>
    </row>
    <row r="403" spans="8:72" hidden="1" outlineLevel="1" x14ac:dyDescent="0.3">
      <c r="H403" s="1" t="str">
        <v>0 - BM Costs</v>
      </c>
      <c r="L403" s="1" t="str">
        <v>0 - BM Port</v>
      </c>
      <c r="N403" s="1" t="str">
        <v>0 - Port Assets</v>
      </c>
      <c r="BP403" s="1" t="str">
        <v>0- Port Costs</v>
      </c>
      <c r="BT403" s="1" t="str">
        <v>0- Port Value</v>
      </c>
    </row>
    <row r="404" spans="8:72" hidden="1" outlineLevel="1" x14ac:dyDescent="0.3">
      <c r="H404" s="1" t="str">
        <v>0 - BM Costs</v>
      </c>
      <c r="L404" s="1" t="str">
        <v>0 - BM Port</v>
      </c>
      <c r="N404" s="1" t="str">
        <v>0 - Port Assets</v>
      </c>
      <c r="BP404" s="1" t="str">
        <v>0- Port Costs</v>
      </c>
      <c r="BT404" s="1" t="str">
        <v>0- Port Value</v>
      </c>
    </row>
    <row r="405" spans="8:72" hidden="1" outlineLevel="1" x14ac:dyDescent="0.3">
      <c r="H405" s="1" t="str">
        <v>0 - BM Costs</v>
      </c>
      <c r="L405" s="1" t="str">
        <v>0 - BM Port</v>
      </c>
      <c r="N405" s="1" t="str">
        <v>0 - Port Assets</v>
      </c>
      <c r="BP405" s="1" t="str">
        <v>0- Port Costs</v>
      </c>
      <c r="BT405" s="1" t="str">
        <v>0- Port Value</v>
      </c>
    </row>
    <row r="406" spans="8:72" hidden="1" outlineLevel="1" x14ac:dyDescent="0.3">
      <c r="H406" s="1" t="str">
        <v>0 - BM Costs</v>
      </c>
      <c r="L406" s="1" t="str">
        <v>0 - BM Port</v>
      </c>
      <c r="N406" s="1" t="str">
        <v>0 - Port Assets</v>
      </c>
      <c r="BP406" s="1" t="str">
        <v>0- Port Costs</v>
      </c>
      <c r="BT406" s="1" t="str">
        <v>0- Port Value</v>
      </c>
    </row>
    <row r="407" spans="8:72" hidden="1" outlineLevel="1" x14ac:dyDescent="0.3">
      <c r="H407" s="1" t="str">
        <v>0 - BM Costs</v>
      </c>
      <c r="L407" s="1" t="str">
        <v>0 - BM Port</v>
      </c>
      <c r="N407" s="1" t="str">
        <v>0 - Port Assets</v>
      </c>
      <c r="BP407" s="1" t="str">
        <v>0- Port Costs</v>
      </c>
      <c r="BT407" s="1" t="str">
        <v>0- Port Value</v>
      </c>
    </row>
    <row r="408" spans="8:72" hidden="1" outlineLevel="1" x14ac:dyDescent="0.3">
      <c r="H408" s="1" t="str">
        <v>0 - BM Costs</v>
      </c>
      <c r="L408" s="1" t="str">
        <v>0 - BM Port</v>
      </c>
      <c r="N408" s="1" t="str">
        <v>0 - Port Assets</v>
      </c>
      <c r="BP408" s="1" t="str">
        <v>0- Port Costs</v>
      </c>
      <c r="BT408" s="1" t="str">
        <v>0- Port Value</v>
      </c>
    </row>
    <row r="409" spans="8:72" hidden="1" outlineLevel="1" x14ac:dyDescent="0.3">
      <c r="H409" s="1" t="str">
        <v>0 - BM Costs</v>
      </c>
      <c r="L409" s="1" t="str">
        <v>0 - BM Port</v>
      </c>
      <c r="N409" s="1" t="str">
        <v>0 - Port Assets</v>
      </c>
      <c r="BP409" s="1" t="str">
        <v>0- Port Costs</v>
      </c>
      <c r="BT409" s="1" t="str">
        <v>0- Port Value</v>
      </c>
    </row>
    <row r="410" spans="8:72" hidden="1" outlineLevel="1" x14ac:dyDescent="0.3">
      <c r="H410" s="1" t="str">
        <v>0 - BM Costs</v>
      </c>
      <c r="L410" s="1" t="str">
        <v>0 - BM Port</v>
      </c>
      <c r="N410" s="1" t="str">
        <v>0 - Port Assets</v>
      </c>
      <c r="BP410" s="1" t="str">
        <v>0- Port Costs</v>
      </c>
      <c r="BT410" s="1" t="str">
        <v>0- Port Value</v>
      </c>
    </row>
    <row r="411" spans="8:72" hidden="1" outlineLevel="1" x14ac:dyDescent="0.3">
      <c r="H411" s="1" t="str">
        <v>0 - BM Costs</v>
      </c>
      <c r="L411" s="1" t="str">
        <v>0 - BM Port</v>
      </c>
      <c r="N411" s="1" t="str">
        <v>0 - Port Assets</v>
      </c>
      <c r="BP411" s="1" t="str">
        <v>0- Port Costs</v>
      </c>
      <c r="BT411" s="1" t="str">
        <v>0- Port Value</v>
      </c>
    </row>
    <row r="412" spans="8:72" hidden="1" outlineLevel="1" x14ac:dyDescent="0.3">
      <c r="H412" s="1" t="str">
        <v>0 - BM Costs</v>
      </c>
      <c r="L412" s="1" t="str">
        <v>0 - BM Port</v>
      </c>
      <c r="N412" s="1" t="str">
        <v>0 - Port Assets</v>
      </c>
      <c r="BP412" s="1" t="str">
        <v>0- Port Costs</v>
      </c>
      <c r="BT412" s="1" t="str">
        <v>0- Port Value</v>
      </c>
    </row>
    <row r="413" spans="8:72" hidden="1" outlineLevel="1" x14ac:dyDescent="0.3">
      <c r="H413" s="1" t="str">
        <v>0 - BM Costs</v>
      </c>
      <c r="L413" s="1" t="str">
        <v>0 - BM Port</v>
      </c>
      <c r="N413" s="1" t="str">
        <v>0 - Port Assets</v>
      </c>
      <c r="BP413" s="1" t="str">
        <v>0- Port Costs</v>
      </c>
      <c r="BT413" s="1" t="str">
        <v>0- Port Value</v>
      </c>
    </row>
    <row r="414" spans="8:72" hidden="1" outlineLevel="1" x14ac:dyDescent="0.3">
      <c r="H414" s="1" t="str">
        <v>0 - BM Costs</v>
      </c>
      <c r="L414" s="1" t="str">
        <v>0 - BM Port</v>
      </c>
      <c r="N414" s="1" t="str">
        <v>0 - Port Assets</v>
      </c>
      <c r="BP414" s="1" t="str">
        <v>0- Port Costs</v>
      </c>
      <c r="BT414" s="1" t="str">
        <v>0- Port Value</v>
      </c>
    </row>
    <row r="415" spans="8:72" hidden="1" outlineLevel="1" x14ac:dyDescent="0.3">
      <c r="H415" s="1" t="str">
        <v>0 - BM Costs</v>
      </c>
      <c r="L415" s="1" t="str">
        <v>0 - BM Port</v>
      </c>
      <c r="N415" s="1" t="str">
        <v>0 - Port Assets</v>
      </c>
      <c r="BP415" s="1" t="str">
        <v>0- Port Costs</v>
      </c>
      <c r="BT415" s="1" t="str">
        <v>0- Port Value</v>
      </c>
    </row>
    <row r="416" spans="8:72" hidden="1" outlineLevel="1" x14ac:dyDescent="0.3">
      <c r="H416" s="1" t="str">
        <v>0 - BM Costs</v>
      </c>
      <c r="L416" s="1" t="str">
        <v>0 - BM Port</v>
      </c>
      <c r="N416" s="1" t="str">
        <v>0 - Port Assets</v>
      </c>
      <c r="BP416" s="1" t="str">
        <v>0- Port Costs</v>
      </c>
      <c r="BT416" s="1" t="str">
        <v>0- Port Value</v>
      </c>
    </row>
    <row r="417" spans="8:72" hidden="1" outlineLevel="1" x14ac:dyDescent="0.3">
      <c r="H417" s="1" t="str">
        <v>0 - BM Costs</v>
      </c>
      <c r="L417" s="1" t="str">
        <v>0 - BM Port</v>
      </c>
      <c r="N417" s="1" t="str">
        <v>0 - Port Assets</v>
      </c>
      <c r="BP417" s="1" t="str">
        <v>0- Port Costs</v>
      </c>
      <c r="BT417" s="1" t="str">
        <v>0- Port Value</v>
      </c>
    </row>
    <row r="418" spans="8:72" hidden="1" outlineLevel="1" x14ac:dyDescent="0.3">
      <c r="H418" s="1" t="str">
        <v>0 - BM Costs</v>
      </c>
      <c r="L418" s="1" t="str">
        <v>0 - BM Port</v>
      </c>
      <c r="N418" s="1" t="str">
        <v>0 - Port Assets</v>
      </c>
      <c r="BP418" s="1" t="str">
        <v>0- Port Costs</v>
      </c>
      <c r="BT418" s="1" t="str">
        <v>0- Port Value</v>
      </c>
    </row>
    <row r="419" spans="8:72" hidden="1" outlineLevel="1" x14ac:dyDescent="0.3">
      <c r="H419" s="1" t="str">
        <v>0 - BM Costs</v>
      </c>
      <c r="L419" s="1" t="str">
        <v>0 - BM Port</v>
      </c>
      <c r="N419" s="1" t="str">
        <v>0 - Port Assets</v>
      </c>
      <c r="BP419" s="1" t="str">
        <v>0- Port Costs</v>
      </c>
      <c r="BT419" s="1" t="str">
        <v>0- Port Value</v>
      </c>
    </row>
    <row r="420" spans="8:72" hidden="1" outlineLevel="1" x14ac:dyDescent="0.3">
      <c r="H420" s="1" t="str">
        <v>0 - BM Costs</v>
      </c>
      <c r="L420" s="1" t="str">
        <v>0 - BM Port</v>
      </c>
      <c r="N420" s="1" t="str">
        <v>0 - Port Assets</v>
      </c>
      <c r="BP420" s="1" t="str">
        <v>0- Port Costs</v>
      </c>
      <c r="BT420" s="1" t="str">
        <v>0- Port Value</v>
      </c>
    </row>
    <row r="421" spans="8:72" hidden="1" outlineLevel="1" x14ac:dyDescent="0.3">
      <c r="H421" s="1" t="str">
        <v>0 - BM Costs</v>
      </c>
      <c r="L421" s="1" t="str">
        <v>0 - BM Port</v>
      </c>
      <c r="N421" s="1" t="str">
        <v>0 - Port Assets</v>
      </c>
      <c r="BP421" s="1" t="str">
        <v>0- Port Costs</v>
      </c>
      <c r="BT421" s="1" t="str">
        <v>0- Port Value</v>
      </c>
    </row>
    <row r="422" spans="8:72" hidden="1" outlineLevel="1" x14ac:dyDescent="0.3">
      <c r="H422" s="1" t="str">
        <v>0 - BM Costs</v>
      </c>
      <c r="L422" s="1" t="str">
        <v>0 - BM Port</v>
      </c>
      <c r="N422" s="1" t="str">
        <v>0 - Port Assets</v>
      </c>
      <c r="BP422" s="1" t="str">
        <v>0- Port Costs</v>
      </c>
      <c r="BT422" s="1" t="str">
        <v>0- Port Value</v>
      </c>
    </row>
    <row r="423" spans="8:72" hidden="1" outlineLevel="1" x14ac:dyDescent="0.3">
      <c r="H423" s="1" t="str">
        <v>0 - BM Costs</v>
      </c>
      <c r="L423" s="1" t="str">
        <v>0 - BM Port</v>
      </c>
      <c r="N423" s="1" t="str">
        <v>0 - Port Assets</v>
      </c>
      <c r="BP423" s="1" t="str">
        <v>0- Port Costs</v>
      </c>
      <c r="BT423" s="1" t="str">
        <v>0- Port Value</v>
      </c>
    </row>
    <row r="424" spans="8:72" hidden="1" outlineLevel="1" x14ac:dyDescent="0.3">
      <c r="H424" s="1" t="str">
        <v>0 - BM Costs</v>
      </c>
      <c r="L424" s="1" t="str">
        <v>0 - BM Port</v>
      </c>
      <c r="N424" s="1" t="str">
        <v>0 - Port Assets</v>
      </c>
      <c r="BP424" s="1" t="str">
        <v>0- Port Costs</v>
      </c>
      <c r="BT424" s="1" t="str">
        <v>0- Port Value</v>
      </c>
    </row>
    <row r="425" spans="8:72" hidden="1" outlineLevel="1" x14ac:dyDescent="0.3">
      <c r="H425" s="1" t="str">
        <v>0 - BM Costs</v>
      </c>
      <c r="L425" s="1" t="str">
        <v>0 - BM Port</v>
      </c>
      <c r="N425" s="1" t="str">
        <v>0 - Port Assets</v>
      </c>
      <c r="BP425" s="1" t="str">
        <v>0- Port Costs</v>
      </c>
      <c r="BT425" s="1" t="str">
        <v>0- Port Value</v>
      </c>
    </row>
    <row r="426" spans="8:72" hidden="1" outlineLevel="1" x14ac:dyDescent="0.3">
      <c r="H426" s="1" t="str">
        <v>0 - BM Costs</v>
      </c>
      <c r="L426" s="1" t="str">
        <v>0 - BM Port</v>
      </c>
      <c r="N426" s="1" t="str">
        <v>0 - Port Assets</v>
      </c>
      <c r="BP426" s="1" t="str">
        <v>0- Port Costs</v>
      </c>
      <c r="BT426" s="1" t="str">
        <v>0- Port Value</v>
      </c>
    </row>
    <row r="427" spans="8:72" hidden="1" outlineLevel="1" x14ac:dyDescent="0.3">
      <c r="H427" s="1" t="str">
        <v>0 - BM Costs</v>
      </c>
      <c r="L427" s="1" t="str">
        <v>0 - BM Port</v>
      </c>
      <c r="N427" s="1" t="str">
        <v>0 - Port Assets</v>
      </c>
      <c r="BP427" s="1" t="str">
        <v>0- Port Costs</v>
      </c>
      <c r="BT427" s="1" t="str">
        <v>0- Port Value</v>
      </c>
    </row>
    <row r="428" spans="8:72" hidden="1" outlineLevel="1" x14ac:dyDescent="0.3">
      <c r="H428" s="1" t="str">
        <v>0 - BM Costs</v>
      </c>
      <c r="L428" s="1" t="str">
        <v>0 - BM Port</v>
      </c>
      <c r="N428" s="1" t="str">
        <v>0 - Port Assets</v>
      </c>
      <c r="BP428" s="1" t="str">
        <v>0- Port Costs</v>
      </c>
      <c r="BT428" s="1" t="str">
        <v>0- Port Value</v>
      </c>
    </row>
    <row r="429" spans="8:72" hidden="1" outlineLevel="1" x14ac:dyDescent="0.3">
      <c r="H429" s="1" t="str">
        <v>0 - BM Costs</v>
      </c>
      <c r="L429" s="1" t="str">
        <v>0 - BM Port</v>
      </c>
      <c r="N429" s="1" t="str">
        <v>0 - Port Assets</v>
      </c>
      <c r="BP429" s="1" t="str">
        <v>0- Port Costs</v>
      </c>
      <c r="BT429" s="1" t="str">
        <v>0- Port Value</v>
      </c>
    </row>
    <row r="430" spans="8:72" hidden="1" outlineLevel="1" x14ac:dyDescent="0.3">
      <c r="H430" s="1" t="str">
        <v>0 - BM Costs</v>
      </c>
      <c r="L430" s="1" t="str">
        <v>0 - BM Port</v>
      </c>
      <c r="N430" s="1" t="str">
        <v>0 - Port Assets</v>
      </c>
      <c r="BP430" s="1" t="str">
        <v>0- Port Costs</v>
      </c>
      <c r="BT430" s="1" t="str">
        <v>0- Port Value</v>
      </c>
    </row>
    <row r="431" spans="8:72" hidden="1" outlineLevel="1" x14ac:dyDescent="0.3">
      <c r="H431" s="1" t="str">
        <v>0 - BM Costs</v>
      </c>
      <c r="L431" s="1" t="str">
        <v>0 - BM Port</v>
      </c>
      <c r="N431" s="1" t="str">
        <v>0 - Port Assets</v>
      </c>
      <c r="BP431" s="1" t="str">
        <v>0- Port Costs</v>
      </c>
      <c r="BT431" s="1" t="str">
        <v>0- Port Value</v>
      </c>
    </row>
    <row r="432" spans="8:72" hidden="1" outlineLevel="1" x14ac:dyDescent="0.3">
      <c r="H432" s="1" t="str">
        <v>0 - BM Costs</v>
      </c>
      <c r="L432" s="1" t="str">
        <v>0 - BM Port</v>
      </c>
      <c r="N432" s="1" t="str">
        <v>0 - Port Assets</v>
      </c>
      <c r="BP432" s="1" t="str">
        <v>0- Port Costs</v>
      </c>
      <c r="BT432" s="1" t="str">
        <v>0- Port Value</v>
      </c>
    </row>
    <row r="433" spans="8:72" hidden="1" outlineLevel="1" x14ac:dyDescent="0.3">
      <c r="H433" s="1" t="str">
        <v>0 - BM Costs</v>
      </c>
      <c r="L433" s="1" t="str">
        <v>0 - BM Port</v>
      </c>
      <c r="N433" s="1" t="str">
        <v>0 - Port Assets</v>
      </c>
      <c r="BP433" s="1" t="str">
        <v>0- Port Costs</v>
      </c>
      <c r="BT433" s="1" t="str">
        <v>0- Port Value</v>
      </c>
    </row>
    <row r="434" spans="8:72" hidden="1" outlineLevel="1" x14ac:dyDescent="0.3">
      <c r="H434" s="1" t="str">
        <v>0 - BM Costs</v>
      </c>
      <c r="L434" s="1" t="str">
        <v>0 - BM Port</v>
      </c>
      <c r="N434" s="1" t="str">
        <v>0 - Port Assets</v>
      </c>
      <c r="BP434" s="1" t="str">
        <v>0- Port Costs</v>
      </c>
      <c r="BT434" s="1" t="str">
        <v>0- Port Value</v>
      </c>
    </row>
    <row r="435" spans="8:72" hidden="1" outlineLevel="1" x14ac:dyDescent="0.3">
      <c r="H435" s="1" t="str">
        <v>0 - BM Costs</v>
      </c>
      <c r="L435" s="1" t="str">
        <v>0 - BM Port</v>
      </c>
      <c r="N435" s="1" t="str">
        <v>0 - Port Assets</v>
      </c>
      <c r="BP435" s="1" t="str">
        <v>0- Port Costs</v>
      </c>
      <c r="BT435" s="1" t="str">
        <v>0- Port Value</v>
      </c>
    </row>
    <row r="436" spans="8:72" hidden="1" outlineLevel="1" x14ac:dyDescent="0.3">
      <c r="H436" s="1" t="str">
        <v>0 - BM Costs</v>
      </c>
      <c r="L436" s="1" t="str">
        <v>0 - BM Port</v>
      </c>
      <c r="N436" s="1" t="str">
        <v>0 - Port Assets</v>
      </c>
      <c r="BP436" s="1" t="str">
        <v>0- Port Costs</v>
      </c>
      <c r="BT436" s="1" t="str">
        <v>0- Port Value</v>
      </c>
    </row>
    <row r="437" spans="8:72" hidden="1" outlineLevel="1" x14ac:dyDescent="0.3">
      <c r="H437" s="1" t="str">
        <v>0 - BM Costs</v>
      </c>
      <c r="L437" s="1" t="str">
        <v>0 - BM Port</v>
      </c>
      <c r="N437" s="1" t="str">
        <v>0 - Port Assets</v>
      </c>
      <c r="BP437" s="1" t="str">
        <v>0- Port Costs</v>
      </c>
      <c r="BT437" s="1" t="str">
        <v>0- Port Value</v>
      </c>
    </row>
    <row r="438" spans="8:72" hidden="1" outlineLevel="1" x14ac:dyDescent="0.3">
      <c r="H438" s="1" t="str">
        <v>0 - BM Costs</v>
      </c>
      <c r="L438" s="1" t="str">
        <v>0 - BM Port</v>
      </c>
      <c r="N438" s="1" t="str">
        <v>0 - Port Assets</v>
      </c>
      <c r="BP438" s="1" t="str">
        <v>0- Port Costs</v>
      </c>
      <c r="BT438" s="1" t="str">
        <v>0- Port Value</v>
      </c>
    </row>
    <row r="439" spans="8:72" hidden="1" outlineLevel="1" x14ac:dyDescent="0.3">
      <c r="H439" s="1" t="str">
        <v>0 - BM Costs</v>
      </c>
      <c r="L439" s="1" t="str">
        <v>0 - BM Port</v>
      </c>
      <c r="N439" s="1" t="str">
        <v>0 - Port Assets</v>
      </c>
      <c r="BP439" s="1" t="str">
        <v>0- Port Costs</v>
      </c>
      <c r="BT439" s="1" t="str">
        <v>0- Port Value</v>
      </c>
    </row>
    <row r="440" spans="8:72" hidden="1" outlineLevel="1" x14ac:dyDescent="0.3">
      <c r="H440" s="1" t="str">
        <v>0 - BM Costs</v>
      </c>
      <c r="L440" s="1" t="str">
        <v>0 - BM Port</v>
      </c>
      <c r="N440" s="1" t="str">
        <v>0 - Port Assets</v>
      </c>
      <c r="BP440" s="1" t="str">
        <v>0- Port Costs</v>
      </c>
      <c r="BT440" s="1" t="str">
        <v>0- Port Value</v>
      </c>
    </row>
    <row r="441" spans="8:72" hidden="1" outlineLevel="1" x14ac:dyDescent="0.3">
      <c r="H441" s="1" t="str">
        <v>0 - BM Costs</v>
      </c>
      <c r="L441" s="1" t="str">
        <v>0 - BM Port</v>
      </c>
      <c r="N441" s="1" t="str">
        <v>0 - Port Assets</v>
      </c>
      <c r="BP441" s="1" t="str">
        <v>0- Port Costs</v>
      </c>
      <c r="BT441" s="1" t="str">
        <v>0- Port Value</v>
      </c>
    </row>
    <row r="442" spans="8:72" hidden="1" outlineLevel="1" x14ac:dyDescent="0.3">
      <c r="H442" s="1" t="str">
        <v>0 - BM Costs</v>
      </c>
      <c r="L442" s="1" t="str">
        <v>0 - BM Port</v>
      </c>
      <c r="N442" s="1" t="str">
        <v>0 - Port Assets</v>
      </c>
      <c r="BP442" s="1" t="str">
        <v>0- Port Costs</v>
      </c>
      <c r="BT442" s="1" t="str">
        <v>0- Port Value</v>
      </c>
    </row>
    <row r="443" spans="8:72" hidden="1" outlineLevel="1" x14ac:dyDescent="0.3">
      <c r="H443" s="1" t="str">
        <v>0 - BM Costs</v>
      </c>
      <c r="L443" s="1" t="str">
        <v>0 - BM Port</v>
      </c>
      <c r="N443" s="1" t="str">
        <v>0 - Port Assets</v>
      </c>
      <c r="BP443" s="1" t="str">
        <v>0- Port Costs</v>
      </c>
      <c r="BT443" s="1" t="str">
        <v>0- Port Value</v>
      </c>
    </row>
    <row r="444" spans="8:72" hidden="1" outlineLevel="1" x14ac:dyDescent="0.3">
      <c r="H444" s="1" t="str">
        <v>0 - BM Costs</v>
      </c>
      <c r="L444" s="1" t="str">
        <v>0 - BM Port</v>
      </c>
      <c r="N444" s="1" t="str">
        <v>0 - Port Assets</v>
      </c>
      <c r="BP444" s="1" t="str">
        <v>0- Port Costs</v>
      </c>
      <c r="BT444" s="1" t="str">
        <v>0- Port Value</v>
      </c>
    </row>
    <row r="445" spans="8:72" hidden="1" outlineLevel="1" x14ac:dyDescent="0.3">
      <c r="H445" s="1" t="str">
        <v>0 - BM Costs</v>
      </c>
      <c r="L445" s="1" t="str">
        <v>0 - BM Port</v>
      </c>
      <c r="N445" s="1" t="str">
        <v>0 - Port Assets</v>
      </c>
      <c r="BP445" s="1" t="str">
        <v>0- Port Costs</v>
      </c>
      <c r="BT445" s="1" t="str">
        <v>0- Port Value</v>
      </c>
    </row>
    <row r="446" spans="8:72" hidden="1" outlineLevel="1" x14ac:dyDescent="0.3">
      <c r="H446" s="1" t="str">
        <v>0 - BM Costs</v>
      </c>
      <c r="L446" s="1" t="str">
        <v>0 - BM Port</v>
      </c>
      <c r="N446" s="1" t="str">
        <v>0 - Port Assets</v>
      </c>
      <c r="BP446" s="1" t="str">
        <v>0- Port Costs</v>
      </c>
      <c r="BT446" s="1" t="str">
        <v>0- Port Value</v>
      </c>
    </row>
    <row r="447" spans="8:72" hidden="1" outlineLevel="1" x14ac:dyDescent="0.3">
      <c r="H447" s="1" t="str">
        <v>0 - BM Costs</v>
      </c>
      <c r="L447" s="1" t="str">
        <v>0 - BM Port</v>
      </c>
      <c r="N447" s="1" t="str">
        <v>0 - Port Assets</v>
      </c>
      <c r="BP447" s="1" t="str">
        <v>0- Port Costs</v>
      </c>
      <c r="BT447" s="1" t="str">
        <v>0- Port Value</v>
      </c>
    </row>
    <row r="448" spans="8:72" hidden="1" outlineLevel="1" x14ac:dyDescent="0.3">
      <c r="H448" s="1" t="str">
        <v>0 - BM Costs</v>
      </c>
      <c r="L448" s="1" t="str">
        <v>0 - BM Port</v>
      </c>
      <c r="N448" s="1" t="str">
        <v>0 - Port Assets</v>
      </c>
      <c r="BP448" s="1" t="str">
        <v>0- Port Costs</v>
      </c>
      <c r="BT448" s="1" t="str">
        <v>0- Port Value</v>
      </c>
    </row>
    <row r="449" spans="8:72" hidden="1" outlineLevel="1" x14ac:dyDescent="0.3">
      <c r="H449" s="1" t="str">
        <v>0 - BM Costs</v>
      </c>
      <c r="L449" s="1" t="str">
        <v>0 - BM Port</v>
      </c>
      <c r="N449" s="1" t="str">
        <v>0 - Port Assets</v>
      </c>
      <c r="BP449" s="1" t="str">
        <v>0- Port Costs</v>
      </c>
      <c r="BT449" s="1" t="str">
        <v>0- Port Value</v>
      </c>
    </row>
    <row r="450" spans="8:72" hidden="1" outlineLevel="1" x14ac:dyDescent="0.3">
      <c r="H450" s="1" t="str">
        <v>0 - BM Costs</v>
      </c>
      <c r="L450" s="1" t="str">
        <v>0 - BM Port</v>
      </c>
      <c r="N450" s="1" t="str">
        <v>0 - Port Assets</v>
      </c>
      <c r="BP450" s="1" t="str">
        <v>0- Port Costs</v>
      </c>
      <c r="BT450" s="1" t="str">
        <v>0- Port Value</v>
      </c>
    </row>
    <row r="451" spans="8:72" hidden="1" outlineLevel="1" x14ac:dyDescent="0.3">
      <c r="H451" s="1" t="str">
        <v>0 - BM Costs</v>
      </c>
      <c r="L451" s="1" t="str">
        <v>0 - BM Port</v>
      </c>
      <c r="N451" s="1" t="str">
        <v>0 - Port Assets</v>
      </c>
      <c r="BP451" s="1" t="str">
        <v>0- Port Costs</v>
      </c>
      <c r="BT451" s="1" t="str">
        <v>0- Port Value</v>
      </c>
    </row>
    <row r="452" spans="8:72" hidden="1" outlineLevel="1" x14ac:dyDescent="0.3">
      <c r="H452" s="1" t="str">
        <v>0 - BM Costs</v>
      </c>
      <c r="L452" s="1" t="str">
        <v>0 - BM Port</v>
      </c>
      <c r="N452" s="1" t="str">
        <v>0 - Port Assets</v>
      </c>
      <c r="BP452" s="1" t="str">
        <v>0- Port Costs</v>
      </c>
      <c r="BT452" s="1" t="str">
        <v>0- Port Value</v>
      </c>
    </row>
    <row r="453" spans="8:72" hidden="1" outlineLevel="1" x14ac:dyDescent="0.3">
      <c r="H453" s="1" t="str">
        <v>0 - BM Costs</v>
      </c>
      <c r="L453" s="1" t="str">
        <v>0 - BM Port</v>
      </c>
      <c r="N453" s="1" t="str">
        <v>0 - Port Assets</v>
      </c>
      <c r="BP453" s="1" t="str">
        <v>0- Port Costs</v>
      </c>
      <c r="BT453" s="1" t="str">
        <v>0- Port Value</v>
      </c>
    </row>
    <row r="454" spans="8:72" hidden="1" outlineLevel="1" x14ac:dyDescent="0.3">
      <c r="H454" s="1" t="str">
        <v>0 - BM Costs</v>
      </c>
      <c r="L454" s="1" t="str">
        <v>0 - BM Port</v>
      </c>
      <c r="N454" s="1" t="str">
        <v>0 - Port Assets</v>
      </c>
      <c r="BP454" s="1" t="str">
        <v>0- Port Costs</v>
      </c>
      <c r="BT454" s="1" t="str">
        <v>0- Port Value</v>
      </c>
    </row>
    <row r="455" spans="8:72" hidden="1" outlineLevel="1" x14ac:dyDescent="0.3">
      <c r="H455" s="1" t="str">
        <v>0 - BM Costs</v>
      </c>
      <c r="L455" s="1" t="str">
        <v>0 - BM Port</v>
      </c>
      <c r="N455" s="1" t="str">
        <v>0 - Port Assets</v>
      </c>
      <c r="BP455" s="1" t="str">
        <v>0- Port Costs</v>
      </c>
      <c r="BT455" s="1" t="str">
        <v>0- Port Value</v>
      </c>
    </row>
    <row r="456" spans="8:72" hidden="1" outlineLevel="1" x14ac:dyDescent="0.3">
      <c r="H456" s="1" t="str">
        <v>0 - BM Costs</v>
      </c>
      <c r="L456" s="1" t="str">
        <v>0 - BM Port</v>
      </c>
      <c r="N456" s="1" t="str">
        <v>0 - Port Assets</v>
      </c>
      <c r="BP456" s="1" t="str">
        <v>0- Port Costs</v>
      </c>
      <c r="BT456" s="1" t="str">
        <v>0- Port Value</v>
      </c>
    </row>
    <row r="457" spans="8:72" hidden="1" outlineLevel="1" x14ac:dyDescent="0.3">
      <c r="H457" s="1" t="str">
        <v>0 - BM Costs</v>
      </c>
      <c r="L457" s="1" t="str">
        <v>0 - BM Port</v>
      </c>
      <c r="N457" s="1" t="str">
        <v>0 - Port Assets</v>
      </c>
      <c r="BP457" s="1" t="str">
        <v>0- Port Costs</v>
      </c>
      <c r="BT457" s="1" t="str">
        <v>0- Port Value</v>
      </c>
    </row>
    <row r="458" spans="8:72" hidden="1" outlineLevel="1" x14ac:dyDescent="0.3">
      <c r="H458" s="1" t="str">
        <v>0 - BM Costs</v>
      </c>
      <c r="L458" s="1" t="str">
        <v>0 - BM Port</v>
      </c>
      <c r="N458" s="1" t="str">
        <v>0 - Port Assets</v>
      </c>
      <c r="BP458" s="1" t="str">
        <v>0- Port Costs</v>
      </c>
      <c r="BT458" s="1" t="str">
        <v>0- Port Value</v>
      </c>
    </row>
    <row r="459" spans="8:72" hidden="1" outlineLevel="1" x14ac:dyDescent="0.3">
      <c r="H459" s="1" t="str">
        <v>0 - BM Costs</v>
      </c>
      <c r="L459" s="1" t="str">
        <v>0 - BM Port</v>
      </c>
      <c r="N459" s="1" t="str">
        <v>0 - Port Assets</v>
      </c>
      <c r="BP459" s="1" t="str">
        <v>0- Port Costs</v>
      </c>
      <c r="BT459" s="1" t="str">
        <v>0- Port Value</v>
      </c>
    </row>
    <row r="460" spans="8:72" hidden="1" outlineLevel="1" x14ac:dyDescent="0.3">
      <c r="H460" s="1" t="str">
        <v>0 - BM Costs</v>
      </c>
      <c r="L460" s="1" t="str">
        <v>0 - BM Port</v>
      </c>
      <c r="N460" s="1" t="str">
        <v>0 - Port Assets</v>
      </c>
      <c r="BP460" s="1" t="str">
        <v>0- Port Costs</v>
      </c>
      <c r="BT460" s="1" t="str">
        <v>0- Port Value</v>
      </c>
    </row>
    <row r="461" spans="8:72" hidden="1" outlineLevel="1" x14ac:dyDescent="0.3">
      <c r="H461" s="1" t="str">
        <v>0 - BM Costs</v>
      </c>
      <c r="L461" s="1" t="str">
        <v>0 - BM Port</v>
      </c>
      <c r="N461" s="1" t="str">
        <v>0 - Port Assets</v>
      </c>
      <c r="BP461" s="1" t="str">
        <v>0- Port Costs</v>
      </c>
      <c r="BT461" s="1" t="str">
        <v>0- Port Value</v>
      </c>
    </row>
    <row r="462" spans="8:72" hidden="1" outlineLevel="1" x14ac:dyDescent="0.3">
      <c r="H462" s="1" t="str">
        <v>0 - BM Costs</v>
      </c>
      <c r="L462" s="1" t="str">
        <v>0 - BM Port</v>
      </c>
      <c r="N462" s="1" t="str">
        <v>0 - Port Assets</v>
      </c>
      <c r="BP462" s="1" t="str">
        <v>0- Port Costs</v>
      </c>
      <c r="BT462" s="1" t="str">
        <v>0- Port Value</v>
      </c>
    </row>
    <row r="463" spans="8:72" hidden="1" outlineLevel="1" x14ac:dyDescent="0.3">
      <c r="H463" s="1" t="str">
        <v>0 - BM Costs</v>
      </c>
      <c r="L463" s="1" t="str">
        <v>0 - BM Port</v>
      </c>
      <c r="N463" s="1" t="str">
        <v>0 - Port Assets</v>
      </c>
      <c r="BP463" s="1" t="str">
        <v>0- Port Costs</v>
      </c>
      <c r="BT463" s="1" t="str">
        <v>0- Port Value</v>
      </c>
    </row>
    <row r="464" spans="8:72" hidden="1" outlineLevel="1" x14ac:dyDescent="0.3">
      <c r="H464" s="1" t="str">
        <v>0 - BM Costs</v>
      </c>
      <c r="L464" s="1" t="str">
        <v>0 - BM Port</v>
      </c>
      <c r="N464" s="1" t="str">
        <v>0 - Port Assets</v>
      </c>
      <c r="BP464" s="1" t="str">
        <v>0- Port Costs</v>
      </c>
      <c r="BT464" s="1" t="str">
        <v>0- Port Value</v>
      </c>
    </row>
    <row r="465" spans="8:72" hidden="1" outlineLevel="1" x14ac:dyDescent="0.3">
      <c r="H465" s="1" t="str">
        <v>0 - BM Costs</v>
      </c>
      <c r="L465" s="1" t="str">
        <v>0 - BM Port</v>
      </c>
      <c r="N465" s="1" t="str">
        <v>0 - Port Assets</v>
      </c>
      <c r="BP465" s="1" t="str">
        <v>0- Port Costs</v>
      </c>
      <c r="BT465" s="1" t="str">
        <v>0- Port Value</v>
      </c>
    </row>
    <row r="466" spans="8:72" hidden="1" outlineLevel="1" x14ac:dyDescent="0.3">
      <c r="H466" s="1" t="str">
        <v>0 - BM Costs</v>
      </c>
      <c r="L466" s="1" t="str">
        <v>0 - BM Port</v>
      </c>
      <c r="N466" s="1" t="str">
        <v>0 - Port Assets</v>
      </c>
      <c r="BP466" s="1" t="str">
        <v>0- Port Costs</v>
      </c>
      <c r="BT466" s="1" t="str">
        <v>0- Port Value</v>
      </c>
    </row>
    <row r="467" spans="8:72" hidden="1" outlineLevel="1" x14ac:dyDescent="0.3">
      <c r="H467" s="1" t="str">
        <v>0 - BM Costs</v>
      </c>
      <c r="L467" s="1" t="str">
        <v>0 - BM Port</v>
      </c>
      <c r="N467" s="1" t="str">
        <v>0 - Port Assets</v>
      </c>
      <c r="BP467" s="1" t="str">
        <v>0- Port Costs</v>
      </c>
      <c r="BT467" s="1" t="str">
        <v>0- Port Value</v>
      </c>
    </row>
    <row r="468" spans="8:72" hidden="1" outlineLevel="1" x14ac:dyDescent="0.3">
      <c r="H468" s="1" t="str">
        <v>0 - BM Costs</v>
      </c>
      <c r="L468" s="1" t="str">
        <v>0 - BM Port</v>
      </c>
      <c r="N468" s="1" t="str">
        <v>0 - Port Assets</v>
      </c>
      <c r="BP468" s="1" t="str">
        <v>0- Port Costs</v>
      </c>
      <c r="BT468" s="1" t="str">
        <v>0- Port Value</v>
      </c>
    </row>
    <row r="469" spans="8:72" hidden="1" outlineLevel="1" x14ac:dyDescent="0.3">
      <c r="H469" s="1" t="str">
        <v>0 - BM Costs</v>
      </c>
      <c r="L469" s="1" t="str">
        <v>0 - BM Port</v>
      </c>
      <c r="N469" s="1" t="str">
        <v>0 - Port Assets</v>
      </c>
      <c r="BP469" s="1" t="str">
        <v>0- Port Costs</v>
      </c>
      <c r="BT469" s="1" t="str">
        <v>0- Port Value</v>
      </c>
    </row>
    <row r="470" spans="8:72" hidden="1" outlineLevel="1" x14ac:dyDescent="0.3">
      <c r="H470" s="1" t="str">
        <v>0 - BM Costs</v>
      </c>
      <c r="L470" s="1" t="str">
        <v>0 - BM Port</v>
      </c>
      <c r="N470" s="1" t="str">
        <v>0 - Port Assets</v>
      </c>
      <c r="BP470" s="1" t="str">
        <v>0- Port Costs</v>
      </c>
      <c r="BT470" s="1" t="str">
        <v>0- Port Value</v>
      </c>
    </row>
    <row r="471" spans="8:72" hidden="1" outlineLevel="1" x14ac:dyDescent="0.3">
      <c r="H471" s="1" t="str">
        <v>0 - BM Costs</v>
      </c>
      <c r="L471" s="1" t="str">
        <v>0 - BM Port</v>
      </c>
      <c r="N471" s="1" t="str">
        <v>0 - Port Assets</v>
      </c>
      <c r="BP471" s="1" t="str">
        <v>0- Port Costs</v>
      </c>
      <c r="BT471" s="1" t="str">
        <v>0- Port Value</v>
      </c>
    </row>
    <row r="472" spans="8:72" hidden="1" outlineLevel="1" x14ac:dyDescent="0.3">
      <c r="H472" s="1" t="str">
        <v>0 - BM Costs</v>
      </c>
      <c r="L472" s="1" t="str">
        <v>0 - BM Port</v>
      </c>
      <c r="N472" s="1" t="str">
        <v>0 - Port Assets</v>
      </c>
      <c r="BP472" s="1" t="str">
        <v>0- Port Costs</v>
      </c>
      <c r="BT472" s="1" t="str">
        <v>0- Port Value</v>
      </c>
    </row>
    <row r="473" spans="8:72" hidden="1" outlineLevel="1" x14ac:dyDescent="0.3">
      <c r="H473" s="1" t="str">
        <v>0 - BM Costs</v>
      </c>
      <c r="L473" s="1" t="str">
        <v>0 - BM Port</v>
      </c>
      <c r="N473" s="1" t="str">
        <v>0 - Port Assets</v>
      </c>
      <c r="BP473" s="1" t="str">
        <v>0- Port Costs</v>
      </c>
      <c r="BT473" s="1" t="str">
        <v>0- Port Value</v>
      </c>
    </row>
    <row r="474" spans="8:72" hidden="1" outlineLevel="1" x14ac:dyDescent="0.3">
      <c r="H474" s="1" t="str">
        <v>0 - BM Costs</v>
      </c>
      <c r="L474" s="1" t="str">
        <v>0 - BM Port</v>
      </c>
      <c r="N474" s="1" t="str">
        <v>0 - Port Assets</v>
      </c>
      <c r="BP474" s="1" t="str">
        <v>0- Port Costs</v>
      </c>
      <c r="BT474" s="1" t="str">
        <v>0- Port Value</v>
      </c>
    </row>
    <row r="475" spans="8:72" hidden="1" outlineLevel="1" x14ac:dyDescent="0.3">
      <c r="H475" s="1" t="str">
        <v>0 - BM Costs</v>
      </c>
      <c r="L475" s="1" t="str">
        <v>0 - BM Port</v>
      </c>
      <c r="N475" s="1" t="str">
        <v>0 - Port Assets</v>
      </c>
      <c r="BP475" s="1" t="str">
        <v>0- Port Costs</v>
      </c>
      <c r="BT475" s="1" t="str">
        <v>0- Port Value</v>
      </c>
    </row>
    <row r="476" spans="8:72" hidden="1" outlineLevel="1" x14ac:dyDescent="0.3">
      <c r="H476" s="1" t="str">
        <v>0 - BM Costs</v>
      </c>
      <c r="L476" s="1" t="str">
        <v>0 - BM Port</v>
      </c>
      <c r="N476" s="1" t="str">
        <v>0 - Port Assets</v>
      </c>
      <c r="BP476" s="1" t="str">
        <v>0- Port Costs</v>
      </c>
      <c r="BT476" s="1" t="str">
        <v>0- Port Value</v>
      </c>
    </row>
    <row r="477" spans="8:72" hidden="1" outlineLevel="1" x14ac:dyDescent="0.3">
      <c r="H477" s="1" t="str">
        <v>0 - BM Costs</v>
      </c>
      <c r="L477" s="1" t="str">
        <v>0 - BM Port</v>
      </c>
      <c r="N477" s="1" t="str">
        <v>0 - Port Assets</v>
      </c>
      <c r="BP477" s="1" t="str">
        <v>0- Port Costs</v>
      </c>
      <c r="BT477" s="1" t="str">
        <v>0- Port Value</v>
      </c>
    </row>
    <row r="478" spans="8:72" hidden="1" outlineLevel="1" x14ac:dyDescent="0.3">
      <c r="H478" s="1" t="str">
        <v>0 - BM Costs</v>
      </c>
      <c r="L478" s="1" t="str">
        <v>0 - BM Port</v>
      </c>
      <c r="N478" s="1" t="str">
        <v>0 - Port Assets</v>
      </c>
      <c r="BP478" s="1" t="str">
        <v>0- Port Costs</v>
      </c>
      <c r="BT478" s="1" t="str">
        <v>0- Port Value</v>
      </c>
    </row>
    <row r="479" spans="8:72" hidden="1" outlineLevel="1" x14ac:dyDescent="0.3">
      <c r="H479" s="1" t="str">
        <v>0 - BM Costs</v>
      </c>
      <c r="L479" s="1" t="str">
        <v>0 - BM Port</v>
      </c>
      <c r="N479" s="1" t="str">
        <v>0 - Port Assets</v>
      </c>
      <c r="BP479" s="1" t="str">
        <v>0- Port Costs</v>
      </c>
      <c r="BT479" s="1" t="str">
        <v>0- Port Value</v>
      </c>
    </row>
    <row r="480" spans="8:72" hidden="1" outlineLevel="1" x14ac:dyDescent="0.3">
      <c r="H480" s="1" t="str">
        <v>0 - BM Costs</v>
      </c>
      <c r="L480" s="1" t="str">
        <v>0 - BM Port</v>
      </c>
      <c r="N480" s="1" t="str">
        <v>0 - Port Assets</v>
      </c>
      <c r="BP480" s="1" t="str">
        <v>0- Port Costs</v>
      </c>
      <c r="BT480" s="1" t="str">
        <v>0- Port Value</v>
      </c>
    </row>
    <row r="481" spans="8:72" hidden="1" outlineLevel="1" x14ac:dyDescent="0.3">
      <c r="H481" s="1" t="str">
        <v>0 - BM Costs</v>
      </c>
      <c r="L481" s="1" t="str">
        <v>0 - BM Port</v>
      </c>
      <c r="N481" s="1" t="str">
        <v>0 - Port Assets</v>
      </c>
      <c r="BP481" s="1" t="str">
        <v>0- Port Costs</v>
      </c>
      <c r="BT481" s="1" t="str">
        <v>0- Port Value</v>
      </c>
    </row>
    <row r="482" spans="8:72" hidden="1" outlineLevel="1" x14ac:dyDescent="0.3">
      <c r="H482" s="1" t="str">
        <v>0 - BM Costs</v>
      </c>
      <c r="L482" s="1" t="str">
        <v>0 - BM Port</v>
      </c>
      <c r="N482" s="1" t="str">
        <v>0 - Port Assets</v>
      </c>
      <c r="BP482" s="1" t="str">
        <v>0- Port Costs</v>
      </c>
      <c r="BT482" s="1" t="str">
        <v>0- Port Value</v>
      </c>
    </row>
    <row r="483" spans="8:72" hidden="1" outlineLevel="1" x14ac:dyDescent="0.3">
      <c r="H483" s="1" t="str">
        <v>0 - BM Costs</v>
      </c>
      <c r="L483" s="1" t="str">
        <v>0 - BM Port</v>
      </c>
      <c r="N483" s="1" t="str">
        <v>0 - Port Assets</v>
      </c>
      <c r="BP483" s="1" t="str">
        <v>0- Port Costs</v>
      </c>
      <c r="BT483" s="1" t="str">
        <v>0- Port Value</v>
      </c>
    </row>
    <row r="484" spans="8:72" hidden="1" outlineLevel="1" x14ac:dyDescent="0.3">
      <c r="H484" s="1" t="str">
        <v>0 - BM Costs</v>
      </c>
      <c r="L484" s="1" t="str">
        <v>0 - BM Port</v>
      </c>
      <c r="N484" s="1" t="str">
        <v>0 - Port Assets</v>
      </c>
      <c r="BP484" s="1" t="str">
        <v>0- Port Costs</v>
      </c>
      <c r="BT484" s="1" t="str">
        <v>0- Port Value</v>
      </c>
    </row>
    <row r="485" spans="8:72" hidden="1" outlineLevel="1" x14ac:dyDescent="0.3">
      <c r="H485" s="1" t="str">
        <v>0 - BM Costs</v>
      </c>
      <c r="L485" s="1" t="str">
        <v>0 - BM Port</v>
      </c>
      <c r="N485" s="1" t="str">
        <v>0 - Port Assets</v>
      </c>
      <c r="BP485" s="1" t="str">
        <v>0- Port Costs</v>
      </c>
      <c r="BT485" s="1" t="str">
        <v>0- Port Value</v>
      </c>
    </row>
    <row r="486" spans="8:72" hidden="1" outlineLevel="1" x14ac:dyDescent="0.3">
      <c r="H486" s="1" t="str">
        <v>0 - BM Costs</v>
      </c>
      <c r="L486" s="1" t="str">
        <v>0 - BM Port</v>
      </c>
      <c r="N486" s="1" t="str">
        <v>0 - Port Assets</v>
      </c>
      <c r="BP486" s="1" t="str">
        <v>0- Port Costs</v>
      </c>
      <c r="BT486" s="1" t="str">
        <v>0- Port Value</v>
      </c>
    </row>
    <row r="487" spans="8:72" hidden="1" outlineLevel="1" x14ac:dyDescent="0.3">
      <c r="H487" s="1" t="str">
        <v>0 - BM Costs</v>
      </c>
      <c r="L487" s="1" t="str">
        <v>0 - BM Port</v>
      </c>
      <c r="N487" s="1" t="str">
        <v>0 - Port Assets</v>
      </c>
      <c r="BP487" s="1" t="str">
        <v>0- Port Costs</v>
      </c>
      <c r="BT487" s="1" t="str">
        <v>0- Port Value</v>
      </c>
    </row>
    <row r="488" spans="8:72" hidden="1" outlineLevel="1" x14ac:dyDescent="0.3">
      <c r="H488" s="1" t="str">
        <v>0 - BM Costs</v>
      </c>
      <c r="L488" s="1" t="str">
        <v>0 - BM Port</v>
      </c>
      <c r="N488" s="1" t="str">
        <v>0 - Port Assets</v>
      </c>
      <c r="BP488" s="1" t="str">
        <v>0- Port Costs</v>
      </c>
      <c r="BT488" s="1" t="str">
        <v>0- Port Value</v>
      </c>
    </row>
    <row r="489" spans="8:72" hidden="1" outlineLevel="1" x14ac:dyDescent="0.3">
      <c r="H489" s="1" t="str">
        <v>0 - BM Costs</v>
      </c>
      <c r="L489" s="1" t="str">
        <v>0 - BM Port</v>
      </c>
      <c r="N489" s="1" t="str">
        <v>0 - Port Assets</v>
      </c>
      <c r="BP489" s="1" t="str">
        <v>0- Port Costs</v>
      </c>
      <c r="BT489" s="1" t="str">
        <v>0- Port Value</v>
      </c>
    </row>
    <row r="490" spans="8:72" hidden="1" outlineLevel="1" x14ac:dyDescent="0.3">
      <c r="H490" s="1" t="str">
        <v>0 - BM Costs</v>
      </c>
      <c r="L490" s="1" t="str">
        <v>0 - BM Port</v>
      </c>
      <c r="N490" s="1" t="str">
        <v>0 - Port Assets</v>
      </c>
      <c r="BP490" s="1" t="str">
        <v>0- Port Costs</v>
      </c>
      <c r="BT490" s="1" t="str">
        <v>0- Port Value</v>
      </c>
    </row>
    <row r="491" spans="8:72" hidden="1" outlineLevel="1" x14ac:dyDescent="0.3">
      <c r="H491" s="1" t="str">
        <v>0 - BM Costs</v>
      </c>
      <c r="L491" s="1" t="str">
        <v>0 - BM Port</v>
      </c>
      <c r="N491" s="1" t="str">
        <v>0 - Port Assets</v>
      </c>
      <c r="BP491" s="1" t="str">
        <v>0- Port Costs</v>
      </c>
      <c r="BT491" s="1" t="str">
        <v>0- Port Value</v>
      </c>
    </row>
    <row r="492" spans="8:72" hidden="1" outlineLevel="1" x14ac:dyDescent="0.3">
      <c r="H492" s="1" t="str">
        <v>0 - BM Costs</v>
      </c>
      <c r="L492" s="1" t="str">
        <v>0 - BM Port</v>
      </c>
      <c r="N492" s="1" t="str">
        <v>0 - Port Assets</v>
      </c>
      <c r="BP492" s="1" t="str">
        <v>0- Port Costs</v>
      </c>
      <c r="BT492" s="1" t="str">
        <v>0- Port Value</v>
      </c>
    </row>
    <row r="493" spans="8:72" hidden="1" outlineLevel="1" x14ac:dyDescent="0.3">
      <c r="H493" s="1" t="str">
        <v>0 - BM Costs</v>
      </c>
      <c r="L493" s="1" t="str">
        <v>0 - BM Port</v>
      </c>
      <c r="N493" s="1" t="str">
        <v>0 - Port Assets</v>
      </c>
      <c r="BP493" s="1" t="str">
        <v>0- Port Costs</v>
      </c>
      <c r="BT493" s="1" t="str">
        <v>0- Port Value</v>
      </c>
    </row>
    <row r="494" spans="8:72" hidden="1" outlineLevel="1" x14ac:dyDescent="0.3">
      <c r="H494" s="1" t="str">
        <v>0 - BM Costs</v>
      </c>
      <c r="L494" s="1" t="str">
        <v>0 - BM Port</v>
      </c>
      <c r="N494" s="1" t="str">
        <v>0 - Port Assets</v>
      </c>
      <c r="BP494" s="1" t="str">
        <v>0- Port Costs</v>
      </c>
      <c r="BT494" s="1" t="str">
        <v>0- Port Value</v>
      </c>
    </row>
    <row r="495" spans="8:72" hidden="1" outlineLevel="1" x14ac:dyDescent="0.3">
      <c r="H495" s="1" t="str">
        <v>0 - BM Costs</v>
      </c>
      <c r="L495" s="1" t="str">
        <v>0 - BM Port</v>
      </c>
      <c r="N495" s="1" t="str">
        <v>0 - Port Assets</v>
      </c>
      <c r="BP495" s="1" t="str">
        <v>0- Port Costs</v>
      </c>
      <c r="BT495" s="1" t="str">
        <v>0- Port Value</v>
      </c>
    </row>
    <row r="496" spans="8:72" hidden="1" outlineLevel="1" x14ac:dyDescent="0.3">
      <c r="H496" s="1" t="str">
        <v>0 - BM Costs</v>
      </c>
      <c r="L496" s="1" t="str">
        <v>0 - BM Port</v>
      </c>
      <c r="N496" s="1" t="str">
        <v>0 - Port Assets</v>
      </c>
      <c r="BP496" s="1" t="str">
        <v>0- Port Costs</v>
      </c>
      <c r="BT496" s="1" t="str">
        <v>0- Port Value</v>
      </c>
    </row>
    <row r="497" spans="8:72" hidden="1" outlineLevel="1" x14ac:dyDescent="0.3">
      <c r="H497" s="1" t="str">
        <v>0 - BM Costs</v>
      </c>
      <c r="L497" s="1" t="str">
        <v>0 - BM Port</v>
      </c>
      <c r="N497" s="1" t="str">
        <v>0 - Port Assets</v>
      </c>
      <c r="BP497" s="1" t="str">
        <v>0- Port Costs</v>
      </c>
      <c r="BT497" s="1" t="str">
        <v>0- Port Value</v>
      </c>
    </row>
    <row r="498" spans="8:72" hidden="1" outlineLevel="1" x14ac:dyDescent="0.3">
      <c r="H498" s="1" t="str">
        <v>0 - BM Costs</v>
      </c>
      <c r="L498" s="1" t="str">
        <v>0 - BM Port</v>
      </c>
      <c r="N498" s="1" t="str">
        <v>0 - Port Assets</v>
      </c>
      <c r="BP498" s="1" t="str">
        <v>0- Port Costs</v>
      </c>
      <c r="BT498" s="1" t="str">
        <v>0- Port Value</v>
      </c>
    </row>
    <row r="499" spans="8:72" hidden="1" outlineLevel="1" x14ac:dyDescent="0.3">
      <c r="H499" s="1" t="str">
        <v>0 - BM Costs</v>
      </c>
      <c r="L499" s="1" t="str">
        <v>0 - BM Port</v>
      </c>
      <c r="N499" s="1" t="str">
        <v>0 - Port Assets</v>
      </c>
      <c r="BP499" s="1" t="str">
        <v>0- Port Costs</v>
      </c>
      <c r="BT499" s="1" t="str">
        <v>0- Port Value</v>
      </c>
    </row>
    <row r="500" spans="8:72" hidden="1" outlineLevel="1" x14ac:dyDescent="0.3">
      <c r="H500" s="1" t="str">
        <v>0 - BM Costs</v>
      </c>
      <c r="L500" s="1" t="str">
        <v>0 - BM Port</v>
      </c>
      <c r="N500" s="1" t="str">
        <v>0 - Port Assets</v>
      </c>
      <c r="BP500" s="1" t="str">
        <v>0- Port Costs</v>
      </c>
      <c r="BT500" s="1" t="str">
        <v>0- Port Value</v>
      </c>
    </row>
    <row r="501" spans="8:72" hidden="1" outlineLevel="1" x14ac:dyDescent="0.3">
      <c r="H501" s="1" t="str">
        <v>0 - BM Costs</v>
      </c>
      <c r="L501" s="1" t="str">
        <v>0 - BM Port</v>
      </c>
      <c r="N501" s="1" t="str">
        <v>0 - Port Assets</v>
      </c>
      <c r="BP501" s="1" t="str">
        <v>0- Port Costs</v>
      </c>
      <c r="BT501" s="1" t="str">
        <v>0- Port Value</v>
      </c>
    </row>
    <row r="502" spans="8:72" hidden="1" outlineLevel="1" x14ac:dyDescent="0.3">
      <c r="H502" s="1" t="str">
        <v>0 - BM Costs</v>
      </c>
      <c r="L502" s="1" t="str">
        <v>0 - BM Port</v>
      </c>
      <c r="N502" s="1" t="str">
        <v>0 - Port Assets</v>
      </c>
      <c r="BP502" s="1" t="str">
        <v>0- Port Costs</v>
      </c>
      <c r="BT502" s="1" t="str">
        <v>0- Port Value</v>
      </c>
    </row>
    <row r="503" spans="8:72" hidden="1" outlineLevel="1" x14ac:dyDescent="0.3">
      <c r="H503" s="1" t="str">
        <v>0 - BM Costs</v>
      </c>
      <c r="L503" s="1" t="str">
        <v>0 - BM Port</v>
      </c>
      <c r="N503" s="1" t="str">
        <v>0 - Port Assets</v>
      </c>
      <c r="BP503" s="1" t="str">
        <v>0- Port Costs</v>
      </c>
      <c r="BT503" s="1" t="str">
        <v>0- Port Value</v>
      </c>
    </row>
    <row r="504" spans="8:72" hidden="1" outlineLevel="1" x14ac:dyDescent="0.3">
      <c r="H504" s="1" t="str">
        <v>0 - BM Costs</v>
      </c>
      <c r="L504" s="1" t="str">
        <v>0 - BM Port</v>
      </c>
      <c r="N504" s="1" t="str">
        <v>0 - Port Assets</v>
      </c>
      <c r="BP504" s="1" t="str">
        <v>0- Port Costs</v>
      </c>
      <c r="BT504" s="1" t="str">
        <v>0- Port Value</v>
      </c>
    </row>
    <row r="505" spans="8:72" hidden="1" outlineLevel="1" x14ac:dyDescent="0.3">
      <c r="H505" s="1" t="str">
        <v>0 - BM Costs</v>
      </c>
      <c r="L505" s="1" t="str">
        <v>0 - BM Port</v>
      </c>
      <c r="N505" s="1" t="str">
        <v>0 - Port Assets</v>
      </c>
      <c r="BP505" s="1" t="str">
        <v>0- Port Costs</v>
      </c>
      <c r="BT505" s="1" t="str">
        <v>0- Port Value</v>
      </c>
    </row>
    <row r="506" spans="8:72" hidden="1" outlineLevel="1" x14ac:dyDescent="0.3">
      <c r="H506" s="1" t="str">
        <v>0 - BM Costs</v>
      </c>
      <c r="L506" s="1" t="str">
        <v>0 - BM Port</v>
      </c>
      <c r="N506" s="1" t="str">
        <v>0 - Port Assets</v>
      </c>
      <c r="BP506" s="1" t="str">
        <v>0- Port Costs</v>
      </c>
      <c r="BT506" s="1" t="str">
        <v>0- Port Value</v>
      </c>
    </row>
    <row r="507" spans="8:72" hidden="1" outlineLevel="1" x14ac:dyDescent="0.3">
      <c r="H507" s="1" t="str">
        <v>0 - BM Costs</v>
      </c>
      <c r="L507" s="1" t="str">
        <v>0 - BM Port</v>
      </c>
      <c r="N507" s="1" t="str">
        <v>0 - Port Assets</v>
      </c>
      <c r="BP507" s="1" t="str">
        <v>0- Port Costs</v>
      </c>
      <c r="BT507" s="1" t="str">
        <v>0- Port Value</v>
      </c>
    </row>
    <row r="508" spans="8:72" hidden="1" outlineLevel="1" x14ac:dyDescent="0.3">
      <c r="H508" s="1" t="str">
        <v>0 - BM Costs</v>
      </c>
      <c r="L508" s="1" t="str">
        <v>0 - BM Port</v>
      </c>
      <c r="N508" s="1" t="str">
        <v>0 - Port Assets</v>
      </c>
      <c r="BP508" s="1" t="str">
        <v>0- Port Costs</v>
      </c>
      <c r="BT508" s="1" t="str">
        <v>0- Port Value</v>
      </c>
    </row>
    <row r="509" spans="8:72" hidden="1" outlineLevel="1" x14ac:dyDescent="0.3">
      <c r="H509" s="1" t="str">
        <v>0 - BM Costs</v>
      </c>
      <c r="L509" s="1" t="str">
        <v>0 - BM Port</v>
      </c>
      <c r="N509" s="1" t="str">
        <v>0 - Port Assets</v>
      </c>
      <c r="BP509" s="1" t="str">
        <v>0- Port Costs</v>
      </c>
      <c r="BT509" s="1" t="str">
        <v>0- Port Value</v>
      </c>
    </row>
    <row r="510" spans="8:72" hidden="1" outlineLevel="1" x14ac:dyDescent="0.3">
      <c r="H510" s="1" t="str">
        <v>0 - BM Costs</v>
      </c>
      <c r="L510" s="1" t="str">
        <v>0 - BM Port</v>
      </c>
      <c r="N510" s="1" t="str">
        <v>0 - Port Assets</v>
      </c>
      <c r="BP510" s="1" t="str">
        <v>0- Port Costs</v>
      </c>
      <c r="BT510" s="1" t="str">
        <v>0- Port Value</v>
      </c>
    </row>
    <row r="511" spans="8:72" hidden="1" outlineLevel="1" x14ac:dyDescent="0.3">
      <c r="H511" s="1" t="str">
        <v>0 - BM Costs</v>
      </c>
      <c r="L511" s="1" t="str">
        <v>0 - BM Port</v>
      </c>
      <c r="N511" s="1" t="str">
        <v>0 - Port Assets</v>
      </c>
      <c r="BP511" s="1" t="str">
        <v>0- Port Costs</v>
      </c>
      <c r="BT511" s="1" t="str">
        <v>0- Port Value</v>
      </c>
    </row>
    <row r="512" spans="8:72" hidden="1" outlineLevel="1" x14ac:dyDescent="0.3">
      <c r="H512" s="1" t="str">
        <v>0 - BM Costs</v>
      </c>
      <c r="L512" s="1" t="str">
        <v>0 - BM Port</v>
      </c>
      <c r="N512" s="1" t="str">
        <v>0 - Port Assets</v>
      </c>
      <c r="BP512" s="1" t="str">
        <v>0- Port Costs</v>
      </c>
      <c r="BT512" s="1" t="str">
        <v>0- Port Value</v>
      </c>
    </row>
    <row r="513" spans="8:72" hidden="1" outlineLevel="1" x14ac:dyDescent="0.3">
      <c r="H513" s="1" t="str">
        <v>0 - BM Costs</v>
      </c>
      <c r="L513" s="1" t="str">
        <v>0 - BM Port</v>
      </c>
      <c r="N513" s="1" t="str">
        <v>0 - Port Assets</v>
      </c>
      <c r="BP513" s="1" t="str">
        <v>0- Port Costs</v>
      </c>
      <c r="BT513" s="1" t="str">
        <v>0- Port Value</v>
      </c>
    </row>
    <row r="514" spans="8:72" hidden="1" outlineLevel="1" x14ac:dyDescent="0.3">
      <c r="H514" s="1" t="str">
        <v>0 - BM Costs</v>
      </c>
      <c r="L514" s="1" t="str">
        <v>0 - BM Port</v>
      </c>
      <c r="N514" s="1" t="str">
        <v>0 - Port Assets</v>
      </c>
      <c r="BP514" s="1" t="str">
        <v>0- Port Costs</v>
      </c>
      <c r="BT514" s="1" t="str">
        <v>0- Port Value</v>
      </c>
    </row>
    <row r="515" spans="8:72" hidden="1" outlineLevel="1" x14ac:dyDescent="0.3">
      <c r="H515" s="1" t="str">
        <v>0 - BM Costs</v>
      </c>
      <c r="L515" s="1" t="str">
        <v>0 - BM Port</v>
      </c>
      <c r="N515" s="1" t="str">
        <v>0 - Port Assets</v>
      </c>
      <c r="BP515" s="1" t="str">
        <v>0- Port Costs</v>
      </c>
      <c r="BT515" s="1" t="str">
        <v>0- Port Value</v>
      </c>
    </row>
    <row r="516" spans="8:72" hidden="1" outlineLevel="1" x14ac:dyDescent="0.3">
      <c r="H516" s="1" t="str">
        <v>0 - BM Costs</v>
      </c>
      <c r="L516" s="1" t="str">
        <v>0 - BM Port</v>
      </c>
      <c r="N516" s="1" t="str">
        <v>0 - Port Assets</v>
      </c>
      <c r="BP516" s="1" t="str">
        <v>0- Port Costs</v>
      </c>
      <c r="BT516" s="1" t="str">
        <v>0- Port Value</v>
      </c>
    </row>
    <row r="517" spans="8:72" hidden="1" outlineLevel="1" x14ac:dyDescent="0.3">
      <c r="H517" s="1" t="str">
        <v>0 - BM Costs</v>
      </c>
      <c r="L517" s="1" t="str">
        <v>0 - BM Port</v>
      </c>
      <c r="N517" s="1" t="str">
        <v>0 - Port Assets</v>
      </c>
      <c r="BP517" s="1" t="str">
        <v>0- Port Costs</v>
      </c>
      <c r="BT517" s="1" t="str">
        <v>0- Port Value</v>
      </c>
    </row>
    <row r="518" spans="8:72" hidden="1" outlineLevel="1" x14ac:dyDescent="0.3">
      <c r="H518" s="1" t="str">
        <v>0 - BM Costs</v>
      </c>
      <c r="L518" s="1" t="str">
        <v>0 - BM Port</v>
      </c>
      <c r="N518" s="1" t="str">
        <v>0 - Port Assets</v>
      </c>
      <c r="BP518" s="1" t="str">
        <v>0- Port Costs</v>
      </c>
      <c r="BT518" s="1" t="str">
        <v>0- Port Value</v>
      </c>
    </row>
    <row r="519" spans="8:72" hidden="1" outlineLevel="1" x14ac:dyDescent="0.3">
      <c r="H519" s="1" t="str">
        <v>0 - BM Costs</v>
      </c>
      <c r="L519" s="1" t="str">
        <v>0 - BM Port</v>
      </c>
      <c r="N519" s="1" t="str">
        <v>0 - Port Assets</v>
      </c>
      <c r="BP519" s="1" t="str">
        <v>0- Port Costs</v>
      </c>
      <c r="BT519" s="1" t="str">
        <v>0- Port Value</v>
      </c>
    </row>
    <row r="520" spans="8:72" hidden="1" outlineLevel="1" x14ac:dyDescent="0.3">
      <c r="H520" s="1" t="str">
        <v>0 - BM Costs</v>
      </c>
      <c r="L520" s="1" t="str">
        <v>0 - BM Port</v>
      </c>
      <c r="N520" s="1" t="str">
        <v>0 - Port Assets</v>
      </c>
      <c r="BP520" s="1" t="str">
        <v>0- Port Costs</v>
      </c>
      <c r="BT520" s="1" t="str">
        <v>0- Port Value</v>
      </c>
    </row>
    <row r="521" spans="8:72" hidden="1" outlineLevel="1" x14ac:dyDescent="0.3">
      <c r="H521" s="1" t="str">
        <v>0 - BM Costs</v>
      </c>
      <c r="L521" s="1" t="str">
        <v>0 - BM Port</v>
      </c>
      <c r="N521" s="1" t="str">
        <v>0 - Port Assets</v>
      </c>
      <c r="BP521" s="1" t="str">
        <v>0- Port Costs</v>
      </c>
      <c r="BT521" s="1" t="str">
        <v>0- Port Value</v>
      </c>
    </row>
    <row r="522" spans="8:72" hidden="1" outlineLevel="1" x14ac:dyDescent="0.3">
      <c r="H522" s="1" t="str">
        <v>0 - BM Costs</v>
      </c>
      <c r="L522" s="1" t="str">
        <v>0 - BM Port</v>
      </c>
      <c r="N522" s="1" t="str">
        <v>0 - Port Assets</v>
      </c>
      <c r="BP522" s="1" t="str">
        <v>0- Port Costs</v>
      </c>
      <c r="BT522" s="1" t="str">
        <v>0- Port Value</v>
      </c>
    </row>
    <row r="523" spans="8:72" hidden="1" outlineLevel="1" x14ac:dyDescent="0.3">
      <c r="H523" s="1" t="str">
        <v>0 - BM Costs</v>
      </c>
      <c r="L523" s="1" t="str">
        <v>0 - BM Port</v>
      </c>
      <c r="N523" s="1" t="str">
        <v>0 - Port Assets</v>
      </c>
      <c r="BP523" s="1" t="str">
        <v>0- Port Costs</v>
      </c>
      <c r="BT523" s="1" t="str">
        <v>0- Port Value</v>
      </c>
    </row>
    <row r="524" spans="8:72" hidden="1" outlineLevel="1" x14ac:dyDescent="0.3">
      <c r="H524" s="1" t="str">
        <v>0 - BM Costs</v>
      </c>
      <c r="L524" s="1" t="str">
        <v>0 - BM Port</v>
      </c>
      <c r="N524" s="1" t="str">
        <v>0 - Port Assets</v>
      </c>
      <c r="BP524" s="1" t="str">
        <v>0- Port Costs</v>
      </c>
      <c r="BT524" s="1" t="str">
        <v>0- Port Value</v>
      </c>
    </row>
    <row r="525" spans="8:72" hidden="1" outlineLevel="1" x14ac:dyDescent="0.3">
      <c r="H525" s="1" t="str">
        <v>0 - BM Costs</v>
      </c>
      <c r="L525" s="1" t="str">
        <v>0 - BM Port</v>
      </c>
      <c r="N525" s="1" t="str">
        <v>0 - Port Assets</v>
      </c>
      <c r="BP525" s="1" t="str">
        <v>0- Port Costs</v>
      </c>
      <c r="BT525" s="1" t="str">
        <v>0- Port Value</v>
      </c>
    </row>
    <row r="526" spans="8:72" hidden="1" outlineLevel="1" x14ac:dyDescent="0.3">
      <c r="H526" s="1" t="str">
        <v>0 - BM Costs</v>
      </c>
      <c r="L526" s="1" t="str">
        <v>0 - BM Port</v>
      </c>
      <c r="N526" s="1" t="str">
        <v>0 - Port Assets</v>
      </c>
      <c r="BP526" s="1" t="str">
        <v>0- Port Costs</v>
      </c>
      <c r="BT526" s="1" t="str">
        <v>0- Port Value</v>
      </c>
    </row>
    <row r="527" spans="8:72" hidden="1" outlineLevel="1" x14ac:dyDescent="0.3">
      <c r="H527" s="1" t="str">
        <v>0 - BM Costs</v>
      </c>
      <c r="L527" s="1" t="str">
        <v>0 - BM Port</v>
      </c>
      <c r="N527" s="1" t="str">
        <v>0 - Port Assets</v>
      </c>
      <c r="BP527" s="1" t="str">
        <v>0- Port Costs</v>
      </c>
      <c r="BT527" s="1" t="str">
        <v>0- Port Value</v>
      </c>
    </row>
    <row r="528" spans="8:72" hidden="1" outlineLevel="1" x14ac:dyDescent="0.3">
      <c r="H528" s="1" t="str">
        <v>0 - BM Costs</v>
      </c>
      <c r="L528" s="1" t="str">
        <v>0 - BM Port</v>
      </c>
      <c r="N528" s="1" t="str">
        <v>0 - Port Assets</v>
      </c>
      <c r="BP528" s="1" t="str">
        <v>0- Port Costs</v>
      </c>
      <c r="BT528" s="1" t="str">
        <v>0- Port Value</v>
      </c>
    </row>
    <row r="529" spans="8:72" hidden="1" outlineLevel="1" x14ac:dyDescent="0.3">
      <c r="H529" s="1" t="str">
        <v>0 - BM Costs</v>
      </c>
      <c r="L529" s="1" t="str">
        <v>0 - BM Port</v>
      </c>
      <c r="N529" s="1" t="str">
        <v>0 - Port Assets</v>
      </c>
      <c r="BP529" s="1" t="str">
        <v>0- Port Costs</v>
      </c>
      <c r="BT529" s="1" t="str">
        <v>0- Port Value</v>
      </c>
    </row>
    <row r="530" spans="8:72" hidden="1" outlineLevel="1" x14ac:dyDescent="0.3">
      <c r="H530" s="1" t="str">
        <v>0 - BM Costs</v>
      </c>
      <c r="L530" s="1" t="str">
        <v>0 - BM Port</v>
      </c>
      <c r="N530" s="1" t="str">
        <v>0 - Port Assets</v>
      </c>
      <c r="BP530" s="1" t="str">
        <v>0- Port Costs</v>
      </c>
      <c r="BT530" s="1" t="str">
        <v>0- Port Value</v>
      </c>
    </row>
    <row r="531" spans="8:72" hidden="1" outlineLevel="1" x14ac:dyDescent="0.3">
      <c r="H531" s="1" t="str">
        <v>0 - BM Costs</v>
      </c>
      <c r="L531" s="1" t="str">
        <v>0 - BM Port</v>
      </c>
      <c r="N531" s="1" t="str">
        <v>0 - Port Assets</v>
      </c>
      <c r="BP531" s="1" t="str">
        <v>0- Port Costs</v>
      </c>
      <c r="BT531" s="1" t="str">
        <v>0- Port Value</v>
      </c>
    </row>
    <row r="532" spans="8:72" hidden="1" outlineLevel="1" x14ac:dyDescent="0.3">
      <c r="H532" s="1" t="str">
        <v>0 - BM Costs</v>
      </c>
      <c r="L532" s="1" t="str">
        <v>0 - BM Port</v>
      </c>
      <c r="N532" s="1" t="str">
        <v>0 - Port Assets</v>
      </c>
      <c r="BP532" s="1" t="str">
        <v>0- Port Costs</v>
      </c>
      <c r="BT532" s="1" t="str">
        <v>0- Port Value</v>
      </c>
    </row>
    <row r="533" spans="8:72" hidden="1" outlineLevel="1" x14ac:dyDescent="0.3">
      <c r="H533" s="1" t="str">
        <v>0 - BM Costs</v>
      </c>
      <c r="L533" s="1" t="str">
        <v>0 - BM Port</v>
      </c>
      <c r="N533" s="1" t="str">
        <v>0 - Port Assets</v>
      </c>
      <c r="BP533" s="1" t="str">
        <v>0- Port Costs</v>
      </c>
      <c r="BT533" s="1" t="str">
        <v>0- Port Value</v>
      </c>
    </row>
    <row r="534" spans="8:72" hidden="1" outlineLevel="1" x14ac:dyDescent="0.3">
      <c r="H534" s="1" t="str">
        <v>0 - BM Costs</v>
      </c>
      <c r="L534" s="1" t="str">
        <v>0 - BM Port</v>
      </c>
      <c r="N534" s="1" t="str">
        <v>0 - Port Assets</v>
      </c>
      <c r="BP534" s="1" t="str">
        <v>0- Port Costs</v>
      </c>
      <c r="BT534" s="1" t="str">
        <v>0- Port Value</v>
      </c>
    </row>
    <row r="535" spans="8:72" hidden="1" outlineLevel="1" x14ac:dyDescent="0.3">
      <c r="H535" s="1" t="str">
        <v>0 - BM Costs</v>
      </c>
      <c r="L535" s="1" t="str">
        <v>0 - BM Port</v>
      </c>
      <c r="N535" s="1" t="str">
        <v>0 - Port Assets</v>
      </c>
      <c r="BP535" s="1" t="str">
        <v>0- Port Costs</v>
      </c>
      <c r="BT535" s="1" t="str">
        <v>0- Port Value</v>
      </c>
    </row>
    <row r="536" spans="8:72" hidden="1" outlineLevel="1" x14ac:dyDescent="0.3">
      <c r="H536" s="1" t="str">
        <v>0 - BM Costs</v>
      </c>
      <c r="L536" s="1" t="str">
        <v>0 - BM Port</v>
      </c>
      <c r="N536" s="1" t="str">
        <v>0 - Port Assets</v>
      </c>
      <c r="BP536" s="1" t="str">
        <v>0- Port Costs</v>
      </c>
      <c r="BT536" s="1" t="str">
        <v>0- Port Value</v>
      </c>
    </row>
    <row r="537" spans="8:72" hidden="1" outlineLevel="1" x14ac:dyDescent="0.3">
      <c r="H537" s="1" t="str">
        <v>0 - BM Costs</v>
      </c>
      <c r="L537" s="1" t="str">
        <v>0 - BM Port</v>
      </c>
      <c r="N537" s="1" t="str">
        <v>0 - Port Assets</v>
      </c>
      <c r="BP537" s="1" t="str">
        <v>0- Port Costs</v>
      </c>
      <c r="BT537" s="1" t="str">
        <v>0- Port Value</v>
      </c>
    </row>
    <row r="538" spans="8:72" hidden="1" outlineLevel="1" x14ac:dyDescent="0.3">
      <c r="H538" s="1" t="str">
        <v>0 - BM Costs</v>
      </c>
      <c r="L538" s="1" t="str">
        <v>0 - BM Port</v>
      </c>
      <c r="N538" s="1" t="str">
        <v>0 - Port Assets</v>
      </c>
      <c r="BP538" s="1" t="str">
        <v>0- Port Costs</v>
      </c>
      <c r="BT538" s="1" t="str">
        <v>0- Port Value</v>
      </c>
    </row>
    <row r="539" spans="8:72" hidden="1" outlineLevel="1" x14ac:dyDescent="0.3">
      <c r="H539" s="1" t="str">
        <v>0 - BM Costs</v>
      </c>
      <c r="L539" s="1" t="str">
        <v>0 - BM Port</v>
      </c>
      <c r="N539" s="1" t="str">
        <v>0 - Port Assets</v>
      </c>
      <c r="BP539" s="1" t="str">
        <v>0- Port Costs</v>
      </c>
      <c r="BT539" s="1" t="str">
        <v>0- Port Value</v>
      </c>
    </row>
    <row r="540" spans="8:72" hidden="1" outlineLevel="1" x14ac:dyDescent="0.3">
      <c r="H540" s="1" t="str">
        <v>0 - BM Costs</v>
      </c>
      <c r="L540" s="1" t="str">
        <v>0 - BM Port</v>
      </c>
      <c r="N540" s="1" t="str">
        <v>0 - Port Assets</v>
      </c>
      <c r="BP540" s="1" t="str">
        <v>0- Port Costs</v>
      </c>
      <c r="BT540" s="1" t="str">
        <v>0- Port Value</v>
      </c>
    </row>
    <row r="541" spans="8:72" hidden="1" outlineLevel="1" x14ac:dyDescent="0.3">
      <c r="H541" s="1" t="str">
        <v>0 - BM Costs</v>
      </c>
      <c r="L541" s="1" t="str">
        <v>0 - BM Port</v>
      </c>
      <c r="N541" s="1" t="str">
        <v>0 - Port Assets</v>
      </c>
      <c r="BP541" s="1" t="str">
        <v>0- Port Costs</v>
      </c>
      <c r="BT541" s="1" t="str">
        <v>0- Port Value</v>
      </c>
    </row>
    <row r="542" spans="8:72" hidden="1" outlineLevel="1" x14ac:dyDescent="0.3">
      <c r="H542" s="1" t="str">
        <v>0 - BM Costs</v>
      </c>
      <c r="L542" s="1" t="str">
        <v>0 - BM Port</v>
      </c>
      <c r="N542" s="1" t="str">
        <v>0 - Port Assets</v>
      </c>
      <c r="BP542" s="1" t="str">
        <v>0- Port Costs</v>
      </c>
      <c r="BT542" s="1" t="str">
        <v>0- Port Value</v>
      </c>
    </row>
    <row r="543" spans="8:72" hidden="1" outlineLevel="1" x14ac:dyDescent="0.3">
      <c r="H543" s="1" t="str">
        <v>0 - BM Costs</v>
      </c>
      <c r="L543" s="1" t="str">
        <v>0 - BM Port</v>
      </c>
      <c r="N543" s="1" t="str">
        <v>0 - Port Assets</v>
      </c>
      <c r="BP543" s="1" t="str">
        <v>0- Port Costs</v>
      </c>
      <c r="BT543" s="1" t="str">
        <v>0- Port Value</v>
      </c>
    </row>
    <row r="544" spans="8:72" hidden="1" outlineLevel="1" x14ac:dyDescent="0.3">
      <c r="H544" s="1" t="str">
        <v>0 - BM Costs</v>
      </c>
      <c r="L544" s="1" t="str">
        <v>0 - BM Port</v>
      </c>
      <c r="N544" s="1" t="str">
        <v>0 - Port Assets</v>
      </c>
      <c r="BP544" s="1" t="str">
        <v>0- Port Costs</v>
      </c>
      <c r="BT544" s="1" t="str">
        <v>0- Port Value</v>
      </c>
    </row>
    <row r="545" spans="8:72" hidden="1" outlineLevel="1" x14ac:dyDescent="0.3">
      <c r="H545" s="1" t="str">
        <v>0 - BM Costs</v>
      </c>
      <c r="L545" s="1" t="str">
        <v>0 - BM Port</v>
      </c>
      <c r="N545" s="1" t="str">
        <v>0 - Port Assets</v>
      </c>
      <c r="BP545" s="1" t="str">
        <v>0- Port Costs</v>
      </c>
      <c r="BT545" s="1" t="str">
        <v>0- Port Value</v>
      </c>
    </row>
    <row r="546" spans="8:72" hidden="1" outlineLevel="1" x14ac:dyDescent="0.3">
      <c r="H546" s="1" t="str">
        <v>0 - BM Costs</v>
      </c>
      <c r="L546" s="1" t="str">
        <v>0 - BM Port</v>
      </c>
      <c r="N546" s="1" t="str">
        <v>0 - Port Assets</v>
      </c>
      <c r="BP546" s="1" t="str">
        <v>0- Port Costs</v>
      </c>
      <c r="BT546" s="1" t="str">
        <v>0- Port Value</v>
      </c>
    </row>
    <row r="547" spans="8:72" hidden="1" outlineLevel="1" x14ac:dyDescent="0.3">
      <c r="H547" s="1" t="str">
        <v>0 - BM Costs</v>
      </c>
      <c r="L547" s="1" t="str">
        <v>0 - BM Port</v>
      </c>
      <c r="N547" s="1" t="str">
        <v>0 - Port Assets</v>
      </c>
      <c r="BP547" s="1" t="str">
        <v>0- Port Costs</v>
      </c>
      <c r="BT547" s="1" t="str">
        <v>0- Port Value</v>
      </c>
    </row>
    <row r="548" spans="8:72" hidden="1" outlineLevel="1" x14ac:dyDescent="0.3">
      <c r="H548" s="1" t="str">
        <v>0 - BM Costs</v>
      </c>
      <c r="L548" s="1" t="str">
        <v>0 - BM Port</v>
      </c>
      <c r="N548" s="1" t="str">
        <v>0 - Port Assets</v>
      </c>
      <c r="BP548" s="1" t="str">
        <v>0- Port Costs</v>
      </c>
      <c r="BT548" s="1" t="str">
        <v>0- Port Value</v>
      </c>
    </row>
    <row r="549" spans="8:72" hidden="1" outlineLevel="1" x14ac:dyDescent="0.3">
      <c r="H549" s="1" t="str">
        <v>0 - BM Costs</v>
      </c>
      <c r="L549" s="1" t="str">
        <v>0 - BM Port</v>
      </c>
      <c r="N549" s="1" t="str">
        <v>0 - Port Assets</v>
      </c>
      <c r="BP549" s="1" t="str">
        <v>0- Port Costs</v>
      </c>
      <c r="BT549" s="1" t="str">
        <v>0- Port Value</v>
      </c>
    </row>
    <row r="550" spans="8:72" hidden="1" outlineLevel="1" x14ac:dyDescent="0.3">
      <c r="H550" s="1" t="str">
        <v>0 - BM Costs</v>
      </c>
      <c r="L550" s="1" t="str">
        <v>0 - BM Port</v>
      </c>
      <c r="N550" s="1" t="str">
        <v>0 - Port Assets</v>
      </c>
      <c r="BP550" s="1" t="str">
        <v>0- Port Costs</v>
      </c>
      <c r="BT550" s="1" t="str">
        <v>0- Port Value</v>
      </c>
    </row>
    <row r="551" spans="8:72" hidden="1" outlineLevel="1" x14ac:dyDescent="0.3">
      <c r="H551" s="1" t="str">
        <v>0 - BM Costs</v>
      </c>
      <c r="L551" s="1" t="str">
        <v>0 - BM Port</v>
      </c>
      <c r="N551" s="1" t="str">
        <v>0 - Port Assets</v>
      </c>
      <c r="BP551" s="1" t="str">
        <v>0- Port Costs</v>
      </c>
      <c r="BT551" s="1" t="str">
        <v>0- Port Value</v>
      </c>
    </row>
    <row r="552" spans="8:72" hidden="1" outlineLevel="1" x14ac:dyDescent="0.3">
      <c r="H552" s="1" t="str">
        <v>0 - BM Costs</v>
      </c>
      <c r="L552" s="1" t="str">
        <v>0 - BM Port</v>
      </c>
      <c r="N552" s="1" t="str">
        <v>0 - Port Assets</v>
      </c>
      <c r="BP552" s="1" t="str">
        <v>0- Port Costs</v>
      </c>
      <c r="BT552" s="1" t="str">
        <v>0- Port Value</v>
      </c>
    </row>
    <row r="553" spans="8:72" hidden="1" outlineLevel="1" x14ac:dyDescent="0.3">
      <c r="H553" s="1" t="str">
        <v>0 - BM Costs</v>
      </c>
      <c r="L553" s="1" t="str">
        <v>0 - BM Port</v>
      </c>
      <c r="N553" s="1" t="str">
        <v>0 - Port Assets</v>
      </c>
      <c r="BP553" s="1" t="str">
        <v>0- Port Costs</v>
      </c>
      <c r="BT553" s="1" t="str">
        <v>0- Port Value</v>
      </c>
    </row>
    <row r="554" spans="8:72" hidden="1" outlineLevel="1" x14ac:dyDescent="0.3">
      <c r="H554" s="1" t="str">
        <v>0 - BM Costs</v>
      </c>
      <c r="L554" s="1" t="str">
        <v>0 - BM Port</v>
      </c>
      <c r="N554" s="1" t="str">
        <v>0 - Port Assets</v>
      </c>
      <c r="BP554" s="1" t="str">
        <v>0- Port Costs</v>
      </c>
      <c r="BT554" s="1" t="str">
        <v>0- Port Value</v>
      </c>
    </row>
    <row r="555" spans="8:72" hidden="1" outlineLevel="1" x14ac:dyDescent="0.3">
      <c r="H555" s="1" t="str">
        <v>0 - BM Costs</v>
      </c>
      <c r="L555" s="1" t="str">
        <v>0 - BM Port</v>
      </c>
      <c r="N555" s="1" t="str">
        <v>0 - Port Assets</v>
      </c>
      <c r="BP555" s="1" t="str">
        <v>0- Port Costs</v>
      </c>
      <c r="BT555" s="1" t="str">
        <v>0- Port Value</v>
      </c>
    </row>
    <row r="556" spans="8:72" hidden="1" outlineLevel="1" x14ac:dyDescent="0.3">
      <c r="H556" s="1" t="str">
        <v>0 - BM Costs</v>
      </c>
      <c r="L556" s="1" t="str">
        <v>0 - BM Port</v>
      </c>
      <c r="N556" s="1" t="str">
        <v>0 - Port Assets</v>
      </c>
      <c r="BP556" s="1" t="str">
        <v>0- Port Costs</v>
      </c>
      <c r="BT556" s="1" t="str">
        <v>0- Port Value</v>
      </c>
    </row>
    <row r="557" spans="8:72" hidden="1" outlineLevel="1" x14ac:dyDescent="0.3">
      <c r="H557" s="1" t="str">
        <v>0 - BM Costs</v>
      </c>
      <c r="L557" s="1" t="str">
        <v>0 - BM Port</v>
      </c>
      <c r="N557" s="1" t="str">
        <v>0 - Port Assets</v>
      </c>
      <c r="BP557" s="1" t="str">
        <v>0- Port Costs</v>
      </c>
      <c r="BT557" s="1" t="str">
        <v>0- Port Value</v>
      </c>
    </row>
    <row r="558" spans="8:72" hidden="1" outlineLevel="1" x14ac:dyDescent="0.3">
      <c r="H558" s="1" t="str">
        <v>0 - BM Costs</v>
      </c>
      <c r="L558" s="1" t="str">
        <v>0 - BM Port</v>
      </c>
      <c r="N558" s="1" t="str">
        <v>0 - Port Assets</v>
      </c>
      <c r="BP558" s="1" t="str">
        <v>0- Port Costs</v>
      </c>
      <c r="BT558" s="1" t="str">
        <v>0- Port Value</v>
      </c>
    </row>
    <row r="559" spans="8:72" hidden="1" outlineLevel="1" x14ac:dyDescent="0.3">
      <c r="H559" s="1" t="str">
        <v>0 - BM Costs</v>
      </c>
      <c r="L559" s="1" t="str">
        <v>0 - BM Port</v>
      </c>
      <c r="N559" s="1" t="str">
        <v>0 - Port Assets</v>
      </c>
      <c r="BP559" s="1" t="str">
        <v>0- Port Costs</v>
      </c>
      <c r="BT559" s="1" t="str">
        <v>0- Port Value</v>
      </c>
    </row>
    <row r="560" spans="8:72" hidden="1" outlineLevel="1" x14ac:dyDescent="0.3">
      <c r="H560" s="1" t="str">
        <v>0 - BM Costs</v>
      </c>
      <c r="L560" s="1" t="str">
        <v>0 - BM Port</v>
      </c>
      <c r="N560" s="1" t="str">
        <v>0 - Port Assets</v>
      </c>
      <c r="BP560" s="1" t="str">
        <v>0- Port Costs</v>
      </c>
      <c r="BT560" s="1" t="str">
        <v>0- Port Value</v>
      </c>
    </row>
    <row r="561" spans="8:72" hidden="1" outlineLevel="1" x14ac:dyDescent="0.3">
      <c r="H561" s="1" t="str">
        <v>0 - BM Costs</v>
      </c>
      <c r="L561" s="1" t="str">
        <v>0 - BM Port</v>
      </c>
      <c r="N561" s="1" t="str">
        <v>0 - Port Assets</v>
      </c>
      <c r="BP561" s="1" t="str">
        <v>0- Port Costs</v>
      </c>
      <c r="BT561" s="1" t="str">
        <v>0- Port Value</v>
      </c>
    </row>
    <row r="562" spans="8:72" hidden="1" outlineLevel="1" x14ac:dyDescent="0.3">
      <c r="H562" s="1" t="str">
        <v>0 - BM Costs</v>
      </c>
      <c r="L562" s="1" t="str">
        <v>0 - BM Port</v>
      </c>
      <c r="N562" s="1" t="str">
        <v>0 - Port Assets</v>
      </c>
      <c r="BP562" s="1" t="str">
        <v>0- Port Costs</v>
      </c>
      <c r="BT562" s="1" t="str">
        <v>0- Port Value</v>
      </c>
    </row>
    <row r="563" spans="8:72" hidden="1" outlineLevel="1" x14ac:dyDescent="0.3">
      <c r="H563" s="1" t="str">
        <v>0 - BM Costs</v>
      </c>
      <c r="L563" s="1" t="str">
        <v>0 - BM Port</v>
      </c>
      <c r="N563" s="1" t="str">
        <v>0 - Port Assets</v>
      </c>
      <c r="BP563" s="1" t="str">
        <v>0- Port Costs</v>
      </c>
      <c r="BT563" s="1" t="str">
        <v>0- Port Value</v>
      </c>
    </row>
    <row r="564" spans="8:72" hidden="1" outlineLevel="1" x14ac:dyDescent="0.3">
      <c r="H564" s="1" t="str">
        <v>0 - BM Costs</v>
      </c>
      <c r="L564" s="1" t="str">
        <v>0 - BM Port</v>
      </c>
      <c r="N564" s="1" t="str">
        <v>0 - Port Assets</v>
      </c>
      <c r="BP564" s="1" t="str">
        <v>0- Port Costs</v>
      </c>
      <c r="BT564" s="1" t="str">
        <v>0- Port Value</v>
      </c>
    </row>
    <row r="565" spans="8:72" hidden="1" outlineLevel="1" x14ac:dyDescent="0.3">
      <c r="H565" s="1" t="str">
        <v>0 - BM Costs</v>
      </c>
      <c r="L565" s="1" t="str">
        <v>0 - BM Port</v>
      </c>
      <c r="N565" s="1" t="str">
        <v>0 - Port Assets</v>
      </c>
      <c r="BP565" s="1" t="str">
        <v>0- Port Costs</v>
      </c>
      <c r="BT565" s="1" t="str">
        <v>0- Port Value</v>
      </c>
    </row>
    <row r="566" spans="8:72" hidden="1" outlineLevel="1" x14ac:dyDescent="0.3">
      <c r="H566" s="1" t="str">
        <v>0 - BM Costs</v>
      </c>
      <c r="L566" s="1" t="str">
        <v>0 - BM Port</v>
      </c>
      <c r="N566" s="1" t="str">
        <v>0 - Port Assets</v>
      </c>
      <c r="BP566" s="1" t="str">
        <v>0- Port Costs</v>
      </c>
      <c r="BT566" s="1" t="str">
        <v>0- Port Value</v>
      </c>
    </row>
    <row r="567" spans="8:72" hidden="1" outlineLevel="1" x14ac:dyDescent="0.3">
      <c r="H567" s="1" t="str">
        <v>0 - BM Costs</v>
      </c>
      <c r="L567" s="1" t="str">
        <v>0 - BM Port</v>
      </c>
      <c r="N567" s="1" t="str">
        <v>0 - Port Assets</v>
      </c>
      <c r="BP567" s="1" t="str">
        <v>0- Port Costs</v>
      </c>
      <c r="BT567" s="1" t="str">
        <v>0- Port Value</v>
      </c>
    </row>
    <row r="568" spans="8:72" hidden="1" outlineLevel="1" x14ac:dyDescent="0.3">
      <c r="H568" s="1" t="str">
        <v>0 - BM Costs</v>
      </c>
      <c r="L568" s="1" t="str">
        <v>0 - BM Port</v>
      </c>
      <c r="N568" s="1" t="str">
        <v>0 - Port Assets</v>
      </c>
      <c r="BP568" s="1" t="str">
        <v>0- Port Costs</v>
      </c>
      <c r="BT568" s="1" t="str">
        <v>0- Port Value</v>
      </c>
    </row>
    <row r="569" spans="8:72" hidden="1" outlineLevel="1" x14ac:dyDescent="0.3">
      <c r="H569" s="1" t="str">
        <v>0 - BM Costs</v>
      </c>
      <c r="L569" s="1" t="str">
        <v>0 - BM Port</v>
      </c>
      <c r="N569" s="1" t="str">
        <v>0 - Port Assets</v>
      </c>
      <c r="BP569" s="1" t="str">
        <v>0- Port Costs</v>
      </c>
      <c r="BT569" s="1" t="str">
        <v>0- Port Value</v>
      </c>
    </row>
    <row r="570" spans="8:72" hidden="1" outlineLevel="1" x14ac:dyDescent="0.3">
      <c r="H570" s="1" t="str">
        <v>0 - BM Costs</v>
      </c>
      <c r="L570" s="1" t="str">
        <v>0 - BM Port</v>
      </c>
      <c r="N570" s="1" t="str">
        <v>0 - Port Assets</v>
      </c>
      <c r="BP570" s="1" t="str">
        <v>0- Port Costs</v>
      </c>
      <c r="BT570" s="1" t="str">
        <v>0- Port Value</v>
      </c>
    </row>
    <row r="571" spans="8:72" hidden="1" outlineLevel="1" x14ac:dyDescent="0.3">
      <c r="H571" s="1" t="str">
        <v>0 - BM Costs</v>
      </c>
      <c r="L571" s="1" t="str">
        <v>0 - BM Port</v>
      </c>
      <c r="N571" s="1" t="str">
        <v>0 - Port Assets</v>
      </c>
      <c r="BP571" s="1" t="str">
        <v>0- Port Costs</v>
      </c>
      <c r="BT571" s="1" t="str">
        <v>0- Port Value</v>
      </c>
    </row>
    <row r="572" spans="8:72" hidden="1" outlineLevel="1" x14ac:dyDescent="0.3">
      <c r="H572" s="1" t="str">
        <v>0 - BM Costs</v>
      </c>
      <c r="L572" s="1" t="str">
        <v>0 - BM Port</v>
      </c>
      <c r="N572" s="1" t="str">
        <v>0 - Port Assets</v>
      </c>
      <c r="BP572" s="1" t="str">
        <v>0- Port Costs</v>
      </c>
      <c r="BT572" s="1" t="str">
        <v>0- Port Value</v>
      </c>
    </row>
    <row r="573" spans="8:72" hidden="1" outlineLevel="1" x14ac:dyDescent="0.3">
      <c r="H573" s="1" t="str">
        <v>0 - BM Costs</v>
      </c>
      <c r="L573" s="1" t="str">
        <v>0 - BM Port</v>
      </c>
      <c r="N573" s="1" t="str">
        <v>0 - Port Assets</v>
      </c>
      <c r="BP573" s="1" t="str">
        <v>0- Port Costs</v>
      </c>
      <c r="BT573" s="1" t="str">
        <v>0- Port Value</v>
      </c>
    </row>
    <row r="574" spans="8:72" hidden="1" outlineLevel="1" x14ac:dyDescent="0.3">
      <c r="H574" s="1" t="str">
        <v>0 - BM Costs</v>
      </c>
      <c r="L574" s="1" t="str">
        <v>0 - BM Port</v>
      </c>
      <c r="N574" s="1" t="str">
        <v>0 - Port Assets</v>
      </c>
      <c r="BP574" s="1" t="str">
        <v>0- Port Costs</v>
      </c>
      <c r="BT574" s="1" t="str">
        <v>0- Port Value</v>
      </c>
    </row>
    <row r="575" spans="8:72" hidden="1" outlineLevel="1" x14ac:dyDescent="0.3">
      <c r="H575" s="1" t="str">
        <v>0 - BM Costs</v>
      </c>
      <c r="L575" s="1" t="str">
        <v>0 - BM Port</v>
      </c>
      <c r="N575" s="1" t="str">
        <v>0 - Port Assets</v>
      </c>
      <c r="BP575" s="1" t="str">
        <v>0- Port Costs</v>
      </c>
      <c r="BT575" s="1" t="str">
        <v>0- Port Value</v>
      </c>
    </row>
    <row r="576" spans="8:72" hidden="1" outlineLevel="1" x14ac:dyDescent="0.3">
      <c r="H576" s="1" t="str">
        <v>0 - BM Costs</v>
      </c>
      <c r="L576" s="1" t="str">
        <v>0 - BM Port</v>
      </c>
      <c r="N576" s="1" t="str">
        <v>0 - Port Assets</v>
      </c>
      <c r="BP576" s="1" t="str">
        <v>0- Port Costs</v>
      </c>
      <c r="BT576" s="1" t="str">
        <v>0- Port Value</v>
      </c>
    </row>
    <row r="577" spans="8:72" hidden="1" outlineLevel="1" x14ac:dyDescent="0.3">
      <c r="H577" s="1" t="str">
        <v>0 - BM Costs</v>
      </c>
      <c r="L577" s="1" t="str">
        <v>0 - BM Port</v>
      </c>
      <c r="N577" s="1" t="str">
        <v>0 - Port Assets</v>
      </c>
      <c r="BP577" s="1" t="str">
        <v>0- Port Costs</v>
      </c>
      <c r="BT577" s="1" t="str">
        <v>0- Port Value</v>
      </c>
    </row>
    <row r="578" spans="8:72" hidden="1" outlineLevel="1" x14ac:dyDescent="0.3">
      <c r="H578" s="1" t="str">
        <v>0 - BM Costs</v>
      </c>
      <c r="L578" s="1" t="str">
        <v>0 - BM Port</v>
      </c>
      <c r="N578" s="1" t="str">
        <v>0 - Port Assets</v>
      </c>
      <c r="BP578" s="1" t="str">
        <v>0- Port Costs</v>
      </c>
      <c r="BT578" s="1" t="str">
        <v>0- Port Value</v>
      </c>
    </row>
    <row r="579" spans="8:72" hidden="1" outlineLevel="1" x14ac:dyDescent="0.3">
      <c r="H579" s="1" t="str">
        <v>0 - BM Costs</v>
      </c>
      <c r="L579" s="1" t="str">
        <v>0 - BM Port</v>
      </c>
      <c r="N579" s="1" t="str">
        <v>0 - Port Assets</v>
      </c>
      <c r="BP579" s="1" t="str">
        <v>0- Port Costs</v>
      </c>
      <c r="BT579" s="1" t="str">
        <v>0- Port Value</v>
      </c>
    </row>
    <row r="580" spans="8:72" hidden="1" outlineLevel="1" x14ac:dyDescent="0.3">
      <c r="H580" s="1" t="str">
        <v>0 - BM Costs</v>
      </c>
      <c r="L580" s="1" t="str">
        <v>0 - BM Port</v>
      </c>
      <c r="N580" s="1" t="str">
        <v>0 - Port Assets</v>
      </c>
      <c r="BP580" s="1" t="str">
        <v>0- Port Costs</v>
      </c>
      <c r="BT580" s="1" t="str">
        <v>0- Port Value</v>
      </c>
    </row>
    <row r="581" spans="8:72" hidden="1" outlineLevel="1" x14ac:dyDescent="0.3">
      <c r="H581" s="1" t="str">
        <v>0 - BM Costs</v>
      </c>
      <c r="L581" s="1" t="str">
        <v>0 - BM Port</v>
      </c>
      <c r="N581" s="1" t="str">
        <v>0 - Port Assets</v>
      </c>
      <c r="BP581" s="1" t="str">
        <v>0- Port Costs</v>
      </c>
      <c r="BT581" s="1" t="str">
        <v>0- Port Value</v>
      </c>
    </row>
    <row r="582" spans="8:72" hidden="1" outlineLevel="1" x14ac:dyDescent="0.3">
      <c r="H582" s="1" t="str">
        <v>0 - BM Costs</v>
      </c>
      <c r="L582" s="1" t="str">
        <v>0 - BM Port</v>
      </c>
      <c r="N582" s="1" t="str">
        <v>0 - Port Assets</v>
      </c>
      <c r="BP582" s="1" t="str">
        <v>0- Port Costs</v>
      </c>
      <c r="BT582" s="1" t="str">
        <v>0- Port Value</v>
      </c>
    </row>
    <row r="583" spans="8:72" hidden="1" outlineLevel="1" x14ac:dyDescent="0.3">
      <c r="H583" s="1" t="str">
        <v>0 - BM Costs</v>
      </c>
      <c r="L583" s="1" t="str">
        <v>0 - BM Port</v>
      </c>
      <c r="N583" s="1" t="str">
        <v>0 - Port Assets</v>
      </c>
      <c r="BP583" s="1" t="str">
        <v>0- Port Costs</v>
      </c>
      <c r="BT583" s="1" t="str">
        <v>0- Port Value</v>
      </c>
    </row>
    <row r="584" spans="8:72" hidden="1" outlineLevel="1" x14ac:dyDescent="0.3">
      <c r="H584" s="1" t="str">
        <v>0 - BM Costs</v>
      </c>
      <c r="L584" s="1" t="str">
        <v>0 - BM Port</v>
      </c>
      <c r="N584" s="1" t="str">
        <v>0 - Port Assets</v>
      </c>
      <c r="BP584" s="1" t="str">
        <v>0- Port Costs</v>
      </c>
      <c r="BT584" s="1" t="str">
        <v>0- Port Value</v>
      </c>
    </row>
    <row r="585" spans="8:72" hidden="1" outlineLevel="1" x14ac:dyDescent="0.3">
      <c r="H585" s="1" t="str">
        <v>0 - BM Costs</v>
      </c>
      <c r="L585" s="1" t="str">
        <v>0 - BM Port</v>
      </c>
      <c r="N585" s="1" t="str">
        <v>0 - Port Assets</v>
      </c>
      <c r="BP585" s="1" t="str">
        <v>0- Port Costs</v>
      </c>
      <c r="BT585" s="1" t="str">
        <v>0- Port Value</v>
      </c>
    </row>
    <row r="586" spans="8:72" hidden="1" outlineLevel="1" x14ac:dyDescent="0.3">
      <c r="H586" s="1" t="str">
        <v>0 - BM Costs</v>
      </c>
      <c r="L586" s="1" t="str">
        <v>0 - BM Port</v>
      </c>
      <c r="N586" s="1" t="str">
        <v>0 - Port Assets</v>
      </c>
      <c r="BP586" s="1" t="str">
        <v>0- Port Costs</v>
      </c>
      <c r="BT586" s="1" t="str">
        <v>0- Port Value</v>
      </c>
    </row>
    <row r="587" spans="8:72" hidden="1" outlineLevel="1" x14ac:dyDescent="0.3">
      <c r="H587" s="1" t="str">
        <v>0 - BM Costs</v>
      </c>
      <c r="L587" s="1" t="str">
        <v>0 - BM Port</v>
      </c>
      <c r="N587" s="1" t="str">
        <v>0 - Port Assets</v>
      </c>
      <c r="BP587" s="1" t="str">
        <v>0- Port Costs</v>
      </c>
      <c r="BT587" s="1" t="str">
        <v>0- Port Value</v>
      </c>
    </row>
    <row r="588" spans="8:72" hidden="1" outlineLevel="1" x14ac:dyDescent="0.3">
      <c r="H588" s="1" t="str">
        <v>0 - BM Costs</v>
      </c>
      <c r="L588" s="1" t="str">
        <v>0 - BM Port</v>
      </c>
      <c r="N588" s="1" t="str">
        <v>0 - Port Assets</v>
      </c>
      <c r="BP588" s="1" t="str">
        <v>0- Port Costs</v>
      </c>
      <c r="BT588" s="1" t="str">
        <v>0- Port Value</v>
      </c>
    </row>
    <row r="589" spans="8:72" hidden="1" outlineLevel="1" x14ac:dyDescent="0.3">
      <c r="H589" s="1" t="str">
        <v>0 - BM Costs</v>
      </c>
      <c r="L589" s="1" t="str">
        <v>0 - BM Port</v>
      </c>
      <c r="N589" s="1" t="str">
        <v>0 - Port Assets</v>
      </c>
      <c r="BP589" s="1" t="str">
        <v>0- Port Costs</v>
      </c>
      <c r="BT589" s="1" t="str">
        <v>0- Port Value</v>
      </c>
    </row>
    <row r="590" spans="8:72" hidden="1" outlineLevel="1" x14ac:dyDescent="0.3">
      <c r="H590" s="1" t="str">
        <v>0 - BM Costs</v>
      </c>
      <c r="L590" s="1" t="str">
        <v>0 - BM Port</v>
      </c>
      <c r="N590" s="1" t="str">
        <v>0 - Port Assets</v>
      </c>
      <c r="BP590" s="1" t="str">
        <v>0- Port Costs</v>
      </c>
      <c r="BT590" s="1" t="str">
        <v>0- Port Value</v>
      </c>
    </row>
    <row r="591" spans="8:72" hidden="1" outlineLevel="1" x14ac:dyDescent="0.3">
      <c r="H591" s="1" t="str">
        <v>0 - BM Costs</v>
      </c>
      <c r="L591" s="1" t="str">
        <v>0 - BM Port</v>
      </c>
      <c r="N591" s="1" t="str">
        <v>0 - Port Assets</v>
      </c>
      <c r="BP591" s="1" t="str">
        <v>0- Port Costs</v>
      </c>
      <c r="BT591" s="1" t="str">
        <v>0- Port Value</v>
      </c>
    </row>
    <row r="592" spans="8:72" hidden="1" outlineLevel="1" x14ac:dyDescent="0.3">
      <c r="H592" s="1" t="str">
        <v>0 - BM Costs</v>
      </c>
      <c r="L592" s="1" t="str">
        <v>0 - BM Port</v>
      </c>
      <c r="N592" s="1" t="str">
        <v>0 - Port Assets</v>
      </c>
      <c r="BP592" s="1" t="str">
        <v>0- Port Costs</v>
      </c>
      <c r="BT592" s="1" t="str">
        <v>0- Port Value</v>
      </c>
    </row>
    <row r="593" spans="8:72" hidden="1" outlineLevel="1" x14ac:dyDescent="0.3">
      <c r="H593" s="1" t="str">
        <v>0 - BM Costs</v>
      </c>
      <c r="L593" s="1" t="str">
        <v>0 - BM Port</v>
      </c>
      <c r="N593" s="1" t="str">
        <v>0 - Port Assets</v>
      </c>
      <c r="BP593" s="1" t="str">
        <v>0- Port Costs</v>
      </c>
      <c r="BT593" s="1" t="str">
        <v>0- Port Value</v>
      </c>
    </row>
    <row r="594" spans="8:72" hidden="1" outlineLevel="1" x14ac:dyDescent="0.3">
      <c r="H594" s="1" t="str">
        <v>0 - BM Costs</v>
      </c>
      <c r="L594" s="1" t="str">
        <v>0 - BM Port</v>
      </c>
      <c r="N594" s="1" t="str">
        <v>0 - Port Assets</v>
      </c>
      <c r="BP594" s="1" t="str">
        <v>0- Port Costs</v>
      </c>
      <c r="BT594" s="1" t="str">
        <v>0- Port Value</v>
      </c>
    </row>
    <row r="595" spans="8:72" hidden="1" outlineLevel="1" x14ac:dyDescent="0.3">
      <c r="H595" s="1" t="str">
        <v>0 - BM Costs</v>
      </c>
      <c r="L595" s="1" t="str">
        <v>0 - BM Port</v>
      </c>
      <c r="N595" s="1" t="str">
        <v>0 - Port Assets</v>
      </c>
      <c r="BP595" s="1" t="str">
        <v>0- Port Costs</v>
      </c>
      <c r="BT595" s="1" t="str">
        <v>0- Port Value</v>
      </c>
    </row>
    <row r="596" spans="8:72" hidden="1" outlineLevel="1" x14ac:dyDescent="0.3">
      <c r="H596" s="1" t="str">
        <v>0 - BM Costs</v>
      </c>
      <c r="L596" s="1" t="str">
        <v>0 - BM Port</v>
      </c>
      <c r="N596" s="1" t="str">
        <v>0 - Port Assets</v>
      </c>
      <c r="BP596" s="1" t="str">
        <v>0- Port Costs</v>
      </c>
      <c r="BT596" s="1" t="str">
        <v>0- Port Value</v>
      </c>
    </row>
    <row r="597" spans="8:72" hidden="1" outlineLevel="1" x14ac:dyDescent="0.3">
      <c r="H597" s="1" t="str">
        <v>0 - BM Costs</v>
      </c>
      <c r="L597" s="1" t="str">
        <v>0 - BM Port</v>
      </c>
      <c r="N597" s="1" t="str">
        <v>0 - Port Assets</v>
      </c>
      <c r="BP597" s="1" t="str">
        <v>0- Port Costs</v>
      </c>
      <c r="BT597" s="1" t="str">
        <v>0- Port Value</v>
      </c>
    </row>
    <row r="598" spans="8:72" hidden="1" outlineLevel="1" x14ac:dyDescent="0.3">
      <c r="H598" s="1" t="str">
        <v>0 - BM Costs</v>
      </c>
      <c r="L598" s="1" t="str">
        <v>0 - BM Port</v>
      </c>
      <c r="N598" s="1" t="str">
        <v>0 - Port Assets</v>
      </c>
      <c r="BP598" s="1" t="str">
        <v>0- Port Costs</v>
      </c>
      <c r="BT598" s="1" t="str">
        <v>0- Port Value</v>
      </c>
    </row>
    <row r="599" spans="8:72" hidden="1" outlineLevel="1" x14ac:dyDescent="0.3">
      <c r="H599" s="1" t="str">
        <v>0 - BM Costs</v>
      </c>
      <c r="L599" s="1" t="str">
        <v>0 - BM Port</v>
      </c>
      <c r="N599" s="1" t="str">
        <v>0 - Port Assets</v>
      </c>
      <c r="BP599" s="1" t="str">
        <v>0- Port Costs</v>
      </c>
      <c r="BT599" s="1" t="str">
        <v>0- Port Value</v>
      </c>
    </row>
    <row r="600" spans="8:72" hidden="1" outlineLevel="1" x14ac:dyDescent="0.3">
      <c r="H600" s="1" t="str">
        <v>0 - BM Costs</v>
      </c>
      <c r="L600" s="1" t="str">
        <v>0 - BM Port</v>
      </c>
      <c r="N600" s="1" t="str">
        <v>0 - Port Assets</v>
      </c>
      <c r="BP600" s="1" t="str">
        <v>0- Port Costs</v>
      </c>
      <c r="BT600" s="1" t="str">
        <v>0- Port Value</v>
      </c>
    </row>
    <row r="601" spans="8:72" hidden="1" outlineLevel="1" x14ac:dyDescent="0.3">
      <c r="H601" s="1" t="str">
        <v>0 - BM Costs</v>
      </c>
      <c r="L601" s="1" t="str">
        <v>0 - BM Port</v>
      </c>
      <c r="N601" s="1" t="str">
        <v>0 - Port Assets</v>
      </c>
      <c r="BP601" s="1" t="str">
        <v>0- Port Costs</v>
      </c>
      <c r="BT601" s="1" t="str">
        <v>0- Port Value</v>
      </c>
    </row>
    <row r="602" spans="8:72" hidden="1" outlineLevel="1" x14ac:dyDescent="0.3">
      <c r="H602" s="1" t="str">
        <v>0 - BM Costs</v>
      </c>
      <c r="L602" s="1" t="str">
        <v>0 - BM Port</v>
      </c>
      <c r="N602" s="1" t="str">
        <v>0 - Port Assets</v>
      </c>
      <c r="BP602" s="1" t="str">
        <v>0- Port Costs</v>
      </c>
      <c r="BT602" s="1" t="str">
        <v>0- Port Value</v>
      </c>
    </row>
    <row r="603" spans="8:72" hidden="1" outlineLevel="1" x14ac:dyDescent="0.3">
      <c r="H603" s="1" t="str">
        <v>0 - BM Costs</v>
      </c>
      <c r="L603" s="1" t="str">
        <v>0 - BM Port</v>
      </c>
      <c r="N603" s="1" t="str">
        <v>0 - Port Assets</v>
      </c>
      <c r="BP603" s="1" t="str">
        <v>0- Port Costs</v>
      </c>
      <c r="BT603" s="1" t="str">
        <v>0- Port Value</v>
      </c>
    </row>
    <row r="604" spans="8:72" hidden="1" outlineLevel="1" x14ac:dyDescent="0.3">
      <c r="H604" s="1" t="str">
        <v>0 - BM Costs</v>
      </c>
      <c r="L604" s="1" t="str">
        <v>0 - BM Port</v>
      </c>
      <c r="N604" s="1" t="str">
        <v>0 - Port Assets</v>
      </c>
      <c r="BP604" s="1" t="str">
        <v>0- Port Costs</v>
      </c>
      <c r="BT604" s="1" t="str">
        <v>0- Port Value</v>
      </c>
    </row>
    <row r="605" spans="8:72" hidden="1" outlineLevel="1" x14ac:dyDescent="0.3">
      <c r="H605" s="1" t="str">
        <v>0 - BM Costs</v>
      </c>
      <c r="L605" s="1" t="str">
        <v>0 - BM Port</v>
      </c>
      <c r="N605" s="1" t="str">
        <v>0 - Port Assets</v>
      </c>
      <c r="BP605" s="1" t="str">
        <v>0- Port Costs</v>
      </c>
      <c r="BT605" s="1" t="str">
        <v>0- Port Value</v>
      </c>
    </row>
    <row r="606" spans="8:72" hidden="1" outlineLevel="1" x14ac:dyDescent="0.3">
      <c r="H606" s="1" t="str">
        <v>0 - BM Costs</v>
      </c>
      <c r="L606" s="1" t="str">
        <v>0 - BM Port</v>
      </c>
      <c r="N606" s="1" t="str">
        <v>0 - Port Assets</v>
      </c>
      <c r="BP606" s="1" t="str">
        <v>0- Port Costs</v>
      </c>
      <c r="BT606" s="1" t="str">
        <v>0- Port Value</v>
      </c>
    </row>
    <row r="607" spans="8:72" hidden="1" outlineLevel="1" x14ac:dyDescent="0.3">
      <c r="H607" s="1" t="str">
        <v>0 - BM Costs</v>
      </c>
      <c r="L607" s="1" t="str">
        <v>0 - BM Port</v>
      </c>
      <c r="N607" s="1" t="str">
        <v>0 - Port Assets</v>
      </c>
      <c r="BP607" s="1" t="str">
        <v>0- Port Costs</v>
      </c>
      <c r="BT607" s="1" t="str">
        <v>0- Port Value</v>
      </c>
    </row>
    <row r="608" spans="8:72" hidden="1" outlineLevel="1" x14ac:dyDescent="0.3">
      <c r="H608" s="1" t="str">
        <v>0 - BM Costs</v>
      </c>
      <c r="L608" s="1" t="str">
        <v>0 - BM Port</v>
      </c>
      <c r="N608" s="1" t="str">
        <v>0 - Port Assets</v>
      </c>
      <c r="BP608" s="1" t="str">
        <v>0- Port Costs</v>
      </c>
      <c r="BT608" s="1" t="str">
        <v>0- Port Value</v>
      </c>
    </row>
    <row r="609" spans="8:72" hidden="1" outlineLevel="1" x14ac:dyDescent="0.3">
      <c r="H609" s="1" t="str">
        <v>0 - BM Costs</v>
      </c>
      <c r="L609" s="1" t="str">
        <v>0 - BM Port</v>
      </c>
      <c r="N609" s="1" t="str">
        <v>0 - Port Assets</v>
      </c>
      <c r="BP609" s="1" t="str">
        <v>0- Port Costs</v>
      </c>
      <c r="BT609" s="1" t="str">
        <v>0- Port Value</v>
      </c>
    </row>
    <row r="610" spans="8:72" hidden="1" outlineLevel="1" x14ac:dyDescent="0.3">
      <c r="H610" s="1" t="str">
        <v>0 - BM Costs</v>
      </c>
      <c r="L610" s="1" t="str">
        <v>0 - BM Port</v>
      </c>
      <c r="N610" s="1" t="str">
        <v>0 - Port Assets</v>
      </c>
      <c r="BP610" s="1" t="str">
        <v>0- Port Costs</v>
      </c>
      <c r="BT610" s="1" t="str">
        <v>0- Port Value</v>
      </c>
    </row>
    <row r="611" spans="8:72" hidden="1" outlineLevel="1" x14ac:dyDescent="0.3">
      <c r="H611" s="1" t="str">
        <v>0 - BM Costs</v>
      </c>
      <c r="L611" s="1" t="str">
        <v>0 - BM Port</v>
      </c>
      <c r="N611" s="1" t="str">
        <v>0 - Port Assets</v>
      </c>
      <c r="BP611" s="1" t="str">
        <v>0- Port Costs</v>
      </c>
      <c r="BT611" s="1" t="str">
        <v>0- Port Value</v>
      </c>
    </row>
    <row r="612" spans="8:72" hidden="1" outlineLevel="1" x14ac:dyDescent="0.3">
      <c r="H612" s="1" t="str">
        <v>0 - BM Costs</v>
      </c>
      <c r="L612" s="1" t="str">
        <v>0 - BM Port</v>
      </c>
      <c r="N612" s="1" t="str">
        <v>0 - Port Assets</v>
      </c>
      <c r="BP612" s="1" t="str">
        <v>0- Port Costs</v>
      </c>
      <c r="BT612" s="1" t="str">
        <v>0- Port Value</v>
      </c>
    </row>
    <row r="613" spans="8:72" hidden="1" outlineLevel="1" x14ac:dyDescent="0.3">
      <c r="H613" s="1" t="str">
        <v>0 - BM Costs</v>
      </c>
      <c r="L613" s="1" t="str">
        <v>0 - BM Port</v>
      </c>
      <c r="N613" s="1" t="str">
        <v>0 - Port Assets</v>
      </c>
      <c r="BP613" s="1" t="str">
        <v>0- Port Costs</v>
      </c>
      <c r="BT613" s="1" t="str">
        <v>0- Port Value</v>
      </c>
    </row>
    <row r="614" spans="8:72" hidden="1" outlineLevel="1" x14ac:dyDescent="0.3">
      <c r="H614" s="1" t="str">
        <v>0 - BM Costs</v>
      </c>
      <c r="L614" s="1" t="str">
        <v>0 - BM Port</v>
      </c>
      <c r="N614" s="1" t="str">
        <v>0 - Port Assets</v>
      </c>
      <c r="BP614" s="1" t="str">
        <v>0- Port Costs</v>
      </c>
      <c r="BT614" s="1" t="str">
        <v>0- Port Value</v>
      </c>
    </row>
    <row r="615" spans="8:72" hidden="1" outlineLevel="1" x14ac:dyDescent="0.3">
      <c r="H615" s="1" t="str">
        <v>0 - BM Costs</v>
      </c>
      <c r="L615" s="1" t="str">
        <v>0 - BM Port</v>
      </c>
      <c r="N615" s="1" t="str">
        <v>0 - Port Assets</v>
      </c>
      <c r="BP615" s="1" t="str">
        <v>0- Port Costs</v>
      </c>
      <c r="BT615" s="1" t="str">
        <v>0- Port Value</v>
      </c>
    </row>
    <row r="616" spans="8:72" hidden="1" outlineLevel="1" x14ac:dyDescent="0.3">
      <c r="H616" s="1" t="str">
        <v>0 - BM Costs</v>
      </c>
      <c r="L616" s="1" t="str">
        <v>0 - BM Port</v>
      </c>
      <c r="N616" s="1" t="str">
        <v>0 - Port Assets</v>
      </c>
      <c r="BP616" s="1" t="str">
        <v>0- Port Costs</v>
      </c>
      <c r="BT616" s="1" t="str">
        <v>0- Port Value</v>
      </c>
    </row>
    <row r="617" spans="8:72" hidden="1" outlineLevel="1" x14ac:dyDescent="0.3">
      <c r="H617" s="1" t="str">
        <v>0 - BM Costs</v>
      </c>
      <c r="L617" s="1" t="str">
        <v>0 - BM Port</v>
      </c>
      <c r="N617" s="1" t="str">
        <v>0 - Port Assets</v>
      </c>
      <c r="BP617" s="1" t="str">
        <v>0- Port Costs</v>
      </c>
      <c r="BT617" s="1" t="str">
        <v>0- Port Value</v>
      </c>
    </row>
    <row r="618" spans="8:72" hidden="1" outlineLevel="1" x14ac:dyDescent="0.3">
      <c r="H618" s="1" t="str">
        <v>0 - BM Costs</v>
      </c>
      <c r="L618" s="1" t="str">
        <v>0 - BM Port</v>
      </c>
      <c r="N618" s="1" t="str">
        <v>0 - Port Assets</v>
      </c>
      <c r="BP618" s="1" t="str">
        <v>0- Port Costs</v>
      </c>
      <c r="BT618" s="1" t="str">
        <v>0- Port Value</v>
      </c>
    </row>
    <row r="619" spans="8:72" hidden="1" outlineLevel="1" x14ac:dyDescent="0.3">
      <c r="H619" s="1" t="str">
        <v>0 - BM Costs</v>
      </c>
      <c r="L619" s="1" t="str">
        <v>0 - BM Port</v>
      </c>
      <c r="N619" s="1" t="str">
        <v>0 - Port Assets</v>
      </c>
      <c r="BP619" s="1" t="str">
        <v>0- Port Costs</v>
      </c>
      <c r="BT619" s="1" t="str">
        <v>0- Port Value</v>
      </c>
    </row>
    <row r="620" spans="8:72" hidden="1" outlineLevel="1" x14ac:dyDescent="0.3">
      <c r="H620" s="1" t="str">
        <v>0 - BM Costs</v>
      </c>
      <c r="L620" s="1" t="str">
        <v>0 - BM Port</v>
      </c>
      <c r="N620" s="1" t="str">
        <v>0 - Port Assets</v>
      </c>
      <c r="BP620" s="1" t="str">
        <v>0- Port Costs</v>
      </c>
      <c r="BT620" s="1" t="str">
        <v>0- Port Value</v>
      </c>
    </row>
    <row r="621" spans="8:72" hidden="1" outlineLevel="1" x14ac:dyDescent="0.3">
      <c r="H621" s="1" t="str">
        <v>0 - BM Costs</v>
      </c>
      <c r="L621" s="1" t="str">
        <v>0 - BM Port</v>
      </c>
      <c r="N621" s="1" t="str">
        <v>0 - Port Assets</v>
      </c>
      <c r="BP621" s="1" t="str">
        <v>0- Port Costs</v>
      </c>
      <c r="BT621" s="1" t="str">
        <v>0- Port Value</v>
      </c>
    </row>
    <row r="622" spans="8:72" hidden="1" outlineLevel="1" x14ac:dyDescent="0.3">
      <c r="H622" s="1" t="str">
        <v>0 - BM Costs</v>
      </c>
      <c r="L622" s="1" t="str">
        <v>0 - BM Port</v>
      </c>
      <c r="N622" s="1" t="str">
        <v>0 - Port Assets</v>
      </c>
      <c r="BP622" s="1" t="str">
        <v>0- Port Costs</v>
      </c>
      <c r="BT622" s="1" t="str">
        <v>0- Port Value</v>
      </c>
    </row>
    <row r="623" spans="8:72" hidden="1" outlineLevel="1" x14ac:dyDescent="0.3">
      <c r="H623" s="1" t="str">
        <v>0 - BM Costs</v>
      </c>
      <c r="L623" s="1" t="str">
        <v>0 - BM Port</v>
      </c>
      <c r="N623" s="1" t="str">
        <v>0 - Port Assets</v>
      </c>
      <c r="BP623" s="1" t="str">
        <v>0- Port Costs</v>
      </c>
      <c r="BT623" s="1" t="str">
        <v>0- Port Value</v>
      </c>
    </row>
    <row r="624" spans="8:72" hidden="1" outlineLevel="1" x14ac:dyDescent="0.3">
      <c r="H624" s="1" t="str">
        <v>0 - BM Costs</v>
      </c>
      <c r="L624" s="1" t="str">
        <v>0 - BM Port</v>
      </c>
      <c r="N624" s="1" t="str">
        <v>0 - Port Assets</v>
      </c>
      <c r="BP624" s="1" t="str">
        <v>0- Port Costs</v>
      </c>
      <c r="BT624" s="1" t="str">
        <v>0- Port Value</v>
      </c>
    </row>
    <row r="625" spans="8:72" hidden="1" outlineLevel="1" x14ac:dyDescent="0.3">
      <c r="H625" s="1" t="str">
        <v>0 - BM Costs</v>
      </c>
      <c r="L625" s="1" t="str">
        <v>0 - BM Port</v>
      </c>
      <c r="N625" s="1" t="str">
        <v>0 - Port Assets</v>
      </c>
      <c r="BP625" s="1" t="str">
        <v>0- Port Costs</v>
      </c>
      <c r="BT625" s="1" t="str">
        <v>0- Port Value</v>
      </c>
    </row>
    <row r="626" spans="8:72" hidden="1" outlineLevel="1" x14ac:dyDescent="0.3">
      <c r="H626" s="1" t="str">
        <v>0 - BM Costs</v>
      </c>
      <c r="L626" s="1" t="str">
        <v>0 - BM Port</v>
      </c>
      <c r="N626" s="1" t="str">
        <v>0 - Port Assets</v>
      </c>
      <c r="BP626" s="1" t="str">
        <v>0- Port Costs</v>
      </c>
      <c r="BT626" s="1" t="str">
        <v>0- Port Value</v>
      </c>
    </row>
    <row r="627" spans="8:72" hidden="1" outlineLevel="1" x14ac:dyDescent="0.3">
      <c r="H627" s="1" t="str">
        <v>0 - BM Costs</v>
      </c>
      <c r="L627" s="1" t="str">
        <v>0 - BM Port</v>
      </c>
      <c r="N627" s="1" t="str">
        <v>0 - Port Assets</v>
      </c>
      <c r="BP627" s="1" t="str">
        <v>0- Port Costs</v>
      </c>
      <c r="BT627" s="1" t="str">
        <v>0- Port Value</v>
      </c>
    </row>
    <row r="628" spans="8:72" hidden="1" outlineLevel="1" x14ac:dyDescent="0.3">
      <c r="H628" s="1" t="str">
        <v>0 - BM Costs</v>
      </c>
      <c r="L628" s="1" t="str">
        <v>0 - BM Port</v>
      </c>
      <c r="N628" s="1" t="str">
        <v>0 - Port Assets</v>
      </c>
      <c r="BP628" s="1" t="str">
        <v>0- Port Costs</v>
      </c>
      <c r="BT628" s="1" t="str">
        <v>0- Port Value</v>
      </c>
    </row>
    <row r="629" spans="8:72" hidden="1" outlineLevel="1" x14ac:dyDescent="0.3">
      <c r="H629" s="1" t="str">
        <v>0 - BM Costs</v>
      </c>
      <c r="L629" s="1" t="str">
        <v>0 - BM Port</v>
      </c>
      <c r="N629" s="1" t="str">
        <v>0 - Port Assets</v>
      </c>
      <c r="BP629" s="1" t="str">
        <v>0- Port Costs</v>
      </c>
      <c r="BT629" s="1" t="str">
        <v>0- Port Value</v>
      </c>
    </row>
    <row r="630" spans="8:72" hidden="1" outlineLevel="1" x14ac:dyDescent="0.3">
      <c r="H630" s="1" t="str">
        <v>0 - BM Costs</v>
      </c>
      <c r="L630" s="1" t="str">
        <v>0 - BM Port</v>
      </c>
      <c r="N630" s="1" t="str">
        <v>0 - Port Assets</v>
      </c>
      <c r="BP630" s="1" t="str">
        <v>0- Port Costs</v>
      </c>
      <c r="BT630" s="1" t="str">
        <v>0- Port Value</v>
      </c>
    </row>
    <row r="631" spans="8:72" hidden="1" outlineLevel="1" x14ac:dyDescent="0.3">
      <c r="H631" s="1" t="str">
        <v>0 - BM Costs</v>
      </c>
      <c r="L631" s="1" t="str">
        <v>0 - BM Port</v>
      </c>
      <c r="N631" s="1" t="str">
        <v>0 - Port Assets</v>
      </c>
      <c r="BP631" s="1" t="str">
        <v>0- Port Costs</v>
      </c>
      <c r="BT631" s="1" t="str">
        <v>0- Port Value</v>
      </c>
    </row>
    <row r="632" spans="8:72" hidden="1" outlineLevel="1" x14ac:dyDescent="0.3">
      <c r="H632" s="1" t="str">
        <v>0 - BM Costs</v>
      </c>
      <c r="L632" s="1" t="str">
        <v>0 - BM Port</v>
      </c>
      <c r="N632" s="1" t="str">
        <v>0 - Port Assets</v>
      </c>
      <c r="BP632" s="1" t="str">
        <v>0- Port Costs</v>
      </c>
      <c r="BT632" s="1" t="str">
        <v>0- Port Value</v>
      </c>
    </row>
    <row r="633" spans="8:72" hidden="1" outlineLevel="1" x14ac:dyDescent="0.3">
      <c r="H633" s="1" t="str">
        <v>0 - BM Costs</v>
      </c>
      <c r="L633" s="1" t="str">
        <v>0 - BM Port</v>
      </c>
      <c r="N633" s="1" t="str">
        <v>0 - Port Assets</v>
      </c>
      <c r="BP633" s="1" t="str">
        <v>0- Port Costs</v>
      </c>
      <c r="BT633" s="1" t="str">
        <v>0- Port Value</v>
      </c>
    </row>
    <row r="634" spans="8:72" hidden="1" outlineLevel="1" x14ac:dyDescent="0.3">
      <c r="H634" s="1" t="str">
        <v>0 - BM Costs</v>
      </c>
      <c r="L634" s="1" t="str">
        <v>0 - BM Port</v>
      </c>
      <c r="N634" s="1" t="str">
        <v>0 - Port Assets</v>
      </c>
      <c r="BP634" s="1" t="str">
        <v>0- Port Costs</v>
      </c>
      <c r="BT634" s="1" t="str">
        <v>0- Port Value</v>
      </c>
    </row>
    <row r="635" spans="8:72" hidden="1" outlineLevel="1" x14ac:dyDescent="0.3">
      <c r="H635" s="1" t="str">
        <v>0 - BM Costs</v>
      </c>
      <c r="L635" s="1" t="str">
        <v>0 - BM Port</v>
      </c>
      <c r="N635" s="1" t="str">
        <v>0 - Port Assets</v>
      </c>
      <c r="BP635" s="1" t="str">
        <v>0- Port Costs</v>
      </c>
      <c r="BT635" s="1" t="str">
        <v>0- Port Value</v>
      </c>
    </row>
    <row r="636" spans="8:72" hidden="1" outlineLevel="1" x14ac:dyDescent="0.3">
      <c r="H636" s="1" t="str">
        <v>0 - BM Costs</v>
      </c>
      <c r="L636" s="1" t="str">
        <v>0 - BM Port</v>
      </c>
      <c r="N636" s="1" t="str">
        <v>0 - Port Assets</v>
      </c>
      <c r="BP636" s="1" t="str">
        <v>0- Port Costs</v>
      </c>
      <c r="BT636" s="1" t="str">
        <v>0- Port Value</v>
      </c>
    </row>
    <row r="637" spans="8:72" hidden="1" outlineLevel="1" x14ac:dyDescent="0.3">
      <c r="H637" s="1" t="str">
        <v>0 - BM Costs</v>
      </c>
      <c r="L637" s="1" t="str">
        <v>0 - BM Port</v>
      </c>
      <c r="N637" s="1" t="str">
        <v>0 - Port Assets</v>
      </c>
      <c r="BP637" s="1" t="str">
        <v>0- Port Costs</v>
      </c>
      <c r="BT637" s="1" t="str">
        <v>0- Port Value</v>
      </c>
    </row>
    <row r="638" spans="8:72" hidden="1" outlineLevel="1" x14ac:dyDescent="0.3">
      <c r="H638" s="1" t="str">
        <v>0 - BM Costs</v>
      </c>
      <c r="L638" s="1" t="str">
        <v>0 - BM Port</v>
      </c>
      <c r="N638" s="1" t="str">
        <v>0 - Port Assets</v>
      </c>
      <c r="BP638" s="1" t="str">
        <v>0- Port Costs</v>
      </c>
      <c r="BT638" s="1" t="str">
        <v>0- Port Value</v>
      </c>
    </row>
    <row r="639" spans="8:72" hidden="1" outlineLevel="1" x14ac:dyDescent="0.3">
      <c r="H639" s="1" t="str">
        <v>0 - BM Costs</v>
      </c>
      <c r="L639" s="1" t="str">
        <v>0 - BM Port</v>
      </c>
      <c r="N639" s="1" t="str">
        <v>0 - Port Assets</v>
      </c>
      <c r="BP639" s="1" t="str">
        <v>0- Port Costs</v>
      </c>
      <c r="BT639" s="1" t="str">
        <v>0- Port Value</v>
      </c>
    </row>
    <row r="640" spans="8:72" hidden="1" outlineLevel="1" x14ac:dyDescent="0.3">
      <c r="H640" s="1" t="str">
        <v>0 - BM Costs</v>
      </c>
      <c r="L640" s="1" t="str">
        <v>0 - BM Port</v>
      </c>
      <c r="N640" s="1" t="str">
        <v>0 - Port Assets</v>
      </c>
      <c r="BP640" s="1" t="str">
        <v>0- Port Costs</v>
      </c>
      <c r="BT640" s="1" t="str">
        <v>0- Port Value</v>
      </c>
    </row>
    <row r="641" spans="8:72" hidden="1" outlineLevel="1" x14ac:dyDescent="0.3">
      <c r="H641" s="1" t="str">
        <v>0 - BM Costs</v>
      </c>
      <c r="L641" s="1" t="str">
        <v>0 - BM Port</v>
      </c>
      <c r="N641" s="1" t="str">
        <v>0 - Port Assets</v>
      </c>
      <c r="BP641" s="1" t="str">
        <v>0- Port Costs</v>
      </c>
      <c r="BT641" s="1" t="str">
        <v>0- Port Value</v>
      </c>
    </row>
    <row r="642" spans="8:72" hidden="1" outlineLevel="1" x14ac:dyDescent="0.3">
      <c r="H642" s="1" t="str">
        <v>0 - BM Costs</v>
      </c>
      <c r="L642" s="1" t="str">
        <v>0 - BM Port</v>
      </c>
      <c r="N642" s="1" t="str">
        <v>0 - Port Assets</v>
      </c>
      <c r="BP642" s="1" t="str">
        <v>0- Port Costs</v>
      </c>
      <c r="BT642" s="1" t="str">
        <v>0- Port Value</v>
      </c>
    </row>
    <row r="643" spans="8:72" hidden="1" outlineLevel="1" x14ac:dyDescent="0.3">
      <c r="H643" s="1" t="str">
        <v>0 - BM Costs</v>
      </c>
      <c r="L643" s="1" t="str">
        <v>0 - BM Port</v>
      </c>
      <c r="N643" s="1" t="str">
        <v>0 - Port Assets</v>
      </c>
      <c r="BP643" s="1" t="str">
        <v>0- Port Costs</v>
      </c>
      <c r="BT643" s="1" t="str">
        <v>0- Port Value</v>
      </c>
    </row>
    <row r="644" spans="8:72" hidden="1" outlineLevel="1" x14ac:dyDescent="0.3">
      <c r="H644" s="1" t="str">
        <v>0 - BM Costs</v>
      </c>
      <c r="L644" s="1" t="str">
        <v>0 - BM Port</v>
      </c>
      <c r="N644" s="1" t="str">
        <v>0 - Port Assets</v>
      </c>
      <c r="BP644" s="1" t="str">
        <v>0- Port Costs</v>
      </c>
      <c r="BT644" s="1" t="str">
        <v>0- Port Value</v>
      </c>
    </row>
    <row r="645" spans="8:72" hidden="1" outlineLevel="1" x14ac:dyDescent="0.3">
      <c r="H645" s="1" t="str">
        <v>0 - BM Costs</v>
      </c>
      <c r="L645" s="1" t="str">
        <v>0 - BM Port</v>
      </c>
      <c r="N645" s="1" t="str">
        <v>0 - Port Assets</v>
      </c>
      <c r="BP645" s="1" t="str">
        <v>0- Port Costs</v>
      </c>
      <c r="BT645" s="1" t="str">
        <v>0- Port Value</v>
      </c>
    </row>
    <row r="646" spans="8:72" hidden="1" outlineLevel="1" x14ac:dyDescent="0.3">
      <c r="H646" s="1" t="str">
        <v>0 - BM Costs</v>
      </c>
      <c r="L646" s="1" t="str">
        <v>0 - BM Port</v>
      </c>
      <c r="N646" s="1" t="str">
        <v>0 - Port Assets</v>
      </c>
      <c r="BP646" s="1" t="str">
        <v>0- Port Costs</v>
      </c>
      <c r="BT646" s="1" t="str">
        <v>0- Port Value</v>
      </c>
    </row>
    <row r="647" spans="8:72" hidden="1" outlineLevel="1" x14ac:dyDescent="0.3">
      <c r="H647" s="1" t="str">
        <v>0 - BM Costs</v>
      </c>
      <c r="L647" s="1" t="str">
        <v>0 - BM Port</v>
      </c>
      <c r="N647" s="1" t="str">
        <v>0 - Port Assets</v>
      </c>
      <c r="BP647" s="1" t="str">
        <v>0- Port Costs</v>
      </c>
      <c r="BT647" s="1" t="str">
        <v>0- Port Value</v>
      </c>
    </row>
    <row r="648" spans="8:72" hidden="1" outlineLevel="1" x14ac:dyDescent="0.3">
      <c r="H648" s="1" t="str">
        <v>0 - BM Costs</v>
      </c>
      <c r="L648" s="1" t="str">
        <v>0 - BM Port</v>
      </c>
      <c r="N648" s="1" t="str">
        <v>0 - Port Assets</v>
      </c>
      <c r="BP648" s="1" t="str">
        <v>0- Port Costs</v>
      </c>
      <c r="BT648" s="1" t="str">
        <v>0- Port Value</v>
      </c>
    </row>
    <row r="649" spans="8:72" hidden="1" outlineLevel="1" x14ac:dyDescent="0.3">
      <c r="H649" s="1" t="str">
        <v>0 - BM Costs</v>
      </c>
      <c r="L649" s="1" t="str">
        <v>0 - BM Port</v>
      </c>
      <c r="N649" s="1" t="str">
        <v>0 - Port Assets</v>
      </c>
      <c r="BP649" s="1" t="str">
        <v>0- Port Costs</v>
      </c>
      <c r="BT649" s="1" t="str">
        <v>0- Port Value</v>
      </c>
    </row>
    <row r="650" spans="8:72" hidden="1" outlineLevel="1" x14ac:dyDescent="0.3">
      <c r="H650" s="1" t="str">
        <v>0 - BM Costs</v>
      </c>
      <c r="L650" s="1" t="str">
        <v>0 - BM Port</v>
      </c>
      <c r="N650" s="1" t="str">
        <v>0 - Port Assets</v>
      </c>
      <c r="BP650" s="1" t="str">
        <v>0- Port Costs</v>
      </c>
      <c r="BT650" s="1" t="str">
        <v>0- Port Value</v>
      </c>
    </row>
    <row r="651" spans="8:72" hidden="1" outlineLevel="1" x14ac:dyDescent="0.3">
      <c r="H651" s="1" t="str">
        <v>0 - BM Costs</v>
      </c>
      <c r="L651" s="1" t="str">
        <v>0 - BM Port</v>
      </c>
      <c r="N651" s="1" t="str">
        <v>0 - Port Assets</v>
      </c>
      <c r="BP651" s="1" t="str">
        <v>0- Port Costs</v>
      </c>
      <c r="BT651" s="1" t="str">
        <v>0- Port Value</v>
      </c>
    </row>
    <row r="652" spans="8:72" hidden="1" outlineLevel="1" x14ac:dyDescent="0.3">
      <c r="H652" s="1" t="str">
        <v>0 - BM Costs</v>
      </c>
      <c r="L652" s="1" t="str">
        <v>0 - BM Port</v>
      </c>
      <c r="N652" s="1" t="str">
        <v>0 - Port Assets</v>
      </c>
      <c r="BP652" s="1" t="str">
        <v>0- Port Costs</v>
      </c>
      <c r="BT652" s="1" t="str">
        <v>0- Port Value</v>
      </c>
    </row>
    <row r="653" spans="8:72" hidden="1" outlineLevel="1" x14ac:dyDescent="0.3">
      <c r="H653" s="1" t="str">
        <v>0 - BM Costs</v>
      </c>
      <c r="L653" s="1" t="str">
        <v>0 - BM Port</v>
      </c>
      <c r="N653" s="1" t="str">
        <v>0 - Port Assets</v>
      </c>
      <c r="BP653" s="1" t="str">
        <v>0- Port Costs</v>
      </c>
      <c r="BT653" s="1" t="str">
        <v>0- Port Value</v>
      </c>
    </row>
    <row r="654" spans="8:72" hidden="1" outlineLevel="1" x14ac:dyDescent="0.3">
      <c r="H654" s="1" t="str">
        <v>0 - BM Costs</v>
      </c>
      <c r="L654" s="1" t="str">
        <v>0 - BM Port</v>
      </c>
      <c r="N654" s="1" t="str">
        <v>0 - Port Assets</v>
      </c>
      <c r="BP654" s="1" t="str">
        <v>0- Port Costs</v>
      </c>
      <c r="BT654" s="1" t="str">
        <v>0- Port Value</v>
      </c>
    </row>
    <row r="655" spans="8:72" hidden="1" outlineLevel="1" x14ac:dyDescent="0.3">
      <c r="H655" s="1" t="str">
        <v>0 - BM Costs</v>
      </c>
      <c r="L655" s="1" t="str">
        <v>0 - BM Port</v>
      </c>
      <c r="N655" s="1" t="str">
        <v>0 - Port Assets</v>
      </c>
      <c r="BP655" s="1" t="str">
        <v>0- Port Costs</v>
      </c>
      <c r="BT655" s="1" t="str">
        <v>0- Port Value</v>
      </c>
    </row>
    <row r="656" spans="8:72" hidden="1" outlineLevel="1" x14ac:dyDescent="0.3">
      <c r="H656" s="1" t="str">
        <v>0 - BM Costs</v>
      </c>
      <c r="L656" s="1" t="str">
        <v>0 - BM Port</v>
      </c>
      <c r="N656" s="1" t="str">
        <v>0 - Port Assets</v>
      </c>
      <c r="BP656" s="1" t="str">
        <v>0- Port Costs</v>
      </c>
      <c r="BT656" s="1" t="str">
        <v>0- Port Value</v>
      </c>
    </row>
    <row r="657" spans="8:72" hidden="1" outlineLevel="1" x14ac:dyDescent="0.3">
      <c r="H657" s="1" t="str">
        <v>0 - BM Costs</v>
      </c>
      <c r="L657" s="1" t="str">
        <v>0 - BM Port</v>
      </c>
      <c r="N657" s="1" t="str">
        <v>0 - Port Assets</v>
      </c>
      <c r="BP657" s="1" t="str">
        <v>0- Port Costs</v>
      </c>
      <c r="BT657" s="1" t="str">
        <v>0- Port Value</v>
      </c>
    </row>
    <row r="658" spans="8:72" hidden="1" outlineLevel="1" x14ac:dyDescent="0.3">
      <c r="H658" s="1" t="str">
        <v>0 - BM Costs</v>
      </c>
      <c r="L658" s="1" t="str">
        <v>0 - BM Port</v>
      </c>
      <c r="N658" s="1" t="str">
        <v>0 - Port Assets</v>
      </c>
      <c r="BP658" s="1" t="str">
        <v>0- Port Costs</v>
      </c>
      <c r="BT658" s="1" t="str">
        <v>0- Port Value</v>
      </c>
    </row>
    <row r="659" spans="8:72" hidden="1" outlineLevel="1" x14ac:dyDescent="0.3">
      <c r="H659" s="1" t="str">
        <v>0 - BM Costs</v>
      </c>
      <c r="L659" s="1" t="str">
        <v>0 - BM Port</v>
      </c>
      <c r="N659" s="1" t="str">
        <v>0 - Port Assets</v>
      </c>
      <c r="BP659" s="1" t="str">
        <v>0- Port Costs</v>
      </c>
      <c r="BT659" s="1" t="str">
        <v>0- Port Value</v>
      </c>
    </row>
    <row r="660" spans="8:72" hidden="1" outlineLevel="1" x14ac:dyDescent="0.3">
      <c r="H660" s="1" t="str">
        <v>0 - BM Costs</v>
      </c>
      <c r="L660" s="1" t="str">
        <v>0 - BM Port</v>
      </c>
      <c r="N660" s="1" t="str">
        <v>0 - Port Assets</v>
      </c>
      <c r="BP660" s="1" t="str">
        <v>0- Port Costs</v>
      </c>
      <c r="BT660" s="1" t="str">
        <v>0- Port Value</v>
      </c>
    </row>
    <row r="661" spans="8:72" hidden="1" outlineLevel="1" x14ac:dyDescent="0.3">
      <c r="H661" s="1" t="str">
        <v>0 - BM Costs</v>
      </c>
      <c r="L661" s="1" t="str">
        <v>0 - BM Port</v>
      </c>
      <c r="N661" s="1" t="str">
        <v>0 - Port Assets</v>
      </c>
      <c r="BP661" s="1" t="str">
        <v>0- Port Costs</v>
      </c>
      <c r="BT661" s="1" t="str">
        <v>0- Port Value</v>
      </c>
    </row>
    <row r="662" spans="8:72" hidden="1" outlineLevel="1" x14ac:dyDescent="0.3">
      <c r="H662" s="1" t="str">
        <v>0 - BM Costs</v>
      </c>
      <c r="L662" s="1" t="str">
        <v>0 - BM Port</v>
      </c>
      <c r="N662" s="1" t="str">
        <v>0 - Port Assets</v>
      </c>
      <c r="BP662" s="1" t="str">
        <v>0- Port Costs</v>
      </c>
      <c r="BT662" s="1" t="str">
        <v>0- Port Value</v>
      </c>
    </row>
    <row r="663" spans="8:72" hidden="1" outlineLevel="1" x14ac:dyDescent="0.3">
      <c r="H663" s="1" t="str">
        <v>0 - BM Costs</v>
      </c>
      <c r="L663" s="1" t="str">
        <v>0 - BM Port</v>
      </c>
      <c r="N663" s="1" t="str">
        <v>0 - Port Assets</v>
      </c>
      <c r="BP663" s="1" t="str">
        <v>0- Port Costs</v>
      </c>
      <c r="BT663" s="1" t="str">
        <v>0- Port Value</v>
      </c>
    </row>
    <row r="664" spans="8:72" hidden="1" outlineLevel="1" x14ac:dyDescent="0.3">
      <c r="H664" s="1" t="str">
        <v>0 - BM Costs</v>
      </c>
      <c r="L664" s="1" t="str">
        <v>0 - BM Port</v>
      </c>
      <c r="N664" s="1" t="str">
        <v>0 - Port Assets</v>
      </c>
      <c r="BP664" s="1" t="str">
        <v>0- Port Costs</v>
      </c>
      <c r="BT664" s="1" t="str">
        <v>0- Port Value</v>
      </c>
    </row>
    <row r="665" spans="8:72" hidden="1" outlineLevel="1" x14ac:dyDescent="0.3">
      <c r="H665" s="1" t="str">
        <v>0 - BM Costs</v>
      </c>
      <c r="L665" s="1" t="str">
        <v>0 - BM Port</v>
      </c>
      <c r="N665" s="1" t="str">
        <v>0 - Port Assets</v>
      </c>
      <c r="BP665" s="1" t="str">
        <v>0- Port Costs</v>
      </c>
      <c r="BT665" s="1" t="str">
        <v>0- Port Value</v>
      </c>
    </row>
    <row r="666" spans="8:72" hidden="1" outlineLevel="1" x14ac:dyDescent="0.3">
      <c r="H666" s="1" t="str">
        <v>0 - BM Costs</v>
      </c>
      <c r="L666" s="1" t="str">
        <v>0 - BM Port</v>
      </c>
      <c r="N666" s="1" t="str">
        <v>0 - Port Assets</v>
      </c>
      <c r="BP666" s="1" t="str">
        <v>0- Port Costs</v>
      </c>
      <c r="BT666" s="1" t="str">
        <v>0- Port Value</v>
      </c>
    </row>
    <row r="667" spans="8:72" hidden="1" outlineLevel="1" x14ac:dyDescent="0.3">
      <c r="H667" s="1" t="str">
        <v>0 - BM Costs</v>
      </c>
      <c r="L667" s="1" t="str">
        <v>0 - BM Port</v>
      </c>
      <c r="N667" s="1" t="str">
        <v>0 - Port Assets</v>
      </c>
      <c r="BP667" s="1" t="str">
        <v>0- Port Costs</v>
      </c>
      <c r="BT667" s="1" t="str">
        <v>0- Port Value</v>
      </c>
    </row>
    <row r="668" spans="8:72" hidden="1" outlineLevel="1" x14ac:dyDescent="0.3">
      <c r="H668" s="1" t="str">
        <v>0 - BM Costs</v>
      </c>
      <c r="L668" s="1" t="str">
        <v>0 - BM Port</v>
      </c>
      <c r="N668" s="1" t="str">
        <v>0 - Port Assets</v>
      </c>
      <c r="BP668" s="1" t="str">
        <v>0- Port Costs</v>
      </c>
      <c r="BT668" s="1" t="str">
        <v>0- Port Value</v>
      </c>
    </row>
    <row r="669" spans="8:72" hidden="1" outlineLevel="1" x14ac:dyDescent="0.3">
      <c r="H669" s="1" t="str">
        <v>0 - BM Costs</v>
      </c>
      <c r="L669" s="1" t="str">
        <v>0 - BM Port</v>
      </c>
      <c r="N669" s="1" t="str">
        <v>0 - Port Assets</v>
      </c>
      <c r="BP669" s="1" t="str">
        <v>0- Port Costs</v>
      </c>
      <c r="BT669" s="1" t="str">
        <v>0- Port Value</v>
      </c>
    </row>
    <row r="670" spans="8:72" hidden="1" outlineLevel="1" x14ac:dyDescent="0.3">
      <c r="H670" s="1" t="str">
        <v>0 - BM Costs</v>
      </c>
      <c r="L670" s="1" t="str">
        <v>0 - BM Port</v>
      </c>
      <c r="N670" s="1" t="str">
        <v>0 - Port Assets</v>
      </c>
      <c r="BP670" s="1" t="str">
        <v>0- Port Costs</v>
      </c>
      <c r="BT670" s="1" t="str">
        <v>0- Port Value</v>
      </c>
    </row>
    <row r="671" spans="8:72" hidden="1" outlineLevel="1" x14ac:dyDescent="0.3">
      <c r="H671" s="1" t="str">
        <v>0 - BM Costs</v>
      </c>
      <c r="L671" s="1" t="str">
        <v>0 - BM Port</v>
      </c>
      <c r="N671" s="1" t="str">
        <v>0 - Port Assets</v>
      </c>
      <c r="BP671" s="1" t="str">
        <v>0- Port Costs</v>
      </c>
      <c r="BT671" s="1" t="str">
        <v>0- Port Value</v>
      </c>
    </row>
    <row r="672" spans="8:72" hidden="1" outlineLevel="1" x14ac:dyDescent="0.3">
      <c r="H672" s="1" t="str">
        <v>0 - BM Costs</v>
      </c>
      <c r="L672" s="1" t="str">
        <v>0 - BM Port</v>
      </c>
      <c r="N672" s="1" t="str">
        <v>0 - Port Assets</v>
      </c>
      <c r="BP672" s="1" t="str">
        <v>0- Port Costs</v>
      </c>
      <c r="BT672" s="1" t="str">
        <v>0- Port Value</v>
      </c>
    </row>
    <row r="673" spans="8:72" hidden="1" outlineLevel="1" x14ac:dyDescent="0.3">
      <c r="H673" s="1" t="str">
        <v>0 - BM Costs</v>
      </c>
      <c r="L673" s="1" t="str">
        <v>0 - BM Port</v>
      </c>
      <c r="N673" s="1" t="str">
        <v>0 - Port Assets</v>
      </c>
      <c r="BP673" s="1" t="str">
        <v>0- Port Costs</v>
      </c>
      <c r="BT673" s="1" t="str">
        <v>0- Port Value</v>
      </c>
    </row>
    <row r="674" spans="8:72" hidden="1" outlineLevel="1" x14ac:dyDescent="0.3">
      <c r="H674" s="1" t="str">
        <v>0 - BM Costs</v>
      </c>
      <c r="L674" s="1" t="str">
        <v>0 - BM Port</v>
      </c>
      <c r="N674" s="1" t="str">
        <v>0 - Port Assets</v>
      </c>
      <c r="BP674" s="1" t="str">
        <v>0- Port Costs</v>
      </c>
      <c r="BT674" s="1" t="str">
        <v>0- Port Value</v>
      </c>
    </row>
    <row r="675" spans="8:72" hidden="1" outlineLevel="1" x14ac:dyDescent="0.3">
      <c r="H675" s="1" t="str">
        <v>0 - BM Costs</v>
      </c>
      <c r="L675" s="1" t="str">
        <v>0 - BM Port</v>
      </c>
      <c r="N675" s="1" t="str">
        <v>0 - Port Assets</v>
      </c>
      <c r="BP675" s="1" t="str">
        <v>0- Port Costs</v>
      </c>
      <c r="BT675" s="1" t="str">
        <v>0- Port Value</v>
      </c>
    </row>
    <row r="676" spans="8:72" hidden="1" outlineLevel="1" x14ac:dyDescent="0.3">
      <c r="H676" s="1" t="str">
        <v>0 - BM Costs</v>
      </c>
      <c r="L676" s="1" t="str">
        <v>0 - BM Port</v>
      </c>
      <c r="N676" s="1" t="str">
        <v>0 - Port Assets</v>
      </c>
      <c r="BP676" s="1" t="str">
        <v>0- Port Costs</v>
      </c>
      <c r="BT676" s="1" t="str">
        <v>0- Port Value</v>
      </c>
    </row>
    <row r="677" spans="8:72" hidden="1" outlineLevel="1" x14ac:dyDescent="0.3">
      <c r="H677" s="1" t="str">
        <v>0 - BM Costs</v>
      </c>
      <c r="L677" s="1" t="str">
        <v>0 - BM Port</v>
      </c>
      <c r="N677" s="1" t="str">
        <v>0 - Port Assets</v>
      </c>
      <c r="BP677" s="1" t="str">
        <v>0- Port Costs</v>
      </c>
      <c r="BT677" s="1" t="str">
        <v>0- Port Value</v>
      </c>
    </row>
    <row r="678" spans="8:72" hidden="1" outlineLevel="1" x14ac:dyDescent="0.3">
      <c r="H678" s="1" t="str">
        <v>0 - BM Costs</v>
      </c>
      <c r="L678" s="1" t="str">
        <v>0 - BM Port</v>
      </c>
      <c r="N678" s="1" t="str">
        <v>0 - Port Assets</v>
      </c>
      <c r="BP678" s="1" t="str">
        <v>0- Port Costs</v>
      </c>
      <c r="BT678" s="1" t="str">
        <v>0- Port Value</v>
      </c>
    </row>
    <row r="679" spans="8:72" hidden="1" outlineLevel="1" x14ac:dyDescent="0.3">
      <c r="H679" s="1" t="str">
        <v>0 - BM Costs</v>
      </c>
      <c r="L679" s="1" t="str">
        <v>0 - BM Port</v>
      </c>
      <c r="N679" s="1" t="str">
        <v>0 - Port Assets</v>
      </c>
      <c r="BP679" s="1" t="str">
        <v>0- Port Costs</v>
      </c>
      <c r="BT679" s="1" t="str">
        <v>0- Port Value</v>
      </c>
    </row>
    <row r="680" spans="8:72" hidden="1" outlineLevel="1" x14ac:dyDescent="0.3">
      <c r="H680" s="1" t="str">
        <v>0 - BM Costs</v>
      </c>
      <c r="L680" s="1" t="str">
        <v>0 - BM Port</v>
      </c>
      <c r="N680" s="1" t="str">
        <v>0 - Port Assets</v>
      </c>
      <c r="BP680" s="1" t="str">
        <v>0- Port Costs</v>
      </c>
      <c r="BT680" s="1" t="str">
        <v>0- Port Value</v>
      </c>
    </row>
    <row r="681" spans="8:72" hidden="1" outlineLevel="1" x14ac:dyDescent="0.3">
      <c r="H681" s="1" t="str">
        <v>0 - BM Costs</v>
      </c>
      <c r="L681" s="1" t="str">
        <v>0 - BM Port</v>
      </c>
      <c r="N681" s="1" t="str">
        <v>0 - Port Assets</v>
      </c>
      <c r="BP681" s="1" t="str">
        <v>0- Port Costs</v>
      </c>
      <c r="BT681" s="1" t="str">
        <v>0- Port Value</v>
      </c>
    </row>
    <row r="682" spans="8:72" hidden="1" outlineLevel="1" x14ac:dyDescent="0.3">
      <c r="H682" s="1" t="str">
        <v>0 - BM Costs</v>
      </c>
      <c r="L682" s="1" t="str">
        <v>0 - BM Port</v>
      </c>
      <c r="N682" s="1" t="str">
        <v>0 - Port Assets</v>
      </c>
      <c r="BP682" s="1" t="str">
        <v>0- Port Costs</v>
      </c>
      <c r="BT682" s="1" t="str">
        <v>0- Port Value</v>
      </c>
    </row>
    <row r="683" spans="8:72" hidden="1" outlineLevel="1" x14ac:dyDescent="0.3">
      <c r="H683" s="1" t="str">
        <v>0 - BM Costs</v>
      </c>
      <c r="L683" s="1" t="str">
        <v>0 - BM Port</v>
      </c>
      <c r="N683" s="1" t="str">
        <v>0 - Port Assets</v>
      </c>
      <c r="BP683" s="1" t="str">
        <v>0- Port Costs</v>
      </c>
      <c r="BT683" s="1" t="str">
        <v>0- Port Value</v>
      </c>
    </row>
    <row r="684" spans="8:72" hidden="1" outlineLevel="1" x14ac:dyDescent="0.3">
      <c r="H684" s="1" t="str">
        <v>0 - BM Costs</v>
      </c>
      <c r="L684" s="1" t="str">
        <v>0 - BM Port</v>
      </c>
      <c r="N684" s="1" t="str">
        <v>0 - Port Assets</v>
      </c>
      <c r="BP684" s="1" t="str">
        <v>0- Port Costs</v>
      </c>
      <c r="BT684" s="1" t="str">
        <v>0- Port Value</v>
      </c>
    </row>
    <row r="685" spans="8:72" hidden="1" outlineLevel="1" x14ac:dyDescent="0.3">
      <c r="H685" s="1" t="str">
        <v>0 - BM Costs</v>
      </c>
      <c r="L685" s="1" t="str">
        <v>0 - BM Port</v>
      </c>
      <c r="N685" s="1" t="str">
        <v>0 - Port Assets</v>
      </c>
      <c r="BP685" s="1" t="str">
        <v>0- Port Costs</v>
      </c>
      <c r="BT685" s="1" t="str">
        <v>0- Port Value</v>
      </c>
    </row>
    <row r="686" spans="8:72" hidden="1" outlineLevel="1" x14ac:dyDescent="0.3">
      <c r="H686" s="1" t="str">
        <v>0 - BM Costs</v>
      </c>
      <c r="L686" s="1" t="str">
        <v>0 - BM Port</v>
      </c>
      <c r="N686" s="1" t="str">
        <v>0 - Port Assets</v>
      </c>
      <c r="BP686" s="1" t="str">
        <v>0- Port Costs</v>
      </c>
      <c r="BT686" s="1" t="str">
        <v>0- Port Value</v>
      </c>
    </row>
    <row r="687" spans="8:72" hidden="1" outlineLevel="1" x14ac:dyDescent="0.3">
      <c r="H687" s="1" t="str">
        <v>0 - BM Costs</v>
      </c>
      <c r="L687" s="1" t="str">
        <v>0 - BM Port</v>
      </c>
      <c r="N687" s="1" t="str">
        <v>0 - Port Assets</v>
      </c>
      <c r="BP687" s="1" t="str">
        <v>0- Port Costs</v>
      </c>
      <c r="BT687" s="1" t="str">
        <v>0- Port Value</v>
      </c>
    </row>
    <row r="688" spans="8:72" hidden="1" outlineLevel="1" x14ac:dyDescent="0.3">
      <c r="H688" s="1" t="str">
        <v>0 - BM Costs</v>
      </c>
      <c r="L688" s="1" t="str">
        <v>0 - BM Port</v>
      </c>
      <c r="N688" s="1" t="str">
        <v>0 - Port Assets</v>
      </c>
      <c r="BP688" s="1" t="str">
        <v>0- Port Costs</v>
      </c>
      <c r="BT688" s="1" t="str">
        <v>0- Port Value</v>
      </c>
    </row>
    <row r="689" spans="8:72" hidden="1" outlineLevel="1" x14ac:dyDescent="0.3">
      <c r="H689" s="1" t="str">
        <v>0 - BM Costs</v>
      </c>
      <c r="L689" s="1" t="str">
        <v>0 - BM Port</v>
      </c>
      <c r="N689" s="1" t="str">
        <v>0 - Port Assets</v>
      </c>
      <c r="BP689" s="1" t="str">
        <v>0- Port Costs</v>
      </c>
      <c r="BT689" s="1" t="str">
        <v>0- Port Value</v>
      </c>
    </row>
    <row r="690" spans="8:72" hidden="1" outlineLevel="1" x14ac:dyDescent="0.3">
      <c r="H690" s="1" t="str">
        <v>0 - BM Costs</v>
      </c>
      <c r="L690" s="1" t="str">
        <v>0 - BM Port</v>
      </c>
      <c r="N690" s="1" t="str">
        <v>0 - Port Assets</v>
      </c>
      <c r="BP690" s="1" t="str">
        <v>0- Port Costs</v>
      </c>
      <c r="BT690" s="1" t="str">
        <v>0- Port Value</v>
      </c>
    </row>
    <row r="691" spans="8:72" hidden="1" outlineLevel="1" x14ac:dyDescent="0.3">
      <c r="H691" s="1" t="str">
        <v>0 - BM Costs</v>
      </c>
      <c r="L691" s="1" t="str">
        <v>0 - BM Port</v>
      </c>
      <c r="N691" s="1" t="str">
        <v>0 - Port Assets</v>
      </c>
      <c r="BP691" s="1" t="str">
        <v>0- Port Costs</v>
      </c>
      <c r="BT691" s="1" t="str">
        <v>0- Port Value</v>
      </c>
    </row>
    <row r="692" spans="8:72" hidden="1" outlineLevel="1" x14ac:dyDescent="0.3">
      <c r="H692" s="1" t="str">
        <v>0 - BM Costs</v>
      </c>
      <c r="L692" s="1" t="str">
        <v>0 - BM Port</v>
      </c>
      <c r="N692" s="1" t="str">
        <v>0 - Port Assets</v>
      </c>
      <c r="BP692" s="1" t="str">
        <v>0- Port Costs</v>
      </c>
      <c r="BT692" s="1" t="str">
        <v>0- Port Value</v>
      </c>
    </row>
    <row r="693" spans="8:72" hidden="1" outlineLevel="1" x14ac:dyDescent="0.3">
      <c r="H693" s="1" t="str">
        <v>0 - BM Costs</v>
      </c>
      <c r="L693" s="1" t="str">
        <v>0 - BM Port</v>
      </c>
      <c r="N693" s="1" t="str">
        <v>0 - Port Assets</v>
      </c>
      <c r="BP693" s="1" t="str">
        <v>0- Port Costs</v>
      </c>
      <c r="BT693" s="1" t="str">
        <v>0- Port Value</v>
      </c>
    </row>
    <row r="694" spans="8:72" hidden="1" outlineLevel="1" x14ac:dyDescent="0.3">
      <c r="H694" s="1" t="str">
        <v>0 - BM Costs</v>
      </c>
      <c r="L694" s="1" t="str">
        <v>0 - BM Port</v>
      </c>
      <c r="N694" s="1" t="str">
        <v>0 - Port Assets</v>
      </c>
      <c r="BP694" s="1" t="str">
        <v>0- Port Costs</v>
      </c>
      <c r="BT694" s="1" t="str">
        <v>0- Port Value</v>
      </c>
    </row>
    <row r="695" spans="8:72" hidden="1" outlineLevel="1" x14ac:dyDescent="0.3">
      <c r="H695" s="1" t="str">
        <v>0 - BM Costs</v>
      </c>
      <c r="L695" s="1" t="str">
        <v>0 - BM Port</v>
      </c>
      <c r="N695" s="1" t="str">
        <v>0 - Port Assets</v>
      </c>
      <c r="BP695" s="1" t="str">
        <v>0- Port Costs</v>
      </c>
      <c r="BT695" s="1" t="str">
        <v>0- Port Value</v>
      </c>
    </row>
    <row r="696" spans="8:72" hidden="1" outlineLevel="1" x14ac:dyDescent="0.3">
      <c r="H696" s="1" t="str">
        <v>0 - BM Costs</v>
      </c>
      <c r="L696" s="1" t="str">
        <v>0 - BM Port</v>
      </c>
      <c r="N696" s="1" t="str">
        <v>0 - Port Assets</v>
      </c>
      <c r="BP696" s="1" t="str">
        <v>0- Port Costs</v>
      </c>
      <c r="BT696" s="1" t="str">
        <v>0- Port Value</v>
      </c>
    </row>
    <row r="697" spans="8:72" hidden="1" outlineLevel="1" x14ac:dyDescent="0.3">
      <c r="H697" s="1" t="str">
        <v>0 - BM Costs</v>
      </c>
      <c r="L697" s="1" t="str">
        <v>0 - BM Port</v>
      </c>
      <c r="N697" s="1" t="str">
        <v>0 - Port Assets</v>
      </c>
      <c r="BP697" s="1" t="str">
        <v>0- Port Costs</v>
      </c>
      <c r="BT697" s="1" t="str">
        <v>0- Port Value</v>
      </c>
    </row>
    <row r="698" spans="8:72" hidden="1" outlineLevel="1" x14ac:dyDescent="0.3">
      <c r="H698" s="1" t="str">
        <v>0 - BM Costs</v>
      </c>
      <c r="L698" s="1" t="str">
        <v>0 - BM Port</v>
      </c>
      <c r="N698" s="1" t="str">
        <v>0 - Port Assets</v>
      </c>
      <c r="BP698" s="1" t="str">
        <v>0- Port Costs</v>
      </c>
      <c r="BT698" s="1" t="str">
        <v>0- Port Value</v>
      </c>
    </row>
    <row r="699" spans="8:72" hidden="1" outlineLevel="1" x14ac:dyDescent="0.3">
      <c r="H699" s="1" t="str">
        <v>0 - BM Costs</v>
      </c>
      <c r="L699" s="1" t="str">
        <v>0 - BM Port</v>
      </c>
      <c r="N699" s="1" t="str">
        <v>0 - Port Assets</v>
      </c>
      <c r="BP699" s="1" t="str">
        <v>0- Port Costs</v>
      </c>
      <c r="BT699" s="1" t="str">
        <v>0- Port Value</v>
      </c>
    </row>
    <row r="700" spans="8:72" hidden="1" outlineLevel="1" x14ac:dyDescent="0.3">
      <c r="H700" s="1" t="str">
        <v>0 - BM Costs</v>
      </c>
      <c r="L700" s="1" t="str">
        <v>0 - BM Port</v>
      </c>
      <c r="N700" s="1" t="str">
        <v>0 - Port Assets</v>
      </c>
      <c r="BP700" s="1" t="str">
        <v>0- Port Costs</v>
      </c>
      <c r="BT700" s="1" t="str">
        <v>0- Port Value</v>
      </c>
    </row>
    <row r="701" spans="8:72" hidden="1" outlineLevel="1" x14ac:dyDescent="0.3">
      <c r="H701" s="1" t="str">
        <v>0 - BM Costs</v>
      </c>
      <c r="L701" s="1" t="str">
        <v>0 - BM Port</v>
      </c>
      <c r="N701" s="1" t="str">
        <v>0 - Port Assets</v>
      </c>
      <c r="BP701" s="1" t="str">
        <v>0- Port Costs</v>
      </c>
      <c r="BT701" s="1" t="str">
        <v>0- Port Value</v>
      </c>
    </row>
    <row r="702" spans="8:72" hidden="1" outlineLevel="1" x14ac:dyDescent="0.3">
      <c r="H702" s="1" t="str">
        <v>0 - BM Costs</v>
      </c>
      <c r="L702" s="1" t="str">
        <v>0 - BM Port</v>
      </c>
      <c r="N702" s="1" t="str">
        <v>0 - Port Assets</v>
      </c>
      <c r="BP702" s="1" t="str">
        <v>0- Port Costs</v>
      </c>
      <c r="BT702" s="1" t="str">
        <v>0- Port Value</v>
      </c>
    </row>
    <row r="703" spans="8:72" hidden="1" outlineLevel="1" x14ac:dyDescent="0.3">
      <c r="H703" s="1" t="str">
        <v>0 - BM Costs</v>
      </c>
      <c r="L703" s="1" t="str">
        <v>0 - BM Port</v>
      </c>
      <c r="N703" s="1" t="str">
        <v>0 - Port Assets</v>
      </c>
      <c r="BP703" s="1" t="str">
        <v>0- Port Costs</v>
      </c>
      <c r="BT703" s="1" t="str">
        <v>0- Port Value</v>
      </c>
    </row>
    <row r="704" spans="8:72" hidden="1" outlineLevel="1" x14ac:dyDescent="0.3">
      <c r="H704" s="1" t="str">
        <v>0 - BM Costs</v>
      </c>
      <c r="L704" s="1" t="str">
        <v>0 - BM Port</v>
      </c>
      <c r="N704" s="1" t="str">
        <v>0 - Port Assets</v>
      </c>
      <c r="BP704" s="1" t="str">
        <v>0- Port Costs</v>
      </c>
      <c r="BT704" s="1" t="str">
        <v>0- Port Value</v>
      </c>
    </row>
    <row r="705" spans="8:72" hidden="1" outlineLevel="1" x14ac:dyDescent="0.3">
      <c r="H705" s="1" t="str">
        <v>0 - BM Costs</v>
      </c>
      <c r="L705" s="1" t="str">
        <v>0 - BM Port</v>
      </c>
      <c r="N705" s="1" t="str">
        <v>0 - Port Assets</v>
      </c>
      <c r="BP705" s="1" t="str">
        <v>0- Port Costs</v>
      </c>
      <c r="BT705" s="1" t="str">
        <v>0- Port Value</v>
      </c>
    </row>
    <row r="706" spans="8:72" hidden="1" outlineLevel="1" x14ac:dyDescent="0.3">
      <c r="H706" s="1" t="str">
        <v>0 - BM Costs</v>
      </c>
      <c r="L706" s="1" t="str">
        <v>0 - BM Port</v>
      </c>
      <c r="N706" s="1" t="str">
        <v>0 - Port Assets</v>
      </c>
      <c r="BP706" s="1" t="str">
        <v>0- Port Costs</v>
      </c>
      <c r="BT706" s="1" t="str">
        <v>0- Port Value</v>
      </c>
    </row>
    <row r="707" spans="8:72" hidden="1" outlineLevel="1" x14ac:dyDescent="0.3">
      <c r="H707" s="1" t="str">
        <v>0 - BM Costs</v>
      </c>
      <c r="L707" s="1" t="str">
        <v>0 - BM Port</v>
      </c>
      <c r="N707" s="1" t="str">
        <v>0 - Port Assets</v>
      </c>
      <c r="BP707" s="1" t="str">
        <v>0- Port Costs</v>
      </c>
      <c r="BT707" s="1" t="str">
        <v>0- Port Value</v>
      </c>
    </row>
    <row r="708" spans="8:72" hidden="1" outlineLevel="1" x14ac:dyDescent="0.3">
      <c r="H708" s="1" t="str">
        <v>0 - BM Costs</v>
      </c>
      <c r="L708" s="1" t="str">
        <v>0 - BM Port</v>
      </c>
      <c r="N708" s="1" t="str">
        <v>0 - Port Assets</v>
      </c>
      <c r="BP708" s="1" t="str">
        <v>0- Port Costs</v>
      </c>
      <c r="BT708" s="1" t="str">
        <v>0- Port Value</v>
      </c>
    </row>
    <row r="709" spans="8:72" hidden="1" outlineLevel="1" x14ac:dyDescent="0.3">
      <c r="H709" s="1" t="str">
        <v>0 - BM Costs</v>
      </c>
      <c r="L709" s="1" t="str">
        <v>0 - BM Port</v>
      </c>
      <c r="N709" s="1" t="str">
        <v>0 - Port Assets</v>
      </c>
      <c r="BP709" s="1" t="str">
        <v>0- Port Costs</v>
      </c>
      <c r="BT709" s="1" t="str">
        <v>0- Port Value</v>
      </c>
    </row>
    <row r="710" spans="8:72" hidden="1" outlineLevel="1" x14ac:dyDescent="0.3">
      <c r="H710" s="1" t="str">
        <v>0 - BM Costs</v>
      </c>
      <c r="L710" s="1" t="str">
        <v>0 - BM Port</v>
      </c>
      <c r="N710" s="1" t="str">
        <v>0 - Port Assets</v>
      </c>
      <c r="BP710" s="1" t="str">
        <v>0- Port Costs</v>
      </c>
      <c r="BT710" s="1" t="str">
        <v>0- Port Value</v>
      </c>
    </row>
    <row r="711" spans="8:72" hidden="1" outlineLevel="1" x14ac:dyDescent="0.3">
      <c r="H711" s="1" t="str">
        <v>0 - BM Costs</v>
      </c>
      <c r="L711" s="1" t="str">
        <v>0 - BM Port</v>
      </c>
      <c r="N711" s="1" t="str">
        <v>0 - Port Assets</v>
      </c>
      <c r="BP711" s="1" t="str">
        <v>0- Port Costs</v>
      </c>
      <c r="BT711" s="1" t="str">
        <v>0- Port Value</v>
      </c>
    </row>
    <row r="712" spans="8:72" hidden="1" outlineLevel="1" x14ac:dyDescent="0.3">
      <c r="H712" s="1" t="str">
        <v>0 - BM Costs</v>
      </c>
      <c r="L712" s="1" t="str">
        <v>0 - BM Port</v>
      </c>
      <c r="N712" s="1" t="str">
        <v>0 - Port Assets</v>
      </c>
      <c r="BP712" s="1" t="str">
        <v>0- Port Costs</v>
      </c>
      <c r="BT712" s="1" t="str">
        <v>0- Port Value</v>
      </c>
    </row>
    <row r="713" spans="8:72" hidden="1" outlineLevel="1" x14ac:dyDescent="0.3">
      <c r="H713" s="1" t="str">
        <v>0 - BM Costs</v>
      </c>
      <c r="L713" s="1" t="str">
        <v>0 - BM Port</v>
      </c>
      <c r="N713" s="1" t="str">
        <v>0 - Port Assets</v>
      </c>
      <c r="BP713" s="1" t="str">
        <v>0- Port Costs</v>
      </c>
      <c r="BT713" s="1" t="str">
        <v>0- Port Value</v>
      </c>
    </row>
    <row r="714" spans="8:72" hidden="1" outlineLevel="1" x14ac:dyDescent="0.3">
      <c r="H714" s="1" t="str">
        <v>0 - BM Costs</v>
      </c>
      <c r="L714" s="1" t="str">
        <v>0 - BM Port</v>
      </c>
      <c r="N714" s="1" t="str">
        <v>0 - Port Assets</v>
      </c>
      <c r="BP714" s="1" t="str">
        <v>0- Port Costs</v>
      </c>
      <c r="BT714" s="1" t="str">
        <v>0- Port Value</v>
      </c>
    </row>
    <row r="715" spans="8:72" hidden="1" outlineLevel="1" x14ac:dyDescent="0.3">
      <c r="H715" s="1" t="str">
        <v>0 - BM Costs</v>
      </c>
      <c r="L715" s="1" t="str">
        <v>0 - BM Port</v>
      </c>
      <c r="N715" s="1" t="str">
        <v>0 - Port Assets</v>
      </c>
      <c r="BP715" s="1" t="str">
        <v>0- Port Costs</v>
      </c>
      <c r="BT715" s="1" t="str">
        <v>0- Port Value</v>
      </c>
    </row>
    <row r="716" spans="8:72" hidden="1" outlineLevel="1" x14ac:dyDescent="0.3">
      <c r="H716" s="1" t="str">
        <v>0 - BM Costs</v>
      </c>
      <c r="L716" s="1" t="str">
        <v>0 - BM Port</v>
      </c>
      <c r="N716" s="1" t="str">
        <v>0 - Port Assets</v>
      </c>
      <c r="BP716" s="1" t="str">
        <v>0- Port Costs</v>
      </c>
      <c r="BT716" s="1" t="str">
        <v>0- Port Value</v>
      </c>
    </row>
    <row r="717" spans="8:72" hidden="1" outlineLevel="1" x14ac:dyDescent="0.3">
      <c r="H717" s="1" t="str">
        <v>0 - BM Costs</v>
      </c>
      <c r="L717" s="1" t="str">
        <v>0 - BM Port</v>
      </c>
      <c r="N717" s="1" t="str">
        <v>0 - Port Assets</v>
      </c>
      <c r="BP717" s="1" t="str">
        <v>0- Port Costs</v>
      </c>
      <c r="BT717" s="1" t="str">
        <v>0- Port Value</v>
      </c>
    </row>
    <row r="718" spans="8:72" hidden="1" outlineLevel="1" x14ac:dyDescent="0.3">
      <c r="H718" s="1" t="str">
        <v>0 - BM Costs</v>
      </c>
      <c r="L718" s="1" t="str">
        <v>0 - BM Port</v>
      </c>
      <c r="N718" s="1" t="str">
        <v>0 - Port Assets</v>
      </c>
      <c r="BP718" s="1" t="str">
        <v>0- Port Costs</v>
      </c>
      <c r="BT718" s="1" t="str">
        <v>0- Port Value</v>
      </c>
    </row>
    <row r="719" spans="8:72" hidden="1" outlineLevel="1" x14ac:dyDescent="0.3">
      <c r="H719" s="1" t="str">
        <v>0 - BM Costs</v>
      </c>
      <c r="L719" s="1" t="str">
        <v>0 - BM Port</v>
      </c>
      <c r="N719" s="1" t="str">
        <v>0 - Port Assets</v>
      </c>
      <c r="BP719" s="1" t="str">
        <v>0- Port Costs</v>
      </c>
      <c r="BT719" s="1" t="str">
        <v>0- Port Value</v>
      </c>
    </row>
    <row r="720" spans="8:72" hidden="1" outlineLevel="1" x14ac:dyDescent="0.3">
      <c r="H720" s="1" t="str">
        <v>0 - BM Costs</v>
      </c>
      <c r="L720" s="1" t="str">
        <v>0 - BM Port</v>
      </c>
      <c r="N720" s="1" t="str">
        <v>0 - Port Assets</v>
      </c>
      <c r="BP720" s="1" t="str">
        <v>0- Port Costs</v>
      </c>
      <c r="BT720" s="1" t="str">
        <v>0- Port Value</v>
      </c>
    </row>
    <row r="721" spans="8:72" hidden="1" outlineLevel="1" x14ac:dyDescent="0.3">
      <c r="H721" s="1" t="str">
        <v>0 - BM Costs</v>
      </c>
      <c r="L721" s="1" t="str">
        <v>0 - BM Port</v>
      </c>
      <c r="N721" s="1" t="str">
        <v>0 - Port Assets</v>
      </c>
      <c r="BP721" s="1" t="str">
        <v>0- Port Costs</v>
      </c>
      <c r="BT721" s="1" t="str">
        <v>0- Port Value</v>
      </c>
    </row>
    <row r="722" spans="8:72" hidden="1" outlineLevel="1" x14ac:dyDescent="0.3">
      <c r="H722" s="1" t="str">
        <v>0 - BM Costs</v>
      </c>
      <c r="L722" s="1" t="str">
        <v>0 - BM Port</v>
      </c>
      <c r="N722" s="1" t="str">
        <v>0 - Port Assets</v>
      </c>
      <c r="BP722" s="1" t="str">
        <v>0- Port Costs</v>
      </c>
      <c r="BT722" s="1" t="str">
        <v>0- Port Value</v>
      </c>
    </row>
    <row r="723" spans="8:72" hidden="1" outlineLevel="1" x14ac:dyDescent="0.3">
      <c r="H723" s="1" t="str">
        <v>0 - BM Costs</v>
      </c>
      <c r="L723" s="1" t="str">
        <v>0 - BM Port</v>
      </c>
      <c r="N723" s="1" t="str">
        <v>0 - Port Assets</v>
      </c>
      <c r="BP723" s="1" t="str">
        <v>0- Port Costs</v>
      </c>
      <c r="BT723" s="1" t="str">
        <v>0- Port Value</v>
      </c>
    </row>
    <row r="724" spans="8:72" hidden="1" outlineLevel="1" x14ac:dyDescent="0.3">
      <c r="H724" s="1" t="str">
        <v>0 - BM Costs</v>
      </c>
      <c r="L724" s="1" t="str">
        <v>0 - BM Port</v>
      </c>
      <c r="N724" s="1" t="str">
        <v>0 - Port Assets</v>
      </c>
      <c r="BP724" s="1" t="str">
        <v>0- Port Costs</v>
      </c>
      <c r="BT724" s="1" t="str">
        <v>0- Port Value</v>
      </c>
    </row>
    <row r="725" spans="8:72" hidden="1" outlineLevel="1" x14ac:dyDescent="0.3">
      <c r="H725" s="1" t="str">
        <v>0 - BM Costs</v>
      </c>
      <c r="L725" s="1" t="str">
        <v>0 - BM Port</v>
      </c>
      <c r="N725" s="1" t="str">
        <v>0 - Port Assets</v>
      </c>
      <c r="BP725" s="1" t="str">
        <v>0- Port Costs</v>
      </c>
      <c r="BT725" s="1" t="str">
        <v>0- Port Value</v>
      </c>
    </row>
    <row r="726" spans="8:72" hidden="1" outlineLevel="1" x14ac:dyDescent="0.3">
      <c r="H726" s="1" t="str">
        <v>0 - BM Costs</v>
      </c>
      <c r="L726" s="1" t="str">
        <v>0 - BM Port</v>
      </c>
      <c r="N726" s="1" t="str">
        <v>0 - Port Assets</v>
      </c>
      <c r="BP726" s="1" t="str">
        <v>0- Port Costs</v>
      </c>
      <c r="BT726" s="1" t="str">
        <v>0- Port Value</v>
      </c>
    </row>
    <row r="727" spans="8:72" hidden="1" outlineLevel="1" x14ac:dyDescent="0.3">
      <c r="H727" s="1" t="str">
        <v>0 - BM Costs</v>
      </c>
      <c r="L727" s="1" t="str">
        <v>0 - BM Port</v>
      </c>
      <c r="N727" s="1" t="str">
        <v>0 - Port Assets</v>
      </c>
      <c r="BP727" s="1" t="str">
        <v>0- Port Costs</v>
      </c>
      <c r="BT727" s="1" t="str">
        <v>0- Port Value</v>
      </c>
    </row>
    <row r="728" spans="8:72" hidden="1" outlineLevel="1" x14ac:dyDescent="0.3">
      <c r="H728" s="1" t="str">
        <v>0 - BM Costs</v>
      </c>
      <c r="L728" s="1" t="str">
        <v>0 - BM Port</v>
      </c>
      <c r="N728" s="1" t="str">
        <v>0 - Port Assets</v>
      </c>
      <c r="BP728" s="1" t="str">
        <v>0- Port Costs</v>
      </c>
      <c r="BT728" s="1" t="str">
        <v>0- Port Value</v>
      </c>
    </row>
    <row r="729" spans="8:72" hidden="1" outlineLevel="1" x14ac:dyDescent="0.3">
      <c r="H729" s="1" t="str">
        <v>0 - BM Costs</v>
      </c>
      <c r="L729" s="1" t="str">
        <v>0 - BM Port</v>
      </c>
      <c r="N729" s="1" t="str">
        <v>0 - Port Assets</v>
      </c>
      <c r="BP729" s="1" t="str">
        <v>0- Port Costs</v>
      </c>
      <c r="BT729" s="1" t="str">
        <v>0- Port Value</v>
      </c>
    </row>
    <row r="730" spans="8:72" hidden="1" outlineLevel="1" x14ac:dyDescent="0.3">
      <c r="H730" s="1" t="str">
        <v>0 - BM Costs</v>
      </c>
      <c r="L730" s="1" t="str">
        <v>0 - BM Port</v>
      </c>
      <c r="N730" s="1" t="str">
        <v>0 - Port Assets</v>
      </c>
      <c r="BP730" s="1" t="str">
        <v>0- Port Costs</v>
      </c>
      <c r="BT730" s="1" t="str">
        <v>0- Port Value</v>
      </c>
    </row>
    <row r="731" spans="8:72" hidden="1" outlineLevel="1" x14ac:dyDescent="0.3">
      <c r="H731" s="1" t="str">
        <v>0 - BM Costs</v>
      </c>
      <c r="L731" s="1" t="str">
        <v>0 - BM Port</v>
      </c>
      <c r="N731" s="1" t="str">
        <v>0 - Port Assets</v>
      </c>
      <c r="BP731" s="1" t="str">
        <v>0- Port Costs</v>
      </c>
      <c r="BT731" s="1" t="str">
        <v>0- Port Value</v>
      </c>
    </row>
    <row r="732" spans="8:72" hidden="1" outlineLevel="1" x14ac:dyDescent="0.3">
      <c r="H732" s="1" t="str">
        <v>0 - BM Costs</v>
      </c>
      <c r="L732" s="1" t="str">
        <v>0 - BM Port</v>
      </c>
      <c r="N732" s="1" t="str">
        <v>0 - Port Assets</v>
      </c>
      <c r="BP732" s="1" t="str">
        <v>0- Port Costs</v>
      </c>
      <c r="BT732" s="1" t="str">
        <v>0- Port Value</v>
      </c>
    </row>
    <row r="733" spans="8:72" hidden="1" outlineLevel="1" x14ac:dyDescent="0.3">
      <c r="H733" s="1" t="str">
        <v>0 - BM Costs</v>
      </c>
      <c r="L733" s="1" t="str">
        <v>0 - BM Port</v>
      </c>
      <c r="N733" s="1" t="str">
        <v>0 - Port Assets</v>
      </c>
      <c r="BP733" s="1" t="str">
        <v>0- Port Costs</v>
      </c>
      <c r="BT733" s="1" t="str">
        <v>0- Port Value</v>
      </c>
    </row>
    <row r="734" spans="8:72" hidden="1" outlineLevel="1" x14ac:dyDescent="0.3">
      <c r="H734" s="1" t="str">
        <v>0 - BM Costs</v>
      </c>
      <c r="L734" s="1" t="str">
        <v>0 - BM Port</v>
      </c>
      <c r="N734" s="1" t="str">
        <v>0 - Port Assets</v>
      </c>
      <c r="BP734" s="1" t="str">
        <v>0- Port Costs</v>
      </c>
      <c r="BT734" s="1" t="str">
        <v>0- Port Value</v>
      </c>
    </row>
    <row r="735" spans="8:72" hidden="1" outlineLevel="1" x14ac:dyDescent="0.3">
      <c r="H735" s="1" t="str">
        <v>0 - BM Costs</v>
      </c>
      <c r="L735" s="1" t="str">
        <v>0 - BM Port</v>
      </c>
      <c r="N735" s="1" t="str">
        <v>0 - Port Assets</v>
      </c>
      <c r="BP735" s="1" t="str">
        <v>0- Port Costs</v>
      </c>
      <c r="BT735" s="1" t="str">
        <v>0- Port Value</v>
      </c>
    </row>
    <row r="736" spans="8:72" hidden="1" outlineLevel="1" x14ac:dyDescent="0.3">
      <c r="H736" s="1" t="str">
        <v>0 - BM Costs</v>
      </c>
      <c r="L736" s="1" t="str">
        <v>0 - BM Port</v>
      </c>
      <c r="N736" s="1" t="str">
        <v>0 - Port Assets</v>
      </c>
      <c r="BP736" s="1" t="str">
        <v>0- Port Costs</v>
      </c>
      <c r="BT736" s="1" t="str">
        <v>0- Port Value</v>
      </c>
    </row>
    <row r="737" spans="8:72" hidden="1" outlineLevel="1" x14ac:dyDescent="0.3">
      <c r="H737" s="1" t="str">
        <v>0 - BM Costs</v>
      </c>
      <c r="L737" s="1" t="str">
        <v>0 - BM Port</v>
      </c>
      <c r="N737" s="1" t="str">
        <v>0 - Port Assets</v>
      </c>
      <c r="BP737" s="1" t="str">
        <v>0- Port Costs</v>
      </c>
      <c r="BT737" s="1" t="str">
        <v>0- Port Value</v>
      </c>
    </row>
    <row r="738" spans="8:72" hidden="1" outlineLevel="1" x14ac:dyDescent="0.3">
      <c r="H738" s="1" t="str">
        <v>0 - BM Costs</v>
      </c>
      <c r="L738" s="1" t="str">
        <v>0 - BM Port</v>
      </c>
      <c r="N738" s="1" t="str">
        <v>0 - Port Assets</v>
      </c>
      <c r="BP738" s="1" t="str">
        <v>0- Port Costs</v>
      </c>
      <c r="BT738" s="1" t="str">
        <v>0- Port Value</v>
      </c>
    </row>
    <row r="739" spans="8:72" hidden="1" outlineLevel="1" x14ac:dyDescent="0.3">
      <c r="H739" s="1" t="str">
        <v>0 - BM Costs</v>
      </c>
      <c r="L739" s="1" t="str">
        <v>0 - BM Port</v>
      </c>
      <c r="N739" s="1" t="str">
        <v>0 - Port Assets</v>
      </c>
      <c r="BP739" s="1" t="str">
        <v>0- Port Costs</v>
      </c>
      <c r="BT739" s="1" t="str">
        <v>0- Port Value</v>
      </c>
    </row>
    <row r="740" spans="8:72" hidden="1" outlineLevel="1" x14ac:dyDescent="0.3">
      <c r="H740" s="1" t="str">
        <v>0 - BM Costs</v>
      </c>
      <c r="L740" s="1" t="str">
        <v>0 - BM Port</v>
      </c>
      <c r="N740" s="1" t="str">
        <v>0 - Port Assets</v>
      </c>
      <c r="BP740" s="1" t="str">
        <v>0- Port Costs</v>
      </c>
      <c r="BT740" s="1" t="str">
        <v>0- Port Value</v>
      </c>
    </row>
    <row r="741" spans="8:72" hidden="1" outlineLevel="1" x14ac:dyDescent="0.3">
      <c r="H741" s="1" t="str">
        <v>0 - BM Costs</v>
      </c>
      <c r="L741" s="1" t="str">
        <v>0 - BM Port</v>
      </c>
      <c r="N741" s="1" t="str">
        <v>0 - Port Assets</v>
      </c>
      <c r="BP741" s="1" t="str">
        <v>0- Port Costs</v>
      </c>
      <c r="BT741" s="1" t="str">
        <v>0- Port Value</v>
      </c>
    </row>
    <row r="742" spans="8:72" hidden="1" outlineLevel="1" x14ac:dyDescent="0.3">
      <c r="H742" s="1" t="str">
        <v>0 - BM Costs</v>
      </c>
      <c r="L742" s="1" t="str">
        <v>0 - BM Port</v>
      </c>
      <c r="N742" s="1" t="str">
        <v>0 - Port Assets</v>
      </c>
      <c r="BP742" s="1" t="str">
        <v>0- Port Costs</v>
      </c>
      <c r="BT742" s="1" t="str">
        <v>0- Port Value</v>
      </c>
    </row>
    <row r="743" spans="8:72" hidden="1" outlineLevel="1" x14ac:dyDescent="0.3">
      <c r="H743" s="1" t="str">
        <v>0 - BM Costs</v>
      </c>
      <c r="L743" s="1" t="str">
        <v>0 - BM Port</v>
      </c>
      <c r="N743" s="1" t="str">
        <v>0 - Port Assets</v>
      </c>
      <c r="BP743" s="1" t="str">
        <v>0- Port Costs</v>
      </c>
      <c r="BT743" s="1" t="str">
        <v>0- Port Value</v>
      </c>
    </row>
    <row r="744" spans="8:72" hidden="1" outlineLevel="1" x14ac:dyDescent="0.3">
      <c r="H744" s="1" t="str">
        <v>0 - BM Costs</v>
      </c>
      <c r="L744" s="1" t="str">
        <v>0 - BM Port</v>
      </c>
      <c r="N744" s="1" t="str">
        <v>0 - Port Assets</v>
      </c>
      <c r="BP744" s="1" t="str">
        <v>0- Port Costs</v>
      </c>
      <c r="BT744" s="1" t="str">
        <v>0- Port Value</v>
      </c>
    </row>
    <row r="745" spans="8:72" hidden="1" outlineLevel="1" x14ac:dyDescent="0.3">
      <c r="H745" s="1" t="str">
        <v>0 - BM Costs</v>
      </c>
      <c r="L745" s="1" t="str">
        <v>0 - BM Port</v>
      </c>
      <c r="N745" s="1" t="str">
        <v>0 - Port Assets</v>
      </c>
      <c r="BP745" s="1" t="str">
        <v>0- Port Costs</v>
      </c>
      <c r="BT745" s="1" t="str">
        <v>0- Port Value</v>
      </c>
    </row>
    <row r="746" spans="8:72" hidden="1" outlineLevel="1" x14ac:dyDescent="0.3">
      <c r="H746" s="1" t="str">
        <v>0 - BM Costs</v>
      </c>
      <c r="L746" s="1" t="str">
        <v>0 - BM Port</v>
      </c>
      <c r="N746" s="1" t="str">
        <v>0 - Port Assets</v>
      </c>
      <c r="BP746" s="1" t="str">
        <v>0- Port Costs</v>
      </c>
      <c r="BT746" s="1" t="str">
        <v>0- Port Value</v>
      </c>
    </row>
    <row r="747" spans="8:72" hidden="1" outlineLevel="1" x14ac:dyDescent="0.3">
      <c r="H747" s="1" t="str">
        <v>0 - BM Costs</v>
      </c>
      <c r="L747" s="1" t="str">
        <v>0 - BM Port</v>
      </c>
      <c r="N747" s="1" t="str">
        <v>0 - Port Assets</v>
      </c>
      <c r="BP747" s="1" t="str">
        <v>0- Port Costs</v>
      </c>
      <c r="BT747" s="1" t="str">
        <v>0- Port Value</v>
      </c>
    </row>
    <row r="748" spans="8:72" hidden="1" outlineLevel="1" x14ac:dyDescent="0.3">
      <c r="H748" s="1" t="str">
        <v>0 - BM Costs</v>
      </c>
      <c r="L748" s="1" t="str">
        <v>0 - BM Port</v>
      </c>
      <c r="N748" s="1" t="str">
        <v>0 - Port Assets</v>
      </c>
      <c r="BP748" s="1" t="str">
        <v>0- Port Costs</v>
      </c>
      <c r="BT748" s="1" t="str">
        <v>0- Port Value</v>
      </c>
    </row>
    <row r="749" spans="8:72" hidden="1" outlineLevel="1" x14ac:dyDescent="0.3">
      <c r="H749" s="1" t="str">
        <v>0 - BM Costs</v>
      </c>
      <c r="L749" s="1" t="str">
        <v>0 - BM Port</v>
      </c>
      <c r="N749" s="1" t="str">
        <v>0 - Port Assets</v>
      </c>
      <c r="BP749" s="1" t="str">
        <v>0- Port Costs</v>
      </c>
      <c r="BT749" s="1" t="str">
        <v>0- Port Value</v>
      </c>
    </row>
    <row r="750" spans="8:72" hidden="1" outlineLevel="1" x14ac:dyDescent="0.3">
      <c r="H750" s="1" t="str">
        <v>0 - BM Costs</v>
      </c>
      <c r="L750" s="1" t="str">
        <v>0 - BM Port</v>
      </c>
      <c r="N750" s="1" t="str">
        <v>0 - Port Assets</v>
      </c>
      <c r="BP750" s="1" t="str">
        <v>0- Port Costs</v>
      </c>
      <c r="BT750" s="1" t="str">
        <v>0- Port Value</v>
      </c>
    </row>
    <row r="751" spans="8:72" hidden="1" outlineLevel="1" x14ac:dyDescent="0.3">
      <c r="H751" s="1" t="str">
        <v>0 - BM Costs</v>
      </c>
      <c r="L751" s="1" t="str">
        <v>0 - BM Port</v>
      </c>
      <c r="N751" s="1" t="str">
        <v>0 - Port Assets</v>
      </c>
      <c r="BP751" s="1" t="str">
        <v>0- Port Costs</v>
      </c>
      <c r="BT751" s="1" t="str">
        <v>0- Port Value</v>
      </c>
    </row>
    <row r="752" spans="8:72" hidden="1" outlineLevel="1" x14ac:dyDescent="0.3">
      <c r="H752" s="1" t="str">
        <v>0 - BM Costs</v>
      </c>
      <c r="L752" s="1" t="str">
        <v>0 - BM Port</v>
      </c>
      <c r="N752" s="1" t="str">
        <v>0 - Port Assets</v>
      </c>
      <c r="BP752" s="1" t="str">
        <v>0- Port Costs</v>
      </c>
      <c r="BT752" s="1" t="str">
        <v>0- Port Value</v>
      </c>
    </row>
    <row r="753" spans="8:72" hidden="1" outlineLevel="1" x14ac:dyDescent="0.3">
      <c r="H753" s="1" t="str">
        <v>0 - BM Costs</v>
      </c>
      <c r="L753" s="1" t="str">
        <v>0 - BM Port</v>
      </c>
      <c r="N753" s="1" t="str">
        <v>0 - Port Assets</v>
      </c>
      <c r="BP753" s="1" t="str">
        <v>0- Port Costs</v>
      </c>
      <c r="BT753" s="1" t="str">
        <v>0- Port Value</v>
      </c>
    </row>
    <row r="754" spans="8:72" hidden="1" outlineLevel="1" x14ac:dyDescent="0.3">
      <c r="H754" s="1" t="str">
        <v>0 - BM Costs</v>
      </c>
      <c r="L754" s="1" t="str">
        <v>0 - BM Port</v>
      </c>
      <c r="N754" s="1" t="str">
        <v>0 - Port Assets</v>
      </c>
      <c r="BP754" s="1" t="str">
        <v>0- Port Costs</v>
      </c>
      <c r="BT754" s="1" t="str">
        <v>0- Port Value</v>
      </c>
    </row>
    <row r="755" spans="8:72" hidden="1" outlineLevel="1" x14ac:dyDescent="0.3">
      <c r="H755" s="1" t="str">
        <v>0 - BM Costs</v>
      </c>
      <c r="L755" s="1" t="str">
        <v>0 - BM Port</v>
      </c>
      <c r="N755" s="1" t="str">
        <v>0 - Port Assets</v>
      </c>
      <c r="BP755" s="1" t="str">
        <v>0- Port Costs</v>
      </c>
      <c r="BT755" s="1" t="str">
        <v>0- Port Value</v>
      </c>
    </row>
    <row r="756" spans="8:72" hidden="1" outlineLevel="1" x14ac:dyDescent="0.3">
      <c r="H756" s="1" t="str">
        <v>0 - BM Costs</v>
      </c>
      <c r="L756" s="1" t="str">
        <v>0 - BM Port</v>
      </c>
      <c r="N756" s="1" t="str">
        <v>0 - Port Assets</v>
      </c>
      <c r="BP756" s="1" t="str">
        <v>0- Port Costs</v>
      </c>
      <c r="BT756" s="1" t="str">
        <v>0- Port Value</v>
      </c>
    </row>
    <row r="757" spans="8:72" hidden="1" outlineLevel="1" x14ac:dyDescent="0.3">
      <c r="H757" s="1" t="str">
        <v>0 - BM Costs</v>
      </c>
      <c r="L757" s="1" t="str">
        <v>0 - BM Port</v>
      </c>
      <c r="N757" s="1" t="str">
        <v>0 - Port Assets</v>
      </c>
      <c r="BP757" s="1" t="str">
        <v>0- Port Costs</v>
      </c>
      <c r="BT757" s="1" t="str">
        <v>0- Port Value</v>
      </c>
    </row>
    <row r="758" spans="8:72" hidden="1" outlineLevel="1" x14ac:dyDescent="0.3">
      <c r="H758" s="1" t="str">
        <v>0 - BM Costs</v>
      </c>
      <c r="L758" s="1" t="str">
        <v>0 - BM Port</v>
      </c>
      <c r="N758" s="1" t="str">
        <v>0 - Port Assets</v>
      </c>
      <c r="BP758" s="1" t="str">
        <v>0- Port Costs</v>
      </c>
      <c r="BT758" s="1" t="str">
        <v>0- Port Value</v>
      </c>
    </row>
    <row r="759" spans="8:72" hidden="1" outlineLevel="1" x14ac:dyDescent="0.3">
      <c r="H759" s="1" t="str">
        <v>0 - BM Costs</v>
      </c>
      <c r="L759" s="1" t="str">
        <v>0 - BM Port</v>
      </c>
      <c r="N759" s="1" t="str">
        <v>0 - Port Assets</v>
      </c>
      <c r="BP759" s="1" t="str">
        <v>0- Port Costs</v>
      </c>
      <c r="BT759" s="1" t="str">
        <v>0- Port Value</v>
      </c>
    </row>
    <row r="760" spans="8:72" hidden="1" outlineLevel="1" x14ac:dyDescent="0.3">
      <c r="H760" s="1" t="str">
        <v>0 - BM Costs</v>
      </c>
      <c r="L760" s="1" t="str">
        <v>0 - BM Port</v>
      </c>
      <c r="N760" s="1" t="str">
        <v>0 - Port Assets</v>
      </c>
      <c r="BP760" s="1" t="str">
        <v>0- Port Costs</v>
      </c>
      <c r="BT760" s="1" t="str">
        <v>0- Port Value</v>
      </c>
    </row>
    <row r="761" spans="8:72" hidden="1" outlineLevel="1" x14ac:dyDescent="0.3">
      <c r="H761" s="1" t="str">
        <v>0 - BM Costs</v>
      </c>
      <c r="L761" s="1" t="str">
        <v>0 - BM Port</v>
      </c>
      <c r="N761" s="1" t="str">
        <v>0 - Port Assets</v>
      </c>
      <c r="BP761" s="1" t="str">
        <v>0- Port Costs</v>
      </c>
      <c r="BT761" s="1" t="str">
        <v>0- Port Value</v>
      </c>
    </row>
    <row r="762" spans="8:72" hidden="1" outlineLevel="1" x14ac:dyDescent="0.3">
      <c r="H762" s="1" t="str">
        <v>0 - BM Costs</v>
      </c>
      <c r="L762" s="1" t="str">
        <v>0 - BM Port</v>
      </c>
      <c r="N762" s="1" t="str">
        <v>0 - Port Assets</v>
      </c>
      <c r="BP762" s="1" t="str">
        <v>0- Port Costs</v>
      </c>
      <c r="BT762" s="1" t="str">
        <v>0- Port Value</v>
      </c>
    </row>
    <row r="763" spans="8:72" hidden="1" outlineLevel="1" x14ac:dyDescent="0.3">
      <c r="H763" s="1" t="str">
        <v>0 - BM Costs</v>
      </c>
      <c r="L763" s="1" t="str">
        <v>0 - BM Port</v>
      </c>
      <c r="N763" s="1" t="str">
        <v>0 - Port Assets</v>
      </c>
      <c r="BP763" s="1" t="str">
        <v>0- Port Costs</v>
      </c>
      <c r="BT763" s="1" t="str">
        <v>0- Port Value</v>
      </c>
    </row>
    <row r="764" spans="8:72" hidden="1" outlineLevel="1" x14ac:dyDescent="0.3">
      <c r="H764" s="1" t="str">
        <v>0 - BM Costs</v>
      </c>
      <c r="L764" s="1" t="str">
        <v>0 - BM Port</v>
      </c>
      <c r="N764" s="1" t="str">
        <v>0 - Port Assets</v>
      </c>
      <c r="BP764" s="1" t="str">
        <v>0- Port Costs</v>
      </c>
      <c r="BT764" s="1" t="str">
        <v>0- Port Value</v>
      </c>
    </row>
    <row r="765" spans="8:72" hidden="1" outlineLevel="1" x14ac:dyDescent="0.3">
      <c r="H765" s="1" t="str">
        <v>0 - BM Costs</v>
      </c>
      <c r="L765" s="1" t="str">
        <v>0 - BM Port</v>
      </c>
      <c r="N765" s="1" t="str">
        <v>0 - Port Assets</v>
      </c>
      <c r="BP765" s="1" t="str">
        <v>0- Port Costs</v>
      </c>
      <c r="BT765" s="1" t="str">
        <v>0- Port Value</v>
      </c>
    </row>
    <row r="766" spans="8:72" hidden="1" outlineLevel="1" x14ac:dyDescent="0.3">
      <c r="H766" s="1" t="str">
        <v>0 - BM Costs</v>
      </c>
      <c r="L766" s="1" t="str">
        <v>0 - BM Port</v>
      </c>
      <c r="N766" s="1" t="str">
        <v>0 - Port Assets</v>
      </c>
      <c r="BP766" s="1" t="str">
        <v>0- Port Costs</v>
      </c>
      <c r="BT766" s="1" t="str">
        <v>0- Port Value</v>
      </c>
    </row>
    <row r="767" spans="8:72" hidden="1" outlineLevel="1" x14ac:dyDescent="0.3">
      <c r="H767" s="1" t="str">
        <v>0 - BM Costs</v>
      </c>
      <c r="L767" s="1" t="str">
        <v>0 - BM Port</v>
      </c>
      <c r="N767" s="1" t="str">
        <v>0 - Port Assets</v>
      </c>
      <c r="BP767" s="1" t="str">
        <v>0- Port Costs</v>
      </c>
      <c r="BT767" s="1" t="str">
        <v>0- Port Value</v>
      </c>
    </row>
    <row r="768" spans="8:72" hidden="1" outlineLevel="1" x14ac:dyDescent="0.3">
      <c r="H768" s="1" t="str">
        <v>0 - BM Costs</v>
      </c>
      <c r="L768" s="1" t="str">
        <v>0 - BM Port</v>
      </c>
      <c r="N768" s="1" t="str">
        <v>0 - Port Assets</v>
      </c>
      <c r="BP768" s="1" t="str">
        <v>0- Port Costs</v>
      </c>
      <c r="BT768" s="1" t="str">
        <v>0- Port Value</v>
      </c>
    </row>
    <row r="769" spans="8:72" hidden="1" outlineLevel="1" x14ac:dyDescent="0.3">
      <c r="H769" s="1" t="str">
        <v>0 - BM Costs</v>
      </c>
      <c r="L769" s="1" t="str">
        <v>0 - BM Port</v>
      </c>
      <c r="N769" s="1" t="str">
        <v>0 - Port Assets</v>
      </c>
      <c r="BP769" s="1" t="str">
        <v>0- Port Costs</v>
      </c>
      <c r="BT769" s="1" t="str">
        <v>0- Port Value</v>
      </c>
    </row>
    <row r="770" spans="8:72" hidden="1" outlineLevel="1" x14ac:dyDescent="0.3">
      <c r="H770" s="1" t="str">
        <v>0 - BM Costs</v>
      </c>
      <c r="L770" s="1" t="str">
        <v>0 - BM Port</v>
      </c>
      <c r="N770" s="1" t="str">
        <v>0 - Port Assets</v>
      </c>
      <c r="BP770" s="1" t="str">
        <v>0- Port Costs</v>
      </c>
      <c r="BT770" s="1" t="str">
        <v>0- Port Value</v>
      </c>
    </row>
    <row r="771" spans="8:72" hidden="1" outlineLevel="1" x14ac:dyDescent="0.3">
      <c r="H771" s="1" t="str">
        <v>0 - BM Costs</v>
      </c>
      <c r="L771" s="1" t="str">
        <v>0 - BM Port</v>
      </c>
      <c r="N771" s="1" t="str">
        <v>0 - Port Assets</v>
      </c>
      <c r="BP771" s="1" t="str">
        <v>0- Port Costs</v>
      </c>
      <c r="BT771" s="1" t="str">
        <v>0- Port Value</v>
      </c>
    </row>
    <row r="772" spans="8:72" hidden="1" outlineLevel="1" x14ac:dyDescent="0.3">
      <c r="H772" s="1" t="str">
        <v>0 - BM Costs</v>
      </c>
      <c r="L772" s="1" t="str">
        <v>0 - BM Port</v>
      </c>
      <c r="N772" s="1" t="str">
        <v>0 - Port Assets</v>
      </c>
      <c r="BP772" s="1" t="str">
        <v>0- Port Costs</v>
      </c>
      <c r="BT772" s="1" t="str">
        <v>0- Port Value</v>
      </c>
    </row>
    <row r="773" spans="8:72" hidden="1" outlineLevel="1" x14ac:dyDescent="0.3">
      <c r="H773" s="1" t="str">
        <v>0 - BM Costs</v>
      </c>
      <c r="L773" s="1" t="str">
        <v>0 - BM Port</v>
      </c>
      <c r="N773" s="1" t="str">
        <v>0 - Port Assets</v>
      </c>
      <c r="BP773" s="1" t="str">
        <v>0- Port Costs</v>
      </c>
      <c r="BT773" s="1" t="str">
        <v>0- Port Value</v>
      </c>
    </row>
    <row r="774" spans="8:72" hidden="1" outlineLevel="1" x14ac:dyDescent="0.3">
      <c r="H774" s="1" t="str">
        <v>0 - BM Costs</v>
      </c>
      <c r="L774" s="1" t="str">
        <v>0 - BM Port</v>
      </c>
      <c r="N774" s="1" t="str">
        <v>0 - Port Assets</v>
      </c>
      <c r="BP774" s="1" t="str">
        <v>0- Port Costs</v>
      </c>
      <c r="BT774" s="1" t="str">
        <v>0- Port Value</v>
      </c>
    </row>
    <row r="775" spans="8:72" hidden="1" outlineLevel="1" x14ac:dyDescent="0.3">
      <c r="H775" s="1" t="str">
        <v>0 - BM Costs</v>
      </c>
      <c r="L775" s="1" t="str">
        <v>0 - BM Port</v>
      </c>
      <c r="N775" s="1" t="str">
        <v>0 - Port Assets</v>
      </c>
      <c r="BP775" s="1" t="str">
        <v>0- Port Costs</v>
      </c>
      <c r="BT775" s="1" t="str">
        <v>0- Port Value</v>
      </c>
    </row>
    <row r="776" spans="8:72" hidden="1" outlineLevel="1" x14ac:dyDescent="0.3">
      <c r="H776" s="1" t="str">
        <v>0 - BM Costs</v>
      </c>
      <c r="L776" s="1" t="str">
        <v>0 - BM Port</v>
      </c>
      <c r="N776" s="1" t="str">
        <v>0 - Port Assets</v>
      </c>
      <c r="BP776" s="1" t="str">
        <v>0- Port Costs</v>
      </c>
      <c r="BT776" s="1" t="str">
        <v>0- Port Value</v>
      </c>
    </row>
    <row r="777" spans="8:72" hidden="1" outlineLevel="1" x14ac:dyDescent="0.3">
      <c r="H777" s="1" t="str">
        <v>0 - BM Costs</v>
      </c>
      <c r="L777" s="1" t="str">
        <v>0 - BM Port</v>
      </c>
      <c r="N777" s="1" t="str">
        <v>0 - Port Assets</v>
      </c>
      <c r="BP777" s="1" t="str">
        <v>0- Port Costs</v>
      </c>
      <c r="BT777" s="1" t="str">
        <v>0- Port Value</v>
      </c>
    </row>
    <row r="778" spans="8:72" hidden="1" outlineLevel="1" x14ac:dyDescent="0.3">
      <c r="H778" s="1" t="str">
        <v>0 - BM Costs</v>
      </c>
      <c r="L778" s="1" t="str">
        <v>0 - BM Port</v>
      </c>
      <c r="N778" s="1" t="str">
        <v>0 - Port Assets</v>
      </c>
      <c r="BP778" s="1" t="str">
        <v>0- Port Costs</v>
      </c>
      <c r="BT778" s="1" t="str">
        <v>0- Port Value</v>
      </c>
    </row>
    <row r="779" spans="8:72" hidden="1" outlineLevel="1" x14ac:dyDescent="0.3">
      <c r="H779" s="1" t="str">
        <v>0 - BM Costs</v>
      </c>
      <c r="L779" s="1" t="str">
        <v>0 - BM Port</v>
      </c>
      <c r="N779" s="1" t="str">
        <v>0 - Port Assets</v>
      </c>
      <c r="BP779" s="1" t="str">
        <v>0- Port Costs</v>
      </c>
      <c r="BT779" s="1" t="str">
        <v>0- Port Value</v>
      </c>
    </row>
    <row r="780" spans="8:72" hidden="1" outlineLevel="1" x14ac:dyDescent="0.3">
      <c r="H780" s="1" t="str">
        <v>0 - BM Costs</v>
      </c>
      <c r="L780" s="1" t="str">
        <v>0 - BM Port</v>
      </c>
      <c r="N780" s="1" t="str">
        <v>0 - Port Assets</v>
      </c>
      <c r="BP780" s="1" t="str">
        <v>0- Port Costs</v>
      </c>
      <c r="BT780" s="1" t="str">
        <v>0- Port Value</v>
      </c>
    </row>
    <row r="781" spans="8:72" hidden="1" outlineLevel="1" x14ac:dyDescent="0.3">
      <c r="H781" s="1" t="str">
        <v>0 - BM Costs</v>
      </c>
      <c r="L781" s="1" t="str">
        <v>0 - BM Port</v>
      </c>
      <c r="N781" s="1" t="str">
        <v>0 - Port Assets</v>
      </c>
      <c r="BP781" s="1" t="str">
        <v>0- Port Costs</v>
      </c>
      <c r="BT781" s="1" t="str">
        <v>0- Port Value</v>
      </c>
    </row>
    <row r="782" spans="8:72" hidden="1" outlineLevel="1" x14ac:dyDescent="0.3">
      <c r="H782" s="1" t="str">
        <v>0 - BM Costs</v>
      </c>
      <c r="L782" s="1" t="str">
        <v>0 - BM Port</v>
      </c>
      <c r="N782" s="1" t="str">
        <v>0 - Port Assets</v>
      </c>
      <c r="BP782" s="1" t="str">
        <v>0- Port Costs</v>
      </c>
      <c r="BT782" s="1" t="str">
        <v>0- Port Value</v>
      </c>
    </row>
    <row r="783" spans="8:72" hidden="1" outlineLevel="1" x14ac:dyDescent="0.3">
      <c r="H783" s="1" t="str">
        <v>0 - BM Costs</v>
      </c>
      <c r="L783" s="1" t="str">
        <v>0 - BM Port</v>
      </c>
      <c r="N783" s="1" t="str">
        <v>0 - Port Assets</v>
      </c>
      <c r="BP783" s="1" t="str">
        <v>0- Port Costs</v>
      </c>
      <c r="BT783" s="1" t="str">
        <v>0- Port Value</v>
      </c>
    </row>
    <row r="784" spans="8:72" hidden="1" outlineLevel="1" x14ac:dyDescent="0.3">
      <c r="H784" s="1" t="str">
        <v>0 - BM Costs</v>
      </c>
      <c r="L784" s="1" t="str">
        <v>0 - BM Port</v>
      </c>
      <c r="N784" s="1" t="str">
        <v>0 - Port Assets</v>
      </c>
      <c r="BP784" s="1" t="str">
        <v>0- Port Costs</v>
      </c>
      <c r="BT784" s="1" t="str">
        <v>0- Port Value</v>
      </c>
    </row>
    <row r="785" spans="8:72" hidden="1" outlineLevel="1" x14ac:dyDescent="0.3">
      <c r="H785" s="1" t="str">
        <v>0 - BM Costs</v>
      </c>
      <c r="L785" s="1" t="str">
        <v>0 - BM Port</v>
      </c>
      <c r="N785" s="1" t="str">
        <v>0 - Port Assets</v>
      </c>
      <c r="BP785" s="1" t="str">
        <v>0- Port Costs</v>
      </c>
      <c r="BT785" s="1" t="str">
        <v>0- Port Value</v>
      </c>
    </row>
    <row r="786" spans="8:72" hidden="1" outlineLevel="1" x14ac:dyDescent="0.3">
      <c r="H786" s="1" t="str">
        <v>0 - BM Costs</v>
      </c>
      <c r="L786" s="1" t="str">
        <v>0 - BM Port</v>
      </c>
      <c r="N786" s="1" t="str">
        <v>0 - Port Assets</v>
      </c>
      <c r="BP786" s="1" t="str">
        <v>0- Port Costs</v>
      </c>
      <c r="BT786" s="1" t="str">
        <v>0- Port Value</v>
      </c>
    </row>
    <row r="787" spans="8:72" hidden="1" outlineLevel="1" x14ac:dyDescent="0.3">
      <c r="H787" s="1" t="str">
        <v>0 - BM Costs</v>
      </c>
      <c r="L787" s="1" t="str">
        <v>0 - BM Port</v>
      </c>
      <c r="N787" s="1" t="str">
        <v>0 - Port Assets</v>
      </c>
      <c r="BP787" s="1" t="str">
        <v>0- Port Costs</v>
      </c>
      <c r="BT787" s="1" t="str">
        <v>0- Port Value</v>
      </c>
    </row>
    <row r="788" spans="8:72" hidden="1" outlineLevel="1" x14ac:dyDescent="0.3">
      <c r="H788" s="1" t="str">
        <v>0 - BM Costs</v>
      </c>
      <c r="L788" s="1" t="str">
        <v>0 - BM Port</v>
      </c>
      <c r="N788" s="1" t="str">
        <v>0 - Port Assets</v>
      </c>
      <c r="BP788" s="1" t="str">
        <v>0- Port Costs</v>
      </c>
      <c r="BT788" s="1" t="str">
        <v>0- Port Value</v>
      </c>
    </row>
    <row r="789" spans="8:72" hidden="1" outlineLevel="1" x14ac:dyDescent="0.3">
      <c r="H789" s="1" t="str">
        <v>0 - BM Costs</v>
      </c>
      <c r="L789" s="1" t="str">
        <v>0 - BM Port</v>
      </c>
      <c r="N789" s="1" t="str">
        <v>0 - Port Assets</v>
      </c>
      <c r="BP789" s="1" t="str">
        <v>0- Port Costs</v>
      </c>
      <c r="BT789" s="1" t="str">
        <v>0- Port Value</v>
      </c>
    </row>
    <row r="790" spans="8:72" hidden="1" outlineLevel="1" x14ac:dyDescent="0.3">
      <c r="H790" s="1" t="str">
        <v>0 - BM Costs</v>
      </c>
      <c r="L790" s="1" t="str">
        <v>0 - BM Port</v>
      </c>
      <c r="N790" s="1" t="str">
        <v>0 - Port Assets</v>
      </c>
      <c r="BP790" s="1" t="str">
        <v>0- Port Costs</v>
      </c>
      <c r="BT790" s="1" t="str">
        <v>0- Port Value</v>
      </c>
    </row>
    <row r="791" spans="8:72" hidden="1" outlineLevel="1" x14ac:dyDescent="0.3">
      <c r="H791" s="1" t="str">
        <v>0 - BM Costs</v>
      </c>
      <c r="L791" s="1" t="str">
        <v>0 - BM Port</v>
      </c>
      <c r="N791" s="1" t="str">
        <v>0 - Port Assets</v>
      </c>
      <c r="BP791" s="1" t="str">
        <v>0- Port Costs</v>
      </c>
      <c r="BT791" s="1" t="str">
        <v>0- Port Value</v>
      </c>
    </row>
    <row r="792" spans="8:72" hidden="1" outlineLevel="1" x14ac:dyDescent="0.3">
      <c r="H792" s="1" t="str">
        <v>0 - BM Costs</v>
      </c>
      <c r="L792" s="1" t="str">
        <v>0 - BM Port</v>
      </c>
      <c r="N792" s="1" t="str">
        <v>0 - Port Assets</v>
      </c>
      <c r="BP792" s="1" t="str">
        <v>0- Port Costs</v>
      </c>
      <c r="BT792" s="1" t="str">
        <v>0- Port Value</v>
      </c>
    </row>
    <row r="793" spans="8:72" hidden="1" outlineLevel="1" x14ac:dyDescent="0.3">
      <c r="H793" s="1" t="str">
        <v>0 - BM Costs</v>
      </c>
      <c r="L793" s="1" t="str">
        <v>0 - BM Port</v>
      </c>
      <c r="N793" s="1" t="str">
        <v>0 - Port Assets</v>
      </c>
      <c r="BP793" s="1" t="str">
        <v>0- Port Costs</v>
      </c>
      <c r="BT793" s="1" t="str">
        <v>0- Port Value</v>
      </c>
    </row>
    <row r="794" spans="8:72" hidden="1" outlineLevel="1" x14ac:dyDescent="0.3">
      <c r="H794" s="1" t="str">
        <v>0 - BM Costs</v>
      </c>
      <c r="L794" s="1" t="str">
        <v>0 - BM Port</v>
      </c>
      <c r="N794" s="1" t="str">
        <v>0 - Port Assets</v>
      </c>
      <c r="BP794" s="1" t="str">
        <v>0- Port Costs</v>
      </c>
      <c r="BT794" s="1" t="str">
        <v>0- Port Value</v>
      </c>
    </row>
    <row r="795" spans="8:72" hidden="1" outlineLevel="1" x14ac:dyDescent="0.3">
      <c r="H795" s="1" t="str">
        <v>0 - BM Costs</v>
      </c>
      <c r="L795" s="1" t="str">
        <v>0 - BM Port</v>
      </c>
      <c r="N795" s="1" t="str">
        <v>0 - Port Assets</v>
      </c>
      <c r="BP795" s="1" t="str">
        <v>0- Port Costs</v>
      </c>
      <c r="BT795" s="1" t="str">
        <v>0- Port Value</v>
      </c>
    </row>
    <row r="796" spans="8:72" hidden="1" outlineLevel="1" x14ac:dyDescent="0.3">
      <c r="H796" s="1" t="str">
        <v>0 - BM Costs</v>
      </c>
      <c r="L796" s="1" t="str">
        <v>0 - BM Port</v>
      </c>
      <c r="N796" s="1" t="str">
        <v>0 - Port Assets</v>
      </c>
      <c r="BP796" s="1" t="str">
        <v>0- Port Costs</v>
      </c>
      <c r="BT796" s="1" t="str">
        <v>0- Port Value</v>
      </c>
    </row>
    <row r="797" spans="8:72" hidden="1" outlineLevel="1" x14ac:dyDescent="0.3">
      <c r="H797" s="1" t="str">
        <v>0 - BM Costs</v>
      </c>
      <c r="L797" s="1" t="str">
        <v>0 - BM Port</v>
      </c>
      <c r="N797" s="1" t="str">
        <v>0 - Port Assets</v>
      </c>
      <c r="BP797" s="1" t="str">
        <v>0- Port Costs</v>
      </c>
      <c r="BT797" s="1" t="str">
        <v>0- Port Value</v>
      </c>
    </row>
    <row r="798" spans="8:72" hidden="1" outlineLevel="1" x14ac:dyDescent="0.3">
      <c r="H798" s="1" t="str">
        <v>0 - BM Costs</v>
      </c>
      <c r="L798" s="1" t="str">
        <v>0 - BM Port</v>
      </c>
      <c r="N798" s="1" t="str">
        <v>0 - Port Assets</v>
      </c>
      <c r="BP798" s="1" t="str">
        <v>0- Port Costs</v>
      </c>
      <c r="BT798" s="1" t="str">
        <v>0- Port Value</v>
      </c>
    </row>
    <row r="799" spans="8:72" hidden="1" outlineLevel="1" x14ac:dyDescent="0.3">
      <c r="H799" s="1" t="str">
        <v>0 - BM Costs</v>
      </c>
      <c r="L799" s="1" t="str">
        <v>0 - BM Port</v>
      </c>
      <c r="N799" s="1" t="str">
        <v>0 - Port Assets</v>
      </c>
      <c r="BP799" s="1" t="str">
        <v>0- Port Costs</v>
      </c>
      <c r="BT799" s="1" t="str">
        <v>0- Port Value</v>
      </c>
    </row>
    <row r="800" spans="8:72" hidden="1" outlineLevel="1" x14ac:dyDescent="0.3">
      <c r="H800" s="1" t="str">
        <v>0 - BM Costs</v>
      </c>
      <c r="L800" s="1" t="str">
        <v>0 - BM Port</v>
      </c>
      <c r="N800" s="1" t="str">
        <v>0 - Port Assets</v>
      </c>
      <c r="BP800" s="1" t="str">
        <v>0- Port Costs</v>
      </c>
      <c r="BT800" s="1" t="str">
        <v>0- Port Value</v>
      </c>
    </row>
    <row r="801" spans="8:72" hidden="1" outlineLevel="1" x14ac:dyDescent="0.3">
      <c r="H801" s="1" t="str">
        <v>0 - BM Costs</v>
      </c>
      <c r="L801" s="1" t="str">
        <v>0 - BM Port</v>
      </c>
      <c r="N801" s="1" t="str">
        <v>0 - Port Assets</v>
      </c>
      <c r="BP801" s="1" t="str">
        <v>0- Port Costs</v>
      </c>
      <c r="BT801" s="1" t="str">
        <v>0- Port Value</v>
      </c>
    </row>
    <row r="802" spans="8:72" hidden="1" outlineLevel="1" x14ac:dyDescent="0.3">
      <c r="H802" s="1" t="str">
        <v>0 - BM Costs</v>
      </c>
      <c r="L802" s="1" t="str">
        <v>0 - BM Port</v>
      </c>
      <c r="N802" s="1" t="str">
        <v>0 - Port Assets</v>
      </c>
      <c r="BP802" s="1" t="str">
        <v>0- Port Costs</v>
      </c>
      <c r="BT802" s="1" t="str">
        <v>0- Port Value</v>
      </c>
    </row>
    <row r="803" spans="8:72" hidden="1" outlineLevel="1" x14ac:dyDescent="0.3">
      <c r="H803" s="1" t="str">
        <v>0 - BM Costs</v>
      </c>
      <c r="L803" s="1" t="str">
        <v>0 - BM Port</v>
      </c>
      <c r="N803" s="1" t="str">
        <v>0 - Port Assets</v>
      </c>
      <c r="BP803" s="1" t="str">
        <v>0- Port Costs</v>
      </c>
      <c r="BT803" s="1" t="str">
        <v>0- Port Value</v>
      </c>
    </row>
    <row r="804" spans="8:72" hidden="1" outlineLevel="1" x14ac:dyDescent="0.3">
      <c r="H804" s="1" t="str">
        <v>0 - BM Costs</v>
      </c>
      <c r="L804" s="1" t="str">
        <v>0 - BM Port</v>
      </c>
      <c r="N804" s="1" t="str">
        <v>0 - Port Assets</v>
      </c>
      <c r="BP804" s="1" t="str">
        <v>0- Port Costs</v>
      </c>
      <c r="BT804" s="1" t="str">
        <v>0- Port Value</v>
      </c>
    </row>
    <row r="805" spans="8:72" hidden="1" outlineLevel="1" x14ac:dyDescent="0.3">
      <c r="H805" s="1" t="str">
        <v>0 - BM Costs</v>
      </c>
      <c r="L805" s="1" t="str">
        <v>0 - BM Port</v>
      </c>
      <c r="N805" s="1" t="str">
        <v>0 - Port Assets</v>
      </c>
      <c r="BP805" s="1" t="str">
        <v>0- Port Costs</v>
      </c>
      <c r="BT805" s="1" t="str">
        <v>0- Port Value</v>
      </c>
    </row>
    <row r="806" spans="8:72" hidden="1" outlineLevel="1" x14ac:dyDescent="0.3">
      <c r="H806" s="1" t="str">
        <v>0 - BM Costs</v>
      </c>
      <c r="L806" s="1" t="str">
        <v>0 - BM Port</v>
      </c>
      <c r="N806" s="1" t="str">
        <v>0 - Port Assets</v>
      </c>
      <c r="BP806" s="1" t="str">
        <v>0- Port Costs</v>
      </c>
      <c r="BT806" s="1" t="str">
        <v>0- Port Value</v>
      </c>
    </row>
    <row r="807" spans="8:72" hidden="1" outlineLevel="1" x14ac:dyDescent="0.3">
      <c r="H807" s="1" t="str">
        <v>0 - BM Costs</v>
      </c>
      <c r="L807" s="1" t="str">
        <v>0 - BM Port</v>
      </c>
      <c r="N807" s="1" t="str">
        <v>0 - Port Assets</v>
      </c>
      <c r="BP807" s="1" t="str">
        <v>0- Port Costs</v>
      </c>
      <c r="BT807" s="1" t="str">
        <v>0- Port Value</v>
      </c>
    </row>
    <row r="808" spans="8:72" hidden="1" outlineLevel="1" x14ac:dyDescent="0.3">
      <c r="H808" s="1" t="str">
        <v>0 - BM Costs</v>
      </c>
      <c r="L808" s="1" t="str">
        <v>0 - BM Port</v>
      </c>
      <c r="N808" s="1" t="str">
        <v>0 - Port Assets</v>
      </c>
      <c r="BP808" s="1" t="str">
        <v>0- Port Costs</v>
      </c>
      <c r="BT808" s="1" t="str">
        <v>0- Port Value</v>
      </c>
    </row>
    <row r="809" spans="8:72" hidden="1" outlineLevel="1" x14ac:dyDescent="0.3">
      <c r="H809" s="1" t="str">
        <v>0 - BM Costs</v>
      </c>
      <c r="L809" s="1" t="str">
        <v>0 - BM Port</v>
      </c>
      <c r="N809" s="1" t="str">
        <v>0 - Port Assets</v>
      </c>
      <c r="BP809" s="1" t="str">
        <v>0- Port Costs</v>
      </c>
      <c r="BT809" s="1" t="str">
        <v>0- Port Value</v>
      </c>
    </row>
    <row r="810" spans="8:72" hidden="1" outlineLevel="1" x14ac:dyDescent="0.3">
      <c r="H810" s="1" t="str">
        <v>0 - BM Costs</v>
      </c>
      <c r="L810" s="1" t="str">
        <v>0 - BM Port</v>
      </c>
      <c r="N810" s="1" t="str">
        <v>0 - Port Assets</v>
      </c>
      <c r="BP810" s="1" t="str">
        <v>0- Port Costs</v>
      </c>
      <c r="BT810" s="1" t="str">
        <v>0- Port Value</v>
      </c>
    </row>
    <row r="811" spans="8:72" hidden="1" outlineLevel="1" x14ac:dyDescent="0.3">
      <c r="H811" s="1" t="str">
        <v>0 - BM Costs</v>
      </c>
      <c r="L811" s="1" t="str">
        <v>0 - BM Port</v>
      </c>
      <c r="N811" s="1" t="str">
        <v>0 - Port Assets</v>
      </c>
      <c r="BP811" s="1" t="str">
        <v>0- Port Costs</v>
      </c>
      <c r="BT811" s="1" t="str">
        <v>0- Port Value</v>
      </c>
    </row>
    <row r="812" spans="8:72" hidden="1" outlineLevel="1" x14ac:dyDescent="0.3">
      <c r="H812" s="1" t="str">
        <v>0 - BM Costs</v>
      </c>
      <c r="L812" s="1" t="str">
        <v>0 - BM Port</v>
      </c>
      <c r="N812" s="1" t="str">
        <v>0 - Port Assets</v>
      </c>
      <c r="BP812" s="1" t="str">
        <v>0- Port Costs</v>
      </c>
      <c r="BT812" s="1" t="str">
        <v>0- Port Value</v>
      </c>
    </row>
    <row r="813" spans="8:72" hidden="1" outlineLevel="1" x14ac:dyDescent="0.3">
      <c r="H813" s="1" t="str">
        <v>0 - BM Costs</v>
      </c>
      <c r="L813" s="1" t="str">
        <v>0 - BM Port</v>
      </c>
      <c r="N813" s="1" t="str">
        <v>0 - Port Assets</v>
      </c>
      <c r="BP813" s="1" t="str">
        <v>0- Port Costs</v>
      </c>
      <c r="BT813" s="1" t="str">
        <v>0- Port Value</v>
      </c>
    </row>
    <row r="814" spans="8:72" hidden="1" outlineLevel="1" x14ac:dyDescent="0.3">
      <c r="H814" s="1" t="str">
        <v>0 - BM Costs</v>
      </c>
      <c r="L814" s="1" t="str">
        <v>0 - BM Port</v>
      </c>
      <c r="N814" s="1" t="str">
        <v>0 - Port Assets</v>
      </c>
      <c r="BP814" s="1" t="str">
        <v>0- Port Costs</v>
      </c>
      <c r="BT814" s="1" t="str">
        <v>0- Port Value</v>
      </c>
    </row>
    <row r="815" spans="8:72" hidden="1" outlineLevel="1" x14ac:dyDescent="0.3">
      <c r="H815" s="1" t="str">
        <v>0 - BM Costs</v>
      </c>
      <c r="L815" s="1" t="str">
        <v>0 - BM Port</v>
      </c>
      <c r="N815" s="1" t="str">
        <v>0 - Port Assets</v>
      </c>
      <c r="BP815" s="1" t="str">
        <v>0- Port Costs</v>
      </c>
      <c r="BT815" s="1" t="str">
        <v>0- Port Value</v>
      </c>
    </row>
    <row r="816" spans="8:72" hidden="1" outlineLevel="1" x14ac:dyDescent="0.3">
      <c r="H816" s="1" t="str">
        <v>0 - BM Costs</v>
      </c>
      <c r="L816" s="1" t="str">
        <v>0 - BM Port</v>
      </c>
      <c r="N816" s="1" t="str">
        <v>0 - Port Assets</v>
      </c>
      <c r="BP816" s="1" t="str">
        <v>0- Port Costs</v>
      </c>
      <c r="BT816" s="1" t="str">
        <v>0- Port Value</v>
      </c>
    </row>
    <row r="817" spans="8:72" hidden="1" outlineLevel="1" x14ac:dyDescent="0.3">
      <c r="H817" s="1" t="str">
        <v>0 - BM Costs</v>
      </c>
      <c r="L817" s="1" t="str">
        <v>0 - BM Port</v>
      </c>
      <c r="N817" s="1" t="str">
        <v>0 - Port Assets</v>
      </c>
      <c r="BP817" s="1" t="str">
        <v>0- Port Costs</v>
      </c>
      <c r="BT817" s="1" t="str">
        <v>0- Port Value</v>
      </c>
    </row>
    <row r="818" spans="8:72" hidden="1" outlineLevel="1" x14ac:dyDescent="0.3">
      <c r="H818" s="1" t="str">
        <v>0 - BM Costs</v>
      </c>
      <c r="L818" s="1" t="str">
        <v>0 - BM Port</v>
      </c>
      <c r="N818" s="1" t="str">
        <v>0 - Port Assets</v>
      </c>
      <c r="BP818" s="1" t="str">
        <v>0- Port Costs</v>
      </c>
      <c r="BT818" s="1" t="str">
        <v>0- Port Value</v>
      </c>
    </row>
    <row r="819" spans="8:72" hidden="1" outlineLevel="1" x14ac:dyDescent="0.3">
      <c r="H819" s="1" t="str">
        <v>0 - BM Costs</v>
      </c>
      <c r="L819" s="1" t="str">
        <v>0 - BM Port</v>
      </c>
      <c r="N819" s="1" t="str">
        <v>0 - Port Assets</v>
      </c>
      <c r="BP819" s="1" t="str">
        <v>0- Port Costs</v>
      </c>
      <c r="BT819" s="1" t="str">
        <v>0- Port Value</v>
      </c>
    </row>
    <row r="820" spans="8:72" hidden="1" outlineLevel="1" x14ac:dyDescent="0.3">
      <c r="H820" s="1" t="str">
        <v>0 - BM Costs</v>
      </c>
      <c r="L820" s="1" t="str">
        <v>0 - BM Port</v>
      </c>
      <c r="N820" s="1" t="str">
        <v>0 - Port Assets</v>
      </c>
      <c r="BP820" s="1" t="str">
        <v>0- Port Costs</v>
      </c>
      <c r="BT820" s="1" t="str">
        <v>0- Port Value</v>
      </c>
    </row>
    <row r="821" spans="8:72" hidden="1" outlineLevel="1" x14ac:dyDescent="0.3">
      <c r="H821" s="1" t="str">
        <v>0 - BM Costs</v>
      </c>
      <c r="L821" s="1" t="str">
        <v>0 - BM Port</v>
      </c>
      <c r="N821" s="1" t="str">
        <v>0 - Port Assets</v>
      </c>
      <c r="BP821" s="1" t="str">
        <v>0- Port Costs</v>
      </c>
      <c r="BT821" s="1" t="str">
        <v>0- Port Value</v>
      </c>
    </row>
    <row r="822" spans="8:72" hidden="1" outlineLevel="1" x14ac:dyDescent="0.3">
      <c r="H822" s="1" t="str">
        <v>0 - BM Costs</v>
      </c>
      <c r="L822" s="1" t="str">
        <v>0 - BM Port</v>
      </c>
      <c r="N822" s="1" t="str">
        <v>0 - Port Assets</v>
      </c>
      <c r="BP822" s="1" t="str">
        <v>0- Port Costs</v>
      </c>
      <c r="BT822" s="1" t="str">
        <v>0- Port Value</v>
      </c>
    </row>
    <row r="823" spans="8:72" hidden="1" outlineLevel="1" x14ac:dyDescent="0.3">
      <c r="H823" s="1" t="str">
        <v>0 - BM Costs</v>
      </c>
      <c r="L823" s="1" t="str">
        <v>0 - BM Port</v>
      </c>
      <c r="N823" s="1" t="str">
        <v>0 - Port Assets</v>
      </c>
      <c r="BP823" s="1" t="str">
        <v>0- Port Costs</v>
      </c>
      <c r="BT823" s="1" t="str">
        <v>0- Port Value</v>
      </c>
    </row>
    <row r="824" spans="8:72" hidden="1" outlineLevel="1" x14ac:dyDescent="0.3">
      <c r="H824" s="1" t="str">
        <v>0 - BM Costs</v>
      </c>
      <c r="L824" s="1" t="str">
        <v>0 - BM Port</v>
      </c>
      <c r="N824" s="1" t="str">
        <v>0 - Port Assets</v>
      </c>
      <c r="BP824" s="1" t="str">
        <v>0- Port Costs</v>
      </c>
      <c r="BT824" s="1" t="str">
        <v>0- Port Value</v>
      </c>
    </row>
    <row r="825" spans="8:72" hidden="1" outlineLevel="1" x14ac:dyDescent="0.3">
      <c r="H825" s="1" t="str">
        <v>0 - BM Costs</v>
      </c>
      <c r="L825" s="1" t="str">
        <v>0 - BM Port</v>
      </c>
      <c r="N825" s="1" t="str">
        <v>0 - Port Assets</v>
      </c>
      <c r="BP825" s="1" t="str">
        <v>0- Port Costs</v>
      </c>
      <c r="BT825" s="1" t="str">
        <v>0- Port Value</v>
      </c>
    </row>
    <row r="826" spans="8:72" hidden="1" outlineLevel="1" x14ac:dyDescent="0.3">
      <c r="H826" s="1" t="str">
        <v>0 - BM Costs</v>
      </c>
      <c r="L826" s="1" t="str">
        <v>0 - BM Port</v>
      </c>
      <c r="N826" s="1" t="str">
        <v>0 - Port Assets</v>
      </c>
      <c r="BP826" s="1" t="str">
        <v>0- Port Costs</v>
      </c>
      <c r="BT826" s="1" t="str">
        <v>0- Port Value</v>
      </c>
    </row>
    <row r="827" spans="8:72" hidden="1" outlineLevel="1" x14ac:dyDescent="0.3">
      <c r="H827" s="1" t="str">
        <v>0 - BM Costs</v>
      </c>
      <c r="L827" s="1" t="str">
        <v>0 - BM Port</v>
      </c>
      <c r="N827" s="1" t="str">
        <v>0 - Port Assets</v>
      </c>
      <c r="BP827" s="1" t="str">
        <v>0- Port Costs</v>
      </c>
      <c r="BT827" s="1" t="str">
        <v>0- Port Value</v>
      </c>
    </row>
    <row r="828" spans="8:72" hidden="1" outlineLevel="1" x14ac:dyDescent="0.3">
      <c r="H828" s="1" t="str">
        <v>0 - BM Costs</v>
      </c>
      <c r="L828" s="1" t="str">
        <v>0 - BM Port</v>
      </c>
      <c r="N828" s="1" t="str">
        <v>0 - Port Assets</v>
      </c>
      <c r="BP828" s="1" t="str">
        <v>0- Port Costs</v>
      </c>
      <c r="BT828" s="1" t="str">
        <v>0- Port Value</v>
      </c>
    </row>
    <row r="829" spans="8:72" hidden="1" outlineLevel="1" x14ac:dyDescent="0.3">
      <c r="H829" s="1" t="str">
        <v>0 - BM Costs</v>
      </c>
      <c r="L829" s="1" t="str">
        <v>0 - BM Port</v>
      </c>
      <c r="N829" s="1" t="str">
        <v>0 - Port Assets</v>
      </c>
      <c r="BP829" s="1" t="str">
        <v>0- Port Costs</v>
      </c>
      <c r="BT829" s="1" t="str">
        <v>0- Port Value</v>
      </c>
    </row>
    <row r="830" spans="8:72" hidden="1" outlineLevel="1" x14ac:dyDescent="0.3">
      <c r="H830" s="1" t="str">
        <v>0 - BM Costs</v>
      </c>
      <c r="L830" s="1" t="str">
        <v>0 - BM Port</v>
      </c>
      <c r="N830" s="1" t="str">
        <v>0 - Port Assets</v>
      </c>
      <c r="BP830" s="1" t="str">
        <v>0- Port Costs</v>
      </c>
      <c r="BT830" s="1" t="str">
        <v>0- Port Value</v>
      </c>
    </row>
    <row r="831" spans="8:72" hidden="1" outlineLevel="1" x14ac:dyDescent="0.3">
      <c r="H831" s="1" t="str">
        <v>0 - BM Costs</v>
      </c>
      <c r="L831" s="1" t="str">
        <v>0 - BM Port</v>
      </c>
      <c r="N831" s="1" t="str">
        <v>0 - Port Assets</v>
      </c>
      <c r="BP831" s="1" t="str">
        <v>0- Port Costs</v>
      </c>
      <c r="BT831" s="1" t="str">
        <v>0- Port Value</v>
      </c>
    </row>
    <row r="832" spans="8:72" hidden="1" outlineLevel="1" x14ac:dyDescent="0.3">
      <c r="H832" s="1" t="str">
        <v>0 - BM Costs</v>
      </c>
      <c r="L832" s="1" t="str">
        <v>0 - BM Port</v>
      </c>
      <c r="N832" s="1" t="str">
        <v>0 - Port Assets</v>
      </c>
      <c r="BP832" s="1" t="str">
        <v>0- Port Costs</v>
      </c>
      <c r="BT832" s="1" t="str">
        <v>0- Port Value</v>
      </c>
    </row>
    <row r="833" spans="8:72" hidden="1" outlineLevel="1" x14ac:dyDescent="0.3">
      <c r="H833" s="1" t="str">
        <v>0 - BM Costs</v>
      </c>
      <c r="L833" s="1" t="str">
        <v>0 - BM Port</v>
      </c>
      <c r="N833" s="1" t="str">
        <v>0 - Port Assets</v>
      </c>
      <c r="BP833" s="1" t="str">
        <v>0- Port Costs</v>
      </c>
      <c r="BT833" s="1" t="str">
        <v>0- Port Value</v>
      </c>
    </row>
    <row r="834" spans="8:72" hidden="1" outlineLevel="1" x14ac:dyDescent="0.3">
      <c r="H834" s="1" t="str">
        <v>0 - BM Costs</v>
      </c>
      <c r="L834" s="1" t="str">
        <v>0 - BM Port</v>
      </c>
      <c r="N834" s="1" t="str">
        <v>0 - Port Assets</v>
      </c>
      <c r="BP834" s="1" t="str">
        <v>0- Port Costs</v>
      </c>
      <c r="BT834" s="1" t="str">
        <v>0- Port Value</v>
      </c>
    </row>
    <row r="835" spans="8:72" hidden="1" outlineLevel="1" x14ac:dyDescent="0.3">
      <c r="H835" s="1" t="str">
        <v>0 - BM Costs</v>
      </c>
      <c r="L835" s="1" t="str">
        <v>0 - BM Port</v>
      </c>
      <c r="N835" s="1" t="str">
        <v>0 - Port Assets</v>
      </c>
      <c r="BP835" s="1" t="str">
        <v>0- Port Costs</v>
      </c>
      <c r="BT835" s="1" t="str">
        <v>0- Port Value</v>
      </c>
    </row>
    <row r="836" spans="8:72" hidden="1" outlineLevel="1" x14ac:dyDescent="0.3">
      <c r="H836" s="1" t="str">
        <v>0 - BM Costs</v>
      </c>
      <c r="L836" s="1" t="str">
        <v>0 - BM Port</v>
      </c>
      <c r="N836" s="1" t="str">
        <v>0 - Port Assets</v>
      </c>
      <c r="BP836" s="1" t="str">
        <v>0- Port Costs</v>
      </c>
      <c r="BT836" s="1" t="str">
        <v>0- Port Value</v>
      </c>
    </row>
    <row r="837" spans="8:72" hidden="1" outlineLevel="1" x14ac:dyDescent="0.3">
      <c r="H837" s="1" t="str">
        <v>0 - BM Costs</v>
      </c>
      <c r="L837" s="1" t="str">
        <v>0 - BM Port</v>
      </c>
      <c r="N837" s="1" t="str">
        <v>0 - Port Assets</v>
      </c>
      <c r="BP837" s="1" t="str">
        <v>0- Port Costs</v>
      </c>
      <c r="BT837" s="1" t="str">
        <v>0- Port Value</v>
      </c>
    </row>
    <row r="838" spans="8:72" hidden="1" outlineLevel="1" x14ac:dyDescent="0.3">
      <c r="H838" s="1" t="str">
        <v>0 - BM Costs</v>
      </c>
      <c r="L838" s="1" t="str">
        <v>0 - BM Port</v>
      </c>
      <c r="N838" s="1" t="str">
        <v>0 - Port Assets</v>
      </c>
      <c r="BP838" s="1" t="str">
        <v>0- Port Costs</v>
      </c>
      <c r="BT838" s="1" t="str">
        <v>0- Port Value</v>
      </c>
    </row>
    <row r="839" spans="8:72" hidden="1" outlineLevel="1" x14ac:dyDescent="0.3">
      <c r="H839" s="1" t="str">
        <v>0 - BM Costs</v>
      </c>
      <c r="L839" s="1" t="str">
        <v>0 - BM Port</v>
      </c>
      <c r="N839" s="1" t="str">
        <v>0 - Port Assets</v>
      </c>
      <c r="BP839" s="1" t="str">
        <v>0- Port Costs</v>
      </c>
      <c r="BT839" s="1" t="str">
        <v>0- Port Value</v>
      </c>
    </row>
    <row r="840" spans="8:72" hidden="1" outlineLevel="1" x14ac:dyDescent="0.3">
      <c r="H840" s="1" t="str">
        <v>0 - BM Costs</v>
      </c>
      <c r="L840" s="1" t="str">
        <v>0 - BM Port</v>
      </c>
      <c r="N840" s="1" t="str">
        <v>0 - Port Assets</v>
      </c>
      <c r="BP840" s="1" t="str">
        <v>0- Port Costs</v>
      </c>
      <c r="BT840" s="1" t="str">
        <v>0- Port Value</v>
      </c>
    </row>
    <row r="841" spans="8:72" hidden="1" outlineLevel="1" x14ac:dyDescent="0.3">
      <c r="H841" s="1" t="str">
        <v>0 - BM Costs</v>
      </c>
      <c r="L841" s="1" t="str">
        <v>0 - BM Port</v>
      </c>
      <c r="N841" s="1" t="str">
        <v>0 - Port Assets</v>
      </c>
      <c r="BP841" s="1" t="str">
        <v>0- Port Costs</v>
      </c>
      <c r="BT841" s="1" t="str">
        <v>0- Port Value</v>
      </c>
    </row>
    <row r="842" spans="8:72" hidden="1" outlineLevel="1" x14ac:dyDescent="0.3">
      <c r="H842" s="1" t="str">
        <v>0 - BM Costs</v>
      </c>
      <c r="L842" s="1" t="str">
        <v>0 - BM Port</v>
      </c>
      <c r="N842" s="1" t="str">
        <v>0 - Port Assets</v>
      </c>
      <c r="BP842" s="1" t="str">
        <v>0- Port Costs</v>
      </c>
      <c r="BT842" s="1" t="str">
        <v>0- Port Value</v>
      </c>
    </row>
    <row r="843" spans="8:72" hidden="1" outlineLevel="1" x14ac:dyDescent="0.3">
      <c r="H843" s="1" t="str">
        <v>0 - BM Costs</v>
      </c>
      <c r="L843" s="1" t="str">
        <v>0 - BM Port</v>
      </c>
      <c r="N843" s="1" t="str">
        <v>0 - Port Assets</v>
      </c>
      <c r="BP843" s="1" t="str">
        <v>0- Port Costs</v>
      </c>
      <c r="BT843" s="1" t="str">
        <v>0- Port Value</v>
      </c>
    </row>
    <row r="844" spans="8:72" hidden="1" outlineLevel="1" x14ac:dyDescent="0.3">
      <c r="H844" s="1" t="str">
        <v>0 - BM Costs</v>
      </c>
      <c r="L844" s="1" t="str">
        <v>0 - BM Port</v>
      </c>
      <c r="N844" s="1" t="str">
        <v>0 - Port Assets</v>
      </c>
      <c r="BP844" s="1" t="str">
        <v>0- Port Costs</v>
      </c>
      <c r="BT844" s="1" t="str">
        <v>0- Port Value</v>
      </c>
    </row>
    <row r="845" spans="8:72" hidden="1" outlineLevel="1" x14ac:dyDescent="0.3">
      <c r="H845" s="1" t="str">
        <v>0 - BM Costs</v>
      </c>
      <c r="L845" s="1" t="str">
        <v>0 - BM Port</v>
      </c>
      <c r="N845" s="1" t="str">
        <v>0 - Port Assets</v>
      </c>
      <c r="BP845" s="1" t="str">
        <v>0- Port Costs</v>
      </c>
      <c r="BT845" s="1" t="str">
        <v>0- Port Value</v>
      </c>
    </row>
    <row r="846" spans="8:72" hidden="1" outlineLevel="1" x14ac:dyDescent="0.3">
      <c r="H846" s="1" t="str">
        <v>0 - BM Costs</v>
      </c>
      <c r="L846" s="1" t="str">
        <v>0 - BM Port</v>
      </c>
      <c r="N846" s="1" t="str">
        <v>0 - Port Assets</v>
      </c>
      <c r="BP846" s="1" t="str">
        <v>0- Port Costs</v>
      </c>
      <c r="BT846" s="1" t="str">
        <v>0- Port Value</v>
      </c>
    </row>
    <row r="847" spans="8:72" hidden="1" outlineLevel="1" x14ac:dyDescent="0.3">
      <c r="H847" s="1" t="str">
        <v>0 - BM Costs</v>
      </c>
      <c r="L847" s="1" t="str">
        <v>0 - BM Port</v>
      </c>
      <c r="N847" s="1" t="str">
        <v>0 - Port Assets</v>
      </c>
      <c r="BP847" s="1" t="str">
        <v>0- Port Costs</v>
      </c>
      <c r="BT847" s="1" t="str">
        <v>0- Port Value</v>
      </c>
    </row>
    <row r="848" spans="8:72" hidden="1" outlineLevel="1" x14ac:dyDescent="0.3">
      <c r="H848" s="1" t="str">
        <v>0 - BM Costs</v>
      </c>
      <c r="L848" s="1" t="str">
        <v>0 - BM Port</v>
      </c>
      <c r="N848" s="1" t="str">
        <v>0 - Port Assets</v>
      </c>
      <c r="BP848" s="1" t="str">
        <v>0- Port Costs</v>
      </c>
      <c r="BT848" s="1" t="str">
        <v>0- Port Value</v>
      </c>
    </row>
    <row r="849" spans="8:72" hidden="1" outlineLevel="1" x14ac:dyDescent="0.3">
      <c r="H849" s="1" t="str">
        <v>0 - BM Costs</v>
      </c>
      <c r="L849" s="1" t="str">
        <v>0 - BM Port</v>
      </c>
      <c r="N849" s="1" t="str">
        <v>0 - Port Assets</v>
      </c>
      <c r="BP849" s="1" t="str">
        <v>0- Port Costs</v>
      </c>
      <c r="BT849" s="1" t="str">
        <v>0- Port Value</v>
      </c>
    </row>
    <row r="850" spans="8:72" hidden="1" outlineLevel="1" x14ac:dyDescent="0.3">
      <c r="H850" s="1" t="str">
        <v>0 - BM Costs</v>
      </c>
      <c r="L850" s="1" t="str">
        <v>0 - BM Port</v>
      </c>
      <c r="N850" s="1" t="str">
        <v>0 - Port Assets</v>
      </c>
      <c r="BP850" s="1" t="str">
        <v>0- Port Costs</v>
      </c>
      <c r="BT850" s="1" t="str">
        <v>0- Port Value</v>
      </c>
    </row>
    <row r="851" spans="8:72" hidden="1" outlineLevel="1" x14ac:dyDescent="0.3">
      <c r="H851" s="1" t="str">
        <v>0 - BM Costs</v>
      </c>
      <c r="L851" s="1" t="str">
        <v>0 - BM Port</v>
      </c>
      <c r="N851" s="1" t="str">
        <v>0 - Port Assets</v>
      </c>
      <c r="BP851" s="1" t="str">
        <v>0- Port Costs</v>
      </c>
      <c r="BT851" s="1" t="str">
        <v>0- Port Value</v>
      </c>
    </row>
    <row r="852" spans="8:72" hidden="1" outlineLevel="1" x14ac:dyDescent="0.3">
      <c r="H852" s="1" t="str">
        <v>0 - BM Costs</v>
      </c>
      <c r="L852" s="1" t="str">
        <v>0 - BM Port</v>
      </c>
      <c r="N852" s="1" t="str">
        <v>0 - Port Assets</v>
      </c>
      <c r="BP852" s="1" t="str">
        <v>0- Port Costs</v>
      </c>
      <c r="BT852" s="1" t="str">
        <v>0- Port Value</v>
      </c>
    </row>
    <row r="853" spans="8:72" hidden="1" outlineLevel="1" x14ac:dyDescent="0.3">
      <c r="H853" s="1" t="str">
        <v>0 - BM Costs</v>
      </c>
      <c r="L853" s="1" t="str">
        <v>0 - BM Port</v>
      </c>
      <c r="N853" s="1" t="str">
        <v>0 - Port Assets</v>
      </c>
      <c r="BP853" s="1" t="str">
        <v>0- Port Costs</v>
      </c>
      <c r="BT853" s="1" t="str">
        <v>0- Port Value</v>
      </c>
    </row>
    <row r="854" spans="8:72" hidden="1" outlineLevel="1" x14ac:dyDescent="0.3">
      <c r="H854" s="1" t="str">
        <v>0 - BM Costs</v>
      </c>
      <c r="L854" s="1" t="str">
        <v>0 - BM Port</v>
      </c>
      <c r="N854" s="1" t="str">
        <v>0 - Port Assets</v>
      </c>
      <c r="BP854" s="1" t="str">
        <v>0- Port Costs</v>
      </c>
      <c r="BT854" s="1" t="str">
        <v>0- Port Value</v>
      </c>
    </row>
    <row r="855" spans="8:72" hidden="1" outlineLevel="1" x14ac:dyDescent="0.3">
      <c r="H855" s="1" t="str">
        <v>0 - BM Costs</v>
      </c>
      <c r="L855" s="1" t="str">
        <v>0 - BM Port</v>
      </c>
      <c r="N855" s="1" t="str">
        <v>0 - Port Assets</v>
      </c>
      <c r="BP855" s="1" t="str">
        <v>0- Port Costs</v>
      </c>
      <c r="BT855" s="1" t="str">
        <v>0- Port Value</v>
      </c>
    </row>
    <row r="856" spans="8:72" hidden="1" outlineLevel="1" x14ac:dyDescent="0.3">
      <c r="H856" s="1" t="str">
        <v>0 - BM Costs</v>
      </c>
      <c r="L856" s="1" t="str">
        <v>0 - BM Port</v>
      </c>
      <c r="N856" s="1" t="str">
        <v>0 - Port Assets</v>
      </c>
      <c r="BP856" s="1" t="str">
        <v>0- Port Costs</v>
      </c>
      <c r="BT856" s="1" t="str">
        <v>0- Port Value</v>
      </c>
    </row>
    <row r="857" spans="8:72" hidden="1" outlineLevel="1" x14ac:dyDescent="0.3">
      <c r="H857" s="1" t="str">
        <v>0 - BM Costs</v>
      </c>
      <c r="L857" s="1" t="str">
        <v>0 - BM Port</v>
      </c>
      <c r="N857" s="1" t="str">
        <v>0 - Port Assets</v>
      </c>
      <c r="BP857" s="1" t="str">
        <v>0- Port Costs</v>
      </c>
      <c r="BT857" s="1" t="str">
        <v>0- Port Value</v>
      </c>
    </row>
    <row r="858" spans="8:72" hidden="1" outlineLevel="1" x14ac:dyDescent="0.3">
      <c r="H858" s="1" t="str">
        <v>0 - BM Costs</v>
      </c>
      <c r="L858" s="1" t="str">
        <v>0 - BM Port</v>
      </c>
      <c r="N858" s="1" t="str">
        <v>0 - Port Assets</v>
      </c>
      <c r="BP858" s="1" t="str">
        <v>0- Port Costs</v>
      </c>
      <c r="BT858" s="1" t="str">
        <v>0- Port Value</v>
      </c>
    </row>
    <row r="859" spans="8:72" hidden="1" outlineLevel="1" x14ac:dyDescent="0.3">
      <c r="H859" s="1" t="str">
        <v>0 - BM Costs</v>
      </c>
      <c r="L859" s="1" t="str">
        <v>0 - BM Port</v>
      </c>
      <c r="N859" s="1" t="str">
        <v>0 - Port Assets</v>
      </c>
      <c r="BP859" s="1" t="str">
        <v>0- Port Costs</v>
      </c>
      <c r="BT859" s="1" t="str">
        <v>0- Port Value</v>
      </c>
    </row>
    <row r="860" spans="8:72" hidden="1" outlineLevel="1" x14ac:dyDescent="0.3">
      <c r="H860" s="1" t="str">
        <v>0 - BM Costs</v>
      </c>
      <c r="L860" s="1" t="str">
        <v>0 - BM Port</v>
      </c>
      <c r="N860" s="1" t="str">
        <v>0 - Port Assets</v>
      </c>
      <c r="BP860" s="1" t="str">
        <v>0- Port Costs</v>
      </c>
      <c r="BT860" s="1" t="str">
        <v>0- Port Value</v>
      </c>
    </row>
    <row r="861" spans="8:72" hidden="1" outlineLevel="1" x14ac:dyDescent="0.3">
      <c r="H861" s="1" t="str">
        <v>0 - BM Costs</v>
      </c>
      <c r="L861" s="1" t="str">
        <v>0 - BM Port</v>
      </c>
      <c r="N861" s="1" t="str">
        <v>0 - Port Assets</v>
      </c>
      <c r="BP861" s="1" t="str">
        <v>0- Port Costs</v>
      </c>
      <c r="BT861" s="1" t="str">
        <v>0- Port Value</v>
      </c>
    </row>
    <row r="862" spans="8:72" hidden="1" outlineLevel="1" x14ac:dyDescent="0.3">
      <c r="H862" s="1" t="str">
        <v>0 - BM Costs</v>
      </c>
      <c r="L862" s="1" t="str">
        <v>0 - BM Port</v>
      </c>
      <c r="N862" s="1" t="str">
        <v>0 - Port Assets</v>
      </c>
      <c r="BP862" s="1" t="str">
        <v>0- Port Costs</v>
      </c>
      <c r="BT862" s="1" t="str">
        <v>0- Port Value</v>
      </c>
    </row>
    <row r="863" spans="8:72" hidden="1" outlineLevel="1" x14ac:dyDescent="0.3">
      <c r="H863" s="1" t="str">
        <v>0 - BM Costs</v>
      </c>
      <c r="L863" s="1" t="str">
        <v>0 - BM Port</v>
      </c>
      <c r="N863" s="1" t="str">
        <v>0 - Port Assets</v>
      </c>
      <c r="BP863" s="1" t="str">
        <v>0- Port Costs</v>
      </c>
      <c r="BT863" s="1" t="str">
        <v>0- Port Value</v>
      </c>
    </row>
    <row r="864" spans="8:72" hidden="1" outlineLevel="1" x14ac:dyDescent="0.3">
      <c r="H864" s="1" t="str">
        <v>0 - BM Costs</v>
      </c>
      <c r="L864" s="1" t="str">
        <v>0 - BM Port</v>
      </c>
      <c r="N864" s="1" t="str">
        <v>0 - Port Assets</v>
      </c>
      <c r="BP864" s="1" t="str">
        <v>0- Port Costs</v>
      </c>
      <c r="BT864" s="1" t="str">
        <v>0- Port Value</v>
      </c>
    </row>
    <row r="865" spans="8:72" hidden="1" outlineLevel="1" x14ac:dyDescent="0.3">
      <c r="H865" s="1" t="str">
        <v>0 - BM Costs</v>
      </c>
      <c r="L865" s="1" t="str">
        <v>0 - BM Port</v>
      </c>
      <c r="N865" s="1" t="str">
        <v>0 - Port Assets</v>
      </c>
      <c r="BP865" s="1" t="str">
        <v>0- Port Costs</v>
      </c>
      <c r="BT865" s="1" t="str">
        <v>0- Port Value</v>
      </c>
    </row>
    <row r="866" spans="8:72" hidden="1" outlineLevel="1" x14ac:dyDescent="0.3">
      <c r="H866" s="1" t="str">
        <v>0 - BM Costs</v>
      </c>
      <c r="L866" s="1" t="str">
        <v>0 - BM Port</v>
      </c>
      <c r="N866" s="1" t="str">
        <v>0 - Port Assets</v>
      </c>
      <c r="BP866" s="1" t="str">
        <v>0- Port Costs</v>
      </c>
      <c r="BT866" s="1" t="str">
        <v>0- Port Value</v>
      </c>
    </row>
    <row r="867" spans="8:72" hidden="1" outlineLevel="1" x14ac:dyDescent="0.3">
      <c r="H867" s="1" t="str">
        <v>0 - BM Costs</v>
      </c>
      <c r="L867" s="1" t="str">
        <v>0 - BM Port</v>
      </c>
      <c r="N867" s="1" t="str">
        <v>0 - Port Assets</v>
      </c>
      <c r="BP867" s="1" t="str">
        <v>0- Port Costs</v>
      </c>
      <c r="BT867" s="1" t="str">
        <v>0- Port Value</v>
      </c>
    </row>
    <row r="868" spans="8:72" hidden="1" outlineLevel="1" x14ac:dyDescent="0.3">
      <c r="H868" s="1" t="str">
        <v>0 - BM Costs</v>
      </c>
      <c r="L868" s="1" t="str">
        <v>0 - BM Port</v>
      </c>
      <c r="N868" s="1" t="str">
        <v>0 - Port Assets</v>
      </c>
      <c r="BP868" s="1" t="str">
        <v>0- Port Costs</v>
      </c>
      <c r="BT868" s="1" t="str">
        <v>0- Port Value</v>
      </c>
    </row>
    <row r="869" spans="8:72" hidden="1" outlineLevel="1" x14ac:dyDescent="0.3">
      <c r="H869" s="1" t="str">
        <v>0 - BM Costs</v>
      </c>
      <c r="L869" s="1" t="str">
        <v>0 - BM Port</v>
      </c>
      <c r="N869" s="1" t="str">
        <v>0 - Port Assets</v>
      </c>
      <c r="BP869" s="1" t="str">
        <v>0- Port Costs</v>
      </c>
      <c r="BT869" s="1" t="str">
        <v>0- Port Value</v>
      </c>
    </row>
    <row r="870" spans="8:72" hidden="1" outlineLevel="1" x14ac:dyDescent="0.3">
      <c r="H870" s="1" t="str">
        <v>0 - BM Costs</v>
      </c>
      <c r="L870" s="1" t="str">
        <v>0 - BM Port</v>
      </c>
      <c r="N870" s="1" t="str">
        <v>0 - Port Assets</v>
      </c>
      <c r="BP870" s="1" t="str">
        <v>0- Port Costs</v>
      </c>
      <c r="BT870" s="1" t="str">
        <v>0- Port Value</v>
      </c>
    </row>
    <row r="871" spans="8:72" hidden="1" outlineLevel="1" x14ac:dyDescent="0.3">
      <c r="H871" s="1" t="str">
        <v>0 - BM Costs</v>
      </c>
      <c r="L871" s="1" t="str">
        <v>0 - BM Port</v>
      </c>
      <c r="N871" s="1" t="str">
        <v>0 - Port Assets</v>
      </c>
      <c r="BP871" s="1" t="str">
        <v>0- Port Costs</v>
      </c>
      <c r="BT871" s="1" t="str">
        <v>0- Port Value</v>
      </c>
    </row>
    <row r="872" spans="8:72" hidden="1" outlineLevel="1" x14ac:dyDescent="0.3">
      <c r="H872" s="1" t="str">
        <v>0 - BM Costs</v>
      </c>
      <c r="L872" s="1" t="str">
        <v>0 - BM Port</v>
      </c>
      <c r="N872" s="1" t="str">
        <v>0 - Port Assets</v>
      </c>
      <c r="BP872" s="1" t="str">
        <v>0- Port Costs</v>
      </c>
      <c r="BT872" s="1" t="str">
        <v>0- Port Value</v>
      </c>
    </row>
    <row r="873" spans="8:72" hidden="1" outlineLevel="1" x14ac:dyDescent="0.3">
      <c r="H873" s="1" t="str">
        <v>0 - BM Costs</v>
      </c>
      <c r="L873" s="1" t="str">
        <v>0 - BM Port</v>
      </c>
      <c r="N873" s="1" t="str">
        <v>0 - Port Assets</v>
      </c>
      <c r="BP873" s="1" t="str">
        <v>0- Port Costs</v>
      </c>
      <c r="BT873" s="1" t="str">
        <v>0- Port Value</v>
      </c>
    </row>
    <row r="874" spans="8:72" hidden="1" outlineLevel="1" x14ac:dyDescent="0.3">
      <c r="H874" s="1" t="str">
        <v>0 - BM Costs</v>
      </c>
      <c r="L874" s="1" t="str">
        <v>0 - BM Port</v>
      </c>
      <c r="N874" s="1" t="str">
        <v>0 - Port Assets</v>
      </c>
      <c r="BP874" s="1" t="str">
        <v>0- Port Costs</v>
      </c>
      <c r="BT874" s="1" t="str">
        <v>0- Port Value</v>
      </c>
    </row>
    <row r="875" spans="8:72" hidden="1" outlineLevel="1" x14ac:dyDescent="0.3">
      <c r="H875" s="1" t="str">
        <v>0 - BM Costs</v>
      </c>
      <c r="L875" s="1" t="str">
        <v>0 - BM Port</v>
      </c>
      <c r="N875" s="1" t="str">
        <v>0 - Port Assets</v>
      </c>
      <c r="BP875" s="1" t="str">
        <v>0- Port Costs</v>
      </c>
      <c r="BT875" s="1" t="str">
        <v>0- Port Value</v>
      </c>
    </row>
    <row r="876" spans="8:72" hidden="1" outlineLevel="1" x14ac:dyDescent="0.3">
      <c r="H876" s="1" t="str">
        <v>0 - BM Costs</v>
      </c>
      <c r="L876" s="1" t="str">
        <v>0 - BM Port</v>
      </c>
      <c r="N876" s="1" t="str">
        <v>0 - Port Assets</v>
      </c>
      <c r="BP876" s="1" t="str">
        <v>0- Port Costs</v>
      </c>
      <c r="BT876" s="1" t="str">
        <v>0- Port Value</v>
      </c>
    </row>
    <row r="877" spans="8:72" hidden="1" outlineLevel="1" x14ac:dyDescent="0.3">
      <c r="H877" s="1" t="str">
        <v>0 - BM Costs</v>
      </c>
      <c r="L877" s="1" t="str">
        <v>0 - BM Port</v>
      </c>
      <c r="N877" s="1" t="str">
        <v>0 - Port Assets</v>
      </c>
      <c r="BP877" s="1" t="str">
        <v>0- Port Costs</v>
      </c>
      <c r="BT877" s="1" t="str">
        <v>0- Port Value</v>
      </c>
    </row>
    <row r="878" spans="8:72" hidden="1" outlineLevel="1" x14ac:dyDescent="0.3">
      <c r="H878" s="1" t="str">
        <v>0 - BM Costs</v>
      </c>
      <c r="L878" s="1" t="str">
        <v>0 - BM Port</v>
      </c>
      <c r="N878" s="1" t="str">
        <v>0 - Port Assets</v>
      </c>
      <c r="BP878" s="1" t="str">
        <v>0- Port Costs</v>
      </c>
      <c r="BT878" s="1" t="str">
        <v>0- Port Value</v>
      </c>
    </row>
    <row r="879" spans="8:72" hidden="1" outlineLevel="1" x14ac:dyDescent="0.3">
      <c r="H879" s="1" t="str">
        <v>0 - BM Costs</v>
      </c>
      <c r="L879" s="1" t="str">
        <v>0 - BM Port</v>
      </c>
      <c r="N879" s="1" t="str">
        <v>0 - Port Assets</v>
      </c>
      <c r="BP879" s="1" t="str">
        <v>0- Port Costs</v>
      </c>
      <c r="BT879" s="1" t="str">
        <v>0- Port Value</v>
      </c>
    </row>
    <row r="880" spans="8:72" hidden="1" outlineLevel="1" x14ac:dyDescent="0.3">
      <c r="H880" s="1" t="str">
        <v>0 - BM Costs</v>
      </c>
      <c r="L880" s="1" t="str">
        <v>0 - BM Port</v>
      </c>
      <c r="N880" s="1" t="str">
        <v>0 - Port Assets</v>
      </c>
      <c r="BP880" s="1" t="str">
        <v>0- Port Costs</v>
      </c>
      <c r="BT880" s="1" t="str">
        <v>0- Port Value</v>
      </c>
    </row>
    <row r="881" spans="8:72" hidden="1" outlineLevel="1" x14ac:dyDescent="0.3">
      <c r="H881" s="1" t="str">
        <v>0 - BM Costs</v>
      </c>
      <c r="L881" s="1" t="str">
        <v>0 - BM Port</v>
      </c>
      <c r="N881" s="1" t="str">
        <v>0 - Port Assets</v>
      </c>
      <c r="BP881" s="1" t="str">
        <v>0- Port Costs</v>
      </c>
      <c r="BT881" s="1" t="str">
        <v>0- Port Value</v>
      </c>
    </row>
    <row r="882" spans="8:72" hidden="1" outlineLevel="1" x14ac:dyDescent="0.3">
      <c r="H882" s="1" t="str">
        <v>0 - BM Costs</v>
      </c>
      <c r="L882" s="1" t="str">
        <v>0 - BM Port</v>
      </c>
      <c r="N882" s="1" t="str">
        <v>0 - Port Assets</v>
      </c>
      <c r="BP882" s="1" t="str">
        <v>0- Port Costs</v>
      </c>
      <c r="BT882" s="1" t="str">
        <v>0- Port Value</v>
      </c>
    </row>
    <row r="883" spans="8:72" hidden="1" outlineLevel="1" x14ac:dyDescent="0.3">
      <c r="H883" s="1" t="str">
        <v>0 - BM Costs</v>
      </c>
      <c r="L883" s="1" t="str">
        <v>0 - BM Port</v>
      </c>
      <c r="N883" s="1" t="str">
        <v>0 - Port Assets</v>
      </c>
      <c r="BP883" s="1" t="str">
        <v>0- Port Costs</v>
      </c>
      <c r="BT883" s="1" t="str">
        <v>0- Port Value</v>
      </c>
    </row>
    <row r="884" spans="8:72" hidden="1" outlineLevel="1" x14ac:dyDescent="0.3">
      <c r="H884" s="1" t="str">
        <v>0 - BM Costs</v>
      </c>
      <c r="L884" s="1" t="str">
        <v>0 - BM Port</v>
      </c>
      <c r="N884" s="1" t="str">
        <v>0 - Port Assets</v>
      </c>
      <c r="BP884" s="1" t="str">
        <v>0- Port Costs</v>
      </c>
      <c r="BT884" s="1" t="str">
        <v>0- Port Value</v>
      </c>
    </row>
    <row r="885" spans="8:72" hidden="1" outlineLevel="1" x14ac:dyDescent="0.3">
      <c r="H885" s="1" t="str">
        <v>0 - BM Costs</v>
      </c>
      <c r="L885" s="1" t="str">
        <v>0 - BM Port</v>
      </c>
      <c r="N885" s="1" t="str">
        <v>0 - Port Assets</v>
      </c>
      <c r="BP885" s="1" t="str">
        <v>0- Port Costs</v>
      </c>
      <c r="BT885" s="1" t="str">
        <v>0- Port Value</v>
      </c>
    </row>
    <row r="886" spans="8:72" hidden="1" outlineLevel="1" x14ac:dyDescent="0.3">
      <c r="H886" s="1" t="str">
        <v>0 - BM Costs</v>
      </c>
      <c r="L886" s="1" t="str">
        <v>0 - BM Port</v>
      </c>
      <c r="N886" s="1" t="str">
        <v>0 - Port Assets</v>
      </c>
      <c r="BP886" s="1" t="str">
        <v>0- Port Costs</v>
      </c>
      <c r="BT886" s="1" t="str">
        <v>0- Port Value</v>
      </c>
    </row>
    <row r="887" spans="8:72" hidden="1" outlineLevel="1" x14ac:dyDescent="0.3">
      <c r="H887" s="1" t="str">
        <v>0 - BM Costs</v>
      </c>
      <c r="L887" s="1" t="str">
        <v>0 - BM Port</v>
      </c>
      <c r="N887" s="1" t="str">
        <v>0 - Port Assets</v>
      </c>
      <c r="BP887" s="1" t="str">
        <v>0- Port Costs</v>
      </c>
      <c r="BT887" s="1" t="str">
        <v>0- Port Value</v>
      </c>
    </row>
    <row r="888" spans="8:72" hidden="1" outlineLevel="1" x14ac:dyDescent="0.3">
      <c r="H888" s="1" t="str">
        <v>0 - BM Costs</v>
      </c>
      <c r="L888" s="1" t="str">
        <v>0 - BM Port</v>
      </c>
      <c r="N888" s="1" t="str">
        <v>0 - Port Assets</v>
      </c>
      <c r="BP888" s="1" t="str">
        <v>0- Port Costs</v>
      </c>
      <c r="BT888" s="1" t="str">
        <v>0- Port Value</v>
      </c>
    </row>
    <row r="889" spans="8:72" hidden="1" outlineLevel="1" x14ac:dyDescent="0.3">
      <c r="H889" s="1" t="str">
        <v>0 - BM Costs</v>
      </c>
      <c r="L889" s="1" t="str">
        <v>0 - BM Port</v>
      </c>
      <c r="N889" s="1" t="str">
        <v>0 - Port Assets</v>
      </c>
      <c r="BP889" s="1" t="str">
        <v>0- Port Costs</v>
      </c>
      <c r="BT889" s="1" t="str">
        <v>0- Port Value</v>
      </c>
    </row>
    <row r="890" spans="8:72" hidden="1" outlineLevel="1" x14ac:dyDescent="0.3">
      <c r="H890" s="1" t="str">
        <v>0 - BM Costs</v>
      </c>
      <c r="L890" s="1" t="str">
        <v>0 - BM Port</v>
      </c>
      <c r="N890" s="1" t="str">
        <v>0 - Port Assets</v>
      </c>
      <c r="BP890" s="1" t="str">
        <v>0- Port Costs</v>
      </c>
      <c r="BT890" s="1" t="str">
        <v>0- Port Value</v>
      </c>
    </row>
    <row r="891" spans="8:72" hidden="1" outlineLevel="1" x14ac:dyDescent="0.3">
      <c r="H891" s="1" t="str">
        <v>0 - BM Costs</v>
      </c>
      <c r="L891" s="1" t="str">
        <v>0 - BM Port</v>
      </c>
      <c r="N891" s="1" t="str">
        <v>0 - Port Assets</v>
      </c>
      <c r="BP891" s="1" t="str">
        <v>0- Port Costs</v>
      </c>
      <c r="BT891" s="1" t="str">
        <v>0- Port Value</v>
      </c>
    </row>
    <row r="892" spans="8:72" hidden="1" outlineLevel="1" x14ac:dyDescent="0.3">
      <c r="H892" s="1" t="str">
        <v>0 - BM Costs</v>
      </c>
      <c r="L892" s="1" t="str">
        <v>0 - BM Port</v>
      </c>
      <c r="N892" s="1" t="str">
        <v>0 - Port Assets</v>
      </c>
      <c r="BP892" s="1" t="str">
        <v>0- Port Costs</v>
      </c>
      <c r="BT892" s="1" t="str">
        <v>0- Port Value</v>
      </c>
    </row>
    <row r="893" spans="8:72" hidden="1" outlineLevel="1" x14ac:dyDescent="0.3">
      <c r="H893" s="1" t="str">
        <v>0 - BM Costs</v>
      </c>
      <c r="L893" s="1" t="str">
        <v>0 - BM Port</v>
      </c>
      <c r="N893" s="1" t="str">
        <v>0 - Port Assets</v>
      </c>
      <c r="BP893" s="1" t="str">
        <v>0- Port Costs</v>
      </c>
      <c r="BT893" s="1" t="str">
        <v>0- Port Value</v>
      </c>
    </row>
    <row r="894" spans="8:72" hidden="1" outlineLevel="1" x14ac:dyDescent="0.3">
      <c r="H894" s="1" t="str">
        <v>0 - BM Costs</v>
      </c>
      <c r="L894" s="1" t="str">
        <v>0 - BM Port</v>
      </c>
      <c r="N894" s="1" t="str">
        <v>0 - Port Assets</v>
      </c>
      <c r="BP894" s="1" t="str">
        <v>0- Port Costs</v>
      </c>
      <c r="BT894" s="1" t="str">
        <v>0- Port Value</v>
      </c>
    </row>
    <row r="895" spans="8:72" hidden="1" outlineLevel="1" x14ac:dyDescent="0.3">
      <c r="H895" s="1" t="str">
        <v>0 - BM Costs</v>
      </c>
      <c r="L895" s="1" t="str">
        <v>0 - BM Port</v>
      </c>
      <c r="N895" s="1" t="str">
        <v>0 - Port Assets</v>
      </c>
      <c r="BP895" s="1" t="str">
        <v>0- Port Costs</v>
      </c>
      <c r="BT895" s="1" t="str">
        <v>0- Port Value</v>
      </c>
    </row>
    <row r="896" spans="8:72" hidden="1" outlineLevel="1" x14ac:dyDescent="0.3">
      <c r="H896" s="1" t="str">
        <v>0 - BM Costs</v>
      </c>
      <c r="L896" s="1" t="str">
        <v>0 - BM Port</v>
      </c>
      <c r="N896" s="1" t="str">
        <v>0 - Port Assets</v>
      </c>
      <c r="BP896" s="1" t="str">
        <v>0- Port Costs</v>
      </c>
      <c r="BT896" s="1" t="str">
        <v>0- Port Value</v>
      </c>
    </row>
    <row r="897" spans="8:72" hidden="1" outlineLevel="1" x14ac:dyDescent="0.3">
      <c r="H897" s="1" t="str">
        <v>0 - BM Costs</v>
      </c>
      <c r="L897" s="1" t="str">
        <v>0 - BM Port</v>
      </c>
      <c r="N897" s="1" t="str">
        <v>0 - Port Assets</v>
      </c>
      <c r="BP897" s="1" t="str">
        <v>0- Port Costs</v>
      </c>
      <c r="BT897" s="1" t="str">
        <v>0- Port Value</v>
      </c>
    </row>
    <row r="898" spans="8:72" hidden="1" outlineLevel="1" x14ac:dyDescent="0.3">
      <c r="H898" s="1" t="str">
        <v>0 - BM Costs</v>
      </c>
      <c r="L898" s="1" t="str">
        <v>0 - BM Port</v>
      </c>
      <c r="N898" s="1" t="str">
        <v>0 - Port Assets</v>
      </c>
      <c r="BP898" s="1" t="str">
        <v>0- Port Costs</v>
      </c>
      <c r="BT898" s="1" t="str">
        <v>0- Port Value</v>
      </c>
    </row>
    <row r="899" spans="8:72" hidden="1" outlineLevel="1" x14ac:dyDescent="0.3">
      <c r="H899" s="1" t="str">
        <v>0 - BM Costs</v>
      </c>
      <c r="L899" s="1" t="str">
        <v>0 - BM Port</v>
      </c>
      <c r="N899" s="1" t="str">
        <v>0 - Port Assets</v>
      </c>
      <c r="BP899" s="1" t="str">
        <v>0- Port Costs</v>
      </c>
      <c r="BT899" s="1" t="str">
        <v>0- Port Value</v>
      </c>
    </row>
    <row r="900" spans="8:72" hidden="1" outlineLevel="1" x14ac:dyDescent="0.3">
      <c r="H900" s="1" t="str">
        <v>0 - BM Costs</v>
      </c>
      <c r="L900" s="1" t="str">
        <v>0 - BM Port</v>
      </c>
      <c r="N900" s="1" t="str">
        <v>0 - Port Assets</v>
      </c>
      <c r="BP900" s="1" t="str">
        <v>0- Port Costs</v>
      </c>
      <c r="BT900" s="1" t="str">
        <v>0- Port Value</v>
      </c>
    </row>
    <row r="901" spans="8:72" hidden="1" outlineLevel="1" x14ac:dyDescent="0.3">
      <c r="H901" s="1" t="str">
        <v>0 - BM Costs</v>
      </c>
      <c r="L901" s="1" t="str">
        <v>0 - BM Port</v>
      </c>
      <c r="N901" s="1" t="str">
        <v>0 - Port Assets</v>
      </c>
      <c r="BP901" s="1" t="str">
        <v>0- Port Costs</v>
      </c>
      <c r="BT901" s="1" t="str">
        <v>0- Port Value</v>
      </c>
    </row>
    <row r="902" spans="8:72" hidden="1" outlineLevel="1" x14ac:dyDescent="0.3">
      <c r="H902" s="1" t="str">
        <v>0 - BM Costs</v>
      </c>
      <c r="L902" s="1" t="str">
        <v>0 - BM Port</v>
      </c>
      <c r="N902" s="1" t="str">
        <v>0 - Port Assets</v>
      </c>
      <c r="BP902" s="1" t="str">
        <v>0- Port Costs</v>
      </c>
      <c r="BT902" s="1" t="str">
        <v>0- Port Value</v>
      </c>
    </row>
    <row r="903" spans="8:72" hidden="1" outlineLevel="1" x14ac:dyDescent="0.3">
      <c r="H903" s="1" t="str">
        <v>0 - BM Costs</v>
      </c>
      <c r="L903" s="1" t="str">
        <v>0 - BM Port</v>
      </c>
      <c r="N903" s="1" t="str">
        <v>0 - Port Assets</v>
      </c>
      <c r="BP903" s="1" t="str">
        <v>0- Port Costs</v>
      </c>
      <c r="BT903" s="1" t="str">
        <v>0- Port Value</v>
      </c>
    </row>
    <row r="904" spans="8:72" hidden="1" outlineLevel="1" x14ac:dyDescent="0.3">
      <c r="H904" s="1" t="str">
        <v>0 - BM Costs</v>
      </c>
      <c r="L904" s="1" t="str">
        <v>0 - BM Port</v>
      </c>
      <c r="N904" s="1" t="str">
        <v>0 - Port Assets</v>
      </c>
      <c r="BP904" s="1" t="str">
        <v>0- Port Costs</v>
      </c>
      <c r="BT904" s="1" t="str">
        <v>0- Port Value</v>
      </c>
    </row>
    <row r="905" spans="8:72" hidden="1" outlineLevel="1" x14ac:dyDescent="0.3">
      <c r="H905" s="1" t="str">
        <v>0 - BM Costs</v>
      </c>
      <c r="L905" s="1" t="str">
        <v>0 - BM Port</v>
      </c>
      <c r="N905" s="1" t="str">
        <v>0 - Port Assets</v>
      </c>
      <c r="BP905" s="1" t="str">
        <v>0- Port Costs</v>
      </c>
      <c r="BT905" s="1" t="str">
        <v>0- Port Value</v>
      </c>
    </row>
    <row r="906" spans="8:72" hidden="1" outlineLevel="1" x14ac:dyDescent="0.3">
      <c r="H906" s="1" t="str">
        <v>0 - BM Costs</v>
      </c>
      <c r="L906" s="1" t="str">
        <v>0 - BM Port</v>
      </c>
      <c r="N906" s="1" t="str">
        <v>0 - Port Assets</v>
      </c>
      <c r="BP906" s="1" t="str">
        <v>0- Port Costs</v>
      </c>
      <c r="BT906" s="1" t="str">
        <v>0- Port Value</v>
      </c>
    </row>
    <row r="907" spans="8:72" hidden="1" outlineLevel="1" x14ac:dyDescent="0.3">
      <c r="H907" s="1" t="str">
        <v>0 - BM Costs</v>
      </c>
      <c r="L907" s="1" t="str">
        <v>0 - BM Port</v>
      </c>
      <c r="N907" s="1" t="str">
        <v>0 - Port Assets</v>
      </c>
      <c r="BP907" s="1" t="str">
        <v>0- Port Costs</v>
      </c>
      <c r="BT907" s="1" t="str">
        <v>0- Port Value</v>
      </c>
    </row>
    <row r="908" spans="8:72" hidden="1" outlineLevel="1" x14ac:dyDescent="0.3">
      <c r="H908" s="1" t="str">
        <v>0 - BM Costs</v>
      </c>
      <c r="L908" s="1" t="str">
        <v>0 - BM Port</v>
      </c>
      <c r="N908" s="1" t="str">
        <v>0 - Port Assets</v>
      </c>
      <c r="BP908" s="1" t="str">
        <v>0- Port Costs</v>
      </c>
      <c r="BT908" s="1" t="str">
        <v>0- Port Value</v>
      </c>
    </row>
    <row r="909" spans="8:72" hidden="1" outlineLevel="1" x14ac:dyDescent="0.3">
      <c r="H909" s="1" t="str">
        <v>0 - BM Costs</v>
      </c>
      <c r="L909" s="1" t="str">
        <v>0 - BM Port</v>
      </c>
      <c r="N909" s="1" t="str">
        <v>0 - Port Assets</v>
      </c>
      <c r="BP909" s="1" t="str">
        <v>0- Port Costs</v>
      </c>
      <c r="BT909" s="1" t="str">
        <v>0- Port Value</v>
      </c>
    </row>
    <row r="910" spans="8:72" hidden="1" outlineLevel="1" x14ac:dyDescent="0.3">
      <c r="H910" s="1" t="str">
        <v>0 - BM Costs</v>
      </c>
      <c r="L910" s="1" t="str">
        <v>0 - BM Port</v>
      </c>
      <c r="N910" s="1" t="str">
        <v>0 - Port Assets</v>
      </c>
      <c r="BP910" s="1" t="str">
        <v>0- Port Costs</v>
      </c>
      <c r="BT910" s="1" t="str">
        <v>0- Port Value</v>
      </c>
    </row>
    <row r="911" spans="8:72" hidden="1" outlineLevel="1" x14ac:dyDescent="0.3">
      <c r="H911" s="1" t="str">
        <v>0 - BM Costs</v>
      </c>
      <c r="L911" s="1" t="str">
        <v>0 - BM Port</v>
      </c>
      <c r="N911" s="1" t="str">
        <v>0 - Port Assets</v>
      </c>
      <c r="BP911" s="1" t="str">
        <v>0- Port Costs</v>
      </c>
      <c r="BT911" s="1" t="str">
        <v>0- Port Value</v>
      </c>
    </row>
    <row r="912" spans="8:72" hidden="1" outlineLevel="1" x14ac:dyDescent="0.3">
      <c r="H912" s="1" t="str">
        <v>0 - BM Costs</v>
      </c>
      <c r="L912" s="1" t="str">
        <v>0 - BM Port</v>
      </c>
      <c r="N912" s="1" t="str">
        <v>0 - Port Assets</v>
      </c>
      <c r="BP912" s="1" t="str">
        <v>0- Port Costs</v>
      </c>
      <c r="BT912" s="1" t="str">
        <v>0- Port Value</v>
      </c>
    </row>
    <row r="913" spans="8:72" hidden="1" outlineLevel="1" x14ac:dyDescent="0.3">
      <c r="H913" s="1" t="str">
        <v>0 - BM Costs</v>
      </c>
      <c r="L913" s="1" t="str">
        <v>0 - BM Port</v>
      </c>
      <c r="N913" s="1" t="str">
        <v>0 - Port Assets</v>
      </c>
      <c r="BP913" s="1" t="str">
        <v>0- Port Costs</v>
      </c>
      <c r="BT913" s="1" t="str">
        <v>0- Port Value</v>
      </c>
    </row>
    <row r="914" spans="8:72" hidden="1" outlineLevel="1" x14ac:dyDescent="0.3">
      <c r="H914" s="1" t="str">
        <v>0 - BM Costs</v>
      </c>
      <c r="L914" s="1" t="str">
        <v>0 - BM Port</v>
      </c>
      <c r="N914" s="1" t="str">
        <v>0 - Port Assets</v>
      </c>
      <c r="BP914" s="1" t="str">
        <v>0- Port Costs</v>
      </c>
      <c r="BT914" s="1" t="str">
        <v>0- Port Value</v>
      </c>
    </row>
    <row r="915" spans="8:72" hidden="1" outlineLevel="1" x14ac:dyDescent="0.3">
      <c r="H915" s="1" t="str">
        <v>0 - BM Costs</v>
      </c>
      <c r="L915" s="1" t="str">
        <v>0 - BM Port</v>
      </c>
      <c r="N915" s="1" t="str">
        <v>0 - Port Assets</v>
      </c>
      <c r="BP915" s="1" t="str">
        <v>0- Port Costs</v>
      </c>
      <c r="BT915" s="1" t="str">
        <v>0- Port Value</v>
      </c>
    </row>
    <row r="916" spans="8:72" hidden="1" outlineLevel="1" x14ac:dyDescent="0.3">
      <c r="H916" s="1" t="str">
        <v>0 - BM Costs</v>
      </c>
      <c r="L916" s="1" t="str">
        <v>0 - BM Port</v>
      </c>
      <c r="N916" s="1" t="str">
        <v>0 - Port Assets</v>
      </c>
      <c r="BP916" s="1" t="str">
        <v>0- Port Costs</v>
      </c>
      <c r="BT916" s="1" t="str">
        <v>0- Port Value</v>
      </c>
    </row>
    <row r="917" spans="8:72" hidden="1" outlineLevel="1" x14ac:dyDescent="0.3">
      <c r="H917" s="1" t="str">
        <v>0 - BM Costs</v>
      </c>
      <c r="L917" s="1" t="str">
        <v>0 - BM Port</v>
      </c>
      <c r="N917" s="1" t="str">
        <v>0 - Port Assets</v>
      </c>
      <c r="BP917" s="1" t="str">
        <v>0- Port Costs</v>
      </c>
      <c r="BT917" s="1" t="str">
        <v>0- Port Value</v>
      </c>
    </row>
    <row r="918" spans="8:72" hidden="1" outlineLevel="1" x14ac:dyDescent="0.3">
      <c r="H918" s="1" t="str">
        <v>0 - BM Costs</v>
      </c>
      <c r="L918" s="1" t="str">
        <v>0 - BM Port</v>
      </c>
      <c r="N918" s="1" t="str">
        <v>0 - Port Assets</v>
      </c>
      <c r="BP918" s="1" t="str">
        <v>0- Port Costs</v>
      </c>
      <c r="BT918" s="1" t="str">
        <v>0- Port Value</v>
      </c>
    </row>
    <row r="919" spans="8:72" hidden="1" outlineLevel="1" x14ac:dyDescent="0.3">
      <c r="H919" s="1" t="str">
        <v>0 - BM Costs</v>
      </c>
      <c r="L919" s="1" t="str">
        <v>0 - BM Port</v>
      </c>
      <c r="N919" s="1" t="str">
        <v>0 - Port Assets</v>
      </c>
      <c r="BP919" s="1" t="str">
        <v>0- Port Costs</v>
      </c>
      <c r="BT919" s="1" t="str">
        <v>0- Port Value</v>
      </c>
    </row>
    <row r="920" spans="8:72" hidden="1" outlineLevel="1" x14ac:dyDescent="0.3">
      <c r="H920" s="1" t="str">
        <v>0 - BM Costs</v>
      </c>
      <c r="L920" s="1" t="str">
        <v>0 - BM Port</v>
      </c>
      <c r="N920" s="1" t="str">
        <v>0 - Port Assets</v>
      </c>
      <c r="BP920" s="1" t="str">
        <v>0- Port Costs</v>
      </c>
      <c r="BT920" s="1" t="str">
        <v>0- Port Value</v>
      </c>
    </row>
    <row r="921" spans="8:72" hidden="1" outlineLevel="1" x14ac:dyDescent="0.3">
      <c r="H921" s="1" t="str">
        <v>0 - BM Costs</v>
      </c>
      <c r="L921" s="1" t="str">
        <v>0 - BM Port</v>
      </c>
      <c r="N921" s="1" t="str">
        <v>0 - Port Assets</v>
      </c>
      <c r="BP921" s="1" t="str">
        <v>0- Port Costs</v>
      </c>
      <c r="BT921" s="1" t="str">
        <v>0- Port Value</v>
      </c>
    </row>
    <row r="922" spans="8:72" hidden="1" outlineLevel="1" x14ac:dyDescent="0.3">
      <c r="H922" s="1" t="str">
        <v>0 - BM Costs</v>
      </c>
      <c r="L922" s="1" t="str">
        <v>0 - BM Port</v>
      </c>
      <c r="N922" s="1" t="str">
        <v>0 - Port Assets</v>
      </c>
      <c r="BP922" s="1" t="str">
        <v>0- Port Costs</v>
      </c>
      <c r="BT922" s="1" t="str">
        <v>0- Port Value</v>
      </c>
    </row>
    <row r="923" spans="8:72" hidden="1" outlineLevel="1" x14ac:dyDescent="0.3">
      <c r="H923" s="1" t="str">
        <v>0 - BM Costs</v>
      </c>
      <c r="L923" s="1" t="str">
        <v>0 - BM Port</v>
      </c>
      <c r="N923" s="1" t="str">
        <v>0 - Port Assets</v>
      </c>
      <c r="BP923" s="1" t="str">
        <v>0- Port Costs</v>
      </c>
      <c r="BT923" s="1" t="str">
        <v>0- Port Value</v>
      </c>
    </row>
    <row r="924" spans="8:72" hidden="1" outlineLevel="1" x14ac:dyDescent="0.3">
      <c r="H924" s="1" t="str">
        <v>0 - BM Costs</v>
      </c>
      <c r="L924" s="1" t="str">
        <v>0 - BM Port</v>
      </c>
      <c r="N924" s="1" t="str">
        <v>0 - Port Assets</v>
      </c>
      <c r="BP924" s="1" t="str">
        <v>0- Port Costs</v>
      </c>
      <c r="BT924" s="1" t="str">
        <v>0- Port Value</v>
      </c>
    </row>
    <row r="925" spans="8:72" hidden="1" outlineLevel="1" x14ac:dyDescent="0.3">
      <c r="H925" s="1" t="str">
        <v>0 - BM Costs</v>
      </c>
      <c r="L925" s="1" t="str">
        <v>0 - BM Port</v>
      </c>
      <c r="N925" s="1" t="str">
        <v>0 - Port Assets</v>
      </c>
      <c r="BP925" s="1" t="str">
        <v>0- Port Costs</v>
      </c>
      <c r="BT925" s="1" t="str">
        <v>0- Port Value</v>
      </c>
    </row>
    <row r="926" spans="8:72" hidden="1" outlineLevel="1" x14ac:dyDescent="0.3">
      <c r="H926" s="1" t="str">
        <v>0 - BM Costs</v>
      </c>
      <c r="L926" s="1" t="str">
        <v>0 - BM Port</v>
      </c>
      <c r="N926" s="1" t="str">
        <v>0 - Port Assets</v>
      </c>
      <c r="BP926" s="1" t="str">
        <v>0- Port Costs</v>
      </c>
      <c r="BT926" s="1" t="str">
        <v>0- Port Value</v>
      </c>
    </row>
    <row r="927" spans="8:72" hidden="1" outlineLevel="1" x14ac:dyDescent="0.3">
      <c r="H927" s="1" t="str">
        <v>0 - BM Costs</v>
      </c>
      <c r="L927" s="1" t="str">
        <v>0 - BM Port</v>
      </c>
      <c r="N927" s="1" t="str">
        <v>0 - Port Assets</v>
      </c>
      <c r="BP927" s="1" t="str">
        <v>0- Port Costs</v>
      </c>
      <c r="BT927" s="1" t="str">
        <v>0- Port Value</v>
      </c>
    </row>
    <row r="928" spans="8:72" hidden="1" outlineLevel="1" x14ac:dyDescent="0.3">
      <c r="H928" s="1" t="str">
        <v>0 - BM Costs</v>
      </c>
      <c r="L928" s="1" t="str">
        <v>0 - BM Port</v>
      </c>
      <c r="N928" s="1" t="str">
        <v>0 - Port Assets</v>
      </c>
      <c r="BP928" s="1" t="str">
        <v>0- Port Costs</v>
      </c>
      <c r="BT928" s="1" t="str">
        <v>0- Port Value</v>
      </c>
    </row>
    <row r="929" spans="8:72" hidden="1" outlineLevel="1" x14ac:dyDescent="0.3">
      <c r="H929" s="1" t="str">
        <v>0 - BM Costs</v>
      </c>
      <c r="L929" s="1" t="str">
        <v>0 - BM Port</v>
      </c>
      <c r="N929" s="1" t="str">
        <v>0 - Port Assets</v>
      </c>
      <c r="BP929" s="1" t="str">
        <v>0- Port Costs</v>
      </c>
      <c r="BT929" s="1" t="str">
        <v>0- Port Value</v>
      </c>
    </row>
    <row r="930" spans="8:72" hidden="1" outlineLevel="1" x14ac:dyDescent="0.3">
      <c r="H930" s="1" t="str">
        <v>0 - BM Costs</v>
      </c>
      <c r="L930" s="1" t="str">
        <v>0 - BM Port</v>
      </c>
      <c r="N930" s="1" t="str">
        <v>0 - Port Assets</v>
      </c>
      <c r="BP930" s="1" t="str">
        <v>0- Port Costs</v>
      </c>
      <c r="BT930" s="1" t="str">
        <v>0- Port Value</v>
      </c>
    </row>
    <row r="931" spans="8:72" hidden="1" outlineLevel="1" x14ac:dyDescent="0.3">
      <c r="H931" s="1" t="str">
        <v>0 - BM Costs</v>
      </c>
      <c r="L931" s="1" t="str">
        <v>0 - BM Port</v>
      </c>
      <c r="N931" s="1" t="str">
        <v>0 - Port Assets</v>
      </c>
      <c r="BP931" s="1" t="str">
        <v>0- Port Costs</v>
      </c>
      <c r="BT931" s="1" t="str">
        <v>0- Port Value</v>
      </c>
    </row>
    <row r="932" spans="8:72" hidden="1" outlineLevel="1" x14ac:dyDescent="0.3">
      <c r="H932" s="1" t="str">
        <v>0 - BM Costs</v>
      </c>
      <c r="L932" s="1" t="str">
        <v>0 - BM Port</v>
      </c>
      <c r="N932" s="1" t="str">
        <v>0 - Port Assets</v>
      </c>
      <c r="BP932" s="1" t="str">
        <v>0- Port Costs</v>
      </c>
      <c r="BT932" s="1" t="str">
        <v>0- Port Value</v>
      </c>
    </row>
    <row r="933" spans="8:72" hidden="1" outlineLevel="1" x14ac:dyDescent="0.3">
      <c r="H933" s="1" t="str">
        <v>0 - BM Costs</v>
      </c>
      <c r="L933" s="1" t="str">
        <v>0 - BM Port</v>
      </c>
      <c r="N933" s="1" t="str">
        <v>0 - Port Assets</v>
      </c>
      <c r="BP933" s="1" t="str">
        <v>0- Port Costs</v>
      </c>
      <c r="BT933" s="1" t="str">
        <v>0- Port Value</v>
      </c>
    </row>
    <row r="934" spans="8:72" hidden="1" outlineLevel="1" x14ac:dyDescent="0.3">
      <c r="H934" s="1" t="str">
        <v>0 - BM Costs</v>
      </c>
      <c r="L934" s="1" t="str">
        <v>0 - BM Port</v>
      </c>
      <c r="N934" s="1" t="str">
        <v>0 - Port Assets</v>
      </c>
      <c r="BP934" s="1" t="str">
        <v>0- Port Costs</v>
      </c>
      <c r="BT934" s="1" t="str">
        <v>0- Port Value</v>
      </c>
    </row>
    <row r="935" spans="8:72" hidden="1" outlineLevel="1" x14ac:dyDescent="0.3">
      <c r="H935" s="1" t="str">
        <v>0 - BM Costs</v>
      </c>
      <c r="L935" s="1" t="str">
        <v>0 - BM Port</v>
      </c>
      <c r="N935" s="1" t="str">
        <v>0 - Port Assets</v>
      </c>
      <c r="BP935" s="1" t="str">
        <v>0- Port Costs</v>
      </c>
      <c r="BT935" s="1" t="str">
        <v>0- Port Value</v>
      </c>
    </row>
    <row r="936" spans="8:72" hidden="1" outlineLevel="1" x14ac:dyDescent="0.3">
      <c r="H936" s="1" t="str">
        <v>0 - BM Costs</v>
      </c>
      <c r="L936" s="1" t="str">
        <v>0 - BM Port</v>
      </c>
      <c r="N936" s="1" t="str">
        <v>0 - Port Assets</v>
      </c>
      <c r="BP936" s="1" t="str">
        <v>0- Port Costs</v>
      </c>
      <c r="BT936" s="1" t="str">
        <v>0- Port Value</v>
      </c>
    </row>
    <row r="937" spans="8:72" hidden="1" outlineLevel="1" x14ac:dyDescent="0.3">
      <c r="H937" s="1" t="str">
        <v>0 - BM Costs</v>
      </c>
      <c r="L937" s="1" t="str">
        <v>0 - BM Port</v>
      </c>
      <c r="N937" s="1" t="str">
        <v>0 - Port Assets</v>
      </c>
      <c r="BP937" s="1" t="str">
        <v>0- Port Costs</v>
      </c>
      <c r="BT937" s="1" t="str">
        <v>0- Port Value</v>
      </c>
    </row>
    <row r="938" spans="8:72" hidden="1" outlineLevel="1" x14ac:dyDescent="0.3">
      <c r="H938" s="1" t="str">
        <v>0 - BM Costs</v>
      </c>
      <c r="L938" s="1" t="str">
        <v>0 - BM Port</v>
      </c>
      <c r="N938" s="1" t="str">
        <v>0 - Port Assets</v>
      </c>
      <c r="BP938" s="1" t="str">
        <v>0- Port Costs</v>
      </c>
      <c r="BT938" s="1" t="str">
        <v>0- Port Value</v>
      </c>
    </row>
    <row r="939" spans="8:72" hidden="1" outlineLevel="1" x14ac:dyDescent="0.3">
      <c r="H939" s="1" t="str">
        <v>0 - BM Costs</v>
      </c>
      <c r="L939" s="1" t="str">
        <v>0 - BM Port</v>
      </c>
      <c r="N939" s="1" t="str">
        <v>0 - Port Assets</v>
      </c>
      <c r="BP939" s="1" t="str">
        <v>0- Port Costs</v>
      </c>
      <c r="BT939" s="1" t="str">
        <v>0- Port Value</v>
      </c>
    </row>
    <row r="940" spans="8:72" hidden="1" outlineLevel="1" x14ac:dyDescent="0.3">
      <c r="H940" s="1" t="str">
        <v>0 - BM Costs</v>
      </c>
      <c r="L940" s="1" t="str">
        <v>0 - BM Port</v>
      </c>
      <c r="N940" s="1" t="str">
        <v>0 - Port Assets</v>
      </c>
      <c r="BP940" s="1" t="str">
        <v>0- Port Costs</v>
      </c>
      <c r="BT940" s="1" t="str">
        <v>0- Port Value</v>
      </c>
    </row>
    <row r="941" spans="8:72" hidden="1" outlineLevel="1" x14ac:dyDescent="0.3">
      <c r="H941" s="1" t="str">
        <v>0 - BM Costs</v>
      </c>
      <c r="L941" s="1" t="str">
        <v>0 - BM Port</v>
      </c>
      <c r="N941" s="1" t="str">
        <v>0 - Port Assets</v>
      </c>
      <c r="BP941" s="1" t="str">
        <v>0- Port Costs</v>
      </c>
      <c r="BT941" s="1" t="str">
        <v>0- Port Value</v>
      </c>
    </row>
    <row r="942" spans="8:72" hidden="1" outlineLevel="1" x14ac:dyDescent="0.3">
      <c r="H942" s="1" t="str">
        <v>0 - BM Costs</v>
      </c>
      <c r="L942" s="1" t="str">
        <v>0 - BM Port</v>
      </c>
      <c r="N942" s="1" t="str">
        <v>0 - Port Assets</v>
      </c>
      <c r="BP942" s="1" t="str">
        <v>0- Port Costs</v>
      </c>
      <c r="BT942" s="1" t="str">
        <v>0- Port Value</v>
      </c>
    </row>
    <row r="943" spans="8:72" hidden="1" outlineLevel="1" x14ac:dyDescent="0.3">
      <c r="H943" s="1" t="str">
        <v>0 - BM Costs</v>
      </c>
      <c r="L943" s="1" t="str">
        <v>0 - BM Port</v>
      </c>
      <c r="N943" s="1" t="str">
        <v>0 - Port Assets</v>
      </c>
      <c r="BP943" s="1" t="str">
        <v>0- Port Costs</v>
      </c>
      <c r="BT943" s="1" t="str">
        <v>0- Port Value</v>
      </c>
    </row>
    <row r="944" spans="8:72" hidden="1" outlineLevel="1" x14ac:dyDescent="0.3">
      <c r="H944" s="1" t="str">
        <v>0 - BM Costs</v>
      </c>
      <c r="L944" s="1" t="str">
        <v>0 - BM Port</v>
      </c>
      <c r="N944" s="1" t="str">
        <v>0 - Port Assets</v>
      </c>
      <c r="BP944" s="1" t="str">
        <v>0- Port Costs</v>
      </c>
      <c r="BT944" s="1" t="str">
        <v>0- Port Value</v>
      </c>
    </row>
    <row r="945" spans="8:72" hidden="1" outlineLevel="1" x14ac:dyDescent="0.3">
      <c r="H945" s="1" t="str">
        <v>0 - BM Costs</v>
      </c>
      <c r="L945" s="1" t="str">
        <v>0 - BM Port</v>
      </c>
      <c r="N945" s="1" t="str">
        <v>0 - Port Assets</v>
      </c>
      <c r="BP945" s="1" t="str">
        <v>0- Port Costs</v>
      </c>
      <c r="BT945" s="1" t="str">
        <v>0- Port Value</v>
      </c>
    </row>
    <row r="946" spans="8:72" hidden="1" outlineLevel="1" x14ac:dyDescent="0.3">
      <c r="H946" s="1" t="str">
        <v>0 - BM Costs</v>
      </c>
      <c r="L946" s="1" t="str">
        <v>0 - BM Port</v>
      </c>
      <c r="N946" s="1" t="str">
        <v>0 - Port Assets</v>
      </c>
      <c r="BP946" s="1" t="str">
        <v>0- Port Costs</v>
      </c>
      <c r="BT946" s="1" t="str">
        <v>0- Port Value</v>
      </c>
    </row>
    <row r="947" spans="8:72" hidden="1" outlineLevel="1" x14ac:dyDescent="0.3">
      <c r="H947" s="1" t="str">
        <v>0 - BM Costs</v>
      </c>
      <c r="L947" s="1" t="str">
        <v>0 - BM Port</v>
      </c>
      <c r="N947" s="1" t="str">
        <v>0 - Port Assets</v>
      </c>
      <c r="BP947" s="1" t="str">
        <v>0- Port Costs</v>
      </c>
      <c r="BT947" s="1" t="str">
        <v>0- Port Value</v>
      </c>
    </row>
    <row r="948" spans="8:72" hidden="1" outlineLevel="1" x14ac:dyDescent="0.3">
      <c r="H948" s="1" t="str">
        <v>0 - BM Costs</v>
      </c>
      <c r="L948" s="1" t="str">
        <v>0 - BM Port</v>
      </c>
      <c r="N948" s="1" t="str">
        <v>0 - Port Assets</v>
      </c>
      <c r="BP948" s="1" t="str">
        <v>0- Port Costs</v>
      </c>
      <c r="BT948" s="1" t="str">
        <v>0- Port Value</v>
      </c>
    </row>
    <row r="949" spans="8:72" hidden="1" outlineLevel="1" x14ac:dyDescent="0.3">
      <c r="H949" s="1" t="str">
        <v>0 - BM Costs</v>
      </c>
      <c r="L949" s="1" t="str">
        <v>0 - BM Port</v>
      </c>
      <c r="N949" s="1" t="str">
        <v>0 - Port Assets</v>
      </c>
      <c r="BP949" s="1" t="str">
        <v>0- Port Costs</v>
      </c>
      <c r="BT949" s="1" t="str">
        <v>0- Port Value</v>
      </c>
    </row>
    <row r="950" spans="8:72" hidden="1" outlineLevel="1" x14ac:dyDescent="0.3">
      <c r="H950" s="1" t="str">
        <v>0 - BM Costs</v>
      </c>
      <c r="L950" s="1" t="str">
        <v>0 - BM Port</v>
      </c>
      <c r="N950" s="1" t="str">
        <v>0 - Port Assets</v>
      </c>
      <c r="BP950" s="1" t="str">
        <v>0- Port Costs</v>
      </c>
      <c r="BT950" s="1" t="str">
        <v>0- Port Value</v>
      </c>
    </row>
    <row r="951" spans="8:72" hidden="1" outlineLevel="1" x14ac:dyDescent="0.3">
      <c r="H951" s="1" t="str">
        <v>0 - BM Costs</v>
      </c>
      <c r="L951" s="1" t="str">
        <v>0 - BM Port</v>
      </c>
      <c r="N951" s="1" t="str">
        <v>0 - Port Assets</v>
      </c>
      <c r="BP951" s="1" t="str">
        <v>0- Port Costs</v>
      </c>
      <c r="BT951" s="1" t="str">
        <v>0- Port Value</v>
      </c>
    </row>
    <row r="952" spans="8:72" hidden="1" outlineLevel="1" x14ac:dyDescent="0.3">
      <c r="H952" s="1" t="str">
        <v>0 - BM Costs</v>
      </c>
      <c r="L952" s="1" t="str">
        <v>0 - BM Port</v>
      </c>
      <c r="N952" s="1" t="str">
        <v>0 - Port Assets</v>
      </c>
      <c r="BP952" s="1" t="str">
        <v>0- Port Costs</v>
      </c>
      <c r="BT952" s="1" t="str">
        <v>0- Port Value</v>
      </c>
    </row>
    <row r="953" spans="8:72" hidden="1" outlineLevel="1" x14ac:dyDescent="0.3">
      <c r="H953" s="1" t="str">
        <v>0 - BM Costs</v>
      </c>
      <c r="L953" s="1" t="str">
        <v>0 - BM Port</v>
      </c>
      <c r="N953" s="1" t="str">
        <v>0 - Port Assets</v>
      </c>
      <c r="BP953" s="1" t="str">
        <v>0- Port Costs</v>
      </c>
      <c r="BT953" s="1" t="str">
        <v>0- Port Value</v>
      </c>
    </row>
    <row r="954" spans="8:72" hidden="1" outlineLevel="1" x14ac:dyDescent="0.3">
      <c r="H954" s="1" t="str">
        <v>0 - BM Costs</v>
      </c>
      <c r="L954" s="1" t="str">
        <v>0 - BM Port</v>
      </c>
      <c r="N954" s="1" t="str">
        <v>0 - Port Assets</v>
      </c>
      <c r="BP954" s="1" t="str">
        <v>0- Port Costs</v>
      </c>
      <c r="BT954" s="1" t="str">
        <v>0- Port Value</v>
      </c>
    </row>
    <row r="955" spans="8:72" hidden="1" outlineLevel="1" x14ac:dyDescent="0.3">
      <c r="H955" s="1" t="str">
        <v>0 - BM Costs</v>
      </c>
      <c r="L955" s="1" t="str">
        <v>0 - BM Port</v>
      </c>
      <c r="N955" s="1" t="str">
        <v>0 - Port Assets</v>
      </c>
      <c r="BP955" s="1" t="str">
        <v>0- Port Costs</v>
      </c>
      <c r="BT955" s="1" t="str">
        <v>0- Port Value</v>
      </c>
    </row>
    <row r="956" spans="8:72" hidden="1" outlineLevel="1" x14ac:dyDescent="0.3">
      <c r="H956" s="1" t="str">
        <v>0 - BM Costs</v>
      </c>
      <c r="L956" s="1" t="str">
        <v>0 - BM Port</v>
      </c>
      <c r="N956" s="1" t="str">
        <v>0 - Port Assets</v>
      </c>
      <c r="BP956" s="1" t="str">
        <v>0- Port Costs</v>
      </c>
      <c r="BT956" s="1" t="str">
        <v>0- Port Value</v>
      </c>
    </row>
    <row r="957" spans="8:72" hidden="1" outlineLevel="1" x14ac:dyDescent="0.3">
      <c r="H957" s="1" t="str">
        <v>0 - BM Costs</v>
      </c>
      <c r="L957" s="1" t="str">
        <v>0 - BM Port</v>
      </c>
      <c r="N957" s="1" t="str">
        <v>0 - Port Assets</v>
      </c>
      <c r="BP957" s="1" t="str">
        <v>0- Port Costs</v>
      </c>
      <c r="BT957" s="1" t="str">
        <v>0- Port Value</v>
      </c>
    </row>
    <row r="958" spans="8:72" hidden="1" outlineLevel="1" x14ac:dyDescent="0.3">
      <c r="H958" s="1" t="str">
        <v>0 - BM Costs</v>
      </c>
      <c r="L958" s="1" t="str">
        <v>0 - BM Port</v>
      </c>
      <c r="N958" s="1" t="str">
        <v>0 - Port Assets</v>
      </c>
      <c r="BP958" s="1" t="str">
        <v>0- Port Costs</v>
      </c>
      <c r="BT958" s="1" t="str">
        <v>0- Port Value</v>
      </c>
    </row>
    <row r="959" spans="8:72" hidden="1" outlineLevel="1" x14ac:dyDescent="0.3">
      <c r="H959" s="1" t="str">
        <v>0 - BM Costs</v>
      </c>
      <c r="L959" s="1" t="str">
        <v>0 - BM Port</v>
      </c>
      <c r="N959" s="1" t="str">
        <v>0 - Port Assets</v>
      </c>
      <c r="BP959" s="1" t="str">
        <v>0- Port Costs</v>
      </c>
      <c r="BT959" s="1" t="str">
        <v>0- Port Value</v>
      </c>
    </row>
    <row r="960" spans="8:72" hidden="1" outlineLevel="1" x14ac:dyDescent="0.3">
      <c r="H960" s="1" t="str">
        <v>0 - BM Costs</v>
      </c>
      <c r="L960" s="1" t="str">
        <v>0 - BM Port</v>
      </c>
      <c r="N960" s="1" t="str">
        <v>0 - Port Assets</v>
      </c>
      <c r="BP960" s="1" t="str">
        <v>0- Port Costs</v>
      </c>
      <c r="BT960" s="1" t="str">
        <v>0- Port Value</v>
      </c>
    </row>
    <row r="961" spans="8:72" hidden="1" outlineLevel="1" x14ac:dyDescent="0.3">
      <c r="H961" s="1" t="str">
        <v>0 - BM Costs</v>
      </c>
      <c r="L961" s="1" t="str">
        <v>0 - BM Port</v>
      </c>
      <c r="N961" s="1" t="str">
        <v>0 - Port Assets</v>
      </c>
      <c r="BP961" s="1" t="str">
        <v>0- Port Costs</v>
      </c>
      <c r="BT961" s="1" t="str">
        <v>0- Port Value</v>
      </c>
    </row>
    <row r="962" spans="8:72" hidden="1" outlineLevel="1" x14ac:dyDescent="0.3">
      <c r="H962" s="1" t="str">
        <v>0 - BM Costs</v>
      </c>
      <c r="L962" s="1" t="str">
        <v>0 - BM Port</v>
      </c>
      <c r="N962" s="1" t="str">
        <v>0 - Port Assets</v>
      </c>
      <c r="BP962" s="1" t="str">
        <v>0- Port Costs</v>
      </c>
      <c r="BT962" s="1" t="str">
        <v>0- Port Value</v>
      </c>
    </row>
    <row r="963" spans="8:72" hidden="1" outlineLevel="1" x14ac:dyDescent="0.3">
      <c r="H963" s="1" t="str">
        <v>0 - BM Costs</v>
      </c>
      <c r="L963" s="1" t="str">
        <v>0 - BM Port</v>
      </c>
      <c r="N963" s="1" t="str">
        <v>0 - Port Assets</v>
      </c>
      <c r="BP963" s="1" t="str">
        <v>0- Port Costs</v>
      </c>
      <c r="BT963" s="1" t="str">
        <v>0- Port Value</v>
      </c>
    </row>
    <row r="964" spans="8:72" hidden="1" outlineLevel="1" x14ac:dyDescent="0.3">
      <c r="H964" s="1" t="str">
        <v>0 - BM Costs</v>
      </c>
      <c r="L964" s="1" t="str">
        <v>0 - BM Port</v>
      </c>
      <c r="N964" s="1" t="str">
        <v>0 - Port Assets</v>
      </c>
      <c r="BP964" s="1" t="str">
        <v>0- Port Costs</v>
      </c>
      <c r="BT964" s="1" t="str">
        <v>0- Port Value</v>
      </c>
    </row>
    <row r="965" spans="8:72" hidden="1" outlineLevel="1" x14ac:dyDescent="0.3">
      <c r="H965" s="1" t="str">
        <v>0 - BM Costs</v>
      </c>
      <c r="L965" s="1" t="str">
        <v>0 - BM Port</v>
      </c>
      <c r="N965" s="1" t="str">
        <v>0 - Port Assets</v>
      </c>
      <c r="BP965" s="1" t="str">
        <v>0- Port Costs</v>
      </c>
      <c r="BT965" s="1" t="str">
        <v>0- Port Value</v>
      </c>
    </row>
    <row r="966" spans="8:72" hidden="1" outlineLevel="1" x14ac:dyDescent="0.3">
      <c r="H966" s="1" t="str">
        <v>0 - BM Costs</v>
      </c>
      <c r="L966" s="1" t="str">
        <v>0 - BM Port</v>
      </c>
      <c r="N966" s="1" t="str">
        <v>0 - Port Assets</v>
      </c>
      <c r="BP966" s="1" t="str">
        <v>0- Port Costs</v>
      </c>
      <c r="BT966" s="1" t="str">
        <v>0- Port Value</v>
      </c>
    </row>
    <row r="967" spans="8:72" hidden="1" outlineLevel="1" x14ac:dyDescent="0.3">
      <c r="H967" s="1" t="str">
        <v>0 - BM Costs</v>
      </c>
      <c r="L967" s="1" t="str">
        <v>0 - BM Port</v>
      </c>
      <c r="N967" s="1" t="str">
        <v>0 - Port Assets</v>
      </c>
      <c r="BP967" s="1" t="str">
        <v>0- Port Costs</v>
      </c>
      <c r="BT967" s="1" t="str">
        <v>0- Port Value</v>
      </c>
    </row>
    <row r="968" spans="8:72" hidden="1" outlineLevel="1" x14ac:dyDescent="0.3">
      <c r="H968" s="1" t="str">
        <v>0 - BM Costs</v>
      </c>
      <c r="L968" s="1" t="str">
        <v>0 - BM Port</v>
      </c>
      <c r="N968" s="1" t="str">
        <v>0 - Port Assets</v>
      </c>
      <c r="BP968" s="1" t="str">
        <v>0- Port Costs</v>
      </c>
      <c r="BT968" s="1" t="str">
        <v>0- Port Value</v>
      </c>
    </row>
    <row r="969" spans="8:72" hidden="1" outlineLevel="1" x14ac:dyDescent="0.3">
      <c r="H969" s="1" t="str">
        <v>0 - BM Costs</v>
      </c>
      <c r="L969" s="1" t="str">
        <v>0 - BM Port</v>
      </c>
      <c r="N969" s="1" t="str">
        <v>0 - Port Assets</v>
      </c>
      <c r="BP969" s="1" t="str">
        <v>0- Port Costs</v>
      </c>
      <c r="BT969" s="1" t="str">
        <v>0- Port Value</v>
      </c>
    </row>
    <row r="970" spans="8:72" hidden="1" outlineLevel="1" x14ac:dyDescent="0.3">
      <c r="H970" s="1" t="str">
        <v>0 - BM Costs</v>
      </c>
      <c r="L970" s="1" t="str">
        <v>0 - BM Port</v>
      </c>
      <c r="N970" s="1" t="str">
        <v>0 - Port Assets</v>
      </c>
      <c r="BP970" s="1" t="str">
        <v>0- Port Costs</v>
      </c>
      <c r="BT970" s="1" t="str">
        <v>0- Port Value</v>
      </c>
    </row>
    <row r="971" spans="8:72" hidden="1" outlineLevel="1" x14ac:dyDescent="0.3">
      <c r="H971" s="1" t="str">
        <v>0 - BM Costs</v>
      </c>
      <c r="L971" s="1" t="str">
        <v>0 - BM Port</v>
      </c>
      <c r="N971" s="1" t="str">
        <v>0 - Port Assets</v>
      </c>
      <c r="BP971" s="1" t="str">
        <v>0- Port Costs</v>
      </c>
      <c r="BT971" s="1" t="str">
        <v>0- Port Value</v>
      </c>
    </row>
    <row r="972" spans="8:72" hidden="1" outlineLevel="1" x14ac:dyDescent="0.3">
      <c r="H972" s="1" t="str">
        <v>0 - BM Costs</v>
      </c>
      <c r="L972" s="1" t="str">
        <v>0 - BM Port</v>
      </c>
      <c r="N972" s="1" t="str">
        <v>0 - Port Assets</v>
      </c>
      <c r="BP972" s="1" t="str">
        <v>0- Port Costs</v>
      </c>
      <c r="BT972" s="1" t="str">
        <v>0- Port Value</v>
      </c>
    </row>
    <row r="973" spans="8:72" hidden="1" outlineLevel="1" x14ac:dyDescent="0.3">
      <c r="H973" s="1" t="str">
        <v>0 - BM Costs</v>
      </c>
      <c r="L973" s="1" t="str">
        <v>0 - BM Port</v>
      </c>
      <c r="N973" s="1" t="str">
        <v>0 - Port Assets</v>
      </c>
      <c r="BP973" s="1" t="str">
        <v>0- Port Costs</v>
      </c>
      <c r="BT973" s="1" t="str">
        <v>0- Port Value</v>
      </c>
    </row>
    <row r="974" spans="8:72" hidden="1" outlineLevel="1" x14ac:dyDescent="0.3">
      <c r="H974" s="1" t="str">
        <v>0 - BM Costs</v>
      </c>
      <c r="L974" s="1" t="str">
        <v>0 - BM Port</v>
      </c>
      <c r="N974" s="1" t="str">
        <v>0 - Port Assets</v>
      </c>
      <c r="BP974" s="1" t="str">
        <v>0- Port Costs</v>
      </c>
      <c r="BT974" s="1" t="str">
        <v>0- Port Value</v>
      </c>
    </row>
    <row r="975" spans="8:72" hidden="1" outlineLevel="1" x14ac:dyDescent="0.3">
      <c r="H975" s="1" t="str">
        <v>0 - BM Costs</v>
      </c>
      <c r="L975" s="1" t="str">
        <v>0 - BM Port</v>
      </c>
      <c r="N975" s="1" t="str">
        <v>0 - Port Assets</v>
      </c>
      <c r="BP975" s="1" t="str">
        <v>0- Port Costs</v>
      </c>
      <c r="BT975" s="1" t="str">
        <v>0- Port Value</v>
      </c>
    </row>
    <row r="976" spans="8:72" hidden="1" outlineLevel="1" x14ac:dyDescent="0.3">
      <c r="H976" s="1" t="str">
        <v>0 - BM Costs</v>
      </c>
      <c r="L976" s="1" t="str">
        <v>0 - BM Port</v>
      </c>
      <c r="N976" s="1" t="str">
        <v>0 - Port Assets</v>
      </c>
      <c r="BP976" s="1" t="str">
        <v>0- Port Costs</v>
      </c>
      <c r="BT976" s="1" t="str">
        <v>0- Port Value</v>
      </c>
    </row>
    <row r="977" spans="8:72" hidden="1" outlineLevel="1" x14ac:dyDescent="0.3">
      <c r="H977" s="1" t="str">
        <v>0 - BM Costs</v>
      </c>
      <c r="L977" s="1" t="str">
        <v>0 - BM Port</v>
      </c>
      <c r="N977" s="1" t="str">
        <v>0 - Port Assets</v>
      </c>
      <c r="BP977" s="1" t="str">
        <v>0- Port Costs</v>
      </c>
      <c r="BT977" s="1" t="str">
        <v>0- Port Value</v>
      </c>
    </row>
    <row r="978" spans="8:72" hidden="1" outlineLevel="1" x14ac:dyDescent="0.3">
      <c r="H978" s="1" t="str">
        <v>0 - BM Costs</v>
      </c>
      <c r="L978" s="1" t="str">
        <v>0 - BM Port</v>
      </c>
      <c r="N978" s="1" t="str">
        <v>0 - Port Assets</v>
      </c>
      <c r="BP978" s="1" t="str">
        <v>0- Port Costs</v>
      </c>
      <c r="BT978" s="1" t="str">
        <v>0- Port Value</v>
      </c>
    </row>
    <row r="979" spans="8:72" hidden="1" outlineLevel="1" x14ac:dyDescent="0.3">
      <c r="H979" s="1" t="str">
        <v>0 - BM Costs</v>
      </c>
      <c r="L979" s="1" t="str">
        <v>0 - BM Port</v>
      </c>
      <c r="N979" s="1" t="str">
        <v>0 - Port Assets</v>
      </c>
      <c r="BP979" s="1" t="str">
        <v>0- Port Costs</v>
      </c>
      <c r="BT979" s="1" t="str">
        <v>0- Port Value</v>
      </c>
    </row>
    <row r="980" spans="8:72" hidden="1" outlineLevel="1" x14ac:dyDescent="0.3">
      <c r="H980" s="1" t="str">
        <v>0 - BM Costs</v>
      </c>
      <c r="L980" s="1" t="str">
        <v>0 - BM Port</v>
      </c>
      <c r="N980" s="1" t="str">
        <v>0 - Port Assets</v>
      </c>
      <c r="BP980" s="1" t="str">
        <v>0- Port Costs</v>
      </c>
      <c r="BT980" s="1" t="str">
        <v>0- Port Value</v>
      </c>
    </row>
    <row r="981" spans="8:72" hidden="1" outlineLevel="1" x14ac:dyDescent="0.3">
      <c r="H981" s="1" t="str">
        <v>0 - BM Costs</v>
      </c>
      <c r="L981" s="1" t="str">
        <v>0 - BM Port</v>
      </c>
      <c r="N981" s="1" t="str">
        <v>0 - Port Assets</v>
      </c>
      <c r="BP981" s="1" t="str">
        <v>0- Port Costs</v>
      </c>
      <c r="BT981" s="1" t="str">
        <v>0- Port Value</v>
      </c>
    </row>
    <row r="982" spans="8:72" hidden="1" outlineLevel="1" x14ac:dyDescent="0.3">
      <c r="H982" s="1" t="str">
        <v>0 - BM Costs</v>
      </c>
      <c r="L982" s="1" t="str">
        <v>0 - BM Port</v>
      </c>
      <c r="N982" s="1" t="str">
        <v>0 - Port Assets</v>
      </c>
      <c r="BP982" s="1" t="str">
        <v>0- Port Costs</v>
      </c>
      <c r="BT982" s="1" t="str">
        <v>0- Port Value</v>
      </c>
    </row>
    <row r="983" spans="8:72" hidden="1" outlineLevel="1" x14ac:dyDescent="0.3">
      <c r="H983" s="1" t="str">
        <v>0 - BM Costs</v>
      </c>
      <c r="L983" s="1" t="str">
        <v>0 - BM Port</v>
      </c>
      <c r="N983" s="1" t="str">
        <v>0 - Port Assets</v>
      </c>
      <c r="BP983" s="1" t="str">
        <v>0- Port Costs</v>
      </c>
      <c r="BT983" s="1" t="str">
        <v>0- Port Value</v>
      </c>
    </row>
    <row r="984" spans="8:72" hidden="1" outlineLevel="1" x14ac:dyDescent="0.3">
      <c r="H984" s="1" t="str">
        <v>0 - BM Costs</v>
      </c>
      <c r="L984" s="1" t="str">
        <v>0 - BM Port</v>
      </c>
      <c r="N984" s="1" t="str">
        <v>0 - Port Assets</v>
      </c>
      <c r="BP984" s="1" t="str">
        <v>0- Port Costs</v>
      </c>
      <c r="BT984" s="1" t="str">
        <v>0- Port Value</v>
      </c>
    </row>
    <row r="985" spans="8:72" hidden="1" outlineLevel="1" x14ac:dyDescent="0.3">
      <c r="H985" s="1" t="str">
        <v>0 - BM Costs</v>
      </c>
      <c r="L985" s="1" t="str">
        <v>0 - BM Port</v>
      </c>
      <c r="N985" s="1" t="str">
        <v>0 - Port Assets</v>
      </c>
      <c r="BP985" s="1" t="str">
        <v>0- Port Costs</v>
      </c>
      <c r="BT985" s="1" t="str">
        <v>0- Port Value</v>
      </c>
    </row>
    <row r="986" spans="8:72" hidden="1" outlineLevel="1" x14ac:dyDescent="0.3">
      <c r="H986" s="1" t="str">
        <v>0 - BM Costs</v>
      </c>
      <c r="L986" s="1" t="str">
        <v>0 - BM Port</v>
      </c>
      <c r="N986" s="1" t="str">
        <v>0 - Port Assets</v>
      </c>
      <c r="BP986" s="1" t="str">
        <v>0- Port Costs</v>
      </c>
      <c r="BT986" s="1" t="str">
        <v>0- Port Value</v>
      </c>
    </row>
    <row r="987" spans="8:72" hidden="1" outlineLevel="1" x14ac:dyDescent="0.3">
      <c r="H987" s="1" t="str">
        <v>0 - BM Costs</v>
      </c>
      <c r="L987" s="1" t="str">
        <v>0 - BM Port</v>
      </c>
      <c r="N987" s="1" t="str">
        <v>0 - Port Assets</v>
      </c>
      <c r="BP987" s="1" t="str">
        <v>0- Port Costs</v>
      </c>
      <c r="BT987" s="1" t="str">
        <v>0- Port Value</v>
      </c>
    </row>
    <row r="988" spans="8:72" hidden="1" outlineLevel="1" x14ac:dyDescent="0.3">
      <c r="H988" s="1" t="str">
        <v>0 - BM Costs</v>
      </c>
      <c r="L988" s="1" t="str">
        <v>0 - BM Port</v>
      </c>
      <c r="N988" s="1" t="str">
        <v>0 - Port Assets</v>
      </c>
      <c r="BP988" s="1" t="str">
        <v>0- Port Costs</v>
      </c>
      <c r="BT988" s="1" t="str">
        <v>0- Port Value</v>
      </c>
    </row>
    <row r="989" spans="8:72" hidden="1" outlineLevel="1" x14ac:dyDescent="0.3">
      <c r="H989" s="1" t="str">
        <v>0 - BM Costs</v>
      </c>
      <c r="L989" s="1" t="str">
        <v>0 - BM Port</v>
      </c>
      <c r="N989" s="1" t="str">
        <v>0 - Port Assets</v>
      </c>
      <c r="BP989" s="1" t="str">
        <v>0- Port Costs</v>
      </c>
      <c r="BT989" s="1" t="str">
        <v>0- Port Value</v>
      </c>
    </row>
    <row r="990" spans="8:72" hidden="1" outlineLevel="1" x14ac:dyDescent="0.3">
      <c r="H990" s="1" t="str">
        <v>0 - BM Costs</v>
      </c>
      <c r="L990" s="1" t="str">
        <v>0 - BM Port</v>
      </c>
      <c r="N990" s="1" t="str">
        <v>0 - Port Assets</v>
      </c>
      <c r="BP990" s="1" t="str">
        <v>0- Port Costs</v>
      </c>
      <c r="BT990" s="1" t="str">
        <v>0- Port Value</v>
      </c>
    </row>
    <row r="991" spans="8:72" hidden="1" outlineLevel="1" x14ac:dyDescent="0.3">
      <c r="H991" s="1" t="str">
        <v>0 - BM Costs</v>
      </c>
      <c r="L991" s="1" t="str">
        <v>0 - BM Port</v>
      </c>
      <c r="N991" s="1" t="str">
        <v>0 - Port Assets</v>
      </c>
      <c r="BP991" s="1" t="str">
        <v>0- Port Costs</v>
      </c>
      <c r="BT991" s="1" t="str">
        <v>0- Port Value</v>
      </c>
    </row>
    <row r="992" spans="8:72" hidden="1" outlineLevel="1" x14ac:dyDescent="0.3">
      <c r="H992" s="1" t="str">
        <v>0 - BM Costs</v>
      </c>
      <c r="L992" s="1" t="str">
        <v>0 - BM Port</v>
      </c>
      <c r="N992" s="1" t="str">
        <v>0 - Port Assets</v>
      </c>
      <c r="BP992" s="1" t="str">
        <v>0- Port Costs</v>
      </c>
      <c r="BT992" s="1" t="str">
        <v>0- Port Value</v>
      </c>
    </row>
    <row r="993" spans="1:73" hidden="1" outlineLevel="1" x14ac:dyDescent="0.3">
      <c r="H993" s="1" t="str">
        <v>0 - BM Costs</v>
      </c>
      <c r="L993" s="1" t="str">
        <v>0 - BM Port</v>
      </c>
      <c r="N993" s="1" t="str">
        <v>0 - Port Assets</v>
      </c>
      <c r="BP993" s="1" t="str">
        <v>0- Port Costs</v>
      </c>
      <c r="BT993" s="1" t="str">
        <v>0- Port Value</v>
      </c>
    </row>
    <row r="994" spans="1:73" hidden="1" outlineLevel="1" x14ac:dyDescent="0.3">
      <c r="H994" s="1" t="str">
        <v>0 - BM Costs</v>
      </c>
      <c r="L994" s="1" t="str">
        <v>0 - BM Port</v>
      </c>
      <c r="N994" s="1" t="str">
        <v>0 - Port Assets</v>
      </c>
      <c r="BP994" s="1" t="str">
        <v>0- Port Costs</v>
      </c>
      <c r="BT994" s="1" t="str">
        <v>0- Port Value</v>
      </c>
    </row>
    <row r="995" spans="1:73" hidden="1" outlineLevel="1" x14ac:dyDescent="0.3">
      <c r="H995" s="1" t="str">
        <v>0 - BM Costs</v>
      </c>
      <c r="L995" s="1" t="str">
        <v>0 - BM Port</v>
      </c>
      <c r="N995" s="1" t="str">
        <v>0 - Port Assets</v>
      </c>
      <c r="BP995" s="1" t="str">
        <v>0- Port Costs</v>
      </c>
      <c r="BT995" s="1" t="str">
        <v>0- Port Value</v>
      </c>
    </row>
    <row r="996" spans="1:73" hidden="1" outlineLevel="1" x14ac:dyDescent="0.3">
      <c r="H996" s="1" t="str">
        <v>0 - BM Costs</v>
      </c>
      <c r="L996" s="1" t="str">
        <v>0 - BM Port</v>
      </c>
      <c r="N996" s="1" t="str">
        <v>0 - Port Assets</v>
      </c>
      <c r="BP996" s="1" t="str">
        <v>0- Port Costs</v>
      </c>
      <c r="BT996" s="1" t="str">
        <v>0- Port Value</v>
      </c>
    </row>
    <row r="997" spans="1:73" hidden="1" outlineLevel="1" x14ac:dyDescent="0.3">
      <c r="H997" s="1" t="str">
        <v>0 - BM Costs</v>
      </c>
      <c r="L997" s="1" t="str">
        <v>0 - BM Port</v>
      </c>
      <c r="N997" s="1" t="str">
        <v>0 - Port Assets</v>
      </c>
      <c r="BP997" s="1" t="str">
        <v>0- Port Costs</v>
      </c>
      <c r="BT997" s="1" t="str">
        <v>0- Port Value</v>
      </c>
    </row>
    <row r="998" spans="1:73" hidden="1" outlineLevel="1" x14ac:dyDescent="0.3">
      <c r="H998" s="1" t="str">
        <v>0 - BM Costs</v>
      </c>
      <c r="L998" s="1" t="str">
        <v>0 - BM Port</v>
      </c>
      <c r="N998" s="1" t="str">
        <v>0 - Port Assets</v>
      </c>
      <c r="BP998" s="1" t="str">
        <v>0- Port Costs</v>
      </c>
      <c r="BT998" s="1" t="str">
        <v>0- Port Value</v>
      </c>
    </row>
    <row r="999" spans="1:73" collapsed="1" x14ac:dyDescent="0.3">
      <c r="H999" s="1" t="str">
        <v>0 - BM Costs</v>
      </c>
      <c r="L999" s="1" t="str">
        <v>0 - BM Port</v>
      </c>
      <c r="N999" s="1" t="str">
        <v>0 - Port Assets</v>
      </c>
      <c r="BP999" s="1" t="str">
        <v>0- Port Costs</v>
      </c>
      <c r="BT999" s="1" t="str">
        <v>0- Port Value</v>
      </c>
    </row>
    <row r="1000" spans="1:73" s="16" customFormat="1" x14ac:dyDescent="0.3">
      <c r="A1000" s="16" t="s">
        <v>23</v>
      </c>
      <c r="H1000" s="16" t="str">
        <v>0 - BM Costs</v>
      </c>
      <c r="L1000" s="16" t="str">
        <v>0 - BM Port</v>
      </c>
      <c r="N1000" s="16" t="str">
        <v>0 - Port Assets</v>
      </c>
      <c r="BP1000" s="16" t="str">
        <v>0- Port Costs</v>
      </c>
      <c r="BT1000" s="16" t="str">
        <v>0- Port Value</v>
      </c>
    </row>
    <row r="1001" spans="1:73" x14ac:dyDescent="0.3">
      <c r="A1001" s="1" t="s">
        <v>27</v>
      </c>
      <c r="C1001" s="8">
        <f>C11*$C$5</f>
        <v>200000</v>
      </c>
      <c r="D1001" s="8">
        <f t="shared" ref="D1001:G1001" si="5">D11*$C$5</f>
        <v>200000</v>
      </c>
      <c r="E1001" s="8">
        <f t="shared" si="5"/>
        <v>200000</v>
      </c>
      <c r="F1001" s="8">
        <f t="shared" si="5"/>
        <v>200000</v>
      </c>
      <c r="G1001" s="8">
        <f t="shared" si="5"/>
        <v>199999.99999999994</v>
      </c>
      <c r="H1001" s="1" t="str">
        <v>0 - BM Costs</v>
      </c>
      <c r="I1001" s="8"/>
      <c r="J1001" s="8"/>
      <c r="K1001" s="8"/>
      <c r="L1001" s="1" t="str">
        <v>0 - BM Port</v>
      </c>
      <c r="N1001" s="1" t="str">
        <v>0 - Port Assets</v>
      </c>
      <c r="O1001" s="8">
        <f>O11*$C$5</f>
        <v>208311.72668232504</v>
      </c>
      <c r="P1001" s="8">
        <f t="shared" ref="P1001:BO1001" si="6">P11*$C$5</f>
        <v>157237.89668907569</v>
      </c>
      <c r="Q1001" s="8">
        <f t="shared" si="6"/>
        <v>99875.44848121758</v>
      </c>
      <c r="R1001" s="8">
        <f t="shared" si="6"/>
        <v>83877.391157059683</v>
      </c>
      <c r="S1001" s="8">
        <f t="shared" si="6"/>
        <v>74503.001782004285</v>
      </c>
      <c r="T1001" s="8">
        <f t="shared" si="6"/>
        <v>54273.750844133632</v>
      </c>
      <c r="U1001" s="8">
        <f t="shared" si="6"/>
        <v>50822.195913587493</v>
      </c>
      <c r="V1001" s="8">
        <f t="shared" si="6"/>
        <v>43469.224931926394</v>
      </c>
      <c r="W1001" s="8">
        <f t="shared" si="6"/>
        <v>26913.447705118051</v>
      </c>
      <c r="X1001" s="8">
        <f t="shared" si="6"/>
        <v>26357.525403836491</v>
      </c>
      <c r="Y1001" s="8">
        <f t="shared" si="6"/>
        <v>25926.85547469397</v>
      </c>
      <c r="Z1001" s="8">
        <f t="shared" si="6"/>
        <v>25761.074449671371</v>
      </c>
      <c r="AA1001" s="8">
        <f t="shared" si="6"/>
        <v>18185.416177196301</v>
      </c>
      <c r="AB1001" s="8">
        <f t="shared" si="6"/>
        <v>17006.869464872696</v>
      </c>
      <c r="AC1001" s="8">
        <f t="shared" si="6"/>
        <v>14269.537418240385</v>
      </c>
      <c r="AD1001" s="8">
        <f t="shared" si="6"/>
        <v>12517.337530229663</v>
      </c>
      <c r="AE1001" s="8">
        <f t="shared" si="6"/>
        <v>8804.8970782305296</v>
      </c>
      <c r="AF1001" s="8">
        <f t="shared" si="6"/>
        <v>5838.1243906581012</v>
      </c>
      <c r="AG1001" s="8">
        <f t="shared" si="6"/>
        <v>5249.3376572469342</v>
      </c>
      <c r="AH1001" s="8">
        <f t="shared" si="6"/>
        <v>5209.1782204972906</v>
      </c>
      <c r="AI1001" s="8">
        <f t="shared" si="6"/>
        <v>4247.5801844419811</v>
      </c>
      <c r="AJ1001" s="8">
        <f t="shared" si="6"/>
        <v>3342.1823183863116</v>
      </c>
      <c r="AK1001" s="8">
        <f t="shared" si="6"/>
        <v>1000.0000453500948</v>
      </c>
      <c r="AL1001" s="8">
        <f t="shared" si="6"/>
        <v>1000.0000000000007</v>
      </c>
      <c r="AM1001" s="8">
        <f t="shared" si="6"/>
        <v>1000.0000000000005</v>
      </c>
      <c r="AN1001" s="8">
        <f t="shared" si="6"/>
        <v>1000.0000000000005</v>
      </c>
      <c r="AO1001" s="8">
        <f t="shared" si="6"/>
        <v>1000</v>
      </c>
      <c r="AP1001" s="8">
        <f t="shared" si="6"/>
        <v>1000</v>
      </c>
      <c r="AQ1001" s="8">
        <f t="shared" si="6"/>
        <v>1000</v>
      </c>
      <c r="AR1001" s="8">
        <f t="shared" si="6"/>
        <v>1000</v>
      </c>
      <c r="AS1001" s="8">
        <f t="shared" si="6"/>
        <v>1000</v>
      </c>
      <c r="AT1001" s="8">
        <f t="shared" si="6"/>
        <v>1000</v>
      </c>
      <c r="AU1001" s="8">
        <f t="shared" si="6"/>
        <v>1000</v>
      </c>
      <c r="AV1001" s="8">
        <f t="shared" si="6"/>
        <v>1000</v>
      </c>
      <c r="AW1001" s="8">
        <f t="shared" si="6"/>
        <v>1000</v>
      </c>
      <c r="AX1001" s="8">
        <f t="shared" si="6"/>
        <v>1000</v>
      </c>
      <c r="AY1001" s="8">
        <f t="shared" si="6"/>
        <v>1000</v>
      </c>
      <c r="AZ1001" s="8">
        <f t="shared" si="6"/>
        <v>1000</v>
      </c>
      <c r="BA1001" s="8">
        <f t="shared" si="6"/>
        <v>1000</v>
      </c>
      <c r="BB1001" s="8">
        <f t="shared" si="6"/>
        <v>1000</v>
      </c>
      <c r="BC1001" s="8">
        <f t="shared" si="6"/>
        <v>1000</v>
      </c>
      <c r="BD1001" s="8">
        <f t="shared" si="6"/>
        <v>1000</v>
      </c>
      <c r="BE1001" s="8">
        <f t="shared" si="6"/>
        <v>1000</v>
      </c>
      <c r="BF1001" s="8">
        <f t="shared" si="6"/>
        <v>1000</v>
      </c>
      <c r="BG1001" s="8">
        <f t="shared" si="6"/>
        <v>1000</v>
      </c>
      <c r="BH1001" s="8">
        <f t="shared" si="6"/>
        <v>999.99999999999977</v>
      </c>
      <c r="BI1001" s="8">
        <f t="shared" si="6"/>
        <v>999.99999999999977</v>
      </c>
      <c r="BJ1001" s="8">
        <f t="shared" si="6"/>
        <v>999.99999999999977</v>
      </c>
      <c r="BK1001" s="8">
        <f t="shared" si="6"/>
        <v>999.99999999999977</v>
      </c>
      <c r="BL1001" s="8">
        <f t="shared" si="6"/>
        <v>999.99999999999955</v>
      </c>
      <c r="BM1001" s="8">
        <f t="shared" si="6"/>
        <v>0</v>
      </c>
      <c r="BN1001" s="8">
        <f t="shared" si="6"/>
        <v>0</v>
      </c>
      <c r="BO1001" s="8">
        <f t="shared" si="6"/>
        <v>0</v>
      </c>
      <c r="BP1001" s="1" t="str">
        <v>0- Port Costs</v>
      </c>
      <c r="BQ1001" s="8"/>
      <c r="BR1001" s="8"/>
      <c r="BS1001" s="8"/>
      <c r="BT1001" s="1" t="str">
        <v>0- Port Value</v>
      </c>
    </row>
    <row r="1002" spans="1:73" x14ac:dyDescent="0.3">
      <c r="A1002" s="1" t="s">
        <v>29</v>
      </c>
      <c r="C1002" s="1" cm="1" vm="698">
        <f t="array" aca="1" ref="C1002" ca="1">_xlfn.XLOOKUP(MAX(_xlfn.ANCHORARRAY($A26)),_xlfn.ANCHORARRAY( $A26),_xlfn.ANCHORARRAY( C26))</f>
        <v>63.6</v>
      </c>
      <c r="D1002" s="1" cm="1" vm="699">
        <f t="array" aca="1" ref="D1002" ca="1">_xlfn.XLOOKUP(MAX(_xlfn.ANCHORARRAY($A26)),_xlfn.ANCHORARRAY( $A26),_xlfn.ANCHORARRAY( D26))</f>
        <v>74.08</v>
      </c>
      <c r="E1002" s="1" cm="1" vm="700">
        <f t="array" aca="1" ref="E1002" ca="1">_xlfn.XLOOKUP(MAX(_xlfn.ANCHORARRAY($A26)),_xlfn.ANCHORARRAY( $A26),_xlfn.ANCHORARRAY( E26))</f>
        <v>31.19</v>
      </c>
      <c r="F1002" s="1" cm="1" vm="701">
        <f t="array" aca="1" ref="F1002" ca="1">_xlfn.XLOOKUP(MAX(_xlfn.ANCHORARRAY($A26)),_xlfn.ANCHORARRAY( $A26),_xlfn.ANCHORARRAY( F26))</f>
        <v>17.190000000000001</v>
      </c>
      <c r="G1002" s="1" cm="1" vm="702">
        <f t="array" aca="1" ref="G1002" ca="1">_xlfn.XLOOKUP(MAX(_xlfn.ANCHORARRAY($A26)),_xlfn.ANCHORARRAY( $A26),_xlfn.ANCHORARRAY( G26))</f>
        <v>32.25</v>
      </c>
      <c r="H1002" s="1" t="str">
        <v>0 - BM Costs</v>
      </c>
      <c r="L1002" s="1" t="str">
        <v>0 - BM Port</v>
      </c>
      <c r="N1002" s="1" t="str">
        <v>0 - Port Assets</v>
      </c>
      <c r="O1002" s="1" cm="1" vm="732">
        <f t="array" aca="1" ref="O1002" ca="1">_xlfn.XLOOKUP(MAX(_xlfn.ANCHORARRAY(A26)),_xlfn.ANCHORARRAY( A26),_xlfn.ANCHORARRAY( O26))</f>
        <v>17.48</v>
      </c>
      <c r="P1002" s="1" cm="1" vm="715">
        <f t="array" aca="1" ref="P1002" ca="1">_xlfn.XLOOKUP(MAX(_xlfn.ANCHORARRAY($A26)),_xlfn.ANCHORARRAY( $A26),_xlfn.ANCHORARRAY( P26))</f>
        <v>10.28</v>
      </c>
      <c r="Q1002" s="1" cm="1" vm="708">
        <f t="array" aca="1" ref="Q1002" ca="1">_xlfn.XLOOKUP(MAX(_xlfn.ANCHORARRAY($A26)),_xlfn.ANCHORARRAY( $A26),_xlfn.ANCHORARRAY( Q26))</f>
        <v>12.44</v>
      </c>
      <c r="R1002" s="1" cm="1" vm="719">
        <f t="array" aca="1" ref="R1002" ca="1">_xlfn.XLOOKUP(MAX(_xlfn.ANCHORARRAY($A26)),_xlfn.ANCHORARRAY( $A26),_xlfn.ANCHORARRAY( R26))</f>
        <v>2.02</v>
      </c>
      <c r="S1002" s="1" cm="1" vm="305">
        <f t="array" aca="1" ref="S1002" ca="1">_xlfn.XLOOKUP(MAX(_xlfn.ANCHORARRAY($A26)),_xlfn.ANCHORARRAY( $A26),_xlfn.ANCHORARRAY( S26))</f>
        <v>6.62</v>
      </c>
      <c r="T1002" s="1" cm="1" vm="712">
        <f t="array" aca="1" ref="T1002" ca="1">_xlfn.XLOOKUP(MAX(_xlfn.ANCHORARRAY($A26)),_xlfn.ANCHORARRAY( $A26),_xlfn.ANCHORARRAY( T26))</f>
        <v>19.5</v>
      </c>
      <c r="U1002" s="1" cm="1" vm="216">
        <f t="array" aca="1" ref="U1002" ca="1">_xlfn.XLOOKUP(MAX(_xlfn.ANCHORARRAY($A26)),_xlfn.ANCHORARRAY( $A26),_xlfn.ANCHORARRAY( U26))</f>
        <v>1.91</v>
      </c>
      <c r="V1002" s="1" cm="1" vm="734">
        <f t="array" aca="1" ref="V1002" ca="1">_xlfn.XLOOKUP(MAX(_xlfn.ANCHORARRAY($A26)),_xlfn.ANCHORARRAY( $A26),_xlfn.ANCHORARRAY( V26))</f>
        <v>22.32</v>
      </c>
      <c r="W1002" s="1" cm="1" vm="241">
        <f t="array" aca="1" ref="W1002" ca="1">_xlfn.XLOOKUP(MAX(_xlfn.ANCHORARRAY($A26)),_xlfn.ANCHORARRAY( $A26),_xlfn.ANCHORARRAY( W26))</f>
        <v>5.31</v>
      </c>
      <c r="X1002" s="1" cm="1" vm="730">
        <f t="array" aca="1" ref="X1002" ca="1">_xlfn.XLOOKUP(MAX(_xlfn.ANCHORARRAY($A26)),_xlfn.ANCHORARRAY( $A26),_xlfn.ANCHORARRAY( X26))</f>
        <v>20.92</v>
      </c>
      <c r="Y1002" s="1" cm="1" vm="723">
        <f t="array" aca="1" ref="Y1002" ca="1">_xlfn.XLOOKUP(MAX(_xlfn.ANCHORARRAY($A26)),_xlfn.ANCHORARRAY( $A26),_xlfn.ANCHORARRAY( Y26))</f>
        <v>8.35</v>
      </c>
      <c r="Z1002" s="1" cm="1" vm="304">
        <f t="array" aca="1" ref="Z1002" ca="1">_xlfn.XLOOKUP(MAX(_xlfn.ANCHORARRAY($A26)),_xlfn.ANCHORARRAY( $A26),_xlfn.ANCHORARRAY( Z26))</f>
        <v>3.65</v>
      </c>
      <c r="AA1002" s="1" cm="1" vm="718">
        <f t="array" aca="1" ref="AA1002" ca="1">_xlfn.XLOOKUP(MAX(_xlfn.ANCHORARRAY($A26)),_xlfn.ANCHORARRAY( $A26),_xlfn.ANCHORARRAY( AA26))</f>
        <v>8.49</v>
      </c>
      <c r="AB1002" s="1" cm="1" vm="706">
        <f t="array" aca="1" ref="AB1002" ca="1">_xlfn.XLOOKUP(MAX(_xlfn.ANCHORARRAY($A26)),_xlfn.ANCHORARRAY( $A26),_xlfn.ANCHORARRAY( AB26))</f>
        <v>6.67</v>
      </c>
      <c r="AC1002" s="1" cm="1" vm="710">
        <f t="array" aca="1" ref="AC1002" ca="1">_xlfn.XLOOKUP(MAX(_xlfn.ANCHORARRAY($A26)),_xlfn.ANCHORARRAY( $A26),_xlfn.ANCHORARRAY( AC26))</f>
        <v>2.19</v>
      </c>
      <c r="AD1002" s="1" cm="1" vm="716">
        <f t="array" aca="1" ref="AD1002" ca="1">_xlfn.XLOOKUP(MAX(_xlfn.ANCHORARRAY($A26)),_xlfn.ANCHORARRAY( $A26),_xlfn.ANCHORARRAY( AD26))</f>
        <v>2.65</v>
      </c>
      <c r="AE1002" s="1" cm="1" vm="308">
        <f t="array" aca="1" ref="AE1002" ca="1">_xlfn.XLOOKUP(MAX(_xlfn.ANCHORARRAY($A26)),_xlfn.ANCHORARRAY( $A26),_xlfn.ANCHORARRAY( AE26))</f>
        <v>2.83</v>
      </c>
      <c r="AF1002" s="1" cm="1" vm="724">
        <f t="array" aca="1" ref="AF1002" ca="1">_xlfn.XLOOKUP(MAX(_xlfn.ANCHORARRAY($A26)),_xlfn.ANCHORARRAY( $A26),_xlfn.ANCHORARRAY( AF26))</f>
        <v>1.17</v>
      </c>
      <c r="AG1002" s="1" cm="1" vm="495">
        <f t="array" aca="1" ref="AG1002" ca="1">_xlfn.XLOOKUP(MAX(_xlfn.ANCHORARRAY($A26)),_xlfn.ANCHORARRAY( $A26),_xlfn.ANCHORARRAY( AG26))</f>
        <v>9.4</v>
      </c>
      <c r="AH1002" s="1" cm="1" vm="366">
        <f t="array" aca="1" ref="AH1002" ca="1">_xlfn.XLOOKUP(MAX(_xlfn.ANCHORARRAY($A26)),_xlfn.ANCHORARRAY( $A26),_xlfn.ANCHORARRAY( AH26))</f>
        <v>7.2</v>
      </c>
      <c r="AI1002" s="1" cm="1" vm="733">
        <f t="array" aca="1" ref="AI1002" ca="1">_xlfn.XLOOKUP(MAX(_xlfn.ANCHORARRAY($A26)),_xlfn.ANCHORARRAY( $A26),_xlfn.ANCHORARRAY( AI26))</f>
        <v>3.74</v>
      </c>
      <c r="AJ1002" s="1" cm="1" vm="602">
        <f t="array" aca="1" ref="AJ1002" ca="1">_xlfn.XLOOKUP(MAX(_xlfn.ANCHORARRAY($A26)),_xlfn.ANCHORARRAY( $A26),_xlfn.ANCHORARRAY( AJ26))</f>
        <v>1.1399999999999999</v>
      </c>
      <c r="AK1002" s="1" cm="1" vm="713">
        <f t="array" aca="1" ref="AK1002" ca="1">_xlfn.XLOOKUP(MAX(_xlfn.ANCHORARRAY($A26)),_xlfn.ANCHORARRAY( $A26),_xlfn.ANCHORARRAY( AK26))</f>
        <v>34.5</v>
      </c>
      <c r="AL1002" s="1" cm="1" vm="590">
        <f t="array" aca="1" ref="AL1002" ca="1">_xlfn.XLOOKUP(MAX(_xlfn.ANCHORARRAY($A26)),_xlfn.ANCHORARRAY( $A26),_xlfn.ANCHORARRAY( AL26))</f>
        <v>3.47</v>
      </c>
      <c r="AM1002" s="1" cm="1" vm="272">
        <f t="array" aca="1" ref="AM1002" ca="1">_xlfn.XLOOKUP(MAX(_xlfn.ANCHORARRAY($A26)),_xlfn.ANCHORARRAY( $A26),_xlfn.ANCHORARRAY( AM26))</f>
        <v>1.92</v>
      </c>
      <c r="AN1002" s="1" cm="1" vm="307">
        <f t="array" aca="1" ref="AN1002" ca="1">_xlfn.XLOOKUP(MAX(_xlfn.ANCHORARRAY($A26)),_xlfn.ANCHORARRAY( $A26),_xlfn.ANCHORARRAY( AN26))</f>
        <v>2.4700000000000002</v>
      </c>
      <c r="AO1002" s="1" cm="1" vm="685">
        <f t="array" aca="1" ref="AO1002" ca="1">_xlfn.XLOOKUP(MAX(_xlfn.ANCHORARRAY($A26)),_xlfn.ANCHORARRAY( $A26),_xlfn.ANCHORARRAY( AO26))</f>
        <v>8.25</v>
      </c>
      <c r="AP1002" s="1" cm="1" vm="558">
        <f t="array" aca="1" ref="AP1002" ca="1">_xlfn.XLOOKUP(MAX(_xlfn.ANCHORARRAY($A26)),_xlfn.ANCHORARRAY( $A26),_xlfn.ANCHORARRAY( AP26))</f>
        <v>8.94</v>
      </c>
      <c r="AQ1002" s="1" cm="1" vm="707">
        <f t="array" aca="1" ref="AQ1002" ca="1">_xlfn.XLOOKUP(MAX(_xlfn.ANCHORARRAY($A26)),_xlfn.ANCHORARRAY( $A26),_xlfn.ANCHORARRAY( AQ26))</f>
        <v>5.19</v>
      </c>
      <c r="AR1002" s="1" cm="1" vm="140">
        <f t="array" aca="1" ref="AR1002" ca="1">_xlfn.XLOOKUP(MAX(_xlfn.ANCHORARRAY($A26)),_xlfn.ANCHORARRAY( $A26),_xlfn.ANCHORARRAY( AR26))</f>
        <v>9.4499999999999993</v>
      </c>
      <c r="AS1002" s="1" cm="1" vm="709">
        <f t="array" aca="1" ref="AS1002" ca="1">_xlfn.XLOOKUP(MAX(_xlfn.ANCHORARRAY($A26)),_xlfn.ANCHORARRAY( $A26),_xlfn.ANCHORARRAY( AS26))</f>
        <v>10.33</v>
      </c>
      <c r="AT1002" s="1" cm="1" vm="711">
        <f t="array" aca="1" ref="AT1002" ca="1">_xlfn.XLOOKUP(MAX(_xlfn.ANCHORARRAY($A26)),_xlfn.ANCHORARRAY( $A26),_xlfn.ANCHORARRAY( AT26))</f>
        <v>12.53</v>
      </c>
      <c r="AU1002" s="1" cm="1" vm="581">
        <f t="array" aca="1" ref="AU1002" ca="1">_xlfn.XLOOKUP(MAX(_xlfn.ANCHORARRAY($A26)),_xlfn.ANCHORARRAY( $A26),_xlfn.ANCHORARRAY( AU26))</f>
        <v>14.7</v>
      </c>
      <c r="AV1002" s="1" cm="1" vm="714">
        <f t="array" aca="1" ref="AV1002" ca="1">_xlfn.XLOOKUP(MAX(_xlfn.ANCHORARRAY($A26)),_xlfn.ANCHORARRAY( $A26),_xlfn.ANCHORARRAY( AV26))</f>
        <v>79.89</v>
      </c>
      <c r="AW1002" s="1" cm="1" vm="499">
        <f t="array" aca="1" ref="AW1002" ca="1">_xlfn.XLOOKUP(MAX(_xlfn.ANCHORARRAY($A26)),_xlfn.ANCHORARRAY( $A26),_xlfn.ANCHORARRAY( AW26))</f>
        <v>3.21</v>
      </c>
      <c r="AX1002" s="1" cm="1" vm="717">
        <f t="array" aca="1" ref="AX1002" ca="1">_xlfn.XLOOKUP(MAX(_xlfn.ANCHORARRAY($A26)),_xlfn.ANCHORARRAY( $A26),_xlfn.ANCHORARRAY( AX26))</f>
        <v>21.26</v>
      </c>
      <c r="AY1002" s="1" cm="1" vm="720">
        <f t="array" aca="1" ref="AY1002" ca="1">_xlfn.XLOOKUP(MAX(_xlfn.ANCHORARRAY($A26)),_xlfn.ANCHORARRAY( $A26),_xlfn.ANCHORARRAY( AY26))</f>
        <v>3.11</v>
      </c>
      <c r="AZ1002" s="1" cm="1" vm="485">
        <f t="array" aca="1" ref="AZ1002" ca="1">_xlfn.XLOOKUP(MAX(_xlfn.ANCHORARRAY($A26)),_xlfn.ANCHORARRAY( $A26),_xlfn.ANCHORARRAY( AZ26))</f>
        <v>8.06</v>
      </c>
      <c r="BA1002" s="1" cm="1" vm="722">
        <f t="array" aca="1" ref="BA1002" ca="1">_xlfn.XLOOKUP(MAX(_xlfn.ANCHORARRAY($A26)),_xlfn.ANCHORARRAY( $A26),_xlfn.ANCHORARRAY( BA26))</f>
        <v>31.14</v>
      </c>
      <c r="BB1002" s="1" cm="1" vm="725">
        <f t="array" aca="1" ref="BB1002" ca="1">_xlfn.XLOOKUP(MAX(_xlfn.ANCHORARRAY($A26)),_xlfn.ANCHORARRAY( $A26),_xlfn.ANCHORARRAY( BB26))</f>
        <v>7.91</v>
      </c>
      <c r="BC1002" s="1" cm="1" vm="726">
        <f t="array" aca="1" ref="BC1002" ca="1">_xlfn.XLOOKUP(MAX(_xlfn.ANCHORARRAY($A26)),_xlfn.ANCHORARRAY( $A26),_xlfn.ANCHORARRAY( BC26))</f>
        <v>12.21</v>
      </c>
      <c r="BD1002" s="1" cm="1" vm="729">
        <f t="array" aca="1" ref="BD1002" ca="1">_xlfn.XLOOKUP(MAX(_xlfn.ANCHORARRAY($A26)),_xlfn.ANCHORARRAY( $A26),_xlfn.ANCHORARRAY( BD26))</f>
        <v>5.81</v>
      </c>
      <c r="BE1002" s="1" cm="1" vm="261">
        <f t="array" aca="1" ref="BE1002" ca="1">_xlfn.XLOOKUP(MAX(_xlfn.ANCHORARRAY($A26)),_xlfn.ANCHORARRAY( $A26),_xlfn.ANCHORARRAY( BE26))</f>
        <v>5.25</v>
      </c>
      <c r="BF1002" s="1" cm="1" vm="201">
        <f t="array" aca="1" ref="BF1002" ca="1">_xlfn.XLOOKUP(MAX(_xlfn.ANCHORARRAY($A26)),_xlfn.ANCHORARRAY( $A26),_xlfn.ANCHORARRAY( BF26))</f>
        <v>1.54</v>
      </c>
      <c r="BG1002" s="1" cm="1" vm="706">
        <f t="array" aca="1" ref="BG1002" ca="1">_xlfn.XLOOKUP(MAX(_xlfn.ANCHORARRAY($A26)),_xlfn.ANCHORARRAY( $A26),_xlfn.ANCHORARRAY( BG26))</f>
        <v>6.67</v>
      </c>
      <c r="BH1002" s="1" cm="1" vm="721">
        <f t="array" aca="1" ref="BH1002" ca="1">_xlfn.XLOOKUP(MAX(_xlfn.ANCHORARRAY($A26)),_xlfn.ANCHORARRAY( $A26),_xlfn.ANCHORARRAY( BH26))</f>
        <v>13.4</v>
      </c>
      <c r="BI1002" s="1" cm="1" vm="727">
        <f t="array" aca="1" ref="BI1002" ca="1">_xlfn.XLOOKUP(MAX(_xlfn.ANCHORARRAY($A26)),_xlfn.ANCHORARRAY( $A26),_xlfn.ANCHORARRAY( BI26))</f>
        <v>8.4499999999999993</v>
      </c>
      <c r="BJ1002" s="1" cm="1" vm="728">
        <f t="array" aca="1" ref="BJ1002" ca="1">_xlfn.XLOOKUP(MAX(_xlfn.ANCHORARRAY($A26)),_xlfn.ANCHORARRAY( $A26),_xlfn.ANCHORARRAY( BJ26))</f>
        <v>21.1</v>
      </c>
      <c r="BK1002" s="1" cm="1" vm="731">
        <f t="array" aca="1" ref="BK1002" ca="1">_xlfn.XLOOKUP(MAX(_xlfn.ANCHORARRAY($A26)),_xlfn.ANCHORARRAY( $A26),_xlfn.ANCHORARRAY( BK26))</f>
        <v>4.5</v>
      </c>
      <c r="BL1002" s="1" cm="1" vm="674">
        <f t="array" aca="1" ref="BL1002" ca="1">_xlfn.XLOOKUP(MAX(_xlfn.ANCHORARRAY($A26)),_xlfn.ANCHORARRAY( $A26),_xlfn.ANCHORARRAY( BL26))</f>
        <v>5.33</v>
      </c>
      <c r="BM1002" s="1" cm="1" vm="703">
        <f t="array" aca="1" ref="BM1002" ca="1">_xlfn.XLOOKUP(MAX(_xlfn.ANCHORARRAY($A26)),_xlfn.ANCHORARRAY( $A26),_xlfn.ANCHORARRAY( BM26))</f>
        <v>164.58</v>
      </c>
      <c r="BN1002" s="1" cm="1" vm="704">
        <f t="array" aca="1" ref="BN1002" ca="1">_xlfn.XLOOKUP(MAX(_xlfn.ANCHORARRAY($A26)),_xlfn.ANCHORARRAY( $A26),_xlfn.ANCHORARRAY( BN26))</f>
        <v>61.07</v>
      </c>
      <c r="BO1002" s="1" cm="1" vm="705">
        <f t="array" aca="1" ref="BO1002" ca="1">_xlfn.XLOOKUP(MAX(_xlfn.ANCHORARRAY($A26)),_xlfn.ANCHORARRAY( $A26),_xlfn.ANCHORARRAY( BO26))</f>
        <v>36.5</v>
      </c>
      <c r="BP1002" s="1" t="str">
        <v>0- Port Costs</v>
      </c>
      <c r="BT1002" s="1" t="str">
        <v>0- Port Value</v>
      </c>
    </row>
    <row r="1003" spans="1:73" x14ac:dyDescent="0.3">
      <c r="A1003" s="1" t="s">
        <v>26</v>
      </c>
      <c r="C1003" s="1">
        <f ca="1">ROUNDDOWN(C1001/C1002,0)</f>
        <v>3144</v>
      </c>
      <c r="D1003" s="1">
        <f t="shared" ref="D1003:G1003" ca="1" si="7">ROUNDDOWN(D1001/D1002,0)</f>
        <v>2699</v>
      </c>
      <c r="E1003" s="1">
        <f t="shared" ca="1" si="7"/>
        <v>6412</v>
      </c>
      <c r="F1003" s="1">
        <f t="shared" ca="1" si="7"/>
        <v>11634</v>
      </c>
      <c r="G1003" s="1">
        <f t="shared" ca="1" si="7"/>
        <v>6201</v>
      </c>
      <c r="H1003" s="1" t="str">
        <v>0 - BM Costs</v>
      </c>
      <c r="L1003" s="1" t="str">
        <v>0 - BM Port</v>
      </c>
      <c r="N1003" s="1" t="str">
        <v>0 - Port Assets</v>
      </c>
      <c r="O1003" s="1">
        <f ca="1">ROUNDDOWN((O1001-$C$6)/O1002,0)</f>
        <v>11916</v>
      </c>
      <c r="P1003" s="1">
        <f ca="1">ROUNDDOWN((P1001-$C$6)/P1002,0)</f>
        <v>15294</v>
      </c>
      <c r="Q1003" s="1">
        <f t="shared" ref="Q1003:BO1003" ca="1" si="8">ROUNDDOWN(Q1001/Q1002,0)</f>
        <v>8028</v>
      </c>
      <c r="R1003" s="1">
        <f t="shared" ca="1" si="8"/>
        <v>41523</v>
      </c>
      <c r="S1003" s="1">
        <f t="shared" ca="1" si="8"/>
        <v>11254</v>
      </c>
      <c r="T1003" s="1">
        <f t="shared" ca="1" si="8"/>
        <v>2783</v>
      </c>
      <c r="U1003" s="1">
        <f t="shared" ca="1" si="8"/>
        <v>26608</v>
      </c>
      <c r="V1003" s="1">
        <f t="shared" ca="1" si="8"/>
        <v>1947</v>
      </c>
      <c r="W1003" s="1">
        <f t="shared" ca="1" si="8"/>
        <v>5068</v>
      </c>
      <c r="X1003" s="1">
        <f t="shared" ca="1" si="8"/>
        <v>1259</v>
      </c>
      <c r="Y1003" s="1">
        <f t="shared" ca="1" si="8"/>
        <v>3105</v>
      </c>
      <c r="Z1003" s="1">
        <f t="shared" ca="1" si="8"/>
        <v>7057</v>
      </c>
      <c r="AA1003" s="1">
        <f t="shared" ca="1" si="8"/>
        <v>2141</v>
      </c>
      <c r="AB1003" s="1">
        <f t="shared" ca="1" si="8"/>
        <v>2549</v>
      </c>
      <c r="AC1003" s="1">
        <f t="shared" ca="1" si="8"/>
        <v>6515</v>
      </c>
      <c r="AD1003" s="1">
        <f t="shared" ca="1" si="8"/>
        <v>4723</v>
      </c>
      <c r="AE1003" s="1">
        <f t="shared" ca="1" si="8"/>
        <v>3111</v>
      </c>
      <c r="AF1003" s="1">
        <f t="shared" ca="1" si="8"/>
        <v>4989</v>
      </c>
      <c r="AG1003" s="1">
        <f t="shared" ca="1" si="8"/>
        <v>558</v>
      </c>
      <c r="AH1003" s="1">
        <f t="shared" ca="1" si="8"/>
        <v>723</v>
      </c>
      <c r="AI1003" s="1">
        <f t="shared" ca="1" si="8"/>
        <v>1135</v>
      </c>
      <c r="AJ1003" s="1">
        <f t="shared" ca="1" si="8"/>
        <v>2931</v>
      </c>
      <c r="AK1003" s="1">
        <f t="shared" ca="1" si="8"/>
        <v>28</v>
      </c>
      <c r="AL1003" s="1">
        <f t="shared" ca="1" si="8"/>
        <v>288</v>
      </c>
      <c r="AM1003" s="1">
        <f t="shared" ca="1" si="8"/>
        <v>520</v>
      </c>
      <c r="AN1003" s="1">
        <f t="shared" ca="1" si="8"/>
        <v>404</v>
      </c>
      <c r="AO1003" s="1">
        <f t="shared" ca="1" si="8"/>
        <v>121</v>
      </c>
      <c r="AP1003" s="1">
        <f t="shared" ca="1" si="8"/>
        <v>111</v>
      </c>
      <c r="AQ1003" s="1">
        <f t="shared" ca="1" si="8"/>
        <v>192</v>
      </c>
      <c r="AR1003" s="1">
        <f t="shared" ca="1" si="8"/>
        <v>105</v>
      </c>
      <c r="AS1003" s="1">
        <f t="shared" ca="1" si="8"/>
        <v>96</v>
      </c>
      <c r="AT1003" s="1">
        <f t="shared" ca="1" si="8"/>
        <v>79</v>
      </c>
      <c r="AU1003" s="1">
        <f t="shared" ca="1" si="8"/>
        <v>68</v>
      </c>
      <c r="AV1003" s="1">
        <f t="shared" ca="1" si="8"/>
        <v>12</v>
      </c>
      <c r="AW1003" s="1">
        <f t="shared" ca="1" si="8"/>
        <v>311</v>
      </c>
      <c r="AX1003" s="1">
        <f t="shared" ca="1" si="8"/>
        <v>47</v>
      </c>
      <c r="AY1003" s="1">
        <f t="shared" ca="1" si="8"/>
        <v>321</v>
      </c>
      <c r="AZ1003" s="1">
        <f t="shared" ca="1" si="8"/>
        <v>124</v>
      </c>
      <c r="BA1003" s="1">
        <f t="shared" ca="1" si="8"/>
        <v>32</v>
      </c>
      <c r="BB1003" s="1">
        <f t="shared" ca="1" si="8"/>
        <v>126</v>
      </c>
      <c r="BC1003" s="1">
        <f t="shared" ca="1" si="8"/>
        <v>81</v>
      </c>
      <c r="BD1003" s="1">
        <f t="shared" ca="1" si="8"/>
        <v>172</v>
      </c>
      <c r="BE1003" s="1">
        <f t="shared" ca="1" si="8"/>
        <v>190</v>
      </c>
      <c r="BF1003" s="1">
        <f t="shared" ca="1" si="8"/>
        <v>649</v>
      </c>
      <c r="BG1003" s="1">
        <f t="shared" ca="1" si="8"/>
        <v>149</v>
      </c>
      <c r="BH1003" s="1">
        <f t="shared" ca="1" si="8"/>
        <v>74</v>
      </c>
      <c r="BI1003" s="1">
        <f t="shared" ca="1" si="8"/>
        <v>118</v>
      </c>
      <c r="BJ1003" s="1">
        <f t="shared" ca="1" si="8"/>
        <v>47</v>
      </c>
      <c r="BK1003" s="1">
        <f t="shared" ca="1" si="8"/>
        <v>222</v>
      </c>
      <c r="BL1003" s="1">
        <f t="shared" ca="1" si="8"/>
        <v>187</v>
      </c>
      <c r="BM1003" s="1">
        <f t="shared" ca="1" si="8"/>
        <v>0</v>
      </c>
      <c r="BN1003" s="1">
        <f t="shared" ca="1" si="8"/>
        <v>0</v>
      </c>
      <c r="BO1003" s="1">
        <f t="shared" ca="1" si="8"/>
        <v>0</v>
      </c>
      <c r="BP1003" s="1" t="str">
        <v>0- Port Costs</v>
      </c>
      <c r="BT1003" s="1" t="str">
        <v>0- Port Value</v>
      </c>
    </row>
    <row r="1004" spans="1:73" x14ac:dyDescent="0.3">
      <c r="H1004" s="1" t="str">
        <v>0 - BM Costs</v>
      </c>
      <c r="L1004" s="1" t="str">
        <v>0 - BM Port</v>
      </c>
      <c r="N1004" s="1" t="str">
        <v>0 - Port Assets</v>
      </c>
      <c r="BP1004" s="1" t="str">
        <v>0- Port Costs</v>
      </c>
      <c r="BT1004" s="1" t="str">
        <v>0- Port Value</v>
      </c>
    </row>
    <row r="1005" spans="1:73" s="16" customFormat="1" x14ac:dyDescent="0.3">
      <c r="A1005" s="16" t="s">
        <v>31</v>
      </c>
      <c r="H1005" s="16" t="str">
        <v>0 - BM Costs</v>
      </c>
      <c r="L1005" s="16" t="str">
        <v>0 - BM Port</v>
      </c>
      <c r="N1005" s="16" t="str">
        <v>0 - Port Assets</v>
      </c>
      <c r="BP1005" s="16" t="str">
        <v>0- Port Costs</v>
      </c>
      <c r="BT1005" s="16" t="str">
        <v>0- Port Value</v>
      </c>
    </row>
    <row r="1006" spans="1:73" x14ac:dyDescent="0.3">
      <c r="A1006" s="1" cm="1">
        <f t="array" aca="1" ref="A1006:A1019" ca="1">_xlfn.ANCHORARRAY(A26)</f>
        <v>1</v>
      </c>
      <c r="B1006" s="1" cm="1" vm="59">
        <f t="array" aca="1" ref="B1006:B1019" ca="1">_xlfn.ANCHORARRAY(B26)</f>
        <v>44886</v>
      </c>
      <c r="C1006" s="8" cm="1">
        <f t="array" aca="1" ref="C1006:C1019" ca="1">_xlfn.ANCHORARRAY(C26)*C$1003+_xlfn.ANCHORARRAY($I$1006)</f>
        <v>179805.36</v>
      </c>
      <c r="D1006" s="8" cm="1">
        <f t="array" aca="1" ref="D1006:D1019" ca="1">_xlfn.ANCHORARRAY(D26)*D$1003+_xlfn.ANCHORARRAY($I$1006)</f>
        <v>186311.97</v>
      </c>
      <c r="E1006" s="8" cm="1">
        <f t="array" aca="1" ref="E1006:E1019" ca="1">_xlfn.ANCHORARRAY(E26)*E$1003+_xlfn.ANCHORARRAY($I$1006)</f>
        <v>183767.92</v>
      </c>
      <c r="F1006" s="8" cm="1">
        <f t="array" aca="1" ref="F1006:F1019" ca="1">_xlfn.ANCHORARRAY(F26)*F$1003+_xlfn.ANCHORARRAY($I$1006)</f>
        <v>181955.76</v>
      </c>
      <c r="G1006" s="8" cm="1">
        <f t="array" aca="1" ref="G1006:G1019" ca="1">_xlfn.ANCHORARRAY(G26)*G$1003+_xlfn.ANCHORARRAY($I$1006)</f>
        <v>185781.96</v>
      </c>
      <c r="H1006" s="1" t="str">
        <v>0 - BM Costs</v>
      </c>
      <c r="I1006" s="8" cm="1">
        <f t="array" aca="1" ref="I1006:I1019" ca="1">IF(_xlfn.ANCHORARRAY(A1006)=MAX(_xlfn.ANCHORARRAY(A1006)), -$C$6, 0)</f>
        <v>0</v>
      </c>
      <c r="J1006" s="8" cm="1">
        <f t="array" aca="1" ref="J1006:J1019" ca="1">IF(_xlfn.ANCHORARRAY(A1006)=MAX(_xlfn.ANCHORARRAY(A1006)), -$C$6*$J$11, 0)</f>
        <v>0</v>
      </c>
      <c r="K1006" s="8" cm="1">
        <f t="array" aca="1" ref="K1006:K1019" ca="1">_xlfn.ANCHORARRAY(A1006)*0-(SUMPRODUCT(C1002:G1002,C1003:G1003))+$C$5+SUM(_xlfn.ANCHORARRAY(J1006))</f>
        <v>88.939999999944121</v>
      </c>
      <c r="L1006" s="1" t="str">
        <v>0 - BM Port</v>
      </c>
      <c r="M1006" s="8" cm="1">
        <f t="array" aca="1" ref="M1006:M1019" ca="1">_xlfn.BYROW(C1006:INDIRECT("H"&amp;(MAX(_xlfn.ANCHORARRAY(A1006))+1005)), _xlfn.LAMBDA(_xlpm._Row, SUM(_xlpm._Row)))+_xlfn.ANCHORARRAY(K1006)-_xlfn.ANCHORARRAY(J1006)</f>
        <v>917711.90999999992</v>
      </c>
      <c r="N1006" s="1" t="str">
        <v>0 - Port Assets</v>
      </c>
      <c r="O1006" s="8" cm="1">
        <f t="array" aca="1" ref="O1006:O1019" ca="1">_xlfn.ANCHORARRAY(O26)*O$1003+_xlfn.ANCHORARRAY($I$1006)</f>
        <v>189821.88</v>
      </c>
      <c r="P1006" s="8" cm="1">
        <f t="array" aca="1" ref="P1006:P1019" ca="1">_xlfn.ANCHORARRAY(P26)*P$1003+_xlfn.ANCHORARRAY($I$1006)</f>
        <v>143304.78</v>
      </c>
      <c r="Q1006" s="8" cm="1">
        <f t="array" aca="1" ref="Q1006:Q1019" ca="1">_xlfn.ANCHORARRAY(Q26)*Q$1003+_xlfn.ANCHORARRAY($I$1006)</f>
        <v>105247.08</v>
      </c>
      <c r="R1006" s="8" cm="1">
        <f t="array" aca="1" ref="R1006:R1019" ca="1">_xlfn.ANCHORARRAY(R26)*R$1003+_xlfn.ANCHORARRAY($I$1006)</f>
        <v>56886.51</v>
      </c>
      <c r="S1006" s="8" cm="1">
        <f t="array" aca="1" ref="S1006:S1019" ca="1">_xlfn.ANCHORARRAY(S26)*S$1003+_xlfn.ANCHORARRAY($I$1006)</f>
        <v>65610.820000000007</v>
      </c>
      <c r="T1006" s="8" cm="1">
        <f t="array" aca="1" ref="T1006:T1019" ca="1">_xlfn.ANCHORARRAY(T26)*T$1003+_xlfn.ANCHORARRAY($I$1006)</f>
        <v>56801.03</v>
      </c>
      <c r="U1006" s="8" cm="1">
        <f t="array" aca="1" ref="U1006:U1019" ca="1">_xlfn.ANCHORARRAY(U26)*U$1003+_xlfn.ANCHORARRAY($I$1006)</f>
        <v>31397.439999999999</v>
      </c>
      <c r="V1006" s="8" cm="1">
        <f t="array" aca="1" ref="V1006:V1019" ca="1">_xlfn.ANCHORARRAY(V26)*V$1003+_xlfn.ANCHORARRAY($I$1006)</f>
        <v>51984.9</v>
      </c>
      <c r="W1006" s="8" cm="1">
        <f t="array" aca="1" ref="W1006:W1019" ca="1">_xlfn.ANCHORARRAY(W26)*W$1003+_xlfn.ANCHORARRAY($I$1006)</f>
        <v>16775.080000000002</v>
      </c>
      <c r="X1006" s="8" cm="1">
        <f t="array" aca="1" ref="X1006:X1019" ca="1">_xlfn.ANCHORARRAY(X26)*X$1003+_xlfn.ANCHORARRAY($I$1006)</f>
        <v>26224.969999999998</v>
      </c>
      <c r="Y1006" s="8" cm="1">
        <f t="array" aca="1" ref="Y1006:Y1019" ca="1">_xlfn.ANCHORARRAY(Y26)*Y$1003+_xlfn.ANCHORARRAY($I$1006)</f>
        <v>22635.45</v>
      </c>
      <c r="Z1006" s="8" cm="1">
        <f t="array" aca="1" ref="Z1006:Z1019" ca="1">_xlfn.ANCHORARRAY(Z26)*Z$1003+_xlfn.ANCHORARRAY($I$1006)</f>
        <v>15948.819999999998</v>
      </c>
      <c r="AA1006" s="8" cm="1">
        <f t="array" aca="1" ref="AA1006:AA1019" ca="1">_xlfn.ANCHORARRAY(AA26)*AA$1003+_xlfn.ANCHORARRAY($I$1006)</f>
        <v>17320.689999999999</v>
      </c>
      <c r="AB1006" s="8" cm="1">
        <f t="array" aca="1" ref="AB1006:AB1019" ca="1">_xlfn.ANCHORARRAY(AB26)*AB$1003+_xlfn.ANCHORARRAY($I$1006)</f>
        <v>15676.35</v>
      </c>
      <c r="AC1006" s="8" cm="1">
        <f t="array" aca="1" ref="AC1006:AC1019" ca="1">_xlfn.ANCHORARRAY(AC26)*AC$1003+_xlfn.ANCHORARRAY($I$1006)</f>
        <v>8860.4000000000015</v>
      </c>
      <c r="AD1006" s="8" cm="1">
        <f t="array" aca="1" ref="AD1006:AD1019" ca="1">_xlfn.ANCHORARRAY(AD26)*AD$1003+_xlfn.ANCHORARRAY($I$1006)</f>
        <v>7509.5700000000006</v>
      </c>
      <c r="AE1006" s="8" cm="1">
        <f t="array" aca="1" ref="AE1006:AE1019" ca="1">_xlfn.ANCHORARRAY(AE26)*AE$1003+_xlfn.ANCHORARRAY($I$1006)</f>
        <v>6190.89</v>
      </c>
      <c r="AF1006" s="8" cm="1">
        <f t="array" aca="1" ref="AF1006:AF1019" ca="1">_xlfn.ANCHORARRAY(AF26)*AF$1003+_xlfn.ANCHORARRAY($I$1006)</f>
        <v>5038.8900000000003</v>
      </c>
      <c r="AG1006" s="8" cm="1">
        <f t="array" aca="1" ref="AG1006:AG1019" ca="1">_xlfn.ANCHORARRAY(AG26)*AG$1003+_xlfn.ANCHORARRAY($I$1006)</f>
        <v>5574.42</v>
      </c>
      <c r="AH1006" s="8" cm="1">
        <f t="array" aca="1" ref="AH1006:AH1019" ca="1">_xlfn.ANCHORARRAY(AH26)*AH$1003+_xlfn.ANCHORARRAY($I$1006)</f>
        <v>4619.9699999999993</v>
      </c>
      <c r="AI1006" s="8" cm="1">
        <f t="array" aca="1" ref="AI1006:AI1019" ca="1">_xlfn.ANCHORARRAY(AI26)*AI$1003+_xlfn.ANCHORARRAY($I$1006)</f>
        <v>3836.2999999999997</v>
      </c>
      <c r="AJ1006" s="8" cm="1">
        <f t="array" aca="1" ref="AJ1006:AJ1019" ca="1">_xlfn.ANCHORARRAY(AJ26)*AJ$1003+_xlfn.ANCHORARRAY($I$1006)</f>
        <v>2022.3899999999999</v>
      </c>
      <c r="AK1006" s="8" cm="1">
        <f t="array" aca="1" ref="AK1006:AK1019" ca="1">_xlfn.ANCHORARRAY(AK26)*AK$1003+_xlfn.ANCHORARRAY($I$1006)</f>
        <v>924</v>
      </c>
      <c r="AL1006" s="8" cm="1">
        <f t="array" aca="1" ref="AL1006:AL1019" ca="1">_xlfn.ANCHORARRAY(AL26)*AL$1003+_xlfn.ANCHORARRAY($I$1006)</f>
        <v>846.72</v>
      </c>
      <c r="AM1006" s="8" cm="1">
        <f t="array" aca="1" ref="AM1006:AM1019" ca="1">_xlfn.ANCHORARRAY(AM26)*AM$1003+_xlfn.ANCHORARRAY($I$1006)</f>
        <v>852.8</v>
      </c>
      <c r="AN1006" s="8" cm="1">
        <f t="array" aca="1" ref="AN1006:AN1019" ca="1">_xlfn.ANCHORARRAY(AN26)*AN$1003+_xlfn.ANCHORARRAY($I$1006)</f>
        <v>727.2</v>
      </c>
      <c r="AO1006" s="8" cm="1">
        <f t="array" aca="1" ref="AO1006:AO1019" ca="1">_xlfn.ANCHORARRAY(AO26)*AO$1003+_xlfn.ANCHORARRAY($I$1006)</f>
        <v>2526.48</v>
      </c>
      <c r="AP1006" s="8" cm="1">
        <f t="array" aca="1" ref="AP1006:AP1019" ca="1">_xlfn.ANCHORARRAY(AP26)*AP$1003+_xlfn.ANCHORARRAY($I$1006)</f>
        <v>757.02</v>
      </c>
      <c r="AQ1006" s="8" cm="1">
        <f t="array" aca="1" ref="AQ1006:AQ1019" ca="1">_xlfn.ANCHORARRAY(AQ26)*AQ$1003+_xlfn.ANCHORARRAY($I$1006)</f>
        <v>1040.6399999999999</v>
      </c>
      <c r="AR1006" s="8" cm="1">
        <f t="array" aca="1" ref="AR1006:AR1019" ca="1">_xlfn.ANCHORARRAY(AR26)*AR$1003+_xlfn.ANCHORARRAY($I$1006)</f>
        <v>935.55000000000007</v>
      </c>
      <c r="AS1006" s="8" cm="1">
        <f t="array" aca="1" ref="AS1006:AS1019" ca="1">_xlfn.ANCHORARRAY(AS26)*AS$1003+_xlfn.ANCHORARRAY($I$1006)</f>
        <v>989.76</v>
      </c>
      <c r="AT1006" s="8" cm="1">
        <f t="array" aca="1" ref="AT1006:AT1019" ca="1">_xlfn.ANCHORARRAY(AT26)*AT$1003+_xlfn.ANCHORARRAY($I$1006)</f>
        <v>1089.4099999999999</v>
      </c>
      <c r="AU1006" s="8" cm="1">
        <f t="array" aca="1" ref="AU1006:AU1019" ca="1">_xlfn.ANCHORARRAY(AU26)*AU$1003+_xlfn.ANCHORARRAY($I$1006)</f>
        <v>1003.68</v>
      </c>
      <c r="AV1006" s="8" cm="1">
        <f t="array" aca="1" ref="AV1006:AV1019" ca="1">_xlfn.ANCHORARRAY(AV26)*AV$1003+_xlfn.ANCHORARRAY($I$1006)</f>
        <v>833.28</v>
      </c>
      <c r="AW1006" s="8" cm="1">
        <f t="array" aca="1" ref="AW1006:AW1019" ca="1">_xlfn.ANCHORARRAY(AW26)*AW$1003+_xlfn.ANCHORARRAY($I$1006)</f>
        <v>859.91500000000008</v>
      </c>
      <c r="AX1006" s="8" cm="1">
        <f t="array" aca="1" ref="AX1006:AX1019" ca="1">_xlfn.ANCHORARRAY(AX26)*AX$1003+_xlfn.ANCHORARRAY($I$1006)</f>
        <v>1026.01</v>
      </c>
      <c r="AY1006" s="8" cm="1">
        <f t="array" aca="1" ref="AY1006:AY1019" ca="1">_xlfn.ANCHORARRAY(AY26)*AY$1003+_xlfn.ANCHORARRAY($I$1006)</f>
        <v>1014.36</v>
      </c>
      <c r="AZ1006" s="8" cm="1">
        <f t="array" aca="1" ref="AZ1006:AZ1019" ca="1">_xlfn.ANCHORARRAY(AZ26)*AZ$1003+_xlfn.ANCHORARRAY($I$1006)</f>
        <v>1010.6</v>
      </c>
      <c r="BA1006" s="8" cm="1">
        <f t="array" aca="1" ref="BA1006:BA1019" ca="1">_xlfn.ANCHORARRAY(BA26)*BA$1003+_xlfn.ANCHORARRAY($I$1006)</f>
        <v>1024</v>
      </c>
      <c r="BB1006" s="8" cm="1">
        <f t="array" aca="1" ref="BB1006:BB1019" ca="1">_xlfn.ANCHORARRAY(BB26)*BB$1003+_xlfn.ANCHORARRAY($I$1006)</f>
        <v>1199.52</v>
      </c>
      <c r="BC1006" s="8" cm="1">
        <f t="array" aca="1" ref="BC1006:BC1019" ca="1">_xlfn.ANCHORARRAY(BC26)*BC$1003+_xlfn.ANCHORARRAY($I$1006)</f>
        <v>790.56</v>
      </c>
      <c r="BD1006" s="8" cm="1">
        <f t="array" aca="1" ref="BD1006:BD1019" ca="1">_xlfn.ANCHORARRAY(BD26)*BD$1003+_xlfn.ANCHORARRAY($I$1006)</f>
        <v>801.52</v>
      </c>
      <c r="BE1006" s="8" cm="1">
        <f t="array" aca="1" ref="BE1006:BE1019" ca="1">_xlfn.ANCHORARRAY(BE26)*BE$1003+_xlfn.ANCHORARRAY($I$1006)</f>
        <v>1246.3999999999999</v>
      </c>
      <c r="BF1006" s="8" cm="1">
        <f t="array" aca="1" ref="BF1006:BF1019" ca="1">_xlfn.ANCHORARRAY(BF26)*BF$1003+_xlfn.ANCHORARRAY($I$1006)</f>
        <v>869.66000000000008</v>
      </c>
      <c r="BG1006" s="8" cm="1">
        <f t="array" aca="1" ref="BG1006:BG1019" ca="1">_xlfn.ANCHORARRAY(BG26)*BG$1003+_xlfn.ANCHORARRAY($I$1006)</f>
        <v>1007.24</v>
      </c>
      <c r="BH1006" s="8" cm="1">
        <f t="array" aca="1" ref="BH1006:BH1019" ca="1">_xlfn.ANCHORARRAY(BH26)*BH$1003+_xlfn.ANCHORARRAY($I$1006)</f>
        <v>802.16</v>
      </c>
      <c r="BI1006" s="8" cm="1">
        <f t="array" aca="1" ref="BI1006:BI1019" ca="1">_xlfn.ANCHORARRAY(BI26)*BI$1003+_xlfn.ANCHORARRAY($I$1006)</f>
        <v>769.3599999999999</v>
      </c>
      <c r="BJ1006" s="8" cm="1">
        <f t="array" aca="1" ref="BJ1006:BJ1019" ca="1">_xlfn.ANCHORARRAY(BJ26)*BJ$1003+_xlfn.ANCHORARRAY($I$1006)</f>
        <v>961.62</v>
      </c>
      <c r="BK1006" s="8" cm="1">
        <f t="array" aca="1" ref="BK1006:BK1019" ca="1">_xlfn.ANCHORARRAY(BK26)*BK$1003+_xlfn.ANCHORARRAY($I$1006)</f>
        <v>863.58</v>
      </c>
      <c r="BL1006" s="8" cm="1">
        <f t="array" aca="1" ref="BL1006:BL1019" ca="1">_xlfn.ANCHORARRAY(BL26)*BL$1003+_xlfn.ANCHORARRAY($I$1006)</f>
        <v>897.6</v>
      </c>
      <c r="BM1006" s="8" cm="1">
        <f t="array" aca="1" ref="BM1006:BM1019" ca="1">_xlfn.ANCHORARRAY(BM26)*BM$1003+_xlfn.ANCHORARRAY($I$1006)</f>
        <v>0</v>
      </c>
      <c r="BN1006" s="8" cm="1">
        <f t="array" aca="1" ref="BN1006:BN1019" ca="1">_xlfn.ANCHORARRAY(BN26)*BN$1003+_xlfn.ANCHORARRAY($I$1006)</f>
        <v>0</v>
      </c>
      <c r="BO1006" s="8" cm="1">
        <f t="array" aca="1" ref="BO1006:BO1019" ca="1">_xlfn.ANCHORARRAY(BO26)*BO$1003+_xlfn.ANCHORARRAY($I$1006)</f>
        <v>0</v>
      </c>
      <c r="BP1006" s="1" t="str">
        <v>0- Port Costs</v>
      </c>
      <c r="BQ1006" s="8" cm="1">
        <f t="array" aca="1" ref="BQ1006:BQ1019" ca="1">IF(_xlfn.ANCHORARRAY(A1006)=MAX(_xlfn.ANCHORARRAY(A1006)), -$C$6, 0)</f>
        <v>0</v>
      </c>
      <c r="BR1006" s="8" cm="1">
        <f t="array" aca="1" ref="BR1006:BR1019" ca="1">IF(_xlfn.ANCHORARRAY(A1006)=MAX(_xlfn.ANCHORARRAY(A1006)), -$C$6*$BR$11, 0)</f>
        <v>0</v>
      </c>
      <c r="BS1006" s="8" cm="1">
        <f t="array" aca="1" ref="BS1006:BS1019" ca="1">_xlfn.ANCHORARRAY(A1006)*0-(SUMPRODUCT(O1002:BO1002,O1003:BO1003))+$C$5+SUM(_xlfn.ANCHORARRAY(BR1006))</f>
        <v>-204.19999999972055</v>
      </c>
      <c r="BT1006" s="1" t="str">
        <v>0- Port Value</v>
      </c>
      <c r="BU1006" s="8" cm="1">
        <f t="array" aca="1" ref="BU1006:BU1019" ca="1">_xlfn.BYROW(O1006:INDIRECT("BO"&amp;(MAX(_xlfn.ANCHORARRAY(A1006))+1005)), _xlfn.LAMBDA(_xlpm._Row, SUM(_xlpm._Row)))+_xlfn.ANCHORARRAY(BS1006)-_xlfn.ANCHORARRAY(BR1006)</f>
        <v>886755.07500000042</v>
      </c>
    </row>
    <row r="1007" spans="1:73" x14ac:dyDescent="0.3">
      <c r="A1007" s="1">
        <f ca="1"/>
        <v>2</v>
      </c>
      <c r="B1007" s="1" vm="118">
        <f ca="1"/>
        <v>44883</v>
      </c>
      <c r="C1007" s="8">
        <f ca="1"/>
        <v>179019.36</v>
      </c>
      <c r="D1007" s="8">
        <f ca="1"/>
        <v>186311.97</v>
      </c>
      <c r="E1007" s="8">
        <f ca="1"/>
        <v>184729.72</v>
      </c>
      <c r="F1007" s="8">
        <f ca="1"/>
        <v>182653.8</v>
      </c>
      <c r="G1007" s="8">
        <f ca="1"/>
        <v>185967.99</v>
      </c>
      <c r="H1007" s="1" t="str">
        <v>0 - BM Costs</v>
      </c>
      <c r="I1007" s="8">
        <f ca="1"/>
        <v>0</v>
      </c>
      <c r="J1007" s="8">
        <f ca="1"/>
        <v>0</v>
      </c>
      <c r="K1007" s="8">
        <f ca="1"/>
        <v>88.939999999944121</v>
      </c>
      <c r="L1007" s="1" t="str">
        <v>0 - BM Port</v>
      </c>
      <c r="M1007" s="8">
        <f ca="1"/>
        <v>918771.7799999998</v>
      </c>
      <c r="N1007" s="1" t="str">
        <v>0 - Port Assets</v>
      </c>
      <c r="O1007" s="8">
        <f ca="1"/>
        <v>193396.68</v>
      </c>
      <c r="P1007" s="8">
        <f ca="1"/>
        <v>144528.29999999999</v>
      </c>
      <c r="Q1007" s="8">
        <f ca="1"/>
        <v>103480.92</v>
      </c>
      <c r="R1007" s="8">
        <f ca="1"/>
        <v>57716.969999999994</v>
      </c>
      <c r="S1007" s="8">
        <f ca="1"/>
        <v>66848.760000000009</v>
      </c>
      <c r="T1007" s="8">
        <f ca="1"/>
        <v>59389.22</v>
      </c>
      <c r="U1007" s="8">
        <f ca="1"/>
        <v>35122.560000000005</v>
      </c>
      <c r="V1007" s="8">
        <f ca="1"/>
        <v>52607.94</v>
      </c>
      <c r="W1007" s="8">
        <f ca="1"/>
        <v>16825.759999999998</v>
      </c>
      <c r="X1007" s="8">
        <f ca="1"/>
        <v>25343.67</v>
      </c>
      <c r="Y1007" s="8">
        <f ca="1"/>
        <v>23349.599999999999</v>
      </c>
      <c r="Z1007" s="8">
        <f ca="1"/>
        <v>19406.75</v>
      </c>
      <c r="AA1007" s="8">
        <f ca="1"/>
        <v>18990.669999999998</v>
      </c>
      <c r="AB1007" s="8">
        <f ca="1"/>
        <v>15625.369999999999</v>
      </c>
      <c r="AC1007" s="8">
        <f ca="1"/>
        <v>9186.15</v>
      </c>
      <c r="AD1007" s="8">
        <f ca="1"/>
        <v>7887.41</v>
      </c>
      <c r="AE1007" s="8">
        <f ca="1"/>
        <v>6626.4299999999994</v>
      </c>
      <c r="AF1007" s="8">
        <f ca="1"/>
        <v>5288.34</v>
      </c>
      <c r="AG1007" s="8">
        <f ca="1"/>
        <v>5580</v>
      </c>
      <c r="AH1007" s="8">
        <f ca="1"/>
        <v>4807.95</v>
      </c>
      <c r="AI1007" s="8">
        <f ca="1"/>
        <v>3711.45</v>
      </c>
      <c r="AJ1007" s="8">
        <f ca="1"/>
        <v>1984.5801000000001</v>
      </c>
      <c r="AK1007" s="8">
        <f ca="1"/>
        <v>922.31999999999994</v>
      </c>
      <c r="AL1007" s="8">
        <f ca="1"/>
        <v>866.87999999999988</v>
      </c>
      <c r="AM1007" s="8">
        <f ca="1"/>
        <v>946.4</v>
      </c>
      <c r="AN1007" s="8">
        <f ca="1"/>
        <v>759.52</v>
      </c>
      <c r="AO1007" s="8">
        <f ca="1"/>
        <v>2660.79</v>
      </c>
      <c r="AP1007" s="8">
        <f ca="1"/>
        <v>783.66</v>
      </c>
      <c r="AQ1007" s="8">
        <f ca="1"/>
        <v>1059.8399999999999</v>
      </c>
      <c r="AR1007" s="8">
        <f ca="1"/>
        <v>953.4</v>
      </c>
      <c r="AS1007" s="8">
        <f ca="1"/>
        <v>1050.24</v>
      </c>
      <c r="AT1007" s="8">
        <f ca="1"/>
        <v>1109.1599999999999</v>
      </c>
      <c r="AU1007" s="8">
        <f ca="1"/>
        <v>1003</v>
      </c>
      <c r="AV1007" s="8">
        <f ca="1"/>
        <v>812.40000000000009</v>
      </c>
      <c r="AW1007" s="8">
        <f ca="1"/>
        <v>864.57999999999993</v>
      </c>
      <c r="AX1007" s="8">
        <f ca="1"/>
        <v>1032.1200000000001</v>
      </c>
      <c r="AY1007" s="8">
        <f ca="1"/>
        <v>1036.83</v>
      </c>
      <c r="AZ1007" s="8">
        <f ca="1"/>
        <v>1139.56</v>
      </c>
      <c r="BA1007" s="8">
        <f ca="1"/>
        <v>987.2</v>
      </c>
      <c r="BB1007" s="8">
        <f ca="1"/>
        <v>1166.76</v>
      </c>
      <c r="BC1007" s="8">
        <f ca="1"/>
        <v>792.9899999999999</v>
      </c>
      <c r="BD1007" s="8">
        <f ca="1"/>
        <v>818.71999999999991</v>
      </c>
      <c r="BE1007" s="8">
        <f ca="1"/>
        <v>1240.7</v>
      </c>
      <c r="BF1007" s="8">
        <f ca="1"/>
        <v>882.6400000000001</v>
      </c>
      <c r="BG1007" s="8">
        <f ca="1"/>
        <v>1107.07</v>
      </c>
      <c r="BH1007" s="8">
        <f ca="1"/>
        <v>836.2</v>
      </c>
      <c r="BI1007" s="8">
        <f ca="1"/>
        <v>765.82</v>
      </c>
      <c r="BJ1007" s="8">
        <f ca="1"/>
        <v>972.9</v>
      </c>
      <c r="BK1007" s="8">
        <f ca="1"/>
        <v>923.52</v>
      </c>
      <c r="BL1007" s="8">
        <f ca="1"/>
        <v>920.04</v>
      </c>
      <c r="BM1007" s="8">
        <f ca="1"/>
        <v>0</v>
      </c>
      <c r="BN1007" s="8">
        <f ca="1"/>
        <v>0</v>
      </c>
      <c r="BO1007" s="8">
        <f ca="1"/>
        <v>0</v>
      </c>
      <c r="BP1007" s="1" t="str">
        <v>0- Port Costs</v>
      </c>
      <c r="BQ1007" s="8">
        <f ca="1"/>
        <v>0</v>
      </c>
      <c r="BR1007" s="8">
        <f ca="1"/>
        <v>0</v>
      </c>
      <c r="BS1007" s="8">
        <f ca="1"/>
        <v>-204.19999999972055</v>
      </c>
      <c r="BT1007" s="1" t="str">
        <v>0- Port Value</v>
      </c>
      <c r="BU1007" s="8">
        <f ca="1"/>
        <v>905916.5401000001</v>
      </c>
    </row>
    <row r="1008" spans="1:73" x14ac:dyDescent="0.3">
      <c r="A1008" s="1">
        <f ca="1"/>
        <v>3</v>
      </c>
      <c r="B1008" s="1" vm="175">
        <f ca="1"/>
        <v>44882</v>
      </c>
      <c r="C1008" s="8">
        <f ca="1"/>
        <v>182792.16</v>
      </c>
      <c r="D1008" s="8">
        <f ca="1"/>
        <v>189307.86000000002</v>
      </c>
      <c r="E1008" s="8">
        <f ca="1"/>
        <v>188512.8</v>
      </c>
      <c r="F1008" s="8">
        <f ca="1"/>
        <v>185911.32</v>
      </c>
      <c r="G1008" s="8">
        <f ca="1"/>
        <v>189316.53</v>
      </c>
      <c r="H1008" s="1" t="str">
        <v>0 - BM Costs</v>
      </c>
      <c r="I1008" s="8">
        <f ca="1"/>
        <v>0</v>
      </c>
      <c r="J1008" s="8">
        <f ca="1"/>
        <v>0</v>
      </c>
      <c r="K1008" s="8">
        <f ca="1"/>
        <v>88.939999999944121</v>
      </c>
      <c r="L1008" s="1" t="str">
        <v>0 - BM Port</v>
      </c>
      <c r="M1008" s="8">
        <f ca="1"/>
        <v>935929.6100000001</v>
      </c>
      <c r="N1008" s="1" t="str">
        <v>0 - Port Assets</v>
      </c>
      <c r="O1008" s="8">
        <f ca="1"/>
        <v>190656</v>
      </c>
      <c r="P1008" s="8">
        <f ca="1"/>
        <v>145751.81999999998</v>
      </c>
      <c r="Q1008" s="8">
        <f ca="1"/>
        <v>101955.59999999999</v>
      </c>
      <c r="R1008" s="8">
        <f ca="1"/>
        <v>62699.73</v>
      </c>
      <c r="S1008" s="8">
        <f ca="1"/>
        <v>69437.179999999993</v>
      </c>
      <c r="T1008" s="8">
        <f ca="1"/>
        <v>58693.47</v>
      </c>
      <c r="U1008" s="8">
        <f ca="1"/>
        <v>40976.32</v>
      </c>
      <c r="V1008" s="8">
        <f ca="1"/>
        <v>53055.75</v>
      </c>
      <c r="W1008" s="8">
        <f ca="1"/>
        <v>16927.12</v>
      </c>
      <c r="X1008" s="8">
        <f ca="1"/>
        <v>25834.68</v>
      </c>
      <c r="Y1008" s="8">
        <f ca="1"/>
        <v>23939.55</v>
      </c>
      <c r="Z1008" s="8">
        <f ca="1"/>
        <v>23570.379999999997</v>
      </c>
      <c r="AA1008" s="8">
        <f ca="1"/>
        <v>18434.009999999998</v>
      </c>
      <c r="AB1008" s="8">
        <f ca="1"/>
        <v>15395.960000000001</v>
      </c>
      <c r="AC1008" s="8">
        <f ca="1"/>
        <v>9902.7999999999993</v>
      </c>
      <c r="AD1008" s="8">
        <f ca="1"/>
        <v>8501.4</v>
      </c>
      <c r="AE1008" s="8">
        <f ca="1"/>
        <v>6750.87</v>
      </c>
      <c r="AF1008" s="8">
        <f ca="1"/>
        <v>5088.78</v>
      </c>
      <c r="AG1008" s="8">
        <f ca="1"/>
        <v>5501.88</v>
      </c>
      <c r="AH1008" s="8">
        <f ca="1"/>
        <v>4699.5</v>
      </c>
      <c r="AI1008" s="8">
        <f ca="1"/>
        <v>3915.75</v>
      </c>
      <c r="AJ1008" s="8">
        <f ca="1"/>
        <v>2164.8366000000001</v>
      </c>
      <c r="AK1008" s="8">
        <f ca="1"/>
        <v>906.3599999999999</v>
      </c>
      <c r="AL1008" s="8">
        <f ca="1"/>
        <v>861.12000000000012</v>
      </c>
      <c r="AM1008" s="8">
        <f ca="1"/>
        <v>967.2</v>
      </c>
      <c r="AN1008" s="8">
        <f ca="1"/>
        <v>771.64</v>
      </c>
      <c r="AO1008" s="8">
        <f ca="1"/>
        <v>2710.3999999999996</v>
      </c>
      <c r="AP1008" s="8">
        <f ca="1"/>
        <v>790.32</v>
      </c>
      <c r="AQ1008" s="8">
        <f ca="1"/>
        <v>1025.28</v>
      </c>
      <c r="AR1008" s="8">
        <f ca="1"/>
        <v>953.4</v>
      </c>
      <c r="AS1008" s="8">
        <f ca="1"/>
        <v>1024.32</v>
      </c>
      <c r="AT1008" s="8">
        <f ca="1"/>
        <v>1096.52</v>
      </c>
      <c r="AU1008" s="8">
        <f ca="1"/>
        <v>970.36</v>
      </c>
      <c r="AV1008" s="8">
        <f ca="1"/>
        <v>831.24</v>
      </c>
      <c r="AW1008" s="8">
        <f ca="1"/>
        <v>765.06</v>
      </c>
      <c r="AX1008" s="8">
        <f ca="1"/>
        <v>1018.4900000000001</v>
      </c>
      <c r="AY1008" s="8">
        <f ca="1"/>
        <v>1084.98</v>
      </c>
      <c r="AZ1008" s="8">
        <f ca="1"/>
        <v>1149.48</v>
      </c>
      <c r="BA1008" s="8">
        <f ca="1"/>
        <v>995.84</v>
      </c>
      <c r="BB1008" s="8">
        <f ca="1"/>
        <v>1154.1600000000001</v>
      </c>
      <c r="BC1008" s="8">
        <f ca="1"/>
        <v>815.67000000000007</v>
      </c>
      <c r="BD1008" s="8">
        <f ca="1"/>
        <v>804.95999999999992</v>
      </c>
      <c r="BE1008" s="8">
        <f ca="1"/>
        <v>1208.4000000000001</v>
      </c>
      <c r="BF1008" s="8">
        <f ca="1"/>
        <v>908.59999999999991</v>
      </c>
      <c r="BG1008" s="8">
        <f ca="1"/>
        <v>1087.7</v>
      </c>
      <c r="BH1008" s="8">
        <f ca="1"/>
        <v>866.54000000000008</v>
      </c>
      <c r="BI1008" s="8">
        <f ca="1"/>
        <v>728.06</v>
      </c>
      <c r="BJ1008" s="8">
        <f ca="1"/>
        <v>962.56000000000006</v>
      </c>
      <c r="BK1008" s="8">
        <f ca="1"/>
        <v>950.16000000000008</v>
      </c>
      <c r="BL1008" s="8">
        <f ca="1"/>
        <v>918.17000000000007</v>
      </c>
      <c r="BM1008" s="8">
        <f ca="1"/>
        <v>0</v>
      </c>
      <c r="BN1008" s="8">
        <f ca="1"/>
        <v>0</v>
      </c>
      <c r="BO1008" s="8">
        <f ca="1"/>
        <v>0</v>
      </c>
      <c r="BP1008" s="1" t="str">
        <v>0- Port Costs</v>
      </c>
      <c r="BQ1008" s="8">
        <f ca="1"/>
        <v>0</v>
      </c>
      <c r="BR1008" s="8">
        <f ca="1"/>
        <v>0</v>
      </c>
      <c r="BS1008" s="8">
        <f ca="1"/>
        <v>-204.19999999972055</v>
      </c>
      <c r="BT1008" s="1" t="str">
        <v>0- Port Value</v>
      </c>
      <c r="BU1008" s="8">
        <f ca="1"/>
        <v>921976.17660000036</v>
      </c>
    </row>
    <row r="1009" spans="1:73" x14ac:dyDescent="0.3">
      <c r="A1009" s="1">
        <f ca="1"/>
        <v>4</v>
      </c>
      <c r="B1009" s="1" vm="229">
        <f ca="1"/>
        <v>44881</v>
      </c>
      <c r="C1009" s="8">
        <f ca="1"/>
        <v>187005.12</v>
      </c>
      <c r="D1009" s="8">
        <f ca="1"/>
        <v>194435.96000000002</v>
      </c>
      <c r="E1009" s="8">
        <f ca="1"/>
        <v>193898.87999999998</v>
      </c>
      <c r="F1009" s="8">
        <f ca="1"/>
        <v>192542.7</v>
      </c>
      <c r="G1009" s="8">
        <f ca="1"/>
        <v>194153.31</v>
      </c>
      <c r="H1009" s="1" t="str">
        <v>0 - BM Costs</v>
      </c>
      <c r="I1009" s="8">
        <f ca="1"/>
        <v>0</v>
      </c>
      <c r="J1009" s="8">
        <f ca="1"/>
        <v>0</v>
      </c>
      <c r="K1009" s="8">
        <f ca="1"/>
        <v>88.939999999944121</v>
      </c>
      <c r="L1009" s="1" t="str">
        <v>0 - BM Port</v>
      </c>
      <c r="M1009" s="8">
        <f ca="1"/>
        <v>962124.90999999992</v>
      </c>
      <c r="N1009" s="1" t="str">
        <v>0 - Port Assets</v>
      </c>
      <c r="O1009" s="8">
        <f ca="1"/>
        <v>193635</v>
      </c>
      <c r="P1009" s="8">
        <f ca="1"/>
        <v>149575.31999999998</v>
      </c>
      <c r="Q1009" s="8">
        <f ca="1"/>
        <v>102196.44</v>
      </c>
      <c r="R1009" s="8">
        <f ca="1"/>
        <v>66436.800000000003</v>
      </c>
      <c r="S1009" s="8">
        <f ca="1"/>
        <v>68536.86</v>
      </c>
      <c r="T1009" s="8">
        <f ca="1"/>
        <v>59027.43</v>
      </c>
      <c r="U1009" s="8">
        <f ca="1"/>
        <v>44169.279999999999</v>
      </c>
      <c r="V1009" s="8">
        <f ca="1"/>
        <v>53172.57</v>
      </c>
      <c r="W1009" s="8">
        <f ca="1"/>
        <v>17433.919999999998</v>
      </c>
      <c r="X1009" s="8">
        <f ca="1"/>
        <v>26199.789999999997</v>
      </c>
      <c r="Y1009" s="8">
        <f ca="1"/>
        <v>24374.25</v>
      </c>
      <c r="Z1009" s="8">
        <f ca="1"/>
        <v>23499.81</v>
      </c>
      <c r="AA1009" s="8">
        <f ca="1"/>
        <v>20703.47</v>
      </c>
      <c r="AB1009" s="8">
        <f ca="1"/>
        <v>15217.529999999999</v>
      </c>
      <c r="AC1009" s="8">
        <f ca="1"/>
        <v>10098.25</v>
      </c>
      <c r="AD1009" s="8">
        <f ca="1"/>
        <v>9304.31</v>
      </c>
      <c r="AE1009" s="8">
        <f ca="1"/>
        <v>6937.53</v>
      </c>
      <c r="AF1009" s="8">
        <f ca="1"/>
        <v>5587.68</v>
      </c>
      <c r="AG1009" s="8">
        <f ca="1"/>
        <v>5568.84</v>
      </c>
      <c r="AH1009" s="8">
        <f ca="1"/>
        <v>4851.33</v>
      </c>
      <c r="AI1009" s="8">
        <f ca="1"/>
        <v>3881.7</v>
      </c>
      <c r="AJ1009" s="8">
        <f ca="1"/>
        <v>2204.9912999999997</v>
      </c>
      <c r="AK1009" s="8">
        <f ca="1"/>
        <v>897.96</v>
      </c>
      <c r="AL1009" s="8">
        <f ca="1"/>
        <v>797.76</v>
      </c>
      <c r="AM1009" s="8">
        <f ca="1"/>
        <v>967.2</v>
      </c>
      <c r="AN1009" s="8">
        <f ca="1"/>
        <v>775.68</v>
      </c>
      <c r="AO1009" s="8">
        <f ca="1"/>
        <v>2542.21</v>
      </c>
      <c r="AP1009" s="8">
        <f ca="1"/>
        <v>846.93</v>
      </c>
      <c r="AQ1009" s="8">
        <f ca="1"/>
        <v>1019.52</v>
      </c>
      <c r="AR1009" s="8">
        <f ca="1"/>
        <v>963.9</v>
      </c>
      <c r="AS1009" s="8">
        <f ca="1"/>
        <v>978.24</v>
      </c>
      <c r="AT1009" s="8">
        <f ca="1"/>
        <v>1118.6400000000001</v>
      </c>
      <c r="AU1009" s="8">
        <f ca="1"/>
        <v>991.44</v>
      </c>
      <c r="AV1009" s="8">
        <f ca="1"/>
        <v>847.92</v>
      </c>
      <c r="AW1009" s="8">
        <f ca="1"/>
        <v>758.84</v>
      </c>
      <c r="AX1009" s="8">
        <f ca="1"/>
        <v>1035.8799999999999</v>
      </c>
      <c r="AY1009" s="8">
        <f ca="1"/>
        <v>1133.1299999999999</v>
      </c>
      <c r="AZ1009" s="8">
        <f ca="1"/>
        <v>1148.24</v>
      </c>
      <c r="BA1009" s="8">
        <f ca="1"/>
        <v>1036.8</v>
      </c>
      <c r="BB1009" s="8">
        <f ca="1"/>
        <v>1169.28</v>
      </c>
      <c r="BC1009" s="8">
        <f ca="1"/>
        <v>833.4899999999999</v>
      </c>
      <c r="BD1009" s="8">
        <f ca="1"/>
        <v>842.80000000000007</v>
      </c>
      <c r="BE1009" s="8">
        <f ca="1"/>
        <v>1229.3</v>
      </c>
      <c r="BF1009" s="8">
        <f ca="1"/>
        <v>928.06999999999994</v>
      </c>
      <c r="BG1009" s="8">
        <f ca="1"/>
        <v>1065.3500000000001</v>
      </c>
      <c r="BH1009" s="8">
        <f ca="1"/>
        <v>907.98</v>
      </c>
      <c r="BI1009" s="8">
        <f ca="1"/>
        <v>712.72</v>
      </c>
      <c r="BJ1009" s="8">
        <f ca="1"/>
        <v>1000.1600000000001</v>
      </c>
      <c r="BK1009" s="8">
        <f ca="1"/>
        <v>972.36</v>
      </c>
      <c r="BL1009" s="8">
        <f ca="1"/>
        <v>981.75</v>
      </c>
      <c r="BM1009" s="8">
        <f ca="1"/>
        <v>0</v>
      </c>
      <c r="BN1009" s="8">
        <f ca="1"/>
        <v>0</v>
      </c>
      <c r="BO1009" s="8">
        <f ca="1"/>
        <v>0</v>
      </c>
      <c r="BP1009" s="1" t="str">
        <v>0- Port Costs</v>
      </c>
      <c r="BQ1009" s="8">
        <f ca="1"/>
        <v>0</v>
      </c>
      <c r="BR1009" s="8">
        <f ca="1"/>
        <v>0</v>
      </c>
      <c r="BS1009" s="8">
        <f ca="1"/>
        <v>-204.19999999972055</v>
      </c>
      <c r="BT1009" s="1" t="str">
        <v>0- Port Value</v>
      </c>
      <c r="BU1009" s="8">
        <f ca="1"/>
        <v>940912.45130000042</v>
      </c>
    </row>
    <row r="1010" spans="1:73" x14ac:dyDescent="0.3">
      <c r="A1010" s="1">
        <f ca="1"/>
        <v>5</v>
      </c>
      <c r="B1010" s="1" vm="285">
        <f ca="1"/>
        <v>44880</v>
      </c>
      <c r="C1010" s="8">
        <f ca="1"/>
        <v>187822.56</v>
      </c>
      <c r="D1010" s="8">
        <f ca="1"/>
        <v>197701.75</v>
      </c>
      <c r="E1010" s="8">
        <f ca="1"/>
        <v>196399.56</v>
      </c>
      <c r="F1010" s="8">
        <f ca="1"/>
        <v>195916.56</v>
      </c>
      <c r="G1010" s="8">
        <f ca="1"/>
        <v>197997.93</v>
      </c>
      <c r="H1010" s="1" t="str">
        <v>0 - BM Costs</v>
      </c>
      <c r="I1010" s="8">
        <f ca="1"/>
        <v>0</v>
      </c>
      <c r="J1010" s="8">
        <f ca="1"/>
        <v>0</v>
      </c>
      <c r="K1010" s="8">
        <f ca="1"/>
        <v>88.939999999944121</v>
      </c>
      <c r="L1010" s="1" t="str">
        <v>0 - BM Port</v>
      </c>
      <c r="M1010" s="8">
        <f ca="1"/>
        <v>975927.29999999981</v>
      </c>
      <c r="N1010" s="1" t="str">
        <v>0 - Port Assets</v>
      </c>
      <c r="O1010" s="8">
        <f ca="1"/>
        <v>200784.6</v>
      </c>
      <c r="P1010" s="8">
        <f ca="1"/>
        <v>152787.06</v>
      </c>
      <c r="Q1010" s="8">
        <f ca="1"/>
        <v>101554.2</v>
      </c>
      <c r="R1010" s="8">
        <f ca="1"/>
        <v>71004.33</v>
      </c>
      <c r="S1010" s="8">
        <f ca="1"/>
        <v>74501.48</v>
      </c>
      <c r="T1010" s="8">
        <f ca="1"/>
        <v>60919.87</v>
      </c>
      <c r="U1010" s="8">
        <f ca="1"/>
        <v>49224.800000000003</v>
      </c>
      <c r="V1010" s="8">
        <f ca="1"/>
        <v>53250.450000000004</v>
      </c>
      <c r="W1010" s="8">
        <f ca="1"/>
        <v>18498.2</v>
      </c>
      <c r="X1010" s="8">
        <f ca="1"/>
        <v>26741.159999999996</v>
      </c>
      <c r="Y1010" s="8">
        <f ca="1"/>
        <v>25771.500000000004</v>
      </c>
      <c r="Z1010" s="8">
        <f ca="1"/>
        <v>24840.639999999999</v>
      </c>
      <c r="AA1010" s="8">
        <f ca="1"/>
        <v>21645.51</v>
      </c>
      <c r="AB1010" s="8">
        <f ca="1"/>
        <v>15676.35</v>
      </c>
      <c r="AC1010" s="8">
        <f ca="1"/>
        <v>11140.65</v>
      </c>
      <c r="AD1010" s="8">
        <f ca="1"/>
        <v>9965.5299999999988</v>
      </c>
      <c r="AE1010" s="8">
        <f ca="1"/>
        <v>7435.29</v>
      </c>
      <c r="AF1010" s="8">
        <f ca="1"/>
        <v>5737.3499999999995</v>
      </c>
      <c r="AG1010" s="8">
        <f ca="1"/>
        <v>5859</v>
      </c>
      <c r="AH1010" s="8">
        <f ca="1"/>
        <v>5371.8899999999994</v>
      </c>
      <c r="AI1010" s="8">
        <f ca="1"/>
        <v>4063.3</v>
      </c>
      <c r="AJ1010" s="8">
        <f ca="1"/>
        <v>2346.5585999999998</v>
      </c>
      <c r="AK1010" s="8">
        <f ca="1"/>
        <v>941.6400000000001</v>
      </c>
      <c r="AL1010" s="8">
        <f ca="1"/>
        <v>815.04</v>
      </c>
      <c r="AM1010" s="8">
        <f ca="1"/>
        <v>1034.8</v>
      </c>
      <c r="AN1010" s="8">
        <f ca="1"/>
        <v>1005.96</v>
      </c>
      <c r="AO1010" s="8">
        <f ca="1"/>
        <v>2261.4900000000002</v>
      </c>
      <c r="AP1010" s="8">
        <f ca="1"/>
        <v>843.59999999999991</v>
      </c>
      <c r="AQ1010" s="8">
        <f ca="1"/>
        <v>1040.6399999999999</v>
      </c>
      <c r="AR1010" s="8">
        <f ca="1"/>
        <v>1060.5</v>
      </c>
      <c r="AS1010" s="8">
        <f ca="1"/>
        <v>969.59999999999991</v>
      </c>
      <c r="AT1010" s="8">
        <f ca="1"/>
        <v>1106.79</v>
      </c>
      <c r="AU1010" s="8">
        <f ca="1"/>
        <v>1003</v>
      </c>
      <c r="AV1010" s="8">
        <f ca="1"/>
        <v>885.83999999999992</v>
      </c>
      <c r="AW1010" s="8">
        <f ca="1"/>
        <v>768.17000000000007</v>
      </c>
      <c r="AX1010" s="8">
        <f ca="1"/>
        <v>1028.83</v>
      </c>
      <c r="AY1010" s="8">
        <f ca="1"/>
        <v>1158.81</v>
      </c>
      <c r="AZ1010" s="8">
        <f ca="1"/>
        <v>1168.08</v>
      </c>
      <c r="BA1010" s="8">
        <f ca="1"/>
        <v>1043.52</v>
      </c>
      <c r="BB1010" s="8">
        <f ca="1"/>
        <v>1200.78</v>
      </c>
      <c r="BC1010" s="8">
        <f ca="1"/>
        <v>917.73</v>
      </c>
      <c r="BD1010" s="8">
        <f ca="1"/>
        <v>954.6</v>
      </c>
      <c r="BE1010" s="8">
        <f ca="1"/>
        <v>1276.8</v>
      </c>
      <c r="BF1010" s="8">
        <f ca="1"/>
        <v>1031.9100000000001</v>
      </c>
      <c r="BG1010" s="8">
        <f ca="1"/>
        <v>1075.78</v>
      </c>
      <c r="BH1010" s="8">
        <f ca="1"/>
        <v>1061.1600000000001</v>
      </c>
      <c r="BI1010" s="8">
        <f ca="1"/>
        <v>720.98</v>
      </c>
      <c r="BJ1010" s="8">
        <f ca="1"/>
        <v>1059.3799999999999</v>
      </c>
      <c r="BK1010" s="8">
        <f ca="1"/>
        <v>1021.1999999999999</v>
      </c>
      <c r="BL1010" s="8">
        <f ca="1"/>
        <v>1056.55</v>
      </c>
      <c r="BM1010" s="8">
        <f ca="1"/>
        <v>0</v>
      </c>
      <c r="BN1010" s="8">
        <f ca="1"/>
        <v>0</v>
      </c>
      <c r="BO1010" s="8">
        <f ca="1"/>
        <v>0</v>
      </c>
      <c r="BP1010" s="1" t="str">
        <v>0- Port Costs</v>
      </c>
      <c r="BQ1010" s="8">
        <f ca="1"/>
        <v>0</v>
      </c>
      <c r="BR1010" s="8">
        <f ca="1"/>
        <v>0</v>
      </c>
      <c r="BS1010" s="8">
        <f ca="1"/>
        <v>-204.19999999972055</v>
      </c>
      <c r="BT1010" s="1" t="str">
        <v>0- Port Value</v>
      </c>
      <c r="BU1010" s="8">
        <f ca="1"/>
        <v>978428.69860000059</v>
      </c>
    </row>
    <row r="1011" spans="1:73" hidden="1" outlineLevel="1" x14ac:dyDescent="0.3">
      <c r="A1011" s="1">
        <f ca="1"/>
        <v>6</v>
      </c>
      <c r="B1011" s="1" vm="333">
        <f ca="1"/>
        <v>44879</v>
      </c>
      <c r="C1011" s="8">
        <f ca="1"/>
        <v>188168.4</v>
      </c>
      <c r="D1011" s="8">
        <f ca="1"/>
        <v>194085.09</v>
      </c>
      <c r="E1011" s="8">
        <f ca="1"/>
        <v>193706.52000000002</v>
      </c>
      <c r="F1011" s="8">
        <f ca="1"/>
        <v>192193.68</v>
      </c>
      <c r="G1011" s="8">
        <f ca="1"/>
        <v>193967.28</v>
      </c>
      <c r="H1011" s="1" t="str">
        <v>0 - BM Costs</v>
      </c>
      <c r="I1011" s="8">
        <f ca="1"/>
        <v>0</v>
      </c>
      <c r="J1011" s="8">
        <f ca="1"/>
        <v>0</v>
      </c>
      <c r="K1011" s="8">
        <f ca="1"/>
        <v>88.939999999944121</v>
      </c>
      <c r="L1011" s="1" t="str">
        <v>0 - BM Port</v>
      </c>
      <c r="M1011" s="8">
        <f ca="1"/>
        <v>962209.90999999992</v>
      </c>
      <c r="N1011" s="1" t="str">
        <v>0 - Port Assets</v>
      </c>
      <c r="O1011" s="8">
        <f ca="1"/>
        <v>192800.88</v>
      </c>
      <c r="P1011" s="8">
        <f ca="1"/>
        <v>155081.16</v>
      </c>
      <c r="Q1011" s="8">
        <f ca="1"/>
        <v>101393.64</v>
      </c>
      <c r="R1011" s="8">
        <f ca="1"/>
        <v>69758.64</v>
      </c>
      <c r="S1011" s="8">
        <f ca="1"/>
        <v>71800.52</v>
      </c>
      <c r="T1011" s="8">
        <f ca="1"/>
        <v>61226</v>
      </c>
      <c r="U1011" s="8">
        <f ca="1"/>
        <v>48692.639999999999</v>
      </c>
      <c r="V1011" s="8">
        <f ca="1"/>
        <v>52276.950000000004</v>
      </c>
      <c r="W1011" s="8">
        <f ca="1"/>
        <v>18751.600000000002</v>
      </c>
      <c r="X1011" s="8">
        <f ca="1"/>
        <v>25985.760000000002</v>
      </c>
      <c r="Y1011" s="8">
        <f ca="1"/>
        <v>25988.85</v>
      </c>
      <c r="Z1011" s="8">
        <f ca="1"/>
        <v>24558.36</v>
      </c>
      <c r="AA1011" s="8">
        <f ca="1"/>
        <v>21324.36</v>
      </c>
      <c r="AB1011" s="8">
        <f ca="1"/>
        <v>15166.550000000001</v>
      </c>
      <c r="AC1011" s="8">
        <f ca="1"/>
        <v>10945.199999999999</v>
      </c>
      <c r="AD1011" s="8">
        <f ca="1"/>
        <v>9847.4549999999999</v>
      </c>
      <c r="AE1011" s="8">
        <f ca="1"/>
        <v>7248.63</v>
      </c>
      <c r="AF1011" s="8">
        <f ca="1"/>
        <v>5438.01</v>
      </c>
      <c r="AG1011" s="8">
        <f ca="1"/>
        <v>5786.4599999999991</v>
      </c>
      <c r="AH1011" s="8">
        <f ca="1"/>
        <v>5205.6000000000004</v>
      </c>
      <c r="AI1011" s="8">
        <f ca="1"/>
        <v>3949.8</v>
      </c>
      <c r="AJ1011" s="8">
        <f ca="1"/>
        <v>2344.8000000000002</v>
      </c>
      <c r="AK1011" s="8">
        <f ca="1"/>
        <v>930.43999999999994</v>
      </c>
      <c r="AL1011" s="8">
        <f ca="1"/>
        <v>861.12000000000012</v>
      </c>
      <c r="AM1011" s="8">
        <f ca="1"/>
        <v>1029.5999999999999</v>
      </c>
      <c r="AN1011" s="8">
        <f ca="1"/>
        <v>1018.08</v>
      </c>
      <c r="AO1011" s="8">
        <f ca="1"/>
        <v>1632.29</v>
      </c>
      <c r="AP1011" s="8">
        <f ca="1"/>
        <v>790.32</v>
      </c>
      <c r="AQ1011" s="8">
        <f ca="1"/>
        <v>1000.3199999999999</v>
      </c>
      <c r="AR1011" s="8">
        <f ca="1"/>
        <v>1078.3499999999999</v>
      </c>
      <c r="AS1011" s="8">
        <f ca="1"/>
        <v>1032</v>
      </c>
      <c r="AT1011" s="8">
        <f ca="1"/>
        <v>1045.17</v>
      </c>
      <c r="AU1011" s="8">
        <f ca="1"/>
        <v>992.8</v>
      </c>
      <c r="AV1011" s="8">
        <f ca="1"/>
        <v>881.40000000000009</v>
      </c>
      <c r="AW1011" s="8">
        <f ca="1"/>
        <v>721.52</v>
      </c>
      <c r="AX1011" s="8">
        <f ca="1"/>
        <v>999.68999999999994</v>
      </c>
      <c r="AY1011" s="8">
        <f ca="1"/>
        <v>1123.5</v>
      </c>
      <c r="AZ1011" s="8">
        <f ca="1"/>
        <v>1168.08</v>
      </c>
      <c r="BA1011" s="8">
        <f ca="1"/>
        <v>984.32</v>
      </c>
      <c r="BB1011" s="8">
        <f ca="1"/>
        <v>1179.3599999999999</v>
      </c>
      <c r="BC1011" s="8">
        <f ca="1"/>
        <v>929.07</v>
      </c>
      <c r="BD1011" s="8">
        <f ca="1"/>
        <v>1026.8399999999999</v>
      </c>
      <c r="BE1011" s="8">
        <f ca="1"/>
        <v>1193.2</v>
      </c>
      <c r="BF1011" s="8">
        <f ca="1"/>
        <v>1031.9100000000001</v>
      </c>
      <c r="BG1011" s="8">
        <f ca="1"/>
        <v>1040.02</v>
      </c>
      <c r="BH1011" s="8">
        <f ca="1"/>
        <v>1012.3199999999999</v>
      </c>
      <c r="BI1011" s="8">
        <f ca="1"/>
        <v>674.95999999999992</v>
      </c>
      <c r="BJ1011" s="8">
        <f ca="1"/>
        <v>1168.8900000000001</v>
      </c>
      <c r="BK1011" s="8">
        <f ca="1"/>
        <v>1023.4200000000001</v>
      </c>
      <c r="BL1011" s="8">
        <f ca="1"/>
        <v>1120.1300000000001</v>
      </c>
      <c r="BM1011" s="8">
        <f ca="1"/>
        <v>0</v>
      </c>
      <c r="BN1011" s="8">
        <f ca="1"/>
        <v>0</v>
      </c>
      <c r="BO1011" s="8">
        <f ca="1"/>
        <v>0</v>
      </c>
      <c r="BP1011" s="1" t="str">
        <v>0- Port Costs</v>
      </c>
      <c r="BQ1011" s="8">
        <f ca="1"/>
        <v>0</v>
      </c>
      <c r="BR1011" s="8">
        <f ca="1"/>
        <v>0</v>
      </c>
      <c r="BS1011" s="8">
        <f ca="1"/>
        <v>-204.19999999972055</v>
      </c>
      <c r="BT1011" s="1" t="str">
        <v>0- Port Value</v>
      </c>
      <c r="BU1011" s="8">
        <f ca="1"/>
        <v>964056.78499999992</v>
      </c>
    </row>
    <row r="1012" spans="1:73" hidden="1" outlineLevel="1" x14ac:dyDescent="0.3">
      <c r="A1012" s="1">
        <f ca="1"/>
        <v>7</v>
      </c>
      <c r="B1012" s="1" vm="384">
        <f ca="1"/>
        <v>44876</v>
      </c>
      <c r="C1012" s="8">
        <f ca="1"/>
        <v>195148.08</v>
      </c>
      <c r="D1012" s="8">
        <f ca="1"/>
        <v>200751.62</v>
      </c>
      <c r="E1012" s="8">
        <f ca="1"/>
        <v>200823.84</v>
      </c>
      <c r="F1012" s="8">
        <f ca="1"/>
        <v>200337.47999999998</v>
      </c>
      <c r="G1012" s="8">
        <f ca="1"/>
        <v>202090.59000000003</v>
      </c>
      <c r="H1012" s="1" t="str">
        <v>0 - BM Costs</v>
      </c>
      <c r="I1012" s="8">
        <f ca="1"/>
        <v>0</v>
      </c>
      <c r="J1012" s="8">
        <f ca="1"/>
        <v>0</v>
      </c>
      <c r="K1012" s="8">
        <f ca="1"/>
        <v>88.939999999944121</v>
      </c>
      <c r="L1012" s="1" t="str">
        <v>0 - BM Port</v>
      </c>
      <c r="M1012" s="8">
        <f ca="1"/>
        <v>999240.54999999981</v>
      </c>
      <c r="N1012" s="1" t="str">
        <v>0 - Port Assets</v>
      </c>
      <c r="O1012" s="8">
        <f ca="1"/>
        <v>195184.08</v>
      </c>
      <c r="P1012" s="8">
        <f ca="1"/>
        <v>155539.98000000001</v>
      </c>
      <c r="Q1012" s="8">
        <f ca="1"/>
        <v>101714.76</v>
      </c>
      <c r="R1012" s="8">
        <f ca="1"/>
        <v>76402.320000000007</v>
      </c>
      <c r="S1012" s="8">
        <f ca="1"/>
        <v>77765.14</v>
      </c>
      <c r="T1012" s="8">
        <f ca="1"/>
        <v>59250.07</v>
      </c>
      <c r="U1012" s="8">
        <f ca="1"/>
        <v>50821.279999999999</v>
      </c>
      <c r="V1012" s="8">
        <f ca="1"/>
        <v>53250.450000000004</v>
      </c>
      <c r="W1012" s="8">
        <f ca="1"/>
        <v>18599.560000000001</v>
      </c>
      <c r="X1012" s="8">
        <f ca="1"/>
        <v>25796.909999999996</v>
      </c>
      <c r="Y1012" s="8">
        <f ca="1"/>
        <v>27386.100000000002</v>
      </c>
      <c r="Z1012" s="8">
        <f ca="1"/>
        <v>25405.200000000001</v>
      </c>
      <c r="AA1012" s="8">
        <f ca="1"/>
        <v>20467.960000000003</v>
      </c>
      <c r="AB1012" s="8">
        <f ca="1"/>
        <v>16339.09</v>
      </c>
      <c r="AC1012" s="8">
        <f ca="1"/>
        <v>11596.7</v>
      </c>
      <c r="AD1012" s="8">
        <f ca="1"/>
        <v>10673.98</v>
      </c>
      <c r="AE1012" s="8">
        <f ca="1"/>
        <v>7933.0499999999993</v>
      </c>
      <c r="AF1012" s="8">
        <f ca="1"/>
        <v>5587.68</v>
      </c>
      <c r="AG1012" s="8">
        <f ca="1"/>
        <v>5981.76</v>
      </c>
      <c r="AH1012" s="8">
        <f ca="1"/>
        <v>5444.1900000000005</v>
      </c>
      <c r="AI1012" s="8">
        <f ca="1"/>
        <v>4278.95</v>
      </c>
      <c r="AJ1012" s="8">
        <f ca="1"/>
        <v>2555.8319999999999</v>
      </c>
      <c r="AK1012" s="8">
        <f ca="1"/>
        <v>941.92000000000007</v>
      </c>
      <c r="AL1012" s="8">
        <f ca="1"/>
        <v>852.48</v>
      </c>
      <c r="AM1012" s="8">
        <f ca="1"/>
        <v>951.6</v>
      </c>
      <c r="AN1012" s="8">
        <f ca="1"/>
        <v>1175.6400000000001</v>
      </c>
      <c r="AO1012" s="8">
        <f ca="1"/>
        <v>1513.71</v>
      </c>
      <c r="AP1012" s="8">
        <f ca="1"/>
        <v>947.93999999999994</v>
      </c>
      <c r="AQ1012" s="8">
        <f ca="1"/>
        <v>1044.48</v>
      </c>
      <c r="AR1012" s="8">
        <f ca="1"/>
        <v>1089.9000000000001</v>
      </c>
      <c r="AS1012" s="8">
        <f ca="1"/>
        <v>1056</v>
      </c>
      <c r="AT1012" s="8">
        <f ca="1"/>
        <v>1094.1499999999999</v>
      </c>
      <c r="AU1012" s="8">
        <f ca="1"/>
        <v>996.2</v>
      </c>
      <c r="AV1012" s="8">
        <f ca="1"/>
        <v>881.16000000000008</v>
      </c>
      <c r="AW1012" s="8">
        <f ca="1"/>
        <v>774.3900000000001</v>
      </c>
      <c r="AX1012" s="8">
        <f ca="1"/>
        <v>1041.52</v>
      </c>
      <c r="AY1012" s="8">
        <f ca="1"/>
        <v>1210.17</v>
      </c>
      <c r="AZ1012" s="8">
        <f ca="1"/>
        <v>1124.68</v>
      </c>
      <c r="BA1012" s="8">
        <f ca="1"/>
        <v>1024</v>
      </c>
      <c r="BB1012" s="8">
        <f ca="1"/>
        <v>1186.92</v>
      </c>
      <c r="BC1012" s="8">
        <f ca="1"/>
        <v>915.30000000000007</v>
      </c>
      <c r="BD1012" s="8">
        <f ca="1"/>
        <v>1035.4399999999998</v>
      </c>
      <c r="BE1012" s="8">
        <f ca="1"/>
        <v>1212.2</v>
      </c>
      <c r="BF1012" s="8">
        <f ca="1"/>
        <v>1077.3399999999999</v>
      </c>
      <c r="BG1012" s="8">
        <f ca="1"/>
        <v>1045.98</v>
      </c>
      <c r="BH1012" s="8">
        <f ca="1"/>
        <v>1020.4599999999999</v>
      </c>
      <c r="BI1012" s="8">
        <f ca="1"/>
        <v>1078.52</v>
      </c>
      <c r="BJ1012" s="8">
        <f ca="1"/>
        <v>1194.27</v>
      </c>
      <c r="BK1012" s="8">
        <f ca="1"/>
        <v>1036.74</v>
      </c>
      <c r="BL1012" s="8">
        <f ca="1"/>
        <v>1090.21</v>
      </c>
      <c r="BM1012" s="8">
        <f ca="1"/>
        <v>0</v>
      </c>
      <c r="BN1012" s="8">
        <f ca="1"/>
        <v>0</v>
      </c>
      <c r="BO1012" s="8">
        <f ca="1"/>
        <v>0</v>
      </c>
      <c r="BP1012" s="1" t="str">
        <v>0- Port Costs</v>
      </c>
      <c r="BQ1012" s="8">
        <f ca="1"/>
        <v>0</v>
      </c>
      <c r="BR1012" s="8">
        <f ca="1"/>
        <v>0</v>
      </c>
      <c r="BS1012" s="8">
        <f ca="1"/>
        <v>-204.19999999972055</v>
      </c>
      <c r="BT1012" s="1" t="str">
        <v>0- Port Value</v>
      </c>
      <c r="BU1012" s="8">
        <f ca="1"/>
        <v>987384.16200000013</v>
      </c>
    </row>
    <row r="1013" spans="1:73" hidden="1" outlineLevel="1" x14ac:dyDescent="0.3">
      <c r="A1013" s="1">
        <f ca="1"/>
        <v>8</v>
      </c>
      <c r="B1013" s="1" vm="429">
        <f ca="1"/>
        <v>44875</v>
      </c>
      <c r="C1013" s="8">
        <f ca="1"/>
        <v>190746.48</v>
      </c>
      <c r="D1013" s="8">
        <f ca="1"/>
        <v>194975.75999999998</v>
      </c>
      <c r="E1013" s="8">
        <f ca="1"/>
        <v>195822.47999999998</v>
      </c>
      <c r="F1013" s="8">
        <f ca="1"/>
        <v>194287.8</v>
      </c>
      <c r="G1013" s="8">
        <f ca="1"/>
        <v>195579.54</v>
      </c>
      <c r="H1013" s="1" t="str">
        <v>0 - BM Costs</v>
      </c>
      <c r="I1013" s="8">
        <f ca="1"/>
        <v>0</v>
      </c>
      <c r="J1013" s="8">
        <f ca="1"/>
        <v>0</v>
      </c>
      <c r="K1013" s="8">
        <f ca="1"/>
        <v>88.939999999944121</v>
      </c>
      <c r="L1013" s="1" t="str">
        <v>0 - BM Port</v>
      </c>
      <c r="M1013" s="8">
        <f ca="1"/>
        <v>971501</v>
      </c>
      <c r="N1013" s="1" t="str">
        <v>0 - Port Assets</v>
      </c>
      <c r="O1013" s="8">
        <f ca="1"/>
        <v>194111.63999999998</v>
      </c>
      <c r="P1013" s="8">
        <f ca="1"/>
        <v>160434.06</v>
      </c>
      <c r="Q1013" s="8">
        <f ca="1"/>
        <v>101554.2</v>
      </c>
      <c r="R1013" s="8">
        <f ca="1"/>
        <v>69343.41</v>
      </c>
      <c r="S1013" s="8">
        <f ca="1"/>
        <v>73938.78</v>
      </c>
      <c r="T1013" s="8">
        <f ca="1"/>
        <v>58164.7</v>
      </c>
      <c r="U1013" s="8">
        <f ca="1"/>
        <v>50821.279999999999</v>
      </c>
      <c r="V1013" s="8">
        <f ca="1"/>
        <v>53406.21</v>
      </c>
      <c r="W1013" s="8">
        <f ca="1"/>
        <v>19714.52</v>
      </c>
      <c r="X1013" s="8">
        <f ca="1"/>
        <v>27534.33</v>
      </c>
      <c r="Y1013" s="8">
        <f ca="1"/>
        <v>26951.399999999998</v>
      </c>
      <c r="Z1013" s="8">
        <f ca="1"/>
        <v>25122.920000000002</v>
      </c>
      <c r="AA1013" s="8">
        <f ca="1"/>
        <v>18862.210000000003</v>
      </c>
      <c r="AB1013" s="8">
        <f ca="1"/>
        <v>14758.710000000001</v>
      </c>
      <c r="AC1013" s="8">
        <f ca="1"/>
        <v>12183.050000000001</v>
      </c>
      <c r="AD1013" s="8">
        <f ca="1"/>
        <v>11429.66</v>
      </c>
      <c r="AE1013" s="8">
        <f ca="1"/>
        <v>7964.16</v>
      </c>
      <c r="AF1013" s="8">
        <f ca="1"/>
        <v>5936.91</v>
      </c>
      <c r="AG1013" s="8">
        <f ca="1"/>
        <v>5853.42</v>
      </c>
      <c r="AH1013" s="8">
        <f ca="1"/>
        <v>5183.91</v>
      </c>
      <c r="AI1013" s="8">
        <f ca="1"/>
        <v>4199.5</v>
      </c>
      <c r="AJ1013" s="8">
        <f ca="1"/>
        <v>2520.66</v>
      </c>
      <c r="AK1013" s="8">
        <f ca="1"/>
        <v>934.3599999999999</v>
      </c>
      <c r="AL1013" s="8">
        <f ca="1"/>
        <v>967.68</v>
      </c>
      <c r="AM1013" s="8">
        <f ca="1"/>
        <v>785.2</v>
      </c>
      <c r="AN1013" s="8">
        <f ca="1"/>
        <v>1175.6400000000001</v>
      </c>
      <c r="AO1013" s="8">
        <f ca="1"/>
        <v>1177.3300000000002</v>
      </c>
      <c r="AP1013" s="8">
        <f ca="1"/>
        <v>963.48</v>
      </c>
      <c r="AQ1013" s="8">
        <f ca="1"/>
        <v>1019.52</v>
      </c>
      <c r="AR1013" s="8">
        <f ca="1"/>
        <v>1057.3500000000001</v>
      </c>
      <c r="AS1013" s="8">
        <f ca="1"/>
        <v>1111.68</v>
      </c>
      <c r="AT1013" s="8">
        <f ca="1"/>
        <v>1072.82</v>
      </c>
      <c r="AU1013" s="8">
        <f ca="1"/>
        <v>981.24</v>
      </c>
      <c r="AV1013" s="8">
        <f ca="1"/>
        <v>1017</v>
      </c>
      <c r="AW1013" s="8">
        <f ca="1"/>
        <v>768.17000000000007</v>
      </c>
      <c r="AX1013" s="8">
        <f ca="1"/>
        <v>1025.54</v>
      </c>
      <c r="AY1013" s="8">
        <f ca="1"/>
        <v>972.62999999999988</v>
      </c>
      <c r="AZ1013" s="8">
        <f ca="1"/>
        <v>992</v>
      </c>
      <c r="BA1013" s="8">
        <f ca="1"/>
        <v>985.92</v>
      </c>
      <c r="BB1013" s="8">
        <f ca="1"/>
        <v>1130.22</v>
      </c>
      <c r="BC1013" s="8">
        <f ca="1"/>
        <v>856.17000000000007</v>
      </c>
      <c r="BD1013" s="8">
        <f ca="1"/>
        <v>908.16000000000008</v>
      </c>
      <c r="BE1013" s="8">
        <f ca="1"/>
        <v>1588.3999999999999</v>
      </c>
      <c r="BF1013" s="8">
        <f ca="1"/>
        <v>1005.95</v>
      </c>
      <c r="BG1013" s="8">
        <f ca="1"/>
        <v>990.85</v>
      </c>
      <c r="BH1013" s="8">
        <f ca="1"/>
        <v>936.84</v>
      </c>
      <c r="BI1013" s="8">
        <f ca="1"/>
        <v>1072.6199999999999</v>
      </c>
      <c r="BJ1013" s="8">
        <f ca="1"/>
        <v>1125.18</v>
      </c>
      <c r="BK1013" s="8">
        <f ca="1"/>
        <v>981.24</v>
      </c>
      <c r="BL1013" s="8">
        <f ca="1"/>
        <v>1039.72</v>
      </c>
      <c r="BM1013" s="8">
        <f ca="1"/>
        <v>0</v>
      </c>
      <c r="BN1013" s="8">
        <f ca="1"/>
        <v>0</v>
      </c>
      <c r="BO1013" s="8">
        <f ca="1"/>
        <v>0</v>
      </c>
      <c r="BP1013" s="1" t="str">
        <v>0- Port Costs</v>
      </c>
      <c r="BQ1013" s="8">
        <f ca="1"/>
        <v>0</v>
      </c>
      <c r="BR1013" s="8">
        <f ca="1"/>
        <v>0</v>
      </c>
      <c r="BS1013" s="8">
        <f ca="1"/>
        <v>-204.19999999972055</v>
      </c>
      <c r="BT1013" s="1" t="str">
        <v>0- Port Value</v>
      </c>
      <c r="BU1013" s="8">
        <f ca="1"/>
        <v>978428.35000000044</v>
      </c>
    </row>
    <row r="1014" spans="1:73" hidden="1" outlineLevel="1" x14ac:dyDescent="0.3">
      <c r="A1014" s="1">
        <f ca="1"/>
        <v>9</v>
      </c>
      <c r="B1014" s="1" vm="474">
        <f ca="1"/>
        <v>44874</v>
      </c>
      <c r="C1014" s="8">
        <f ca="1"/>
        <v>189740.4</v>
      </c>
      <c r="D1014" s="8">
        <f ca="1"/>
        <v>193437.33000000002</v>
      </c>
      <c r="E1014" s="8">
        <f ca="1"/>
        <v>193450.04</v>
      </c>
      <c r="F1014" s="8">
        <f ca="1"/>
        <v>192659.03999999998</v>
      </c>
      <c r="G1014" s="8">
        <f ca="1"/>
        <v>194339.34</v>
      </c>
      <c r="H1014" s="1" t="str">
        <v>0 - BM Costs</v>
      </c>
      <c r="I1014" s="8">
        <f ca="1"/>
        <v>0</v>
      </c>
      <c r="J1014" s="8">
        <f ca="1"/>
        <v>0</v>
      </c>
      <c r="K1014" s="8">
        <f ca="1"/>
        <v>88.939999999944121</v>
      </c>
      <c r="L1014" s="1" t="str">
        <v>0 - BM Port</v>
      </c>
      <c r="M1014" s="8">
        <f ca="1"/>
        <v>963715.09</v>
      </c>
      <c r="N1014" s="1" t="str">
        <v>0 - Port Assets</v>
      </c>
      <c r="O1014" s="8">
        <f ca="1"/>
        <v>188391.96</v>
      </c>
      <c r="P1014" s="8">
        <f ca="1"/>
        <v>157528.20000000001</v>
      </c>
      <c r="Q1014" s="8">
        <f ca="1"/>
        <v>99547.199999999997</v>
      </c>
      <c r="R1014" s="8">
        <f ca="1"/>
        <v>72250.02</v>
      </c>
      <c r="S1014" s="8">
        <f ca="1"/>
        <v>67298.92</v>
      </c>
      <c r="T1014" s="8">
        <f ca="1"/>
        <v>52236.909999999996</v>
      </c>
      <c r="U1014" s="8">
        <f ca="1"/>
        <v>53216</v>
      </c>
      <c r="V1014" s="8">
        <f ca="1"/>
        <v>50544.12</v>
      </c>
      <c r="W1014" s="8">
        <f ca="1"/>
        <v>27620.600000000002</v>
      </c>
      <c r="X1014" s="8">
        <f ca="1"/>
        <v>25545.11</v>
      </c>
      <c r="Y1014" s="8">
        <f ca="1"/>
        <v>23163.3</v>
      </c>
      <c r="Z1014" s="8">
        <f ca="1"/>
        <v>23358.670000000002</v>
      </c>
      <c r="AA1014" s="8">
        <f ca="1"/>
        <v>18048.63</v>
      </c>
      <c r="AB1014" s="8">
        <f ca="1"/>
        <v>13535.189999999999</v>
      </c>
      <c r="AC1014" s="8">
        <f ca="1"/>
        <v>11661.85</v>
      </c>
      <c r="AD1014" s="8">
        <f ca="1"/>
        <v>10957.359999999999</v>
      </c>
      <c r="AE1014" s="8">
        <f ca="1"/>
        <v>7217.5199999999995</v>
      </c>
      <c r="AF1014" s="8">
        <f ca="1"/>
        <v>5936.91</v>
      </c>
      <c r="AG1014" s="8">
        <f ca="1"/>
        <v>5245.2</v>
      </c>
      <c r="AH1014" s="8">
        <f ca="1"/>
        <v>4511.5200000000004</v>
      </c>
      <c r="AI1014" s="8">
        <f ca="1"/>
        <v>3802.25</v>
      </c>
      <c r="AJ1014" s="8">
        <f ca="1"/>
        <v>2785.9155000000001</v>
      </c>
      <c r="AK1014" s="8">
        <f ca="1"/>
        <v>861.28000000000009</v>
      </c>
      <c r="AL1014" s="8">
        <f ca="1"/>
        <v>924.48</v>
      </c>
      <c r="AM1014" s="8">
        <f ca="1"/>
        <v>811.2</v>
      </c>
      <c r="AN1014" s="8">
        <f ca="1"/>
        <v>977.68</v>
      </c>
      <c r="AO1014" s="8">
        <f ca="1"/>
        <v>1044.23</v>
      </c>
      <c r="AP1014" s="8">
        <f ca="1"/>
        <v>894.66000000000008</v>
      </c>
      <c r="AQ1014" s="8">
        <f ca="1"/>
        <v>887.04</v>
      </c>
      <c r="AR1014" s="8">
        <f ca="1"/>
        <v>984.90000000000009</v>
      </c>
      <c r="AS1014" s="8">
        <f ca="1"/>
        <v>965.76</v>
      </c>
      <c r="AT1014" s="8">
        <f ca="1"/>
        <v>999.35</v>
      </c>
      <c r="AU1014" s="8">
        <f ca="1"/>
        <v>931.59999999999991</v>
      </c>
      <c r="AV1014" s="8">
        <f ca="1"/>
        <v>924</v>
      </c>
      <c r="AW1014" s="8">
        <f ca="1"/>
        <v>783.72</v>
      </c>
      <c r="AX1014" s="8">
        <f ca="1"/>
        <v>1036.82</v>
      </c>
      <c r="AY1014" s="8">
        <f ca="1"/>
        <v>842.625</v>
      </c>
      <c r="AZ1014" s="8">
        <f ca="1"/>
        <v>942.4</v>
      </c>
      <c r="BA1014" s="8">
        <f ca="1"/>
        <v>1013.76</v>
      </c>
      <c r="BB1014" s="8">
        <f ca="1"/>
        <v>1033.1999999999998</v>
      </c>
      <c r="BC1014" s="8">
        <f ca="1"/>
        <v>792.18</v>
      </c>
      <c r="BD1014" s="8">
        <f ca="1"/>
        <v>796.36</v>
      </c>
      <c r="BE1014" s="8">
        <f ca="1"/>
        <v>1225.5</v>
      </c>
      <c r="BF1014" s="8">
        <f ca="1"/>
        <v>817.74</v>
      </c>
      <c r="BG1014" s="8">
        <f ca="1"/>
        <v>953.6</v>
      </c>
      <c r="BH1014" s="8">
        <f ca="1"/>
        <v>867.28000000000009</v>
      </c>
      <c r="BI1014" s="8">
        <f ca="1"/>
        <v>1007.7199999999999</v>
      </c>
      <c r="BJ1014" s="8">
        <f ca="1"/>
        <v>1029.3</v>
      </c>
      <c r="BK1014" s="8">
        <f ca="1"/>
        <v>939.06000000000006</v>
      </c>
      <c r="BL1014" s="8">
        <f ca="1"/>
        <v>862.07</v>
      </c>
      <c r="BM1014" s="8">
        <f ca="1"/>
        <v>0</v>
      </c>
      <c r="BN1014" s="8">
        <f ca="1"/>
        <v>0</v>
      </c>
      <c r="BO1014" s="8">
        <f ca="1"/>
        <v>0</v>
      </c>
      <c r="BP1014" s="1" t="str">
        <v>0- Port Costs</v>
      </c>
      <c r="BQ1014" s="8">
        <f ca="1"/>
        <v>0</v>
      </c>
      <c r="BR1014" s="8">
        <f ca="1"/>
        <v>0</v>
      </c>
      <c r="BS1014" s="8">
        <f ca="1"/>
        <v>-204.19999999972055</v>
      </c>
      <c r="BT1014" s="1" t="str">
        <v>0- Port Value</v>
      </c>
      <c r="BU1014" s="8">
        <f ca="1"/>
        <v>950348.67050000036</v>
      </c>
    </row>
    <row r="1015" spans="1:73" hidden="1" outlineLevel="1" x14ac:dyDescent="0.3">
      <c r="A1015" s="1">
        <f ca="1"/>
        <v>10</v>
      </c>
      <c r="B1015" s="1" vm="520">
        <f ca="1"/>
        <v>44873</v>
      </c>
      <c r="C1015" s="8">
        <f ca="1"/>
        <v>196845.84</v>
      </c>
      <c r="D1015" s="8">
        <f ca="1"/>
        <v>200994.53</v>
      </c>
      <c r="E1015" s="8">
        <f ca="1"/>
        <v>200118.52000000002</v>
      </c>
      <c r="F1015" s="8">
        <f ca="1"/>
        <v>200453.82</v>
      </c>
      <c r="G1015" s="8">
        <f ca="1"/>
        <v>200974.40999999997</v>
      </c>
      <c r="H1015" s="1" t="str">
        <v>0 - BM Costs</v>
      </c>
      <c r="I1015" s="8">
        <f ca="1"/>
        <v>0</v>
      </c>
      <c r="J1015" s="8">
        <f ca="1"/>
        <v>0</v>
      </c>
      <c r="K1015" s="8">
        <f ca="1"/>
        <v>88.939999999944121</v>
      </c>
      <c r="L1015" s="1" t="str">
        <v>0 - BM Port</v>
      </c>
      <c r="M1015" s="8">
        <f ca="1"/>
        <v>999476.05999999982</v>
      </c>
      <c r="N1015" s="1" t="str">
        <v>0 - Port Assets</v>
      </c>
      <c r="O1015" s="8">
        <f ca="1"/>
        <v>200427.12</v>
      </c>
      <c r="P1015" s="8">
        <f ca="1"/>
        <v>149575.31999999998</v>
      </c>
      <c r="Q1015" s="8">
        <f ca="1"/>
        <v>100992.24</v>
      </c>
      <c r="R1015" s="8">
        <f ca="1"/>
        <v>79308.929999999993</v>
      </c>
      <c r="S1015" s="8">
        <f ca="1"/>
        <v>68649.399999999994</v>
      </c>
      <c r="T1015" s="8">
        <f ca="1"/>
        <v>55019.909999999996</v>
      </c>
      <c r="U1015" s="8">
        <f ca="1"/>
        <v>53216</v>
      </c>
      <c r="V1015" s="8">
        <f ca="1"/>
        <v>52257.48</v>
      </c>
      <c r="W1015" s="8">
        <f ca="1"/>
        <v>28178.079999999998</v>
      </c>
      <c r="X1015" s="8">
        <f ca="1"/>
        <v>24613.45</v>
      </c>
      <c r="Y1015" s="8">
        <f ca="1"/>
        <v>25212.6</v>
      </c>
      <c r="Z1015" s="8">
        <f ca="1"/>
        <v>25687.48</v>
      </c>
      <c r="AA1015" s="8">
        <f ca="1"/>
        <v>18305.550000000003</v>
      </c>
      <c r="AB1015" s="8">
        <f ca="1"/>
        <v>14682.24</v>
      </c>
      <c r="AC1015" s="8">
        <f ca="1"/>
        <v>12639.1</v>
      </c>
      <c r="AD1015" s="8">
        <f ca="1"/>
        <v>11571.35</v>
      </c>
      <c r="AE1015" s="8">
        <f ca="1"/>
        <v>7964.16</v>
      </c>
      <c r="AF1015" s="8">
        <f ca="1"/>
        <v>5288.34</v>
      </c>
      <c r="AG1015" s="8">
        <f ca="1"/>
        <v>5356.8</v>
      </c>
      <c r="AH1015" s="8">
        <f ca="1"/>
        <v>4930.8600000000006</v>
      </c>
      <c r="AI1015" s="8">
        <f ca="1"/>
        <v>3949.8</v>
      </c>
      <c r="AJ1015" s="8">
        <f ca="1"/>
        <v>2822.8460999999998</v>
      </c>
      <c r="AK1015" s="8">
        <f ca="1"/>
        <v>906.92000000000007</v>
      </c>
      <c r="AL1015" s="8">
        <f ca="1"/>
        <v>996.48</v>
      </c>
      <c r="AM1015" s="8">
        <f ca="1"/>
        <v>821.6</v>
      </c>
      <c r="AN1015" s="8">
        <f ca="1"/>
        <v>1066.56</v>
      </c>
      <c r="AO1015" s="8">
        <f ca="1"/>
        <v>981.31</v>
      </c>
      <c r="AP1015" s="8">
        <f ca="1"/>
        <v>890.21999999999991</v>
      </c>
      <c r="AQ1015" s="8">
        <f ca="1"/>
        <v>960</v>
      </c>
      <c r="AR1015" s="8">
        <f ca="1"/>
        <v>977.55000000000007</v>
      </c>
      <c r="AS1015" s="8">
        <f ca="1"/>
        <v>988.80000000000007</v>
      </c>
      <c r="AT1015" s="8">
        <f ca="1"/>
        <v>1021.47</v>
      </c>
      <c r="AU1015" s="8">
        <f ca="1"/>
        <v>987.36</v>
      </c>
      <c r="AV1015" s="8">
        <f ca="1"/>
        <v>942.12000000000012</v>
      </c>
      <c r="AW1015" s="8">
        <f ca="1"/>
        <v>892.57</v>
      </c>
      <c r="AX1015" s="8">
        <f ca="1"/>
        <v>1043.8700000000001</v>
      </c>
      <c r="AY1015" s="8">
        <f ca="1"/>
        <v>943.74</v>
      </c>
      <c r="AZ1015" s="8">
        <f ca="1"/>
        <v>985.80000000000007</v>
      </c>
      <c r="BA1015" s="8">
        <f ca="1"/>
        <v>1035.52</v>
      </c>
      <c r="BB1015" s="8">
        <f ca="1"/>
        <v>1058.4000000000001</v>
      </c>
      <c r="BC1015" s="8">
        <f ca="1"/>
        <v>831.87</v>
      </c>
      <c r="BD1015" s="8">
        <f ca="1"/>
        <v>792.92000000000007</v>
      </c>
      <c r="BE1015" s="8">
        <f ca="1"/>
        <v>1246.3999999999999</v>
      </c>
      <c r="BF1015" s="8">
        <f ca="1"/>
        <v>902.1099999999999</v>
      </c>
      <c r="BG1015" s="8">
        <f ca="1"/>
        <v>1025.1199999999999</v>
      </c>
      <c r="BH1015" s="8">
        <f ca="1"/>
        <v>956.08</v>
      </c>
      <c r="BI1015" s="8">
        <f ca="1"/>
        <v>1054.9199999999998</v>
      </c>
      <c r="BJ1015" s="8">
        <f ca="1"/>
        <v>1070.19</v>
      </c>
      <c r="BK1015" s="8">
        <f ca="1"/>
        <v>1007.88</v>
      </c>
      <c r="BL1015" s="8">
        <f ca="1"/>
        <v>927.52</v>
      </c>
      <c r="BM1015" s="8">
        <f ca="1"/>
        <v>0</v>
      </c>
      <c r="BN1015" s="8">
        <f ca="1"/>
        <v>0</v>
      </c>
      <c r="BO1015" s="8">
        <f ca="1"/>
        <v>0</v>
      </c>
      <c r="BP1015" s="1" t="str">
        <v>0- Port Costs</v>
      </c>
      <c r="BQ1015" s="8">
        <f ca="1"/>
        <v>0</v>
      </c>
      <c r="BR1015" s="8">
        <f ca="1"/>
        <v>0</v>
      </c>
      <c r="BS1015" s="8">
        <f ca="1"/>
        <v>-204.19999999972055</v>
      </c>
      <c r="BT1015" s="1" t="str">
        <v>0- Port Value</v>
      </c>
      <c r="BU1015" s="8">
        <f ca="1"/>
        <v>977760.15610000025</v>
      </c>
    </row>
    <row r="1016" spans="1:73" hidden="1" outlineLevel="1" x14ac:dyDescent="0.3">
      <c r="A1016" s="1">
        <f ca="1"/>
        <v>11</v>
      </c>
      <c r="B1016" s="1" vm="565">
        <f ca="1"/>
        <v>44872</v>
      </c>
      <c r="C1016" s="8">
        <f ca="1"/>
        <v>198575.03999999998</v>
      </c>
      <c r="D1016" s="8">
        <f ca="1"/>
        <v>206635.44</v>
      </c>
      <c r="E1016" s="8">
        <f ca="1"/>
        <v>205440.47999999998</v>
      </c>
      <c r="F1016" s="8">
        <f ca="1"/>
        <v>206619.84000000003</v>
      </c>
      <c r="G1016" s="8">
        <f ca="1"/>
        <v>206927.37</v>
      </c>
      <c r="H1016" s="1" t="str">
        <v>0 - BM Costs</v>
      </c>
      <c r="I1016" s="8">
        <f ca="1"/>
        <v>0</v>
      </c>
      <c r="J1016" s="8">
        <f ca="1"/>
        <v>0</v>
      </c>
      <c r="K1016" s="8">
        <f ca="1"/>
        <v>88.939999999944121</v>
      </c>
      <c r="L1016" s="1" t="str">
        <v>0 - BM Port</v>
      </c>
      <c r="M1016" s="8">
        <f ca="1"/>
        <v>1024287.11</v>
      </c>
      <c r="N1016" s="1" t="str">
        <v>0 - Port Assets</v>
      </c>
      <c r="O1016" s="8">
        <f ca="1"/>
        <v>206146.80000000002</v>
      </c>
      <c r="P1016" s="8">
        <f ca="1"/>
        <v>151257.66</v>
      </c>
      <c r="Q1016" s="8">
        <f ca="1"/>
        <v>100831.68000000001</v>
      </c>
      <c r="R1016" s="8">
        <f ca="1"/>
        <v>81800.31</v>
      </c>
      <c r="S1016" s="8">
        <f ca="1"/>
        <v>74388.94</v>
      </c>
      <c r="T1016" s="8">
        <f ca="1"/>
        <v>54212.840000000004</v>
      </c>
      <c r="U1016" s="8">
        <f ca="1"/>
        <v>53216</v>
      </c>
      <c r="V1016" s="8">
        <f ca="1"/>
        <v>53036.28</v>
      </c>
      <c r="W1016" s="8">
        <f ca="1"/>
        <v>27519.239999999998</v>
      </c>
      <c r="X1016" s="8">
        <f ca="1"/>
        <v>24764.530000000002</v>
      </c>
      <c r="Y1016" s="8">
        <f ca="1"/>
        <v>25398.899999999998</v>
      </c>
      <c r="Z1016" s="8">
        <f ca="1"/>
        <v>25405.200000000001</v>
      </c>
      <c r="AA1016" s="8">
        <f ca="1"/>
        <v>17941.580000000002</v>
      </c>
      <c r="AB1016" s="8">
        <f ca="1"/>
        <v>15319.49</v>
      </c>
      <c r="AC1016" s="8">
        <f ca="1"/>
        <v>12639.1</v>
      </c>
      <c r="AD1016" s="8">
        <f ca="1"/>
        <v>11949.189999999999</v>
      </c>
      <c r="AE1016" s="8">
        <f ca="1"/>
        <v>7777.5</v>
      </c>
      <c r="AF1016" s="8">
        <f ca="1"/>
        <v>5687.4599999999991</v>
      </c>
      <c r="AG1016" s="8">
        <f ca="1"/>
        <v>5351.22</v>
      </c>
      <c r="AH1016" s="8">
        <f ca="1"/>
        <v>4945.32</v>
      </c>
      <c r="AI1016" s="8">
        <f ca="1"/>
        <v>4210.8500000000004</v>
      </c>
      <c r="AJ1016" s="8">
        <f ca="1"/>
        <v>3018.9300000000003</v>
      </c>
      <c r="AK1016" s="8">
        <f ca="1"/>
        <v>869.12</v>
      </c>
      <c r="AL1016" s="8">
        <f ca="1"/>
        <v>999.36</v>
      </c>
      <c r="AM1016" s="8">
        <f ca="1"/>
        <v>878.8</v>
      </c>
      <c r="AN1016" s="8">
        <f ca="1"/>
        <v>1066.56</v>
      </c>
      <c r="AO1016" s="8">
        <f ca="1"/>
        <v>1006.72</v>
      </c>
      <c r="AP1016" s="8">
        <f ca="1"/>
        <v>852.48</v>
      </c>
      <c r="AQ1016" s="8">
        <f ca="1"/>
        <v>958.08</v>
      </c>
      <c r="AR1016" s="8">
        <f ca="1"/>
        <v>948.15</v>
      </c>
      <c r="AS1016" s="8">
        <f ca="1"/>
        <v>987.83999999999992</v>
      </c>
      <c r="AT1016" s="8">
        <f ca="1"/>
        <v>1012.78</v>
      </c>
      <c r="AU1016" s="8">
        <f ca="1"/>
        <v>999.59999999999991</v>
      </c>
      <c r="AV1016" s="8">
        <f ca="1"/>
        <v>934.68000000000006</v>
      </c>
      <c r="AW1016" s="8">
        <f ca="1"/>
        <v>901.9</v>
      </c>
      <c r="AX1016" s="8">
        <f ca="1"/>
        <v>968.67</v>
      </c>
      <c r="AY1016" s="8">
        <f ca="1"/>
        <v>930.9</v>
      </c>
      <c r="AZ1016" s="8">
        <f ca="1"/>
        <v>1024.24</v>
      </c>
      <c r="BA1016" s="8">
        <f ca="1"/>
        <v>993.92</v>
      </c>
      <c r="BB1016" s="8">
        <f ca="1"/>
        <v>1055.8800000000001</v>
      </c>
      <c r="BC1016" s="8">
        <f ca="1"/>
        <v>822.96</v>
      </c>
      <c r="BD1016" s="8">
        <f ca="1"/>
        <v>784.31999999999994</v>
      </c>
      <c r="BE1016" s="8">
        <f ca="1"/>
        <v>1105.8</v>
      </c>
      <c r="BF1016" s="8">
        <f ca="1"/>
        <v>928.06999999999994</v>
      </c>
      <c r="BG1016" s="8">
        <f ca="1"/>
        <v>1019.16</v>
      </c>
      <c r="BH1016" s="8">
        <f ca="1"/>
        <v>999.74</v>
      </c>
      <c r="BI1016" s="8">
        <f ca="1"/>
        <v>999.46</v>
      </c>
      <c r="BJ1016" s="8">
        <f ca="1"/>
        <v>1014.2599999999999</v>
      </c>
      <c r="BK1016" s="8">
        <f ca="1"/>
        <v>1003.4399999999999</v>
      </c>
      <c r="BL1016" s="8">
        <f ca="1"/>
        <v>985.4899999999999</v>
      </c>
      <c r="BM1016" s="8">
        <f ca="1"/>
        <v>0</v>
      </c>
      <c r="BN1016" s="8">
        <f ca="1"/>
        <v>0</v>
      </c>
      <c r="BO1016" s="8">
        <f ca="1"/>
        <v>0</v>
      </c>
      <c r="BP1016" s="1" t="str">
        <v>0- Port Costs</v>
      </c>
      <c r="BQ1016" s="8">
        <f ca="1"/>
        <v>0</v>
      </c>
      <c r="BR1016" s="8">
        <f ca="1"/>
        <v>0</v>
      </c>
      <c r="BS1016" s="8">
        <f ca="1"/>
        <v>-204.19999999972055</v>
      </c>
      <c r="BT1016" s="1" t="str">
        <v>0- Port Value</v>
      </c>
      <c r="BU1016" s="8">
        <f ca="1"/>
        <v>993667.2</v>
      </c>
    </row>
    <row r="1017" spans="1:73" hidden="1" outlineLevel="1" x14ac:dyDescent="0.3">
      <c r="A1017" s="1">
        <f ca="1"/>
        <v>12</v>
      </c>
      <c r="B1017" s="1" vm="613">
        <f ca="1"/>
        <v>44869</v>
      </c>
      <c r="C1017" s="8">
        <f ca="1"/>
        <v>203982.71999999997</v>
      </c>
      <c r="D1017" s="8">
        <f ca="1"/>
        <v>207337.18</v>
      </c>
      <c r="E1017" s="8">
        <f ca="1"/>
        <v>206530.52000000002</v>
      </c>
      <c r="F1017" s="8">
        <f ca="1"/>
        <v>207783.24</v>
      </c>
      <c r="G1017" s="8">
        <f ca="1"/>
        <v>207547.47</v>
      </c>
      <c r="H1017" s="1" t="str">
        <v>0 - BM Costs</v>
      </c>
      <c r="I1017" s="8">
        <f ca="1"/>
        <v>0</v>
      </c>
      <c r="J1017" s="8">
        <f ca="1"/>
        <v>0</v>
      </c>
      <c r="K1017" s="8">
        <f ca="1"/>
        <v>88.939999999944121</v>
      </c>
      <c r="L1017" s="1" t="str">
        <v>0 - BM Port</v>
      </c>
      <c r="M1017" s="8">
        <f ca="1"/>
        <v>1033270.0699999998</v>
      </c>
      <c r="N1017" s="1" t="str">
        <v>0 - Port Assets</v>
      </c>
      <c r="O1017" s="8">
        <f ca="1"/>
        <v>201976.19999999998</v>
      </c>
      <c r="P1017" s="8">
        <f ca="1"/>
        <v>159669.35999999999</v>
      </c>
      <c r="Q1017" s="8">
        <f ca="1"/>
        <v>100911.96</v>
      </c>
      <c r="R1017" s="8">
        <f ca="1"/>
        <v>83046</v>
      </c>
      <c r="S1017" s="8">
        <f ca="1"/>
        <v>76639.739999999991</v>
      </c>
      <c r="T1017" s="8">
        <f ca="1"/>
        <v>53572.75</v>
      </c>
      <c r="U1017" s="8">
        <f ca="1"/>
        <v>52151.68</v>
      </c>
      <c r="V1017" s="8">
        <f ca="1"/>
        <v>49960.02</v>
      </c>
      <c r="W1017" s="8">
        <f ca="1"/>
        <v>27823.32</v>
      </c>
      <c r="X1017" s="8">
        <f ca="1"/>
        <v>24789.710000000003</v>
      </c>
      <c r="Y1017" s="8">
        <f ca="1"/>
        <v>24902.1</v>
      </c>
      <c r="Z1017" s="8">
        <f ca="1"/>
        <v>24981.78</v>
      </c>
      <c r="AA1017" s="8">
        <f ca="1"/>
        <v>17620.43</v>
      </c>
      <c r="AB1017" s="8">
        <f ca="1"/>
        <v>16644.97</v>
      </c>
      <c r="AC1017" s="8">
        <f ca="1"/>
        <v>14528.45</v>
      </c>
      <c r="AD1017" s="8">
        <f ca="1"/>
        <v>11949.189999999999</v>
      </c>
      <c r="AE1017" s="8">
        <f ca="1"/>
        <v>8026.38</v>
      </c>
      <c r="AF1017" s="8">
        <f ca="1"/>
        <v>5687.4599999999991</v>
      </c>
      <c r="AG1017" s="8">
        <f ca="1"/>
        <v>5340.06</v>
      </c>
      <c r="AH1017" s="8">
        <f ca="1"/>
        <v>5039.3099999999995</v>
      </c>
      <c r="AI1017" s="8">
        <f ca="1"/>
        <v>4267.5999999999995</v>
      </c>
      <c r="AJ1017" s="8">
        <f ca="1"/>
        <v>3048.2400000000002</v>
      </c>
      <c r="AK1017" s="8">
        <f ca="1"/>
        <v>937.43999999999994</v>
      </c>
      <c r="AL1017" s="8">
        <f ca="1"/>
        <v>953.28</v>
      </c>
      <c r="AM1017" s="8">
        <f ca="1"/>
        <v>977.59999999999991</v>
      </c>
      <c r="AN1017" s="8">
        <f ca="1"/>
        <v>1046.3599999999999</v>
      </c>
      <c r="AO1017" s="8">
        <f ca="1"/>
        <v>1004.3000000000001</v>
      </c>
      <c r="AP1017" s="8">
        <f ca="1"/>
        <v>876.90000000000009</v>
      </c>
      <c r="AQ1017" s="8">
        <f ca="1"/>
        <v>944.64</v>
      </c>
      <c r="AR1017" s="8">
        <f ca="1"/>
        <v>980.69999999999993</v>
      </c>
      <c r="AS1017" s="8">
        <f ca="1"/>
        <v>993.59999999999991</v>
      </c>
      <c r="AT1017" s="8">
        <f ca="1"/>
        <v>1003.3</v>
      </c>
      <c r="AU1017" s="8">
        <f ca="1"/>
        <v>1008.44</v>
      </c>
      <c r="AV1017" s="8">
        <f ca="1"/>
        <v>958.08</v>
      </c>
      <c r="AW1017" s="8">
        <f ca="1"/>
        <v>926.78</v>
      </c>
      <c r="AX1017" s="8">
        <f ca="1"/>
        <v>967.73</v>
      </c>
      <c r="AY1017" s="8">
        <f ca="1"/>
        <v>943.74</v>
      </c>
      <c r="AZ1017" s="8">
        <f ca="1"/>
        <v>1020.5200000000001</v>
      </c>
      <c r="BA1017" s="8">
        <f ca="1"/>
        <v>984.32</v>
      </c>
      <c r="BB1017" s="8">
        <f ca="1"/>
        <v>1055.8800000000001</v>
      </c>
      <c r="BC1017" s="8">
        <f ca="1"/>
        <v>913.68</v>
      </c>
      <c r="BD1017" s="8">
        <f ca="1"/>
        <v>885.80000000000007</v>
      </c>
      <c r="BE1017" s="8">
        <f ca="1"/>
        <v>934.8</v>
      </c>
      <c r="BF1017" s="8">
        <f ca="1"/>
        <v>954.03</v>
      </c>
      <c r="BG1017" s="8">
        <f ca="1"/>
        <v>1035.55</v>
      </c>
      <c r="BH1017" s="8">
        <f ca="1"/>
        <v>980.5</v>
      </c>
      <c r="BI1017" s="8">
        <f ca="1"/>
        <v>1005.3599999999999</v>
      </c>
      <c r="BJ1017" s="8">
        <f ca="1"/>
        <v>1041.05</v>
      </c>
      <c r="BK1017" s="8">
        <f ca="1"/>
        <v>972.36</v>
      </c>
      <c r="BL1017" s="8">
        <f ca="1"/>
        <v>964.92000000000007</v>
      </c>
      <c r="BM1017" s="8">
        <f ca="1"/>
        <v>0</v>
      </c>
      <c r="BN1017" s="8">
        <f ca="1"/>
        <v>0</v>
      </c>
      <c r="BO1017" s="8">
        <f ca="1"/>
        <v>0</v>
      </c>
      <c r="BP1017" s="1" t="str">
        <v>0- Port Costs</v>
      </c>
      <c r="BQ1017" s="8">
        <f ca="1"/>
        <v>0</v>
      </c>
      <c r="BR1017" s="8">
        <f ca="1"/>
        <v>0</v>
      </c>
      <c r="BS1017" s="8">
        <f ca="1"/>
        <v>-204.19999999972055</v>
      </c>
      <c r="BT1017" s="1" t="str">
        <v>0- Port Value</v>
      </c>
      <c r="BU1017" s="8">
        <f ca="1"/>
        <v>999644.17000000039</v>
      </c>
    </row>
    <row r="1018" spans="1:73" hidden="1" outlineLevel="1" x14ac:dyDescent="0.3">
      <c r="A1018" s="1">
        <f ca="1"/>
        <v>13</v>
      </c>
      <c r="B1018" s="1" vm="655">
        <f ca="1"/>
        <v>44868</v>
      </c>
      <c r="C1018" s="8">
        <f ca="1"/>
        <v>200675.86079999999</v>
      </c>
      <c r="D1018" s="8">
        <f ca="1"/>
        <v>197809.71000000002</v>
      </c>
      <c r="E1018" s="8">
        <f ca="1"/>
        <v>197874.32</v>
      </c>
      <c r="F1018" s="8">
        <f ca="1"/>
        <v>197661.65999999997</v>
      </c>
      <c r="G1018" s="8">
        <f ca="1"/>
        <v>197757.95130000002</v>
      </c>
      <c r="H1018" s="1" t="str">
        <v>0 - BM Costs</v>
      </c>
      <c r="I1018" s="8">
        <f ca="1"/>
        <v>0</v>
      </c>
      <c r="J1018" s="8">
        <f ca="1"/>
        <v>0</v>
      </c>
      <c r="K1018" s="8">
        <f ca="1"/>
        <v>88.939999999944121</v>
      </c>
      <c r="L1018" s="1" t="str">
        <v>0 - BM Port</v>
      </c>
      <c r="M1018" s="8">
        <f ca="1"/>
        <v>991868.44209999987</v>
      </c>
      <c r="N1018" s="1" t="str">
        <v>0 - Port Assets</v>
      </c>
      <c r="O1018" s="8">
        <f ca="1"/>
        <v>205670.16000000003</v>
      </c>
      <c r="P1018" s="8">
        <f ca="1"/>
        <v>172363.38</v>
      </c>
      <c r="Q1018" s="8">
        <f ca="1"/>
        <v>99547.199999999997</v>
      </c>
      <c r="R1018" s="8">
        <f ca="1"/>
        <v>83046</v>
      </c>
      <c r="S1018" s="8">
        <f ca="1"/>
        <v>74276.399999999994</v>
      </c>
      <c r="T1018" s="8">
        <f ca="1"/>
        <v>53906.710000000006</v>
      </c>
      <c r="U1018" s="8">
        <f ca="1"/>
        <v>53216</v>
      </c>
      <c r="V1018" s="8">
        <f ca="1"/>
        <v>42444.6</v>
      </c>
      <c r="W1018" s="8">
        <f ca="1"/>
        <v>27012.44</v>
      </c>
      <c r="X1018" s="8">
        <f ca="1"/>
        <v>26174.61</v>
      </c>
      <c r="Y1018" s="8">
        <f ca="1"/>
        <v>25678.35</v>
      </c>
      <c r="Z1018" s="8">
        <f ca="1"/>
        <v>25193.489999999998</v>
      </c>
      <c r="AA1018" s="8">
        <f ca="1"/>
        <v>17962.990000000002</v>
      </c>
      <c r="AB1018" s="8">
        <f ca="1"/>
        <v>16772.420000000002</v>
      </c>
      <c r="AC1018" s="8">
        <f ca="1"/>
        <v>14463.300000000001</v>
      </c>
      <c r="AD1018" s="8">
        <f ca="1"/>
        <v>12327.029999999999</v>
      </c>
      <c r="AE1018" s="8">
        <f ca="1"/>
        <v>8057.49</v>
      </c>
      <c r="AF1018" s="8">
        <f ca="1"/>
        <v>6236.25</v>
      </c>
      <c r="AG1018" s="8">
        <f ca="1"/>
        <v>5602.32</v>
      </c>
      <c r="AH1018" s="8">
        <f ca="1"/>
        <v>4995.93</v>
      </c>
      <c r="AI1018" s="8">
        <f ca="1"/>
        <v>4256.25</v>
      </c>
      <c r="AJ1018" s="8">
        <f ca="1"/>
        <v>3458.58</v>
      </c>
      <c r="AK1018" s="8">
        <f ca="1"/>
        <v>957.60000000000014</v>
      </c>
      <c r="AL1018" s="8">
        <f ca="1"/>
        <v>910.08</v>
      </c>
      <c r="AM1018" s="8">
        <f ca="1"/>
        <v>998.4</v>
      </c>
      <c r="AN1018" s="8">
        <f ca="1"/>
        <v>981.72</v>
      </c>
      <c r="AO1018" s="8">
        <f ca="1"/>
        <v>1075.69</v>
      </c>
      <c r="AP1018" s="8">
        <f ca="1"/>
        <v>972.36</v>
      </c>
      <c r="AQ1018" s="8">
        <f ca="1"/>
        <v>938.87999999999988</v>
      </c>
      <c r="AR1018" s="8">
        <f ca="1"/>
        <v>990.15</v>
      </c>
      <c r="AS1018" s="8">
        <f ca="1"/>
        <v>987.83999999999992</v>
      </c>
      <c r="AT1018" s="8">
        <f ca="1"/>
        <v>997.7700000000001</v>
      </c>
      <c r="AU1018" s="8">
        <f ca="1"/>
        <v>1003.68</v>
      </c>
      <c r="AV1018" s="8">
        <f ca="1"/>
        <v>988.19999999999993</v>
      </c>
      <c r="AW1018" s="8">
        <f ca="1"/>
        <v>901.9</v>
      </c>
      <c r="AX1018" s="8">
        <f ca="1"/>
        <v>1011.9100000000001</v>
      </c>
      <c r="AY1018" s="8">
        <f ca="1"/>
        <v>956.58</v>
      </c>
      <c r="AZ1018" s="8">
        <f ca="1"/>
        <v>1024.24</v>
      </c>
      <c r="BA1018" s="8">
        <f ca="1"/>
        <v>936.32</v>
      </c>
      <c r="BB1018" s="8">
        <f ca="1"/>
        <v>1039.5</v>
      </c>
      <c r="BC1018" s="8">
        <f ca="1"/>
        <v>925.82999999999993</v>
      </c>
      <c r="BD1018" s="8">
        <f ca="1"/>
        <v>860</v>
      </c>
      <c r="BE1018" s="8">
        <f ca="1"/>
        <v>993.7</v>
      </c>
      <c r="BF1018" s="8">
        <f ca="1"/>
        <v>960.52</v>
      </c>
      <c r="BG1018" s="8">
        <f ca="1"/>
        <v>1023.63</v>
      </c>
      <c r="BH1018" s="8">
        <f ca="1"/>
        <v>1017.5</v>
      </c>
      <c r="BI1018" s="8">
        <f ca="1"/>
        <v>998.28000000000009</v>
      </c>
      <c r="BJ1018" s="8">
        <f ca="1"/>
        <v>1056.56</v>
      </c>
      <c r="BK1018" s="8">
        <f ca="1"/>
        <v>996.78000000000009</v>
      </c>
      <c r="BL1018" s="8">
        <f ca="1"/>
        <v>964.92000000000007</v>
      </c>
      <c r="BM1018" s="8">
        <f ca="1"/>
        <v>0</v>
      </c>
      <c r="BN1018" s="8">
        <f ca="1"/>
        <v>0</v>
      </c>
      <c r="BO1018" s="8">
        <f ca="1"/>
        <v>0</v>
      </c>
      <c r="BP1018" s="1" t="str">
        <v>0- Port Costs</v>
      </c>
      <c r="BQ1018" s="8">
        <f ca="1"/>
        <v>0</v>
      </c>
      <c r="BR1018" s="8">
        <f ca="1"/>
        <v>0</v>
      </c>
      <c r="BS1018" s="8">
        <f ca="1"/>
        <v>-204.19999999972055</v>
      </c>
      <c r="BT1018" s="1" t="str">
        <v>0- Port Value</v>
      </c>
      <c r="BU1018" s="8">
        <f ca="1"/>
        <v>1009928.2400000001</v>
      </c>
    </row>
    <row r="1019" spans="1:73" hidden="1" outlineLevel="1" x14ac:dyDescent="0.3">
      <c r="A1019" s="1">
        <f ca="1"/>
        <v>14</v>
      </c>
      <c r="B1019" s="1" vm="697">
        <f ca="1"/>
        <v>44867</v>
      </c>
      <c r="C1019" s="8">
        <f ca="1"/>
        <v>199948.44999999998</v>
      </c>
      <c r="D1019" s="8">
        <f ca="1"/>
        <v>199931.96999999997</v>
      </c>
      <c r="E1019" s="8">
        <f ca="1"/>
        <v>199980.33</v>
      </c>
      <c r="F1019" s="8">
        <f ca="1"/>
        <v>199978.51</v>
      </c>
      <c r="G1019" s="8">
        <f ca="1"/>
        <v>199972.3</v>
      </c>
      <c r="H1019" s="1" t="str">
        <v>0 - BM Costs</v>
      </c>
      <c r="I1019" s="8">
        <f ca="1"/>
        <v>-9.9499999999999993</v>
      </c>
      <c r="J1019" s="8">
        <f ca="1"/>
        <v>-49.75</v>
      </c>
      <c r="K1019" s="8">
        <f ca="1"/>
        <v>88.939999999944121</v>
      </c>
      <c r="L1019" s="1" t="str">
        <v>0 - BM Port</v>
      </c>
      <c r="M1019" s="8">
        <f ca="1"/>
        <v>999950.24999999977</v>
      </c>
      <c r="N1019" s="1" t="str">
        <v>0 - Port Assets</v>
      </c>
      <c r="O1019" s="8">
        <f ca="1"/>
        <v>208281.72999999998</v>
      </c>
      <c r="P1019" s="8">
        <f ca="1"/>
        <v>157212.36999999997</v>
      </c>
      <c r="Q1019" s="8">
        <f ca="1"/>
        <v>99858.37</v>
      </c>
      <c r="R1019" s="8">
        <f ca="1"/>
        <v>83866.510000000009</v>
      </c>
      <c r="S1019" s="8">
        <f ca="1"/>
        <v>74491.53</v>
      </c>
      <c r="T1019" s="8">
        <f ca="1"/>
        <v>54258.55</v>
      </c>
      <c r="U1019" s="8">
        <f ca="1"/>
        <v>50811.33</v>
      </c>
      <c r="V1019" s="8">
        <f ca="1"/>
        <v>43447.090000000004</v>
      </c>
      <c r="W1019" s="8">
        <f ca="1"/>
        <v>26901.129999999997</v>
      </c>
      <c r="X1019" s="8">
        <f ca="1"/>
        <v>26328.33</v>
      </c>
      <c r="Y1019" s="8">
        <f ca="1"/>
        <v>25916.799999999999</v>
      </c>
      <c r="Z1019" s="8">
        <f ca="1"/>
        <v>25748.1</v>
      </c>
      <c r="AA1019" s="8">
        <f ca="1"/>
        <v>18167.14</v>
      </c>
      <c r="AB1019" s="8">
        <f ca="1"/>
        <v>16991.879999999997</v>
      </c>
      <c r="AC1019" s="8">
        <f ca="1"/>
        <v>14257.9</v>
      </c>
      <c r="AD1019" s="8">
        <f ca="1"/>
        <v>12505.999999999998</v>
      </c>
      <c r="AE1019" s="8">
        <f ca="1"/>
        <v>8794.18</v>
      </c>
      <c r="AF1019" s="8">
        <f ca="1"/>
        <v>5827.1799999999994</v>
      </c>
      <c r="AG1019" s="8">
        <f ca="1"/>
        <v>5235.25</v>
      </c>
      <c r="AH1019" s="8">
        <f ca="1"/>
        <v>5195.6500000000005</v>
      </c>
      <c r="AI1019" s="8">
        <f ca="1"/>
        <v>4234.9500000000007</v>
      </c>
      <c r="AJ1019" s="8">
        <f ca="1"/>
        <v>3331.39</v>
      </c>
      <c r="AK1019" s="8">
        <f ca="1"/>
        <v>956.05</v>
      </c>
      <c r="AL1019" s="8">
        <f ca="1"/>
        <v>989.41</v>
      </c>
      <c r="AM1019" s="8">
        <f ca="1"/>
        <v>988.44999999999993</v>
      </c>
      <c r="AN1019" s="8">
        <f ca="1"/>
        <v>987.93000000000006</v>
      </c>
      <c r="AO1019" s="8">
        <f ca="1"/>
        <v>988.3</v>
      </c>
      <c r="AP1019" s="8">
        <f ca="1"/>
        <v>982.38999999999987</v>
      </c>
      <c r="AQ1019" s="8">
        <f ca="1"/>
        <v>986.53</v>
      </c>
      <c r="AR1019" s="8">
        <f ca="1"/>
        <v>982.29999999999984</v>
      </c>
      <c r="AS1019" s="8">
        <f ca="1"/>
        <v>981.73</v>
      </c>
      <c r="AT1019" s="8">
        <f ca="1"/>
        <v>979.92</v>
      </c>
      <c r="AU1019" s="8">
        <f ca="1"/>
        <v>989.64999999999986</v>
      </c>
      <c r="AV1019" s="8">
        <f ca="1"/>
        <v>948.73</v>
      </c>
      <c r="AW1019" s="8">
        <f ca="1"/>
        <v>988.3599999999999</v>
      </c>
      <c r="AX1019" s="8">
        <f ca="1"/>
        <v>989.27</v>
      </c>
      <c r="AY1019" s="8">
        <f ca="1"/>
        <v>988.3599999999999</v>
      </c>
      <c r="AZ1019" s="8">
        <f ca="1"/>
        <v>989.49</v>
      </c>
      <c r="BA1019" s="8">
        <f ca="1"/>
        <v>986.53</v>
      </c>
      <c r="BB1019" s="8">
        <f ca="1"/>
        <v>986.70999999999992</v>
      </c>
      <c r="BC1019" s="8">
        <f ca="1"/>
        <v>979.06000000000006</v>
      </c>
      <c r="BD1019" s="8">
        <f ca="1"/>
        <v>989.36999999999989</v>
      </c>
      <c r="BE1019" s="8">
        <f ca="1"/>
        <v>987.55</v>
      </c>
      <c r="BF1019" s="8">
        <f ca="1"/>
        <v>989.51</v>
      </c>
      <c r="BG1019" s="8">
        <f ca="1"/>
        <v>983.88</v>
      </c>
      <c r="BH1019" s="8">
        <f ca="1"/>
        <v>981.65</v>
      </c>
      <c r="BI1019" s="8">
        <f ca="1"/>
        <v>987.14999999999986</v>
      </c>
      <c r="BJ1019" s="8">
        <f ca="1"/>
        <v>981.75</v>
      </c>
      <c r="BK1019" s="8">
        <f ca="1"/>
        <v>989.05</v>
      </c>
      <c r="BL1019" s="8">
        <f ca="1"/>
        <v>986.76</v>
      </c>
      <c r="BM1019" s="8">
        <f ca="1"/>
        <v>-9.9499999999999993</v>
      </c>
      <c r="BN1019" s="8">
        <f ca="1"/>
        <v>-9.9499999999999993</v>
      </c>
      <c r="BO1019" s="8">
        <f ca="1"/>
        <v>-9.9499999999999993</v>
      </c>
      <c r="BP1019" s="1" t="str">
        <v>0- Port Costs</v>
      </c>
      <c r="BQ1019" s="8">
        <f ca="1"/>
        <v>-9.9499999999999993</v>
      </c>
      <c r="BR1019" s="8">
        <f ca="1"/>
        <v>-497.49999999999994</v>
      </c>
      <c r="BS1019" s="8">
        <f ca="1"/>
        <v>-204.19999999972055</v>
      </c>
      <c r="BT1019" s="1" t="str">
        <v>0- Port Value</v>
      </c>
      <c r="BU1019" s="8">
        <f ca="1"/>
        <v>999472.65000000095</v>
      </c>
    </row>
    <row r="1020" spans="1:73" hidden="1" outlineLevel="1" x14ac:dyDescent="0.3">
      <c r="C1020" s="8"/>
      <c r="D1020" s="8"/>
      <c r="E1020" s="8"/>
      <c r="F1020" s="8"/>
      <c r="G1020" s="8"/>
      <c r="H1020" s="1" t="str">
        <v>0 - BM Costs</v>
      </c>
      <c r="I1020" s="8"/>
      <c r="J1020" s="8"/>
      <c r="K1020" s="8"/>
      <c r="L1020" s="1" t="str">
        <v>0 - BM Port</v>
      </c>
      <c r="M1020" s="8"/>
      <c r="N1020" s="1" t="str">
        <v>0 - Port Assets</v>
      </c>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1" t="str">
        <v>0- Port Costs</v>
      </c>
      <c r="BQ1020" s="8"/>
      <c r="BR1020" s="8"/>
      <c r="BS1020" s="8"/>
      <c r="BT1020" s="1" t="str">
        <v>0- Port Value</v>
      </c>
      <c r="BU1020" s="8"/>
    </row>
    <row r="1021" spans="1:73" hidden="1" outlineLevel="1" x14ac:dyDescent="0.3">
      <c r="C1021" s="8"/>
      <c r="D1021" s="8"/>
      <c r="E1021" s="8"/>
      <c r="F1021" s="8"/>
      <c r="G1021" s="8"/>
      <c r="H1021" s="1" t="str">
        <v>0 - BM Costs</v>
      </c>
      <c r="I1021" s="8"/>
      <c r="J1021" s="8"/>
      <c r="K1021" s="8"/>
      <c r="L1021" s="1" t="str">
        <v>0 - BM Port</v>
      </c>
      <c r="M1021" s="8"/>
      <c r="N1021" s="1" t="str">
        <v>0 - Port Assets</v>
      </c>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1" t="str">
        <v>0- Port Costs</v>
      </c>
      <c r="BQ1021" s="8"/>
      <c r="BR1021" s="8"/>
      <c r="BS1021" s="8"/>
      <c r="BT1021" s="1" t="str">
        <v>0- Port Value</v>
      </c>
      <c r="BU1021" s="8"/>
    </row>
    <row r="1022" spans="1:73" hidden="1" outlineLevel="1" x14ac:dyDescent="0.3">
      <c r="C1022" s="8"/>
      <c r="D1022" s="8"/>
      <c r="E1022" s="8"/>
      <c r="F1022" s="8"/>
      <c r="G1022" s="8"/>
      <c r="H1022" s="1" t="str">
        <v>0 - BM Costs</v>
      </c>
      <c r="I1022" s="8"/>
      <c r="J1022" s="8"/>
      <c r="K1022" s="8"/>
      <c r="L1022" s="1" t="str">
        <v>0 - BM Port</v>
      </c>
      <c r="M1022" s="8"/>
      <c r="N1022" s="1" t="str">
        <v>0 - Port Assets</v>
      </c>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1" t="str">
        <v>0- Port Costs</v>
      </c>
      <c r="BQ1022" s="8"/>
      <c r="BR1022" s="8"/>
      <c r="BS1022" s="8"/>
      <c r="BT1022" s="1" t="str">
        <v>0- Port Value</v>
      </c>
      <c r="BU1022" s="8"/>
    </row>
    <row r="1023" spans="1:73" hidden="1" outlineLevel="1" x14ac:dyDescent="0.3">
      <c r="C1023" s="8"/>
      <c r="D1023" s="8"/>
      <c r="E1023" s="8"/>
      <c r="F1023" s="8"/>
      <c r="G1023" s="8"/>
      <c r="H1023" s="1" t="str">
        <v>0 - BM Costs</v>
      </c>
      <c r="I1023" s="8"/>
      <c r="J1023" s="8"/>
      <c r="K1023" s="8"/>
      <c r="L1023" s="1" t="str">
        <v>0 - BM Port</v>
      </c>
      <c r="M1023" s="8"/>
      <c r="N1023" s="1" t="str">
        <v>0 - Port Assets</v>
      </c>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1" t="str">
        <v>0- Port Costs</v>
      </c>
      <c r="BQ1023" s="8"/>
      <c r="BR1023" s="8"/>
      <c r="BS1023" s="8"/>
      <c r="BT1023" s="1" t="str">
        <v>0- Port Value</v>
      </c>
      <c r="BU1023" s="8"/>
    </row>
    <row r="1024" spans="1:73" hidden="1" outlineLevel="1" x14ac:dyDescent="0.3">
      <c r="C1024" s="8"/>
      <c r="D1024" s="8"/>
      <c r="E1024" s="8"/>
      <c r="F1024" s="8"/>
      <c r="G1024" s="8"/>
      <c r="H1024" s="1" t="str">
        <v>0 - BM Costs</v>
      </c>
      <c r="I1024" s="8"/>
      <c r="J1024" s="8"/>
      <c r="K1024" s="8"/>
      <c r="L1024" s="1" t="str">
        <v>0 - BM Port</v>
      </c>
      <c r="N1024" s="1" t="str">
        <v>0 - Port Assets</v>
      </c>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1" t="str">
        <v>0- Port Costs</v>
      </c>
      <c r="BQ1024" s="8"/>
      <c r="BR1024" s="8"/>
      <c r="BS1024" s="8"/>
      <c r="BT1024" s="1" t="str">
        <v>0- Port Value</v>
      </c>
      <c r="BU1024" s="8"/>
    </row>
    <row r="1025" spans="3:73" hidden="1" outlineLevel="1" x14ac:dyDescent="0.3">
      <c r="C1025" s="8"/>
      <c r="D1025" s="8"/>
      <c r="E1025" s="8"/>
      <c r="F1025" s="8"/>
      <c r="G1025" s="8"/>
      <c r="H1025" s="1" t="str">
        <v>0 - BM Costs</v>
      </c>
      <c r="I1025" s="8"/>
      <c r="J1025" s="8"/>
      <c r="K1025" s="8"/>
      <c r="L1025" s="1" t="str">
        <v>0 - BM Port</v>
      </c>
      <c r="N1025" s="1" t="str">
        <v>0 - Port Assets</v>
      </c>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1" t="str">
        <v>0- Port Costs</v>
      </c>
      <c r="BQ1025" s="8"/>
      <c r="BR1025" s="8"/>
      <c r="BS1025" s="8"/>
      <c r="BT1025" s="1" t="str">
        <v>0- Port Value</v>
      </c>
      <c r="BU1025" s="8"/>
    </row>
    <row r="1026" spans="3:73" hidden="1" outlineLevel="1" x14ac:dyDescent="0.3">
      <c r="C1026" s="8"/>
      <c r="D1026" s="8"/>
      <c r="E1026" s="8"/>
      <c r="F1026" s="8"/>
      <c r="G1026" s="8"/>
      <c r="H1026" s="1" t="str">
        <v>0 - BM Costs</v>
      </c>
      <c r="I1026" s="8"/>
      <c r="J1026" s="8"/>
      <c r="K1026" s="8"/>
      <c r="L1026" s="1" t="str">
        <v>0 - BM Port</v>
      </c>
      <c r="N1026" s="1" t="str">
        <v>0 - Port Assets</v>
      </c>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1" t="str">
        <v>0- Port Costs</v>
      </c>
      <c r="BQ1026" s="8"/>
      <c r="BR1026" s="8"/>
      <c r="BS1026" s="8"/>
      <c r="BT1026" s="1" t="str">
        <v>0- Port Value</v>
      </c>
      <c r="BU1026" s="8"/>
    </row>
    <row r="1027" spans="3:73" hidden="1" outlineLevel="1" x14ac:dyDescent="0.3">
      <c r="C1027" s="8"/>
      <c r="D1027" s="8"/>
      <c r="E1027" s="8"/>
      <c r="F1027" s="8"/>
      <c r="G1027" s="8"/>
      <c r="H1027" s="1" t="str">
        <v>0 - BM Costs</v>
      </c>
      <c r="I1027" s="8"/>
      <c r="J1027" s="8"/>
      <c r="K1027" s="8"/>
      <c r="L1027" s="1" t="str">
        <v>0 - BM Port</v>
      </c>
      <c r="N1027" s="1" t="str">
        <v>0 - Port Assets</v>
      </c>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1" t="str">
        <v>0- Port Costs</v>
      </c>
      <c r="BQ1027" s="8"/>
      <c r="BR1027" s="8"/>
      <c r="BS1027" s="8"/>
      <c r="BT1027" s="1" t="str">
        <v>0- Port Value</v>
      </c>
      <c r="BU1027" s="8"/>
    </row>
    <row r="1028" spans="3:73" hidden="1" outlineLevel="1" x14ac:dyDescent="0.3">
      <c r="C1028" s="8"/>
      <c r="D1028" s="8"/>
      <c r="E1028" s="8"/>
      <c r="F1028" s="8"/>
      <c r="G1028" s="8"/>
      <c r="H1028" s="1" t="str">
        <v>0 - BM Costs</v>
      </c>
      <c r="I1028" s="8"/>
      <c r="J1028" s="8"/>
      <c r="K1028" s="8"/>
      <c r="L1028" s="1" t="str">
        <v>0 - BM Port</v>
      </c>
      <c r="N1028" s="1" t="str">
        <v>0 - Port Assets</v>
      </c>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1" t="str">
        <v>0- Port Costs</v>
      </c>
      <c r="BQ1028" s="8"/>
      <c r="BR1028" s="8"/>
      <c r="BS1028" s="8"/>
      <c r="BT1028" s="1" t="str">
        <v>0- Port Value</v>
      </c>
      <c r="BU1028" s="8"/>
    </row>
    <row r="1029" spans="3:73" hidden="1" outlineLevel="1" x14ac:dyDescent="0.3">
      <c r="H1029" s="1" t="str">
        <v>0 - BM Costs</v>
      </c>
      <c r="L1029" s="1" t="str">
        <v>0 - BM Port</v>
      </c>
      <c r="N1029" s="1" t="str">
        <v>0 - Port Assets</v>
      </c>
      <c r="O1029" s="8"/>
      <c r="P1029" s="8"/>
      <c r="Q1029" s="8"/>
      <c r="R1029" s="8"/>
      <c r="S1029" s="8"/>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1" t="str">
        <v>0- Port Costs</v>
      </c>
      <c r="BT1029" s="1" t="str">
        <v>0- Port Value</v>
      </c>
      <c r="BU1029" s="8"/>
    </row>
    <row r="1030" spans="3:73" hidden="1" outlineLevel="1" x14ac:dyDescent="0.3">
      <c r="H1030" s="1" t="str">
        <v>0 - BM Costs</v>
      </c>
      <c r="L1030" s="1" t="str">
        <v>0 - BM Port</v>
      </c>
      <c r="N1030" s="1" t="str">
        <v>0 - Port Assets</v>
      </c>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1" t="str">
        <v>0- Port Costs</v>
      </c>
      <c r="BT1030" s="1" t="str">
        <v>0- Port Value</v>
      </c>
      <c r="BU1030" s="8"/>
    </row>
    <row r="1031" spans="3:73" hidden="1" outlineLevel="1" x14ac:dyDescent="0.3">
      <c r="H1031" s="1" t="str">
        <v>0 - BM Costs</v>
      </c>
      <c r="L1031" s="1" t="str">
        <v>0 - BM Port</v>
      </c>
      <c r="N1031" s="1" t="str">
        <v>0 - Port Assets</v>
      </c>
      <c r="O1031" s="8"/>
      <c r="P1031" s="8"/>
      <c r="Q1031" s="8"/>
      <c r="R1031" s="8"/>
      <c r="S1031" s="8"/>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1" t="str">
        <v>0- Port Costs</v>
      </c>
      <c r="BT1031" s="1" t="str">
        <v>0- Port Value</v>
      </c>
      <c r="BU1031" s="8"/>
    </row>
    <row r="1032" spans="3:73" hidden="1" outlineLevel="1" x14ac:dyDescent="0.3">
      <c r="H1032" s="1" t="str">
        <v>0 - BM Costs</v>
      </c>
      <c r="L1032" s="1" t="str">
        <v>0 - BM Port</v>
      </c>
      <c r="N1032" s="1" t="str">
        <v>0 - Port Assets</v>
      </c>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1" t="str">
        <v>0- Port Costs</v>
      </c>
      <c r="BT1032" s="1" t="str">
        <v>0- Port Value</v>
      </c>
      <c r="BU1032" s="8"/>
    </row>
    <row r="1033" spans="3:73" hidden="1" outlineLevel="1" x14ac:dyDescent="0.3">
      <c r="H1033" s="1" t="str">
        <v>0 - BM Costs</v>
      </c>
      <c r="L1033" s="1" t="str">
        <v>0 - BM Port</v>
      </c>
      <c r="N1033" s="1" t="str">
        <v>0 - Port Assets</v>
      </c>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8"/>
      <c r="BK1033" s="8"/>
      <c r="BL1033" s="8"/>
      <c r="BM1033" s="8"/>
      <c r="BN1033" s="8"/>
      <c r="BO1033" s="8"/>
      <c r="BP1033" s="1" t="str">
        <v>0- Port Costs</v>
      </c>
      <c r="BT1033" s="1" t="str">
        <v>0- Port Value</v>
      </c>
      <c r="BU1033" s="8"/>
    </row>
    <row r="1034" spans="3:73" hidden="1" outlineLevel="1" x14ac:dyDescent="0.3">
      <c r="H1034" s="1" t="str">
        <v>0 - BM Costs</v>
      </c>
      <c r="L1034" s="1" t="str">
        <v>0 - BM Port</v>
      </c>
      <c r="N1034" s="1" t="str">
        <v>0 - Port Assets</v>
      </c>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1" t="str">
        <v>0- Port Costs</v>
      </c>
      <c r="BT1034" s="1" t="str">
        <v>0- Port Value</v>
      </c>
      <c r="BU1034" s="8"/>
    </row>
    <row r="1035" spans="3:73" hidden="1" outlineLevel="1" x14ac:dyDescent="0.3">
      <c r="H1035" s="1" t="str">
        <v>0 - BM Costs</v>
      </c>
      <c r="L1035" s="1" t="str">
        <v>0 - BM Port</v>
      </c>
      <c r="N1035" s="1" t="str">
        <v>0 - Port Assets</v>
      </c>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1" t="str">
        <v>0- Port Costs</v>
      </c>
      <c r="BT1035" s="1" t="str">
        <v>0- Port Value</v>
      </c>
      <c r="BU1035" s="8"/>
    </row>
    <row r="1036" spans="3:73" hidden="1" outlineLevel="1" x14ac:dyDescent="0.3">
      <c r="H1036" s="1" t="str">
        <v>0 - BM Costs</v>
      </c>
      <c r="L1036" s="1" t="str">
        <v>0 - BM Port</v>
      </c>
      <c r="N1036" s="1" t="str">
        <v>0 - Port Assets</v>
      </c>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1" t="str">
        <v>0- Port Costs</v>
      </c>
      <c r="BT1036" s="1" t="str">
        <v>0- Port Value</v>
      </c>
      <c r="BU1036" s="8"/>
    </row>
    <row r="1037" spans="3:73" hidden="1" outlineLevel="1" x14ac:dyDescent="0.3">
      <c r="H1037" s="1" t="str">
        <v>0 - BM Costs</v>
      </c>
      <c r="L1037" s="1" t="str">
        <v>0 - BM Port</v>
      </c>
      <c r="N1037" s="1" t="str">
        <v>0 - Port Assets</v>
      </c>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8"/>
      <c r="BM1037" s="8"/>
      <c r="BN1037" s="8"/>
      <c r="BO1037" s="8"/>
      <c r="BP1037" s="1" t="str">
        <v>0- Port Costs</v>
      </c>
      <c r="BT1037" s="1" t="str">
        <v>0- Port Value</v>
      </c>
      <c r="BU1037" s="8"/>
    </row>
    <row r="1038" spans="3:73" hidden="1" outlineLevel="1" x14ac:dyDescent="0.3">
      <c r="H1038" s="1" t="str">
        <v>0 - BM Costs</v>
      </c>
      <c r="L1038" s="1" t="str">
        <v>0 - BM Port</v>
      </c>
      <c r="N1038" s="1" t="str">
        <v>0 - Port Assets</v>
      </c>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1" t="str">
        <v>0- Port Costs</v>
      </c>
      <c r="BT1038" s="1" t="str">
        <v>0- Port Value</v>
      </c>
      <c r="BU1038" s="8"/>
    </row>
    <row r="1039" spans="3:73" hidden="1" outlineLevel="1" x14ac:dyDescent="0.3">
      <c r="H1039" s="1" t="str">
        <v>0 - BM Costs</v>
      </c>
      <c r="L1039" s="1" t="str">
        <v>0 - BM Port</v>
      </c>
      <c r="N1039" s="1" t="str">
        <v>0 - Port Assets</v>
      </c>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1" t="str">
        <v>0- Port Costs</v>
      </c>
      <c r="BT1039" s="1" t="str">
        <v>0- Port Value</v>
      </c>
      <c r="BU1039" s="8"/>
    </row>
    <row r="1040" spans="3:73" hidden="1" outlineLevel="1" x14ac:dyDescent="0.3">
      <c r="H1040" s="1" t="str">
        <v>0 - BM Costs</v>
      </c>
      <c r="L1040" s="1" t="str">
        <v>0 - BM Port</v>
      </c>
      <c r="N1040" s="1" t="str">
        <v>0 - Port Assets</v>
      </c>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1" t="str">
        <v>0- Port Costs</v>
      </c>
      <c r="BT1040" s="1" t="str">
        <v>0- Port Value</v>
      </c>
      <c r="BU1040" s="8"/>
    </row>
    <row r="1041" spans="8:73" hidden="1" outlineLevel="1" x14ac:dyDescent="0.3">
      <c r="H1041" s="1" t="str">
        <v>0 - BM Costs</v>
      </c>
      <c r="L1041" s="1" t="str">
        <v>0 - BM Port</v>
      </c>
      <c r="N1041" s="1" t="str">
        <v>0 - Port Assets</v>
      </c>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1" t="str">
        <v>0- Port Costs</v>
      </c>
      <c r="BT1041" s="1" t="str">
        <v>0- Port Value</v>
      </c>
      <c r="BU1041" s="8"/>
    </row>
    <row r="1042" spans="8:73" hidden="1" outlineLevel="1" x14ac:dyDescent="0.3">
      <c r="H1042" s="1" t="str">
        <v>0 - BM Costs</v>
      </c>
      <c r="L1042" s="1" t="str">
        <v>0 - BM Port</v>
      </c>
      <c r="N1042" s="1" t="str">
        <v>0 - Port Assets</v>
      </c>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1" t="str">
        <v>0- Port Costs</v>
      </c>
      <c r="BT1042" s="1" t="str">
        <v>0- Port Value</v>
      </c>
      <c r="BU1042" s="8"/>
    </row>
    <row r="1043" spans="8:73" hidden="1" outlineLevel="1" x14ac:dyDescent="0.3">
      <c r="H1043" s="1" t="str">
        <v>0 - BM Costs</v>
      </c>
      <c r="L1043" s="1" t="str">
        <v>0 - BM Port</v>
      </c>
      <c r="N1043" s="1" t="str">
        <v>0 - Port Assets</v>
      </c>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1" t="str">
        <v>0- Port Costs</v>
      </c>
      <c r="BT1043" s="1" t="str">
        <v>0- Port Value</v>
      </c>
      <c r="BU1043" s="8"/>
    </row>
    <row r="1044" spans="8:73" hidden="1" outlineLevel="1" x14ac:dyDescent="0.3">
      <c r="H1044" s="1" t="str">
        <v>0 - BM Costs</v>
      </c>
      <c r="L1044" s="1" t="str">
        <v>0 - BM Port</v>
      </c>
      <c r="N1044" s="1" t="str">
        <v>0 - Port Assets</v>
      </c>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1" t="str">
        <v>0- Port Costs</v>
      </c>
      <c r="BT1044" s="1" t="str">
        <v>0- Port Value</v>
      </c>
      <c r="BU1044" s="8"/>
    </row>
    <row r="1045" spans="8:73" hidden="1" outlineLevel="1" x14ac:dyDescent="0.3">
      <c r="H1045" s="1" t="str">
        <v>0 - BM Costs</v>
      </c>
      <c r="L1045" s="1" t="str">
        <v>0 - BM Port</v>
      </c>
      <c r="N1045" s="1" t="str">
        <v>0 - Port Assets</v>
      </c>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1" t="str">
        <v>0- Port Costs</v>
      </c>
      <c r="BT1045" s="1" t="str">
        <v>0- Port Value</v>
      </c>
      <c r="BU1045" s="8"/>
    </row>
    <row r="1046" spans="8:73" hidden="1" outlineLevel="1" x14ac:dyDescent="0.3">
      <c r="H1046" s="1" t="str">
        <v>0 - BM Costs</v>
      </c>
      <c r="L1046" s="1" t="str">
        <v>0 - BM Port</v>
      </c>
      <c r="N1046" s="1" t="str">
        <v>0 - Port Assets</v>
      </c>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1" t="str">
        <v>0- Port Costs</v>
      </c>
      <c r="BT1046" s="1" t="str">
        <v>0- Port Value</v>
      </c>
      <c r="BU1046" s="8"/>
    </row>
    <row r="1047" spans="8:73" hidden="1" outlineLevel="1" x14ac:dyDescent="0.3">
      <c r="H1047" s="1" t="str">
        <v>0 - BM Costs</v>
      </c>
      <c r="L1047" s="1" t="str">
        <v>0 - BM Port</v>
      </c>
      <c r="N1047" s="1" t="str">
        <v>0 - Port Assets</v>
      </c>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1" t="str">
        <v>0- Port Costs</v>
      </c>
      <c r="BT1047" s="1" t="str">
        <v>0- Port Value</v>
      </c>
      <c r="BU1047" s="8"/>
    </row>
    <row r="1048" spans="8:73" hidden="1" outlineLevel="1" x14ac:dyDescent="0.3">
      <c r="H1048" s="1" t="str">
        <v>0 - BM Costs</v>
      </c>
      <c r="L1048" s="1" t="str">
        <v>0 - BM Port</v>
      </c>
      <c r="N1048" s="1" t="str">
        <v>0 - Port Assets</v>
      </c>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1" t="str">
        <v>0- Port Costs</v>
      </c>
      <c r="BT1048" s="1" t="str">
        <v>0- Port Value</v>
      </c>
      <c r="BU1048" s="8"/>
    </row>
    <row r="1049" spans="8:73" hidden="1" outlineLevel="1" x14ac:dyDescent="0.3">
      <c r="H1049" s="1" t="str">
        <v>0 - BM Costs</v>
      </c>
      <c r="L1049" s="1" t="str">
        <v>0 - BM Port</v>
      </c>
      <c r="N1049" s="1" t="str">
        <v>0 - Port Assets</v>
      </c>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8"/>
      <c r="BM1049" s="8"/>
      <c r="BN1049" s="8"/>
      <c r="BO1049" s="8"/>
      <c r="BP1049" s="1" t="str">
        <v>0- Port Costs</v>
      </c>
      <c r="BT1049" s="1" t="str">
        <v>0- Port Value</v>
      </c>
      <c r="BU1049" s="8"/>
    </row>
    <row r="1050" spans="8:73" hidden="1" outlineLevel="1" x14ac:dyDescent="0.3">
      <c r="H1050" s="1" t="str">
        <v>0 - BM Costs</v>
      </c>
      <c r="L1050" s="1" t="str">
        <v>0 - BM Port</v>
      </c>
      <c r="N1050" s="1" t="str">
        <v>0 - Port Assets</v>
      </c>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1" t="str">
        <v>0- Port Costs</v>
      </c>
      <c r="BT1050" s="1" t="str">
        <v>0- Port Value</v>
      </c>
      <c r="BU1050" s="8"/>
    </row>
    <row r="1051" spans="8:73" hidden="1" outlineLevel="1" x14ac:dyDescent="0.3">
      <c r="H1051" s="1" t="str">
        <v>0 - BM Costs</v>
      </c>
      <c r="L1051" s="1" t="str">
        <v>0 - BM Port</v>
      </c>
      <c r="N1051" s="1" t="str">
        <v>0 - Port Assets</v>
      </c>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1" t="str">
        <v>0- Port Costs</v>
      </c>
      <c r="BT1051" s="1" t="str">
        <v>0- Port Value</v>
      </c>
      <c r="BU1051" s="8"/>
    </row>
    <row r="1052" spans="8:73" hidden="1" outlineLevel="1" x14ac:dyDescent="0.3">
      <c r="H1052" s="1" t="str">
        <v>0 - BM Costs</v>
      </c>
      <c r="L1052" s="1" t="str">
        <v>0 - BM Port</v>
      </c>
      <c r="N1052" s="1" t="str">
        <v>0 - Port Assets</v>
      </c>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1" t="str">
        <v>0- Port Costs</v>
      </c>
      <c r="BT1052" s="1" t="str">
        <v>0- Port Value</v>
      </c>
      <c r="BU1052" s="8"/>
    </row>
    <row r="1053" spans="8:73" hidden="1" outlineLevel="1" x14ac:dyDescent="0.3">
      <c r="H1053" s="1" t="str">
        <v>0 - BM Costs</v>
      </c>
      <c r="L1053" s="1" t="str">
        <v>0 - BM Port</v>
      </c>
      <c r="N1053" s="1" t="str">
        <v>0 - Port Assets</v>
      </c>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1" t="str">
        <v>0- Port Costs</v>
      </c>
      <c r="BT1053" s="1" t="str">
        <v>0- Port Value</v>
      </c>
      <c r="BU1053" s="8"/>
    </row>
    <row r="1054" spans="8:73" hidden="1" outlineLevel="1" x14ac:dyDescent="0.3">
      <c r="H1054" s="1" t="str">
        <v>0 - BM Costs</v>
      </c>
      <c r="L1054" s="1" t="str">
        <v>0 - BM Port</v>
      </c>
      <c r="N1054" s="1" t="str">
        <v>0 - Port Assets</v>
      </c>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1" t="str">
        <v>0- Port Costs</v>
      </c>
      <c r="BT1054" s="1" t="str">
        <v>0- Port Value</v>
      </c>
      <c r="BU1054" s="8"/>
    </row>
    <row r="1055" spans="8:73" hidden="1" outlineLevel="1" x14ac:dyDescent="0.3">
      <c r="H1055" s="1" t="str">
        <v>0 - BM Costs</v>
      </c>
      <c r="L1055" s="1" t="str">
        <v>0 - BM Port</v>
      </c>
      <c r="N1055" s="1" t="str">
        <v>0 - Port Assets</v>
      </c>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1" t="str">
        <v>0- Port Costs</v>
      </c>
      <c r="BT1055" s="1" t="str">
        <v>0- Port Value</v>
      </c>
      <c r="BU1055" s="8"/>
    </row>
    <row r="1056" spans="8:73" hidden="1" outlineLevel="1" x14ac:dyDescent="0.3">
      <c r="H1056" s="1" t="str">
        <v>0 - BM Costs</v>
      </c>
      <c r="L1056" s="1" t="str">
        <v>0 - BM Port</v>
      </c>
      <c r="N1056" s="1" t="str">
        <v>0 - Port Assets</v>
      </c>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1" t="str">
        <v>0- Port Costs</v>
      </c>
      <c r="BT1056" s="1" t="str">
        <v>0- Port Value</v>
      </c>
      <c r="BU1056" s="8"/>
    </row>
    <row r="1057" spans="8:73" hidden="1" outlineLevel="1" x14ac:dyDescent="0.3">
      <c r="H1057" s="1" t="str">
        <v>0 - BM Costs</v>
      </c>
      <c r="L1057" s="1" t="str">
        <v>0 - BM Port</v>
      </c>
      <c r="N1057" s="1" t="str">
        <v>0 - Port Assets</v>
      </c>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1" t="str">
        <v>0- Port Costs</v>
      </c>
      <c r="BT1057" s="1" t="str">
        <v>0- Port Value</v>
      </c>
      <c r="BU1057" s="8"/>
    </row>
    <row r="1058" spans="8:73" hidden="1" outlineLevel="1" x14ac:dyDescent="0.3">
      <c r="H1058" s="1" t="str">
        <v>0 - BM Costs</v>
      </c>
      <c r="L1058" s="1" t="str">
        <v>0 - BM Port</v>
      </c>
      <c r="N1058" s="1" t="str">
        <v>0 - Port Assets</v>
      </c>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1" t="str">
        <v>0- Port Costs</v>
      </c>
      <c r="BT1058" s="1" t="str">
        <v>0- Port Value</v>
      </c>
      <c r="BU1058" s="8"/>
    </row>
    <row r="1059" spans="8:73" hidden="1" outlineLevel="1" x14ac:dyDescent="0.3">
      <c r="H1059" s="1" t="str">
        <v>0 - BM Costs</v>
      </c>
      <c r="L1059" s="1" t="str">
        <v>0 - BM Port</v>
      </c>
      <c r="N1059" s="1" t="str">
        <v>0 - Port Assets</v>
      </c>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1" t="str">
        <v>0- Port Costs</v>
      </c>
      <c r="BT1059" s="1" t="str">
        <v>0- Port Value</v>
      </c>
      <c r="BU1059" s="8"/>
    </row>
    <row r="1060" spans="8:73" hidden="1" outlineLevel="1" x14ac:dyDescent="0.3">
      <c r="H1060" s="1" t="str">
        <v>0 - BM Costs</v>
      </c>
      <c r="L1060" s="1" t="str">
        <v>0 - BM Port</v>
      </c>
      <c r="N1060" s="1" t="str">
        <v>0 - Port Assets</v>
      </c>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1" t="str">
        <v>0- Port Costs</v>
      </c>
      <c r="BT1060" s="1" t="str">
        <v>0- Port Value</v>
      </c>
      <c r="BU1060" s="8"/>
    </row>
    <row r="1061" spans="8:73" hidden="1" outlineLevel="1" x14ac:dyDescent="0.3">
      <c r="H1061" s="1" t="str">
        <v>0 - BM Costs</v>
      </c>
      <c r="L1061" s="1" t="str">
        <v>0 - BM Port</v>
      </c>
      <c r="N1061" s="1" t="str">
        <v>0 - Port Assets</v>
      </c>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1" t="str">
        <v>0- Port Costs</v>
      </c>
      <c r="BT1061" s="1" t="str">
        <v>0- Port Value</v>
      </c>
      <c r="BU1061" s="8"/>
    </row>
    <row r="1062" spans="8:73" hidden="1" outlineLevel="1" x14ac:dyDescent="0.3">
      <c r="H1062" s="1" t="str">
        <v>0 - BM Costs</v>
      </c>
      <c r="L1062" s="1" t="str">
        <v>0 - BM Port</v>
      </c>
      <c r="N1062" s="1" t="str">
        <v>0 - Port Assets</v>
      </c>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1" t="str">
        <v>0- Port Costs</v>
      </c>
      <c r="BT1062" s="1" t="str">
        <v>0- Port Value</v>
      </c>
      <c r="BU1062" s="8"/>
    </row>
    <row r="1063" spans="8:73" hidden="1" outlineLevel="1" x14ac:dyDescent="0.3">
      <c r="H1063" s="1" t="str">
        <v>0 - BM Costs</v>
      </c>
      <c r="L1063" s="1" t="str">
        <v>0 - BM Port</v>
      </c>
      <c r="N1063" s="1" t="str">
        <v>0 - Port Assets</v>
      </c>
      <c r="O1063" s="8"/>
      <c r="P1063" s="8"/>
      <c r="Q1063" s="8"/>
      <c r="R1063" s="8"/>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8"/>
      <c r="BK1063" s="8"/>
      <c r="BL1063" s="8"/>
      <c r="BM1063" s="8"/>
      <c r="BN1063" s="8"/>
      <c r="BO1063" s="8"/>
      <c r="BP1063" s="1" t="str">
        <v>0- Port Costs</v>
      </c>
      <c r="BT1063" s="1" t="str">
        <v>0- Port Value</v>
      </c>
      <c r="BU1063" s="8"/>
    </row>
    <row r="1064" spans="8:73" hidden="1" outlineLevel="1" x14ac:dyDescent="0.3">
      <c r="H1064" s="1" t="str">
        <v>0 - BM Costs</v>
      </c>
      <c r="L1064" s="1" t="str">
        <v>0 - BM Port</v>
      </c>
      <c r="N1064" s="1" t="str">
        <v>0 - Port Assets</v>
      </c>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1" t="str">
        <v>0- Port Costs</v>
      </c>
      <c r="BT1064" s="1" t="str">
        <v>0- Port Value</v>
      </c>
      <c r="BU1064" s="8"/>
    </row>
    <row r="1065" spans="8:73" hidden="1" outlineLevel="1" x14ac:dyDescent="0.3">
      <c r="H1065" s="1" t="str">
        <v>0 - BM Costs</v>
      </c>
      <c r="L1065" s="1" t="str">
        <v>0 - BM Port</v>
      </c>
      <c r="N1065" s="1" t="str">
        <v>0 - Port Assets</v>
      </c>
      <c r="O1065" s="8"/>
      <c r="P1065" s="8"/>
      <c r="Q1065" s="8"/>
      <c r="R1065" s="8"/>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1" t="str">
        <v>0- Port Costs</v>
      </c>
      <c r="BT1065" s="1" t="str">
        <v>0- Port Value</v>
      </c>
      <c r="BU1065" s="8"/>
    </row>
    <row r="1066" spans="8:73" hidden="1" outlineLevel="1" x14ac:dyDescent="0.3">
      <c r="H1066" s="1" t="str">
        <v>0 - BM Costs</v>
      </c>
      <c r="L1066" s="1" t="str">
        <v>0 - BM Port</v>
      </c>
      <c r="N1066" s="1" t="str">
        <v>0 - Port Assets</v>
      </c>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1" t="str">
        <v>0- Port Costs</v>
      </c>
      <c r="BT1066" s="1" t="str">
        <v>0- Port Value</v>
      </c>
      <c r="BU1066" s="8"/>
    </row>
    <row r="1067" spans="8:73" hidden="1" outlineLevel="1" x14ac:dyDescent="0.3">
      <c r="H1067" s="1" t="str">
        <v>0 - BM Costs</v>
      </c>
      <c r="L1067" s="1" t="str">
        <v>0 - BM Port</v>
      </c>
      <c r="N1067" s="1" t="str">
        <v>0 - Port Assets</v>
      </c>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1" t="str">
        <v>0- Port Costs</v>
      </c>
      <c r="BT1067" s="1" t="str">
        <v>0- Port Value</v>
      </c>
      <c r="BU1067" s="8"/>
    </row>
    <row r="1068" spans="8:73" hidden="1" outlineLevel="1" x14ac:dyDescent="0.3">
      <c r="H1068" s="1" t="str">
        <v>0 - BM Costs</v>
      </c>
      <c r="L1068" s="1" t="str">
        <v>0 - BM Port</v>
      </c>
      <c r="N1068" s="1" t="str">
        <v>0 - Port Assets</v>
      </c>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1" t="str">
        <v>0- Port Costs</v>
      </c>
      <c r="BT1068" s="1" t="str">
        <v>0- Port Value</v>
      </c>
      <c r="BU1068" s="8"/>
    </row>
    <row r="1069" spans="8:73" hidden="1" outlineLevel="1" x14ac:dyDescent="0.3">
      <c r="H1069" s="1" t="str">
        <v>0 - BM Costs</v>
      </c>
      <c r="L1069" s="1" t="str">
        <v>0 - BM Port</v>
      </c>
      <c r="N1069" s="1" t="str">
        <v>0 - Port Assets</v>
      </c>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1" t="str">
        <v>0- Port Costs</v>
      </c>
      <c r="BT1069" s="1" t="str">
        <v>0- Port Value</v>
      </c>
      <c r="BU1069" s="8"/>
    </row>
    <row r="1070" spans="8:73" hidden="1" outlineLevel="1" x14ac:dyDescent="0.3">
      <c r="H1070" s="1" t="str">
        <v>0 - BM Costs</v>
      </c>
      <c r="L1070" s="1" t="str">
        <v>0 - BM Port</v>
      </c>
      <c r="N1070" s="1" t="str">
        <v>0 - Port Assets</v>
      </c>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1" t="str">
        <v>0- Port Costs</v>
      </c>
      <c r="BT1070" s="1" t="str">
        <v>0- Port Value</v>
      </c>
      <c r="BU1070" s="8"/>
    </row>
    <row r="1071" spans="8:73" hidden="1" outlineLevel="1" x14ac:dyDescent="0.3">
      <c r="H1071" s="1" t="str">
        <v>0 - BM Costs</v>
      </c>
      <c r="L1071" s="1" t="str">
        <v>0 - BM Port</v>
      </c>
      <c r="N1071" s="1" t="str">
        <v>0 - Port Assets</v>
      </c>
      <c r="O1071" s="8"/>
      <c r="P1071" s="8"/>
      <c r="Q1071" s="8"/>
      <c r="R1071" s="8"/>
      <c r="S1071" s="8"/>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1" t="str">
        <v>0- Port Costs</v>
      </c>
      <c r="BT1071" s="1" t="str">
        <v>0- Port Value</v>
      </c>
      <c r="BU1071" s="8"/>
    </row>
    <row r="1072" spans="8:73" hidden="1" outlineLevel="1" x14ac:dyDescent="0.3">
      <c r="H1072" s="1" t="str">
        <v>0 - BM Costs</v>
      </c>
      <c r="L1072" s="1" t="str">
        <v>0 - BM Port</v>
      </c>
      <c r="N1072" s="1" t="str">
        <v>0 - Port Assets</v>
      </c>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1" t="str">
        <v>0- Port Costs</v>
      </c>
      <c r="BT1072" s="1" t="str">
        <v>0- Port Value</v>
      </c>
      <c r="BU1072" s="8"/>
    </row>
    <row r="1073" spans="8:73" hidden="1" outlineLevel="1" x14ac:dyDescent="0.3">
      <c r="H1073" s="1" t="str">
        <v>0 - BM Costs</v>
      </c>
      <c r="L1073" s="1" t="str">
        <v>0 - BM Port</v>
      </c>
      <c r="N1073" s="1" t="str">
        <v>0 - Port Assets</v>
      </c>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1" t="str">
        <v>0- Port Costs</v>
      </c>
      <c r="BT1073" s="1" t="str">
        <v>0- Port Value</v>
      </c>
      <c r="BU1073" s="8"/>
    </row>
    <row r="1074" spans="8:73" hidden="1" outlineLevel="1" x14ac:dyDescent="0.3">
      <c r="H1074" s="1" t="str">
        <v>0 - BM Costs</v>
      </c>
      <c r="L1074" s="1" t="str">
        <v>0 - BM Port</v>
      </c>
      <c r="N1074" s="1" t="str">
        <v>0 - Port Assets</v>
      </c>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1" t="str">
        <v>0- Port Costs</v>
      </c>
      <c r="BT1074" s="1" t="str">
        <v>0- Port Value</v>
      </c>
      <c r="BU1074" s="8"/>
    </row>
    <row r="1075" spans="8:73" hidden="1" outlineLevel="1" x14ac:dyDescent="0.3">
      <c r="H1075" s="1" t="str">
        <v>0 - BM Costs</v>
      </c>
      <c r="L1075" s="1" t="str">
        <v>0 - BM Port</v>
      </c>
      <c r="N1075" s="1" t="str">
        <v>0 - Port Assets</v>
      </c>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1" t="str">
        <v>0- Port Costs</v>
      </c>
      <c r="BT1075" s="1" t="str">
        <v>0- Port Value</v>
      </c>
      <c r="BU1075" s="8"/>
    </row>
    <row r="1076" spans="8:73" hidden="1" outlineLevel="1" x14ac:dyDescent="0.3">
      <c r="H1076" s="1" t="str">
        <v>0 - BM Costs</v>
      </c>
      <c r="L1076" s="1" t="str">
        <v>0 - BM Port</v>
      </c>
      <c r="N1076" s="1" t="str">
        <v>0 - Port Assets</v>
      </c>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1" t="str">
        <v>0- Port Costs</v>
      </c>
      <c r="BT1076" s="1" t="str">
        <v>0- Port Value</v>
      </c>
      <c r="BU1076" s="8"/>
    </row>
    <row r="1077" spans="8:73" hidden="1" outlineLevel="1" x14ac:dyDescent="0.3">
      <c r="H1077" s="1" t="str">
        <v>0 - BM Costs</v>
      </c>
      <c r="L1077" s="1" t="str">
        <v>0 - BM Port</v>
      </c>
      <c r="N1077" s="1" t="str">
        <v>0 - Port Assets</v>
      </c>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1" t="str">
        <v>0- Port Costs</v>
      </c>
      <c r="BT1077" s="1" t="str">
        <v>0- Port Value</v>
      </c>
      <c r="BU1077" s="8"/>
    </row>
    <row r="1078" spans="8:73" hidden="1" outlineLevel="1" x14ac:dyDescent="0.3">
      <c r="H1078" s="1" t="str">
        <v>0 - BM Costs</v>
      </c>
      <c r="L1078" s="1" t="str">
        <v>0 - BM Port</v>
      </c>
      <c r="N1078" s="1" t="str">
        <v>0 - Port Assets</v>
      </c>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1" t="str">
        <v>0- Port Costs</v>
      </c>
      <c r="BT1078" s="1" t="str">
        <v>0- Port Value</v>
      </c>
      <c r="BU1078" s="8"/>
    </row>
    <row r="1079" spans="8:73" hidden="1" outlineLevel="1" x14ac:dyDescent="0.3">
      <c r="H1079" s="1" t="str">
        <v>0 - BM Costs</v>
      </c>
      <c r="L1079" s="1" t="str">
        <v>0 - BM Port</v>
      </c>
      <c r="N1079" s="1" t="str">
        <v>0 - Port Assets</v>
      </c>
      <c r="O1079" s="8"/>
      <c r="P1079" s="8"/>
      <c r="Q1079" s="8"/>
      <c r="R1079" s="8"/>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1" t="str">
        <v>0- Port Costs</v>
      </c>
      <c r="BT1079" s="1" t="str">
        <v>0- Port Value</v>
      </c>
      <c r="BU1079" s="8"/>
    </row>
    <row r="1080" spans="8:73" hidden="1" outlineLevel="1" x14ac:dyDescent="0.3">
      <c r="H1080" s="1" t="str">
        <v>0 - BM Costs</v>
      </c>
      <c r="L1080" s="1" t="str">
        <v>0 - BM Port</v>
      </c>
      <c r="N1080" s="1" t="str">
        <v>0 - Port Assets</v>
      </c>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1" t="str">
        <v>0- Port Costs</v>
      </c>
      <c r="BT1080" s="1" t="str">
        <v>0- Port Value</v>
      </c>
      <c r="BU1080" s="8"/>
    </row>
    <row r="1081" spans="8:73" hidden="1" outlineLevel="1" x14ac:dyDescent="0.3">
      <c r="H1081" s="1" t="str">
        <v>0 - BM Costs</v>
      </c>
      <c r="L1081" s="1" t="str">
        <v>0 - BM Port</v>
      </c>
      <c r="N1081" s="1" t="str">
        <v>0 - Port Assets</v>
      </c>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1" t="str">
        <v>0- Port Costs</v>
      </c>
      <c r="BT1081" s="1" t="str">
        <v>0- Port Value</v>
      </c>
      <c r="BU1081" s="8"/>
    </row>
    <row r="1082" spans="8:73" hidden="1" outlineLevel="1" x14ac:dyDescent="0.3">
      <c r="H1082" s="1" t="str">
        <v>0 - BM Costs</v>
      </c>
      <c r="L1082" s="1" t="str">
        <v>0 - BM Port</v>
      </c>
      <c r="N1082" s="1" t="str">
        <v>0 - Port Assets</v>
      </c>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1" t="str">
        <v>0- Port Costs</v>
      </c>
      <c r="BT1082" s="1" t="str">
        <v>0- Port Value</v>
      </c>
      <c r="BU1082" s="8"/>
    </row>
    <row r="1083" spans="8:73" hidden="1" outlineLevel="1" x14ac:dyDescent="0.3">
      <c r="H1083" s="1" t="str">
        <v>0 - BM Costs</v>
      </c>
      <c r="L1083" s="1" t="str">
        <v>0 - BM Port</v>
      </c>
      <c r="N1083" s="1" t="str">
        <v>0 - Port Assets</v>
      </c>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1" t="str">
        <v>0- Port Costs</v>
      </c>
      <c r="BT1083" s="1" t="str">
        <v>0- Port Value</v>
      </c>
      <c r="BU1083" s="8"/>
    </row>
    <row r="1084" spans="8:73" hidden="1" outlineLevel="1" x14ac:dyDescent="0.3">
      <c r="H1084" s="1" t="str">
        <v>0 - BM Costs</v>
      </c>
      <c r="L1084" s="1" t="str">
        <v>0 - BM Port</v>
      </c>
      <c r="N1084" s="1" t="str">
        <v>0 - Port Assets</v>
      </c>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1" t="str">
        <v>0- Port Costs</v>
      </c>
      <c r="BT1084" s="1" t="str">
        <v>0- Port Value</v>
      </c>
      <c r="BU1084" s="8"/>
    </row>
    <row r="1085" spans="8:73" hidden="1" outlineLevel="1" x14ac:dyDescent="0.3">
      <c r="H1085" s="1" t="str">
        <v>0 - BM Costs</v>
      </c>
      <c r="L1085" s="1" t="str">
        <v>0 - BM Port</v>
      </c>
      <c r="N1085" s="1" t="str">
        <v>0 - Port Assets</v>
      </c>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1" t="str">
        <v>0- Port Costs</v>
      </c>
      <c r="BT1085" s="1" t="str">
        <v>0- Port Value</v>
      </c>
      <c r="BU1085" s="8"/>
    </row>
    <row r="1086" spans="8:73" hidden="1" outlineLevel="1" x14ac:dyDescent="0.3">
      <c r="H1086" s="1" t="str">
        <v>0 - BM Costs</v>
      </c>
      <c r="L1086" s="1" t="str">
        <v>0 - BM Port</v>
      </c>
      <c r="N1086" s="1" t="str">
        <v>0 - Port Assets</v>
      </c>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1" t="str">
        <v>0- Port Costs</v>
      </c>
      <c r="BT1086" s="1" t="str">
        <v>0- Port Value</v>
      </c>
      <c r="BU1086" s="8"/>
    </row>
    <row r="1087" spans="8:73" hidden="1" outlineLevel="1" x14ac:dyDescent="0.3">
      <c r="H1087" s="1" t="str">
        <v>0 - BM Costs</v>
      </c>
      <c r="L1087" s="1" t="str">
        <v>0 - BM Port</v>
      </c>
      <c r="N1087" s="1" t="str">
        <v>0 - Port Assets</v>
      </c>
      <c r="O1087" s="8"/>
      <c r="P1087" s="8"/>
      <c r="Q1087" s="8"/>
      <c r="R1087" s="8"/>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1" t="str">
        <v>0- Port Costs</v>
      </c>
      <c r="BT1087" s="1" t="str">
        <v>0- Port Value</v>
      </c>
      <c r="BU1087" s="8"/>
    </row>
    <row r="1088" spans="8:73" hidden="1" outlineLevel="1" x14ac:dyDescent="0.3">
      <c r="H1088" s="1" t="str">
        <v>0 - BM Costs</v>
      </c>
      <c r="L1088" s="1" t="str">
        <v>0 - BM Port</v>
      </c>
      <c r="N1088" s="1" t="str">
        <v>0 - Port Assets</v>
      </c>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8"/>
      <c r="BK1088" s="8"/>
      <c r="BL1088" s="8"/>
      <c r="BM1088" s="8"/>
      <c r="BN1088" s="8"/>
      <c r="BO1088" s="8"/>
      <c r="BP1088" s="1" t="str">
        <v>0- Port Costs</v>
      </c>
      <c r="BT1088" s="1" t="str">
        <v>0- Port Value</v>
      </c>
      <c r="BU1088" s="8"/>
    </row>
    <row r="1089" spans="8:73" hidden="1" outlineLevel="1" x14ac:dyDescent="0.3">
      <c r="H1089" s="1" t="str">
        <v>0 - BM Costs</v>
      </c>
      <c r="L1089" s="1" t="str">
        <v>0 - BM Port</v>
      </c>
      <c r="N1089" s="1" t="str">
        <v>0 - Port Assets</v>
      </c>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1" t="str">
        <v>0- Port Costs</v>
      </c>
      <c r="BT1089" s="1" t="str">
        <v>0- Port Value</v>
      </c>
      <c r="BU1089" s="8"/>
    </row>
    <row r="1090" spans="8:73" hidden="1" outlineLevel="1" x14ac:dyDescent="0.3">
      <c r="H1090" s="1" t="str">
        <v>0 - BM Costs</v>
      </c>
      <c r="L1090" s="1" t="str">
        <v>0 - BM Port</v>
      </c>
      <c r="N1090" s="1" t="str">
        <v>0 - Port Assets</v>
      </c>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1" t="str">
        <v>0- Port Costs</v>
      </c>
      <c r="BT1090" s="1" t="str">
        <v>0- Port Value</v>
      </c>
      <c r="BU1090" s="8"/>
    </row>
    <row r="1091" spans="8:73" hidden="1" outlineLevel="1" x14ac:dyDescent="0.3">
      <c r="H1091" s="1" t="str">
        <v>0 - BM Costs</v>
      </c>
      <c r="L1091" s="1" t="str">
        <v>0 - BM Port</v>
      </c>
      <c r="N1091" s="1" t="str">
        <v>0 - Port Assets</v>
      </c>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1" t="str">
        <v>0- Port Costs</v>
      </c>
      <c r="BT1091" s="1" t="str">
        <v>0- Port Value</v>
      </c>
      <c r="BU1091" s="8"/>
    </row>
    <row r="1092" spans="8:73" hidden="1" outlineLevel="1" x14ac:dyDescent="0.3">
      <c r="H1092" s="1" t="str">
        <v>0 - BM Costs</v>
      </c>
      <c r="L1092" s="1" t="str">
        <v>0 - BM Port</v>
      </c>
      <c r="N1092" s="1" t="str">
        <v>0 - Port Assets</v>
      </c>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1" t="str">
        <v>0- Port Costs</v>
      </c>
      <c r="BT1092" s="1" t="str">
        <v>0- Port Value</v>
      </c>
      <c r="BU1092" s="8"/>
    </row>
    <row r="1093" spans="8:73" hidden="1" outlineLevel="1" x14ac:dyDescent="0.3">
      <c r="H1093" s="1" t="str">
        <v>0 - BM Costs</v>
      </c>
      <c r="L1093" s="1" t="str">
        <v>0 - BM Port</v>
      </c>
      <c r="N1093" s="1" t="str">
        <v>0 - Port Assets</v>
      </c>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1" t="str">
        <v>0- Port Costs</v>
      </c>
      <c r="BT1093" s="1" t="str">
        <v>0- Port Value</v>
      </c>
      <c r="BU1093" s="8"/>
    </row>
    <row r="1094" spans="8:73" hidden="1" outlineLevel="1" x14ac:dyDescent="0.3">
      <c r="H1094" s="1" t="str">
        <v>0 - BM Costs</v>
      </c>
      <c r="L1094" s="1" t="str">
        <v>0 - BM Port</v>
      </c>
      <c r="N1094" s="1" t="str">
        <v>0 - Port Assets</v>
      </c>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1" t="str">
        <v>0- Port Costs</v>
      </c>
      <c r="BT1094" s="1" t="str">
        <v>0- Port Value</v>
      </c>
      <c r="BU1094" s="8"/>
    </row>
    <row r="1095" spans="8:73" hidden="1" outlineLevel="1" x14ac:dyDescent="0.3">
      <c r="H1095" s="1" t="str">
        <v>0 - BM Costs</v>
      </c>
      <c r="L1095" s="1" t="str">
        <v>0 - BM Port</v>
      </c>
      <c r="N1095" s="1" t="str">
        <v>0 - Port Assets</v>
      </c>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1" t="str">
        <v>0- Port Costs</v>
      </c>
      <c r="BT1095" s="1" t="str">
        <v>0- Port Value</v>
      </c>
      <c r="BU1095" s="8"/>
    </row>
    <row r="1096" spans="8:73" hidden="1" outlineLevel="1" x14ac:dyDescent="0.3">
      <c r="H1096" s="1" t="str">
        <v>0 - BM Costs</v>
      </c>
      <c r="L1096" s="1" t="str">
        <v>0 - BM Port</v>
      </c>
      <c r="N1096" s="1" t="str">
        <v>0 - Port Assets</v>
      </c>
      <c r="O1096" s="8"/>
      <c r="P1096" s="8"/>
      <c r="Q1096" s="8"/>
      <c r="R1096" s="8"/>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1" t="str">
        <v>0- Port Costs</v>
      </c>
      <c r="BT1096" s="1" t="str">
        <v>0- Port Value</v>
      </c>
      <c r="BU1096" s="8"/>
    </row>
    <row r="1097" spans="8:73" hidden="1" outlineLevel="1" x14ac:dyDescent="0.3">
      <c r="H1097" s="1" t="str">
        <v>0 - BM Costs</v>
      </c>
      <c r="L1097" s="1" t="str">
        <v>0 - BM Port</v>
      </c>
      <c r="N1097" s="1" t="str">
        <v>0 - Port Assets</v>
      </c>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1" t="str">
        <v>0- Port Costs</v>
      </c>
      <c r="BT1097" s="1" t="str">
        <v>0- Port Value</v>
      </c>
      <c r="BU1097" s="8"/>
    </row>
    <row r="1098" spans="8:73" hidden="1" outlineLevel="1" x14ac:dyDescent="0.3">
      <c r="H1098" s="1" t="str">
        <v>0 - BM Costs</v>
      </c>
      <c r="L1098" s="1" t="str">
        <v>0 - BM Port</v>
      </c>
      <c r="N1098" s="1" t="str">
        <v>0 - Port Assets</v>
      </c>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1" t="str">
        <v>0- Port Costs</v>
      </c>
      <c r="BT1098" s="1" t="str">
        <v>0- Port Value</v>
      </c>
      <c r="BU1098" s="8"/>
    </row>
    <row r="1099" spans="8:73" hidden="1" outlineLevel="1" x14ac:dyDescent="0.3">
      <c r="H1099" s="1" t="str">
        <v>0 - BM Costs</v>
      </c>
      <c r="L1099" s="1" t="str">
        <v>0 - BM Port</v>
      </c>
      <c r="N1099" s="1" t="str">
        <v>0 - Port Assets</v>
      </c>
      <c r="O1099" s="8"/>
      <c r="P1099" s="8"/>
      <c r="Q1099" s="8"/>
      <c r="R1099" s="8"/>
      <c r="S1099" s="8"/>
      <c r="T1099" s="8"/>
      <c r="U1099" s="8"/>
      <c r="V1099" s="8"/>
      <c r="W1099" s="8"/>
      <c r="X1099" s="8"/>
      <c r="Y1099" s="8"/>
      <c r="Z1099" s="8"/>
      <c r="AA1099" s="8"/>
      <c r="AB1099" s="8"/>
      <c r="AC1099" s="8"/>
      <c r="AD1099" s="8"/>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c r="BF1099" s="8"/>
      <c r="BG1099" s="8"/>
      <c r="BH1099" s="8"/>
      <c r="BI1099" s="8"/>
      <c r="BJ1099" s="8"/>
      <c r="BK1099" s="8"/>
      <c r="BL1099" s="8"/>
      <c r="BM1099" s="8"/>
      <c r="BN1099" s="8"/>
      <c r="BO1099" s="8"/>
      <c r="BP1099" s="1" t="str">
        <v>0- Port Costs</v>
      </c>
      <c r="BT1099" s="1" t="str">
        <v>0- Port Value</v>
      </c>
      <c r="BU1099" s="8"/>
    </row>
    <row r="1100" spans="8:73" hidden="1" outlineLevel="1" x14ac:dyDescent="0.3">
      <c r="H1100" s="1" t="str">
        <v>0 - BM Costs</v>
      </c>
      <c r="L1100" s="1" t="str">
        <v>0 - BM Port</v>
      </c>
      <c r="N1100" s="1" t="str">
        <v>0 - Port Assets</v>
      </c>
      <c r="O1100" s="8"/>
      <c r="P1100" s="8"/>
      <c r="Q1100" s="8"/>
      <c r="R1100" s="8"/>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1" t="str">
        <v>0- Port Costs</v>
      </c>
      <c r="BT1100" s="1" t="str">
        <v>0- Port Value</v>
      </c>
      <c r="BU1100" s="8"/>
    </row>
    <row r="1101" spans="8:73" hidden="1" outlineLevel="1" x14ac:dyDescent="0.3">
      <c r="H1101" s="1" t="str">
        <v>0 - BM Costs</v>
      </c>
      <c r="L1101" s="1" t="str">
        <v>0 - BM Port</v>
      </c>
      <c r="N1101" s="1" t="str">
        <v>0 - Port Assets</v>
      </c>
      <c r="O1101" s="8"/>
      <c r="P1101" s="8"/>
      <c r="Q1101" s="8"/>
      <c r="R1101" s="8"/>
      <c r="S1101" s="8"/>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1" t="str">
        <v>0- Port Costs</v>
      </c>
      <c r="BT1101" s="1" t="str">
        <v>0- Port Value</v>
      </c>
      <c r="BU1101" s="8"/>
    </row>
    <row r="1102" spans="8:73" hidden="1" outlineLevel="1" x14ac:dyDescent="0.3">
      <c r="H1102" s="1" t="str">
        <v>0 - BM Costs</v>
      </c>
      <c r="L1102" s="1" t="str">
        <v>0 - BM Port</v>
      </c>
      <c r="N1102" s="1" t="str">
        <v>0 - Port Assets</v>
      </c>
      <c r="O1102" s="8"/>
      <c r="P1102" s="8"/>
      <c r="Q1102" s="8"/>
      <c r="R1102" s="8"/>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c r="BF1102" s="8"/>
      <c r="BG1102" s="8"/>
      <c r="BH1102" s="8"/>
      <c r="BI1102" s="8"/>
      <c r="BJ1102" s="8"/>
      <c r="BK1102" s="8"/>
      <c r="BL1102" s="8"/>
      <c r="BM1102" s="8"/>
      <c r="BN1102" s="8"/>
      <c r="BO1102" s="8"/>
      <c r="BP1102" s="1" t="str">
        <v>0- Port Costs</v>
      </c>
      <c r="BT1102" s="1" t="str">
        <v>0- Port Value</v>
      </c>
      <c r="BU1102" s="8"/>
    </row>
    <row r="1103" spans="8:73" hidden="1" outlineLevel="1" x14ac:dyDescent="0.3">
      <c r="H1103" s="1" t="str">
        <v>0 - BM Costs</v>
      </c>
      <c r="L1103" s="1" t="str">
        <v>0 - BM Port</v>
      </c>
      <c r="N1103" s="1" t="str">
        <v>0 - Port Assets</v>
      </c>
      <c r="O1103" s="8"/>
      <c r="P1103" s="8"/>
      <c r="Q1103" s="8"/>
      <c r="R1103" s="8"/>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1" t="str">
        <v>0- Port Costs</v>
      </c>
      <c r="BT1103" s="1" t="str">
        <v>0- Port Value</v>
      </c>
      <c r="BU1103" s="8"/>
    </row>
    <row r="1104" spans="8:73" hidden="1" outlineLevel="1" x14ac:dyDescent="0.3">
      <c r="H1104" s="1" t="str">
        <v>0 - BM Costs</v>
      </c>
      <c r="L1104" s="1" t="str">
        <v>0 - BM Port</v>
      </c>
      <c r="N1104" s="1" t="str">
        <v>0 - Port Assets</v>
      </c>
      <c r="O1104" s="8"/>
      <c r="P1104" s="8"/>
      <c r="Q1104" s="8"/>
      <c r="R1104" s="8"/>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1" t="str">
        <v>0- Port Costs</v>
      </c>
      <c r="BT1104" s="1" t="str">
        <v>0- Port Value</v>
      </c>
      <c r="BU1104" s="8"/>
    </row>
    <row r="1105" spans="8:73" hidden="1" outlineLevel="1" x14ac:dyDescent="0.3">
      <c r="H1105" s="1" t="str">
        <v>0 - BM Costs</v>
      </c>
      <c r="L1105" s="1" t="str">
        <v>0 - BM Port</v>
      </c>
      <c r="N1105" s="1" t="str">
        <v>0 - Port Assets</v>
      </c>
      <c r="O1105" s="8"/>
      <c r="P1105" s="8"/>
      <c r="Q1105" s="8"/>
      <c r="R1105" s="8"/>
      <c r="S1105" s="8"/>
      <c r="T1105" s="8"/>
      <c r="U1105" s="8"/>
      <c r="V1105" s="8"/>
      <c r="W1105" s="8"/>
      <c r="X1105" s="8"/>
      <c r="Y1105" s="8"/>
      <c r="Z1105" s="8"/>
      <c r="AA1105" s="8"/>
      <c r="AB1105" s="8"/>
      <c r="AC1105" s="8"/>
      <c r="AD1105" s="8"/>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8"/>
      <c r="BF1105" s="8"/>
      <c r="BG1105" s="8"/>
      <c r="BH1105" s="8"/>
      <c r="BI1105" s="8"/>
      <c r="BJ1105" s="8"/>
      <c r="BK1105" s="8"/>
      <c r="BL1105" s="8"/>
      <c r="BM1105" s="8"/>
      <c r="BN1105" s="8"/>
      <c r="BO1105" s="8"/>
      <c r="BP1105" s="1" t="str">
        <v>0- Port Costs</v>
      </c>
      <c r="BT1105" s="1" t="str">
        <v>0- Port Value</v>
      </c>
      <c r="BU1105" s="8"/>
    </row>
    <row r="1106" spans="8:73" hidden="1" outlineLevel="1" x14ac:dyDescent="0.3">
      <c r="H1106" s="1" t="str">
        <v>0 - BM Costs</v>
      </c>
      <c r="L1106" s="1" t="str">
        <v>0 - BM Port</v>
      </c>
      <c r="N1106" s="1" t="str">
        <v>0 - Port Assets</v>
      </c>
      <c r="O1106" s="8"/>
      <c r="P1106" s="8"/>
      <c r="Q1106" s="8"/>
      <c r="R1106" s="8"/>
      <c r="S1106" s="8"/>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8"/>
      <c r="BF1106" s="8"/>
      <c r="BG1106" s="8"/>
      <c r="BH1106" s="8"/>
      <c r="BI1106" s="8"/>
      <c r="BJ1106" s="8"/>
      <c r="BK1106" s="8"/>
      <c r="BL1106" s="8"/>
      <c r="BM1106" s="8"/>
      <c r="BN1106" s="8"/>
      <c r="BO1106" s="8"/>
      <c r="BP1106" s="1" t="str">
        <v>0- Port Costs</v>
      </c>
      <c r="BT1106" s="1" t="str">
        <v>0- Port Value</v>
      </c>
      <c r="BU1106" s="8"/>
    </row>
    <row r="1107" spans="8:73" hidden="1" outlineLevel="1" x14ac:dyDescent="0.3">
      <c r="H1107" s="1" t="str">
        <v>0 - BM Costs</v>
      </c>
      <c r="L1107" s="1" t="str">
        <v>0 - BM Port</v>
      </c>
      <c r="N1107" s="1" t="str">
        <v>0 - Port Assets</v>
      </c>
      <c r="O1107" s="8"/>
      <c r="P1107" s="8"/>
      <c r="Q1107" s="8"/>
      <c r="R1107" s="8"/>
      <c r="S1107" s="8"/>
      <c r="T1107" s="8"/>
      <c r="U1107" s="8"/>
      <c r="V1107" s="8"/>
      <c r="W1107" s="8"/>
      <c r="X1107" s="8"/>
      <c r="Y1107" s="8"/>
      <c r="Z1107" s="8"/>
      <c r="AA1107" s="8"/>
      <c r="AB1107" s="8"/>
      <c r="AC1107" s="8"/>
      <c r="AD1107" s="8"/>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1" t="str">
        <v>0- Port Costs</v>
      </c>
      <c r="BT1107" s="1" t="str">
        <v>0- Port Value</v>
      </c>
      <c r="BU1107" s="8"/>
    </row>
    <row r="1108" spans="8:73" hidden="1" outlineLevel="1" x14ac:dyDescent="0.3">
      <c r="H1108" s="1" t="str">
        <v>0 - BM Costs</v>
      </c>
      <c r="L1108" s="1" t="str">
        <v>0 - BM Port</v>
      </c>
      <c r="N1108" s="1" t="str">
        <v>0 - Port Assets</v>
      </c>
      <c r="O1108" s="8"/>
      <c r="P1108" s="8"/>
      <c r="Q1108" s="8"/>
      <c r="R1108" s="8"/>
      <c r="S1108" s="8"/>
      <c r="T1108" s="8"/>
      <c r="U1108" s="8"/>
      <c r="V1108" s="8"/>
      <c r="W1108" s="8"/>
      <c r="X1108" s="8"/>
      <c r="Y1108" s="8"/>
      <c r="Z1108" s="8"/>
      <c r="AA1108" s="8"/>
      <c r="AB1108" s="8"/>
      <c r="AC1108" s="8"/>
      <c r="AD1108" s="8"/>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8"/>
      <c r="BB1108" s="8"/>
      <c r="BC1108" s="8"/>
      <c r="BD1108" s="8"/>
      <c r="BE1108" s="8"/>
      <c r="BF1108" s="8"/>
      <c r="BG1108" s="8"/>
      <c r="BH1108" s="8"/>
      <c r="BI1108" s="8"/>
      <c r="BJ1108" s="8"/>
      <c r="BK1108" s="8"/>
      <c r="BL1108" s="8"/>
      <c r="BM1108" s="8"/>
      <c r="BN1108" s="8"/>
      <c r="BO1108" s="8"/>
      <c r="BP1108" s="1" t="str">
        <v>0- Port Costs</v>
      </c>
      <c r="BT1108" s="1" t="str">
        <v>0- Port Value</v>
      </c>
      <c r="BU1108" s="8"/>
    </row>
    <row r="1109" spans="8:73" hidden="1" outlineLevel="1" x14ac:dyDescent="0.3">
      <c r="H1109" s="1" t="str">
        <v>0 - BM Costs</v>
      </c>
      <c r="L1109" s="1" t="str">
        <v>0 - BM Port</v>
      </c>
      <c r="N1109" s="1" t="str">
        <v>0 - Port Assets</v>
      </c>
      <c r="O1109" s="8"/>
      <c r="P1109" s="8"/>
      <c r="Q1109" s="8"/>
      <c r="R1109" s="8"/>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1" t="str">
        <v>0- Port Costs</v>
      </c>
      <c r="BT1109" s="1" t="str">
        <v>0- Port Value</v>
      </c>
      <c r="BU1109" s="8"/>
    </row>
    <row r="1110" spans="8:73" hidden="1" outlineLevel="1" x14ac:dyDescent="0.3">
      <c r="H1110" s="1" t="str">
        <v>0 - BM Costs</v>
      </c>
      <c r="L1110" s="1" t="str">
        <v>0 - BM Port</v>
      </c>
      <c r="N1110" s="1" t="str">
        <v>0 - Port Assets</v>
      </c>
      <c r="O1110" s="8"/>
      <c r="P1110" s="8"/>
      <c r="Q1110" s="8"/>
      <c r="R1110" s="8"/>
      <c r="S1110" s="8"/>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1" t="str">
        <v>0- Port Costs</v>
      </c>
      <c r="BT1110" s="1" t="str">
        <v>0- Port Value</v>
      </c>
      <c r="BU1110" s="8"/>
    </row>
    <row r="1111" spans="8:73" hidden="1" outlineLevel="1" x14ac:dyDescent="0.3">
      <c r="H1111" s="1" t="str">
        <v>0 - BM Costs</v>
      </c>
      <c r="L1111" s="1" t="str">
        <v>0 - BM Port</v>
      </c>
      <c r="N1111" s="1" t="str">
        <v>0 - Port Assets</v>
      </c>
      <c r="O1111" s="8"/>
      <c r="P1111" s="8"/>
      <c r="Q1111" s="8"/>
      <c r="R1111" s="8"/>
      <c r="S1111" s="8"/>
      <c r="T1111" s="8"/>
      <c r="U1111" s="8"/>
      <c r="V1111" s="8"/>
      <c r="W1111" s="8"/>
      <c r="X1111" s="8"/>
      <c r="Y1111" s="8"/>
      <c r="Z1111" s="8"/>
      <c r="AA1111" s="8"/>
      <c r="AB1111" s="8"/>
      <c r="AC1111" s="8"/>
      <c r="AD1111" s="8"/>
      <c r="AE1111" s="8"/>
      <c r="AF1111" s="8"/>
      <c r="AG1111" s="8"/>
      <c r="AH1111" s="8"/>
      <c r="AI1111" s="8"/>
      <c r="AJ1111" s="8"/>
      <c r="AK1111" s="8"/>
      <c r="AL1111" s="8"/>
      <c r="AM1111" s="8"/>
      <c r="AN1111" s="8"/>
      <c r="AO1111" s="8"/>
      <c r="AP1111" s="8"/>
      <c r="AQ1111" s="8"/>
      <c r="AR1111" s="8"/>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1" t="str">
        <v>0- Port Costs</v>
      </c>
      <c r="BT1111" s="1" t="str">
        <v>0- Port Value</v>
      </c>
      <c r="BU1111" s="8"/>
    </row>
    <row r="1112" spans="8:73" hidden="1" outlineLevel="1" x14ac:dyDescent="0.3">
      <c r="H1112" s="1" t="str">
        <v>0 - BM Costs</v>
      </c>
      <c r="L1112" s="1" t="str">
        <v>0 - BM Port</v>
      </c>
      <c r="N1112" s="1" t="str">
        <v>0 - Port Assets</v>
      </c>
      <c r="O1112" s="8"/>
      <c r="P1112" s="8"/>
      <c r="Q1112" s="8"/>
      <c r="R1112" s="8"/>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1" t="str">
        <v>0- Port Costs</v>
      </c>
      <c r="BT1112" s="1" t="str">
        <v>0- Port Value</v>
      </c>
      <c r="BU1112" s="8"/>
    </row>
    <row r="1113" spans="8:73" hidden="1" outlineLevel="1" x14ac:dyDescent="0.3">
      <c r="H1113" s="1" t="str">
        <v>0 - BM Costs</v>
      </c>
      <c r="L1113" s="1" t="str">
        <v>0 - BM Port</v>
      </c>
      <c r="N1113" s="1" t="str">
        <v>0 - Port Assets</v>
      </c>
      <c r="O1113" s="8"/>
      <c r="P1113" s="8"/>
      <c r="Q1113" s="8"/>
      <c r="R1113" s="8"/>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1" t="str">
        <v>0- Port Costs</v>
      </c>
      <c r="BT1113" s="1" t="str">
        <v>0- Port Value</v>
      </c>
      <c r="BU1113" s="8"/>
    </row>
    <row r="1114" spans="8:73" hidden="1" outlineLevel="1" x14ac:dyDescent="0.3">
      <c r="H1114" s="1" t="str">
        <v>0 - BM Costs</v>
      </c>
      <c r="L1114" s="1" t="str">
        <v>0 - BM Port</v>
      </c>
      <c r="N1114" s="1" t="str">
        <v>0 - Port Assets</v>
      </c>
      <c r="O1114" s="8"/>
      <c r="P1114" s="8"/>
      <c r="Q1114" s="8"/>
      <c r="R1114" s="8"/>
      <c r="S1114" s="8"/>
      <c r="T1114" s="8"/>
      <c r="U1114" s="8"/>
      <c r="V1114" s="8"/>
      <c r="W1114" s="8"/>
      <c r="X1114" s="8"/>
      <c r="Y1114" s="8"/>
      <c r="Z1114" s="8"/>
      <c r="AA1114" s="8"/>
      <c r="AB1114" s="8"/>
      <c r="AC1114" s="8"/>
      <c r="AD1114" s="8"/>
      <c r="AE1114" s="8"/>
      <c r="AF1114" s="8"/>
      <c r="AG1114" s="8"/>
      <c r="AH1114" s="8"/>
      <c r="AI1114" s="8"/>
      <c r="AJ1114" s="8"/>
      <c r="AK1114" s="8"/>
      <c r="AL1114" s="8"/>
      <c r="AM1114" s="8"/>
      <c r="AN1114" s="8"/>
      <c r="AO1114" s="8"/>
      <c r="AP1114" s="8"/>
      <c r="AQ1114" s="8"/>
      <c r="AR1114" s="8"/>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1" t="str">
        <v>0- Port Costs</v>
      </c>
      <c r="BT1114" s="1" t="str">
        <v>0- Port Value</v>
      </c>
      <c r="BU1114" s="8"/>
    </row>
    <row r="1115" spans="8:73" hidden="1" outlineLevel="1" x14ac:dyDescent="0.3">
      <c r="H1115" s="1" t="str">
        <v>0 - BM Costs</v>
      </c>
      <c r="L1115" s="1" t="str">
        <v>0 - BM Port</v>
      </c>
      <c r="N1115" s="1" t="str">
        <v>0 - Port Assets</v>
      </c>
      <c r="O1115" s="8"/>
      <c r="P1115" s="8"/>
      <c r="Q1115" s="8"/>
      <c r="R1115" s="8"/>
      <c r="S1115" s="8"/>
      <c r="T1115" s="8"/>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1" t="str">
        <v>0- Port Costs</v>
      </c>
      <c r="BT1115" s="1" t="str">
        <v>0- Port Value</v>
      </c>
      <c r="BU1115" s="8"/>
    </row>
    <row r="1116" spans="8:73" hidden="1" outlineLevel="1" x14ac:dyDescent="0.3">
      <c r="H1116" s="1" t="str">
        <v>0 - BM Costs</v>
      </c>
      <c r="L1116" s="1" t="str">
        <v>0 - BM Port</v>
      </c>
      <c r="N1116" s="1" t="str">
        <v>0 - Port Assets</v>
      </c>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1" t="str">
        <v>0- Port Costs</v>
      </c>
      <c r="BT1116" s="1" t="str">
        <v>0- Port Value</v>
      </c>
      <c r="BU1116" s="8"/>
    </row>
    <row r="1117" spans="8:73" hidden="1" outlineLevel="1" x14ac:dyDescent="0.3">
      <c r="H1117" s="1" t="str">
        <v>0 - BM Costs</v>
      </c>
      <c r="L1117" s="1" t="str">
        <v>0 - BM Port</v>
      </c>
      <c r="N1117" s="1" t="str">
        <v>0 - Port Assets</v>
      </c>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1" t="str">
        <v>0- Port Costs</v>
      </c>
      <c r="BT1117" s="1" t="str">
        <v>0- Port Value</v>
      </c>
      <c r="BU1117" s="8"/>
    </row>
    <row r="1118" spans="8:73" hidden="1" outlineLevel="1" x14ac:dyDescent="0.3">
      <c r="H1118" s="1" t="str">
        <v>0 - BM Costs</v>
      </c>
      <c r="L1118" s="1" t="str">
        <v>0 - BM Port</v>
      </c>
      <c r="N1118" s="1" t="str">
        <v>0 - Port Assets</v>
      </c>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1" t="str">
        <v>0- Port Costs</v>
      </c>
      <c r="BT1118" s="1" t="str">
        <v>0- Port Value</v>
      </c>
      <c r="BU1118" s="8"/>
    </row>
    <row r="1119" spans="8:73" hidden="1" outlineLevel="1" x14ac:dyDescent="0.3">
      <c r="H1119" s="1" t="str">
        <v>0 - BM Costs</v>
      </c>
      <c r="L1119" s="1" t="str">
        <v>0 - BM Port</v>
      </c>
      <c r="N1119" s="1" t="str">
        <v>0 - Port Assets</v>
      </c>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1" t="str">
        <v>0- Port Costs</v>
      </c>
      <c r="BT1119" s="1" t="str">
        <v>0- Port Value</v>
      </c>
      <c r="BU1119" s="8"/>
    </row>
    <row r="1120" spans="8:73" hidden="1" outlineLevel="1" x14ac:dyDescent="0.3">
      <c r="H1120" s="1" t="str">
        <v>0 - BM Costs</v>
      </c>
      <c r="L1120" s="1" t="str">
        <v>0 - BM Port</v>
      </c>
      <c r="N1120" s="1" t="str">
        <v>0 - Port Assets</v>
      </c>
      <c r="O1120" s="8"/>
      <c r="P1120" s="8"/>
      <c r="Q1120" s="8"/>
      <c r="R1120" s="8"/>
      <c r="S1120" s="8"/>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8"/>
      <c r="AR1120" s="8"/>
      <c r="AS1120" s="8"/>
      <c r="AT1120" s="8"/>
      <c r="AU1120" s="8"/>
      <c r="AV1120" s="8"/>
      <c r="AW1120" s="8"/>
      <c r="AX1120" s="8"/>
      <c r="AY1120" s="8"/>
      <c r="AZ1120" s="8"/>
      <c r="BA1120" s="8"/>
      <c r="BB1120" s="8"/>
      <c r="BC1120" s="8"/>
      <c r="BD1120" s="8"/>
      <c r="BE1120" s="8"/>
      <c r="BF1120" s="8"/>
      <c r="BG1120" s="8"/>
      <c r="BH1120" s="8"/>
      <c r="BI1120" s="8"/>
      <c r="BJ1120" s="8"/>
      <c r="BK1120" s="8"/>
      <c r="BL1120" s="8"/>
      <c r="BM1120" s="8"/>
      <c r="BN1120" s="8"/>
      <c r="BO1120" s="8"/>
      <c r="BP1120" s="1" t="str">
        <v>0- Port Costs</v>
      </c>
      <c r="BT1120" s="1" t="str">
        <v>0- Port Value</v>
      </c>
      <c r="BU1120" s="8"/>
    </row>
    <row r="1121" spans="8:73" hidden="1" outlineLevel="1" x14ac:dyDescent="0.3">
      <c r="H1121" s="1" t="str">
        <v>0 - BM Costs</v>
      </c>
      <c r="L1121" s="1" t="str">
        <v>0 - BM Port</v>
      </c>
      <c r="N1121" s="1" t="str">
        <v>0 - Port Assets</v>
      </c>
      <c r="O1121" s="8"/>
      <c r="P1121" s="8"/>
      <c r="Q1121" s="8"/>
      <c r="R1121" s="8"/>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1" t="str">
        <v>0- Port Costs</v>
      </c>
      <c r="BT1121" s="1" t="str">
        <v>0- Port Value</v>
      </c>
      <c r="BU1121" s="8"/>
    </row>
    <row r="1122" spans="8:73" hidden="1" outlineLevel="1" x14ac:dyDescent="0.3">
      <c r="H1122" s="1" t="str">
        <v>0 - BM Costs</v>
      </c>
      <c r="L1122" s="1" t="str">
        <v>0 - BM Port</v>
      </c>
      <c r="N1122" s="1" t="str">
        <v>0 - Port Assets</v>
      </c>
      <c r="O1122" s="8"/>
      <c r="P1122" s="8"/>
      <c r="Q1122" s="8"/>
      <c r="R1122" s="8"/>
      <c r="S1122" s="8"/>
      <c r="T1122" s="8"/>
      <c r="U1122" s="8"/>
      <c r="V1122" s="8"/>
      <c r="W1122" s="8"/>
      <c r="X1122" s="8"/>
      <c r="Y1122" s="8"/>
      <c r="Z1122" s="8"/>
      <c r="AA1122" s="8"/>
      <c r="AB1122" s="8"/>
      <c r="AC1122" s="8"/>
      <c r="AD1122" s="8"/>
      <c r="AE1122" s="8"/>
      <c r="AF1122" s="8"/>
      <c r="AG1122" s="8"/>
      <c r="AH1122" s="8"/>
      <c r="AI1122" s="8"/>
      <c r="AJ1122" s="8"/>
      <c r="AK1122" s="8"/>
      <c r="AL1122" s="8"/>
      <c r="AM1122" s="8"/>
      <c r="AN1122" s="8"/>
      <c r="AO1122" s="8"/>
      <c r="AP1122" s="8"/>
      <c r="AQ1122" s="8"/>
      <c r="AR1122" s="8"/>
      <c r="AS1122" s="8"/>
      <c r="AT1122" s="8"/>
      <c r="AU1122" s="8"/>
      <c r="AV1122" s="8"/>
      <c r="AW1122" s="8"/>
      <c r="AX1122" s="8"/>
      <c r="AY1122" s="8"/>
      <c r="AZ1122" s="8"/>
      <c r="BA1122" s="8"/>
      <c r="BB1122" s="8"/>
      <c r="BC1122" s="8"/>
      <c r="BD1122" s="8"/>
      <c r="BE1122" s="8"/>
      <c r="BF1122" s="8"/>
      <c r="BG1122" s="8"/>
      <c r="BH1122" s="8"/>
      <c r="BI1122" s="8"/>
      <c r="BJ1122" s="8"/>
      <c r="BK1122" s="8"/>
      <c r="BL1122" s="8"/>
      <c r="BM1122" s="8"/>
      <c r="BN1122" s="8"/>
      <c r="BO1122" s="8"/>
      <c r="BP1122" s="1" t="str">
        <v>0- Port Costs</v>
      </c>
      <c r="BT1122" s="1" t="str">
        <v>0- Port Value</v>
      </c>
      <c r="BU1122" s="8"/>
    </row>
    <row r="1123" spans="8:73" hidden="1" outlineLevel="1" x14ac:dyDescent="0.3">
      <c r="H1123" s="1" t="str">
        <v>0 - BM Costs</v>
      </c>
      <c r="L1123" s="1" t="str">
        <v>0 - BM Port</v>
      </c>
      <c r="N1123" s="1" t="str">
        <v>0 - Port Assets</v>
      </c>
      <c r="O1123" s="8"/>
      <c r="P1123" s="8"/>
      <c r="Q1123" s="8"/>
      <c r="R1123" s="8"/>
      <c r="S1123" s="8"/>
      <c r="T1123" s="8"/>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8"/>
      <c r="BB1123" s="8"/>
      <c r="BC1123" s="8"/>
      <c r="BD1123" s="8"/>
      <c r="BE1123" s="8"/>
      <c r="BF1123" s="8"/>
      <c r="BG1123" s="8"/>
      <c r="BH1123" s="8"/>
      <c r="BI1123" s="8"/>
      <c r="BJ1123" s="8"/>
      <c r="BK1123" s="8"/>
      <c r="BL1123" s="8"/>
      <c r="BM1123" s="8"/>
      <c r="BN1123" s="8"/>
      <c r="BO1123" s="8"/>
      <c r="BP1123" s="1" t="str">
        <v>0- Port Costs</v>
      </c>
      <c r="BT1123" s="1" t="str">
        <v>0- Port Value</v>
      </c>
      <c r="BU1123" s="8"/>
    </row>
    <row r="1124" spans="8:73" hidden="1" outlineLevel="1" x14ac:dyDescent="0.3">
      <c r="H1124" s="1" t="str">
        <v>0 - BM Costs</v>
      </c>
      <c r="L1124" s="1" t="str">
        <v>0 - BM Port</v>
      </c>
      <c r="N1124" s="1" t="str">
        <v>0 - Port Assets</v>
      </c>
      <c r="O1124" s="8"/>
      <c r="P1124" s="8"/>
      <c r="Q1124" s="8"/>
      <c r="R1124" s="8"/>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8"/>
      <c r="AS1124" s="8"/>
      <c r="AT1124" s="8"/>
      <c r="AU1124" s="8"/>
      <c r="AV1124" s="8"/>
      <c r="AW1124" s="8"/>
      <c r="AX1124" s="8"/>
      <c r="AY1124" s="8"/>
      <c r="AZ1124" s="8"/>
      <c r="BA1124" s="8"/>
      <c r="BB1124" s="8"/>
      <c r="BC1124" s="8"/>
      <c r="BD1124" s="8"/>
      <c r="BE1124" s="8"/>
      <c r="BF1124" s="8"/>
      <c r="BG1124" s="8"/>
      <c r="BH1124" s="8"/>
      <c r="BI1124" s="8"/>
      <c r="BJ1124" s="8"/>
      <c r="BK1124" s="8"/>
      <c r="BL1124" s="8"/>
      <c r="BM1124" s="8"/>
      <c r="BN1124" s="8"/>
      <c r="BO1124" s="8"/>
      <c r="BP1124" s="1" t="str">
        <v>0- Port Costs</v>
      </c>
      <c r="BT1124" s="1" t="str">
        <v>0- Port Value</v>
      </c>
      <c r="BU1124" s="8"/>
    </row>
    <row r="1125" spans="8:73" hidden="1" outlineLevel="1" x14ac:dyDescent="0.3">
      <c r="H1125" s="1" t="str">
        <v>0 - BM Costs</v>
      </c>
      <c r="L1125" s="1" t="str">
        <v>0 - BM Port</v>
      </c>
      <c r="N1125" s="1" t="str">
        <v>0 - Port Assets</v>
      </c>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1" t="str">
        <v>0- Port Costs</v>
      </c>
      <c r="BT1125" s="1" t="str">
        <v>0- Port Value</v>
      </c>
      <c r="BU1125" s="8"/>
    </row>
    <row r="1126" spans="8:73" hidden="1" outlineLevel="1" x14ac:dyDescent="0.3">
      <c r="H1126" s="1" t="str">
        <v>0 - BM Costs</v>
      </c>
      <c r="L1126" s="1" t="str">
        <v>0 - BM Port</v>
      </c>
      <c r="N1126" s="1" t="str">
        <v>0 - Port Assets</v>
      </c>
      <c r="O1126" s="8"/>
      <c r="P1126" s="8"/>
      <c r="Q1126" s="8"/>
      <c r="R1126" s="8"/>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c r="AV1126" s="8"/>
      <c r="AW1126" s="8"/>
      <c r="AX1126" s="8"/>
      <c r="AY1126" s="8"/>
      <c r="AZ1126" s="8"/>
      <c r="BA1126" s="8"/>
      <c r="BB1126" s="8"/>
      <c r="BC1126" s="8"/>
      <c r="BD1126" s="8"/>
      <c r="BE1126" s="8"/>
      <c r="BF1126" s="8"/>
      <c r="BG1126" s="8"/>
      <c r="BH1126" s="8"/>
      <c r="BI1126" s="8"/>
      <c r="BJ1126" s="8"/>
      <c r="BK1126" s="8"/>
      <c r="BL1126" s="8"/>
      <c r="BM1126" s="8"/>
      <c r="BN1126" s="8"/>
      <c r="BO1126" s="8"/>
      <c r="BP1126" s="1" t="str">
        <v>0- Port Costs</v>
      </c>
      <c r="BT1126" s="1" t="str">
        <v>0- Port Value</v>
      </c>
      <c r="BU1126" s="8"/>
    </row>
    <row r="1127" spans="8:73" hidden="1" outlineLevel="1" x14ac:dyDescent="0.3">
      <c r="H1127" s="1" t="str">
        <v>0 - BM Costs</v>
      </c>
      <c r="L1127" s="1" t="str">
        <v>0 - BM Port</v>
      </c>
      <c r="N1127" s="1" t="str">
        <v>0 - Port Assets</v>
      </c>
      <c r="O1127" s="8"/>
      <c r="P1127" s="8"/>
      <c r="Q1127" s="8"/>
      <c r="R1127" s="8"/>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1" t="str">
        <v>0- Port Costs</v>
      </c>
      <c r="BT1127" s="1" t="str">
        <v>0- Port Value</v>
      </c>
      <c r="BU1127" s="8"/>
    </row>
    <row r="1128" spans="8:73" hidden="1" outlineLevel="1" x14ac:dyDescent="0.3">
      <c r="H1128" s="1" t="str">
        <v>0 - BM Costs</v>
      </c>
      <c r="L1128" s="1" t="str">
        <v>0 - BM Port</v>
      </c>
      <c r="N1128" s="1" t="str">
        <v>0 - Port Assets</v>
      </c>
      <c r="O1128" s="8"/>
      <c r="P1128" s="8"/>
      <c r="Q1128" s="8"/>
      <c r="R1128" s="8"/>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8"/>
      <c r="BF1128" s="8"/>
      <c r="BG1128" s="8"/>
      <c r="BH1128" s="8"/>
      <c r="BI1128" s="8"/>
      <c r="BJ1128" s="8"/>
      <c r="BK1128" s="8"/>
      <c r="BL1128" s="8"/>
      <c r="BM1128" s="8"/>
      <c r="BN1128" s="8"/>
      <c r="BO1128" s="8"/>
      <c r="BP1128" s="1" t="str">
        <v>0- Port Costs</v>
      </c>
      <c r="BT1128" s="1" t="str">
        <v>0- Port Value</v>
      </c>
      <c r="BU1128" s="8"/>
    </row>
    <row r="1129" spans="8:73" hidden="1" outlineLevel="1" x14ac:dyDescent="0.3">
      <c r="H1129" s="1" t="str">
        <v>0 - BM Costs</v>
      </c>
      <c r="L1129" s="1" t="str">
        <v>0 - BM Port</v>
      </c>
      <c r="N1129" s="1" t="str">
        <v>0 - Port Assets</v>
      </c>
      <c r="O1129" s="8"/>
      <c r="P1129" s="8"/>
      <c r="Q1129" s="8"/>
      <c r="R1129" s="8"/>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1" t="str">
        <v>0- Port Costs</v>
      </c>
      <c r="BT1129" s="1" t="str">
        <v>0- Port Value</v>
      </c>
      <c r="BU1129" s="8"/>
    </row>
    <row r="1130" spans="8:73" hidden="1" outlineLevel="1" x14ac:dyDescent="0.3">
      <c r="H1130" s="1" t="str">
        <v>0 - BM Costs</v>
      </c>
      <c r="L1130" s="1" t="str">
        <v>0 - BM Port</v>
      </c>
      <c r="N1130" s="1" t="str">
        <v>0 - Port Assets</v>
      </c>
      <c r="O1130" s="8"/>
      <c r="P1130" s="8"/>
      <c r="Q1130" s="8"/>
      <c r="R1130" s="8"/>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c r="BA1130" s="8"/>
      <c r="BB1130" s="8"/>
      <c r="BC1130" s="8"/>
      <c r="BD1130" s="8"/>
      <c r="BE1130" s="8"/>
      <c r="BF1130" s="8"/>
      <c r="BG1130" s="8"/>
      <c r="BH1130" s="8"/>
      <c r="BI1130" s="8"/>
      <c r="BJ1130" s="8"/>
      <c r="BK1130" s="8"/>
      <c r="BL1130" s="8"/>
      <c r="BM1130" s="8"/>
      <c r="BN1130" s="8"/>
      <c r="BO1130" s="8"/>
      <c r="BP1130" s="1" t="str">
        <v>0- Port Costs</v>
      </c>
      <c r="BT1130" s="1" t="str">
        <v>0- Port Value</v>
      </c>
      <c r="BU1130" s="8"/>
    </row>
    <row r="1131" spans="8:73" hidden="1" outlineLevel="1" x14ac:dyDescent="0.3">
      <c r="H1131" s="1" t="str">
        <v>0 - BM Costs</v>
      </c>
      <c r="L1131" s="1" t="str">
        <v>0 - BM Port</v>
      </c>
      <c r="N1131" s="1" t="str">
        <v>0 - Port Assets</v>
      </c>
      <c r="O1131" s="8"/>
      <c r="P1131" s="8"/>
      <c r="Q1131" s="8"/>
      <c r="R1131" s="8"/>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1" t="str">
        <v>0- Port Costs</v>
      </c>
      <c r="BT1131" s="1" t="str">
        <v>0- Port Value</v>
      </c>
      <c r="BU1131" s="8"/>
    </row>
    <row r="1132" spans="8:73" hidden="1" outlineLevel="1" x14ac:dyDescent="0.3">
      <c r="H1132" s="1" t="str">
        <v>0 - BM Costs</v>
      </c>
      <c r="L1132" s="1" t="str">
        <v>0 - BM Port</v>
      </c>
      <c r="N1132" s="1" t="str">
        <v>0 - Port Assets</v>
      </c>
      <c r="O1132" s="8"/>
      <c r="P1132" s="8"/>
      <c r="Q1132" s="8"/>
      <c r="R1132" s="8"/>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1" t="str">
        <v>0- Port Costs</v>
      </c>
      <c r="BT1132" s="1" t="str">
        <v>0- Port Value</v>
      </c>
      <c r="BU1132" s="8"/>
    </row>
    <row r="1133" spans="8:73" hidden="1" outlineLevel="1" x14ac:dyDescent="0.3">
      <c r="H1133" s="1" t="str">
        <v>0 - BM Costs</v>
      </c>
      <c r="L1133" s="1" t="str">
        <v>0 - BM Port</v>
      </c>
      <c r="N1133" s="1" t="str">
        <v>0 - Port Assets</v>
      </c>
      <c r="O1133" s="8"/>
      <c r="P1133" s="8"/>
      <c r="Q1133" s="8"/>
      <c r="R1133" s="8"/>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8"/>
      <c r="AR1133" s="8"/>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1" t="str">
        <v>0- Port Costs</v>
      </c>
      <c r="BT1133" s="1" t="str">
        <v>0- Port Value</v>
      </c>
      <c r="BU1133" s="8"/>
    </row>
    <row r="1134" spans="8:73" hidden="1" outlineLevel="1" x14ac:dyDescent="0.3">
      <c r="H1134" s="1" t="str">
        <v>0 - BM Costs</v>
      </c>
      <c r="L1134" s="1" t="str">
        <v>0 - BM Port</v>
      </c>
      <c r="N1134" s="1" t="str">
        <v>0 - Port Assets</v>
      </c>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1" t="str">
        <v>0- Port Costs</v>
      </c>
      <c r="BT1134" s="1" t="str">
        <v>0- Port Value</v>
      </c>
      <c r="BU1134" s="8"/>
    </row>
    <row r="1135" spans="8:73" hidden="1" outlineLevel="1" x14ac:dyDescent="0.3">
      <c r="H1135" s="1" t="str">
        <v>0 - BM Costs</v>
      </c>
      <c r="L1135" s="1" t="str">
        <v>0 - BM Port</v>
      </c>
      <c r="N1135" s="1" t="str">
        <v>0 - Port Assets</v>
      </c>
      <c r="O1135" s="8"/>
      <c r="P1135" s="8"/>
      <c r="Q1135" s="8"/>
      <c r="R1135" s="8"/>
      <c r="S1135" s="8"/>
      <c r="T1135" s="8"/>
      <c r="U1135" s="8"/>
      <c r="V1135" s="8"/>
      <c r="W1135" s="8"/>
      <c r="X1135" s="8"/>
      <c r="Y1135" s="8"/>
      <c r="Z1135" s="8"/>
      <c r="AA1135" s="8"/>
      <c r="AB1135" s="8"/>
      <c r="AC1135" s="8"/>
      <c r="AD1135" s="8"/>
      <c r="AE1135" s="8"/>
      <c r="AF1135" s="8"/>
      <c r="AG1135" s="8"/>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c r="BE1135" s="8"/>
      <c r="BF1135" s="8"/>
      <c r="BG1135" s="8"/>
      <c r="BH1135" s="8"/>
      <c r="BI1135" s="8"/>
      <c r="BJ1135" s="8"/>
      <c r="BK1135" s="8"/>
      <c r="BL1135" s="8"/>
      <c r="BM1135" s="8"/>
      <c r="BN1135" s="8"/>
      <c r="BO1135" s="8"/>
      <c r="BP1135" s="1" t="str">
        <v>0- Port Costs</v>
      </c>
      <c r="BT1135" s="1" t="str">
        <v>0- Port Value</v>
      </c>
      <c r="BU1135" s="8"/>
    </row>
    <row r="1136" spans="8:73" hidden="1" outlineLevel="1" x14ac:dyDescent="0.3">
      <c r="H1136" s="1" t="str">
        <v>0 - BM Costs</v>
      </c>
      <c r="L1136" s="1" t="str">
        <v>0 - BM Port</v>
      </c>
      <c r="N1136" s="1" t="str">
        <v>0 - Port Assets</v>
      </c>
      <c r="O1136" s="8"/>
      <c r="P1136" s="8"/>
      <c r="Q1136" s="8"/>
      <c r="R1136" s="8"/>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1" t="str">
        <v>0- Port Costs</v>
      </c>
      <c r="BT1136" s="1" t="str">
        <v>0- Port Value</v>
      </c>
      <c r="BU1136" s="8"/>
    </row>
    <row r="1137" spans="8:73" hidden="1" outlineLevel="1" x14ac:dyDescent="0.3">
      <c r="H1137" s="1" t="str">
        <v>0 - BM Costs</v>
      </c>
      <c r="L1137" s="1" t="str">
        <v>0 - BM Port</v>
      </c>
      <c r="N1137" s="1" t="str">
        <v>0 - Port Assets</v>
      </c>
      <c r="O1137" s="8"/>
      <c r="P1137" s="8"/>
      <c r="Q1137" s="8"/>
      <c r="R1137" s="8"/>
      <c r="S1137" s="8"/>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1" t="str">
        <v>0- Port Costs</v>
      </c>
      <c r="BT1137" s="1" t="str">
        <v>0- Port Value</v>
      </c>
      <c r="BU1137" s="8"/>
    </row>
    <row r="1138" spans="8:73" hidden="1" outlineLevel="1" x14ac:dyDescent="0.3">
      <c r="H1138" s="1" t="str">
        <v>0 - BM Costs</v>
      </c>
      <c r="L1138" s="1" t="str">
        <v>0 - BM Port</v>
      </c>
      <c r="N1138" s="1" t="str">
        <v>0 - Port Assets</v>
      </c>
      <c r="O1138" s="8"/>
      <c r="P1138" s="8"/>
      <c r="Q1138" s="8"/>
      <c r="R1138" s="8"/>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1" t="str">
        <v>0- Port Costs</v>
      </c>
      <c r="BT1138" s="1" t="str">
        <v>0- Port Value</v>
      </c>
      <c r="BU1138" s="8"/>
    </row>
    <row r="1139" spans="8:73" hidden="1" outlineLevel="1" x14ac:dyDescent="0.3">
      <c r="H1139" s="1" t="str">
        <v>0 - BM Costs</v>
      </c>
      <c r="L1139" s="1" t="str">
        <v>0 - BM Port</v>
      </c>
      <c r="N1139" s="1" t="str">
        <v>0 - Port Assets</v>
      </c>
      <c r="O1139" s="8"/>
      <c r="P1139" s="8"/>
      <c r="Q1139" s="8"/>
      <c r="R1139" s="8"/>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8"/>
      <c r="AV1139" s="8"/>
      <c r="AW1139" s="8"/>
      <c r="AX1139" s="8"/>
      <c r="AY1139" s="8"/>
      <c r="AZ1139" s="8"/>
      <c r="BA1139" s="8"/>
      <c r="BB1139" s="8"/>
      <c r="BC1139" s="8"/>
      <c r="BD1139" s="8"/>
      <c r="BE1139" s="8"/>
      <c r="BF1139" s="8"/>
      <c r="BG1139" s="8"/>
      <c r="BH1139" s="8"/>
      <c r="BI1139" s="8"/>
      <c r="BJ1139" s="8"/>
      <c r="BK1139" s="8"/>
      <c r="BL1139" s="8"/>
      <c r="BM1139" s="8"/>
      <c r="BN1139" s="8"/>
      <c r="BO1139" s="8"/>
      <c r="BP1139" s="1" t="str">
        <v>0- Port Costs</v>
      </c>
      <c r="BT1139" s="1" t="str">
        <v>0- Port Value</v>
      </c>
      <c r="BU1139" s="8"/>
    </row>
    <row r="1140" spans="8:73" hidden="1" outlineLevel="1" x14ac:dyDescent="0.3">
      <c r="H1140" s="1" t="str">
        <v>0 - BM Costs</v>
      </c>
      <c r="L1140" s="1" t="str">
        <v>0 - BM Port</v>
      </c>
      <c r="N1140" s="1" t="str">
        <v>0 - Port Assets</v>
      </c>
      <c r="O1140" s="8"/>
      <c r="P1140" s="8"/>
      <c r="Q1140" s="8"/>
      <c r="R1140" s="8"/>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1" t="str">
        <v>0- Port Costs</v>
      </c>
      <c r="BT1140" s="1" t="str">
        <v>0- Port Value</v>
      </c>
      <c r="BU1140" s="8"/>
    </row>
    <row r="1141" spans="8:73" hidden="1" outlineLevel="1" x14ac:dyDescent="0.3">
      <c r="H1141" s="1" t="str">
        <v>0 - BM Costs</v>
      </c>
      <c r="L1141" s="1" t="str">
        <v>0 - BM Port</v>
      </c>
      <c r="N1141" s="1" t="str">
        <v>0 - Port Assets</v>
      </c>
      <c r="O1141" s="8"/>
      <c r="P1141" s="8"/>
      <c r="Q1141" s="8"/>
      <c r="R1141" s="8"/>
      <c r="S1141" s="8"/>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1" t="str">
        <v>0- Port Costs</v>
      </c>
      <c r="BT1141" s="1" t="str">
        <v>0- Port Value</v>
      </c>
      <c r="BU1141" s="8"/>
    </row>
    <row r="1142" spans="8:73" hidden="1" outlineLevel="1" x14ac:dyDescent="0.3">
      <c r="H1142" s="1" t="str">
        <v>0 - BM Costs</v>
      </c>
      <c r="L1142" s="1" t="str">
        <v>0 - BM Port</v>
      </c>
      <c r="N1142" s="1" t="str">
        <v>0 - Port Assets</v>
      </c>
      <c r="O1142" s="8"/>
      <c r="P1142" s="8"/>
      <c r="Q1142" s="8"/>
      <c r="R1142" s="8"/>
      <c r="S1142" s="8"/>
      <c r="T1142" s="8"/>
      <c r="U1142" s="8"/>
      <c r="V1142" s="8"/>
      <c r="W1142" s="8"/>
      <c r="X1142" s="8"/>
      <c r="Y1142" s="8"/>
      <c r="Z1142" s="8"/>
      <c r="AA1142" s="8"/>
      <c r="AB1142" s="8"/>
      <c r="AC1142" s="8"/>
      <c r="AD1142" s="8"/>
      <c r="AE1142" s="8"/>
      <c r="AF1142" s="8"/>
      <c r="AG1142" s="8"/>
      <c r="AH1142" s="8"/>
      <c r="AI1142" s="8"/>
      <c r="AJ1142" s="8"/>
      <c r="AK1142" s="8"/>
      <c r="AL1142" s="8"/>
      <c r="AM1142" s="8"/>
      <c r="AN1142" s="8"/>
      <c r="AO1142" s="8"/>
      <c r="AP1142" s="8"/>
      <c r="AQ1142" s="8"/>
      <c r="AR1142" s="8"/>
      <c r="AS1142" s="8"/>
      <c r="AT1142" s="8"/>
      <c r="AU1142" s="8"/>
      <c r="AV1142" s="8"/>
      <c r="AW1142" s="8"/>
      <c r="AX1142" s="8"/>
      <c r="AY1142" s="8"/>
      <c r="AZ1142" s="8"/>
      <c r="BA1142" s="8"/>
      <c r="BB1142" s="8"/>
      <c r="BC1142" s="8"/>
      <c r="BD1142" s="8"/>
      <c r="BE1142" s="8"/>
      <c r="BF1142" s="8"/>
      <c r="BG1142" s="8"/>
      <c r="BH1142" s="8"/>
      <c r="BI1142" s="8"/>
      <c r="BJ1142" s="8"/>
      <c r="BK1142" s="8"/>
      <c r="BL1142" s="8"/>
      <c r="BM1142" s="8"/>
      <c r="BN1142" s="8"/>
      <c r="BO1142" s="8"/>
      <c r="BP1142" s="1" t="str">
        <v>0- Port Costs</v>
      </c>
      <c r="BT1142" s="1" t="str">
        <v>0- Port Value</v>
      </c>
      <c r="BU1142" s="8"/>
    </row>
    <row r="1143" spans="8:73" hidden="1" outlineLevel="1" x14ac:dyDescent="0.3">
      <c r="H1143" s="1" t="str">
        <v>0 - BM Costs</v>
      </c>
      <c r="L1143" s="1" t="str">
        <v>0 - BM Port</v>
      </c>
      <c r="N1143" s="1" t="str">
        <v>0 - Port Assets</v>
      </c>
      <c r="O1143" s="8"/>
      <c r="P1143" s="8"/>
      <c r="Q1143" s="8"/>
      <c r="R1143" s="8"/>
      <c r="S1143" s="8"/>
      <c r="T1143" s="8"/>
      <c r="U1143" s="8"/>
      <c r="V1143" s="8"/>
      <c r="W1143" s="8"/>
      <c r="X1143" s="8"/>
      <c r="Y1143" s="8"/>
      <c r="Z1143" s="8"/>
      <c r="AA1143" s="8"/>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8"/>
      <c r="BF1143" s="8"/>
      <c r="BG1143" s="8"/>
      <c r="BH1143" s="8"/>
      <c r="BI1143" s="8"/>
      <c r="BJ1143" s="8"/>
      <c r="BK1143" s="8"/>
      <c r="BL1143" s="8"/>
      <c r="BM1143" s="8"/>
      <c r="BN1143" s="8"/>
      <c r="BO1143" s="8"/>
      <c r="BP1143" s="1" t="str">
        <v>0- Port Costs</v>
      </c>
      <c r="BT1143" s="1" t="str">
        <v>0- Port Value</v>
      </c>
      <c r="BU1143" s="8"/>
    </row>
    <row r="1144" spans="8:73" hidden="1" outlineLevel="1" x14ac:dyDescent="0.3">
      <c r="H1144" s="1" t="str">
        <v>0 - BM Costs</v>
      </c>
      <c r="L1144" s="1" t="str">
        <v>0 - BM Port</v>
      </c>
      <c r="N1144" s="1" t="str">
        <v>0 - Port Assets</v>
      </c>
      <c r="O1144" s="8"/>
      <c r="P1144" s="8"/>
      <c r="Q1144" s="8"/>
      <c r="R1144" s="8"/>
      <c r="S1144" s="8"/>
      <c r="T1144" s="8"/>
      <c r="U1144" s="8"/>
      <c r="V1144" s="8"/>
      <c r="W1144" s="8"/>
      <c r="X1144" s="8"/>
      <c r="Y1144" s="8"/>
      <c r="Z1144" s="8"/>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8"/>
      <c r="BC1144" s="8"/>
      <c r="BD1144" s="8"/>
      <c r="BE1144" s="8"/>
      <c r="BF1144" s="8"/>
      <c r="BG1144" s="8"/>
      <c r="BH1144" s="8"/>
      <c r="BI1144" s="8"/>
      <c r="BJ1144" s="8"/>
      <c r="BK1144" s="8"/>
      <c r="BL1144" s="8"/>
      <c r="BM1144" s="8"/>
      <c r="BN1144" s="8"/>
      <c r="BO1144" s="8"/>
      <c r="BP1144" s="1" t="str">
        <v>0- Port Costs</v>
      </c>
      <c r="BT1144" s="1" t="str">
        <v>0- Port Value</v>
      </c>
      <c r="BU1144" s="8"/>
    </row>
    <row r="1145" spans="8:73" hidden="1" outlineLevel="1" x14ac:dyDescent="0.3">
      <c r="H1145" s="1" t="str">
        <v>0 - BM Costs</v>
      </c>
      <c r="L1145" s="1" t="str">
        <v>0 - BM Port</v>
      </c>
      <c r="N1145" s="1" t="str">
        <v>0 - Port Assets</v>
      </c>
      <c r="O1145" s="8"/>
      <c r="P1145" s="8"/>
      <c r="Q1145" s="8"/>
      <c r="R1145" s="8"/>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1" t="str">
        <v>0- Port Costs</v>
      </c>
      <c r="BT1145" s="1" t="str">
        <v>0- Port Value</v>
      </c>
      <c r="BU1145" s="8"/>
    </row>
    <row r="1146" spans="8:73" hidden="1" outlineLevel="1" x14ac:dyDescent="0.3">
      <c r="H1146" s="1" t="str">
        <v>0 - BM Costs</v>
      </c>
      <c r="L1146" s="1" t="str">
        <v>0 - BM Port</v>
      </c>
      <c r="N1146" s="1" t="str">
        <v>0 - Port Assets</v>
      </c>
      <c r="O1146" s="8"/>
      <c r="P1146" s="8"/>
      <c r="Q1146" s="8"/>
      <c r="R1146" s="8"/>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1" t="str">
        <v>0- Port Costs</v>
      </c>
      <c r="BT1146" s="1" t="str">
        <v>0- Port Value</v>
      </c>
      <c r="BU1146" s="8"/>
    </row>
    <row r="1147" spans="8:73" hidden="1" outlineLevel="1" x14ac:dyDescent="0.3">
      <c r="H1147" s="1" t="str">
        <v>0 - BM Costs</v>
      </c>
      <c r="L1147" s="1" t="str">
        <v>0 - BM Port</v>
      </c>
      <c r="N1147" s="1" t="str">
        <v>0 - Port Assets</v>
      </c>
      <c r="O1147" s="8"/>
      <c r="P1147" s="8"/>
      <c r="Q1147" s="8"/>
      <c r="R1147" s="8"/>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1" t="str">
        <v>0- Port Costs</v>
      </c>
      <c r="BT1147" s="1" t="str">
        <v>0- Port Value</v>
      </c>
      <c r="BU1147" s="8"/>
    </row>
    <row r="1148" spans="8:73" hidden="1" outlineLevel="1" x14ac:dyDescent="0.3">
      <c r="H1148" s="1" t="str">
        <v>0 - BM Costs</v>
      </c>
      <c r="L1148" s="1" t="str">
        <v>0 - BM Port</v>
      </c>
      <c r="N1148" s="1" t="str">
        <v>0 - Port Assets</v>
      </c>
      <c r="O1148" s="8"/>
      <c r="P1148" s="8"/>
      <c r="Q1148" s="8"/>
      <c r="R1148" s="8"/>
      <c r="S1148" s="8"/>
      <c r="T1148" s="8"/>
      <c r="U1148" s="8"/>
      <c r="V1148" s="8"/>
      <c r="W1148" s="8"/>
      <c r="X1148" s="8"/>
      <c r="Y1148" s="8"/>
      <c r="Z1148" s="8"/>
      <c r="AA1148" s="8"/>
      <c r="AB1148" s="8"/>
      <c r="AC1148" s="8"/>
      <c r="AD1148" s="8"/>
      <c r="AE1148" s="8"/>
      <c r="AF1148" s="8"/>
      <c r="AG1148" s="8"/>
      <c r="AH1148" s="8"/>
      <c r="AI1148" s="8"/>
      <c r="AJ1148" s="8"/>
      <c r="AK1148" s="8"/>
      <c r="AL1148" s="8"/>
      <c r="AM1148" s="8"/>
      <c r="AN1148" s="8"/>
      <c r="AO1148" s="8"/>
      <c r="AP1148" s="8"/>
      <c r="AQ1148" s="8"/>
      <c r="AR1148" s="8"/>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1" t="str">
        <v>0- Port Costs</v>
      </c>
      <c r="BT1148" s="1" t="str">
        <v>0- Port Value</v>
      </c>
      <c r="BU1148" s="8"/>
    </row>
    <row r="1149" spans="8:73" hidden="1" outlineLevel="1" x14ac:dyDescent="0.3">
      <c r="H1149" s="1" t="str">
        <v>0 - BM Costs</v>
      </c>
      <c r="L1149" s="1" t="str">
        <v>0 - BM Port</v>
      </c>
      <c r="N1149" s="1" t="str">
        <v>0 - Port Assets</v>
      </c>
      <c r="O1149" s="8"/>
      <c r="P1149" s="8"/>
      <c r="Q1149" s="8"/>
      <c r="R1149" s="8"/>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1" t="str">
        <v>0- Port Costs</v>
      </c>
      <c r="BT1149" s="1" t="str">
        <v>0- Port Value</v>
      </c>
      <c r="BU1149" s="8"/>
    </row>
    <row r="1150" spans="8:73" hidden="1" outlineLevel="1" x14ac:dyDescent="0.3">
      <c r="H1150" s="1" t="str">
        <v>0 - BM Costs</v>
      </c>
      <c r="L1150" s="1" t="str">
        <v>0 - BM Port</v>
      </c>
      <c r="N1150" s="1" t="str">
        <v>0 - Port Assets</v>
      </c>
      <c r="O1150" s="8"/>
      <c r="P1150" s="8"/>
      <c r="Q1150" s="8"/>
      <c r="R1150" s="8"/>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8"/>
      <c r="BF1150" s="8"/>
      <c r="BG1150" s="8"/>
      <c r="BH1150" s="8"/>
      <c r="BI1150" s="8"/>
      <c r="BJ1150" s="8"/>
      <c r="BK1150" s="8"/>
      <c r="BL1150" s="8"/>
      <c r="BM1150" s="8"/>
      <c r="BN1150" s="8"/>
      <c r="BO1150" s="8"/>
      <c r="BP1150" s="1" t="str">
        <v>0- Port Costs</v>
      </c>
      <c r="BT1150" s="1" t="str">
        <v>0- Port Value</v>
      </c>
      <c r="BU1150" s="8"/>
    </row>
    <row r="1151" spans="8:73" hidden="1" outlineLevel="1" x14ac:dyDescent="0.3">
      <c r="H1151" s="1" t="str">
        <v>0 - BM Costs</v>
      </c>
      <c r="L1151" s="1" t="str">
        <v>0 - BM Port</v>
      </c>
      <c r="N1151" s="1" t="str">
        <v>0 - Port Assets</v>
      </c>
      <c r="O1151" s="8"/>
      <c r="P1151" s="8"/>
      <c r="Q1151" s="8"/>
      <c r="R1151" s="8"/>
      <c r="S1151" s="8"/>
      <c r="T1151" s="8"/>
      <c r="U1151" s="8"/>
      <c r="V1151" s="8"/>
      <c r="W1151" s="8"/>
      <c r="X1151" s="8"/>
      <c r="Y1151" s="8"/>
      <c r="Z1151" s="8"/>
      <c r="AA1151" s="8"/>
      <c r="AB1151" s="8"/>
      <c r="AC1151" s="8"/>
      <c r="AD1151" s="8"/>
      <c r="AE1151" s="8"/>
      <c r="AF1151" s="8"/>
      <c r="AG1151" s="8"/>
      <c r="AH1151" s="8"/>
      <c r="AI1151" s="8"/>
      <c r="AJ1151" s="8"/>
      <c r="AK1151" s="8"/>
      <c r="AL1151" s="8"/>
      <c r="AM1151" s="8"/>
      <c r="AN1151" s="8"/>
      <c r="AO1151" s="8"/>
      <c r="AP1151" s="8"/>
      <c r="AQ1151" s="8"/>
      <c r="AR1151" s="8"/>
      <c r="AS1151" s="8"/>
      <c r="AT1151" s="8"/>
      <c r="AU1151" s="8"/>
      <c r="AV1151" s="8"/>
      <c r="AW1151" s="8"/>
      <c r="AX1151" s="8"/>
      <c r="AY1151" s="8"/>
      <c r="AZ1151" s="8"/>
      <c r="BA1151" s="8"/>
      <c r="BB1151" s="8"/>
      <c r="BC1151" s="8"/>
      <c r="BD1151" s="8"/>
      <c r="BE1151" s="8"/>
      <c r="BF1151" s="8"/>
      <c r="BG1151" s="8"/>
      <c r="BH1151" s="8"/>
      <c r="BI1151" s="8"/>
      <c r="BJ1151" s="8"/>
      <c r="BK1151" s="8"/>
      <c r="BL1151" s="8"/>
      <c r="BM1151" s="8"/>
      <c r="BN1151" s="8"/>
      <c r="BO1151" s="8"/>
      <c r="BP1151" s="1" t="str">
        <v>0- Port Costs</v>
      </c>
      <c r="BT1151" s="1" t="str">
        <v>0- Port Value</v>
      </c>
      <c r="BU1151" s="8"/>
    </row>
    <row r="1152" spans="8:73" hidden="1" outlineLevel="1" x14ac:dyDescent="0.3">
      <c r="H1152" s="1" t="str">
        <v>0 - BM Costs</v>
      </c>
      <c r="L1152" s="1" t="str">
        <v>0 - BM Port</v>
      </c>
      <c r="N1152" s="1" t="str">
        <v>0 - Port Assets</v>
      </c>
      <c r="O1152" s="8"/>
      <c r="P1152" s="8"/>
      <c r="Q1152" s="8"/>
      <c r="R1152" s="8"/>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1" t="str">
        <v>0- Port Costs</v>
      </c>
      <c r="BT1152" s="1" t="str">
        <v>0- Port Value</v>
      </c>
      <c r="BU1152" s="8"/>
    </row>
    <row r="1153" spans="8:73" hidden="1" outlineLevel="1" x14ac:dyDescent="0.3">
      <c r="H1153" s="1" t="str">
        <v>0 - BM Costs</v>
      </c>
      <c r="L1153" s="1" t="str">
        <v>0 - BM Port</v>
      </c>
      <c r="N1153" s="1" t="str">
        <v>0 - Port Assets</v>
      </c>
      <c r="O1153" s="8"/>
      <c r="P1153" s="8"/>
      <c r="Q1153" s="8"/>
      <c r="R1153" s="8"/>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8"/>
      <c r="AR1153" s="8"/>
      <c r="AS1153" s="8"/>
      <c r="AT1153" s="8"/>
      <c r="AU1153" s="8"/>
      <c r="AV1153" s="8"/>
      <c r="AW1153" s="8"/>
      <c r="AX1153" s="8"/>
      <c r="AY1153" s="8"/>
      <c r="AZ1153" s="8"/>
      <c r="BA1153" s="8"/>
      <c r="BB1153" s="8"/>
      <c r="BC1153" s="8"/>
      <c r="BD1153" s="8"/>
      <c r="BE1153" s="8"/>
      <c r="BF1153" s="8"/>
      <c r="BG1153" s="8"/>
      <c r="BH1153" s="8"/>
      <c r="BI1153" s="8"/>
      <c r="BJ1153" s="8"/>
      <c r="BK1153" s="8"/>
      <c r="BL1153" s="8"/>
      <c r="BM1153" s="8"/>
      <c r="BN1153" s="8"/>
      <c r="BO1153" s="8"/>
      <c r="BP1153" s="1" t="str">
        <v>0- Port Costs</v>
      </c>
      <c r="BT1153" s="1" t="str">
        <v>0- Port Value</v>
      </c>
      <c r="BU1153" s="8"/>
    </row>
    <row r="1154" spans="8:73" hidden="1" outlineLevel="1" x14ac:dyDescent="0.3">
      <c r="H1154" s="1" t="str">
        <v>0 - BM Costs</v>
      </c>
      <c r="L1154" s="1" t="str">
        <v>0 - BM Port</v>
      </c>
      <c r="N1154" s="1" t="str">
        <v>0 - Port Assets</v>
      </c>
      <c r="O1154" s="8"/>
      <c r="P1154" s="8"/>
      <c r="Q1154" s="8"/>
      <c r="R1154" s="8"/>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1" t="str">
        <v>0- Port Costs</v>
      </c>
      <c r="BT1154" s="1" t="str">
        <v>0- Port Value</v>
      </c>
      <c r="BU1154" s="8"/>
    </row>
    <row r="1155" spans="8:73" hidden="1" outlineLevel="1" x14ac:dyDescent="0.3">
      <c r="H1155" s="1" t="str">
        <v>0 - BM Costs</v>
      </c>
      <c r="L1155" s="1" t="str">
        <v>0 - BM Port</v>
      </c>
      <c r="N1155" s="1" t="str">
        <v>0 - Port Assets</v>
      </c>
      <c r="O1155" s="8"/>
      <c r="P1155" s="8"/>
      <c r="Q1155" s="8"/>
      <c r="R1155" s="8"/>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1" t="str">
        <v>0- Port Costs</v>
      </c>
      <c r="BT1155" s="1" t="str">
        <v>0- Port Value</v>
      </c>
      <c r="BU1155" s="8"/>
    </row>
    <row r="1156" spans="8:73" hidden="1" outlineLevel="1" x14ac:dyDescent="0.3">
      <c r="H1156" s="1" t="str">
        <v>0 - BM Costs</v>
      </c>
      <c r="L1156" s="1" t="str">
        <v>0 - BM Port</v>
      </c>
      <c r="N1156" s="1" t="str">
        <v>0 - Port Assets</v>
      </c>
      <c r="O1156" s="8"/>
      <c r="P1156" s="8"/>
      <c r="Q1156" s="8"/>
      <c r="R1156" s="8"/>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1" t="str">
        <v>0- Port Costs</v>
      </c>
      <c r="BT1156" s="1" t="str">
        <v>0- Port Value</v>
      </c>
      <c r="BU1156" s="8"/>
    </row>
    <row r="1157" spans="8:73" hidden="1" outlineLevel="1" x14ac:dyDescent="0.3">
      <c r="H1157" s="1" t="str">
        <v>0 - BM Costs</v>
      </c>
      <c r="L1157" s="1" t="str">
        <v>0 - BM Port</v>
      </c>
      <c r="N1157" s="1" t="str">
        <v>0 - Port Assets</v>
      </c>
      <c r="O1157" s="8"/>
      <c r="P1157" s="8"/>
      <c r="Q1157" s="8"/>
      <c r="R1157" s="8"/>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1" t="str">
        <v>0- Port Costs</v>
      </c>
      <c r="BT1157" s="1" t="str">
        <v>0- Port Value</v>
      </c>
      <c r="BU1157" s="8"/>
    </row>
    <row r="1158" spans="8:73" hidden="1" outlineLevel="1" x14ac:dyDescent="0.3">
      <c r="H1158" s="1" t="str">
        <v>0 - BM Costs</v>
      </c>
      <c r="L1158" s="1" t="str">
        <v>0 - BM Port</v>
      </c>
      <c r="N1158" s="1" t="str">
        <v>0 - Port Assets</v>
      </c>
      <c r="O1158" s="8"/>
      <c r="P1158" s="8"/>
      <c r="Q1158" s="8"/>
      <c r="R1158" s="8"/>
      <c r="S1158" s="8"/>
      <c r="T1158" s="8"/>
      <c r="U1158" s="8"/>
      <c r="V1158" s="8"/>
      <c r="W1158" s="8"/>
      <c r="X1158" s="8"/>
      <c r="Y1158" s="8"/>
      <c r="Z1158" s="8"/>
      <c r="AA1158" s="8"/>
      <c r="AB1158" s="8"/>
      <c r="AC1158" s="8"/>
      <c r="AD1158" s="8"/>
      <c r="AE1158" s="8"/>
      <c r="AF1158" s="8"/>
      <c r="AG1158" s="8"/>
      <c r="AH1158" s="8"/>
      <c r="AI1158" s="8"/>
      <c r="AJ1158" s="8"/>
      <c r="AK1158" s="8"/>
      <c r="AL1158" s="8"/>
      <c r="AM1158" s="8"/>
      <c r="AN1158" s="8"/>
      <c r="AO1158" s="8"/>
      <c r="AP1158" s="8"/>
      <c r="AQ1158" s="8"/>
      <c r="AR1158" s="8"/>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1" t="str">
        <v>0- Port Costs</v>
      </c>
      <c r="BT1158" s="1" t="str">
        <v>0- Port Value</v>
      </c>
      <c r="BU1158" s="8"/>
    </row>
    <row r="1159" spans="8:73" hidden="1" outlineLevel="1" x14ac:dyDescent="0.3">
      <c r="H1159" s="1" t="str">
        <v>0 - BM Costs</v>
      </c>
      <c r="L1159" s="1" t="str">
        <v>0 - BM Port</v>
      </c>
      <c r="N1159" s="1" t="str">
        <v>0 - Port Assets</v>
      </c>
      <c r="O1159" s="8"/>
      <c r="P1159" s="8"/>
      <c r="Q1159" s="8"/>
      <c r="R1159" s="8"/>
      <c r="S1159" s="8"/>
      <c r="T1159" s="8"/>
      <c r="U1159" s="8"/>
      <c r="V1159" s="8"/>
      <c r="W1159" s="8"/>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8"/>
      <c r="BB1159" s="8"/>
      <c r="BC1159" s="8"/>
      <c r="BD1159" s="8"/>
      <c r="BE1159" s="8"/>
      <c r="BF1159" s="8"/>
      <c r="BG1159" s="8"/>
      <c r="BH1159" s="8"/>
      <c r="BI1159" s="8"/>
      <c r="BJ1159" s="8"/>
      <c r="BK1159" s="8"/>
      <c r="BL1159" s="8"/>
      <c r="BM1159" s="8"/>
      <c r="BN1159" s="8"/>
      <c r="BO1159" s="8"/>
      <c r="BP1159" s="1" t="str">
        <v>0- Port Costs</v>
      </c>
      <c r="BT1159" s="1" t="str">
        <v>0- Port Value</v>
      </c>
      <c r="BU1159" s="8"/>
    </row>
    <row r="1160" spans="8:73" hidden="1" outlineLevel="1" x14ac:dyDescent="0.3">
      <c r="H1160" s="1" t="str">
        <v>0 - BM Costs</v>
      </c>
      <c r="L1160" s="1" t="str">
        <v>0 - BM Port</v>
      </c>
      <c r="N1160" s="1" t="str">
        <v>0 - Port Assets</v>
      </c>
      <c r="O1160" s="8"/>
      <c r="P1160" s="8"/>
      <c r="Q1160" s="8"/>
      <c r="R1160" s="8"/>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1" t="str">
        <v>0- Port Costs</v>
      </c>
      <c r="BT1160" s="1" t="str">
        <v>0- Port Value</v>
      </c>
      <c r="BU1160" s="8"/>
    </row>
    <row r="1161" spans="8:73" hidden="1" outlineLevel="1" x14ac:dyDescent="0.3">
      <c r="H1161" s="1" t="str">
        <v>0 - BM Costs</v>
      </c>
      <c r="L1161" s="1" t="str">
        <v>0 - BM Port</v>
      </c>
      <c r="N1161" s="1" t="str">
        <v>0 - Port Assets</v>
      </c>
      <c r="O1161" s="8"/>
      <c r="P1161" s="8"/>
      <c r="Q1161" s="8"/>
      <c r="R1161" s="8"/>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1" t="str">
        <v>0- Port Costs</v>
      </c>
      <c r="BT1161" s="1" t="str">
        <v>0- Port Value</v>
      </c>
      <c r="BU1161" s="8"/>
    </row>
    <row r="1162" spans="8:73" hidden="1" outlineLevel="1" x14ac:dyDescent="0.3">
      <c r="H1162" s="1" t="str">
        <v>0 - BM Costs</v>
      </c>
      <c r="L1162" s="1" t="str">
        <v>0 - BM Port</v>
      </c>
      <c r="N1162" s="1" t="str">
        <v>0 - Port Assets</v>
      </c>
      <c r="O1162" s="8"/>
      <c r="P1162" s="8"/>
      <c r="Q1162" s="8"/>
      <c r="R1162" s="8"/>
      <c r="S1162" s="8"/>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1" t="str">
        <v>0- Port Costs</v>
      </c>
      <c r="BT1162" s="1" t="str">
        <v>0- Port Value</v>
      </c>
      <c r="BU1162" s="8"/>
    </row>
    <row r="1163" spans="8:73" hidden="1" outlineLevel="1" x14ac:dyDescent="0.3">
      <c r="H1163" s="1" t="str">
        <v>0 - BM Costs</v>
      </c>
      <c r="L1163" s="1" t="str">
        <v>0 - BM Port</v>
      </c>
      <c r="N1163" s="1" t="str">
        <v>0 - Port Assets</v>
      </c>
      <c r="O1163" s="8"/>
      <c r="P1163" s="8"/>
      <c r="Q1163" s="8"/>
      <c r="R1163" s="8"/>
      <c r="S1163" s="8"/>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1" t="str">
        <v>0- Port Costs</v>
      </c>
      <c r="BT1163" s="1" t="str">
        <v>0- Port Value</v>
      </c>
      <c r="BU1163" s="8"/>
    </row>
    <row r="1164" spans="8:73" hidden="1" outlineLevel="1" x14ac:dyDescent="0.3">
      <c r="H1164" s="1" t="str">
        <v>0 - BM Costs</v>
      </c>
      <c r="L1164" s="1" t="str">
        <v>0 - BM Port</v>
      </c>
      <c r="N1164" s="1" t="str">
        <v>0 - Port Assets</v>
      </c>
      <c r="O1164" s="8"/>
      <c r="P1164" s="8"/>
      <c r="Q1164" s="8"/>
      <c r="R1164" s="8"/>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1" t="str">
        <v>0- Port Costs</v>
      </c>
      <c r="BT1164" s="1" t="str">
        <v>0- Port Value</v>
      </c>
      <c r="BU1164" s="8"/>
    </row>
    <row r="1165" spans="8:73" hidden="1" outlineLevel="1" x14ac:dyDescent="0.3">
      <c r="H1165" s="1" t="str">
        <v>0 - BM Costs</v>
      </c>
      <c r="L1165" s="1" t="str">
        <v>0 - BM Port</v>
      </c>
      <c r="N1165" s="1" t="str">
        <v>0 - Port Assets</v>
      </c>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1" t="str">
        <v>0- Port Costs</v>
      </c>
      <c r="BT1165" s="1" t="str">
        <v>0- Port Value</v>
      </c>
      <c r="BU1165" s="8"/>
    </row>
    <row r="1166" spans="8:73" hidden="1" outlineLevel="1" x14ac:dyDescent="0.3">
      <c r="H1166" s="1" t="str">
        <v>0 - BM Costs</v>
      </c>
      <c r="L1166" s="1" t="str">
        <v>0 - BM Port</v>
      </c>
      <c r="N1166" s="1" t="str">
        <v>0 - Port Assets</v>
      </c>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1" t="str">
        <v>0- Port Costs</v>
      </c>
      <c r="BT1166" s="1" t="str">
        <v>0- Port Value</v>
      </c>
      <c r="BU1166" s="8"/>
    </row>
    <row r="1167" spans="8:73" hidden="1" outlineLevel="1" x14ac:dyDescent="0.3">
      <c r="H1167" s="1" t="str">
        <v>0 - BM Costs</v>
      </c>
      <c r="L1167" s="1" t="str">
        <v>0 - BM Port</v>
      </c>
      <c r="N1167" s="1" t="str">
        <v>0 - Port Assets</v>
      </c>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1" t="str">
        <v>0- Port Costs</v>
      </c>
      <c r="BT1167" s="1" t="str">
        <v>0- Port Value</v>
      </c>
      <c r="BU1167" s="8"/>
    </row>
    <row r="1168" spans="8:73" hidden="1" outlineLevel="1" x14ac:dyDescent="0.3">
      <c r="H1168" s="1" t="str">
        <v>0 - BM Costs</v>
      </c>
      <c r="L1168" s="1" t="str">
        <v>0 - BM Port</v>
      </c>
      <c r="N1168" s="1" t="str">
        <v>0 - Port Assets</v>
      </c>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1" t="str">
        <v>0- Port Costs</v>
      </c>
      <c r="BT1168" s="1" t="str">
        <v>0- Port Value</v>
      </c>
      <c r="BU1168" s="8"/>
    </row>
    <row r="1169" spans="8:73" hidden="1" outlineLevel="1" x14ac:dyDescent="0.3">
      <c r="H1169" s="1" t="str">
        <v>0 - BM Costs</v>
      </c>
      <c r="L1169" s="1" t="str">
        <v>0 - BM Port</v>
      </c>
      <c r="N1169" s="1" t="str">
        <v>0 - Port Assets</v>
      </c>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1" t="str">
        <v>0- Port Costs</v>
      </c>
      <c r="BT1169" s="1" t="str">
        <v>0- Port Value</v>
      </c>
      <c r="BU1169" s="8"/>
    </row>
    <row r="1170" spans="8:73" hidden="1" outlineLevel="1" x14ac:dyDescent="0.3">
      <c r="H1170" s="1" t="str">
        <v>0 - BM Costs</v>
      </c>
      <c r="L1170" s="1" t="str">
        <v>0 - BM Port</v>
      </c>
      <c r="N1170" s="1" t="str">
        <v>0 - Port Assets</v>
      </c>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1" t="str">
        <v>0- Port Costs</v>
      </c>
      <c r="BT1170" s="1" t="str">
        <v>0- Port Value</v>
      </c>
      <c r="BU1170" s="8"/>
    </row>
    <row r="1171" spans="8:73" hidden="1" outlineLevel="1" x14ac:dyDescent="0.3">
      <c r="H1171" s="1" t="str">
        <v>0 - BM Costs</v>
      </c>
      <c r="L1171" s="1" t="str">
        <v>0 - BM Port</v>
      </c>
      <c r="N1171" s="1" t="str">
        <v>0 - Port Assets</v>
      </c>
      <c r="O1171" s="8"/>
      <c r="P1171" s="8"/>
      <c r="Q1171" s="8"/>
      <c r="R1171" s="8"/>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1" t="str">
        <v>0- Port Costs</v>
      </c>
      <c r="BT1171" s="1" t="str">
        <v>0- Port Value</v>
      </c>
      <c r="BU1171" s="8"/>
    </row>
    <row r="1172" spans="8:73" hidden="1" outlineLevel="1" x14ac:dyDescent="0.3">
      <c r="H1172" s="1" t="str">
        <v>0 - BM Costs</v>
      </c>
      <c r="L1172" s="1" t="str">
        <v>0 - BM Port</v>
      </c>
      <c r="N1172" s="1" t="str">
        <v>0 - Port Assets</v>
      </c>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1" t="str">
        <v>0- Port Costs</v>
      </c>
      <c r="BT1172" s="1" t="str">
        <v>0- Port Value</v>
      </c>
      <c r="BU1172" s="8"/>
    </row>
    <row r="1173" spans="8:73" hidden="1" outlineLevel="1" x14ac:dyDescent="0.3">
      <c r="H1173" s="1" t="str">
        <v>0 - BM Costs</v>
      </c>
      <c r="L1173" s="1" t="str">
        <v>0 - BM Port</v>
      </c>
      <c r="N1173" s="1" t="str">
        <v>0 - Port Assets</v>
      </c>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1" t="str">
        <v>0- Port Costs</v>
      </c>
      <c r="BT1173" s="1" t="str">
        <v>0- Port Value</v>
      </c>
      <c r="BU1173" s="8"/>
    </row>
    <row r="1174" spans="8:73" hidden="1" outlineLevel="1" x14ac:dyDescent="0.3">
      <c r="H1174" s="1" t="str">
        <v>0 - BM Costs</v>
      </c>
      <c r="L1174" s="1" t="str">
        <v>0 - BM Port</v>
      </c>
      <c r="N1174" s="1" t="str">
        <v>0 - Port Assets</v>
      </c>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1" t="str">
        <v>0- Port Costs</v>
      </c>
      <c r="BT1174" s="1" t="str">
        <v>0- Port Value</v>
      </c>
      <c r="BU1174" s="8"/>
    </row>
    <row r="1175" spans="8:73" hidden="1" outlineLevel="1" x14ac:dyDescent="0.3">
      <c r="H1175" s="1" t="str">
        <v>0 - BM Costs</v>
      </c>
      <c r="L1175" s="1" t="str">
        <v>0 - BM Port</v>
      </c>
      <c r="N1175" s="1" t="str">
        <v>0 - Port Assets</v>
      </c>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1" t="str">
        <v>0- Port Costs</v>
      </c>
      <c r="BT1175" s="1" t="str">
        <v>0- Port Value</v>
      </c>
      <c r="BU1175" s="8"/>
    </row>
    <row r="1176" spans="8:73" hidden="1" outlineLevel="1" x14ac:dyDescent="0.3">
      <c r="H1176" s="1" t="str">
        <v>0 - BM Costs</v>
      </c>
      <c r="L1176" s="1" t="str">
        <v>0 - BM Port</v>
      </c>
      <c r="N1176" s="1" t="str">
        <v>0 - Port Assets</v>
      </c>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1" t="str">
        <v>0- Port Costs</v>
      </c>
      <c r="BT1176" s="1" t="str">
        <v>0- Port Value</v>
      </c>
      <c r="BU1176" s="8"/>
    </row>
    <row r="1177" spans="8:73" hidden="1" outlineLevel="1" x14ac:dyDescent="0.3">
      <c r="H1177" s="1" t="str">
        <v>0 - BM Costs</v>
      </c>
      <c r="L1177" s="1" t="str">
        <v>0 - BM Port</v>
      </c>
      <c r="N1177" s="1" t="str">
        <v>0 - Port Assets</v>
      </c>
      <c r="O1177" s="8"/>
      <c r="P1177" s="8"/>
      <c r="Q1177" s="8"/>
      <c r="R1177" s="8"/>
      <c r="S1177" s="8"/>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1" t="str">
        <v>0- Port Costs</v>
      </c>
      <c r="BT1177" s="1" t="str">
        <v>0- Port Value</v>
      </c>
      <c r="BU1177" s="8"/>
    </row>
    <row r="1178" spans="8:73" hidden="1" outlineLevel="1" x14ac:dyDescent="0.3">
      <c r="H1178" s="1" t="str">
        <v>0 - BM Costs</v>
      </c>
      <c r="L1178" s="1" t="str">
        <v>0 - BM Port</v>
      </c>
      <c r="N1178" s="1" t="str">
        <v>0 - Port Assets</v>
      </c>
      <c r="O1178" s="8"/>
      <c r="P1178" s="8"/>
      <c r="Q1178" s="8"/>
      <c r="R1178" s="8"/>
      <c r="S1178" s="8"/>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8"/>
      <c r="BF1178" s="8"/>
      <c r="BG1178" s="8"/>
      <c r="BH1178" s="8"/>
      <c r="BI1178" s="8"/>
      <c r="BJ1178" s="8"/>
      <c r="BK1178" s="8"/>
      <c r="BL1178" s="8"/>
      <c r="BM1178" s="8"/>
      <c r="BN1178" s="8"/>
      <c r="BO1178" s="8"/>
      <c r="BP1178" s="1" t="str">
        <v>0- Port Costs</v>
      </c>
      <c r="BT1178" s="1" t="str">
        <v>0- Port Value</v>
      </c>
      <c r="BU1178" s="8"/>
    </row>
    <row r="1179" spans="8:73" hidden="1" outlineLevel="1" x14ac:dyDescent="0.3">
      <c r="H1179" s="1" t="str">
        <v>0 - BM Costs</v>
      </c>
      <c r="L1179" s="1" t="str">
        <v>0 - BM Port</v>
      </c>
      <c r="N1179" s="1" t="str">
        <v>0 - Port Assets</v>
      </c>
      <c r="O1179" s="8"/>
      <c r="P1179" s="8"/>
      <c r="Q1179" s="8"/>
      <c r="R1179" s="8"/>
      <c r="S1179" s="8"/>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8"/>
      <c r="BC1179" s="8"/>
      <c r="BD1179" s="8"/>
      <c r="BE1179" s="8"/>
      <c r="BF1179" s="8"/>
      <c r="BG1179" s="8"/>
      <c r="BH1179" s="8"/>
      <c r="BI1179" s="8"/>
      <c r="BJ1179" s="8"/>
      <c r="BK1179" s="8"/>
      <c r="BL1179" s="8"/>
      <c r="BM1179" s="8"/>
      <c r="BN1179" s="8"/>
      <c r="BO1179" s="8"/>
      <c r="BP1179" s="1" t="str">
        <v>0- Port Costs</v>
      </c>
      <c r="BT1179" s="1" t="str">
        <v>0- Port Value</v>
      </c>
      <c r="BU1179" s="8"/>
    </row>
    <row r="1180" spans="8:73" hidden="1" outlineLevel="1" x14ac:dyDescent="0.3">
      <c r="H1180" s="1" t="str">
        <v>0 - BM Costs</v>
      </c>
      <c r="L1180" s="1" t="str">
        <v>0 - BM Port</v>
      </c>
      <c r="N1180" s="1" t="str">
        <v>0 - Port Assets</v>
      </c>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8"/>
      <c r="BC1180" s="8"/>
      <c r="BD1180" s="8"/>
      <c r="BE1180" s="8"/>
      <c r="BF1180" s="8"/>
      <c r="BG1180" s="8"/>
      <c r="BH1180" s="8"/>
      <c r="BI1180" s="8"/>
      <c r="BJ1180" s="8"/>
      <c r="BK1180" s="8"/>
      <c r="BL1180" s="8"/>
      <c r="BM1180" s="8"/>
      <c r="BN1180" s="8"/>
      <c r="BO1180" s="8"/>
      <c r="BP1180" s="1" t="str">
        <v>0- Port Costs</v>
      </c>
      <c r="BT1180" s="1" t="str">
        <v>0- Port Value</v>
      </c>
      <c r="BU1180" s="8"/>
    </row>
    <row r="1181" spans="8:73" hidden="1" outlineLevel="1" x14ac:dyDescent="0.3">
      <c r="H1181" s="1" t="str">
        <v>0 - BM Costs</v>
      </c>
      <c r="L1181" s="1" t="str">
        <v>0 - BM Port</v>
      </c>
      <c r="N1181" s="1" t="str">
        <v>0 - Port Assets</v>
      </c>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1" t="str">
        <v>0- Port Costs</v>
      </c>
      <c r="BT1181" s="1" t="str">
        <v>0- Port Value</v>
      </c>
      <c r="BU1181" s="8"/>
    </row>
    <row r="1182" spans="8:73" hidden="1" outlineLevel="1" x14ac:dyDescent="0.3">
      <c r="H1182" s="1" t="str">
        <v>0 - BM Costs</v>
      </c>
      <c r="L1182" s="1" t="str">
        <v>0 - BM Port</v>
      </c>
      <c r="N1182" s="1" t="str">
        <v>0 - Port Assets</v>
      </c>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8"/>
      <c r="BC1182" s="8"/>
      <c r="BD1182" s="8"/>
      <c r="BE1182" s="8"/>
      <c r="BF1182" s="8"/>
      <c r="BG1182" s="8"/>
      <c r="BH1182" s="8"/>
      <c r="BI1182" s="8"/>
      <c r="BJ1182" s="8"/>
      <c r="BK1182" s="8"/>
      <c r="BL1182" s="8"/>
      <c r="BM1182" s="8"/>
      <c r="BN1182" s="8"/>
      <c r="BO1182" s="8"/>
      <c r="BP1182" s="1" t="str">
        <v>0- Port Costs</v>
      </c>
      <c r="BT1182" s="1" t="str">
        <v>0- Port Value</v>
      </c>
      <c r="BU1182" s="8"/>
    </row>
    <row r="1183" spans="8:73" hidden="1" outlineLevel="1" x14ac:dyDescent="0.3">
      <c r="H1183" s="1" t="str">
        <v>0 - BM Costs</v>
      </c>
      <c r="L1183" s="1" t="str">
        <v>0 - BM Port</v>
      </c>
      <c r="N1183" s="1" t="str">
        <v>0 - Port Assets</v>
      </c>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1" t="str">
        <v>0- Port Costs</v>
      </c>
      <c r="BT1183" s="1" t="str">
        <v>0- Port Value</v>
      </c>
      <c r="BU1183" s="8"/>
    </row>
    <row r="1184" spans="8:73" hidden="1" outlineLevel="1" x14ac:dyDescent="0.3">
      <c r="H1184" s="1" t="str">
        <v>0 - BM Costs</v>
      </c>
      <c r="L1184" s="1" t="str">
        <v>0 - BM Port</v>
      </c>
      <c r="N1184" s="1" t="str">
        <v>0 - Port Assets</v>
      </c>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1" t="str">
        <v>0- Port Costs</v>
      </c>
      <c r="BT1184" s="1" t="str">
        <v>0- Port Value</v>
      </c>
      <c r="BU1184" s="8"/>
    </row>
    <row r="1185" spans="8:73" hidden="1" outlineLevel="1" x14ac:dyDescent="0.3">
      <c r="H1185" s="1" t="str">
        <v>0 - BM Costs</v>
      </c>
      <c r="L1185" s="1" t="str">
        <v>0 - BM Port</v>
      </c>
      <c r="N1185" s="1" t="str">
        <v>0 - Port Assets</v>
      </c>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1" t="str">
        <v>0- Port Costs</v>
      </c>
      <c r="BT1185" s="1" t="str">
        <v>0- Port Value</v>
      </c>
      <c r="BU1185" s="8"/>
    </row>
    <row r="1186" spans="8:73" hidden="1" outlineLevel="1" x14ac:dyDescent="0.3">
      <c r="H1186" s="1" t="str">
        <v>0 - BM Costs</v>
      </c>
      <c r="L1186" s="1" t="str">
        <v>0 - BM Port</v>
      </c>
      <c r="N1186" s="1" t="str">
        <v>0 - Port Assets</v>
      </c>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8"/>
      <c r="BC1186" s="8"/>
      <c r="BD1186" s="8"/>
      <c r="BE1186" s="8"/>
      <c r="BF1186" s="8"/>
      <c r="BG1186" s="8"/>
      <c r="BH1186" s="8"/>
      <c r="BI1186" s="8"/>
      <c r="BJ1186" s="8"/>
      <c r="BK1186" s="8"/>
      <c r="BL1186" s="8"/>
      <c r="BM1186" s="8"/>
      <c r="BN1186" s="8"/>
      <c r="BO1186" s="8"/>
      <c r="BP1186" s="1" t="str">
        <v>0- Port Costs</v>
      </c>
      <c r="BT1186" s="1" t="str">
        <v>0- Port Value</v>
      </c>
      <c r="BU1186" s="8"/>
    </row>
    <row r="1187" spans="8:73" hidden="1" outlineLevel="1" x14ac:dyDescent="0.3">
      <c r="H1187" s="1" t="str">
        <v>0 - BM Costs</v>
      </c>
      <c r="L1187" s="1" t="str">
        <v>0 - BM Port</v>
      </c>
      <c r="N1187" s="1" t="str">
        <v>0 - Port Assets</v>
      </c>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c r="BD1187" s="8"/>
      <c r="BE1187" s="8"/>
      <c r="BF1187" s="8"/>
      <c r="BG1187" s="8"/>
      <c r="BH1187" s="8"/>
      <c r="BI1187" s="8"/>
      <c r="BJ1187" s="8"/>
      <c r="BK1187" s="8"/>
      <c r="BL1187" s="8"/>
      <c r="BM1187" s="8"/>
      <c r="BN1187" s="8"/>
      <c r="BO1187" s="8"/>
      <c r="BP1187" s="1" t="str">
        <v>0- Port Costs</v>
      </c>
      <c r="BT1187" s="1" t="str">
        <v>0- Port Value</v>
      </c>
      <c r="BU1187" s="8"/>
    </row>
    <row r="1188" spans="8:73" hidden="1" outlineLevel="1" x14ac:dyDescent="0.3">
      <c r="H1188" s="1" t="str">
        <v>0 - BM Costs</v>
      </c>
      <c r="L1188" s="1" t="str">
        <v>0 - BM Port</v>
      </c>
      <c r="N1188" s="1" t="str">
        <v>0 - Port Assets</v>
      </c>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8"/>
      <c r="BC1188" s="8"/>
      <c r="BD1188" s="8"/>
      <c r="BE1188" s="8"/>
      <c r="BF1188" s="8"/>
      <c r="BG1188" s="8"/>
      <c r="BH1188" s="8"/>
      <c r="BI1188" s="8"/>
      <c r="BJ1188" s="8"/>
      <c r="BK1188" s="8"/>
      <c r="BL1188" s="8"/>
      <c r="BM1188" s="8"/>
      <c r="BN1188" s="8"/>
      <c r="BO1188" s="8"/>
      <c r="BP1188" s="1" t="str">
        <v>0- Port Costs</v>
      </c>
      <c r="BT1188" s="1" t="str">
        <v>0- Port Value</v>
      </c>
      <c r="BU1188" s="8"/>
    </row>
    <row r="1189" spans="8:73" hidden="1" outlineLevel="1" x14ac:dyDescent="0.3">
      <c r="H1189" s="1" t="str">
        <v>0 - BM Costs</v>
      </c>
      <c r="L1189" s="1" t="str">
        <v>0 - BM Port</v>
      </c>
      <c r="N1189" s="1" t="str">
        <v>0 - Port Assets</v>
      </c>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8"/>
      <c r="BF1189" s="8"/>
      <c r="BG1189" s="8"/>
      <c r="BH1189" s="8"/>
      <c r="BI1189" s="8"/>
      <c r="BJ1189" s="8"/>
      <c r="BK1189" s="8"/>
      <c r="BL1189" s="8"/>
      <c r="BM1189" s="8"/>
      <c r="BN1189" s="8"/>
      <c r="BO1189" s="8"/>
      <c r="BP1189" s="1" t="str">
        <v>0- Port Costs</v>
      </c>
      <c r="BT1189" s="1" t="str">
        <v>0- Port Value</v>
      </c>
      <c r="BU1189" s="8"/>
    </row>
    <row r="1190" spans="8:73" hidden="1" outlineLevel="1" x14ac:dyDescent="0.3">
      <c r="H1190" s="1" t="str">
        <v>0 - BM Costs</v>
      </c>
      <c r="L1190" s="1" t="str">
        <v>0 - BM Port</v>
      </c>
      <c r="N1190" s="1" t="str">
        <v>0 - Port Assets</v>
      </c>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8"/>
      <c r="BF1190" s="8"/>
      <c r="BG1190" s="8"/>
      <c r="BH1190" s="8"/>
      <c r="BI1190" s="8"/>
      <c r="BJ1190" s="8"/>
      <c r="BK1190" s="8"/>
      <c r="BL1190" s="8"/>
      <c r="BM1190" s="8"/>
      <c r="BN1190" s="8"/>
      <c r="BO1190" s="8"/>
      <c r="BP1190" s="1" t="str">
        <v>0- Port Costs</v>
      </c>
      <c r="BT1190" s="1" t="str">
        <v>0- Port Value</v>
      </c>
      <c r="BU1190" s="8"/>
    </row>
    <row r="1191" spans="8:73" hidden="1" outlineLevel="1" x14ac:dyDescent="0.3">
      <c r="H1191" s="1" t="str">
        <v>0 - BM Costs</v>
      </c>
      <c r="L1191" s="1" t="str">
        <v>0 - BM Port</v>
      </c>
      <c r="N1191" s="1" t="str">
        <v>0 - Port Assets</v>
      </c>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8"/>
      <c r="BC1191" s="8"/>
      <c r="BD1191" s="8"/>
      <c r="BE1191" s="8"/>
      <c r="BF1191" s="8"/>
      <c r="BG1191" s="8"/>
      <c r="BH1191" s="8"/>
      <c r="BI1191" s="8"/>
      <c r="BJ1191" s="8"/>
      <c r="BK1191" s="8"/>
      <c r="BL1191" s="8"/>
      <c r="BM1191" s="8"/>
      <c r="BN1191" s="8"/>
      <c r="BO1191" s="8"/>
      <c r="BP1191" s="1" t="str">
        <v>0- Port Costs</v>
      </c>
      <c r="BT1191" s="1" t="str">
        <v>0- Port Value</v>
      </c>
      <c r="BU1191" s="8"/>
    </row>
    <row r="1192" spans="8:73" hidden="1" outlineLevel="1" x14ac:dyDescent="0.3">
      <c r="H1192" s="1" t="str">
        <v>0 - BM Costs</v>
      </c>
      <c r="L1192" s="1" t="str">
        <v>0 - BM Port</v>
      </c>
      <c r="N1192" s="1" t="str">
        <v>0 - Port Assets</v>
      </c>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c r="BD1192" s="8"/>
      <c r="BE1192" s="8"/>
      <c r="BF1192" s="8"/>
      <c r="BG1192" s="8"/>
      <c r="BH1192" s="8"/>
      <c r="BI1192" s="8"/>
      <c r="BJ1192" s="8"/>
      <c r="BK1192" s="8"/>
      <c r="BL1192" s="8"/>
      <c r="BM1192" s="8"/>
      <c r="BN1192" s="8"/>
      <c r="BO1192" s="8"/>
      <c r="BP1192" s="1" t="str">
        <v>0- Port Costs</v>
      </c>
      <c r="BT1192" s="1" t="str">
        <v>0- Port Value</v>
      </c>
      <c r="BU1192" s="8"/>
    </row>
    <row r="1193" spans="8:73" hidden="1" outlineLevel="1" x14ac:dyDescent="0.3">
      <c r="H1193" s="1" t="str">
        <v>0 - BM Costs</v>
      </c>
      <c r="L1193" s="1" t="str">
        <v>0 - BM Port</v>
      </c>
      <c r="N1193" s="1" t="str">
        <v>0 - Port Assets</v>
      </c>
      <c r="O1193" s="8"/>
      <c r="P1193" s="8"/>
      <c r="Q1193" s="8"/>
      <c r="R1193" s="8"/>
      <c r="S1193" s="8"/>
      <c r="T1193" s="8"/>
      <c r="U1193" s="8"/>
      <c r="V1193" s="8"/>
      <c r="W1193" s="8"/>
      <c r="X1193" s="8"/>
      <c r="Y1193" s="8"/>
      <c r="Z1193" s="8"/>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8"/>
      <c r="BF1193" s="8"/>
      <c r="BG1193" s="8"/>
      <c r="BH1193" s="8"/>
      <c r="BI1193" s="8"/>
      <c r="BJ1193" s="8"/>
      <c r="BK1193" s="8"/>
      <c r="BL1193" s="8"/>
      <c r="BM1193" s="8"/>
      <c r="BN1193" s="8"/>
      <c r="BO1193" s="8"/>
      <c r="BP1193" s="1" t="str">
        <v>0- Port Costs</v>
      </c>
      <c r="BT1193" s="1" t="str">
        <v>0- Port Value</v>
      </c>
      <c r="BU1193" s="8"/>
    </row>
    <row r="1194" spans="8:73" hidden="1" outlineLevel="1" x14ac:dyDescent="0.3">
      <c r="H1194" s="1" t="str">
        <v>0 - BM Costs</v>
      </c>
      <c r="L1194" s="1" t="str">
        <v>0 - BM Port</v>
      </c>
      <c r="N1194" s="1" t="str">
        <v>0 - Port Assets</v>
      </c>
      <c r="O1194" s="8"/>
      <c r="P1194" s="8"/>
      <c r="Q1194" s="8"/>
      <c r="R1194" s="8"/>
      <c r="S1194" s="8"/>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8"/>
      <c r="BF1194" s="8"/>
      <c r="BG1194" s="8"/>
      <c r="BH1194" s="8"/>
      <c r="BI1194" s="8"/>
      <c r="BJ1194" s="8"/>
      <c r="BK1194" s="8"/>
      <c r="BL1194" s="8"/>
      <c r="BM1194" s="8"/>
      <c r="BN1194" s="8"/>
      <c r="BO1194" s="8"/>
      <c r="BP1194" s="1" t="str">
        <v>0- Port Costs</v>
      </c>
      <c r="BT1194" s="1" t="str">
        <v>0- Port Value</v>
      </c>
      <c r="BU1194" s="8"/>
    </row>
    <row r="1195" spans="8:73" hidden="1" outlineLevel="1" x14ac:dyDescent="0.3">
      <c r="H1195" s="1" t="str">
        <v>0 - BM Costs</v>
      </c>
      <c r="L1195" s="1" t="str">
        <v>0 - BM Port</v>
      </c>
      <c r="N1195" s="1" t="str">
        <v>0 - Port Assets</v>
      </c>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1" t="str">
        <v>0- Port Costs</v>
      </c>
      <c r="BT1195" s="1" t="str">
        <v>0- Port Value</v>
      </c>
      <c r="BU1195" s="8"/>
    </row>
    <row r="1196" spans="8:73" hidden="1" outlineLevel="1" x14ac:dyDescent="0.3">
      <c r="H1196" s="1" t="str">
        <v>0 - BM Costs</v>
      </c>
      <c r="L1196" s="1" t="str">
        <v>0 - BM Port</v>
      </c>
      <c r="N1196" s="1" t="str">
        <v>0 - Port Assets</v>
      </c>
      <c r="O1196" s="8"/>
      <c r="P1196" s="8"/>
      <c r="Q1196" s="8"/>
      <c r="R1196" s="8"/>
      <c r="S1196" s="8"/>
      <c r="T1196" s="8"/>
      <c r="U1196" s="8"/>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8"/>
      <c r="BF1196" s="8"/>
      <c r="BG1196" s="8"/>
      <c r="BH1196" s="8"/>
      <c r="BI1196" s="8"/>
      <c r="BJ1196" s="8"/>
      <c r="BK1196" s="8"/>
      <c r="BL1196" s="8"/>
      <c r="BM1196" s="8"/>
      <c r="BN1196" s="8"/>
      <c r="BO1196" s="8"/>
      <c r="BP1196" s="1" t="str">
        <v>0- Port Costs</v>
      </c>
      <c r="BT1196" s="1" t="str">
        <v>0- Port Value</v>
      </c>
      <c r="BU1196" s="8"/>
    </row>
    <row r="1197" spans="8:73" hidden="1" outlineLevel="1" x14ac:dyDescent="0.3">
      <c r="H1197" s="1" t="str">
        <v>0 - BM Costs</v>
      </c>
      <c r="L1197" s="1" t="str">
        <v>0 - BM Port</v>
      </c>
      <c r="N1197" s="1" t="str">
        <v>0 - Port Assets</v>
      </c>
      <c r="O1197" s="8"/>
      <c r="P1197" s="8"/>
      <c r="Q1197" s="8"/>
      <c r="R1197" s="8"/>
      <c r="S1197" s="8"/>
      <c r="T1197" s="8"/>
      <c r="U1197" s="8"/>
      <c r="V1197" s="8"/>
      <c r="W1197" s="8"/>
      <c r="X1197" s="8"/>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8"/>
      <c r="BC1197" s="8"/>
      <c r="BD1197" s="8"/>
      <c r="BE1197" s="8"/>
      <c r="BF1197" s="8"/>
      <c r="BG1197" s="8"/>
      <c r="BH1197" s="8"/>
      <c r="BI1197" s="8"/>
      <c r="BJ1197" s="8"/>
      <c r="BK1197" s="8"/>
      <c r="BL1197" s="8"/>
      <c r="BM1197" s="8"/>
      <c r="BN1197" s="8"/>
      <c r="BO1197" s="8"/>
      <c r="BP1197" s="1" t="str">
        <v>0- Port Costs</v>
      </c>
      <c r="BT1197" s="1" t="str">
        <v>0- Port Value</v>
      </c>
      <c r="BU1197" s="8"/>
    </row>
    <row r="1198" spans="8:73" hidden="1" outlineLevel="1" x14ac:dyDescent="0.3">
      <c r="H1198" s="1" t="str">
        <v>0 - BM Costs</v>
      </c>
      <c r="L1198" s="1" t="str">
        <v>0 - BM Port</v>
      </c>
      <c r="N1198" s="1" t="str">
        <v>0 - Port Assets</v>
      </c>
      <c r="O1198" s="8"/>
      <c r="P1198" s="8"/>
      <c r="Q1198" s="8"/>
      <c r="R1198" s="8"/>
      <c r="S1198" s="8"/>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1" t="str">
        <v>0- Port Costs</v>
      </c>
      <c r="BT1198" s="1" t="str">
        <v>0- Port Value</v>
      </c>
      <c r="BU1198" s="8"/>
    </row>
    <row r="1199" spans="8:73" hidden="1" outlineLevel="1" x14ac:dyDescent="0.3">
      <c r="H1199" s="1" t="str">
        <v>0 - BM Costs</v>
      </c>
      <c r="L1199" s="1" t="str">
        <v>0 - BM Port</v>
      </c>
      <c r="N1199" s="1" t="str">
        <v>0 - Port Assets</v>
      </c>
      <c r="O1199" s="8"/>
      <c r="P1199" s="8"/>
      <c r="Q1199" s="8"/>
      <c r="R1199" s="8"/>
      <c r="S1199" s="8"/>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8"/>
      <c r="BC1199" s="8"/>
      <c r="BD1199" s="8"/>
      <c r="BE1199" s="8"/>
      <c r="BF1199" s="8"/>
      <c r="BG1199" s="8"/>
      <c r="BH1199" s="8"/>
      <c r="BI1199" s="8"/>
      <c r="BJ1199" s="8"/>
      <c r="BK1199" s="8"/>
      <c r="BL1199" s="8"/>
      <c r="BM1199" s="8"/>
      <c r="BN1199" s="8"/>
      <c r="BO1199" s="8"/>
      <c r="BP1199" s="1" t="str">
        <v>0- Port Costs</v>
      </c>
      <c r="BT1199" s="1" t="str">
        <v>0- Port Value</v>
      </c>
      <c r="BU1199" s="8"/>
    </row>
    <row r="1200" spans="8:73" hidden="1" outlineLevel="1" x14ac:dyDescent="0.3">
      <c r="H1200" s="1" t="str">
        <v>0 - BM Costs</v>
      </c>
      <c r="L1200" s="1" t="str">
        <v>0 - BM Port</v>
      </c>
      <c r="N1200" s="1" t="str">
        <v>0 - Port Assets</v>
      </c>
      <c r="O1200" s="8"/>
      <c r="P1200" s="8"/>
      <c r="Q1200" s="8"/>
      <c r="R1200" s="8"/>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1" t="str">
        <v>0- Port Costs</v>
      </c>
      <c r="BT1200" s="1" t="str">
        <v>0- Port Value</v>
      </c>
      <c r="BU1200" s="8"/>
    </row>
    <row r="1201" spans="8:73" hidden="1" outlineLevel="1" x14ac:dyDescent="0.3">
      <c r="H1201" s="1" t="str">
        <v>0 - BM Costs</v>
      </c>
      <c r="L1201" s="1" t="str">
        <v>0 - BM Port</v>
      </c>
      <c r="N1201" s="1" t="str">
        <v>0 - Port Assets</v>
      </c>
      <c r="O1201" s="8"/>
      <c r="P1201" s="8"/>
      <c r="Q1201" s="8"/>
      <c r="R1201" s="8"/>
      <c r="S1201" s="8"/>
      <c r="T1201" s="8"/>
      <c r="U1201" s="8"/>
      <c r="V1201" s="8"/>
      <c r="W1201" s="8"/>
      <c r="X1201" s="8"/>
      <c r="Y1201" s="8"/>
      <c r="Z1201" s="8"/>
      <c r="AA1201" s="8"/>
      <c r="AB1201" s="8"/>
      <c r="AC1201" s="8"/>
      <c r="AD1201" s="8"/>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8"/>
      <c r="BC1201" s="8"/>
      <c r="BD1201" s="8"/>
      <c r="BE1201" s="8"/>
      <c r="BF1201" s="8"/>
      <c r="BG1201" s="8"/>
      <c r="BH1201" s="8"/>
      <c r="BI1201" s="8"/>
      <c r="BJ1201" s="8"/>
      <c r="BK1201" s="8"/>
      <c r="BL1201" s="8"/>
      <c r="BM1201" s="8"/>
      <c r="BN1201" s="8"/>
      <c r="BO1201" s="8"/>
      <c r="BP1201" s="1" t="str">
        <v>0- Port Costs</v>
      </c>
      <c r="BT1201" s="1" t="str">
        <v>0- Port Value</v>
      </c>
      <c r="BU1201" s="8"/>
    </row>
    <row r="1202" spans="8:73" hidden="1" outlineLevel="1" x14ac:dyDescent="0.3">
      <c r="H1202" s="1" t="str">
        <v>0 - BM Costs</v>
      </c>
      <c r="L1202" s="1" t="str">
        <v>0 - BM Port</v>
      </c>
      <c r="N1202" s="1" t="str">
        <v>0 - Port Assets</v>
      </c>
      <c r="O1202" s="8"/>
      <c r="P1202" s="8"/>
      <c r="Q1202" s="8"/>
      <c r="R1202" s="8"/>
      <c r="S1202" s="8"/>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1" t="str">
        <v>0- Port Costs</v>
      </c>
      <c r="BT1202" s="1" t="str">
        <v>0- Port Value</v>
      </c>
      <c r="BU1202" s="8"/>
    </row>
    <row r="1203" spans="8:73" hidden="1" outlineLevel="1" x14ac:dyDescent="0.3">
      <c r="H1203" s="1" t="str">
        <v>0 - BM Costs</v>
      </c>
      <c r="L1203" s="1" t="str">
        <v>0 - BM Port</v>
      </c>
      <c r="N1203" s="1" t="str">
        <v>0 - Port Assets</v>
      </c>
      <c r="O1203" s="8"/>
      <c r="P1203" s="8"/>
      <c r="Q1203" s="8"/>
      <c r="R1203" s="8"/>
      <c r="S1203" s="8"/>
      <c r="T1203" s="8"/>
      <c r="U1203" s="8"/>
      <c r="V1203" s="8"/>
      <c r="W1203" s="8"/>
      <c r="X1203" s="8"/>
      <c r="Y1203" s="8"/>
      <c r="Z1203" s="8"/>
      <c r="AA1203" s="8"/>
      <c r="AB1203" s="8"/>
      <c r="AC1203" s="8"/>
      <c r="AD1203" s="8"/>
      <c r="AE1203" s="8"/>
      <c r="AF1203" s="8"/>
      <c r="AG1203" s="8"/>
      <c r="AH1203" s="8"/>
      <c r="AI1203" s="8"/>
      <c r="AJ1203" s="8"/>
      <c r="AK1203" s="8"/>
      <c r="AL1203" s="8"/>
      <c r="AM1203" s="8"/>
      <c r="AN1203" s="8"/>
      <c r="AO1203" s="8"/>
      <c r="AP1203" s="8"/>
      <c r="AQ1203" s="8"/>
      <c r="AR1203" s="8"/>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1" t="str">
        <v>0- Port Costs</v>
      </c>
      <c r="BT1203" s="1" t="str">
        <v>0- Port Value</v>
      </c>
      <c r="BU1203" s="8"/>
    </row>
    <row r="1204" spans="8:73" hidden="1" outlineLevel="1" x14ac:dyDescent="0.3">
      <c r="H1204" s="1" t="str">
        <v>0 - BM Costs</v>
      </c>
      <c r="L1204" s="1" t="str">
        <v>0 - BM Port</v>
      </c>
      <c r="N1204" s="1" t="str">
        <v>0 - Port Assets</v>
      </c>
      <c r="O1204" s="8"/>
      <c r="P1204" s="8"/>
      <c r="Q1204" s="8"/>
      <c r="R1204" s="8"/>
      <c r="S1204" s="8"/>
      <c r="T1204" s="8"/>
      <c r="U1204" s="8"/>
      <c r="V1204" s="8"/>
      <c r="W1204" s="8"/>
      <c r="X1204" s="8"/>
      <c r="Y1204" s="8"/>
      <c r="Z1204" s="8"/>
      <c r="AA1204" s="8"/>
      <c r="AB1204" s="8"/>
      <c r="AC1204" s="8"/>
      <c r="AD1204" s="8"/>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8"/>
      <c r="BC1204" s="8"/>
      <c r="BD1204" s="8"/>
      <c r="BE1204" s="8"/>
      <c r="BF1204" s="8"/>
      <c r="BG1204" s="8"/>
      <c r="BH1204" s="8"/>
      <c r="BI1204" s="8"/>
      <c r="BJ1204" s="8"/>
      <c r="BK1204" s="8"/>
      <c r="BL1204" s="8"/>
      <c r="BM1204" s="8"/>
      <c r="BN1204" s="8"/>
      <c r="BO1204" s="8"/>
      <c r="BP1204" s="1" t="str">
        <v>0- Port Costs</v>
      </c>
      <c r="BT1204" s="1" t="str">
        <v>0- Port Value</v>
      </c>
      <c r="BU1204" s="8"/>
    </row>
    <row r="1205" spans="8:73" hidden="1" outlineLevel="1" x14ac:dyDescent="0.3">
      <c r="H1205" s="1" t="str">
        <v>0 - BM Costs</v>
      </c>
      <c r="L1205" s="1" t="str">
        <v>0 - BM Port</v>
      </c>
      <c r="N1205" s="1" t="str">
        <v>0 - Port Assets</v>
      </c>
      <c r="O1205" s="8"/>
      <c r="P1205" s="8"/>
      <c r="Q1205" s="8"/>
      <c r="R1205" s="8"/>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8"/>
      <c r="BB1205" s="8"/>
      <c r="BC1205" s="8"/>
      <c r="BD1205" s="8"/>
      <c r="BE1205" s="8"/>
      <c r="BF1205" s="8"/>
      <c r="BG1205" s="8"/>
      <c r="BH1205" s="8"/>
      <c r="BI1205" s="8"/>
      <c r="BJ1205" s="8"/>
      <c r="BK1205" s="8"/>
      <c r="BL1205" s="8"/>
      <c r="BM1205" s="8"/>
      <c r="BN1205" s="8"/>
      <c r="BO1205" s="8"/>
      <c r="BP1205" s="1" t="str">
        <v>0- Port Costs</v>
      </c>
      <c r="BT1205" s="1" t="str">
        <v>0- Port Value</v>
      </c>
      <c r="BU1205" s="8"/>
    </row>
    <row r="1206" spans="8:73" hidden="1" outlineLevel="1" x14ac:dyDescent="0.3">
      <c r="H1206" s="1" t="str">
        <v>0 - BM Costs</v>
      </c>
      <c r="L1206" s="1" t="str">
        <v>0 - BM Port</v>
      </c>
      <c r="N1206" s="1" t="str">
        <v>0 - Port Assets</v>
      </c>
      <c r="O1206" s="8"/>
      <c r="P1206" s="8"/>
      <c r="Q1206" s="8"/>
      <c r="R1206" s="8"/>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1" t="str">
        <v>0- Port Costs</v>
      </c>
      <c r="BT1206" s="1" t="str">
        <v>0- Port Value</v>
      </c>
      <c r="BU1206" s="8"/>
    </row>
    <row r="1207" spans="8:73" hidden="1" outlineLevel="1" x14ac:dyDescent="0.3">
      <c r="H1207" s="1" t="str">
        <v>0 - BM Costs</v>
      </c>
      <c r="L1207" s="1" t="str">
        <v>0 - BM Port</v>
      </c>
      <c r="N1207" s="1" t="str">
        <v>0 - Port Assets</v>
      </c>
      <c r="O1207" s="8"/>
      <c r="P1207" s="8"/>
      <c r="Q1207" s="8"/>
      <c r="R1207" s="8"/>
      <c r="S1207" s="8"/>
      <c r="T1207" s="8"/>
      <c r="U1207" s="8"/>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1" t="str">
        <v>0- Port Costs</v>
      </c>
      <c r="BT1207" s="1" t="str">
        <v>0- Port Value</v>
      </c>
      <c r="BU1207" s="8"/>
    </row>
    <row r="1208" spans="8:73" hidden="1" outlineLevel="1" x14ac:dyDescent="0.3">
      <c r="H1208" s="1" t="str">
        <v>0 - BM Costs</v>
      </c>
      <c r="L1208" s="1" t="str">
        <v>0 - BM Port</v>
      </c>
      <c r="N1208" s="1" t="str">
        <v>0 - Port Assets</v>
      </c>
      <c r="O1208" s="8"/>
      <c r="P1208" s="8"/>
      <c r="Q1208" s="8"/>
      <c r="R1208" s="8"/>
      <c r="S1208" s="8"/>
      <c r="T1208" s="8"/>
      <c r="U1208" s="8"/>
      <c r="V1208" s="8"/>
      <c r="W1208" s="8"/>
      <c r="X1208" s="8"/>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8"/>
      <c r="AW1208" s="8"/>
      <c r="AX1208" s="8"/>
      <c r="AY1208" s="8"/>
      <c r="AZ1208" s="8"/>
      <c r="BA1208" s="8"/>
      <c r="BB1208" s="8"/>
      <c r="BC1208" s="8"/>
      <c r="BD1208" s="8"/>
      <c r="BE1208" s="8"/>
      <c r="BF1208" s="8"/>
      <c r="BG1208" s="8"/>
      <c r="BH1208" s="8"/>
      <c r="BI1208" s="8"/>
      <c r="BJ1208" s="8"/>
      <c r="BK1208" s="8"/>
      <c r="BL1208" s="8"/>
      <c r="BM1208" s="8"/>
      <c r="BN1208" s="8"/>
      <c r="BO1208" s="8"/>
      <c r="BP1208" s="1" t="str">
        <v>0- Port Costs</v>
      </c>
      <c r="BT1208" s="1" t="str">
        <v>0- Port Value</v>
      </c>
      <c r="BU1208" s="8"/>
    </row>
    <row r="1209" spans="8:73" hidden="1" outlineLevel="1" x14ac:dyDescent="0.3">
      <c r="H1209" s="1" t="str">
        <v>0 - BM Costs</v>
      </c>
      <c r="L1209" s="1" t="str">
        <v>0 - BM Port</v>
      </c>
      <c r="N1209" s="1" t="str">
        <v>0 - Port Assets</v>
      </c>
      <c r="O1209" s="8"/>
      <c r="P1209" s="8"/>
      <c r="Q1209" s="8"/>
      <c r="R1209" s="8"/>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c r="BB1209" s="8"/>
      <c r="BC1209" s="8"/>
      <c r="BD1209" s="8"/>
      <c r="BE1209" s="8"/>
      <c r="BF1209" s="8"/>
      <c r="BG1209" s="8"/>
      <c r="BH1209" s="8"/>
      <c r="BI1209" s="8"/>
      <c r="BJ1209" s="8"/>
      <c r="BK1209" s="8"/>
      <c r="BL1209" s="8"/>
      <c r="BM1209" s="8"/>
      <c r="BN1209" s="8"/>
      <c r="BO1209" s="8"/>
      <c r="BP1209" s="1" t="str">
        <v>0- Port Costs</v>
      </c>
      <c r="BT1209" s="1" t="str">
        <v>0- Port Value</v>
      </c>
      <c r="BU1209" s="8"/>
    </row>
    <row r="1210" spans="8:73" hidden="1" outlineLevel="1" x14ac:dyDescent="0.3">
      <c r="H1210" s="1" t="str">
        <v>0 - BM Costs</v>
      </c>
      <c r="L1210" s="1" t="str">
        <v>0 - BM Port</v>
      </c>
      <c r="N1210" s="1" t="str">
        <v>0 - Port Assets</v>
      </c>
      <c r="O1210" s="8"/>
      <c r="P1210" s="8"/>
      <c r="Q1210" s="8"/>
      <c r="R1210" s="8"/>
      <c r="S1210" s="8"/>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8"/>
      <c r="BF1210" s="8"/>
      <c r="BG1210" s="8"/>
      <c r="BH1210" s="8"/>
      <c r="BI1210" s="8"/>
      <c r="BJ1210" s="8"/>
      <c r="BK1210" s="8"/>
      <c r="BL1210" s="8"/>
      <c r="BM1210" s="8"/>
      <c r="BN1210" s="8"/>
      <c r="BO1210" s="8"/>
      <c r="BP1210" s="1" t="str">
        <v>0- Port Costs</v>
      </c>
      <c r="BT1210" s="1" t="str">
        <v>0- Port Value</v>
      </c>
      <c r="BU1210" s="8"/>
    </row>
    <row r="1211" spans="8:73" hidden="1" outlineLevel="1" x14ac:dyDescent="0.3">
      <c r="H1211" s="1" t="str">
        <v>0 - BM Costs</v>
      </c>
      <c r="L1211" s="1" t="str">
        <v>0 - BM Port</v>
      </c>
      <c r="N1211" s="1" t="str">
        <v>0 - Port Assets</v>
      </c>
      <c r="O1211" s="8"/>
      <c r="P1211" s="8"/>
      <c r="Q1211" s="8"/>
      <c r="R1211" s="8"/>
      <c r="S1211" s="8"/>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1" t="str">
        <v>0- Port Costs</v>
      </c>
      <c r="BT1211" s="1" t="str">
        <v>0- Port Value</v>
      </c>
      <c r="BU1211" s="8"/>
    </row>
    <row r="1212" spans="8:73" hidden="1" outlineLevel="1" x14ac:dyDescent="0.3">
      <c r="H1212" s="1" t="str">
        <v>0 - BM Costs</v>
      </c>
      <c r="L1212" s="1" t="str">
        <v>0 - BM Port</v>
      </c>
      <c r="N1212" s="1" t="str">
        <v>0 - Port Assets</v>
      </c>
      <c r="O1212" s="8"/>
      <c r="P1212" s="8"/>
      <c r="Q1212" s="8"/>
      <c r="R1212" s="8"/>
      <c r="S1212" s="8"/>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1" t="str">
        <v>0- Port Costs</v>
      </c>
      <c r="BT1212" s="1" t="str">
        <v>0- Port Value</v>
      </c>
      <c r="BU1212" s="8"/>
    </row>
    <row r="1213" spans="8:73" hidden="1" outlineLevel="1" x14ac:dyDescent="0.3">
      <c r="H1213" s="1" t="str">
        <v>0 - BM Costs</v>
      </c>
      <c r="L1213" s="1" t="str">
        <v>0 - BM Port</v>
      </c>
      <c r="N1213" s="1" t="str">
        <v>0 - Port Assets</v>
      </c>
      <c r="O1213" s="8"/>
      <c r="P1213" s="8"/>
      <c r="Q1213" s="8"/>
      <c r="R1213" s="8"/>
      <c r="S1213" s="8"/>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1" t="str">
        <v>0- Port Costs</v>
      </c>
      <c r="BT1213" s="1" t="str">
        <v>0- Port Value</v>
      </c>
      <c r="BU1213" s="8"/>
    </row>
    <row r="1214" spans="8:73" hidden="1" outlineLevel="1" x14ac:dyDescent="0.3">
      <c r="H1214" s="1" t="str">
        <v>0 - BM Costs</v>
      </c>
      <c r="L1214" s="1" t="str">
        <v>0 - BM Port</v>
      </c>
      <c r="N1214" s="1" t="str">
        <v>0 - Port Assets</v>
      </c>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1" t="str">
        <v>0- Port Costs</v>
      </c>
      <c r="BT1214" s="1" t="str">
        <v>0- Port Value</v>
      </c>
      <c r="BU1214" s="8"/>
    </row>
    <row r="1215" spans="8:73" hidden="1" outlineLevel="1" x14ac:dyDescent="0.3">
      <c r="H1215" s="1" t="str">
        <v>0 - BM Costs</v>
      </c>
      <c r="L1215" s="1" t="str">
        <v>0 - BM Port</v>
      </c>
      <c r="N1215" s="1" t="str">
        <v>0 - Port Assets</v>
      </c>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8"/>
      <c r="BF1215" s="8"/>
      <c r="BG1215" s="8"/>
      <c r="BH1215" s="8"/>
      <c r="BI1215" s="8"/>
      <c r="BJ1215" s="8"/>
      <c r="BK1215" s="8"/>
      <c r="BL1215" s="8"/>
      <c r="BM1215" s="8"/>
      <c r="BN1215" s="8"/>
      <c r="BO1215" s="8"/>
      <c r="BP1215" s="1" t="str">
        <v>0- Port Costs</v>
      </c>
      <c r="BT1215" s="1" t="str">
        <v>0- Port Value</v>
      </c>
      <c r="BU1215" s="8"/>
    </row>
    <row r="1216" spans="8:73" hidden="1" outlineLevel="1" x14ac:dyDescent="0.3">
      <c r="H1216" s="1" t="str">
        <v>0 - BM Costs</v>
      </c>
      <c r="L1216" s="1" t="str">
        <v>0 - BM Port</v>
      </c>
      <c r="N1216" s="1" t="str">
        <v>0 - Port Assets</v>
      </c>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1" t="str">
        <v>0- Port Costs</v>
      </c>
      <c r="BT1216" s="1" t="str">
        <v>0- Port Value</v>
      </c>
      <c r="BU1216" s="8"/>
    </row>
    <row r="1217" spans="8:73" hidden="1" outlineLevel="1" x14ac:dyDescent="0.3">
      <c r="H1217" s="1" t="str">
        <v>0 - BM Costs</v>
      </c>
      <c r="L1217" s="1" t="str">
        <v>0 - BM Port</v>
      </c>
      <c r="N1217" s="1" t="str">
        <v>0 - Port Assets</v>
      </c>
      <c r="O1217" s="8"/>
      <c r="P1217" s="8"/>
      <c r="Q1217" s="8"/>
      <c r="R1217" s="8"/>
      <c r="S1217" s="8"/>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8"/>
      <c r="BF1217" s="8"/>
      <c r="BG1217" s="8"/>
      <c r="BH1217" s="8"/>
      <c r="BI1217" s="8"/>
      <c r="BJ1217" s="8"/>
      <c r="BK1217" s="8"/>
      <c r="BL1217" s="8"/>
      <c r="BM1217" s="8"/>
      <c r="BN1217" s="8"/>
      <c r="BO1217" s="8"/>
      <c r="BP1217" s="1" t="str">
        <v>0- Port Costs</v>
      </c>
      <c r="BT1217" s="1" t="str">
        <v>0- Port Value</v>
      </c>
      <c r="BU1217" s="8"/>
    </row>
    <row r="1218" spans="8:73" hidden="1" outlineLevel="1" x14ac:dyDescent="0.3">
      <c r="H1218" s="1" t="str">
        <v>0 - BM Costs</v>
      </c>
      <c r="L1218" s="1" t="str">
        <v>0 - BM Port</v>
      </c>
      <c r="N1218" s="1" t="str">
        <v>0 - Port Assets</v>
      </c>
      <c r="O1218" s="8"/>
      <c r="P1218" s="8"/>
      <c r="Q1218" s="8"/>
      <c r="R1218" s="8"/>
      <c r="S1218" s="8"/>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1" t="str">
        <v>0- Port Costs</v>
      </c>
      <c r="BT1218" s="1" t="str">
        <v>0- Port Value</v>
      </c>
      <c r="BU1218" s="8"/>
    </row>
    <row r="1219" spans="8:73" hidden="1" outlineLevel="1" x14ac:dyDescent="0.3">
      <c r="H1219" s="1" t="str">
        <v>0 - BM Costs</v>
      </c>
      <c r="L1219" s="1" t="str">
        <v>0 - BM Port</v>
      </c>
      <c r="N1219" s="1" t="str">
        <v>0 - Port Assets</v>
      </c>
      <c r="O1219" s="8"/>
      <c r="P1219" s="8"/>
      <c r="Q1219" s="8"/>
      <c r="R1219" s="8"/>
      <c r="S1219" s="8"/>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8"/>
      <c r="BF1219" s="8"/>
      <c r="BG1219" s="8"/>
      <c r="BH1219" s="8"/>
      <c r="BI1219" s="8"/>
      <c r="BJ1219" s="8"/>
      <c r="BK1219" s="8"/>
      <c r="BL1219" s="8"/>
      <c r="BM1219" s="8"/>
      <c r="BN1219" s="8"/>
      <c r="BO1219" s="8"/>
      <c r="BP1219" s="1" t="str">
        <v>0- Port Costs</v>
      </c>
      <c r="BT1219" s="1" t="str">
        <v>0- Port Value</v>
      </c>
      <c r="BU1219" s="8"/>
    </row>
    <row r="1220" spans="8:73" hidden="1" outlineLevel="1" x14ac:dyDescent="0.3">
      <c r="H1220" s="1" t="str">
        <v>0 - BM Costs</v>
      </c>
      <c r="L1220" s="1" t="str">
        <v>0 - BM Port</v>
      </c>
      <c r="N1220" s="1" t="str">
        <v>0 - Port Assets</v>
      </c>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1" t="str">
        <v>0- Port Costs</v>
      </c>
      <c r="BT1220" s="1" t="str">
        <v>0- Port Value</v>
      </c>
      <c r="BU1220" s="8"/>
    </row>
    <row r="1221" spans="8:73" hidden="1" outlineLevel="1" x14ac:dyDescent="0.3">
      <c r="H1221" s="1" t="str">
        <v>0 - BM Costs</v>
      </c>
      <c r="L1221" s="1" t="str">
        <v>0 - BM Port</v>
      </c>
      <c r="N1221" s="1" t="str">
        <v>0 - Port Assets</v>
      </c>
      <c r="O1221" s="8"/>
      <c r="P1221" s="8"/>
      <c r="Q1221" s="8"/>
      <c r="R1221" s="8"/>
      <c r="S1221" s="8"/>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1" t="str">
        <v>0- Port Costs</v>
      </c>
      <c r="BT1221" s="1" t="str">
        <v>0- Port Value</v>
      </c>
      <c r="BU1221" s="8"/>
    </row>
    <row r="1222" spans="8:73" hidden="1" outlineLevel="1" x14ac:dyDescent="0.3">
      <c r="H1222" s="1" t="str">
        <v>0 - BM Costs</v>
      </c>
      <c r="L1222" s="1" t="str">
        <v>0 - BM Port</v>
      </c>
      <c r="N1222" s="1" t="str">
        <v>0 - Port Assets</v>
      </c>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1" t="str">
        <v>0- Port Costs</v>
      </c>
      <c r="BT1222" s="1" t="str">
        <v>0- Port Value</v>
      </c>
      <c r="BU1222" s="8"/>
    </row>
    <row r="1223" spans="8:73" hidden="1" outlineLevel="1" x14ac:dyDescent="0.3">
      <c r="H1223" s="1" t="str">
        <v>0 - BM Costs</v>
      </c>
      <c r="L1223" s="1" t="str">
        <v>0 - BM Port</v>
      </c>
      <c r="N1223" s="1" t="str">
        <v>0 - Port Assets</v>
      </c>
      <c r="O1223" s="8"/>
      <c r="P1223" s="8"/>
      <c r="Q1223" s="8"/>
      <c r="R1223" s="8"/>
      <c r="S1223" s="8"/>
      <c r="T1223" s="8"/>
      <c r="U1223" s="8"/>
      <c r="V1223" s="8"/>
      <c r="W1223" s="8"/>
      <c r="X1223" s="8"/>
      <c r="Y1223" s="8"/>
      <c r="Z1223" s="8"/>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1" t="str">
        <v>0- Port Costs</v>
      </c>
      <c r="BT1223" s="1" t="str">
        <v>0- Port Value</v>
      </c>
      <c r="BU1223" s="8"/>
    </row>
    <row r="1224" spans="8:73" hidden="1" outlineLevel="1" x14ac:dyDescent="0.3">
      <c r="H1224" s="1" t="str">
        <v>0 - BM Costs</v>
      </c>
      <c r="L1224" s="1" t="str">
        <v>0 - BM Port</v>
      </c>
      <c r="N1224" s="1" t="str">
        <v>0 - Port Assets</v>
      </c>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1" t="str">
        <v>0- Port Costs</v>
      </c>
      <c r="BT1224" s="1" t="str">
        <v>0- Port Value</v>
      </c>
      <c r="BU1224" s="8"/>
    </row>
    <row r="1225" spans="8:73" hidden="1" outlineLevel="1" x14ac:dyDescent="0.3">
      <c r="H1225" s="1" t="str">
        <v>0 - BM Costs</v>
      </c>
      <c r="L1225" s="1" t="str">
        <v>0 - BM Port</v>
      </c>
      <c r="N1225" s="1" t="str">
        <v>0 - Port Assets</v>
      </c>
      <c r="O1225" s="8"/>
      <c r="P1225" s="8"/>
      <c r="Q1225" s="8"/>
      <c r="R1225" s="8"/>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1" t="str">
        <v>0- Port Costs</v>
      </c>
      <c r="BT1225" s="1" t="str">
        <v>0- Port Value</v>
      </c>
      <c r="BU1225" s="8"/>
    </row>
    <row r="1226" spans="8:73" hidden="1" outlineLevel="1" x14ac:dyDescent="0.3">
      <c r="H1226" s="1" t="str">
        <v>0 - BM Costs</v>
      </c>
      <c r="L1226" s="1" t="str">
        <v>0 - BM Port</v>
      </c>
      <c r="N1226" s="1" t="str">
        <v>0 - Port Assets</v>
      </c>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1" t="str">
        <v>0- Port Costs</v>
      </c>
      <c r="BT1226" s="1" t="str">
        <v>0- Port Value</v>
      </c>
      <c r="BU1226" s="8"/>
    </row>
    <row r="1227" spans="8:73" hidden="1" outlineLevel="1" x14ac:dyDescent="0.3">
      <c r="H1227" s="1" t="str">
        <v>0 - BM Costs</v>
      </c>
      <c r="L1227" s="1" t="str">
        <v>0 - BM Port</v>
      </c>
      <c r="N1227" s="1" t="str">
        <v>0 - Port Assets</v>
      </c>
      <c r="O1227" s="8"/>
      <c r="P1227" s="8"/>
      <c r="Q1227" s="8"/>
      <c r="R1227" s="8"/>
      <c r="S1227" s="8"/>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1" t="str">
        <v>0- Port Costs</v>
      </c>
      <c r="BT1227" s="1" t="str">
        <v>0- Port Value</v>
      </c>
      <c r="BU1227" s="8"/>
    </row>
    <row r="1228" spans="8:73" hidden="1" outlineLevel="1" x14ac:dyDescent="0.3">
      <c r="H1228" s="1" t="str">
        <v>0 - BM Costs</v>
      </c>
      <c r="L1228" s="1" t="str">
        <v>0 - BM Port</v>
      </c>
      <c r="N1228" s="1" t="str">
        <v>0 - Port Assets</v>
      </c>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1" t="str">
        <v>0- Port Costs</v>
      </c>
      <c r="BT1228" s="1" t="str">
        <v>0- Port Value</v>
      </c>
      <c r="BU1228" s="8"/>
    </row>
    <row r="1229" spans="8:73" hidden="1" outlineLevel="1" x14ac:dyDescent="0.3">
      <c r="H1229" s="1" t="str">
        <v>0 - BM Costs</v>
      </c>
      <c r="L1229" s="1" t="str">
        <v>0 - BM Port</v>
      </c>
      <c r="N1229" s="1" t="str">
        <v>0 - Port Assets</v>
      </c>
      <c r="O1229" s="8"/>
      <c r="P1229" s="8"/>
      <c r="Q1229" s="8"/>
      <c r="R1229" s="8"/>
      <c r="S1229" s="8"/>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c r="BE1229" s="8"/>
      <c r="BF1229" s="8"/>
      <c r="BG1229" s="8"/>
      <c r="BH1229" s="8"/>
      <c r="BI1229" s="8"/>
      <c r="BJ1229" s="8"/>
      <c r="BK1229" s="8"/>
      <c r="BL1229" s="8"/>
      <c r="BM1229" s="8"/>
      <c r="BN1229" s="8"/>
      <c r="BO1229" s="8"/>
      <c r="BP1229" s="1" t="str">
        <v>0- Port Costs</v>
      </c>
      <c r="BT1229" s="1" t="str">
        <v>0- Port Value</v>
      </c>
      <c r="BU1229" s="8"/>
    </row>
    <row r="1230" spans="8:73" hidden="1" outlineLevel="1" x14ac:dyDescent="0.3">
      <c r="H1230" s="1" t="str">
        <v>0 - BM Costs</v>
      </c>
      <c r="L1230" s="1" t="str">
        <v>0 - BM Port</v>
      </c>
      <c r="N1230" s="1" t="str">
        <v>0 - Port Assets</v>
      </c>
      <c r="O1230" s="8"/>
      <c r="P1230" s="8"/>
      <c r="Q1230" s="8"/>
      <c r="R1230" s="8"/>
      <c r="S1230" s="8"/>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1" t="str">
        <v>0- Port Costs</v>
      </c>
      <c r="BT1230" s="1" t="str">
        <v>0- Port Value</v>
      </c>
      <c r="BU1230" s="8"/>
    </row>
    <row r="1231" spans="8:73" hidden="1" outlineLevel="1" x14ac:dyDescent="0.3">
      <c r="H1231" s="1" t="str">
        <v>0 - BM Costs</v>
      </c>
      <c r="L1231" s="1" t="str">
        <v>0 - BM Port</v>
      </c>
      <c r="N1231" s="1" t="str">
        <v>0 - Port Assets</v>
      </c>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8"/>
      <c r="BF1231" s="8"/>
      <c r="BG1231" s="8"/>
      <c r="BH1231" s="8"/>
      <c r="BI1231" s="8"/>
      <c r="BJ1231" s="8"/>
      <c r="BK1231" s="8"/>
      <c r="BL1231" s="8"/>
      <c r="BM1231" s="8"/>
      <c r="BN1231" s="8"/>
      <c r="BO1231" s="8"/>
      <c r="BP1231" s="1" t="str">
        <v>0- Port Costs</v>
      </c>
      <c r="BT1231" s="1" t="str">
        <v>0- Port Value</v>
      </c>
      <c r="BU1231" s="8"/>
    </row>
    <row r="1232" spans="8:73" hidden="1" outlineLevel="1" x14ac:dyDescent="0.3">
      <c r="H1232" s="1" t="str">
        <v>0 - BM Costs</v>
      </c>
      <c r="L1232" s="1" t="str">
        <v>0 - BM Port</v>
      </c>
      <c r="N1232" s="1" t="str">
        <v>0 - Port Assets</v>
      </c>
      <c r="O1232" s="8"/>
      <c r="P1232" s="8"/>
      <c r="Q1232" s="8"/>
      <c r="R1232" s="8"/>
      <c r="S1232" s="8"/>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1" t="str">
        <v>0- Port Costs</v>
      </c>
      <c r="BT1232" s="1" t="str">
        <v>0- Port Value</v>
      </c>
      <c r="BU1232" s="8"/>
    </row>
    <row r="1233" spans="8:73" hidden="1" outlineLevel="1" x14ac:dyDescent="0.3">
      <c r="H1233" s="1" t="str">
        <v>0 - BM Costs</v>
      </c>
      <c r="L1233" s="1" t="str">
        <v>0 - BM Port</v>
      </c>
      <c r="N1233" s="1" t="str">
        <v>0 - Port Assets</v>
      </c>
      <c r="O1233" s="8"/>
      <c r="P1233" s="8"/>
      <c r="Q1233" s="8"/>
      <c r="R1233" s="8"/>
      <c r="S1233" s="8"/>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8"/>
      <c r="BB1233" s="8"/>
      <c r="BC1233" s="8"/>
      <c r="BD1233" s="8"/>
      <c r="BE1233" s="8"/>
      <c r="BF1233" s="8"/>
      <c r="BG1233" s="8"/>
      <c r="BH1233" s="8"/>
      <c r="BI1233" s="8"/>
      <c r="BJ1233" s="8"/>
      <c r="BK1233" s="8"/>
      <c r="BL1233" s="8"/>
      <c r="BM1233" s="8"/>
      <c r="BN1233" s="8"/>
      <c r="BO1233" s="8"/>
      <c r="BP1233" s="1" t="str">
        <v>0- Port Costs</v>
      </c>
      <c r="BT1233" s="1" t="str">
        <v>0- Port Value</v>
      </c>
      <c r="BU1233" s="8"/>
    </row>
    <row r="1234" spans="8:73" hidden="1" outlineLevel="1" x14ac:dyDescent="0.3">
      <c r="H1234" s="1" t="str">
        <v>0 - BM Costs</v>
      </c>
      <c r="L1234" s="1" t="str">
        <v>0 - BM Port</v>
      </c>
      <c r="N1234" s="1" t="str">
        <v>0 - Port Assets</v>
      </c>
      <c r="O1234" s="8"/>
      <c r="P1234" s="8"/>
      <c r="Q1234" s="8"/>
      <c r="R1234" s="8"/>
      <c r="S1234" s="8"/>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1" t="str">
        <v>0- Port Costs</v>
      </c>
      <c r="BT1234" s="1" t="str">
        <v>0- Port Value</v>
      </c>
      <c r="BU1234" s="8"/>
    </row>
    <row r="1235" spans="8:73" hidden="1" outlineLevel="1" x14ac:dyDescent="0.3">
      <c r="H1235" s="1" t="str">
        <v>0 - BM Costs</v>
      </c>
      <c r="L1235" s="1" t="str">
        <v>0 - BM Port</v>
      </c>
      <c r="N1235" s="1" t="str">
        <v>0 - Port Assets</v>
      </c>
      <c r="O1235" s="8"/>
      <c r="P1235" s="8"/>
      <c r="Q1235" s="8"/>
      <c r="R1235" s="8"/>
      <c r="S1235" s="8"/>
      <c r="T1235" s="8"/>
      <c r="U1235" s="8"/>
      <c r="V1235" s="8"/>
      <c r="W1235" s="8"/>
      <c r="X1235" s="8"/>
      <c r="Y1235" s="8"/>
      <c r="Z1235" s="8"/>
      <c r="AA1235" s="8"/>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1" t="str">
        <v>0- Port Costs</v>
      </c>
      <c r="BT1235" s="1" t="str">
        <v>0- Port Value</v>
      </c>
      <c r="BU1235" s="8"/>
    </row>
    <row r="1236" spans="8:73" hidden="1" outlineLevel="1" x14ac:dyDescent="0.3">
      <c r="H1236" s="1" t="str">
        <v>0 - BM Costs</v>
      </c>
      <c r="L1236" s="1" t="str">
        <v>0 - BM Port</v>
      </c>
      <c r="N1236" s="1" t="str">
        <v>0 - Port Assets</v>
      </c>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1" t="str">
        <v>0- Port Costs</v>
      </c>
      <c r="BT1236" s="1" t="str">
        <v>0- Port Value</v>
      </c>
      <c r="BU1236" s="8"/>
    </row>
    <row r="1237" spans="8:73" hidden="1" outlineLevel="1" x14ac:dyDescent="0.3">
      <c r="H1237" s="1" t="str">
        <v>0 - BM Costs</v>
      </c>
      <c r="L1237" s="1" t="str">
        <v>0 - BM Port</v>
      </c>
      <c r="N1237" s="1" t="str">
        <v>0 - Port Assets</v>
      </c>
      <c r="O1237" s="8"/>
      <c r="P1237" s="8"/>
      <c r="Q1237" s="8"/>
      <c r="R1237" s="8"/>
      <c r="S1237" s="8"/>
      <c r="T1237" s="8"/>
      <c r="U1237" s="8"/>
      <c r="V1237" s="8"/>
      <c r="W1237" s="8"/>
      <c r="X1237" s="8"/>
      <c r="Y1237" s="8"/>
      <c r="Z1237" s="8"/>
      <c r="AA1237" s="8"/>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8"/>
      <c r="BF1237" s="8"/>
      <c r="BG1237" s="8"/>
      <c r="BH1237" s="8"/>
      <c r="BI1237" s="8"/>
      <c r="BJ1237" s="8"/>
      <c r="BK1237" s="8"/>
      <c r="BL1237" s="8"/>
      <c r="BM1237" s="8"/>
      <c r="BN1237" s="8"/>
      <c r="BO1237" s="8"/>
      <c r="BP1237" s="1" t="str">
        <v>0- Port Costs</v>
      </c>
      <c r="BT1237" s="1" t="str">
        <v>0- Port Value</v>
      </c>
      <c r="BU1237" s="8"/>
    </row>
    <row r="1238" spans="8:73" hidden="1" outlineLevel="1" x14ac:dyDescent="0.3">
      <c r="H1238" s="1" t="str">
        <v>0 - BM Costs</v>
      </c>
      <c r="L1238" s="1" t="str">
        <v>0 - BM Port</v>
      </c>
      <c r="N1238" s="1" t="str">
        <v>0 - Port Assets</v>
      </c>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1" t="str">
        <v>0- Port Costs</v>
      </c>
      <c r="BT1238" s="1" t="str">
        <v>0- Port Value</v>
      </c>
      <c r="BU1238" s="8"/>
    </row>
    <row r="1239" spans="8:73" hidden="1" outlineLevel="1" x14ac:dyDescent="0.3">
      <c r="H1239" s="1" t="str">
        <v>0 - BM Costs</v>
      </c>
      <c r="L1239" s="1" t="str">
        <v>0 - BM Port</v>
      </c>
      <c r="N1239" s="1" t="str">
        <v>0 - Port Assets</v>
      </c>
      <c r="O1239" s="8"/>
      <c r="P1239" s="8"/>
      <c r="Q1239" s="8"/>
      <c r="R1239" s="8"/>
      <c r="S1239" s="8"/>
      <c r="T1239" s="8"/>
      <c r="U1239" s="8"/>
      <c r="V1239" s="8"/>
      <c r="W1239" s="8"/>
      <c r="X1239" s="8"/>
      <c r="Y1239" s="8"/>
      <c r="Z1239" s="8"/>
      <c r="AA1239" s="8"/>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1" t="str">
        <v>0- Port Costs</v>
      </c>
      <c r="BT1239" s="1" t="str">
        <v>0- Port Value</v>
      </c>
      <c r="BU1239" s="8"/>
    </row>
    <row r="1240" spans="8:73" hidden="1" outlineLevel="1" x14ac:dyDescent="0.3">
      <c r="H1240" s="1" t="str">
        <v>0 - BM Costs</v>
      </c>
      <c r="L1240" s="1" t="str">
        <v>0 - BM Port</v>
      </c>
      <c r="N1240" s="1" t="str">
        <v>0 - Port Assets</v>
      </c>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c r="BD1240" s="8"/>
      <c r="BE1240" s="8"/>
      <c r="BF1240" s="8"/>
      <c r="BG1240" s="8"/>
      <c r="BH1240" s="8"/>
      <c r="BI1240" s="8"/>
      <c r="BJ1240" s="8"/>
      <c r="BK1240" s="8"/>
      <c r="BL1240" s="8"/>
      <c r="BM1240" s="8"/>
      <c r="BN1240" s="8"/>
      <c r="BO1240" s="8"/>
      <c r="BP1240" s="1" t="str">
        <v>0- Port Costs</v>
      </c>
      <c r="BT1240" s="1" t="str">
        <v>0- Port Value</v>
      </c>
      <c r="BU1240" s="8"/>
    </row>
    <row r="1241" spans="8:73" hidden="1" outlineLevel="1" x14ac:dyDescent="0.3">
      <c r="H1241" s="1" t="str">
        <v>0 - BM Costs</v>
      </c>
      <c r="L1241" s="1" t="str">
        <v>0 - BM Port</v>
      </c>
      <c r="N1241" s="1" t="str">
        <v>0 - Port Assets</v>
      </c>
      <c r="O1241" s="8"/>
      <c r="P1241" s="8"/>
      <c r="Q1241" s="8"/>
      <c r="R1241" s="8"/>
      <c r="S1241" s="8"/>
      <c r="T1241" s="8"/>
      <c r="U1241" s="8"/>
      <c r="V1241" s="8"/>
      <c r="W1241" s="8"/>
      <c r="X1241" s="8"/>
      <c r="Y1241" s="8"/>
      <c r="Z1241" s="8"/>
      <c r="AA1241" s="8"/>
      <c r="AB1241" s="8"/>
      <c r="AC1241" s="8"/>
      <c r="AD1241" s="8"/>
      <c r="AE1241" s="8"/>
      <c r="AF1241" s="8"/>
      <c r="AG1241" s="8"/>
      <c r="AH1241" s="8"/>
      <c r="AI1241" s="8"/>
      <c r="AJ1241" s="8"/>
      <c r="AK1241" s="8"/>
      <c r="AL1241" s="8"/>
      <c r="AM1241" s="8"/>
      <c r="AN1241" s="8"/>
      <c r="AO1241" s="8"/>
      <c r="AP1241" s="8"/>
      <c r="AQ1241" s="8"/>
      <c r="AR1241" s="8"/>
      <c r="AS1241" s="8"/>
      <c r="AT1241" s="8"/>
      <c r="AU1241" s="8"/>
      <c r="AV1241" s="8"/>
      <c r="AW1241" s="8"/>
      <c r="AX1241" s="8"/>
      <c r="AY1241" s="8"/>
      <c r="AZ1241" s="8"/>
      <c r="BA1241" s="8"/>
      <c r="BB1241" s="8"/>
      <c r="BC1241" s="8"/>
      <c r="BD1241" s="8"/>
      <c r="BE1241" s="8"/>
      <c r="BF1241" s="8"/>
      <c r="BG1241" s="8"/>
      <c r="BH1241" s="8"/>
      <c r="BI1241" s="8"/>
      <c r="BJ1241" s="8"/>
      <c r="BK1241" s="8"/>
      <c r="BL1241" s="8"/>
      <c r="BM1241" s="8"/>
      <c r="BN1241" s="8"/>
      <c r="BO1241" s="8"/>
      <c r="BP1241" s="1" t="str">
        <v>0- Port Costs</v>
      </c>
      <c r="BT1241" s="1" t="str">
        <v>0- Port Value</v>
      </c>
      <c r="BU1241" s="8"/>
    </row>
    <row r="1242" spans="8:73" hidden="1" outlineLevel="1" x14ac:dyDescent="0.3">
      <c r="H1242" s="1" t="str">
        <v>0 - BM Costs</v>
      </c>
      <c r="L1242" s="1" t="str">
        <v>0 - BM Port</v>
      </c>
      <c r="N1242" s="1" t="str">
        <v>0 - Port Assets</v>
      </c>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1" t="str">
        <v>0- Port Costs</v>
      </c>
      <c r="BT1242" s="1" t="str">
        <v>0- Port Value</v>
      </c>
      <c r="BU1242" s="8"/>
    </row>
    <row r="1243" spans="8:73" hidden="1" outlineLevel="1" x14ac:dyDescent="0.3">
      <c r="H1243" s="1" t="str">
        <v>0 - BM Costs</v>
      </c>
      <c r="L1243" s="1" t="str">
        <v>0 - BM Port</v>
      </c>
      <c r="N1243" s="1" t="str">
        <v>0 - Port Assets</v>
      </c>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8"/>
      <c r="AR1243" s="8"/>
      <c r="AS1243" s="8"/>
      <c r="AT1243" s="8"/>
      <c r="AU1243" s="8"/>
      <c r="AV1243" s="8"/>
      <c r="AW1243" s="8"/>
      <c r="AX1243" s="8"/>
      <c r="AY1243" s="8"/>
      <c r="AZ1243" s="8"/>
      <c r="BA1243" s="8"/>
      <c r="BB1243" s="8"/>
      <c r="BC1243" s="8"/>
      <c r="BD1243" s="8"/>
      <c r="BE1243" s="8"/>
      <c r="BF1243" s="8"/>
      <c r="BG1243" s="8"/>
      <c r="BH1243" s="8"/>
      <c r="BI1243" s="8"/>
      <c r="BJ1243" s="8"/>
      <c r="BK1243" s="8"/>
      <c r="BL1243" s="8"/>
      <c r="BM1243" s="8"/>
      <c r="BN1243" s="8"/>
      <c r="BO1243" s="8"/>
      <c r="BP1243" s="1" t="str">
        <v>0- Port Costs</v>
      </c>
      <c r="BT1243" s="1" t="str">
        <v>0- Port Value</v>
      </c>
      <c r="BU1243" s="8"/>
    </row>
    <row r="1244" spans="8:73" hidden="1" outlineLevel="1" x14ac:dyDescent="0.3">
      <c r="H1244" s="1" t="str">
        <v>0 - BM Costs</v>
      </c>
      <c r="L1244" s="1" t="str">
        <v>0 - BM Port</v>
      </c>
      <c r="N1244" s="1" t="str">
        <v>0 - Port Assets</v>
      </c>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1" t="str">
        <v>0- Port Costs</v>
      </c>
      <c r="BT1244" s="1" t="str">
        <v>0- Port Value</v>
      </c>
      <c r="BU1244" s="8"/>
    </row>
    <row r="1245" spans="8:73" hidden="1" outlineLevel="1" x14ac:dyDescent="0.3">
      <c r="H1245" s="1" t="str">
        <v>0 - BM Costs</v>
      </c>
      <c r="L1245" s="1" t="str">
        <v>0 - BM Port</v>
      </c>
      <c r="N1245" s="1" t="str">
        <v>0 - Port Assets</v>
      </c>
      <c r="O1245" s="8"/>
      <c r="P1245" s="8"/>
      <c r="Q1245" s="8"/>
      <c r="R1245" s="8"/>
      <c r="S1245" s="8"/>
      <c r="T1245" s="8"/>
      <c r="U1245" s="8"/>
      <c r="V1245" s="8"/>
      <c r="W1245" s="8"/>
      <c r="X1245" s="8"/>
      <c r="Y1245" s="8"/>
      <c r="Z1245" s="8"/>
      <c r="AA1245" s="8"/>
      <c r="AB1245" s="8"/>
      <c r="AC1245" s="8"/>
      <c r="AD1245" s="8"/>
      <c r="AE1245" s="8"/>
      <c r="AF1245" s="8"/>
      <c r="AG1245" s="8"/>
      <c r="AH1245" s="8"/>
      <c r="AI1245" s="8"/>
      <c r="AJ1245" s="8"/>
      <c r="AK1245" s="8"/>
      <c r="AL1245" s="8"/>
      <c r="AM1245" s="8"/>
      <c r="AN1245" s="8"/>
      <c r="AO1245" s="8"/>
      <c r="AP1245" s="8"/>
      <c r="AQ1245" s="8"/>
      <c r="AR1245" s="8"/>
      <c r="AS1245" s="8"/>
      <c r="AT1245" s="8"/>
      <c r="AU1245" s="8"/>
      <c r="AV1245" s="8"/>
      <c r="AW1245" s="8"/>
      <c r="AX1245" s="8"/>
      <c r="AY1245" s="8"/>
      <c r="AZ1245" s="8"/>
      <c r="BA1245" s="8"/>
      <c r="BB1245" s="8"/>
      <c r="BC1245" s="8"/>
      <c r="BD1245" s="8"/>
      <c r="BE1245" s="8"/>
      <c r="BF1245" s="8"/>
      <c r="BG1245" s="8"/>
      <c r="BH1245" s="8"/>
      <c r="BI1245" s="8"/>
      <c r="BJ1245" s="8"/>
      <c r="BK1245" s="8"/>
      <c r="BL1245" s="8"/>
      <c r="BM1245" s="8"/>
      <c r="BN1245" s="8"/>
      <c r="BO1245" s="8"/>
      <c r="BP1245" s="1" t="str">
        <v>0- Port Costs</v>
      </c>
      <c r="BT1245" s="1" t="str">
        <v>0- Port Value</v>
      </c>
      <c r="BU1245" s="8"/>
    </row>
    <row r="1246" spans="8:73" hidden="1" outlineLevel="1" x14ac:dyDescent="0.3">
      <c r="H1246" s="1" t="str">
        <v>0 - BM Costs</v>
      </c>
      <c r="L1246" s="1" t="str">
        <v>0 - BM Port</v>
      </c>
      <c r="N1246" s="1" t="str">
        <v>0 - Port Assets</v>
      </c>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1" t="str">
        <v>0- Port Costs</v>
      </c>
      <c r="BT1246" s="1" t="str">
        <v>0- Port Value</v>
      </c>
      <c r="BU1246" s="8"/>
    </row>
    <row r="1247" spans="8:73" hidden="1" outlineLevel="1" x14ac:dyDescent="0.3">
      <c r="H1247" s="1" t="str">
        <v>0 - BM Costs</v>
      </c>
      <c r="L1247" s="1" t="str">
        <v>0 - BM Port</v>
      </c>
      <c r="N1247" s="1" t="str">
        <v>0 - Port Assets</v>
      </c>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1" t="str">
        <v>0- Port Costs</v>
      </c>
      <c r="BT1247" s="1" t="str">
        <v>0- Port Value</v>
      </c>
      <c r="BU1247" s="8"/>
    </row>
    <row r="1248" spans="8:73" hidden="1" outlineLevel="1" x14ac:dyDescent="0.3">
      <c r="H1248" s="1" t="str">
        <v>0 - BM Costs</v>
      </c>
      <c r="L1248" s="1" t="str">
        <v>0 - BM Port</v>
      </c>
      <c r="N1248" s="1" t="str">
        <v>0 - Port Assets</v>
      </c>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1" t="str">
        <v>0- Port Costs</v>
      </c>
      <c r="BT1248" s="1" t="str">
        <v>0- Port Value</v>
      </c>
      <c r="BU1248" s="8"/>
    </row>
    <row r="1249" spans="8:73" hidden="1" outlineLevel="1" x14ac:dyDescent="0.3">
      <c r="H1249" s="1" t="str">
        <v>0 - BM Costs</v>
      </c>
      <c r="L1249" s="1" t="str">
        <v>0 - BM Port</v>
      </c>
      <c r="N1249" s="1" t="str">
        <v>0 - Port Assets</v>
      </c>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1" t="str">
        <v>0- Port Costs</v>
      </c>
      <c r="BT1249" s="1" t="str">
        <v>0- Port Value</v>
      </c>
      <c r="BU1249" s="8"/>
    </row>
    <row r="1250" spans="8:73" hidden="1" outlineLevel="1" x14ac:dyDescent="0.3">
      <c r="H1250" s="1" t="str">
        <v>0 - BM Costs</v>
      </c>
      <c r="L1250" s="1" t="str">
        <v>0 - BM Port</v>
      </c>
      <c r="N1250" s="1" t="str">
        <v>0 - Port Assets</v>
      </c>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1" t="str">
        <v>0- Port Costs</v>
      </c>
      <c r="BT1250" s="1" t="str">
        <v>0- Port Value</v>
      </c>
      <c r="BU1250" s="8"/>
    </row>
    <row r="1251" spans="8:73" hidden="1" outlineLevel="1" x14ac:dyDescent="0.3">
      <c r="H1251" s="1" t="str">
        <v>0 - BM Costs</v>
      </c>
      <c r="L1251" s="1" t="str">
        <v>0 - BM Port</v>
      </c>
      <c r="N1251" s="1" t="str">
        <v>0 - Port Assets</v>
      </c>
      <c r="O1251" s="8"/>
      <c r="P1251" s="8"/>
      <c r="Q1251" s="8"/>
      <c r="R1251" s="8"/>
      <c r="S1251" s="8"/>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c r="AW1251" s="8"/>
      <c r="AX1251" s="8"/>
      <c r="AY1251" s="8"/>
      <c r="AZ1251" s="8"/>
      <c r="BA1251" s="8"/>
      <c r="BB1251" s="8"/>
      <c r="BC1251" s="8"/>
      <c r="BD1251" s="8"/>
      <c r="BE1251" s="8"/>
      <c r="BF1251" s="8"/>
      <c r="BG1251" s="8"/>
      <c r="BH1251" s="8"/>
      <c r="BI1251" s="8"/>
      <c r="BJ1251" s="8"/>
      <c r="BK1251" s="8"/>
      <c r="BL1251" s="8"/>
      <c r="BM1251" s="8"/>
      <c r="BN1251" s="8"/>
      <c r="BO1251" s="8"/>
      <c r="BP1251" s="1" t="str">
        <v>0- Port Costs</v>
      </c>
      <c r="BT1251" s="1" t="str">
        <v>0- Port Value</v>
      </c>
      <c r="BU1251" s="8"/>
    </row>
    <row r="1252" spans="8:73" hidden="1" outlineLevel="1" x14ac:dyDescent="0.3">
      <c r="H1252" s="1" t="str">
        <v>0 - BM Costs</v>
      </c>
      <c r="L1252" s="1" t="str">
        <v>0 - BM Port</v>
      </c>
      <c r="N1252" s="1" t="str">
        <v>0 - Port Assets</v>
      </c>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1" t="str">
        <v>0- Port Costs</v>
      </c>
      <c r="BT1252" s="1" t="str">
        <v>0- Port Value</v>
      </c>
      <c r="BU1252" s="8"/>
    </row>
    <row r="1253" spans="8:73" hidden="1" outlineLevel="1" x14ac:dyDescent="0.3">
      <c r="H1253" s="1" t="str">
        <v>0 - BM Costs</v>
      </c>
      <c r="L1253" s="1" t="str">
        <v>0 - BM Port</v>
      </c>
      <c r="N1253" s="1" t="str">
        <v>0 - Port Assets</v>
      </c>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c r="AW1253" s="8"/>
      <c r="AX1253" s="8"/>
      <c r="AY1253" s="8"/>
      <c r="AZ1253" s="8"/>
      <c r="BA1253" s="8"/>
      <c r="BB1253" s="8"/>
      <c r="BC1253" s="8"/>
      <c r="BD1253" s="8"/>
      <c r="BE1253" s="8"/>
      <c r="BF1253" s="8"/>
      <c r="BG1253" s="8"/>
      <c r="BH1253" s="8"/>
      <c r="BI1253" s="8"/>
      <c r="BJ1253" s="8"/>
      <c r="BK1253" s="8"/>
      <c r="BL1253" s="8"/>
      <c r="BM1253" s="8"/>
      <c r="BN1253" s="8"/>
      <c r="BO1253" s="8"/>
      <c r="BP1253" s="1" t="str">
        <v>0- Port Costs</v>
      </c>
      <c r="BT1253" s="1" t="str">
        <v>0- Port Value</v>
      </c>
      <c r="BU1253" s="8"/>
    </row>
    <row r="1254" spans="8:73" hidden="1" outlineLevel="1" x14ac:dyDescent="0.3">
      <c r="H1254" s="1" t="str">
        <v>0 - BM Costs</v>
      </c>
      <c r="L1254" s="1" t="str">
        <v>0 - BM Port</v>
      </c>
      <c r="N1254" s="1" t="str">
        <v>0 - Port Assets</v>
      </c>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c r="BD1254" s="8"/>
      <c r="BE1254" s="8"/>
      <c r="BF1254" s="8"/>
      <c r="BG1254" s="8"/>
      <c r="BH1254" s="8"/>
      <c r="BI1254" s="8"/>
      <c r="BJ1254" s="8"/>
      <c r="BK1254" s="8"/>
      <c r="BL1254" s="8"/>
      <c r="BM1254" s="8"/>
      <c r="BN1254" s="8"/>
      <c r="BO1254" s="8"/>
      <c r="BP1254" s="1" t="str">
        <v>0- Port Costs</v>
      </c>
      <c r="BT1254" s="1" t="str">
        <v>0- Port Value</v>
      </c>
      <c r="BU1254" s="8"/>
    </row>
    <row r="1255" spans="8:73" hidden="1" outlineLevel="1" x14ac:dyDescent="0.3">
      <c r="H1255" s="1" t="str">
        <v>0 - BM Costs</v>
      </c>
      <c r="L1255" s="1" t="str">
        <v>0 - BM Port</v>
      </c>
      <c r="N1255" s="1" t="str">
        <v>0 - Port Assets</v>
      </c>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1" t="str">
        <v>0- Port Costs</v>
      </c>
      <c r="BT1255" s="1" t="str">
        <v>0- Port Value</v>
      </c>
      <c r="BU1255" s="8"/>
    </row>
    <row r="1256" spans="8:73" hidden="1" outlineLevel="1" x14ac:dyDescent="0.3">
      <c r="H1256" s="1" t="str">
        <v>0 - BM Costs</v>
      </c>
      <c r="L1256" s="1" t="str">
        <v>0 - BM Port</v>
      </c>
      <c r="N1256" s="1" t="str">
        <v>0 - Port Assets</v>
      </c>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c r="BD1256" s="8"/>
      <c r="BE1256" s="8"/>
      <c r="BF1256" s="8"/>
      <c r="BG1256" s="8"/>
      <c r="BH1256" s="8"/>
      <c r="BI1256" s="8"/>
      <c r="BJ1256" s="8"/>
      <c r="BK1256" s="8"/>
      <c r="BL1256" s="8"/>
      <c r="BM1256" s="8"/>
      <c r="BN1256" s="8"/>
      <c r="BO1256" s="8"/>
      <c r="BP1256" s="1" t="str">
        <v>0- Port Costs</v>
      </c>
      <c r="BT1256" s="1" t="str">
        <v>0- Port Value</v>
      </c>
      <c r="BU1256" s="8"/>
    </row>
    <row r="1257" spans="8:73" hidden="1" outlineLevel="1" x14ac:dyDescent="0.3">
      <c r="H1257" s="1" t="str">
        <v>0 - BM Costs</v>
      </c>
      <c r="L1257" s="1" t="str">
        <v>0 - BM Port</v>
      </c>
      <c r="N1257" s="1" t="str">
        <v>0 - Port Assets</v>
      </c>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1" t="str">
        <v>0- Port Costs</v>
      </c>
      <c r="BT1257" s="1" t="str">
        <v>0- Port Value</v>
      </c>
      <c r="BU1257" s="8"/>
    </row>
    <row r="1258" spans="8:73" hidden="1" outlineLevel="1" x14ac:dyDescent="0.3">
      <c r="H1258" s="1" t="str">
        <v>0 - BM Costs</v>
      </c>
      <c r="L1258" s="1" t="str">
        <v>0 - BM Port</v>
      </c>
      <c r="N1258" s="1" t="str">
        <v>0 - Port Assets</v>
      </c>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1" t="str">
        <v>0- Port Costs</v>
      </c>
      <c r="BT1258" s="1" t="str">
        <v>0- Port Value</v>
      </c>
      <c r="BU1258" s="8"/>
    </row>
    <row r="1259" spans="8:73" hidden="1" outlineLevel="1" x14ac:dyDescent="0.3">
      <c r="H1259" s="1" t="str">
        <v>0 - BM Costs</v>
      </c>
      <c r="L1259" s="1" t="str">
        <v>0 - BM Port</v>
      </c>
      <c r="N1259" s="1" t="str">
        <v>0 - Port Assets</v>
      </c>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1" t="str">
        <v>0- Port Costs</v>
      </c>
      <c r="BT1259" s="1" t="str">
        <v>0- Port Value</v>
      </c>
      <c r="BU1259" s="8"/>
    </row>
    <row r="1260" spans="8:73" hidden="1" outlineLevel="1" x14ac:dyDescent="0.3">
      <c r="H1260" s="1" t="str">
        <v>0 - BM Costs</v>
      </c>
      <c r="L1260" s="1" t="str">
        <v>0 - BM Port</v>
      </c>
      <c r="N1260" s="1" t="str">
        <v>0 - Port Assets</v>
      </c>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1" t="str">
        <v>0- Port Costs</v>
      </c>
      <c r="BT1260" s="1" t="str">
        <v>0- Port Value</v>
      </c>
      <c r="BU1260" s="8"/>
    </row>
    <row r="1261" spans="8:73" hidden="1" outlineLevel="1" x14ac:dyDescent="0.3">
      <c r="H1261" s="1" t="str">
        <v>0 - BM Costs</v>
      </c>
      <c r="L1261" s="1" t="str">
        <v>0 - BM Port</v>
      </c>
      <c r="N1261" s="1" t="str">
        <v>0 - Port Assets</v>
      </c>
      <c r="O1261" s="8"/>
      <c r="P1261" s="8"/>
      <c r="Q1261" s="8"/>
      <c r="R1261" s="8"/>
      <c r="S1261" s="8"/>
      <c r="T1261" s="8"/>
      <c r="U1261" s="8"/>
      <c r="V1261" s="8"/>
      <c r="W1261" s="8"/>
      <c r="X1261" s="8"/>
      <c r="Y1261" s="8"/>
      <c r="Z1261" s="8"/>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c r="AW1261" s="8"/>
      <c r="AX1261" s="8"/>
      <c r="AY1261" s="8"/>
      <c r="AZ1261" s="8"/>
      <c r="BA1261" s="8"/>
      <c r="BB1261" s="8"/>
      <c r="BC1261" s="8"/>
      <c r="BD1261" s="8"/>
      <c r="BE1261" s="8"/>
      <c r="BF1261" s="8"/>
      <c r="BG1261" s="8"/>
      <c r="BH1261" s="8"/>
      <c r="BI1261" s="8"/>
      <c r="BJ1261" s="8"/>
      <c r="BK1261" s="8"/>
      <c r="BL1261" s="8"/>
      <c r="BM1261" s="8"/>
      <c r="BN1261" s="8"/>
      <c r="BO1261" s="8"/>
      <c r="BP1261" s="1" t="str">
        <v>0- Port Costs</v>
      </c>
      <c r="BT1261" s="1" t="str">
        <v>0- Port Value</v>
      </c>
      <c r="BU1261" s="8"/>
    </row>
    <row r="1262" spans="8:73" hidden="1" outlineLevel="1" x14ac:dyDescent="0.3">
      <c r="H1262" s="1" t="str">
        <v>0 - BM Costs</v>
      </c>
      <c r="L1262" s="1" t="str">
        <v>0 - BM Port</v>
      </c>
      <c r="N1262" s="1" t="str">
        <v>0 - Port Assets</v>
      </c>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1" t="str">
        <v>0- Port Costs</v>
      </c>
      <c r="BT1262" s="1" t="str">
        <v>0- Port Value</v>
      </c>
      <c r="BU1262" s="8"/>
    </row>
    <row r="1263" spans="8:73" hidden="1" outlineLevel="1" x14ac:dyDescent="0.3">
      <c r="H1263" s="1" t="str">
        <v>0 - BM Costs</v>
      </c>
      <c r="L1263" s="1" t="str">
        <v>0 - BM Port</v>
      </c>
      <c r="N1263" s="1" t="str">
        <v>0 - Port Assets</v>
      </c>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c r="AW1263" s="8"/>
      <c r="AX1263" s="8"/>
      <c r="AY1263" s="8"/>
      <c r="AZ1263" s="8"/>
      <c r="BA1263" s="8"/>
      <c r="BB1263" s="8"/>
      <c r="BC1263" s="8"/>
      <c r="BD1263" s="8"/>
      <c r="BE1263" s="8"/>
      <c r="BF1263" s="8"/>
      <c r="BG1263" s="8"/>
      <c r="BH1263" s="8"/>
      <c r="BI1263" s="8"/>
      <c r="BJ1263" s="8"/>
      <c r="BK1263" s="8"/>
      <c r="BL1263" s="8"/>
      <c r="BM1263" s="8"/>
      <c r="BN1263" s="8"/>
      <c r="BO1263" s="8"/>
      <c r="BP1263" s="1" t="str">
        <v>0- Port Costs</v>
      </c>
      <c r="BT1263" s="1" t="str">
        <v>0- Port Value</v>
      </c>
      <c r="BU1263" s="8"/>
    </row>
    <row r="1264" spans="8:73" hidden="1" outlineLevel="1" x14ac:dyDescent="0.3">
      <c r="H1264" s="1" t="str">
        <v>0 - BM Costs</v>
      </c>
      <c r="L1264" s="1" t="str">
        <v>0 - BM Port</v>
      </c>
      <c r="N1264" s="1" t="str">
        <v>0 - Port Assets</v>
      </c>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1" t="str">
        <v>0- Port Costs</v>
      </c>
      <c r="BT1264" s="1" t="str">
        <v>0- Port Value</v>
      </c>
      <c r="BU1264" s="8"/>
    </row>
    <row r="1265" spans="8:73" hidden="1" outlineLevel="1" x14ac:dyDescent="0.3">
      <c r="H1265" s="1" t="str">
        <v>0 - BM Costs</v>
      </c>
      <c r="L1265" s="1" t="str">
        <v>0 - BM Port</v>
      </c>
      <c r="N1265" s="1" t="str">
        <v>0 - Port Assets</v>
      </c>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1" t="str">
        <v>0- Port Costs</v>
      </c>
      <c r="BT1265" s="1" t="str">
        <v>0- Port Value</v>
      </c>
      <c r="BU1265" s="8"/>
    </row>
    <row r="1266" spans="8:73" hidden="1" outlineLevel="1" x14ac:dyDescent="0.3">
      <c r="H1266" s="1" t="str">
        <v>0 - BM Costs</v>
      </c>
      <c r="L1266" s="1" t="str">
        <v>0 - BM Port</v>
      </c>
      <c r="N1266" s="1" t="str">
        <v>0 - Port Assets</v>
      </c>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1" t="str">
        <v>0- Port Costs</v>
      </c>
      <c r="BT1266" s="1" t="str">
        <v>0- Port Value</v>
      </c>
      <c r="BU1266" s="8"/>
    </row>
    <row r="1267" spans="8:73" hidden="1" outlineLevel="1" x14ac:dyDescent="0.3">
      <c r="H1267" s="1" t="str">
        <v>0 - BM Costs</v>
      </c>
      <c r="L1267" s="1" t="str">
        <v>0 - BM Port</v>
      </c>
      <c r="N1267" s="1" t="str">
        <v>0 - Port Assets</v>
      </c>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1" t="str">
        <v>0- Port Costs</v>
      </c>
      <c r="BT1267" s="1" t="str">
        <v>0- Port Value</v>
      </c>
      <c r="BU1267" s="8"/>
    </row>
    <row r="1268" spans="8:73" hidden="1" outlineLevel="1" x14ac:dyDescent="0.3">
      <c r="H1268" s="1" t="str">
        <v>0 - BM Costs</v>
      </c>
      <c r="L1268" s="1" t="str">
        <v>0 - BM Port</v>
      </c>
      <c r="N1268" s="1" t="str">
        <v>0 - Port Assets</v>
      </c>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1" t="str">
        <v>0- Port Costs</v>
      </c>
      <c r="BT1268" s="1" t="str">
        <v>0- Port Value</v>
      </c>
      <c r="BU1268" s="8"/>
    </row>
    <row r="1269" spans="8:73" hidden="1" outlineLevel="1" x14ac:dyDescent="0.3">
      <c r="H1269" s="1" t="str">
        <v>0 - BM Costs</v>
      </c>
      <c r="L1269" s="1" t="str">
        <v>0 - BM Port</v>
      </c>
      <c r="N1269" s="1" t="str">
        <v>0 - Port Assets</v>
      </c>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1" t="str">
        <v>0- Port Costs</v>
      </c>
      <c r="BT1269" s="1" t="str">
        <v>0- Port Value</v>
      </c>
      <c r="BU1269" s="8"/>
    </row>
    <row r="1270" spans="8:73" hidden="1" outlineLevel="1" x14ac:dyDescent="0.3">
      <c r="H1270" s="1" t="str">
        <v>0 - BM Costs</v>
      </c>
      <c r="L1270" s="1" t="str">
        <v>0 - BM Port</v>
      </c>
      <c r="N1270" s="1" t="str">
        <v>0 - Port Assets</v>
      </c>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1" t="str">
        <v>0- Port Costs</v>
      </c>
      <c r="BT1270" s="1" t="str">
        <v>0- Port Value</v>
      </c>
      <c r="BU1270" s="8"/>
    </row>
    <row r="1271" spans="8:73" hidden="1" outlineLevel="1" x14ac:dyDescent="0.3">
      <c r="H1271" s="1" t="str">
        <v>0 - BM Costs</v>
      </c>
      <c r="L1271" s="1" t="str">
        <v>0 - BM Port</v>
      </c>
      <c r="N1271" s="1" t="str">
        <v>0 - Port Assets</v>
      </c>
      <c r="O1271" s="8"/>
      <c r="P1271" s="8"/>
      <c r="Q1271" s="8"/>
      <c r="R1271" s="8"/>
      <c r="S1271" s="8"/>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1" t="str">
        <v>0- Port Costs</v>
      </c>
      <c r="BT1271" s="1" t="str">
        <v>0- Port Value</v>
      </c>
      <c r="BU1271" s="8"/>
    </row>
    <row r="1272" spans="8:73" hidden="1" outlineLevel="1" x14ac:dyDescent="0.3">
      <c r="H1272" s="1" t="str">
        <v>0 - BM Costs</v>
      </c>
      <c r="L1272" s="1" t="str">
        <v>0 - BM Port</v>
      </c>
      <c r="N1272" s="1" t="str">
        <v>0 - Port Assets</v>
      </c>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1" t="str">
        <v>0- Port Costs</v>
      </c>
      <c r="BT1272" s="1" t="str">
        <v>0- Port Value</v>
      </c>
      <c r="BU1272" s="8"/>
    </row>
    <row r="1273" spans="8:73" hidden="1" outlineLevel="1" x14ac:dyDescent="0.3">
      <c r="H1273" s="1" t="str">
        <v>0 - BM Costs</v>
      </c>
      <c r="L1273" s="1" t="str">
        <v>0 - BM Port</v>
      </c>
      <c r="N1273" s="1" t="str">
        <v>0 - Port Assets</v>
      </c>
      <c r="O1273" s="8"/>
      <c r="P1273" s="8"/>
      <c r="Q1273" s="8"/>
      <c r="R1273" s="8"/>
      <c r="S1273" s="8"/>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1" t="str">
        <v>0- Port Costs</v>
      </c>
      <c r="BT1273" s="1" t="str">
        <v>0- Port Value</v>
      </c>
      <c r="BU1273" s="8"/>
    </row>
    <row r="1274" spans="8:73" hidden="1" outlineLevel="1" x14ac:dyDescent="0.3">
      <c r="H1274" s="1" t="str">
        <v>0 - BM Costs</v>
      </c>
      <c r="L1274" s="1" t="str">
        <v>0 - BM Port</v>
      </c>
      <c r="N1274" s="1" t="str">
        <v>0 - Port Assets</v>
      </c>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1" t="str">
        <v>0- Port Costs</v>
      </c>
      <c r="BT1274" s="1" t="str">
        <v>0- Port Value</v>
      </c>
      <c r="BU1274" s="8"/>
    </row>
    <row r="1275" spans="8:73" hidden="1" outlineLevel="1" x14ac:dyDescent="0.3">
      <c r="H1275" s="1" t="str">
        <v>0 - BM Costs</v>
      </c>
      <c r="L1275" s="1" t="str">
        <v>0 - BM Port</v>
      </c>
      <c r="N1275" s="1" t="str">
        <v>0 - Port Assets</v>
      </c>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c r="AW1275" s="8"/>
      <c r="AX1275" s="8"/>
      <c r="AY1275" s="8"/>
      <c r="AZ1275" s="8"/>
      <c r="BA1275" s="8"/>
      <c r="BB1275" s="8"/>
      <c r="BC1275" s="8"/>
      <c r="BD1275" s="8"/>
      <c r="BE1275" s="8"/>
      <c r="BF1275" s="8"/>
      <c r="BG1275" s="8"/>
      <c r="BH1275" s="8"/>
      <c r="BI1275" s="8"/>
      <c r="BJ1275" s="8"/>
      <c r="BK1275" s="8"/>
      <c r="BL1275" s="8"/>
      <c r="BM1275" s="8"/>
      <c r="BN1275" s="8"/>
      <c r="BO1275" s="8"/>
      <c r="BP1275" s="1" t="str">
        <v>0- Port Costs</v>
      </c>
      <c r="BT1275" s="1" t="str">
        <v>0- Port Value</v>
      </c>
      <c r="BU1275" s="8"/>
    </row>
    <row r="1276" spans="8:73" hidden="1" outlineLevel="1" x14ac:dyDescent="0.3">
      <c r="H1276" s="1" t="str">
        <v>0 - BM Costs</v>
      </c>
      <c r="L1276" s="1" t="str">
        <v>0 - BM Port</v>
      </c>
      <c r="N1276" s="1" t="str">
        <v>0 - Port Assets</v>
      </c>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c r="BD1276" s="8"/>
      <c r="BE1276" s="8"/>
      <c r="BF1276" s="8"/>
      <c r="BG1276" s="8"/>
      <c r="BH1276" s="8"/>
      <c r="BI1276" s="8"/>
      <c r="BJ1276" s="8"/>
      <c r="BK1276" s="8"/>
      <c r="BL1276" s="8"/>
      <c r="BM1276" s="8"/>
      <c r="BN1276" s="8"/>
      <c r="BO1276" s="8"/>
      <c r="BP1276" s="1" t="str">
        <v>0- Port Costs</v>
      </c>
      <c r="BT1276" s="1" t="str">
        <v>0- Port Value</v>
      </c>
      <c r="BU1276" s="8"/>
    </row>
    <row r="1277" spans="8:73" hidden="1" outlineLevel="1" x14ac:dyDescent="0.3">
      <c r="H1277" s="1" t="str">
        <v>0 - BM Costs</v>
      </c>
      <c r="L1277" s="1" t="str">
        <v>0 - BM Port</v>
      </c>
      <c r="N1277" s="1" t="str">
        <v>0 - Port Assets</v>
      </c>
      <c r="O1277" s="8"/>
      <c r="P1277" s="8"/>
      <c r="Q1277" s="8"/>
      <c r="R1277" s="8"/>
      <c r="S1277" s="8"/>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c r="AW1277" s="8"/>
      <c r="AX1277" s="8"/>
      <c r="AY1277" s="8"/>
      <c r="AZ1277" s="8"/>
      <c r="BA1277" s="8"/>
      <c r="BB1277" s="8"/>
      <c r="BC1277" s="8"/>
      <c r="BD1277" s="8"/>
      <c r="BE1277" s="8"/>
      <c r="BF1277" s="8"/>
      <c r="BG1277" s="8"/>
      <c r="BH1277" s="8"/>
      <c r="BI1277" s="8"/>
      <c r="BJ1277" s="8"/>
      <c r="BK1277" s="8"/>
      <c r="BL1277" s="8"/>
      <c r="BM1277" s="8"/>
      <c r="BN1277" s="8"/>
      <c r="BO1277" s="8"/>
      <c r="BP1277" s="1" t="str">
        <v>0- Port Costs</v>
      </c>
      <c r="BT1277" s="1" t="str">
        <v>0- Port Value</v>
      </c>
      <c r="BU1277" s="8"/>
    </row>
    <row r="1278" spans="8:73" hidden="1" outlineLevel="1" x14ac:dyDescent="0.3">
      <c r="H1278" s="1" t="str">
        <v>0 - BM Costs</v>
      </c>
      <c r="L1278" s="1" t="str">
        <v>0 - BM Port</v>
      </c>
      <c r="N1278" s="1" t="str">
        <v>0 - Port Assets</v>
      </c>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c r="BD1278" s="8"/>
      <c r="BE1278" s="8"/>
      <c r="BF1278" s="8"/>
      <c r="BG1278" s="8"/>
      <c r="BH1278" s="8"/>
      <c r="BI1278" s="8"/>
      <c r="BJ1278" s="8"/>
      <c r="BK1278" s="8"/>
      <c r="BL1278" s="8"/>
      <c r="BM1278" s="8"/>
      <c r="BN1278" s="8"/>
      <c r="BO1278" s="8"/>
      <c r="BP1278" s="1" t="str">
        <v>0- Port Costs</v>
      </c>
      <c r="BT1278" s="1" t="str">
        <v>0- Port Value</v>
      </c>
      <c r="BU1278" s="8"/>
    </row>
    <row r="1279" spans="8:73" hidden="1" outlineLevel="1" x14ac:dyDescent="0.3">
      <c r="H1279" s="1" t="str">
        <v>0 - BM Costs</v>
      </c>
      <c r="L1279" s="1" t="str">
        <v>0 - BM Port</v>
      </c>
      <c r="N1279" s="1" t="str">
        <v>0 - Port Assets</v>
      </c>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c r="BD1279" s="8"/>
      <c r="BE1279" s="8"/>
      <c r="BF1279" s="8"/>
      <c r="BG1279" s="8"/>
      <c r="BH1279" s="8"/>
      <c r="BI1279" s="8"/>
      <c r="BJ1279" s="8"/>
      <c r="BK1279" s="8"/>
      <c r="BL1279" s="8"/>
      <c r="BM1279" s="8"/>
      <c r="BN1279" s="8"/>
      <c r="BO1279" s="8"/>
      <c r="BP1279" s="1" t="str">
        <v>0- Port Costs</v>
      </c>
      <c r="BT1279" s="1" t="str">
        <v>0- Port Value</v>
      </c>
      <c r="BU1279" s="8"/>
    </row>
    <row r="1280" spans="8:73" hidden="1" outlineLevel="1" x14ac:dyDescent="0.3">
      <c r="H1280" s="1" t="str">
        <v>0 - BM Costs</v>
      </c>
      <c r="L1280" s="1" t="str">
        <v>0 - BM Port</v>
      </c>
      <c r="N1280" s="1" t="str">
        <v>0 - Port Assets</v>
      </c>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1" t="str">
        <v>0- Port Costs</v>
      </c>
      <c r="BT1280" s="1" t="str">
        <v>0- Port Value</v>
      </c>
      <c r="BU1280" s="8"/>
    </row>
    <row r="1281" spans="8:73" hidden="1" outlineLevel="1" x14ac:dyDescent="0.3">
      <c r="H1281" s="1" t="str">
        <v>0 - BM Costs</v>
      </c>
      <c r="L1281" s="1" t="str">
        <v>0 - BM Port</v>
      </c>
      <c r="N1281" s="1" t="str">
        <v>0 - Port Assets</v>
      </c>
      <c r="O1281" s="8"/>
      <c r="P1281" s="8"/>
      <c r="Q1281" s="8"/>
      <c r="R1281" s="8"/>
      <c r="S1281" s="8"/>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c r="BD1281" s="8"/>
      <c r="BE1281" s="8"/>
      <c r="BF1281" s="8"/>
      <c r="BG1281" s="8"/>
      <c r="BH1281" s="8"/>
      <c r="BI1281" s="8"/>
      <c r="BJ1281" s="8"/>
      <c r="BK1281" s="8"/>
      <c r="BL1281" s="8"/>
      <c r="BM1281" s="8"/>
      <c r="BN1281" s="8"/>
      <c r="BO1281" s="8"/>
      <c r="BP1281" s="1" t="str">
        <v>0- Port Costs</v>
      </c>
      <c r="BT1281" s="1" t="str">
        <v>0- Port Value</v>
      </c>
      <c r="BU1281" s="8"/>
    </row>
    <row r="1282" spans="8:73" hidden="1" outlineLevel="1" x14ac:dyDescent="0.3">
      <c r="H1282" s="1" t="str">
        <v>0 - BM Costs</v>
      </c>
      <c r="L1282" s="1" t="str">
        <v>0 - BM Port</v>
      </c>
      <c r="N1282" s="1" t="str">
        <v>0 - Port Assets</v>
      </c>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1" t="str">
        <v>0- Port Costs</v>
      </c>
      <c r="BT1282" s="1" t="str">
        <v>0- Port Value</v>
      </c>
      <c r="BU1282" s="8"/>
    </row>
    <row r="1283" spans="8:73" hidden="1" outlineLevel="1" x14ac:dyDescent="0.3">
      <c r="H1283" s="1" t="str">
        <v>0 - BM Costs</v>
      </c>
      <c r="L1283" s="1" t="str">
        <v>0 - BM Port</v>
      </c>
      <c r="N1283" s="1" t="str">
        <v>0 - Port Assets</v>
      </c>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c r="BD1283" s="8"/>
      <c r="BE1283" s="8"/>
      <c r="BF1283" s="8"/>
      <c r="BG1283" s="8"/>
      <c r="BH1283" s="8"/>
      <c r="BI1283" s="8"/>
      <c r="BJ1283" s="8"/>
      <c r="BK1283" s="8"/>
      <c r="BL1283" s="8"/>
      <c r="BM1283" s="8"/>
      <c r="BN1283" s="8"/>
      <c r="BO1283" s="8"/>
      <c r="BP1283" s="1" t="str">
        <v>0- Port Costs</v>
      </c>
      <c r="BT1283" s="1" t="str">
        <v>0- Port Value</v>
      </c>
      <c r="BU1283" s="8"/>
    </row>
    <row r="1284" spans="8:73" hidden="1" outlineLevel="1" x14ac:dyDescent="0.3">
      <c r="H1284" s="1" t="str">
        <v>0 - BM Costs</v>
      </c>
      <c r="L1284" s="1" t="str">
        <v>0 - BM Port</v>
      </c>
      <c r="N1284" s="1" t="str">
        <v>0 - Port Assets</v>
      </c>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c r="BD1284" s="8"/>
      <c r="BE1284" s="8"/>
      <c r="BF1284" s="8"/>
      <c r="BG1284" s="8"/>
      <c r="BH1284" s="8"/>
      <c r="BI1284" s="8"/>
      <c r="BJ1284" s="8"/>
      <c r="BK1284" s="8"/>
      <c r="BL1284" s="8"/>
      <c r="BM1284" s="8"/>
      <c r="BN1284" s="8"/>
      <c r="BO1284" s="8"/>
      <c r="BP1284" s="1" t="str">
        <v>0- Port Costs</v>
      </c>
      <c r="BT1284" s="1" t="str">
        <v>0- Port Value</v>
      </c>
      <c r="BU1284" s="8"/>
    </row>
    <row r="1285" spans="8:73" hidden="1" outlineLevel="1" x14ac:dyDescent="0.3">
      <c r="H1285" s="1" t="str">
        <v>0 - BM Costs</v>
      </c>
      <c r="L1285" s="1" t="str">
        <v>0 - BM Port</v>
      </c>
      <c r="N1285" s="1" t="str">
        <v>0 - Port Assets</v>
      </c>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c r="AW1285" s="8"/>
      <c r="AX1285" s="8"/>
      <c r="AY1285" s="8"/>
      <c r="AZ1285" s="8"/>
      <c r="BA1285" s="8"/>
      <c r="BB1285" s="8"/>
      <c r="BC1285" s="8"/>
      <c r="BD1285" s="8"/>
      <c r="BE1285" s="8"/>
      <c r="BF1285" s="8"/>
      <c r="BG1285" s="8"/>
      <c r="BH1285" s="8"/>
      <c r="BI1285" s="8"/>
      <c r="BJ1285" s="8"/>
      <c r="BK1285" s="8"/>
      <c r="BL1285" s="8"/>
      <c r="BM1285" s="8"/>
      <c r="BN1285" s="8"/>
      <c r="BO1285" s="8"/>
      <c r="BP1285" s="1" t="str">
        <v>0- Port Costs</v>
      </c>
      <c r="BT1285" s="1" t="str">
        <v>0- Port Value</v>
      </c>
      <c r="BU1285" s="8"/>
    </row>
    <row r="1286" spans="8:73" hidden="1" outlineLevel="1" x14ac:dyDescent="0.3">
      <c r="H1286" s="1" t="str">
        <v>0 - BM Costs</v>
      </c>
      <c r="L1286" s="1" t="str">
        <v>0 - BM Port</v>
      </c>
      <c r="N1286" s="1" t="str">
        <v>0 - Port Assets</v>
      </c>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1" t="str">
        <v>0- Port Costs</v>
      </c>
      <c r="BT1286" s="1" t="str">
        <v>0- Port Value</v>
      </c>
      <c r="BU1286" s="8"/>
    </row>
    <row r="1287" spans="8:73" hidden="1" outlineLevel="1" x14ac:dyDescent="0.3">
      <c r="H1287" s="1" t="str">
        <v>0 - BM Costs</v>
      </c>
      <c r="L1287" s="1" t="str">
        <v>0 - BM Port</v>
      </c>
      <c r="N1287" s="1" t="str">
        <v>0 - Port Assets</v>
      </c>
      <c r="O1287" s="8"/>
      <c r="P1287" s="8"/>
      <c r="Q1287" s="8"/>
      <c r="R1287" s="8"/>
      <c r="S1287" s="8"/>
      <c r="T1287" s="8"/>
      <c r="U1287" s="8"/>
      <c r="V1287" s="8"/>
      <c r="W1287" s="8"/>
      <c r="X1287" s="8"/>
      <c r="Y1287" s="8"/>
      <c r="Z1287" s="8"/>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c r="AW1287" s="8"/>
      <c r="AX1287" s="8"/>
      <c r="AY1287" s="8"/>
      <c r="AZ1287" s="8"/>
      <c r="BA1287" s="8"/>
      <c r="BB1287" s="8"/>
      <c r="BC1287" s="8"/>
      <c r="BD1287" s="8"/>
      <c r="BE1287" s="8"/>
      <c r="BF1287" s="8"/>
      <c r="BG1287" s="8"/>
      <c r="BH1287" s="8"/>
      <c r="BI1287" s="8"/>
      <c r="BJ1287" s="8"/>
      <c r="BK1287" s="8"/>
      <c r="BL1287" s="8"/>
      <c r="BM1287" s="8"/>
      <c r="BN1287" s="8"/>
      <c r="BO1287" s="8"/>
      <c r="BP1287" s="1" t="str">
        <v>0- Port Costs</v>
      </c>
      <c r="BT1287" s="1" t="str">
        <v>0- Port Value</v>
      </c>
      <c r="BU1287" s="8"/>
    </row>
    <row r="1288" spans="8:73" hidden="1" outlineLevel="1" x14ac:dyDescent="0.3">
      <c r="H1288" s="1" t="str">
        <v>0 - BM Costs</v>
      </c>
      <c r="L1288" s="1" t="str">
        <v>0 - BM Port</v>
      </c>
      <c r="N1288" s="1" t="str">
        <v>0 - Port Assets</v>
      </c>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1" t="str">
        <v>0- Port Costs</v>
      </c>
      <c r="BT1288" s="1" t="str">
        <v>0- Port Value</v>
      </c>
      <c r="BU1288" s="8"/>
    </row>
    <row r="1289" spans="8:73" hidden="1" outlineLevel="1" x14ac:dyDescent="0.3">
      <c r="H1289" s="1" t="str">
        <v>0 - BM Costs</v>
      </c>
      <c r="L1289" s="1" t="str">
        <v>0 - BM Port</v>
      </c>
      <c r="N1289" s="1" t="str">
        <v>0 - Port Assets</v>
      </c>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1" t="str">
        <v>0- Port Costs</v>
      </c>
      <c r="BT1289" s="1" t="str">
        <v>0- Port Value</v>
      </c>
      <c r="BU1289" s="8"/>
    </row>
    <row r="1290" spans="8:73" hidden="1" outlineLevel="1" x14ac:dyDescent="0.3">
      <c r="H1290" s="1" t="str">
        <v>0 - BM Costs</v>
      </c>
      <c r="L1290" s="1" t="str">
        <v>0 - BM Port</v>
      </c>
      <c r="N1290" s="1" t="str">
        <v>0 - Port Assets</v>
      </c>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1" t="str">
        <v>0- Port Costs</v>
      </c>
      <c r="BT1290" s="1" t="str">
        <v>0- Port Value</v>
      </c>
      <c r="BU1290" s="8"/>
    </row>
    <row r="1291" spans="8:73" hidden="1" outlineLevel="1" x14ac:dyDescent="0.3">
      <c r="H1291" s="1" t="str">
        <v>0 - BM Costs</v>
      </c>
      <c r="L1291" s="1" t="str">
        <v>0 - BM Port</v>
      </c>
      <c r="N1291" s="1" t="str">
        <v>0 - Port Assets</v>
      </c>
      <c r="O1291" s="8"/>
      <c r="P1291" s="8"/>
      <c r="Q1291" s="8"/>
      <c r="R1291" s="8"/>
      <c r="S1291" s="8"/>
      <c r="T1291" s="8"/>
      <c r="U1291" s="8"/>
      <c r="V1291" s="8"/>
      <c r="W1291" s="8"/>
      <c r="X1291" s="8"/>
      <c r="Y1291" s="8"/>
      <c r="Z1291" s="8"/>
      <c r="AA1291" s="8"/>
      <c r="AB1291" s="8"/>
      <c r="AC1291" s="8"/>
      <c r="AD1291" s="8"/>
      <c r="AE1291" s="8"/>
      <c r="AF1291" s="8"/>
      <c r="AG1291" s="8"/>
      <c r="AH1291" s="8"/>
      <c r="AI1291" s="8"/>
      <c r="AJ1291" s="8"/>
      <c r="AK1291" s="8"/>
      <c r="AL1291" s="8"/>
      <c r="AM1291" s="8"/>
      <c r="AN1291" s="8"/>
      <c r="AO1291" s="8"/>
      <c r="AP1291" s="8"/>
      <c r="AQ1291" s="8"/>
      <c r="AR1291" s="8"/>
      <c r="AS1291" s="8"/>
      <c r="AT1291" s="8"/>
      <c r="AU1291" s="8"/>
      <c r="AV1291" s="8"/>
      <c r="AW1291" s="8"/>
      <c r="AX1291" s="8"/>
      <c r="AY1291" s="8"/>
      <c r="AZ1291" s="8"/>
      <c r="BA1291" s="8"/>
      <c r="BB1291" s="8"/>
      <c r="BC1291" s="8"/>
      <c r="BD1291" s="8"/>
      <c r="BE1291" s="8"/>
      <c r="BF1291" s="8"/>
      <c r="BG1291" s="8"/>
      <c r="BH1291" s="8"/>
      <c r="BI1291" s="8"/>
      <c r="BJ1291" s="8"/>
      <c r="BK1291" s="8"/>
      <c r="BL1291" s="8"/>
      <c r="BM1291" s="8"/>
      <c r="BN1291" s="8"/>
      <c r="BO1291" s="8"/>
      <c r="BP1291" s="1" t="str">
        <v>0- Port Costs</v>
      </c>
      <c r="BT1291" s="1" t="str">
        <v>0- Port Value</v>
      </c>
      <c r="BU1291" s="8"/>
    </row>
    <row r="1292" spans="8:73" hidden="1" outlineLevel="1" x14ac:dyDescent="0.3">
      <c r="H1292" s="1" t="str">
        <v>0 - BM Costs</v>
      </c>
      <c r="L1292" s="1" t="str">
        <v>0 - BM Port</v>
      </c>
      <c r="N1292" s="1" t="str">
        <v>0 - Port Assets</v>
      </c>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1" t="str">
        <v>0- Port Costs</v>
      </c>
      <c r="BT1292" s="1" t="str">
        <v>0- Port Value</v>
      </c>
      <c r="BU1292" s="8"/>
    </row>
    <row r="1293" spans="8:73" hidden="1" outlineLevel="1" x14ac:dyDescent="0.3">
      <c r="H1293" s="1" t="str">
        <v>0 - BM Costs</v>
      </c>
      <c r="L1293" s="1" t="str">
        <v>0 - BM Port</v>
      </c>
      <c r="N1293" s="1" t="str">
        <v>0 - Port Assets</v>
      </c>
      <c r="O1293" s="8"/>
      <c r="P1293" s="8"/>
      <c r="Q1293" s="8"/>
      <c r="R1293" s="8"/>
      <c r="S1293" s="8"/>
      <c r="T1293" s="8"/>
      <c r="U1293" s="8"/>
      <c r="V1293" s="8"/>
      <c r="W1293" s="8"/>
      <c r="X1293" s="8"/>
      <c r="Y1293" s="8"/>
      <c r="Z1293" s="8"/>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c r="BK1293" s="8"/>
      <c r="BL1293" s="8"/>
      <c r="BM1293" s="8"/>
      <c r="BN1293" s="8"/>
      <c r="BO1293" s="8"/>
      <c r="BP1293" s="1" t="str">
        <v>0- Port Costs</v>
      </c>
      <c r="BT1293" s="1" t="str">
        <v>0- Port Value</v>
      </c>
      <c r="BU1293" s="8"/>
    </row>
    <row r="1294" spans="8:73" hidden="1" outlineLevel="1" x14ac:dyDescent="0.3">
      <c r="H1294" s="1" t="str">
        <v>0 - BM Costs</v>
      </c>
      <c r="L1294" s="1" t="str">
        <v>0 - BM Port</v>
      </c>
      <c r="N1294" s="1" t="str">
        <v>0 - Port Assets</v>
      </c>
      <c r="O1294" s="8"/>
      <c r="P1294" s="8"/>
      <c r="Q1294" s="8"/>
      <c r="R1294" s="8"/>
      <c r="S1294" s="8"/>
      <c r="T1294" s="8"/>
      <c r="U1294" s="8"/>
      <c r="V1294" s="8"/>
      <c r="W1294" s="8"/>
      <c r="X1294" s="8"/>
      <c r="Y1294" s="8"/>
      <c r="Z1294" s="8"/>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1" t="str">
        <v>0- Port Costs</v>
      </c>
      <c r="BT1294" s="1" t="str">
        <v>0- Port Value</v>
      </c>
      <c r="BU1294" s="8"/>
    </row>
    <row r="1295" spans="8:73" hidden="1" outlineLevel="1" x14ac:dyDescent="0.3">
      <c r="H1295" s="1" t="str">
        <v>0 - BM Costs</v>
      </c>
      <c r="L1295" s="1" t="str">
        <v>0 - BM Port</v>
      </c>
      <c r="N1295" s="1" t="str">
        <v>0 - Port Assets</v>
      </c>
      <c r="O1295" s="8"/>
      <c r="P1295" s="8"/>
      <c r="Q1295" s="8"/>
      <c r="R1295" s="8"/>
      <c r="S1295" s="8"/>
      <c r="T1295" s="8"/>
      <c r="U1295" s="8"/>
      <c r="V1295" s="8"/>
      <c r="W1295" s="8"/>
      <c r="X1295" s="8"/>
      <c r="Y1295" s="8"/>
      <c r="Z1295" s="8"/>
      <c r="AA1295" s="8"/>
      <c r="AB1295" s="8"/>
      <c r="AC1295" s="8"/>
      <c r="AD1295" s="8"/>
      <c r="AE1295" s="8"/>
      <c r="AF1295" s="8"/>
      <c r="AG1295" s="8"/>
      <c r="AH1295" s="8"/>
      <c r="AI1295" s="8"/>
      <c r="AJ1295" s="8"/>
      <c r="AK1295" s="8"/>
      <c r="AL1295" s="8"/>
      <c r="AM1295" s="8"/>
      <c r="AN1295" s="8"/>
      <c r="AO1295" s="8"/>
      <c r="AP1295" s="8"/>
      <c r="AQ1295" s="8"/>
      <c r="AR1295" s="8"/>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1" t="str">
        <v>0- Port Costs</v>
      </c>
      <c r="BT1295" s="1" t="str">
        <v>0- Port Value</v>
      </c>
      <c r="BU1295" s="8"/>
    </row>
    <row r="1296" spans="8:73" hidden="1" outlineLevel="1" x14ac:dyDescent="0.3">
      <c r="H1296" s="1" t="str">
        <v>0 - BM Costs</v>
      </c>
      <c r="L1296" s="1" t="str">
        <v>0 - BM Port</v>
      </c>
      <c r="N1296" s="1" t="str">
        <v>0 - Port Assets</v>
      </c>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1" t="str">
        <v>0- Port Costs</v>
      </c>
      <c r="BT1296" s="1" t="str">
        <v>0- Port Value</v>
      </c>
      <c r="BU1296" s="8"/>
    </row>
    <row r="1297" spans="8:73" hidden="1" outlineLevel="1" x14ac:dyDescent="0.3">
      <c r="H1297" s="1" t="str">
        <v>0 - BM Costs</v>
      </c>
      <c r="L1297" s="1" t="str">
        <v>0 - BM Port</v>
      </c>
      <c r="N1297" s="1" t="str">
        <v>0 - Port Assets</v>
      </c>
      <c r="O1297" s="8"/>
      <c r="P1297" s="8"/>
      <c r="Q1297" s="8"/>
      <c r="R1297" s="8"/>
      <c r="S1297" s="8"/>
      <c r="T1297" s="8"/>
      <c r="U1297" s="8"/>
      <c r="V1297" s="8"/>
      <c r="W1297" s="8"/>
      <c r="X1297" s="8"/>
      <c r="Y1297" s="8"/>
      <c r="Z1297" s="8"/>
      <c r="AA1297" s="8"/>
      <c r="AB1297" s="8"/>
      <c r="AC1297" s="8"/>
      <c r="AD1297" s="8"/>
      <c r="AE1297" s="8"/>
      <c r="AF1297" s="8"/>
      <c r="AG1297" s="8"/>
      <c r="AH1297" s="8"/>
      <c r="AI1297" s="8"/>
      <c r="AJ1297" s="8"/>
      <c r="AK1297" s="8"/>
      <c r="AL1297" s="8"/>
      <c r="AM1297" s="8"/>
      <c r="AN1297" s="8"/>
      <c r="AO1297" s="8"/>
      <c r="AP1297" s="8"/>
      <c r="AQ1297" s="8"/>
      <c r="AR1297" s="8"/>
      <c r="AS1297" s="8"/>
      <c r="AT1297" s="8"/>
      <c r="AU1297" s="8"/>
      <c r="AV1297" s="8"/>
      <c r="AW1297" s="8"/>
      <c r="AX1297" s="8"/>
      <c r="AY1297" s="8"/>
      <c r="AZ1297" s="8"/>
      <c r="BA1297" s="8"/>
      <c r="BB1297" s="8"/>
      <c r="BC1297" s="8"/>
      <c r="BD1297" s="8"/>
      <c r="BE1297" s="8"/>
      <c r="BF1297" s="8"/>
      <c r="BG1297" s="8"/>
      <c r="BH1297" s="8"/>
      <c r="BI1297" s="8"/>
      <c r="BJ1297" s="8"/>
      <c r="BK1297" s="8"/>
      <c r="BL1297" s="8"/>
      <c r="BM1297" s="8"/>
      <c r="BN1297" s="8"/>
      <c r="BO1297" s="8"/>
      <c r="BP1297" s="1" t="str">
        <v>0- Port Costs</v>
      </c>
      <c r="BT1297" s="1" t="str">
        <v>0- Port Value</v>
      </c>
      <c r="BU1297" s="8"/>
    </row>
    <row r="1298" spans="8:73" hidden="1" outlineLevel="1" x14ac:dyDescent="0.3">
      <c r="H1298" s="1" t="str">
        <v>0 - BM Costs</v>
      </c>
      <c r="L1298" s="1" t="str">
        <v>0 - BM Port</v>
      </c>
      <c r="N1298" s="1" t="str">
        <v>0 - Port Assets</v>
      </c>
      <c r="O1298" s="8"/>
      <c r="P1298" s="8"/>
      <c r="Q1298" s="8"/>
      <c r="R1298" s="8"/>
      <c r="S1298" s="8"/>
      <c r="T1298" s="8"/>
      <c r="U1298" s="8"/>
      <c r="V1298" s="8"/>
      <c r="W1298" s="8"/>
      <c r="X1298" s="8"/>
      <c r="Y1298" s="8"/>
      <c r="Z1298" s="8"/>
      <c r="AA1298" s="8"/>
      <c r="AB1298" s="8"/>
      <c r="AC1298" s="8"/>
      <c r="AD1298" s="8"/>
      <c r="AE1298" s="8"/>
      <c r="AF1298" s="8"/>
      <c r="AG1298" s="8"/>
      <c r="AH1298" s="8"/>
      <c r="AI1298" s="8"/>
      <c r="AJ1298" s="8"/>
      <c r="AK1298" s="8"/>
      <c r="AL1298" s="8"/>
      <c r="AM1298" s="8"/>
      <c r="AN1298" s="8"/>
      <c r="AO1298" s="8"/>
      <c r="AP1298" s="8"/>
      <c r="AQ1298" s="8"/>
      <c r="AR1298" s="8"/>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1" t="str">
        <v>0- Port Costs</v>
      </c>
      <c r="BT1298" s="1" t="str">
        <v>0- Port Value</v>
      </c>
      <c r="BU1298" s="8"/>
    </row>
    <row r="1299" spans="8:73" hidden="1" outlineLevel="1" x14ac:dyDescent="0.3">
      <c r="H1299" s="1" t="str">
        <v>0 - BM Costs</v>
      </c>
      <c r="L1299" s="1" t="str">
        <v>0 - BM Port</v>
      </c>
      <c r="N1299" s="1" t="str">
        <v>0 - Port Assets</v>
      </c>
      <c r="O1299" s="8"/>
      <c r="P1299" s="8"/>
      <c r="Q1299" s="8"/>
      <c r="R1299" s="8"/>
      <c r="S1299" s="8"/>
      <c r="T1299" s="8"/>
      <c r="U1299" s="8"/>
      <c r="V1299" s="8"/>
      <c r="W1299" s="8"/>
      <c r="X1299" s="8"/>
      <c r="Y1299" s="8"/>
      <c r="Z1299" s="8"/>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1" t="str">
        <v>0- Port Costs</v>
      </c>
      <c r="BT1299" s="1" t="str">
        <v>0- Port Value</v>
      </c>
      <c r="BU1299" s="8"/>
    </row>
    <row r="1300" spans="8:73" hidden="1" outlineLevel="1" x14ac:dyDescent="0.3">
      <c r="H1300" s="1" t="str">
        <v>0 - BM Costs</v>
      </c>
      <c r="L1300" s="1" t="str">
        <v>0 - BM Port</v>
      </c>
      <c r="N1300" s="1" t="str">
        <v>0 - Port Assets</v>
      </c>
      <c r="O1300" s="8"/>
      <c r="P1300" s="8"/>
      <c r="Q1300" s="8"/>
      <c r="R1300" s="8"/>
      <c r="S1300" s="8"/>
      <c r="T1300" s="8"/>
      <c r="U1300" s="8"/>
      <c r="V1300" s="8"/>
      <c r="W1300" s="8"/>
      <c r="X1300" s="8"/>
      <c r="Y1300" s="8"/>
      <c r="Z1300" s="8"/>
      <c r="AA1300" s="8"/>
      <c r="AB1300" s="8"/>
      <c r="AC1300" s="8"/>
      <c r="AD1300" s="8"/>
      <c r="AE1300" s="8"/>
      <c r="AF1300" s="8"/>
      <c r="AG1300" s="8"/>
      <c r="AH1300" s="8"/>
      <c r="AI1300" s="8"/>
      <c r="AJ1300" s="8"/>
      <c r="AK1300" s="8"/>
      <c r="AL1300" s="8"/>
      <c r="AM1300" s="8"/>
      <c r="AN1300" s="8"/>
      <c r="AO1300" s="8"/>
      <c r="AP1300" s="8"/>
      <c r="AQ1300" s="8"/>
      <c r="AR1300" s="8"/>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1" t="str">
        <v>0- Port Costs</v>
      </c>
      <c r="BT1300" s="1" t="str">
        <v>0- Port Value</v>
      </c>
      <c r="BU1300" s="8"/>
    </row>
    <row r="1301" spans="8:73" hidden="1" outlineLevel="1" x14ac:dyDescent="0.3">
      <c r="H1301" s="1" t="str">
        <v>0 - BM Costs</v>
      </c>
      <c r="L1301" s="1" t="str">
        <v>0 - BM Port</v>
      </c>
      <c r="N1301" s="1" t="str">
        <v>0 - Port Assets</v>
      </c>
      <c r="O1301" s="8"/>
      <c r="P1301" s="8"/>
      <c r="Q1301" s="8"/>
      <c r="R1301" s="8"/>
      <c r="S1301" s="8"/>
      <c r="T1301" s="8"/>
      <c r="U1301" s="8"/>
      <c r="V1301" s="8"/>
      <c r="W1301" s="8"/>
      <c r="X1301" s="8"/>
      <c r="Y1301" s="8"/>
      <c r="Z1301" s="8"/>
      <c r="AA1301" s="8"/>
      <c r="AB1301" s="8"/>
      <c r="AC1301" s="8"/>
      <c r="AD1301" s="8"/>
      <c r="AE1301" s="8"/>
      <c r="AF1301" s="8"/>
      <c r="AG1301" s="8"/>
      <c r="AH1301" s="8"/>
      <c r="AI1301" s="8"/>
      <c r="AJ1301" s="8"/>
      <c r="AK1301" s="8"/>
      <c r="AL1301" s="8"/>
      <c r="AM1301" s="8"/>
      <c r="AN1301" s="8"/>
      <c r="AO1301" s="8"/>
      <c r="AP1301" s="8"/>
      <c r="AQ1301" s="8"/>
      <c r="AR1301" s="8"/>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1" t="str">
        <v>0- Port Costs</v>
      </c>
      <c r="BT1301" s="1" t="str">
        <v>0- Port Value</v>
      </c>
      <c r="BU1301" s="8"/>
    </row>
    <row r="1302" spans="8:73" hidden="1" outlineLevel="1" x14ac:dyDescent="0.3">
      <c r="H1302" s="1" t="str">
        <v>0 - BM Costs</v>
      </c>
      <c r="L1302" s="1" t="str">
        <v>0 - BM Port</v>
      </c>
      <c r="N1302" s="1" t="str">
        <v>0 - Port Assets</v>
      </c>
      <c r="O1302" s="8"/>
      <c r="P1302" s="8"/>
      <c r="Q1302" s="8"/>
      <c r="R1302" s="8"/>
      <c r="S1302" s="8"/>
      <c r="T1302" s="8"/>
      <c r="U1302" s="8"/>
      <c r="V1302" s="8"/>
      <c r="W1302" s="8"/>
      <c r="X1302" s="8"/>
      <c r="Y1302" s="8"/>
      <c r="Z1302" s="8"/>
      <c r="AA1302" s="8"/>
      <c r="AB1302" s="8"/>
      <c r="AC1302" s="8"/>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1" t="str">
        <v>0- Port Costs</v>
      </c>
      <c r="BT1302" s="1" t="str">
        <v>0- Port Value</v>
      </c>
      <c r="BU1302" s="8"/>
    </row>
    <row r="1303" spans="8:73" hidden="1" outlineLevel="1" x14ac:dyDescent="0.3">
      <c r="H1303" s="1" t="str">
        <v>0 - BM Costs</v>
      </c>
      <c r="L1303" s="1" t="str">
        <v>0 - BM Port</v>
      </c>
      <c r="N1303" s="1" t="str">
        <v>0 - Port Assets</v>
      </c>
      <c r="O1303" s="8"/>
      <c r="P1303" s="8"/>
      <c r="Q1303" s="8"/>
      <c r="R1303" s="8"/>
      <c r="S1303" s="8"/>
      <c r="T1303" s="8"/>
      <c r="U1303" s="8"/>
      <c r="V1303" s="8"/>
      <c r="W1303" s="8"/>
      <c r="X1303" s="8"/>
      <c r="Y1303" s="8"/>
      <c r="Z1303" s="8"/>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1" t="str">
        <v>0- Port Costs</v>
      </c>
      <c r="BT1303" s="1" t="str">
        <v>0- Port Value</v>
      </c>
      <c r="BU1303" s="8"/>
    </row>
    <row r="1304" spans="8:73" hidden="1" outlineLevel="1" x14ac:dyDescent="0.3">
      <c r="H1304" s="1" t="str">
        <v>0 - BM Costs</v>
      </c>
      <c r="L1304" s="1" t="str">
        <v>0 - BM Port</v>
      </c>
      <c r="N1304" s="1" t="str">
        <v>0 - Port Assets</v>
      </c>
      <c r="O1304" s="8"/>
      <c r="P1304" s="8"/>
      <c r="Q1304" s="8"/>
      <c r="R1304" s="8"/>
      <c r="S1304" s="8"/>
      <c r="T1304" s="8"/>
      <c r="U1304" s="8"/>
      <c r="V1304" s="8"/>
      <c r="W1304" s="8"/>
      <c r="X1304" s="8"/>
      <c r="Y1304" s="8"/>
      <c r="Z1304" s="8"/>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1" t="str">
        <v>0- Port Costs</v>
      </c>
      <c r="BT1304" s="1" t="str">
        <v>0- Port Value</v>
      </c>
      <c r="BU1304" s="8"/>
    </row>
    <row r="1305" spans="8:73" hidden="1" outlineLevel="1" x14ac:dyDescent="0.3">
      <c r="H1305" s="1" t="str">
        <v>0 - BM Costs</v>
      </c>
      <c r="L1305" s="1" t="str">
        <v>0 - BM Port</v>
      </c>
      <c r="N1305" s="1" t="str">
        <v>0 - Port Assets</v>
      </c>
      <c r="O1305" s="8"/>
      <c r="P1305" s="8"/>
      <c r="Q1305" s="8"/>
      <c r="R1305" s="8"/>
      <c r="S1305" s="8"/>
      <c r="T1305" s="8"/>
      <c r="U1305" s="8"/>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1" t="str">
        <v>0- Port Costs</v>
      </c>
      <c r="BT1305" s="1" t="str">
        <v>0- Port Value</v>
      </c>
      <c r="BU1305" s="8"/>
    </row>
    <row r="1306" spans="8:73" hidden="1" outlineLevel="1" x14ac:dyDescent="0.3">
      <c r="H1306" s="1" t="str">
        <v>0 - BM Costs</v>
      </c>
      <c r="L1306" s="1" t="str">
        <v>0 - BM Port</v>
      </c>
      <c r="N1306" s="1" t="str">
        <v>0 - Port Assets</v>
      </c>
      <c r="O1306" s="8"/>
      <c r="P1306" s="8"/>
      <c r="Q1306" s="8"/>
      <c r="R1306" s="8"/>
      <c r="S1306" s="8"/>
      <c r="T1306" s="8"/>
      <c r="U1306" s="8"/>
      <c r="V1306" s="8"/>
      <c r="W1306" s="8"/>
      <c r="X1306" s="8"/>
      <c r="Y1306" s="8"/>
      <c r="Z1306" s="8"/>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1" t="str">
        <v>0- Port Costs</v>
      </c>
      <c r="BT1306" s="1" t="str">
        <v>0- Port Value</v>
      </c>
      <c r="BU1306" s="8"/>
    </row>
    <row r="1307" spans="8:73" hidden="1" outlineLevel="1" x14ac:dyDescent="0.3">
      <c r="H1307" s="1" t="str">
        <v>0 - BM Costs</v>
      </c>
      <c r="L1307" s="1" t="str">
        <v>0 - BM Port</v>
      </c>
      <c r="N1307" s="1" t="str">
        <v>0 - Port Assets</v>
      </c>
      <c r="O1307" s="8"/>
      <c r="P1307" s="8"/>
      <c r="Q1307" s="8"/>
      <c r="R1307" s="8"/>
      <c r="S1307" s="8"/>
      <c r="T1307" s="8"/>
      <c r="U1307" s="8"/>
      <c r="V1307" s="8"/>
      <c r="W1307" s="8"/>
      <c r="X1307" s="8"/>
      <c r="Y1307" s="8"/>
      <c r="Z1307" s="8"/>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1" t="str">
        <v>0- Port Costs</v>
      </c>
      <c r="BT1307" s="1" t="str">
        <v>0- Port Value</v>
      </c>
      <c r="BU1307" s="8"/>
    </row>
    <row r="1308" spans="8:73" hidden="1" outlineLevel="1" x14ac:dyDescent="0.3">
      <c r="H1308" s="1" t="str">
        <v>0 - BM Costs</v>
      </c>
      <c r="L1308" s="1" t="str">
        <v>0 - BM Port</v>
      </c>
      <c r="N1308" s="1" t="str">
        <v>0 - Port Assets</v>
      </c>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1" t="str">
        <v>0- Port Costs</v>
      </c>
      <c r="BT1308" s="1" t="str">
        <v>0- Port Value</v>
      </c>
      <c r="BU1308" s="8"/>
    </row>
    <row r="1309" spans="8:73" hidden="1" outlineLevel="1" x14ac:dyDescent="0.3">
      <c r="H1309" s="1" t="str">
        <v>0 - BM Costs</v>
      </c>
      <c r="L1309" s="1" t="str">
        <v>0 - BM Port</v>
      </c>
      <c r="N1309" s="1" t="str">
        <v>0 - Port Assets</v>
      </c>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1" t="str">
        <v>0- Port Costs</v>
      </c>
      <c r="BT1309" s="1" t="str">
        <v>0- Port Value</v>
      </c>
      <c r="BU1309" s="8"/>
    </row>
    <row r="1310" spans="8:73" hidden="1" outlineLevel="1" x14ac:dyDescent="0.3">
      <c r="H1310" s="1" t="str">
        <v>0 - BM Costs</v>
      </c>
      <c r="L1310" s="1" t="str">
        <v>0 - BM Port</v>
      </c>
      <c r="N1310" s="1" t="str">
        <v>0 - Port Assets</v>
      </c>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1" t="str">
        <v>0- Port Costs</v>
      </c>
      <c r="BT1310" s="1" t="str">
        <v>0- Port Value</v>
      </c>
      <c r="BU1310" s="8"/>
    </row>
    <row r="1311" spans="8:73" hidden="1" outlineLevel="1" x14ac:dyDescent="0.3">
      <c r="H1311" s="1" t="str">
        <v>0 - BM Costs</v>
      </c>
      <c r="L1311" s="1" t="str">
        <v>0 - BM Port</v>
      </c>
      <c r="N1311" s="1" t="str">
        <v>0 - Port Assets</v>
      </c>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1" t="str">
        <v>0- Port Costs</v>
      </c>
      <c r="BT1311" s="1" t="str">
        <v>0- Port Value</v>
      </c>
      <c r="BU1311" s="8"/>
    </row>
    <row r="1312" spans="8:73" hidden="1" outlineLevel="1" x14ac:dyDescent="0.3">
      <c r="H1312" s="1" t="str">
        <v>0 - BM Costs</v>
      </c>
      <c r="L1312" s="1" t="str">
        <v>0 - BM Port</v>
      </c>
      <c r="N1312" s="1" t="str">
        <v>0 - Port Assets</v>
      </c>
      <c r="O1312" s="8"/>
      <c r="P1312" s="8"/>
      <c r="Q1312" s="8"/>
      <c r="R1312" s="8"/>
      <c r="S1312" s="8"/>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1" t="str">
        <v>0- Port Costs</v>
      </c>
      <c r="BT1312" s="1" t="str">
        <v>0- Port Value</v>
      </c>
      <c r="BU1312" s="8"/>
    </row>
    <row r="1313" spans="8:73" hidden="1" outlineLevel="1" x14ac:dyDescent="0.3">
      <c r="H1313" s="1" t="str">
        <v>0 - BM Costs</v>
      </c>
      <c r="L1313" s="1" t="str">
        <v>0 - BM Port</v>
      </c>
      <c r="N1313" s="1" t="str">
        <v>0 - Port Assets</v>
      </c>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1" t="str">
        <v>0- Port Costs</v>
      </c>
      <c r="BT1313" s="1" t="str">
        <v>0- Port Value</v>
      </c>
      <c r="BU1313" s="8"/>
    </row>
    <row r="1314" spans="8:73" hidden="1" outlineLevel="1" x14ac:dyDescent="0.3">
      <c r="H1314" s="1" t="str">
        <v>0 - BM Costs</v>
      </c>
      <c r="L1314" s="1" t="str">
        <v>0 - BM Port</v>
      </c>
      <c r="N1314" s="1" t="str">
        <v>0 - Port Assets</v>
      </c>
      <c r="O1314" s="8"/>
      <c r="P1314" s="8"/>
      <c r="Q1314" s="8"/>
      <c r="R1314" s="8"/>
      <c r="S1314" s="8"/>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1" t="str">
        <v>0- Port Costs</v>
      </c>
      <c r="BT1314" s="1" t="str">
        <v>0- Port Value</v>
      </c>
      <c r="BU1314" s="8"/>
    </row>
    <row r="1315" spans="8:73" hidden="1" outlineLevel="1" x14ac:dyDescent="0.3">
      <c r="H1315" s="1" t="str">
        <v>0 - BM Costs</v>
      </c>
      <c r="L1315" s="1" t="str">
        <v>0 - BM Port</v>
      </c>
      <c r="N1315" s="1" t="str">
        <v>0 - Port Assets</v>
      </c>
      <c r="O1315" s="8"/>
      <c r="P1315" s="8"/>
      <c r="Q1315" s="8"/>
      <c r="R1315" s="8"/>
      <c r="S1315" s="8"/>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1" t="str">
        <v>0- Port Costs</v>
      </c>
      <c r="BT1315" s="1" t="str">
        <v>0- Port Value</v>
      </c>
      <c r="BU1315" s="8"/>
    </row>
    <row r="1316" spans="8:73" hidden="1" outlineLevel="1" x14ac:dyDescent="0.3">
      <c r="H1316" s="1" t="str">
        <v>0 - BM Costs</v>
      </c>
      <c r="L1316" s="1" t="str">
        <v>0 - BM Port</v>
      </c>
      <c r="N1316" s="1" t="str">
        <v>0 - Port Assets</v>
      </c>
      <c r="O1316" s="8"/>
      <c r="P1316" s="8"/>
      <c r="Q1316" s="8"/>
      <c r="R1316" s="8"/>
      <c r="S1316" s="8"/>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1" t="str">
        <v>0- Port Costs</v>
      </c>
      <c r="BT1316" s="1" t="str">
        <v>0- Port Value</v>
      </c>
      <c r="BU1316" s="8"/>
    </row>
    <row r="1317" spans="8:73" hidden="1" outlineLevel="1" x14ac:dyDescent="0.3">
      <c r="H1317" s="1" t="str">
        <v>0 - BM Costs</v>
      </c>
      <c r="L1317" s="1" t="str">
        <v>0 - BM Port</v>
      </c>
      <c r="N1317" s="1" t="str">
        <v>0 - Port Assets</v>
      </c>
      <c r="O1317" s="8"/>
      <c r="P1317" s="8"/>
      <c r="Q1317" s="8"/>
      <c r="R1317" s="8"/>
      <c r="S1317" s="8"/>
      <c r="T1317" s="8"/>
      <c r="U1317" s="8"/>
      <c r="V1317" s="8"/>
      <c r="W1317" s="8"/>
      <c r="X1317" s="8"/>
      <c r="Y1317" s="8"/>
      <c r="Z1317" s="8"/>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1" t="str">
        <v>0- Port Costs</v>
      </c>
      <c r="BT1317" s="1" t="str">
        <v>0- Port Value</v>
      </c>
      <c r="BU1317" s="8"/>
    </row>
    <row r="1318" spans="8:73" hidden="1" outlineLevel="1" x14ac:dyDescent="0.3">
      <c r="H1318" s="1" t="str">
        <v>0 - BM Costs</v>
      </c>
      <c r="L1318" s="1" t="str">
        <v>0 - BM Port</v>
      </c>
      <c r="N1318" s="1" t="str">
        <v>0 - Port Assets</v>
      </c>
      <c r="O1318" s="8"/>
      <c r="P1318" s="8"/>
      <c r="Q1318" s="8"/>
      <c r="R1318" s="8"/>
      <c r="S1318" s="8"/>
      <c r="T1318" s="8"/>
      <c r="U1318" s="8"/>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1" t="str">
        <v>0- Port Costs</v>
      </c>
      <c r="BT1318" s="1" t="str">
        <v>0- Port Value</v>
      </c>
      <c r="BU1318" s="8"/>
    </row>
    <row r="1319" spans="8:73" hidden="1" outlineLevel="1" x14ac:dyDescent="0.3">
      <c r="H1319" s="1" t="str">
        <v>0 - BM Costs</v>
      </c>
      <c r="L1319" s="1" t="str">
        <v>0 - BM Port</v>
      </c>
      <c r="N1319" s="1" t="str">
        <v>0 - Port Assets</v>
      </c>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1" t="str">
        <v>0- Port Costs</v>
      </c>
      <c r="BT1319" s="1" t="str">
        <v>0- Port Value</v>
      </c>
      <c r="BU1319" s="8"/>
    </row>
    <row r="1320" spans="8:73" hidden="1" outlineLevel="1" x14ac:dyDescent="0.3">
      <c r="H1320" s="1" t="str">
        <v>0 - BM Costs</v>
      </c>
      <c r="L1320" s="1" t="str">
        <v>0 - BM Port</v>
      </c>
      <c r="N1320" s="1" t="str">
        <v>0 - Port Assets</v>
      </c>
      <c r="O1320" s="8"/>
      <c r="P1320" s="8"/>
      <c r="Q1320" s="8"/>
      <c r="R1320" s="8"/>
      <c r="S1320" s="8"/>
      <c r="T1320" s="8"/>
      <c r="U1320" s="8"/>
      <c r="V1320" s="8"/>
      <c r="W1320" s="8"/>
      <c r="X1320" s="8"/>
      <c r="Y1320" s="8"/>
      <c r="Z1320" s="8"/>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1" t="str">
        <v>0- Port Costs</v>
      </c>
      <c r="BT1320" s="1" t="str">
        <v>0- Port Value</v>
      </c>
      <c r="BU1320" s="8"/>
    </row>
    <row r="1321" spans="8:73" hidden="1" outlineLevel="1" x14ac:dyDescent="0.3">
      <c r="H1321" s="1" t="str">
        <v>0 - BM Costs</v>
      </c>
      <c r="L1321" s="1" t="str">
        <v>0 - BM Port</v>
      </c>
      <c r="N1321" s="1" t="str">
        <v>0 - Port Assets</v>
      </c>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1" t="str">
        <v>0- Port Costs</v>
      </c>
      <c r="BT1321" s="1" t="str">
        <v>0- Port Value</v>
      </c>
      <c r="BU1321" s="8"/>
    </row>
    <row r="1322" spans="8:73" hidden="1" outlineLevel="1" x14ac:dyDescent="0.3">
      <c r="H1322" s="1" t="str">
        <v>0 - BM Costs</v>
      </c>
      <c r="L1322" s="1" t="str">
        <v>0 - BM Port</v>
      </c>
      <c r="N1322" s="1" t="str">
        <v>0 - Port Assets</v>
      </c>
      <c r="O1322" s="8"/>
      <c r="P1322" s="8"/>
      <c r="Q1322" s="8"/>
      <c r="R1322" s="8"/>
      <c r="S1322" s="8"/>
      <c r="T1322" s="8"/>
      <c r="U1322" s="8"/>
      <c r="V1322" s="8"/>
      <c r="W1322" s="8"/>
      <c r="X1322" s="8"/>
      <c r="Y1322" s="8"/>
      <c r="Z1322" s="8"/>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1" t="str">
        <v>0- Port Costs</v>
      </c>
      <c r="BT1322" s="1" t="str">
        <v>0- Port Value</v>
      </c>
      <c r="BU1322" s="8"/>
    </row>
    <row r="1323" spans="8:73" hidden="1" outlineLevel="1" x14ac:dyDescent="0.3">
      <c r="H1323" s="1" t="str">
        <v>0 - BM Costs</v>
      </c>
      <c r="L1323" s="1" t="str">
        <v>0 - BM Port</v>
      </c>
      <c r="N1323" s="1" t="str">
        <v>0 - Port Assets</v>
      </c>
      <c r="O1323" s="8"/>
      <c r="P1323" s="8"/>
      <c r="Q1323" s="8"/>
      <c r="R1323" s="8"/>
      <c r="S1323" s="8"/>
      <c r="T1323" s="8"/>
      <c r="U1323" s="8"/>
      <c r="V1323" s="8"/>
      <c r="W1323" s="8"/>
      <c r="X1323" s="8"/>
      <c r="Y1323" s="8"/>
      <c r="Z1323" s="8"/>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1" t="str">
        <v>0- Port Costs</v>
      </c>
      <c r="BT1323" s="1" t="str">
        <v>0- Port Value</v>
      </c>
      <c r="BU1323" s="8"/>
    </row>
    <row r="1324" spans="8:73" hidden="1" outlineLevel="1" x14ac:dyDescent="0.3">
      <c r="H1324" s="1" t="str">
        <v>0 - BM Costs</v>
      </c>
      <c r="L1324" s="1" t="str">
        <v>0 - BM Port</v>
      </c>
      <c r="N1324" s="1" t="str">
        <v>0 - Port Assets</v>
      </c>
      <c r="O1324" s="8"/>
      <c r="P1324" s="8"/>
      <c r="Q1324" s="8"/>
      <c r="R1324" s="8"/>
      <c r="S1324" s="8"/>
      <c r="T1324" s="8"/>
      <c r="U1324" s="8"/>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1" t="str">
        <v>0- Port Costs</v>
      </c>
      <c r="BT1324" s="1" t="str">
        <v>0- Port Value</v>
      </c>
      <c r="BU1324" s="8"/>
    </row>
    <row r="1325" spans="8:73" hidden="1" outlineLevel="1" x14ac:dyDescent="0.3">
      <c r="H1325" s="1" t="str">
        <v>0 - BM Costs</v>
      </c>
      <c r="L1325" s="1" t="str">
        <v>0 - BM Port</v>
      </c>
      <c r="N1325" s="1" t="str">
        <v>0 - Port Assets</v>
      </c>
      <c r="O1325" s="8"/>
      <c r="P1325" s="8"/>
      <c r="Q1325" s="8"/>
      <c r="R1325" s="8"/>
      <c r="S1325" s="8"/>
      <c r="T1325" s="8"/>
      <c r="U1325" s="8"/>
      <c r="V1325" s="8"/>
      <c r="W1325" s="8"/>
      <c r="X1325" s="8"/>
      <c r="Y1325" s="8"/>
      <c r="Z1325" s="8"/>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1" t="str">
        <v>0- Port Costs</v>
      </c>
      <c r="BT1325" s="1" t="str">
        <v>0- Port Value</v>
      </c>
      <c r="BU1325" s="8"/>
    </row>
    <row r="1326" spans="8:73" hidden="1" outlineLevel="1" x14ac:dyDescent="0.3">
      <c r="H1326" s="1" t="str">
        <v>0 - BM Costs</v>
      </c>
      <c r="L1326" s="1" t="str">
        <v>0 - BM Port</v>
      </c>
      <c r="N1326" s="1" t="str">
        <v>0 - Port Assets</v>
      </c>
      <c r="O1326" s="8"/>
      <c r="P1326" s="8"/>
      <c r="Q1326" s="8"/>
      <c r="R1326" s="8"/>
      <c r="S1326" s="8"/>
      <c r="T1326" s="8"/>
      <c r="U1326" s="8"/>
      <c r="V1326" s="8"/>
      <c r="W1326" s="8"/>
      <c r="X1326" s="8"/>
      <c r="Y1326" s="8"/>
      <c r="Z1326" s="8"/>
      <c r="AA1326" s="8"/>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1" t="str">
        <v>0- Port Costs</v>
      </c>
      <c r="BT1326" s="1" t="str">
        <v>0- Port Value</v>
      </c>
      <c r="BU1326" s="8"/>
    </row>
    <row r="1327" spans="8:73" hidden="1" outlineLevel="1" x14ac:dyDescent="0.3">
      <c r="H1327" s="1" t="str">
        <v>0 - BM Costs</v>
      </c>
      <c r="L1327" s="1" t="str">
        <v>0 - BM Port</v>
      </c>
      <c r="N1327" s="1" t="str">
        <v>0 - Port Assets</v>
      </c>
      <c r="O1327" s="8"/>
      <c r="P1327" s="8"/>
      <c r="Q1327" s="8"/>
      <c r="R1327" s="8"/>
      <c r="S1327" s="8"/>
      <c r="T1327" s="8"/>
      <c r="U1327" s="8"/>
      <c r="V1327" s="8"/>
      <c r="W1327" s="8"/>
      <c r="X1327" s="8"/>
      <c r="Y1327" s="8"/>
      <c r="Z1327" s="8"/>
      <c r="AA1327" s="8"/>
      <c r="AB1327" s="8"/>
      <c r="AC1327" s="8"/>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1" t="str">
        <v>0- Port Costs</v>
      </c>
      <c r="BT1327" s="1" t="str">
        <v>0- Port Value</v>
      </c>
      <c r="BU1327" s="8"/>
    </row>
    <row r="1328" spans="8:73" hidden="1" outlineLevel="1" x14ac:dyDescent="0.3">
      <c r="H1328" s="1" t="str">
        <v>0 - BM Costs</v>
      </c>
      <c r="L1328" s="1" t="str">
        <v>0 - BM Port</v>
      </c>
      <c r="N1328" s="1" t="str">
        <v>0 - Port Assets</v>
      </c>
      <c r="O1328" s="8"/>
      <c r="P1328" s="8"/>
      <c r="Q1328" s="8"/>
      <c r="R1328" s="8"/>
      <c r="S1328" s="8"/>
      <c r="T1328" s="8"/>
      <c r="U1328" s="8"/>
      <c r="V1328" s="8"/>
      <c r="W1328" s="8"/>
      <c r="X1328" s="8"/>
      <c r="Y1328" s="8"/>
      <c r="Z1328" s="8"/>
      <c r="AA1328" s="8"/>
      <c r="AB1328" s="8"/>
      <c r="AC1328" s="8"/>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1" t="str">
        <v>0- Port Costs</v>
      </c>
      <c r="BT1328" s="1" t="str">
        <v>0- Port Value</v>
      </c>
      <c r="BU1328" s="8"/>
    </row>
    <row r="1329" spans="8:73" hidden="1" outlineLevel="1" x14ac:dyDescent="0.3">
      <c r="H1329" s="1" t="str">
        <v>0 - BM Costs</v>
      </c>
      <c r="L1329" s="1" t="str">
        <v>0 - BM Port</v>
      </c>
      <c r="N1329" s="1" t="str">
        <v>0 - Port Assets</v>
      </c>
      <c r="O1329" s="8"/>
      <c r="P1329" s="8"/>
      <c r="Q1329" s="8"/>
      <c r="R1329" s="8"/>
      <c r="S1329" s="8"/>
      <c r="T1329" s="8"/>
      <c r="U1329" s="8"/>
      <c r="V1329" s="8"/>
      <c r="W1329" s="8"/>
      <c r="X1329" s="8"/>
      <c r="Y1329" s="8"/>
      <c r="Z1329" s="8"/>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1" t="str">
        <v>0- Port Costs</v>
      </c>
      <c r="BT1329" s="1" t="str">
        <v>0- Port Value</v>
      </c>
      <c r="BU1329" s="8"/>
    </row>
    <row r="1330" spans="8:73" hidden="1" outlineLevel="1" x14ac:dyDescent="0.3">
      <c r="H1330" s="1" t="str">
        <v>0 - BM Costs</v>
      </c>
      <c r="L1330" s="1" t="str">
        <v>0 - BM Port</v>
      </c>
      <c r="N1330" s="1" t="str">
        <v>0 - Port Assets</v>
      </c>
      <c r="O1330" s="8"/>
      <c r="P1330" s="8"/>
      <c r="Q1330" s="8"/>
      <c r="R1330" s="8"/>
      <c r="S1330" s="8"/>
      <c r="T1330" s="8"/>
      <c r="U1330" s="8"/>
      <c r="V1330" s="8"/>
      <c r="W1330" s="8"/>
      <c r="X1330" s="8"/>
      <c r="Y1330" s="8"/>
      <c r="Z1330" s="8"/>
      <c r="AA1330" s="8"/>
      <c r="AB1330" s="8"/>
      <c r="AC1330" s="8"/>
      <c r="AD1330" s="8"/>
      <c r="AE1330" s="8"/>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1" t="str">
        <v>0- Port Costs</v>
      </c>
      <c r="BT1330" s="1" t="str">
        <v>0- Port Value</v>
      </c>
      <c r="BU1330" s="8"/>
    </row>
    <row r="1331" spans="8:73" hidden="1" outlineLevel="1" x14ac:dyDescent="0.3">
      <c r="H1331" s="1" t="str">
        <v>0 - BM Costs</v>
      </c>
      <c r="L1331" s="1" t="str">
        <v>0 - BM Port</v>
      </c>
      <c r="N1331" s="1" t="str">
        <v>0 - Port Assets</v>
      </c>
      <c r="O1331" s="8"/>
      <c r="P1331" s="8"/>
      <c r="Q1331" s="8"/>
      <c r="R1331" s="8"/>
      <c r="S1331" s="8"/>
      <c r="T1331" s="8"/>
      <c r="U1331" s="8"/>
      <c r="V1331" s="8"/>
      <c r="W1331" s="8"/>
      <c r="X1331" s="8"/>
      <c r="Y1331" s="8"/>
      <c r="Z1331" s="8"/>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1" t="str">
        <v>0- Port Costs</v>
      </c>
      <c r="BT1331" s="1" t="str">
        <v>0- Port Value</v>
      </c>
      <c r="BU1331" s="8"/>
    </row>
    <row r="1332" spans="8:73" hidden="1" outlineLevel="1" x14ac:dyDescent="0.3">
      <c r="H1332" s="1" t="str">
        <v>0 - BM Costs</v>
      </c>
      <c r="L1332" s="1" t="str">
        <v>0 - BM Port</v>
      </c>
      <c r="N1332" s="1" t="str">
        <v>0 - Port Assets</v>
      </c>
      <c r="O1332" s="8"/>
      <c r="P1332" s="8"/>
      <c r="Q1332" s="8"/>
      <c r="R1332" s="8"/>
      <c r="S1332" s="8"/>
      <c r="T1332" s="8"/>
      <c r="U1332" s="8"/>
      <c r="V1332" s="8"/>
      <c r="W1332" s="8"/>
      <c r="X1332" s="8"/>
      <c r="Y1332" s="8"/>
      <c r="Z1332" s="8"/>
      <c r="AA1332" s="8"/>
      <c r="AB1332" s="8"/>
      <c r="AC1332" s="8"/>
      <c r="AD1332" s="8"/>
      <c r="AE1332" s="8"/>
      <c r="AF1332" s="8"/>
      <c r="AG1332" s="8"/>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1" t="str">
        <v>0- Port Costs</v>
      </c>
      <c r="BT1332" s="1" t="str">
        <v>0- Port Value</v>
      </c>
      <c r="BU1332" s="8"/>
    </row>
    <row r="1333" spans="8:73" hidden="1" outlineLevel="1" x14ac:dyDescent="0.3">
      <c r="H1333" s="1" t="str">
        <v>0 - BM Costs</v>
      </c>
      <c r="L1333" s="1" t="str">
        <v>0 - BM Port</v>
      </c>
      <c r="N1333" s="1" t="str">
        <v>0 - Port Assets</v>
      </c>
      <c r="O1333" s="8"/>
      <c r="P1333" s="8"/>
      <c r="Q1333" s="8"/>
      <c r="R1333" s="8"/>
      <c r="S1333" s="8"/>
      <c r="T1333" s="8"/>
      <c r="U1333" s="8"/>
      <c r="V1333" s="8"/>
      <c r="W1333" s="8"/>
      <c r="X1333" s="8"/>
      <c r="Y1333" s="8"/>
      <c r="Z1333" s="8"/>
      <c r="AA1333" s="8"/>
      <c r="AB1333" s="8"/>
      <c r="AC1333" s="8"/>
      <c r="AD1333" s="8"/>
      <c r="AE1333" s="8"/>
      <c r="AF1333" s="8"/>
      <c r="AG1333" s="8"/>
      <c r="AH1333" s="8"/>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1" t="str">
        <v>0- Port Costs</v>
      </c>
      <c r="BT1333" s="1" t="str">
        <v>0- Port Value</v>
      </c>
      <c r="BU1333" s="8"/>
    </row>
    <row r="1334" spans="8:73" hidden="1" outlineLevel="1" x14ac:dyDescent="0.3">
      <c r="H1334" s="1" t="str">
        <v>0 - BM Costs</v>
      </c>
      <c r="L1334" s="1" t="str">
        <v>0 - BM Port</v>
      </c>
      <c r="N1334" s="1" t="str">
        <v>0 - Port Assets</v>
      </c>
      <c r="O1334" s="8"/>
      <c r="P1334" s="8"/>
      <c r="Q1334" s="8"/>
      <c r="R1334" s="8"/>
      <c r="S1334" s="8"/>
      <c r="T1334" s="8"/>
      <c r="U1334" s="8"/>
      <c r="V1334" s="8"/>
      <c r="W1334" s="8"/>
      <c r="X1334" s="8"/>
      <c r="Y1334" s="8"/>
      <c r="Z1334" s="8"/>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1" t="str">
        <v>0- Port Costs</v>
      </c>
      <c r="BT1334" s="1" t="str">
        <v>0- Port Value</v>
      </c>
      <c r="BU1334" s="8"/>
    </row>
    <row r="1335" spans="8:73" hidden="1" outlineLevel="1" x14ac:dyDescent="0.3">
      <c r="H1335" s="1" t="str">
        <v>0 - BM Costs</v>
      </c>
      <c r="L1335" s="1" t="str">
        <v>0 - BM Port</v>
      </c>
      <c r="N1335" s="1" t="str">
        <v>0 - Port Assets</v>
      </c>
      <c r="O1335" s="8"/>
      <c r="P1335" s="8"/>
      <c r="Q1335" s="8"/>
      <c r="R1335" s="8"/>
      <c r="S1335" s="8"/>
      <c r="T1335" s="8"/>
      <c r="U1335" s="8"/>
      <c r="V1335" s="8"/>
      <c r="W1335" s="8"/>
      <c r="X1335" s="8"/>
      <c r="Y1335" s="8"/>
      <c r="Z1335" s="8"/>
      <c r="AA1335" s="8"/>
      <c r="AB1335" s="8"/>
      <c r="AC1335" s="8"/>
      <c r="AD1335" s="8"/>
      <c r="AE1335" s="8"/>
      <c r="AF1335" s="8"/>
      <c r="AG1335" s="8"/>
      <c r="AH1335" s="8"/>
      <c r="AI1335" s="8"/>
      <c r="AJ1335" s="8"/>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1" t="str">
        <v>0- Port Costs</v>
      </c>
      <c r="BT1335" s="1" t="str">
        <v>0- Port Value</v>
      </c>
      <c r="BU1335" s="8"/>
    </row>
    <row r="1336" spans="8:73" hidden="1" outlineLevel="1" x14ac:dyDescent="0.3">
      <c r="H1336" s="1" t="str">
        <v>0 - BM Costs</v>
      </c>
      <c r="L1336" s="1" t="str">
        <v>0 - BM Port</v>
      </c>
      <c r="N1336" s="1" t="str">
        <v>0 - Port Assets</v>
      </c>
      <c r="O1336" s="8"/>
      <c r="P1336" s="8"/>
      <c r="Q1336" s="8"/>
      <c r="R1336" s="8"/>
      <c r="S1336" s="8"/>
      <c r="T1336" s="8"/>
      <c r="U1336" s="8"/>
      <c r="V1336" s="8"/>
      <c r="W1336" s="8"/>
      <c r="X1336" s="8"/>
      <c r="Y1336" s="8"/>
      <c r="Z1336" s="8"/>
      <c r="AA1336" s="8"/>
      <c r="AB1336" s="8"/>
      <c r="AC1336" s="8"/>
      <c r="AD1336" s="8"/>
      <c r="AE1336" s="8"/>
      <c r="AF1336" s="8"/>
      <c r="AG1336" s="8"/>
      <c r="AH1336" s="8"/>
      <c r="AI1336" s="8"/>
      <c r="AJ1336" s="8"/>
      <c r="AK1336" s="8"/>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1" t="str">
        <v>0- Port Costs</v>
      </c>
      <c r="BT1336" s="1" t="str">
        <v>0- Port Value</v>
      </c>
      <c r="BU1336" s="8"/>
    </row>
    <row r="1337" spans="8:73" hidden="1" outlineLevel="1" x14ac:dyDescent="0.3">
      <c r="H1337" s="1" t="str">
        <v>0 - BM Costs</v>
      </c>
      <c r="L1337" s="1" t="str">
        <v>0 - BM Port</v>
      </c>
      <c r="N1337" s="1" t="str">
        <v>0 - Port Assets</v>
      </c>
      <c r="O1337" s="8"/>
      <c r="P1337" s="8"/>
      <c r="Q1337" s="8"/>
      <c r="R1337" s="8"/>
      <c r="S1337" s="8"/>
      <c r="T1337" s="8"/>
      <c r="U1337" s="8"/>
      <c r="V1337" s="8"/>
      <c r="W1337" s="8"/>
      <c r="X1337" s="8"/>
      <c r="Y1337" s="8"/>
      <c r="Z1337" s="8"/>
      <c r="AA1337" s="8"/>
      <c r="AB1337" s="8"/>
      <c r="AC1337" s="8"/>
      <c r="AD1337" s="8"/>
      <c r="AE1337" s="8"/>
      <c r="AF1337" s="8"/>
      <c r="AG1337" s="8"/>
      <c r="AH1337" s="8"/>
      <c r="AI1337" s="8"/>
      <c r="AJ1337" s="8"/>
      <c r="AK1337" s="8"/>
      <c r="AL1337" s="8"/>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1" t="str">
        <v>0- Port Costs</v>
      </c>
      <c r="BT1337" s="1" t="str">
        <v>0- Port Value</v>
      </c>
      <c r="BU1337" s="8"/>
    </row>
    <row r="1338" spans="8:73" hidden="1" outlineLevel="1" x14ac:dyDescent="0.3">
      <c r="H1338" s="1" t="str">
        <v>0 - BM Costs</v>
      </c>
      <c r="L1338" s="1" t="str">
        <v>0 - BM Port</v>
      </c>
      <c r="N1338" s="1" t="str">
        <v>0 - Port Assets</v>
      </c>
      <c r="O1338" s="8"/>
      <c r="P1338" s="8"/>
      <c r="Q1338" s="8"/>
      <c r="R1338" s="8"/>
      <c r="S1338" s="8"/>
      <c r="T1338" s="8"/>
      <c r="U1338" s="8"/>
      <c r="V1338" s="8"/>
      <c r="W1338" s="8"/>
      <c r="X1338" s="8"/>
      <c r="Y1338" s="8"/>
      <c r="Z1338" s="8"/>
      <c r="AA1338" s="8"/>
      <c r="AB1338" s="8"/>
      <c r="AC1338" s="8"/>
      <c r="AD1338" s="8"/>
      <c r="AE1338" s="8"/>
      <c r="AF1338" s="8"/>
      <c r="AG1338" s="8"/>
      <c r="AH1338" s="8"/>
      <c r="AI1338" s="8"/>
      <c r="AJ1338" s="8"/>
      <c r="AK1338" s="8"/>
      <c r="AL1338" s="8"/>
      <c r="AM1338" s="8"/>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1" t="str">
        <v>0- Port Costs</v>
      </c>
      <c r="BT1338" s="1" t="str">
        <v>0- Port Value</v>
      </c>
      <c r="BU1338" s="8"/>
    </row>
    <row r="1339" spans="8:73" hidden="1" outlineLevel="1" x14ac:dyDescent="0.3">
      <c r="H1339" s="1" t="str">
        <v>0 - BM Costs</v>
      </c>
      <c r="L1339" s="1" t="str">
        <v>0 - BM Port</v>
      </c>
      <c r="N1339" s="1" t="str">
        <v>0 - Port Assets</v>
      </c>
      <c r="O1339" s="8"/>
      <c r="P1339" s="8"/>
      <c r="Q1339" s="8"/>
      <c r="R1339" s="8"/>
      <c r="S1339" s="8"/>
      <c r="T1339" s="8"/>
      <c r="U1339" s="8"/>
      <c r="V1339" s="8"/>
      <c r="W1339" s="8"/>
      <c r="X1339" s="8"/>
      <c r="Y1339" s="8"/>
      <c r="Z1339" s="8"/>
      <c r="AA1339" s="8"/>
      <c r="AB1339" s="8"/>
      <c r="AC1339" s="8"/>
      <c r="AD1339" s="8"/>
      <c r="AE1339" s="8"/>
      <c r="AF1339" s="8"/>
      <c r="AG1339" s="8"/>
      <c r="AH1339" s="8"/>
      <c r="AI1339" s="8"/>
      <c r="AJ1339" s="8"/>
      <c r="AK1339" s="8"/>
      <c r="AL1339" s="8"/>
      <c r="AM1339" s="8"/>
      <c r="AN1339" s="8"/>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1" t="str">
        <v>0- Port Costs</v>
      </c>
      <c r="BT1339" s="1" t="str">
        <v>0- Port Value</v>
      </c>
      <c r="BU1339" s="8"/>
    </row>
    <row r="1340" spans="8:73" hidden="1" outlineLevel="1" x14ac:dyDescent="0.3">
      <c r="H1340" s="1" t="str">
        <v>0 - BM Costs</v>
      </c>
      <c r="L1340" s="1" t="str">
        <v>0 - BM Port</v>
      </c>
      <c r="N1340" s="1" t="str">
        <v>0 - Port Assets</v>
      </c>
      <c r="O1340" s="8"/>
      <c r="P1340" s="8"/>
      <c r="Q1340" s="8"/>
      <c r="R1340" s="8"/>
      <c r="S1340" s="8"/>
      <c r="T1340" s="8"/>
      <c r="U1340" s="8"/>
      <c r="V1340" s="8"/>
      <c r="W1340" s="8"/>
      <c r="X1340" s="8"/>
      <c r="Y1340" s="8"/>
      <c r="Z1340" s="8"/>
      <c r="AA1340" s="8"/>
      <c r="AB1340" s="8"/>
      <c r="AC1340" s="8"/>
      <c r="AD1340" s="8"/>
      <c r="AE1340" s="8"/>
      <c r="AF1340" s="8"/>
      <c r="AG1340" s="8"/>
      <c r="AH1340" s="8"/>
      <c r="AI1340" s="8"/>
      <c r="AJ1340" s="8"/>
      <c r="AK1340" s="8"/>
      <c r="AL1340" s="8"/>
      <c r="AM1340" s="8"/>
      <c r="AN1340" s="8"/>
      <c r="AO1340" s="8"/>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1" t="str">
        <v>0- Port Costs</v>
      </c>
      <c r="BT1340" s="1" t="str">
        <v>0- Port Value</v>
      </c>
      <c r="BU1340" s="8"/>
    </row>
    <row r="1341" spans="8:73" hidden="1" outlineLevel="1" x14ac:dyDescent="0.3">
      <c r="H1341" s="1" t="str">
        <v>0 - BM Costs</v>
      </c>
      <c r="L1341" s="1" t="str">
        <v>0 - BM Port</v>
      </c>
      <c r="N1341" s="1" t="str">
        <v>0 - Port Assets</v>
      </c>
      <c r="O1341" s="8"/>
      <c r="P1341" s="8"/>
      <c r="Q1341" s="8"/>
      <c r="R1341" s="8"/>
      <c r="S1341" s="8"/>
      <c r="T1341" s="8"/>
      <c r="U1341" s="8"/>
      <c r="V1341" s="8"/>
      <c r="W1341" s="8"/>
      <c r="X1341" s="8"/>
      <c r="Y1341" s="8"/>
      <c r="Z1341" s="8"/>
      <c r="AA1341" s="8"/>
      <c r="AB1341" s="8"/>
      <c r="AC1341" s="8"/>
      <c r="AD1341" s="8"/>
      <c r="AE1341" s="8"/>
      <c r="AF1341" s="8"/>
      <c r="AG1341" s="8"/>
      <c r="AH1341" s="8"/>
      <c r="AI1341" s="8"/>
      <c r="AJ1341" s="8"/>
      <c r="AK1341" s="8"/>
      <c r="AL1341" s="8"/>
      <c r="AM1341" s="8"/>
      <c r="AN1341" s="8"/>
      <c r="AO1341" s="8"/>
      <c r="AP1341" s="8"/>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1" t="str">
        <v>0- Port Costs</v>
      </c>
      <c r="BT1341" s="1" t="str">
        <v>0- Port Value</v>
      </c>
      <c r="BU1341" s="8"/>
    </row>
    <row r="1342" spans="8:73" hidden="1" outlineLevel="1" x14ac:dyDescent="0.3">
      <c r="H1342" s="1" t="str">
        <v>0 - BM Costs</v>
      </c>
      <c r="L1342" s="1" t="str">
        <v>0 - BM Port</v>
      </c>
      <c r="N1342" s="1" t="str">
        <v>0 - Port Assets</v>
      </c>
      <c r="O1342" s="8"/>
      <c r="P1342" s="8"/>
      <c r="Q1342" s="8"/>
      <c r="R1342" s="8"/>
      <c r="S1342" s="8"/>
      <c r="T1342" s="8"/>
      <c r="U1342" s="8"/>
      <c r="V1342" s="8"/>
      <c r="W1342" s="8"/>
      <c r="X1342" s="8"/>
      <c r="Y1342" s="8"/>
      <c r="Z1342" s="8"/>
      <c r="AA1342" s="8"/>
      <c r="AB1342" s="8"/>
      <c r="AC1342" s="8"/>
      <c r="AD1342" s="8"/>
      <c r="AE1342" s="8"/>
      <c r="AF1342" s="8"/>
      <c r="AG1342" s="8"/>
      <c r="AH1342" s="8"/>
      <c r="AI1342" s="8"/>
      <c r="AJ1342" s="8"/>
      <c r="AK1342" s="8"/>
      <c r="AL1342" s="8"/>
      <c r="AM1342" s="8"/>
      <c r="AN1342" s="8"/>
      <c r="AO1342" s="8"/>
      <c r="AP1342" s="8"/>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1" t="str">
        <v>0- Port Costs</v>
      </c>
      <c r="BT1342" s="1" t="str">
        <v>0- Port Value</v>
      </c>
      <c r="BU1342" s="8"/>
    </row>
    <row r="1343" spans="8:73" hidden="1" outlineLevel="1" x14ac:dyDescent="0.3">
      <c r="H1343" s="1" t="str">
        <v>0 - BM Costs</v>
      </c>
      <c r="L1343" s="1" t="str">
        <v>0 - BM Port</v>
      </c>
      <c r="N1343" s="1" t="str">
        <v>0 - Port Assets</v>
      </c>
      <c r="O1343" s="8"/>
      <c r="P1343" s="8"/>
      <c r="Q1343" s="8"/>
      <c r="R1343" s="8"/>
      <c r="S1343" s="8"/>
      <c r="T1343" s="8"/>
      <c r="U1343" s="8"/>
      <c r="V1343" s="8"/>
      <c r="W1343" s="8"/>
      <c r="X1343" s="8"/>
      <c r="Y1343" s="8"/>
      <c r="Z1343" s="8"/>
      <c r="AA1343" s="8"/>
      <c r="AB1343" s="8"/>
      <c r="AC1343" s="8"/>
      <c r="AD1343" s="8"/>
      <c r="AE1343" s="8"/>
      <c r="AF1343" s="8"/>
      <c r="AG1343" s="8"/>
      <c r="AH1343" s="8"/>
      <c r="AI1343" s="8"/>
      <c r="AJ1343" s="8"/>
      <c r="AK1343" s="8"/>
      <c r="AL1343" s="8"/>
      <c r="AM1343" s="8"/>
      <c r="AN1343" s="8"/>
      <c r="AO1343" s="8"/>
      <c r="AP1343" s="8"/>
      <c r="AQ1343" s="8"/>
      <c r="AR1343" s="8"/>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1" t="str">
        <v>0- Port Costs</v>
      </c>
      <c r="BT1343" s="1" t="str">
        <v>0- Port Value</v>
      </c>
      <c r="BU1343" s="8"/>
    </row>
    <row r="1344" spans="8:73" hidden="1" outlineLevel="1" x14ac:dyDescent="0.3">
      <c r="H1344" s="1" t="str">
        <v>0 - BM Costs</v>
      </c>
      <c r="L1344" s="1" t="str">
        <v>0 - BM Port</v>
      </c>
      <c r="N1344" s="1" t="str">
        <v>0 - Port Assets</v>
      </c>
      <c r="O1344" s="8"/>
      <c r="P1344" s="8"/>
      <c r="Q1344" s="8"/>
      <c r="R1344" s="8"/>
      <c r="S1344" s="8"/>
      <c r="T1344" s="8"/>
      <c r="U1344" s="8"/>
      <c r="V1344" s="8"/>
      <c r="W1344" s="8"/>
      <c r="X1344" s="8"/>
      <c r="Y1344" s="8"/>
      <c r="Z1344" s="8"/>
      <c r="AA1344" s="8"/>
      <c r="AB1344" s="8"/>
      <c r="AC1344" s="8"/>
      <c r="AD1344" s="8"/>
      <c r="AE1344" s="8"/>
      <c r="AF1344" s="8"/>
      <c r="AG1344" s="8"/>
      <c r="AH1344" s="8"/>
      <c r="AI1344" s="8"/>
      <c r="AJ1344" s="8"/>
      <c r="AK1344" s="8"/>
      <c r="AL1344" s="8"/>
      <c r="AM1344" s="8"/>
      <c r="AN1344" s="8"/>
      <c r="AO1344" s="8"/>
      <c r="AP1344" s="8"/>
      <c r="AQ1344" s="8"/>
      <c r="AR1344" s="8"/>
      <c r="AS1344" s="8"/>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1" t="str">
        <v>0- Port Costs</v>
      </c>
      <c r="BT1344" s="1" t="str">
        <v>0- Port Value</v>
      </c>
      <c r="BU1344" s="8"/>
    </row>
    <row r="1345" spans="8:73" hidden="1" outlineLevel="1" x14ac:dyDescent="0.3">
      <c r="H1345" s="1" t="str">
        <v>0 - BM Costs</v>
      </c>
      <c r="L1345" s="1" t="str">
        <v>0 - BM Port</v>
      </c>
      <c r="N1345" s="1" t="str">
        <v>0 - Port Assets</v>
      </c>
      <c r="O1345" s="8"/>
      <c r="P1345" s="8"/>
      <c r="Q1345" s="8"/>
      <c r="R1345" s="8"/>
      <c r="S1345" s="8"/>
      <c r="T1345" s="8"/>
      <c r="U1345" s="8"/>
      <c r="V1345" s="8"/>
      <c r="W1345" s="8"/>
      <c r="X1345" s="8"/>
      <c r="Y1345" s="8"/>
      <c r="Z1345" s="8"/>
      <c r="AA1345" s="8"/>
      <c r="AB1345" s="8"/>
      <c r="AC1345" s="8"/>
      <c r="AD1345" s="8"/>
      <c r="AE1345" s="8"/>
      <c r="AF1345" s="8"/>
      <c r="AG1345" s="8"/>
      <c r="AH1345" s="8"/>
      <c r="AI1345" s="8"/>
      <c r="AJ1345" s="8"/>
      <c r="AK1345" s="8"/>
      <c r="AL1345" s="8"/>
      <c r="AM1345" s="8"/>
      <c r="AN1345" s="8"/>
      <c r="AO1345" s="8"/>
      <c r="AP1345" s="8"/>
      <c r="AQ1345" s="8"/>
      <c r="AR1345" s="8"/>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1" t="str">
        <v>0- Port Costs</v>
      </c>
      <c r="BT1345" s="1" t="str">
        <v>0- Port Value</v>
      </c>
      <c r="BU1345" s="8"/>
    </row>
    <row r="1346" spans="8:73" hidden="1" outlineLevel="1" x14ac:dyDescent="0.3">
      <c r="H1346" s="1" t="str">
        <v>0 - BM Costs</v>
      </c>
      <c r="L1346" s="1" t="str">
        <v>0 - BM Port</v>
      </c>
      <c r="N1346" s="1" t="str">
        <v>0 - Port Assets</v>
      </c>
      <c r="O1346" s="8"/>
      <c r="P1346" s="8"/>
      <c r="Q1346" s="8"/>
      <c r="R1346" s="8"/>
      <c r="S1346" s="8"/>
      <c r="T1346" s="8"/>
      <c r="U1346" s="8"/>
      <c r="V1346" s="8"/>
      <c r="W1346" s="8"/>
      <c r="X1346" s="8"/>
      <c r="Y1346" s="8"/>
      <c r="Z1346" s="8"/>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1" t="str">
        <v>0- Port Costs</v>
      </c>
      <c r="BT1346" s="1" t="str">
        <v>0- Port Value</v>
      </c>
      <c r="BU1346" s="8"/>
    </row>
    <row r="1347" spans="8:73" hidden="1" outlineLevel="1" x14ac:dyDescent="0.3">
      <c r="H1347" s="1" t="str">
        <v>0 - BM Costs</v>
      </c>
      <c r="L1347" s="1" t="str">
        <v>0 - BM Port</v>
      </c>
      <c r="N1347" s="1" t="str">
        <v>0 - Port Assets</v>
      </c>
      <c r="O1347" s="8"/>
      <c r="P1347" s="8"/>
      <c r="Q1347" s="8"/>
      <c r="R1347" s="8"/>
      <c r="S1347" s="8"/>
      <c r="T1347" s="8"/>
      <c r="U1347" s="8"/>
      <c r="V1347" s="8"/>
      <c r="W1347" s="8"/>
      <c r="X1347" s="8"/>
      <c r="Y1347" s="8"/>
      <c r="Z1347" s="8"/>
      <c r="AA1347" s="8"/>
      <c r="AB1347" s="8"/>
      <c r="AC1347" s="8"/>
      <c r="AD1347" s="8"/>
      <c r="AE1347" s="8"/>
      <c r="AF1347" s="8"/>
      <c r="AG1347" s="8"/>
      <c r="AH1347" s="8"/>
      <c r="AI1347" s="8"/>
      <c r="AJ1347" s="8"/>
      <c r="AK1347" s="8"/>
      <c r="AL1347" s="8"/>
      <c r="AM1347" s="8"/>
      <c r="AN1347" s="8"/>
      <c r="AO1347" s="8"/>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1" t="str">
        <v>0- Port Costs</v>
      </c>
      <c r="BT1347" s="1" t="str">
        <v>0- Port Value</v>
      </c>
      <c r="BU1347" s="8"/>
    </row>
    <row r="1348" spans="8:73" hidden="1" outlineLevel="1" x14ac:dyDescent="0.3">
      <c r="H1348" s="1" t="str">
        <v>0 - BM Costs</v>
      </c>
      <c r="L1348" s="1" t="str">
        <v>0 - BM Port</v>
      </c>
      <c r="N1348" s="1" t="str">
        <v>0 - Port Assets</v>
      </c>
      <c r="O1348" s="8"/>
      <c r="P1348" s="8"/>
      <c r="Q1348" s="8"/>
      <c r="R1348" s="8"/>
      <c r="S1348" s="8"/>
      <c r="T1348" s="8"/>
      <c r="U1348" s="8"/>
      <c r="V1348" s="8"/>
      <c r="W1348" s="8"/>
      <c r="X1348" s="8"/>
      <c r="Y1348" s="8"/>
      <c r="Z1348" s="8"/>
      <c r="AA1348" s="8"/>
      <c r="AB1348" s="8"/>
      <c r="AC1348" s="8"/>
      <c r="AD1348" s="8"/>
      <c r="AE1348" s="8"/>
      <c r="AF1348" s="8"/>
      <c r="AG1348" s="8"/>
      <c r="AH1348" s="8"/>
      <c r="AI1348" s="8"/>
      <c r="AJ1348" s="8"/>
      <c r="AK1348" s="8"/>
      <c r="AL1348" s="8"/>
      <c r="AM1348" s="8"/>
      <c r="AN1348" s="8"/>
      <c r="AO1348" s="8"/>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1" t="str">
        <v>0- Port Costs</v>
      </c>
      <c r="BT1348" s="1" t="str">
        <v>0- Port Value</v>
      </c>
      <c r="BU1348" s="8"/>
    </row>
    <row r="1349" spans="8:73" hidden="1" outlineLevel="1" x14ac:dyDescent="0.3">
      <c r="H1349" s="1" t="str">
        <v>0 - BM Costs</v>
      </c>
      <c r="L1349" s="1" t="str">
        <v>0 - BM Port</v>
      </c>
      <c r="N1349" s="1" t="str">
        <v>0 - Port Assets</v>
      </c>
      <c r="O1349" s="8"/>
      <c r="P1349" s="8"/>
      <c r="Q1349" s="8"/>
      <c r="R1349" s="8"/>
      <c r="S1349" s="8"/>
      <c r="T1349" s="8"/>
      <c r="U1349" s="8"/>
      <c r="V1349" s="8"/>
      <c r="W1349" s="8"/>
      <c r="X1349" s="8"/>
      <c r="Y1349" s="8"/>
      <c r="Z1349" s="8"/>
      <c r="AA1349" s="8"/>
      <c r="AB1349" s="8"/>
      <c r="AC1349" s="8"/>
      <c r="AD1349" s="8"/>
      <c r="AE1349" s="8"/>
      <c r="AF1349" s="8"/>
      <c r="AG1349" s="8"/>
      <c r="AH1349" s="8"/>
      <c r="AI1349" s="8"/>
      <c r="AJ1349" s="8"/>
      <c r="AK1349" s="8"/>
      <c r="AL1349" s="8"/>
      <c r="AM1349" s="8"/>
      <c r="AN1349" s="8"/>
      <c r="AO1349" s="8"/>
      <c r="AP1349" s="8"/>
      <c r="AQ1349" s="8"/>
      <c r="AR1349" s="8"/>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1" t="str">
        <v>0- Port Costs</v>
      </c>
      <c r="BT1349" s="1" t="str">
        <v>0- Port Value</v>
      </c>
      <c r="BU1349" s="8"/>
    </row>
    <row r="1350" spans="8:73" hidden="1" outlineLevel="1" x14ac:dyDescent="0.3">
      <c r="H1350" s="1" t="str">
        <v>0 - BM Costs</v>
      </c>
      <c r="L1350" s="1" t="str">
        <v>0 - BM Port</v>
      </c>
      <c r="N1350" s="1" t="str">
        <v>0 - Port Assets</v>
      </c>
      <c r="O1350" s="8"/>
      <c r="P1350" s="8"/>
      <c r="Q1350" s="8"/>
      <c r="R1350" s="8"/>
      <c r="S1350" s="8"/>
      <c r="T1350" s="8"/>
      <c r="U1350" s="8"/>
      <c r="V1350" s="8"/>
      <c r="W1350" s="8"/>
      <c r="X1350" s="8"/>
      <c r="Y1350" s="8"/>
      <c r="Z1350" s="8"/>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1" t="str">
        <v>0- Port Costs</v>
      </c>
      <c r="BT1350" s="1" t="str">
        <v>0- Port Value</v>
      </c>
      <c r="BU1350" s="8"/>
    </row>
    <row r="1351" spans="8:73" hidden="1" outlineLevel="1" x14ac:dyDescent="0.3">
      <c r="H1351" s="1" t="str">
        <v>0 - BM Costs</v>
      </c>
      <c r="L1351" s="1" t="str">
        <v>0 - BM Port</v>
      </c>
      <c r="N1351" s="1" t="str">
        <v>0 - Port Assets</v>
      </c>
      <c r="O1351" s="8"/>
      <c r="P1351" s="8"/>
      <c r="Q1351" s="8"/>
      <c r="R1351" s="8"/>
      <c r="S1351" s="8"/>
      <c r="T1351" s="8"/>
      <c r="U1351" s="8"/>
      <c r="V1351" s="8"/>
      <c r="W1351" s="8"/>
      <c r="X1351" s="8"/>
      <c r="Y1351" s="8"/>
      <c r="Z1351" s="8"/>
      <c r="AA1351" s="8"/>
      <c r="AB1351" s="8"/>
      <c r="AC1351" s="8"/>
      <c r="AD1351" s="8"/>
      <c r="AE1351" s="8"/>
      <c r="AF1351" s="8"/>
      <c r="AG1351" s="8"/>
      <c r="AH1351" s="8"/>
      <c r="AI1351" s="8"/>
      <c r="AJ1351" s="8"/>
      <c r="AK1351" s="8"/>
      <c r="AL1351" s="8"/>
      <c r="AM1351" s="8"/>
      <c r="AN1351" s="8"/>
      <c r="AO1351" s="8"/>
      <c r="AP1351" s="8"/>
      <c r="AQ1351" s="8"/>
      <c r="AR1351" s="8"/>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1" t="str">
        <v>0- Port Costs</v>
      </c>
      <c r="BT1351" s="1" t="str">
        <v>0- Port Value</v>
      </c>
      <c r="BU1351" s="8"/>
    </row>
    <row r="1352" spans="8:73" hidden="1" outlineLevel="1" x14ac:dyDescent="0.3">
      <c r="H1352" s="1" t="str">
        <v>0 - BM Costs</v>
      </c>
      <c r="L1352" s="1" t="str">
        <v>0 - BM Port</v>
      </c>
      <c r="N1352" s="1" t="str">
        <v>0 - Port Assets</v>
      </c>
      <c r="O1352" s="8"/>
      <c r="P1352" s="8"/>
      <c r="Q1352" s="8"/>
      <c r="R1352" s="8"/>
      <c r="S1352" s="8"/>
      <c r="T1352" s="8"/>
      <c r="U1352" s="8"/>
      <c r="V1352" s="8"/>
      <c r="W1352" s="8"/>
      <c r="X1352" s="8"/>
      <c r="Y1352" s="8"/>
      <c r="Z1352" s="8"/>
      <c r="AA1352" s="8"/>
      <c r="AB1352" s="8"/>
      <c r="AC1352" s="8"/>
      <c r="AD1352" s="8"/>
      <c r="AE1352" s="8"/>
      <c r="AF1352" s="8"/>
      <c r="AG1352" s="8"/>
      <c r="AH1352" s="8"/>
      <c r="AI1352" s="8"/>
      <c r="AJ1352" s="8"/>
      <c r="AK1352" s="8"/>
      <c r="AL1352" s="8"/>
      <c r="AM1352" s="8"/>
      <c r="AN1352" s="8"/>
      <c r="AO1352" s="8"/>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1" t="str">
        <v>0- Port Costs</v>
      </c>
      <c r="BT1352" s="1" t="str">
        <v>0- Port Value</v>
      </c>
      <c r="BU1352" s="8"/>
    </row>
    <row r="1353" spans="8:73" hidden="1" outlineLevel="1" x14ac:dyDescent="0.3">
      <c r="H1353" s="1" t="str">
        <v>0 - BM Costs</v>
      </c>
      <c r="L1353" s="1" t="str">
        <v>0 - BM Port</v>
      </c>
      <c r="N1353" s="1" t="str">
        <v>0 - Port Assets</v>
      </c>
      <c r="O1353" s="8"/>
      <c r="P1353" s="8"/>
      <c r="Q1353" s="8"/>
      <c r="R1353" s="8"/>
      <c r="S1353" s="8"/>
      <c r="T1353" s="8"/>
      <c r="U1353" s="8"/>
      <c r="V1353" s="8"/>
      <c r="W1353" s="8"/>
      <c r="X1353" s="8"/>
      <c r="Y1353" s="8"/>
      <c r="Z1353" s="8"/>
      <c r="AA1353" s="8"/>
      <c r="AB1353" s="8"/>
      <c r="AC1353" s="8"/>
      <c r="AD1353" s="8"/>
      <c r="AE1353" s="8"/>
      <c r="AF1353" s="8"/>
      <c r="AG1353" s="8"/>
      <c r="AH1353" s="8"/>
      <c r="AI1353" s="8"/>
      <c r="AJ1353" s="8"/>
      <c r="AK1353" s="8"/>
      <c r="AL1353" s="8"/>
      <c r="AM1353" s="8"/>
      <c r="AN1353" s="8"/>
      <c r="AO1353" s="8"/>
      <c r="AP1353" s="8"/>
      <c r="AQ1353" s="8"/>
      <c r="AR1353" s="8"/>
      <c r="AS1353" s="8"/>
      <c r="AT1353" s="8"/>
      <c r="AU1353" s="8"/>
      <c r="AV1353" s="8"/>
      <c r="AW1353" s="8"/>
      <c r="AX1353" s="8"/>
      <c r="AY1353" s="8"/>
      <c r="AZ1353" s="8"/>
      <c r="BA1353" s="8"/>
      <c r="BB1353" s="8"/>
      <c r="BC1353" s="8"/>
      <c r="BD1353" s="8"/>
      <c r="BE1353" s="8"/>
      <c r="BF1353" s="8"/>
      <c r="BG1353" s="8"/>
      <c r="BH1353" s="8"/>
      <c r="BI1353" s="8"/>
      <c r="BJ1353" s="8"/>
      <c r="BK1353" s="8"/>
      <c r="BL1353" s="8"/>
      <c r="BM1353" s="8"/>
      <c r="BN1353" s="8"/>
      <c r="BO1353" s="8"/>
      <c r="BP1353" s="1" t="str">
        <v>0- Port Costs</v>
      </c>
      <c r="BT1353" s="1" t="str">
        <v>0- Port Value</v>
      </c>
      <c r="BU1353" s="8"/>
    </row>
    <row r="1354" spans="8:73" hidden="1" outlineLevel="1" x14ac:dyDescent="0.3">
      <c r="H1354" s="1" t="str">
        <v>0 - BM Costs</v>
      </c>
      <c r="L1354" s="1" t="str">
        <v>0 - BM Port</v>
      </c>
      <c r="N1354" s="1" t="str">
        <v>0 - Port Assets</v>
      </c>
      <c r="O1354" s="8"/>
      <c r="P1354" s="8"/>
      <c r="Q1354" s="8"/>
      <c r="R1354" s="8"/>
      <c r="S1354" s="8"/>
      <c r="T1354" s="8"/>
      <c r="U1354" s="8"/>
      <c r="V1354" s="8"/>
      <c r="W1354" s="8"/>
      <c r="X1354" s="8"/>
      <c r="Y1354" s="8"/>
      <c r="Z1354" s="8"/>
      <c r="AA1354" s="8"/>
      <c r="AB1354" s="8"/>
      <c r="AC1354" s="8"/>
      <c r="AD1354" s="8"/>
      <c r="AE1354" s="8"/>
      <c r="AF1354" s="8"/>
      <c r="AG1354" s="8"/>
      <c r="AH1354" s="8"/>
      <c r="AI1354" s="8"/>
      <c r="AJ1354" s="8"/>
      <c r="AK1354" s="8"/>
      <c r="AL1354" s="8"/>
      <c r="AM1354" s="8"/>
      <c r="AN1354" s="8"/>
      <c r="AO1354" s="8"/>
      <c r="AP1354" s="8"/>
      <c r="AQ1354" s="8"/>
      <c r="AR1354" s="8"/>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1" t="str">
        <v>0- Port Costs</v>
      </c>
      <c r="BT1354" s="1" t="str">
        <v>0- Port Value</v>
      </c>
      <c r="BU1354" s="8"/>
    </row>
    <row r="1355" spans="8:73" hidden="1" outlineLevel="1" x14ac:dyDescent="0.3">
      <c r="H1355" s="1" t="str">
        <v>0 - BM Costs</v>
      </c>
      <c r="L1355" s="1" t="str">
        <v>0 - BM Port</v>
      </c>
      <c r="N1355" s="1" t="str">
        <v>0 - Port Assets</v>
      </c>
      <c r="O1355" s="8"/>
      <c r="P1355" s="8"/>
      <c r="Q1355" s="8"/>
      <c r="R1355" s="8"/>
      <c r="S1355" s="8"/>
      <c r="T1355" s="8"/>
      <c r="U1355" s="8"/>
      <c r="V1355" s="8"/>
      <c r="W1355" s="8"/>
      <c r="X1355" s="8"/>
      <c r="Y1355" s="8"/>
      <c r="Z1355" s="8"/>
      <c r="AA1355" s="8"/>
      <c r="AB1355" s="8"/>
      <c r="AC1355" s="8"/>
      <c r="AD1355" s="8"/>
      <c r="AE1355" s="8"/>
      <c r="AF1355" s="8"/>
      <c r="AG1355" s="8"/>
      <c r="AH1355" s="8"/>
      <c r="AI1355" s="8"/>
      <c r="AJ1355" s="8"/>
      <c r="AK1355" s="8"/>
      <c r="AL1355" s="8"/>
      <c r="AM1355" s="8"/>
      <c r="AN1355" s="8"/>
      <c r="AO1355" s="8"/>
      <c r="AP1355" s="8"/>
      <c r="AQ1355" s="8"/>
      <c r="AR1355" s="8"/>
      <c r="AS1355" s="8"/>
      <c r="AT1355" s="8"/>
      <c r="AU1355" s="8"/>
      <c r="AV1355" s="8"/>
      <c r="AW1355" s="8"/>
      <c r="AX1355" s="8"/>
      <c r="AY1355" s="8"/>
      <c r="AZ1355" s="8"/>
      <c r="BA1355" s="8"/>
      <c r="BB1355" s="8"/>
      <c r="BC1355" s="8"/>
      <c r="BD1355" s="8"/>
      <c r="BE1355" s="8"/>
      <c r="BF1355" s="8"/>
      <c r="BG1355" s="8"/>
      <c r="BH1355" s="8"/>
      <c r="BI1355" s="8"/>
      <c r="BJ1355" s="8"/>
      <c r="BK1355" s="8"/>
      <c r="BL1355" s="8"/>
      <c r="BM1355" s="8"/>
      <c r="BN1355" s="8"/>
      <c r="BO1355" s="8"/>
      <c r="BP1355" s="1" t="str">
        <v>0- Port Costs</v>
      </c>
      <c r="BT1355" s="1" t="str">
        <v>0- Port Value</v>
      </c>
      <c r="BU1355" s="8"/>
    </row>
    <row r="1356" spans="8:73" hidden="1" outlineLevel="1" x14ac:dyDescent="0.3">
      <c r="H1356" s="1" t="str">
        <v>0 - BM Costs</v>
      </c>
      <c r="L1356" s="1" t="str">
        <v>0 - BM Port</v>
      </c>
      <c r="N1356" s="1" t="str">
        <v>0 - Port Assets</v>
      </c>
      <c r="O1356" s="8"/>
      <c r="P1356" s="8"/>
      <c r="Q1356" s="8"/>
      <c r="R1356" s="8"/>
      <c r="S1356" s="8"/>
      <c r="T1356" s="8"/>
      <c r="U1356" s="8"/>
      <c r="V1356" s="8"/>
      <c r="W1356" s="8"/>
      <c r="X1356" s="8"/>
      <c r="Y1356" s="8"/>
      <c r="Z1356" s="8"/>
      <c r="AA1356" s="8"/>
      <c r="AB1356" s="8"/>
      <c r="AC1356" s="8"/>
      <c r="AD1356" s="8"/>
      <c r="AE1356" s="8"/>
      <c r="AF1356" s="8"/>
      <c r="AG1356" s="8"/>
      <c r="AH1356" s="8"/>
      <c r="AI1356" s="8"/>
      <c r="AJ1356" s="8"/>
      <c r="AK1356" s="8"/>
      <c r="AL1356" s="8"/>
      <c r="AM1356" s="8"/>
      <c r="AN1356" s="8"/>
      <c r="AO1356" s="8"/>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1" t="str">
        <v>0- Port Costs</v>
      </c>
      <c r="BT1356" s="1" t="str">
        <v>0- Port Value</v>
      </c>
      <c r="BU1356" s="8"/>
    </row>
    <row r="1357" spans="8:73" hidden="1" outlineLevel="1" x14ac:dyDescent="0.3">
      <c r="H1357" s="1" t="str">
        <v>0 - BM Costs</v>
      </c>
      <c r="L1357" s="1" t="str">
        <v>0 - BM Port</v>
      </c>
      <c r="N1357" s="1" t="str">
        <v>0 - Port Assets</v>
      </c>
      <c r="O1357" s="8"/>
      <c r="P1357" s="8"/>
      <c r="Q1357" s="8"/>
      <c r="R1357" s="8"/>
      <c r="S1357" s="8"/>
      <c r="T1357" s="8"/>
      <c r="U1357" s="8"/>
      <c r="V1357" s="8"/>
      <c r="W1357" s="8"/>
      <c r="X1357" s="8"/>
      <c r="Y1357" s="8"/>
      <c r="Z1357" s="8"/>
      <c r="AA1357" s="8"/>
      <c r="AB1357" s="8"/>
      <c r="AC1357" s="8"/>
      <c r="AD1357" s="8"/>
      <c r="AE1357" s="8"/>
      <c r="AF1357" s="8"/>
      <c r="AG1357" s="8"/>
      <c r="AH1357" s="8"/>
      <c r="AI1357" s="8"/>
      <c r="AJ1357" s="8"/>
      <c r="AK1357" s="8"/>
      <c r="AL1357" s="8"/>
      <c r="AM1357" s="8"/>
      <c r="AN1357" s="8"/>
      <c r="AO1357" s="8"/>
      <c r="AP1357" s="8"/>
      <c r="AQ1357" s="8"/>
      <c r="AR1357" s="8"/>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1" t="str">
        <v>0- Port Costs</v>
      </c>
      <c r="BT1357" s="1" t="str">
        <v>0- Port Value</v>
      </c>
      <c r="BU1357" s="8"/>
    </row>
    <row r="1358" spans="8:73" hidden="1" outlineLevel="1" x14ac:dyDescent="0.3">
      <c r="H1358" s="1" t="str">
        <v>0 - BM Costs</v>
      </c>
      <c r="L1358" s="1" t="str">
        <v>0 - BM Port</v>
      </c>
      <c r="N1358" s="1" t="str">
        <v>0 - Port Assets</v>
      </c>
      <c r="O1358" s="8"/>
      <c r="P1358" s="8"/>
      <c r="Q1358" s="8"/>
      <c r="R1358" s="8"/>
      <c r="S1358" s="8"/>
      <c r="T1358" s="8"/>
      <c r="U1358" s="8"/>
      <c r="V1358" s="8"/>
      <c r="W1358" s="8"/>
      <c r="X1358" s="8"/>
      <c r="Y1358" s="8"/>
      <c r="Z1358" s="8"/>
      <c r="AA1358" s="8"/>
      <c r="AB1358" s="8"/>
      <c r="AC1358" s="8"/>
      <c r="AD1358" s="8"/>
      <c r="AE1358" s="8"/>
      <c r="AF1358" s="8"/>
      <c r="AG1358" s="8"/>
      <c r="AH1358" s="8"/>
      <c r="AI1358" s="8"/>
      <c r="AJ1358" s="8"/>
      <c r="AK1358" s="8"/>
      <c r="AL1358" s="8"/>
      <c r="AM1358" s="8"/>
      <c r="AN1358" s="8"/>
      <c r="AO1358" s="8"/>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1" t="str">
        <v>0- Port Costs</v>
      </c>
      <c r="BT1358" s="1" t="str">
        <v>0- Port Value</v>
      </c>
      <c r="BU1358" s="8"/>
    </row>
    <row r="1359" spans="8:73" hidden="1" outlineLevel="1" x14ac:dyDescent="0.3">
      <c r="H1359" s="1" t="str">
        <v>0 - BM Costs</v>
      </c>
      <c r="L1359" s="1" t="str">
        <v>0 - BM Port</v>
      </c>
      <c r="N1359" s="1" t="str">
        <v>0 - Port Assets</v>
      </c>
      <c r="O1359" s="8"/>
      <c r="P1359" s="8"/>
      <c r="Q1359" s="8"/>
      <c r="R1359" s="8"/>
      <c r="S1359" s="8"/>
      <c r="T1359" s="8"/>
      <c r="U1359" s="8"/>
      <c r="V1359" s="8"/>
      <c r="W1359" s="8"/>
      <c r="X1359" s="8"/>
      <c r="Y1359" s="8"/>
      <c r="Z1359" s="8"/>
      <c r="AA1359" s="8"/>
      <c r="AB1359" s="8"/>
      <c r="AC1359" s="8"/>
      <c r="AD1359" s="8"/>
      <c r="AE1359" s="8"/>
      <c r="AF1359" s="8"/>
      <c r="AG1359" s="8"/>
      <c r="AH1359" s="8"/>
      <c r="AI1359" s="8"/>
      <c r="AJ1359" s="8"/>
      <c r="AK1359" s="8"/>
      <c r="AL1359" s="8"/>
      <c r="AM1359" s="8"/>
      <c r="AN1359" s="8"/>
      <c r="AO1359" s="8"/>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1" t="str">
        <v>0- Port Costs</v>
      </c>
      <c r="BT1359" s="1" t="str">
        <v>0- Port Value</v>
      </c>
      <c r="BU1359" s="8"/>
    </row>
    <row r="1360" spans="8:73" hidden="1" outlineLevel="1" x14ac:dyDescent="0.3">
      <c r="H1360" s="1" t="str">
        <v>0 - BM Costs</v>
      </c>
      <c r="L1360" s="1" t="str">
        <v>0 - BM Port</v>
      </c>
      <c r="N1360" s="1" t="str">
        <v>0 - Port Assets</v>
      </c>
      <c r="O1360" s="8"/>
      <c r="P1360" s="8"/>
      <c r="Q1360" s="8"/>
      <c r="R1360" s="8"/>
      <c r="S1360" s="8"/>
      <c r="T1360" s="8"/>
      <c r="U1360" s="8"/>
      <c r="V1360" s="8"/>
      <c r="W1360" s="8"/>
      <c r="X1360" s="8"/>
      <c r="Y1360" s="8"/>
      <c r="Z1360" s="8"/>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1" t="str">
        <v>0- Port Costs</v>
      </c>
      <c r="BT1360" s="1" t="str">
        <v>0- Port Value</v>
      </c>
      <c r="BU1360" s="8"/>
    </row>
    <row r="1361" spans="8:73" hidden="1" outlineLevel="1" x14ac:dyDescent="0.3">
      <c r="H1361" s="1" t="str">
        <v>0 - BM Costs</v>
      </c>
      <c r="L1361" s="1" t="str">
        <v>0 - BM Port</v>
      </c>
      <c r="N1361" s="1" t="str">
        <v>0 - Port Assets</v>
      </c>
      <c r="O1361" s="8"/>
      <c r="P1361" s="8"/>
      <c r="Q1361" s="8"/>
      <c r="R1361" s="8"/>
      <c r="S1361" s="8"/>
      <c r="T1361" s="8"/>
      <c r="U1361" s="8"/>
      <c r="V1361" s="8"/>
      <c r="W1361" s="8"/>
      <c r="X1361" s="8"/>
      <c r="Y1361" s="8"/>
      <c r="Z1361" s="8"/>
      <c r="AA1361" s="8"/>
      <c r="AB1361" s="8"/>
      <c r="AC1361" s="8"/>
      <c r="AD1361" s="8"/>
      <c r="AE1361" s="8"/>
      <c r="AF1361" s="8"/>
      <c r="AG1361" s="8"/>
      <c r="AH1361" s="8"/>
      <c r="AI1361" s="8"/>
      <c r="AJ1361" s="8"/>
      <c r="AK1361" s="8"/>
      <c r="AL1361" s="8"/>
      <c r="AM1361" s="8"/>
      <c r="AN1361" s="8"/>
      <c r="AO1361" s="8"/>
      <c r="AP1361" s="8"/>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1" t="str">
        <v>0- Port Costs</v>
      </c>
      <c r="BT1361" s="1" t="str">
        <v>0- Port Value</v>
      </c>
      <c r="BU1361" s="8"/>
    </row>
    <row r="1362" spans="8:73" hidden="1" outlineLevel="1" x14ac:dyDescent="0.3">
      <c r="H1362" s="1" t="str">
        <v>0 - BM Costs</v>
      </c>
      <c r="L1362" s="1" t="str">
        <v>0 - BM Port</v>
      </c>
      <c r="N1362" s="1" t="str">
        <v>0 - Port Assets</v>
      </c>
      <c r="O1362" s="8"/>
      <c r="P1362" s="8"/>
      <c r="Q1362" s="8"/>
      <c r="R1362" s="8"/>
      <c r="S1362" s="8"/>
      <c r="T1362" s="8"/>
      <c r="U1362" s="8"/>
      <c r="V1362" s="8"/>
      <c r="W1362" s="8"/>
      <c r="X1362" s="8"/>
      <c r="Y1362" s="8"/>
      <c r="Z1362" s="8"/>
      <c r="AA1362" s="8"/>
      <c r="AB1362" s="8"/>
      <c r="AC1362" s="8"/>
      <c r="AD1362" s="8"/>
      <c r="AE1362" s="8"/>
      <c r="AF1362" s="8"/>
      <c r="AG1362" s="8"/>
      <c r="AH1362" s="8"/>
      <c r="AI1362" s="8"/>
      <c r="AJ1362" s="8"/>
      <c r="AK1362" s="8"/>
      <c r="AL1362" s="8"/>
      <c r="AM1362" s="8"/>
      <c r="AN1362" s="8"/>
      <c r="AO1362" s="8"/>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1" t="str">
        <v>0- Port Costs</v>
      </c>
      <c r="BT1362" s="1" t="str">
        <v>0- Port Value</v>
      </c>
      <c r="BU1362" s="8"/>
    </row>
    <row r="1363" spans="8:73" hidden="1" outlineLevel="1" x14ac:dyDescent="0.3">
      <c r="H1363" s="1" t="str">
        <v>0 - BM Costs</v>
      </c>
      <c r="L1363" s="1" t="str">
        <v>0 - BM Port</v>
      </c>
      <c r="N1363" s="1" t="str">
        <v>0 - Port Assets</v>
      </c>
      <c r="O1363" s="8"/>
      <c r="P1363" s="8"/>
      <c r="Q1363" s="8"/>
      <c r="R1363" s="8"/>
      <c r="S1363" s="8"/>
      <c r="T1363" s="8"/>
      <c r="U1363" s="8"/>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1" t="str">
        <v>0- Port Costs</v>
      </c>
      <c r="BT1363" s="1" t="str">
        <v>0- Port Value</v>
      </c>
      <c r="BU1363" s="8"/>
    </row>
    <row r="1364" spans="8:73" hidden="1" outlineLevel="1" x14ac:dyDescent="0.3">
      <c r="H1364" s="1" t="str">
        <v>0 - BM Costs</v>
      </c>
      <c r="L1364" s="1" t="str">
        <v>0 - BM Port</v>
      </c>
      <c r="N1364" s="1" t="str">
        <v>0 - Port Assets</v>
      </c>
      <c r="O1364" s="8"/>
      <c r="P1364" s="8"/>
      <c r="Q1364" s="8"/>
      <c r="R1364" s="8"/>
      <c r="S1364" s="8"/>
      <c r="T1364" s="8"/>
      <c r="U1364" s="8"/>
      <c r="V1364" s="8"/>
      <c r="W1364" s="8"/>
      <c r="X1364" s="8"/>
      <c r="Y1364" s="8"/>
      <c r="Z1364" s="8"/>
      <c r="AA1364" s="8"/>
      <c r="AB1364" s="8"/>
      <c r="AC1364" s="8"/>
      <c r="AD1364" s="8"/>
      <c r="AE1364" s="8"/>
      <c r="AF1364" s="8"/>
      <c r="AG1364" s="8"/>
      <c r="AH1364" s="8"/>
      <c r="AI1364" s="8"/>
      <c r="AJ1364" s="8"/>
      <c r="AK1364" s="8"/>
      <c r="AL1364" s="8"/>
      <c r="AM1364" s="8"/>
      <c r="AN1364" s="8"/>
      <c r="AO1364" s="8"/>
      <c r="AP1364" s="8"/>
      <c r="AQ1364" s="8"/>
      <c r="AR1364" s="8"/>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1" t="str">
        <v>0- Port Costs</v>
      </c>
      <c r="BT1364" s="1" t="str">
        <v>0- Port Value</v>
      </c>
      <c r="BU1364" s="8"/>
    </row>
    <row r="1365" spans="8:73" hidden="1" outlineLevel="1" x14ac:dyDescent="0.3">
      <c r="H1365" s="1" t="str">
        <v>0 - BM Costs</v>
      </c>
      <c r="L1365" s="1" t="str">
        <v>0 - BM Port</v>
      </c>
      <c r="N1365" s="1" t="str">
        <v>0 - Port Assets</v>
      </c>
      <c r="O1365" s="8"/>
      <c r="P1365" s="8"/>
      <c r="Q1365" s="8"/>
      <c r="R1365" s="8"/>
      <c r="S1365" s="8"/>
      <c r="T1365" s="8"/>
      <c r="U1365" s="8"/>
      <c r="V1365" s="8"/>
      <c r="W1365" s="8"/>
      <c r="X1365" s="8"/>
      <c r="Y1365" s="8"/>
      <c r="Z1365" s="8"/>
      <c r="AA1365" s="8"/>
      <c r="AB1365" s="8"/>
      <c r="AC1365" s="8"/>
      <c r="AD1365" s="8"/>
      <c r="AE1365" s="8"/>
      <c r="AF1365" s="8"/>
      <c r="AG1365" s="8"/>
      <c r="AH1365" s="8"/>
      <c r="AI1365" s="8"/>
      <c r="AJ1365" s="8"/>
      <c r="AK1365" s="8"/>
      <c r="AL1365" s="8"/>
      <c r="AM1365" s="8"/>
      <c r="AN1365" s="8"/>
      <c r="AO1365" s="8"/>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1" t="str">
        <v>0- Port Costs</v>
      </c>
      <c r="BT1365" s="1" t="str">
        <v>0- Port Value</v>
      </c>
      <c r="BU1365" s="8"/>
    </row>
    <row r="1366" spans="8:73" hidden="1" outlineLevel="1" x14ac:dyDescent="0.3">
      <c r="H1366" s="1" t="str">
        <v>0 - BM Costs</v>
      </c>
      <c r="L1366" s="1" t="str">
        <v>0 - BM Port</v>
      </c>
      <c r="N1366" s="1" t="str">
        <v>0 - Port Assets</v>
      </c>
      <c r="O1366" s="8"/>
      <c r="P1366" s="8"/>
      <c r="Q1366" s="8"/>
      <c r="R1366" s="8"/>
      <c r="S1366" s="8"/>
      <c r="T1366" s="8"/>
      <c r="U1366" s="8"/>
      <c r="V1366" s="8"/>
      <c r="W1366" s="8"/>
      <c r="X1366" s="8"/>
      <c r="Y1366" s="8"/>
      <c r="Z1366" s="8"/>
      <c r="AA1366" s="8"/>
      <c r="AB1366" s="8"/>
      <c r="AC1366" s="8"/>
      <c r="AD1366" s="8"/>
      <c r="AE1366" s="8"/>
      <c r="AF1366" s="8"/>
      <c r="AG1366" s="8"/>
      <c r="AH1366" s="8"/>
      <c r="AI1366" s="8"/>
      <c r="AJ1366" s="8"/>
      <c r="AK1366" s="8"/>
      <c r="AL1366" s="8"/>
      <c r="AM1366" s="8"/>
      <c r="AN1366" s="8"/>
      <c r="AO1366" s="8"/>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1" t="str">
        <v>0- Port Costs</v>
      </c>
      <c r="BT1366" s="1" t="str">
        <v>0- Port Value</v>
      </c>
      <c r="BU1366" s="8"/>
    </row>
    <row r="1367" spans="8:73" hidden="1" outlineLevel="1" x14ac:dyDescent="0.3">
      <c r="H1367" s="1" t="str">
        <v>0 - BM Costs</v>
      </c>
      <c r="L1367" s="1" t="str">
        <v>0 - BM Port</v>
      </c>
      <c r="N1367" s="1" t="str">
        <v>0 - Port Assets</v>
      </c>
      <c r="O1367" s="8"/>
      <c r="P1367" s="8"/>
      <c r="Q1367" s="8"/>
      <c r="R1367" s="8"/>
      <c r="S1367" s="8"/>
      <c r="T1367" s="8"/>
      <c r="U1367" s="8"/>
      <c r="V1367" s="8"/>
      <c r="W1367" s="8"/>
      <c r="X1367" s="8"/>
      <c r="Y1367" s="8"/>
      <c r="Z1367" s="8"/>
      <c r="AA1367" s="8"/>
      <c r="AB1367" s="8"/>
      <c r="AC1367" s="8"/>
      <c r="AD1367" s="8"/>
      <c r="AE1367" s="8"/>
      <c r="AF1367" s="8"/>
      <c r="AG1367" s="8"/>
      <c r="AH1367" s="8"/>
      <c r="AI1367" s="8"/>
      <c r="AJ1367" s="8"/>
      <c r="AK1367" s="8"/>
      <c r="AL1367" s="8"/>
      <c r="AM1367" s="8"/>
      <c r="AN1367" s="8"/>
      <c r="AO1367" s="8"/>
      <c r="AP1367" s="8"/>
      <c r="AQ1367" s="8"/>
      <c r="AR1367" s="8"/>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1" t="str">
        <v>0- Port Costs</v>
      </c>
      <c r="BT1367" s="1" t="str">
        <v>0- Port Value</v>
      </c>
      <c r="BU1367" s="8"/>
    </row>
    <row r="1368" spans="8:73" hidden="1" outlineLevel="1" x14ac:dyDescent="0.3">
      <c r="H1368" s="1" t="str">
        <v>0 - BM Costs</v>
      </c>
      <c r="L1368" s="1" t="str">
        <v>0 - BM Port</v>
      </c>
      <c r="N1368" s="1" t="str">
        <v>0 - Port Assets</v>
      </c>
      <c r="O1368" s="8"/>
      <c r="P1368" s="8"/>
      <c r="Q1368" s="8"/>
      <c r="R1368" s="8"/>
      <c r="S1368" s="8"/>
      <c r="T1368" s="8"/>
      <c r="U1368" s="8"/>
      <c r="V1368" s="8"/>
      <c r="W1368" s="8"/>
      <c r="X1368" s="8"/>
      <c r="Y1368" s="8"/>
      <c r="Z1368" s="8"/>
      <c r="AA1368" s="8"/>
      <c r="AB1368" s="8"/>
      <c r="AC1368" s="8"/>
      <c r="AD1368" s="8"/>
      <c r="AE1368" s="8"/>
      <c r="AF1368" s="8"/>
      <c r="AG1368" s="8"/>
      <c r="AH1368" s="8"/>
      <c r="AI1368" s="8"/>
      <c r="AJ1368" s="8"/>
      <c r="AK1368" s="8"/>
      <c r="AL1368" s="8"/>
      <c r="AM1368" s="8"/>
      <c r="AN1368" s="8"/>
      <c r="AO1368" s="8"/>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1" t="str">
        <v>0- Port Costs</v>
      </c>
      <c r="BT1368" s="1" t="str">
        <v>0- Port Value</v>
      </c>
      <c r="BU1368" s="8"/>
    </row>
    <row r="1369" spans="8:73" hidden="1" outlineLevel="1" x14ac:dyDescent="0.3">
      <c r="H1369" s="1" t="str">
        <v>0 - BM Costs</v>
      </c>
      <c r="L1369" s="1" t="str">
        <v>0 - BM Port</v>
      </c>
      <c r="N1369" s="1" t="str">
        <v>0 - Port Assets</v>
      </c>
      <c r="O1369" s="8"/>
      <c r="P1369" s="8"/>
      <c r="Q1369" s="8"/>
      <c r="R1369" s="8"/>
      <c r="S1369" s="8"/>
      <c r="T1369" s="8"/>
      <c r="U1369" s="8"/>
      <c r="V1369" s="8"/>
      <c r="W1369" s="8"/>
      <c r="X1369" s="8"/>
      <c r="Y1369" s="8"/>
      <c r="Z1369" s="8"/>
      <c r="AA1369" s="8"/>
      <c r="AB1369" s="8"/>
      <c r="AC1369" s="8"/>
      <c r="AD1369" s="8"/>
      <c r="AE1369" s="8"/>
      <c r="AF1369" s="8"/>
      <c r="AG1369" s="8"/>
      <c r="AH1369" s="8"/>
      <c r="AI1369" s="8"/>
      <c r="AJ1369" s="8"/>
      <c r="AK1369" s="8"/>
      <c r="AL1369" s="8"/>
      <c r="AM1369" s="8"/>
      <c r="AN1369" s="8"/>
      <c r="AO1369" s="8"/>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1" t="str">
        <v>0- Port Costs</v>
      </c>
      <c r="BT1369" s="1" t="str">
        <v>0- Port Value</v>
      </c>
      <c r="BU1369" s="8"/>
    </row>
    <row r="1370" spans="8:73" hidden="1" outlineLevel="1" x14ac:dyDescent="0.3">
      <c r="H1370" s="1" t="str">
        <v>0 - BM Costs</v>
      </c>
      <c r="L1370" s="1" t="str">
        <v>0 - BM Port</v>
      </c>
      <c r="N1370" s="1" t="str">
        <v>0 - Port Assets</v>
      </c>
      <c r="O1370" s="8"/>
      <c r="P1370" s="8"/>
      <c r="Q1370" s="8"/>
      <c r="R1370" s="8"/>
      <c r="S1370" s="8"/>
      <c r="T1370" s="8"/>
      <c r="U1370" s="8"/>
      <c r="V1370" s="8"/>
      <c r="W1370" s="8"/>
      <c r="X1370" s="8"/>
      <c r="Y1370" s="8"/>
      <c r="Z1370" s="8"/>
      <c r="AA1370" s="8"/>
      <c r="AB1370" s="8"/>
      <c r="AC1370" s="8"/>
      <c r="AD1370" s="8"/>
      <c r="AE1370" s="8"/>
      <c r="AF1370" s="8"/>
      <c r="AG1370" s="8"/>
      <c r="AH1370" s="8"/>
      <c r="AI1370" s="8"/>
      <c r="AJ1370" s="8"/>
      <c r="AK1370" s="8"/>
      <c r="AL1370" s="8"/>
      <c r="AM1370" s="8"/>
      <c r="AN1370" s="8"/>
      <c r="AO1370" s="8"/>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1" t="str">
        <v>0- Port Costs</v>
      </c>
      <c r="BT1370" s="1" t="str">
        <v>0- Port Value</v>
      </c>
      <c r="BU1370" s="8"/>
    </row>
    <row r="1371" spans="8:73" hidden="1" outlineLevel="1" x14ac:dyDescent="0.3">
      <c r="H1371" s="1" t="str">
        <v>0 - BM Costs</v>
      </c>
      <c r="L1371" s="1" t="str">
        <v>0 - BM Port</v>
      </c>
      <c r="N1371" s="1" t="str">
        <v>0 - Port Assets</v>
      </c>
      <c r="O1371" s="8"/>
      <c r="P1371" s="8"/>
      <c r="Q1371" s="8"/>
      <c r="R1371" s="8"/>
      <c r="S1371" s="8"/>
      <c r="T1371" s="8"/>
      <c r="U1371" s="8"/>
      <c r="V1371" s="8"/>
      <c r="W1371" s="8"/>
      <c r="X1371" s="8"/>
      <c r="Y1371" s="8"/>
      <c r="Z1371" s="8"/>
      <c r="AA1371" s="8"/>
      <c r="AB1371" s="8"/>
      <c r="AC1371" s="8"/>
      <c r="AD1371" s="8"/>
      <c r="AE1371" s="8"/>
      <c r="AF1371" s="8"/>
      <c r="AG1371" s="8"/>
      <c r="AH1371" s="8"/>
      <c r="AI1371" s="8"/>
      <c r="AJ1371" s="8"/>
      <c r="AK1371" s="8"/>
      <c r="AL1371" s="8"/>
      <c r="AM1371" s="8"/>
      <c r="AN1371" s="8"/>
      <c r="AO1371" s="8"/>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1" t="str">
        <v>0- Port Costs</v>
      </c>
      <c r="BT1371" s="1" t="str">
        <v>0- Port Value</v>
      </c>
      <c r="BU1371" s="8"/>
    </row>
    <row r="1372" spans="8:73" hidden="1" outlineLevel="1" x14ac:dyDescent="0.3">
      <c r="H1372" s="1" t="str">
        <v>0 - BM Costs</v>
      </c>
      <c r="L1372" s="1" t="str">
        <v>0 - BM Port</v>
      </c>
      <c r="N1372" s="1" t="str">
        <v>0 - Port Assets</v>
      </c>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c r="AL1372" s="8"/>
      <c r="AM1372" s="8"/>
      <c r="AN1372" s="8"/>
      <c r="AO1372" s="8"/>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1" t="str">
        <v>0- Port Costs</v>
      </c>
      <c r="BT1372" s="1" t="str">
        <v>0- Port Value</v>
      </c>
      <c r="BU1372" s="8"/>
    </row>
    <row r="1373" spans="8:73" hidden="1" outlineLevel="1" x14ac:dyDescent="0.3">
      <c r="H1373" s="1" t="str">
        <v>0 - BM Costs</v>
      </c>
      <c r="L1373" s="1" t="str">
        <v>0 - BM Port</v>
      </c>
      <c r="N1373" s="1" t="str">
        <v>0 - Port Assets</v>
      </c>
      <c r="O1373" s="8"/>
      <c r="P1373" s="8"/>
      <c r="Q1373" s="8"/>
      <c r="R1373" s="8"/>
      <c r="S1373" s="8"/>
      <c r="T1373" s="8"/>
      <c r="U1373" s="8"/>
      <c r="V1373" s="8"/>
      <c r="W1373" s="8"/>
      <c r="X1373" s="8"/>
      <c r="Y1373" s="8"/>
      <c r="Z1373" s="8"/>
      <c r="AA1373" s="8"/>
      <c r="AB1373" s="8"/>
      <c r="AC1373" s="8"/>
      <c r="AD1373" s="8"/>
      <c r="AE1373" s="8"/>
      <c r="AF1373" s="8"/>
      <c r="AG1373" s="8"/>
      <c r="AH1373" s="8"/>
      <c r="AI1373" s="8"/>
      <c r="AJ1373" s="8"/>
      <c r="AK1373" s="8"/>
      <c r="AL1373" s="8"/>
      <c r="AM1373" s="8"/>
      <c r="AN1373" s="8"/>
      <c r="AO1373" s="8"/>
      <c r="AP1373" s="8"/>
      <c r="AQ1373" s="8"/>
      <c r="AR1373" s="8"/>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1" t="str">
        <v>0- Port Costs</v>
      </c>
      <c r="BT1373" s="1" t="str">
        <v>0- Port Value</v>
      </c>
      <c r="BU1373" s="8"/>
    </row>
    <row r="1374" spans="8:73" hidden="1" outlineLevel="1" x14ac:dyDescent="0.3">
      <c r="H1374" s="1" t="str">
        <v>0 - BM Costs</v>
      </c>
      <c r="L1374" s="1" t="str">
        <v>0 - BM Port</v>
      </c>
      <c r="N1374" s="1" t="str">
        <v>0 - Port Assets</v>
      </c>
      <c r="O1374" s="8"/>
      <c r="P1374" s="8"/>
      <c r="Q1374" s="8"/>
      <c r="R1374" s="8"/>
      <c r="S1374" s="8"/>
      <c r="T1374" s="8"/>
      <c r="U1374" s="8"/>
      <c r="V1374" s="8"/>
      <c r="W1374" s="8"/>
      <c r="X1374" s="8"/>
      <c r="Y1374" s="8"/>
      <c r="Z1374" s="8"/>
      <c r="AA1374" s="8"/>
      <c r="AB1374" s="8"/>
      <c r="AC1374" s="8"/>
      <c r="AD1374" s="8"/>
      <c r="AE1374" s="8"/>
      <c r="AF1374" s="8"/>
      <c r="AG1374" s="8"/>
      <c r="AH1374" s="8"/>
      <c r="AI1374" s="8"/>
      <c r="AJ1374" s="8"/>
      <c r="AK1374" s="8"/>
      <c r="AL1374" s="8"/>
      <c r="AM1374" s="8"/>
      <c r="AN1374" s="8"/>
      <c r="AO1374" s="8"/>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1" t="str">
        <v>0- Port Costs</v>
      </c>
      <c r="BT1374" s="1" t="str">
        <v>0- Port Value</v>
      </c>
      <c r="BU1374" s="8"/>
    </row>
    <row r="1375" spans="8:73" hidden="1" outlineLevel="1" x14ac:dyDescent="0.3">
      <c r="H1375" s="1" t="str">
        <v>0 - BM Costs</v>
      </c>
      <c r="L1375" s="1" t="str">
        <v>0 - BM Port</v>
      </c>
      <c r="N1375" s="1" t="str">
        <v>0 - Port Assets</v>
      </c>
      <c r="O1375" s="8"/>
      <c r="P1375" s="8"/>
      <c r="Q1375" s="8"/>
      <c r="R1375" s="8"/>
      <c r="S1375" s="8"/>
      <c r="T1375" s="8"/>
      <c r="U1375" s="8"/>
      <c r="V1375" s="8"/>
      <c r="W1375" s="8"/>
      <c r="X1375" s="8"/>
      <c r="Y1375" s="8"/>
      <c r="Z1375" s="8"/>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1" t="str">
        <v>0- Port Costs</v>
      </c>
      <c r="BT1375" s="1" t="str">
        <v>0- Port Value</v>
      </c>
      <c r="BU1375" s="8"/>
    </row>
    <row r="1376" spans="8:73" hidden="1" outlineLevel="1" x14ac:dyDescent="0.3">
      <c r="H1376" s="1" t="str">
        <v>0 - BM Costs</v>
      </c>
      <c r="L1376" s="1" t="str">
        <v>0 - BM Port</v>
      </c>
      <c r="N1376" s="1" t="str">
        <v>0 - Port Assets</v>
      </c>
      <c r="O1376" s="8"/>
      <c r="P1376" s="8"/>
      <c r="Q1376" s="8"/>
      <c r="R1376" s="8"/>
      <c r="S1376" s="8"/>
      <c r="T1376" s="8"/>
      <c r="U1376" s="8"/>
      <c r="V1376" s="8"/>
      <c r="W1376" s="8"/>
      <c r="X1376" s="8"/>
      <c r="Y1376" s="8"/>
      <c r="Z1376" s="8"/>
      <c r="AA1376" s="8"/>
      <c r="AB1376" s="8"/>
      <c r="AC1376" s="8"/>
      <c r="AD1376" s="8"/>
      <c r="AE1376" s="8"/>
      <c r="AF1376" s="8"/>
      <c r="AG1376" s="8"/>
      <c r="AH1376" s="8"/>
      <c r="AI1376" s="8"/>
      <c r="AJ1376" s="8"/>
      <c r="AK1376" s="8"/>
      <c r="AL1376" s="8"/>
      <c r="AM1376" s="8"/>
      <c r="AN1376" s="8"/>
      <c r="AO1376" s="8"/>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1" t="str">
        <v>0- Port Costs</v>
      </c>
      <c r="BT1376" s="1" t="str">
        <v>0- Port Value</v>
      </c>
      <c r="BU1376" s="8"/>
    </row>
    <row r="1377" spans="8:73" hidden="1" outlineLevel="1" x14ac:dyDescent="0.3">
      <c r="H1377" s="1" t="str">
        <v>0 - BM Costs</v>
      </c>
      <c r="L1377" s="1" t="str">
        <v>0 - BM Port</v>
      </c>
      <c r="N1377" s="1" t="str">
        <v>0 - Port Assets</v>
      </c>
      <c r="O1377" s="8"/>
      <c r="P1377" s="8"/>
      <c r="Q1377" s="8"/>
      <c r="R1377" s="8"/>
      <c r="S1377" s="8"/>
      <c r="T1377" s="8"/>
      <c r="U1377" s="8"/>
      <c r="V1377" s="8"/>
      <c r="W1377" s="8"/>
      <c r="X1377" s="8"/>
      <c r="Y1377" s="8"/>
      <c r="Z1377" s="8"/>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1" t="str">
        <v>0- Port Costs</v>
      </c>
      <c r="BT1377" s="1" t="str">
        <v>0- Port Value</v>
      </c>
      <c r="BU1377" s="8"/>
    </row>
    <row r="1378" spans="8:73" hidden="1" outlineLevel="1" x14ac:dyDescent="0.3">
      <c r="H1378" s="1" t="str">
        <v>0 - BM Costs</v>
      </c>
      <c r="L1378" s="1" t="str">
        <v>0 - BM Port</v>
      </c>
      <c r="N1378" s="1" t="str">
        <v>0 - Port Assets</v>
      </c>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1" t="str">
        <v>0- Port Costs</v>
      </c>
      <c r="BT1378" s="1" t="str">
        <v>0- Port Value</v>
      </c>
      <c r="BU1378" s="8"/>
    </row>
    <row r="1379" spans="8:73" hidden="1" outlineLevel="1" x14ac:dyDescent="0.3">
      <c r="H1379" s="1" t="str">
        <v>0 - BM Costs</v>
      </c>
      <c r="L1379" s="1" t="str">
        <v>0 - BM Port</v>
      </c>
      <c r="N1379" s="1" t="str">
        <v>0 - Port Assets</v>
      </c>
      <c r="O1379" s="8"/>
      <c r="P1379" s="8"/>
      <c r="Q1379" s="8"/>
      <c r="R1379" s="8"/>
      <c r="S1379" s="8"/>
      <c r="T1379" s="8"/>
      <c r="U1379" s="8"/>
      <c r="V1379" s="8"/>
      <c r="W1379" s="8"/>
      <c r="X1379" s="8"/>
      <c r="Y1379" s="8"/>
      <c r="Z1379" s="8"/>
      <c r="AA1379" s="8"/>
      <c r="AB1379" s="8"/>
      <c r="AC1379" s="8"/>
      <c r="AD1379" s="8"/>
      <c r="AE1379" s="8"/>
      <c r="AF1379" s="8"/>
      <c r="AG1379" s="8"/>
      <c r="AH1379" s="8"/>
      <c r="AI1379" s="8"/>
      <c r="AJ1379" s="8"/>
      <c r="AK1379" s="8"/>
      <c r="AL1379" s="8"/>
      <c r="AM1379" s="8"/>
      <c r="AN1379" s="8"/>
      <c r="AO1379" s="8"/>
      <c r="AP1379" s="8"/>
      <c r="AQ1379" s="8"/>
      <c r="AR1379" s="8"/>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1" t="str">
        <v>0- Port Costs</v>
      </c>
      <c r="BT1379" s="1" t="str">
        <v>0- Port Value</v>
      </c>
      <c r="BU1379" s="8"/>
    </row>
    <row r="1380" spans="8:73" hidden="1" outlineLevel="1" x14ac:dyDescent="0.3">
      <c r="H1380" s="1" t="str">
        <v>0 - BM Costs</v>
      </c>
      <c r="L1380" s="1" t="str">
        <v>0 - BM Port</v>
      </c>
      <c r="N1380" s="1" t="str">
        <v>0 - Port Assets</v>
      </c>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1" t="str">
        <v>0- Port Costs</v>
      </c>
      <c r="BT1380" s="1" t="str">
        <v>0- Port Value</v>
      </c>
      <c r="BU1380" s="8"/>
    </row>
    <row r="1381" spans="8:73" hidden="1" outlineLevel="1" x14ac:dyDescent="0.3">
      <c r="H1381" s="1" t="str">
        <v>0 - BM Costs</v>
      </c>
      <c r="L1381" s="1" t="str">
        <v>0 - BM Port</v>
      </c>
      <c r="N1381" s="1" t="str">
        <v>0 - Port Assets</v>
      </c>
      <c r="O1381" s="8"/>
      <c r="P1381" s="8"/>
      <c r="Q1381" s="8"/>
      <c r="R1381" s="8"/>
      <c r="S1381" s="8"/>
      <c r="T1381" s="8"/>
      <c r="U1381" s="8"/>
      <c r="V1381" s="8"/>
      <c r="W1381" s="8"/>
      <c r="X1381" s="8"/>
      <c r="Y1381" s="8"/>
      <c r="Z1381" s="8"/>
      <c r="AA1381" s="8"/>
      <c r="AB1381" s="8"/>
      <c r="AC1381" s="8"/>
      <c r="AD1381" s="8"/>
      <c r="AE1381" s="8"/>
      <c r="AF1381" s="8"/>
      <c r="AG1381" s="8"/>
      <c r="AH1381" s="8"/>
      <c r="AI1381" s="8"/>
      <c r="AJ1381" s="8"/>
      <c r="AK1381" s="8"/>
      <c r="AL1381" s="8"/>
      <c r="AM1381" s="8"/>
      <c r="AN1381" s="8"/>
      <c r="AO1381" s="8"/>
      <c r="AP1381" s="8"/>
      <c r="AQ1381" s="8"/>
      <c r="AR1381" s="8"/>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1" t="str">
        <v>0- Port Costs</v>
      </c>
      <c r="BT1381" s="1" t="str">
        <v>0- Port Value</v>
      </c>
      <c r="BU1381" s="8"/>
    </row>
    <row r="1382" spans="8:73" hidden="1" outlineLevel="1" x14ac:dyDescent="0.3">
      <c r="H1382" s="1" t="str">
        <v>0 - BM Costs</v>
      </c>
      <c r="L1382" s="1" t="str">
        <v>0 - BM Port</v>
      </c>
      <c r="N1382" s="1" t="str">
        <v>0 - Port Assets</v>
      </c>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1" t="str">
        <v>0- Port Costs</v>
      </c>
      <c r="BT1382" s="1" t="str">
        <v>0- Port Value</v>
      </c>
      <c r="BU1382" s="8"/>
    </row>
    <row r="1383" spans="8:73" hidden="1" outlineLevel="1" x14ac:dyDescent="0.3">
      <c r="H1383" s="1" t="str">
        <v>0 - BM Costs</v>
      </c>
      <c r="L1383" s="1" t="str">
        <v>0 - BM Port</v>
      </c>
      <c r="N1383" s="1" t="str">
        <v>0 - Port Assets</v>
      </c>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1" t="str">
        <v>0- Port Costs</v>
      </c>
      <c r="BT1383" s="1" t="str">
        <v>0- Port Value</v>
      </c>
      <c r="BU1383" s="8"/>
    </row>
    <row r="1384" spans="8:73" hidden="1" outlineLevel="1" x14ac:dyDescent="0.3">
      <c r="H1384" s="1" t="str">
        <v>0 - BM Costs</v>
      </c>
      <c r="L1384" s="1" t="str">
        <v>0 - BM Port</v>
      </c>
      <c r="N1384" s="1" t="str">
        <v>0 - Port Assets</v>
      </c>
      <c r="O1384" s="8"/>
      <c r="P1384" s="8"/>
      <c r="Q1384" s="8"/>
      <c r="R1384" s="8"/>
      <c r="S1384" s="8"/>
      <c r="T1384" s="8"/>
      <c r="U1384" s="8"/>
      <c r="V1384" s="8"/>
      <c r="W1384" s="8"/>
      <c r="X1384" s="8"/>
      <c r="Y1384" s="8"/>
      <c r="Z1384" s="8"/>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1" t="str">
        <v>0- Port Costs</v>
      </c>
      <c r="BT1384" s="1" t="str">
        <v>0- Port Value</v>
      </c>
      <c r="BU1384" s="8"/>
    </row>
    <row r="1385" spans="8:73" hidden="1" outlineLevel="1" x14ac:dyDescent="0.3">
      <c r="H1385" s="1" t="str">
        <v>0 - BM Costs</v>
      </c>
      <c r="L1385" s="1" t="str">
        <v>0 - BM Port</v>
      </c>
      <c r="N1385" s="1" t="str">
        <v>0 - Port Assets</v>
      </c>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1" t="str">
        <v>0- Port Costs</v>
      </c>
      <c r="BT1385" s="1" t="str">
        <v>0- Port Value</v>
      </c>
      <c r="BU1385" s="8"/>
    </row>
    <row r="1386" spans="8:73" hidden="1" outlineLevel="1" x14ac:dyDescent="0.3">
      <c r="H1386" s="1" t="str">
        <v>0 - BM Costs</v>
      </c>
      <c r="L1386" s="1" t="str">
        <v>0 - BM Port</v>
      </c>
      <c r="N1386" s="1" t="str">
        <v>0 - Port Assets</v>
      </c>
      <c r="O1386" s="8"/>
      <c r="P1386" s="8"/>
      <c r="Q1386" s="8"/>
      <c r="R1386" s="8"/>
      <c r="S1386" s="8"/>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1" t="str">
        <v>0- Port Costs</v>
      </c>
      <c r="BT1386" s="1" t="str">
        <v>0- Port Value</v>
      </c>
      <c r="BU1386" s="8"/>
    </row>
    <row r="1387" spans="8:73" hidden="1" outlineLevel="1" x14ac:dyDescent="0.3">
      <c r="H1387" s="1" t="str">
        <v>0 - BM Costs</v>
      </c>
      <c r="L1387" s="1" t="str">
        <v>0 - BM Port</v>
      </c>
      <c r="N1387" s="1" t="str">
        <v>0 - Port Assets</v>
      </c>
      <c r="O1387" s="8"/>
      <c r="P1387" s="8"/>
      <c r="Q1387" s="8"/>
      <c r="R1387" s="8"/>
      <c r="S1387" s="8"/>
      <c r="T1387" s="8"/>
      <c r="U1387" s="8"/>
      <c r="V1387" s="8"/>
      <c r="W1387" s="8"/>
      <c r="X1387" s="8"/>
      <c r="Y1387" s="8"/>
      <c r="Z1387" s="8"/>
      <c r="AA1387" s="8"/>
      <c r="AB1387" s="8"/>
      <c r="AC1387" s="8"/>
      <c r="AD1387" s="8"/>
      <c r="AE1387" s="8"/>
      <c r="AF1387" s="8"/>
      <c r="AG1387" s="8"/>
      <c r="AH1387" s="8"/>
      <c r="AI1387" s="8"/>
      <c r="AJ1387" s="8"/>
      <c r="AK1387" s="8"/>
      <c r="AL1387" s="8"/>
      <c r="AM1387" s="8"/>
      <c r="AN1387" s="8"/>
      <c r="AO1387" s="8"/>
      <c r="AP1387" s="8"/>
      <c r="AQ1387" s="8"/>
      <c r="AR1387" s="8"/>
      <c r="AS1387" s="8"/>
      <c r="AT1387" s="8"/>
      <c r="AU1387" s="8"/>
      <c r="AV1387" s="8"/>
      <c r="AW1387" s="8"/>
      <c r="AX1387" s="8"/>
      <c r="AY1387" s="8"/>
      <c r="AZ1387" s="8"/>
      <c r="BA1387" s="8"/>
      <c r="BB1387" s="8"/>
      <c r="BC1387" s="8"/>
      <c r="BD1387" s="8"/>
      <c r="BE1387" s="8"/>
      <c r="BF1387" s="8"/>
      <c r="BG1387" s="8"/>
      <c r="BH1387" s="8"/>
      <c r="BI1387" s="8"/>
      <c r="BJ1387" s="8"/>
      <c r="BK1387" s="8"/>
      <c r="BL1387" s="8"/>
      <c r="BM1387" s="8"/>
      <c r="BN1387" s="8"/>
      <c r="BO1387" s="8"/>
      <c r="BP1387" s="1" t="str">
        <v>0- Port Costs</v>
      </c>
      <c r="BT1387" s="1" t="str">
        <v>0- Port Value</v>
      </c>
      <c r="BU1387" s="8"/>
    </row>
    <row r="1388" spans="8:73" hidden="1" outlineLevel="1" x14ac:dyDescent="0.3">
      <c r="H1388" s="1" t="str">
        <v>0 - BM Costs</v>
      </c>
      <c r="L1388" s="1" t="str">
        <v>0 - BM Port</v>
      </c>
      <c r="N1388" s="1" t="str">
        <v>0 - Port Assets</v>
      </c>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c r="BO1388" s="8"/>
      <c r="BP1388" s="1" t="str">
        <v>0- Port Costs</v>
      </c>
      <c r="BT1388" s="1" t="str">
        <v>0- Port Value</v>
      </c>
      <c r="BU1388" s="8"/>
    </row>
    <row r="1389" spans="8:73" hidden="1" outlineLevel="1" x14ac:dyDescent="0.3">
      <c r="H1389" s="1" t="str">
        <v>0 - BM Costs</v>
      </c>
      <c r="L1389" s="1" t="str">
        <v>0 - BM Port</v>
      </c>
      <c r="N1389" s="1" t="str">
        <v>0 - Port Assets</v>
      </c>
      <c r="O1389" s="8"/>
      <c r="P1389" s="8"/>
      <c r="Q1389" s="8"/>
      <c r="R1389" s="8"/>
      <c r="S1389" s="8"/>
      <c r="T1389" s="8"/>
      <c r="U1389" s="8"/>
      <c r="V1389" s="8"/>
      <c r="W1389" s="8"/>
      <c r="X1389" s="8"/>
      <c r="Y1389" s="8"/>
      <c r="Z1389" s="8"/>
      <c r="AA1389" s="8"/>
      <c r="AB1389" s="8"/>
      <c r="AC1389" s="8"/>
      <c r="AD1389" s="8"/>
      <c r="AE1389" s="8"/>
      <c r="AF1389" s="8"/>
      <c r="AG1389" s="8"/>
      <c r="AH1389" s="8"/>
      <c r="AI1389" s="8"/>
      <c r="AJ1389" s="8"/>
      <c r="AK1389" s="8"/>
      <c r="AL1389" s="8"/>
      <c r="AM1389" s="8"/>
      <c r="AN1389" s="8"/>
      <c r="AO1389" s="8"/>
      <c r="AP1389" s="8"/>
      <c r="AQ1389" s="8"/>
      <c r="AR1389" s="8"/>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1" t="str">
        <v>0- Port Costs</v>
      </c>
      <c r="BT1389" s="1" t="str">
        <v>0- Port Value</v>
      </c>
      <c r="BU1389" s="8"/>
    </row>
    <row r="1390" spans="8:73" hidden="1" outlineLevel="1" x14ac:dyDescent="0.3">
      <c r="H1390" s="1" t="str">
        <v>0 - BM Costs</v>
      </c>
      <c r="L1390" s="1" t="str">
        <v>0 - BM Port</v>
      </c>
      <c r="N1390" s="1" t="str">
        <v>0 - Port Assets</v>
      </c>
      <c r="O1390" s="8"/>
      <c r="P1390" s="8"/>
      <c r="Q1390" s="8"/>
      <c r="R1390" s="8"/>
      <c r="S1390" s="8"/>
      <c r="T1390" s="8"/>
      <c r="U1390" s="8"/>
      <c r="V1390" s="8"/>
      <c r="W1390" s="8"/>
      <c r="X1390" s="8"/>
      <c r="Y1390" s="8"/>
      <c r="Z1390" s="8"/>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1" t="str">
        <v>0- Port Costs</v>
      </c>
      <c r="BT1390" s="1" t="str">
        <v>0- Port Value</v>
      </c>
      <c r="BU1390" s="8"/>
    </row>
    <row r="1391" spans="8:73" hidden="1" outlineLevel="1" x14ac:dyDescent="0.3">
      <c r="H1391" s="1" t="str">
        <v>0 - BM Costs</v>
      </c>
      <c r="L1391" s="1" t="str">
        <v>0 - BM Port</v>
      </c>
      <c r="N1391" s="1" t="str">
        <v>0 - Port Assets</v>
      </c>
      <c r="O1391" s="8"/>
      <c r="P1391" s="8"/>
      <c r="Q1391" s="8"/>
      <c r="R1391" s="8"/>
      <c r="S1391" s="8"/>
      <c r="T1391" s="8"/>
      <c r="U1391" s="8"/>
      <c r="V1391" s="8"/>
      <c r="W1391" s="8"/>
      <c r="X1391" s="8"/>
      <c r="Y1391" s="8"/>
      <c r="Z1391" s="8"/>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c r="BD1391" s="8"/>
      <c r="BE1391" s="8"/>
      <c r="BF1391" s="8"/>
      <c r="BG1391" s="8"/>
      <c r="BH1391" s="8"/>
      <c r="BI1391" s="8"/>
      <c r="BJ1391" s="8"/>
      <c r="BK1391" s="8"/>
      <c r="BL1391" s="8"/>
      <c r="BM1391" s="8"/>
      <c r="BN1391" s="8"/>
      <c r="BO1391" s="8"/>
      <c r="BP1391" s="1" t="str">
        <v>0- Port Costs</v>
      </c>
      <c r="BT1391" s="1" t="str">
        <v>0- Port Value</v>
      </c>
      <c r="BU1391" s="8"/>
    </row>
    <row r="1392" spans="8:73" hidden="1" outlineLevel="1" x14ac:dyDescent="0.3">
      <c r="H1392" s="1" t="str">
        <v>0 - BM Costs</v>
      </c>
      <c r="L1392" s="1" t="str">
        <v>0 - BM Port</v>
      </c>
      <c r="N1392" s="1" t="str">
        <v>0 - Port Assets</v>
      </c>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1" t="str">
        <v>0- Port Costs</v>
      </c>
      <c r="BT1392" s="1" t="str">
        <v>0- Port Value</v>
      </c>
      <c r="BU1392" s="8"/>
    </row>
    <row r="1393" spans="8:73" hidden="1" outlineLevel="1" x14ac:dyDescent="0.3">
      <c r="H1393" s="1" t="str">
        <v>0 - BM Costs</v>
      </c>
      <c r="L1393" s="1" t="str">
        <v>0 - BM Port</v>
      </c>
      <c r="N1393" s="1" t="str">
        <v>0 - Port Assets</v>
      </c>
      <c r="O1393" s="8"/>
      <c r="P1393" s="8"/>
      <c r="Q1393" s="8"/>
      <c r="R1393" s="8"/>
      <c r="S1393" s="8"/>
      <c r="T1393" s="8"/>
      <c r="U1393" s="8"/>
      <c r="V1393" s="8"/>
      <c r="W1393" s="8"/>
      <c r="X1393" s="8"/>
      <c r="Y1393" s="8"/>
      <c r="Z1393" s="8"/>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1" t="str">
        <v>0- Port Costs</v>
      </c>
      <c r="BT1393" s="1" t="str">
        <v>0- Port Value</v>
      </c>
      <c r="BU1393" s="8"/>
    </row>
    <row r="1394" spans="8:73" hidden="1" outlineLevel="1" x14ac:dyDescent="0.3">
      <c r="H1394" s="1" t="str">
        <v>0 - BM Costs</v>
      </c>
      <c r="L1394" s="1" t="str">
        <v>0 - BM Port</v>
      </c>
      <c r="N1394" s="1" t="str">
        <v>0 - Port Assets</v>
      </c>
      <c r="O1394" s="8"/>
      <c r="P1394" s="8"/>
      <c r="Q1394" s="8"/>
      <c r="R1394" s="8"/>
      <c r="S1394" s="8"/>
      <c r="T1394" s="8"/>
      <c r="U1394" s="8"/>
      <c r="V1394" s="8"/>
      <c r="W1394" s="8"/>
      <c r="X1394" s="8"/>
      <c r="Y1394" s="8"/>
      <c r="Z1394" s="8"/>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1" t="str">
        <v>0- Port Costs</v>
      </c>
      <c r="BT1394" s="1" t="str">
        <v>0- Port Value</v>
      </c>
      <c r="BU1394" s="8"/>
    </row>
    <row r="1395" spans="8:73" hidden="1" outlineLevel="1" x14ac:dyDescent="0.3">
      <c r="H1395" s="1" t="str">
        <v>0 - BM Costs</v>
      </c>
      <c r="L1395" s="1" t="str">
        <v>0 - BM Port</v>
      </c>
      <c r="N1395" s="1" t="str">
        <v>0 - Port Assets</v>
      </c>
      <c r="O1395" s="8"/>
      <c r="P1395" s="8"/>
      <c r="Q1395" s="8"/>
      <c r="R1395" s="8"/>
      <c r="S1395" s="8"/>
      <c r="T1395" s="8"/>
      <c r="U1395" s="8"/>
      <c r="V1395" s="8"/>
      <c r="W1395" s="8"/>
      <c r="X1395" s="8"/>
      <c r="Y1395" s="8"/>
      <c r="Z1395" s="8"/>
      <c r="AA1395" s="8"/>
      <c r="AB1395" s="8"/>
      <c r="AC1395" s="8"/>
      <c r="AD1395" s="8"/>
      <c r="AE1395" s="8"/>
      <c r="AF1395" s="8"/>
      <c r="AG1395" s="8"/>
      <c r="AH1395" s="8"/>
      <c r="AI1395" s="8"/>
      <c r="AJ1395" s="8"/>
      <c r="AK1395" s="8"/>
      <c r="AL1395" s="8"/>
      <c r="AM1395" s="8"/>
      <c r="AN1395" s="8"/>
      <c r="AO1395" s="8"/>
      <c r="AP1395" s="8"/>
      <c r="AQ1395" s="8"/>
      <c r="AR1395" s="8"/>
      <c r="AS1395" s="8"/>
      <c r="AT1395" s="8"/>
      <c r="AU1395" s="8"/>
      <c r="AV1395" s="8"/>
      <c r="AW1395" s="8"/>
      <c r="AX1395" s="8"/>
      <c r="AY1395" s="8"/>
      <c r="AZ1395" s="8"/>
      <c r="BA1395" s="8"/>
      <c r="BB1395" s="8"/>
      <c r="BC1395" s="8"/>
      <c r="BD1395" s="8"/>
      <c r="BE1395" s="8"/>
      <c r="BF1395" s="8"/>
      <c r="BG1395" s="8"/>
      <c r="BH1395" s="8"/>
      <c r="BI1395" s="8"/>
      <c r="BJ1395" s="8"/>
      <c r="BK1395" s="8"/>
      <c r="BL1395" s="8"/>
      <c r="BM1395" s="8"/>
      <c r="BN1395" s="8"/>
      <c r="BO1395" s="8"/>
      <c r="BP1395" s="1" t="str">
        <v>0- Port Costs</v>
      </c>
      <c r="BT1395" s="1" t="str">
        <v>0- Port Value</v>
      </c>
      <c r="BU1395" s="8"/>
    </row>
    <row r="1396" spans="8:73" hidden="1" outlineLevel="1" x14ac:dyDescent="0.3">
      <c r="H1396" s="1" t="str">
        <v>0 - BM Costs</v>
      </c>
      <c r="L1396" s="1" t="str">
        <v>0 - BM Port</v>
      </c>
      <c r="N1396" s="1" t="str">
        <v>0 - Port Assets</v>
      </c>
      <c r="O1396" s="8"/>
      <c r="P1396" s="8"/>
      <c r="Q1396" s="8"/>
      <c r="R1396" s="8"/>
      <c r="S1396" s="8"/>
      <c r="T1396" s="8"/>
      <c r="U1396" s="8"/>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1" t="str">
        <v>0- Port Costs</v>
      </c>
      <c r="BT1396" s="1" t="str">
        <v>0- Port Value</v>
      </c>
      <c r="BU1396" s="8"/>
    </row>
    <row r="1397" spans="8:73" hidden="1" outlineLevel="1" x14ac:dyDescent="0.3">
      <c r="H1397" s="1" t="str">
        <v>0 - BM Costs</v>
      </c>
      <c r="L1397" s="1" t="str">
        <v>0 - BM Port</v>
      </c>
      <c r="N1397" s="1" t="str">
        <v>0 - Port Assets</v>
      </c>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1" t="str">
        <v>0- Port Costs</v>
      </c>
      <c r="BT1397" s="1" t="str">
        <v>0- Port Value</v>
      </c>
      <c r="BU1397" s="8"/>
    </row>
    <row r="1398" spans="8:73" hidden="1" outlineLevel="1" x14ac:dyDescent="0.3">
      <c r="H1398" s="1" t="str">
        <v>0 - BM Costs</v>
      </c>
      <c r="L1398" s="1" t="str">
        <v>0 - BM Port</v>
      </c>
      <c r="N1398" s="1" t="str">
        <v>0 - Port Assets</v>
      </c>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1" t="str">
        <v>0- Port Costs</v>
      </c>
      <c r="BT1398" s="1" t="str">
        <v>0- Port Value</v>
      </c>
      <c r="BU1398" s="8"/>
    </row>
    <row r="1399" spans="8:73" hidden="1" outlineLevel="1" x14ac:dyDescent="0.3">
      <c r="H1399" s="1" t="str">
        <v>0 - BM Costs</v>
      </c>
      <c r="L1399" s="1" t="str">
        <v>0 - BM Port</v>
      </c>
      <c r="N1399" s="1" t="str">
        <v>0 - Port Assets</v>
      </c>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1" t="str">
        <v>0- Port Costs</v>
      </c>
      <c r="BT1399" s="1" t="str">
        <v>0- Port Value</v>
      </c>
      <c r="BU1399" s="8"/>
    </row>
    <row r="1400" spans="8:73" hidden="1" outlineLevel="1" x14ac:dyDescent="0.3">
      <c r="H1400" s="1" t="str">
        <v>0 - BM Costs</v>
      </c>
      <c r="L1400" s="1" t="str">
        <v>0 - BM Port</v>
      </c>
      <c r="N1400" s="1" t="str">
        <v>0 - Port Assets</v>
      </c>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1" t="str">
        <v>0- Port Costs</v>
      </c>
      <c r="BT1400" s="1" t="str">
        <v>0- Port Value</v>
      </c>
      <c r="BU1400" s="8"/>
    </row>
    <row r="1401" spans="8:73" hidden="1" outlineLevel="1" x14ac:dyDescent="0.3">
      <c r="H1401" s="1" t="str">
        <v>0 - BM Costs</v>
      </c>
      <c r="L1401" s="1" t="str">
        <v>0 - BM Port</v>
      </c>
      <c r="N1401" s="1" t="str">
        <v>0 - Port Assets</v>
      </c>
      <c r="O1401" s="8"/>
      <c r="P1401" s="8"/>
      <c r="Q1401" s="8"/>
      <c r="R1401" s="8"/>
      <c r="S1401" s="8"/>
      <c r="T1401" s="8"/>
      <c r="U1401" s="8"/>
      <c r="V1401" s="8"/>
      <c r="W1401" s="8"/>
      <c r="X1401" s="8"/>
      <c r="Y1401" s="8"/>
      <c r="Z1401" s="8"/>
      <c r="AA1401" s="8"/>
      <c r="AB1401" s="8"/>
      <c r="AC1401" s="8"/>
      <c r="AD1401" s="8"/>
      <c r="AE1401" s="8"/>
      <c r="AF1401" s="8"/>
      <c r="AG1401" s="8"/>
      <c r="AH1401" s="8"/>
      <c r="AI1401" s="8"/>
      <c r="AJ1401" s="8"/>
      <c r="AK1401" s="8"/>
      <c r="AL1401" s="8"/>
      <c r="AM1401" s="8"/>
      <c r="AN1401" s="8"/>
      <c r="AO1401" s="8"/>
      <c r="AP1401" s="8"/>
      <c r="AQ1401" s="8"/>
      <c r="AR1401" s="8"/>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1" t="str">
        <v>0- Port Costs</v>
      </c>
      <c r="BT1401" s="1" t="str">
        <v>0- Port Value</v>
      </c>
      <c r="BU1401" s="8"/>
    </row>
    <row r="1402" spans="8:73" hidden="1" outlineLevel="1" x14ac:dyDescent="0.3">
      <c r="H1402" s="1" t="str">
        <v>0 - BM Costs</v>
      </c>
      <c r="L1402" s="1" t="str">
        <v>0 - BM Port</v>
      </c>
      <c r="N1402" s="1" t="str">
        <v>0 - Port Assets</v>
      </c>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1" t="str">
        <v>0- Port Costs</v>
      </c>
      <c r="BT1402" s="1" t="str">
        <v>0- Port Value</v>
      </c>
      <c r="BU1402" s="8"/>
    </row>
    <row r="1403" spans="8:73" hidden="1" outlineLevel="1" x14ac:dyDescent="0.3">
      <c r="H1403" s="1" t="str">
        <v>0 - BM Costs</v>
      </c>
      <c r="L1403" s="1" t="str">
        <v>0 - BM Port</v>
      </c>
      <c r="N1403" s="1" t="str">
        <v>0 - Port Assets</v>
      </c>
      <c r="O1403" s="8"/>
      <c r="P1403" s="8"/>
      <c r="Q1403" s="8"/>
      <c r="R1403" s="8"/>
      <c r="S1403" s="8"/>
      <c r="T1403" s="8"/>
      <c r="U1403" s="8"/>
      <c r="V1403" s="8"/>
      <c r="W1403" s="8"/>
      <c r="X1403" s="8"/>
      <c r="Y1403" s="8"/>
      <c r="Z1403" s="8"/>
      <c r="AA1403" s="8"/>
      <c r="AB1403" s="8"/>
      <c r="AC1403" s="8"/>
      <c r="AD1403" s="8"/>
      <c r="AE1403" s="8"/>
      <c r="AF1403" s="8"/>
      <c r="AG1403" s="8"/>
      <c r="AH1403" s="8"/>
      <c r="AI1403" s="8"/>
      <c r="AJ1403" s="8"/>
      <c r="AK1403" s="8"/>
      <c r="AL1403" s="8"/>
      <c r="AM1403" s="8"/>
      <c r="AN1403" s="8"/>
      <c r="AO1403" s="8"/>
      <c r="AP1403" s="8"/>
      <c r="AQ1403" s="8"/>
      <c r="AR1403" s="8"/>
      <c r="AS1403" s="8"/>
      <c r="AT1403" s="8"/>
      <c r="AU1403" s="8"/>
      <c r="AV1403" s="8"/>
      <c r="AW1403" s="8"/>
      <c r="AX1403" s="8"/>
      <c r="AY1403" s="8"/>
      <c r="AZ1403" s="8"/>
      <c r="BA1403" s="8"/>
      <c r="BB1403" s="8"/>
      <c r="BC1403" s="8"/>
      <c r="BD1403" s="8"/>
      <c r="BE1403" s="8"/>
      <c r="BF1403" s="8"/>
      <c r="BG1403" s="8"/>
      <c r="BH1403" s="8"/>
      <c r="BI1403" s="8"/>
      <c r="BJ1403" s="8"/>
      <c r="BK1403" s="8"/>
      <c r="BL1403" s="8"/>
      <c r="BM1403" s="8"/>
      <c r="BN1403" s="8"/>
      <c r="BO1403" s="8"/>
      <c r="BP1403" s="1" t="str">
        <v>0- Port Costs</v>
      </c>
      <c r="BT1403" s="1" t="str">
        <v>0- Port Value</v>
      </c>
      <c r="BU1403" s="8"/>
    </row>
    <row r="1404" spans="8:73" hidden="1" outlineLevel="1" x14ac:dyDescent="0.3">
      <c r="H1404" s="1" t="str">
        <v>0 - BM Costs</v>
      </c>
      <c r="L1404" s="1" t="str">
        <v>0 - BM Port</v>
      </c>
      <c r="N1404" s="1" t="str">
        <v>0 - Port Assets</v>
      </c>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1" t="str">
        <v>0- Port Costs</v>
      </c>
      <c r="BT1404" s="1" t="str">
        <v>0- Port Value</v>
      </c>
      <c r="BU1404" s="8"/>
    </row>
    <row r="1405" spans="8:73" hidden="1" outlineLevel="1" x14ac:dyDescent="0.3">
      <c r="H1405" s="1" t="str">
        <v>0 - BM Costs</v>
      </c>
      <c r="L1405" s="1" t="str">
        <v>0 - BM Port</v>
      </c>
      <c r="N1405" s="1" t="str">
        <v>0 - Port Assets</v>
      </c>
      <c r="O1405" s="8"/>
      <c r="P1405" s="8"/>
      <c r="Q1405" s="8"/>
      <c r="R1405" s="8"/>
      <c r="S1405" s="8"/>
      <c r="T1405" s="8"/>
      <c r="U1405" s="8"/>
      <c r="V1405" s="8"/>
      <c r="W1405" s="8"/>
      <c r="X1405" s="8"/>
      <c r="Y1405" s="8"/>
      <c r="Z1405" s="8"/>
      <c r="AA1405" s="8"/>
      <c r="AB1405" s="8"/>
      <c r="AC1405" s="8"/>
      <c r="AD1405" s="8"/>
      <c r="AE1405" s="8"/>
      <c r="AF1405" s="8"/>
      <c r="AG1405" s="8"/>
      <c r="AH1405" s="8"/>
      <c r="AI1405" s="8"/>
      <c r="AJ1405" s="8"/>
      <c r="AK1405" s="8"/>
      <c r="AL1405" s="8"/>
      <c r="AM1405" s="8"/>
      <c r="AN1405" s="8"/>
      <c r="AO1405" s="8"/>
      <c r="AP1405" s="8"/>
      <c r="AQ1405" s="8"/>
      <c r="AR1405" s="8"/>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1" t="str">
        <v>0- Port Costs</v>
      </c>
      <c r="BT1405" s="1" t="str">
        <v>0- Port Value</v>
      </c>
      <c r="BU1405" s="8"/>
    </row>
    <row r="1406" spans="8:73" hidden="1" outlineLevel="1" x14ac:dyDescent="0.3">
      <c r="H1406" s="1" t="str">
        <v>0 - BM Costs</v>
      </c>
      <c r="L1406" s="1" t="str">
        <v>0 - BM Port</v>
      </c>
      <c r="N1406" s="1" t="str">
        <v>0 - Port Assets</v>
      </c>
      <c r="O1406" s="8"/>
      <c r="P1406" s="8"/>
      <c r="Q1406" s="8"/>
      <c r="R1406" s="8"/>
      <c r="S1406" s="8"/>
      <c r="T1406" s="8"/>
      <c r="U1406" s="8"/>
      <c r="V1406" s="8"/>
      <c r="W1406" s="8"/>
      <c r="X1406" s="8"/>
      <c r="Y1406" s="8"/>
      <c r="Z1406" s="8"/>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1" t="str">
        <v>0- Port Costs</v>
      </c>
      <c r="BT1406" s="1" t="str">
        <v>0- Port Value</v>
      </c>
      <c r="BU1406" s="8"/>
    </row>
    <row r="1407" spans="8:73" hidden="1" outlineLevel="1" x14ac:dyDescent="0.3">
      <c r="H1407" s="1" t="str">
        <v>0 - BM Costs</v>
      </c>
      <c r="L1407" s="1" t="str">
        <v>0 - BM Port</v>
      </c>
      <c r="N1407" s="1" t="str">
        <v>0 - Port Assets</v>
      </c>
      <c r="O1407" s="8"/>
      <c r="P1407" s="8"/>
      <c r="Q1407" s="8"/>
      <c r="R1407" s="8"/>
      <c r="S1407" s="8"/>
      <c r="T1407" s="8"/>
      <c r="U1407" s="8"/>
      <c r="V1407" s="8"/>
      <c r="W1407" s="8"/>
      <c r="X1407" s="8"/>
      <c r="Y1407" s="8"/>
      <c r="Z1407" s="8"/>
      <c r="AA1407" s="8"/>
      <c r="AB1407" s="8"/>
      <c r="AC1407" s="8"/>
      <c r="AD1407" s="8"/>
      <c r="AE1407" s="8"/>
      <c r="AF1407" s="8"/>
      <c r="AG1407" s="8"/>
      <c r="AH1407" s="8"/>
      <c r="AI1407" s="8"/>
      <c r="AJ1407" s="8"/>
      <c r="AK1407" s="8"/>
      <c r="AL1407" s="8"/>
      <c r="AM1407" s="8"/>
      <c r="AN1407" s="8"/>
      <c r="AO1407" s="8"/>
      <c r="AP1407" s="8"/>
      <c r="AQ1407" s="8"/>
      <c r="AR1407" s="8"/>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1" t="str">
        <v>0- Port Costs</v>
      </c>
      <c r="BT1407" s="1" t="str">
        <v>0- Port Value</v>
      </c>
      <c r="BU1407" s="8"/>
    </row>
    <row r="1408" spans="8:73" hidden="1" outlineLevel="1" x14ac:dyDescent="0.3">
      <c r="H1408" s="1" t="str">
        <v>0 - BM Costs</v>
      </c>
      <c r="L1408" s="1" t="str">
        <v>0 - BM Port</v>
      </c>
      <c r="N1408" s="1" t="str">
        <v>0 - Port Assets</v>
      </c>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1" t="str">
        <v>0- Port Costs</v>
      </c>
      <c r="BT1408" s="1" t="str">
        <v>0- Port Value</v>
      </c>
      <c r="BU1408" s="8"/>
    </row>
    <row r="1409" spans="8:73" hidden="1" outlineLevel="1" x14ac:dyDescent="0.3">
      <c r="H1409" s="1" t="str">
        <v>0 - BM Costs</v>
      </c>
      <c r="L1409" s="1" t="str">
        <v>0 - BM Port</v>
      </c>
      <c r="N1409" s="1" t="str">
        <v>0 - Port Assets</v>
      </c>
      <c r="O1409" s="8"/>
      <c r="P1409" s="8"/>
      <c r="Q1409" s="8"/>
      <c r="R1409" s="8"/>
      <c r="S1409" s="8"/>
      <c r="T1409" s="8"/>
      <c r="U1409" s="8"/>
      <c r="V1409" s="8"/>
      <c r="W1409" s="8"/>
      <c r="X1409" s="8"/>
      <c r="Y1409" s="8"/>
      <c r="Z1409" s="8"/>
      <c r="AA1409" s="8"/>
      <c r="AB1409" s="8"/>
      <c r="AC1409" s="8"/>
      <c r="AD1409" s="8"/>
      <c r="AE1409" s="8"/>
      <c r="AF1409" s="8"/>
      <c r="AG1409" s="8"/>
      <c r="AH1409" s="8"/>
      <c r="AI1409" s="8"/>
      <c r="AJ1409" s="8"/>
      <c r="AK1409" s="8"/>
      <c r="AL1409" s="8"/>
      <c r="AM1409" s="8"/>
      <c r="AN1409" s="8"/>
      <c r="AO1409" s="8"/>
      <c r="AP1409" s="8"/>
      <c r="AQ1409" s="8"/>
      <c r="AR1409" s="8"/>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1" t="str">
        <v>0- Port Costs</v>
      </c>
      <c r="BT1409" s="1" t="str">
        <v>0- Port Value</v>
      </c>
      <c r="BU1409" s="8"/>
    </row>
    <row r="1410" spans="8:73" hidden="1" outlineLevel="1" x14ac:dyDescent="0.3">
      <c r="H1410" s="1" t="str">
        <v>0 - BM Costs</v>
      </c>
      <c r="L1410" s="1" t="str">
        <v>0 - BM Port</v>
      </c>
      <c r="N1410" s="1" t="str">
        <v>0 - Port Assets</v>
      </c>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1" t="str">
        <v>0- Port Costs</v>
      </c>
      <c r="BT1410" s="1" t="str">
        <v>0- Port Value</v>
      </c>
      <c r="BU1410" s="8"/>
    </row>
    <row r="1411" spans="8:73" hidden="1" outlineLevel="1" x14ac:dyDescent="0.3">
      <c r="H1411" s="1" t="str">
        <v>0 - BM Costs</v>
      </c>
      <c r="L1411" s="1" t="str">
        <v>0 - BM Port</v>
      </c>
      <c r="N1411" s="1" t="str">
        <v>0 - Port Assets</v>
      </c>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1" t="str">
        <v>0- Port Costs</v>
      </c>
      <c r="BT1411" s="1" t="str">
        <v>0- Port Value</v>
      </c>
      <c r="BU1411" s="8"/>
    </row>
    <row r="1412" spans="8:73" hidden="1" outlineLevel="1" x14ac:dyDescent="0.3">
      <c r="H1412" s="1" t="str">
        <v>0 - BM Costs</v>
      </c>
      <c r="L1412" s="1" t="str">
        <v>0 - BM Port</v>
      </c>
      <c r="N1412" s="1" t="str">
        <v>0 - Port Assets</v>
      </c>
      <c r="O1412" s="8"/>
      <c r="P1412" s="8"/>
      <c r="Q1412" s="8"/>
      <c r="R1412" s="8"/>
      <c r="S1412" s="8"/>
      <c r="T1412" s="8"/>
      <c r="U1412" s="8"/>
      <c r="V1412" s="8"/>
      <c r="W1412" s="8"/>
      <c r="X1412" s="8"/>
      <c r="Y1412" s="8"/>
      <c r="Z1412" s="8"/>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1" t="str">
        <v>0- Port Costs</v>
      </c>
      <c r="BT1412" s="1" t="str">
        <v>0- Port Value</v>
      </c>
      <c r="BU1412" s="8"/>
    </row>
    <row r="1413" spans="8:73" hidden="1" outlineLevel="1" x14ac:dyDescent="0.3">
      <c r="H1413" s="1" t="str">
        <v>0 - BM Costs</v>
      </c>
      <c r="L1413" s="1" t="str">
        <v>0 - BM Port</v>
      </c>
      <c r="N1413" s="1" t="str">
        <v>0 - Port Assets</v>
      </c>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1" t="str">
        <v>0- Port Costs</v>
      </c>
      <c r="BT1413" s="1" t="str">
        <v>0- Port Value</v>
      </c>
      <c r="BU1413" s="8"/>
    </row>
    <row r="1414" spans="8:73" hidden="1" outlineLevel="1" x14ac:dyDescent="0.3">
      <c r="H1414" s="1" t="str">
        <v>0 - BM Costs</v>
      </c>
      <c r="L1414" s="1" t="str">
        <v>0 - BM Port</v>
      </c>
      <c r="N1414" s="1" t="str">
        <v>0 - Port Assets</v>
      </c>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1" t="str">
        <v>0- Port Costs</v>
      </c>
      <c r="BT1414" s="1" t="str">
        <v>0- Port Value</v>
      </c>
      <c r="BU1414" s="8"/>
    </row>
    <row r="1415" spans="8:73" hidden="1" outlineLevel="1" x14ac:dyDescent="0.3">
      <c r="H1415" s="1" t="str">
        <v>0 - BM Costs</v>
      </c>
      <c r="L1415" s="1" t="str">
        <v>0 - BM Port</v>
      </c>
      <c r="N1415" s="1" t="str">
        <v>0 - Port Assets</v>
      </c>
      <c r="O1415" s="8"/>
      <c r="P1415" s="8"/>
      <c r="Q1415" s="8"/>
      <c r="R1415" s="8"/>
      <c r="S1415" s="8"/>
      <c r="T1415" s="8"/>
      <c r="U1415" s="8"/>
      <c r="V1415" s="8"/>
      <c r="W1415" s="8"/>
      <c r="X1415" s="8"/>
      <c r="Y1415" s="8"/>
      <c r="Z1415" s="8"/>
      <c r="AA1415" s="8"/>
      <c r="AB1415" s="8"/>
      <c r="AC1415" s="8"/>
      <c r="AD1415" s="8"/>
      <c r="AE1415" s="8"/>
      <c r="AF1415" s="8"/>
      <c r="AG1415" s="8"/>
      <c r="AH1415" s="8"/>
      <c r="AI1415" s="8"/>
      <c r="AJ1415" s="8"/>
      <c r="AK1415" s="8"/>
      <c r="AL1415" s="8"/>
      <c r="AM1415" s="8"/>
      <c r="AN1415" s="8"/>
      <c r="AO1415" s="8"/>
      <c r="AP1415" s="8"/>
      <c r="AQ1415" s="8"/>
      <c r="AR1415" s="8"/>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1" t="str">
        <v>0- Port Costs</v>
      </c>
      <c r="BT1415" s="1" t="str">
        <v>0- Port Value</v>
      </c>
      <c r="BU1415" s="8"/>
    </row>
    <row r="1416" spans="8:73" hidden="1" outlineLevel="1" x14ac:dyDescent="0.3">
      <c r="H1416" s="1" t="str">
        <v>0 - BM Costs</v>
      </c>
      <c r="L1416" s="1" t="str">
        <v>0 - BM Port</v>
      </c>
      <c r="N1416" s="1" t="str">
        <v>0 - Port Assets</v>
      </c>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1" t="str">
        <v>0- Port Costs</v>
      </c>
      <c r="BT1416" s="1" t="str">
        <v>0- Port Value</v>
      </c>
      <c r="BU1416" s="8"/>
    </row>
    <row r="1417" spans="8:73" hidden="1" outlineLevel="1" x14ac:dyDescent="0.3">
      <c r="H1417" s="1" t="str">
        <v>0 - BM Costs</v>
      </c>
      <c r="L1417" s="1" t="str">
        <v>0 - BM Port</v>
      </c>
      <c r="N1417" s="1" t="str">
        <v>0 - Port Assets</v>
      </c>
      <c r="O1417" s="8"/>
      <c r="P1417" s="8"/>
      <c r="Q1417" s="8"/>
      <c r="R1417" s="8"/>
      <c r="S1417" s="8"/>
      <c r="T1417" s="8"/>
      <c r="U1417" s="8"/>
      <c r="V1417" s="8"/>
      <c r="W1417" s="8"/>
      <c r="X1417" s="8"/>
      <c r="Y1417" s="8"/>
      <c r="Z1417" s="8"/>
      <c r="AA1417" s="8"/>
      <c r="AB1417" s="8"/>
      <c r="AC1417" s="8"/>
      <c r="AD1417" s="8"/>
      <c r="AE1417" s="8"/>
      <c r="AF1417" s="8"/>
      <c r="AG1417" s="8"/>
      <c r="AH1417" s="8"/>
      <c r="AI1417" s="8"/>
      <c r="AJ1417" s="8"/>
      <c r="AK1417" s="8"/>
      <c r="AL1417" s="8"/>
      <c r="AM1417" s="8"/>
      <c r="AN1417" s="8"/>
      <c r="AO1417" s="8"/>
      <c r="AP1417" s="8"/>
      <c r="AQ1417" s="8"/>
      <c r="AR1417" s="8"/>
      <c r="AS1417" s="8"/>
      <c r="AT1417" s="8"/>
      <c r="AU1417" s="8"/>
      <c r="AV1417" s="8"/>
      <c r="AW1417" s="8"/>
      <c r="AX1417" s="8"/>
      <c r="AY1417" s="8"/>
      <c r="AZ1417" s="8"/>
      <c r="BA1417" s="8"/>
      <c r="BB1417" s="8"/>
      <c r="BC1417" s="8"/>
      <c r="BD1417" s="8"/>
      <c r="BE1417" s="8"/>
      <c r="BF1417" s="8"/>
      <c r="BG1417" s="8"/>
      <c r="BH1417" s="8"/>
      <c r="BI1417" s="8"/>
      <c r="BJ1417" s="8"/>
      <c r="BK1417" s="8"/>
      <c r="BL1417" s="8"/>
      <c r="BM1417" s="8"/>
      <c r="BN1417" s="8"/>
      <c r="BO1417" s="8"/>
      <c r="BP1417" s="1" t="str">
        <v>0- Port Costs</v>
      </c>
      <c r="BT1417" s="1" t="str">
        <v>0- Port Value</v>
      </c>
      <c r="BU1417" s="8"/>
    </row>
    <row r="1418" spans="8:73" hidden="1" outlineLevel="1" x14ac:dyDescent="0.3">
      <c r="H1418" s="1" t="str">
        <v>0 - BM Costs</v>
      </c>
      <c r="L1418" s="1" t="str">
        <v>0 - BM Port</v>
      </c>
      <c r="N1418" s="1" t="str">
        <v>0 - Port Assets</v>
      </c>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1" t="str">
        <v>0- Port Costs</v>
      </c>
      <c r="BT1418" s="1" t="str">
        <v>0- Port Value</v>
      </c>
      <c r="BU1418" s="8"/>
    </row>
    <row r="1419" spans="8:73" hidden="1" outlineLevel="1" x14ac:dyDescent="0.3">
      <c r="H1419" s="1" t="str">
        <v>0 - BM Costs</v>
      </c>
      <c r="L1419" s="1" t="str">
        <v>0 - BM Port</v>
      </c>
      <c r="N1419" s="1" t="str">
        <v>0 - Port Assets</v>
      </c>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8"/>
      <c r="AX1419" s="8"/>
      <c r="AY1419" s="8"/>
      <c r="AZ1419" s="8"/>
      <c r="BA1419" s="8"/>
      <c r="BB1419" s="8"/>
      <c r="BC1419" s="8"/>
      <c r="BD1419" s="8"/>
      <c r="BE1419" s="8"/>
      <c r="BF1419" s="8"/>
      <c r="BG1419" s="8"/>
      <c r="BH1419" s="8"/>
      <c r="BI1419" s="8"/>
      <c r="BJ1419" s="8"/>
      <c r="BK1419" s="8"/>
      <c r="BL1419" s="8"/>
      <c r="BM1419" s="8"/>
      <c r="BN1419" s="8"/>
      <c r="BO1419" s="8"/>
      <c r="BP1419" s="1" t="str">
        <v>0- Port Costs</v>
      </c>
      <c r="BT1419" s="1" t="str">
        <v>0- Port Value</v>
      </c>
      <c r="BU1419" s="8"/>
    </row>
    <row r="1420" spans="8:73" hidden="1" outlineLevel="1" x14ac:dyDescent="0.3">
      <c r="H1420" s="1" t="str">
        <v>0 - BM Costs</v>
      </c>
      <c r="L1420" s="1" t="str">
        <v>0 - BM Port</v>
      </c>
      <c r="N1420" s="1" t="str">
        <v>0 - Port Assets</v>
      </c>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8"/>
      <c r="AL1420" s="8"/>
      <c r="AM1420" s="8"/>
      <c r="AN1420" s="8"/>
      <c r="AO1420" s="8"/>
      <c r="AP1420" s="8"/>
      <c r="AQ1420" s="8"/>
      <c r="AR1420" s="8"/>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1" t="str">
        <v>0- Port Costs</v>
      </c>
      <c r="BT1420" s="1" t="str">
        <v>0- Port Value</v>
      </c>
      <c r="BU1420" s="8"/>
    </row>
    <row r="1421" spans="8:73" hidden="1" outlineLevel="1" x14ac:dyDescent="0.3">
      <c r="H1421" s="1" t="str">
        <v>0 - BM Costs</v>
      </c>
      <c r="L1421" s="1" t="str">
        <v>0 - BM Port</v>
      </c>
      <c r="N1421" s="1" t="str">
        <v>0 - Port Assets</v>
      </c>
      <c r="O1421" s="8"/>
      <c r="P1421" s="8"/>
      <c r="Q1421" s="8"/>
      <c r="R1421" s="8"/>
      <c r="S1421" s="8"/>
      <c r="T1421" s="8"/>
      <c r="U1421" s="8"/>
      <c r="V1421" s="8"/>
      <c r="W1421" s="8"/>
      <c r="X1421" s="8"/>
      <c r="Y1421" s="8"/>
      <c r="Z1421" s="8"/>
      <c r="AA1421" s="8"/>
      <c r="AB1421" s="8"/>
      <c r="AC1421" s="8"/>
      <c r="AD1421" s="8"/>
      <c r="AE1421" s="8"/>
      <c r="AF1421" s="8"/>
      <c r="AG1421" s="8"/>
      <c r="AH1421" s="8"/>
      <c r="AI1421" s="8"/>
      <c r="AJ1421" s="8"/>
      <c r="AK1421" s="8"/>
      <c r="AL1421" s="8"/>
      <c r="AM1421" s="8"/>
      <c r="AN1421" s="8"/>
      <c r="AO1421" s="8"/>
      <c r="AP1421" s="8"/>
      <c r="AQ1421" s="8"/>
      <c r="AR1421" s="8"/>
      <c r="AS1421" s="8"/>
      <c r="AT1421" s="8"/>
      <c r="AU1421" s="8"/>
      <c r="AV1421" s="8"/>
      <c r="AW1421" s="8"/>
      <c r="AX1421" s="8"/>
      <c r="AY1421" s="8"/>
      <c r="AZ1421" s="8"/>
      <c r="BA1421" s="8"/>
      <c r="BB1421" s="8"/>
      <c r="BC1421" s="8"/>
      <c r="BD1421" s="8"/>
      <c r="BE1421" s="8"/>
      <c r="BF1421" s="8"/>
      <c r="BG1421" s="8"/>
      <c r="BH1421" s="8"/>
      <c r="BI1421" s="8"/>
      <c r="BJ1421" s="8"/>
      <c r="BK1421" s="8"/>
      <c r="BL1421" s="8"/>
      <c r="BM1421" s="8"/>
      <c r="BN1421" s="8"/>
      <c r="BO1421" s="8"/>
      <c r="BP1421" s="1" t="str">
        <v>0- Port Costs</v>
      </c>
      <c r="BT1421" s="1" t="str">
        <v>0- Port Value</v>
      </c>
      <c r="BU1421" s="8"/>
    </row>
    <row r="1422" spans="8:73" hidden="1" outlineLevel="1" x14ac:dyDescent="0.3">
      <c r="H1422" s="1" t="str">
        <v>0 - BM Costs</v>
      </c>
      <c r="L1422" s="1" t="str">
        <v>0 - BM Port</v>
      </c>
      <c r="N1422" s="1" t="str">
        <v>0 - Port Assets</v>
      </c>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8"/>
      <c r="AX1422" s="8"/>
      <c r="AY1422" s="8"/>
      <c r="AZ1422" s="8"/>
      <c r="BA1422" s="8"/>
      <c r="BB1422" s="8"/>
      <c r="BC1422" s="8"/>
      <c r="BD1422" s="8"/>
      <c r="BE1422" s="8"/>
      <c r="BF1422" s="8"/>
      <c r="BG1422" s="8"/>
      <c r="BH1422" s="8"/>
      <c r="BI1422" s="8"/>
      <c r="BJ1422" s="8"/>
      <c r="BK1422" s="8"/>
      <c r="BL1422" s="8"/>
      <c r="BM1422" s="8"/>
      <c r="BN1422" s="8"/>
      <c r="BO1422" s="8"/>
      <c r="BP1422" s="1" t="str">
        <v>0- Port Costs</v>
      </c>
      <c r="BT1422" s="1" t="str">
        <v>0- Port Value</v>
      </c>
      <c r="BU1422" s="8"/>
    </row>
    <row r="1423" spans="8:73" hidden="1" outlineLevel="1" x14ac:dyDescent="0.3">
      <c r="H1423" s="1" t="str">
        <v>0 - BM Costs</v>
      </c>
      <c r="L1423" s="1" t="str">
        <v>0 - BM Port</v>
      </c>
      <c r="N1423" s="1" t="str">
        <v>0 - Port Assets</v>
      </c>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1" t="str">
        <v>0- Port Costs</v>
      </c>
      <c r="BT1423" s="1" t="str">
        <v>0- Port Value</v>
      </c>
      <c r="BU1423" s="8"/>
    </row>
    <row r="1424" spans="8:73" hidden="1" outlineLevel="1" x14ac:dyDescent="0.3">
      <c r="H1424" s="1" t="str">
        <v>0 - BM Costs</v>
      </c>
      <c r="L1424" s="1" t="str">
        <v>0 - BM Port</v>
      </c>
      <c r="N1424" s="1" t="str">
        <v>0 - Port Assets</v>
      </c>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8"/>
      <c r="AX1424" s="8"/>
      <c r="AY1424" s="8"/>
      <c r="AZ1424" s="8"/>
      <c r="BA1424" s="8"/>
      <c r="BB1424" s="8"/>
      <c r="BC1424" s="8"/>
      <c r="BD1424" s="8"/>
      <c r="BE1424" s="8"/>
      <c r="BF1424" s="8"/>
      <c r="BG1424" s="8"/>
      <c r="BH1424" s="8"/>
      <c r="BI1424" s="8"/>
      <c r="BJ1424" s="8"/>
      <c r="BK1424" s="8"/>
      <c r="BL1424" s="8"/>
      <c r="BM1424" s="8"/>
      <c r="BN1424" s="8"/>
      <c r="BO1424" s="8"/>
      <c r="BP1424" s="1" t="str">
        <v>0- Port Costs</v>
      </c>
      <c r="BT1424" s="1" t="str">
        <v>0- Port Value</v>
      </c>
      <c r="BU1424" s="8"/>
    </row>
    <row r="1425" spans="8:73" hidden="1" outlineLevel="1" x14ac:dyDescent="0.3">
      <c r="H1425" s="1" t="str">
        <v>0 - BM Costs</v>
      </c>
      <c r="L1425" s="1" t="str">
        <v>0 - BM Port</v>
      </c>
      <c r="N1425" s="1" t="str">
        <v>0 - Port Assets</v>
      </c>
      <c r="O1425" s="8"/>
      <c r="P1425" s="8"/>
      <c r="Q1425" s="8"/>
      <c r="R1425" s="8"/>
      <c r="S1425" s="8"/>
      <c r="T1425" s="8"/>
      <c r="U1425" s="8"/>
      <c r="V1425" s="8"/>
      <c r="W1425" s="8"/>
      <c r="X1425" s="8"/>
      <c r="Y1425" s="8"/>
      <c r="Z1425" s="8"/>
      <c r="AA1425" s="8"/>
      <c r="AB1425" s="8"/>
      <c r="AC1425" s="8"/>
      <c r="AD1425" s="8"/>
      <c r="AE1425" s="8"/>
      <c r="AF1425" s="8"/>
      <c r="AG1425" s="8"/>
      <c r="AH1425" s="8"/>
      <c r="AI1425" s="8"/>
      <c r="AJ1425" s="8"/>
      <c r="AK1425" s="8"/>
      <c r="AL1425" s="8"/>
      <c r="AM1425" s="8"/>
      <c r="AN1425" s="8"/>
      <c r="AO1425" s="8"/>
      <c r="AP1425" s="8"/>
      <c r="AQ1425" s="8"/>
      <c r="AR1425" s="8"/>
      <c r="AS1425" s="8"/>
      <c r="AT1425" s="8"/>
      <c r="AU1425" s="8"/>
      <c r="AV1425" s="8"/>
      <c r="AW1425" s="8"/>
      <c r="AX1425" s="8"/>
      <c r="AY1425" s="8"/>
      <c r="AZ1425" s="8"/>
      <c r="BA1425" s="8"/>
      <c r="BB1425" s="8"/>
      <c r="BC1425" s="8"/>
      <c r="BD1425" s="8"/>
      <c r="BE1425" s="8"/>
      <c r="BF1425" s="8"/>
      <c r="BG1425" s="8"/>
      <c r="BH1425" s="8"/>
      <c r="BI1425" s="8"/>
      <c r="BJ1425" s="8"/>
      <c r="BK1425" s="8"/>
      <c r="BL1425" s="8"/>
      <c r="BM1425" s="8"/>
      <c r="BN1425" s="8"/>
      <c r="BO1425" s="8"/>
      <c r="BP1425" s="1" t="str">
        <v>0- Port Costs</v>
      </c>
      <c r="BT1425" s="1" t="str">
        <v>0- Port Value</v>
      </c>
      <c r="BU1425" s="8"/>
    </row>
    <row r="1426" spans="8:73" hidden="1" outlineLevel="1" x14ac:dyDescent="0.3">
      <c r="H1426" s="1" t="str">
        <v>0 - BM Costs</v>
      </c>
      <c r="L1426" s="1" t="str">
        <v>0 - BM Port</v>
      </c>
      <c r="N1426" s="1" t="str">
        <v>0 - Port Assets</v>
      </c>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1" t="str">
        <v>0- Port Costs</v>
      </c>
      <c r="BT1426" s="1" t="str">
        <v>0- Port Value</v>
      </c>
      <c r="BU1426" s="8"/>
    </row>
    <row r="1427" spans="8:73" hidden="1" outlineLevel="1" x14ac:dyDescent="0.3">
      <c r="H1427" s="1" t="str">
        <v>0 - BM Costs</v>
      </c>
      <c r="L1427" s="1" t="str">
        <v>0 - BM Port</v>
      </c>
      <c r="N1427" s="1" t="str">
        <v>0 - Port Assets</v>
      </c>
      <c r="O1427" s="8"/>
      <c r="P1427" s="8"/>
      <c r="Q1427" s="8"/>
      <c r="R1427" s="8"/>
      <c r="S1427" s="8"/>
      <c r="T1427" s="8"/>
      <c r="U1427" s="8"/>
      <c r="V1427" s="8"/>
      <c r="W1427" s="8"/>
      <c r="X1427" s="8"/>
      <c r="Y1427" s="8"/>
      <c r="Z1427" s="8"/>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8"/>
      <c r="AX1427" s="8"/>
      <c r="AY1427" s="8"/>
      <c r="AZ1427" s="8"/>
      <c r="BA1427" s="8"/>
      <c r="BB1427" s="8"/>
      <c r="BC1427" s="8"/>
      <c r="BD1427" s="8"/>
      <c r="BE1427" s="8"/>
      <c r="BF1427" s="8"/>
      <c r="BG1427" s="8"/>
      <c r="BH1427" s="8"/>
      <c r="BI1427" s="8"/>
      <c r="BJ1427" s="8"/>
      <c r="BK1427" s="8"/>
      <c r="BL1427" s="8"/>
      <c r="BM1427" s="8"/>
      <c r="BN1427" s="8"/>
      <c r="BO1427" s="8"/>
      <c r="BP1427" s="1" t="str">
        <v>0- Port Costs</v>
      </c>
      <c r="BT1427" s="1" t="str">
        <v>0- Port Value</v>
      </c>
      <c r="BU1427" s="8"/>
    </row>
    <row r="1428" spans="8:73" hidden="1" outlineLevel="1" x14ac:dyDescent="0.3">
      <c r="H1428" s="1" t="str">
        <v>0 - BM Costs</v>
      </c>
      <c r="L1428" s="1" t="str">
        <v>0 - BM Port</v>
      </c>
      <c r="N1428" s="1" t="str">
        <v>0 - Port Assets</v>
      </c>
      <c r="O1428" s="8"/>
      <c r="P1428" s="8"/>
      <c r="Q1428" s="8"/>
      <c r="R1428" s="8"/>
      <c r="S1428" s="8"/>
      <c r="T1428" s="8"/>
      <c r="U1428" s="8"/>
      <c r="V1428" s="8"/>
      <c r="W1428" s="8"/>
      <c r="X1428" s="8"/>
      <c r="Y1428" s="8"/>
      <c r="Z1428" s="8"/>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1" t="str">
        <v>0- Port Costs</v>
      </c>
      <c r="BT1428" s="1" t="str">
        <v>0- Port Value</v>
      </c>
      <c r="BU1428" s="8"/>
    </row>
    <row r="1429" spans="8:73" hidden="1" outlineLevel="1" x14ac:dyDescent="0.3">
      <c r="H1429" s="1" t="str">
        <v>0 - BM Costs</v>
      </c>
      <c r="L1429" s="1" t="str">
        <v>0 - BM Port</v>
      </c>
      <c r="N1429" s="1" t="str">
        <v>0 - Port Assets</v>
      </c>
      <c r="O1429" s="8"/>
      <c r="P1429" s="8"/>
      <c r="Q1429" s="8"/>
      <c r="R1429" s="8"/>
      <c r="S1429" s="8"/>
      <c r="T1429" s="8"/>
      <c r="U1429" s="8"/>
      <c r="V1429" s="8"/>
      <c r="W1429" s="8"/>
      <c r="X1429" s="8"/>
      <c r="Y1429" s="8"/>
      <c r="Z1429" s="8"/>
      <c r="AA1429" s="8"/>
      <c r="AB1429" s="8"/>
      <c r="AC1429" s="8"/>
      <c r="AD1429" s="8"/>
      <c r="AE1429" s="8"/>
      <c r="AF1429" s="8"/>
      <c r="AG1429" s="8"/>
      <c r="AH1429" s="8"/>
      <c r="AI1429" s="8"/>
      <c r="AJ1429" s="8"/>
      <c r="AK1429" s="8"/>
      <c r="AL1429" s="8"/>
      <c r="AM1429" s="8"/>
      <c r="AN1429" s="8"/>
      <c r="AO1429" s="8"/>
      <c r="AP1429" s="8"/>
      <c r="AQ1429" s="8"/>
      <c r="AR1429" s="8"/>
      <c r="AS1429" s="8"/>
      <c r="AT1429" s="8"/>
      <c r="AU1429" s="8"/>
      <c r="AV1429" s="8"/>
      <c r="AW1429" s="8"/>
      <c r="AX1429" s="8"/>
      <c r="AY1429" s="8"/>
      <c r="AZ1429" s="8"/>
      <c r="BA1429" s="8"/>
      <c r="BB1429" s="8"/>
      <c r="BC1429" s="8"/>
      <c r="BD1429" s="8"/>
      <c r="BE1429" s="8"/>
      <c r="BF1429" s="8"/>
      <c r="BG1429" s="8"/>
      <c r="BH1429" s="8"/>
      <c r="BI1429" s="8"/>
      <c r="BJ1429" s="8"/>
      <c r="BK1429" s="8"/>
      <c r="BL1429" s="8"/>
      <c r="BM1429" s="8"/>
      <c r="BN1429" s="8"/>
      <c r="BO1429" s="8"/>
      <c r="BP1429" s="1" t="str">
        <v>0- Port Costs</v>
      </c>
      <c r="BT1429" s="1" t="str">
        <v>0- Port Value</v>
      </c>
      <c r="BU1429" s="8"/>
    </row>
    <row r="1430" spans="8:73" hidden="1" outlineLevel="1" x14ac:dyDescent="0.3">
      <c r="H1430" s="1" t="str">
        <v>0 - BM Costs</v>
      </c>
      <c r="L1430" s="1" t="str">
        <v>0 - BM Port</v>
      </c>
      <c r="N1430" s="1" t="str">
        <v>0 - Port Assets</v>
      </c>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8"/>
      <c r="AX1430" s="8"/>
      <c r="AY1430" s="8"/>
      <c r="AZ1430" s="8"/>
      <c r="BA1430" s="8"/>
      <c r="BB1430" s="8"/>
      <c r="BC1430" s="8"/>
      <c r="BD1430" s="8"/>
      <c r="BE1430" s="8"/>
      <c r="BF1430" s="8"/>
      <c r="BG1430" s="8"/>
      <c r="BH1430" s="8"/>
      <c r="BI1430" s="8"/>
      <c r="BJ1430" s="8"/>
      <c r="BK1430" s="8"/>
      <c r="BL1430" s="8"/>
      <c r="BM1430" s="8"/>
      <c r="BN1430" s="8"/>
      <c r="BO1430" s="8"/>
      <c r="BP1430" s="1" t="str">
        <v>0- Port Costs</v>
      </c>
      <c r="BT1430" s="1" t="str">
        <v>0- Port Value</v>
      </c>
      <c r="BU1430" s="8"/>
    </row>
    <row r="1431" spans="8:73" hidden="1" outlineLevel="1" x14ac:dyDescent="0.3">
      <c r="H1431" s="1" t="str">
        <v>0 - BM Costs</v>
      </c>
      <c r="L1431" s="1" t="str">
        <v>0 - BM Port</v>
      </c>
      <c r="N1431" s="1" t="str">
        <v>0 - Port Assets</v>
      </c>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1" t="str">
        <v>0- Port Costs</v>
      </c>
      <c r="BT1431" s="1" t="str">
        <v>0- Port Value</v>
      </c>
      <c r="BU1431" s="8"/>
    </row>
    <row r="1432" spans="8:73" hidden="1" outlineLevel="1" x14ac:dyDescent="0.3">
      <c r="H1432" s="1" t="str">
        <v>0 - BM Costs</v>
      </c>
      <c r="L1432" s="1" t="str">
        <v>0 - BM Port</v>
      </c>
      <c r="N1432" s="1" t="str">
        <v>0 - Port Assets</v>
      </c>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1" t="str">
        <v>0- Port Costs</v>
      </c>
      <c r="BT1432" s="1" t="str">
        <v>0- Port Value</v>
      </c>
      <c r="BU1432" s="8"/>
    </row>
    <row r="1433" spans="8:73" hidden="1" outlineLevel="1" x14ac:dyDescent="0.3">
      <c r="H1433" s="1" t="str">
        <v>0 - BM Costs</v>
      </c>
      <c r="L1433" s="1" t="str">
        <v>0 - BM Port</v>
      </c>
      <c r="N1433" s="1" t="str">
        <v>0 - Port Assets</v>
      </c>
      <c r="O1433" s="8"/>
      <c r="P1433" s="8"/>
      <c r="Q1433" s="8"/>
      <c r="R1433" s="8"/>
      <c r="S1433" s="8"/>
      <c r="T1433" s="8"/>
      <c r="U1433" s="8"/>
      <c r="V1433" s="8"/>
      <c r="W1433" s="8"/>
      <c r="X1433" s="8"/>
      <c r="Y1433" s="8"/>
      <c r="Z1433" s="8"/>
      <c r="AA1433" s="8"/>
      <c r="AB1433" s="8"/>
      <c r="AC1433" s="8"/>
      <c r="AD1433" s="8"/>
      <c r="AE1433" s="8"/>
      <c r="AF1433" s="8"/>
      <c r="AG1433" s="8"/>
      <c r="AH1433" s="8"/>
      <c r="AI1433" s="8"/>
      <c r="AJ1433" s="8"/>
      <c r="AK1433" s="8"/>
      <c r="AL1433" s="8"/>
      <c r="AM1433" s="8"/>
      <c r="AN1433" s="8"/>
      <c r="AO1433" s="8"/>
      <c r="AP1433" s="8"/>
      <c r="AQ1433" s="8"/>
      <c r="AR1433" s="8"/>
      <c r="AS1433" s="8"/>
      <c r="AT1433" s="8"/>
      <c r="AU1433" s="8"/>
      <c r="AV1433" s="8"/>
      <c r="AW1433" s="8"/>
      <c r="AX1433" s="8"/>
      <c r="AY1433" s="8"/>
      <c r="AZ1433" s="8"/>
      <c r="BA1433" s="8"/>
      <c r="BB1433" s="8"/>
      <c r="BC1433" s="8"/>
      <c r="BD1433" s="8"/>
      <c r="BE1433" s="8"/>
      <c r="BF1433" s="8"/>
      <c r="BG1433" s="8"/>
      <c r="BH1433" s="8"/>
      <c r="BI1433" s="8"/>
      <c r="BJ1433" s="8"/>
      <c r="BK1433" s="8"/>
      <c r="BL1433" s="8"/>
      <c r="BM1433" s="8"/>
      <c r="BN1433" s="8"/>
      <c r="BO1433" s="8"/>
      <c r="BP1433" s="1" t="str">
        <v>0- Port Costs</v>
      </c>
      <c r="BT1433" s="1" t="str">
        <v>0- Port Value</v>
      </c>
      <c r="BU1433" s="8"/>
    </row>
    <row r="1434" spans="8:73" hidden="1" outlineLevel="1" x14ac:dyDescent="0.3">
      <c r="H1434" s="1" t="str">
        <v>0 - BM Costs</v>
      </c>
      <c r="L1434" s="1" t="str">
        <v>0 - BM Port</v>
      </c>
      <c r="N1434" s="1" t="str">
        <v>0 - Port Assets</v>
      </c>
      <c r="O1434" s="8"/>
      <c r="P1434" s="8"/>
      <c r="Q1434" s="8"/>
      <c r="R1434" s="8"/>
      <c r="S1434" s="8"/>
      <c r="T1434" s="8"/>
      <c r="U1434" s="8"/>
      <c r="V1434" s="8"/>
      <c r="W1434" s="8"/>
      <c r="X1434" s="8"/>
      <c r="Y1434" s="8"/>
      <c r="Z1434" s="8"/>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c r="AW1434" s="8"/>
      <c r="AX1434" s="8"/>
      <c r="AY1434" s="8"/>
      <c r="AZ1434" s="8"/>
      <c r="BA1434" s="8"/>
      <c r="BB1434" s="8"/>
      <c r="BC1434" s="8"/>
      <c r="BD1434" s="8"/>
      <c r="BE1434" s="8"/>
      <c r="BF1434" s="8"/>
      <c r="BG1434" s="8"/>
      <c r="BH1434" s="8"/>
      <c r="BI1434" s="8"/>
      <c r="BJ1434" s="8"/>
      <c r="BK1434" s="8"/>
      <c r="BL1434" s="8"/>
      <c r="BM1434" s="8"/>
      <c r="BN1434" s="8"/>
      <c r="BO1434" s="8"/>
      <c r="BP1434" s="1" t="str">
        <v>0- Port Costs</v>
      </c>
      <c r="BT1434" s="1" t="str">
        <v>0- Port Value</v>
      </c>
      <c r="BU1434" s="8"/>
    </row>
    <row r="1435" spans="8:73" hidden="1" outlineLevel="1" x14ac:dyDescent="0.3">
      <c r="H1435" s="1" t="str">
        <v>0 - BM Costs</v>
      </c>
      <c r="L1435" s="1" t="str">
        <v>0 - BM Port</v>
      </c>
      <c r="N1435" s="1" t="str">
        <v>0 - Port Assets</v>
      </c>
      <c r="O1435" s="8"/>
      <c r="P1435" s="8"/>
      <c r="Q1435" s="8"/>
      <c r="R1435" s="8"/>
      <c r="S1435" s="8"/>
      <c r="T1435" s="8"/>
      <c r="U1435" s="8"/>
      <c r="V1435" s="8"/>
      <c r="W1435" s="8"/>
      <c r="X1435" s="8"/>
      <c r="Y1435" s="8"/>
      <c r="Z1435" s="8"/>
      <c r="AA1435" s="8"/>
      <c r="AB1435" s="8"/>
      <c r="AC1435" s="8"/>
      <c r="AD1435" s="8"/>
      <c r="AE1435" s="8"/>
      <c r="AF1435" s="8"/>
      <c r="AG1435" s="8"/>
      <c r="AH1435" s="8"/>
      <c r="AI1435" s="8"/>
      <c r="AJ1435" s="8"/>
      <c r="AK1435" s="8"/>
      <c r="AL1435" s="8"/>
      <c r="AM1435" s="8"/>
      <c r="AN1435" s="8"/>
      <c r="AO1435" s="8"/>
      <c r="AP1435" s="8"/>
      <c r="AQ1435" s="8"/>
      <c r="AR1435" s="8"/>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1" t="str">
        <v>0- Port Costs</v>
      </c>
      <c r="BT1435" s="1" t="str">
        <v>0- Port Value</v>
      </c>
      <c r="BU1435" s="8"/>
    </row>
    <row r="1436" spans="8:73" hidden="1" outlineLevel="1" x14ac:dyDescent="0.3">
      <c r="H1436" s="1" t="str">
        <v>0 - BM Costs</v>
      </c>
      <c r="L1436" s="1" t="str">
        <v>0 - BM Port</v>
      </c>
      <c r="N1436" s="1" t="str">
        <v>0 - Port Assets</v>
      </c>
      <c r="O1436" s="8"/>
      <c r="P1436" s="8"/>
      <c r="Q1436" s="8"/>
      <c r="R1436" s="8"/>
      <c r="S1436" s="8"/>
      <c r="T1436" s="8"/>
      <c r="U1436" s="8"/>
      <c r="V1436" s="8"/>
      <c r="W1436" s="8"/>
      <c r="X1436" s="8"/>
      <c r="Y1436" s="8"/>
      <c r="Z1436" s="8"/>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8"/>
      <c r="AX1436" s="8"/>
      <c r="AY1436" s="8"/>
      <c r="AZ1436" s="8"/>
      <c r="BA1436" s="8"/>
      <c r="BB1436" s="8"/>
      <c r="BC1436" s="8"/>
      <c r="BD1436" s="8"/>
      <c r="BE1436" s="8"/>
      <c r="BF1436" s="8"/>
      <c r="BG1436" s="8"/>
      <c r="BH1436" s="8"/>
      <c r="BI1436" s="8"/>
      <c r="BJ1436" s="8"/>
      <c r="BK1436" s="8"/>
      <c r="BL1436" s="8"/>
      <c r="BM1436" s="8"/>
      <c r="BN1436" s="8"/>
      <c r="BO1436" s="8"/>
      <c r="BP1436" s="1" t="str">
        <v>0- Port Costs</v>
      </c>
      <c r="BT1436" s="1" t="str">
        <v>0- Port Value</v>
      </c>
      <c r="BU1436" s="8"/>
    </row>
    <row r="1437" spans="8:73" hidden="1" outlineLevel="1" x14ac:dyDescent="0.3">
      <c r="H1437" s="1" t="str">
        <v>0 - BM Costs</v>
      </c>
      <c r="L1437" s="1" t="str">
        <v>0 - BM Port</v>
      </c>
      <c r="N1437" s="1" t="str">
        <v>0 - Port Assets</v>
      </c>
      <c r="O1437" s="8"/>
      <c r="P1437" s="8"/>
      <c r="Q1437" s="8"/>
      <c r="R1437" s="8"/>
      <c r="S1437" s="8"/>
      <c r="T1437" s="8"/>
      <c r="U1437" s="8"/>
      <c r="V1437" s="8"/>
      <c r="W1437" s="8"/>
      <c r="X1437" s="8"/>
      <c r="Y1437" s="8"/>
      <c r="Z1437" s="8"/>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8"/>
      <c r="BO1437" s="8"/>
      <c r="BP1437" s="1" t="str">
        <v>0- Port Costs</v>
      </c>
      <c r="BT1437" s="1" t="str">
        <v>0- Port Value</v>
      </c>
      <c r="BU1437" s="8"/>
    </row>
    <row r="1438" spans="8:73" hidden="1" outlineLevel="1" x14ac:dyDescent="0.3">
      <c r="H1438" s="1" t="str">
        <v>0 - BM Costs</v>
      </c>
      <c r="L1438" s="1" t="str">
        <v>0 - BM Port</v>
      </c>
      <c r="N1438" s="1" t="str">
        <v>0 - Port Assets</v>
      </c>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1" t="str">
        <v>0- Port Costs</v>
      </c>
      <c r="BT1438" s="1" t="str">
        <v>0- Port Value</v>
      </c>
      <c r="BU1438" s="8"/>
    </row>
    <row r="1439" spans="8:73" hidden="1" outlineLevel="1" x14ac:dyDescent="0.3">
      <c r="H1439" s="1" t="str">
        <v>0 - BM Costs</v>
      </c>
      <c r="L1439" s="1" t="str">
        <v>0 - BM Port</v>
      </c>
      <c r="N1439" s="1" t="str">
        <v>0 - Port Assets</v>
      </c>
      <c r="O1439" s="8"/>
      <c r="P1439" s="8"/>
      <c r="Q1439" s="8"/>
      <c r="R1439" s="8"/>
      <c r="S1439" s="8"/>
      <c r="T1439" s="8"/>
      <c r="U1439" s="8"/>
      <c r="V1439" s="8"/>
      <c r="W1439" s="8"/>
      <c r="X1439" s="8"/>
      <c r="Y1439" s="8"/>
      <c r="Z1439" s="8"/>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8"/>
      <c r="AX1439" s="8"/>
      <c r="AY1439" s="8"/>
      <c r="AZ1439" s="8"/>
      <c r="BA1439" s="8"/>
      <c r="BB1439" s="8"/>
      <c r="BC1439" s="8"/>
      <c r="BD1439" s="8"/>
      <c r="BE1439" s="8"/>
      <c r="BF1439" s="8"/>
      <c r="BG1439" s="8"/>
      <c r="BH1439" s="8"/>
      <c r="BI1439" s="8"/>
      <c r="BJ1439" s="8"/>
      <c r="BK1439" s="8"/>
      <c r="BL1439" s="8"/>
      <c r="BM1439" s="8"/>
      <c r="BN1439" s="8"/>
      <c r="BO1439" s="8"/>
      <c r="BP1439" s="1" t="str">
        <v>0- Port Costs</v>
      </c>
      <c r="BT1439" s="1" t="str">
        <v>0- Port Value</v>
      </c>
      <c r="BU1439" s="8"/>
    </row>
    <row r="1440" spans="8:73" hidden="1" outlineLevel="1" x14ac:dyDescent="0.3">
      <c r="H1440" s="1" t="str">
        <v>0 - BM Costs</v>
      </c>
      <c r="L1440" s="1" t="str">
        <v>0 - BM Port</v>
      </c>
      <c r="N1440" s="1" t="str">
        <v>0 - Port Assets</v>
      </c>
      <c r="O1440" s="8"/>
      <c r="P1440" s="8"/>
      <c r="Q1440" s="8"/>
      <c r="R1440" s="8"/>
      <c r="S1440" s="8"/>
      <c r="T1440" s="8"/>
      <c r="U1440" s="8"/>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1" t="str">
        <v>0- Port Costs</v>
      </c>
      <c r="BT1440" s="1" t="str">
        <v>0- Port Value</v>
      </c>
      <c r="BU1440" s="8"/>
    </row>
    <row r="1441" spans="8:73" hidden="1" outlineLevel="1" x14ac:dyDescent="0.3">
      <c r="H1441" s="1" t="str">
        <v>0 - BM Costs</v>
      </c>
      <c r="L1441" s="1" t="str">
        <v>0 - BM Port</v>
      </c>
      <c r="N1441" s="1" t="str">
        <v>0 - Port Assets</v>
      </c>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8"/>
      <c r="AX1441" s="8"/>
      <c r="AY1441" s="8"/>
      <c r="AZ1441" s="8"/>
      <c r="BA1441" s="8"/>
      <c r="BB1441" s="8"/>
      <c r="BC1441" s="8"/>
      <c r="BD1441" s="8"/>
      <c r="BE1441" s="8"/>
      <c r="BF1441" s="8"/>
      <c r="BG1441" s="8"/>
      <c r="BH1441" s="8"/>
      <c r="BI1441" s="8"/>
      <c r="BJ1441" s="8"/>
      <c r="BK1441" s="8"/>
      <c r="BL1441" s="8"/>
      <c r="BM1441" s="8"/>
      <c r="BN1441" s="8"/>
      <c r="BO1441" s="8"/>
      <c r="BP1441" s="1" t="str">
        <v>0- Port Costs</v>
      </c>
      <c r="BT1441" s="1" t="str">
        <v>0- Port Value</v>
      </c>
      <c r="BU1441" s="8"/>
    </row>
    <row r="1442" spans="8:73" hidden="1" outlineLevel="1" x14ac:dyDescent="0.3">
      <c r="H1442" s="1" t="str">
        <v>0 - BM Costs</v>
      </c>
      <c r="L1442" s="1" t="str">
        <v>0 - BM Port</v>
      </c>
      <c r="N1442" s="1" t="str">
        <v>0 - Port Assets</v>
      </c>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1" t="str">
        <v>0- Port Costs</v>
      </c>
      <c r="BT1442" s="1" t="str">
        <v>0- Port Value</v>
      </c>
      <c r="BU1442" s="8"/>
    </row>
    <row r="1443" spans="8:73" hidden="1" outlineLevel="1" x14ac:dyDescent="0.3">
      <c r="H1443" s="1" t="str">
        <v>0 - BM Costs</v>
      </c>
      <c r="L1443" s="1" t="str">
        <v>0 - BM Port</v>
      </c>
      <c r="N1443" s="1" t="str">
        <v>0 - Port Assets</v>
      </c>
      <c r="O1443" s="8"/>
      <c r="P1443" s="8"/>
      <c r="Q1443" s="8"/>
      <c r="R1443" s="8"/>
      <c r="S1443" s="8"/>
      <c r="T1443" s="8"/>
      <c r="U1443" s="8"/>
      <c r="V1443" s="8"/>
      <c r="W1443" s="8"/>
      <c r="X1443" s="8"/>
      <c r="Y1443" s="8"/>
      <c r="Z1443" s="8"/>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8"/>
      <c r="AX1443" s="8"/>
      <c r="AY1443" s="8"/>
      <c r="AZ1443" s="8"/>
      <c r="BA1443" s="8"/>
      <c r="BB1443" s="8"/>
      <c r="BC1443" s="8"/>
      <c r="BD1443" s="8"/>
      <c r="BE1443" s="8"/>
      <c r="BF1443" s="8"/>
      <c r="BG1443" s="8"/>
      <c r="BH1443" s="8"/>
      <c r="BI1443" s="8"/>
      <c r="BJ1443" s="8"/>
      <c r="BK1443" s="8"/>
      <c r="BL1443" s="8"/>
      <c r="BM1443" s="8"/>
      <c r="BN1443" s="8"/>
      <c r="BO1443" s="8"/>
      <c r="BP1443" s="1" t="str">
        <v>0- Port Costs</v>
      </c>
      <c r="BT1443" s="1" t="str">
        <v>0- Port Value</v>
      </c>
      <c r="BU1443" s="8"/>
    </row>
    <row r="1444" spans="8:73" hidden="1" outlineLevel="1" x14ac:dyDescent="0.3">
      <c r="H1444" s="1" t="str">
        <v>0 - BM Costs</v>
      </c>
      <c r="L1444" s="1" t="str">
        <v>0 - BM Port</v>
      </c>
      <c r="N1444" s="1" t="str">
        <v>0 - Port Assets</v>
      </c>
      <c r="O1444" s="8"/>
      <c r="P1444" s="8"/>
      <c r="Q1444" s="8"/>
      <c r="R1444" s="8"/>
      <c r="S1444" s="8"/>
      <c r="T1444" s="8"/>
      <c r="U1444" s="8"/>
      <c r="V1444" s="8"/>
      <c r="W1444" s="8"/>
      <c r="X1444" s="8"/>
      <c r="Y1444" s="8"/>
      <c r="Z1444" s="8"/>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1" t="str">
        <v>0- Port Costs</v>
      </c>
      <c r="BT1444" s="1" t="str">
        <v>0- Port Value</v>
      </c>
      <c r="BU1444" s="8"/>
    </row>
    <row r="1445" spans="8:73" hidden="1" outlineLevel="1" x14ac:dyDescent="0.3">
      <c r="H1445" s="1" t="str">
        <v>0 - BM Costs</v>
      </c>
      <c r="L1445" s="1" t="str">
        <v>0 - BM Port</v>
      </c>
      <c r="N1445" s="1" t="str">
        <v>0 - Port Assets</v>
      </c>
      <c r="O1445" s="8"/>
      <c r="P1445" s="8"/>
      <c r="Q1445" s="8"/>
      <c r="R1445" s="8"/>
      <c r="S1445" s="8"/>
      <c r="T1445" s="8"/>
      <c r="U1445" s="8"/>
      <c r="V1445" s="8"/>
      <c r="W1445" s="8"/>
      <c r="X1445" s="8"/>
      <c r="Y1445" s="8"/>
      <c r="Z1445" s="8"/>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1" t="str">
        <v>0- Port Costs</v>
      </c>
      <c r="BT1445" s="1" t="str">
        <v>0- Port Value</v>
      </c>
      <c r="BU1445" s="8"/>
    </row>
    <row r="1446" spans="8:73" hidden="1" outlineLevel="1" x14ac:dyDescent="0.3">
      <c r="H1446" s="1" t="str">
        <v>0 - BM Costs</v>
      </c>
      <c r="L1446" s="1" t="str">
        <v>0 - BM Port</v>
      </c>
      <c r="N1446" s="1" t="str">
        <v>0 - Port Assets</v>
      </c>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1" t="str">
        <v>0- Port Costs</v>
      </c>
      <c r="BT1446" s="1" t="str">
        <v>0- Port Value</v>
      </c>
      <c r="BU1446" s="8"/>
    </row>
    <row r="1447" spans="8:73" hidden="1" outlineLevel="1" x14ac:dyDescent="0.3">
      <c r="H1447" s="1" t="str">
        <v>0 - BM Costs</v>
      </c>
      <c r="L1447" s="1" t="str">
        <v>0 - BM Port</v>
      </c>
      <c r="N1447" s="1" t="str">
        <v>0 - Port Assets</v>
      </c>
      <c r="O1447" s="8"/>
      <c r="P1447" s="8"/>
      <c r="Q1447" s="8"/>
      <c r="R1447" s="8"/>
      <c r="S1447" s="8"/>
      <c r="T1447" s="8"/>
      <c r="U1447" s="8"/>
      <c r="V1447" s="8"/>
      <c r="W1447" s="8"/>
      <c r="X1447" s="8"/>
      <c r="Y1447" s="8"/>
      <c r="Z1447" s="8"/>
      <c r="AA1447" s="8"/>
      <c r="AB1447" s="8"/>
      <c r="AC1447" s="8"/>
      <c r="AD1447" s="8"/>
      <c r="AE1447" s="8"/>
      <c r="AF1447" s="8"/>
      <c r="AG1447" s="8"/>
      <c r="AH1447" s="8"/>
      <c r="AI1447" s="8"/>
      <c r="AJ1447" s="8"/>
      <c r="AK1447" s="8"/>
      <c r="AL1447" s="8"/>
      <c r="AM1447" s="8"/>
      <c r="AN1447" s="8"/>
      <c r="AO1447" s="8"/>
      <c r="AP1447" s="8"/>
      <c r="AQ1447" s="8"/>
      <c r="AR1447" s="8"/>
      <c r="AS1447" s="8"/>
      <c r="AT1447" s="8"/>
      <c r="AU1447" s="8"/>
      <c r="AV1447" s="8"/>
      <c r="AW1447" s="8"/>
      <c r="AX1447" s="8"/>
      <c r="AY1447" s="8"/>
      <c r="AZ1447" s="8"/>
      <c r="BA1447" s="8"/>
      <c r="BB1447" s="8"/>
      <c r="BC1447" s="8"/>
      <c r="BD1447" s="8"/>
      <c r="BE1447" s="8"/>
      <c r="BF1447" s="8"/>
      <c r="BG1447" s="8"/>
      <c r="BH1447" s="8"/>
      <c r="BI1447" s="8"/>
      <c r="BJ1447" s="8"/>
      <c r="BK1447" s="8"/>
      <c r="BL1447" s="8"/>
      <c r="BM1447" s="8"/>
      <c r="BN1447" s="8"/>
      <c r="BO1447" s="8"/>
      <c r="BP1447" s="1" t="str">
        <v>0- Port Costs</v>
      </c>
      <c r="BT1447" s="1" t="str">
        <v>0- Port Value</v>
      </c>
      <c r="BU1447" s="8"/>
    </row>
    <row r="1448" spans="8:73" hidden="1" outlineLevel="1" x14ac:dyDescent="0.3">
      <c r="H1448" s="1" t="str">
        <v>0 - BM Costs</v>
      </c>
      <c r="L1448" s="1" t="str">
        <v>0 - BM Port</v>
      </c>
      <c r="N1448" s="1" t="str">
        <v>0 - Port Assets</v>
      </c>
      <c r="O1448" s="8"/>
      <c r="P1448" s="8"/>
      <c r="Q1448" s="8"/>
      <c r="R1448" s="8"/>
      <c r="S1448" s="8"/>
      <c r="T1448" s="8"/>
      <c r="U1448" s="8"/>
      <c r="V1448" s="8"/>
      <c r="W1448" s="8"/>
      <c r="X1448" s="8"/>
      <c r="Y1448" s="8"/>
      <c r="Z1448" s="8"/>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1" t="str">
        <v>0- Port Costs</v>
      </c>
      <c r="BT1448" s="1" t="str">
        <v>0- Port Value</v>
      </c>
      <c r="BU1448" s="8"/>
    </row>
    <row r="1449" spans="8:73" hidden="1" outlineLevel="1" x14ac:dyDescent="0.3">
      <c r="H1449" s="1" t="str">
        <v>0 - BM Costs</v>
      </c>
      <c r="L1449" s="1" t="str">
        <v>0 - BM Port</v>
      </c>
      <c r="N1449" s="1" t="str">
        <v>0 - Port Assets</v>
      </c>
      <c r="O1449" s="8"/>
      <c r="P1449" s="8"/>
      <c r="Q1449" s="8"/>
      <c r="R1449" s="8"/>
      <c r="S1449" s="8"/>
      <c r="T1449" s="8"/>
      <c r="U1449" s="8"/>
      <c r="V1449" s="8"/>
      <c r="W1449" s="8"/>
      <c r="X1449" s="8"/>
      <c r="Y1449" s="8"/>
      <c r="Z1449" s="8"/>
      <c r="AA1449" s="8"/>
      <c r="AB1449" s="8"/>
      <c r="AC1449" s="8"/>
      <c r="AD1449" s="8"/>
      <c r="AE1449" s="8"/>
      <c r="AF1449" s="8"/>
      <c r="AG1449" s="8"/>
      <c r="AH1449" s="8"/>
      <c r="AI1449" s="8"/>
      <c r="AJ1449" s="8"/>
      <c r="AK1449" s="8"/>
      <c r="AL1449" s="8"/>
      <c r="AM1449" s="8"/>
      <c r="AN1449" s="8"/>
      <c r="AO1449" s="8"/>
      <c r="AP1449" s="8"/>
      <c r="AQ1449" s="8"/>
      <c r="AR1449" s="8"/>
      <c r="AS1449" s="8"/>
      <c r="AT1449" s="8"/>
      <c r="AU1449" s="8"/>
      <c r="AV1449" s="8"/>
      <c r="AW1449" s="8"/>
      <c r="AX1449" s="8"/>
      <c r="AY1449" s="8"/>
      <c r="AZ1449" s="8"/>
      <c r="BA1449" s="8"/>
      <c r="BB1449" s="8"/>
      <c r="BC1449" s="8"/>
      <c r="BD1449" s="8"/>
      <c r="BE1449" s="8"/>
      <c r="BF1449" s="8"/>
      <c r="BG1449" s="8"/>
      <c r="BH1449" s="8"/>
      <c r="BI1449" s="8"/>
      <c r="BJ1449" s="8"/>
      <c r="BK1449" s="8"/>
      <c r="BL1449" s="8"/>
      <c r="BM1449" s="8"/>
      <c r="BN1449" s="8"/>
      <c r="BO1449" s="8"/>
      <c r="BP1449" s="1" t="str">
        <v>0- Port Costs</v>
      </c>
      <c r="BT1449" s="1" t="str">
        <v>0- Port Value</v>
      </c>
      <c r="BU1449" s="8"/>
    </row>
    <row r="1450" spans="8:73" hidden="1" outlineLevel="1" x14ac:dyDescent="0.3">
      <c r="H1450" s="1" t="str">
        <v>0 - BM Costs</v>
      </c>
      <c r="L1450" s="1" t="str">
        <v>0 - BM Port</v>
      </c>
      <c r="N1450" s="1" t="str">
        <v>0 - Port Assets</v>
      </c>
      <c r="O1450" s="8"/>
      <c r="P1450" s="8"/>
      <c r="Q1450" s="8"/>
      <c r="R1450" s="8"/>
      <c r="S1450" s="8"/>
      <c r="T1450" s="8"/>
      <c r="U1450" s="8"/>
      <c r="V1450" s="8"/>
      <c r="W1450" s="8"/>
      <c r="X1450" s="8"/>
      <c r="Y1450" s="8"/>
      <c r="Z1450" s="8"/>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c r="BD1450" s="8"/>
      <c r="BE1450" s="8"/>
      <c r="BF1450" s="8"/>
      <c r="BG1450" s="8"/>
      <c r="BH1450" s="8"/>
      <c r="BI1450" s="8"/>
      <c r="BJ1450" s="8"/>
      <c r="BK1450" s="8"/>
      <c r="BL1450" s="8"/>
      <c r="BM1450" s="8"/>
      <c r="BN1450" s="8"/>
      <c r="BO1450" s="8"/>
      <c r="BP1450" s="1" t="str">
        <v>0- Port Costs</v>
      </c>
      <c r="BT1450" s="1" t="str">
        <v>0- Port Value</v>
      </c>
      <c r="BU1450" s="8"/>
    </row>
    <row r="1451" spans="8:73" hidden="1" outlineLevel="1" x14ac:dyDescent="0.3">
      <c r="H1451" s="1" t="str">
        <v>0 - BM Costs</v>
      </c>
      <c r="L1451" s="1" t="str">
        <v>0 - BM Port</v>
      </c>
      <c r="N1451" s="1" t="str">
        <v>0 - Port Assets</v>
      </c>
      <c r="O1451" s="8"/>
      <c r="P1451" s="8"/>
      <c r="Q1451" s="8"/>
      <c r="R1451" s="8"/>
      <c r="S1451" s="8"/>
      <c r="T1451" s="8"/>
      <c r="U1451" s="8"/>
      <c r="V1451" s="8"/>
      <c r="W1451" s="8"/>
      <c r="X1451" s="8"/>
      <c r="Y1451" s="8"/>
      <c r="Z1451" s="8"/>
      <c r="AA1451" s="8"/>
      <c r="AB1451" s="8"/>
      <c r="AC1451" s="8"/>
      <c r="AD1451" s="8"/>
      <c r="AE1451" s="8"/>
      <c r="AF1451" s="8"/>
      <c r="AG1451" s="8"/>
      <c r="AH1451" s="8"/>
      <c r="AI1451" s="8"/>
      <c r="AJ1451" s="8"/>
      <c r="AK1451" s="8"/>
      <c r="AL1451" s="8"/>
      <c r="AM1451" s="8"/>
      <c r="AN1451" s="8"/>
      <c r="AO1451" s="8"/>
      <c r="AP1451" s="8"/>
      <c r="AQ1451" s="8"/>
      <c r="AR1451" s="8"/>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c r="BO1451" s="8"/>
      <c r="BP1451" s="1" t="str">
        <v>0- Port Costs</v>
      </c>
      <c r="BT1451" s="1" t="str">
        <v>0- Port Value</v>
      </c>
      <c r="BU1451" s="8"/>
    </row>
    <row r="1452" spans="8:73" hidden="1" outlineLevel="1" x14ac:dyDescent="0.3">
      <c r="H1452" s="1" t="str">
        <v>0 - BM Costs</v>
      </c>
      <c r="L1452" s="1" t="str">
        <v>0 - BM Port</v>
      </c>
      <c r="N1452" s="1" t="str">
        <v>0 - Port Assets</v>
      </c>
      <c r="O1452" s="8"/>
      <c r="P1452" s="8"/>
      <c r="Q1452" s="8"/>
      <c r="R1452" s="8"/>
      <c r="S1452" s="8"/>
      <c r="T1452" s="8"/>
      <c r="U1452" s="8"/>
      <c r="V1452" s="8"/>
      <c r="W1452" s="8"/>
      <c r="X1452" s="8"/>
      <c r="Y1452" s="8"/>
      <c r="Z1452" s="8"/>
      <c r="AA1452" s="8"/>
      <c r="AB1452" s="8"/>
      <c r="AC1452" s="8"/>
      <c r="AD1452" s="8"/>
      <c r="AE1452" s="8"/>
      <c r="AF1452" s="8"/>
      <c r="AG1452" s="8"/>
      <c r="AH1452" s="8"/>
      <c r="AI1452" s="8"/>
      <c r="AJ1452" s="8"/>
      <c r="AK1452" s="8"/>
      <c r="AL1452" s="8"/>
      <c r="AM1452" s="8"/>
      <c r="AN1452" s="8"/>
      <c r="AO1452" s="8"/>
      <c r="AP1452" s="8"/>
      <c r="AQ1452" s="8"/>
      <c r="AR1452" s="8"/>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1" t="str">
        <v>0- Port Costs</v>
      </c>
      <c r="BT1452" s="1" t="str">
        <v>0- Port Value</v>
      </c>
      <c r="BU1452" s="8"/>
    </row>
    <row r="1453" spans="8:73" hidden="1" outlineLevel="1" x14ac:dyDescent="0.3">
      <c r="H1453" s="1" t="str">
        <v>0 - BM Costs</v>
      </c>
      <c r="L1453" s="1" t="str">
        <v>0 - BM Port</v>
      </c>
      <c r="N1453" s="1" t="str">
        <v>0 - Port Assets</v>
      </c>
      <c r="O1453" s="8"/>
      <c r="P1453" s="8"/>
      <c r="Q1453" s="8"/>
      <c r="R1453" s="8"/>
      <c r="S1453" s="8"/>
      <c r="T1453" s="8"/>
      <c r="U1453" s="8"/>
      <c r="V1453" s="8"/>
      <c r="W1453" s="8"/>
      <c r="X1453" s="8"/>
      <c r="Y1453" s="8"/>
      <c r="Z1453" s="8"/>
      <c r="AA1453" s="8"/>
      <c r="AB1453" s="8"/>
      <c r="AC1453" s="8"/>
      <c r="AD1453" s="8"/>
      <c r="AE1453" s="8"/>
      <c r="AF1453" s="8"/>
      <c r="AG1453" s="8"/>
      <c r="AH1453" s="8"/>
      <c r="AI1453" s="8"/>
      <c r="AJ1453" s="8"/>
      <c r="AK1453" s="8"/>
      <c r="AL1453" s="8"/>
      <c r="AM1453" s="8"/>
      <c r="AN1453" s="8"/>
      <c r="AO1453" s="8"/>
      <c r="AP1453" s="8"/>
      <c r="AQ1453" s="8"/>
      <c r="AR1453" s="8"/>
      <c r="AS1453" s="8"/>
      <c r="AT1453" s="8"/>
      <c r="AU1453" s="8"/>
      <c r="AV1453" s="8"/>
      <c r="AW1453" s="8"/>
      <c r="AX1453" s="8"/>
      <c r="AY1453" s="8"/>
      <c r="AZ1453" s="8"/>
      <c r="BA1453" s="8"/>
      <c r="BB1453" s="8"/>
      <c r="BC1453" s="8"/>
      <c r="BD1453" s="8"/>
      <c r="BE1453" s="8"/>
      <c r="BF1453" s="8"/>
      <c r="BG1453" s="8"/>
      <c r="BH1453" s="8"/>
      <c r="BI1453" s="8"/>
      <c r="BJ1453" s="8"/>
      <c r="BK1453" s="8"/>
      <c r="BL1453" s="8"/>
      <c r="BM1453" s="8"/>
      <c r="BN1453" s="8"/>
      <c r="BO1453" s="8"/>
      <c r="BP1453" s="1" t="str">
        <v>0- Port Costs</v>
      </c>
      <c r="BT1453" s="1" t="str">
        <v>0- Port Value</v>
      </c>
      <c r="BU1453" s="8"/>
    </row>
    <row r="1454" spans="8:73" hidden="1" outlineLevel="1" x14ac:dyDescent="0.3">
      <c r="H1454" s="1" t="str">
        <v>0 - BM Costs</v>
      </c>
      <c r="L1454" s="1" t="str">
        <v>0 - BM Port</v>
      </c>
      <c r="N1454" s="1" t="str">
        <v>0 - Port Assets</v>
      </c>
      <c r="O1454" s="8"/>
      <c r="P1454" s="8"/>
      <c r="Q1454" s="8"/>
      <c r="R1454" s="8"/>
      <c r="S1454" s="8"/>
      <c r="T1454" s="8"/>
      <c r="U1454" s="8"/>
      <c r="V1454" s="8"/>
      <c r="W1454" s="8"/>
      <c r="X1454" s="8"/>
      <c r="Y1454" s="8"/>
      <c r="Z1454" s="8"/>
      <c r="AA1454" s="8"/>
      <c r="AB1454" s="8"/>
      <c r="AC1454" s="8"/>
      <c r="AD1454" s="8"/>
      <c r="AE1454" s="8"/>
      <c r="AF1454" s="8"/>
      <c r="AG1454" s="8"/>
      <c r="AH1454" s="8"/>
      <c r="AI1454" s="8"/>
      <c r="AJ1454" s="8"/>
      <c r="AK1454" s="8"/>
      <c r="AL1454" s="8"/>
      <c r="AM1454" s="8"/>
      <c r="AN1454" s="8"/>
      <c r="AO1454" s="8"/>
      <c r="AP1454" s="8"/>
      <c r="AQ1454" s="8"/>
      <c r="AR1454" s="8"/>
      <c r="AS1454" s="8"/>
      <c r="AT1454" s="8"/>
      <c r="AU1454" s="8"/>
      <c r="AV1454" s="8"/>
      <c r="AW1454" s="8"/>
      <c r="AX1454" s="8"/>
      <c r="AY1454" s="8"/>
      <c r="AZ1454" s="8"/>
      <c r="BA1454" s="8"/>
      <c r="BB1454" s="8"/>
      <c r="BC1454" s="8"/>
      <c r="BD1454" s="8"/>
      <c r="BE1454" s="8"/>
      <c r="BF1454" s="8"/>
      <c r="BG1454" s="8"/>
      <c r="BH1454" s="8"/>
      <c r="BI1454" s="8"/>
      <c r="BJ1454" s="8"/>
      <c r="BK1454" s="8"/>
      <c r="BL1454" s="8"/>
      <c r="BM1454" s="8"/>
      <c r="BN1454" s="8"/>
      <c r="BO1454" s="8"/>
      <c r="BP1454" s="1" t="str">
        <v>0- Port Costs</v>
      </c>
      <c r="BT1454" s="1" t="str">
        <v>0- Port Value</v>
      </c>
      <c r="BU1454" s="8"/>
    </row>
    <row r="1455" spans="8:73" hidden="1" outlineLevel="1" x14ac:dyDescent="0.3">
      <c r="H1455" s="1" t="str">
        <v>0 - BM Costs</v>
      </c>
      <c r="L1455" s="1" t="str">
        <v>0 - BM Port</v>
      </c>
      <c r="N1455" s="1" t="str">
        <v>0 - Port Assets</v>
      </c>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c r="BD1455" s="8"/>
      <c r="BE1455" s="8"/>
      <c r="BF1455" s="8"/>
      <c r="BG1455" s="8"/>
      <c r="BH1455" s="8"/>
      <c r="BI1455" s="8"/>
      <c r="BJ1455" s="8"/>
      <c r="BK1455" s="8"/>
      <c r="BL1455" s="8"/>
      <c r="BM1455" s="8"/>
      <c r="BN1455" s="8"/>
      <c r="BO1455" s="8"/>
      <c r="BP1455" s="1" t="str">
        <v>0- Port Costs</v>
      </c>
      <c r="BT1455" s="1" t="str">
        <v>0- Port Value</v>
      </c>
      <c r="BU1455" s="8"/>
    </row>
    <row r="1456" spans="8:73" hidden="1" outlineLevel="1" x14ac:dyDescent="0.3">
      <c r="H1456" s="1" t="str">
        <v>0 - BM Costs</v>
      </c>
      <c r="L1456" s="1" t="str">
        <v>0 - BM Port</v>
      </c>
      <c r="N1456" s="1" t="str">
        <v>0 - Port Assets</v>
      </c>
      <c r="O1456" s="8"/>
      <c r="P1456" s="8"/>
      <c r="Q1456" s="8"/>
      <c r="R1456" s="8"/>
      <c r="S1456" s="8"/>
      <c r="T1456" s="8"/>
      <c r="U1456" s="8"/>
      <c r="V1456" s="8"/>
      <c r="W1456" s="8"/>
      <c r="X1456" s="8"/>
      <c r="Y1456" s="8"/>
      <c r="Z1456" s="8"/>
      <c r="AA1456" s="8"/>
      <c r="AB1456" s="8"/>
      <c r="AC1456" s="8"/>
      <c r="AD1456" s="8"/>
      <c r="AE1456" s="8"/>
      <c r="AF1456" s="8"/>
      <c r="AG1456" s="8"/>
      <c r="AH1456" s="8"/>
      <c r="AI1456" s="8"/>
      <c r="AJ1456" s="8"/>
      <c r="AK1456" s="8"/>
      <c r="AL1456" s="8"/>
      <c r="AM1456" s="8"/>
      <c r="AN1456" s="8"/>
      <c r="AO1456" s="8"/>
      <c r="AP1456" s="8"/>
      <c r="AQ1456" s="8"/>
      <c r="AR1456" s="8"/>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1" t="str">
        <v>0- Port Costs</v>
      </c>
      <c r="BT1456" s="1" t="str">
        <v>0- Port Value</v>
      </c>
      <c r="BU1456" s="8"/>
    </row>
    <row r="1457" spans="8:73" hidden="1" outlineLevel="1" x14ac:dyDescent="0.3">
      <c r="H1457" s="1" t="str">
        <v>0 - BM Costs</v>
      </c>
      <c r="L1457" s="1" t="str">
        <v>0 - BM Port</v>
      </c>
      <c r="N1457" s="1" t="str">
        <v>0 - Port Assets</v>
      </c>
      <c r="O1457" s="8"/>
      <c r="P1457" s="8"/>
      <c r="Q1457" s="8"/>
      <c r="R1457" s="8"/>
      <c r="S1457" s="8"/>
      <c r="T1457" s="8"/>
      <c r="U1457" s="8"/>
      <c r="V1457" s="8"/>
      <c r="W1457" s="8"/>
      <c r="X1457" s="8"/>
      <c r="Y1457" s="8"/>
      <c r="Z1457" s="8"/>
      <c r="AA1457" s="8"/>
      <c r="AB1457" s="8"/>
      <c r="AC1457" s="8"/>
      <c r="AD1457" s="8"/>
      <c r="AE1457" s="8"/>
      <c r="AF1457" s="8"/>
      <c r="AG1457" s="8"/>
      <c r="AH1457" s="8"/>
      <c r="AI1457" s="8"/>
      <c r="AJ1457" s="8"/>
      <c r="AK1457" s="8"/>
      <c r="AL1457" s="8"/>
      <c r="AM1457" s="8"/>
      <c r="AN1457" s="8"/>
      <c r="AO1457" s="8"/>
      <c r="AP1457" s="8"/>
      <c r="AQ1457" s="8"/>
      <c r="AR1457" s="8"/>
      <c r="AS1457" s="8"/>
      <c r="AT1457" s="8"/>
      <c r="AU1457" s="8"/>
      <c r="AV1457" s="8"/>
      <c r="AW1457" s="8"/>
      <c r="AX1457" s="8"/>
      <c r="AY1457" s="8"/>
      <c r="AZ1457" s="8"/>
      <c r="BA1457" s="8"/>
      <c r="BB1457" s="8"/>
      <c r="BC1457" s="8"/>
      <c r="BD1457" s="8"/>
      <c r="BE1457" s="8"/>
      <c r="BF1457" s="8"/>
      <c r="BG1457" s="8"/>
      <c r="BH1457" s="8"/>
      <c r="BI1457" s="8"/>
      <c r="BJ1457" s="8"/>
      <c r="BK1457" s="8"/>
      <c r="BL1457" s="8"/>
      <c r="BM1457" s="8"/>
      <c r="BN1457" s="8"/>
      <c r="BO1457" s="8"/>
      <c r="BP1457" s="1" t="str">
        <v>0- Port Costs</v>
      </c>
      <c r="BT1457" s="1" t="str">
        <v>0- Port Value</v>
      </c>
      <c r="BU1457" s="8"/>
    </row>
    <row r="1458" spans="8:73" hidden="1" outlineLevel="1" x14ac:dyDescent="0.3">
      <c r="H1458" s="1" t="str">
        <v>0 - BM Costs</v>
      </c>
      <c r="L1458" s="1" t="str">
        <v>0 - BM Port</v>
      </c>
      <c r="N1458" s="1" t="str">
        <v>0 - Port Assets</v>
      </c>
      <c r="O1458" s="8"/>
      <c r="P1458" s="8"/>
      <c r="Q1458" s="8"/>
      <c r="R1458" s="8"/>
      <c r="S1458" s="8"/>
      <c r="T1458" s="8"/>
      <c r="U1458" s="8"/>
      <c r="V1458" s="8"/>
      <c r="W1458" s="8"/>
      <c r="X1458" s="8"/>
      <c r="Y1458" s="8"/>
      <c r="Z1458" s="8"/>
      <c r="AA1458" s="8"/>
      <c r="AB1458" s="8"/>
      <c r="AC1458" s="8"/>
      <c r="AD1458" s="8"/>
      <c r="AE1458" s="8"/>
      <c r="AF1458" s="8"/>
      <c r="AG1458" s="8"/>
      <c r="AH1458" s="8"/>
      <c r="AI1458" s="8"/>
      <c r="AJ1458" s="8"/>
      <c r="AK1458" s="8"/>
      <c r="AL1458" s="8"/>
      <c r="AM1458" s="8"/>
      <c r="AN1458" s="8"/>
      <c r="AO1458" s="8"/>
      <c r="AP1458" s="8"/>
      <c r="AQ1458" s="8"/>
      <c r="AR1458" s="8"/>
      <c r="AS1458" s="8"/>
      <c r="AT1458" s="8"/>
      <c r="AU1458" s="8"/>
      <c r="AV1458" s="8"/>
      <c r="AW1458" s="8"/>
      <c r="AX1458" s="8"/>
      <c r="AY1458" s="8"/>
      <c r="AZ1458" s="8"/>
      <c r="BA1458" s="8"/>
      <c r="BB1458" s="8"/>
      <c r="BC1458" s="8"/>
      <c r="BD1458" s="8"/>
      <c r="BE1458" s="8"/>
      <c r="BF1458" s="8"/>
      <c r="BG1458" s="8"/>
      <c r="BH1458" s="8"/>
      <c r="BI1458" s="8"/>
      <c r="BJ1458" s="8"/>
      <c r="BK1458" s="8"/>
      <c r="BL1458" s="8"/>
      <c r="BM1458" s="8"/>
      <c r="BN1458" s="8"/>
      <c r="BO1458" s="8"/>
      <c r="BP1458" s="1" t="str">
        <v>0- Port Costs</v>
      </c>
      <c r="BT1458" s="1" t="str">
        <v>0- Port Value</v>
      </c>
      <c r="BU1458" s="8"/>
    </row>
    <row r="1459" spans="8:73" hidden="1" outlineLevel="1" x14ac:dyDescent="0.3">
      <c r="H1459" s="1" t="str">
        <v>0 - BM Costs</v>
      </c>
      <c r="L1459" s="1" t="str">
        <v>0 - BM Port</v>
      </c>
      <c r="N1459" s="1" t="str">
        <v>0 - Port Assets</v>
      </c>
      <c r="O1459" s="8"/>
      <c r="P1459" s="8"/>
      <c r="Q1459" s="8"/>
      <c r="R1459" s="8"/>
      <c r="S1459" s="8"/>
      <c r="T1459" s="8"/>
      <c r="U1459" s="8"/>
      <c r="V1459" s="8"/>
      <c r="W1459" s="8"/>
      <c r="X1459" s="8"/>
      <c r="Y1459" s="8"/>
      <c r="Z1459" s="8"/>
      <c r="AA1459" s="8"/>
      <c r="AB1459" s="8"/>
      <c r="AC1459" s="8"/>
      <c r="AD1459" s="8"/>
      <c r="AE1459" s="8"/>
      <c r="AF1459" s="8"/>
      <c r="AG1459" s="8"/>
      <c r="AH1459" s="8"/>
      <c r="AI1459" s="8"/>
      <c r="AJ1459" s="8"/>
      <c r="AK1459" s="8"/>
      <c r="AL1459" s="8"/>
      <c r="AM1459" s="8"/>
      <c r="AN1459" s="8"/>
      <c r="AO1459" s="8"/>
      <c r="AP1459" s="8"/>
      <c r="AQ1459" s="8"/>
      <c r="AR1459" s="8"/>
      <c r="AS1459" s="8"/>
      <c r="AT1459" s="8"/>
      <c r="AU1459" s="8"/>
      <c r="AV1459" s="8"/>
      <c r="AW1459" s="8"/>
      <c r="AX1459" s="8"/>
      <c r="AY1459" s="8"/>
      <c r="AZ1459" s="8"/>
      <c r="BA1459" s="8"/>
      <c r="BB1459" s="8"/>
      <c r="BC1459" s="8"/>
      <c r="BD1459" s="8"/>
      <c r="BE1459" s="8"/>
      <c r="BF1459" s="8"/>
      <c r="BG1459" s="8"/>
      <c r="BH1459" s="8"/>
      <c r="BI1459" s="8"/>
      <c r="BJ1459" s="8"/>
      <c r="BK1459" s="8"/>
      <c r="BL1459" s="8"/>
      <c r="BM1459" s="8"/>
      <c r="BN1459" s="8"/>
      <c r="BO1459" s="8"/>
      <c r="BP1459" s="1" t="str">
        <v>0- Port Costs</v>
      </c>
      <c r="BT1459" s="1" t="str">
        <v>0- Port Value</v>
      </c>
      <c r="BU1459" s="8"/>
    </row>
    <row r="1460" spans="8:73" hidden="1" outlineLevel="1" x14ac:dyDescent="0.3">
      <c r="H1460" s="1" t="str">
        <v>0 - BM Costs</v>
      </c>
      <c r="L1460" s="1" t="str">
        <v>0 - BM Port</v>
      </c>
      <c r="N1460" s="1" t="str">
        <v>0 - Port Assets</v>
      </c>
      <c r="O1460" s="8"/>
      <c r="P1460" s="8"/>
      <c r="Q1460" s="8"/>
      <c r="R1460" s="8"/>
      <c r="S1460" s="8"/>
      <c r="T1460" s="8"/>
      <c r="U1460" s="8"/>
      <c r="V1460" s="8"/>
      <c r="W1460" s="8"/>
      <c r="X1460" s="8"/>
      <c r="Y1460" s="8"/>
      <c r="Z1460" s="8"/>
      <c r="AA1460" s="8"/>
      <c r="AB1460" s="8"/>
      <c r="AC1460" s="8"/>
      <c r="AD1460" s="8"/>
      <c r="AE1460" s="8"/>
      <c r="AF1460" s="8"/>
      <c r="AG1460" s="8"/>
      <c r="AH1460" s="8"/>
      <c r="AI1460" s="8"/>
      <c r="AJ1460" s="8"/>
      <c r="AK1460" s="8"/>
      <c r="AL1460" s="8"/>
      <c r="AM1460" s="8"/>
      <c r="AN1460" s="8"/>
      <c r="AO1460" s="8"/>
      <c r="AP1460" s="8"/>
      <c r="AQ1460" s="8"/>
      <c r="AR1460" s="8"/>
      <c r="AS1460" s="8"/>
      <c r="AT1460" s="8"/>
      <c r="AU1460" s="8"/>
      <c r="AV1460" s="8"/>
      <c r="AW1460" s="8"/>
      <c r="AX1460" s="8"/>
      <c r="AY1460" s="8"/>
      <c r="AZ1460" s="8"/>
      <c r="BA1460" s="8"/>
      <c r="BB1460" s="8"/>
      <c r="BC1460" s="8"/>
      <c r="BD1460" s="8"/>
      <c r="BE1460" s="8"/>
      <c r="BF1460" s="8"/>
      <c r="BG1460" s="8"/>
      <c r="BH1460" s="8"/>
      <c r="BI1460" s="8"/>
      <c r="BJ1460" s="8"/>
      <c r="BK1460" s="8"/>
      <c r="BL1460" s="8"/>
      <c r="BM1460" s="8"/>
      <c r="BN1460" s="8"/>
      <c r="BO1460" s="8"/>
      <c r="BP1460" s="1" t="str">
        <v>0- Port Costs</v>
      </c>
      <c r="BT1460" s="1" t="str">
        <v>0- Port Value</v>
      </c>
      <c r="BU1460" s="8"/>
    </row>
    <row r="1461" spans="8:73" hidden="1" outlineLevel="1" x14ac:dyDescent="0.3">
      <c r="H1461" s="1" t="str">
        <v>0 - BM Costs</v>
      </c>
      <c r="L1461" s="1" t="str">
        <v>0 - BM Port</v>
      </c>
      <c r="N1461" s="1" t="str">
        <v>0 - Port Assets</v>
      </c>
      <c r="O1461" s="8"/>
      <c r="P1461" s="8"/>
      <c r="Q1461" s="8"/>
      <c r="R1461" s="8"/>
      <c r="S1461" s="8"/>
      <c r="T1461" s="8"/>
      <c r="U1461" s="8"/>
      <c r="V1461" s="8"/>
      <c r="W1461" s="8"/>
      <c r="X1461" s="8"/>
      <c r="Y1461" s="8"/>
      <c r="Z1461" s="8"/>
      <c r="AA1461" s="8"/>
      <c r="AB1461" s="8"/>
      <c r="AC1461" s="8"/>
      <c r="AD1461" s="8"/>
      <c r="AE1461" s="8"/>
      <c r="AF1461" s="8"/>
      <c r="AG1461" s="8"/>
      <c r="AH1461" s="8"/>
      <c r="AI1461" s="8"/>
      <c r="AJ1461" s="8"/>
      <c r="AK1461" s="8"/>
      <c r="AL1461" s="8"/>
      <c r="AM1461" s="8"/>
      <c r="AN1461" s="8"/>
      <c r="AO1461" s="8"/>
      <c r="AP1461" s="8"/>
      <c r="AQ1461" s="8"/>
      <c r="AR1461" s="8"/>
      <c r="AS1461" s="8"/>
      <c r="AT1461" s="8"/>
      <c r="AU1461" s="8"/>
      <c r="AV1461" s="8"/>
      <c r="AW1461" s="8"/>
      <c r="AX1461" s="8"/>
      <c r="AY1461" s="8"/>
      <c r="AZ1461" s="8"/>
      <c r="BA1461" s="8"/>
      <c r="BB1461" s="8"/>
      <c r="BC1461" s="8"/>
      <c r="BD1461" s="8"/>
      <c r="BE1461" s="8"/>
      <c r="BF1461" s="8"/>
      <c r="BG1461" s="8"/>
      <c r="BH1461" s="8"/>
      <c r="BI1461" s="8"/>
      <c r="BJ1461" s="8"/>
      <c r="BK1461" s="8"/>
      <c r="BL1461" s="8"/>
      <c r="BM1461" s="8"/>
      <c r="BN1461" s="8"/>
      <c r="BO1461" s="8"/>
      <c r="BP1461" s="1" t="str">
        <v>0- Port Costs</v>
      </c>
      <c r="BT1461" s="1" t="str">
        <v>0- Port Value</v>
      </c>
      <c r="BU1461" s="8"/>
    </row>
    <row r="1462" spans="8:73" hidden="1" outlineLevel="1" x14ac:dyDescent="0.3">
      <c r="H1462" s="1" t="str">
        <v>0 - BM Costs</v>
      </c>
      <c r="L1462" s="1" t="str">
        <v>0 - BM Port</v>
      </c>
      <c r="N1462" s="1" t="str">
        <v>0 - Port Assets</v>
      </c>
      <c r="O1462" s="8"/>
      <c r="P1462" s="8"/>
      <c r="Q1462" s="8"/>
      <c r="R1462" s="8"/>
      <c r="S1462" s="8"/>
      <c r="T1462" s="8"/>
      <c r="U1462" s="8"/>
      <c r="V1462" s="8"/>
      <c r="W1462" s="8"/>
      <c r="X1462" s="8"/>
      <c r="Y1462" s="8"/>
      <c r="Z1462" s="8"/>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8"/>
      <c r="AX1462" s="8"/>
      <c r="AY1462" s="8"/>
      <c r="AZ1462" s="8"/>
      <c r="BA1462" s="8"/>
      <c r="BB1462" s="8"/>
      <c r="BC1462" s="8"/>
      <c r="BD1462" s="8"/>
      <c r="BE1462" s="8"/>
      <c r="BF1462" s="8"/>
      <c r="BG1462" s="8"/>
      <c r="BH1462" s="8"/>
      <c r="BI1462" s="8"/>
      <c r="BJ1462" s="8"/>
      <c r="BK1462" s="8"/>
      <c r="BL1462" s="8"/>
      <c r="BM1462" s="8"/>
      <c r="BN1462" s="8"/>
      <c r="BO1462" s="8"/>
      <c r="BP1462" s="1" t="str">
        <v>0- Port Costs</v>
      </c>
      <c r="BT1462" s="1" t="str">
        <v>0- Port Value</v>
      </c>
      <c r="BU1462" s="8"/>
    </row>
    <row r="1463" spans="8:73" hidden="1" outlineLevel="1" x14ac:dyDescent="0.3">
      <c r="H1463" s="1" t="str">
        <v>0 - BM Costs</v>
      </c>
      <c r="L1463" s="1" t="str">
        <v>0 - BM Port</v>
      </c>
      <c r="N1463" s="1" t="str">
        <v>0 - Port Assets</v>
      </c>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1" t="str">
        <v>0- Port Costs</v>
      </c>
      <c r="BT1463" s="1" t="str">
        <v>0- Port Value</v>
      </c>
      <c r="BU1463" s="8"/>
    </row>
    <row r="1464" spans="8:73" hidden="1" outlineLevel="1" x14ac:dyDescent="0.3">
      <c r="H1464" s="1" t="str">
        <v>0 - BM Costs</v>
      </c>
      <c r="L1464" s="1" t="str">
        <v>0 - BM Port</v>
      </c>
      <c r="N1464" s="1" t="str">
        <v>0 - Port Assets</v>
      </c>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c r="BD1464" s="8"/>
      <c r="BE1464" s="8"/>
      <c r="BF1464" s="8"/>
      <c r="BG1464" s="8"/>
      <c r="BH1464" s="8"/>
      <c r="BI1464" s="8"/>
      <c r="BJ1464" s="8"/>
      <c r="BK1464" s="8"/>
      <c r="BL1464" s="8"/>
      <c r="BM1464" s="8"/>
      <c r="BN1464" s="8"/>
      <c r="BO1464" s="8"/>
      <c r="BP1464" s="1" t="str">
        <v>0- Port Costs</v>
      </c>
      <c r="BT1464" s="1" t="str">
        <v>0- Port Value</v>
      </c>
      <c r="BU1464" s="8"/>
    </row>
    <row r="1465" spans="8:73" hidden="1" outlineLevel="1" x14ac:dyDescent="0.3">
      <c r="H1465" s="1" t="str">
        <v>0 - BM Costs</v>
      </c>
      <c r="L1465" s="1" t="str">
        <v>0 - BM Port</v>
      </c>
      <c r="N1465" s="1" t="str">
        <v>0 - Port Assets</v>
      </c>
      <c r="O1465" s="8"/>
      <c r="P1465" s="8"/>
      <c r="Q1465" s="8"/>
      <c r="R1465" s="8"/>
      <c r="S1465" s="8"/>
      <c r="T1465" s="8"/>
      <c r="U1465" s="8"/>
      <c r="V1465" s="8"/>
      <c r="W1465" s="8"/>
      <c r="X1465" s="8"/>
      <c r="Y1465" s="8"/>
      <c r="Z1465" s="8"/>
      <c r="AA1465" s="8"/>
      <c r="AB1465" s="8"/>
      <c r="AC1465" s="8"/>
      <c r="AD1465" s="8"/>
      <c r="AE1465" s="8"/>
      <c r="AF1465" s="8"/>
      <c r="AG1465" s="8"/>
      <c r="AH1465" s="8"/>
      <c r="AI1465" s="8"/>
      <c r="AJ1465" s="8"/>
      <c r="AK1465" s="8"/>
      <c r="AL1465" s="8"/>
      <c r="AM1465" s="8"/>
      <c r="AN1465" s="8"/>
      <c r="AO1465" s="8"/>
      <c r="AP1465" s="8"/>
      <c r="AQ1465" s="8"/>
      <c r="AR1465" s="8"/>
      <c r="AS1465" s="8"/>
      <c r="AT1465" s="8"/>
      <c r="AU1465" s="8"/>
      <c r="AV1465" s="8"/>
      <c r="AW1465" s="8"/>
      <c r="AX1465" s="8"/>
      <c r="AY1465" s="8"/>
      <c r="AZ1465" s="8"/>
      <c r="BA1465" s="8"/>
      <c r="BB1465" s="8"/>
      <c r="BC1465" s="8"/>
      <c r="BD1465" s="8"/>
      <c r="BE1465" s="8"/>
      <c r="BF1465" s="8"/>
      <c r="BG1465" s="8"/>
      <c r="BH1465" s="8"/>
      <c r="BI1465" s="8"/>
      <c r="BJ1465" s="8"/>
      <c r="BK1465" s="8"/>
      <c r="BL1465" s="8"/>
      <c r="BM1465" s="8"/>
      <c r="BN1465" s="8"/>
      <c r="BO1465" s="8"/>
      <c r="BP1465" s="1" t="str">
        <v>0- Port Costs</v>
      </c>
      <c r="BT1465" s="1" t="str">
        <v>0- Port Value</v>
      </c>
      <c r="BU1465" s="8"/>
    </row>
    <row r="1466" spans="8:73" hidden="1" outlineLevel="1" x14ac:dyDescent="0.3">
      <c r="H1466" s="1" t="str">
        <v>0 - BM Costs</v>
      </c>
      <c r="L1466" s="1" t="str">
        <v>0 - BM Port</v>
      </c>
      <c r="N1466" s="1" t="str">
        <v>0 - Port Assets</v>
      </c>
      <c r="O1466" s="8"/>
      <c r="P1466" s="8"/>
      <c r="Q1466" s="8"/>
      <c r="R1466" s="8"/>
      <c r="S1466" s="8"/>
      <c r="T1466" s="8"/>
      <c r="U1466" s="8"/>
      <c r="V1466" s="8"/>
      <c r="W1466" s="8"/>
      <c r="X1466" s="8"/>
      <c r="Y1466" s="8"/>
      <c r="Z1466" s="8"/>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8"/>
      <c r="AX1466" s="8"/>
      <c r="AY1466" s="8"/>
      <c r="AZ1466" s="8"/>
      <c r="BA1466" s="8"/>
      <c r="BB1466" s="8"/>
      <c r="BC1466" s="8"/>
      <c r="BD1466" s="8"/>
      <c r="BE1466" s="8"/>
      <c r="BF1466" s="8"/>
      <c r="BG1466" s="8"/>
      <c r="BH1466" s="8"/>
      <c r="BI1466" s="8"/>
      <c r="BJ1466" s="8"/>
      <c r="BK1466" s="8"/>
      <c r="BL1466" s="8"/>
      <c r="BM1466" s="8"/>
      <c r="BN1466" s="8"/>
      <c r="BO1466" s="8"/>
      <c r="BP1466" s="1" t="str">
        <v>0- Port Costs</v>
      </c>
      <c r="BT1466" s="1" t="str">
        <v>0- Port Value</v>
      </c>
      <c r="BU1466" s="8"/>
    </row>
    <row r="1467" spans="8:73" hidden="1" outlineLevel="1" x14ac:dyDescent="0.3">
      <c r="H1467" s="1" t="str">
        <v>0 - BM Costs</v>
      </c>
      <c r="L1467" s="1" t="str">
        <v>0 - BM Port</v>
      </c>
      <c r="N1467" s="1" t="str">
        <v>0 - Port Assets</v>
      </c>
      <c r="O1467" s="8"/>
      <c r="P1467" s="8"/>
      <c r="Q1467" s="8"/>
      <c r="R1467" s="8"/>
      <c r="S1467" s="8"/>
      <c r="T1467" s="8"/>
      <c r="U1467" s="8"/>
      <c r="V1467" s="8"/>
      <c r="W1467" s="8"/>
      <c r="X1467" s="8"/>
      <c r="Y1467" s="8"/>
      <c r="Z1467" s="8"/>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8"/>
      <c r="AX1467" s="8"/>
      <c r="AY1467" s="8"/>
      <c r="AZ1467" s="8"/>
      <c r="BA1467" s="8"/>
      <c r="BB1467" s="8"/>
      <c r="BC1467" s="8"/>
      <c r="BD1467" s="8"/>
      <c r="BE1467" s="8"/>
      <c r="BF1467" s="8"/>
      <c r="BG1467" s="8"/>
      <c r="BH1467" s="8"/>
      <c r="BI1467" s="8"/>
      <c r="BJ1467" s="8"/>
      <c r="BK1467" s="8"/>
      <c r="BL1467" s="8"/>
      <c r="BM1467" s="8"/>
      <c r="BN1467" s="8"/>
      <c r="BO1467" s="8"/>
      <c r="BP1467" s="1" t="str">
        <v>0- Port Costs</v>
      </c>
      <c r="BT1467" s="1" t="str">
        <v>0- Port Value</v>
      </c>
      <c r="BU1467" s="8"/>
    </row>
    <row r="1468" spans="8:73" hidden="1" outlineLevel="1" x14ac:dyDescent="0.3">
      <c r="H1468" s="1" t="str">
        <v>0 - BM Costs</v>
      </c>
      <c r="L1468" s="1" t="str">
        <v>0 - BM Port</v>
      </c>
      <c r="N1468" s="1" t="str">
        <v>0 - Port Assets</v>
      </c>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c r="BD1468" s="8"/>
      <c r="BE1468" s="8"/>
      <c r="BF1468" s="8"/>
      <c r="BG1468" s="8"/>
      <c r="BH1468" s="8"/>
      <c r="BI1468" s="8"/>
      <c r="BJ1468" s="8"/>
      <c r="BK1468" s="8"/>
      <c r="BL1468" s="8"/>
      <c r="BM1468" s="8"/>
      <c r="BN1468" s="8"/>
      <c r="BO1468" s="8"/>
      <c r="BP1468" s="1" t="str">
        <v>0- Port Costs</v>
      </c>
      <c r="BT1468" s="1" t="str">
        <v>0- Port Value</v>
      </c>
      <c r="BU1468" s="8"/>
    </row>
    <row r="1469" spans="8:73" hidden="1" outlineLevel="1" x14ac:dyDescent="0.3">
      <c r="H1469" s="1" t="str">
        <v>0 - BM Costs</v>
      </c>
      <c r="L1469" s="1" t="str">
        <v>0 - BM Port</v>
      </c>
      <c r="N1469" s="1" t="str">
        <v>0 - Port Assets</v>
      </c>
      <c r="O1469" s="8"/>
      <c r="P1469" s="8"/>
      <c r="Q1469" s="8"/>
      <c r="R1469" s="8"/>
      <c r="S1469" s="8"/>
      <c r="T1469" s="8"/>
      <c r="U1469" s="8"/>
      <c r="V1469" s="8"/>
      <c r="W1469" s="8"/>
      <c r="X1469" s="8"/>
      <c r="Y1469" s="8"/>
      <c r="Z1469" s="8"/>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1" t="str">
        <v>0- Port Costs</v>
      </c>
      <c r="BT1469" s="1" t="str">
        <v>0- Port Value</v>
      </c>
      <c r="BU1469" s="8"/>
    </row>
    <row r="1470" spans="8:73" hidden="1" outlineLevel="1" x14ac:dyDescent="0.3">
      <c r="H1470" s="1" t="str">
        <v>0 - BM Costs</v>
      </c>
      <c r="L1470" s="1" t="str">
        <v>0 - BM Port</v>
      </c>
      <c r="N1470" s="1" t="str">
        <v>0 - Port Assets</v>
      </c>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1" t="str">
        <v>0- Port Costs</v>
      </c>
      <c r="BT1470" s="1" t="str">
        <v>0- Port Value</v>
      </c>
      <c r="BU1470" s="8"/>
    </row>
    <row r="1471" spans="8:73" hidden="1" outlineLevel="1" x14ac:dyDescent="0.3">
      <c r="H1471" s="1" t="str">
        <v>0 - BM Costs</v>
      </c>
      <c r="L1471" s="1" t="str">
        <v>0 - BM Port</v>
      </c>
      <c r="N1471" s="1" t="str">
        <v>0 - Port Assets</v>
      </c>
      <c r="O1471" s="8"/>
      <c r="P1471" s="8"/>
      <c r="Q1471" s="8"/>
      <c r="R1471" s="8"/>
      <c r="S1471" s="8"/>
      <c r="T1471" s="8"/>
      <c r="U1471" s="8"/>
      <c r="V1471" s="8"/>
      <c r="W1471" s="8"/>
      <c r="X1471" s="8"/>
      <c r="Y1471" s="8"/>
      <c r="Z1471" s="8"/>
      <c r="AA1471" s="8"/>
      <c r="AB1471" s="8"/>
      <c r="AC1471" s="8"/>
      <c r="AD1471" s="8"/>
      <c r="AE1471" s="8"/>
      <c r="AF1471" s="8"/>
      <c r="AG1471" s="8"/>
      <c r="AH1471" s="8"/>
      <c r="AI1471" s="8"/>
      <c r="AJ1471" s="8"/>
      <c r="AK1471" s="8"/>
      <c r="AL1471" s="8"/>
      <c r="AM1471" s="8"/>
      <c r="AN1471" s="8"/>
      <c r="AO1471" s="8"/>
      <c r="AP1471" s="8"/>
      <c r="AQ1471" s="8"/>
      <c r="AR1471" s="8"/>
      <c r="AS1471" s="8"/>
      <c r="AT1471" s="8"/>
      <c r="AU1471" s="8"/>
      <c r="AV1471" s="8"/>
      <c r="AW1471" s="8"/>
      <c r="AX1471" s="8"/>
      <c r="AY1471" s="8"/>
      <c r="AZ1471" s="8"/>
      <c r="BA1471" s="8"/>
      <c r="BB1471" s="8"/>
      <c r="BC1471" s="8"/>
      <c r="BD1471" s="8"/>
      <c r="BE1471" s="8"/>
      <c r="BF1471" s="8"/>
      <c r="BG1471" s="8"/>
      <c r="BH1471" s="8"/>
      <c r="BI1471" s="8"/>
      <c r="BJ1471" s="8"/>
      <c r="BK1471" s="8"/>
      <c r="BL1471" s="8"/>
      <c r="BM1471" s="8"/>
      <c r="BN1471" s="8"/>
      <c r="BO1471" s="8"/>
      <c r="BP1471" s="1" t="str">
        <v>0- Port Costs</v>
      </c>
      <c r="BT1471" s="1" t="str">
        <v>0- Port Value</v>
      </c>
      <c r="BU1471" s="8"/>
    </row>
    <row r="1472" spans="8:73" hidden="1" outlineLevel="1" x14ac:dyDescent="0.3">
      <c r="H1472" s="1" t="str">
        <v>0 - BM Costs</v>
      </c>
      <c r="L1472" s="1" t="str">
        <v>0 - BM Port</v>
      </c>
      <c r="N1472" s="1" t="str">
        <v>0 - Port Assets</v>
      </c>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1" t="str">
        <v>0- Port Costs</v>
      </c>
      <c r="BT1472" s="1" t="str">
        <v>0- Port Value</v>
      </c>
      <c r="BU1472" s="8"/>
    </row>
    <row r="1473" spans="8:73" hidden="1" outlineLevel="1" x14ac:dyDescent="0.3">
      <c r="H1473" s="1" t="str">
        <v>0 - BM Costs</v>
      </c>
      <c r="L1473" s="1" t="str">
        <v>0 - BM Port</v>
      </c>
      <c r="N1473" s="1" t="str">
        <v>0 - Port Assets</v>
      </c>
      <c r="O1473" s="8"/>
      <c r="P1473" s="8"/>
      <c r="Q1473" s="8"/>
      <c r="R1473" s="8"/>
      <c r="S1473" s="8"/>
      <c r="T1473" s="8"/>
      <c r="U1473" s="8"/>
      <c r="V1473" s="8"/>
      <c r="W1473" s="8"/>
      <c r="X1473" s="8"/>
      <c r="Y1473" s="8"/>
      <c r="Z1473" s="8"/>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8"/>
      <c r="AX1473" s="8"/>
      <c r="AY1473" s="8"/>
      <c r="AZ1473" s="8"/>
      <c r="BA1473" s="8"/>
      <c r="BB1473" s="8"/>
      <c r="BC1473" s="8"/>
      <c r="BD1473" s="8"/>
      <c r="BE1473" s="8"/>
      <c r="BF1473" s="8"/>
      <c r="BG1473" s="8"/>
      <c r="BH1473" s="8"/>
      <c r="BI1473" s="8"/>
      <c r="BJ1473" s="8"/>
      <c r="BK1473" s="8"/>
      <c r="BL1473" s="8"/>
      <c r="BM1473" s="8"/>
      <c r="BN1473" s="8"/>
      <c r="BO1473" s="8"/>
      <c r="BP1473" s="1" t="str">
        <v>0- Port Costs</v>
      </c>
      <c r="BT1473" s="1" t="str">
        <v>0- Port Value</v>
      </c>
      <c r="BU1473" s="8"/>
    </row>
    <row r="1474" spans="8:73" hidden="1" outlineLevel="1" x14ac:dyDescent="0.3">
      <c r="H1474" s="1" t="str">
        <v>0 - BM Costs</v>
      </c>
      <c r="L1474" s="1" t="str">
        <v>0 - BM Port</v>
      </c>
      <c r="N1474" s="1" t="str">
        <v>0 - Port Assets</v>
      </c>
      <c r="O1474" s="8"/>
      <c r="P1474" s="8"/>
      <c r="Q1474" s="8"/>
      <c r="R1474" s="8"/>
      <c r="S1474" s="8"/>
      <c r="T1474" s="8"/>
      <c r="U1474" s="8"/>
      <c r="V1474" s="8"/>
      <c r="W1474" s="8"/>
      <c r="X1474" s="8"/>
      <c r="Y1474" s="8"/>
      <c r="Z1474" s="8"/>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c r="BD1474" s="8"/>
      <c r="BE1474" s="8"/>
      <c r="BF1474" s="8"/>
      <c r="BG1474" s="8"/>
      <c r="BH1474" s="8"/>
      <c r="BI1474" s="8"/>
      <c r="BJ1474" s="8"/>
      <c r="BK1474" s="8"/>
      <c r="BL1474" s="8"/>
      <c r="BM1474" s="8"/>
      <c r="BN1474" s="8"/>
      <c r="BO1474" s="8"/>
      <c r="BP1474" s="1" t="str">
        <v>0- Port Costs</v>
      </c>
      <c r="BT1474" s="1" t="str">
        <v>0- Port Value</v>
      </c>
      <c r="BU1474" s="8"/>
    </row>
    <row r="1475" spans="8:73" hidden="1" outlineLevel="1" x14ac:dyDescent="0.3">
      <c r="H1475" s="1" t="str">
        <v>0 - BM Costs</v>
      </c>
      <c r="L1475" s="1" t="str">
        <v>0 - BM Port</v>
      </c>
      <c r="N1475" s="1" t="str">
        <v>0 - Port Assets</v>
      </c>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c r="BA1475" s="8"/>
      <c r="BB1475" s="8"/>
      <c r="BC1475" s="8"/>
      <c r="BD1475" s="8"/>
      <c r="BE1475" s="8"/>
      <c r="BF1475" s="8"/>
      <c r="BG1475" s="8"/>
      <c r="BH1475" s="8"/>
      <c r="BI1475" s="8"/>
      <c r="BJ1475" s="8"/>
      <c r="BK1475" s="8"/>
      <c r="BL1475" s="8"/>
      <c r="BM1475" s="8"/>
      <c r="BN1475" s="8"/>
      <c r="BO1475" s="8"/>
      <c r="BP1475" s="1" t="str">
        <v>0- Port Costs</v>
      </c>
      <c r="BT1475" s="1" t="str">
        <v>0- Port Value</v>
      </c>
      <c r="BU1475" s="8"/>
    </row>
    <row r="1476" spans="8:73" hidden="1" outlineLevel="1" x14ac:dyDescent="0.3">
      <c r="H1476" s="1" t="str">
        <v>0 - BM Costs</v>
      </c>
      <c r="L1476" s="1" t="str">
        <v>0 - BM Port</v>
      </c>
      <c r="N1476" s="1" t="str">
        <v>0 - Port Assets</v>
      </c>
      <c r="O1476" s="8"/>
      <c r="P1476" s="8"/>
      <c r="Q1476" s="8"/>
      <c r="R1476" s="8"/>
      <c r="S1476" s="8"/>
      <c r="T1476" s="8"/>
      <c r="U1476" s="8"/>
      <c r="V1476" s="8"/>
      <c r="W1476" s="8"/>
      <c r="X1476" s="8"/>
      <c r="Y1476" s="8"/>
      <c r="Z1476" s="8"/>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8"/>
      <c r="AX1476" s="8"/>
      <c r="AY1476" s="8"/>
      <c r="AZ1476" s="8"/>
      <c r="BA1476" s="8"/>
      <c r="BB1476" s="8"/>
      <c r="BC1476" s="8"/>
      <c r="BD1476" s="8"/>
      <c r="BE1476" s="8"/>
      <c r="BF1476" s="8"/>
      <c r="BG1476" s="8"/>
      <c r="BH1476" s="8"/>
      <c r="BI1476" s="8"/>
      <c r="BJ1476" s="8"/>
      <c r="BK1476" s="8"/>
      <c r="BL1476" s="8"/>
      <c r="BM1476" s="8"/>
      <c r="BN1476" s="8"/>
      <c r="BO1476" s="8"/>
      <c r="BP1476" s="1" t="str">
        <v>0- Port Costs</v>
      </c>
      <c r="BT1476" s="1" t="str">
        <v>0- Port Value</v>
      </c>
      <c r="BU1476" s="8"/>
    </row>
    <row r="1477" spans="8:73" hidden="1" outlineLevel="1" x14ac:dyDescent="0.3">
      <c r="H1477" s="1" t="str">
        <v>0 - BM Costs</v>
      </c>
      <c r="L1477" s="1" t="str">
        <v>0 - BM Port</v>
      </c>
      <c r="N1477" s="1" t="str">
        <v>0 - Port Assets</v>
      </c>
      <c r="O1477" s="8"/>
      <c r="P1477" s="8"/>
      <c r="Q1477" s="8"/>
      <c r="R1477" s="8"/>
      <c r="S1477" s="8"/>
      <c r="T1477" s="8"/>
      <c r="U1477" s="8"/>
      <c r="V1477" s="8"/>
      <c r="W1477" s="8"/>
      <c r="X1477" s="8"/>
      <c r="Y1477" s="8"/>
      <c r="Z1477" s="8"/>
      <c r="AA1477" s="8"/>
      <c r="AB1477" s="8"/>
      <c r="AC1477" s="8"/>
      <c r="AD1477" s="8"/>
      <c r="AE1477" s="8"/>
      <c r="AF1477" s="8"/>
      <c r="AG1477" s="8"/>
      <c r="AH1477" s="8"/>
      <c r="AI1477" s="8"/>
      <c r="AJ1477" s="8"/>
      <c r="AK1477" s="8"/>
      <c r="AL1477" s="8"/>
      <c r="AM1477" s="8"/>
      <c r="AN1477" s="8"/>
      <c r="AO1477" s="8"/>
      <c r="AP1477" s="8"/>
      <c r="AQ1477" s="8"/>
      <c r="AR1477" s="8"/>
      <c r="AS1477" s="8"/>
      <c r="AT1477" s="8"/>
      <c r="AU1477" s="8"/>
      <c r="AV1477" s="8"/>
      <c r="AW1477" s="8"/>
      <c r="AX1477" s="8"/>
      <c r="AY1477" s="8"/>
      <c r="AZ1477" s="8"/>
      <c r="BA1477" s="8"/>
      <c r="BB1477" s="8"/>
      <c r="BC1477" s="8"/>
      <c r="BD1477" s="8"/>
      <c r="BE1477" s="8"/>
      <c r="BF1477" s="8"/>
      <c r="BG1477" s="8"/>
      <c r="BH1477" s="8"/>
      <c r="BI1477" s="8"/>
      <c r="BJ1477" s="8"/>
      <c r="BK1477" s="8"/>
      <c r="BL1477" s="8"/>
      <c r="BM1477" s="8"/>
      <c r="BN1477" s="8"/>
      <c r="BO1477" s="8"/>
      <c r="BP1477" s="1" t="str">
        <v>0- Port Costs</v>
      </c>
      <c r="BT1477" s="1" t="str">
        <v>0- Port Value</v>
      </c>
      <c r="BU1477" s="8"/>
    </row>
    <row r="1478" spans="8:73" hidden="1" outlineLevel="1" x14ac:dyDescent="0.3">
      <c r="H1478" s="1" t="str">
        <v>0 - BM Costs</v>
      </c>
      <c r="L1478" s="1" t="str">
        <v>0 - BM Port</v>
      </c>
      <c r="N1478" s="1" t="str">
        <v>0 - Port Assets</v>
      </c>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8"/>
      <c r="AX1478" s="8"/>
      <c r="AY1478" s="8"/>
      <c r="AZ1478" s="8"/>
      <c r="BA1478" s="8"/>
      <c r="BB1478" s="8"/>
      <c r="BC1478" s="8"/>
      <c r="BD1478" s="8"/>
      <c r="BE1478" s="8"/>
      <c r="BF1478" s="8"/>
      <c r="BG1478" s="8"/>
      <c r="BH1478" s="8"/>
      <c r="BI1478" s="8"/>
      <c r="BJ1478" s="8"/>
      <c r="BK1478" s="8"/>
      <c r="BL1478" s="8"/>
      <c r="BM1478" s="8"/>
      <c r="BN1478" s="8"/>
      <c r="BO1478" s="8"/>
      <c r="BP1478" s="1" t="str">
        <v>0- Port Costs</v>
      </c>
      <c r="BT1478" s="1" t="str">
        <v>0- Port Value</v>
      </c>
      <c r="BU1478" s="8"/>
    </row>
    <row r="1479" spans="8:73" hidden="1" outlineLevel="1" x14ac:dyDescent="0.3">
      <c r="H1479" s="1" t="str">
        <v>0 - BM Costs</v>
      </c>
      <c r="L1479" s="1" t="str">
        <v>0 - BM Port</v>
      </c>
      <c r="N1479" s="1" t="str">
        <v>0 - Port Assets</v>
      </c>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8"/>
      <c r="AX1479" s="8"/>
      <c r="AY1479" s="8"/>
      <c r="AZ1479" s="8"/>
      <c r="BA1479" s="8"/>
      <c r="BB1479" s="8"/>
      <c r="BC1479" s="8"/>
      <c r="BD1479" s="8"/>
      <c r="BE1479" s="8"/>
      <c r="BF1479" s="8"/>
      <c r="BG1479" s="8"/>
      <c r="BH1479" s="8"/>
      <c r="BI1479" s="8"/>
      <c r="BJ1479" s="8"/>
      <c r="BK1479" s="8"/>
      <c r="BL1479" s="8"/>
      <c r="BM1479" s="8"/>
      <c r="BN1479" s="8"/>
      <c r="BO1479" s="8"/>
      <c r="BP1479" s="1" t="str">
        <v>0- Port Costs</v>
      </c>
      <c r="BT1479" s="1" t="str">
        <v>0- Port Value</v>
      </c>
      <c r="BU1479" s="8"/>
    </row>
    <row r="1480" spans="8:73" hidden="1" outlineLevel="1" x14ac:dyDescent="0.3">
      <c r="H1480" s="1" t="str">
        <v>0 - BM Costs</v>
      </c>
      <c r="L1480" s="1" t="str">
        <v>0 - BM Port</v>
      </c>
      <c r="N1480" s="1" t="str">
        <v>0 - Port Assets</v>
      </c>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8"/>
      <c r="AX1480" s="8"/>
      <c r="AY1480" s="8"/>
      <c r="AZ1480" s="8"/>
      <c r="BA1480" s="8"/>
      <c r="BB1480" s="8"/>
      <c r="BC1480" s="8"/>
      <c r="BD1480" s="8"/>
      <c r="BE1480" s="8"/>
      <c r="BF1480" s="8"/>
      <c r="BG1480" s="8"/>
      <c r="BH1480" s="8"/>
      <c r="BI1480" s="8"/>
      <c r="BJ1480" s="8"/>
      <c r="BK1480" s="8"/>
      <c r="BL1480" s="8"/>
      <c r="BM1480" s="8"/>
      <c r="BN1480" s="8"/>
      <c r="BO1480" s="8"/>
      <c r="BP1480" s="1" t="str">
        <v>0- Port Costs</v>
      </c>
      <c r="BT1480" s="1" t="str">
        <v>0- Port Value</v>
      </c>
      <c r="BU1480" s="8"/>
    </row>
    <row r="1481" spans="8:73" hidden="1" outlineLevel="1" x14ac:dyDescent="0.3">
      <c r="H1481" s="1" t="str">
        <v>0 - BM Costs</v>
      </c>
      <c r="L1481" s="1" t="str">
        <v>0 - BM Port</v>
      </c>
      <c r="N1481" s="1" t="str">
        <v>0 - Port Assets</v>
      </c>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8"/>
      <c r="AX1481" s="8"/>
      <c r="AY1481" s="8"/>
      <c r="AZ1481" s="8"/>
      <c r="BA1481" s="8"/>
      <c r="BB1481" s="8"/>
      <c r="BC1481" s="8"/>
      <c r="BD1481" s="8"/>
      <c r="BE1481" s="8"/>
      <c r="BF1481" s="8"/>
      <c r="BG1481" s="8"/>
      <c r="BH1481" s="8"/>
      <c r="BI1481" s="8"/>
      <c r="BJ1481" s="8"/>
      <c r="BK1481" s="8"/>
      <c r="BL1481" s="8"/>
      <c r="BM1481" s="8"/>
      <c r="BN1481" s="8"/>
      <c r="BO1481" s="8"/>
      <c r="BP1481" s="1" t="str">
        <v>0- Port Costs</v>
      </c>
      <c r="BT1481" s="1" t="str">
        <v>0- Port Value</v>
      </c>
      <c r="BU1481" s="8"/>
    </row>
    <row r="1482" spans="8:73" hidden="1" outlineLevel="1" x14ac:dyDescent="0.3">
      <c r="H1482" s="1" t="str">
        <v>0 - BM Costs</v>
      </c>
      <c r="L1482" s="1" t="str">
        <v>0 - BM Port</v>
      </c>
      <c r="N1482" s="1" t="str">
        <v>0 - Port Assets</v>
      </c>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8"/>
      <c r="AX1482" s="8"/>
      <c r="AY1482" s="8"/>
      <c r="AZ1482" s="8"/>
      <c r="BA1482" s="8"/>
      <c r="BB1482" s="8"/>
      <c r="BC1482" s="8"/>
      <c r="BD1482" s="8"/>
      <c r="BE1482" s="8"/>
      <c r="BF1482" s="8"/>
      <c r="BG1482" s="8"/>
      <c r="BH1482" s="8"/>
      <c r="BI1482" s="8"/>
      <c r="BJ1482" s="8"/>
      <c r="BK1482" s="8"/>
      <c r="BL1482" s="8"/>
      <c r="BM1482" s="8"/>
      <c r="BN1482" s="8"/>
      <c r="BO1482" s="8"/>
      <c r="BP1482" s="1" t="str">
        <v>0- Port Costs</v>
      </c>
      <c r="BT1482" s="1" t="str">
        <v>0- Port Value</v>
      </c>
      <c r="BU1482" s="8"/>
    </row>
    <row r="1483" spans="8:73" hidden="1" outlineLevel="1" x14ac:dyDescent="0.3">
      <c r="H1483" s="1" t="str">
        <v>0 - BM Costs</v>
      </c>
      <c r="L1483" s="1" t="str">
        <v>0 - BM Port</v>
      </c>
      <c r="N1483" s="1" t="str">
        <v>0 - Port Assets</v>
      </c>
      <c r="O1483" s="8"/>
      <c r="P1483" s="8"/>
      <c r="Q1483" s="8"/>
      <c r="R1483" s="8"/>
      <c r="S1483" s="8"/>
      <c r="T1483" s="8"/>
      <c r="U1483" s="8"/>
      <c r="V1483" s="8"/>
      <c r="W1483" s="8"/>
      <c r="X1483" s="8"/>
      <c r="Y1483" s="8"/>
      <c r="Z1483" s="8"/>
      <c r="AA1483" s="8"/>
      <c r="AB1483" s="8"/>
      <c r="AC1483" s="8"/>
      <c r="AD1483" s="8"/>
      <c r="AE1483" s="8"/>
      <c r="AF1483" s="8"/>
      <c r="AG1483" s="8"/>
      <c r="AH1483" s="8"/>
      <c r="AI1483" s="8"/>
      <c r="AJ1483" s="8"/>
      <c r="AK1483" s="8"/>
      <c r="AL1483" s="8"/>
      <c r="AM1483" s="8"/>
      <c r="AN1483" s="8"/>
      <c r="AO1483" s="8"/>
      <c r="AP1483" s="8"/>
      <c r="AQ1483" s="8"/>
      <c r="AR1483" s="8"/>
      <c r="AS1483" s="8"/>
      <c r="AT1483" s="8"/>
      <c r="AU1483" s="8"/>
      <c r="AV1483" s="8"/>
      <c r="AW1483" s="8"/>
      <c r="AX1483" s="8"/>
      <c r="AY1483" s="8"/>
      <c r="AZ1483" s="8"/>
      <c r="BA1483" s="8"/>
      <c r="BB1483" s="8"/>
      <c r="BC1483" s="8"/>
      <c r="BD1483" s="8"/>
      <c r="BE1483" s="8"/>
      <c r="BF1483" s="8"/>
      <c r="BG1483" s="8"/>
      <c r="BH1483" s="8"/>
      <c r="BI1483" s="8"/>
      <c r="BJ1483" s="8"/>
      <c r="BK1483" s="8"/>
      <c r="BL1483" s="8"/>
      <c r="BM1483" s="8"/>
      <c r="BN1483" s="8"/>
      <c r="BO1483" s="8"/>
      <c r="BP1483" s="1" t="str">
        <v>0- Port Costs</v>
      </c>
      <c r="BT1483" s="1" t="str">
        <v>0- Port Value</v>
      </c>
      <c r="BU1483" s="8"/>
    </row>
    <row r="1484" spans="8:73" hidden="1" outlineLevel="1" x14ac:dyDescent="0.3">
      <c r="H1484" s="1" t="str">
        <v>0 - BM Costs</v>
      </c>
      <c r="L1484" s="1" t="str">
        <v>0 - BM Port</v>
      </c>
      <c r="N1484" s="1" t="str">
        <v>0 - Port Assets</v>
      </c>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8"/>
      <c r="AX1484" s="8"/>
      <c r="AY1484" s="8"/>
      <c r="AZ1484" s="8"/>
      <c r="BA1484" s="8"/>
      <c r="BB1484" s="8"/>
      <c r="BC1484" s="8"/>
      <c r="BD1484" s="8"/>
      <c r="BE1484" s="8"/>
      <c r="BF1484" s="8"/>
      <c r="BG1484" s="8"/>
      <c r="BH1484" s="8"/>
      <c r="BI1484" s="8"/>
      <c r="BJ1484" s="8"/>
      <c r="BK1484" s="8"/>
      <c r="BL1484" s="8"/>
      <c r="BM1484" s="8"/>
      <c r="BN1484" s="8"/>
      <c r="BO1484" s="8"/>
      <c r="BP1484" s="1" t="str">
        <v>0- Port Costs</v>
      </c>
      <c r="BT1484" s="1" t="str">
        <v>0- Port Value</v>
      </c>
      <c r="BU1484" s="8"/>
    </row>
    <row r="1485" spans="8:73" hidden="1" outlineLevel="1" x14ac:dyDescent="0.3">
      <c r="H1485" s="1" t="str">
        <v>0 - BM Costs</v>
      </c>
      <c r="L1485" s="1" t="str">
        <v>0 - BM Port</v>
      </c>
      <c r="N1485" s="1" t="str">
        <v>0 - Port Assets</v>
      </c>
      <c r="O1485" s="8"/>
      <c r="P1485" s="8"/>
      <c r="Q1485" s="8"/>
      <c r="R1485" s="8"/>
      <c r="S1485" s="8"/>
      <c r="T1485" s="8"/>
      <c r="U1485" s="8"/>
      <c r="V1485" s="8"/>
      <c r="W1485" s="8"/>
      <c r="X1485" s="8"/>
      <c r="Y1485" s="8"/>
      <c r="Z1485" s="8"/>
      <c r="AA1485" s="8"/>
      <c r="AB1485" s="8"/>
      <c r="AC1485" s="8"/>
      <c r="AD1485" s="8"/>
      <c r="AE1485" s="8"/>
      <c r="AF1485" s="8"/>
      <c r="AG1485" s="8"/>
      <c r="AH1485" s="8"/>
      <c r="AI1485" s="8"/>
      <c r="AJ1485" s="8"/>
      <c r="AK1485" s="8"/>
      <c r="AL1485" s="8"/>
      <c r="AM1485" s="8"/>
      <c r="AN1485" s="8"/>
      <c r="AO1485" s="8"/>
      <c r="AP1485" s="8"/>
      <c r="AQ1485" s="8"/>
      <c r="AR1485" s="8"/>
      <c r="AS1485" s="8"/>
      <c r="AT1485" s="8"/>
      <c r="AU1485" s="8"/>
      <c r="AV1485" s="8"/>
      <c r="AW1485" s="8"/>
      <c r="AX1485" s="8"/>
      <c r="AY1485" s="8"/>
      <c r="AZ1485" s="8"/>
      <c r="BA1485" s="8"/>
      <c r="BB1485" s="8"/>
      <c r="BC1485" s="8"/>
      <c r="BD1485" s="8"/>
      <c r="BE1485" s="8"/>
      <c r="BF1485" s="8"/>
      <c r="BG1485" s="8"/>
      <c r="BH1485" s="8"/>
      <c r="BI1485" s="8"/>
      <c r="BJ1485" s="8"/>
      <c r="BK1485" s="8"/>
      <c r="BL1485" s="8"/>
      <c r="BM1485" s="8"/>
      <c r="BN1485" s="8"/>
      <c r="BO1485" s="8"/>
      <c r="BP1485" s="1" t="str">
        <v>0- Port Costs</v>
      </c>
      <c r="BT1485" s="1" t="str">
        <v>0- Port Value</v>
      </c>
      <c r="BU1485" s="8"/>
    </row>
    <row r="1486" spans="8:73" hidden="1" outlineLevel="1" x14ac:dyDescent="0.3">
      <c r="H1486" s="1" t="str">
        <v>0 - BM Costs</v>
      </c>
      <c r="L1486" s="1" t="str">
        <v>0 - BM Port</v>
      </c>
      <c r="N1486" s="1" t="str">
        <v>0 - Port Assets</v>
      </c>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8"/>
      <c r="AX1486" s="8"/>
      <c r="AY1486" s="8"/>
      <c r="AZ1486" s="8"/>
      <c r="BA1486" s="8"/>
      <c r="BB1486" s="8"/>
      <c r="BC1486" s="8"/>
      <c r="BD1486" s="8"/>
      <c r="BE1486" s="8"/>
      <c r="BF1486" s="8"/>
      <c r="BG1486" s="8"/>
      <c r="BH1486" s="8"/>
      <c r="BI1486" s="8"/>
      <c r="BJ1486" s="8"/>
      <c r="BK1486" s="8"/>
      <c r="BL1486" s="8"/>
      <c r="BM1486" s="8"/>
      <c r="BN1486" s="8"/>
      <c r="BO1486" s="8"/>
      <c r="BP1486" s="1" t="str">
        <v>0- Port Costs</v>
      </c>
      <c r="BT1486" s="1" t="str">
        <v>0- Port Value</v>
      </c>
      <c r="BU1486" s="8"/>
    </row>
    <row r="1487" spans="8:73" hidden="1" outlineLevel="1" x14ac:dyDescent="0.3">
      <c r="H1487" s="1" t="str">
        <v>0 - BM Costs</v>
      </c>
      <c r="L1487" s="1" t="str">
        <v>0 - BM Port</v>
      </c>
      <c r="N1487" s="1" t="str">
        <v>0 - Port Assets</v>
      </c>
      <c r="O1487" s="8"/>
      <c r="P1487" s="8"/>
      <c r="Q1487" s="8"/>
      <c r="R1487" s="8"/>
      <c r="S1487" s="8"/>
      <c r="T1487" s="8"/>
      <c r="U1487" s="8"/>
      <c r="V1487" s="8"/>
      <c r="W1487" s="8"/>
      <c r="X1487" s="8"/>
      <c r="Y1487" s="8"/>
      <c r="Z1487" s="8"/>
      <c r="AA1487" s="8"/>
      <c r="AB1487" s="8"/>
      <c r="AC1487" s="8"/>
      <c r="AD1487" s="8"/>
      <c r="AE1487" s="8"/>
      <c r="AF1487" s="8"/>
      <c r="AG1487" s="8"/>
      <c r="AH1487" s="8"/>
      <c r="AI1487" s="8"/>
      <c r="AJ1487" s="8"/>
      <c r="AK1487" s="8"/>
      <c r="AL1487" s="8"/>
      <c r="AM1487" s="8"/>
      <c r="AN1487" s="8"/>
      <c r="AO1487" s="8"/>
      <c r="AP1487" s="8"/>
      <c r="AQ1487" s="8"/>
      <c r="AR1487" s="8"/>
      <c r="AS1487" s="8"/>
      <c r="AT1487" s="8"/>
      <c r="AU1487" s="8"/>
      <c r="AV1487" s="8"/>
      <c r="AW1487" s="8"/>
      <c r="AX1487" s="8"/>
      <c r="AY1487" s="8"/>
      <c r="AZ1487" s="8"/>
      <c r="BA1487" s="8"/>
      <c r="BB1487" s="8"/>
      <c r="BC1487" s="8"/>
      <c r="BD1487" s="8"/>
      <c r="BE1487" s="8"/>
      <c r="BF1487" s="8"/>
      <c r="BG1487" s="8"/>
      <c r="BH1487" s="8"/>
      <c r="BI1487" s="8"/>
      <c r="BJ1487" s="8"/>
      <c r="BK1487" s="8"/>
      <c r="BL1487" s="8"/>
      <c r="BM1487" s="8"/>
      <c r="BN1487" s="8"/>
      <c r="BO1487" s="8"/>
      <c r="BP1487" s="1" t="str">
        <v>0- Port Costs</v>
      </c>
      <c r="BT1487" s="1" t="str">
        <v>0- Port Value</v>
      </c>
      <c r="BU1487" s="8"/>
    </row>
    <row r="1488" spans="8:73" hidden="1" outlineLevel="1" x14ac:dyDescent="0.3">
      <c r="H1488" s="1" t="str">
        <v>0 - BM Costs</v>
      </c>
      <c r="L1488" s="1" t="str">
        <v>0 - BM Port</v>
      </c>
      <c r="N1488" s="1" t="str">
        <v>0 - Port Assets</v>
      </c>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8"/>
      <c r="AX1488" s="8"/>
      <c r="AY1488" s="8"/>
      <c r="AZ1488" s="8"/>
      <c r="BA1488" s="8"/>
      <c r="BB1488" s="8"/>
      <c r="BC1488" s="8"/>
      <c r="BD1488" s="8"/>
      <c r="BE1488" s="8"/>
      <c r="BF1488" s="8"/>
      <c r="BG1488" s="8"/>
      <c r="BH1488" s="8"/>
      <c r="BI1488" s="8"/>
      <c r="BJ1488" s="8"/>
      <c r="BK1488" s="8"/>
      <c r="BL1488" s="8"/>
      <c r="BM1488" s="8"/>
      <c r="BN1488" s="8"/>
      <c r="BO1488" s="8"/>
      <c r="BP1488" s="1" t="str">
        <v>0- Port Costs</v>
      </c>
      <c r="BT1488" s="1" t="str">
        <v>0- Port Value</v>
      </c>
      <c r="BU1488" s="8"/>
    </row>
    <row r="1489" spans="8:73" hidden="1" outlineLevel="1" x14ac:dyDescent="0.3">
      <c r="H1489" s="1" t="str">
        <v>0 - BM Costs</v>
      </c>
      <c r="L1489" s="1" t="str">
        <v>0 - BM Port</v>
      </c>
      <c r="N1489" s="1" t="str">
        <v>0 - Port Assets</v>
      </c>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8"/>
      <c r="AX1489" s="8"/>
      <c r="AY1489" s="8"/>
      <c r="AZ1489" s="8"/>
      <c r="BA1489" s="8"/>
      <c r="BB1489" s="8"/>
      <c r="BC1489" s="8"/>
      <c r="BD1489" s="8"/>
      <c r="BE1489" s="8"/>
      <c r="BF1489" s="8"/>
      <c r="BG1489" s="8"/>
      <c r="BH1489" s="8"/>
      <c r="BI1489" s="8"/>
      <c r="BJ1489" s="8"/>
      <c r="BK1489" s="8"/>
      <c r="BL1489" s="8"/>
      <c r="BM1489" s="8"/>
      <c r="BN1489" s="8"/>
      <c r="BO1489" s="8"/>
      <c r="BP1489" s="1" t="str">
        <v>0- Port Costs</v>
      </c>
      <c r="BT1489" s="1" t="str">
        <v>0- Port Value</v>
      </c>
      <c r="BU1489" s="8"/>
    </row>
    <row r="1490" spans="8:73" hidden="1" outlineLevel="1" x14ac:dyDescent="0.3">
      <c r="H1490" s="1" t="str">
        <v>0 - BM Costs</v>
      </c>
      <c r="L1490" s="1" t="str">
        <v>0 - BM Port</v>
      </c>
      <c r="N1490" s="1" t="str">
        <v>0 - Port Assets</v>
      </c>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c r="BD1490" s="8"/>
      <c r="BE1490" s="8"/>
      <c r="BF1490" s="8"/>
      <c r="BG1490" s="8"/>
      <c r="BH1490" s="8"/>
      <c r="BI1490" s="8"/>
      <c r="BJ1490" s="8"/>
      <c r="BK1490" s="8"/>
      <c r="BL1490" s="8"/>
      <c r="BM1490" s="8"/>
      <c r="BN1490" s="8"/>
      <c r="BO1490" s="8"/>
      <c r="BP1490" s="1" t="str">
        <v>0- Port Costs</v>
      </c>
      <c r="BT1490" s="1" t="str">
        <v>0- Port Value</v>
      </c>
      <c r="BU1490" s="8"/>
    </row>
    <row r="1491" spans="8:73" hidden="1" outlineLevel="1" x14ac:dyDescent="0.3">
      <c r="H1491" s="1" t="str">
        <v>0 - BM Costs</v>
      </c>
      <c r="L1491" s="1" t="str">
        <v>0 - BM Port</v>
      </c>
      <c r="N1491" s="1" t="str">
        <v>0 - Port Assets</v>
      </c>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8"/>
      <c r="AX1491" s="8"/>
      <c r="AY1491" s="8"/>
      <c r="AZ1491" s="8"/>
      <c r="BA1491" s="8"/>
      <c r="BB1491" s="8"/>
      <c r="BC1491" s="8"/>
      <c r="BD1491" s="8"/>
      <c r="BE1491" s="8"/>
      <c r="BF1491" s="8"/>
      <c r="BG1491" s="8"/>
      <c r="BH1491" s="8"/>
      <c r="BI1491" s="8"/>
      <c r="BJ1491" s="8"/>
      <c r="BK1491" s="8"/>
      <c r="BL1491" s="8"/>
      <c r="BM1491" s="8"/>
      <c r="BN1491" s="8"/>
      <c r="BO1491" s="8"/>
      <c r="BP1491" s="1" t="str">
        <v>0- Port Costs</v>
      </c>
      <c r="BT1491" s="1" t="str">
        <v>0- Port Value</v>
      </c>
      <c r="BU1491" s="8"/>
    </row>
    <row r="1492" spans="8:73" hidden="1" outlineLevel="1" x14ac:dyDescent="0.3">
      <c r="H1492" s="1" t="str">
        <v>0 - BM Costs</v>
      </c>
      <c r="L1492" s="1" t="str">
        <v>0 - BM Port</v>
      </c>
      <c r="N1492" s="1" t="str">
        <v>0 - Port Assets</v>
      </c>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8"/>
      <c r="AX1492" s="8"/>
      <c r="AY1492" s="8"/>
      <c r="AZ1492" s="8"/>
      <c r="BA1492" s="8"/>
      <c r="BB1492" s="8"/>
      <c r="BC1492" s="8"/>
      <c r="BD1492" s="8"/>
      <c r="BE1492" s="8"/>
      <c r="BF1492" s="8"/>
      <c r="BG1492" s="8"/>
      <c r="BH1492" s="8"/>
      <c r="BI1492" s="8"/>
      <c r="BJ1492" s="8"/>
      <c r="BK1492" s="8"/>
      <c r="BL1492" s="8"/>
      <c r="BM1492" s="8"/>
      <c r="BN1492" s="8"/>
      <c r="BO1492" s="8"/>
      <c r="BP1492" s="1" t="str">
        <v>0- Port Costs</v>
      </c>
      <c r="BT1492" s="1" t="str">
        <v>0- Port Value</v>
      </c>
      <c r="BU1492" s="8"/>
    </row>
    <row r="1493" spans="8:73" hidden="1" outlineLevel="1" x14ac:dyDescent="0.3">
      <c r="H1493" s="1" t="str">
        <v>0 - BM Costs</v>
      </c>
      <c r="L1493" s="1" t="str">
        <v>0 - BM Port</v>
      </c>
      <c r="N1493" s="1" t="str">
        <v>0 - Port Assets</v>
      </c>
      <c r="O1493" s="8"/>
      <c r="P1493" s="8"/>
      <c r="Q1493" s="8"/>
      <c r="R1493" s="8"/>
      <c r="S1493" s="8"/>
      <c r="T1493" s="8"/>
      <c r="U1493" s="8"/>
      <c r="V1493" s="8"/>
      <c r="W1493" s="8"/>
      <c r="X1493" s="8"/>
      <c r="Y1493" s="8"/>
      <c r="Z1493" s="8"/>
      <c r="AA1493" s="8"/>
      <c r="AB1493" s="8"/>
      <c r="AC1493" s="8"/>
      <c r="AD1493" s="8"/>
      <c r="AE1493" s="8"/>
      <c r="AF1493" s="8"/>
      <c r="AG1493" s="8"/>
      <c r="AH1493" s="8"/>
      <c r="AI1493" s="8"/>
      <c r="AJ1493" s="8"/>
      <c r="AK1493" s="8"/>
      <c r="AL1493" s="8"/>
      <c r="AM1493" s="8"/>
      <c r="AN1493" s="8"/>
      <c r="AO1493" s="8"/>
      <c r="AP1493" s="8"/>
      <c r="AQ1493" s="8"/>
      <c r="AR1493" s="8"/>
      <c r="AS1493" s="8"/>
      <c r="AT1493" s="8"/>
      <c r="AU1493" s="8"/>
      <c r="AV1493" s="8"/>
      <c r="AW1493" s="8"/>
      <c r="AX1493" s="8"/>
      <c r="AY1493" s="8"/>
      <c r="AZ1493" s="8"/>
      <c r="BA1493" s="8"/>
      <c r="BB1493" s="8"/>
      <c r="BC1493" s="8"/>
      <c r="BD1493" s="8"/>
      <c r="BE1493" s="8"/>
      <c r="BF1493" s="8"/>
      <c r="BG1493" s="8"/>
      <c r="BH1493" s="8"/>
      <c r="BI1493" s="8"/>
      <c r="BJ1493" s="8"/>
      <c r="BK1493" s="8"/>
      <c r="BL1493" s="8"/>
      <c r="BM1493" s="8"/>
      <c r="BN1493" s="8"/>
      <c r="BO1493" s="8"/>
      <c r="BP1493" s="1" t="str">
        <v>0- Port Costs</v>
      </c>
      <c r="BT1493" s="1" t="str">
        <v>0- Port Value</v>
      </c>
      <c r="BU1493" s="8"/>
    </row>
    <row r="1494" spans="8:73" hidden="1" outlineLevel="1" x14ac:dyDescent="0.3">
      <c r="H1494" s="1" t="str">
        <v>0 - BM Costs</v>
      </c>
      <c r="L1494" s="1" t="str">
        <v>0 - BM Port</v>
      </c>
      <c r="N1494" s="1" t="str">
        <v>0 - Port Assets</v>
      </c>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8"/>
      <c r="AX1494" s="8"/>
      <c r="AY1494" s="8"/>
      <c r="AZ1494" s="8"/>
      <c r="BA1494" s="8"/>
      <c r="BB1494" s="8"/>
      <c r="BC1494" s="8"/>
      <c r="BD1494" s="8"/>
      <c r="BE1494" s="8"/>
      <c r="BF1494" s="8"/>
      <c r="BG1494" s="8"/>
      <c r="BH1494" s="8"/>
      <c r="BI1494" s="8"/>
      <c r="BJ1494" s="8"/>
      <c r="BK1494" s="8"/>
      <c r="BL1494" s="8"/>
      <c r="BM1494" s="8"/>
      <c r="BN1494" s="8"/>
      <c r="BO1494" s="8"/>
      <c r="BP1494" s="1" t="str">
        <v>0- Port Costs</v>
      </c>
      <c r="BT1494" s="1" t="str">
        <v>0- Port Value</v>
      </c>
      <c r="BU1494" s="8"/>
    </row>
    <row r="1495" spans="8:73" hidden="1" outlineLevel="1" x14ac:dyDescent="0.3">
      <c r="H1495" s="1" t="str">
        <v>0 - BM Costs</v>
      </c>
      <c r="L1495" s="1" t="str">
        <v>0 - BM Port</v>
      </c>
      <c r="N1495" s="1" t="str">
        <v>0 - Port Assets</v>
      </c>
      <c r="O1495" s="8"/>
      <c r="P1495" s="8"/>
      <c r="Q1495" s="8"/>
      <c r="R1495" s="8"/>
      <c r="S1495" s="8"/>
      <c r="T1495" s="8"/>
      <c r="U1495" s="8"/>
      <c r="V1495" s="8"/>
      <c r="W1495" s="8"/>
      <c r="X1495" s="8"/>
      <c r="Y1495" s="8"/>
      <c r="Z1495" s="8"/>
      <c r="AA1495" s="8"/>
      <c r="AB1495" s="8"/>
      <c r="AC1495" s="8"/>
      <c r="AD1495" s="8"/>
      <c r="AE1495" s="8"/>
      <c r="AF1495" s="8"/>
      <c r="AG1495" s="8"/>
      <c r="AH1495" s="8"/>
      <c r="AI1495" s="8"/>
      <c r="AJ1495" s="8"/>
      <c r="AK1495" s="8"/>
      <c r="AL1495" s="8"/>
      <c r="AM1495" s="8"/>
      <c r="AN1495" s="8"/>
      <c r="AO1495" s="8"/>
      <c r="AP1495" s="8"/>
      <c r="AQ1495" s="8"/>
      <c r="AR1495" s="8"/>
      <c r="AS1495" s="8"/>
      <c r="AT1495" s="8"/>
      <c r="AU1495" s="8"/>
      <c r="AV1495" s="8"/>
      <c r="AW1495" s="8"/>
      <c r="AX1495" s="8"/>
      <c r="AY1495" s="8"/>
      <c r="AZ1495" s="8"/>
      <c r="BA1495" s="8"/>
      <c r="BB1495" s="8"/>
      <c r="BC1495" s="8"/>
      <c r="BD1495" s="8"/>
      <c r="BE1495" s="8"/>
      <c r="BF1495" s="8"/>
      <c r="BG1495" s="8"/>
      <c r="BH1495" s="8"/>
      <c r="BI1495" s="8"/>
      <c r="BJ1495" s="8"/>
      <c r="BK1495" s="8"/>
      <c r="BL1495" s="8"/>
      <c r="BM1495" s="8"/>
      <c r="BN1495" s="8"/>
      <c r="BO1495" s="8"/>
      <c r="BP1495" s="1" t="str">
        <v>0- Port Costs</v>
      </c>
      <c r="BT1495" s="1" t="str">
        <v>0- Port Value</v>
      </c>
      <c r="BU1495" s="8"/>
    </row>
    <row r="1496" spans="8:73" hidden="1" outlineLevel="1" x14ac:dyDescent="0.3">
      <c r="H1496" s="1" t="str">
        <v>0 - BM Costs</v>
      </c>
      <c r="L1496" s="1" t="str">
        <v>0 - BM Port</v>
      </c>
      <c r="N1496" s="1" t="str">
        <v>0 - Port Assets</v>
      </c>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8"/>
      <c r="AL1496" s="8"/>
      <c r="AM1496" s="8"/>
      <c r="AN1496" s="8"/>
      <c r="AO1496" s="8"/>
      <c r="AP1496" s="8"/>
      <c r="AQ1496" s="8"/>
      <c r="AR1496" s="8"/>
      <c r="AS1496" s="8"/>
      <c r="AT1496" s="8"/>
      <c r="AU1496" s="8"/>
      <c r="AV1496" s="8"/>
      <c r="AW1496" s="8"/>
      <c r="AX1496" s="8"/>
      <c r="AY1496" s="8"/>
      <c r="AZ1496" s="8"/>
      <c r="BA1496" s="8"/>
      <c r="BB1496" s="8"/>
      <c r="BC1496" s="8"/>
      <c r="BD1496" s="8"/>
      <c r="BE1496" s="8"/>
      <c r="BF1496" s="8"/>
      <c r="BG1496" s="8"/>
      <c r="BH1496" s="8"/>
      <c r="BI1496" s="8"/>
      <c r="BJ1496" s="8"/>
      <c r="BK1496" s="8"/>
      <c r="BL1496" s="8"/>
      <c r="BM1496" s="8"/>
      <c r="BN1496" s="8"/>
      <c r="BO1496" s="8"/>
      <c r="BP1496" s="1" t="str">
        <v>0- Port Costs</v>
      </c>
      <c r="BT1496" s="1" t="str">
        <v>0- Port Value</v>
      </c>
      <c r="BU1496" s="8"/>
    </row>
    <row r="1497" spans="8:73" hidden="1" outlineLevel="1" x14ac:dyDescent="0.3">
      <c r="H1497" s="1" t="str">
        <v>0 - BM Costs</v>
      </c>
      <c r="L1497" s="1" t="str">
        <v>0 - BM Port</v>
      </c>
      <c r="N1497" s="1" t="str">
        <v>0 - Port Assets</v>
      </c>
      <c r="O1497" s="8"/>
      <c r="P1497" s="8"/>
      <c r="Q1497" s="8"/>
      <c r="R1497" s="8"/>
      <c r="S1497" s="8"/>
      <c r="T1497" s="8"/>
      <c r="U1497" s="8"/>
      <c r="V1497" s="8"/>
      <c r="W1497" s="8"/>
      <c r="X1497" s="8"/>
      <c r="Y1497" s="8"/>
      <c r="Z1497" s="8"/>
      <c r="AA1497" s="8"/>
      <c r="AB1497" s="8"/>
      <c r="AC1497" s="8"/>
      <c r="AD1497" s="8"/>
      <c r="AE1497" s="8"/>
      <c r="AF1497" s="8"/>
      <c r="AG1497" s="8"/>
      <c r="AH1497" s="8"/>
      <c r="AI1497" s="8"/>
      <c r="AJ1497" s="8"/>
      <c r="AK1497" s="8"/>
      <c r="AL1497" s="8"/>
      <c r="AM1497" s="8"/>
      <c r="AN1497" s="8"/>
      <c r="AO1497" s="8"/>
      <c r="AP1497" s="8"/>
      <c r="AQ1497" s="8"/>
      <c r="AR1497" s="8"/>
      <c r="AS1497" s="8"/>
      <c r="AT1497" s="8"/>
      <c r="AU1497" s="8"/>
      <c r="AV1497" s="8"/>
      <c r="AW1497" s="8"/>
      <c r="AX1497" s="8"/>
      <c r="AY1497" s="8"/>
      <c r="AZ1497" s="8"/>
      <c r="BA1497" s="8"/>
      <c r="BB1497" s="8"/>
      <c r="BC1497" s="8"/>
      <c r="BD1497" s="8"/>
      <c r="BE1497" s="8"/>
      <c r="BF1497" s="8"/>
      <c r="BG1497" s="8"/>
      <c r="BH1497" s="8"/>
      <c r="BI1497" s="8"/>
      <c r="BJ1497" s="8"/>
      <c r="BK1497" s="8"/>
      <c r="BL1497" s="8"/>
      <c r="BM1497" s="8"/>
      <c r="BN1497" s="8"/>
      <c r="BO1497" s="8"/>
      <c r="BP1497" s="1" t="str">
        <v>0- Port Costs</v>
      </c>
      <c r="BT1497" s="1" t="str">
        <v>0- Port Value</v>
      </c>
      <c r="BU1497" s="8"/>
    </row>
    <row r="1498" spans="8:73" hidden="1" outlineLevel="1" x14ac:dyDescent="0.3">
      <c r="H1498" s="1" t="str">
        <v>0 - BM Costs</v>
      </c>
      <c r="L1498" s="1" t="str">
        <v>0 - BM Port</v>
      </c>
      <c r="N1498" s="1" t="str">
        <v>0 - Port Assets</v>
      </c>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c r="BA1498" s="8"/>
      <c r="BB1498" s="8"/>
      <c r="BC1498" s="8"/>
      <c r="BD1498" s="8"/>
      <c r="BE1498" s="8"/>
      <c r="BF1498" s="8"/>
      <c r="BG1498" s="8"/>
      <c r="BH1498" s="8"/>
      <c r="BI1498" s="8"/>
      <c r="BJ1498" s="8"/>
      <c r="BK1498" s="8"/>
      <c r="BL1498" s="8"/>
      <c r="BM1498" s="8"/>
      <c r="BN1498" s="8"/>
      <c r="BO1498" s="8"/>
      <c r="BP1498" s="1" t="str">
        <v>0- Port Costs</v>
      </c>
      <c r="BT1498" s="1" t="str">
        <v>0- Port Value</v>
      </c>
      <c r="BU1498" s="8"/>
    </row>
    <row r="1499" spans="8:73" hidden="1" outlineLevel="1" x14ac:dyDescent="0.3">
      <c r="H1499" s="1" t="str">
        <v>0 - BM Costs</v>
      </c>
      <c r="L1499" s="1" t="str">
        <v>0 - BM Port</v>
      </c>
      <c r="N1499" s="1" t="str">
        <v>0 - Port Assets</v>
      </c>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1" t="str">
        <v>0- Port Costs</v>
      </c>
      <c r="BT1499" s="1" t="str">
        <v>0- Port Value</v>
      </c>
      <c r="BU1499" s="8"/>
    </row>
    <row r="1500" spans="8:73" hidden="1" outlineLevel="1" x14ac:dyDescent="0.3">
      <c r="H1500" s="1" t="str">
        <v>0 - BM Costs</v>
      </c>
      <c r="L1500" s="1" t="str">
        <v>0 - BM Port</v>
      </c>
      <c r="N1500" s="1" t="str">
        <v>0 - Port Assets</v>
      </c>
      <c r="O1500" s="8"/>
      <c r="P1500" s="8"/>
      <c r="Q1500" s="8"/>
      <c r="R1500" s="8"/>
      <c r="S1500" s="8"/>
      <c r="T1500" s="8"/>
      <c r="U1500" s="8"/>
      <c r="V1500" s="8"/>
      <c r="W1500" s="8"/>
      <c r="X1500" s="8"/>
      <c r="Y1500" s="8"/>
      <c r="Z1500" s="8"/>
      <c r="AA1500" s="8"/>
      <c r="AB1500" s="8"/>
      <c r="AC1500" s="8"/>
      <c r="AD1500" s="8"/>
      <c r="AE1500" s="8"/>
      <c r="AF1500" s="8"/>
      <c r="AG1500" s="8"/>
      <c r="AH1500" s="8"/>
      <c r="AI1500" s="8"/>
      <c r="AJ1500" s="8"/>
      <c r="AK1500" s="8"/>
      <c r="AL1500" s="8"/>
      <c r="AM1500" s="8"/>
      <c r="AN1500" s="8"/>
      <c r="AO1500" s="8"/>
      <c r="AP1500" s="8"/>
      <c r="AQ1500" s="8"/>
      <c r="AR1500" s="8"/>
      <c r="AS1500" s="8"/>
      <c r="AT1500" s="8"/>
      <c r="AU1500" s="8"/>
      <c r="AV1500" s="8"/>
      <c r="AW1500" s="8"/>
      <c r="AX1500" s="8"/>
      <c r="AY1500" s="8"/>
      <c r="AZ1500" s="8"/>
      <c r="BA1500" s="8"/>
      <c r="BB1500" s="8"/>
      <c r="BC1500" s="8"/>
      <c r="BD1500" s="8"/>
      <c r="BE1500" s="8"/>
      <c r="BF1500" s="8"/>
      <c r="BG1500" s="8"/>
      <c r="BH1500" s="8"/>
      <c r="BI1500" s="8"/>
      <c r="BJ1500" s="8"/>
      <c r="BK1500" s="8"/>
      <c r="BL1500" s="8"/>
      <c r="BM1500" s="8"/>
      <c r="BN1500" s="8"/>
      <c r="BO1500" s="8"/>
      <c r="BP1500" s="1" t="str">
        <v>0- Port Costs</v>
      </c>
      <c r="BT1500" s="1" t="str">
        <v>0- Port Value</v>
      </c>
      <c r="BU1500" s="8"/>
    </row>
    <row r="1501" spans="8:73" hidden="1" outlineLevel="1" x14ac:dyDescent="0.3">
      <c r="H1501" s="1" t="str">
        <v>0 - BM Costs</v>
      </c>
      <c r="L1501" s="1" t="str">
        <v>0 - BM Port</v>
      </c>
      <c r="N1501" s="1" t="str">
        <v>0 - Port Assets</v>
      </c>
      <c r="O1501" s="8"/>
      <c r="P1501" s="8"/>
      <c r="Q1501" s="8"/>
      <c r="R1501" s="8"/>
      <c r="S1501" s="8"/>
      <c r="T1501" s="8"/>
      <c r="U1501" s="8"/>
      <c r="V1501" s="8"/>
      <c r="W1501" s="8"/>
      <c r="X1501" s="8"/>
      <c r="Y1501" s="8"/>
      <c r="Z1501" s="8"/>
      <c r="AA1501" s="8"/>
      <c r="AB1501" s="8"/>
      <c r="AC1501" s="8"/>
      <c r="AD1501" s="8"/>
      <c r="AE1501" s="8"/>
      <c r="AF1501" s="8"/>
      <c r="AG1501" s="8"/>
      <c r="AH1501" s="8"/>
      <c r="AI1501" s="8"/>
      <c r="AJ1501" s="8"/>
      <c r="AK1501" s="8"/>
      <c r="AL1501" s="8"/>
      <c r="AM1501" s="8"/>
      <c r="AN1501" s="8"/>
      <c r="AO1501" s="8"/>
      <c r="AP1501" s="8"/>
      <c r="AQ1501" s="8"/>
      <c r="AR1501" s="8"/>
      <c r="AS1501" s="8"/>
      <c r="AT1501" s="8"/>
      <c r="AU1501" s="8"/>
      <c r="AV1501" s="8"/>
      <c r="AW1501" s="8"/>
      <c r="AX1501" s="8"/>
      <c r="AY1501" s="8"/>
      <c r="AZ1501" s="8"/>
      <c r="BA1501" s="8"/>
      <c r="BB1501" s="8"/>
      <c r="BC1501" s="8"/>
      <c r="BD1501" s="8"/>
      <c r="BE1501" s="8"/>
      <c r="BF1501" s="8"/>
      <c r="BG1501" s="8"/>
      <c r="BH1501" s="8"/>
      <c r="BI1501" s="8"/>
      <c r="BJ1501" s="8"/>
      <c r="BK1501" s="8"/>
      <c r="BL1501" s="8"/>
      <c r="BM1501" s="8"/>
      <c r="BN1501" s="8"/>
      <c r="BO1501" s="8"/>
      <c r="BP1501" s="1" t="str">
        <v>0- Port Costs</v>
      </c>
      <c r="BT1501" s="1" t="str">
        <v>0- Port Value</v>
      </c>
      <c r="BU1501" s="8"/>
    </row>
    <row r="1502" spans="8:73" hidden="1" outlineLevel="1" x14ac:dyDescent="0.3">
      <c r="H1502" s="1" t="str">
        <v>0 - BM Costs</v>
      </c>
      <c r="L1502" s="1" t="str">
        <v>0 - BM Port</v>
      </c>
      <c r="N1502" s="1" t="str">
        <v>0 - Port Assets</v>
      </c>
      <c r="O1502" s="8"/>
      <c r="P1502" s="8"/>
      <c r="Q1502" s="8"/>
      <c r="R1502" s="8"/>
      <c r="S1502" s="8"/>
      <c r="T1502" s="8"/>
      <c r="U1502" s="8"/>
      <c r="V1502" s="8"/>
      <c r="W1502" s="8"/>
      <c r="X1502" s="8"/>
      <c r="Y1502" s="8"/>
      <c r="Z1502" s="8"/>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8"/>
      <c r="AX1502" s="8"/>
      <c r="AY1502" s="8"/>
      <c r="AZ1502" s="8"/>
      <c r="BA1502" s="8"/>
      <c r="BB1502" s="8"/>
      <c r="BC1502" s="8"/>
      <c r="BD1502" s="8"/>
      <c r="BE1502" s="8"/>
      <c r="BF1502" s="8"/>
      <c r="BG1502" s="8"/>
      <c r="BH1502" s="8"/>
      <c r="BI1502" s="8"/>
      <c r="BJ1502" s="8"/>
      <c r="BK1502" s="8"/>
      <c r="BL1502" s="8"/>
      <c r="BM1502" s="8"/>
      <c r="BN1502" s="8"/>
      <c r="BO1502" s="8"/>
      <c r="BP1502" s="1" t="str">
        <v>0- Port Costs</v>
      </c>
      <c r="BT1502" s="1" t="str">
        <v>0- Port Value</v>
      </c>
      <c r="BU1502" s="8"/>
    </row>
    <row r="1503" spans="8:73" hidden="1" outlineLevel="1" x14ac:dyDescent="0.3">
      <c r="H1503" s="1" t="str">
        <v>0 - BM Costs</v>
      </c>
      <c r="L1503" s="1" t="str">
        <v>0 - BM Port</v>
      </c>
      <c r="N1503" s="1" t="str">
        <v>0 - Port Assets</v>
      </c>
      <c r="O1503" s="8"/>
      <c r="P1503" s="8"/>
      <c r="Q1503" s="8"/>
      <c r="R1503" s="8"/>
      <c r="S1503" s="8"/>
      <c r="T1503" s="8"/>
      <c r="U1503" s="8"/>
      <c r="V1503" s="8"/>
      <c r="W1503" s="8"/>
      <c r="X1503" s="8"/>
      <c r="Y1503" s="8"/>
      <c r="Z1503" s="8"/>
      <c r="AA1503" s="8"/>
      <c r="AB1503" s="8"/>
      <c r="AC1503" s="8"/>
      <c r="AD1503" s="8"/>
      <c r="AE1503" s="8"/>
      <c r="AF1503" s="8"/>
      <c r="AG1503" s="8"/>
      <c r="AH1503" s="8"/>
      <c r="AI1503" s="8"/>
      <c r="AJ1503" s="8"/>
      <c r="AK1503" s="8"/>
      <c r="AL1503" s="8"/>
      <c r="AM1503" s="8"/>
      <c r="AN1503" s="8"/>
      <c r="AO1503" s="8"/>
      <c r="AP1503" s="8"/>
      <c r="AQ1503" s="8"/>
      <c r="AR1503" s="8"/>
      <c r="AS1503" s="8"/>
      <c r="AT1503" s="8"/>
      <c r="AU1503" s="8"/>
      <c r="AV1503" s="8"/>
      <c r="AW1503" s="8"/>
      <c r="AX1503" s="8"/>
      <c r="AY1503" s="8"/>
      <c r="AZ1503" s="8"/>
      <c r="BA1503" s="8"/>
      <c r="BB1503" s="8"/>
      <c r="BC1503" s="8"/>
      <c r="BD1503" s="8"/>
      <c r="BE1503" s="8"/>
      <c r="BF1503" s="8"/>
      <c r="BG1503" s="8"/>
      <c r="BH1503" s="8"/>
      <c r="BI1503" s="8"/>
      <c r="BJ1503" s="8"/>
      <c r="BK1503" s="8"/>
      <c r="BL1503" s="8"/>
      <c r="BM1503" s="8"/>
      <c r="BN1503" s="8"/>
      <c r="BO1503" s="8"/>
      <c r="BP1503" s="1" t="str">
        <v>0- Port Costs</v>
      </c>
      <c r="BT1503" s="1" t="str">
        <v>0- Port Value</v>
      </c>
      <c r="BU1503" s="8"/>
    </row>
    <row r="1504" spans="8:73" hidden="1" outlineLevel="1" x14ac:dyDescent="0.3">
      <c r="H1504" s="1" t="str">
        <v>0 - BM Costs</v>
      </c>
      <c r="L1504" s="1" t="str">
        <v>0 - BM Port</v>
      </c>
      <c r="N1504" s="1" t="str">
        <v>0 - Port Assets</v>
      </c>
      <c r="O1504" s="8"/>
      <c r="P1504" s="8"/>
      <c r="Q1504" s="8"/>
      <c r="R1504" s="8"/>
      <c r="S1504" s="8"/>
      <c r="T1504" s="8"/>
      <c r="U1504" s="8"/>
      <c r="V1504" s="8"/>
      <c r="W1504" s="8"/>
      <c r="X1504" s="8"/>
      <c r="Y1504" s="8"/>
      <c r="Z1504" s="8"/>
      <c r="AA1504" s="8"/>
      <c r="AB1504" s="8"/>
      <c r="AC1504" s="8"/>
      <c r="AD1504" s="8"/>
      <c r="AE1504" s="8"/>
      <c r="AF1504" s="8"/>
      <c r="AG1504" s="8"/>
      <c r="AH1504" s="8"/>
      <c r="AI1504" s="8"/>
      <c r="AJ1504" s="8"/>
      <c r="AK1504" s="8"/>
      <c r="AL1504" s="8"/>
      <c r="AM1504" s="8"/>
      <c r="AN1504" s="8"/>
      <c r="AO1504" s="8"/>
      <c r="AP1504" s="8"/>
      <c r="AQ1504" s="8"/>
      <c r="AR1504" s="8"/>
      <c r="AS1504" s="8"/>
      <c r="AT1504" s="8"/>
      <c r="AU1504" s="8"/>
      <c r="AV1504" s="8"/>
      <c r="AW1504" s="8"/>
      <c r="AX1504" s="8"/>
      <c r="AY1504" s="8"/>
      <c r="AZ1504" s="8"/>
      <c r="BA1504" s="8"/>
      <c r="BB1504" s="8"/>
      <c r="BC1504" s="8"/>
      <c r="BD1504" s="8"/>
      <c r="BE1504" s="8"/>
      <c r="BF1504" s="8"/>
      <c r="BG1504" s="8"/>
      <c r="BH1504" s="8"/>
      <c r="BI1504" s="8"/>
      <c r="BJ1504" s="8"/>
      <c r="BK1504" s="8"/>
      <c r="BL1504" s="8"/>
      <c r="BM1504" s="8"/>
      <c r="BN1504" s="8"/>
      <c r="BO1504" s="8"/>
      <c r="BP1504" s="1" t="str">
        <v>0- Port Costs</v>
      </c>
      <c r="BT1504" s="1" t="str">
        <v>0- Port Value</v>
      </c>
      <c r="BU1504" s="8"/>
    </row>
    <row r="1505" spans="8:73" hidden="1" outlineLevel="1" x14ac:dyDescent="0.3">
      <c r="H1505" s="1" t="str">
        <v>0 - BM Costs</v>
      </c>
      <c r="L1505" s="1" t="str">
        <v>0 - BM Port</v>
      </c>
      <c r="N1505" s="1" t="str">
        <v>0 - Port Assets</v>
      </c>
      <c r="O1505" s="8"/>
      <c r="P1505" s="8"/>
      <c r="Q1505" s="8"/>
      <c r="R1505" s="8"/>
      <c r="S1505" s="8"/>
      <c r="T1505" s="8"/>
      <c r="U1505" s="8"/>
      <c r="V1505" s="8"/>
      <c r="W1505" s="8"/>
      <c r="X1505" s="8"/>
      <c r="Y1505" s="8"/>
      <c r="Z1505" s="8"/>
      <c r="AA1505" s="8"/>
      <c r="AB1505" s="8"/>
      <c r="AC1505" s="8"/>
      <c r="AD1505" s="8"/>
      <c r="AE1505" s="8"/>
      <c r="AF1505" s="8"/>
      <c r="AG1505" s="8"/>
      <c r="AH1505" s="8"/>
      <c r="AI1505" s="8"/>
      <c r="AJ1505" s="8"/>
      <c r="AK1505" s="8"/>
      <c r="AL1505" s="8"/>
      <c r="AM1505" s="8"/>
      <c r="AN1505" s="8"/>
      <c r="AO1505" s="8"/>
      <c r="AP1505" s="8"/>
      <c r="AQ1505" s="8"/>
      <c r="AR1505" s="8"/>
      <c r="AS1505" s="8"/>
      <c r="AT1505" s="8"/>
      <c r="AU1505" s="8"/>
      <c r="AV1505" s="8"/>
      <c r="AW1505" s="8"/>
      <c r="AX1505" s="8"/>
      <c r="AY1505" s="8"/>
      <c r="AZ1505" s="8"/>
      <c r="BA1505" s="8"/>
      <c r="BB1505" s="8"/>
      <c r="BC1505" s="8"/>
      <c r="BD1505" s="8"/>
      <c r="BE1505" s="8"/>
      <c r="BF1505" s="8"/>
      <c r="BG1505" s="8"/>
      <c r="BH1505" s="8"/>
      <c r="BI1505" s="8"/>
      <c r="BJ1505" s="8"/>
      <c r="BK1505" s="8"/>
      <c r="BL1505" s="8"/>
      <c r="BM1505" s="8"/>
      <c r="BN1505" s="8"/>
      <c r="BO1505" s="8"/>
      <c r="BP1505" s="1" t="str">
        <v>0- Port Costs</v>
      </c>
      <c r="BT1505" s="1" t="str">
        <v>0- Port Value</v>
      </c>
      <c r="BU1505" s="8"/>
    </row>
    <row r="1506" spans="8:73" hidden="1" outlineLevel="1" x14ac:dyDescent="0.3">
      <c r="H1506" s="1" t="str">
        <v>0 - BM Costs</v>
      </c>
      <c r="L1506" s="1" t="str">
        <v>0 - BM Port</v>
      </c>
      <c r="N1506" s="1" t="str">
        <v>0 - Port Assets</v>
      </c>
      <c r="O1506" s="8"/>
      <c r="P1506" s="8"/>
      <c r="Q1506" s="8"/>
      <c r="R1506" s="8"/>
      <c r="S1506" s="8"/>
      <c r="T1506" s="8"/>
      <c r="U1506" s="8"/>
      <c r="V1506" s="8"/>
      <c r="W1506" s="8"/>
      <c r="X1506" s="8"/>
      <c r="Y1506" s="8"/>
      <c r="Z1506" s="8"/>
      <c r="AA1506" s="8"/>
      <c r="AB1506" s="8"/>
      <c r="AC1506" s="8"/>
      <c r="AD1506" s="8"/>
      <c r="AE1506" s="8"/>
      <c r="AF1506" s="8"/>
      <c r="AG1506" s="8"/>
      <c r="AH1506" s="8"/>
      <c r="AI1506" s="8"/>
      <c r="AJ1506" s="8"/>
      <c r="AK1506" s="8"/>
      <c r="AL1506" s="8"/>
      <c r="AM1506" s="8"/>
      <c r="AN1506" s="8"/>
      <c r="AO1506" s="8"/>
      <c r="AP1506" s="8"/>
      <c r="AQ1506" s="8"/>
      <c r="AR1506" s="8"/>
      <c r="AS1506" s="8"/>
      <c r="AT1506" s="8"/>
      <c r="AU1506" s="8"/>
      <c r="AV1506" s="8"/>
      <c r="AW1506" s="8"/>
      <c r="AX1506" s="8"/>
      <c r="AY1506" s="8"/>
      <c r="AZ1506" s="8"/>
      <c r="BA1506" s="8"/>
      <c r="BB1506" s="8"/>
      <c r="BC1506" s="8"/>
      <c r="BD1506" s="8"/>
      <c r="BE1506" s="8"/>
      <c r="BF1506" s="8"/>
      <c r="BG1506" s="8"/>
      <c r="BH1506" s="8"/>
      <c r="BI1506" s="8"/>
      <c r="BJ1506" s="8"/>
      <c r="BK1506" s="8"/>
      <c r="BL1506" s="8"/>
      <c r="BM1506" s="8"/>
      <c r="BN1506" s="8"/>
      <c r="BO1506" s="8"/>
      <c r="BP1506" s="1" t="str">
        <v>0- Port Costs</v>
      </c>
      <c r="BT1506" s="1" t="str">
        <v>0- Port Value</v>
      </c>
      <c r="BU1506" s="8"/>
    </row>
    <row r="1507" spans="8:73" hidden="1" outlineLevel="1" x14ac:dyDescent="0.3">
      <c r="H1507" s="1" t="str">
        <v>0 - BM Costs</v>
      </c>
      <c r="L1507" s="1" t="str">
        <v>0 - BM Port</v>
      </c>
      <c r="N1507" s="1" t="str">
        <v>0 - Port Assets</v>
      </c>
      <c r="O1507" s="8"/>
      <c r="P1507" s="8"/>
      <c r="Q1507" s="8"/>
      <c r="R1507" s="8"/>
      <c r="S1507" s="8"/>
      <c r="T1507" s="8"/>
      <c r="U1507" s="8"/>
      <c r="V1507" s="8"/>
      <c r="W1507" s="8"/>
      <c r="X1507" s="8"/>
      <c r="Y1507" s="8"/>
      <c r="Z1507" s="8"/>
      <c r="AA1507" s="8"/>
      <c r="AB1507" s="8"/>
      <c r="AC1507" s="8"/>
      <c r="AD1507" s="8"/>
      <c r="AE1507" s="8"/>
      <c r="AF1507" s="8"/>
      <c r="AG1507" s="8"/>
      <c r="AH1507" s="8"/>
      <c r="AI1507" s="8"/>
      <c r="AJ1507" s="8"/>
      <c r="AK1507" s="8"/>
      <c r="AL1507" s="8"/>
      <c r="AM1507" s="8"/>
      <c r="AN1507" s="8"/>
      <c r="AO1507" s="8"/>
      <c r="AP1507" s="8"/>
      <c r="AQ1507" s="8"/>
      <c r="AR1507" s="8"/>
      <c r="AS1507" s="8"/>
      <c r="AT1507" s="8"/>
      <c r="AU1507" s="8"/>
      <c r="AV1507" s="8"/>
      <c r="AW1507" s="8"/>
      <c r="AX1507" s="8"/>
      <c r="AY1507" s="8"/>
      <c r="AZ1507" s="8"/>
      <c r="BA1507" s="8"/>
      <c r="BB1507" s="8"/>
      <c r="BC1507" s="8"/>
      <c r="BD1507" s="8"/>
      <c r="BE1507" s="8"/>
      <c r="BF1507" s="8"/>
      <c r="BG1507" s="8"/>
      <c r="BH1507" s="8"/>
      <c r="BI1507" s="8"/>
      <c r="BJ1507" s="8"/>
      <c r="BK1507" s="8"/>
      <c r="BL1507" s="8"/>
      <c r="BM1507" s="8"/>
      <c r="BN1507" s="8"/>
      <c r="BO1507" s="8"/>
      <c r="BP1507" s="1" t="str">
        <v>0- Port Costs</v>
      </c>
      <c r="BT1507" s="1" t="str">
        <v>0- Port Value</v>
      </c>
      <c r="BU1507" s="8"/>
    </row>
    <row r="1508" spans="8:73" hidden="1" outlineLevel="1" x14ac:dyDescent="0.3">
      <c r="H1508" s="1" t="str">
        <v>0 - BM Costs</v>
      </c>
      <c r="L1508" s="1" t="str">
        <v>0 - BM Port</v>
      </c>
      <c r="N1508" s="1" t="str">
        <v>0 - Port Assets</v>
      </c>
      <c r="O1508" s="8"/>
      <c r="P1508" s="8"/>
      <c r="Q1508" s="8"/>
      <c r="R1508" s="8"/>
      <c r="S1508" s="8"/>
      <c r="T1508" s="8"/>
      <c r="U1508" s="8"/>
      <c r="V1508" s="8"/>
      <c r="W1508" s="8"/>
      <c r="X1508" s="8"/>
      <c r="Y1508" s="8"/>
      <c r="Z1508" s="8"/>
      <c r="AA1508" s="8"/>
      <c r="AB1508" s="8"/>
      <c r="AC1508" s="8"/>
      <c r="AD1508" s="8"/>
      <c r="AE1508" s="8"/>
      <c r="AF1508" s="8"/>
      <c r="AG1508" s="8"/>
      <c r="AH1508" s="8"/>
      <c r="AI1508" s="8"/>
      <c r="AJ1508" s="8"/>
      <c r="AK1508" s="8"/>
      <c r="AL1508" s="8"/>
      <c r="AM1508" s="8"/>
      <c r="AN1508" s="8"/>
      <c r="AO1508" s="8"/>
      <c r="AP1508" s="8"/>
      <c r="AQ1508" s="8"/>
      <c r="AR1508" s="8"/>
      <c r="AS1508" s="8"/>
      <c r="AT1508" s="8"/>
      <c r="AU1508" s="8"/>
      <c r="AV1508" s="8"/>
      <c r="AW1508" s="8"/>
      <c r="AX1508" s="8"/>
      <c r="AY1508" s="8"/>
      <c r="AZ1508" s="8"/>
      <c r="BA1508" s="8"/>
      <c r="BB1508" s="8"/>
      <c r="BC1508" s="8"/>
      <c r="BD1508" s="8"/>
      <c r="BE1508" s="8"/>
      <c r="BF1508" s="8"/>
      <c r="BG1508" s="8"/>
      <c r="BH1508" s="8"/>
      <c r="BI1508" s="8"/>
      <c r="BJ1508" s="8"/>
      <c r="BK1508" s="8"/>
      <c r="BL1508" s="8"/>
      <c r="BM1508" s="8"/>
      <c r="BN1508" s="8"/>
      <c r="BO1508" s="8"/>
      <c r="BP1508" s="1" t="str">
        <v>0- Port Costs</v>
      </c>
      <c r="BT1508" s="1" t="str">
        <v>0- Port Value</v>
      </c>
      <c r="BU1508" s="8"/>
    </row>
    <row r="1509" spans="8:73" hidden="1" outlineLevel="1" x14ac:dyDescent="0.3">
      <c r="H1509" s="1" t="str">
        <v>0 - BM Costs</v>
      </c>
      <c r="L1509" s="1" t="str">
        <v>0 - BM Port</v>
      </c>
      <c r="N1509" s="1" t="str">
        <v>0 - Port Assets</v>
      </c>
      <c r="O1509" s="8"/>
      <c r="P1509" s="8"/>
      <c r="Q1509" s="8"/>
      <c r="R1509" s="8"/>
      <c r="S1509" s="8"/>
      <c r="T1509" s="8"/>
      <c r="U1509" s="8"/>
      <c r="V1509" s="8"/>
      <c r="W1509" s="8"/>
      <c r="X1509" s="8"/>
      <c r="Y1509" s="8"/>
      <c r="Z1509" s="8"/>
      <c r="AA1509" s="8"/>
      <c r="AB1509" s="8"/>
      <c r="AC1509" s="8"/>
      <c r="AD1509" s="8"/>
      <c r="AE1509" s="8"/>
      <c r="AF1509" s="8"/>
      <c r="AG1509" s="8"/>
      <c r="AH1509" s="8"/>
      <c r="AI1509" s="8"/>
      <c r="AJ1509" s="8"/>
      <c r="AK1509" s="8"/>
      <c r="AL1509" s="8"/>
      <c r="AM1509" s="8"/>
      <c r="AN1509" s="8"/>
      <c r="AO1509" s="8"/>
      <c r="AP1509" s="8"/>
      <c r="AQ1509" s="8"/>
      <c r="AR1509" s="8"/>
      <c r="AS1509" s="8"/>
      <c r="AT1509" s="8"/>
      <c r="AU1509" s="8"/>
      <c r="AV1509" s="8"/>
      <c r="AW1509" s="8"/>
      <c r="AX1509" s="8"/>
      <c r="AY1509" s="8"/>
      <c r="AZ1509" s="8"/>
      <c r="BA1509" s="8"/>
      <c r="BB1509" s="8"/>
      <c r="BC1509" s="8"/>
      <c r="BD1509" s="8"/>
      <c r="BE1509" s="8"/>
      <c r="BF1509" s="8"/>
      <c r="BG1509" s="8"/>
      <c r="BH1509" s="8"/>
      <c r="BI1509" s="8"/>
      <c r="BJ1509" s="8"/>
      <c r="BK1509" s="8"/>
      <c r="BL1509" s="8"/>
      <c r="BM1509" s="8"/>
      <c r="BN1509" s="8"/>
      <c r="BO1509" s="8"/>
      <c r="BP1509" s="1" t="str">
        <v>0- Port Costs</v>
      </c>
      <c r="BT1509" s="1" t="str">
        <v>0- Port Value</v>
      </c>
      <c r="BU1509" s="8"/>
    </row>
    <row r="1510" spans="8:73" hidden="1" outlineLevel="1" x14ac:dyDescent="0.3">
      <c r="H1510" s="1" t="str">
        <v>0 - BM Costs</v>
      </c>
      <c r="L1510" s="1" t="str">
        <v>0 - BM Port</v>
      </c>
      <c r="N1510" s="1" t="str">
        <v>0 - Port Assets</v>
      </c>
      <c r="O1510" s="8"/>
      <c r="P1510" s="8"/>
      <c r="Q1510" s="8"/>
      <c r="R1510" s="8"/>
      <c r="S1510" s="8"/>
      <c r="T1510" s="8"/>
      <c r="U1510" s="8"/>
      <c r="V1510" s="8"/>
      <c r="W1510" s="8"/>
      <c r="X1510" s="8"/>
      <c r="Y1510" s="8"/>
      <c r="Z1510" s="8"/>
      <c r="AA1510" s="8"/>
      <c r="AB1510" s="8"/>
      <c r="AC1510" s="8"/>
      <c r="AD1510" s="8"/>
      <c r="AE1510" s="8"/>
      <c r="AF1510" s="8"/>
      <c r="AG1510" s="8"/>
      <c r="AH1510" s="8"/>
      <c r="AI1510" s="8"/>
      <c r="AJ1510" s="8"/>
      <c r="AK1510" s="8"/>
      <c r="AL1510" s="8"/>
      <c r="AM1510" s="8"/>
      <c r="AN1510" s="8"/>
      <c r="AO1510" s="8"/>
      <c r="AP1510" s="8"/>
      <c r="AQ1510" s="8"/>
      <c r="AR1510" s="8"/>
      <c r="AS1510" s="8"/>
      <c r="AT1510" s="8"/>
      <c r="AU1510" s="8"/>
      <c r="AV1510" s="8"/>
      <c r="AW1510" s="8"/>
      <c r="AX1510" s="8"/>
      <c r="AY1510" s="8"/>
      <c r="AZ1510" s="8"/>
      <c r="BA1510" s="8"/>
      <c r="BB1510" s="8"/>
      <c r="BC1510" s="8"/>
      <c r="BD1510" s="8"/>
      <c r="BE1510" s="8"/>
      <c r="BF1510" s="8"/>
      <c r="BG1510" s="8"/>
      <c r="BH1510" s="8"/>
      <c r="BI1510" s="8"/>
      <c r="BJ1510" s="8"/>
      <c r="BK1510" s="8"/>
      <c r="BL1510" s="8"/>
      <c r="BM1510" s="8"/>
      <c r="BN1510" s="8"/>
      <c r="BO1510" s="8"/>
      <c r="BP1510" s="1" t="str">
        <v>0- Port Costs</v>
      </c>
      <c r="BT1510" s="1" t="str">
        <v>0- Port Value</v>
      </c>
      <c r="BU1510" s="8"/>
    </row>
    <row r="1511" spans="8:73" hidden="1" outlineLevel="1" x14ac:dyDescent="0.3">
      <c r="H1511" s="1" t="str">
        <v>0 - BM Costs</v>
      </c>
      <c r="L1511" s="1" t="str">
        <v>0 - BM Port</v>
      </c>
      <c r="N1511" s="1" t="str">
        <v>0 - Port Assets</v>
      </c>
      <c r="O1511" s="8"/>
      <c r="P1511" s="8"/>
      <c r="Q1511" s="8"/>
      <c r="R1511" s="8"/>
      <c r="S1511" s="8"/>
      <c r="T1511" s="8"/>
      <c r="U1511" s="8"/>
      <c r="V1511" s="8"/>
      <c r="W1511" s="8"/>
      <c r="X1511" s="8"/>
      <c r="Y1511" s="8"/>
      <c r="Z1511" s="8"/>
      <c r="AA1511" s="8"/>
      <c r="AB1511" s="8"/>
      <c r="AC1511" s="8"/>
      <c r="AD1511" s="8"/>
      <c r="AE1511" s="8"/>
      <c r="AF1511" s="8"/>
      <c r="AG1511" s="8"/>
      <c r="AH1511" s="8"/>
      <c r="AI1511" s="8"/>
      <c r="AJ1511" s="8"/>
      <c r="AK1511" s="8"/>
      <c r="AL1511" s="8"/>
      <c r="AM1511" s="8"/>
      <c r="AN1511" s="8"/>
      <c r="AO1511" s="8"/>
      <c r="AP1511" s="8"/>
      <c r="AQ1511" s="8"/>
      <c r="AR1511" s="8"/>
      <c r="AS1511" s="8"/>
      <c r="AT1511" s="8"/>
      <c r="AU1511" s="8"/>
      <c r="AV1511" s="8"/>
      <c r="AW1511" s="8"/>
      <c r="AX1511" s="8"/>
      <c r="AY1511" s="8"/>
      <c r="AZ1511" s="8"/>
      <c r="BA1511" s="8"/>
      <c r="BB1511" s="8"/>
      <c r="BC1511" s="8"/>
      <c r="BD1511" s="8"/>
      <c r="BE1511" s="8"/>
      <c r="BF1511" s="8"/>
      <c r="BG1511" s="8"/>
      <c r="BH1511" s="8"/>
      <c r="BI1511" s="8"/>
      <c r="BJ1511" s="8"/>
      <c r="BK1511" s="8"/>
      <c r="BL1511" s="8"/>
      <c r="BM1511" s="8"/>
      <c r="BN1511" s="8"/>
      <c r="BO1511" s="8"/>
      <c r="BP1511" s="1" t="str">
        <v>0- Port Costs</v>
      </c>
      <c r="BT1511" s="1" t="str">
        <v>0- Port Value</v>
      </c>
      <c r="BU1511" s="8"/>
    </row>
    <row r="1512" spans="8:73" hidden="1" outlineLevel="1" x14ac:dyDescent="0.3">
      <c r="H1512" s="1" t="str">
        <v>0 - BM Costs</v>
      </c>
      <c r="L1512" s="1" t="str">
        <v>0 - BM Port</v>
      </c>
      <c r="N1512" s="1" t="str">
        <v>0 - Port Assets</v>
      </c>
      <c r="O1512" s="8"/>
      <c r="P1512" s="8"/>
      <c r="Q1512" s="8"/>
      <c r="R1512" s="8"/>
      <c r="S1512" s="8"/>
      <c r="T1512" s="8"/>
      <c r="U1512" s="8"/>
      <c r="V1512" s="8"/>
      <c r="W1512" s="8"/>
      <c r="X1512" s="8"/>
      <c r="Y1512" s="8"/>
      <c r="Z1512" s="8"/>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8"/>
      <c r="AX1512" s="8"/>
      <c r="AY1512" s="8"/>
      <c r="AZ1512" s="8"/>
      <c r="BA1512" s="8"/>
      <c r="BB1512" s="8"/>
      <c r="BC1512" s="8"/>
      <c r="BD1512" s="8"/>
      <c r="BE1512" s="8"/>
      <c r="BF1512" s="8"/>
      <c r="BG1512" s="8"/>
      <c r="BH1512" s="8"/>
      <c r="BI1512" s="8"/>
      <c r="BJ1512" s="8"/>
      <c r="BK1512" s="8"/>
      <c r="BL1512" s="8"/>
      <c r="BM1512" s="8"/>
      <c r="BN1512" s="8"/>
      <c r="BO1512" s="8"/>
      <c r="BP1512" s="1" t="str">
        <v>0- Port Costs</v>
      </c>
      <c r="BT1512" s="1" t="str">
        <v>0- Port Value</v>
      </c>
      <c r="BU1512" s="8"/>
    </row>
    <row r="1513" spans="8:73" hidden="1" outlineLevel="1" x14ac:dyDescent="0.3">
      <c r="H1513" s="1" t="str">
        <v>0 - BM Costs</v>
      </c>
      <c r="L1513" s="1" t="str">
        <v>0 - BM Port</v>
      </c>
      <c r="N1513" s="1" t="str">
        <v>0 - Port Assets</v>
      </c>
      <c r="O1513" s="8"/>
      <c r="P1513" s="8"/>
      <c r="Q1513" s="8"/>
      <c r="R1513" s="8"/>
      <c r="S1513" s="8"/>
      <c r="T1513" s="8"/>
      <c r="U1513" s="8"/>
      <c r="V1513" s="8"/>
      <c r="W1513" s="8"/>
      <c r="X1513" s="8"/>
      <c r="Y1513" s="8"/>
      <c r="Z1513" s="8"/>
      <c r="AA1513" s="8"/>
      <c r="AB1513" s="8"/>
      <c r="AC1513" s="8"/>
      <c r="AD1513" s="8"/>
      <c r="AE1513" s="8"/>
      <c r="AF1513" s="8"/>
      <c r="AG1513" s="8"/>
      <c r="AH1513" s="8"/>
      <c r="AI1513" s="8"/>
      <c r="AJ1513" s="8"/>
      <c r="AK1513" s="8"/>
      <c r="AL1513" s="8"/>
      <c r="AM1513" s="8"/>
      <c r="AN1513" s="8"/>
      <c r="AO1513" s="8"/>
      <c r="AP1513" s="8"/>
      <c r="AQ1513" s="8"/>
      <c r="AR1513" s="8"/>
      <c r="AS1513" s="8"/>
      <c r="AT1513" s="8"/>
      <c r="AU1513" s="8"/>
      <c r="AV1513" s="8"/>
      <c r="AW1513" s="8"/>
      <c r="AX1513" s="8"/>
      <c r="AY1513" s="8"/>
      <c r="AZ1513" s="8"/>
      <c r="BA1513" s="8"/>
      <c r="BB1513" s="8"/>
      <c r="BC1513" s="8"/>
      <c r="BD1513" s="8"/>
      <c r="BE1513" s="8"/>
      <c r="BF1513" s="8"/>
      <c r="BG1513" s="8"/>
      <c r="BH1513" s="8"/>
      <c r="BI1513" s="8"/>
      <c r="BJ1513" s="8"/>
      <c r="BK1513" s="8"/>
      <c r="BL1513" s="8"/>
      <c r="BM1513" s="8"/>
      <c r="BN1513" s="8"/>
      <c r="BO1513" s="8"/>
      <c r="BP1513" s="1" t="str">
        <v>0- Port Costs</v>
      </c>
      <c r="BT1513" s="1" t="str">
        <v>0- Port Value</v>
      </c>
      <c r="BU1513" s="8"/>
    </row>
    <row r="1514" spans="8:73" hidden="1" outlineLevel="1" x14ac:dyDescent="0.3">
      <c r="H1514" s="1" t="str">
        <v>0 - BM Costs</v>
      </c>
      <c r="L1514" s="1" t="str">
        <v>0 - BM Port</v>
      </c>
      <c r="N1514" s="1" t="str">
        <v>0 - Port Assets</v>
      </c>
      <c r="O1514" s="8"/>
      <c r="P1514" s="8"/>
      <c r="Q1514" s="8"/>
      <c r="R1514" s="8"/>
      <c r="S1514" s="8"/>
      <c r="T1514" s="8"/>
      <c r="U1514" s="8"/>
      <c r="V1514" s="8"/>
      <c r="W1514" s="8"/>
      <c r="X1514" s="8"/>
      <c r="Y1514" s="8"/>
      <c r="Z1514" s="8"/>
      <c r="AA1514" s="8"/>
      <c r="AB1514" s="8"/>
      <c r="AC1514" s="8"/>
      <c r="AD1514" s="8"/>
      <c r="AE1514" s="8"/>
      <c r="AF1514" s="8"/>
      <c r="AG1514" s="8"/>
      <c r="AH1514" s="8"/>
      <c r="AI1514" s="8"/>
      <c r="AJ1514" s="8"/>
      <c r="AK1514" s="8"/>
      <c r="AL1514" s="8"/>
      <c r="AM1514" s="8"/>
      <c r="AN1514" s="8"/>
      <c r="AO1514" s="8"/>
      <c r="AP1514" s="8"/>
      <c r="AQ1514" s="8"/>
      <c r="AR1514" s="8"/>
      <c r="AS1514" s="8"/>
      <c r="AT1514" s="8"/>
      <c r="AU1514" s="8"/>
      <c r="AV1514" s="8"/>
      <c r="AW1514" s="8"/>
      <c r="AX1514" s="8"/>
      <c r="AY1514" s="8"/>
      <c r="AZ1514" s="8"/>
      <c r="BA1514" s="8"/>
      <c r="BB1514" s="8"/>
      <c r="BC1514" s="8"/>
      <c r="BD1514" s="8"/>
      <c r="BE1514" s="8"/>
      <c r="BF1514" s="8"/>
      <c r="BG1514" s="8"/>
      <c r="BH1514" s="8"/>
      <c r="BI1514" s="8"/>
      <c r="BJ1514" s="8"/>
      <c r="BK1514" s="8"/>
      <c r="BL1514" s="8"/>
      <c r="BM1514" s="8"/>
      <c r="BN1514" s="8"/>
      <c r="BO1514" s="8"/>
      <c r="BP1514" s="1" t="str">
        <v>0- Port Costs</v>
      </c>
      <c r="BT1514" s="1" t="str">
        <v>0- Port Value</v>
      </c>
      <c r="BU1514" s="8"/>
    </row>
    <row r="1515" spans="8:73" hidden="1" outlineLevel="1" x14ac:dyDescent="0.3">
      <c r="H1515" s="1" t="str">
        <v>0 - BM Costs</v>
      </c>
      <c r="L1515" s="1" t="str">
        <v>0 - BM Port</v>
      </c>
      <c r="N1515" s="1" t="str">
        <v>0 - Port Assets</v>
      </c>
      <c r="O1515" s="8"/>
      <c r="P1515" s="8"/>
      <c r="Q1515" s="8"/>
      <c r="R1515" s="8"/>
      <c r="S1515" s="8"/>
      <c r="T1515" s="8"/>
      <c r="U1515" s="8"/>
      <c r="V1515" s="8"/>
      <c r="W1515" s="8"/>
      <c r="X1515" s="8"/>
      <c r="Y1515" s="8"/>
      <c r="Z1515" s="8"/>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8"/>
      <c r="AX1515" s="8"/>
      <c r="AY1515" s="8"/>
      <c r="AZ1515" s="8"/>
      <c r="BA1515" s="8"/>
      <c r="BB1515" s="8"/>
      <c r="BC1515" s="8"/>
      <c r="BD1515" s="8"/>
      <c r="BE1515" s="8"/>
      <c r="BF1515" s="8"/>
      <c r="BG1515" s="8"/>
      <c r="BH1515" s="8"/>
      <c r="BI1515" s="8"/>
      <c r="BJ1515" s="8"/>
      <c r="BK1515" s="8"/>
      <c r="BL1515" s="8"/>
      <c r="BM1515" s="8"/>
      <c r="BN1515" s="8"/>
      <c r="BO1515" s="8"/>
      <c r="BP1515" s="1" t="str">
        <v>0- Port Costs</v>
      </c>
      <c r="BT1515" s="1" t="str">
        <v>0- Port Value</v>
      </c>
      <c r="BU1515" s="8"/>
    </row>
    <row r="1516" spans="8:73" hidden="1" outlineLevel="1" x14ac:dyDescent="0.3">
      <c r="H1516" s="1" t="str">
        <v>0 - BM Costs</v>
      </c>
      <c r="L1516" s="1" t="str">
        <v>0 - BM Port</v>
      </c>
      <c r="N1516" s="1" t="str">
        <v>0 - Port Assets</v>
      </c>
      <c r="O1516" s="8"/>
      <c r="P1516" s="8"/>
      <c r="Q1516" s="8"/>
      <c r="R1516" s="8"/>
      <c r="S1516" s="8"/>
      <c r="T1516" s="8"/>
      <c r="U1516" s="8"/>
      <c r="V1516" s="8"/>
      <c r="W1516" s="8"/>
      <c r="X1516" s="8"/>
      <c r="Y1516" s="8"/>
      <c r="Z1516" s="8"/>
      <c r="AA1516" s="8"/>
      <c r="AB1516" s="8"/>
      <c r="AC1516" s="8"/>
      <c r="AD1516" s="8"/>
      <c r="AE1516" s="8"/>
      <c r="AF1516" s="8"/>
      <c r="AG1516" s="8"/>
      <c r="AH1516" s="8"/>
      <c r="AI1516" s="8"/>
      <c r="AJ1516" s="8"/>
      <c r="AK1516" s="8"/>
      <c r="AL1516" s="8"/>
      <c r="AM1516" s="8"/>
      <c r="AN1516" s="8"/>
      <c r="AO1516" s="8"/>
      <c r="AP1516" s="8"/>
      <c r="AQ1516" s="8"/>
      <c r="AR1516" s="8"/>
      <c r="AS1516" s="8"/>
      <c r="AT1516" s="8"/>
      <c r="AU1516" s="8"/>
      <c r="AV1516" s="8"/>
      <c r="AW1516" s="8"/>
      <c r="AX1516" s="8"/>
      <c r="AY1516" s="8"/>
      <c r="AZ1516" s="8"/>
      <c r="BA1516" s="8"/>
      <c r="BB1516" s="8"/>
      <c r="BC1516" s="8"/>
      <c r="BD1516" s="8"/>
      <c r="BE1516" s="8"/>
      <c r="BF1516" s="8"/>
      <c r="BG1516" s="8"/>
      <c r="BH1516" s="8"/>
      <c r="BI1516" s="8"/>
      <c r="BJ1516" s="8"/>
      <c r="BK1516" s="8"/>
      <c r="BL1516" s="8"/>
      <c r="BM1516" s="8"/>
      <c r="BN1516" s="8"/>
      <c r="BO1516" s="8"/>
      <c r="BP1516" s="1" t="str">
        <v>0- Port Costs</v>
      </c>
      <c r="BT1516" s="1" t="str">
        <v>0- Port Value</v>
      </c>
      <c r="BU1516" s="8"/>
    </row>
    <row r="1517" spans="8:73" hidden="1" outlineLevel="1" x14ac:dyDescent="0.3">
      <c r="H1517" s="1" t="str">
        <v>0 - BM Costs</v>
      </c>
      <c r="L1517" s="1" t="str">
        <v>0 - BM Port</v>
      </c>
      <c r="N1517" s="1" t="str">
        <v>0 - Port Assets</v>
      </c>
      <c r="O1517" s="8"/>
      <c r="P1517" s="8"/>
      <c r="Q1517" s="8"/>
      <c r="R1517" s="8"/>
      <c r="S1517" s="8"/>
      <c r="T1517" s="8"/>
      <c r="U1517" s="8"/>
      <c r="V1517" s="8"/>
      <c r="W1517" s="8"/>
      <c r="X1517" s="8"/>
      <c r="Y1517" s="8"/>
      <c r="Z1517" s="8"/>
      <c r="AA1517" s="8"/>
      <c r="AB1517" s="8"/>
      <c r="AC1517" s="8"/>
      <c r="AD1517" s="8"/>
      <c r="AE1517" s="8"/>
      <c r="AF1517" s="8"/>
      <c r="AG1517" s="8"/>
      <c r="AH1517" s="8"/>
      <c r="AI1517" s="8"/>
      <c r="AJ1517" s="8"/>
      <c r="AK1517" s="8"/>
      <c r="AL1517" s="8"/>
      <c r="AM1517" s="8"/>
      <c r="AN1517" s="8"/>
      <c r="AO1517" s="8"/>
      <c r="AP1517" s="8"/>
      <c r="AQ1517" s="8"/>
      <c r="AR1517" s="8"/>
      <c r="AS1517" s="8"/>
      <c r="AT1517" s="8"/>
      <c r="AU1517" s="8"/>
      <c r="AV1517" s="8"/>
      <c r="AW1517" s="8"/>
      <c r="AX1517" s="8"/>
      <c r="AY1517" s="8"/>
      <c r="AZ1517" s="8"/>
      <c r="BA1517" s="8"/>
      <c r="BB1517" s="8"/>
      <c r="BC1517" s="8"/>
      <c r="BD1517" s="8"/>
      <c r="BE1517" s="8"/>
      <c r="BF1517" s="8"/>
      <c r="BG1517" s="8"/>
      <c r="BH1517" s="8"/>
      <c r="BI1517" s="8"/>
      <c r="BJ1517" s="8"/>
      <c r="BK1517" s="8"/>
      <c r="BL1517" s="8"/>
      <c r="BM1517" s="8"/>
      <c r="BN1517" s="8"/>
      <c r="BO1517" s="8"/>
      <c r="BP1517" s="1" t="str">
        <v>0- Port Costs</v>
      </c>
      <c r="BT1517" s="1" t="str">
        <v>0- Port Value</v>
      </c>
      <c r="BU1517" s="8"/>
    </row>
    <row r="1518" spans="8:73" hidden="1" outlineLevel="1" x14ac:dyDescent="0.3">
      <c r="H1518" s="1" t="str">
        <v>0 - BM Costs</v>
      </c>
      <c r="L1518" s="1" t="str">
        <v>0 - BM Port</v>
      </c>
      <c r="N1518" s="1" t="str">
        <v>0 - Port Assets</v>
      </c>
      <c r="O1518" s="8"/>
      <c r="P1518" s="8"/>
      <c r="Q1518" s="8"/>
      <c r="R1518" s="8"/>
      <c r="S1518" s="8"/>
      <c r="T1518" s="8"/>
      <c r="U1518" s="8"/>
      <c r="V1518" s="8"/>
      <c r="W1518" s="8"/>
      <c r="X1518" s="8"/>
      <c r="Y1518" s="8"/>
      <c r="Z1518" s="8"/>
      <c r="AA1518" s="8"/>
      <c r="AB1518" s="8"/>
      <c r="AC1518" s="8"/>
      <c r="AD1518" s="8"/>
      <c r="AE1518" s="8"/>
      <c r="AF1518" s="8"/>
      <c r="AG1518" s="8"/>
      <c r="AH1518" s="8"/>
      <c r="AI1518" s="8"/>
      <c r="AJ1518" s="8"/>
      <c r="AK1518" s="8"/>
      <c r="AL1518" s="8"/>
      <c r="AM1518" s="8"/>
      <c r="AN1518" s="8"/>
      <c r="AO1518" s="8"/>
      <c r="AP1518" s="8"/>
      <c r="AQ1518" s="8"/>
      <c r="AR1518" s="8"/>
      <c r="AS1518" s="8"/>
      <c r="AT1518" s="8"/>
      <c r="AU1518" s="8"/>
      <c r="AV1518" s="8"/>
      <c r="AW1518" s="8"/>
      <c r="AX1518" s="8"/>
      <c r="AY1518" s="8"/>
      <c r="AZ1518" s="8"/>
      <c r="BA1518" s="8"/>
      <c r="BB1518" s="8"/>
      <c r="BC1518" s="8"/>
      <c r="BD1518" s="8"/>
      <c r="BE1518" s="8"/>
      <c r="BF1518" s="8"/>
      <c r="BG1518" s="8"/>
      <c r="BH1518" s="8"/>
      <c r="BI1518" s="8"/>
      <c r="BJ1518" s="8"/>
      <c r="BK1518" s="8"/>
      <c r="BL1518" s="8"/>
      <c r="BM1518" s="8"/>
      <c r="BN1518" s="8"/>
      <c r="BO1518" s="8"/>
      <c r="BP1518" s="1" t="str">
        <v>0- Port Costs</v>
      </c>
      <c r="BT1518" s="1" t="str">
        <v>0- Port Value</v>
      </c>
      <c r="BU1518" s="8"/>
    </row>
    <row r="1519" spans="8:73" hidden="1" outlineLevel="1" x14ac:dyDescent="0.3">
      <c r="H1519" s="1" t="str">
        <v>0 - BM Costs</v>
      </c>
      <c r="L1519" s="1" t="str">
        <v>0 - BM Port</v>
      </c>
      <c r="N1519" s="1" t="str">
        <v>0 - Port Assets</v>
      </c>
      <c r="O1519" s="8"/>
      <c r="P1519" s="8"/>
      <c r="Q1519" s="8"/>
      <c r="R1519" s="8"/>
      <c r="S1519" s="8"/>
      <c r="T1519" s="8"/>
      <c r="U1519" s="8"/>
      <c r="V1519" s="8"/>
      <c r="W1519" s="8"/>
      <c r="X1519" s="8"/>
      <c r="Y1519" s="8"/>
      <c r="Z1519" s="8"/>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8"/>
      <c r="AX1519" s="8"/>
      <c r="AY1519" s="8"/>
      <c r="AZ1519" s="8"/>
      <c r="BA1519" s="8"/>
      <c r="BB1519" s="8"/>
      <c r="BC1519" s="8"/>
      <c r="BD1519" s="8"/>
      <c r="BE1519" s="8"/>
      <c r="BF1519" s="8"/>
      <c r="BG1519" s="8"/>
      <c r="BH1519" s="8"/>
      <c r="BI1519" s="8"/>
      <c r="BJ1519" s="8"/>
      <c r="BK1519" s="8"/>
      <c r="BL1519" s="8"/>
      <c r="BM1519" s="8"/>
      <c r="BN1519" s="8"/>
      <c r="BO1519" s="8"/>
      <c r="BP1519" s="1" t="str">
        <v>0- Port Costs</v>
      </c>
      <c r="BT1519" s="1" t="str">
        <v>0- Port Value</v>
      </c>
      <c r="BU1519" s="8"/>
    </row>
    <row r="1520" spans="8:73" hidden="1" outlineLevel="1" x14ac:dyDescent="0.3">
      <c r="H1520" s="1" t="str">
        <v>0 - BM Costs</v>
      </c>
      <c r="L1520" s="1" t="str">
        <v>0 - BM Port</v>
      </c>
      <c r="N1520" s="1" t="str">
        <v>0 - Port Assets</v>
      </c>
      <c r="O1520" s="8"/>
      <c r="P1520" s="8"/>
      <c r="Q1520" s="8"/>
      <c r="R1520" s="8"/>
      <c r="S1520" s="8"/>
      <c r="T1520" s="8"/>
      <c r="U1520" s="8"/>
      <c r="V1520" s="8"/>
      <c r="W1520" s="8"/>
      <c r="X1520" s="8"/>
      <c r="Y1520" s="8"/>
      <c r="Z1520" s="8"/>
      <c r="AA1520" s="8"/>
      <c r="AB1520" s="8"/>
      <c r="AC1520" s="8"/>
      <c r="AD1520" s="8"/>
      <c r="AE1520" s="8"/>
      <c r="AF1520" s="8"/>
      <c r="AG1520" s="8"/>
      <c r="AH1520" s="8"/>
      <c r="AI1520" s="8"/>
      <c r="AJ1520" s="8"/>
      <c r="AK1520" s="8"/>
      <c r="AL1520" s="8"/>
      <c r="AM1520" s="8"/>
      <c r="AN1520" s="8"/>
      <c r="AO1520" s="8"/>
      <c r="AP1520" s="8"/>
      <c r="AQ1520" s="8"/>
      <c r="AR1520" s="8"/>
      <c r="AS1520" s="8"/>
      <c r="AT1520" s="8"/>
      <c r="AU1520" s="8"/>
      <c r="AV1520" s="8"/>
      <c r="AW1520" s="8"/>
      <c r="AX1520" s="8"/>
      <c r="AY1520" s="8"/>
      <c r="AZ1520" s="8"/>
      <c r="BA1520" s="8"/>
      <c r="BB1520" s="8"/>
      <c r="BC1520" s="8"/>
      <c r="BD1520" s="8"/>
      <c r="BE1520" s="8"/>
      <c r="BF1520" s="8"/>
      <c r="BG1520" s="8"/>
      <c r="BH1520" s="8"/>
      <c r="BI1520" s="8"/>
      <c r="BJ1520" s="8"/>
      <c r="BK1520" s="8"/>
      <c r="BL1520" s="8"/>
      <c r="BM1520" s="8"/>
      <c r="BN1520" s="8"/>
      <c r="BO1520" s="8"/>
      <c r="BP1520" s="1" t="str">
        <v>0- Port Costs</v>
      </c>
      <c r="BT1520" s="1" t="str">
        <v>0- Port Value</v>
      </c>
      <c r="BU1520" s="8"/>
    </row>
    <row r="1521" spans="8:73" hidden="1" outlineLevel="1" x14ac:dyDescent="0.3">
      <c r="H1521" s="1" t="str">
        <v>0 - BM Costs</v>
      </c>
      <c r="L1521" s="1" t="str">
        <v>0 - BM Port</v>
      </c>
      <c r="N1521" s="1" t="str">
        <v>0 - Port Assets</v>
      </c>
      <c r="O1521" s="8"/>
      <c r="P1521" s="8"/>
      <c r="Q1521" s="8"/>
      <c r="R1521" s="8"/>
      <c r="S1521" s="8"/>
      <c r="T1521" s="8"/>
      <c r="U1521" s="8"/>
      <c r="V1521" s="8"/>
      <c r="W1521" s="8"/>
      <c r="X1521" s="8"/>
      <c r="Y1521" s="8"/>
      <c r="Z1521" s="8"/>
      <c r="AA1521" s="8"/>
      <c r="AB1521" s="8"/>
      <c r="AC1521" s="8"/>
      <c r="AD1521" s="8"/>
      <c r="AE1521" s="8"/>
      <c r="AF1521" s="8"/>
      <c r="AG1521" s="8"/>
      <c r="AH1521" s="8"/>
      <c r="AI1521" s="8"/>
      <c r="AJ1521" s="8"/>
      <c r="AK1521" s="8"/>
      <c r="AL1521" s="8"/>
      <c r="AM1521" s="8"/>
      <c r="AN1521" s="8"/>
      <c r="AO1521" s="8"/>
      <c r="AP1521" s="8"/>
      <c r="AQ1521" s="8"/>
      <c r="AR1521" s="8"/>
      <c r="AS1521" s="8"/>
      <c r="AT1521" s="8"/>
      <c r="AU1521" s="8"/>
      <c r="AV1521" s="8"/>
      <c r="AW1521" s="8"/>
      <c r="AX1521" s="8"/>
      <c r="AY1521" s="8"/>
      <c r="AZ1521" s="8"/>
      <c r="BA1521" s="8"/>
      <c r="BB1521" s="8"/>
      <c r="BC1521" s="8"/>
      <c r="BD1521" s="8"/>
      <c r="BE1521" s="8"/>
      <c r="BF1521" s="8"/>
      <c r="BG1521" s="8"/>
      <c r="BH1521" s="8"/>
      <c r="BI1521" s="8"/>
      <c r="BJ1521" s="8"/>
      <c r="BK1521" s="8"/>
      <c r="BL1521" s="8"/>
      <c r="BM1521" s="8"/>
      <c r="BN1521" s="8"/>
      <c r="BO1521" s="8"/>
      <c r="BP1521" s="1" t="str">
        <v>0- Port Costs</v>
      </c>
      <c r="BT1521" s="1" t="str">
        <v>0- Port Value</v>
      </c>
      <c r="BU1521" s="8"/>
    </row>
    <row r="1522" spans="8:73" hidden="1" outlineLevel="1" x14ac:dyDescent="0.3">
      <c r="H1522" s="1" t="str">
        <v>0 - BM Costs</v>
      </c>
      <c r="L1522" s="1" t="str">
        <v>0 - BM Port</v>
      </c>
      <c r="N1522" s="1" t="str">
        <v>0 - Port Assets</v>
      </c>
      <c r="O1522" s="8"/>
      <c r="P1522" s="8"/>
      <c r="Q1522" s="8"/>
      <c r="R1522" s="8"/>
      <c r="S1522" s="8"/>
      <c r="T1522" s="8"/>
      <c r="U1522" s="8"/>
      <c r="V1522" s="8"/>
      <c r="W1522" s="8"/>
      <c r="X1522" s="8"/>
      <c r="Y1522" s="8"/>
      <c r="Z1522" s="8"/>
      <c r="AA1522" s="8"/>
      <c r="AB1522" s="8"/>
      <c r="AC1522" s="8"/>
      <c r="AD1522" s="8"/>
      <c r="AE1522" s="8"/>
      <c r="AF1522" s="8"/>
      <c r="AG1522" s="8"/>
      <c r="AH1522" s="8"/>
      <c r="AI1522" s="8"/>
      <c r="AJ1522" s="8"/>
      <c r="AK1522" s="8"/>
      <c r="AL1522" s="8"/>
      <c r="AM1522" s="8"/>
      <c r="AN1522" s="8"/>
      <c r="AO1522" s="8"/>
      <c r="AP1522" s="8"/>
      <c r="AQ1522" s="8"/>
      <c r="AR1522" s="8"/>
      <c r="AS1522" s="8"/>
      <c r="AT1522" s="8"/>
      <c r="AU1522" s="8"/>
      <c r="AV1522" s="8"/>
      <c r="AW1522" s="8"/>
      <c r="AX1522" s="8"/>
      <c r="AY1522" s="8"/>
      <c r="AZ1522" s="8"/>
      <c r="BA1522" s="8"/>
      <c r="BB1522" s="8"/>
      <c r="BC1522" s="8"/>
      <c r="BD1522" s="8"/>
      <c r="BE1522" s="8"/>
      <c r="BF1522" s="8"/>
      <c r="BG1522" s="8"/>
      <c r="BH1522" s="8"/>
      <c r="BI1522" s="8"/>
      <c r="BJ1522" s="8"/>
      <c r="BK1522" s="8"/>
      <c r="BL1522" s="8"/>
      <c r="BM1522" s="8"/>
      <c r="BN1522" s="8"/>
      <c r="BO1522" s="8"/>
      <c r="BP1522" s="1" t="str">
        <v>0- Port Costs</v>
      </c>
      <c r="BT1522" s="1" t="str">
        <v>0- Port Value</v>
      </c>
      <c r="BU1522" s="8"/>
    </row>
    <row r="1523" spans="8:73" hidden="1" outlineLevel="1" x14ac:dyDescent="0.3">
      <c r="H1523" s="1" t="str">
        <v>0 - BM Costs</v>
      </c>
      <c r="L1523" s="1" t="str">
        <v>0 - BM Port</v>
      </c>
      <c r="N1523" s="1" t="str">
        <v>0 - Port Assets</v>
      </c>
      <c r="O1523" s="8"/>
      <c r="P1523" s="8"/>
      <c r="Q1523" s="8"/>
      <c r="R1523" s="8"/>
      <c r="S1523" s="8"/>
      <c r="T1523" s="8"/>
      <c r="U1523" s="8"/>
      <c r="V1523" s="8"/>
      <c r="W1523" s="8"/>
      <c r="X1523" s="8"/>
      <c r="Y1523" s="8"/>
      <c r="Z1523" s="8"/>
      <c r="AA1523" s="8"/>
      <c r="AB1523" s="8"/>
      <c r="AC1523" s="8"/>
      <c r="AD1523" s="8"/>
      <c r="AE1523" s="8"/>
      <c r="AF1523" s="8"/>
      <c r="AG1523" s="8"/>
      <c r="AH1523" s="8"/>
      <c r="AI1523" s="8"/>
      <c r="AJ1523" s="8"/>
      <c r="AK1523" s="8"/>
      <c r="AL1523" s="8"/>
      <c r="AM1523" s="8"/>
      <c r="AN1523" s="8"/>
      <c r="AO1523" s="8"/>
      <c r="AP1523" s="8"/>
      <c r="AQ1523" s="8"/>
      <c r="AR1523" s="8"/>
      <c r="AS1523" s="8"/>
      <c r="AT1523" s="8"/>
      <c r="AU1523" s="8"/>
      <c r="AV1523" s="8"/>
      <c r="AW1523" s="8"/>
      <c r="AX1523" s="8"/>
      <c r="AY1523" s="8"/>
      <c r="AZ1523" s="8"/>
      <c r="BA1523" s="8"/>
      <c r="BB1523" s="8"/>
      <c r="BC1523" s="8"/>
      <c r="BD1523" s="8"/>
      <c r="BE1523" s="8"/>
      <c r="BF1523" s="8"/>
      <c r="BG1523" s="8"/>
      <c r="BH1523" s="8"/>
      <c r="BI1523" s="8"/>
      <c r="BJ1523" s="8"/>
      <c r="BK1523" s="8"/>
      <c r="BL1523" s="8"/>
      <c r="BM1523" s="8"/>
      <c r="BN1523" s="8"/>
      <c r="BO1523" s="8"/>
      <c r="BP1523" s="1" t="str">
        <v>0- Port Costs</v>
      </c>
      <c r="BT1523" s="1" t="str">
        <v>0- Port Value</v>
      </c>
      <c r="BU1523" s="8"/>
    </row>
    <row r="1524" spans="8:73" hidden="1" outlineLevel="1" x14ac:dyDescent="0.3">
      <c r="H1524" s="1" t="str">
        <v>0 - BM Costs</v>
      </c>
      <c r="L1524" s="1" t="str">
        <v>0 - BM Port</v>
      </c>
      <c r="N1524" s="1" t="str">
        <v>0 - Port Assets</v>
      </c>
      <c r="O1524" s="8"/>
      <c r="P1524" s="8"/>
      <c r="Q1524" s="8"/>
      <c r="R1524" s="8"/>
      <c r="S1524" s="8"/>
      <c r="T1524" s="8"/>
      <c r="U1524" s="8"/>
      <c r="V1524" s="8"/>
      <c r="W1524" s="8"/>
      <c r="X1524" s="8"/>
      <c r="Y1524" s="8"/>
      <c r="Z1524" s="8"/>
      <c r="AA1524" s="8"/>
      <c r="AB1524" s="8"/>
      <c r="AC1524" s="8"/>
      <c r="AD1524" s="8"/>
      <c r="AE1524" s="8"/>
      <c r="AF1524" s="8"/>
      <c r="AG1524" s="8"/>
      <c r="AH1524" s="8"/>
      <c r="AI1524" s="8"/>
      <c r="AJ1524" s="8"/>
      <c r="AK1524" s="8"/>
      <c r="AL1524" s="8"/>
      <c r="AM1524" s="8"/>
      <c r="AN1524" s="8"/>
      <c r="AO1524" s="8"/>
      <c r="AP1524" s="8"/>
      <c r="AQ1524" s="8"/>
      <c r="AR1524" s="8"/>
      <c r="AS1524" s="8"/>
      <c r="AT1524" s="8"/>
      <c r="AU1524" s="8"/>
      <c r="AV1524" s="8"/>
      <c r="AW1524" s="8"/>
      <c r="AX1524" s="8"/>
      <c r="AY1524" s="8"/>
      <c r="AZ1524" s="8"/>
      <c r="BA1524" s="8"/>
      <c r="BB1524" s="8"/>
      <c r="BC1524" s="8"/>
      <c r="BD1524" s="8"/>
      <c r="BE1524" s="8"/>
      <c r="BF1524" s="8"/>
      <c r="BG1524" s="8"/>
      <c r="BH1524" s="8"/>
      <c r="BI1524" s="8"/>
      <c r="BJ1524" s="8"/>
      <c r="BK1524" s="8"/>
      <c r="BL1524" s="8"/>
      <c r="BM1524" s="8"/>
      <c r="BN1524" s="8"/>
      <c r="BO1524" s="8"/>
      <c r="BP1524" s="1" t="str">
        <v>0- Port Costs</v>
      </c>
      <c r="BT1524" s="1" t="str">
        <v>0- Port Value</v>
      </c>
      <c r="BU1524" s="8"/>
    </row>
    <row r="1525" spans="8:73" hidden="1" outlineLevel="1" x14ac:dyDescent="0.3">
      <c r="H1525" s="1" t="str">
        <v>0 - BM Costs</v>
      </c>
      <c r="L1525" s="1" t="str">
        <v>0 - BM Port</v>
      </c>
      <c r="N1525" s="1" t="str">
        <v>0 - Port Assets</v>
      </c>
      <c r="O1525" s="8"/>
      <c r="P1525" s="8"/>
      <c r="Q1525" s="8"/>
      <c r="R1525" s="8"/>
      <c r="S1525" s="8"/>
      <c r="T1525" s="8"/>
      <c r="U1525" s="8"/>
      <c r="V1525" s="8"/>
      <c r="W1525" s="8"/>
      <c r="X1525" s="8"/>
      <c r="Y1525" s="8"/>
      <c r="Z1525" s="8"/>
      <c r="AA1525" s="8"/>
      <c r="AB1525" s="8"/>
      <c r="AC1525" s="8"/>
      <c r="AD1525" s="8"/>
      <c r="AE1525" s="8"/>
      <c r="AF1525" s="8"/>
      <c r="AG1525" s="8"/>
      <c r="AH1525" s="8"/>
      <c r="AI1525" s="8"/>
      <c r="AJ1525" s="8"/>
      <c r="AK1525" s="8"/>
      <c r="AL1525" s="8"/>
      <c r="AM1525" s="8"/>
      <c r="AN1525" s="8"/>
      <c r="AO1525" s="8"/>
      <c r="AP1525" s="8"/>
      <c r="AQ1525" s="8"/>
      <c r="AR1525" s="8"/>
      <c r="AS1525" s="8"/>
      <c r="AT1525" s="8"/>
      <c r="AU1525" s="8"/>
      <c r="AV1525" s="8"/>
      <c r="AW1525" s="8"/>
      <c r="AX1525" s="8"/>
      <c r="AY1525" s="8"/>
      <c r="AZ1525" s="8"/>
      <c r="BA1525" s="8"/>
      <c r="BB1525" s="8"/>
      <c r="BC1525" s="8"/>
      <c r="BD1525" s="8"/>
      <c r="BE1525" s="8"/>
      <c r="BF1525" s="8"/>
      <c r="BG1525" s="8"/>
      <c r="BH1525" s="8"/>
      <c r="BI1525" s="8"/>
      <c r="BJ1525" s="8"/>
      <c r="BK1525" s="8"/>
      <c r="BL1525" s="8"/>
      <c r="BM1525" s="8"/>
      <c r="BN1525" s="8"/>
      <c r="BO1525" s="8"/>
      <c r="BP1525" s="1" t="str">
        <v>0- Port Costs</v>
      </c>
      <c r="BT1525" s="1" t="str">
        <v>0- Port Value</v>
      </c>
      <c r="BU1525" s="8"/>
    </row>
    <row r="1526" spans="8:73" hidden="1" outlineLevel="1" x14ac:dyDescent="0.3">
      <c r="H1526" s="1" t="str">
        <v>0 - BM Costs</v>
      </c>
      <c r="L1526" s="1" t="str">
        <v>0 - BM Port</v>
      </c>
      <c r="N1526" s="1" t="str">
        <v>0 - Port Assets</v>
      </c>
      <c r="O1526" s="8"/>
      <c r="P1526" s="8"/>
      <c r="Q1526" s="8"/>
      <c r="R1526" s="8"/>
      <c r="S1526" s="8"/>
      <c r="T1526" s="8"/>
      <c r="U1526" s="8"/>
      <c r="V1526" s="8"/>
      <c r="W1526" s="8"/>
      <c r="X1526" s="8"/>
      <c r="Y1526" s="8"/>
      <c r="Z1526" s="8"/>
      <c r="AA1526" s="8"/>
      <c r="AB1526" s="8"/>
      <c r="AC1526" s="8"/>
      <c r="AD1526" s="8"/>
      <c r="AE1526" s="8"/>
      <c r="AF1526" s="8"/>
      <c r="AG1526" s="8"/>
      <c r="AH1526" s="8"/>
      <c r="AI1526" s="8"/>
      <c r="AJ1526" s="8"/>
      <c r="AK1526" s="8"/>
      <c r="AL1526" s="8"/>
      <c r="AM1526" s="8"/>
      <c r="AN1526" s="8"/>
      <c r="AO1526" s="8"/>
      <c r="AP1526" s="8"/>
      <c r="AQ1526" s="8"/>
      <c r="AR1526" s="8"/>
      <c r="AS1526" s="8"/>
      <c r="AT1526" s="8"/>
      <c r="AU1526" s="8"/>
      <c r="AV1526" s="8"/>
      <c r="AW1526" s="8"/>
      <c r="AX1526" s="8"/>
      <c r="AY1526" s="8"/>
      <c r="AZ1526" s="8"/>
      <c r="BA1526" s="8"/>
      <c r="BB1526" s="8"/>
      <c r="BC1526" s="8"/>
      <c r="BD1526" s="8"/>
      <c r="BE1526" s="8"/>
      <c r="BF1526" s="8"/>
      <c r="BG1526" s="8"/>
      <c r="BH1526" s="8"/>
      <c r="BI1526" s="8"/>
      <c r="BJ1526" s="8"/>
      <c r="BK1526" s="8"/>
      <c r="BL1526" s="8"/>
      <c r="BM1526" s="8"/>
      <c r="BN1526" s="8"/>
      <c r="BO1526" s="8"/>
      <c r="BP1526" s="1" t="str">
        <v>0- Port Costs</v>
      </c>
      <c r="BT1526" s="1" t="str">
        <v>0- Port Value</v>
      </c>
      <c r="BU1526" s="8"/>
    </row>
    <row r="1527" spans="8:73" hidden="1" outlineLevel="1" x14ac:dyDescent="0.3">
      <c r="H1527" s="1" t="str">
        <v>0 - BM Costs</v>
      </c>
      <c r="L1527" s="1" t="str">
        <v>0 - BM Port</v>
      </c>
      <c r="N1527" s="1" t="str">
        <v>0 - Port Assets</v>
      </c>
      <c r="O1527" s="8"/>
      <c r="P1527" s="8"/>
      <c r="Q1527" s="8"/>
      <c r="R1527" s="8"/>
      <c r="S1527" s="8"/>
      <c r="T1527" s="8"/>
      <c r="U1527" s="8"/>
      <c r="V1527" s="8"/>
      <c r="W1527" s="8"/>
      <c r="X1527" s="8"/>
      <c r="Y1527" s="8"/>
      <c r="Z1527" s="8"/>
      <c r="AA1527" s="8"/>
      <c r="AB1527" s="8"/>
      <c r="AC1527" s="8"/>
      <c r="AD1527" s="8"/>
      <c r="AE1527" s="8"/>
      <c r="AF1527" s="8"/>
      <c r="AG1527" s="8"/>
      <c r="AH1527" s="8"/>
      <c r="AI1527" s="8"/>
      <c r="AJ1527" s="8"/>
      <c r="AK1527" s="8"/>
      <c r="AL1527" s="8"/>
      <c r="AM1527" s="8"/>
      <c r="AN1527" s="8"/>
      <c r="AO1527" s="8"/>
      <c r="AP1527" s="8"/>
      <c r="AQ1527" s="8"/>
      <c r="AR1527" s="8"/>
      <c r="AS1527" s="8"/>
      <c r="AT1527" s="8"/>
      <c r="AU1527" s="8"/>
      <c r="AV1527" s="8"/>
      <c r="AW1527" s="8"/>
      <c r="AX1527" s="8"/>
      <c r="AY1527" s="8"/>
      <c r="AZ1527" s="8"/>
      <c r="BA1527" s="8"/>
      <c r="BB1527" s="8"/>
      <c r="BC1527" s="8"/>
      <c r="BD1527" s="8"/>
      <c r="BE1527" s="8"/>
      <c r="BF1527" s="8"/>
      <c r="BG1527" s="8"/>
      <c r="BH1527" s="8"/>
      <c r="BI1527" s="8"/>
      <c r="BJ1527" s="8"/>
      <c r="BK1527" s="8"/>
      <c r="BL1527" s="8"/>
      <c r="BM1527" s="8"/>
      <c r="BN1527" s="8"/>
      <c r="BO1527" s="8"/>
      <c r="BP1527" s="1" t="str">
        <v>0- Port Costs</v>
      </c>
      <c r="BT1527" s="1" t="str">
        <v>0- Port Value</v>
      </c>
      <c r="BU1527" s="8"/>
    </row>
    <row r="1528" spans="8:73" hidden="1" outlineLevel="1" x14ac:dyDescent="0.3">
      <c r="H1528" s="1" t="str">
        <v>0 - BM Costs</v>
      </c>
      <c r="L1528" s="1" t="str">
        <v>0 - BM Port</v>
      </c>
      <c r="N1528" s="1" t="str">
        <v>0 - Port Assets</v>
      </c>
      <c r="O1528" s="8"/>
      <c r="P1528" s="8"/>
      <c r="Q1528" s="8"/>
      <c r="R1528" s="8"/>
      <c r="S1528" s="8"/>
      <c r="T1528" s="8"/>
      <c r="U1528" s="8"/>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c r="BB1528" s="8"/>
      <c r="BC1528" s="8"/>
      <c r="BD1528" s="8"/>
      <c r="BE1528" s="8"/>
      <c r="BF1528" s="8"/>
      <c r="BG1528" s="8"/>
      <c r="BH1528" s="8"/>
      <c r="BI1528" s="8"/>
      <c r="BJ1528" s="8"/>
      <c r="BK1528" s="8"/>
      <c r="BL1528" s="8"/>
      <c r="BM1528" s="8"/>
      <c r="BN1528" s="8"/>
      <c r="BO1528" s="8"/>
      <c r="BP1528" s="1" t="str">
        <v>0- Port Costs</v>
      </c>
      <c r="BT1528" s="1" t="str">
        <v>0- Port Value</v>
      </c>
      <c r="BU1528" s="8"/>
    </row>
    <row r="1529" spans="8:73" hidden="1" outlineLevel="1" x14ac:dyDescent="0.3">
      <c r="H1529" s="1" t="str">
        <v>0 - BM Costs</v>
      </c>
      <c r="L1529" s="1" t="str">
        <v>0 - BM Port</v>
      </c>
      <c r="N1529" s="1" t="str">
        <v>0 - Port Assets</v>
      </c>
      <c r="O1529" s="8"/>
      <c r="P1529" s="8"/>
      <c r="Q1529" s="8"/>
      <c r="R1529" s="8"/>
      <c r="S1529" s="8"/>
      <c r="T1529" s="8"/>
      <c r="U1529" s="8"/>
      <c r="V1529" s="8"/>
      <c r="W1529" s="8"/>
      <c r="X1529" s="8"/>
      <c r="Y1529" s="8"/>
      <c r="Z1529" s="8"/>
      <c r="AA1529" s="8"/>
      <c r="AB1529" s="8"/>
      <c r="AC1529" s="8"/>
      <c r="AD1529" s="8"/>
      <c r="AE1529" s="8"/>
      <c r="AF1529" s="8"/>
      <c r="AG1529" s="8"/>
      <c r="AH1529" s="8"/>
      <c r="AI1529" s="8"/>
      <c r="AJ1529" s="8"/>
      <c r="AK1529" s="8"/>
      <c r="AL1529" s="8"/>
      <c r="AM1529" s="8"/>
      <c r="AN1529" s="8"/>
      <c r="AO1529" s="8"/>
      <c r="AP1529" s="8"/>
      <c r="AQ1529" s="8"/>
      <c r="AR1529" s="8"/>
      <c r="AS1529" s="8"/>
      <c r="AT1529" s="8"/>
      <c r="AU1529" s="8"/>
      <c r="AV1529" s="8"/>
      <c r="AW1529" s="8"/>
      <c r="AX1529" s="8"/>
      <c r="AY1529" s="8"/>
      <c r="AZ1529" s="8"/>
      <c r="BA1529" s="8"/>
      <c r="BB1529" s="8"/>
      <c r="BC1529" s="8"/>
      <c r="BD1529" s="8"/>
      <c r="BE1529" s="8"/>
      <c r="BF1529" s="8"/>
      <c r="BG1529" s="8"/>
      <c r="BH1529" s="8"/>
      <c r="BI1529" s="8"/>
      <c r="BJ1529" s="8"/>
      <c r="BK1529" s="8"/>
      <c r="BL1529" s="8"/>
      <c r="BM1529" s="8"/>
      <c r="BN1529" s="8"/>
      <c r="BO1529" s="8"/>
      <c r="BP1529" s="1" t="str">
        <v>0- Port Costs</v>
      </c>
      <c r="BT1529" s="1" t="str">
        <v>0- Port Value</v>
      </c>
      <c r="BU1529" s="8"/>
    </row>
    <row r="1530" spans="8:73" hidden="1" outlineLevel="1" x14ac:dyDescent="0.3">
      <c r="H1530" s="1" t="str">
        <v>0 - BM Costs</v>
      </c>
      <c r="L1530" s="1" t="str">
        <v>0 - BM Port</v>
      </c>
      <c r="N1530" s="1" t="str">
        <v>0 - Port Assets</v>
      </c>
      <c r="O1530" s="8"/>
      <c r="P1530" s="8"/>
      <c r="Q1530" s="8"/>
      <c r="R1530" s="8"/>
      <c r="S1530" s="8"/>
      <c r="T1530" s="8"/>
      <c r="U1530" s="8"/>
      <c r="V1530" s="8"/>
      <c r="W1530" s="8"/>
      <c r="X1530" s="8"/>
      <c r="Y1530" s="8"/>
      <c r="Z1530" s="8"/>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8"/>
      <c r="AX1530" s="8"/>
      <c r="AY1530" s="8"/>
      <c r="AZ1530" s="8"/>
      <c r="BA1530" s="8"/>
      <c r="BB1530" s="8"/>
      <c r="BC1530" s="8"/>
      <c r="BD1530" s="8"/>
      <c r="BE1530" s="8"/>
      <c r="BF1530" s="8"/>
      <c r="BG1530" s="8"/>
      <c r="BH1530" s="8"/>
      <c r="BI1530" s="8"/>
      <c r="BJ1530" s="8"/>
      <c r="BK1530" s="8"/>
      <c r="BL1530" s="8"/>
      <c r="BM1530" s="8"/>
      <c r="BN1530" s="8"/>
      <c r="BO1530" s="8"/>
      <c r="BP1530" s="1" t="str">
        <v>0- Port Costs</v>
      </c>
      <c r="BT1530" s="1" t="str">
        <v>0- Port Value</v>
      </c>
      <c r="BU1530" s="8"/>
    </row>
    <row r="1531" spans="8:73" hidden="1" outlineLevel="1" x14ac:dyDescent="0.3">
      <c r="H1531" s="1" t="str">
        <v>0 - BM Costs</v>
      </c>
      <c r="L1531" s="1" t="str">
        <v>0 - BM Port</v>
      </c>
      <c r="N1531" s="1" t="str">
        <v>0 - Port Assets</v>
      </c>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8"/>
      <c r="AX1531" s="8"/>
      <c r="AY1531" s="8"/>
      <c r="AZ1531" s="8"/>
      <c r="BA1531" s="8"/>
      <c r="BB1531" s="8"/>
      <c r="BC1531" s="8"/>
      <c r="BD1531" s="8"/>
      <c r="BE1531" s="8"/>
      <c r="BF1531" s="8"/>
      <c r="BG1531" s="8"/>
      <c r="BH1531" s="8"/>
      <c r="BI1531" s="8"/>
      <c r="BJ1531" s="8"/>
      <c r="BK1531" s="8"/>
      <c r="BL1531" s="8"/>
      <c r="BM1531" s="8"/>
      <c r="BN1531" s="8"/>
      <c r="BO1531" s="8"/>
      <c r="BP1531" s="1" t="str">
        <v>0- Port Costs</v>
      </c>
      <c r="BT1531" s="1" t="str">
        <v>0- Port Value</v>
      </c>
      <c r="BU1531" s="8"/>
    </row>
    <row r="1532" spans="8:73" hidden="1" outlineLevel="1" x14ac:dyDescent="0.3">
      <c r="H1532" s="1" t="str">
        <v>0 - BM Costs</v>
      </c>
      <c r="L1532" s="1" t="str">
        <v>0 - BM Port</v>
      </c>
      <c r="N1532" s="1" t="str">
        <v>0 - Port Assets</v>
      </c>
      <c r="O1532" s="8"/>
      <c r="P1532" s="8"/>
      <c r="Q1532" s="8"/>
      <c r="R1532" s="8"/>
      <c r="S1532" s="8"/>
      <c r="T1532" s="8"/>
      <c r="U1532" s="8"/>
      <c r="V1532" s="8"/>
      <c r="W1532" s="8"/>
      <c r="X1532" s="8"/>
      <c r="Y1532" s="8"/>
      <c r="Z1532" s="8"/>
      <c r="AA1532" s="8"/>
      <c r="AB1532" s="8"/>
      <c r="AC1532" s="8"/>
      <c r="AD1532" s="8"/>
      <c r="AE1532" s="8"/>
      <c r="AF1532" s="8"/>
      <c r="AG1532" s="8"/>
      <c r="AH1532" s="8"/>
      <c r="AI1532" s="8"/>
      <c r="AJ1532" s="8"/>
      <c r="AK1532" s="8"/>
      <c r="AL1532" s="8"/>
      <c r="AM1532" s="8"/>
      <c r="AN1532" s="8"/>
      <c r="AO1532" s="8"/>
      <c r="AP1532" s="8"/>
      <c r="AQ1532" s="8"/>
      <c r="AR1532" s="8"/>
      <c r="AS1532" s="8"/>
      <c r="AT1532" s="8"/>
      <c r="AU1532" s="8"/>
      <c r="AV1532" s="8"/>
      <c r="AW1532" s="8"/>
      <c r="AX1532" s="8"/>
      <c r="AY1532" s="8"/>
      <c r="AZ1532" s="8"/>
      <c r="BA1532" s="8"/>
      <c r="BB1532" s="8"/>
      <c r="BC1532" s="8"/>
      <c r="BD1532" s="8"/>
      <c r="BE1532" s="8"/>
      <c r="BF1532" s="8"/>
      <c r="BG1532" s="8"/>
      <c r="BH1532" s="8"/>
      <c r="BI1532" s="8"/>
      <c r="BJ1532" s="8"/>
      <c r="BK1532" s="8"/>
      <c r="BL1532" s="8"/>
      <c r="BM1532" s="8"/>
      <c r="BN1532" s="8"/>
      <c r="BO1532" s="8"/>
      <c r="BP1532" s="1" t="str">
        <v>0- Port Costs</v>
      </c>
      <c r="BT1532" s="1" t="str">
        <v>0- Port Value</v>
      </c>
      <c r="BU1532" s="8"/>
    </row>
    <row r="1533" spans="8:73" hidden="1" outlineLevel="1" x14ac:dyDescent="0.3">
      <c r="H1533" s="1" t="str">
        <v>0 - BM Costs</v>
      </c>
      <c r="L1533" s="1" t="str">
        <v>0 - BM Port</v>
      </c>
      <c r="N1533" s="1" t="str">
        <v>0 - Port Assets</v>
      </c>
      <c r="O1533" s="8"/>
      <c r="P1533" s="8"/>
      <c r="Q1533" s="8"/>
      <c r="R1533" s="8"/>
      <c r="S1533" s="8"/>
      <c r="T1533" s="8"/>
      <c r="U1533" s="8"/>
      <c r="V1533" s="8"/>
      <c r="W1533" s="8"/>
      <c r="X1533" s="8"/>
      <c r="Y1533" s="8"/>
      <c r="Z1533" s="8"/>
      <c r="AA1533" s="8"/>
      <c r="AB1533" s="8"/>
      <c r="AC1533" s="8"/>
      <c r="AD1533" s="8"/>
      <c r="AE1533" s="8"/>
      <c r="AF1533" s="8"/>
      <c r="AG1533" s="8"/>
      <c r="AH1533" s="8"/>
      <c r="AI1533" s="8"/>
      <c r="AJ1533" s="8"/>
      <c r="AK1533" s="8"/>
      <c r="AL1533" s="8"/>
      <c r="AM1533" s="8"/>
      <c r="AN1533" s="8"/>
      <c r="AO1533" s="8"/>
      <c r="AP1533" s="8"/>
      <c r="AQ1533" s="8"/>
      <c r="AR1533" s="8"/>
      <c r="AS1533" s="8"/>
      <c r="AT1533" s="8"/>
      <c r="AU1533" s="8"/>
      <c r="AV1533" s="8"/>
      <c r="AW1533" s="8"/>
      <c r="AX1533" s="8"/>
      <c r="AY1533" s="8"/>
      <c r="AZ1533" s="8"/>
      <c r="BA1533" s="8"/>
      <c r="BB1533" s="8"/>
      <c r="BC1533" s="8"/>
      <c r="BD1533" s="8"/>
      <c r="BE1533" s="8"/>
      <c r="BF1533" s="8"/>
      <c r="BG1533" s="8"/>
      <c r="BH1533" s="8"/>
      <c r="BI1533" s="8"/>
      <c r="BJ1533" s="8"/>
      <c r="BK1533" s="8"/>
      <c r="BL1533" s="8"/>
      <c r="BM1533" s="8"/>
      <c r="BN1533" s="8"/>
      <c r="BO1533" s="8"/>
      <c r="BP1533" s="1" t="str">
        <v>0- Port Costs</v>
      </c>
      <c r="BT1533" s="1" t="str">
        <v>0- Port Value</v>
      </c>
      <c r="BU1533" s="8"/>
    </row>
    <row r="1534" spans="8:73" hidden="1" outlineLevel="1" x14ac:dyDescent="0.3">
      <c r="H1534" s="1" t="str">
        <v>0 - BM Costs</v>
      </c>
      <c r="L1534" s="1" t="str">
        <v>0 - BM Port</v>
      </c>
      <c r="N1534" s="1" t="str">
        <v>0 - Port Assets</v>
      </c>
      <c r="O1534" s="8"/>
      <c r="P1534" s="8"/>
      <c r="Q1534" s="8"/>
      <c r="R1534" s="8"/>
      <c r="S1534" s="8"/>
      <c r="T1534" s="8"/>
      <c r="U1534" s="8"/>
      <c r="V1534" s="8"/>
      <c r="W1534" s="8"/>
      <c r="X1534" s="8"/>
      <c r="Y1534" s="8"/>
      <c r="Z1534" s="8"/>
      <c r="AA1534" s="8"/>
      <c r="AB1534" s="8"/>
      <c r="AC1534" s="8"/>
      <c r="AD1534" s="8"/>
      <c r="AE1534" s="8"/>
      <c r="AF1534" s="8"/>
      <c r="AG1534" s="8"/>
      <c r="AH1534" s="8"/>
      <c r="AI1534" s="8"/>
      <c r="AJ1534" s="8"/>
      <c r="AK1534" s="8"/>
      <c r="AL1534" s="8"/>
      <c r="AM1534" s="8"/>
      <c r="AN1534" s="8"/>
      <c r="AO1534" s="8"/>
      <c r="AP1534" s="8"/>
      <c r="AQ1534" s="8"/>
      <c r="AR1534" s="8"/>
      <c r="AS1534" s="8"/>
      <c r="AT1534" s="8"/>
      <c r="AU1534" s="8"/>
      <c r="AV1534" s="8"/>
      <c r="AW1534" s="8"/>
      <c r="AX1534" s="8"/>
      <c r="AY1534" s="8"/>
      <c r="AZ1534" s="8"/>
      <c r="BA1534" s="8"/>
      <c r="BB1534" s="8"/>
      <c r="BC1534" s="8"/>
      <c r="BD1534" s="8"/>
      <c r="BE1534" s="8"/>
      <c r="BF1534" s="8"/>
      <c r="BG1534" s="8"/>
      <c r="BH1534" s="8"/>
      <c r="BI1534" s="8"/>
      <c r="BJ1534" s="8"/>
      <c r="BK1534" s="8"/>
      <c r="BL1534" s="8"/>
      <c r="BM1534" s="8"/>
      <c r="BN1534" s="8"/>
      <c r="BO1534" s="8"/>
      <c r="BP1534" s="1" t="str">
        <v>0- Port Costs</v>
      </c>
      <c r="BT1534" s="1" t="str">
        <v>0- Port Value</v>
      </c>
      <c r="BU1534" s="8"/>
    </row>
    <row r="1535" spans="8:73" hidden="1" outlineLevel="1" x14ac:dyDescent="0.3">
      <c r="H1535" s="1" t="str">
        <v>0 - BM Costs</v>
      </c>
      <c r="L1535" s="1" t="str">
        <v>0 - BM Port</v>
      </c>
      <c r="N1535" s="1" t="str">
        <v>0 - Port Assets</v>
      </c>
      <c r="O1535" s="8"/>
      <c r="P1535" s="8"/>
      <c r="Q1535" s="8"/>
      <c r="R1535" s="8"/>
      <c r="S1535" s="8"/>
      <c r="T1535" s="8"/>
      <c r="U1535" s="8"/>
      <c r="V1535" s="8"/>
      <c r="W1535" s="8"/>
      <c r="X1535" s="8"/>
      <c r="Y1535" s="8"/>
      <c r="Z1535" s="8"/>
      <c r="AA1535" s="8"/>
      <c r="AB1535" s="8"/>
      <c r="AC1535" s="8"/>
      <c r="AD1535" s="8"/>
      <c r="AE1535" s="8"/>
      <c r="AF1535" s="8"/>
      <c r="AG1535" s="8"/>
      <c r="AH1535" s="8"/>
      <c r="AI1535" s="8"/>
      <c r="AJ1535" s="8"/>
      <c r="AK1535" s="8"/>
      <c r="AL1535" s="8"/>
      <c r="AM1535" s="8"/>
      <c r="AN1535" s="8"/>
      <c r="AO1535" s="8"/>
      <c r="AP1535" s="8"/>
      <c r="AQ1535" s="8"/>
      <c r="AR1535" s="8"/>
      <c r="AS1535" s="8"/>
      <c r="AT1535" s="8"/>
      <c r="AU1535" s="8"/>
      <c r="AV1535" s="8"/>
      <c r="AW1535" s="8"/>
      <c r="AX1535" s="8"/>
      <c r="AY1535" s="8"/>
      <c r="AZ1535" s="8"/>
      <c r="BA1535" s="8"/>
      <c r="BB1535" s="8"/>
      <c r="BC1535" s="8"/>
      <c r="BD1535" s="8"/>
      <c r="BE1535" s="8"/>
      <c r="BF1535" s="8"/>
      <c r="BG1535" s="8"/>
      <c r="BH1535" s="8"/>
      <c r="BI1535" s="8"/>
      <c r="BJ1535" s="8"/>
      <c r="BK1535" s="8"/>
      <c r="BL1535" s="8"/>
      <c r="BM1535" s="8"/>
      <c r="BN1535" s="8"/>
      <c r="BO1535" s="8"/>
      <c r="BP1535" s="1" t="str">
        <v>0- Port Costs</v>
      </c>
      <c r="BT1535" s="1" t="str">
        <v>0- Port Value</v>
      </c>
      <c r="BU1535" s="8"/>
    </row>
    <row r="1536" spans="8:73" hidden="1" outlineLevel="1" x14ac:dyDescent="0.3">
      <c r="H1536" s="1" t="str">
        <v>0 - BM Costs</v>
      </c>
      <c r="L1536" s="1" t="str">
        <v>0 - BM Port</v>
      </c>
      <c r="N1536" s="1" t="str">
        <v>0 - Port Assets</v>
      </c>
      <c r="O1536" s="8"/>
      <c r="P1536" s="8"/>
      <c r="Q1536" s="8"/>
      <c r="R1536" s="8"/>
      <c r="S1536" s="8"/>
      <c r="T1536" s="8"/>
      <c r="U1536" s="8"/>
      <c r="V1536" s="8"/>
      <c r="W1536" s="8"/>
      <c r="X1536" s="8"/>
      <c r="Y1536" s="8"/>
      <c r="Z1536" s="8"/>
      <c r="AA1536" s="8"/>
      <c r="AB1536" s="8"/>
      <c r="AC1536" s="8"/>
      <c r="AD1536" s="8"/>
      <c r="AE1536" s="8"/>
      <c r="AF1536" s="8"/>
      <c r="AG1536" s="8"/>
      <c r="AH1536" s="8"/>
      <c r="AI1536" s="8"/>
      <c r="AJ1536" s="8"/>
      <c r="AK1536" s="8"/>
      <c r="AL1536" s="8"/>
      <c r="AM1536" s="8"/>
      <c r="AN1536" s="8"/>
      <c r="AO1536" s="8"/>
      <c r="AP1536" s="8"/>
      <c r="AQ1536" s="8"/>
      <c r="AR1536" s="8"/>
      <c r="AS1536" s="8"/>
      <c r="AT1536" s="8"/>
      <c r="AU1536" s="8"/>
      <c r="AV1536" s="8"/>
      <c r="AW1536" s="8"/>
      <c r="AX1536" s="8"/>
      <c r="AY1536" s="8"/>
      <c r="AZ1536" s="8"/>
      <c r="BA1536" s="8"/>
      <c r="BB1536" s="8"/>
      <c r="BC1536" s="8"/>
      <c r="BD1536" s="8"/>
      <c r="BE1536" s="8"/>
      <c r="BF1536" s="8"/>
      <c r="BG1536" s="8"/>
      <c r="BH1536" s="8"/>
      <c r="BI1536" s="8"/>
      <c r="BJ1536" s="8"/>
      <c r="BK1536" s="8"/>
      <c r="BL1536" s="8"/>
      <c r="BM1536" s="8"/>
      <c r="BN1536" s="8"/>
      <c r="BO1536" s="8"/>
      <c r="BP1536" s="1" t="str">
        <v>0- Port Costs</v>
      </c>
      <c r="BT1536" s="1" t="str">
        <v>0- Port Value</v>
      </c>
      <c r="BU1536" s="8"/>
    </row>
    <row r="1537" spans="8:73" hidden="1" outlineLevel="1" x14ac:dyDescent="0.3">
      <c r="H1537" s="1" t="str">
        <v>0 - BM Costs</v>
      </c>
      <c r="L1537" s="1" t="str">
        <v>0 - BM Port</v>
      </c>
      <c r="N1537" s="1" t="str">
        <v>0 - Port Assets</v>
      </c>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8"/>
      <c r="AX1537" s="8"/>
      <c r="AY1537" s="8"/>
      <c r="AZ1537" s="8"/>
      <c r="BA1537" s="8"/>
      <c r="BB1537" s="8"/>
      <c r="BC1537" s="8"/>
      <c r="BD1537" s="8"/>
      <c r="BE1537" s="8"/>
      <c r="BF1537" s="8"/>
      <c r="BG1537" s="8"/>
      <c r="BH1537" s="8"/>
      <c r="BI1537" s="8"/>
      <c r="BJ1537" s="8"/>
      <c r="BK1537" s="8"/>
      <c r="BL1537" s="8"/>
      <c r="BM1537" s="8"/>
      <c r="BN1537" s="8"/>
      <c r="BO1537" s="8"/>
      <c r="BP1537" s="1" t="str">
        <v>0- Port Costs</v>
      </c>
      <c r="BT1537" s="1" t="str">
        <v>0- Port Value</v>
      </c>
      <c r="BU1537" s="8"/>
    </row>
    <row r="1538" spans="8:73" hidden="1" outlineLevel="1" x14ac:dyDescent="0.3">
      <c r="H1538" s="1" t="str">
        <v>0 - BM Costs</v>
      </c>
      <c r="L1538" s="1" t="str">
        <v>0 - BM Port</v>
      </c>
      <c r="N1538" s="1" t="str">
        <v>0 - Port Assets</v>
      </c>
      <c r="O1538" s="8"/>
      <c r="P1538" s="8"/>
      <c r="Q1538" s="8"/>
      <c r="R1538" s="8"/>
      <c r="S1538" s="8"/>
      <c r="T1538" s="8"/>
      <c r="U1538" s="8"/>
      <c r="V1538" s="8"/>
      <c r="W1538" s="8"/>
      <c r="X1538" s="8"/>
      <c r="Y1538" s="8"/>
      <c r="Z1538" s="8"/>
      <c r="AA1538" s="8"/>
      <c r="AB1538" s="8"/>
      <c r="AC1538" s="8"/>
      <c r="AD1538" s="8"/>
      <c r="AE1538" s="8"/>
      <c r="AF1538" s="8"/>
      <c r="AG1538" s="8"/>
      <c r="AH1538" s="8"/>
      <c r="AI1538" s="8"/>
      <c r="AJ1538" s="8"/>
      <c r="AK1538" s="8"/>
      <c r="AL1538" s="8"/>
      <c r="AM1538" s="8"/>
      <c r="AN1538" s="8"/>
      <c r="AO1538" s="8"/>
      <c r="AP1538" s="8"/>
      <c r="AQ1538" s="8"/>
      <c r="AR1538" s="8"/>
      <c r="AS1538" s="8"/>
      <c r="AT1538" s="8"/>
      <c r="AU1538" s="8"/>
      <c r="AV1538" s="8"/>
      <c r="AW1538" s="8"/>
      <c r="AX1538" s="8"/>
      <c r="AY1538" s="8"/>
      <c r="AZ1538" s="8"/>
      <c r="BA1538" s="8"/>
      <c r="BB1538" s="8"/>
      <c r="BC1538" s="8"/>
      <c r="BD1538" s="8"/>
      <c r="BE1538" s="8"/>
      <c r="BF1538" s="8"/>
      <c r="BG1538" s="8"/>
      <c r="BH1538" s="8"/>
      <c r="BI1538" s="8"/>
      <c r="BJ1538" s="8"/>
      <c r="BK1538" s="8"/>
      <c r="BL1538" s="8"/>
      <c r="BM1538" s="8"/>
      <c r="BN1538" s="8"/>
      <c r="BO1538" s="8"/>
      <c r="BP1538" s="1" t="str">
        <v>0- Port Costs</v>
      </c>
      <c r="BT1538" s="1" t="str">
        <v>0- Port Value</v>
      </c>
      <c r="BU1538" s="8"/>
    </row>
    <row r="1539" spans="8:73" hidden="1" outlineLevel="1" x14ac:dyDescent="0.3">
      <c r="H1539" s="1" t="str">
        <v>0 - BM Costs</v>
      </c>
      <c r="L1539" s="1" t="str">
        <v>0 - BM Port</v>
      </c>
      <c r="N1539" s="1" t="str">
        <v>0 - Port Assets</v>
      </c>
      <c r="O1539" s="8"/>
      <c r="P1539" s="8"/>
      <c r="Q1539" s="8"/>
      <c r="R1539" s="8"/>
      <c r="S1539" s="8"/>
      <c r="T1539" s="8"/>
      <c r="U1539" s="8"/>
      <c r="V1539" s="8"/>
      <c r="W1539" s="8"/>
      <c r="X1539" s="8"/>
      <c r="Y1539" s="8"/>
      <c r="Z1539" s="8"/>
      <c r="AA1539" s="8"/>
      <c r="AB1539" s="8"/>
      <c r="AC1539" s="8"/>
      <c r="AD1539" s="8"/>
      <c r="AE1539" s="8"/>
      <c r="AF1539" s="8"/>
      <c r="AG1539" s="8"/>
      <c r="AH1539" s="8"/>
      <c r="AI1539" s="8"/>
      <c r="AJ1539" s="8"/>
      <c r="AK1539" s="8"/>
      <c r="AL1539" s="8"/>
      <c r="AM1539" s="8"/>
      <c r="AN1539" s="8"/>
      <c r="AO1539" s="8"/>
      <c r="AP1539" s="8"/>
      <c r="AQ1539" s="8"/>
      <c r="AR1539" s="8"/>
      <c r="AS1539" s="8"/>
      <c r="AT1539" s="8"/>
      <c r="AU1539" s="8"/>
      <c r="AV1539" s="8"/>
      <c r="AW1539" s="8"/>
      <c r="AX1539" s="8"/>
      <c r="AY1539" s="8"/>
      <c r="AZ1539" s="8"/>
      <c r="BA1539" s="8"/>
      <c r="BB1539" s="8"/>
      <c r="BC1539" s="8"/>
      <c r="BD1539" s="8"/>
      <c r="BE1539" s="8"/>
      <c r="BF1539" s="8"/>
      <c r="BG1539" s="8"/>
      <c r="BH1539" s="8"/>
      <c r="BI1539" s="8"/>
      <c r="BJ1539" s="8"/>
      <c r="BK1539" s="8"/>
      <c r="BL1539" s="8"/>
      <c r="BM1539" s="8"/>
      <c r="BN1539" s="8"/>
      <c r="BO1539" s="8"/>
      <c r="BP1539" s="1" t="str">
        <v>0- Port Costs</v>
      </c>
      <c r="BT1539" s="1" t="str">
        <v>0- Port Value</v>
      </c>
      <c r="BU1539" s="8"/>
    </row>
    <row r="1540" spans="8:73" hidden="1" outlineLevel="1" x14ac:dyDescent="0.3">
      <c r="H1540" s="1" t="str">
        <v>0 - BM Costs</v>
      </c>
      <c r="L1540" s="1" t="str">
        <v>0 - BM Port</v>
      </c>
      <c r="N1540" s="1" t="str">
        <v>0 - Port Assets</v>
      </c>
      <c r="O1540" s="8"/>
      <c r="P1540" s="8"/>
      <c r="Q1540" s="8"/>
      <c r="R1540" s="8"/>
      <c r="S1540" s="8"/>
      <c r="T1540" s="8"/>
      <c r="U1540" s="8"/>
      <c r="V1540" s="8"/>
      <c r="W1540" s="8"/>
      <c r="X1540" s="8"/>
      <c r="Y1540" s="8"/>
      <c r="Z1540" s="8"/>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8"/>
      <c r="AX1540" s="8"/>
      <c r="AY1540" s="8"/>
      <c r="AZ1540" s="8"/>
      <c r="BA1540" s="8"/>
      <c r="BB1540" s="8"/>
      <c r="BC1540" s="8"/>
      <c r="BD1540" s="8"/>
      <c r="BE1540" s="8"/>
      <c r="BF1540" s="8"/>
      <c r="BG1540" s="8"/>
      <c r="BH1540" s="8"/>
      <c r="BI1540" s="8"/>
      <c r="BJ1540" s="8"/>
      <c r="BK1540" s="8"/>
      <c r="BL1540" s="8"/>
      <c r="BM1540" s="8"/>
      <c r="BN1540" s="8"/>
      <c r="BO1540" s="8"/>
      <c r="BP1540" s="1" t="str">
        <v>0- Port Costs</v>
      </c>
      <c r="BT1540" s="1" t="str">
        <v>0- Port Value</v>
      </c>
      <c r="BU1540" s="8"/>
    </row>
    <row r="1541" spans="8:73" hidden="1" outlineLevel="1" x14ac:dyDescent="0.3">
      <c r="H1541" s="1" t="str">
        <v>0 - BM Costs</v>
      </c>
      <c r="L1541" s="1" t="str">
        <v>0 - BM Port</v>
      </c>
      <c r="N1541" s="1" t="str">
        <v>0 - Port Assets</v>
      </c>
      <c r="O1541" s="8"/>
      <c r="P1541" s="8"/>
      <c r="Q1541" s="8"/>
      <c r="R1541" s="8"/>
      <c r="S1541" s="8"/>
      <c r="T1541" s="8"/>
      <c r="U1541" s="8"/>
      <c r="V1541" s="8"/>
      <c r="W1541" s="8"/>
      <c r="X1541" s="8"/>
      <c r="Y1541" s="8"/>
      <c r="Z1541" s="8"/>
      <c r="AA1541" s="8"/>
      <c r="AB1541" s="8"/>
      <c r="AC1541" s="8"/>
      <c r="AD1541" s="8"/>
      <c r="AE1541" s="8"/>
      <c r="AF1541" s="8"/>
      <c r="AG1541" s="8"/>
      <c r="AH1541" s="8"/>
      <c r="AI1541" s="8"/>
      <c r="AJ1541" s="8"/>
      <c r="AK1541" s="8"/>
      <c r="AL1541" s="8"/>
      <c r="AM1541" s="8"/>
      <c r="AN1541" s="8"/>
      <c r="AO1541" s="8"/>
      <c r="AP1541" s="8"/>
      <c r="AQ1541" s="8"/>
      <c r="AR1541" s="8"/>
      <c r="AS1541" s="8"/>
      <c r="AT1541" s="8"/>
      <c r="AU1541" s="8"/>
      <c r="AV1541" s="8"/>
      <c r="AW1541" s="8"/>
      <c r="AX1541" s="8"/>
      <c r="AY1541" s="8"/>
      <c r="AZ1541" s="8"/>
      <c r="BA1541" s="8"/>
      <c r="BB1541" s="8"/>
      <c r="BC1541" s="8"/>
      <c r="BD1541" s="8"/>
      <c r="BE1541" s="8"/>
      <c r="BF1541" s="8"/>
      <c r="BG1541" s="8"/>
      <c r="BH1541" s="8"/>
      <c r="BI1541" s="8"/>
      <c r="BJ1541" s="8"/>
      <c r="BK1541" s="8"/>
      <c r="BL1541" s="8"/>
      <c r="BM1541" s="8"/>
      <c r="BN1541" s="8"/>
      <c r="BO1541" s="8"/>
      <c r="BP1541" s="1" t="str">
        <v>0- Port Costs</v>
      </c>
      <c r="BT1541" s="1" t="str">
        <v>0- Port Value</v>
      </c>
      <c r="BU1541" s="8"/>
    </row>
    <row r="1542" spans="8:73" hidden="1" outlineLevel="1" x14ac:dyDescent="0.3">
      <c r="H1542" s="1" t="str">
        <v>0 - BM Costs</v>
      </c>
      <c r="L1542" s="1" t="str">
        <v>0 - BM Port</v>
      </c>
      <c r="N1542" s="1" t="str">
        <v>0 - Port Assets</v>
      </c>
      <c r="O1542" s="8"/>
      <c r="P1542" s="8"/>
      <c r="Q1542" s="8"/>
      <c r="R1542" s="8"/>
      <c r="S1542" s="8"/>
      <c r="T1542" s="8"/>
      <c r="U1542" s="8"/>
      <c r="V1542" s="8"/>
      <c r="W1542" s="8"/>
      <c r="X1542" s="8"/>
      <c r="Y1542" s="8"/>
      <c r="Z1542" s="8"/>
      <c r="AA1542" s="8"/>
      <c r="AB1542" s="8"/>
      <c r="AC1542" s="8"/>
      <c r="AD1542" s="8"/>
      <c r="AE1542" s="8"/>
      <c r="AF1542" s="8"/>
      <c r="AG1542" s="8"/>
      <c r="AH1542" s="8"/>
      <c r="AI1542" s="8"/>
      <c r="AJ1542" s="8"/>
      <c r="AK1542" s="8"/>
      <c r="AL1542" s="8"/>
      <c r="AM1542" s="8"/>
      <c r="AN1542" s="8"/>
      <c r="AO1542" s="8"/>
      <c r="AP1542" s="8"/>
      <c r="AQ1542" s="8"/>
      <c r="AR1542" s="8"/>
      <c r="AS1542" s="8"/>
      <c r="AT1542" s="8"/>
      <c r="AU1542" s="8"/>
      <c r="AV1542" s="8"/>
      <c r="AW1542" s="8"/>
      <c r="AX1542" s="8"/>
      <c r="AY1542" s="8"/>
      <c r="AZ1542" s="8"/>
      <c r="BA1542" s="8"/>
      <c r="BB1542" s="8"/>
      <c r="BC1542" s="8"/>
      <c r="BD1542" s="8"/>
      <c r="BE1542" s="8"/>
      <c r="BF1542" s="8"/>
      <c r="BG1542" s="8"/>
      <c r="BH1542" s="8"/>
      <c r="BI1542" s="8"/>
      <c r="BJ1542" s="8"/>
      <c r="BK1542" s="8"/>
      <c r="BL1542" s="8"/>
      <c r="BM1542" s="8"/>
      <c r="BN1542" s="8"/>
      <c r="BO1542" s="8"/>
      <c r="BP1542" s="1" t="str">
        <v>0- Port Costs</v>
      </c>
      <c r="BT1542" s="1" t="str">
        <v>0- Port Value</v>
      </c>
      <c r="BU1542" s="8"/>
    </row>
    <row r="1543" spans="8:73" hidden="1" outlineLevel="1" x14ac:dyDescent="0.3">
      <c r="H1543" s="1" t="str">
        <v>0 - BM Costs</v>
      </c>
      <c r="L1543" s="1" t="str">
        <v>0 - BM Port</v>
      </c>
      <c r="N1543" s="1" t="str">
        <v>0 - Port Assets</v>
      </c>
      <c r="O1543" s="8"/>
      <c r="P1543" s="8"/>
      <c r="Q1543" s="8"/>
      <c r="R1543" s="8"/>
      <c r="S1543" s="8"/>
      <c r="T1543" s="8"/>
      <c r="U1543" s="8"/>
      <c r="V1543" s="8"/>
      <c r="W1543" s="8"/>
      <c r="X1543" s="8"/>
      <c r="Y1543" s="8"/>
      <c r="Z1543" s="8"/>
      <c r="AA1543" s="8"/>
      <c r="AB1543" s="8"/>
      <c r="AC1543" s="8"/>
      <c r="AD1543" s="8"/>
      <c r="AE1543" s="8"/>
      <c r="AF1543" s="8"/>
      <c r="AG1543" s="8"/>
      <c r="AH1543" s="8"/>
      <c r="AI1543" s="8"/>
      <c r="AJ1543" s="8"/>
      <c r="AK1543" s="8"/>
      <c r="AL1543" s="8"/>
      <c r="AM1543" s="8"/>
      <c r="AN1543" s="8"/>
      <c r="AO1543" s="8"/>
      <c r="AP1543" s="8"/>
      <c r="AQ1543" s="8"/>
      <c r="AR1543" s="8"/>
      <c r="AS1543" s="8"/>
      <c r="AT1543" s="8"/>
      <c r="AU1543" s="8"/>
      <c r="AV1543" s="8"/>
      <c r="AW1543" s="8"/>
      <c r="AX1543" s="8"/>
      <c r="AY1543" s="8"/>
      <c r="AZ1543" s="8"/>
      <c r="BA1543" s="8"/>
      <c r="BB1543" s="8"/>
      <c r="BC1543" s="8"/>
      <c r="BD1543" s="8"/>
      <c r="BE1543" s="8"/>
      <c r="BF1543" s="8"/>
      <c r="BG1543" s="8"/>
      <c r="BH1543" s="8"/>
      <c r="BI1543" s="8"/>
      <c r="BJ1543" s="8"/>
      <c r="BK1543" s="8"/>
      <c r="BL1543" s="8"/>
      <c r="BM1543" s="8"/>
      <c r="BN1543" s="8"/>
      <c r="BO1543" s="8"/>
      <c r="BP1543" s="1" t="str">
        <v>0- Port Costs</v>
      </c>
      <c r="BT1543" s="1" t="str">
        <v>0- Port Value</v>
      </c>
      <c r="BU1543" s="8"/>
    </row>
    <row r="1544" spans="8:73" hidden="1" outlineLevel="1" x14ac:dyDescent="0.3">
      <c r="H1544" s="1" t="str">
        <v>0 - BM Costs</v>
      </c>
      <c r="L1544" s="1" t="str">
        <v>0 - BM Port</v>
      </c>
      <c r="N1544" s="1" t="str">
        <v>0 - Port Assets</v>
      </c>
      <c r="O1544" s="8"/>
      <c r="P1544" s="8"/>
      <c r="Q1544" s="8"/>
      <c r="R1544" s="8"/>
      <c r="S1544" s="8"/>
      <c r="T1544" s="8"/>
      <c r="U1544" s="8"/>
      <c r="V1544" s="8"/>
      <c r="W1544" s="8"/>
      <c r="X1544" s="8"/>
      <c r="Y1544" s="8"/>
      <c r="Z1544" s="8"/>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8"/>
      <c r="AX1544" s="8"/>
      <c r="AY1544" s="8"/>
      <c r="AZ1544" s="8"/>
      <c r="BA1544" s="8"/>
      <c r="BB1544" s="8"/>
      <c r="BC1544" s="8"/>
      <c r="BD1544" s="8"/>
      <c r="BE1544" s="8"/>
      <c r="BF1544" s="8"/>
      <c r="BG1544" s="8"/>
      <c r="BH1544" s="8"/>
      <c r="BI1544" s="8"/>
      <c r="BJ1544" s="8"/>
      <c r="BK1544" s="8"/>
      <c r="BL1544" s="8"/>
      <c r="BM1544" s="8"/>
      <c r="BN1544" s="8"/>
      <c r="BO1544" s="8"/>
      <c r="BP1544" s="1" t="str">
        <v>0- Port Costs</v>
      </c>
      <c r="BT1544" s="1" t="str">
        <v>0- Port Value</v>
      </c>
      <c r="BU1544" s="8"/>
    </row>
    <row r="1545" spans="8:73" hidden="1" outlineLevel="1" x14ac:dyDescent="0.3">
      <c r="H1545" s="1" t="str">
        <v>0 - BM Costs</v>
      </c>
      <c r="L1545" s="1" t="str">
        <v>0 - BM Port</v>
      </c>
      <c r="N1545" s="1" t="str">
        <v>0 - Port Assets</v>
      </c>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8"/>
      <c r="AX1545" s="8"/>
      <c r="AY1545" s="8"/>
      <c r="AZ1545" s="8"/>
      <c r="BA1545" s="8"/>
      <c r="BB1545" s="8"/>
      <c r="BC1545" s="8"/>
      <c r="BD1545" s="8"/>
      <c r="BE1545" s="8"/>
      <c r="BF1545" s="8"/>
      <c r="BG1545" s="8"/>
      <c r="BH1545" s="8"/>
      <c r="BI1545" s="8"/>
      <c r="BJ1545" s="8"/>
      <c r="BK1545" s="8"/>
      <c r="BL1545" s="8"/>
      <c r="BM1545" s="8"/>
      <c r="BN1545" s="8"/>
      <c r="BO1545" s="8"/>
      <c r="BP1545" s="1" t="str">
        <v>0- Port Costs</v>
      </c>
      <c r="BT1545" s="1" t="str">
        <v>0- Port Value</v>
      </c>
      <c r="BU1545" s="8"/>
    </row>
    <row r="1546" spans="8:73" hidden="1" outlineLevel="1" x14ac:dyDescent="0.3">
      <c r="H1546" s="1" t="str">
        <v>0 - BM Costs</v>
      </c>
      <c r="L1546" s="1" t="str">
        <v>0 - BM Port</v>
      </c>
      <c r="N1546" s="1" t="str">
        <v>0 - Port Assets</v>
      </c>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8"/>
      <c r="AX1546" s="8"/>
      <c r="AY1546" s="8"/>
      <c r="AZ1546" s="8"/>
      <c r="BA1546" s="8"/>
      <c r="BB1546" s="8"/>
      <c r="BC1546" s="8"/>
      <c r="BD1546" s="8"/>
      <c r="BE1546" s="8"/>
      <c r="BF1546" s="8"/>
      <c r="BG1546" s="8"/>
      <c r="BH1546" s="8"/>
      <c r="BI1546" s="8"/>
      <c r="BJ1546" s="8"/>
      <c r="BK1546" s="8"/>
      <c r="BL1546" s="8"/>
      <c r="BM1546" s="8"/>
      <c r="BN1546" s="8"/>
      <c r="BO1546" s="8"/>
      <c r="BP1546" s="1" t="str">
        <v>0- Port Costs</v>
      </c>
      <c r="BT1546" s="1" t="str">
        <v>0- Port Value</v>
      </c>
      <c r="BU1546" s="8"/>
    </row>
    <row r="1547" spans="8:73" hidden="1" outlineLevel="1" x14ac:dyDescent="0.3">
      <c r="H1547" s="1" t="str">
        <v>0 - BM Costs</v>
      </c>
      <c r="L1547" s="1" t="str">
        <v>0 - BM Port</v>
      </c>
      <c r="N1547" s="1" t="str">
        <v>0 - Port Assets</v>
      </c>
      <c r="O1547" s="8"/>
      <c r="P1547" s="8"/>
      <c r="Q1547" s="8"/>
      <c r="R1547" s="8"/>
      <c r="S1547" s="8"/>
      <c r="T1547" s="8"/>
      <c r="U1547" s="8"/>
      <c r="V1547" s="8"/>
      <c r="W1547" s="8"/>
      <c r="X1547" s="8"/>
      <c r="Y1547" s="8"/>
      <c r="Z1547" s="8"/>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8"/>
      <c r="AX1547" s="8"/>
      <c r="AY1547" s="8"/>
      <c r="AZ1547" s="8"/>
      <c r="BA1547" s="8"/>
      <c r="BB1547" s="8"/>
      <c r="BC1547" s="8"/>
      <c r="BD1547" s="8"/>
      <c r="BE1547" s="8"/>
      <c r="BF1547" s="8"/>
      <c r="BG1547" s="8"/>
      <c r="BH1547" s="8"/>
      <c r="BI1547" s="8"/>
      <c r="BJ1547" s="8"/>
      <c r="BK1547" s="8"/>
      <c r="BL1547" s="8"/>
      <c r="BM1547" s="8"/>
      <c r="BN1547" s="8"/>
      <c r="BO1547" s="8"/>
      <c r="BP1547" s="1" t="str">
        <v>0- Port Costs</v>
      </c>
      <c r="BT1547" s="1" t="str">
        <v>0- Port Value</v>
      </c>
      <c r="BU1547" s="8"/>
    </row>
    <row r="1548" spans="8:73" hidden="1" outlineLevel="1" x14ac:dyDescent="0.3">
      <c r="H1548" s="1" t="str">
        <v>0 - BM Costs</v>
      </c>
      <c r="L1548" s="1" t="str">
        <v>0 - BM Port</v>
      </c>
      <c r="N1548" s="1" t="str">
        <v>0 - Port Assets</v>
      </c>
      <c r="O1548" s="8"/>
      <c r="P1548" s="8"/>
      <c r="Q1548" s="8"/>
      <c r="R1548" s="8"/>
      <c r="S1548" s="8"/>
      <c r="T1548" s="8"/>
      <c r="U1548" s="8"/>
      <c r="V1548" s="8"/>
      <c r="W1548" s="8"/>
      <c r="X1548" s="8"/>
      <c r="Y1548" s="8"/>
      <c r="Z1548" s="8"/>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8"/>
      <c r="AX1548" s="8"/>
      <c r="AY1548" s="8"/>
      <c r="AZ1548" s="8"/>
      <c r="BA1548" s="8"/>
      <c r="BB1548" s="8"/>
      <c r="BC1548" s="8"/>
      <c r="BD1548" s="8"/>
      <c r="BE1548" s="8"/>
      <c r="BF1548" s="8"/>
      <c r="BG1548" s="8"/>
      <c r="BH1548" s="8"/>
      <c r="BI1548" s="8"/>
      <c r="BJ1548" s="8"/>
      <c r="BK1548" s="8"/>
      <c r="BL1548" s="8"/>
      <c r="BM1548" s="8"/>
      <c r="BN1548" s="8"/>
      <c r="BO1548" s="8"/>
      <c r="BP1548" s="1" t="str">
        <v>0- Port Costs</v>
      </c>
      <c r="BT1548" s="1" t="str">
        <v>0- Port Value</v>
      </c>
      <c r="BU1548" s="8"/>
    </row>
    <row r="1549" spans="8:73" hidden="1" outlineLevel="1" x14ac:dyDescent="0.3">
      <c r="H1549" s="1" t="str">
        <v>0 - BM Costs</v>
      </c>
      <c r="L1549" s="1" t="str">
        <v>0 - BM Port</v>
      </c>
      <c r="N1549" s="1" t="str">
        <v>0 - Port Assets</v>
      </c>
      <c r="O1549" s="8"/>
      <c r="P1549" s="8"/>
      <c r="Q1549" s="8"/>
      <c r="R1549" s="8"/>
      <c r="S1549" s="8"/>
      <c r="T1549" s="8"/>
      <c r="U1549" s="8"/>
      <c r="V1549" s="8"/>
      <c r="W1549" s="8"/>
      <c r="X1549" s="8"/>
      <c r="Y1549" s="8"/>
      <c r="Z1549" s="8"/>
      <c r="AA1549" s="8"/>
      <c r="AB1549" s="8"/>
      <c r="AC1549" s="8"/>
      <c r="AD1549" s="8"/>
      <c r="AE1549" s="8"/>
      <c r="AF1549" s="8"/>
      <c r="AG1549" s="8"/>
      <c r="AH1549" s="8"/>
      <c r="AI1549" s="8"/>
      <c r="AJ1549" s="8"/>
      <c r="AK1549" s="8"/>
      <c r="AL1549" s="8"/>
      <c r="AM1549" s="8"/>
      <c r="AN1549" s="8"/>
      <c r="AO1549" s="8"/>
      <c r="AP1549" s="8"/>
      <c r="AQ1549" s="8"/>
      <c r="AR1549" s="8"/>
      <c r="AS1549" s="8"/>
      <c r="AT1549" s="8"/>
      <c r="AU1549" s="8"/>
      <c r="AV1549" s="8"/>
      <c r="AW1549" s="8"/>
      <c r="AX1549" s="8"/>
      <c r="AY1549" s="8"/>
      <c r="AZ1549" s="8"/>
      <c r="BA1549" s="8"/>
      <c r="BB1549" s="8"/>
      <c r="BC1549" s="8"/>
      <c r="BD1549" s="8"/>
      <c r="BE1549" s="8"/>
      <c r="BF1549" s="8"/>
      <c r="BG1549" s="8"/>
      <c r="BH1549" s="8"/>
      <c r="BI1549" s="8"/>
      <c r="BJ1549" s="8"/>
      <c r="BK1549" s="8"/>
      <c r="BL1549" s="8"/>
      <c r="BM1549" s="8"/>
      <c r="BN1549" s="8"/>
      <c r="BO1549" s="8"/>
      <c r="BP1549" s="1" t="str">
        <v>0- Port Costs</v>
      </c>
      <c r="BT1549" s="1" t="str">
        <v>0- Port Value</v>
      </c>
      <c r="BU1549" s="8"/>
    </row>
    <row r="1550" spans="8:73" hidden="1" outlineLevel="1" x14ac:dyDescent="0.3">
      <c r="H1550" s="1" t="str">
        <v>0 - BM Costs</v>
      </c>
      <c r="L1550" s="1" t="str">
        <v>0 - BM Port</v>
      </c>
      <c r="N1550" s="1" t="str">
        <v>0 - Port Assets</v>
      </c>
      <c r="O1550" s="8"/>
      <c r="P1550" s="8"/>
      <c r="Q1550" s="8"/>
      <c r="R1550" s="8"/>
      <c r="S1550" s="8"/>
      <c r="T1550" s="8"/>
      <c r="U1550" s="8"/>
      <c r="V1550" s="8"/>
      <c r="W1550" s="8"/>
      <c r="X1550" s="8"/>
      <c r="Y1550" s="8"/>
      <c r="Z1550" s="8"/>
      <c r="AA1550" s="8"/>
      <c r="AB1550" s="8"/>
      <c r="AC1550" s="8"/>
      <c r="AD1550" s="8"/>
      <c r="AE1550" s="8"/>
      <c r="AF1550" s="8"/>
      <c r="AG1550" s="8"/>
      <c r="AH1550" s="8"/>
      <c r="AI1550" s="8"/>
      <c r="AJ1550" s="8"/>
      <c r="AK1550" s="8"/>
      <c r="AL1550" s="8"/>
      <c r="AM1550" s="8"/>
      <c r="AN1550" s="8"/>
      <c r="AO1550" s="8"/>
      <c r="AP1550" s="8"/>
      <c r="AQ1550" s="8"/>
      <c r="AR1550" s="8"/>
      <c r="AS1550" s="8"/>
      <c r="AT1550" s="8"/>
      <c r="AU1550" s="8"/>
      <c r="AV1550" s="8"/>
      <c r="AW1550" s="8"/>
      <c r="AX1550" s="8"/>
      <c r="AY1550" s="8"/>
      <c r="AZ1550" s="8"/>
      <c r="BA1550" s="8"/>
      <c r="BB1550" s="8"/>
      <c r="BC1550" s="8"/>
      <c r="BD1550" s="8"/>
      <c r="BE1550" s="8"/>
      <c r="BF1550" s="8"/>
      <c r="BG1550" s="8"/>
      <c r="BH1550" s="8"/>
      <c r="BI1550" s="8"/>
      <c r="BJ1550" s="8"/>
      <c r="BK1550" s="8"/>
      <c r="BL1550" s="8"/>
      <c r="BM1550" s="8"/>
      <c r="BN1550" s="8"/>
      <c r="BO1550" s="8"/>
      <c r="BP1550" s="1" t="str">
        <v>0- Port Costs</v>
      </c>
      <c r="BT1550" s="1" t="str">
        <v>0- Port Value</v>
      </c>
      <c r="BU1550" s="8"/>
    </row>
    <row r="1551" spans="8:73" hidden="1" outlineLevel="1" x14ac:dyDescent="0.3">
      <c r="H1551" s="1" t="str">
        <v>0 - BM Costs</v>
      </c>
      <c r="L1551" s="1" t="str">
        <v>0 - BM Port</v>
      </c>
      <c r="N1551" s="1" t="str">
        <v>0 - Port Assets</v>
      </c>
      <c r="O1551" s="8"/>
      <c r="P1551" s="8"/>
      <c r="Q1551" s="8"/>
      <c r="R1551" s="8"/>
      <c r="S1551" s="8"/>
      <c r="T1551" s="8"/>
      <c r="U1551" s="8"/>
      <c r="V1551" s="8"/>
      <c r="W1551" s="8"/>
      <c r="X1551" s="8"/>
      <c r="Y1551" s="8"/>
      <c r="Z1551" s="8"/>
      <c r="AA1551" s="8"/>
      <c r="AB1551" s="8"/>
      <c r="AC1551" s="8"/>
      <c r="AD1551" s="8"/>
      <c r="AE1551" s="8"/>
      <c r="AF1551" s="8"/>
      <c r="AG1551" s="8"/>
      <c r="AH1551" s="8"/>
      <c r="AI1551" s="8"/>
      <c r="AJ1551" s="8"/>
      <c r="AK1551" s="8"/>
      <c r="AL1551" s="8"/>
      <c r="AM1551" s="8"/>
      <c r="AN1551" s="8"/>
      <c r="AO1551" s="8"/>
      <c r="AP1551" s="8"/>
      <c r="AQ1551" s="8"/>
      <c r="AR1551" s="8"/>
      <c r="AS1551" s="8"/>
      <c r="AT1551" s="8"/>
      <c r="AU1551" s="8"/>
      <c r="AV1551" s="8"/>
      <c r="AW1551" s="8"/>
      <c r="AX1551" s="8"/>
      <c r="AY1551" s="8"/>
      <c r="AZ1551" s="8"/>
      <c r="BA1551" s="8"/>
      <c r="BB1551" s="8"/>
      <c r="BC1551" s="8"/>
      <c r="BD1551" s="8"/>
      <c r="BE1551" s="8"/>
      <c r="BF1551" s="8"/>
      <c r="BG1551" s="8"/>
      <c r="BH1551" s="8"/>
      <c r="BI1551" s="8"/>
      <c r="BJ1551" s="8"/>
      <c r="BK1551" s="8"/>
      <c r="BL1551" s="8"/>
      <c r="BM1551" s="8"/>
      <c r="BN1551" s="8"/>
      <c r="BO1551" s="8"/>
      <c r="BP1551" s="1" t="str">
        <v>0- Port Costs</v>
      </c>
      <c r="BT1551" s="1" t="str">
        <v>0- Port Value</v>
      </c>
      <c r="BU1551" s="8"/>
    </row>
    <row r="1552" spans="8:73" hidden="1" outlineLevel="1" x14ac:dyDescent="0.3">
      <c r="H1552" s="1" t="str">
        <v>0 - BM Costs</v>
      </c>
      <c r="L1552" s="1" t="str">
        <v>0 - BM Port</v>
      </c>
      <c r="N1552" s="1" t="str">
        <v>0 - Port Assets</v>
      </c>
      <c r="O1552" s="8"/>
      <c r="P1552" s="8"/>
      <c r="Q1552" s="8"/>
      <c r="R1552" s="8"/>
      <c r="S1552" s="8"/>
      <c r="T1552" s="8"/>
      <c r="U1552" s="8"/>
      <c r="V1552" s="8"/>
      <c r="W1552" s="8"/>
      <c r="X1552" s="8"/>
      <c r="Y1552" s="8"/>
      <c r="Z1552" s="8"/>
      <c r="AA1552" s="8"/>
      <c r="AB1552" s="8"/>
      <c r="AC1552" s="8"/>
      <c r="AD1552" s="8"/>
      <c r="AE1552" s="8"/>
      <c r="AF1552" s="8"/>
      <c r="AG1552" s="8"/>
      <c r="AH1552" s="8"/>
      <c r="AI1552" s="8"/>
      <c r="AJ1552" s="8"/>
      <c r="AK1552" s="8"/>
      <c r="AL1552" s="8"/>
      <c r="AM1552" s="8"/>
      <c r="AN1552" s="8"/>
      <c r="AO1552" s="8"/>
      <c r="AP1552" s="8"/>
      <c r="AQ1552" s="8"/>
      <c r="AR1552" s="8"/>
      <c r="AS1552" s="8"/>
      <c r="AT1552" s="8"/>
      <c r="AU1552" s="8"/>
      <c r="AV1552" s="8"/>
      <c r="AW1552" s="8"/>
      <c r="AX1552" s="8"/>
      <c r="AY1552" s="8"/>
      <c r="AZ1552" s="8"/>
      <c r="BA1552" s="8"/>
      <c r="BB1552" s="8"/>
      <c r="BC1552" s="8"/>
      <c r="BD1552" s="8"/>
      <c r="BE1552" s="8"/>
      <c r="BF1552" s="8"/>
      <c r="BG1552" s="8"/>
      <c r="BH1552" s="8"/>
      <c r="BI1552" s="8"/>
      <c r="BJ1552" s="8"/>
      <c r="BK1552" s="8"/>
      <c r="BL1552" s="8"/>
      <c r="BM1552" s="8"/>
      <c r="BN1552" s="8"/>
      <c r="BO1552" s="8"/>
      <c r="BP1552" s="1" t="str">
        <v>0- Port Costs</v>
      </c>
      <c r="BT1552" s="1" t="str">
        <v>0- Port Value</v>
      </c>
      <c r="BU1552" s="8"/>
    </row>
    <row r="1553" spans="8:73" hidden="1" outlineLevel="1" x14ac:dyDescent="0.3">
      <c r="H1553" s="1" t="str">
        <v>0 - BM Costs</v>
      </c>
      <c r="L1553" s="1" t="str">
        <v>0 - BM Port</v>
      </c>
      <c r="N1553" s="1" t="str">
        <v>0 - Port Assets</v>
      </c>
      <c r="O1553" s="8"/>
      <c r="P1553" s="8"/>
      <c r="Q1553" s="8"/>
      <c r="R1553" s="8"/>
      <c r="S1553" s="8"/>
      <c r="T1553" s="8"/>
      <c r="U1553" s="8"/>
      <c r="V1553" s="8"/>
      <c r="W1553" s="8"/>
      <c r="X1553" s="8"/>
      <c r="Y1553" s="8"/>
      <c r="Z1553" s="8"/>
      <c r="AA1553" s="8"/>
      <c r="AB1553" s="8"/>
      <c r="AC1553" s="8"/>
      <c r="AD1553" s="8"/>
      <c r="AE1553" s="8"/>
      <c r="AF1553" s="8"/>
      <c r="AG1553" s="8"/>
      <c r="AH1553" s="8"/>
      <c r="AI1553" s="8"/>
      <c r="AJ1553" s="8"/>
      <c r="AK1553" s="8"/>
      <c r="AL1553" s="8"/>
      <c r="AM1553" s="8"/>
      <c r="AN1553" s="8"/>
      <c r="AO1553" s="8"/>
      <c r="AP1553" s="8"/>
      <c r="AQ1553" s="8"/>
      <c r="AR1553" s="8"/>
      <c r="AS1553" s="8"/>
      <c r="AT1553" s="8"/>
      <c r="AU1553" s="8"/>
      <c r="AV1553" s="8"/>
      <c r="AW1553" s="8"/>
      <c r="AX1553" s="8"/>
      <c r="AY1553" s="8"/>
      <c r="AZ1553" s="8"/>
      <c r="BA1553" s="8"/>
      <c r="BB1553" s="8"/>
      <c r="BC1553" s="8"/>
      <c r="BD1553" s="8"/>
      <c r="BE1553" s="8"/>
      <c r="BF1553" s="8"/>
      <c r="BG1553" s="8"/>
      <c r="BH1553" s="8"/>
      <c r="BI1553" s="8"/>
      <c r="BJ1553" s="8"/>
      <c r="BK1553" s="8"/>
      <c r="BL1553" s="8"/>
      <c r="BM1553" s="8"/>
      <c r="BN1553" s="8"/>
      <c r="BO1553" s="8"/>
      <c r="BP1553" s="1" t="str">
        <v>0- Port Costs</v>
      </c>
      <c r="BT1553" s="1" t="str">
        <v>0- Port Value</v>
      </c>
      <c r="BU1553" s="8"/>
    </row>
    <row r="1554" spans="8:73" hidden="1" outlineLevel="1" x14ac:dyDescent="0.3">
      <c r="H1554" s="1" t="str">
        <v>0 - BM Costs</v>
      </c>
      <c r="L1554" s="1" t="str">
        <v>0 - BM Port</v>
      </c>
      <c r="N1554" s="1" t="str">
        <v>0 - Port Assets</v>
      </c>
      <c r="O1554" s="8"/>
      <c r="P1554" s="8"/>
      <c r="Q1554" s="8"/>
      <c r="R1554" s="8"/>
      <c r="S1554" s="8"/>
      <c r="T1554" s="8"/>
      <c r="U1554" s="8"/>
      <c r="V1554" s="8"/>
      <c r="W1554" s="8"/>
      <c r="X1554" s="8"/>
      <c r="Y1554" s="8"/>
      <c r="Z1554" s="8"/>
      <c r="AA1554" s="8"/>
      <c r="AB1554" s="8"/>
      <c r="AC1554" s="8"/>
      <c r="AD1554" s="8"/>
      <c r="AE1554" s="8"/>
      <c r="AF1554" s="8"/>
      <c r="AG1554" s="8"/>
      <c r="AH1554" s="8"/>
      <c r="AI1554" s="8"/>
      <c r="AJ1554" s="8"/>
      <c r="AK1554" s="8"/>
      <c r="AL1554" s="8"/>
      <c r="AM1554" s="8"/>
      <c r="AN1554" s="8"/>
      <c r="AO1554" s="8"/>
      <c r="AP1554" s="8"/>
      <c r="AQ1554" s="8"/>
      <c r="AR1554" s="8"/>
      <c r="AS1554" s="8"/>
      <c r="AT1554" s="8"/>
      <c r="AU1554" s="8"/>
      <c r="AV1554" s="8"/>
      <c r="AW1554" s="8"/>
      <c r="AX1554" s="8"/>
      <c r="AY1554" s="8"/>
      <c r="AZ1554" s="8"/>
      <c r="BA1554" s="8"/>
      <c r="BB1554" s="8"/>
      <c r="BC1554" s="8"/>
      <c r="BD1554" s="8"/>
      <c r="BE1554" s="8"/>
      <c r="BF1554" s="8"/>
      <c r="BG1554" s="8"/>
      <c r="BH1554" s="8"/>
      <c r="BI1554" s="8"/>
      <c r="BJ1554" s="8"/>
      <c r="BK1554" s="8"/>
      <c r="BL1554" s="8"/>
      <c r="BM1554" s="8"/>
      <c r="BN1554" s="8"/>
      <c r="BO1554" s="8"/>
      <c r="BP1554" s="1" t="str">
        <v>0- Port Costs</v>
      </c>
      <c r="BT1554" s="1" t="str">
        <v>0- Port Value</v>
      </c>
      <c r="BU1554" s="8"/>
    </row>
    <row r="1555" spans="8:73" hidden="1" outlineLevel="1" x14ac:dyDescent="0.3">
      <c r="H1555" s="1" t="str">
        <v>0 - BM Costs</v>
      </c>
      <c r="L1555" s="1" t="str">
        <v>0 - BM Port</v>
      </c>
      <c r="N1555" s="1" t="str">
        <v>0 - Port Assets</v>
      </c>
      <c r="O1555" s="8"/>
      <c r="P1555" s="8"/>
      <c r="Q1555" s="8"/>
      <c r="R1555" s="8"/>
      <c r="S1555" s="8"/>
      <c r="T1555" s="8"/>
      <c r="U1555" s="8"/>
      <c r="V1555" s="8"/>
      <c r="W1555" s="8"/>
      <c r="X1555" s="8"/>
      <c r="Y1555" s="8"/>
      <c r="Z1555" s="8"/>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8"/>
      <c r="AX1555" s="8"/>
      <c r="AY1555" s="8"/>
      <c r="AZ1555" s="8"/>
      <c r="BA1555" s="8"/>
      <c r="BB1555" s="8"/>
      <c r="BC1555" s="8"/>
      <c r="BD1555" s="8"/>
      <c r="BE1555" s="8"/>
      <c r="BF1555" s="8"/>
      <c r="BG1555" s="8"/>
      <c r="BH1555" s="8"/>
      <c r="BI1555" s="8"/>
      <c r="BJ1555" s="8"/>
      <c r="BK1555" s="8"/>
      <c r="BL1555" s="8"/>
      <c r="BM1555" s="8"/>
      <c r="BN1555" s="8"/>
      <c r="BO1555" s="8"/>
      <c r="BP1555" s="1" t="str">
        <v>0- Port Costs</v>
      </c>
      <c r="BT1555" s="1" t="str">
        <v>0- Port Value</v>
      </c>
      <c r="BU1555" s="8"/>
    </row>
    <row r="1556" spans="8:73" hidden="1" outlineLevel="1" x14ac:dyDescent="0.3">
      <c r="H1556" s="1" t="str">
        <v>0 - BM Costs</v>
      </c>
      <c r="L1556" s="1" t="str">
        <v>0 - BM Port</v>
      </c>
      <c r="N1556" s="1" t="str">
        <v>0 - Port Assets</v>
      </c>
      <c r="O1556" s="8"/>
      <c r="P1556" s="8"/>
      <c r="Q1556" s="8"/>
      <c r="R1556" s="8"/>
      <c r="S1556" s="8"/>
      <c r="T1556" s="8"/>
      <c r="U1556" s="8"/>
      <c r="V1556" s="8"/>
      <c r="W1556" s="8"/>
      <c r="X1556" s="8"/>
      <c r="Y1556" s="8"/>
      <c r="Z1556" s="8"/>
      <c r="AA1556" s="8"/>
      <c r="AB1556" s="8"/>
      <c r="AC1556" s="8"/>
      <c r="AD1556" s="8"/>
      <c r="AE1556" s="8"/>
      <c r="AF1556" s="8"/>
      <c r="AG1556" s="8"/>
      <c r="AH1556" s="8"/>
      <c r="AI1556" s="8"/>
      <c r="AJ1556" s="8"/>
      <c r="AK1556" s="8"/>
      <c r="AL1556" s="8"/>
      <c r="AM1556" s="8"/>
      <c r="AN1556" s="8"/>
      <c r="AO1556" s="8"/>
      <c r="AP1556" s="8"/>
      <c r="AQ1556" s="8"/>
      <c r="AR1556" s="8"/>
      <c r="AS1556" s="8"/>
      <c r="AT1556" s="8"/>
      <c r="AU1556" s="8"/>
      <c r="AV1556" s="8"/>
      <c r="AW1556" s="8"/>
      <c r="AX1556" s="8"/>
      <c r="AY1556" s="8"/>
      <c r="AZ1556" s="8"/>
      <c r="BA1556" s="8"/>
      <c r="BB1556" s="8"/>
      <c r="BC1556" s="8"/>
      <c r="BD1556" s="8"/>
      <c r="BE1556" s="8"/>
      <c r="BF1556" s="8"/>
      <c r="BG1556" s="8"/>
      <c r="BH1556" s="8"/>
      <c r="BI1556" s="8"/>
      <c r="BJ1556" s="8"/>
      <c r="BK1556" s="8"/>
      <c r="BL1556" s="8"/>
      <c r="BM1556" s="8"/>
      <c r="BN1556" s="8"/>
      <c r="BO1556" s="8"/>
      <c r="BP1556" s="1" t="str">
        <v>0- Port Costs</v>
      </c>
      <c r="BT1556" s="1" t="str">
        <v>0- Port Value</v>
      </c>
      <c r="BU1556" s="8"/>
    </row>
    <row r="1557" spans="8:73" hidden="1" outlineLevel="1" x14ac:dyDescent="0.3">
      <c r="H1557" s="1" t="str">
        <v>0 - BM Costs</v>
      </c>
      <c r="L1557" s="1" t="str">
        <v>0 - BM Port</v>
      </c>
      <c r="N1557" s="1" t="str">
        <v>0 - Port Assets</v>
      </c>
      <c r="O1557" s="8"/>
      <c r="P1557" s="8"/>
      <c r="Q1557" s="8"/>
      <c r="R1557" s="8"/>
      <c r="S1557" s="8"/>
      <c r="T1557" s="8"/>
      <c r="U1557" s="8"/>
      <c r="V1557" s="8"/>
      <c r="W1557" s="8"/>
      <c r="X1557" s="8"/>
      <c r="Y1557" s="8"/>
      <c r="Z1557" s="8"/>
      <c r="AA1557" s="8"/>
      <c r="AB1557" s="8"/>
      <c r="AC1557" s="8"/>
      <c r="AD1557" s="8"/>
      <c r="AE1557" s="8"/>
      <c r="AF1557" s="8"/>
      <c r="AG1557" s="8"/>
      <c r="AH1557" s="8"/>
      <c r="AI1557" s="8"/>
      <c r="AJ1557" s="8"/>
      <c r="AK1557" s="8"/>
      <c r="AL1557" s="8"/>
      <c r="AM1557" s="8"/>
      <c r="AN1557" s="8"/>
      <c r="AO1557" s="8"/>
      <c r="AP1557" s="8"/>
      <c r="AQ1557" s="8"/>
      <c r="AR1557" s="8"/>
      <c r="AS1557" s="8"/>
      <c r="AT1557" s="8"/>
      <c r="AU1557" s="8"/>
      <c r="AV1557" s="8"/>
      <c r="AW1557" s="8"/>
      <c r="AX1557" s="8"/>
      <c r="AY1557" s="8"/>
      <c r="AZ1557" s="8"/>
      <c r="BA1557" s="8"/>
      <c r="BB1557" s="8"/>
      <c r="BC1557" s="8"/>
      <c r="BD1557" s="8"/>
      <c r="BE1557" s="8"/>
      <c r="BF1557" s="8"/>
      <c r="BG1557" s="8"/>
      <c r="BH1557" s="8"/>
      <c r="BI1557" s="8"/>
      <c r="BJ1557" s="8"/>
      <c r="BK1557" s="8"/>
      <c r="BL1557" s="8"/>
      <c r="BM1557" s="8"/>
      <c r="BN1557" s="8"/>
      <c r="BO1557" s="8"/>
      <c r="BP1557" s="1" t="str">
        <v>0- Port Costs</v>
      </c>
      <c r="BT1557" s="1" t="str">
        <v>0- Port Value</v>
      </c>
      <c r="BU1557" s="8"/>
    </row>
    <row r="1558" spans="8:73" hidden="1" outlineLevel="1" x14ac:dyDescent="0.3">
      <c r="H1558" s="1" t="str">
        <v>0 - BM Costs</v>
      </c>
      <c r="L1558" s="1" t="str">
        <v>0 - BM Port</v>
      </c>
      <c r="N1558" s="1" t="str">
        <v>0 - Port Assets</v>
      </c>
      <c r="O1558" s="8"/>
      <c r="P1558" s="8"/>
      <c r="Q1558" s="8"/>
      <c r="R1558" s="8"/>
      <c r="S1558" s="8"/>
      <c r="T1558" s="8"/>
      <c r="U1558" s="8"/>
      <c r="V1558" s="8"/>
      <c r="W1558" s="8"/>
      <c r="X1558" s="8"/>
      <c r="Y1558" s="8"/>
      <c r="Z1558" s="8"/>
      <c r="AA1558" s="8"/>
      <c r="AB1558" s="8"/>
      <c r="AC1558" s="8"/>
      <c r="AD1558" s="8"/>
      <c r="AE1558" s="8"/>
      <c r="AF1558" s="8"/>
      <c r="AG1558" s="8"/>
      <c r="AH1558" s="8"/>
      <c r="AI1558" s="8"/>
      <c r="AJ1558" s="8"/>
      <c r="AK1558" s="8"/>
      <c r="AL1558" s="8"/>
      <c r="AM1558" s="8"/>
      <c r="AN1558" s="8"/>
      <c r="AO1558" s="8"/>
      <c r="AP1558" s="8"/>
      <c r="AQ1558" s="8"/>
      <c r="AR1558" s="8"/>
      <c r="AS1558" s="8"/>
      <c r="AT1558" s="8"/>
      <c r="AU1558" s="8"/>
      <c r="AV1558" s="8"/>
      <c r="AW1558" s="8"/>
      <c r="AX1558" s="8"/>
      <c r="AY1558" s="8"/>
      <c r="AZ1558" s="8"/>
      <c r="BA1558" s="8"/>
      <c r="BB1558" s="8"/>
      <c r="BC1558" s="8"/>
      <c r="BD1558" s="8"/>
      <c r="BE1558" s="8"/>
      <c r="BF1558" s="8"/>
      <c r="BG1558" s="8"/>
      <c r="BH1558" s="8"/>
      <c r="BI1558" s="8"/>
      <c r="BJ1558" s="8"/>
      <c r="BK1558" s="8"/>
      <c r="BL1558" s="8"/>
      <c r="BM1558" s="8"/>
      <c r="BN1558" s="8"/>
      <c r="BO1558" s="8"/>
      <c r="BP1558" s="1" t="str">
        <v>0- Port Costs</v>
      </c>
      <c r="BT1558" s="1" t="str">
        <v>0- Port Value</v>
      </c>
      <c r="BU1558" s="8"/>
    </row>
    <row r="1559" spans="8:73" hidden="1" outlineLevel="1" x14ac:dyDescent="0.3">
      <c r="H1559" s="1" t="str">
        <v>0 - BM Costs</v>
      </c>
      <c r="L1559" s="1" t="str">
        <v>0 - BM Port</v>
      </c>
      <c r="N1559" s="1" t="str">
        <v>0 - Port Assets</v>
      </c>
      <c r="O1559" s="8"/>
      <c r="P1559" s="8"/>
      <c r="Q1559" s="8"/>
      <c r="R1559" s="8"/>
      <c r="S1559" s="8"/>
      <c r="T1559" s="8"/>
      <c r="U1559" s="8"/>
      <c r="V1559" s="8"/>
      <c r="W1559" s="8"/>
      <c r="X1559" s="8"/>
      <c r="Y1559" s="8"/>
      <c r="Z1559" s="8"/>
      <c r="AA1559" s="8"/>
      <c r="AB1559" s="8"/>
      <c r="AC1559" s="8"/>
      <c r="AD1559" s="8"/>
      <c r="AE1559" s="8"/>
      <c r="AF1559" s="8"/>
      <c r="AG1559" s="8"/>
      <c r="AH1559" s="8"/>
      <c r="AI1559" s="8"/>
      <c r="AJ1559" s="8"/>
      <c r="AK1559" s="8"/>
      <c r="AL1559" s="8"/>
      <c r="AM1559" s="8"/>
      <c r="AN1559" s="8"/>
      <c r="AO1559" s="8"/>
      <c r="AP1559" s="8"/>
      <c r="AQ1559" s="8"/>
      <c r="AR1559" s="8"/>
      <c r="AS1559" s="8"/>
      <c r="AT1559" s="8"/>
      <c r="AU1559" s="8"/>
      <c r="AV1559" s="8"/>
      <c r="AW1559" s="8"/>
      <c r="AX1559" s="8"/>
      <c r="AY1559" s="8"/>
      <c r="AZ1559" s="8"/>
      <c r="BA1559" s="8"/>
      <c r="BB1559" s="8"/>
      <c r="BC1559" s="8"/>
      <c r="BD1559" s="8"/>
      <c r="BE1559" s="8"/>
      <c r="BF1559" s="8"/>
      <c r="BG1559" s="8"/>
      <c r="BH1559" s="8"/>
      <c r="BI1559" s="8"/>
      <c r="BJ1559" s="8"/>
      <c r="BK1559" s="8"/>
      <c r="BL1559" s="8"/>
      <c r="BM1559" s="8"/>
      <c r="BN1559" s="8"/>
      <c r="BO1559" s="8"/>
      <c r="BP1559" s="1" t="str">
        <v>0- Port Costs</v>
      </c>
      <c r="BT1559" s="1" t="str">
        <v>0- Port Value</v>
      </c>
      <c r="BU1559" s="8"/>
    </row>
    <row r="1560" spans="8:73" hidden="1" outlineLevel="1" x14ac:dyDescent="0.3">
      <c r="H1560" s="1" t="str">
        <v>0 - BM Costs</v>
      </c>
      <c r="L1560" s="1" t="str">
        <v>0 - BM Port</v>
      </c>
      <c r="N1560" s="1" t="str">
        <v>0 - Port Assets</v>
      </c>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8"/>
      <c r="AX1560" s="8"/>
      <c r="AY1560" s="8"/>
      <c r="AZ1560" s="8"/>
      <c r="BA1560" s="8"/>
      <c r="BB1560" s="8"/>
      <c r="BC1560" s="8"/>
      <c r="BD1560" s="8"/>
      <c r="BE1560" s="8"/>
      <c r="BF1560" s="8"/>
      <c r="BG1560" s="8"/>
      <c r="BH1560" s="8"/>
      <c r="BI1560" s="8"/>
      <c r="BJ1560" s="8"/>
      <c r="BK1560" s="8"/>
      <c r="BL1560" s="8"/>
      <c r="BM1560" s="8"/>
      <c r="BN1560" s="8"/>
      <c r="BO1560" s="8"/>
      <c r="BP1560" s="1" t="str">
        <v>0- Port Costs</v>
      </c>
      <c r="BT1560" s="1" t="str">
        <v>0- Port Value</v>
      </c>
      <c r="BU1560" s="8"/>
    </row>
    <row r="1561" spans="8:73" hidden="1" outlineLevel="1" x14ac:dyDescent="0.3">
      <c r="H1561" s="1" t="str">
        <v>0 - BM Costs</v>
      </c>
      <c r="L1561" s="1" t="str">
        <v>0 - BM Port</v>
      </c>
      <c r="N1561" s="1" t="str">
        <v>0 - Port Assets</v>
      </c>
      <c r="O1561" s="8"/>
      <c r="P1561" s="8"/>
      <c r="Q1561" s="8"/>
      <c r="R1561" s="8"/>
      <c r="S1561" s="8"/>
      <c r="T1561" s="8"/>
      <c r="U1561" s="8"/>
      <c r="V1561" s="8"/>
      <c r="W1561" s="8"/>
      <c r="X1561" s="8"/>
      <c r="Y1561" s="8"/>
      <c r="Z1561" s="8"/>
      <c r="AA1561" s="8"/>
      <c r="AB1561" s="8"/>
      <c r="AC1561" s="8"/>
      <c r="AD1561" s="8"/>
      <c r="AE1561" s="8"/>
      <c r="AF1561" s="8"/>
      <c r="AG1561" s="8"/>
      <c r="AH1561" s="8"/>
      <c r="AI1561" s="8"/>
      <c r="AJ1561" s="8"/>
      <c r="AK1561" s="8"/>
      <c r="AL1561" s="8"/>
      <c r="AM1561" s="8"/>
      <c r="AN1561" s="8"/>
      <c r="AO1561" s="8"/>
      <c r="AP1561" s="8"/>
      <c r="AQ1561" s="8"/>
      <c r="AR1561" s="8"/>
      <c r="AS1561" s="8"/>
      <c r="AT1561" s="8"/>
      <c r="AU1561" s="8"/>
      <c r="AV1561" s="8"/>
      <c r="AW1561" s="8"/>
      <c r="AX1561" s="8"/>
      <c r="AY1561" s="8"/>
      <c r="AZ1561" s="8"/>
      <c r="BA1561" s="8"/>
      <c r="BB1561" s="8"/>
      <c r="BC1561" s="8"/>
      <c r="BD1561" s="8"/>
      <c r="BE1561" s="8"/>
      <c r="BF1561" s="8"/>
      <c r="BG1561" s="8"/>
      <c r="BH1561" s="8"/>
      <c r="BI1561" s="8"/>
      <c r="BJ1561" s="8"/>
      <c r="BK1561" s="8"/>
      <c r="BL1561" s="8"/>
      <c r="BM1561" s="8"/>
      <c r="BN1561" s="8"/>
      <c r="BO1561" s="8"/>
      <c r="BP1561" s="1" t="str">
        <v>0- Port Costs</v>
      </c>
      <c r="BT1561" s="1" t="str">
        <v>0- Port Value</v>
      </c>
      <c r="BU1561" s="8"/>
    </row>
    <row r="1562" spans="8:73" hidden="1" outlineLevel="1" x14ac:dyDescent="0.3">
      <c r="H1562" s="1" t="str">
        <v>0 - BM Costs</v>
      </c>
      <c r="L1562" s="1" t="str">
        <v>0 - BM Port</v>
      </c>
      <c r="N1562" s="1" t="str">
        <v>0 - Port Assets</v>
      </c>
      <c r="O1562" s="8"/>
      <c r="P1562" s="8"/>
      <c r="Q1562" s="8"/>
      <c r="R1562" s="8"/>
      <c r="S1562" s="8"/>
      <c r="T1562" s="8"/>
      <c r="U1562" s="8"/>
      <c r="V1562" s="8"/>
      <c r="W1562" s="8"/>
      <c r="X1562" s="8"/>
      <c r="Y1562" s="8"/>
      <c r="Z1562" s="8"/>
      <c r="AA1562" s="8"/>
      <c r="AB1562" s="8"/>
      <c r="AC1562" s="8"/>
      <c r="AD1562" s="8"/>
      <c r="AE1562" s="8"/>
      <c r="AF1562" s="8"/>
      <c r="AG1562" s="8"/>
      <c r="AH1562" s="8"/>
      <c r="AI1562" s="8"/>
      <c r="AJ1562" s="8"/>
      <c r="AK1562" s="8"/>
      <c r="AL1562" s="8"/>
      <c r="AM1562" s="8"/>
      <c r="AN1562" s="8"/>
      <c r="AO1562" s="8"/>
      <c r="AP1562" s="8"/>
      <c r="AQ1562" s="8"/>
      <c r="AR1562" s="8"/>
      <c r="AS1562" s="8"/>
      <c r="AT1562" s="8"/>
      <c r="AU1562" s="8"/>
      <c r="AV1562" s="8"/>
      <c r="AW1562" s="8"/>
      <c r="AX1562" s="8"/>
      <c r="AY1562" s="8"/>
      <c r="AZ1562" s="8"/>
      <c r="BA1562" s="8"/>
      <c r="BB1562" s="8"/>
      <c r="BC1562" s="8"/>
      <c r="BD1562" s="8"/>
      <c r="BE1562" s="8"/>
      <c r="BF1562" s="8"/>
      <c r="BG1562" s="8"/>
      <c r="BH1562" s="8"/>
      <c r="BI1562" s="8"/>
      <c r="BJ1562" s="8"/>
      <c r="BK1562" s="8"/>
      <c r="BL1562" s="8"/>
      <c r="BM1562" s="8"/>
      <c r="BN1562" s="8"/>
      <c r="BO1562" s="8"/>
      <c r="BP1562" s="1" t="str">
        <v>0- Port Costs</v>
      </c>
      <c r="BT1562" s="1" t="str">
        <v>0- Port Value</v>
      </c>
      <c r="BU1562" s="8"/>
    </row>
    <row r="1563" spans="8:73" hidden="1" outlineLevel="1" x14ac:dyDescent="0.3">
      <c r="H1563" s="1" t="str">
        <v>0 - BM Costs</v>
      </c>
      <c r="L1563" s="1" t="str">
        <v>0 - BM Port</v>
      </c>
      <c r="N1563" s="1" t="str">
        <v>0 - Port Assets</v>
      </c>
      <c r="O1563" s="8"/>
      <c r="P1563" s="8"/>
      <c r="Q1563" s="8"/>
      <c r="R1563" s="8"/>
      <c r="S1563" s="8"/>
      <c r="T1563" s="8"/>
      <c r="U1563" s="8"/>
      <c r="V1563" s="8"/>
      <c r="W1563" s="8"/>
      <c r="X1563" s="8"/>
      <c r="Y1563" s="8"/>
      <c r="Z1563" s="8"/>
      <c r="AA1563" s="8"/>
      <c r="AB1563" s="8"/>
      <c r="AC1563" s="8"/>
      <c r="AD1563" s="8"/>
      <c r="AE1563" s="8"/>
      <c r="AF1563" s="8"/>
      <c r="AG1563" s="8"/>
      <c r="AH1563" s="8"/>
      <c r="AI1563" s="8"/>
      <c r="AJ1563" s="8"/>
      <c r="AK1563" s="8"/>
      <c r="AL1563" s="8"/>
      <c r="AM1563" s="8"/>
      <c r="AN1563" s="8"/>
      <c r="AO1563" s="8"/>
      <c r="AP1563" s="8"/>
      <c r="AQ1563" s="8"/>
      <c r="AR1563" s="8"/>
      <c r="AS1563" s="8"/>
      <c r="AT1563" s="8"/>
      <c r="AU1563" s="8"/>
      <c r="AV1563" s="8"/>
      <c r="AW1563" s="8"/>
      <c r="AX1563" s="8"/>
      <c r="AY1563" s="8"/>
      <c r="AZ1563" s="8"/>
      <c r="BA1563" s="8"/>
      <c r="BB1563" s="8"/>
      <c r="BC1563" s="8"/>
      <c r="BD1563" s="8"/>
      <c r="BE1563" s="8"/>
      <c r="BF1563" s="8"/>
      <c r="BG1563" s="8"/>
      <c r="BH1563" s="8"/>
      <c r="BI1563" s="8"/>
      <c r="BJ1563" s="8"/>
      <c r="BK1563" s="8"/>
      <c r="BL1563" s="8"/>
      <c r="BM1563" s="8"/>
      <c r="BN1563" s="8"/>
      <c r="BO1563" s="8"/>
      <c r="BP1563" s="1" t="str">
        <v>0- Port Costs</v>
      </c>
      <c r="BT1563" s="1" t="str">
        <v>0- Port Value</v>
      </c>
      <c r="BU1563" s="8"/>
    </row>
    <row r="1564" spans="8:73" hidden="1" outlineLevel="1" x14ac:dyDescent="0.3">
      <c r="H1564" s="1" t="str">
        <v>0 - BM Costs</v>
      </c>
      <c r="L1564" s="1" t="str">
        <v>0 - BM Port</v>
      </c>
      <c r="N1564" s="1" t="str">
        <v>0 - Port Assets</v>
      </c>
      <c r="O1564" s="8"/>
      <c r="P1564" s="8"/>
      <c r="Q1564" s="8"/>
      <c r="R1564" s="8"/>
      <c r="S1564" s="8"/>
      <c r="T1564" s="8"/>
      <c r="U1564" s="8"/>
      <c r="V1564" s="8"/>
      <c r="W1564" s="8"/>
      <c r="X1564" s="8"/>
      <c r="Y1564" s="8"/>
      <c r="Z1564" s="8"/>
      <c r="AA1564" s="8"/>
      <c r="AB1564" s="8"/>
      <c r="AC1564" s="8"/>
      <c r="AD1564" s="8"/>
      <c r="AE1564" s="8"/>
      <c r="AF1564" s="8"/>
      <c r="AG1564" s="8"/>
      <c r="AH1564" s="8"/>
      <c r="AI1564" s="8"/>
      <c r="AJ1564" s="8"/>
      <c r="AK1564" s="8"/>
      <c r="AL1564" s="8"/>
      <c r="AM1564" s="8"/>
      <c r="AN1564" s="8"/>
      <c r="AO1564" s="8"/>
      <c r="AP1564" s="8"/>
      <c r="AQ1564" s="8"/>
      <c r="AR1564" s="8"/>
      <c r="AS1564" s="8"/>
      <c r="AT1564" s="8"/>
      <c r="AU1564" s="8"/>
      <c r="AV1564" s="8"/>
      <c r="AW1564" s="8"/>
      <c r="AX1564" s="8"/>
      <c r="AY1564" s="8"/>
      <c r="AZ1564" s="8"/>
      <c r="BA1564" s="8"/>
      <c r="BB1564" s="8"/>
      <c r="BC1564" s="8"/>
      <c r="BD1564" s="8"/>
      <c r="BE1564" s="8"/>
      <c r="BF1564" s="8"/>
      <c r="BG1564" s="8"/>
      <c r="BH1564" s="8"/>
      <c r="BI1564" s="8"/>
      <c r="BJ1564" s="8"/>
      <c r="BK1564" s="8"/>
      <c r="BL1564" s="8"/>
      <c r="BM1564" s="8"/>
      <c r="BN1564" s="8"/>
      <c r="BO1564" s="8"/>
      <c r="BP1564" s="1" t="str">
        <v>0- Port Costs</v>
      </c>
      <c r="BT1564" s="1" t="str">
        <v>0- Port Value</v>
      </c>
      <c r="BU1564" s="8"/>
    </row>
    <row r="1565" spans="8:73" hidden="1" outlineLevel="1" x14ac:dyDescent="0.3">
      <c r="H1565" s="1" t="str">
        <v>0 - BM Costs</v>
      </c>
      <c r="L1565" s="1" t="str">
        <v>0 - BM Port</v>
      </c>
      <c r="N1565" s="1" t="str">
        <v>0 - Port Assets</v>
      </c>
      <c r="O1565" s="8"/>
      <c r="P1565" s="8"/>
      <c r="Q1565" s="8"/>
      <c r="R1565" s="8"/>
      <c r="S1565" s="8"/>
      <c r="T1565" s="8"/>
      <c r="U1565" s="8"/>
      <c r="V1565" s="8"/>
      <c r="W1565" s="8"/>
      <c r="X1565" s="8"/>
      <c r="Y1565" s="8"/>
      <c r="Z1565" s="8"/>
      <c r="AA1565" s="8"/>
      <c r="AB1565" s="8"/>
      <c r="AC1565" s="8"/>
      <c r="AD1565" s="8"/>
      <c r="AE1565" s="8"/>
      <c r="AF1565" s="8"/>
      <c r="AG1565" s="8"/>
      <c r="AH1565" s="8"/>
      <c r="AI1565" s="8"/>
      <c r="AJ1565" s="8"/>
      <c r="AK1565" s="8"/>
      <c r="AL1565" s="8"/>
      <c r="AM1565" s="8"/>
      <c r="AN1565" s="8"/>
      <c r="AO1565" s="8"/>
      <c r="AP1565" s="8"/>
      <c r="AQ1565" s="8"/>
      <c r="AR1565" s="8"/>
      <c r="AS1565" s="8"/>
      <c r="AT1565" s="8"/>
      <c r="AU1565" s="8"/>
      <c r="AV1565" s="8"/>
      <c r="AW1565" s="8"/>
      <c r="AX1565" s="8"/>
      <c r="AY1565" s="8"/>
      <c r="AZ1565" s="8"/>
      <c r="BA1565" s="8"/>
      <c r="BB1565" s="8"/>
      <c r="BC1565" s="8"/>
      <c r="BD1565" s="8"/>
      <c r="BE1565" s="8"/>
      <c r="BF1565" s="8"/>
      <c r="BG1565" s="8"/>
      <c r="BH1565" s="8"/>
      <c r="BI1565" s="8"/>
      <c r="BJ1565" s="8"/>
      <c r="BK1565" s="8"/>
      <c r="BL1565" s="8"/>
      <c r="BM1565" s="8"/>
      <c r="BN1565" s="8"/>
      <c r="BO1565" s="8"/>
      <c r="BP1565" s="1" t="str">
        <v>0- Port Costs</v>
      </c>
      <c r="BT1565" s="1" t="str">
        <v>0- Port Value</v>
      </c>
      <c r="BU1565" s="8"/>
    </row>
    <row r="1566" spans="8:73" hidden="1" outlineLevel="1" x14ac:dyDescent="0.3">
      <c r="H1566" s="1" t="str">
        <v>0 - BM Costs</v>
      </c>
      <c r="L1566" s="1" t="str">
        <v>0 - BM Port</v>
      </c>
      <c r="N1566" s="1" t="str">
        <v>0 - Port Assets</v>
      </c>
      <c r="O1566" s="8"/>
      <c r="P1566" s="8"/>
      <c r="Q1566" s="8"/>
      <c r="R1566" s="8"/>
      <c r="S1566" s="8"/>
      <c r="T1566" s="8"/>
      <c r="U1566" s="8"/>
      <c r="V1566" s="8"/>
      <c r="W1566" s="8"/>
      <c r="X1566" s="8"/>
      <c r="Y1566" s="8"/>
      <c r="Z1566" s="8"/>
      <c r="AA1566" s="8"/>
      <c r="AB1566" s="8"/>
      <c r="AC1566" s="8"/>
      <c r="AD1566" s="8"/>
      <c r="AE1566" s="8"/>
      <c r="AF1566" s="8"/>
      <c r="AG1566" s="8"/>
      <c r="AH1566" s="8"/>
      <c r="AI1566" s="8"/>
      <c r="AJ1566" s="8"/>
      <c r="AK1566" s="8"/>
      <c r="AL1566" s="8"/>
      <c r="AM1566" s="8"/>
      <c r="AN1566" s="8"/>
      <c r="AO1566" s="8"/>
      <c r="AP1566" s="8"/>
      <c r="AQ1566" s="8"/>
      <c r="AR1566" s="8"/>
      <c r="AS1566" s="8"/>
      <c r="AT1566" s="8"/>
      <c r="AU1566" s="8"/>
      <c r="AV1566" s="8"/>
      <c r="AW1566" s="8"/>
      <c r="AX1566" s="8"/>
      <c r="AY1566" s="8"/>
      <c r="AZ1566" s="8"/>
      <c r="BA1566" s="8"/>
      <c r="BB1566" s="8"/>
      <c r="BC1566" s="8"/>
      <c r="BD1566" s="8"/>
      <c r="BE1566" s="8"/>
      <c r="BF1566" s="8"/>
      <c r="BG1566" s="8"/>
      <c r="BH1566" s="8"/>
      <c r="BI1566" s="8"/>
      <c r="BJ1566" s="8"/>
      <c r="BK1566" s="8"/>
      <c r="BL1566" s="8"/>
      <c r="BM1566" s="8"/>
      <c r="BN1566" s="8"/>
      <c r="BO1566" s="8"/>
      <c r="BP1566" s="1" t="str">
        <v>0- Port Costs</v>
      </c>
      <c r="BT1566" s="1" t="str">
        <v>0- Port Value</v>
      </c>
      <c r="BU1566" s="8"/>
    </row>
    <row r="1567" spans="8:73" hidden="1" outlineLevel="1" x14ac:dyDescent="0.3">
      <c r="H1567" s="1" t="str">
        <v>0 - BM Costs</v>
      </c>
      <c r="L1567" s="1" t="str">
        <v>0 - BM Port</v>
      </c>
      <c r="N1567" s="1" t="str">
        <v>0 - Port Assets</v>
      </c>
      <c r="O1567" s="8"/>
      <c r="P1567" s="8"/>
      <c r="Q1567" s="8"/>
      <c r="R1567" s="8"/>
      <c r="S1567" s="8"/>
      <c r="T1567" s="8"/>
      <c r="U1567" s="8"/>
      <c r="V1567" s="8"/>
      <c r="W1567" s="8"/>
      <c r="X1567" s="8"/>
      <c r="Y1567" s="8"/>
      <c r="Z1567" s="8"/>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8"/>
      <c r="AX1567" s="8"/>
      <c r="AY1567" s="8"/>
      <c r="AZ1567" s="8"/>
      <c r="BA1567" s="8"/>
      <c r="BB1567" s="8"/>
      <c r="BC1567" s="8"/>
      <c r="BD1567" s="8"/>
      <c r="BE1567" s="8"/>
      <c r="BF1567" s="8"/>
      <c r="BG1567" s="8"/>
      <c r="BH1567" s="8"/>
      <c r="BI1567" s="8"/>
      <c r="BJ1567" s="8"/>
      <c r="BK1567" s="8"/>
      <c r="BL1567" s="8"/>
      <c r="BM1567" s="8"/>
      <c r="BN1567" s="8"/>
      <c r="BO1567" s="8"/>
      <c r="BP1567" s="1" t="str">
        <v>0- Port Costs</v>
      </c>
      <c r="BT1567" s="1" t="str">
        <v>0- Port Value</v>
      </c>
      <c r="BU1567" s="8"/>
    </row>
    <row r="1568" spans="8:73" hidden="1" outlineLevel="1" x14ac:dyDescent="0.3">
      <c r="H1568" s="1" t="str">
        <v>0 - BM Costs</v>
      </c>
      <c r="L1568" s="1" t="str">
        <v>0 - BM Port</v>
      </c>
      <c r="N1568" s="1" t="str">
        <v>0 - Port Assets</v>
      </c>
      <c r="O1568" s="8"/>
      <c r="P1568" s="8"/>
      <c r="Q1568" s="8"/>
      <c r="R1568" s="8"/>
      <c r="S1568" s="8"/>
      <c r="T1568" s="8"/>
      <c r="U1568" s="8"/>
      <c r="V1568" s="8"/>
      <c r="W1568" s="8"/>
      <c r="X1568" s="8"/>
      <c r="Y1568" s="8"/>
      <c r="Z1568" s="8"/>
      <c r="AA1568" s="8"/>
      <c r="AB1568" s="8"/>
      <c r="AC1568" s="8"/>
      <c r="AD1568" s="8"/>
      <c r="AE1568" s="8"/>
      <c r="AF1568" s="8"/>
      <c r="AG1568" s="8"/>
      <c r="AH1568" s="8"/>
      <c r="AI1568" s="8"/>
      <c r="AJ1568" s="8"/>
      <c r="AK1568" s="8"/>
      <c r="AL1568" s="8"/>
      <c r="AM1568" s="8"/>
      <c r="AN1568" s="8"/>
      <c r="AO1568" s="8"/>
      <c r="AP1568" s="8"/>
      <c r="AQ1568" s="8"/>
      <c r="AR1568" s="8"/>
      <c r="AS1568" s="8"/>
      <c r="AT1568" s="8"/>
      <c r="AU1568" s="8"/>
      <c r="AV1568" s="8"/>
      <c r="AW1568" s="8"/>
      <c r="AX1568" s="8"/>
      <c r="AY1568" s="8"/>
      <c r="AZ1568" s="8"/>
      <c r="BA1568" s="8"/>
      <c r="BB1568" s="8"/>
      <c r="BC1568" s="8"/>
      <c r="BD1568" s="8"/>
      <c r="BE1568" s="8"/>
      <c r="BF1568" s="8"/>
      <c r="BG1568" s="8"/>
      <c r="BH1568" s="8"/>
      <c r="BI1568" s="8"/>
      <c r="BJ1568" s="8"/>
      <c r="BK1568" s="8"/>
      <c r="BL1568" s="8"/>
      <c r="BM1568" s="8"/>
      <c r="BN1568" s="8"/>
      <c r="BO1568" s="8"/>
      <c r="BP1568" s="1" t="str">
        <v>0- Port Costs</v>
      </c>
      <c r="BT1568" s="1" t="str">
        <v>0- Port Value</v>
      </c>
      <c r="BU1568" s="8"/>
    </row>
    <row r="1569" spans="8:73" hidden="1" outlineLevel="1" x14ac:dyDescent="0.3">
      <c r="H1569" s="1" t="str">
        <v>0 - BM Costs</v>
      </c>
      <c r="L1569" s="1" t="str">
        <v>0 - BM Port</v>
      </c>
      <c r="N1569" s="1" t="str">
        <v>0 - Port Assets</v>
      </c>
      <c r="O1569" s="8"/>
      <c r="P1569" s="8"/>
      <c r="Q1569" s="8"/>
      <c r="R1569" s="8"/>
      <c r="S1569" s="8"/>
      <c r="T1569" s="8"/>
      <c r="U1569" s="8"/>
      <c r="V1569" s="8"/>
      <c r="W1569" s="8"/>
      <c r="X1569" s="8"/>
      <c r="Y1569" s="8"/>
      <c r="Z1569" s="8"/>
      <c r="AA1569" s="8"/>
      <c r="AB1569" s="8"/>
      <c r="AC1569" s="8"/>
      <c r="AD1569" s="8"/>
      <c r="AE1569" s="8"/>
      <c r="AF1569" s="8"/>
      <c r="AG1569" s="8"/>
      <c r="AH1569" s="8"/>
      <c r="AI1569" s="8"/>
      <c r="AJ1569" s="8"/>
      <c r="AK1569" s="8"/>
      <c r="AL1569" s="8"/>
      <c r="AM1569" s="8"/>
      <c r="AN1569" s="8"/>
      <c r="AO1569" s="8"/>
      <c r="AP1569" s="8"/>
      <c r="AQ1569" s="8"/>
      <c r="AR1569" s="8"/>
      <c r="AS1569" s="8"/>
      <c r="AT1569" s="8"/>
      <c r="AU1569" s="8"/>
      <c r="AV1569" s="8"/>
      <c r="AW1569" s="8"/>
      <c r="AX1569" s="8"/>
      <c r="AY1569" s="8"/>
      <c r="AZ1569" s="8"/>
      <c r="BA1569" s="8"/>
      <c r="BB1569" s="8"/>
      <c r="BC1569" s="8"/>
      <c r="BD1569" s="8"/>
      <c r="BE1569" s="8"/>
      <c r="BF1569" s="8"/>
      <c r="BG1569" s="8"/>
      <c r="BH1569" s="8"/>
      <c r="BI1569" s="8"/>
      <c r="BJ1569" s="8"/>
      <c r="BK1569" s="8"/>
      <c r="BL1569" s="8"/>
      <c r="BM1569" s="8"/>
      <c r="BN1569" s="8"/>
      <c r="BO1569" s="8"/>
      <c r="BP1569" s="1" t="str">
        <v>0- Port Costs</v>
      </c>
      <c r="BT1569" s="1" t="str">
        <v>0- Port Value</v>
      </c>
      <c r="BU1569" s="8"/>
    </row>
    <row r="1570" spans="8:73" hidden="1" outlineLevel="1" x14ac:dyDescent="0.3">
      <c r="H1570" s="1" t="str">
        <v>0 - BM Costs</v>
      </c>
      <c r="L1570" s="1" t="str">
        <v>0 - BM Port</v>
      </c>
      <c r="N1570" s="1" t="str">
        <v>0 - Port Assets</v>
      </c>
      <c r="O1570" s="8"/>
      <c r="P1570" s="8"/>
      <c r="Q1570" s="8"/>
      <c r="R1570" s="8"/>
      <c r="S1570" s="8"/>
      <c r="T1570" s="8"/>
      <c r="U1570" s="8"/>
      <c r="V1570" s="8"/>
      <c r="W1570" s="8"/>
      <c r="X1570" s="8"/>
      <c r="Y1570" s="8"/>
      <c r="Z1570" s="8"/>
      <c r="AA1570" s="8"/>
      <c r="AB1570" s="8"/>
      <c r="AC1570" s="8"/>
      <c r="AD1570" s="8"/>
      <c r="AE1570" s="8"/>
      <c r="AF1570" s="8"/>
      <c r="AG1570" s="8"/>
      <c r="AH1570" s="8"/>
      <c r="AI1570" s="8"/>
      <c r="AJ1570" s="8"/>
      <c r="AK1570" s="8"/>
      <c r="AL1570" s="8"/>
      <c r="AM1570" s="8"/>
      <c r="AN1570" s="8"/>
      <c r="AO1570" s="8"/>
      <c r="AP1570" s="8"/>
      <c r="AQ1570" s="8"/>
      <c r="AR1570" s="8"/>
      <c r="AS1570" s="8"/>
      <c r="AT1570" s="8"/>
      <c r="AU1570" s="8"/>
      <c r="AV1570" s="8"/>
      <c r="AW1570" s="8"/>
      <c r="AX1570" s="8"/>
      <c r="AY1570" s="8"/>
      <c r="AZ1570" s="8"/>
      <c r="BA1570" s="8"/>
      <c r="BB1570" s="8"/>
      <c r="BC1570" s="8"/>
      <c r="BD1570" s="8"/>
      <c r="BE1570" s="8"/>
      <c r="BF1570" s="8"/>
      <c r="BG1570" s="8"/>
      <c r="BH1570" s="8"/>
      <c r="BI1570" s="8"/>
      <c r="BJ1570" s="8"/>
      <c r="BK1570" s="8"/>
      <c r="BL1570" s="8"/>
      <c r="BM1570" s="8"/>
      <c r="BN1570" s="8"/>
      <c r="BO1570" s="8"/>
      <c r="BP1570" s="1" t="str">
        <v>0- Port Costs</v>
      </c>
      <c r="BT1570" s="1" t="str">
        <v>0- Port Value</v>
      </c>
      <c r="BU1570" s="8"/>
    </row>
    <row r="1571" spans="8:73" hidden="1" outlineLevel="1" x14ac:dyDescent="0.3">
      <c r="H1571" s="1" t="str">
        <v>0 - BM Costs</v>
      </c>
      <c r="L1571" s="1" t="str">
        <v>0 - BM Port</v>
      </c>
      <c r="N1571" s="1" t="str">
        <v>0 - Port Assets</v>
      </c>
      <c r="O1571" s="8"/>
      <c r="P1571" s="8"/>
      <c r="Q1571" s="8"/>
      <c r="R1571" s="8"/>
      <c r="S1571" s="8"/>
      <c r="T1571" s="8"/>
      <c r="U1571" s="8"/>
      <c r="V1571" s="8"/>
      <c r="W1571" s="8"/>
      <c r="X1571" s="8"/>
      <c r="Y1571" s="8"/>
      <c r="Z1571" s="8"/>
      <c r="AA1571" s="8"/>
      <c r="AB1571" s="8"/>
      <c r="AC1571" s="8"/>
      <c r="AD1571" s="8"/>
      <c r="AE1571" s="8"/>
      <c r="AF1571" s="8"/>
      <c r="AG1571" s="8"/>
      <c r="AH1571" s="8"/>
      <c r="AI1571" s="8"/>
      <c r="AJ1571" s="8"/>
      <c r="AK1571" s="8"/>
      <c r="AL1571" s="8"/>
      <c r="AM1571" s="8"/>
      <c r="AN1571" s="8"/>
      <c r="AO1571" s="8"/>
      <c r="AP1571" s="8"/>
      <c r="AQ1571" s="8"/>
      <c r="AR1571" s="8"/>
      <c r="AS1571" s="8"/>
      <c r="AT1571" s="8"/>
      <c r="AU1571" s="8"/>
      <c r="AV1571" s="8"/>
      <c r="AW1571" s="8"/>
      <c r="AX1571" s="8"/>
      <c r="AY1571" s="8"/>
      <c r="AZ1571" s="8"/>
      <c r="BA1571" s="8"/>
      <c r="BB1571" s="8"/>
      <c r="BC1571" s="8"/>
      <c r="BD1571" s="8"/>
      <c r="BE1571" s="8"/>
      <c r="BF1571" s="8"/>
      <c r="BG1571" s="8"/>
      <c r="BH1571" s="8"/>
      <c r="BI1571" s="8"/>
      <c r="BJ1571" s="8"/>
      <c r="BK1571" s="8"/>
      <c r="BL1571" s="8"/>
      <c r="BM1571" s="8"/>
      <c r="BN1571" s="8"/>
      <c r="BO1571" s="8"/>
      <c r="BP1571" s="1" t="str">
        <v>0- Port Costs</v>
      </c>
      <c r="BT1571" s="1" t="str">
        <v>0- Port Value</v>
      </c>
      <c r="BU1571" s="8"/>
    </row>
    <row r="1572" spans="8:73" hidden="1" outlineLevel="1" x14ac:dyDescent="0.3">
      <c r="H1572" s="1" t="str">
        <v>0 - BM Costs</v>
      </c>
      <c r="L1572" s="1" t="str">
        <v>0 - BM Port</v>
      </c>
      <c r="N1572" s="1" t="str">
        <v>0 - Port Assets</v>
      </c>
      <c r="O1572" s="8"/>
      <c r="P1572" s="8"/>
      <c r="Q1572" s="8"/>
      <c r="R1572" s="8"/>
      <c r="S1572" s="8"/>
      <c r="T1572" s="8"/>
      <c r="U1572" s="8"/>
      <c r="V1572" s="8"/>
      <c r="W1572" s="8"/>
      <c r="X1572" s="8"/>
      <c r="Y1572" s="8"/>
      <c r="Z1572" s="8"/>
      <c r="AA1572" s="8"/>
      <c r="AB1572" s="8"/>
      <c r="AC1572" s="8"/>
      <c r="AD1572" s="8"/>
      <c r="AE1572" s="8"/>
      <c r="AF1572" s="8"/>
      <c r="AG1572" s="8"/>
      <c r="AH1572" s="8"/>
      <c r="AI1572" s="8"/>
      <c r="AJ1572" s="8"/>
      <c r="AK1572" s="8"/>
      <c r="AL1572" s="8"/>
      <c r="AM1572" s="8"/>
      <c r="AN1572" s="8"/>
      <c r="AO1572" s="8"/>
      <c r="AP1572" s="8"/>
      <c r="AQ1572" s="8"/>
      <c r="AR1572" s="8"/>
      <c r="AS1572" s="8"/>
      <c r="AT1572" s="8"/>
      <c r="AU1572" s="8"/>
      <c r="AV1572" s="8"/>
      <c r="AW1572" s="8"/>
      <c r="AX1572" s="8"/>
      <c r="AY1572" s="8"/>
      <c r="AZ1572" s="8"/>
      <c r="BA1572" s="8"/>
      <c r="BB1572" s="8"/>
      <c r="BC1572" s="8"/>
      <c r="BD1572" s="8"/>
      <c r="BE1572" s="8"/>
      <c r="BF1572" s="8"/>
      <c r="BG1572" s="8"/>
      <c r="BH1572" s="8"/>
      <c r="BI1572" s="8"/>
      <c r="BJ1572" s="8"/>
      <c r="BK1572" s="8"/>
      <c r="BL1572" s="8"/>
      <c r="BM1572" s="8"/>
      <c r="BN1572" s="8"/>
      <c r="BO1572" s="8"/>
      <c r="BP1572" s="1" t="str">
        <v>0- Port Costs</v>
      </c>
      <c r="BT1572" s="1" t="str">
        <v>0- Port Value</v>
      </c>
      <c r="BU1572" s="8"/>
    </row>
    <row r="1573" spans="8:73" hidden="1" outlineLevel="1" x14ac:dyDescent="0.3">
      <c r="H1573" s="1" t="str">
        <v>0 - BM Costs</v>
      </c>
      <c r="L1573" s="1" t="str">
        <v>0 - BM Port</v>
      </c>
      <c r="N1573" s="1" t="str">
        <v>0 - Port Assets</v>
      </c>
      <c r="O1573" s="8"/>
      <c r="P1573" s="8"/>
      <c r="Q1573" s="8"/>
      <c r="R1573" s="8"/>
      <c r="S1573" s="8"/>
      <c r="T1573" s="8"/>
      <c r="U1573" s="8"/>
      <c r="V1573" s="8"/>
      <c r="W1573" s="8"/>
      <c r="X1573" s="8"/>
      <c r="Y1573" s="8"/>
      <c r="Z1573" s="8"/>
      <c r="AA1573" s="8"/>
      <c r="AB1573" s="8"/>
      <c r="AC1573" s="8"/>
      <c r="AD1573" s="8"/>
      <c r="AE1573" s="8"/>
      <c r="AF1573" s="8"/>
      <c r="AG1573" s="8"/>
      <c r="AH1573" s="8"/>
      <c r="AI1573" s="8"/>
      <c r="AJ1573" s="8"/>
      <c r="AK1573" s="8"/>
      <c r="AL1573" s="8"/>
      <c r="AM1573" s="8"/>
      <c r="AN1573" s="8"/>
      <c r="AO1573" s="8"/>
      <c r="AP1573" s="8"/>
      <c r="AQ1573" s="8"/>
      <c r="AR1573" s="8"/>
      <c r="AS1573" s="8"/>
      <c r="AT1573" s="8"/>
      <c r="AU1573" s="8"/>
      <c r="AV1573" s="8"/>
      <c r="AW1573" s="8"/>
      <c r="AX1573" s="8"/>
      <c r="AY1573" s="8"/>
      <c r="AZ1573" s="8"/>
      <c r="BA1573" s="8"/>
      <c r="BB1573" s="8"/>
      <c r="BC1573" s="8"/>
      <c r="BD1573" s="8"/>
      <c r="BE1573" s="8"/>
      <c r="BF1573" s="8"/>
      <c r="BG1573" s="8"/>
      <c r="BH1573" s="8"/>
      <c r="BI1573" s="8"/>
      <c r="BJ1573" s="8"/>
      <c r="BK1573" s="8"/>
      <c r="BL1573" s="8"/>
      <c r="BM1573" s="8"/>
      <c r="BN1573" s="8"/>
      <c r="BO1573" s="8"/>
      <c r="BP1573" s="1" t="str">
        <v>0- Port Costs</v>
      </c>
      <c r="BT1573" s="1" t="str">
        <v>0- Port Value</v>
      </c>
      <c r="BU1573" s="8"/>
    </row>
    <row r="1574" spans="8:73" hidden="1" outlineLevel="1" x14ac:dyDescent="0.3">
      <c r="H1574" s="1" t="str">
        <v>0 - BM Costs</v>
      </c>
      <c r="L1574" s="1" t="str">
        <v>0 - BM Port</v>
      </c>
      <c r="N1574" s="1" t="str">
        <v>0 - Port Assets</v>
      </c>
      <c r="O1574" s="8"/>
      <c r="P1574" s="8"/>
      <c r="Q1574" s="8"/>
      <c r="R1574" s="8"/>
      <c r="S1574" s="8"/>
      <c r="T1574" s="8"/>
      <c r="U1574" s="8"/>
      <c r="V1574" s="8"/>
      <c r="W1574" s="8"/>
      <c r="X1574" s="8"/>
      <c r="Y1574" s="8"/>
      <c r="Z1574" s="8"/>
      <c r="AA1574" s="8"/>
      <c r="AB1574" s="8"/>
      <c r="AC1574" s="8"/>
      <c r="AD1574" s="8"/>
      <c r="AE1574" s="8"/>
      <c r="AF1574" s="8"/>
      <c r="AG1574" s="8"/>
      <c r="AH1574" s="8"/>
      <c r="AI1574" s="8"/>
      <c r="AJ1574" s="8"/>
      <c r="AK1574" s="8"/>
      <c r="AL1574" s="8"/>
      <c r="AM1574" s="8"/>
      <c r="AN1574" s="8"/>
      <c r="AO1574" s="8"/>
      <c r="AP1574" s="8"/>
      <c r="AQ1574" s="8"/>
      <c r="AR1574" s="8"/>
      <c r="AS1574" s="8"/>
      <c r="AT1574" s="8"/>
      <c r="AU1574" s="8"/>
      <c r="AV1574" s="8"/>
      <c r="AW1574" s="8"/>
      <c r="AX1574" s="8"/>
      <c r="AY1574" s="8"/>
      <c r="AZ1574" s="8"/>
      <c r="BA1574" s="8"/>
      <c r="BB1574" s="8"/>
      <c r="BC1574" s="8"/>
      <c r="BD1574" s="8"/>
      <c r="BE1574" s="8"/>
      <c r="BF1574" s="8"/>
      <c r="BG1574" s="8"/>
      <c r="BH1574" s="8"/>
      <c r="BI1574" s="8"/>
      <c r="BJ1574" s="8"/>
      <c r="BK1574" s="8"/>
      <c r="BL1574" s="8"/>
      <c r="BM1574" s="8"/>
      <c r="BN1574" s="8"/>
      <c r="BO1574" s="8"/>
      <c r="BP1574" s="1" t="str">
        <v>0- Port Costs</v>
      </c>
      <c r="BT1574" s="1" t="str">
        <v>0- Port Value</v>
      </c>
      <c r="BU1574" s="8"/>
    </row>
    <row r="1575" spans="8:73" hidden="1" outlineLevel="1" x14ac:dyDescent="0.3">
      <c r="H1575" s="1" t="str">
        <v>0 - BM Costs</v>
      </c>
      <c r="L1575" s="1" t="str">
        <v>0 - BM Port</v>
      </c>
      <c r="N1575" s="1" t="str">
        <v>0 - Port Assets</v>
      </c>
      <c r="O1575" s="8"/>
      <c r="P1575" s="8"/>
      <c r="Q1575" s="8"/>
      <c r="R1575" s="8"/>
      <c r="S1575" s="8"/>
      <c r="T1575" s="8"/>
      <c r="U1575" s="8"/>
      <c r="V1575" s="8"/>
      <c r="W1575" s="8"/>
      <c r="X1575" s="8"/>
      <c r="Y1575" s="8"/>
      <c r="Z1575" s="8"/>
      <c r="AA1575" s="8"/>
      <c r="AB1575" s="8"/>
      <c r="AC1575" s="8"/>
      <c r="AD1575" s="8"/>
      <c r="AE1575" s="8"/>
      <c r="AF1575" s="8"/>
      <c r="AG1575" s="8"/>
      <c r="AH1575" s="8"/>
      <c r="AI1575" s="8"/>
      <c r="AJ1575" s="8"/>
      <c r="AK1575" s="8"/>
      <c r="AL1575" s="8"/>
      <c r="AM1575" s="8"/>
      <c r="AN1575" s="8"/>
      <c r="AO1575" s="8"/>
      <c r="AP1575" s="8"/>
      <c r="AQ1575" s="8"/>
      <c r="AR1575" s="8"/>
      <c r="AS1575" s="8"/>
      <c r="AT1575" s="8"/>
      <c r="AU1575" s="8"/>
      <c r="AV1575" s="8"/>
      <c r="AW1575" s="8"/>
      <c r="AX1575" s="8"/>
      <c r="AY1575" s="8"/>
      <c r="AZ1575" s="8"/>
      <c r="BA1575" s="8"/>
      <c r="BB1575" s="8"/>
      <c r="BC1575" s="8"/>
      <c r="BD1575" s="8"/>
      <c r="BE1575" s="8"/>
      <c r="BF1575" s="8"/>
      <c r="BG1575" s="8"/>
      <c r="BH1575" s="8"/>
      <c r="BI1575" s="8"/>
      <c r="BJ1575" s="8"/>
      <c r="BK1575" s="8"/>
      <c r="BL1575" s="8"/>
      <c r="BM1575" s="8"/>
      <c r="BN1575" s="8"/>
      <c r="BO1575" s="8"/>
      <c r="BP1575" s="1" t="str">
        <v>0- Port Costs</v>
      </c>
      <c r="BT1575" s="1" t="str">
        <v>0- Port Value</v>
      </c>
      <c r="BU1575" s="8"/>
    </row>
    <row r="1576" spans="8:73" hidden="1" outlineLevel="1" x14ac:dyDescent="0.3">
      <c r="H1576" s="1" t="str">
        <v>0 - BM Costs</v>
      </c>
      <c r="L1576" s="1" t="str">
        <v>0 - BM Port</v>
      </c>
      <c r="N1576" s="1" t="str">
        <v>0 - Port Assets</v>
      </c>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c r="AL1576" s="8"/>
      <c r="AM1576" s="8"/>
      <c r="AN1576" s="8"/>
      <c r="AO1576" s="8"/>
      <c r="AP1576" s="8"/>
      <c r="AQ1576" s="8"/>
      <c r="AR1576" s="8"/>
      <c r="AS1576" s="8"/>
      <c r="AT1576" s="8"/>
      <c r="AU1576" s="8"/>
      <c r="AV1576" s="8"/>
      <c r="AW1576" s="8"/>
      <c r="AX1576" s="8"/>
      <c r="AY1576" s="8"/>
      <c r="AZ1576" s="8"/>
      <c r="BA1576" s="8"/>
      <c r="BB1576" s="8"/>
      <c r="BC1576" s="8"/>
      <c r="BD1576" s="8"/>
      <c r="BE1576" s="8"/>
      <c r="BF1576" s="8"/>
      <c r="BG1576" s="8"/>
      <c r="BH1576" s="8"/>
      <c r="BI1576" s="8"/>
      <c r="BJ1576" s="8"/>
      <c r="BK1576" s="8"/>
      <c r="BL1576" s="8"/>
      <c r="BM1576" s="8"/>
      <c r="BN1576" s="8"/>
      <c r="BO1576" s="8"/>
      <c r="BP1576" s="1" t="str">
        <v>0- Port Costs</v>
      </c>
      <c r="BT1576" s="1" t="str">
        <v>0- Port Value</v>
      </c>
      <c r="BU1576" s="8"/>
    </row>
    <row r="1577" spans="8:73" hidden="1" outlineLevel="1" x14ac:dyDescent="0.3">
      <c r="H1577" s="1" t="str">
        <v>0 - BM Costs</v>
      </c>
      <c r="L1577" s="1" t="str">
        <v>0 - BM Port</v>
      </c>
      <c r="N1577" s="1" t="str">
        <v>0 - Port Assets</v>
      </c>
      <c r="O1577" s="8"/>
      <c r="P1577" s="8"/>
      <c r="Q1577" s="8"/>
      <c r="R1577" s="8"/>
      <c r="S1577" s="8"/>
      <c r="T1577" s="8"/>
      <c r="U1577" s="8"/>
      <c r="V1577" s="8"/>
      <c r="W1577" s="8"/>
      <c r="X1577" s="8"/>
      <c r="Y1577" s="8"/>
      <c r="Z1577" s="8"/>
      <c r="AA1577" s="8"/>
      <c r="AB1577" s="8"/>
      <c r="AC1577" s="8"/>
      <c r="AD1577" s="8"/>
      <c r="AE1577" s="8"/>
      <c r="AF1577" s="8"/>
      <c r="AG1577" s="8"/>
      <c r="AH1577" s="8"/>
      <c r="AI1577" s="8"/>
      <c r="AJ1577" s="8"/>
      <c r="AK1577" s="8"/>
      <c r="AL1577" s="8"/>
      <c r="AM1577" s="8"/>
      <c r="AN1577" s="8"/>
      <c r="AO1577" s="8"/>
      <c r="AP1577" s="8"/>
      <c r="AQ1577" s="8"/>
      <c r="AR1577" s="8"/>
      <c r="AS1577" s="8"/>
      <c r="AT1577" s="8"/>
      <c r="AU1577" s="8"/>
      <c r="AV1577" s="8"/>
      <c r="AW1577" s="8"/>
      <c r="AX1577" s="8"/>
      <c r="AY1577" s="8"/>
      <c r="AZ1577" s="8"/>
      <c r="BA1577" s="8"/>
      <c r="BB1577" s="8"/>
      <c r="BC1577" s="8"/>
      <c r="BD1577" s="8"/>
      <c r="BE1577" s="8"/>
      <c r="BF1577" s="8"/>
      <c r="BG1577" s="8"/>
      <c r="BH1577" s="8"/>
      <c r="BI1577" s="8"/>
      <c r="BJ1577" s="8"/>
      <c r="BK1577" s="8"/>
      <c r="BL1577" s="8"/>
      <c r="BM1577" s="8"/>
      <c r="BN1577" s="8"/>
      <c r="BO1577" s="8"/>
      <c r="BP1577" s="1" t="str">
        <v>0- Port Costs</v>
      </c>
      <c r="BT1577" s="1" t="str">
        <v>0- Port Value</v>
      </c>
      <c r="BU1577" s="8"/>
    </row>
    <row r="1578" spans="8:73" hidden="1" outlineLevel="1" x14ac:dyDescent="0.3">
      <c r="H1578" s="1" t="str">
        <v>0 - BM Costs</v>
      </c>
      <c r="L1578" s="1" t="str">
        <v>0 - BM Port</v>
      </c>
      <c r="N1578" s="1" t="str">
        <v>0 - Port Assets</v>
      </c>
      <c r="O1578" s="8"/>
      <c r="P1578" s="8"/>
      <c r="Q1578" s="8"/>
      <c r="R1578" s="8"/>
      <c r="S1578" s="8"/>
      <c r="T1578" s="8"/>
      <c r="U1578" s="8"/>
      <c r="V1578" s="8"/>
      <c r="W1578" s="8"/>
      <c r="X1578" s="8"/>
      <c r="Y1578" s="8"/>
      <c r="Z1578" s="8"/>
      <c r="AA1578" s="8"/>
      <c r="AB1578" s="8"/>
      <c r="AC1578" s="8"/>
      <c r="AD1578" s="8"/>
      <c r="AE1578" s="8"/>
      <c r="AF1578" s="8"/>
      <c r="AG1578" s="8"/>
      <c r="AH1578" s="8"/>
      <c r="AI1578" s="8"/>
      <c r="AJ1578" s="8"/>
      <c r="AK1578" s="8"/>
      <c r="AL1578" s="8"/>
      <c r="AM1578" s="8"/>
      <c r="AN1578" s="8"/>
      <c r="AO1578" s="8"/>
      <c r="AP1578" s="8"/>
      <c r="AQ1578" s="8"/>
      <c r="AR1578" s="8"/>
      <c r="AS1578" s="8"/>
      <c r="AT1578" s="8"/>
      <c r="AU1578" s="8"/>
      <c r="AV1578" s="8"/>
      <c r="AW1578" s="8"/>
      <c r="AX1578" s="8"/>
      <c r="AY1578" s="8"/>
      <c r="AZ1578" s="8"/>
      <c r="BA1578" s="8"/>
      <c r="BB1578" s="8"/>
      <c r="BC1578" s="8"/>
      <c r="BD1578" s="8"/>
      <c r="BE1578" s="8"/>
      <c r="BF1578" s="8"/>
      <c r="BG1578" s="8"/>
      <c r="BH1578" s="8"/>
      <c r="BI1578" s="8"/>
      <c r="BJ1578" s="8"/>
      <c r="BK1578" s="8"/>
      <c r="BL1578" s="8"/>
      <c r="BM1578" s="8"/>
      <c r="BN1578" s="8"/>
      <c r="BO1578" s="8"/>
      <c r="BP1578" s="1" t="str">
        <v>0- Port Costs</v>
      </c>
      <c r="BT1578" s="1" t="str">
        <v>0- Port Value</v>
      </c>
      <c r="BU1578" s="8"/>
    </row>
    <row r="1579" spans="8:73" hidden="1" outlineLevel="1" x14ac:dyDescent="0.3">
      <c r="H1579" s="1" t="str">
        <v>0 - BM Costs</v>
      </c>
      <c r="L1579" s="1" t="str">
        <v>0 - BM Port</v>
      </c>
      <c r="N1579" s="1" t="str">
        <v>0 - Port Assets</v>
      </c>
      <c r="O1579" s="8"/>
      <c r="P1579" s="8"/>
      <c r="Q1579" s="8"/>
      <c r="R1579" s="8"/>
      <c r="S1579" s="8"/>
      <c r="T1579" s="8"/>
      <c r="U1579" s="8"/>
      <c r="V1579" s="8"/>
      <c r="W1579" s="8"/>
      <c r="X1579" s="8"/>
      <c r="Y1579" s="8"/>
      <c r="Z1579" s="8"/>
      <c r="AA1579" s="8"/>
      <c r="AB1579" s="8"/>
      <c r="AC1579" s="8"/>
      <c r="AD1579" s="8"/>
      <c r="AE1579" s="8"/>
      <c r="AF1579" s="8"/>
      <c r="AG1579" s="8"/>
      <c r="AH1579" s="8"/>
      <c r="AI1579" s="8"/>
      <c r="AJ1579" s="8"/>
      <c r="AK1579" s="8"/>
      <c r="AL1579" s="8"/>
      <c r="AM1579" s="8"/>
      <c r="AN1579" s="8"/>
      <c r="AO1579" s="8"/>
      <c r="AP1579" s="8"/>
      <c r="AQ1579" s="8"/>
      <c r="AR1579" s="8"/>
      <c r="AS1579" s="8"/>
      <c r="AT1579" s="8"/>
      <c r="AU1579" s="8"/>
      <c r="AV1579" s="8"/>
      <c r="AW1579" s="8"/>
      <c r="AX1579" s="8"/>
      <c r="AY1579" s="8"/>
      <c r="AZ1579" s="8"/>
      <c r="BA1579" s="8"/>
      <c r="BB1579" s="8"/>
      <c r="BC1579" s="8"/>
      <c r="BD1579" s="8"/>
      <c r="BE1579" s="8"/>
      <c r="BF1579" s="8"/>
      <c r="BG1579" s="8"/>
      <c r="BH1579" s="8"/>
      <c r="BI1579" s="8"/>
      <c r="BJ1579" s="8"/>
      <c r="BK1579" s="8"/>
      <c r="BL1579" s="8"/>
      <c r="BM1579" s="8"/>
      <c r="BN1579" s="8"/>
      <c r="BO1579" s="8"/>
      <c r="BP1579" s="1" t="str">
        <v>0- Port Costs</v>
      </c>
      <c r="BT1579" s="1" t="str">
        <v>0- Port Value</v>
      </c>
      <c r="BU1579" s="8"/>
    </row>
    <row r="1580" spans="8:73" hidden="1" outlineLevel="1" x14ac:dyDescent="0.3">
      <c r="H1580" s="1" t="str">
        <v>0 - BM Costs</v>
      </c>
      <c r="L1580" s="1" t="str">
        <v>0 - BM Port</v>
      </c>
      <c r="N1580" s="1" t="str">
        <v>0 - Port Assets</v>
      </c>
      <c r="O1580" s="8"/>
      <c r="P1580" s="8"/>
      <c r="Q1580" s="8"/>
      <c r="R1580" s="8"/>
      <c r="S1580" s="8"/>
      <c r="T1580" s="8"/>
      <c r="U1580" s="8"/>
      <c r="V1580" s="8"/>
      <c r="W1580" s="8"/>
      <c r="X1580" s="8"/>
      <c r="Y1580" s="8"/>
      <c r="Z1580" s="8"/>
      <c r="AA1580" s="8"/>
      <c r="AB1580" s="8"/>
      <c r="AC1580" s="8"/>
      <c r="AD1580" s="8"/>
      <c r="AE1580" s="8"/>
      <c r="AF1580" s="8"/>
      <c r="AG1580" s="8"/>
      <c r="AH1580" s="8"/>
      <c r="AI1580" s="8"/>
      <c r="AJ1580" s="8"/>
      <c r="AK1580" s="8"/>
      <c r="AL1580" s="8"/>
      <c r="AM1580" s="8"/>
      <c r="AN1580" s="8"/>
      <c r="AO1580" s="8"/>
      <c r="AP1580" s="8"/>
      <c r="AQ1580" s="8"/>
      <c r="AR1580" s="8"/>
      <c r="AS1580" s="8"/>
      <c r="AT1580" s="8"/>
      <c r="AU1580" s="8"/>
      <c r="AV1580" s="8"/>
      <c r="AW1580" s="8"/>
      <c r="AX1580" s="8"/>
      <c r="AY1580" s="8"/>
      <c r="AZ1580" s="8"/>
      <c r="BA1580" s="8"/>
      <c r="BB1580" s="8"/>
      <c r="BC1580" s="8"/>
      <c r="BD1580" s="8"/>
      <c r="BE1580" s="8"/>
      <c r="BF1580" s="8"/>
      <c r="BG1580" s="8"/>
      <c r="BH1580" s="8"/>
      <c r="BI1580" s="8"/>
      <c r="BJ1580" s="8"/>
      <c r="BK1580" s="8"/>
      <c r="BL1580" s="8"/>
      <c r="BM1580" s="8"/>
      <c r="BN1580" s="8"/>
      <c r="BO1580" s="8"/>
      <c r="BP1580" s="1" t="str">
        <v>0- Port Costs</v>
      </c>
      <c r="BT1580" s="1" t="str">
        <v>0- Port Value</v>
      </c>
      <c r="BU1580" s="8"/>
    </row>
    <row r="1581" spans="8:73" hidden="1" outlineLevel="1" x14ac:dyDescent="0.3">
      <c r="H1581" s="1" t="str">
        <v>0 - BM Costs</v>
      </c>
      <c r="L1581" s="1" t="str">
        <v>0 - BM Port</v>
      </c>
      <c r="N1581" s="1" t="str">
        <v>0 - Port Assets</v>
      </c>
      <c r="O1581" s="8"/>
      <c r="P1581" s="8"/>
      <c r="Q1581" s="8"/>
      <c r="R1581" s="8"/>
      <c r="S1581" s="8"/>
      <c r="T1581" s="8"/>
      <c r="U1581" s="8"/>
      <c r="V1581" s="8"/>
      <c r="W1581" s="8"/>
      <c r="X1581" s="8"/>
      <c r="Y1581" s="8"/>
      <c r="Z1581" s="8"/>
      <c r="AA1581" s="8"/>
      <c r="AB1581" s="8"/>
      <c r="AC1581" s="8"/>
      <c r="AD1581" s="8"/>
      <c r="AE1581" s="8"/>
      <c r="AF1581" s="8"/>
      <c r="AG1581" s="8"/>
      <c r="AH1581" s="8"/>
      <c r="AI1581" s="8"/>
      <c r="AJ1581" s="8"/>
      <c r="AK1581" s="8"/>
      <c r="AL1581" s="8"/>
      <c r="AM1581" s="8"/>
      <c r="AN1581" s="8"/>
      <c r="AO1581" s="8"/>
      <c r="AP1581" s="8"/>
      <c r="AQ1581" s="8"/>
      <c r="AR1581" s="8"/>
      <c r="AS1581" s="8"/>
      <c r="AT1581" s="8"/>
      <c r="AU1581" s="8"/>
      <c r="AV1581" s="8"/>
      <c r="AW1581" s="8"/>
      <c r="AX1581" s="8"/>
      <c r="AY1581" s="8"/>
      <c r="AZ1581" s="8"/>
      <c r="BA1581" s="8"/>
      <c r="BB1581" s="8"/>
      <c r="BC1581" s="8"/>
      <c r="BD1581" s="8"/>
      <c r="BE1581" s="8"/>
      <c r="BF1581" s="8"/>
      <c r="BG1581" s="8"/>
      <c r="BH1581" s="8"/>
      <c r="BI1581" s="8"/>
      <c r="BJ1581" s="8"/>
      <c r="BK1581" s="8"/>
      <c r="BL1581" s="8"/>
      <c r="BM1581" s="8"/>
      <c r="BN1581" s="8"/>
      <c r="BO1581" s="8"/>
      <c r="BP1581" s="1" t="str">
        <v>0- Port Costs</v>
      </c>
      <c r="BT1581" s="1" t="str">
        <v>0- Port Value</v>
      </c>
      <c r="BU1581" s="8"/>
    </row>
    <row r="1582" spans="8:73" hidden="1" outlineLevel="1" x14ac:dyDescent="0.3">
      <c r="H1582" s="1" t="str">
        <v>0 - BM Costs</v>
      </c>
      <c r="L1582" s="1" t="str">
        <v>0 - BM Port</v>
      </c>
      <c r="N1582" s="1" t="str">
        <v>0 - Port Assets</v>
      </c>
      <c r="O1582" s="8"/>
      <c r="P1582" s="8"/>
      <c r="Q1582" s="8"/>
      <c r="R1582" s="8"/>
      <c r="S1582" s="8"/>
      <c r="T1582" s="8"/>
      <c r="U1582" s="8"/>
      <c r="V1582" s="8"/>
      <c r="W1582" s="8"/>
      <c r="X1582" s="8"/>
      <c r="Y1582" s="8"/>
      <c r="Z1582" s="8"/>
      <c r="AA1582" s="8"/>
      <c r="AB1582" s="8"/>
      <c r="AC1582" s="8"/>
      <c r="AD1582" s="8"/>
      <c r="AE1582" s="8"/>
      <c r="AF1582" s="8"/>
      <c r="AG1582" s="8"/>
      <c r="AH1582" s="8"/>
      <c r="AI1582" s="8"/>
      <c r="AJ1582" s="8"/>
      <c r="AK1582" s="8"/>
      <c r="AL1582" s="8"/>
      <c r="AM1582" s="8"/>
      <c r="AN1582" s="8"/>
      <c r="AO1582" s="8"/>
      <c r="AP1582" s="8"/>
      <c r="AQ1582" s="8"/>
      <c r="AR1582" s="8"/>
      <c r="AS1582" s="8"/>
      <c r="AT1582" s="8"/>
      <c r="AU1582" s="8"/>
      <c r="AV1582" s="8"/>
      <c r="AW1582" s="8"/>
      <c r="AX1582" s="8"/>
      <c r="AY1582" s="8"/>
      <c r="AZ1582" s="8"/>
      <c r="BA1582" s="8"/>
      <c r="BB1582" s="8"/>
      <c r="BC1582" s="8"/>
      <c r="BD1582" s="8"/>
      <c r="BE1582" s="8"/>
      <c r="BF1582" s="8"/>
      <c r="BG1582" s="8"/>
      <c r="BH1582" s="8"/>
      <c r="BI1582" s="8"/>
      <c r="BJ1582" s="8"/>
      <c r="BK1582" s="8"/>
      <c r="BL1582" s="8"/>
      <c r="BM1582" s="8"/>
      <c r="BN1582" s="8"/>
      <c r="BO1582" s="8"/>
      <c r="BP1582" s="1" t="str">
        <v>0- Port Costs</v>
      </c>
      <c r="BT1582" s="1" t="str">
        <v>0- Port Value</v>
      </c>
      <c r="BU1582" s="8"/>
    </row>
    <row r="1583" spans="8:73" hidden="1" outlineLevel="1" x14ac:dyDescent="0.3">
      <c r="H1583" s="1" t="str">
        <v>0 - BM Costs</v>
      </c>
      <c r="L1583" s="1" t="str">
        <v>0 - BM Port</v>
      </c>
      <c r="N1583" s="1" t="str">
        <v>0 - Port Assets</v>
      </c>
      <c r="O1583" s="8"/>
      <c r="P1583" s="8"/>
      <c r="Q1583" s="8"/>
      <c r="R1583" s="8"/>
      <c r="S1583" s="8"/>
      <c r="T1583" s="8"/>
      <c r="U1583" s="8"/>
      <c r="V1583" s="8"/>
      <c r="W1583" s="8"/>
      <c r="X1583" s="8"/>
      <c r="Y1583" s="8"/>
      <c r="Z1583" s="8"/>
      <c r="AA1583" s="8"/>
      <c r="AB1583" s="8"/>
      <c r="AC1583" s="8"/>
      <c r="AD1583" s="8"/>
      <c r="AE1583" s="8"/>
      <c r="AF1583" s="8"/>
      <c r="AG1583" s="8"/>
      <c r="AH1583" s="8"/>
      <c r="AI1583" s="8"/>
      <c r="AJ1583" s="8"/>
      <c r="AK1583" s="8"/>
      <c r="AL1583" s="8"/>
      <c r="AM1583" s="8"/>
      <c r="AN1583" s="8"/>
      <c r="AO1583" s="8"/>
      <c r="AP1583" s="8"/>
      <c r="AQ1583" s="8"/>
      <c r="AR1583" s="8"/>
      <c r="AS1583" s="8"/>
      <c r="AT1583" s="8"/>
      <c r="AU1583" s="8"/>
      <c r="AV1583" s="8"/>
      <c r="AW1583" s="8"/>
      <c r="AX1583" s="8"/>
      <c r="AY1583" s="8"/>
      <c r="AZ1583" s="8"/>
      <c r="BA1583" s="8"/>
      <c r="BB1583" s="8"/>
      <c r="BC1583" s="8"/>
      <c r="BD1583" s="8"/>
      <c r="BE1583" s="8"/>
      <c r="BF1583" s="8"/>
      <c r="BG1583" s="8"/>
      <c r="BH1583" s="8"/>
      <c r="BI1583" s="8"/>
      <c r="BJ1583" s="8"/>
      <c r="BK1583" s="8"/>
      <c r="BL1583" s="8"/>
      <c r="BM1583" s="8"/>
      <c r="BN1583" s="8"/>
      <c r="BO1583" s="8"/>
      <c r="BP1583" s="1" t="str">
        <v>0- Port Costs</v>
      </c>
      <c r="BT1583" s="1" t="str">
        <v>0- Port Value</v>
      </c>
      <c r="BU1583" s="8"/>
    </row>
    <row r="1584" spans="8:73" hidden="1" outlineLevel="1" x14ac:dyDescent="0.3">
      <c r="H1584" s="1" t="str">
        <v>0 - BM Costs</v>
      </c>
      <c r="L1584" s="1" t="str">
        <v>0 - BM Port</v>
      </c>
      <c r="N1584" s="1" t="str">
        <v>0 - Port Assets</v>
      </c>
      <c r="O1584" s="8"/>
      <c r="P1584" s="8"/>
      <c r="Q1584" s="8"/>
      <c r="R1584" s="8"/>
      <c r="S1584" s="8"/>
      <c r="T1584" s="8"/>
      <c r="U1584" s="8"/>
      <c r="V1584" s="8"/>
      <c r="W1584" s="8"/>
      <c r="X1584" s="8"/>
      <c r="Y1584" s="8"/>
      <c r="Z1584" s="8"/>
      <c r="AA1584" s="8"/>
      <c r="AB1584" s="8"/>
      <c r="AC1584" s="8"/>
      <c r="AD1584" s="8"/>
      <c r="AE1584" s="8"/>
      <c r="AF1584" s="8"/>
      <c r="AG1584" s="8"/>
      <c r="AH1584" s="8"/>
      <c r="AI1584" s="8"/>
      <c r="AJ1584" s="8"/>
      <c r="AK1584" s="8"/>
      <c r="AL1584" s="8"/>
      <c r="AM1584" s="8"/>
      <c r="AN1584" s="8"/>
      <c r="AO1584" s="8"/>
      <c r="AP1584" s="8"/>
      <c r="AQ1584" s="8"/>
      <c r="AR1584" s="8"/>
      <c r="AS1584" s="8"/>
      <c r="AT1584" s="8"/>
      <c r="AU1584" s="8"/>
      <c r="AV1584" s="8"/>
      <c r="AW1584" s="8"/>
      <c r="AX1584" s="8"/>
      <c r="AY1584" s="8"/>
      <c r="AZ1584" s="8"/>
      <c r="BA1584" s="8"/>
      <c r="BB1584" s="8"/>
      <c r="BC1584" s="8"/>
      <c r="BD1584" s="8"/>
      <c r="BE1584" s="8"/>
      <c r="BF1584" s="8"/>
      <c r="BG1584" s="8"/>
      <c r="BH1584" s="8"/>
      <c r="BI1584" s="8"/>
      <c r="BJ1584" s="8"/>
      <c r="BK1584" s="8"/>
      <c r="BL1584" s="8"/>
      <c r="BM1584" s="8"/>
      <c r="BN1584" s="8"/>
      <c r="BO1584" s="8"/>
      <c r="BP1584" s="1" t="str">
        <v>0- Port Costs</v>
      </c>
      <c r="BT1584" s="1" t="str">
        <v>0- Port Value</v>
      </c>
      <c r="BU1584" s="8"/>
    </row>
    <row r="1585" spans="8:73" hidden="1" outlineLevel="1" x14ac:dyDescent="0.3">
      <c r="H1585" s="1" t="str">
        <v>0 - BM Costs</v>
      </c>
      <c r="L1585" s="1" t="str">
        <v>0 - BM Port</v>
      </c>
      <c r="N1585" s="1" t="str">
        <v>0 - Port Assets</v>
      </c>
      <c r="O1585" s="8"/>
      <c r="P1585" s="8"/>
      <c r="Q1585" s="8"/>
      <c r="R1585" s="8"/>
      <c r="S1585" s="8"/>
      <c r="T1585" s="8"/>
      <c r="U1585" s="8"/>
      <c r="V1585" s="8"/>
      <c r="W1585" s="8"/>
      <c r="X1585" s="8"/>
      <c r="Y1585" s="8"/>
      <c r="Z1585" s="8"/>
      <c r="AA1585" s="8"/>
      <c r="AB1585" s="8"/>
      <c r="AC1585" s="8"/>
      <c r="AD1585" s="8"/>
      <c r="AE1585" s="8"/>
      <c r="AF1585" s="8"/>
      <c r="AG1585" s="8"/>
      <c r="AH1585" s="8"/>
      <c r="AI1585" s="8"/>
      <c r="AJ1585" s="8"/>
      <c r="AK1585" s="8"/>
      <c r="AL1585" s="8"/>
      <c r="AM1585" s="8"/>
      <c r="AN1585" s="8"/>
      <c r="AO1585" s="8"/>
      <c r="AP1585" s="8"/>
      <c r="AQ1585" s="8"/>
      <c r="AR1585" s="8"/>
      <c r="AS1585" s="8"/>
      <c r="AT1585" s="8"/>
      <c r="AU1585" s="8"/>
      <c r="AV1585" s="8"/>
      <c r="AW1585" s="8"/>
      <c r="AX1585" s="8"/>
      <c r="AY1585" s="8"/>
      <c r="AZ1585" s="8"/>
      <c r="BA1585" s="8"/>
      <c r="BB1585" s="8"/>
      <c r="BC1585" s="8"/>
      <c r="BD1585" s="8"/>
      <c r="BE1585" s="8"/>
      <c r="BF1585" s="8"/>
      <c r="BG1585" s="8"/>
      <c r="BH1585" s="8"/>
      <c r="BI1585" s="8"/>
      <c r="BJ1585" s="8"/>
      <c r="BK1585" s="8"/>
      <c r="BL1585" s="8"/>
      <c r="BM1585" s="8"/>
      <c r="BN1585" s="8"/>
      <c r="BO1585" s="8"/>
      <c r="BP1585" s="1" t="str">
        <v>0- Port Costs</v>
      </c>
      <c r="BT1585" s="1" t="str">
        <v>0- Port Value</v>
      </c>
      <c r="BU1585" s="8"/>
    </row>
    <row r="1586" spans="8:73" hidden="1" outlineLevel="1" x14ac:dyDescent="0.3">
      <c r="H1586" s="1" t="str">
        <v>0 - BM Costs</v>
      </c>
      <c r="L1586" s="1" t="str">
        <v>0 - BM Port</v>
      </c>
      <c r="N1586" s="1" t="str">
        <v>0 - Port Assets</v>
      </c>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8"/>
      <c r="AX1586" s="8"/>
      <c r="AY1586" s="8"/>
      <c r="AZ1586" s="8"/>
      <c r="BA1586" s="8"/>
      <c r="BB1586" s="8"/>
      <c r="BC1586" s="8"/>
      <c r="BD1586" s="8"/>
      <c r="BE1586" s="8"/>
      <c r="BF1586" s="8"/>
      <c r="BG1586" s="8"/>
      <c r="BH1586" s="8"/>
      <c r="BI1586" s="8"/>
      <c r="BJ1586" s="8"/>
      <c r="BK1586" s="8"/>
      <c r="BL1586" s="8"/>
      <c r="BM1586" s="8"/>
      <c r="BN1586" s="8"/>
      <c r="BO1586" s="8"/>
      <c r="BP1586" s="1" t="str">
        <v>0- Port Costs</v>
      </c>
      <c r="BT1586" s="1" t="str">
        <v>0- Port Value</v>
      </c>
      <c r="BU1586" s="8"/>
    </row>
    <row r="1587" spans="8:73" hidden="1" outlineLevel="1" x14ac:dyDescent="0.3">
      <c r="H1587" s="1" t="str">
        <v>0 - BM Costs</v>
      </c>
      <c r="L1587" s="1" t="str">
        <v>0 - BM Port</v>
      </c>
      <c r="N1587" s="1" t="str">
        <v>0 - Port Assets</v>
      </c>
      <c r="O1587" s="8"/>
      <c r="P1587" s="8"/>
      <c r="Q1587" s="8"/>
      <c r="R1587" s="8"/>
      <c r="S1587" s="8"/>
      <c r="T1587" s="8"/>
      <c r="U1587" s="8"/>
      <c r="V1587" s="8"/>
      <c r="W1587" s="8"/>
      <c r="X1587" s="8"/>
      <c r="Y1587" s="8"/>
      <c r="Z1587" s="8"/>
      <c r="AA1587" s="8"/>
      <c r="AB1587" s="8"/>
      <c r="AC1587" s="8"/>
      <c r="AD1587" s="8"/>
      <c r="AE1587" s="8"/>
      <c r="AF1587" s="8"/>
      <c r="AG1587" s="8"/>
      <c r="AH1587" s="8"/>
      <c r="AI1587" s="8"/>
      <c r="AJ1587" s="8"/>
      <c r="AK1587" s="8"/>
      <c r="AL1587" s="8"/>
      <c r="AM1587" s="8"/>
      <c r="AN1587" s="8"/>
      <c r="AO1587" s="8"/>
      <c r="AP1587" s="8"/>
      <c r="AQ1587" s="8"/>
      <c r="AR1587" s="8"/>
      <c r="AS1587" s="8"/>
      <c r="AT1587" s="8"/>
      <c r="AU1587" s="8"/>
      <c r="AV1587" s="8"/>
      <c r="AW1587" s="8"/>
      <c r="AX1587" s="8"/>
      <c r="AY1587" s="8"/>
      <c r="AZ1587" s="8"/>
      <c r="BA1587" s="8"/>
      <c r="BB1587" s="8"/>
      <c r="BC1587" s="8"/>
      <c r="BD1587" s="8"/>
      <c r="BE1587" s="8"/>
      <c r="BF1587" s="8"/>
      <c r="BG1587" s="8"/>
      <c r="BH1587" s="8"/>
      <c r="BI1587" s="8"/>
      <c r="BJ1587" s="8"/>
      <c r="BK1587" s="8"/>
      <c r="BL1587" s="8"/>
      <c r="BM1587" s="8"/>
      <c r="BN1587" s="8"/>
      <c r="BO1587" s="8"/>
      <c r="BP1587" s="1" t="str">
        <v>0- Port Costs</v>
      </c>
      <c r="BT1587" s="1" t="str">
        <v>0- Port Value</v>
      </c>
      <c r="BU1587" s="8"/>
    </row>
    <row r="1588" spans="8:73" hidden="1" outlineLevel="1" x14ac:dyDescent="0.3">
      <c r="H1588" s="1" t="str">
        <v>0 - BM Costs</v>
      </c>
      <c r="L1588" s="1" t="str">
        <v>0 - BM Port</v>
      </c>
      <c r="N1588" s="1" t="str">
        <v>0 - Port Assets</v>
      </c>
      <c r="O1588" s="8"/>
      <c r="P1588" s="8"/>
      <c r="Q1588" s="8"/>
      <c r="R1588" s="8"/>
      <c r="S1588" s="8"/>
      <c r="T1588" s="8"/>
      <c r="U1588" s="8"/>
      <c r="V1588" s="8"/>
      <c r="W1588" s="8"/>
      <c r="X1588" s="8"/>
      <c r="Y1588" s="8"/>
      <c r="Z1588" s="8"/>
      <c r="AA1588" s="8"/>
      <c r="AB1588" s="8"/>
      <c r="AC1588" s="8"/>
      <c r="AD1588" s="8"/>
      <c r="AE1588" s="8"/>
      <c r="AF1588" s="8"/>
      <c r="AG1588" s="8"/>
      <c r="AH1588" s="8"/>
      <c r="AI1588" s="8"/>
      <c r="AJ1588" s="8"/>
      <c r="AK1588" s="8"/>
      <c r="AL1588" s="8"/>
      <c r="AM1588" s="8"/>
      <c r="AN1588" s="8"/>
      <c r="AO1588" s="8"/>
      <c r="AP1588" s="8"/>
      <c r="AQ1588" s="8"/>
      <c r="AR1588" s="8"/>
      <c r="AS1588" s="8"/>
      <c r="AT1588" s="8"/>
      <c r="AU1588" s="8"/>
      <c r="AV1588" s="8"/>
      <c r="AW1588" s="8"/>
      <c r="AX1588" s="8"/>
      <c r="AY1588" s="8"/>
      <c r="AZ1588" s="8"/>
      <c r="BA1588" s="8"/>
      <c r="BB1588" s="8"/>
      <c r="BC1588" s="8"/>
      <c r="BD1588" s="8"/>
      <c r="BE1588" s="8"/>
      <c r="BF1588" s="8"/>
      <c r="BG1588" s="8"/>
      <c r="BH1588" s="8"/>
      <c r="BI1588" s="8"/>
      <c r="BJ1588" s="8"/>
      <c r="BK1588" s="8"/>
      <c r="BL1588" s="8"/>
      <c r="BM1588" s="8"/>
      <c r="BN1588" s="8"/>
      <c r="BO1588" s="8"/>
      <c r="BP1588" s="1" t="str">
        <v>0- Port Costs</v>
      </c>
      <c r="BT1588" s="1" t="str">
        <v>0- Port Value</v>
      </c>
      <c r="BU1588" s="8"/>
    </row>
    <row r="1589" spans="8:73" hidden="1" outlineLevel="1" x14ac:dyDescent="0.3">
      <c r="H1589" s="1" t="str">
        <v>0 - BM Costs</v>
      </c>
      <c r="L1589" s="1" t="str">
        <v>0 - BM Port</v>
      </c>
      <c r="N1589" s="1" t="str">
        <v>0 - Port Assets</v>
      </c>
      <c r="O1589" s="8"/>
      <c r="P1589" s="8"/>
      <c r="Q1589" s="8"/>
      <c r="R1589" s="8"/>
      <c r="S1589" s="8"/>
      <c r="T1589" s="8"/>
      <c r="U1589" s="8"/>
      <c r="V1589" s="8"/>
      <c r="W1589" s="8"/>
      <c r="X1589" s="8"/>
      <c r="Y1589" s="8"/>
      <c r="Z1589" s="8"/>
      <c r="AA1589" s="8"/>
      <c r="AB1589" s="8"/>
      <c r="AC1589" s="8"/>
      <c r="AD1589" s="8"/>
      <c r="AE1589" s="8"/>
      <c r="AF1589" s="8"/>
      <c r="AG1589" s="8"/>
      <c r="AH1589" s="8"/>
      <c r="AI1589" s="8"/>
      <c r="AJ1589" s="8"/>
      <c r="AK1589" s="8"/>
      <c r="AL1589" s="8"/>
      <c r="AM1589" s="8"/>
      <c r="AN1589" s="8"/>
      <c r="AO1589" s="8"/>
      <c r="AP1589" s="8"/>
      <c r="AQ1589" s="8"/>
      <c r="AR1589" s="8"/>
      <c r="AS1589" s="8"/>
      <c r="AT1589" s="8"/>
      <c r="AU1589" s="8"/>
      <c r="AV1589" s="8"/>
      <c r="AW1589" s="8"/>
      <c r="AX1589" s="8"/>
      <c r="AY1589" s="8"/>
      <c r="AZ1589" s="8"/>
      <c r="BA1589" s="8"/>
      <c r="BB1589" s="8"/>
      <c r="BC1589" s="8"/>
      <c r="BD1589" s="8"/>
      <c r="BE1589" s="8"/>
      <c r="BF1589" s="8"/>
      <c r="BG1589" s="8"/>
      <c r="BH1589" s="8"/>
      <c r="BI1589" s="8"/>
      <c r="BJ1589" s="8"/>
      <c r="BK1589" s="8"/>
      <c r="BL1589" s="8"/>
      <c r="BM1589" s="8"/>
      <c r="BN1589" s="8"/>
      <c r="BO1589" s="8"/>
      <c r="BP1589" s="1" t="str">
        <v>0- Port Costs</v>
      </c>
      <c r="BT1589" s="1" t="str">
        <v>0- Port Value</v>
      </c>
      <c r="BU1589" s="8"/>
    </row>
    <row r="1590" spans="8:73" hidden="1" outlineLevel="1" x14ac:dyDescent="0.3">
      <c r="H1590" s="1" t="str">
        <v>0 - BM Costs</v>
      </c>
      <c r="L1590" s="1" t="str">
        <v>0 - BM Port</v>
      </c>
      <c r="N1590" s="1" t="str">
        <v>0 - Port Assets</v>
      </c>
      <c r="O1590" s="8"/>
      <c r="P1590" s="8"/>
      <c r="Q1590" s="8"/>
      <c r="R1590" s="8"/>
      <c r="S1590" s="8"/>
      <c r="T1590" s="8"/>
      <c r="U1590" s="8"/>
      <c r="V1590" s="8"/>
      <c r="W1590" s="8"/>
      <c r="X1590" s="8"/>
      <c r="Y1590" s="8"/>
      <c r="Z1590" s="8"/>
      <c r="AA1590" s="8"/>
      <c r="AB1590" s="8"/>
      <c r="AC1590" s="8"/>
      <c r="AD1590" s="8"/>
      <c r="AE1590" s="8"/>
      <c r="AF1590" s="8"/>
      <c r="AG1590" s="8"/>
      <c r="AH1590" s="8"/>
      <c r="AI1590" s="8"/>
      <c r="AJ1590" s="8"/>
      <c r="AK1590" s="8"/>
      <c r="AL1590" s="8"/>
      <c r="AM1590" s="8"/>
      <c r="AN1590" s="8"/>
      <c r="AO1590" s="8"/>
      <c r="AP1590" s="8"/>
      <c r="AQ1590" s="8"/>
      <c r="AR1590" s="8"/>
      <c r="AS1590" s="8"/>
      <c r="AT1590" s="8"/>
      <c r="AU1590" s="8"/>
      <c r="AV1590" s="8"/>
      <c r="AW1590" s="8"/>
      <c r="AX1590" s="8"/>
      <c r="AY1590" s="8"/>
      <c r="AZ1590" s="8"/>
      <c r="BA1590" s="8"/>
      <c r="BB1590" s="8"/>
      <c r="BC1590" s="8"/>
      <c r="BD1590" s="8"/>
      <c r="BE1590" s="8"/>
      <c r="BF1590" s="8"/>
      <c r="BG1590" s="8"/>
      <c r="BH1590" s="8"/>
      <c r="BI1590" s="8"/>
      <c r="BJ1590" s="8"/>
      <c r="BK1590" s="8"/>
      <c r="BL1590" s="8"/>
      <c r="BM1590" s="8"/>
      <c r="BN1590" s="8"/>
      <c r="BO1590" s="8"/>
      <c r="BP1590" s="1" t="str">
        <v>0- Port Costs</v>
      </c>
      <c r="BT1590" s="1" t="str">
        <v>0- Port Value</v>
      </c>
      <c r="BU1590" s="8"/>
    </row>
    <row r="1591" spans="8:73" hidden="1" outlineLevel="1" x14ac:dyDescent="0.3">
      <c r="H1591" s="1" t="str">
        <v>0 - BM Costs</v>
      </c>
      <c r="L1591" s="1" t="str">
        <v>0 - BM Port</v>
      </c>
      <c r="N1591" s="1" t="str">
        <v>0 - Port Assets</v>
      </c>
      <c r="O1591" s="8"/>
      <c r="P1591" s="8"/>
      <c r="Q1591" s="8"/>
      <c r="R1591" s="8"/>
      <c r="S1591" s="8"/>
      <c r="T1591" s="8"/>
      <c r="U1591" s="8"/>
      <c r="V1591" s="8"/>
      <c r="W1591" s="8"/>
      <c r="X1591" s="8"/>
      <c r="Y1591" s="8"/>
      <c r="Z1591" s="8"/>
      <c r="AA1591" s="8"/>
      <c r="AB1591" s="8"/>
      <c r="AC1591" s="8"/>
      <c r="AD1591" s="8"/>
      <c r="AE1591" s="8"/>
      <c r="AF1591" s="8"/>
      <c r="AG1591" s="8"/>
      <c r="AH1591" s="8"/>
      <c r="AI1591" s="8"/>
      <c r="AJ1591" s="8"/>
      <c r="AK1591" s="8"/>
      <c r="AL1591" s="8"/>
      <c r="AM1591" s="8"/>
      <c r="AN1591" s="8"/>
      <c r="AO1591" s="8"/>
      <c r="AP1591" s="8"/>
      <c r="AQ1591" s="8"/>
      <c r="AR1591" s="8"/>
      <c r="AS1591" s="8"/>
      <c r="AT1591" s="8"/>
      <c r="AU1591" s="8"/>
      <c r="AV1591" s="8"/>
      <c r="AW1591" s="8"/>
      <c r="AX1591" s="8"/>
      <c r="AY1591" s="8"/>
      <c r="AZ1591" s="8"/>
      <c r="BA1591" s="8"/>
      <c r="BB1591" s="8"/>
      <c r="BC1591" s="8"/>
      <c r="BD1591" s="8"/>
      <c r="BE1591" s="8"/>
      <c r="BF1591" s="8"/>
      <c r="BG1591" s="8"/>
      <c r="BH1591" s="8"/>
      <c r="BI1591" s="8"/>
      <c r="BJ1591" s="8"/>
      <c r="BK1591" s="8"/>
      <c r="BL1591" s="8"/>
      <c r="BM1591" s="8"/>
      <c r="BN1591" s="8"/>
      <c r="BO1591" s="8"/>
      <c r="BP1591" s="1" t="str">
        <v>0- Port Costs</v>
      </c>
      <c r="BT1591" s="1" t="str">
        <v>0- Port Value</v>
      </c>
      <c r="BU1591" s="8"/>
    </row>
    <row r="1592" spans="8:73" hidden="1" outlineLevel="1" x14ac:dyDescent="0.3">
      <c r="H1592" s="1" t="str">
        <v>0 - BM Costs</v>
      </c>
      <c r="L1592" s="1" t="str">
        <v>0 - BM Port</v>
      </c>
      <c r="N1592" s="1" t="str">
        <v>0 - Port Assets</v>
      </c>
      <c r="O1592" s="8"/>
      <c r="P1592" s="8"/>
      <c r="Q1592" s="8"/>
      <c r="R1592" s="8"/>
      <c r="S1592" s="8"/>
      <c r="T1592" s="8"/>
      <c r="U1592" s="8"/>
      <c r="V1592" s="8"/>
      <c r="W1592" s="8"/>
      <c r="X1592" s="8"/>
      <c r="Y1592" s="8"/>
      <c r="Z1592" s="8"/>
      <c r="AA1592" s="8"/>
      <c r="AB1592" s="8"/>
      <c r="AC1592" s="8"/>
      <c r="AD1592" s="8"/>
      <c r="AE1592" s="8"/>
      <c r="AF1592" s="8"/>
      <c r="AG1592" s="8"/>
      <c r="AH1592" s="8"/>
      <c r="AI1592" s="8"/>
      <c r="AJ1592" s="8"/>
      <c r="AK1592" s="8"/>
      <c r="AL1592" s="8"/>
      <c r="AM1592" s="8"/>
      <c r="AN1592" s="8"/>
      <c r="AO1592" s="8"/>
      <c r="AP1592" s="8"/>
      <c r="AQ1592" s="8"/>
      <c r="AR1592" s="8"/>
      <c r="AS1592" s="8"/>
      <c r="AT1592" s="8"/>
      <c r="AU1592" s="8"/>
      <c r="AV1592" s="8"/>
      <c r="AW1592" s="8"/>
      <c r="AX1592" s="8"/>
      <c r="AY1592" s="8"/>
      <c r="AZ1592" s="8"/>
      <c r="BA1592" s="8"/>
      <c r="BB1592" s="8"/>
      <c r="BC1592" s="8"/>
      <c r="BD1592" s="8"/>
      <c r="BE1592" s="8"/>
      <c r="BF1592" s="8"/>
      <c r="BG1592" s="8"/>
      <c r="BH1592" s="8"/>
      <c r="BI1592" s="8"/>
      <c r="BJ1592" s="8"/>
      <c r="BK1592" s="8"/>
      <c r="BL1592" s="8"/>
      <c r="BM1592" s="8"/>
      <c r="BN1592" s="8"/>
      <c r="BO1592" s="8"/>
      <c r="BP1592" s="1" t="str">
        <v>0- Port Costs</v>
      </c>
      <c r="BT1592" s="1" t="str">
        <v>0- Port Value</v>
      </c>
      <c r="BU1592" s="8"/>
    </row>
    <row r="1593" spans="8:73" hidden="1" outlineLevel="1" x14ac:dyDescent="0.3">
      <c r="H1593" s="1" t="str">
        <v>0 - BM Costs</v>
      </c>
      <c r="L1593" s="1" t="str">
        <v>0 - BM Port</v>
      </c>
      <c r="N1593" s="1" t="str">
        <v>0 - Port Assets</v>
      </c>
      <c r="O1593" s="8"/>
      <c r="P1593" s="8"/>
      <c r="Q1593" s="8"/>
      <c r="R1593" s="8"/>
      <c r="S1593" s="8"/>
      <c r="T1593" s="8"/>
      <c r="U1593" s="8"/>
      <c r="V1593" s="8"/>
      <c r="W1593" s="8"/>
      <c r="X1593" s="8"/>
      <c r="Y1593" s="8"/>
      <c r="Z1593" s="8"/>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8"/>
      <c r="AX1593" s="8"/>
      <c r="AY1593" s="8"/>
      <c r="AZ1593" s="8"/>
      <c r="BA1593" s="8"/>
      <c r="BB1593" s="8"/>
      <c r="BC1593" s="8"/>
      <c r="BD1593" s="8"/>
      <c r="BE1593" s="8"/>
      <c r="BF1593" s="8"/>
      <c r="BG1593" s="8"/>
      <c r="BH1593" s="8"/>
      <c r="BI1593" s="8"/>
      <c r="BJ1593" s="8"/>
      <c r="BK1593" s="8"/>
      <c r="BL1593" s="8"/>
      <c r="BM1593" s="8"/>
      <c r="BN1593" s="8"/>
      <c r="BO1593" s="8"/>
      <c r="BP1593" s="1" t="str">
        <v>0- Port Costs</v>
      </c>
      <c r="BT1593" s="1" t="str">
        <v>0- Port Value</v>
      </c>
      <c r="BU1593" s="8"/>
    </row>
    <row r="1594" spans="8:73" hidden="1" outlineLevel="1" x14ac:dyDescent="0.3">
      <c r="H1594" s="1" t="str">
        <v>0 - BM Costs</v>
      </c>
      <c r="L1594" s="1" t="str">
        <v>0 - BM Port</v>
      </c>
      <c r="N1594" s="1" t="str">
        <v>0 - Port Assets</v>
      </c>
      <c r="O1594" s="8"/>
      <c r="P1594" s="8"/>
      <c r="Q1594" s="8"/>
      <c r="R1594" s="8"/>
      <c r="S1594" s="8"/>
      <c r="T1594" s="8"/>
      <c r="U1594" s="8"/>
      <c r="V1594" s="8"/>
      <c r="W1594" s="8"/>
      <c r="X1594" s="8"/>
      <c r="Y1594" s="8"/>
      <c r="Z1594" s="8"/>
      <c r="AA1594" s="8"/>
      <c r="AB1594" s="8"/>
      <c r="AC1594" s="8"/>
      <c r="AD1594" s="8"/>
      <c r="AE1594" s="8"/>
      <c r="AF1594" s="8"/>
      <c r="AG1594" s="8"/>
      <c r="AH1594" s="8"/>
      <c r="AI1594" s="8"/>
      <c r="AJ1594" s="8"/>
      <c r="AK1594" s="8"/>
      <c r="AL1594" s="8"/>
      <c r="AM1594" s="8"/>
      <c r="AN1594" s="8"/>
      <c r="AO1594" s="8"/>
      <c r="AP1594" s="8"/>
      <c r="AQ1594" s="8"/>
      <c r="AR1594" s="8"/>
      <c r="AS1594" s="8"/>
      <c r="AT1594" s="8"/>
      <c r="AU1594" s="8"/>
      <c r="AV1594" s="8"/>
      <c r="AW1594" s="8"/>
      <c r="AX1594" s="8"/>
      <c r="AY1594" s="8"/>
      <c r="AZ1594" s="8"/>
      <c r="BA1594" s="8"/>
      <c r="BB1594" s="8"/>
      <c r="BC1594" s="8"/>
      <c r="BD1594" s="8"/>
      <c r="BE1594" s="8"/>
      <c r="BF1594" s="8"/>
      <c r="BG1594" s="8"/>
      <c r="BH1594" s="8"/>
      <c r="BI1594" s="8"/>
      <c r="BJ1594" s="8"/>
      <c r="BK1594" s="8"/>
      <c r="BL1594" s="8"/>
      <c r="BM1594" s="8"/>
      <c r="BN1594" s="8"/>
      <c r="BO1594" s="8"/>
      <c r="BP1594" s="1" t="str">
        <v>0- Port Costs</v>
      </c>
      <c r="BT1594" s="1" t="str">
        <v>0- Port Value</v>
      </c>
      <c r="BU1594" s="8"/>
    </row>
    <row r="1595" spans="8:73" hidden="1" outlineLevel="1" x14ac:dyDescent="0.3">
      <c r="H1595" s="1" t="str">
        <v>0 - BM Costs</v>
      </c>
      <c r="L1595" s="1" t="str">
        <v>0 - BM Port</v>
      </c>
      <c r="N1595" s="1" t="str">
        <v>0 - Port Assets</v>
      </c>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c r="BD1595" s="8"/>
      <c r="BE1595" s="8"/>
      <c r="BF1595" s="8"/>
      <c r="BG1595" s="8"/>
      <c r="BH1595" s="8"/>
      <c r="BI1595" s="8"/>
      <c r="BJ1595" s="8"/>
      <c r="BK1595" s="8"/>
      <c r="BL1595" s="8"/>
      <c r="BM1595" s="8"/>
      <c r="BN1595" s="8"/>
      <c r="BO1595" s="8"/>
      <c r="BP1595" s="1" t="str">
        <v>0- Port Costs</v>
      </c>
      <c r="BT1595" s="1" t="str">
        <v>0- Port Value</v>
      </c>
      <c r="BU1595" s="8"/>
    </row>
    <row r="1596" spans="8:73" hidden="1" outlineLevel="1" x14ac:dyDescent="0.3">
      <c r="H1596" s="1" t="str">
        <v>0 - BM Costs</v>
      </c>
      <c r="L1596" s="1" t="str">
        <v>0 - BM Port</v>
      </c>
      <c r="N1596" s="1" t="str">
        <v>0 - Port Assets</v>
      </c>
      <c r="O1596" s="8"/>
      <c r="P1596" s="8"/>
      <c r="Q1596" s="8"/>
      <c r="R1596" s="8"/>
      <c r="S1596" s="8"/>
      <c r="T1596" s="8"/>
      <c r="U1596" s="8"/>
      <c r="V1596" s="8"/>
      <c r="W1596" s="8"/>
      <c r="X1596" s="8"/>
      <c r="Y1596" s="8"/>
      <c r="Z1596" s="8"/>
      <c r="AA1596" s="8"/>
      <c r="AB1596" s="8"/>
      <c r="AC1596" s="8"/>
      <c r="AD1596" s="8"/>
      <c r="AE1596" s="8"/>
      <c r="AF1596" s="8"/>
      <c r="AG1596" s="8"/>
      <c r="AH1596" s="8"/>
      <c r="AI1596" s="8"/>
      <c r="AJ1596" s="8"/>
      <c r="AK1596" s="8"/>
      <c r="AL1596" s="8"/>
      <c r="AM1596" s="8"/>
      <c r="AN1596" s="8"/>
      <c r="AO1596" s="8"/>
      <c r="AP1596" s="8"/>
      <c r="AQ1596" s="8"/>
      <c r="AR1596" s="8"/>
      <c r="AS1596" s="8"/>
      <c r="AT1596" s="8"/>
      <c r="AU1596" s="8"/>
      <c r="AV1596" s="8"/>
      <c r="AW1596" s="8"/>
      <c r="AX1596" s="8"/>
      <c r="AY1596" s="8"/>
      <c r="AZ1596" s="8"/>
      <c r="BA1596" s="8"/>
      <c r="BB1596" s="8"/>
      <c r="BC1596" s="8"/>
      <c r="BD1596" s="8"/>
      <c r="BE1596" s="8"/>
      <c r="BF1596" s="8"/>
      <c r="BG1596" s="8"/>
      <c r="BH1596" s="8"/>
      <c r="BI1596" s="8"/>
      <c r="BJ1596" s="8"/>
      <c r="BK1596" s="8"/>
      <c r="BL1596" s="8"/>
      <c r="BM1596" s="8"/>
      <c r="BN1596" s="8"/>
      <c r="BO1596" s="8"/>
      <c r="BP1596" s="1" t="str">
        <v>0- Port Costs</v>
      </c>
      <c r="BT1596" s="1" t="str">
        <v>0- Port Value</v>
      </c>
      <c r="BU1596" s="8"/>
    </row>
    <row r="1597" spans="8:73" hidden="1" outlineLevel="1" x14ac:dyDescent="0.3">
      <c r="H1597" s="1" t="str">
        <v>0 - BM Costs</v>
      </c>
      <c r="L1597" s="1" t="str">
        <v>0 - BM Port</v>
      </c>
      <c r="N1597" s="1" t="str">
        <v>0 - Port Assets</v>
      </c>
      <c r="O1597" s="8"/>
      <c r="P1597" s="8"/>
      <c r="Q1597" s="8"/>
      <c r="R1597" s="8"/>
      <c r="S1597" s="8"/>
      <c r="T1597" s="8"/>
      <c r="U1597" s="8"/>
      <c r="V1597" s="8"/>
      <c r="W1597" s="8"/>
      <c r="X1597" s="8"/>
      <c r="Y1597" s="8"/>
      <c r="Z1597" s="8"/>
      <c r="AA1597" s="8"/>
      <c r="AB1597" s="8"/>
      <c r="AC1597" s="8"/>
      <c r="AD1597" s="8"/>
      <c r="AE1597" s="8"/>
      <c r="AF1597" s="8"/>
      <c r="AG1597" s="8"/>
      <c r="AH1597" s="8"/>
      <c r="AI1597" s="8"/>
      <c r="AJ1597" s="8"/>
      <c r="AK1597" s="8"/>
      <c r="AL1597" s="8"/>
      <c r="AM1597" s="8"/>
      <c r="AN1597" s="8"/>
      <c r="AO1597" s="8"/>
      <c r="AP1597" s="8"/>
      <c r="AQ1597" s="8"/>
      <c r="AR1597" s="8"/>
      <c r="AS1597" s="8"/>
      <c r="AT1597" s="8"/>
      <c r="AU1597" s="8"/>
      <c r="AV1597" s="8"/>
      <c r="AW1597" s="8"/>
      <c r="AX1597" s="8"/>
      <c r="AY1597" s="8"/>
      <c r="AZ1597" s="8"/>
      <c r="BA1597" s="8"/>
      <c r="BB1597" s="8"/>
      <c r="BC1597" s="8"/>
      <c r="BD1597" s="8"/>
      <c r="BE1597" s="8"/>
      <c r="BF1597" s="8"/>
      <c r="BG1597" s="8"/>
      <c r="BH1597" s="8"/>
      <c r="BI1597" s="8"/>
      <c r="BJ1597" s="8"/>
      <c r="BK1597" s="8"/>
      <c r="BL1597" s="8"/>
      <c r="BM1597" s="8"/>
      <c r="BN1597" s="8"/>
      <c r="BO1597" s="8"/>
      <c r="BP1597" s="1" t="str">
        <v>0- Port Costs</v>
      </c>
      <c r="BT1597" s="1" t="str">
        <v>0- Port Value</v>
      </c>
      <c r="BU1597" s="8"/>
    </row>
    <row r="1598" spans="8:73" hidden="1" outlineLevel="1" x14ac:dyDescent="0.3">
      <c r="H1598" s="1" t="str">
        <v>0 - BM Costs</v>
      </c>
      <c r="L1598" s="1" t="str">
        <v>0 - BM Port</v>
      </c>
      <c r="N1598" s="1" t="str">
        <v>0 - Port Assets</v>
      </c>
      <c r="O1598" s="8"/>
      <c r="P1598" s="8"/>
      <c r="Q1598" s="8"/>
      <c r="R1598" s="8"/>
      <c r="S1598" s="8"/>
      <c r="T1598" s="8"/>
      <c r="U1598" s="8"/>
      <c r="V1598" s="8"/>
      <c r="W1598" s="8"/>
      <c r="X1598" s="8"/>
      <c r="Y1598" s="8"/>
      <c r="Z1598" s="8"/>
      <c r="AA1598" s="8"/>
      <c r="AB1598" s="8"/>
      <c r="AC1598" s="8"/>
      <c r="AD1598" s="8"/>
      <c r="AE1598" s="8"/>
      <c r="AF1598" s="8"/>
      <c r="AG1598" s="8"/>
      <c r="AH1598" s="8"/>
      <c r="AI1598" s="8"/>
      <c r="AJ1598" s="8"/>
      <c r="AK1598" s="8"/>
      <c r="AL1598" s="8"/>
      <c r="AM1598" s="8"/>
      <c r="AN1598" s="8"/>
      <c r="AO1598" s="8"/>
      <c r="AP1598" s="8"/>
      <c r="AQ1598" s="8"/>
      <c r="AR1598" s="8"/>
      <c r="AS1598" s="8"/>
      <c r="AT1598" s="8"/>
      <c r="AU1598" s="8"/>
      <c r="AV1598" s="8"/>
      <c r="AW1598" s="8"/>
      <c r="AX1598" s="8"/>
      <c r="AY1598" s="8"/>
      <c r="AZ1598" s="8"/>
      <c r="BA1598" s="8"/>
      <c r="BB1598" s="8"/>
      <c r="BC1598" s="8"/>
      <c r="BD1598" s="8"/>
      <c r="BE1598" s="8"/>
      <c r="BF1598" s="8"/>
      <c r="BG1598" s="8"/>
      <c r="BH1598" s="8"/>
      <c r="BI1598" s="8"/>
      <c r="BJ1598" s="8"/>
      <c r="BK1598" s="8"/>
      <c r="BL1598" s="8"/>
      <c r="BM1598" s="8"/>
      <c r="BN1598" s="8"/>
      <c r="BO1598" s="8"/>
      <c r="BP1598" s="1" t="str">
        <v>0- Port Costs</v>
      </c>
      <c r="BT1598" s="1" t="str">
        <v>0- Port Value</v>
      </c>
      <c r="BU1598" s="8"/>
    </row>
    <row r="1599" spans="8:73" hidden="1" outlineLevel="1" x14ac:dyDescent="0.3">
      <c r="H1599" s="1" t="str">
        <v>0 - BM Costs</v>
      </c>
      <c r="L1599" s="1" t="str">
        <v>0 - BM Port</v>
      </c>
      <c r="N1599" s="1" t="str">
        <v>0 - Port Assets</v>
      </c>
      <c r="O1599" s="8"/>
      <c r="P1599" s="8"/>
      <c r="Q1599" s="8"/>
      <c r="R1599" s="8"/>
      <c r="S1599" s="8"/>
      <c r="T1599" s="8"/>
      <c r="U1599" s="8"/>
      <c r="V1599" s="8"/>
      <c r="W1599" s="8"/>
      <c r="X1599" s="8"/>
      <c r="Y1599" s="8"/>
      <c r="Z1599" s="8"/>
      <c r="AA1599" s="8"/>
      <c r="AB1599" s="8"/>
      <c r="AC1599" s="8"/>
      <c r="AD1599" s="8"/>
      <c r="AE1599" s="8"/>
      <c r="AF1599" s="8"/>
      <c r="AG1599" s="8"/>
      <c r="AH1599" s="8"/>
      <c r="AI1599" s="8"/>
      <c r="AJ1599" s="8"/>
      <c r="AK1599" s="8"/>
      <c r="AL1599" s="8"/>
      <c r="AM1599" s="8"/>
      <c r="AN1599" s="8"/>
      <c r="AO1599" s="8"/>
      <c r="AP1599" s="8"/>
      <c r="AQ1599" s="8"/>
      <c r="AR1599" s="8"/>
      <c r="AS1599" s="8"/>
      <c r="AT1599" s="8"/>
      <c r="AU1599" s="8"/>
      <c r="AV1599" s="8"/>
      <c r="AW1599" s="8"/>
      <c r="AX1599" s="8"/>
      <c r="AY1599" s="8"/>
      <c r="AZ1599" s="8"/>
      <c r="BA1599" s="8"/>
      <c r="BB1599" s="8"/>
      <c r="BC1599" s="8"/>
      <c r="BD1599" s="8"/>
      <c r="BE1599" s="8"/>
      <c r="BF1599" s="8"/>
      <c r="BG1599" s="8"/>
      <c r="BH1599" s="8"/>
      <c r="BI1599" s="8"/>
      <c r="BJ1599" s="8"/>
      <c r="BK1599" s="8"/>
      <c r="BL1599" s="8"/>
      <c r="BM1599" s="8"/>
      <c r="BN1599" s="8"/>
      <c r="BO1599" s="8"/>
      <c r="BP1599" s="1" t="str">
        <v>0- Port Costs</v>
      </c>
      <c r="BT1599" s="1" t="str">
        <v>0- Port Value</v>
      </c>
      <c r="BU1599" s="8"/>
    </row>
    <row r="1600" spans="8:73" hidden="1" outlineLevel="1" x14ac:dyDescent="0.3">
      <c r="H1600" s="1" t="str">
        <v>0 - BM Costs</v>
      </c>
      <c r="L1600" s="1" t="str">
        <v>0 - BM Port</v>
      </c>
      <c r="N1600" s="1" t="str">
        <v>0 - Port Assets</v>
      </c>
      <c r="O1600" s="8"/>
      <c r="P1600" s="8"/>
      <c r="Q1600" s="8"/>
      <c r="R1600" s="8"/>
      <c r="S1600" s="8"/>
      <c r="T1600" s="8"/>
      <c r="U1600" s="8"/>
      <c r="V1600" s="8"/>
      <c r="W1600" s="8"/>
      <c r="X1600" s="8"/>
      <c r="Y1600" s="8"/>
      <c r="Z1600" s="8"/>
      <c r="AA1600" s="8"/>
      <c r="AB1600" s="8"/>
      <c r="AC1600" s="8"/>
      <c r="AD1600" s="8"/>
      <c r="AE1600" s="8"/>
      <c r="AF1600" s="8"/>
      <c r="AG1600" s="8"/>
      <c r="AH1600" s="8"/>
      <c r="AI1600" s="8"/>
      <c r="AJ1600" s="8"/>
      <c r="AK1600" s="8"/>
      <c r="AL1600" s="8"/>
      <c r="AM1600" s="8"/>
      <c r="AN1600" s="8"/>
      <c r="AO1600" s="8"/>
      <c r="AP1600" s="8"/>
      <c r="AQ1600" s="8"/>
      <c r="AR1600" s="8"/>
      <c r="AS1600" s="8"/>
      <c r="AT1600" s="8"/>
      <c r="AU1600" s="8"/>
      <c r="AV1600" s="8"/>
      <c r="AW1600" s="8"/>
      <c r="AX1600" s="8"/>
      <c r="AY1600" s="8"/>
      <c r="AZ1600" s="8"/>
      <c r="BA1600" s="8"/>
      <c r="BB1600" s="8"/>
      <c r="BC1600" s="8"/>
      <c r="BD1600" s="8"/>
      <c r="BE1600" s="8"/>
      <c r="BF1600" s="8"/>
      <c r="BG1600" s="8"/>
      <c r="BH1600" s="8"/>
      <c r="BI1600" s="8"/>
      <c r="BJ1600" s="8"/>
      <c r="BK1600" s="8"/>
      <c r="BL1600" s="8"/>
      <c r="BM1600" s="8"/>
      <c r="BN1600" s="8"/>
      <c r="BO1600" s="8"/>
      <c r="BP1600" s="1" t="str">
        <v>0- Port Costs</v>
      </c>
      <c r="BT1600" s="1" t="str">
        <v>0- Port Value</v>
      </c>
      <c r="BU1600" s="8"/>
    </row>
    <row r="1601" spans="8:73" hidden="1" outlineLevel="1" x14ac:dyDescent="0.3">
      <c r="H1601" s="1" t="str">
        <v>0 - BM Costs</v>
      </c>
      <c r="L1601" s="1" t="str">
        <v>0 - BM Port</v>
      </c>
      <c r="N1601" s="1" t="str">
        <v>0 - Port Assets</v>
      </c>
      <c r="O1601" s="8"/>
      <c r="P1601" s="8"/>
      <c r="Q1601" s="8"/>
      <c r="R1601" s="8"/>
      <c r="S1601" s="8"/>
      <c r="T1601" s="8"/>
      <c r="U1601" s="8"/>
      <c r="V1601" s="8"/>
      <c r="W1601" s="8"/>
      <c r="X1601" s="8"/>
      <c r="Y1601" s="8"/>
      <c r="Z1601" s="8"/>
      <c r="AA1601" s="8"/>
      <c r="AB1601" s="8"/>
      <c r="AC1601" s="8"/>
      <c r="AD1601" s="8"/>
      <c r="AE1601" s="8"/>
      <c r="AF1601" s="8"/>
      <c r="AG1601" s="8"/>
      <c r="AH1601" s="8"/>
      <c r="AI1601" s="8"/>
      <c r="AJ1601" s="8"/>
      <c r="AK1601" s="8"/>
      <c r="AL1601" s="8"/>
      <c r="AM1601" s="8"/>
      <c r="AN1601" s="8"/>
      <c r="AO1601" s="8"/>
      <c r="AP1601" s="8"/>
      <c r="AQ1601" s="8"/>
      <c r="AR1601" s="8"/>
      <c r="AS1601" s="8"/>
      <c r="AT1601" s="8"/>
      <c r="AU1601" s="8"/>
      <c r="AV1601" s="8"/>
      <c r="AW1601" s="8"/>
      <c r="AX1601" s="8"/>
      <c r="AY1601" s="8"/>
      <c r="AZ1601" s="8"/>
      <c r="BA1601" s="8"/>
      <c r="BB1601" s="8"/>
      <c r="BC1601" s="8"/>
      <c r="BD1601" s="8"/>
      <c r="BE1601" s="8"/>
      <c r="BF1601" s="8"/>
      <c r="BG1601" s="8"/>
      <c r="BH1601" s="8"/>
      <c r="BI1601" s="8"/>
      <c r="BJ1601" s="8"/>
      <c r="BK1601" s="8"/>
      <c r="BL1601" s="8"/>
      <c r="BM1601" s="8"/>
      <c r="BN1601" s="8"/>
      <c r="BO1601" s="8"/>
      <c r="BP1601" s="1" t="str">
        <v>0- Port Costs</v>
      </c>
      <c r="BT1601" s="1" t="str">
        <v>0- Port Value</v>
      </c>
      <c r="BU1601" s="8"/>
    </row>
    <row r="1602" spans="8:73" hidden="1" outlineLevel="1" x14ac:dyDescent="0.3">
      <c r="H1602" s="1" t="str">
        <v>0 - BM Costs</v>
      </c>
      <c r="L1602" s="1" t="str">
        <v>0 - BM Port</v>
      </c>
      <c r="N1602" s="1" t="str">
        <v>0 - Port Assets</v>
      </c>
      <c r="O1602" s="8"/>
      <c r="P1602" s="8"/>
      <c r="Q1602" s="8"/>
      <c r="R1602" s="8"/>
      <c r="S1602" s="8"/>
      <c r="T1602" s="8"/>
      <c r="U1602" s="8"/>
      <c r="V1602" s="8"/>
      <c r="W1602" s="8"/>
      <c r="X1602" s="8"/>
      <c r="Y1602" s="8"/>
      <c r="Z1602" s="8"/>
      <c r="AA1602" s="8"/>
      <c r="AB1602" s="8"/>
      <c r="AC1602" s="8"/>
      <c r="AD1602" s="8"/>
      <c r="AE1602" s="8"/>
      <c r="AF1602" s="8"/>
      <c r="AG1602" s="8"/>
      <c r="AH1602" s="8"/>
      <c r="AI1602" s="8"/>
      <c r="AJ1602" s="8"/>
      <c r="AK1602" s="8"/>
      <c r="AL1602" s="8"/>
      <c r="AM1602" s="8"/>
      <c r="AN1602" s="8"/>
      <c r="AO1602" s="8"/>
      <c r="AP1602" s="8"/>
      <c r="AQ1602" s="8"/>
      <c r="AR1602" s="8"/>
      <c r="AS1602" s="8"/>
      <c r="AT1602" s="8"/>
      <c r="AU1602" s="8"/>
      <c r="AV1602" s="8"/>
      <c r="AW1602" s="8"/>
      <c r="AX1602" s="8"/>
      <c r="AY1602" s="8"/>
      <c r="AZ1602" s="8"/>
      <c r="BA1602" s="8"/>
      <c r="BB1602" s="8"/>
      <c r="BC1602" s="8"/>
      <c r="BD1602" s="8"/>
      <c r="BE1602" s="8"/>
      <c r="BF1602" s="8"/>
      <c r="BG1602" s="8"/>
      <c r="BH1602" s="8"/>
      <c r="BI1602" s="8"/>
      <c r="BJ1602" s="8"/>
      <c r="BK1602" s="8"/>
      <c r="BL1602" s="8"/>
      <c r="BM1602" s="8"/>
      <c r="BN1602" s="8"/>
      <c r="BO1602" s="8"/>
      <c r="BP1602" s="1" t="str">
        <v>0- Port Costs</v>
      </c>
      <c r="BT1602" s="1" t="str">
        <v>0- Port Value</v>
      </c>
      <c r="BU1602" s="8"/>
    </row>
    <row r="1603" spans="8:73" hidden="1" outlineLevel="1" x14ac:dyDescent="0.3">
      <c r="H1603" s="1" t="str">
        <v>0 - BM Costs</v>
      </c>
      <c r="L1603" s="1" t="str">
        <v>0 - BM Port</v>
      </c>
      <c r="N1603" s="1" t="str">
        <v>0 - Port Assets</v>
      </c>
      <c r="O1603" s="8"/>
      <c r="P1603" s="8"/>
      <c r="Q1603" s="8"/>
      <c r="R1603" s="8"/>
      <c r="S1603" s="8"/>
      <c r="T1603" s="8"/>
      <c r="U1603" s="8"/>
      <c r="V1603" s="8"/>
      <c r="W1603" s="8"/>
      <c r="X1603" s="8"/>
      <c r="Y1603" s="8"/>
      <c r="Z1603" s="8"/>
      <c r="AA1603" s="8"/>
      <c r="AB1603" s="8"/>
      <c r="AC1603" s="8"/>
      <c r="AD1603" s="8"/>
      <c r="AE1603" s="8"/>
      <c r="AF1603" s="8"/>
      <c r="AG1603" s="8"/>
      <c r="AH1603" s="8"/>
      <c r="AI1603" s="8"/>
      <c r="AJ1603" s="8"/>
      <c r="AK1603" s="8"/>
      <c r="AL1603" s="8"/>
      <c r="AM1603" s="8"/>
      <c r="AN1603" s="8"/>
      <c r="AO1603" s="8"/>
      <c r="AP1603" s="8"/>
      <c r="AQ1603" s="8"/>
      <c r="AR1603" s="8"/>
      <c r="AS1603" s="8"/>
      <c r="AT1603" s="8"/>
      <c r="AU1603" s="8"/>
      <c r="AV1603" s="8"/>
      <c r="AW1603" s="8"/>
      <c r="AX1603" s="8"/>
      <c r="AY1603" s="8"/>
      <c r="AZ1603" s="8"/>
      <c r="BA1603" s="8"/>
      <c r="BB1603" s="8"/>
      <c r="BC1603" s="8"/>
      <c r="BD1603" s="8"/>
      <c r="BE1603" s="8"/>
      <c r="BF1603" s="8"/>
      <c r="BG1603" s="8"/>
      <c r="BH1603" s="8"/>
      <c r="BI1603" s="8"/>
      <c r="BJ1603" s="8"/>
      <c r="BK1603" s="8"/>
      <c r="BL1603" s="8"/>
      <c r="BM1603" s="8"/>
      <c r="BN1603" s="8"/>
      <c r="BO1603" s="8"/>
      <c r="BP1603" s="1" t="str">
        <v>0- Port Costs</v>
      </c>
      <c r="BT1603" s="1" t="str">
        <v>0- Port Value</v>
      </c>
      <c r="BU1603" s="8"/>
    </row>
    <row r="1604" spans="8:73" hidden="1" outlineLevel="1" x14ac:dyDescent="0.3">
      <c r="H1604" s="1" t="str">
        <v>0 - BM Costs</v>
      </c>
      <c r="L1604" s="1" t="str">
        <v>0 - BM Port</v>
      </c>
      <c r="N1604" s="1" t="str">
        <v>0 - Port Assets</v>
      </c>
      <c r="O1604" s="8"/>
      <c r="P1604" s="8"/>
      <c r="Q1604" s="8"/>
      <c r="R1604" s="8"/>
      <c r="S1604" s="8"/>
      <c r="T1604" s="8"/>
      <c r="U1604" s="8"/>
      <c r="V1604" s="8"/>
      <c r="W1604" s="8"/>
      <c r="X1604" s="8"/>
      <c r="Y1604" s="8"/>
      <c r="Z1604" s="8"/>
      <c r="AA1604" s="8"/>
      <c r="AB1604" s="8"/>
      <c r="AC1604" s="8"/>
      <c r="AD1604" s="8"/>
      <c r="AE1604" s="8"/>
      <c r="AF1604" s="8"/>
      <c r="AG1604" s="8"/>
      <c r="AH1604" s="8"/>
      <c r="AI1604" s="8"/>
      <c r="AJ1604" s="8"/>
      <c r="AK1604" s="8"/>
      <c r="AL1604" s="8"/>
      <c r="AM1604" s="8"/>
      <c r="AN1604" s="8"/>
      <c r="AO1604" s="8"/>
      <c r="AP1604" s="8"/>
      <c r="AQ1604" s="8"/>
      <c r="AR1604" s="8"/>
      <c r="AS1604" s="8"/>
      <c r="AT1604" s="8"/>
      <c r="AU1604" s="8"/>
      <c r="AV1604" s="8"/>
      <c r="AW1604" s="8"/>
      <c r="AX1604" s="8"/>
      <c r="AY1604" s="8"/>
      <c r="AZ1604" s="8"/>
      <c r="BA1604" s="8"/>
      <c r="BB1604" s="8"/>
      <c r="BC1604" s="8"/>
      <c r="BD1604" s="8"/>
      <c r="BE1604" s="8"/>
      <c r="BF1604" s="8"/>
      <c r="BG1604" s="8"/>
      <c r="BH1604" s="8"/>
      <c r="BI1604" s="8"/>
      <c r="BJ1604" s="8"/>
      <c r="BK1604" s="8"/>
      <c r="BL1604" s="8"/>
      <c r="BM1604" s="8"/>
      <c r="BN1604" s="8"/>
      <c r="BO1604" s="8"/>
      <c r="BP1604" s="1" t="str">
        <v>0- Port Costs</v>
      </c>
      <c r="BT1604" s="1" t="str">
        <v>0- Port Value</v>
      </c>
      <c r="BU1604" s="8"/>
    </row>
    <row r="1605" spans="8:73" hidden="1" outlineLevel="1" x14ac:dyDescent="0.3">
      <c r="H1605" s="1" t="str">
        <v>0 - BM Costs</v>
      </c>
      <c r="L1605" s="1" t="str">
        <v>0 - BM Port</v>
      </c>
      <c r="N1605" s="1" t="str">
        <v>0 - Port Assets</v>
      </c>
      <c r="O1605" s="8"/>
      <c r="P1605" s="8"/>
      <c r="Q1605" s="8"/>
      <c r="R1605" s="8"/>
      <c r="S1605" s="8"/>
      <c r="T1605" s="8"/>
      <c r="U1605" s="8"/>
      <c r="V1605" s="8"/>
      <c r="W1605" s="8"/>
      <c r="X1605" s="8"/>
      <c r="Y1605" s="8"/>
      <c r="Z1605" s="8"/>
      <c r="AA1605" s="8"/>
      <c r="AB1605" s="8"/>
      <c r="AC1605" s="8"/>
      <c r="AD1605" s="8"/>
      <c r="AE1605" s="8"/>
      <c r="AF1605" s="8"/>
      <c r="AG1605" s="8"/>
      <c r="AH1605" s="8"/>
      <c r="AI1605" s="8"/>
      <c r="AJ1605" s="8"/>
      <c r="AK1605" s="8"/>
      <c r="AL1605" s="8"/>
      <c r="AM1605" s="8"/>
      <c r="AN1605" s="8"/>
      <c r="AO1605" s="8"/>
      <c r="AP1605" s="8"/>
      <c r="AQ1605" s="8"/>
      <c r="AR1605" s="8"/>
      <c r="AS1605" s="8"/>
      <c r="AT1605" s="8"/>
      <c r="AU1605" s="8"/>
      <c r="AV1605" s="8"/>
      <c r="AW1605" s="8"/>
      <c r="AX1605" s="8"/>
      <c r="AY1605" s="8"/>
      <c r="AZ1605" s="8"/>
      <c r="BA1605" s="8"/>
      <c r="BB1605" s="8"/>
      <c r="BC1605" s="8"/>
      <c r="BD1605" s="8"/>
      <c r="BE1605" s="8"/>
      <c r="BF1605" s="8"/>
      <c r="BG1605" s="8"/>
      <c r="BH1605" s="8"/>
      <c r="BI1605" s="8"/>
      <c r="BJ1605" s="8"/>
      <c r="BK1605" s="8"/>
      <c r="BL1605" s="8"/>
      <c r="BM1605" s="8"/>
      <c r="BN1605" s="8"/>
      <c r="BO1605" s="8"/>
      <c r="BP1605" s="1" t="str">
        <v>0- Port Costs</v>
      </c>
      <c r="BT1605" s="1" t="str">
        <v>0- Port Value</v>
      </c>
      <c r="BU1605" s="8"/>
    </row>
    <row r="1606" spans="8:73" hidden="1" outlineLevel="1" x14ac:dyDescent="0.3">
      <c r="H1606" s="1" t="str">
        <v>0 - BM Costs</v>
      </c>
      <c r="L1606" s="1" t="str">
        <v>0 - BM Port</v>
      </c>
      <c r="N1606" s="1" t="str">
        <v>0 - Port Assets</v>
      </c>
      <c r="O1606" s="8"/>
      <c r="P1606" s="8"/>
      <c r="Q1606" s="8"/>
      <c r="R1606" s="8"/>
      <c r="S1606" s="8"/>
      <c r="T1606" s="8"/>
      <c r="U1606" s="8"/>
      <c r="V1606" s="8"/>
      <c r="W1606" s="8"/>
      <c r="X1606" s="8"/>
      <c r="Y1606" s="8"/>
      <c r="Z1606" s="8"/>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8"/>
      <c r="AX1606" s="8"/>
      <c r="AY1606" s="8"/>
      <c r="AZ1606" s="8"/>
      <c r="BA1606" s="8"/>
      <c r="BB1606" s="8"/>
      <c r="BC1606" s="8"/>
      <c r="BD1606" s="8"/>
      <c r="BE1606" s="8"/>
      <c r="BF1606" s="8"/>
      <c r="BG1606" s="8"/>
      <c r="BH1606" s="8"/>
      <c r="BI1606" s="8"/>
      <c r="BJ1606" s="8"/>
      <c r="BK1606" s="8"/>
      <c r="BL1606" s="8"/>
      <c r="BM1606" s="8"/>
      <c r="BN1606" s="8"/>
      <c r="BO1606" s="8"/>
      <c r="BP1606" s="1" t="str">
        <v>0- Port Costs</v>
      </c>
      <c r="BT1606" s="1" t="str">
        <v>0- Port Value</v>
      </c>
      <c r="BU1606" s="8"/>
    </row>
    <row r="1607" spans="8:73" hidden="1" outlineLevel="1" x14ac:dyDescent="0.3">
      <c r="H1607" s="1" t="str">
        <v>0 - BM Costs</v>
      </c>
      <c r="L1607" s="1" t="str">
        <v>0 - BM Port</v>
      </c>
      <c r="N1607" s="1" t="str">
        <v>0 - Port Assets</v>
      </c>
      <c r="O1607" s="8"/>
      <c r="P1607" s="8"/>
      <c r="Q1607" s="8"/>
      <c r="R1607" s="8"/>
      <c r="S1607" s="8"/>
      <c r="T1607" s="8"/>
      <c r="U1607" s="8"/>
      <c r="V1607" s="8"/>
      <c r="W1607" s="8"/>
      <c r="X1607" s="8"/>
      <c r="Y1607" s="8"/>
      <c r="Z1607" s="8"/>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8"/>
      <c r="AX1607" s="8"/>
      <c r="AY1607" s="8"/>
      <c r="AZ1607" s="8"/>
      <c r="BA1607" s="8"/>
      <c r="BB1607" s="8"/>
      <c r="BC1607" s="8"/>
      <c r="BD1607" s="8"/>
      <c r="BE1607" s="8"/>
      <c r="BF1607" s="8"/>
      <c r="BG1607" s="8"/>
      <c r="BH1607" s="8"/>
      <c r="BI1607" s="8"/>
      <c r="BJ1607" s="8"/>
      <c r="BK1607" s="8"/>
      <c r="BL1607" s="8"/>
      <c r="BM1607" s="8"/>
      <c r="BN1607" s="8"/>
      <c r="BO1607" s="8"/>
      <c r="BP1607" s="1" t="str">
        <v>0- Port Costs</v>
      </c>
      <c r="BT1607" s="1" t="str">
        <v>0- Port Value</v>
      </c>
      <c r="BU1607" s="8"/>
    </row>
    <row r="1608" spans="8:73" hidden="1" outlineLevel="1" x14ac:dyDescent="0.3">
      <c r="H1608" s="1" t="str">
        <v>0 - BM Costs</v>
      </c>
      <c r="L1608" s="1" t="str">
        <v>0 - BM Port</v>
      </c>
      <c r="N1608" s="1" t="str">
        <v>0 - Port Assets</v>
      </c>
      <c r="O1608" s="8"/>
      <c r="P1608" s="8"/>
      <c r="Q1608" s="8"/>
      <c r="R1608" s="8"/>
      <c r="S1608" s="8"/>
      <c r="T1608" s="8"/>
      <c r="U1608" s="8"/>
      <c r="V1608" s="8"/>
      <c r="W1608" s="8"/>
      <c r="X1608" s="8"/>
      <c r="Y1608" s="8"/>
      <c r="Z1608" s="8"/>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8"/>
      <c r="AX1608" s="8"/>
      <c r="AY1608" s="8"/>
      <c r="AZ1608" s="8"/>
      <c r="BA1608" s="8"/>
      <c r="BB1608" s="8"/>
      <c r="BC1608" s="8"/>
      <c r="BD1608" s="8"/>
      <c r="BE1608" s="8"/>
      <c r="BF1608" s="8"/>
      <c r="BG1608" s="8"/>
      <c r="BH1608" s="8"/>
      <c r="BI1608" s="8"/>
      <c r="BJ1608" s="8"/>
      <c r="BK1608" s="8"/>
      <c r="BL1608" s="8"/>
      <c r="BM1608" s="8"/>
      <c r="BN1608" s="8"/>
      <c r="BO1608" s="8"/>
      <c r="BP1608" s="1" t="str">
        <v>0- Port Costs</v>
      </c>
      <c r="BT1608" s="1" t="str">
        <v>0- Port Value</v>
      </c>
      <c r="BU1608" s="8"/>
    </row>
    <row r="1609" spans="8:73" hidden="1" outlineLevel="1" x14ac:dyDescent="0.3">
      <c r="H1609" s="1" t="str">
        <v>0 - BM Costs</v>
      </c>
      <c r="L1609" s="1" t="str">
        <v>0 - BM Port</v>
      </c>
      <c r="N1609" s="1" t="str">
        <v>0 - Port Assets</v>
      </c>
      <c r="O1609" s="8"/>
      <c r="P1609" s="8"/>
      <c r="Q1609" s="8"/>
      <c r="R1609" s="8"/>
      <c r="S1609" s="8"/>
      <c r="T1609" s="8"/>
      <c r="U1609" s="8"/>
      <c r="V1609" s="8"/>
      <c r="W1609" s="8"/>
      <c r="X1609" s="8"/>
      <c r="Y1609" s="8"/>
      <c r="Z1609" s="8"/>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8"/>
      <c r="AX1609" s="8"/>
      <c r="AY1609" s="8"/>
      <c r="AZ1609" s="8"/>
      <c r="BA1609" s="8"/>
      <c r="BB1609" s="8"/>
      <c r="BC1609" s="8"/>
      <c r="BD1609" s="8"/>
      <c r="BE1609" s="8"/>
      <c r="BF1609" s="8"/>
      <c r="BG1609" s="8"/>
      <c r="BH1609" s="8"/>
      <c r="BI1609" s="8"/>
      <c r="BJ1609" s="8"/>
      <c r="BK1609" s="8"/>
      <c r="BL1609" s="8"/>
      <c r="BM1609" s="8"/>
      <c r="BN1609" s="8"/>
      <c r="BO1609" s="8"/>
      <c r="BP1609" s="1" t="str">
        <v>0- Port Costs</v>
      </c>
      <c r="BT1609" s="1" t="str">
        <v>0- Port Value</v>
      </c>
      <c r="BU1609" s="8"/>
    </row>
    <row r="1610" spans="8:73" hidden="1" outlineLevel="1" x14ac:dyDescent="0.3">
      <c r="H1610" s="1" t="str">
        <v>0 - BM Costs</v>
      </c>
      <c r="L1610" s="1" t="str">
        <v>0 - BM Port</v>
      </c>
      <c r="N1610" s="1" t="str">
        <v>0 - Port Assets</v>
      </c>
      <c r="O1610" s="8"/>
      <c r="P1610" s="8"/>
      <c r="Q1610" s="8"/>
      <c r="R1610" s="8"/>
      <c r="S1610" s="8"/>
      <c r="T1610" s="8"/>
      <c r="U1610" s="8"/>
      <c r="V1610" s="8"/>
      <c r="W1610" s="8"/>
      <c r="X1610" s="8"/>
      <c r="Y1610" s="8"/>
      <c r="Z1610" s="8"/>
      <c r="AA1610" s="8"/>
      <c r="AB1610" s="8"/>
      <c r="AC1610" s="8"/>
      <c r="AD1610" s="8"/>
      <c r="AE1610" s="8"/>
      <c r="AF1610" s="8"/>
      <c r="AG1610" s="8"/>
      <c r="AH1610" s="8"/>
      <c r="AI1610" s="8"/>
      <c r="AJ1610" s="8"/>
      <c r="AK1610" s="8"/>
      <c r="AL1610" s="8"/>
      <c r="AM1610" s="8"/>
      <c r="AN1610" s="8"/>
      <c r="AO1610" s="8"/>
      <c r="AP1610" s="8"/>
      <c r="AQ1610" s="8"/>
      <c r="AR1610" s="8"/>
      <c r="AS1610" s="8"/>
      <c r="AT1610" s="8"/>
      <c r="AU1610" s="8"/>
      <c r="AV1610" s="8"/>
      <c r="AW1610" s="8"/>
      <c r="AX1610" s="8"/>
      <c r="AY1610" s="8"/>
      <c r="AZ1610" s="8"/>
      <c r="BA1610" s="8"/>
      <c r="BB1610" s="8"/>
      <c r="BC1610" s="8"/>
      <c r="BD1610" s="8"/>
      <c r="BE1610" s="8"/>
      <c r="BF1610" s="8"/>
      <c r="BG1610" s="8"/>
      <c r="BH1610" s="8"/>
      <c r="BI1610" s="8"/>
      <c r="BJ1610" s="8"/>
      <c r="BK1610" s="8"/>
      <c r="BL1610" s="8"/>
      <c r="BM1610" s="8"/>
      <c r="BN1610" s="8"/>
      <c r="BO1610" s="8"/>
      <c r="BP1610" s="1" t="str">
        <v>0- Port Costs</v>
      </c>
      <c r="BT1610" s="1" t="str">
        <v>0- Port Value</v>
      </c>
      <c r="BU1610" s="8"/>
    </row>
    <row r="1611" spans="8:73" hidden="1" outlineLevel="1" x14ac:dyDescent="0.3">
      <c r="H1611" s="1" t="str">
        <v>0 - BM Costs</v>
      </c>
      <c r="L1611" s="1" t="str">
        <v>0 - BM Port</v>
      </c>
      <c r="N1611" s="1" t="str">
        <v>0 - Port Assets</v>
      </c>
      <c r="O1611" s="8"/>
      <c r="P1611" s="8"/>
      <c r="Q1611" s="8"/>
      <c r="R1611" s="8"/>
      <c r="S1611" s="8"/>
      <c r="T1611" s="8"/>
      <c r="U1611" s="8"/>
      <c r="V1611" s="8"/>
      <c r="W1611" s="8"/>
      <c r="X1611" s="8"/>
      <c r="Y1611" s="8"/>
      <c r="Z1611" s="8"/>
      <c r="AA1611" s="8"/>
      <c r="AB1611" s="8"/>
      <c r="AC1611" s="8"/>
      <c r="AD1611" s="8"/>
      <c r="AE1611" s="8"/>
      <c r="AF1611" s="8"/>
      <c r="AG1611" s="8"/>
      <c r="AH1611" s="8"/>
      <c r="AI1611" s="8"/>
      <c r="AJ1611" s="8"/>
      <c r="AK1611" s="8"/>
      <c r="AL1611" s="8"/>
      <c r="AM1611" s="8"/>
      <c r="AN1611" s="8"/>
      <c r="AO1611" s="8"/>
      <c r="AP1611" s="8"/>
      <c r="AQ1611" s="8"/>
      <c r="AR1611" s="8"/>
      <c r="AS1611" s="8"/>
      <c r="AT1611" s="8"/>
      <c r="AU1611" s="8"/>
      <c r="AV1611" s="8"/>
      <c r="AW1611" s="8"/>
      <c r="AX1611" s="8"/>
      <c r="AY1611" s="8"/>
      <c r="AZ1611" s="8"/>
      <c r="BA1611" s="8"/>
      <c r="BB1611" s="8"/>
      <c r="BC1611" s="8"/>
      <c r="BD1611" s="8"/>
      <c r="BE1611" s="8"/>
      <c r="BF1611" s="8"/>
      <c r="BG1611" s="8"/>
      <c r="BH1611" s="8"/>
      <c r="BI1611" s="8"/>
      <c r="BJ1611" s="8"/>
      <c r="BK1611" s="8"/>
      <c r="BL1611" s="8"/>
      <c r="BM1611" s="8"/>
      <c r="BN1611" s="8"/>
      <c r="BO1611" s="8"/>
      <c r="BP1611" s="1" t="str">
        <v>0- Port Costs</v>
      </c>
      <c r="BT1611" s="1" t="str">
        <v>0- Port Value</v>
      </c>
      <c r="BU1611" s="8"/>
    </row>
    <row r="1612" spans="8:73" hidden="1" outlineLevel="1" x14ac:dyDescent="0.3">
      <c r="H1612" s="1" t="str">
        <v>0 - BM Costs</v>
      </c>
      <c r="L1612" s="1" t="str">
        <v>0 - BM Port</v>
      </c>
      <c r="N1612" s="1" t="str">
        <v>0 - Port Assets</v>
      </c>
      <c r="O1612" s="8"/>
      <c r="P1612" s="8"/>
      <c r="Q1612" s="8"/>
      <c r="R1612" s="8"/>
      <c r="S1612" s="8"/>
      <c r="T1612" s="8"/>
      <c r="U1612" s="8"/>
      <c r="V1612" s="8"/>
      <c r="W1612" s="8"/>
      <c r="X1612" s="8"/>
      <c r="Y1612" s="8"/>
      <c r="Z1612" s="8"/>
      <c r="AA1612" s="8"/>
      <c r="AB1612" s="8"/>
      <c r="AC1612" s="8"/>
      <c r="AD1612" s="8"/>
      <c r="AE1612" s="8"/>
      <c r="AF1612" s="8"/>
      <c r="AG1612" s="8"/>
      <c r="AH1612" s="8"/>
      <c r="AI1612" s="8"/>
      <c r="AJ1612" s="8"/>
      <c r="AK1612" s="8"/>
      <c r="AL1612" s="8"/>
      <c r="AM1612" s="8"/>
      <c r="AN1612" s="8"/>
      <c r="AO1612" s="8"/>
      <c r="AP1612" s="8"/>
      <c r="AQ1612" s="8"/>
      <c r="AR1612" s="8"/>
      <c r="AS1612" s="8"/>
      <c r="AT1612" s="8"/>
      <c r="AU1612" s="8"/>
      <c r="AV1612" s="8"/>
      <c r="AW1612" s="8"/>
      <c r="AX1612" s="8"/>
      <c r="AY1612" s="8"/>
      <c r="AZ1612" s="8"/>
      <c r="BA1612" s="8"/>
      <c r="BB1612" s="8"/>
      <c r="BC1612" s="8"/>
      <c r="BD1612" s="8"/>
      <c r="BE1612" s="8"/>
      <c r="BF1612" s="8"/>
      <c r="BG1612" s="8"/>
      <c r="BH1612" s="8"/>
      <c r="BI1612" s="8"/>
      <c r="BJ1612" s="8"/>
      <c r="BK1612" s="8"/>
      <c r="BL1612" s="8"/>
      <c r="BM1612" s="8"/>
      <c r="BN1612" s="8"/>
      <c r="BO1612" s="8"/>
      <c r="BP1612" s="1" t="str">
        <v>0- Port Costs</v>
      </c>
      <c r="BT1612" s="1" t="str">
        <v>0- Port Value</v>
      </c>
      <c r="BU1612" s="8"/>
    </row>
    <row r="1613" spans="8:73" hidden="1" outlineLevel="1" x14ac:dyDescent="0.3">
      <c r="H1613" s="1" t="str">
        <v>0 - BM Costs</v>
      </c>
      <c r="L1613" s="1" t="str">
        <v>0 - BM Port</v>
      </c>
      <c r="N1613" s="1" t="str">
        <v>0 - Port Assets</v>
      </c>
      <c r="O1613" s="8"/>
      <c r="P1613" s="8"/>
      <c r="Q1613" s="8"/>
      <c r="R1613" s="8"/>
      <c r="S1613" s="8"/>
      <c r="T1613" s="8"/>
      <c r="U1613" s="8"/>
      <c r="V1613" s="8"/>
      <c r="W1613" s="8"/>
      <c r="X1613" s="8"/>
      <c r="Y1613" s="8"/>
      <c r="Z1613" s="8"/>
      <c r="AA1613" s="8"/>
      <c r="AB1613" s="8"/>
      <c r="AC1613" s="8"/>
      <c r="AD1613" s="8"/>
      <c r="AE1613" s="8"/>
      <c r="AF1613" s="8"/>
      <c r="AG1613" s="8"/>
      <c r="AH1613" s="8"/>
      <c r="AI1613" s="8"/>
      <c r="AJ1613" s="8"/>
      <c r="AK1613" s="8"/>
      <c r="AL1613" s="8"/>
      <c r="AM1613" s="8"/>
      <c r="AN1613" s="8"/>
      <c r="AO1613" s="8"/>
      <c r="AP1613" s="8"/>
      <c r="AQ1613" s="8"/>
      <c r="AR1613" s="8"/>
      <c r="AS1613" s="8"/>
      <c r="AT1613" s="8"/>
      <c r="AU1613" s="8"/>
      <c r="AV1613" s="8"/>
      <c r="AW1613" s="8"/>
      <c r="AX1613" s="8"/>
      <c r="AY1613" s="8"/>
      <c r="AZ1613" s="8"/>
      <c r="BA1613" s="8"/>
      <c r="BB1613" s="8"/>
      <c r="BC1613" s="8"/>
      <c r="BD1613" s="8"/>
      <c r="BE1613" s="8"/>
      <c r="BF1613" s="8"/>
      <c r="BG1613" s="8"/>
      <c r="BH1613" s="8"/>
      <c r="BI1613" s="8"/>
      <c r="BJ1613" s="8"/>
      <c r="BK1613" s="8"/>
      <c r="BL1613" s="8"/>
      <c r="BM1613" s="8"/>
      <c r="BN1613" s="8"/>
      <c r="BO1613" s="8"/>
      <c r="BP1613" s="1" t="str">
        <v>0- Port Costs</v>
      </c>
      <c r="BT1613" s="1" t="str">
        <v>0- Port Value</v>
      </c>
      <c r="BU1613" s="8"/>
    </row>
    <row r="1614" spans="8:73" hidden="1" outlineLevel="1" x14ac:dyDescent="0.3">
      <c r="H1614" s="1" t="str">
        <v>0 - BM Costs</v>
      </c>
      <c r="L1614" s="1" t="str">
        <v>0 - BM Port</v>
      </c>
      <c r="N1614" s="1" t="str">
        <v>0 - Port Assets</v>
      </c>
      <c r="O1614" s="8"/>
      <c r="P1614" s="8"/>
      <c r="Q1614" s="8"/>
      <c r="R1614" s="8"/>
      <c r="S1614" s="8"/>
      <c r="T1614" s="8"/>
      <c r="U1614" s="8"/>
      <c r="V1614" s="8"/>
      <c r="W1614" s="8"/>
      <c r="X1614" s="8"/>
      <c r="Y1614" s="8"/>
      <c r="Z1614" s="8"/>
      <c r="AA1614" s="8"/>
      <c r="AB1614" s="8"/>
      <c r="AC1614" s="8"/>
      <c r="AD1614" s="8"/>
      <c r="AE1614" s="8"/>
      <c r="AF1614" s="8"/>
      <c r="AG1614" s="8"/>
      <c r="AH1614" s="8"/>
      <c r="AI1614" s="8"/>
      <c r="AJ1614" s="8"/>
      <c r="AK1614" s="8"/>
      <c r="AL1614" s="8"/>
      <c r="AM1614" s="8"/>
      <c r="AN1614" s="8"/>
      <c r="AO1614" s="8"/>
      <c r="AP1614" s="8"/>
      <c r="AQ1614" s="8"/>
      <c r="AR1614" s="8"/>
      <c r="AS1614" s="8"/>
      <c r="AT1614" s="8"/>
      <c r="AU1614" s="8"/>
      <c r="AV1614" s="8"/>
      <c r="AW1614" s="8"/>
      <c r="AX1614" s="8"/>
      <c r="AY1614" s="8"/>
      <c r="AZ1614" s="8"/>
      <c r="BA1614" s="8"/>
      <c r="BB1614" s="8"/>
      <c r="BC1614" s="8"/>
      <c r="BD1614" s="8"/>
      <c r="BE1614" s="8"/>
      <c r="BF1614" s="8"/>
      <c r="BG1614" s="8"/>
      <c r="BH1614" s="8"/>
      <c r="BI1614" s="8"/>
      <c r="BJ1614" s="8"/>
      <c r="BK1614" s="8"/>
      <c r="BL1614" s="8"/>
      <c r="BM1614" s="8"/>
      <c r="BN1614" s="8"/>
      <c r="BO1614" s="8"/>
      <c r="BP1614" s="1" t="str">
        <v>0- Port Costs</v>
      </c>
      <c r="BT1614" s="1" t="str">
        <v>0- Port Value</v>
      </c>
      <c r="BU1614" s="8"/>
    </row>
    <row r="1615" spans="8:73" hidden="1" outlineLevel="1" x14ac:dyDescent="0.3">
      <c r="H1615" s="1" t="str">
        <v>0 - BM Costs</v>
      </c>
      <c r="L1615" s="1" t="str">
        <v>0 - BM Port</v>
      </c>
      <c r="N1615" s="1" t="str">
        <v>0 - Port Assets</v>
      </c>
      <c r="O1615" s="8"/>
      <c r="P1615" s="8"/>
      <c r="Q1615" s="8"/>
      <c r="R1615" s="8"/>
      <c r="S1615" s="8"/>
      <c r="T1615" s="8"/>
      <c r="U1615" s="8"/>
      <c r="V1615" s="8"/>
      <c r="W1615" s="8"/>
      <c r="X1615" s="8"/>
      <c r="Y1615" s="8"/>
      <c r="Z1615" s="8"/>
      <c r="AA1615" s="8"/>
      <c r="AB1615" s="8"/>
      <c r="AC1615" s="8"/>
      <c r="AD1615" s="8"/>
      <c r="AE1615" s="8"/>
      <c r="AF1615" s="8"/>
      <c r="AG1615" s="8"/>
      <c r="AH1615" s="8"/>
      <c r="AI1615" s="8"/>
      <c r="AJ1615" s="8"/>
      <c r="AK1615" s="8"/>
      <c r="AL1615" s="8"/>
      <c r="AM1615" s="8"/>
      <c r="AN1615" s="8"/>
      <c r="AO1615" s="8"/>
      <c r="AP1615" s="8"/>
      <c r="AQ1615" s="8"/>
      <c r="AR1615" s="8"/>
      <c r="AS1615" s="8"/>
      <c r="AT1615" s="8"/>
      <c r="AU1615" s="8"/>
      <c r="AV1615" s="8"/>
      <c r="AW1615" s="8"/>
      <c r="AX1615" s="8"/>
      <c r="AY1615" s="8"/>
      <c r="AZ1615" s="8"/>
      <c r="BA1615" s="8"/>
      <c r="BB1615" s="8"/>
      <c r="BC1615" s="8"/>
      <c r="BD1615" s="8"/>
      <c r="BE1615" s="8"/>
      <c r="BF1615" s="8"/>
      <c r="BG1615" s="8"/>
      <c r="BH1615" s="8"/>
      <c r="BI1615" s="8"/>
      <c r="BJ1615" s="8"/>
      <c r="BK1615" s="8"/>
      <c r="BL1615" s="8"/>
      <c r="BM1615" s="8"/>
      <c r="BN1615" s="8"/>
      <c r="BO1615" s="8"/>
      <c r="BP1615" s="1" t="str">
        <v>0- Port Costs</v>
      </c>
      <c r="BT1615" s="1" t="str">
        <v>0- Port Value</v>
      </c>
      <c r="BU1615" s="8"/>
    </row>
    <row r="1616" spans="8:73" hidden="1" outlineLevel="1" x14ac:dyDescent="0.3">
      <c r="H1616" s="1" t="str">
        <v>0 - BM Costs</v>
      </c>
      <c r="L1616" s="1" t="str">
        <v>0 - BM Port</v>
      </c>
      <c r="N1616" s="1" t="str">
        <v>0 - Port Assets</v>
      </c>
      <c r="O1616" s="8"/>
      <c r="P1616" s="8"/>
      <c r="Q1616" s="8"/>
      <c r="R1616" s="8"/>
      <c r="S1616" s="8"/>
      <c r="T1616" s="8"/>
      <c r="U1616" s="8"/>
      <c r="V1616" s="8"/>
      <c r="W1616" s="8"/>
      <c r="X1616" s="8"/>
      <c r="Y1616" s="8"/>
      <c r="Z1616" s="8"/>
      <c r="AA1616" s="8"/>
      <c r="AB1616" s="8"/>
      <c r="AC1616" s="8"/>
      <c r="AD1616" s="8"/>
      <c r="AE1616" s="8"/>
      <c r="AF1616" s="8"/>
      <c r="AG1616" s="8"/>
      <c r="AH1616" s="8"/>
      <c r="AI1616" s="8"/>
      <c r="AJ1616" s="8"/>
      <c r="AK1616" s="8"/>
      <c r="AL1616" s="8"/>
      <c r="AM1616" s="8"/>
      <c r="AN1616" s="8"/>
      <c r="AO1616" s="8"/>
      <c r="AP1616" s="8"/>
      <c r="AQ1616" s="8"/>
      <c r="AR1616" s="8"/>
      <c r="AS1616" s="8"/>
      <c r="AT1616" s="8"/>
      <c r="AU1616" s="8"/>
      <c r="AV1616" s="8"/>
      <c r="AW1616" s="8"/>
      <c r="AX1616" s="8"/>
      <c r="AY1616" s="8"/>
      <c r="AZ1616" s="8"/>
      <c r="BA1616" s="8"/>
      <c r="BB1616" s="8"/>
      <c r="BC1616" s="8"/>
      <c r="BD1616" s="8"/>
      <c r="BE1616" s="8"/>
      <c r="BF1616" s="8"/>
      <c r="BG1616" s="8"/>
      <c r="BH1616" s="8"/>
      <c r="BI1616" s="8"/>
      <c r="BJ1616" s="8"/>
      <c r="BK1616" s="8"/>
      <c r="BL1616" s="8"/>
      <c r="BM1616" s="8"/>
      <c r="BN1616" s="8"/>
      <c r="BO1616" s="8"/>
      <c r="BP1616" s="1" t="str">
        <v>0- Port Costs</v>
      </c>
      <c r="BT1616" s="1" t="str">
        <v>0- Port Value</v>
      </c>
      <c r="BU1616" s="8"/>
    </row>
    <row r="1617" spans="8:73" hidden="1" outlineLevel="1" x14ac:dyDescent="0.3">
      <c r="H1617" s="1" t="str">
        <v>0 - BM Costs</v>
      </c>
      <c r="L1617" s="1" t="str">
        <v>0 - BM Port</v>
      </c>
      <c r="N1617" s="1" t="str">
        <v>0 - Port Assets</v>
      </c>
      <c r="O1617" s="8"/>
      <c r="P1617" s="8"/>
      <c r="Q1617" s="8"/>
      <c r="R1617" s="8"/>
      <c r="S1617" s="8"/>
      <c r="T1617" s="8"/>
      <c r="U1617" s="8"/>
      <c r="V1617" s="8"/>
      <c r="W1617" s="8"/>
      <c r="X1617" s="8"/>
      <c r="Y1617" s="8"/>
      <c r="Z1617" s="8"/>
      <c r="AA1617" s="8"/>
      <c r="AB1617" s="8"/>
      <c r="AC1617" s="8"/>
      <c r="AD1617" s="8"/>
      <c r="AE1617" s="8"/>
      <c r="AF1617" s="8"/>
      <c r="AG1617" s="8"/>
      <c r="AH1617" s="8"/>
      <c r="AI1617" s="8"/>
      <c r="AJ1617" s="8"/>
      <c r="AK1617" s="8"/>
      <c r="AL1617" s="8"/>
      <c r="AM1617" s="8"/>
      <c r="AN1617" s="8"/>
      <c r="AO1617" s="8"/>
      <c r="AP1617" s="8"/>
      <c r="AQ1617" s="8"/>
      <c r="AR1617" s="8"/>
      <c r="AS1617" s="8"/>
      <c r="AT1617" s="8"/>
      <c r="AU1617" s="8"/>
      <c r="AV1617" s="8"/>
      <c r="AW1617" s="8"/>
      <c r="AX1617" s="8"/>
      <c r="AY1617" s="8"/>
      <c r="AZ1617" s="8"/>
      <c r="BA1617" s="8"/>
      <c r="BB1617" s="8"/>
      <c r="BC1617" s="8"/>
      <c r="BD1617" s="8"/>
      <c r="BE1617" s="8"/>
      <c r="BF1617" s="8"/>
      <c r="BG1617" s="8"/>
      <c r="BH1617" s="8"/>
      <c r="BI1617" s="8"/>
      <c r="BJ1617" s="8"/>
      <c r="BK1617" s="8"/>
      <c r="BL1617" s="8"/>
      <c r="BM1617" s="8"/>
      <c r="BN1617" s="8"/>
      <c r="BO1617" s="8"/>
      <c r="BP1617" s="1" t="str">
        <v>0- Port Costs</v>
      </c>
      <c r="BT1617" s="1" t="str">
        <v>0- Port Value</v>
      </c>
      <c r="BU1617" s="8"/>
    </row>
    <row r="1618" spans="8:73" hidden="1" outlineLevel="1" x14ac:dyDescent="0.3">
      <c r="H1618" s="1" t="str">
        <v>0 - BM Costs</v>
      </c>
      <c r="L1618" s="1" t="str">
        <v>0 - BM Port</v>
      </c>
      <c r="N1618" s="1" t="str">
        <v>0 - Port Assets</v>
      </c>
      <c r="O1618" s="8"/>
      <c r="P1618" s="8"/>
      <c r="Q1618" s="8"/>
      <c r="R1618" s="8"/>
      <c r="S1618" s="8"/>
      <c r="T1618" s="8"/>
      <c r="U1618" s="8"/>
      <c r="V1618" s="8"/>
      <c r="W1618" s="8"/>
      <c r="X1618" s="8"/>
      <c r="Y1618" s="8"/>
      <c r="Z1618" s="8"/>
      <c r="AA1618" s="8"/>
      <c r="AB1618" s="8"/>
      <c r="AC1618" s="8"/>
      <c r="AD1618" s="8"/>
      <c r="AE1618" s="8"/>
      <c r="AF1618" s="8"/>
      <c r="AG1618" s="8"/>
      <c r="AH1618" s="8"/>
      <c r="AI1618" s="8"/>
      <c r="AJ1618" s="8"/>
      <c r="AK1618" s="8"/>
      <c r="AL1618" s="8"/>
      <c r="AM1618" s="8"/>
      <c r="AN1618" s="8"/>
      <c r="AO1618" s="8"/>
      <c r="AP1618" s="8"/>
      <c r="AQ1618" s="8"/>
      <c r="AR1618" s="8"/>
      <c r="AS1618" s="8"/>
      <c r="AT1618" s="8"/>
      <c r="AU1618" s="8"/>
      <c r="AV1618" s="8"/>
      <c r="AW1618" s="8"/>
      <c r="AX1618" s="8"/>
      <c r="AY1618" s="8"/>
      <c r="AZ1618" s="8"/>
      <c r="BA1618" s="8"/>
      <c r="BB1618" s="8"/>
      <c r="BC1618" s="8"/>
      <c r="BD1618" s="8"/>
      <c r="BE1618" s="8"/>
      <c r="BF1618" s="8"/>
      <c r="BG1618" s="8"/>
      <c r="BH1618" s="8"/>
      <c r="BI1618" s="8"/>
      <c r="BJ1618" s="8"/>
      <c r="BK1618" s="8"/>
      <c r="BL1618" s="8"/>
      <c r="BM1618" s="8"/>
      <c r="BN1618" s="8"/>
      <c r="BO1618" s="8"/>
      <c r="BP1618" s="1" t="str">
        <v>0- Port Costs</v>
      </c>
      <c r="BT1618" s="1" t="str">
        <v>0- Port Value</v>
      </c>
      <c r="BU1618" s="8"/>
    </row>
    <row r="1619" spans="8:73" hidden="1" outlineLevel="1" x14ac:dyDescent="0.3">
      <c r="H1619" s="1" t="str">
        <v>0 - BM Costs</v>
      </c>
      <c r="L1619" s="1" t="str">
        <v>0 - BM Port</v>
      </c>
      <c r="N1619" s="1" t="str">
        <v>0 - Port Assets</v>
      </c>
      <c r="O1619" s="8"/>
      <c r="P1619" s="8"/>
      <c r="Q1619" s="8"/>
      <c r="R1619" s="8"/>
      <c r="S1619" s="8"/>
      <c r="T1619" s="8"/>
      <c r="U1619" s="8"/>
      <c r="V1619" s="8"/>
      <c r="W1619" s="8"/>
      <c r="X1619" s="8"/>
      <c r="Y1619" s="8"/>
      <c r="Z1619" s="8"/>
      <c r="AA1619" s="8"/>
      <c r="AB1619" s="8"/>
      <c r="AC1619" s="8"/>
      <c r="AD1619" s="8"/>
      <c r="AE1619" s="8"/>
      <c r="AF1619" s="8"/>
      <c r="AG1619" s="8"/>
      <c r="AH1619" s="8"/>
      <c r="AI1619" s="8"/>
      <c r="AJ1619" s="8"/>
      <c r="AK1619" s="8"/>
      <c r="AL1619" s="8"/>
      <c r="AM1619" s="8"/>
      <c r="AN1619" s="8"/>
      <c r="AO1619" s="8"/>
      <c r="AP1619" s="8"/>
      <c r="AQ1619" s="8"/>
      <c r="AR1619" s="8"/>
      <c r="AS1619" s="8"/>
      <c r="AT1619" s="8"/>
      <c r="AU1619" s="8"/>
      <c r="AV1619" s="8"/>
      <c r="AW1619" s="8"/>
      <c r="AX1619" s="8"/>
      <c r="AY1619" s="8"/>
      <c r="AZ1619" s="8"/>
      <c r="BA1619" s="8"/>
      <c r="BB1619" s="8"/>
      <c r="BC1619" s="8"/>
      <c r="BD1619" s="8"/>
      <c r="BE1619" s="8"/>
      <c r="BF1619" s="8"/>
      <c r="BG1619" s="8"/>
      <c r="BH1619" s="8"/>
      <c r="BI1619" s="8"/>
      <c r="BJ1619" s="8"/>
      <c r="BK1619" s="8"/>
      <c r="BL1619" s="8"/>
      <c r="BM1619" s="8"/>
      <c r="BN1619" s="8"/>
      <c r="BO1619" s="8"/>
      <c r="BP1619" s="1" t="str">
        <v>0- Port Costs</v>
      </c>
      <c r="BT1619" s="1" t="str">
        <v>0- Port Value</v>
      </c>
      <c r="BU1619" s="8"/>
    </row>
    <row r="1620" spans="8:73" hidden="1" outlineLevel="1" x14ac:dyDescent="0.3">
      <c r="H1620" s="1" t="str">
        <v>0 - BM Costs</v>
      </c>
      <c r="L1620" s="1" t="str">
        <v>0 - BM Port</v>
      </c>
      <c r="N1620" s="1" t="str">
        <v>0 - Port Assets</v>
      </c>
      <c r="O1620" s="8"/>
      <c r="P1620" s="8"/>
      <c r="Q1620" s="8"/>
      <c r="R1620" s="8"/>
      <c r="S1620" s="8"/>
      <c r="T1620" s="8"/>
      <c r="U1620" s="8"/>
      <c r="V1620" s="8"/>
      <c r="W1620" s="8"/>
      <c r="X1620" s="8"/>
      <c r="Y1620" s="8"/>
      <c r="Z1620" s="8"/>
      <c r="AA1620" s="8"/>
      <c r="AB1620" s="8"/>
      <c r="AC1620" s="8"/>
      <c r="AD1620" s="8"/>
      <c r="AE1620" s="8"/>
      <c r="AF1620" s="8"/>
      <c r="AG1620" s="8"/>
      <c r="AH1620" s="8"/>
      <c r="AI1620" s="8"/>
      <c r="AJ1620" s="8"/>
      <c r="AK1620" s="8"/>
      <c r="AL1620" s="8"/>
      <c r="AM1620" s="8"/>
      <c r="AN1620" s="8"/>
      <c r="AO1620" s="8"/>
      <c r="AP1620" s="8"/>
      <c r="AQ1620" s="8"/>
      <c r="AR1620" s="8"/>
      <c r="AS1620" s="8"/>
      <c r="AT1620" s="8"/>
      <c r="AU1620" s="8"/>
      <c r="AV1620" s="8"/>
      <c r="AW1620" s="8"/>
      <c r="AX1620" s="8"/>
      <c r="AY1620" s="8"/>
      <c r="AZ1620" s="8"/>
      <c r="BA1620" s="8"/>
      <c r="BB1620" s="8"/>
      <c r="BC1620" s="8"/>
      <c r="BD1620" s="8"/>
      <c r="BE1620" s="8"/>
      <c r="BF1620" s="8"/>
      <c r="BG1620" s="8"/>
      <c r="BH1620" s="8"/>
      <c r="BI1620" s="8"/>
      <c r="BJ1620" s="8"/>
      <c r="BK1620" s="8"/>
      <c r="BL1620" s="8"/>
      <c r="BM1620" s="8"/>
      <c r="BN1620" s="8"/>
      <c r="BO1620" s="8"/>
      <c r="BP1620" s="1" t="str">
        <v>0- Port Costs</v>
      </c>
      <c r="BT1620" s="1" t="str">
        <v>0- Port Value</v>
      </c>
      <c r="BU1620" s="8"/>
    </row>
    <row r="1621" spans="8:73" hidden="1" outlineLevel="1" x14ac:dyDescent="0.3">
      <c r="H1621" s="1" t="str">
        <v>0 - BM Costs</v>
      </c>
      <c r="L1621" s="1" t="str">
        <v>0 - BM Port</v>
      </c>
      <c r="N1621" s="1" t="str">
        <v>0 - Port Assets</v>
      </c>
      <c r="O1621" s="8"/>
      <c r="P1621" s="8"/>
      <c r="Q1621" s="8"/>
      <c r="R1621" s="8"/>
      <c r="S1621" s="8"/>
      <c r="T1621" s="8"/>
      <c r="U1621" s="8"/>
      <c r="V1621" s="8"/>
      <c r="W1621" s="8"/>
      <c r="X1621" s="8"/>
      <c r="Y1621" s="8"/>
      <c r="Z1621" s="8"/>
      <c r="AA1621" s="8"/>
      <c r="AB1621" s="8"/>
      <c r="AC1621" s="8"/>
      <c r="AD1621" s="8"/>
      <c r="AE1621" s="8"/>
      <c r="AF1621" s="8"/>
      <c r="AG1621" s="8"/>
      <c r="AH1621" s="8"/>
      <c r="AI1621" s="8"/>
      <c r="AJ1621" s="8"/>
      <c r="AK1621" s="8"/>
      <c r="AL1621" s="8"/>
      <c r="AM1621" s="8"/>
      <c r="AN1621" s="8"/>
      <c r="AO1621" s="8"/>
      <c r="AP1621" s="8"/>
      <c r="AQ1621" s="8"/>
      <c r="AR1621" s="8"/>
      <c r="AS1621" s="8"/>
      <c r="AT1621" s="8"/>
      <c r="AU1621" s="8"/>
      <c r="AV1621" s="8"/>
      <c r="AW1621" s="8"/>
      <c r="AX1621" s="8"/>
      <c r="AY1621" s="8"/>
      <c r="AZ1621" s="8"/>
      <c r="BA1621" s="8"/>
      <c r="BB1621" s="8"/>
      <c r="BC1621" s="8"/>
      <c r="BD1621" s="8"/>
      <c r="BE1621" s="8"/>
      <c r="BF1621" s="8"/>
      <c r="BG1621" s="8"/>
      <c r="BH1621" s="8"/>
      <c r="BI1621" s="8"/>
      <c r="BJ1621" s="8"/>
      <c r="BK1621" s="8"/>
      <c r="BL1621" s="8"/>
      <c r="BM1621" s="8"/>
      <c r="BN1621" s="8"/>
      <c r="BO1621" s="8"/>
      <c r="BP1621" s="1" t="str">
        <v>0- Port Costs</v>
      </c>
      <c r="BT1621" s="1" t="str">
        <v>0- Port Value</v>
      </c>
      <c r="BU1621" s="8"/>
    </row>
    <row r="1622" spans="8:73" hidden="1" outlineLevel="1" x14ac:dyDescent="0.3">
      <c r="H1622" s="1" t="str">
        <v>0 - BM Costs</v>
      </c>
      <c r="L1622" s="1" t="str">
        <v>0 - BM Port</v>
      </c>
      <c r="N1622" s="1" t="str">
        <v>0 - Port Assets</v>
      </c>
      <c r="O1622" s="8"/>
      <c r="P1622" s="8"/>
      <c r="Q1622" s="8"/>
      <c r="R1622" s="8"/>
      <c r="S1622" s="8"/>
      <c r="T1622" s="8"/>
      <c r="U1622" s="8"/>
      <c r="V1622" s="8"/>
      <c r="W1622" s="8"/>
      <c r="X1622" s="8"/>
      <c r="Y1622" s="8"/>
      <c r="Z1622" s="8"/>
      <c r="AA1622" s="8"/>
      <c r="AB1622" s="8"/>
      <c r="AC1622" s="8"/>
      <c r="AD1622" s="8"/>
      <c r="AE1622" s="8"/>
      <c r="AF1622" s="8"/>
      <c r="AG1622" s="8"/>
      <c r="AH1622" s="8"/>
      <c r="AI1622" s="8"/>
      <c r="AJ1622" s="8"/>
      <c r="AK1622" s="8"/>
      <c r="AL1622" s="8"/>
      <c r="AM1622" s="8"/>
      <c r="AN1622" s="8"/>
      <c r="AO1622" s="8"/>
      <c r="AP1622" s="8"/>
      <c r="AQ1622" s="8"/>
      <c r="AR1622" s="8"/>
      <c r="AS1622" s="8"/>
      <c r="AT1622" s="8"/>
      <c r="AU1622" s="8"/>
      <c r="AV1622" s="8"/>
      <c r="AW1622" s="8"/>
      <c r="AX1622" s="8"/>
      <c r="AY1622" s="8"/>
      <c r="AZ1622" s="8"/>
      <c r="BA1622" s="8"/>
      <c r="BB1622" s="8"/>
      <c r="BC1622" s="8"/>
      <c r="BD1622" s="8"/>
      <c r="BE1622" s="8"/>
      <c r="BF1622" s="8"/>
      <c r="BG1622" s="8"/>
      <c r="BH1622" s="8"/>
      <c r="BI1622" s="8"/>
      <c r="BJ1622" s="8"/>
      <c r="BK1622" s="8"/>
      <c r="BL1622" s="8"/>
      <c r="BM1622" s="8"/>
      <c r="BN1622" s="8"/>
      <c r="BO1622" s="8"/>
      <c r="BP1622" s="1" t="str">
        <v>0- Port Costs</v>
      </c>
      <c r="BT1622" s="1" t="str">
        <v>0- Port Value</v>
      </c>
      <c r="BU1622" s="8"/>
    </row>
    <row r="1623" spans="8:73" hidden="1" outlineLevel="1" x14ac:dyDescent="0.3">
      <c r="H1623" s="1" t="str">
        <v>0 - BM Costs</v>
      </c>
      <c r="L1623" s="1" t="str">
        <v>0 - BM Port</v>
      </c>
      <c r="N1623" s="1" t="str">
        <v>0 - Port Assets</v>
      </c>
      <c r="O1623" s="8"/>
      <c r="P1623" s="8"/>
      <c r="Q1623" s="8"/>
      <c r="R1623" s="8"/>
      <c r="S1623" s="8"/>
      <c r="T1623" s="8"/>
      <c r="U1623" s="8"/>
      <c r="V1623" s="8"/>
      <c r="W1623" s="8"/>
      <c r="X1623" s="8"/>
      <c r="Y1623" s="8"/>
      <c r="Z1623" s="8"/>
      <c r="AA1623" s="8"/>
      <c r="AB1623" s="8"/>
      <c r="AC1623" s="8"/>
      <c r="AD1623" s="8"/>
      <c r="AE1623" s="8"/>
      <c r="AF1623" s="8"/>
      <c r="AG1623" s="8"/>
      <c r="AH1623" s="8"/>
      <c r="AI1623" s="8"/>
      <c r="AJ1623" s="8"/>
      <c r="AK1623" s="8"/>
      <c r="AL1623" s="8"/>
      <c r="AM1623" s="8"/>
      <c r="AN1623" s="8"/>
      <c r="AO1623" s="8"/>
      <c r="AP1623" s="8"/>
      <c r="AQ1623" s="8"/>
      <c r="AR1623" s="8"/>
      <c r="AS1623" s="8"/>
      <c r="AT1623" s="8"/>
      <c r="AU1623" s="8"/>
      <c r="AV1623" s="8"/>
      <c r="AW1623" s="8"/>
      <c r="AX1623" s="8"/>
      <c r="AY1623" s="8"/>
      <c r="AZ1623" s="8"/>
      <c r="BA1623" s="8"/>
      <c r="BB1623" s="8"/>
      <c r="BC1623" s="8"/>
      <c r="BD1623" s="8"/>
      <c r="BE1623" s="8"/>
      <c r="BF1623" s="8"/>
      <c r="BG1623" s="8"/>
      <c r="BH1623" s="8"/>
      <c r="BI1623" s="8"/>
      <c r="BJ1623" s="8"/>
      <c r="BK1623" s="8"/>
      <c r="BL1623" s="8"/>
      <c r="BM1623" s="8"/>
      <c r="BN1623" s="8"/>
      <c r="BO1623" s="8"/>
      <c r="BP1623" s="1" t="str">
        <v>0- Port Costs</v>
      </c>
      <c r="BT1623" s="1" t="str">
        <v>0- Port Value</v>
      </c>
      <c r="BU1623" s="8"/>
    </row>
    <row r="1624" spans="8:73" hidden="1" outlineLevel="1" x14ac:dyDescent="0.3">
      <c r="H1624" s="1" t="str">
        <v>0 - BM Costs</v>
      </c>
      <c r="L1624" s="1" t="str">
        <v>0 - BM Port</v>
      </c>
      <c r="N1624" s="1" t="str">
        <v>0 - Port Assets</v>
      </c>
      <c r="O1624" s="8"/>
      <c r="P1624" s="8"/>
      <c r="Q1624" s="8"/>
      <c r="R1624" s="8"/>
      <c r="S1624" s="8"/>
      <c r="T1624" s="8"/>
      <c r="U1624" s="8"/>
      <c r="V1624" s="8"/>
      <c r="W1624" s="8"/>
      <c r="X1624" s="8"/>
      <c r="Y1624" s="8"/>
      <c r="Z1624" s="8"/>
      <c r="AA1624" s="8"/>
      <c r="AB1624" s="8"/>
      <c r="AC1624" s="8"/>
      <c r="AD1624" s="8"/>
      <c r="AE1624" s="8"/>
      <c r="AF1624" s="8"/>
      <c r="AG1624" s="8"/>
      <c r="AH1624" s="8"/>
      <c r="AI1624" s="8"/>
      <c r="AJ1624" s="8"/>
      <c r="AK1624" s="8"/>
      <c r="AL1624" s="8"/>
      <c r="AM1624" s="8"/>
      <c r="AN1624" s="8"/>
      <c r="AO1624" s="8"/>
      <c r="AP1624" s="8"/>
      <c r="AQ1624" s="8"/>
      <c r="AR1624" s="8"/>
      <c r="AS1624" s="8"/>
      <c r="AT1624" s="8"/>
      <c r="AU1624" s="8"/>
      <c r="AV1624" s="8"/>
      <c r="AW1624" s="8"/>
      <c r="AX1624" s="8"/>
      <c r="AY1624" s="8"/>
      <c r="AZ1624" s="8"/>
      <c r="BA1624" s="8"/>
      <c r="BB1624" s="8"/>
      <c r="BC1624" s="8"/>
      <c r="BD1624" s="8"/>
      <c r="BE1624" s="8"/>
      <c r="BF1624" s="8"/>
      <c r="BG1624" s="8"/>
      <c r="BH1624" s="8"/>
      <c r="BI1624" s="8"/>
      <c r="BJ1624" s="8"/>
      <c r="BK1624" s="8"/>
      <c r="BL1624" s="8"/>
      <c r="BM1624" s="8"/>
      <c r="BN1624" s="8"/>
      <c r="BO1624" s="8"/>
      <c r="BP1624" s="1" t="str">
        <v>0- Port Costs</v>
      </c>
      <c r="BT1624" s="1" t="str">
        <v>0- Port Value</v>
      </c>
      <c r="BU1624" s="8"/>
    </row>
    <row r="1625" spans="8:73" hidden="1" outlineLevel="1" x14ac:dyDescent="0.3">
      <c r="H1625" s="1" t="str">
        <v>0 - BM Costs</v>
      </c>
      <c r="L1625" s="1" t="str">
        <v>0 - BM Port</v>
      </c>
      <c r="N1625" s="1" t="str">
        <v>0 - Port Assets</v>
      </c>
      <c r="O1625" s="8"/>
      <c r="P1625" s="8"/>
      <c r="Q1625" s="8"/>
      <c r="R1625" s="8"/>
      <c r="S1625" s="8"/>
      <c r="T1625" s="8"/>
      <c r="U1625" s="8"/>
      <c r="V1625" s="8"/>
      <c r="W1625" s="8"/>
      <c r="X1625" s="8"/>
      <c r="Y1625" s="8"/>
      <c r="Z1625" s="8"/>
      <c r="AA1625" s="8"/>
      <c r="AB1625" s="8"/>
      <c r="AC1625" s="8"/>
      <c r="AD1625" s="8"/>
      <c r="AE1625" s="8"/>
      <c r="AF1625" s="8"/>
      <c r="AG1625" s="8"/>
      <c r="AH1625" s="8"/>
      <c r="AI1625" s="8"/>
      <c r="AJ1625" s="8"/>
      <c r="AK1625" s="8"/>
      <c r="AL1625" s="8"/>
      <c r="AM1625" s="8"/>
      <c r="AN1625" s="8"/>
      <c r="AO1625" s="8"/>
      <c r="AP1625" s="8"/>
      <c r="AQ1625" s="8"/>
      <c r="AR1625" s="8"/>
      <c r="AS1625" s="8"/>
      <c r="AT1625" s="8"/>
      <c r="AU1625" s="8"/>
      <c r="AV1625" s="8"/>
      <c r="AW1625" s="8"/>
      <c r="AX1625" s="8"/>
      <c r="AY1625" s="8"/>
      <c r="AZ1625" s="8"/>
      <c r="BA1625" s="8"/>
      <c r="BB1625" s="8"/>
      <c r="BC1625" s="8"/>
      <c r="BD1625" s="8"/>
      <c r="BE1625" s="8"/>
      <c r="BF1625" s="8"/>
      <c r="BG1625" s="8"/>
      <c r="BH1625" s="8"/>
      <c r="BI1625" s="8"/>
      <c r="BJ1625" s="8"/>
      <c r="BK1625" s="8"/>
      <c r="BL1625" s="8"/>
      <c r="BM1625" s="8"/>
      <c r="BN1625" s="8"/>
      <c r="BO1625" s="8"/>
      <c r="BP1625" s="1" t="str">
        <v>0- Port Costs</v>
      </c>
      <c r="BT1625" s="1" t="str">
        <v>0- Port Value</v>
      </c>
      <c r="BU1625" s="8"/>
    </row>
    <row r="1626" spans="8:73" hidden="1" outlineLevel="1" x14ac:dyDescent="0.3">
      <c r="H1626" s="1" t="str">
        <v>0 - BM Costs</v>
      </c>
      <c r="L1626" s="1" t="str">
        <v>0 - BM Port</v>
      </c>
      <c r="N1626" s="1" t="str">
        <v>0 - Port Assets</v>
      </c>
      <c r="O1626" s="8"/>
      <c r="P1626" s="8"/>
      <c r="Q1626" s="8"/>
      <c r="R1626" s="8"/>
      <c r="S1626" s="8"/>
      <c r="T1626" s="8"/>
      <c r="U1626" s="8"/>
      <c r="V1626" s="8"/>
      <c r="W1626" s="8"/>
      <c r="X1626" s="8"/>
      <c r="Y1626" s="8"/>
      <c r="Z1626" s="8"/>
      <c r="AA1626" s="8"/>
      <c r="AB1626" s="8"/>
      <c r="AC1626" s="8"/>
      <c r="AD1626" s="8"/>
      <c r="AE1626" s="8"/>
      <c r="AF1626" s="8"/>
      <c r="AG1626" s="8"/>
      <c r="AH1626" s="8"/>
      <c r="AI1626" s="8"/>
      <c r="AJ1626" s="8"/>
      <c r="AK1626" s="8"/>
      <c r="AL1626" s="8"/>
      <c r="AM1626" s="8"/>
      <c r="AN1626" s="8"/>
      <c r="AO1626" s="8"/>
      <c r="AP1626" s="8"/>
      <c r="AQ1626" s="8"/>
      <c r="AR1626" s="8"/>
      <c r="AS1626" s="8"/>
      <c r="AT1626" s="8"/>
      <c r="AU1626" s="8"/>
      <c r="AV1626" s="8"/>
      <c r="AW1626" s="8"/>
      <c r="AX1626" s="8"/>
      <c r="AY1626" s="8"/>
      <c r="AZ1626" s="8"/>
      <c r="BA1626" s="8"/>
      <c r="BB1626" s="8"/>
      <c r="BC1626" s="8"/>
      <c r="BD1626" s="8"/>
      <c r="BE1626" s="8"/>
      <c r="BF1626" s="8"/>
      <c r="BG1626" s="8"/>
      <c r="BH1626" s="8"/>
      <c r="BI1626" s="8"/>
      <c r="BJ1626" s="8"/>
      <c r="BK1626" s="8"/>
      <c r="BL1626" s="8"/>
      <c r="BM1626" s="8"/>
      <c r="BN1626" s="8"/>
      <c r="BO1626" s="8"/>
      <c r="BP1626" s="1" t="str">
        <v>0- Port Costs</v>
      </c>
      <c r="BT1626" s="1" t="str">
        <v>0- Port Value</v>
      </c>
      <c r="BU1626" s="8"/>
    </row>
    <row r="1627" spans="8:73" hidden="1" outlineLevel="1" x14ac:dyDescent="0.3">
      <c r="H1627" s="1" t="str">
        <v>0 - BM Costs</v>
      </c>
      <c r="L1627" s="1" t="str">
        <v>0 - BM Port</v>
      </c>
      <c r="N1627" s="1" t="str">
        <v>0 - Port Assets</v>
      </c>
      <c r="O1627" s="8"/>
      <c r="P1627" s="8"/>
      <c r="Q1627" s="8"/>
      <c r="R1627" s="8"/>
      <c r="S1627" s="8"/>
      <c r="T1627" s="8"/>
      <c r="U1627" s="8"/>
      <c r="V1627" s="8"/>
      <c r="W1627" s="8"/>
      <c r="X1627" s="8"/>
      <c r="Y1627" s="8"/>
      <c r="Z1627" s="8"/>
      <c r="AA1627" s="8"/>
      <c r="AB1627" s="8"/>
      <c r="AC1627" s="8"/>
      <c r="AD1627" s="8"/>
      <c r="AE1627" s="8"/>
      <c r="AF1627" s="8"/>
      <c r="AG1627" s="8"/>
      <c r="AH1627" s="8"/>
      <c r="AI1627" s="8"/>
      <c r="AJ1627" s="8"/>
      <c r="AK1627" s="8"/>
      <c r="AL1627" s="8"/>
      <c r="AM1627" s="8"/>
      <c r="AN1627" s="8"/>
      <c r="AO1627" s="8"/>
      <c r="AP1627" s="8"/>
      <c r="AQ1627" s="8"/>
      <c r="AR1627" s="8"/>
      <c r="AS1627" s="8"/>
      <c r="AT1627" s="8"/>
      <c r="AU1627" s="8"/>
      <c r="AV1627" s="8"/>
      <c r="AW1627" s="8"/>
      <c r="AX1627" s="8"/>
      <c r="AY1627" s="8"/>
      <c r="AZ1627" s="8"/>
      <c r="BA1627" s="8"/>
      <c r="BB1627" s="8"/>
      <c r="BC1627" s="8"/>
      <c r="BD1627" s="8"/>
      <c r="BE1627" s="8"/>
      <c r="BF1627" s="8"/>
      <c r="BG1627" s="8"/>
      <c r="BH1627" s="8"/>
      <c r="BI1627" s="8"/>
      <c r="BJ1627" s="8"/>
      <c r="BK1627" s="8"/>
      <c r="BL1627" s="8"/>
      <c r="BM1627" s="8"/>
      <c r="BN1627" s="8"/>
      <c r="BO1627" s="8"/>
      <c r="BP1627" s="1" t="str">
        <v>0- Port Costs</v>
      </c>
      <c r="BT1627" s="1" t="str">
        <v>0- Port Value</v>
      </c>
      <c r="BU1627" s="8"/>
    </row>
    <row r="1628" spans="8:73" hidden="1" outlineLevel="1" x14ac:dyDescent="0.3">
      <c r="H1628" s="1" t="str">
        <v>0 - BM Costs</v>
      </c>
      <c r="L1628" s="1" t="str">
        <v>0 - BM Port</v>
      </c>
      <c r="N1628" s="1" t="str">
        <v>0 - Port Assets</v>
      </c>
      <c r="O1628" s="8"/>
      <c r="P1628" s="8"/>
      <c r="Q1628" s="8"/>
      <c r="R1628" s="8"/>
      <c r="S1628" s="8"/>
      <c r="T1628" s="8"/>
      <c r="U1628" s="8"/>
      <c r="V1628" s="8"/>
      <c r="W1628" s="8"/>
      <c r="X1628" s="8"/>
      <c r="Y1628" s="8"/>
      <c r="Z1628" s="8"/>
      <c r="AA1628" s="8"/>
      <c r="AB1628" s="8"/>
      <c r="AC1628" s="8"/>
      <c r="AD1628" s="8"/>
      <c r="AE1628" s="8"/>
      <c r="AF1628" s="8"/>
      <c r="AG1628" s="8"/>
      <c r="AH1628" s="8"/>
      <c r="AI1628" s="8"/>
      <c r="AJ1628" s="8"/>
      <c r="AK1628" s="8"/>
      <c r="AL1628" s="8"/>
      <c r="AM1628" s="8"/>
      <c r="AN1628" s="8"/>
      <c r="AO1628" s="8"/>
      <c r="AP1628" s="8"/>
      <c r="AQ1628" s="8"/>
      <c r="AR1628" s="8"/>
      <c r="AS1628" s="8"/>
      <c r="AT1628" s="8"/>
      <c r="AU1628" s="8"/>
      <c r="AV1628" s="8"/>
      <c r="AW1628" s="8"/>
      <c r="AX1628" s="8"/>
      <c r="AY1628" s="8"/>
      <c r="AZ1628" s="8"/>
      <c r="BA1628" s="8"/>
      <c r="BB1628" s="8"/>
      <c r="BC1628" s="8"/>
      <c r="BD1628" s="8"/>
      <c r="BE1628" s="8"/>
      <c r="BF1628" s="8"/>
      <c r="BG1628" s="8"/>
      <c r="BH1628" s="8"/>
      <c r="BI1628" s="8"/>
      <c r="BJ1628" s="8"/>
      <c r="BK1628" s="8"/>
      <c r="BL1628" s="8"/>
      <c r="BM1628" s="8"/>
      <c r="BN1628" s="8"/>
      <c r="BO1628" s="8"/>
      <c r="BP1628" s="1" t="str">
        <v>0- Port Costs</v>
      </c>
      <c r="BT1628" s="1" t="str">
        <v>0- Port Value</v>
      </c>
      <c r="BU1628" s="8"/>
    </row>
    <row r="1629" spans="8:73" hidden="1" outlineLevel="1" x14ac:dyDescent="0.3">
      <c r="H1629" s="1" t="str">
        <v>0 - BM Costs</v>
      </c>
      <c r="L1629" s="1" t="str">
        <v>0 - BM Port</v>
      </c>
      <c r="N1629" s="1" t="str">
        <v>0 - Port Assets</v>
      </c>
      <c r="O1629" s="8"/>
      <c r="P1629" s="8"/>
      <c r="Q1629" s="8"/>
      <c r="R1629" s="8"/>
      <c r="S1629" s="8"/>
      <c r="T1629" s="8"/>
      <c r="U1629" s="8"/>
      <c r="V1629" s="8"/>
      <c r="W1629" s="8"/>
      <c r="X1629" s="8"/>
      <c r="Y1629" s="8"/>
      <c r="Z1629" s="8"/>
      <c r="AA1629" s="8"/>
      <c r="AB1629" s="8"/>
      <c r="AC1629" s="8"/>
      <c r="AD1629" s="8"/>
      <c r="AE1629" s="8"/>
      <c r="AF1629" s="8"/>
      <c r="AG1629" s="8"/>
      <c r="AH1629" s="8"/>
      <c r="AI1629" s="8"/>
      <c r="AJ1629" s="8"/>
      <c r="AK1629" s="8"/>
      <c r="AL1629" s="8"/>
      <c r="AM1629" s="8"/>
      <c r="AN1629" s="8"/>
      <c r="AO1629" s="8"/>
      <c r="AP1629" s="8"/>
      <c r="AQ1629" s="8"/>
      <c r="AR1629" s="8"/>
      <c r="AS1629" s="8"/>
      <c r="AT1629" s="8"/>
      <c r="AU1629" s="8"/>
      <c r="AV1629" s="8"/>
      <c r="AW1629" s="8"/>
      <c r="AX1629" s="8"/>
      <c r="AY1629" s="8"/>
      <c r="AZ1629" s="8"/>
      <c r="BA1629" s="8"/>
      <c r="BB1629" s="8"/>
      <c r="BC1629" s="8"/>
      <c r="BD1629" s="8"/>
      <c r="BE1629" s="8"/>
      <c r="BF1629" s="8"/>
      <c r="BG1629" s="8"/>
      <c r="BH1629" s="8"/>
      <c r="BI1629" s="8"/>
      <c r="BJ1629" s="8"/>
      <c r="BK1629" s="8"/>
      <c r="BL1629" s="8"/>
      <c r="BM1629" s="8"/>
      <c r="BN1629" s="8"/>
      <c r="BO1629" s="8"/>
      <c r="BP1629" s="1" t="str">
        <v>0- Port Costs</v>
      </c>
      <c r="BT1629" s="1" t="str">
        <v>0- Port Value</v>
      </c>
      <c r="BU1629" s="8"/>
    </row>
    <row r="1630" spans="8:73" hidden="1" outlineLevel="1" x14ac:dyDescent="0.3">
      <c r="H1630" s="1" t="str">
        <v>0 - BM Costs</v>
      </c>
      <c r="L1630" s="1" t="str">
        <v>0 - BM Port</v>
      </c>
      <c r="N1630" s="1" t="str">
        <v>0 - Port Assets</v>
      </c>
      <c r="O1630" s="8"/>
      <c r="P1630" s="8"/>
      <c r="Q1630" s="8"/>
      <c r="R1630" s="8"/>
      <c r="S1630" s="8"/>
      <c r="T1630" s="8"/>
      <c r="U1630" s="8"/>
      <c r="V1630" s="8"/>
      <c r="W1630" s="8"/>
      <c r="X1630" s="8"/>
      <c r="Y1630" s="8"/>
      <c r="Z1630" s="8"/>
      <c r="AA1630" s="8"/>
      <c r="AB1630" s="8"/>
      <c r="AC1630" s="8"/>
      <c r="AD1630" s="8"/>
      <c r="AE1630" s="8"/>
      <c r="AF1630" s="8"/>
      <c r="AG1630" s="8"/>
      <c r="AH1630" s="8"/>
      <c r="AI1630" s="8"/>
      <c r="AJ1630" s="8"/>
      <c r="AK1630" s="8"/>
      <c r="AL1630" s="8"/>
      <c r="AM1630" s="8"/>
      <c r="AN1630" s="8"/>
      <c r="AO1630" s="8"/>
      <c r="AP1630" s="8"/>
      <c r="AQ1630" s="8"/>
      <c r="AR1630" s="8"/>
      <c r="AS1630" s="8"/>
      <c r="AT1630" s="8"/>
      <c r="AU1630" s="8"/>
      <c r="AV1630" s="8"/>
      <c r="AW1630" s="8"/>
      <c r="AX1630" s="8"/>
      <c r="AY1630" s="8"/>
      <c r="AZ1630" s="8"/>
      <c r="BA1630" s="8"/>
      <c r="BB1630" s="8"/>
      <c r="BC1630" s="8"/>
      <c r="BD1630" s="8"/>
      <c r="BE1630" s="8"/>
      <c r="BF1630" s="8"/>
      <c r="BG1630" s="8"/>
      <c r="BH1630" s="8"/>
      <c r="BI1630" s="8"/>
      <c r="BJ1630" s="8"/>
      <c r="BK1630" s="8"/>
      <c r="BL1630" s="8"/>
      <c r="BM1630" s="8"/>
      <c r="BN1630" s="8"/>
      <c r="BO1630" s="8"/>
      <c r="BP1630" s="1" t="str">
        <v>0- Port Costs</v>
      </c>
      <c r="BT1630" s="1" t="str">
        <v>0- Port Value</v>
      </c>
      <c r="BU1630" s="8"/>
    </row>
    <row r="1631" spans="8:73" hidden="1" outlineLevel="1" x14ac:dyDescent="0.3">
      <c r="H1631" s="1" t="str">
        <v>0 - BM Costs</v>
      </c>
      <c r="L1631" s="1" t="str">
        <v>0 - BM Port</v>
      </c>
      <c r="N1631" s="1" t="str">
        <v>0 - Port Assets</v>
      </c>
      <c r="O1631" s="8"/>
      <c r="P1631" s="8"/>
      <c r="Q1631" s="8"/>
      <c r="R1631" s="8"/>
      <c r="S1631" s="8"/>
      <c r="T1631" s="8"/>
      <c r="U1631" s="8"/>
      <c r="V1631" s="8"/>
      <c r="W1631" s="8"/>
      <c r="X1631" s="8"/>
      <c r="Y1631" s="8"/>
      <c r="Z1631" s="8"/>
      <c r="AA1631" s="8"/>
      <c r="AB1631" s="8"/>
      <c r="AC1631" s="8"/>
      <c r="AD1631" s="8"/>
      <c r="AE1631" s="8"/>
      <c r="AF1631" s="8"/>
      <c r="AG1631" s="8"/>
      <c r="AH1631" s="8"/>
      <c r="AI1631" s="8"/>
      <c r="AJ1631" s="8"/>
      <c r="AK1631" s="8"/>
      <c r="AL1631" s="8"/>
      <c r="AM1631" s="8"/>
      <c r="AN1631" s="8"/>
      <c r="AO1631" s="8"/>
      <c r="AP1631" s="8"/>
      <c r="AQ1631" s="8"/>
      <c r="AR1631" s="8"/>
      <c r="AS1631" s="8"/>
      <c r="AT1631" s="8"/>
      <c r="AU1631" s="8"/>
      <c r="AV1631" s="8"/>
      <c r="AW1631" s="8"/>
      <c r="AX1631" s="8"/>
      <c r="AY1631" s="8"/>
      <c r="AZ1631" s="8"/>
      <c r="BA1631" s="8"/>
      <c r="BB1631" s="8"/>
      <c r="BC1631" s="8"/>
      <c r="BD1631" s="8"/>
      <c r="BE1631" s="8"/>
      <c r="BF1631" s="8"/>
      <c r="BG1631" s="8"/>
      <c r="BH1631" s="8"/>
      <c r="BI1631" s="8"/>
      <c r="BJ1631" s="8"/>
      <c r="BK1631" s="8"/>
      <c r="BL1631" s="8"/>
      <c r="BM1631" s="8"/>
      <c r="BN1631" s="8"/>
      <c r="BO1631" s="8"/>
      <c r="BP1631" s="1" t="str">
        <v>0- Port Costs</v>
      </c>
      <c r="BT1631" s="1" t="str">
        <v>0- Port Value</v>
      </c>
      <c r="BU1631" s="8"/>
    </row>
    <row r="1632" spans="8:73" hidden="1" outlineLevel="1" x14ac:dyDescent="0.3">
      <c r="H1632" s="1" t="str">
        <v>0 - BM Costs</v>
      </c>
      <c r="L1632" s="1" t="str">
        <v>0 - BM Port</v>
      </c>
      <c r="N1632" s="1" t="str">
        <v>0 - Port Assets</v>
      </c>
      <c r="O1632" s="8"/>
      <c r="P1632" s="8"/>
      <c r="Q1632" s="8"/>
      <c r="R1632" s="8"/>
      <c r="S1632" s="8"/>
      <c r="T1632" s="8"/>
      <c r="U1632" s="8"/>
      <c r="V1632" s="8"/>
      <c r="W1632" s="8"/>
      <c r="X1632" s="8"/>
      <c r="Y1632" s="8"/>
      <c r="Z1632" s="8"/>
      <c r="AA1632" s="8"/>
      <c r="AB1632" s="8"/>
      <c r="AC1632" s="8"/>
      <c r="AD1632" s="8"/>
      <c r="AE1632" s="8"/>
      <c r="AF1632" s="8"/>
      <c r="AG1632" s="8"/>
      <c r="AH1632" s="8"/>
      <c r="AI1632" s="8"/>
      <c r="AJ1632" s="8"/>
      <c r="AK1632" s="8"/>
      <c r="AL1632" s="8"/>
      <c r="AM1632" s="8"/>
      <c r="AN1632" s="8"/>
      <c r="AO1632" s="8"/>
      <c r="AP1632" s="8"/>
      <c r="AQ1632" s="8"/>
      <c r="AR1632" s="8"/>
      <c r="AS1632" s="8"/>
      <c r="AT1632" s="8"/>
      <c r="AU1632" s="8"/>
      <c r="AV1632" s="8"/>
      <c r="AW1632" s="8"/>
      <c r="AX1632" s="8"/>
      <c r="AY1632" s="8"/>
      <c r="AZ1632" s="8"/>
      <c r="BA1632" s="8"/>
      <c r="BB1632" s="8"/>
      <c r="BC1632" s="8"/>
      <c r="BD1632" s="8"/>
      <c r="BE1632" s="8"/>
      <c r="BF1632" s="8"/>
      <c r="BG1632" s="8"/>
      <c r="BH1632" s="8"/>
      <c r="BI1632" s="8"/>
      <c r="BJ1632" s="8"/>
      <c r="BK1632" s="8"/>
      <c r="BL1632" s="8"/>
      <c r="BM1632" s="8"/>
      <c r="BN1632" s="8"/>
      <c r="BO1632" s="8"/>
      <c r="BP1632" s="1" t="str">
        <v>0- Port Costs</v>
      </c>
      <c r="BT1632" s="1" t="str">
        <v>0- Port Value</v>
      </c>
      <c r="BU1632" s="8"/>
    </row>
    <row r="1633" spans="8:73" hidden="1" outlineLevel="1" x14ac:dyDescent="0.3">
      <c r="H1633" s="1" t="str">
        <v>0 - BM Costs</v>
      </c>
      <c r="L1633" s="1" t="str">
        <v>0 - BM Port</v>
      </c>
      <c r="N1633" s="1" t="str">
        <v>0 - Port Assets</v>
      </c>
      <c r="O1633" s="8"/>
      <c r="P1633" s="8"/>
      <c r="Q1633" s="8"/>
      <c r="R1633" s="8"/>
      <c r="S1633" s="8"/>
      <c r="T1633" s="8"/>
      <c r="U1633" s="8"/>
      <c r="V1633" s="8"/>
      <c r="W1633" s="8"/>
      <c r="X1633" s="8"/>
      <c r="Y1633" s="8"/>
      <c r="Z1633" s="8"/>
      <c r="AA1633" s="8"/>
      <c r="AB1633" s="8"/>
      <c r="AC1633" s="8"/>
      <c r="AD1633" s="8"/>
      <c r="AE1633" s="8"/>
      <c r="AF1633" s="8"/>
      <c r="AG1633" s="8"/>
      <c r="AH1633" s="8"/>
      <c r="AI1633" s="8"/>
      <c r="AJ1633" s="8"/>
      <c r="AK1633" s="8"/>
      <c r="AL1633" s="8"/>
      <c r="AM1633" s="8"/>
      <c r="AN1633" s="8"/>
      <c r="AO1633" s="8"/>
      <c r="AP1633" s="8"/>
      <c r="AQ1633" s="8"/>
      <c r="AR1633" s="8"/>
      <c r="AS1633" s="8"/>
      <c r="AT1633" s="8"/>
      <c r="AU1633" s="8"/>
      <c r="AV1633" s="8"/>
      <c r="AW1633" s="8"/>
      <c r="AX1633" s="8"/>
      <c r="AY1633" s="8"/>
      <c r="AZ1633" s="8"/>
      <c r="BA1633" s="8"/>
      <c r="BB1633" s="8"/>
      <c r="BC1633" s="8"/>
      <c r="BD1633" s="8"/>
      <c r="BE1633" s="8"/>
      <c r="BF1633" s="8"/>
      <c r="BG1633" s="8"/>
      <c r="BH1633" s="8"/>
      <c r="BI1633" s="8"/>
      <c r="BJ1633" s="8"/>
      <c r="BK1633" s="8"/>
      <c r="BL1633" s="8"/>
      <c r="BM1633" s="8"/>
      <c r="BN1633" s="8"/>
      <c r="BO1633" s="8"/>
      <c r="BP1633" s="1" t="str">
        <v>0- Port Costs</v>
      </c>
      <c r="BT1633" s="1" t="str">
        <v>0- Port Value</v>
      </c>
      <c r="BU1633" s="8"/>
    </row>
    <row r="1634" spans="8:73" hidden="1" outlineLevel="1" x14ac:dyDescent="0.3">
      <c r="H1634" s="1" t="str">
        <v>0 - BM Costs</v>
      </c>
      <c r="L1634" s="1" t="str">
        <v>0 - BM Port</v>
      </c>
      <c r="N1634" s="1" t="str">
        <v>0 - Port Assets</v>
      </c>
      <c r="O1634" s="8"/>
      <c r="P1634" s="8"/>
      <c r="Q1634" s="8"/>
      <c r="R1634" s="8"/>
      <c r="S1634" s="8"/>
      <c r="T1634" s="8"/>
      <c r="U1634" s="8"/>
      <c r="V1634" s="8"/>
      <c r="W1634" s="8"/>
      <c r="X1634" s="8"/>
      <c r="Y1634" s="8"/>
      <c r="Z1634" s="8"/>
      <c r="AA1634" s="8"/>
      <c r="AB1634" s="8"/>
      <c r="AC1634" s="8"/>
      <c r="AD1634" s="8"/>
      <c r="AE1634" s="8"/>
      <c r="AF1634" s="8"/>
      <c r="AG1634" s="8"/>
      <c r="AH1634" s="8"/>
      <c r="AI1634" s="8"/>
      <c r="AJ1634" s="8"/>
      <c r="AK1634" s="8"/>
      <c r="AL1634" s="8"/>
      <c r="AM1634" s="8"/>
      <c r="AN1634" s="8"/>
      <c r="AO1634" s="8"/>
      <c r="AP1634" s="8"/>
      <c r="AQ1634" s="8"/>
      <c r="AR1634" s="8"/>
      <c r="AS1634" s="8"/>
      <c r="AT1634" s="8"/>
      <c r="AU1634" s="8"/>
      <c r="AV1634" s="8"/>
      <c r="AW1634" s="8"/>
      <c r="AX1634" s="8"/>
      <c r="AY1634" s="8"/>
      <c r="AZ1634" s="8"/>
      <c r="BA1634" s="8"/>
      <c r="BB1634" s="8"/>
      <c r="BC1634" s="8"/>
      <c r="BD1634" s="8"/>
      <c r="BE1634" s="8"/>
      <c r="BF1634" s="8"/>
      <c r="BG1634" s="8"/>
      <c r="BH1634" s="8"/>
      <c r="BI1634" s="8"/>
      <c r="BJ1634" s="8"/>
      <c r="BK1634" s="8"/>
      <c r="BL1634" s="8"/>
      <c r="BM1634" s="8"/>
      <c r="BN1634" s="8"/>
      <c r="BO1634" s="8"/>
      <c r="BP1634" s="1" t="str">
        <v>0- Port Costs</v>
      </c>
      <c r="BT1634" s="1" t="str">
        <v>0- Port Value</v>
      </c>
      <c r="BU1634" s="8"/>
    </row>
    <row r="1635" spans="8:73" hidden="1" outlineLevel="1" x14ac:dyDescent="0.3">
      <c r="H1635" s="1" t="str">
        <v>0 - BM Costs</v>
      </c>
      <c r="L1635" s="1" t="str">
        <v>0 - BM Port</v>
      </c>
      <c r="N1635" s="1" t="str">
        <v>0 - Port Assets</v>
      </c>
      <c r="O1635" s="8"/>
      <c r="P1635" s="8"/>
      <c r="Q1635" s="8"/>
      <c r="R1635" s="8"/>
      <c r="S1635" s="8"/>
      <c r="T1635" s="8"/>
      <c r="U1635" s="8"/>
      <c r="V1635" s="8"/>
      <c r="W1635" s="8"/>
      <c r="X1635" s="8"/>
      <c r="Y1635" s="8"/>
      <c r="Z1635" s="8"/>
      <c r="AA1635" s="8"/>
      <c r="AB1635" s="8"/>
      <c r="AC1635" s="8"/>
      <c r="AD1635" s="8"/>
      <c r="AE1635" s="8"/>
      <c r="AF1635" s="8"/>
      <c r="AG1635" s="8"/>
      <c r="AH1635" s="8"/>
      <c r="AI1635" s="8"/>
      <c r="AJ1635" s="8"/>
      <c r="AK1635" s="8"/>
      <c r="AL1635" s="8"/>
      <c r="AM1635" s="8"/>
      <c r="AN1635" s="8"/>
      <c r="AO1635" s="8"/>
      <c r="AP1635" s="8"/>
      <c r="AQ1635" s="8"/>
      <c r="AR1635" s="8"/>
      <c r="AS1635" s="8"/>
      <c r="AT1635" s="8"/>
      <c r="AU1635" s="8"/>
      <c r="AV1635" s="8"/>
      <c r="AW1635" s="8"/>
      <c r="AX1635" s="8"/>
      <c r="AY1635" s="8"/>
      <c r="AZ1635" s="8"/>
      <c r="BA1635" s="8"/>
      <c r="BB1635" s="8"/>
      <c r="BC1635" s="8"/>
      <c r="BD1635" s="8"/>
      <c r="BE1635" s="8"/>
      <c r="BF1635" s="8"/>
      <c r="BG1635" s="8"/>
      <c r="BH1635" s="8"/>
      <c r="BI1635" s="8"/>
      <c r="BJ1635" s="8"/>
      <c r="BK1635" s="8"/>
      <c r="BL1635" s="8"/>
      <c r="BM1635" s="8"/>
      <c r="BN1635" s="8"/>
      <c r="BO1635" s="8"/>
      <c r="BP1635" s="1" t="str">
        <v>0- Port Costs</v>
      </c>
      <c r="BT1635" s="1" t="str">
        <v>0- Port Value</v>
      </c>
      <c r="BU1635" s="8"/>
    </row>
    <row r="1636" spans="8:73" hidden="1" outlineLevel="1" x14ac:dyDescent="0.3">
      <c r="H1636" s="1" t="str">
        <v>0 - BM Costs</v>
      </c>
      <c r="L1636" s="1" t="str">
        <v>0 - BM Port</v>
      </c>
      <c r="N1636" s="1" t="str">
        <v>0 - Port Assets</v>
      </c>
      <c r="O1636" s="8"/>
      <c r="P1636" s="8"/>
      <c r="Q1636" s="8"/>
      <c r="R1636" s="8"/>
      <c r="S1636" s="8"/>
      <c r="T1636" s="8"/>
      <c r="U1636" s="8"/>
      <c r="V1636" s="8"/>
      <c r="W1636" s="8"/>
      <c r="X1636" s="8"/>
      <c r="Y1636" s="8"/>
      <c r="Z1636" s="8"/>
      <c r="AA1636" s="8"/>
      <c r="AB1636" s="8"/>
      <c r="AC1636" s="8"/>
      <c r="AD1636" s="8"/>
      <c r="AE1636" s="8"/>
      <c r="AF1636" s="8"/>
      <c r="AG1636" s="8"/>
      <c r="AH1636" s="8"/>
      <c r="AI1636" s="8"/>
      <c r="AJ1636" s="8"/>
      <c r="AK1636" s="8"/>
      <c r="AL1636" s="8"/>
      <c r="AM1636" s="8"/>
      <c r="AN1636" s="8"/>
      <c r="AO1636" s="8"/>
      <c r="AP1636" s="8"/>
      <c r="AQ1636" s="8"/>
      <c r="AR1636" s="8"/>
      <c r="AS1636" s="8"/>
      <c r="AT1636" s="8"/>
      <c r="AU1636" s="8"/>
      <c r="AV1636" s="8"/>
      <c r="AW1636" s="8"/>
      <c r="AX1636" s="8"/>
      <c r="AY1636" s="8"/>
      <c r="AZ1636" s="8"/>
      <c r="BA1636" s="8"/>
      <c r="BB1636" s="8"/>
      <c r="BC1636" s="8"/>
      <c r="BD1636" s="8"/>
      <c r="BE1636" s="8"/>
      <c r="BF1636" s="8"/>
      <c r="BG1636" s="8"/>
      <c r="BH1636" s="8"/>
      <c r="BI1636" s="8"/>
      <c r="BJ1636" s="8"/>
      <c r="BK1636" s="8"/>
      <c r="BL1636" s="8"/>
      <c r="BM1636" s="8"/>
      <c r="BN1636" s="8"/>
      <c r="BO1636" s="8"/>
      <c r="BP1636" s="1" t="str">
        <v>0- Port Costs</v>
      </c>
      <c r="BT1636" s="1" t="str">
        <v>0- Port Value</v>
      </c>
      <c r="BU1636" s="8"/>
    </row>
    <row r="1637" spans="8:73" hidden="1" outlineLevel="1" x14ac:dyDescent="0.3">
      <c r="H1637" s="1" t="str">
        <v>0 - BM Costs</v>
      </c>
      <c r="L1637" s="1" t="str">
        <v>0 - BM Port</v>
      </c>
      <c r="N1637" s="1" t="str">
        <v>0 - Port Assets</v>
      </c>
      <c r="O1637" s="8"/>
      <c r="P1637" s="8"/>
      <c r="Q1637" s="8"/>
      <c r="R1637" s="8"/>
      <c r="S1637" s="8"/>
      <c r="T1637" s="8"/>
      <c r="U1637" s="8"/>
      <c r="V1637" s="8"/>
      <c r="W1637" s="8"/>
      <c r="X1637" s="8"/>
      <c r="Y1637" s="8"/>
      <c r="Z1637" s="8"/>
      <c r="AA1637" s="8"/>
      <c r="AB1637" s="8"/>
      <c r="AC1637" s="8"/>
      <c r="AD1637" s="8"/>
      <c r="AE1637" s="8"/>
      <c r="AF1637" s="8"/>
      <c r="AG1637" s="8"/>
      <c r="AH1637" s="8"/>
      <c r="AI1637" s="8"/>
      <c r="AJ1637" s="8"/>
      <c r="AK1637" s="8"/>
      <c r="AL1637" s="8"/>
      <c r="AM1637" s="8"/>
      <c r="AN1637" s="8"/>
      <c r="AO1637" s="8"/>
      <c r="AP1637" s="8"/>
      <c r="AQ1637" s="8"/>
      <c r="AR1637" s="8"/>
      <c r="AS1637" s="8"/>
      <c r="AT1637" s="8"/>
      <c r="AU1637" s="8"/>
      <c r="AV1637" s="8"/>
      <c r="AW1637" s="8"/>
      <c r="AX1637" s="8"/>
      <c r="AY1637" s="8"/>
      <c r="AZ1637" s="8"/>
      <c r="BA1637" s="8"/>
      <c r="BB1637" s="8"/>
      <c r="BC1637" s="8"/>
      <c r="BD1637" s="8"/>
      <c r="BE1637" s="8"/>
      <c r="BF1637" s="8"/>
      <c r="BG1637" s="8"/>
      <c r="BH1637" s="8"/>
      <c r="BI1637" s="8"/>
      <c r="BJ1637" s="8"/>
      <c r="BK1637" s="8"/>
      <c r="BL1637" s="8"/>
      <c r="BM1637" s="8"/>
      <c r="BN1637" s="8"/>
      <c r="BO1637" s="8"/>
      <c r="BP1637" s="1" t="str">
        <v>0- Port Costs</v>
      </c>
      <c r="BT1637" s="1" t="str">
        <v>0- Port Value</v>
      </c>
      <c r="BU1637" s="8"/>
    </row>
    <row r="1638" spans="8:73" hidden="1" outlineLevel="1" x14ac:dyDescent="0.3">
      <c r="H1638" s="1" t="str">
        <v>0 - BM Costs</v>
      </c>
      <c r="L1638" s="1" t="str">
        <v>0 - BM Port</v>
      </c>
      <c r="N1638" s="1" t="str">
        <v>0 - Port Assets</v>
      </c>
      <c r="O1638" s="8"/>
      <c r="P1638" s="8"/>
      <c r="Q1638" s="8"/>
      <c r="R1638" s="8"/>
      <c r="S1638" s="8"/>
      <c r="T1638" s="8"/>
      <c r="U1638" s="8"/>
      <c r="V1638" s="8"/>
      <c r="W1638" s="8"/>
      <c r="X1638" s="8"/>
      <c r="Y1638" s="8"/>
      <c r="Z1638" s="8"/>
      <c r="AA1638" s="8"/>
      <c r="AB1638" s="8"/>
      <c r="AC1638" s="8"/>
      <c r="AD1638" s="8"/>
      <c r="AE1638" s="8"/>
      <c r="AF1638" s="8"/>
      <c r="AG1638" s="8"/>
      <c r="AH1638" s="8"/>
      <c r="AI1638" s="8"/>
      <c r="AJ1638" s="8"/>
      <c r="AK1638" s="8"/>
      <c r="AL1638" s="8"/>
      <c r="AM1638" s="8"/>
      <c r="AN1638" s="8"/>
      <c r="AO1638" s="8"/>
      <c r="AP1638" s="8"/>
      <c r="AQ1638" s="8"/>
      <c r="AR1638" s="8"/>
      <c r="AS1638" s="8"/>
      <c r="AT1638" s="8"/>
      <c r="AU1638" s="8"/>
      <c r="AV1638" s="8"/>
      <c r="AW1638" s="8"/>
      <c r="AX1638" s="8"/>
      <c r="AY1638" s="8"/>
      <c r="AZ1638" s="8"/>
      <c r="BA1638" s="8"/>
      <c r="BB1638" s="8"/>
      <c r="BC1638" s="8"/>
      <c r="BD1638" s="8"/>
      <c r="BE1638" s="8"/>
      <c r="BF1638" s="8"/>
      <c r="BG1638" s="8"/>
      <c r="BH1638" s="8"/>
      <c r="BI1638" s="8"/>
      <c r="BJ1638" s="8"/>
      <c r="BK1638" s="8"/>
      <c r="BL1638" s="8"/>
      <c r="BM1638" s="8"/>
      <c r="BN1638" s="8"/>
      <c r="BO1638" s="8"/>
      <c r="BP1638" s="1" t="str">
        <v>0- Port Costs</v>
      </c>
      <c r="BT1638" s="1" t="str">
        <v>0- Port Value</v>
      </c>
      <c r="BU1638" s="8"/>
    </row>
    <row r="1639" spans="8:73" hidden="1" outlineLevel="1" x14ac:dyDescent="0.3">
      <c r="H1639" s="1" t="str">
        <v>0 - BM Costs</v>
      </c>
      <c r="L1639" s="1" t="str">
        <v>0 - BM Port</v>
      </c>
      <c r="N1639" s="1" t="str">
        <v>0 - Port Assets</v>
      </c>
      <c r="O1639" s="8"/>
      <c r="P1639" s="8"/>
      <c r="Q1639" s="8"/>
      <c r="R1639" s="8"/>
      <c r="S1639" s="8"/>
      <c r="T1639" s="8"/>
      <c r="U1639" s="8"/>
      <c r="V1639" s="8"/>
      <c r="W1639" s="8"/>
      <c r="X1639" s="8"/>
      <c r="Y1639" s="8"/>
      <c r="Z1639" s="8"/>
      <c r="AA1639" s="8"/>
      <c r="AB1639" s="8"/>
      <c r="AC1639" s="8"/>
      <c r="AD1639" s="8"/>
      <c r="AE1639" s="8"/>
      <c r="AF1639" s="8"/>
      <c r="AG1639" s="8"/>
      <c r="AH1639" s="8"/>
      <c r="AI1639" s="8"/>
      <c r="AJ1639" s="8"/>
      <c r="AK1639" s="8"/>
      <c r="AL1639" s="8"/>
      <c r="AM1639" s="8"/>
      <c r="AN1639" s="8"/>
      <c r="AO1639" s="8"/>
      <c r="AP1639" s="8"/>
      <c r="AQ1639" s="8"/>
      <c r="AR1639" s="8"/>
      <c r="AS1639" s="8"/>
      <c r="AT1639" s="8"/>
      <c r="AU1639" s="8"/>
      <c r="AV1639" s="8"/>
      <c r="AW1639" s="8"/>
      <c r="AX1639" s="8"/>
      <c r="AY1639" s="8"/>
      <c r="AZ1639" s="8"/>
      <c r="BA1639" s="8"/>
      <c r="BB1639" s="8"/>
      <c r="BC1639" s="8"/>
      <c r="BD1639" s="8"/>
      <c r="BE1639" s="8"/>
      <c r="BF1639" s="8"/>
      <c r="BG1639" s="8"/>
      <c r="BH1639" s="8"/>
      <c r="BI1639" s="8"/>
      <c r="BJ1639" s="8"/>
      <c r="BK1639" s="8"/>
      <c r="BL1639" s="8"/>
      <c r="BM1639" s="8"/>
      <c r="BN1639" s="8"/>
      <c r="BO1639" s="8"/>
      <c r="BP1639" s="1" t="str">
        <v>0- Port Costs</v>
      </c>
      <c r="BT1639" s="1" t="str">
        <v>0- Port Value</v>
      </c>
      <c r="BU1639" s="8"/>
    </row>
    <row r="1640" spans="8:73" hidden="1" outlineLevel="1" x14ac:dyDescent="0.3">
      <c r="H1640" s="1" t="str">
        <v>0 - BM Costs</v>
      </c>
      <c r="L1640" s="1" t="str">
        <v>0 - BM Port</v>
      </c>
      <c r="N1640" s="1" t="str">
        <v>0 - Port Assets</v>
      </c>
      <c r="O1640" s="8"/>
      <c r="P1640" s="8"/>
      <c r="Q1640" s="8"/>
      <c r="R1640" s="8"/>
      <c r="S1640" s="8"/>
      <c r="T1640" s="8"/>
      <c r="U1640" s="8"/>
      <c r="V1640" s="8"/>
      <c r="W1640" s="8"/>
      <c r="X1640" s="8"/>
      <c r="Y1640" s="8"/>
      <c r="Z1640" s="8"/>
      <c r="AA1640" s="8"/>
      <c r="AB1640" s="8"/>
      <c r="AC1640" s="8"/>
      <c r="AD1640" s="8"/>
      <c r="AE1640" s="8"/>
      <c r="AF1640" s="8"/>
      <c r="AG1640" s="8"/>
      <c r="AH1640" s="8"/>
      <c r="AI1640" s="8"/>
      <c r="AJ1640" s="8"/>
      <c r="AK1640" s="8"/>
      <c r="AL1640" s="8"/>
      <c r="AM1640" s="8"/>
      <c r="AN1640" s="8"/>
      <c r="AO1640" s="8"/>
      <c r="AP1640" s="8"/>
      <c r="AQ1640" s="8"/>
      <c r="AR1640" s="8"/>
      <c r="AS1640" s="8"/>
      <c r="AT1640" s="8"/>
      <c r="AU1640" s="8"/>
      <c r="AV1640" s="8"/>
      <c r="AW1640" s="8"/>
      <c r="AX1640" s="8"/>
      <c r="AY1640" s="8"/>
      <c r="AZ1640" s="8"/>
      <c r="BA1640" s="8"/>
      <c r="BB1640" s="8"/>
      <c r="BC1640" s="8"/>
      <c r="BD1640" s="8"/>
      <c r="BE1640" s="8"/>
      <c r="BF1640" s="8"/>
      <c r="BG1640" s="8"/>
      <c r="BH1640" s="8"/>
      <c r="BI1640" s="8"/>
      <c r="BJ1640" s="8"/>
      <c r="BK1640" s="8"/>
      <c r="BL1640" s="8"/>
      <c r="BM1640" s="8"/>
      <c r="BN1640" s="8"/>
      <c r="BO1640" s="8"/>
      <c r="BP1640" s="1" t="str">
        <v>0- Port Costs</v>
      </c>
      <c r="BT1640" s="1" t="str">
        <v>0- Port Value</v>
      </c>
      <c r="BU1640" s="8"/>
    </row>
    <row r="1641" spans="8:73" hidden="1" outlineLevel="1" x14ac:dyDescent="0.3">
      <c r="H1641" s="1" t="str">
        <v>0 - BM Costs</v>
      </c>
      <c r="L1641" s="1" t="str">
        <v>0 - BM Port</v>
      </c>
      <c r="N1641" s="1" t="str">
        <v>0 - Port Assets</v>
      </c>
      <c r="O1641" s="8"/>
      <c r="P1641" s="8"/>
      <c r="Q1641" s="8"/>
      <c r="R1641" s="8"/>
      <c r="S1641" s="8"/>
      <c r="T1641" s="8"/>
      <c r="U1641" s="8"/>
      <c r="V1641" s="8"/>
      <c r="W1641" s="8"/>
      <c r="X1641" s="8"/>
      <c r="Y1641" s="8"/>
      <c r="Z1641" s="8"/>
      <c r="AA1641" s="8"/>
      <c r="AB1641" s="8"/>
      <c r="AC1641" s="8"/>
      <c r="AD1641" s="8"/>
      <c r="AE1641" s="8"/>
      <c r="AF1641" s="8"/>
      <c r="AG1641" s="8"/>
      <c r="AH1641" s="8"/>
      <c r="AI1641" s="8"/>
      <c r="AJ1641" s="8"/>
      <c r="AK1641" s="8"/>
      <c r="AL1641" s="8"/>
      <c r="AM1641" s="8"/>
      <c r="AN1641" s="8"/>
      <c r="AO1641" s="8"/>
      <c r="AP1641" s="8"/>
      <c r="AQ1641" s="8"/>
      <c r="AR1641" s="8"/>
      <c r="AS1641" s="8"/>
      <c r="AT1641" s="8"/>
      <c r="AU1641" s="8"/>
      <c r="AV1641" s="8"/>
      <c r="AW1641" s="8"/>
      <c r="AX1641" s="8"/>
      <c r="AY1641" s="8"/>
      <c r="AZ1641" s="8"/>
      <c r="BA1641" s="8"/>
      <c r="BB1641" s="8"/>
      <c r="BC1641" s="8"/>
      <c r="BD1641" s="8"/>
      <c r="BE1641" s="8"/>
      <c r="BF1641" s="8"/>
      <c r="BG1641" s="8"/>
      <c r="BH1641" s="8"/>
      <c r="BI1641" s="8"/>
      <c r="BJ1641" s="8"/>
      <c r="BK1641" s="8"/>
      <c r="BL1641" s="8"/>
      <c r="BM1641" s="8"/>
      <c r="BN1641" s="8"/>
      <c r="BO1641" s="8"/>
      <c r="BP1641" s="1" t="str">
        <v>0- Port Costs</v>
      </c>
      <c r="BT1641" s="1" t="str">
        <v>0- Port Value</v>
      </c>
      <c r="BU1641" s="8"/>
    </row>
    <row r="1642" spans="8:73" hidden="1" outlineLevel="1" x14ac:dyDescent="0.3">
      <c r="H1642" s="1" t="str">
        <v>0 - BM Costs</v>
      </c>
      <c r="L1642" s="1" t="str">
        <v>0 - BM Port</v>
      </c>
      <c r="N1642" s="1" t="str">
        <v>0 - Port Assets</v>
      </c>
      <c r="O1642" s="8"/>
      <c r="P1642" s="8"/>
      <c r="Q1642" s="8"/>
      <c r="R1642" s="8"/>
      <c r="S1642" s="8"/>
      <c r="T1642" s="8"/>
      <c r="U1642" s="8"/>
      <c r="V1642" s="8"/>
      <c r="W1642" s="8"/>
      <c r="X1642" s="8"/>
      <c r="Y1642" s="8"/>
      <c r="Z1642" s="8"/>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c r="BD1642" s="8"/>
      <c r="BE1642" s="8"/>
      <c r="BF1642" s="8"/>
      <c r="BG1642" s="8"/>
      <c r="BH1642" s="8"/>
      <c r="BI1642" s="8"/>
      <c r="BJ1642" s="8"/>
      <c r="BK1642" s="8"/>
      <c r="BL1642" s="8"/>
      <c r="BM1642" s="8"/>
      <c r="BN1642" s="8"/>
      <c r="BO1642" s="8"/>
      <c r="BP1642" s="1" t="str">
        <v>0- Port Costs</v>
      </c>
      <c r="BT1642" s="1" t="str">
        <v>0- Port Value</v>
      </c>
      <c r="BU1642" s="8"/>
    </row>
    <row r="1643" spans="8:73" hidden="1" outlineLevel="1" x14ac:dyDescent="0.3">
      <c r="H1643" s="1" t="str">
        <v>0 - BM Costs</v>
      </c>
      <c r="L1643" s="1" t="str">
        <v>0 - BM Port</v>
      </c>
      <c r="N1643" s="1" t="str">
        <v>0 - Port Assets</v>
      </c>
      <c r="O1643" s="8"/>
      <c r="P1643" s="8"/>
      <c r="Q1643" s="8"/>
      <c r="R1643" s="8"/>
      <c r="S1643" s="8"/>
      <c r="T1643" s="8"/>
      <c r="U1643" s="8"/>
      <c r="V1643" s="8"/>
      <c r="W1643" s="8"/>
      <c r="X1643" s="8"/>
      <c r="Y1643" s="8"/>
      <c r="Z1643" s="8"/>
      <c r="AA1643" s="8"/>
      <c r="AB1643" s="8"/>
      <c r="AC1643" s="8"/>
      <c r="AD1643" s="8"/>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c r="BA1643" s="8"/>
      <c r="BB1643" s="8"/>
      <c r="BC1643" s="8"/>
      <c r="BD1643" s="8"/>
      <c r="BE1643" s="8"/>
      <c r="BF1643" s="8"/>
      <c r="BG1643" s="8"/>
      <c r="BH1643" s="8"/>
      <c r="BI1643" s="8"/>
      <c r="BJ1643" s="8"/>
      <c r="BK1643" s="8"/>
      <c r="BL1643" s="8"/>
      <c r="BM1643" s="8"/>
      <c r="BN1643" s="8"/>
      <c r="BO1643" s="8"/>
      <c r="BP1643" s="1" t="str">
        <v>0- Port Costs</v>
      </c>
      <c r="BT1643" s="1" t="str">
        <v>0- Port Value</v>
      </c>
      <c r="BU1643" s="8"/>
    </row>
    <row r="1644" spans="8:73" hidden="1" outlineLevel="1" x14ac:dyDescent="0.3">
      <c r="H1644" s="1" t="str">
        <v>0 - BM Costs</v>
      </c>
      <c r="L1644" s="1" t="str">
        <v>0 - BM Port</v>
      </c>
      <c r="N1644" s="1" t="str">
        <v>0 - Port Assets</v>
      </c>
      <c r="O1644" s="8"/>
      <c r="P1644" s="8"/>
      <c r="Q1644" s="8"/>
      <c r="R1644" s="8"/>
      <c r="S1644" s="8"/>
      <c r="T1644" s="8"/>
      <c r="U1644" s="8"/>
      <c r="V1644" s="8"/>
      <c r="W1644" s="8"/>
      <c r="X1644" s="8"/>
      <c r="Y1644" s="8"/>
      <c r="Z1644" s="8"/>
      <c r="AA1644" s="8"/>
      <c r="AB1644" s="8"/>
      <c r="AC1644" s="8"/>
      <c r="AD1644" s="8"/>
      <c r="AE1644" s="8"/>
      <c r="AF1644" s="8"/>
      <c r="AG1644" s="8"/>
      <c r="AH1644" s="8"/>
      <c r="AI1644" s="8"/>
      <c r="AJ1644" s="8"/>
      <c r="AK1644" s="8"/>
      <c r="AL1644" s="8"/>
      <c r="AM1644" s="8"/>
      <c r="AN1644" s="8"/>
      <c r="AO1644" s="8"/>
      <c r="AP1644" s="8"/>
      <c r="AQ1644" s="8"/>
      <c r="AR1644" s="8"/>
      <c r="AS1644" s="8"/>
      <c r="AT1644" s="8"/>
      <c r="AU1644" s="8"/>
      <c r="AV1644" s="8"/>
      <c r="AW1644" s="8"/>
      <c r="AX1644" s="8"/>
      <c r="AY1644" s="8"/>
      <c r="AZ1644" s="8"/>
      <c r="BA1644" s="8"/>
      <c r="BB1644" s="8"/>
      <c r="BC1644" s="8"/>
      <c r="BD1644" s="8"/>
      <c r="BE1644" s="8"/>
      <c r="BF1644" s="8"/>
      <c r="BG1644" s="8"/>
      <c r="BH1644" s="8"/>
      <c r="BI1644" s="8"/>
      <c r="BJ1644" s="8"/>
      <c r="BK1644" s="8"/>
      <c r="BL1644" s="8"/>
      <c r="BM1644" s="8"/>
      <c r="BN1644" s="8"/>
      <c r="BO1644" s="8"/>
      <c r="BP1644" s="1" t="str">
        <v>0- Port Costs</v>
      </c>
      <c r="BT1644" s="1" t="str">
        <v>0- Port Value</v>
      </c>
      <c r="BU1644" s="8"/>
    </row>
    <row r="1645" spans="8:73" hidden="1" outlineLevel="1" x14ac:dyDescent="0.3">
      <c r="H1645" s="1" t="str">
        <v>0 - BM Costs</v>
      </c>
      <c r="L1645" s="1" t="str">
        <v>0 - BM Port</v>
      </c>
      <c r="N1645" s="1" t="str">
        <v>0 - Port Assets</v>
      </c>
      <c r="O1645" s="8"/>
      <c r="P1645" s="8"/>
      <c r="Q1645" s="8"/>
      <c r="R1645" s="8"/>
      <c r="S1645" s="8"/>
      <c r="T1645" s="8"/>
      <c r="U1645" s="8"/>
      <c r="V1645" s="8"/>
      <c r="W1645" s="8"/>
      <c r="X1645" s="8"/>
      <c r="Y1645" s="8"/>
      <c r="Z1645" s="8"/>
      <c r="AA1645" s="8"/>
      <c r="AB1645" s="8"/>
      <c r="AC1645" s="8"/>
      <c r="AD1645" s="8"/>
      <c r="AE1645" s="8"/>
      <c r="AF1645" s="8"/>
      <c r="AG1645" s="8"/>
      <c r="AH1645" s="8"/>
      <c r="AI1645" s="8"/>
      <c r="AJ1645" s="8"/>
      <c r="AK1645" s="8"/>
      <c r="AL1645" s="8"/>
      <c r="AM1645" s="8"/>
      <c r="AN1645" s="8"/>
      <c r="AO1645" s="8"/>
      <c r="AP1645" s="8"/>
      <c r="AQ1645" s="8"/>
      <c r="AR1645" s="8"/>
      <c r="AS1645" s="8"/>
      <c r="AT1645" s="8"/>
      <c r="AU1645" s="8"/>
      <c r="AV1645" s="8"/>
      <c r="AW1645" s="8"/>
      <c r="AX1645" s="8"/>
      <c r="AY1645" s="8"/>
      <c r="AZ1645" s="8"/>
      <c r="BA1645" s="8"/>
      <c r="BB1645" s="8"/>
      <c r="BC1645" s="8"/>
      <c r="BD1645" s="8"/>
      <c r="BE1645" s="8"/>
      <c r="BF1645" s="8"/>
      <c r="BG1645" s="8"/>
      <c r="BH1645" s="8"/>
      <c r="BI1645" s="8"/>
      <c r="BJ1645" s="8"/>
      <c r="BK1645" s="8"/>
      <c r="BL1645" s="8"/>
      <c r="BM1645" s="8"/>
      <c r="BN1645" s="8"/>
      <c r="BO1645" s="8"/>
      <c r="BP1645" s="1" t="str">
        <v>0- Port Costs</v>
      </c>
      <c r="BT1645" s="1" t="str">
        <v>0- Port Value</v>
      </c>
      <c r="BU1645" s="8"/>
    </row>
    <row r="1646" spans="8:73" hidden="1" outlineLevel="1" x14ac:dyDescent="0.3">
      <c r="H1646" s="1" t="str">
        <v>0 - BM Costs</v>
      </c>
      <c r="L1646" s="1" t="str">
        <v>0 - BM Port</v>
      </c>
      <c r="N1646" s="1" t="str">
        <v>0 - Port Assets</v>
      </c>
      <c r="O1646" s="8"/>
      <c r="P1646" s="8"/>
      <c r="Q1646" s="8"/>
      <c r="R1646" s="8"/>
      <c r="S1646" s="8"/>
      <c r="T1646" s="8"/>
      <c r="U1646" s="8"/>
      <c r="V1646" s="8"/>
      <c r="W1646" s="8"/>
      <c r="X1646" s="8"/>
      <c r="Y1646" s="8"/>
      <c r="Z1646" s="8"/>
      <c r="AA1646" s="8"/>
      <c r="AB1646" s="8"/>
      <c r="AC1646" s="8"/>
      <c r="AD1646" s="8"/>
      <c r="AE1646" s="8"/>
      <c r="AF1646" s="8"/>
      <c r="AG1646" s="8"/>
      <c r="AH1646" s="8"/>
      <c r="AI1646" s="8"/>
      <c r="AJ1646" s="8"/>
      <c r="AK1646" s="8"/>
      <c r="AL1646" s="8"/>
      <c r="AM1646" s="8"/>
      <c r="AN1646" s="8"/>
      <c r="AO1646" s="8"/>
      <c r="AP1646" s="8"/>
      <c r="AQ1646" s="8"/>
      <c r="AR1646" s="8"/>
      <c r="AS1646" s="8"/>
      <c r="AT1646" s="8"/>
      <c r="AU1646" s="8"/>
      <c r="AV1646" s="8"/>
      <c r="AW1646" s="8"/>
      <c r="AX1646" s="8"/>
      <c r="AY1646" s="8"/>
      <c r="AZ1646" s="8"/>
      <c r="BA1646" s="8"/>
      <c r="BB1646" s="8"/>
      <c r="BC1646" s="8"/>
      <c r="BD1646" s="8"/>
      <c r="BE1646" s="8"/>
      <c r="BF1646" s="8"/>
      <c r="BG1646" s="8"/>
      <c r="BH1646" s="8"/>
      <c r="BI1646" s="8"/>
      <c r="BJ1646" s="8"/>
      <c r="BK1646" s="8"/>
      <c r="BL1646" s="8"/>
      <c r="BM1646" s="8"/>
      <c r="BN1646" s="8"/>
      <c r="BO1646" s="8"/>
      <c r="BP1646" s="1" t="str">
        <v>0- Port Costs</v>
      </c>
      <c r="BT1646" s="1" t="str">
        <v>0- Port Value</v>
      </c>
      <c r="BU1646" s="8"/>
    </row>
    <row r="1647" spans="8:73" hidden="1" outlineLevel="1" x14ac:dyDescent="0.3">
      <c r="H1647" s="1" t="str">
        <v>0 - BM Costs</v>
      </c>
      <c r="L1647" s="1" t="str">
        <v>0 - BM Port</v>
      </c>
      <c r="N1647" s="1" t="str">
        <v>0 - Port Assets</v>
      </c>
      <c r="O1647" s="8"/>
      <c r="P1647" s="8"/>
      <c r="Q1647" s="8"/>
      <c r="R1647" s="8"/>
      <c r="S1647" s="8"/>
      <c r="T1647" s="8"/>
      <c r="U1647" s="8"/>
      <c r="V1647" s="8"/>
      <c r="W1647" s="8"/>
      <c r="X1647" s="8"/>
      <c r="Y1647" s="8"/>
      <c r="Z1647" s="8"/>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8"/>
      <c r="AX1647" s="8"/>
      <c r="AY1647" s="8"/>
      <c r="AZ1647" s="8"/>
      <c r="BA1647" s="8"/>
      <c r="BB1647" s="8"/>
      <c r="BC1647" s="8"/>
      <c r="BD1647" s="8"/>
      <c r="BE1647" s="8"/>
      <c r="BF1647" s="8"/>
      <c r="BG1647" s="8"/>
      <c r="BH1647" s="8"/>
      <c r="BI1647" s="8"/>
      <c r="BJ1647" s="8"/>
      <c r="BK1647" s="8"/>
      <c r="BL1647" s="8"/>
      <c r="BM1647" s="8"/>
      <c r="BN1647" s="8"/>
      <c r="BO1647" s="8"/>
      <c r="BP1647" s="1" t="str">
        <v>0- Port Costs</v>
      </c>
      <c r="BT1647" s="1" t="str">
        <v>0- Port Value</v>
      </c>
      <c r="BU1647" s="8"/>
    </row>
    <row r="1648" spans="8:73" hidden="1" outlineLevel="1" x14ac:dyDescent="0.3">
      <c r="H1648" s="1" t="str">
        <v>0 - BM Costs</v>
      </c>
      <c r="L1648" s="1" t="str">
        <v>0 - BM Port</v>
      </c>
      <c r="N1648" s="1" t="str">
        <v>0 - Port Assets</v>
      </c>
      <c r="O1648" s="8"/>
      <c r="P1648" s="8"/>
      <c r="Q1648" s="8"/>
      <c r="R1648" s="8"/>
      <c r="S1648" s="8"/>
      <c r="T1648" s="8"/>
      <c r="U1648" s="8"/>
      <c r="V1648" s="8"/>
      <c r="W1648" s="8"/>
      <c r="X1648" s="8"/>
      <c r="Y1648" s="8"/>
      <c r="Z1648" s="8"/>
      <c r="AA1648" s="8"/>
      <c r="AB1648" s="8"/>
      <c r="AC1648" s="8"/>
      <c r="AD1648" s="8"/>
      <c r="AE1648" s="8"/>
      <c r="AF1648" s="8"/>
      <c r="AG1648" s="8"/>
      <c r="AH1648" s="8"/>
      <c r="AI1648" s="8"/>
      <c r="AJ1648" s="8"/>
      <c r="AK1648" s="8"/>
      <c r="AL1648" s="8"/>
      <c r="AM1648" s="8"/>
      <c r="AN1648" s="8"/>
      <c r="AO1648" s="8"/>
      <c r="AP1648" s="8"/>
      <c r="AQ1648" s="8"/>
      <c r="AR1648" s="8"/>
      <c r="AS1648" s="8"/>
      <c r="AT1648" s="8"/>
      <c r="AU1648" s="8"/>
      <c r="AV1648" s="8"/>
      <c r="AW1648" s="8"/>
      <c r="AX1648" s="8"/>
      <c r="AY1648" s="8"/>
      <c r="AZ1648" s="8"/>
      <c r="BA1648" s="8"/>
      <c r="BB1648" s="8"/>
      <c r="BC1648" s="8"/>
      <c r="BD1648" s="8"/>
      <c r="BE1648" s="8"/>
      <c r="BF1648" s="8"/>
      <c r="BG1648" s="8"/>
      <c r="BH1648" s="8"/>
      <c r="BI1648" s="8"/>
      <c r="BJ1648" s="8"/>
      <c r="BK1648" s="8"/>
      <c r="BL1648" s="8"/>
      <c r="BM1648" s="8"/>
      <c r="BN1648" s="8"/>
      <c r="BO1648" s="8"/>
      <c r="BP1648" s="1" t="str">
        <v>0- Port Costs</v>
      </c>
      <c r="BT1648" s="1" t="str">
        <v>0- Port Value</v>
      </c>
      <c r="BU1648" s="8"/>
    </row>
    <row r="1649" spans="8:73" hidden="1" outlineLevel="1" x14ac:dyDescent="0.3">
      <c r="H1649" s="1" t="str">
        <v>0 - BM Costs</v>
      </c>
      <c r="L1649" s="1" t="str">
        <v>0 - BM Port</v>
      </c>
      <c r="N1649" s="1" t="str">
        <v>0 - Port Assets</v>
      </c>
      <c r="O1649" s="8"/>
      <c r="P1649" s="8"/>
      <c r="Q1649" s="8"/>
      <c r="R1649" s="8"/>
      <c r="S1649" s="8"/>
      <c r="T1649" s="8"/>
      <c r="U1649" s="8"/>
      <c r="V1649" s="8"/>
      <c r="W1649" s="8"/>
      <c r="X1649" s="8"/>
      <c r="Y1649" s="8"/>
      <c r="Z1649" s="8"/>
      <c r="AA1649" s="8"/>
      <c r="AB1649" s="8"/>
      <c r="AC1649" s="8"/>
      <c r="AD1649" s="8"/>
      <c r="AE1649" s="8"/>
      <c r="AF1649" s="8"/>
      <c r="AG1649" s="8"/>
      <c r="AH1649" s="8"/>
      <c r="AI1649" s="8"/>
      <c r="AJ1649" s="8"/>
      <c r="AK1649" s="8"/>
      <c r="AL1649" s="8"/>
      <c r="AM1649" s="8"/>
      <c r="AN1649" s="8"/>
      <c r="AO1649" s="8"/>
      <c r="AP1649" s="8"/>
      <c r="AQ1649" s="8"/>
      <c r="AR1649" s="8"/>
      <c r="AS1649" s="8"/>
      <c r="AT1649" s="8"/>
      <c r="AU1649" s="8"/>
      <c r="AV1649" s="8"/>
      <c r="AW1649" s="8"/>
      <c r="AX1649" s="8"/>
      <c r="AY1649" s="8"/>
      <c r="AZ1649" s="8"/>
      <c r="BA1649" s="8"/>
      <c r="BB1649" s="8"/>
      <c r="BC1649" s="8"/>
      <c r="BD1649" s="8"/>
      <c r="BE1649" s="8"/>
      <c r="BF1649" s="8"/>
      <c r="BG1649" s="8"/>
      <c r="BH1649" s="8"/>
      <c r="BI1649" s="8"/>
      <c r="BJ1649" s="8"/>
      <c r="BK1649" s="8"/>
      <c r="BL1649" s="8"/>
      <c r="BM1649" s="8"/>
      <c r="BN1649" s="8"/>
      <c r="BO1649" s="8"/>
      <c r="BP1649" s="1" t="str">
        <v>0- Port Costs</v>
      </c>
      <c r="BT1649" s="1" t="str">
        <v>0- Port Value</v>
      </c>
      <c r="BU1649" s="8"/>
    </row>
    <row r="1650" spans="8:73" hidden="1" outlineLevel="1" x14ac:dyDescent="0.3">
      <c r="H1650" s="1" t="str">
        <v>0 - BM Costs</v>
      </c>
      <c r="L1650" s="1" t="str">
        <v>0 - BM Port</v>
      </c>
      <c r="N1650" s="1" t="str">
        <v>0 - Port Assets</v>
      </c>
      <c r="O1650" s="8"/>
      <c r="P1650" s="8"/>
      <c r="Q1650" s="8"/>
      <c r="R1650" s="8"/>
      <c r="S1650" s="8"/>
      <c r="T1650" s="8"/>
      <c r="U1650" s="8"/>
      <c r="V1650" s="8"/>
      <c r="W1650" s="8"/>
      <c r="X1650" s="8"/>
      <c r="Y1650" s="8"/>
      <c r="Z1650" s="8"/>
      <c r="AA1650" s="8"/>
      <c r="AB1650" s="8"/>
      <c r="AC1650" s="8"/>
      <c r="AD1650" s="8"/>
      <c r="AE1650" s="8"/>
      <c r="AF1650" s="8"/>
      <c r="AG1650" s="8"/>
      <c r="AH1650" s="8"/>
      <c r="AI1650" s="8"/>
      <c r="AJ1650" s="8"/>
      <c r="AK1650" s="8"/>
      <c r="AL1650" s="8"/>
      <c r="AM1650" s="8"/>
      <c r="AN1650" s="8"/>
      <c r="AO1650" s="8"/>
      <c r="AP1650" s="8"/>
      <c r="AQ1650" s="8"/>
      <c r="AR1650" s="8"/>
      <c r="AS1650" s="8"/>
      <c r="AT1650" s="8"/>
      <c r="AU1650" s="8"/>
      <c r="AV1650" s="8"/>
      <c r="AW1650" s="8"/>
      <c r="AX1650" s="8"/>
      <c r="AY1650" s="8"/>
      <c r="AZ1650" s="8"/>
      <c r="BA1650" s="8"/>
      <c r="BB1650" s="8"/>
      <c r="BC1650" s="8"/>
      <c r="BD1650" s="8"/>
      <c r="BE1650" s="8"/>
      <c r="BF1650" s="8"/>
      <c r="BG1650" s="8"/>
      <c r="BH1650" s="8"/>
      <c r="BI1650" s="8"/>
      <c r="BJ1650" s="8"/>
      <c r="BK1650" s="8"/>
      <c r="BL1650" s="8"/>
      <c r="BM1650" s="8"/>
      <c r="BN1650" s="8"/>
      <c r="BO1650" s="8"/>
      <c r="BP1650" s="1" t="str">
        <v>0- Port Costs</v>
      </c>
      <c r="BT1650" s="1" t="str">
        <v>0- Port Value</v>
      </c>
      <c r="BU1650" s="8"/>
    </row>
    <row r="1651" spans="8:73" hidden="1" outlineLevel="1" x14ac:dyDescent="0.3">
      <c r="H1651" s="1" t="str">
        <v>0 - BM Costs</v>
      </c>
      <c r="L1651" s="1" t="str">
        <v>0 - BM Port</v>
      </c>
      <c r="N1651" s="1" t="str">
        <v>0 - Port Assets</v>
      </c>
      <c r="O1651" s="8"/>
      <c r="P1651" s="8"/>
      <c r="Q1651" s="8"/>
      <c r="R1651" s="8"/>
      <c r="S1651" s="8"/>
      <c r="T1651" s="8"/>
      <c r="U1651" s="8"/>
      <c r="V1651" s="8"/>
      <c r="W1651" s="8"/>
      <c r="X1651" s="8"/>
      <c r="Y1651" s="8"/>
      <c r="Z1651" s="8"/>
      <c r="AA1651" s="8"/>
      <c r="AB1651" s="8"/>
      <c r="AC1651" s="8"/>
      <c r="AD1651" s="8"/>
      <c r="AE1651" s="8"/>
      <c r="AF1651" s="8"/>
      <c r="AG1651" s="8"/>
      <c r="AH1651" s="8"/>
      <c r="AI1651" s="8"/>
      <c r="AJ1651" s="8"/>
      <c r="AK1651" s="8"/>
      <c r="AL1651" s="8"/>
      <c r="AM1651" s="8"/>
      <c r="AN1651" s="8"/>
      <c r="AO1651" s="8"/>
      <c r="AP1651" s="8"/>
      <c r="AQ1651" s="8"/>
      <c r="AR1651" s="8"/>
      <c r="AS1651" s="8"/>
      <c r="AT1651" s="8"/>
      <c r="AU1651" s="8"/>
      <c r="AV1651" s="8"/>
      <c r="AW1651" s="8"/>
      <c r="AX1651" s="8"/>
      <c r="AY1651" s="8"/>
      <c r="AZ1651" s="8"/>
      <c r="BA1651" s="8"/>
      <c r="BB1651" s="8"/>
      <c r="BC1651" s="8"/>
      <c r="BD1651" s="8"/>
      <c r="BE1651" s="8"/>
      <c r="BF1651" s="8"/>
      <c r="BG1651" s="8"/>
      <c r="BH1651" s="8"/>
      <c r="BI1651" s="8"/>
      <c r="BJ1651" s="8"/>
      <c r="BK1651" s="8"/>
      <c r="BL1651" s="8"/>
      <c r="BM1651" s="8"/>
      <c r="BN1651" s="8"/>
      <c r="BO1651" s="8"/>
      <c r="BP1651" s="1" t="str">
        <v>0- Port Costs</v>
      </c>
      <c r="BT1651" s="1" t="str">
        <v>0- Port Value</v>
      </c>
      <c r="BU1651" s="8"/>
    </row>
    <row r="1652" spans="8:73" hidden="1" outlineLevel="1" x14ac:dyDescent="0.3">
      <c r="H1652" s="1" t="str">
        <v>0 - BM Costs</v>
      </c>
      <c r="L1652" s="1" t="str">
        <v>0 - BM Port</v>
      </c>
      <c r="N1652" s="1" t="str">
        <v>0 - Port Assets</v>
      </c>
      <c r="O1652" s="8"/>
      <c r="P1652" s="8"/>
      <c r="Q1652" s="8"/>
      <c r="R1652" s="8"/>
      <c r="S1652" s="8"/>
      <c r="T1652" s="8"/>
      <c r="U1652" s="8"/>
      <c r="V1652" s="8"/>
      <c r="W1652" s="8"/>
      <c r="X1652" s="8"/>
      <c r="Y1652" s="8"/>
      <c r="Z1652" s="8"/>
      <c r="AA1652" s="8"/>
      <c r="AB1652" s="8"/>
      <c r="AC1652" s="8"/>
      <c r="AD1652" s="8"/>
      <c r="AE1652" s="8"/>
      <c r="AF1652" s="8"/>
      <c r="AG1652" s="8"/>
      <c r="AH1652" s="8"/>
      <c r="AI1652" s="8"/>
      <c r="AJ1652" s="8"/>
      <c r="AK1652" s="8"/>
      <c r="AL1652" s="8"/>
      <c r="AM1652" s="8"/>
      <c r="AN1652" s="8"/>
      <c r="AO1652" s="8"/>
      <c r="AP1652" s="8"/>
      <c r="AQ1652" s="8"/>
      <c r="AR1652" s="8"/>
      <c r="AS1652" s="8"/>
      <c r="AT1652" s="8"/>
      <c r="AU1652" s="8"/>
      <c r="AV1652" s="8"/>
      <c r="AW1652" s="8"/>
      <c r="AX1652" s="8"/>
      <c r="AY1652" s="8"/>
      <c r="AZ1652" s="8"/>
      <c r="BA1652" s="8"/>
      <c r="BB1652" s="8"/>
      <c r="BC1652" s="8"/>
      <c r="BD1652" s="8"/>
      <c r="BE1652" s="8"/>
      <c r="BF1652" s="8"/>
      <c r="BG1652" s="8"/>
      <c r="BH1652" s="8"/>
      <c r="BI1652" s="8"/>
      <c r="BJ1652" s="8"/>
      <c r="BK1652" s="8"/>
      <c r="BL1652" s="8"/>
      <c r="BM1652" s="8"/>
      <c r="BN1652" s="8"/>
      <c r="BO1652" s="8"/>
      <c r="BP1652" s="1" t="str">
        <v>0- Port Costs</v>
      </c>
      <c r="BT1652" s="1" t="str">
        <v>0- Port Value</v>
      </c>
      <c r="BU1652" s="8"/>
    </row>
    <row r="1653" spans="8:73" hidden="1" outlineLevel="1" x14ac:dyDescent="0.3">
      <c r="H1653" s="1" t="str">
        <v>0 - BM Costs</v>
      </c>
      <c r="L1653" s="1" t="str">
        <v>0 - BM Port</v>
      </c>
      <c r="N1653" s="1" t="str">
        <v>0 - Port Assets</v>
      </c>
      <c r="O1653" s="8"/>
      <c r="P1653" s="8"/>
      <c r="Q1653" s="8"/>
      <c r="R1653" s="8"/>
      <c r="S1653" s="8"/>
      <c r="T1653" s="8"/>
      <c r="U1653" s="8"/>
      <c r="V1653" s="8"/>
      <c r="W1653" s="8"/>
      <c r="X1653" s="8"/>
      <c r="Y1653" s="8"/>
      <c r="Z1653" s="8"/>
      <c r="AA1653" s="8"/>
      <c r="AB1653" s="8"/>
      <c r="AC1653" s="8"/>
      <c r="AD1653" s="8"/>
      <c r="AE1653" s="8"/>
      <c r="AF1653" s="8"/>
      <c r="AG1653" s="8"/>
      <c r="AH1653" s="8"/>
      <c r="AI1653" s="8"/>
      <c r="AJ1653" s="8"/>
      <c r="AK1653" s="8"/>
      <c r="AL1653" s="8"/>
      <c r="AM1653" s="8"/>
      <c r="AN1653" s="8"/>
      <c r="AO1653" s="8"/>
      <c r="AP1653" s="8"/>
      <c r="AQ1653" s="8"/>
      <c r="AR1653" s="8"/>
      <c r="AS1653" s="8"/>
      <c r="AT1653" s="8"/>
      <c r="AU1653" s="8"/>
      <c r="AV1653" s="8"/>
      <c r="AW1653" s="8"/>
      <c r="AX1653" s="8"/>
      <c r="AY1653" s="8"/>
      <c r="AZ1653" s="8"/>
      <c r="BA1653" s="8"/>
      <c r="BB1653" s="8"/>
      <c r="BC1653" s="8"/>
      <c r="BD1653" s="8"/>
      <c r="BE1653" s="8"/>
      <c r="BF1653" s="8"/>
      <c r="BG1653" s="8"/>
      <c r="BH1653" s="8"/>
      <c r="BI1653" s="8"/>
      <c r="BJ1653" s="8"/>
      <c r="BK1653" s="8"/>
      <c r="BL1653" s="8"/>
      <c r="BM1653" s="8"/>
      <c r="BN1653" s="8"/>
      <c r="BO1653" s="8"/>
      <c r="BP1653" s="1" t="str">
        <v>0- Port Costs</v>
      </c>
      <c r="BT1653" s="1" t="str">
        <v>0- Port Value</v>
      </c>
      <c r="BU1653" s="8"/>
    </row>
    <row r="1654" spans="8:73" hidden="1" outlineLevel="1" x14ac:dyDescent="0.3">
      <c r="H1654" s="1" t="str">
        <v>0 - BM Costs</v>
      </c>
      <c r="L1654" s="1" t="str">
        <v>0 - BM Port</v>
      </c>
      <c r="N1654" s="1" t="str">
        <v>0 - Port Assets</v>
      </c>
      <c r="O1654" s="8"/>
      <c r="P1654" s="8"/>
      <c r="Q1654" s="8"/>
      <c r="R1654" s="8"/>
      <c r="S1654" s="8"/>
      <c r="T1654" s="8"/>
      <c r="U1654" s="8"/>
      <c r="V1654" s="8"/>
      <c r="W1654" s="8"/>
      <c r="X1654" s="8"/>
      <c r="Y1654" s="8"/>
      <c r="Z1654" s="8"/>
      <c r="AA1654" s="8"/>
      <c r="AB1654" s="8"/>
      <c r="AC1654" s="8"/>
      <c r="AD1654" s="8"/>
      <c r="AE1654" s="8"/>
      <c r="AF1654" s="8"/>
      <c r="AG1654" s="8"/>
      <c r="AH1654" s="8"/>
      <c r="AI1654" s="8"/>
      <c r="AJ1654" s="8"/>
      <c r="AK1654" s="8"/>
      <c r="AL1654" s="8"/>
      <c r="AM1654" s="8"/>
      <c r="AN1654" s="8"/>
      <c r="AO1654" s="8"/>
      <c r="AP1654" s="8"/>
      <c r="AQ1654" s="8"/>
      <c r="AR1654" s="8"/>
      <c r="AS1654" s="8"/>
      <c r="AT1654" s="8"/>
      <c r="AU1654" s="8"/>
      <c r="AV1654" s="8"/>
      <c r="AW1654" s="8"/>
      <c r="AX1654" s="8"/>
      <c r="AY1654" s="8"/>
      <c r="AZ1654" s="8"/>
      <c r="BA1654" s="8"/>
      <c r="BB1654" s="8"/>
      <c r="BC1654" s="8"/>
      <c r="BD1654" s="8"/>
      <c r="BE1654" s="8"/>
      <c r="BF1654" s="8"/>
      <c r="BG1654" s="8"/>
      <c r="BH1654" s="8"/>
      <c r="BI1654" s="8"/>
      <c r="BJ1654" s="8"/>
      <c r="BK1654" s="8"/>
      <c r="BL1654" s="8"/>
      <c r="BM1654" s="8"/>
      <c r="BN1654" s="8"/>
      <c r="BO1654" s="8"/>
      <c r="BP1654" s="1" t="str">
        <v>0- Port Costs</v>
      </c>
      <c r="BT1654" s="1" t="str">
        <v>0- Port Value</v>
      </c>
      <c r="BU1654" s="8"/>
    </row>
    <row r="1655" spans="8:73" hidden="1" outlineLevel="1" x14ac:dyDescent="0.3">
      <c r="H1655" s="1" t="str">
        <v>0 - BM Costs</v>
      </c>
      <c r="L1655" s="1" t="str">
        <v>0 - BM Port</v>
      </c>
      <c r="N1655" s="1" t="str">
        <v>0 - Port Assets</v>
      </c>
      <c r="O1655" s="8"/>
      <c r="P1655" s="8"/>
      <c r="Q1655" s="8"/>
      <c r="R1655" s="8"/>
      <c r="S1655" s="8"/>
      <c r="T1655" s="8"/>
      <c r="U1655" s="8"/>
      <c r="V1655" s="8"/>
      <c r="W1655" s="8"/>
      <c r="X1655" s="8"/>
      <c r="Y1655" s="8"/>
      <c r="Z1655" s="8"/>
      <c r="AA1655" s="8"/>
      <c r="AB1655" s="8"/>
      <c r="AC1655" s="8"/>
      <c r="AD1655" s="8"/>
      <c r="AE1655" s="8"/>
      <c r="AF1655" s="8"/>
      <c r="AG1655" s="8"/>
      <c r="AH1655" s="8"/>
      <c r="AI1655" s="8"/>
      <c r="AJ1655" s="8"/>
      <c r="AK1655" s="8"/>
      <c r="AL1655" s="8"/>
      <c r="AM1655" s="8"/>
      <c r="AN1655" s="8"/>
      <c r="AO1655" s="8"/>
      <c r="AP1655" s="8"/>
      <c r="AQ1655" s="8"/>
      <c r="AR1655" s="8"/>
      <c r="AS1655" s="8"/>
      <c r="AT1655" s="8"/>
      <c r="AU1655" s="8"/>
      <c r="AV1655" s="8"/>
      <c r="AW1655" s="8"/>
      <c r="AX1655" s="8"/>
      <c r="AY1655" s="8"/>
      <c r="AZ1655" s="8"/>
      <c r="BA1655" s="8"/>
      <c r="BB1655" s="8"/>
      <c r="BC1655" s="8"/>
      <c r="BD1655" s="8"/>
      <c r="BE1655" s="8"/>
      <c r="BF1655" s="8"/>
      <c r="BG1655" s="8"/>
      <c r="BH1655" s="8"/>
      <c r="BI1655" s="8"/>
      <c r="BJ1655" s="8"/>
      <c r="BK1655" s="8"/>
      <c r="BL1655" s="8"/>
      <c r="BM1655" s="8"/>
      <c r="BN1655" s="8"/>
      <c r="BO1655" s="8"/>
      <c r="BP1655" s="1" t="str">
        <v>0- Port Costs</v>
      </c>
      <c r="BT1655" s="1" t="str">
        <v>0- Port Value</v>
      </c>
      <c r="BU1655" s="8"/>
    </row>
    <row r="1656" spans="8:73" hidden="1" outlineLevel="1" x14ac:dyDescent="0.3">
      <c r="H1656" s="1" t="str">
        <v>0 - BM Costs</v>
      </c>
      <c r="L1656" s="1" t="str">
        <v>0 - BM Port</v>
      </c>
      <c r="N1656" s="1" t="str">
        <v>0 - Port Assets</v>
      </c>
      <c r="O1656" s="8"/>
      <c r="P1656" s="8"/>
      <c r="Q1656" s="8"/>
      <c r="R1656" s="8"/>
      <c r="S1656" s="8"/>
      <c r="T1656" s="8"/>
      <c r="U1656" s="8"/>
      <c r="V1656" s="8"/>
      <c r="W1656" s="8"/>
      <c r="X1656" s="8"/>
      <c r="Y1656" s="8"/>
      <c r="Z1656" s="8"/>
      <c r="AA1656" s="8"/>
      <c r="AB1656" s="8"/>
      <c r="AC1656" s="8"/>
      <c r="AD1656" s="8"/>
      <c r="AE1656" s="8"/>
      <c r="AF1656" s="8"/>
      <c r="AG1656" s="8"/>
      <c r="AH1656" s="8"/>
      <c r="AI1656" s="8"/>
      <c r="AJ1656" s="8"/>
      <c r="AK1656" s="8"/>
      <c r="AL1656" s="8"/>
      <c r="AM1656" s="8"/>
      <c r="AN1656" s="8"/>
      <c r="AO1656" s="8"/>
      <c r="AP1656" s="8"/>
      <c r="AQ1656" s="8"/>
      <c r="AR1656" s="8"/>
      <c r="AS1656" s="8"/>
      <c r="AT1656" s="8"/>
      <c r="AU1656" s="8"/>
      <c r="AV1656" s="8"/>
      <c r="AW1656" s="8"/>
      <c r="AX1656" s="8"/>
      <c r="AY1656" s="8"/>
      <c r="AZ1656" s="8"/>
      <c r="BA1656" s="8"/>
      <c r="BB1656" s="8"/>
      <c r="BC1656" s="8"/>
      <c r="BD1656" s="8"/>
      <c r="BE1656" s="8"/>
      <c r="BF1656" s="8"/>
      <c r="BG1656" s="8"/>
      <c r="BH1656" s="8"/>
      <c r="BI1656" s="8"/>
      <c r="BJ1656" s="8"/>
      <c r="BK1656" s="8"/>
      <c r="BL1656" s="8"/>
      <c r="BM1656" s="8"/>
      <c r="BN1656" s="8"/>
      <c r="BO1656" s="8"/>
      <c r="BP1656" s="1" t="str">
        <v>0- Port Costs</v>
      </c>
      <c r="BT1656" s="1" t="str">
        <v>0- Port Value</v>
      </c>
      <c r="BU1656" s="8"/>
    </row>
    <row r="1657" spans="8:73" hidden="1" outlineLevel="1" x14ac:dyDescent="0.3">
      <c r="H1657" s="1" t="str">
        <v>0 - BM Costs</v>
      </c>
      <c r="L1657" s="1" t="str">
        <v>0 - BM Port</v>
      </c>
      <c r="N1657" s="1" t="str">
        <v>0 - Port Assets</v>
      </c>
      <c r="O1657" s="8"/>
      <c r="P1657" s="8"/>
      <c r="Q1657" s="8"/>
      <c r="R1657" s="8"/>
      <c r="S1657" s="8"/>
      <c r="T1657" s="8"/>
      <c r="U1657" s="8"/>
      <c r="V1657" s="8"/>
      <c r="W1657" s="8"/>
      <c r="X1657" s="8"/>
      <c r="Y1657" s="8"/>
      <c r="Z1657" s="8"/>
      <c r="AA1657" s="8"/>
      <c r="AB1657" s="8"/>
      <c r="AC1657" s="8"/>
      <c r="AD1657" s="8"/>
      <c r="AE1657" s="8"/>
      <c r="AF1657" s="8"/>
      <c r="AG1657" s="8"/>
      <c r="AH1657" s="8"/>
      <c r="AI1657" s="8"/>
      <c r="AJ1657" s="8"/>
      <c r="AK1657" s="8"/>
      <c r="AL1657" s="8"/>
      <c r="AM1657" s="8"/>
      <c r="AN1657" s="8"/>
      <c r="AO1657" s="8"/>
      <c r="AP1657" s="8"/>
      <c r="AQ1657" s="8"/>
      <c r="AR1657" s="8"/>
      <c r="AS1657" s="8"/>
      <c r="AT1657" s="8"/>
      <c r="AU1657" s="8"/>
      <c r="AV1657" s="8"/>
      <c r="AW1657" s="8"/>
      <c r="AX1657" s="8"/>
      <c r="AY1657" s="8"/>
      <c r="AZ1657" s="8"/>
      <c r="BA1657" s="8"/>
      <c r="BB1657" s="8"/>
      <c r="BC1657" s="8"/>
      <c r="BD1657" s="8"/>
      <c r="BE1657" s="8"/>
      <c r="BF1657" s="8"/>
      <c r="BG1657" s="8"/>
      <c r="BH1657" s="8"/>
      <c r="BI1657" s="8"/>
      <c r="BJ1657" s="8"/>
      <c r="BK1657" s="8"/>
      <c r="BL1657" s="8"/>
      <c r="BM1657" s="8"/>
      <c r="BN1657" s="8"/>
      <c r="BO1657" s="8"/>
      <c r="BP1657" s="1" t="str">
        <v>0- Port Costs</v>
      </c>
      <c r="BT1657" s="1" t="str">
        <v>0- Port Value</v>
      </c>
      <c r="BU1657" s="8"/>
    </row>
    <row r="1658" spans="8:73" hidden="1" outlineLevel="1" x14ac:dyDescent="0.3">
      <c r="H1658" s="1" t="str">
        <v>0 - BM Costs</v>
      </c>
      <c r="L1658" s="1" t="str">
        <v>0 - BM Port</v>
      </c>
      <c r="N1658" s="1" t="str">
        <v>0 - Port Assets</v>
      </c>
      <c r="O1658" s="8"/>
      <c r="P1658" s="8"/>
      <c r="Q1658" s="8"/>
      <c r="R1658" s="8"/>
      <c r="S1658" s="8"/>
      <c r="T1658" s="8"/>
      <c r="U1658" s="8"/>
      <c r="V1658" s="8"/>
      <c r="W1658" s="8"/>
      <c r="X1658" s="8"/>
      <c r="Y1658" s="8"/>
      <c r="Z1658" s="8"/>
      <c r="AA1658" s="8"/>
      <c r="AB1658" s="8"/>
      <c r="AC1658" s="8"/>
      <c r="AD1658" s="8"/>
      <c r="AE1658" s="8"/>
      <c r="AF1658" s="8"/>
      <c r="AG1658" s="8"/>
      <c r="AH1658" s="8"/>
      <c r="AI1658" s="8"/>
      <c r="AJ1658" s="8"/>
      <c r="AK1658" s="8"/>
      <c r="AL1658" s="8"/>
      <c r="AM1658" s="8"/>
      <c r="AN1658" s="8"/>
      <c r="AO1658" s="8"/>
      <c r="AP1658" s="8"/>
      <c r="AQ1658" s="8"/>
      <c r="AR1658" s="8"/>
      <c r="AS1658" s="8"/>
      <c r="AT1658" s="8"/>
      <c r="AU1658" s="8"/>
      <c r="AV1658" s="8"/>
      <c r="AW1658" s="8"/>
      <c r="AX1658" s="8"/>
      <c r="AY1658" s="8"/>
      <c r="AZ1658" s="8"/>
      <c r="BA1658" s="8"/>
      <c r="BB1658" s="8"/>
      <c r="BC1658" s="8"/>
      <c r="BD1658" s="8"/>
      <c r="BE1658" s="8"/>
      <c r="BF1658" s="8"/>
      <c r="BG1658" s="8"/>
      <c r="BH1658" s="8"/>
      <c r="BI1658" s="8"/>
      <c r="BJ1658" s="8"/>
      <c r="BK1658" s="8"/>
      <c r="BL1658" s="8"/>
      <c r="BM1658" s="8"/>
      <c r="BN1658" s="8"/>
      <c r="BO1658" s="8"/>
      <c r="BP1658" s="1" t="str">
        <v>0- Port Costs</v>
      </c>
      <c r="BT1658" s="1" t="str">
        <v>0- Port Value</v>
      </c>
      <c r="BU1658" s="8"/>
    </row>
    <row r="1659" spans="8:73" hidden="1" outlineLevel="1" x14ac:dyDescent="0.3">
      <c r="H1659" s="1" t="str">
        <v>0 - BM Costs</v>
      </c>
      <c r="L1659" s="1" t="str">
        <v>0 - BM Port</v>
      </c>
      <c r="N1659" s="1" t="str">
        <v>0 - Port Assets</v>
      </c>
      <c r="O1659" s="8"/>
      <c r="P1659" s="8"/>
      <c r="Q1659" s="8"/>
      <c r="R1659" s="8"/>
      <c r="S1659" s="8"/>
      <c r="T1659" s="8"/>
      <c r="U1659" s="8"/>
      <c r="V1659" s="8"/>
      <c r="W1659" s="8"/>
      <c r="X1659" s="8"/>
      <c r="Y1659" s="8"/>
      <c r="Z1659" s="8"/>
      <c r="AA1659" s="8"/>
      <c r="AB1659" s="8"/>
      <c r="AC1659" s="8"/>
      <c r="AD1659" s="8"/>
      <c r="AE1659" s="8"/>
      <c r="AF1659" s="8"/>
      <c r="AG1659" s="8"/>
      <c r="AH1659" s="8"/>
      <c r="AI1659" s="8"/>
      <c r="AJ1659" s="8"/>
      <c r="AK1659" s="8"/>
      <c r="AL1659" s="8"/>
      <c r="AM1659" s="8"/>
      <c r="AN1659" s="8"/>
      <c r="AO1659" s="8"/>
      <c r="AP1659" s="8"/>
      <c r="AQ1659" s="8"/>
      <c r="AR1659" s="8"/>
      <c r="AS1659" s="8"/>
      <c r="AT1659" s="8"/>
      <c r="AU1659" s="8"/>
      <c r="AV1659" s="8"/>
      <c r="AW1659" s="8"/>
      <c r="AX1659" s="8"/>
      <c r="AY1659" s="8"/>
      <c r="AZ1659" s="8"/>
      <c r="BA1659" s="8"/>
      <c r="BB1659" s="8"/>
      <c r="BC1659" s="8"/>
      <c r="BD1659" s="8"/>
      <c r="BE1659" s="8"/>
      <c r="BF1659" s="8"/>
      <c r="BG1659" s="8"/>
      <c r="BH1659" s="8"/>
      <c r="BI1659" s="8"/>
      <c r="BJ1659" s="8"/>
      <c r="BK1659" s="8"/>
      <c r="BL1659" s="8"/>
      <c r="BM1659" s="8"/>
      <c r="BN1659" s="8"/>
      <c r="BO1659" s="8"/>
      <c r="BP1659" s="1" t="str">
        <v>0- Port Costs</v>
      </c>
      <c r="BT1659" s="1" t="str">
        <v>0- Port Value</v>
      </c>
      <c r="BU1659" s="8"/>
    </row>
    <row r="1660" spans="8:73" hidden="1" outlineLevel="1" x14ac:dyDescent="0.3">
      <c r="H1660" s="1" t="str">
        <v>0 - BM Costs</v>
      </c>
      <c r="L1660" s="1" t="str">
        <v>0 - BM Port</v>
      </c>
      <c r="N1660" s="1" t="str">
        <v>0 - Port Assets</v>
      </c>
      <c r="O1660" s="8"/>
      <c r="P1660" s="8"/>
      <c r="Q1660" s="8"/>
      <c r="R1660" s="8"/>
      <c r="S1660" s="8"/>
      <c r="T1660" s="8"/>
      <c r="U1660" s="8"/>
      <c r="V1660" s="8"/>
      <c r="W1660" s="8"/>
      <c r="X1660" s="8"/>
      <c r="Y1660" s="8"/>
      <c r="Z1660" s="8"/>
      <c r="AA1660" s="8"/>
      <c r="AB1660" s="8"/>
      <c r="AC1660" s="8"/>
      <c r="AD1660" s="8"/>
      <c r="AE1660" s="8"/>
      <c r="AF1660" s="8"/>
      <c r="AG1660" s="8"/>
      <c r="AH1660" s="8"/>
      <c r="AI1660" s="8"/>
      <c r="AJ1660" s="8"/>
      <c r="AK1660" s="8"/>
      <c r="AL1660" s="8"/>
      <c r="AM1660" s="8"/>
      <c r="AN1660" s="8"/>
      <c r="AO1660" s="8"/>
      <c r="AP1660" s="8"/>
      <c r="AQ1660" s="8"/>
      <c r="AR1660" s="8"/>
      <c r="AS1660" s="8"/>
      <c r="AT1660" s="8"/>
      <c r="AU1660" s="8"/>
      <c r="AV1660" s="8"/>
      <c r="AW1660" s="8"/>
      <c r="AX1660" s="8"/>
      <c r="AY1660" s="8"/>
      <c r="AZ1660" s="8"/>
      <c r="BA1660" s="8"/>
      <c r="BB1660" s="8"/>
      <c r="BC1660" s="8"/>
      <c r="BD1660" s="8"/>
      <c r="BE1660" s="8"/>
      <c r="BF1660" s="8"/>
      <c r="BG1660" s="8"/>
      <c r="BH1660" s="8"/>
      <c r="BI1660" s="8"/>
      <c r="BJ1660" s="8"/>
      <c r="BK1660" s="8"/>
      <c r="BL1660" s="8"/>
      <c r="BM1660" s="8"/>
      <c r="BN1660" s="8"/>
      <c r="BO1660" s="8"/>
      <c r="BP1660" s="1" t="str">
        <v>0- Port Costs</v>
      </c>
      <c r="BT1660" s="1" t="str">
        <v>0- Port Value</v>
      </c>
      <c r="BU1660" s="8"/>
    </row>
    <row r="1661" spans="8:73" hidden="1" outlineLevel="1" x14ac:dyDescent="0.3">
      <c r="H1661" s="1" t="str">
        <v>0 - BM Costs</v>
      </c>
      <c r="L1661" s="1" t="str">
        <v>0 - BM Port</v>
      </c>
      <c r="N1661" s="1" t="str">
        <v>0 - Port Assets</v>
      </c>
      <c r="O1661" s="8"/>
      <c r="P1661" s="8"/>
      <c r="Q1661" s="8"/>
      <c r="R1661" s="8"/>
      <c r="S1661" s="8"/>
      <c r="T1661" s="8"/>
      <c r="U1661" s="8"/>
      <c r="V1661" s="8"/>
      <c r="W1661" s="8"/>
      <c r="X1661" s="8"/>
      <c r="Y1661" s="8"/>
      <c r="Z1661" s="8"/>
      <c r="AA1661" s="8"/>
      <c r="AB1661" s="8"/>
      <c r="AC1661" s="8"/>
      <c r="AD1661" s="8"/>
      <c r="AE1661" s="8"/>
      <c r="AF1661" s="8"/>
      <c r="AG1661" s="8"/>
      <c r="AH1661" s="8"/>
      <c r="AI1661" s="8"/>
      <c r="AJ1661" s="8"/>
      <c r="AK1661" s="8"/>
      <c r="AL1661" s="8"/>
      <c r="AM1661" s="8"/>
      <c r="AN1661" s="8"/>
      <c r="AO1661" s="8"/>
      <c r="AP1661" s="8"/>
      <c r="AQ1661" s="8"/>
      <c r="AR1661" s="8"/>
      <c r="AS1661" s="8"/>
      <c r="AT1661" s="8"/>
      <c r="AU1661" s="8"/>
      <c r="AV1661" s="8"/>
      <c r="AW1661" s="8"/>
      <c r="AX1661" s="8"/>
      <c r="AY1661" s="8"/>
      <c r="AZ1661" s="8"/>
      <c r="BA1661" s="8"/>
      <c r="BB1661" s="8"/>
      <c r="BC1661" s="8"/>
      <c r="BD1661" s="8"/>
      <c r="BE1661" s="8"/>
      <c r="BF1661" s="8"/>
      <c r="BG1661" s="8"/>
      <c r="BH1661" s="8"/>
      <c r="BI1661" s="8"/>
      <c r="BJ1661" s="8"/>
      <c r="BK1661" s="8"/>
      <c r="BL1661" s="8"/>
      <c r="BM1661" s="8"/>
      <c r="BN1661" s="8"/>
      <c r="BO1661" s="8"/>
      <c r="BP1661" s="1" t="str">
        <v>0- Port Costs</v>
      </c>
      <c r="BT1661" s="1" t="str">
        <v>0- Port Value</v>
      </c>
      <c r="BU1661" s="8"/>
    </row>
    <row r="1662" spans="8:73" hidden="1" outlineLevel="1" x14ac:dyDescent="0.3">
      <c r="H1662" s="1" t="str">
        <v>0 - BM Costs</v>
      </c>
      <c r="L1662" s="1" t="str">
        <v>0 - BM Port</v>
      </c>
      <c r="N1662" s="1" t="str">
        <v>0 - Port Assets</v>
      </c>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8"/>
      <c r="AX1662" s="8"/>
      <c r="AY1662" s="8"/>
      <c r="AZ1662" s="8"/>
      <c r="BA1662" s="8"/>
      <c r="BB1662" s="8"/>
      <c r="BC1662" s="8"/>
      <c r="BD1662" s="8"/>
      <c r="BE1662" s="8"/>
      <c r="BF1662" s="8"/>
      <c r="BG1662" s="8"/>
      <c r="BH1662" s="8"/>
      <c r="BI1662" s="8"/>
      <c r="BJ1662" s="8"/>
      <c r="BK1662" s="8"/>
      <c r="BL1662" s="8"/>
      <c r="BM1662" s="8"/>
      <c r="BN1662" s="8"/>
      <c r="BO1662" s="8"/>
      <c r="BP1662" s="1" t="str">
        <v>0- Port Costs</v>
      </c>
      <c r="BT1662" s="1" t="str">
        <v>0- Port Value</v>
      </c>
      <c r="BU1662" s="8"/>
    </row>
    <row r="1663" spans="8:73" hidden="1" outlineLevel="1" x14ac:dyDescent="0.3">
      <c r="H1663" s="1" t="str">
        <v>0 - BM Costs</v>
      </c>
      <c r="L1663" s="1" t="str">
        <v>0 - BM Port</v>
      </c>
      <c r="N1663" s="1" t="str">
        <v>0 - Port Assets</v>
      </c>
      <c r="O1663" s="8"/>
      <c r="P1663" s="8"/>
      <c r="Q1663" s="8"/>
      <c r="R1663" s="8"/>
      <c r="S1663" s="8"/>
      <c r="T1663" s="8"/>
      <c r="U1663" s="8"/>
      <c r="V1663" s="8"/>
      <c r="W1663" s="8"/>
      <c r="X1663" s="8"/>
      <c r="Y1663" s="8"/>
      <c r="Z1663" s="8"/>
      <c r="AA1663" s="8"/>
      <c r="AB1663" s="8"/>
      <c r="AC1663" s="8"/>
      <c r="AD1663" s="8"/>
      <c r="AE1663" s="8"/>
      <c r="AF1663" s="8"/>
      <c r="AG1663" s="8"/>
      <c r="AH1663" s="8"/>
      <c r="AI1663" s="8"/>
      <c r="AJ1663" s="8"/>
      <c r="AK1663" s="8"/>
      <c r="AL1663" s="8"/>
      <c r="AM1663" s="8"/>
      <c r="AN1663" s="8"/>
      <c r="AO1663" s="8"/>
      <c r="AP1663" s="8"/>
      <c r="AQ1663" s="8"/>
      <c r="AR1663" s="8"/>
      <c r="AS1663" s="8"/>
      <c r="AT1663" s="8"/>
      <c r="AU1663" s="8"/>
      <c r="AV1663" s="8"/>
      <c r="AW1663" s="8"/>
      <c r="AX1663" s="8"/>
      <c r="AY1663" s="8"/>
      <c r="AZ1663" s="8"/>
      <c r="BA1663" s="8"/>
      <c r="BB1663" s="8"/>
      <c r="BC1663" s="8"/>
      <c r="BD1663" s="8"/>
      <c r="BE1663" s="8"/>
      <c r="BF1663" s="8"/>
      <c r="BG1663" s="8"/>
      <c r="BH1663" s="8"/>
      <c r="BI1663" s="8"/>
      <c r="BJ1663" s="8"/>
      <c r="BK1663" s="8"/>
      <c r="BL1663" s="8"/>
      <c r="BM1663" s="8"/>
      <c r="BN1663" s="8"/>
      <c r="BO1663" s="8"/>
      <c r="BP1663" s="1" t="str">
        <v>0- Port Costs</v>
      </c>
      <c r="BT1663" s="1" t="str">
        <v>0- Port Value</v>
      </c>
      <c r="BU1663" s="8"/>
    </row>
    <row r="1664" spans="8:73" hidden="1" outlineLevel="1" x14ac:dyDescent="0.3">
      <c r="H1664" s="1" t="str">
        <v>0 - BM Costs</v>
      </c>
      <c r="L1664" s="1" t="str">
        <v>0 - BM Port</v>
      </c>
      <c r="N1664" s="1" t="str">
        <v>0 - Port Assets</v>
      </c>
      <c r="O1664" s="8"/>
      <c r="P1664" s="8"/>
      <c r="Q1664" s="8"/>
      <c r="R1664" s="8"/>
      <c r="S1664" s="8"/>
      <c r="T1664" s="8"/>
      <c r="U1664" s="8"/>
      <c r="V1664" s="8"/>
      <c r="W1664" s="8"/>
      <c r="X1664" s="8"/>
      <c r="Y1664" s="8"/>
      <c r="Z1664" s="8"/>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8"/>
      <c r="AX1664" s="8"/>
      <c r="AY1664" s="8"/>
      <c r="AZ1664" s="8"/>
      <c r="BA1664" s="8"/>
      <c r="BB1664" s="8"/>
      <c r="BC1664" s="8"/>
      <c r="BD1664" s="8"/>
      <c r="BE1664" s="8"/>
      <c r="BF1664" s="8"/>
      <c r="BG1664" s="8"/>
      <c r="BH1664" s="8"/>
      <c r="BI1664" s="8"/>
      <c r="BJ1664" s="8"/>
      <c r="BK1664" s="8"/>
      <c r="BL1664" s="8"/>
      <c r="BM1664" s="8"/>
      <c r="BN1664" s="8"/>
      <c r="BO1664" s="8"/>
      <c r="BP1664" s="1" t="str">
        <v>0- Port Costs</v>
      </c>
      <c r="BT1664" s="1" t="str">
        <v>0- Port Value</v>
      </c>
      <c r="BU1664" s="8"/>
    </row>
    <row r="1665" spans="8:73" hidden="1" outlineLevel="1" x14ac:dyDescent="0.3">
      <c r="H1665" s="1" t="str">
        <v>0 - BM Costs</v>
      </c>
      <c r="L1665" s="1" t="str">
        <v>0 - BM Port</v>
      </c>
      <c r="N1665" s="1" t="str">
        <v>0 - Port Assets</v>
      </c>
      <c r="O1665" s="8"/>
      <c r="P1665" s="8"/>
      <c r="Q1665" s="8"/>
      <c r="R1665" s="8"/>
      <c r="S1665" s="8"/>
      <c r="T1665" s="8"/>
      <c r="U1665" s="8"/>
      <c r="V1665" s="8"/>
      <c r="W1665" s="8"/>
      <c r="X1665" s="8"/>
      <c r="Y1665" s="8"/>
      <c r="Z1665" s="8"/>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8"/>
      <c r="AX1665" s="8"/>
      <c r="AY1665" s="8"/>
      <c r="AZ1665" s="8"/>
      <c r="BA1665" s="8"/>
      <c r="BB1665" s="8"/>
      <c r="BC1665" s="8"/>
      <c r="BD1665" s="8"/>
      <c r="BE1665" s="8"/>
      <c r="BF1665" s="8"/>
      <c r="BG1665" s="8"/>
      <c r="BH1665" s="8"/>
      <c r="BI1665" s="8"/>
      <c r="BJ1665" s="8"/>
      <c r="BK1665" s="8"/>
      <c r="BL1665" s="8"/>
      <c r="BM1665" s="8"/>
      <c r="BN1665" s="8"/>
      <c r="BO1665" s="8"/>
      <c r="BP1665" s="1" t="str">
        <v>0- Port Costs</v>
      </c>
      <c r="BT1665" s="1" t="str">
        <v>0- Port Value</v>
      </c>
      <c r="BU1665" s="8"/>
    </row>
    <row r="1666" spans="8:73" hidden="1" outlineLevel="1" x14ac:dyDescent="0.3">
      <c r="H1666" s="1" t="str">
        <v>0 - BM Costs</v>
      </c>
      <c r="L1666" s="1" t="str">
        <v>0 - BM Port</v>
      </c>
      <c r="N1666" s="1" t="str">
        <v>0 - Port Assets</v>
      </c>
      <c r="O1666" s="8"/>
      <c r="P1666" s="8"/>
      <c r="Q1666" s="8"/>
      <c r="R1666" s="8"/>
      <c r="S1666" s="8"/>
      <c r="T1666" s="8"/>
      <c r="U1666" s="8"/>
      <c r="V1666" s="8"/>
      <c r="W1666" s="8"/>
      <c r="X1666" s="8"/>
      <c r="Y1666" s="8"/>
      <c r="Z1666" s="8"/>
      <c r="AA1666" s="8"/>
      <c r="AB1666" s="8"/>
      <c r="AC1666" s="8"/>
      <c r="AD1666" s="8"/>
      <c r="AE1666" s="8"/>
      <c r="AF1666" s="8"/>
      <c r="AG1666" s="8"/>
      <c r="AH1666" s="8"/>
      <c r="AI1666" s="8"/>
      <c r="AJ1666" s="8"/>
      <c r="AK1666" s="8"/>
      <c r="AL1666" s="8"/>
      <c r="AM1666" s="8"/>
      <c r="AN1666" s="8"/>
      <c r="AO1666" s="8"/>
      <c r="AP1666" s="8"/>
      <c r="AQ1666" s="8"/>
      <c r="AR1666" s="8"/>
      <c r="AS1666" s="8"/>
      <c r="AT1666" s="8"/>
      <c r="AU1666" s="8"/>
      <c r="AV1666" s="8"/>
      <c r="AW1666" s="8"/>
      <c r="AX1666" s="8"/>
      <c r="AY1666" s="8"/>
      <c r="AZ1666" s="8"/>
      <c r="BA1666" s="8"/>
      <c r="BB1666" s="8"/>
      <c r="BC1666" s="8"/>
      <c r="BD1666" s="8"/>
      <c r="BE1666" s="8"/>
      <c r="BF1666" s="8"/>
      <c r="BG1666" s="8"/>
      <c r="BH1666" s="8"/>
      <c r="BI1666" s="8"/>
      <c r="BJ1666" s="8"/>
      <c r="BK1666" s="8"/>
      <c r="BL1666" s="8"/>
      <c r="BM1666" s="8"/>
      <c r="BN1666" s="8"/>
      <c r="BO1666" s="8"/>
      <c r="BP1666" s="1" t="str">
        <v>0- Port Costs</v>
      </c>
      <c r="BT1666" s="1" t="str">
        <v>0- Port Value</v>
      </c>
      <c r="BU1666" s="8"/>
    </row>
    <row r="1667" spans="8:73" hidden="1" outlineLevel="1" x14ac:dyDescent="0.3">
      <c r="H1667" s="1" t="str">
        <v>0 - BM Costs</v>
      </c>
      <c r="L1667" s="1" t="str">
        <v>0 - BM Port</v>
      </c>
      <c r="N1667" s="1" t="str">
        <v>0 - Port Assets</v>
      </c>
      <c r="O1667" s="8"/>
      <c r="P1667" s="8"/>
      <c r="Q1667" s="8"/>
      <c r="R1667" s="8"/>
      <c r="S1667" s="8"/>
      <c r="T1667" s="8"/>
      <c r="U1667" s="8"/>
      <c r="V1667" s="8"/>
      <c r="W1667" s="8"/>
      <c r="X1667" s="8"/>
      <c r="Y1667" s="8"/>
      <c r="Z1667" s="8"/>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8"/>
      <c r="AX1667" s="8"/>
      <c r="AY1667" s="8"/>
      <c r="AZ1667" s="8"/>
      <c r="BA1667" s="8"/>
      <c r="BB1667" s="8"/>
      <c r="BC1667" s="8"/>
      <c r="BD1667" s="8"/>
      <c r="BE1667" s="8"/>
      <c r="BF1667" s="8"/>
      <c r="BG1667" s="8"/>
      <c r="BH1667" s="8"/>
      <c r="BI1667" s="8"/>
      <c r="BJ1667" s="8"/>
      <c r="BK1667" s="8"/>
      <c r="BL1667" s="8"/>
      <c r="BM1667" s="8"/>
      <c r="BN1667" s="8"/>
      <c r="BO1667" s="8"/>
      <c r="BP1667" s="1" t="str">
        <v>0- Port Costs</v>
      </c>
      <c r="BT1667" s="1" t="str">
        <v>0- Port Value</v>
      </c>
      <c r="BU1667" s="8"/>
    </row>
    <row r="1668" spans="8:73" hidden="1" outlineLevel="1" x14ac:dyDescent="0.3">
      <c r="H1668" s="1" t="str">
        <v>0 - BM Costs</v>
      </c>
      <c r="L1668" s="1" t="str">
        <v>0 - BM Port</v>
      </c>
      <c r="N1668" s="1" t="str">
        <v>0 - Port Assets</v>
      </c>
      <c r="O1668" s="8"/>
      <c r="P1668" s="8"/>
      <c r="Q1668" s="8"/>
      <c r="R1668" s="8"/>
      <c r="S1668" s="8"/>
      <c r="T1668" s="8"/>
      <c r="U1668" s="8"/>
      <c r="V1668" s="8"/>
      <c r="W1668" s="8"/>
      <c r="X1668" s="8"/>
      <c r="Y1668" s="8"/>
      <c r="Z1668" s="8"/>
      <c r="AA1668" s="8"/>
      <c r="AB1668" s="8"/>
      <c r="AC1668" s="8"/>
      <c r="AD1668" s="8"/>
      <c r="AE1668" s="8"/>
      <c r="AF1668" s="8"/>
      <c r="AG1668" s="8"/>
      <c r="AH1668" s="8"/>
      <c r="AI1668" s="8"/>
      <c r="AJ1668" s="8"/>
      <c r="AK1668" s="8"/>
      <c r="AL1668" s="8"/>
      <c r="AM1668" s="8"/>
      <c r="AN1668" s="8"/>
      <c r="AO1668" s="8"/>
      <c r="AP1668" s="8"/>
      <c r="AQ1668" s="8"/>
      <c r="AR1668" s="8"/>
      <c r="AS1668" s="8"/>
      <c r="AT1668" s="8"/>
      <c r="AU1668" s="8"/>
      <c r="AV1668" s="8"/>
      <c r="AW1668" s="8"/>
      <c r="AX1668" s="8"/>
      <c r="AY1668" s="8"/>
      <c r="AZ1668" s="8"/>
      <c r="BA1668" s="8"/>
      <c r="BB1668" s="8"/>
      <c r="BC1668" s="8"/>
      <c r="BD1668" s="8"/>
      <c r="BE1668" s="8"/>
      <c r="BF1668" s="8"/>
      <c r="BG1668" s="8"/>
      <c r="BH1668" s="8"/>
      <c r="BI1668" s="8"/>
      <c r="BJ1668" s="8"/>
      <c r="BK1668" s="8"/>
      <c r="BL1668" s="8"/>
      <c r="BM1668" s="8"/>
      <c r="BN1668" s="8"/>
      <c r="BO1668" s="8"/>
      <c r="BP1668" s="1" t="str">
        <v>0- Port Costs</v>
      </c>
      <c r="BT1668" s="1" t="str">
        <v>0- Port Value</v>
      </c>
      <c r="BU1668" s="8"/>
    </row>
    <row r="1669" spans="8:73" hidden="1" outlineLevel="1" x14ac:dyDescent="0.3">
      <c r="H1669" s="1" t="str">
        <v>0 - BM Costs</v>
      </c>
      <c r="L1669" s="1" t="str">
        <v>0 - BM Port</v>
      </c>
      <c r="N1669" s="1" t="str">
        <v>0 - Port Assets</v>
      </c>
      <c r="O1669" s="8"/>
      <c r="P1669" s="8"/>
      <c r="Q1669" s="8"/>
      <c r="R1669" s="8"/>
      <c r="S1669" s="8"/>
      <c r="T1669" s="8"/>
      <c r="U1669" s="8"/>
      <c r="V1669" s="8"/>
      <c r="W1669" s="8"/>
      <c r="X1669" s="8"/>
      <c r="Y1669" s="8"/>
      <c r="Z1669" s="8"/>
      <c r="AA1669" s="8"/>
      <c r="AB1669" s="8"/>
      <c r="AC1669" s="8"/>
      <c r="AD1669" s="8"/>
      <c r="AE1669" s="8"/>
      <c r="AF1669" s="8"/>
      <c r="AG1669" s="8"/>
      <c r="AH1669" s="8"/>
      <c r="AI1669" s="8"/>
      <c r="AJ1669" s="8"/>
      <c r="AK1669" s="8"/>
      <c r="AL1669" s="8"/>
      <c r="AM1669" s="8"/>
      <c r="AN1669" s="8"/>
      <c r="AO1669" s="8"/>
      <c r="AP1669" s="8"/>
      <c r="AQ1669" s="8"/>
      <c r="AR1669" s="8"/>
      <c r="AS1669" s="8"/>
      <c r="AT1669" s="8"/>
      <c r="AU1669" s="8"/>
      <c r="AV1669" s="8"/>
      <c r="AW1669" s="8"/>
      <c r="AX1669" s="8"/>
      <c r="AY1669" s="8"/>
      <c r="AZ1669" s="8"/>
      <c r="BA1669" s="8"/>
      <c r="BB1669" s="8"/>
      <c r="BC1669" s="8"/>
      <c r="BD1669" s="8"/>
      <c r="BE1669" s="8"/>
      <c r="BF1669" s="8"/>
      <c r="BG1669" s="8"/>
      <c r="BH1669" s="8"/>
      <c r="BI1669" s="8"/>
      <c r="BJ1669" s="8"/>
      <c r="BK1669" s="8"/>
      <c r="BL1669" s="8"/>
      <c r="BM1669" s="8"/>
      <c r="BN1669" s="8"/>
      <c r="BO1669" s="8"/>
      <c r="BP1669" s="1" t="str">
        <v>0- Port Costs</v>
      </c>
      <c r="BT1669" s="1" t="str">
        <v>0- Port Value</v>
      </c>
      <c r="BU1669" s="8"/>
    </row>
    <row r="1670" spans="8:73" hidden="1" outlineLevel="1" x14ac:dyDescent="0.3">
      <c r="H1670" s="1" t="str">
        <v>0 - BM Costs</v>
      </c>
      <c r="L1670" s="1" t="str">
        <v>0 - BM Port</v>
      </c>
      <c r="N1670" s="1" t="str">
        <v>0 - Port Assets</v>
      </c>
      <c r="O1670" s="8"/>
      <c r="P1670" s="8"/>
      <c r="Q1670" s="8"/>
      <c r="R1670" s="8"/>
      <c r="S1670" s="8"/>
      <c r="T1670" s="8"/>
      <c r="U1670" s="8"/>
      <c r="V1670" s="8"/>
      <c r="W1670" s="8"/>
      <c r="X1670" s="8"/>
      <c r="Y1670" s="8"/>
      <c r="Z1670" s="8"/>
      <c r="AA1670" s="8"/>
      <c r="AB1670" s="8"/>
      <c r="AC1670" s="8"/>
      <c r="AD1670" s="8"/>
      <c r="AE1670" s="8"/>
      <c r="AF1670" s="8"/>
      <c r="AG1670" s="8"/>
      <c r="AH1670" s="8"/>
      <c r="AI1670" s="8"/>
      <c r="AJ1670" s="8"/>
      <c r="AK1670" s="8"/>
      <c r="AL1670" s="8"/>
      <c r="AM1670" s="8"/>
      <c r="AN1670" s="8"/>
      <c r="AO1670" s="8"/>
      <c r="AP1670" s="8"/>
      <c r="AQ1670" s="8"/>
      <c r="AR1670" s="8"/>
      <c r="AS1670" s="8"/>
      <c r="AT1670" s="8"/>
      <c r="AU1670" s="8"/>
      <c r="AV1670" s="8"/>
      <c r="AW1670" s="8"/>
      <c r="AX1670" s="8"/>
      <c r="AY1670" s="8"/>
      <c r="AZ1670" s="8"/>
      <c r="BA1670" s="8"/>
      <c r="BB1670" s="8"/>
      <c r="BC1670" s="8"/>
      <c r="BD1670" s="8"/>
      <c r="BE1670" s="8"/>
      <c r="BF1670" s="8"/>
      <c r="BG1670" s="8"/>
      <c r="BH1670" s="8"/>
      <c r="BI1670" s="8"/>
      <c r="BJ1670" s="8"/>
      <c r="BK1670" s="8"/>
      <c r="BL1670" s="8"/>
      <c r="BM1670" s="8"/>
      <c r="BN1670" s="8"/>
      <c r="BO1670" s="8"/>
      <c r="BP1670" s="1" t="str">
        <v>0- Port Costs</v>
      </c>
      <c r="BT1670" s="1" t="str">
        <v>0- Port Value</v>
      </c>
      <c r="BU1670" s="8"/>
    </row>
    <row r="1671" spans="8:73" hidden="1" outlineLevel="1" x14ac:dyDescent="0.3">
      <c r="H1671" s="1" t="str">
        <v>0 - BM Costs</v>
      </c>
      <c r="L1671" s="1" t="str">
        <v>0 - BM Port</v>
      </c>
      <c r="N1671" s="1" t="str">
        <v>0 - Port Assets</v>
      </c>
      <c r="O1671" s="8"/>
      <c r="P1671" s="8"/>
      <c r="Q1671" s="8"/>
      <c r="R1671" s="8"/>
      <c r="S1671" s="8"/>
      <c r="T1671" s="8"/>
      <c r="U1671" s="8"/>
      <c r="V1671" s="8"/>
      <c r="W1671" s="8"/>
      <c r="X1671" s="8"/>
      <c r="Y1671" s="8"/>
      <c r="Z1671" s="8"/>
      <c r="AA1671" s="8"/>
      <c r="AB1671" s="8"/>
      <c r="AC1671" s="8"/>
      <c r="AD1671" s="8"/>
      <c r="AE1671" s="8"/>
      <c r="AF1671" s="8"/>
      <c r="AG1671" s="8"/>
      <c r="AH1671" s="8"/>
      <c r="AI1671" s="8"/>
      <c r="AJ1671" s="8"/>
      <c r="AK1671" s="8"/>
      <c r="AL1671" s="8"/>
      <c r="AM1671" s="8"/>
      <c r="AN1671" s="8"/>
      <c r="AO1671" s="8"/>
      <c r="AP1671" s="8"/>
      <c r="AQ1671" s="8"/>
      <c r="AR1671" s="8"/>
      <c r="AS1671" s="8"/>
      <c r="AT1671" s="8"/>
      <c r="AU1671" s="8"/>
      <c r="AV1671" s="8"/>
      <c r="AW1671" s="8"/>
      <c r="AX1671" s="8"/>
      <c r="AY1671" s="8"/>
      <c r="AZ1671" s="8"/>
      <c r="BA1671" s="8"/>
      <c r="BB1671" s="8"/>
      <c r="BC1671" s="8"/>
      <c r="BD1671" s="8"/>
      <c r="BE1671" s="8"/>
      <c r="BF1671" s="8"/>
      <c r="BG1671" s="8"/>
      <c r="BH1671" s="8"/>
      <c r="BI1671" s="8"/>
      <c r="BJ1671" s="8"/>
      <c r="BK1671" s="8"/>
      <c r="BL1671" s="8"/>
      <c r="BM1671" s="8"/>
      <c r="BN1671" s="8"/>
      <c r="BO1671" s="8"/>
      <c r="BP1671" s="1" t="str">
        <v>0- Port Costs</v>
      </c>
      <c r="BT1671" s="1" t="str">
        <v>0- Port Value</v>
      </c>
      <c r="BU1671" s="8"/>
    </row>
    <row r="1672" spans="8:73" hidden="1" outlineLevel="1" x14ac:dyDescent="0.3">
      <c r="H1672" s="1" t="str">
        <v>0 - BM Costs</v>
      </c>
      <c r="L1672" s="1" t="str">
        <v>0 - BM Port</v>
      </c>
      <c r="N1672" s="1" t="str">
        <v>0 - Port Assets</v>
      </c>
      <c r="O1672" s="8"/>
      <c r="P1672" s="8"/>
      <c r="Q1672" s="8"/>
      <c r="R1672" s="8"/>
      <c r="S1672" s="8"/>
      <c r="T1672" s="8"/>
      <c r="U1672" s="8"/>
      <c r="V1672" s="8"/>
      <c r="W1672" s="8"/>
      <c r="X1672" s="8"/>
      <c r="Y1672" s="8"/>
      <c r="Z1672" s="8"/>
      <c r="AA1672" s="8"/>
      <c r="AB1672" s="8"/>
      <c r="AC1672" s="8"/>
      <c r="AD1672" s="8"/>
      <c r="AE1672" s="8"/>
      <c r="AF1672" s="8"/>
      <c r="AG1672" s="8"/>
      <c r="AH1672" s="8"/>
      <c r="AI1672" s="8"/>
      <c r="AJ1672" s="8"/>
      <c r="AK1672" s="8"/>
      <c r="AL1672" s="8"/>
      <c r="AM1672" s="8"/>
      <c r="AN1672" s="8"/>
      <c r="AO1672" s="8"/>
      <c r="AP1672" s="8"/>
      <c r="AQ1672" s="8"/>
      <c r="AR1672" s="8"/>
      <c r="AS1672" s="8"/>
      <c r="AT1672" s="8"/>
      <c r="AU1672" s="8"/>
      <c r="AV1672" s="8"/>
      <c r="AW1672" s="8"/>
      <c r="AX1672" s="8"/>
      <c r="AY1672" s="8"/>
      <c r="AZ1672" s="8"/>
      <c r="BA1672" s="8"/>
      <c r="BB1672" s="8"/>
      <c r="BC1672" s="8"/>
      <c r="BD1672" s="8"/>
      <c r="BE1672" s="8"/>
      <c r="BF1672" s="8"/>
      <c r="BG1672" s="8"/>
      <c r="BH1672" s="8"/>
      <c r="BI1672" s="8"/>
      <c r="BJ1672" s="8"/>
      <c r="BK1672" s="8"/>
      <c r="BL1672" s="8"/>
      <c r="BM1672" s="8"/>
      <c r="BN1672" s="8"/>
      <c r="BO1672" s="8"/>
      <c r="BP1672" s="1" t="str">
        <v>0- Port Costs</v>
      </c>
      <c r="BT1672" s="1" t="str">
        <v>0- Port Value</v>
      </c>
      <c r="BU1672" s="8"/>
    </row>
    <row r="1673" spans="8:73" hidden="1" outlineLevel="1" x14ac:dyDescent="0.3">
      <c r="H1673" s="1" t="str">
        <v>0 - BM Costs</v>
      </c>
      <c r="L1673" s="1" t="str">
        <v>0 - BM Port</v>
      </c>
      <c r="N1673" s="1" t="str">
        <v>0 - Port Assets</v>
      </c>
      <c r="O1673" s="8"/>
      <c r="P1673" s="8"/>
      <c r="Q1673" s="8"/>
      <c r="R1673" s="8"/>
      <c r="S1673" s="8"/>
      <c r="T1673" s="8"/>
      <c r="U1673" s="8"/>
      <c r="V1673" s="8"/>
      <c r="W1673" s="8"/>
      <c r="X1673" s="8"/>
      <c r="Y1673" s="8"/>
      <c r="Z1673" s="8"/>
      <c r="AA1673" s="8"/>
      <c r="AB1673" s="8"/>
      <c r="AC1673" s="8"/>
      <c r="AD1673" s="8"/>
      <c r="AE1673" s="8"/>
      <c r="AF1673" s="8"/>
      <c r="AG1673" s="8"/>
      <c r="AH1673" s="8"/>
      <c r="AI1673" s="8"/>
      <c r="AJ1673" s="8"/>
      <c r="AK1673" s="8"/>
      <c r="AL1673" s="8"/>
      <c r="AM1673" s="8"/>
      <c r="AN1673" s="8"/>
      <c r="AO1673" s="8"/>
      <c r="AP1673" s="8"/>
      <c r="AQ1673" s="8"/>
      <c r="AR1673" s="8"/>
      <c r="AS1673" s="8"/>
      <c r="AT1673" s="8"/>
      <c r="AU1673" s="8"/>
      <c r="AV1673" s="8"/>
      <c r="AW1673" s="8"/>
      <c r="AX1673" s="8"/>
      <c r="AY1673" s="8"/>
      <c r="AZ1673" s="8"/>
      <c r="BA1673" s="8"/>
      <c r="BB1673" s="8"/>
      <c r="BC1673" s="8"/>
      <c r="BD1673" s="8"/>
      <c r="BE1673" s="8"/>
      <c r="BF1673" s="8"/>
      <c r="BG1673" s="8"/>
      <c r="BH1673" s="8"/>
      <c r="BI1673" s="8"/>
      <c r="BJ1673" s="8"/>
      <c r="BK1673" s="8"/>
      <c r="BL1673" s="8"/>
      <c r="BM1673" s="8"/>
      <c r="BN1673" s="8"/>
      <c r="BO1673" s="8"/>
      <c r="BP1673" s="1" t="str">
        <v>0- Port Costs</v>
      </c>
      <c r="BT1673" s="1" t="str">
        <v>0- Port Value</v>
      </c>
      <c r="BU1673" s="8"/>
    </row>
    <row r="1674" spans="8:73" hidden="1" outlineLevel="1" x14ac:dyDescent="0.3">
      <c r="H1674" s="1" t="str">
        <v>0 - BM Costs</v>
      </c>
      <c r="L1674" s="1" t="str">
        <v>0 - BM Port</v>
      </c>
      <c r="N1674" s="1" t="str">
        <v>0 - Port Assets</v>
      </c>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8"/>
      <c r="AX1674" s="8"/>
      <c r="AY1674" s="8"/>
      <c r="AZ1674" s="8"/>
      <c r="BA1674" s="8"/>
      <c r="BB1674" s="8"/>
      <c r="BC1674" s="8"/>
      <c r="BD1674" s="8"/>
      <c r="BE1674" s="8"/>
      <c r="BF1674" s="8"/>
      <c r="BG1674" s="8"/>
      <c r="BH1674" s="8"/>
      <c r="BI1674" s="8"/>
      <c r="BJ1674" s="8"/>
      <c r="BK1674" s="8"/>
      <c r="BL1674" s="8"/>
      <c r="BM1674" s="8"/>
      <c r="BN1674" s="8"/>
      <c r="BO1674" s="8"/>
      <c r="BP1674" s="1" t="str">
        <v>0- Port Costs</v>
      </c>
      <c r="BT1674" s="1" t="str">
        <v>0- Port Value</v>
      </c>
      <c r="BU1674" s="8"/>
    </row>
    <row r="1675" spans="8:73" hidden="1" outlineLevel="1" x14ac:dyDescent="0.3">
      <c r="H1675" s="1" t="str">
        <v>0 - BM Costs</v>
      </c>
      <c r="L1675" s="1" t="str">
        <v>0 - BM Port</v>
      </c>
      <c r="N1675" s="1" t="str">
        <v>0 - Port Assets</v>
      </c>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8"/>
      <c r="AX1675" s="8"/>
      <c r="AY1675" s="8"/>
      <c r="AZ1675" s="8"/>
      <c r="BA1675" s="8"/>
      <c r="BB1675" s="8"/>
      <c r="BC1675" s="8"/>
      <c r="BD1675" s="8"/>
      <c r="BE1675" s="8"/>
      <c r="BF1675" s="8"/>
      <c r="BG1675" s="8"/>
      <c r="BH1675" s="8"/>
      <c r="BI1675" s="8"/>
      <c r="BJ1675" s="8"/>
      <c r="BK1675" s="8"/>
      <c r="BL1675" s="8"/>
      <c r="BM1675" s="8"/>
      <c r="BN1675" s="8"/>
      <c r="BO1675" s="8"/>
      <c r="BP1675" s="1" t="str">
        <v>0- Port Costs</v>
      </c>
      <c r="BT1675" s="1" t="str">
        <v>0- Port Value</v>
      </c>
      <c r="BU1675" s="8"/>
    </row>
    <row r="1676" spans="8:73" hidden="1" outlineLevel="1" x14ac:dyDescent="0.3">
      <c r="H1676" s="1" t="str">
        <v>0 - BM Costs</v>
      </c>
      <c r="L1676" s="1" t="str">
        <v>0 - BM Port</v>
      </c>
      <c r="N1676" s="1" t="str">
        <v>0 - Port Assets</v>
      </c>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8"/>
      <c r="AX1676" s="8"/>
      <c r="AY1676" s="8"/>
      <c r="AZ1676" s="8"/>
      <c r="BA1676" s="8"/>
      <c r="BB1676" s="8"/>
      <c r="BC1676" s="8"/>
      <c r="BD1676" s="8"/>
      <c r="BE1676" s="8"/>
      <c r="BF1676" s="8"/>
      <c r="BG1676" s="8"/>
      <c r="BH1676" s="8"/>
      <c r="BI1676" s="8"/>
      <c r="BJ1676" s="8"/>
      <c r="BK1676" s="8"/>
      <c r="BL1676" s="8"/>
      <c r="BM1676" s="8"/>
      <c r="BN1676" s="8"/>
      <c r="BO1676" s="8"/>
      <c r="BP1676" s="1" t="str">
        <v>0- Port Costs</v>
      </c>
      <c r="BT1676" s="1" t="str">
        <v>0- Port Value</v>
      </c>
      <c r="BU1676" s="8"/>
    </row>
    <row r="1677" spans="8:73" hidden="1" outlineLevel="1" x14ac:dyDescent="0.3">
      <c r="H1677" s="1" t="str">
        <v>0 - BM Costs</v>
      </c>
      <c r="L1677" s="1" t="str">
        <v>0 - BM Port</v>
      </c>
      <c r="N1677" s="1" t="str">
        <v>0 - Port Assets</v>
      </c>
      <c r="O1677" s="8"/>
      <c r="P1677" s="8"/>
      <c r="Q1677" s="8"/>
      <c r="R1677" s="8"/>
      <c r="S1677" s="8"/>
      <c r="T1677" s="8"/>
      <c r="U1677" s="8"/>
      <c r="V1677" s="8"/>
      <c r="W1677" s="8"/>
      <c r="X1677" s="8"/>
      <c r="Y1677" s="8"/>
      <c r="Z1677" s="8"/>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8"/>
      <c r="AX1677" s="8"/>
      <c r="AY1677" s="8"/>
      <c r="AZ1677" s="8"/>
      <c r="BA1677" s="8"/>
      <c r="BB1677" s="8"/>
      <c r="BC1677" s="8"/>
      <c r="BD1677" s="8"/>
      <c r="BE1677" s="8"/>
      <c r="BF1677" s="8"/>
      <c r="BG1677" s="8"/>
      <c r="BH1677" s="8"/>
      <c r="BI1677" s="8"/>
      <c r="BJ1677" s="8"/>
      <c r="BK1677" s="8"/>
      <c r="BL1677" s="8"/>
      <c r="BM1677" s="8"/>
      <c r="BN1677" s="8"/>
      <c r="BO1677" s="8"/>
      <c r="BP1677" s="1" t="str">
        <v>0- Port Costs</v>
      </c>
      <c r="BT1677" s="1" t="str">
        <v>0- Port Value</v>
      </c>
      <c r="BU1677" s="8"/>
    </row>
    <row r="1678" spans="8:73" hidden="1" outlineLevel="1" x14ac:dyDescent="0.3">
      <c r="H1678" s="1" t="str">
        <v>0 - BM Costs</v>
      </c>
      <c r="L1678" s="1" t="str">
        <v>0 - BM Port</v>
      </c>
      <c r="N1678" s="1" t="str">
        <v>0 - Port Assets</v>
      </c>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8"/>
      <c r="AX1678" s="8"/>
      <c r="AY1678" s="8"/>
      <c r="AZ1678" s="8"/>
      <c r="BA1678" s="8"/>
      <c r="BB1678" s="8"/>
      <c r="BC1678" s="8"/>
      <c r="BD1678" s="8"/>
      <c r="BE1678" s="8"/>
      <c r="BF1678" s="8"/>
      <c r="BG1678" s="8"/>
      <c r="BH1678" s="8"/>
      <c r="BI1678" s="8"/>
      <c r="BJ1678" s="8"/>
      <c r="BK1678" s="8"/>
      <c r="BL1678" s="8"/>
      <c r="BM1678" s="8"/>
      <c r="BN1678" s="8"/>
      <c r="BO1678" s="8"/>
      <c r="BP1678" s="1" t="str">
        <v>0- Port Costs</v>
      </c>
      <c r="BT1678" s="1" t="str">
        <v>0- Port Value</v>
      </c>
      <c r="BU1678" s="8"/>
    </row>
    <row r="1679" spans="8:73" hidden="1" outlineLevel="1" x14ac:dyDescent="0.3">
      <c r="H1679" s="1" t="str">
        <v>0 - BM Costs</v>
      </c>
      <c r="L1679" s="1" t="str">
        <v>0 - BM Port</v>
      </c>
      <c r="N1679" s="1" t="str">
        <v>0 - Port Assets</v>
      </c>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c r="BD1679" s="8"/>
      <c r="BE1679" s="8"/>
      <c r="BF1679" s="8"/>
      <c r="BG1679" s="8"/>
      <c r="BH1679" s="8"/>
      <c r="BI1679" s="8"/>
      <c r="BJ1679" s="8"/>
      <c r="BK1679" s="8"/>
      <c r="BL1679" s="8"/>
      <c r="BM1679" s="8"/>
      <c r="BN1679" s="8"/>
      <c r="BO1679" s="8"/>
      <c r="BP1679" s="1" t="str">
        <v>0- Port Costs</v>
      </c>
      <c r="BT1679" s="1" t="str">
        <v>0- Port Value</v>
      </c>
      <c r="BU1679" s="8"/>
    </row>
    <row r="1680" spans="8:73" hidden="1" outlineLevel="1" x14ac:dyDescent="0.3">
      <c r="H1680" s="1" t="str">
        <v>0 - BM Costs</v>
      </c>
      <c r="L1680" s="1" t="str">
        <v>0 - BM Port</v>
      </c>
      <c r="N1680" s="1" t="str">
        <v>0 - Port Assets</v>
      </c>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c r="BD1680" s="8"/>
      <c r="BE1680" s="8"/>
      <c r="BF1680" s="8"/>
      <c r="BG1680" s="8"/>
      <c r="BH1680" s="8"/>
      <c r="BI1680" s="8"/>
      <c r="BJ1680" s="8"/>
      <c r="BK1680" s="8"/>
      <c r="BL1680" s="8"/>
      <c r="BM1680" s="8"/>
      <c r="BN1680" s="8"/>
      <c r="BO1680" s="8"/>
      <c r="BP1680" s="1" t="str">
        <v>0- Port Costs</v>
      </c>
      <c r="BT1680" s="1" t="str">
        <v>0- Port Value</v>
      </c>
      <c r="BU1680" s="8"/>
    </row>
    <row r="1681" spans="8:73" hidden="1" outlineLevel="1" x14ac:dyDescent="0.3">
      <c r="H1681" s="1" t="str">
        <v>0 - BM Costs</v>
      </c>
      <c r="L1681" s="1" t="str">
        <v>0 - BM Port</v>
      </c>
      <c r="N1681" s="1" t="str">
        <v>0 - Port Assets</v>
      </c>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c r="AL1681" s="8"/>
      <c r="AM1681" s="8"/>
      <c r="AN1681" s="8"/>
      <c r="AO1681" s="8"/>
      <c r="AP1681" s="8"/>
      <c r="AQ1681" s="8"/>
      <c r="AR1681" s="8"/>
      <c r="AS1681" s="8"/>
      <c r="AT1681" s="8"/>
      <c r="AU1681" s="8"/>
      <c r="AV1681" s="8"/>
      <c r="AW1681" s="8"/>
      <c r="AX1681" s="8"/>
      <c r="AY1681" s="8"/>
      <c r="AZ1681" s="8"/>
      <c r="BA1681" s="8"/>
      <c r="BB1681" s="8"/>
      <c r="BC1681" s="8"/>
      <c r="BD1681" s="8"/>
      <c r="BE1681" s="8"/>
      <c r="BF1681" s="8"/>
      <c r="BG1681" s="8"/>
      <c r="BH1681" s="8"/>
      <c r="BI1681" s="8"/>
      <c r="BJ1681" s="8"/>
      <c r="BK1681" s="8"/>
      <c r="BL1681" s="8"/>
      <c r="BM1681" s="8"/>
      <c r="BN1681" s="8"/>
      <c r="BO1681" s="8"/>
      <c r="BP1681" s="1" t="str">
        <v>0- Port Costs</v>
      </c>
      <c r="BT1681" s="1" t="str">
        <v>0- Port Value</v>
      </c>
      <c r="BU1681" s="8"/>
    </row>
    <row r="1682" spans="8:73" hidden="1" outlineLevel="1" x14ac:dyDescent="0.3">
      <c r="H1682" s="1" t="str">
        <v>0 - BM Costs</v>
      </c>
      <c r="L1682" s="1" t="str">
        <v>0 - BM Port</v>
      </c>
      <c r="N1682" s="1" t="str">
        <v>0 - Port Assets</v>
      </c>
      <c r="O1682" s="8"/>
      <c r="P1682" s="8"/>
      <c r="Q1682" s="8"/>
      <c r="R1682" s="8"/>
      <c r="S1682" s="8"/>
      <c r="T1682" s="8"/>
      <c r="U1682" s="8"/>
      <c r="V1682" s="8"/>
      <c r="W1682" s="8"/>
      <c r="X1682" s="8"/>
      <c r="Y1682" s="8"/>
      <c r="Z1682" s="8"/>
      <c r="AA1682" s="8"/>
      <c r="AB1682" s="8"/>
      <c r="AC1682" s="8"/>
      <c r="AD1682" s="8"/>
      <c r="AE1682" s="8"/>
      <c r="AF1682" s="8"/>
      <c r="AG1682" s="8"/>
      <c r="AH1682" s="8"/>
      <c r="AI1682" s="8"/>
      <c r="AJ1682" s="8"/>
      <c r="AK1682" s="8"/>
      <c r="AL1682" s="8"/>
      <c r="AM1682" s="8"/>
      <c r="AN1682" s="8"/>
      <c r="AO1682" s="8"/>
      <c r="AP1682" s="8"/>
      <c r="AQ1682" s="8"/>
      <c r="AR1682" s="8"/>
      <c r="AS1682" s="8"/>
      <c r="AT1682" s="8"/>
      <c r="AU1682" s="8"/>
      <c r="AV1682" s="8"/>
      <c r="AW1682" s="8"/>
      <c r="AX1682" s="8"/>
      <c r="AY1682" s="8"/>
      <c r="AZ1682" s="8"/>
      <c r="BA1682" s="8"/>
      <c r="BB1682" s="8"/>
      <c r="BC1682" s="8"/>
      <c r="BD1682" s="8"/>
      <c r="BE1682" s="8"/>
      <c r="BF1682" s="8"/>
      <c r="BG1682" s="8"/>
      <c r="BH1682" s="8"/>
      <c r="BI1682" s="8"/>
      <c r="BJ1682" s="8"/>
      <c r="BK1682" s="8"/>
      <c r="BL1682" s="8"/>
      <c r="BM1682" s="8"/>
      <c r="BN1682" s="8"/>
      <c r="BO1682" s="8"/>
      <c r="BP1682" s="1" t="str">
        <v>0- Port Costs</v>
      </c>
      <c r="BT1682" s="1" t="str">
        <v>0- Port Value</v>
      </c>
      <c r="BU1682" s="8"/>
    </row>
    <row r="1683" spans="8:73" hidden="1" outlineLevel="1" x14ac:dyDescent="0.3">
      <c r="H1683" s="1" t="str">
        <v>0 - BM Costs</v>
      </c>
      <c r="L1683" s="1" t="str">
        <v>0 - BM Port</v>
      </c>
      <c r="N1683" s="1" t="str">
        <v>0 - Port Assets</v>
      </c>
      <c r="O1683" s="8"/>
      <c r="P1683" s="8"/>
      <c r="Q1683" s="8"/>
      <c r="R1683" s="8"/>
      <c r="S1683" s="8"/>
      <c r="T1683" s="8"/>
      <c r="U1683" s="8"/>
      <c r="V1683" s="8"/>
      <c r="W1683" s="8"/>
      <c r="X1683" s="8"/>
      <c r="Y1683" s="8"/>
      <c r="Z1683" s="8"/>
      <c r="AA1683" s="8"/>
      <c r="AB1683" s="8"/>
      <c r="AC1683" s="8"/>
      <c r="AD1683" s="8"/>
      <c r="AE1683" s="8"/>
      <c r="AF1683" s="8"/>
      <c r="AG1683" s="8"/>
      <c r="AH1683" s="8"/>
      <c r="AI1683" s="8"/>
      <c r="AJ1683" s="8"/>
      <c r="AK1683" s="8"/>
      <c r="AL1683" s="8"/>
      <c r="AM1683" s="8"/>
      <c r="AN1683" s="8"/>
      <c r="AO1683" s="8"/>
      <c r="AP1683" s="8"/>
      <c r="AQ1683" s="8"/>
      <c r="AR1683" s="8"/>
      <c r="AS1683" s="8"/>
      <c r="AT1683" s="8"/>
      <c r="AU1683" s="8"/>
      <c r="AV1683" s="8"/>
      <c r="AW1683" s="8"/>
      <c r="AX1683" s="8"/>
      <c r="AY1683" s="8"/>
      <c r="AZ1683" s="8"/>
      <c r="BA1683" s="8"/>
      <c r="BB1683" s="8"/>
      <c r="BC1683" s="8"/>
      <c r="BD1683" s="8"/>
      <c r="BE1683" s="8"/>
      <c r="BF1683" s="8"/>
      <c r="BG1683" s="8"/>
      <c r="BH1683" s="8"/>
      <c r="BI1683" s="8"/>
      <c r="BJ1683" s="8"/>
      <c r="BK1683" s="8"/>
      <c r="BL1683" s="8"/>
      <c r="BM1683" s="8"/>
      <c r="BN1683" s="8"/>
      <c r="BO1683" s="8"/>
      <c r="BP1683" s="1" t="str">
        <v>0- Port Costs</v>
      </c>
      <c r="BT1683" s="1" t="str">
        <v>0- Port Value</v>
      </c>
      <c r="BU1683" s="8"/>
    </row>
    <row r="1684" spans="8:73" hidden="1" outlineLevel="1" x14ac:dyDescent="0.3">
      <c r="H1684" s="1" t="str">
        <v>0 - BM Costs</v>
      </c>
      <c r="L1684" s="1" t="str">
        <v>0 - BM Port</v>
      </c>
      <c r="N1684" s="1" t="str">
        <v>0 - Port Assets</v>
      </c>
      <c r="O1684" s="8"/>
      <c r="P1684" s="8"/>
      <c r="Q1684" s="8"/>
      <c r="R1684" s="8"/>
      <c r="S1684" s="8"/>
      <c r="T1684" s="8"/>
      <c r="U1684" s="8"/>
      <c r="V1684" s="8"/>
      <c r="W1684" s="8"/>
      <c r="X1684" s="8"/>
      <c r="Y1684" s="8"/>
      <c r="Z1684" s="8"/>
      <c r="AA1684" s="8"/>
      <c r="AB1684" s="8"/>
      <c r="AC1684" s="8"/>
      <c r="AD1684" s="8"/>
      <c r="AE1684" s="8"/>
      <c r="AF1684" s="8"/>
      <c r="AG1684" s="8"/>
      <c r="AH1684" s="8"/>
      <c r="AI1684" s="8"/>
      <c r="AJ1684" s="8"/>
      <c r="AK1684" s="8"/>
      <c r="AL1684" s="8"/>
      <c r="AM1684" s="8"/>
      <c r="AN1684" s="8"/>
      <c r="AO1684" s="8"/>
      <c r="AP1684" s="8"/>
      <c r="AQ1684" s="8"/>
      <c r="AR1684" s="8"/>
      <c r="AS1684" s="8"/>
      <c r="AT1684" s="8"/>
      <c r="AU1684" s="8"/>
      <c r="AV1684" s="8"/>
      <c r="AW1684" s="8"/>
      <c r="AX1684" s="8"/>
      <c r="AY1684" s="8"/>
      <c r="AZ1684" s="8"/>
      <c r="BA1684" s="8"/>
      <c r="BB1684" s="8"/>
      <c r="BC1684" s="8"/>
      <c r="BD1684" s="8"/>
      <c r="BE1684" s="8"/>
      <c r="BF1684" s="8"/>
      <c r="BG1684" s="8"/>
      <c r="BH1684" s="8"/>
      <c r="BI1684" s="8"/>
      <c r="BJ1684" s="8"/>
      <c r="BK1684" s="8"/>
      <c r="BL1684" s="8"/>
      <c r="BM1684" s="8"/>
      <c r="BN1684" s="8"/>
      <c r="BO1684" s="8"/>
      <c r="BP1684" s="1" t="str">
        <v>0- Port Costs</v>
      </c>
      <c r="BT1684" s="1" t="str">
        <v>0- Port Value</v>
      </c>
      <c r="BU1684" s="8"/>
    </row>
    <row r="1685" spans="8:73" hidden="1" outlineLevel="1" x14ac:dyDescent="0.3">
      <c r="H1685" s="1" t="str">
        <v>0 - BM Costs</v>
      </c>
      <c r="L1685" s="1" t="str">
        <v>0 - BM Port</v>
      </c>
      <c r="N1685" s="1" t="str">
        <v>0 - Port Assets</v>
      </c>
      <c r="O1685" s="8"/>
      <c r="P1685" s="8"/>
      <c r="Q1685" s="8"/>
      <c r="R1685" s="8"/>
      <c r="S1685" s="8"/>
      <c r="T1685" s="8"/>
      <c r="U1685" s="8"/>
      <c r="V1685" s="8"/>
      <c r="W1685" s="8"/>
      <c r="X1685" s="8"/>
      <c r="Y1685" s="8"/>
      <c r="Z1685" s="8"/>
      <c r="AA1685" s="8"/>
      <c r="AB1685" s="8"/>
      <c r="AC1685" s="8"/>
      <c r="AD1685" s="8"/>
      <c r="AE1685" s="8"/>
      <c r="AF1685" s="8"/>
      <c r="AG1685" s="8"/>
      <c r="AH1685" s="8"/>
      <c r="AI1685" s="8"/>
      <c r="AJ1685" s="8"/>
      <c r="AK1685" s="8"/>
      <c r="AL1685" s="8"/>
      <c r="AM1685" s="8"/>
      <c r="AN1685" s="8"/>
      <c r="AO1685" s="8"/>
      <c r="AP1685" s="8"/>
      <c r="AQ1685" s="8"/>
      <c r="AR1685" s="8"/>
      <c r="AS1685" s="8"/>
      <c r="AT1685" s="8"/>
      <c r="AU1685" s="8"/>
      <c r="AV1685" s="8"/>
      <c r="AW1685" s="8"/>
      <c r="AX1685" s="8"/>
      <c r="AY1685" s="8"/>
      <c r="AZ1685" s="8"/>
      <c r="BA1685" s="8"/>
      <c r="BB1685" s="8"/>
      <c r="BC1685" s="8"/>
      <c r="BD1685" s="8"/>
      <c r="BE1685" s="8"/>
      <c r="BF1685" s="8"/>
      <c r="BG1685" s="8"/>
      <c r="BH1685" s="8"/>
      <c r="BI1685" s="8"/>
      <c r="BJ1685" s="8"/>
      <c r="BK1685" s="8"/>
      <c r="BL1685" s="8"/>
      <c r="BM1685" s="8"/>
      <c r="BN1685" s="8"/>
      <c r="BO1685" s="8"/>
      <c r="BP1685" s="1" t="str">
        <v>0- Port Costs</v>
      </c>
      <c r="BT1685" s="1" t="str">
        <v>0- Port Value</v>
      </c>
      <c r="BU1685" s="8"/>
    </row>
    <row r="1686" spans="8:73" hidden="1" outlineLevel="1" x14ac:dyDescent="0.3">
      <c r="H1686" s="1" t="str">
        <v>0 - BM Costs</v>
      </c>
      <c r="L1686" s="1" t="str">
        <v>0 - BM Port</v>
      </c>
      <c r="N1686" s="1" t="str">
        <v>0 - Port Assets</v>
      </c>
      <c r="O1686" s="8"/>
      <c r="P1686" s="8"/>
      <c r="Q1686" s="8"/>
      <c r="R1686" s="8"/>
      <c r="S1686" s="8"/>
      <c r="T1686" s="8"/>
      <c r="U1686" s="8"/>
      <c r="V1686" s="8"/>
      <c r="W1686" s="8"/>
      <c r="X1686" s="8"/>
      <c r="Y1686" s="8"/>
      <c r="Z1686" s="8"/>
      <c r="AA1686" s="8"/>
      <c r="AB1686" s="8"/>
      <c r="AC1686" s="8"/>
      <c r="AD1686" s="8"/>
      <c r="AE1686" s="8"/>
      <c r="AF1686" s="8"/>
      <c r="AG1686" s="8"/>
      <c r="AH1686" s="8"/>
      <c r="AI1686" s="8"/>
      <c r="AJ1686" s="8"/>
      <c r="AK1686" s="8"/>
      <c r="AL1686" s="8"/>
      <c r="AM1686" s="8"/>
      <c r="AN1686" s="8"/>
      <c r="AO1686" s="8"/>
      <c r="AP1686" s="8"/>
      <c r="AQ1686" s="8"/>
      <c r="AR1686" s="8"/>
      <c r="AS1686" s="8"/>
      <c r="AT1686" s="8"/>
      <c r="AU1686" s="8"/>
      <c r="AV1686" s="8"/>
      <c r="AW1686" s="8"/>
      <c r="AX1686" s="8"/>
      <c r="AY1686" s="8"/>
      <c r="AZ1686" s="8"/>
      <c r="BA1686" s="8"/>
      <c r="BB1686" s="8"/>
      <c r="BC1686" s="8"/>
      <c r="BD1686" s="8"/>
      <c r="BE1686" s="8"/>
      <c r="BF1686" s="8"/>
      <c r="BG1686" s="8"/>
      <c r="BH1686" s="8"/>
      <c r="BI1686" s="8"/>
      <c r="BJ1686" s="8"/>
      <c r="BK1686" s="8"/>
      <c r="BL1686" s="8"/>
      <c r="BM1686" s="8"/>
      <c r="BN1686" s="8"/>
      <c r="BO1686" s="8"/>
      <c r="BP1686" s="1" t="str">
        <v>0- Port Costs</v>
      </c>
      <c r="BT1686" s="1" t="str">
        <v>0- Port Value</v>
      </c>
      <c r="BU1686" s="8"/>
    </row>
    <row r="1687" spans="8:73" hidden="1" outlineLevel="1" x14ac:dyDescent="0.3">
      <c r="H1687" s="1" t="str">
        <v>0 - BM Costs</v>
      </c>
      <c r="L1687" s="1" t="str">
        <v>0 - BM Port</v>
      </c>
      <c r="N1687" s="1" t="str">
        <v>0 - Port Assets</v>
      </c>
      <c r="O1687" s="8"/>
      <c r="P1687" s="8"/>
      <c r="Q1687" s="8"/>
      <c r="R1687" s="8"/>
      <c r="S1687" s="8"/>
      <c r="T1687" s="8"/>
      <c r="U1687" s="8"/>
      <c r="V1687" s="8"/>
      <c r="W1687" s="8"/>
      <c r="X1687" s="8"/>
      <c r="Y1687" s="8"/>
      <c r="Z1687" s="8"/>
      <c r="AA1687" s="8"/>
      <c r="AB1687" s="8"/>
      <c r="AC1687" s="8"/>
      <c r="AD1687" s="8"/>
      <c r="AE1687" s="8"/>
      <c r="AF1687" s="8"/>
      <c r="AG1687" s="8"/>
      <c r="AH1687" s="8"/>
      <c r="AI1687" s="8"/>
      <c r="AJ1687" s="8"/>
      <c r="AK1687" s="8"/>
      <c r="AL1687" s="8"/>
      <c r="AM1687" s="8"/>
      <c r="AN1687" s="8"/>
      <c r="AO1687" s="8"/>
      <c r="AP1687" s="8"/>
      <c r="AQ1687" s="8"/>
      <c r="AR1687" s="8"/>
      <c r="AS1687" s="8"/>
      <c r="AT1687" s="8"/>
      <c r="AU1687" s="8"/>
      <c r="AV1687" s="8"/>
      <c r="AW1687" s="8"/>
      <c r="AX1687" s="8"/>
      <c r="AY1687" s="8"/>
      <c r="AZ1687" s="8"/>
      <c r="BA1687" s="8"/>
      <c r="BB1687" s="8"/>
      <c r="BC1687" s="8"/>
      <c r="BD1687" s="8"/>
      <c r="BE1687" s="8"/>
      <c r="BF1687" s="8"/>
      <c r="BG1687" s="8"/>
      <c r="BH1687" s="8"/>
      <c r="BI1687" s="8"/>
      <c r="BJ1687" s="8"/>
      <c r="BK1687" s="8"/>
      <c r="BL1687" s="8"/>
      <c r="BM1687" s="8"/>
      <c r="BN1687" s="8"/>
      <c r="BO1687" s="8"/>
      <c r="BP1687" s="1" t="str">
        <v>0- Port Costs</v>
      </c>
      <c r="BT1687" s="1" t="str">
        <v>0- Port Value</v>
      </c>
      <c r="BU1687" s="8"/>
    </row>
    <row r="1688" spans="8:73" hidden="1" outlineLevel="1" x14ac:dyDescent="0.3">
      <c r="H1688" s="1" t="str">
        <v>0 - BM Costs</v>
      </c>
      <c r="L1688" s="1" t="str">
        <v>0 - BM Port</v>
      </c>
      <c r="N1688" s="1" t="str">
        <v>0 - Port Assets</v>
      </c>
      <c r="O1688" s="8"/>
      <c r="P1688" s="8"/>
      <c r="Q1688" s="8"/>
      <c r="R1688" s="8"/>
      <c r="S1688" s="8"/>
      <c r="T1688" s="8"/>
      <c r="U1688" s="8"/>
      <c r="V1688" s="8"/>
      <c r="W1688" s="8"/>
      <c r="X1688" s="8"/>
      <c r="Y1688" s="8"/>
      <c r="Z1688" s="8"/>
      <c r="AA1688" s="8"/>
      <c r="AB1688" s="8"/>
      <c r="AC1688" s="8"/>
      <c r="AD1688" s="8"/>
      <c r="AE1688" s="8"/>
      <c r="AF1688" s="8"/>
      <c r="AG1688" s="8"/>
      <c r="AH1688" s="8"/>
      <c r="AI1688" s="8"/>
      <c r="AJ1688" s="8"/>
      <c r="AK1688" s="8"/>
      <c r="AL1688" s="8"/>
      <c r="AM1688" s="8"/>
      <c r="AN1688" s="8"/>
      <c r="AO1688" s="8"/>
      <c r="AP1688" s="8"/>
      <c r="AQ1688" s="8"/>
      <c r="AR1688" s="8"/>
      <c r="AS1688" s="8"/>
      <c r="AT1688" s="8"/>
      <c r="AU1688" s="8"/>
      <c r="AV1688" s="8"/>
      <c r="AW1688" s="8"/>
      <c r="AX1688" s="8"/>
      <c r="AY1688" s="8"/>
      <c r="AZ1688" s="8"/>
      <c r="BA1688" s="8"/>
      <c r="BB1688" s="8"/>
      <c r="BC1688" s="8"/>
      <c r="BD1688" s="8"/>
      <c r="BE1688" s="8"/>
      <c r="BF1688" s="8"/>
      <c r="BG1688" s="8"/>
      <c r="BH1688" s="8"/>
      <c r="BI1688" s="8"/>
      <c r="BJ1688" s="8"/>
      <c r="BK1688" s="8"/>
      <c r="BL1688" s="8"/>
      <c r="BM1688" s="8"/>
      <c r="BN1688" s="8"/>
      <c r="BO1688" s="8"/>
      <c r="BP1688" s="1" t="str">
        <v>0- Port Costs</v>
      </c>
      <c r="BT1688" s="1" t="str">
        <v>0- Port Value</v>
      </c>
      <c r="BU1688" s="8"/>
    </row>
    <row r="1689" spans="8:73" hidden="1" outlineLevel="1" x14ac:dyDescent="0.3">
      <c r="H1689" s="1" t="str">
        <v>0 - BM Costs</v>
      </c>
      <c r="L1689" s="1" t="str">
        <v>0 - BM Port</v>
      </c>
      <c r="N1689" s="1" t="str">
        <v>0 - Port Assets</v>
      </c>
      <c r="O1689" s="8"/>
      <c r="P1689" s="8"/>
      <c r="Q1689" s="8"/>
      <c r="R1689" s="8"/>
      <c r="S1689" s="8"/>
      <c r="T1689" s="8"/>
      <c r="U1689" s="8"/>
      <c r="V1689" s="8"/>
      <c r="W1689" s="8"/>
      <c r="X1689" s="8"/>
      <c r="Y1689" s="8"/>
      <c r="Z1689" s="8"/>
      <c r="AA1689" s="8"/>
      <c r="AB1689" s="8"/>
      <c r="AC1689" s="8"/>
      <c r="AD1689" s="8"/>
      <c r="AE1689" s="8"/>
      <c r="AF1689" s="8"/>
      <c r="AG1689" s="8"/>
      <c r="AH1689" s="8"/>
      <c r="AI1689" s="8"/>
      <c r="AJ1689" s="8"/>
      <c r="AK1689" s="8"/>
      <c r="AL1689" s="8"/>
      <c r="AM1689" s="8"/>
      <c r="AN1689" s="8"/>
      <c r="AO1689" s="8"/>
      <c r="AP1689" s="8"/>
      <c r="AQ1689" s="8"/>
      <c r="AR1689" s="8"/>
      <c r="AS1689" s="8"/>
      <c r="AT1689" s="8"/>
      <c r="AU1689" s="8"/>
      <c r="AV1689" s="8"/>
      <c r="AW1689" s="8"/>
      <c r="AX1689" s="8"/>
      <c r="AY1689" s="8"/>
      <c r="AZ1689" s="8"/>
      <c r="BA1689" s="8"/>
      <c r="BB1689" s="8"/>
      <c r="BC1689" s="8"/>
      <c r="BD1689" s="8"/>
      <c r="BE1689" s="8"/>
      <c r="BF1689" s="8"/>
      <c r="BG1689" s="8"/>
      <c r="BH1689" s="8"/>
      <c r="BI1689" s="8"/>
      <c r="BJ1689" s="8"/>
      <c r="BK1689" s="8"/>
      <c r="BL1689" s="8"/>
      <c r="BM1689" s="8"/>
      <c r="BN1689" s="8"/>
      <c r="BO1689" s="8"/>
      <c r="BP1689" s="1" t="str">
        <v>0- Port Costs</v>
      </c>
      <c r="BT1689" s="1" t="str">
        <v>0- Port Value</v>
      </c>
      <c r="BU1689" s="8"/>
    </row>
    <row r="1690" spans="8:73" hidden="1" outlineLevel="1" x14ac:dyDescent="0.3">
      <c r="H1690" s="1" t="str">
        <v>0 - BM Costs</v>
      </c>
      <c r="L1690" s="1" t="str">
        <v>0 - BM Port</v>
      </c>
      <c r="N1690" s="1" t="str">
        <v>0 - Port Assets</v>
      </c>
      <c r="O1690" s="8"/>
      <c r="P1690" s="8"/>
      <c r="Q1690" s="8"/>
      <c r="R1690" s="8"/>
      <c r="S1690" s="8"/>
      <c r="T1690" s="8"/>
      <c r="U1690" s="8"/>
      <c r="V1690" s="8"/>
      <c r="W1690" s="8"/>
      <c r="X1690" s="8"/>
      <c r="Y1690" s="8"/>
      <c r="Z1690" s="8"/>
      <c r="AA1690" s="8"/>
      <c r="AB1690" s="8"/>
      <c r="AC1690" s="8"/>
      <c r="AD1690" s="8"/>
      <c r="AE1690" s="8"/>
      <c r="AF1690" s="8"/>
      <c r="AG1690" s="8"/>
      <c r="AH1690" s="8"/>
      <c r="AI1690" s="8"/>
      <c r="AJ1690" s="8"/>
      <c r="AK1690" s="8"/>
      <c r="AL1690" s="8"/>
      <c r="AM1690" s="8"/>
      <c r="AN1690" s="8"/>
      <c r="AO1690" s="8"/>
      <c r="AP1690" s="8"/>
      <c r="AQ1690" s="8"/>
      <c r="AR1690" s="8"/>
      <c r="AS1690" s="8"/>
      <c r="AT1690" s="8"/>
      <c r="AU1690" s="8"/>
      <c r="AV1690" s="8"/>
      <c r="AW1690" s="8"/>
      <c r="AX1690" s="8"/>
      <c r="AY1690" s="8"/>
      <c r="AZ1690" s="8"/>
      <c r="BA1690" s="8"/>
      <c r="BB1690" s="8"/>
      <c r="BC1690" s="8"/>
      <c r="BD1690" s="8"/>
      <c r="BE1690" s="8"/>
      <c r="BF1690" s="8"/>
      <c r="BG1690" s="8"/>
      <c r="BH1690" s="8"/>
      <c r="BI1690" s="8"/>
      <c r="BJ1690" s="8"/>
      <c r="BK1690" s="8"/>
      <c r="BL1690" s="8"/>
      <c r="BM1690" s="8"/>
      <c r="BN1690" s="8"/>
      <c r="BO1690" s="8"/>
      <c r="BP1690" s="1" t="str">
        <v>0- Port Costs</v>
      </c>
      <c r="BT1690" s="1" t="str">
        <v>0- Port Value</v>
      </c>
      <c r="BU1690" s="8"/>
    </row>
    <row r="1691" spans="8:73" hidden="1" outlineLevel="1" x14ac:dyDescent="0.3">
      <c r="H1691" s="1" t="str">
        <v>0 - BM Costs</v>
      </c>
      <c r="L1691" s="1" t="str">
        <v>0 - BM Port</v>
      </c>
      <c r="N1691" s="1" t="str">
        <v>0 - Port Assets</v>
      </c>
      <c r="O1691" s="8"/>
      <c r="P1691" s="8"/>
      <c r="Q1691" s="8"/>
      <c r="R1691" s="8"/>
      <c r="S1691" s="8"/>
      <c r="T1691" s="8"/>
      <c r="U1691" s="8"/>
      <c r="V1691" s="8"/>
      <c r="W1691" s="8"/>
      <c r="X1691" s="8"/>
      <c r="Y1691" s="8"/>
      <c r="Z1691" s="8"/>
      <c r="AA1691" s="8"/>
      <c r="AB1691" s="8"/>
      <c r="AC1691" s="8"/>
      <c r="AD1691" s="8"/>
      <c r="AE1691" s="8"/>
      <c r="AF1691" s="8"/>
      <c r="AG1691" s="8"/>
      <c r="AH1691" s="8"/>
      <c r="AI1691" s="8"/>
      <c r="AJ1691" s="8"/>
      <c r="AK1691" s="8"/>
      <c r="AL1691" s="8"/>
      <c r="AM1691" s="8"/>
      <c r="AN1691" s="8"/>
      <c r="AO1691" s="8"/>
      <c r="AP1691" s="8"/>
      <c r="AQ1691" s="8"/>
      <c r="AR1691" s="8"/>
      <c r="AS1691" s="8"/>
      <c r="AT1691" s="8"/>
      <c r="AU1691" s="8"/>
      <c r="AV1691" s="8"/>
      <c r="AW1691" s="8"/>
      <c r="AX1691" s="8"/>
      <c r="AY1691" s="8"/>
      <c r="AZ1691" s="8"/>
      <c r="BA1691" s="8"/>
      <c r="BB1691" s="8"/>
      <c r="BC1691" s="8"/>
      <c r="BD1691" s="8"/>
      <c r="BE1691" s="8"/>
      <c r="BF1691" s="8"/>
      <c r="BG1691" s="8"/>
      <c r="BH1691" s="8"/>
      <c r="BI1691" s="8"/>
      <c r="BJ1691" s="8"/>
      <c r="BK1691" s="8"/>
      <c r="BL1691" s="8"/>
      <c r="BM1691" s="8"/>
      <c r="BN1691" s="8"/>
      <c r="BO1691" s="8"/>
      <c r="BP1691" s="1" t="str">
        <v>0- Port Costs</v>
      </c>
      <c r="BT1691" s="1" t="str">
        <v>0- Port Value</v>
      </c>
      <c r="BU1691" s="8"/>
    </row>
    <row r="1692" spans="8:73" hidden="1" outlineLevel="1" x14ac:dyDescent="0.3">
      <c r="H1692" s="1" t="str">
        <v>0 - BM Costs</v>
      </c>
      <c r="L1692" s="1" t="str">
        <v>0 - BM Port</v>
      </c>
      <c r="N1692" s="1" t="str">
        <v>0 - Port Assets</v>
      </c>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c r="AQ1692" s="8"/>
      <c r="AR1692" s="8"/>
      <c r="AS1692" s="8"/>
      <c r="AT1692" s="8"/>
      <c r="AU1692" s="8"/>
      <c r="AV1692" s="8"/>
      <c r="AW1692" s="8"/>
      <c r="AX1692" s="8"/>
      <c r="AY1692" s="8"/>
      <c r="AZ1692" s="8"/>
      <c r="BA1692" s="8"/>
      <c r="BB1692" s="8"/>
      <c r="BC1692" s="8"/>
      <c r="BD1692" s="8"/>
      <c r="BE1692" s="8"/>
      <c r="BF1692" s="8"/>
      <c r="BG1692" s="8"/>
      <c r="BH1692" s="8"/>
      <c r="BI1692" s="8"/>
      <c r="BJ1692" s="8"/>
      <c r="BK1692" s="8"/>
      <c r="BL1692" s="8"/>
      <c r="BM1692" s="8"/>
      <c r="BN1692" s="8"/>
      <c r="BO1692" s="8"/>
      <c r="BP1692" s="1" t="str">
        <v>0- Port Costs</v>
      </c>
      <c r="BT1692" s="1" t="str">
        <v>0- Port Value</v>
      </c>
      <c r="BU1692" s="8"/>
    </row>
    <row r="1693" spans="8:73" hidden="1" outlineLevel="1" x14ac:dyDescent="0.3">
      <c r="H1693" s="1" t="str">
        <v>0 - BM Costs</v>
      </c>
      <c r="L1693" s="1" t="str">
        <v>0 - BM Port</v>
      </c>
      <c r="N1693" s="1" t="str">
        <v>0 - Port Assets</v>
      </c>
      <c r="O1693" s="8"/>
      <c r="P1693" s="8"/>
      <c r="Q1693" s="8"/>
      <c r="R1693" s="8"/>
      <c r="S1693" s="8"/>
      <c r="T1693" s="8"/>
      <c r="U1693" s="8"/>
      <c r="V1693" s="8"/>
      <c r="W1693" s="8"/>
      <c r="X1693" s="8"/>
      <c r="Y1693" s="8"/>
      <c r="Z1693" s="8"/>
      <c r="AA1693" s="8"/>
      <c r="AB1693" s="8"/>
      <c r="AC1693" s="8"/>
      <c r="AD1693" s="8"/>
      <c r="AE1693" s="8"/>
      <c r="AF1693" s="8"/>
      <c r="AG1693" s="8"/>
      <c r="AH1693" s="8"/>
      <c r="AI1693" s="8"/>
      <c r="AJ1693" s="8"/>
      <c r="AK1693" s="8"/>
      <c r="AL1693" s="8"/>
      <c r="AM1693" s="8"/>
      <c r="AN1693" s="8"/>
      <c r="AO1693" s="8"/>
      <c r="AP1693" s="8"/>
      <c r="AQ1693" s="8"/>
      <c r="AR1693" s="8"/>
      <c r="AS1693" s="8"/>
      <c r="AT1693" s="8"/>
      <c r="AU1693" s="8"/>
      <c r="AV1693" s="8"/>
      <c r="AW1693" s="8"/>
      <c r="AX1693" s="8"/>
      <c r="AY1693" s="8"/>
      <c r="AZ1693" s="8"/>
      <c r="BA1693" s="8"/>
      <c r="BB1693" s="8"/>
      <c r="BC1693" s="8"/>
      <c r="BD1693" s="8"/>
      <c r="BE1693" s="8"/>
      <c r="BF1693" s="8"/>
      <c r="BG1693" s="8"/>
      <c r="BH1693" s="8"/>
      <c r="BI1693" s="8"/>
      <c r="BJ1693" s="8"/>
      <c r="BK1693" s="8"/>
      <c r="BL1693" s="8"/>
      <c r="BM1693" s="8"/>
      <c r="BN1693" s="8"/>
      <c r="BO1693" s="8"/>
      <c r="BP1693" s="1" t="str">
        <v>0- Port Costs</v>
      </c>
      <c r="BT1693" s="1" t="str">
        <v>0- Port Value</v>
      </c>
      <c r="BU1693" s="8"/>
    </row>
    <row r="1694" spans="8:73" hidden="1" outlineLevel="1" x14ac:dyDescent="0.3">
      <c r="H1694" s="1" t="str">
        <v>0 - BM Costs</v>
      </c>
      <c r="L1694" s="1" t="str">
        <v>0 - BM Port</v>
      </c>
      <c r="N1694" s="1" t="str">
        <v>0 - Port Assets</v>
      </c>
      <c r="O1694" s="8"/>
      <c r="P1694" s="8"/>
      <c r="Q1694" s="8"/>
      <c r="R1694" s="8"/>
      <c r="S1694" s="8"/>
      <c r="T1694" s="8"/>
      <c r="U1694" s="8"/>
      <c r="V1694" s="8"/>
      <c r="W1694" s="8"/>
      <c r="X1694" s="8"/>
      <c r="Y1694" s="8"/>
      <c r="Z1694" s="8"/>
      <c r="AA1694" s="8"/>
      <c r="AB1694" s="8"/>
      <c r="AC1694" s="8"/>
      <c r="AD1694" s="8"/>
      <c r="AE1694" s="8"/>
      <c r="AF1694" s="8"/>
      <c r="AG1694" s="8"/>
      <c r="AH1694" s="8"/>
      <c r="AI1694" s="8"/>
      <c r="AJ1694" s="8"/>
      <c r="AK1694" s="8"/>
      <c r="AL1694" s="8"/>
      <c r="AM1694" s="8"/>
      <c r="AN1694" s="8"/>
      <c r="AO1694" s="8"/>
      <c r="AP1694" s="8"/>
      <c r="AQ1694" s="8"/>
      <c r="AR1694" s="8"/>
      <c r="AS1694" s="8"/>
      <c r="AT1694" s="8"/>
      <c r="AU1694" s="8"/>
      <c r="AV1694" s="8"/>
      <c r="AW1694" s="8"/>
      <c r="AX1694" s="8"/>
      <c r="AY1694" s="8"/>
      <c r="AZ1694" s="8"/>
      <c r="BA1694" s="8"/>
      <c r="BB1694" s="8"/>
      <c r="BC1694" s="8"/>
      <c r="BD1694" s="8"/>
      <c r="BE1694" s="8"/>
      <c r="BF1694" s="8"/>
      <c r="BG1694" s="8"/>
      <c r="BH1694" s="8"/>
      <c r="BI1694" s="8"/>
      <c r="BJ1694" s="8"/>
      <c r="BK1694" s="8"/>
      <c r="BL1694" s="8"/>
      <c r="BM1694" s="8"/>
      <c r="BN1694" s="8"/>
      <c r="BO1694" s="8"/>
      <c r="BP1694" s="1" t="str">
        <v>0- Port Costs</v>
      </c>
      <c r="BT1694" s="1" t="str">
        <v>0- Port Value</v>
      </c>
      <c r="BU1694" s="8"/>
    </row>
    <row r="1695" spans="8:73" hidden="1" outlineLevel="1" x14ac:dyDescent="0.3">
      <c r="H1695" s="1" t="str">
        <v>0 - BM Costs</v>
      </c>
      <c r="L1695" s="1" t="str">
        <v>0 - BM Port</v>
      </c>
      <c r="N1695" s="1" t="str">
        <v>0 - Port Assets</v>
      </c>
      <c r="O1695" s="8"/>
      <c r="P1695" s="8"/>
      <c r="Q1695" s="8"/>
      <c r="R1695" s="8"/>
      <c r="S1695" s="8"/>
      <c r="T1695" s="8"/>
      <c r="U1695" s="8"/>
      <c r="V1695" s="8"/>
      <c r="W1695" s="8"/>
      <c r="X1695" s="8"/>
      <c r="Y1695" s="8"/>
      <c r="Z1695" s="8"/>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8"/>
      <c r="AX1695" s="8"/>
      <c r="AY1695" s="8"/>
      <c r="AZ1695" s="8"/>
      <c r="BA1695" s="8"/>
      <c r="BB1695" s="8"/>
      <c r="BC1695" s="8"/>
      <c r="BD1695" s="8"/>
      <c r="BE1695" s="8"/>
      <c r="BF1695" s="8"/>
      <c r="BG1695" s="8"/>
      <c r="BH1695" s="8"/>
      <c r="BI1695" s="8"/>
      <c r="BJ1695" s="8"/>
      <c r="BK1695" s="8"/>
      <c r="BL1695" s="8"/>
      <c r="BM1695" s="8"/>
      <c r="BN1695" s="8"/>
      <c r="BO1695" s="8"/>
      <c r="BP1695" s="1" t="str">
        <v>0- Port Costs</v>
      </c>
      <c r="BT1695" s="1" t="str">
        <v>0- Port Value</v>
      </c>
      <c r="BU1695" s="8"/>
    </row>
    <row r="1696" spans="8:73" hidden="1" outlineLevel="1" x14ac:dyDescent="0.3">
      <c r="H1696" s="1" t="str">
        <v>0 - BM Costs</v>
      </c>
      <c r="L1696" s="1" t="str">
        <v>0 - BM Port</v>
      </c>
      <c r="N1696" s="1" t="str">
        <v>0 - Port Assets</v>
      </c>
      <c r="O1696" s="8"/>
      <c r="P1696" s="8"/>
      <c r="Q1696" s="8"/>
      <c r="R1696" s="8"/>
      <c r="S1696" s="8"/>
      <c r="T1696" s="8"/>
      <c r="U1696" s="8"/>
      <c r="V1696" s="8"/>
      <c r="W1696" s="8"/>
      <c r="X1696" s="8"/>
      <c r="Y1696" s="8"/>
      <c r="Z1696" s="8"/>
      <c r="AA1696" s="8"/>
      <c r="AB1696" s="8"/>
      <c r="AC1696" s="8"/>
      <c r="AD1696" s="8"/>
      <c r="AE1696" s="8"/>
      <c r="AF1696" s="8"/>
      <c r="AG1696" s="8"/>
      <c r="AH1696" s="8"/>
      <c r="AI1696" s="8"/>
      <c r="AJ1696" s="8"/>
      <c r="AK1696" s="8"/>
      <c r="AL1696" s="8"/>
      <c r="AM1696" s="8"/>
      <c r="AN1696" s="8"/>
      <c r="AO1696" s="8"/>
      <c r="AP1696" s="8"/>
      <c r="AQ1696" s="8"/>
      <c r="AR1696" s="8"/>
      <c r="AS1696" s="8"/>
      <c r="AT1696" s="8"/>
      <c r="AU1696" s="8"/>
      <c r="AV1696" s="8"/>
      <c r="AW1696" s="8"/>
      <c r="AX1696" s="8"/>
      <c r="AY1696" s="8"/>
      <c r="AZ1696" s="8"/>
      <c r="BA1696" s="8"/>
      <c r="BB1696" s="8"/>
      <c r="BC1696" s="8"/>
      <c r="BD1696" s="8"/>
      <c r="BE1696" s="8"/>
      <c r="BF1696" s="8"/>
      <c r="BG1696" s="8"/>
      <c r="BH1696" s="8"/>
      <c r="BI1696" s="8"/>
      <c r="BJ1696" s="8"/>
      <c r="BK1696" s="8"/>
      <c r="BL1696" s="8"/>
      <c r="BM1696" s="8"/>
      <c r="BN1696" s="8"/>
      <c r="BO1696" s="8"/>
      <c r="BP1696" s="1" t="str">
        <v>0- Port Costs</v>
      </c>
      <c r="BT1696" s="1" t="str">
        <v>0- Port Value</v>
      </c>
      <c r="BU1696" s="8"/>
    </row>
    <row r="1697" spans="8:73" hidden="1" outlineLevel="1" x14ac:dyDescent="0.3">
      <c r="H1697" s="1" t="str">
        <v>0 - BM Costs</v>
      </c>
      <c r="L1697" s="1" t="str">
        <v>0 - BM Port</v>
      </c>
      <c r="N1697" s="1" t="str">
        <v>0 - Port Assets</v>
      </c>
      <c r="O1697" s="8"/>
      <c r="P1697" s="8"/>
      <c r="Q1697" s="8"/>
      <c r="R1697" s="8"/>
      <c r="S1697" s="8"/>
      <c r="T1697" s="8"/>
      <c r="U1697" s="8"/>
      <c r="V1697" s="8"/>
      <c r="W1697" s="8"/>
      <c r="X1697" s="8"/>
      <c r="Y1697" s="8"/>
      <c r="Z1697" s="8"/>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8"/>
      <c r="AX1697" s="8"/>
      <c r="AY1697" s="8"/>
      <c r="AZ1697" s="8"/>
      <c r="BA1697" s="8"/>
      <c r="BB1697" s="8"/>
      <c r="BC1697" s="8"/>
      <c r="BD1697" s="8"/>
      <c r="BE1697" s="8"/>
      <c r="BF1697" s="8"/>
      <c r="BG1697" s="8"/>
      <c r="BH1697" s="8"/>
      <c r="BI1697" s="8"/>
      <c r="BJ1697" s="8"/>
      <c r="BK1697" s="8"/>
      <c r="BL1697" s="8"/>
      <c r="BM1697" s="8"/>
      <c r="BN1697" s="8"/>
      <c r="BO1697" s="8"/>
      <c r="BP1697" s="1" t="str">
        <v>0- Port Costs</v>
      </c>
      <c r="BT1697" s="1" t="str">
        <v>0- Port Value</v>
      </c>
      <c r="BU1697" s="8"/>
    </row>
    <row r="1698" spans="8:73" hidden="1" outlineLevel="1" x14ac:dyDescent="0.3">
      <c r="H1698" s="1" t="str">
        <v>0 - BM Costs</v>
      </c>
      <c r="L1698" s="1" t="str">
        <v>0 - BM Port</v>
      </c>
      <c r="N1698" s="1" t="str">
        <v>0 - Port Assets</v>
      </c>
      <c r="O1698" s="8"/>
      <c r="P1698" s="8"/>
      <c r="Q1698" s="8"/>
      <c r="R1698" s="8"/>
      <c r="S1698" s="8"/>
      <c r="T1698" s="8"/>
      <c r="U1698" s="8"/>
      <c r="V1698" s="8"/>
      <c r="W1698" s="8"/>
      <c r="X1698" s="8"/>
      <c r="Y1698" s="8"/>
      <c r="Z1698" s="8"/>
      <c r="AA1698" s="8"/>
      <c r="AB1698" s="8"/>
      <c r="AC1698" s="8"/>
      <c r="AD1698" s="8"/>
      <c r="AE1698" s="8"/>
      <c r="AF1698" s="8"/>
      <c r="AG1698" s="8"/>
      <c r="AH1698" s="8"/>
      <c r="AI1698" s="8"/>
      <c r="AJ1698" s="8"/>
      <c r="AK1698" s="8"/>
      <c r="AL1698" s="8"/>
      <c r="AM1698" s="8"/>
      <c r="AN1698" s="8"/>
      <c r="AO1698" s="8"/>
      <c r="AP1698" s="8"/>
      <c r="AQ1698" s="8"/>
      <c r="AR1698" s="8"/>
      <c r="AS1698" s="8"/>
      <c r="AT1698" s="8"/>
      <c r="AU1698" s="8"/>
      <c r="AV1698" s="8"/>
      <c r="AW1698" s="8"/>
      <c r="AX1698" s="8"/>
      <c r="AY1698" s="8"/>
      <c r="AZ1698" s="8"/>
      <c r="BA1698" s="8"/>
      <c r="BB1698" s="8"/>
      <c r="BC1698" s="8"/>
      <c r="BD1698" s="8"/>
      <c r="BE1698" s="8"/>
      <c r="BF1698" s="8"/>
      <c r="BG1698" s="8"/>
      <c r="BH1698" s="8"/>
      <c r="BI1698" s="8"/>
      <c r="BJ1698" s="8"/>
      <c r="BK1698" s="8"/>
      <c r="BL1698" s="8"/>
      <c r="BM1698" s="8"/>
      <c r="BN1698" s="8"/>
      <c r="BO1698" s="8"/>
      <c r="BP1698" s="1" t="str">
        <v>0- Port Costs</v>
      </c>
      <c r="BT1698" s="1" t="str">
        <v>0- Port Value</v>
      </c>
      <c r="BU1698" s="8"/>
    </row>
    <row r="1699" spans="8:73" hidden="1" outlineLevel="1" x14ac:dyDescent="0.3">
      <c r="H1699" s="1" t="str">
        <v>0 - BM Costs</v>
      </c>
      <c r="L1699" s="1" t="str">
        <v>0 - BM Port</v>
      </c>
      <c r="N1699" s="1" t="str">
        <v>0 - Port Assets</v>
      </c>
      <c r="O1699" s="8"/>
      <c r="P1699" s="8"/>
      <c r="Q1699" s="8"/>
      <c r="R1699" s="8"/>
      <c r="S1699" s="8"/>
      <c r="T1699" s="8"/>
      <c r="U1699" s="8"/>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c r="BB1699" s="8"/>
      <c r="BC1699" s="8"/>
      <c r="BD1699" s="8"/>
      <c r="BE1699" s="8"/>
      <c r="BF1699" s="8"/>
      <c r="BG1699" s="8"/>
      <c r="BH1699" s="8"/>
      <c r="BI1699" s="8"/>
      <c r="BJ1699" s="8"/>
      <c r="BK1699" s="8"/>
      <c r="BL1699" s="8"/>
      <c r="BM1699" s="8"/>
      <c r="BN1699" s="8"/>
      <c r="BO1699" s="8"/>
      <c r="BP1699" s="1" t="str">
        <v>0- Port Costs</v>
      </c>
      <c r="BT1699" s="1" t="str">
        <v>0- Port Value</v>
      </c>
      <c r="BU1699" s="8"/>
    </row>
    <row r="1700" spans="8:73" hidden="1" outlineLevel="1" x14ac:dyDescent="0.3">
      <c r="H1700" s="1" t="str">
        <v>0 - BM Costs</v>
      </c>
      <c r="L1700" s="1" t="str">
        <v>0 - BM Port</v>
      </c>
      <c r="N1700" s="1" t="str">
        <v>0 - Port Assets</v>
      </c>
      <c r="O1700" s="8"/>
      <c r="P1700" s="8"/>
      <c r="Q1700" s="8"/>
      <c r="R1700" s="8"/>
      <c r="S1700" s="8"/>
      <c r="T1700" s="8"/>
      <c r="U1700" s="8"/>
      <c r="V1700" s="8"/>
      <c r="W1700" s="8"/>
      <c r="X1700" s="8"/>
      <c r="Y1700" s="8"/>
      <c r="Z1700" s="8"/>
      <c r="AA1700" s="8"/>
      <c r="AB1700" s="8"/>
      <c r="AC1700" s="8"/>
      <c r="AD1700" s="8"/>
      <c r="AE1700" s="8"/>
      <c r="AF1700" s="8"/>
      <c r="AG1700" s="8"/>
      <c r="AH1700" s="8"/>
      <c r="AI1700" s="8"/>
      <c r="AJ1700" s="8"/>
      <c r="AK1700" s="8"/>
      <c r="AL1700" s="8"/>
      <c r="AM1700" s="8"/>
      <c r="AN1700" s="8"/>
      <c r="AO1700" s="8"/>
      <c r="AP1700" s="8"/>
      <c r="AQ1700" s="8"/>
      <c r="AR1700" s="8"/>
      <c r="AS1700" s="8"/>
      <c r="AT1700" s="8"/>
      <c r="AU1700" s="8"/>
      <c r="AV1700" s="8"/>
      <c r="AW1700" s="8"/>
      <c r="AX1700" s="8"/>
      <c r="AY1700" s="8"/>
      <c r="AZ1700" s="8"/>
      <c r="BA1700" s="8"/>
      <c r="BB1700" s="8"/>
      <c r="BC1700" s="8"/>
      <c r="BD1700" s="8"/>
      <c r="BE1700" s="8"/>
      <c r="BF1700" s="8"/>
      <c r="BG1700" s="8"/>
      <c r="BH1700" s="8"/>
      <c r="BI1700" s="8"/>
      <c r="BJ1700" s="8"/>
      <c r="BK1700" s="8"/>
      <c r="BL1700" s="8"/>
      <c r="BM1700" s="8"/>
      <c r="BN1700" s="8"/>
      <c r="BO1700" s="8"/>
      <c r="BP1700" s="1" t="str">
        <v>0- Port Costs</v>
      </c>
      <c r="BT1700" s="1" t="str">
        <v>0- Port Value</v>
      </c>
      <c r="BU1700" s="8"/>
    </row>
    <row r="1701" spans="8:73" hidden="1" outlineLevel="1" x14ac:dyDescent="0.3">
      <c r="H1701" s="1" t="str">
        <v>0 - BM Costs</v>
      </c>
      <c r="L1701" s="1" t="str">
        <v>0 - BM Port</v>
      </c>
      <c r="N1701" s="1" t="str">
        <v>0 - Port Assets</v>
      </c>
      <c r="O1701" s="8"/>
      <c r="P1701" s="8"/>
      <c r="Q1701" s="8"/>
      <c r="R1701" s="8"/>
      <c r="S1701" s="8"/>
      <c r="T1701" s="8"/>
      <c r="U1701" s="8"/>
      <c r="V1701" s="8"/>
      <c r="W1701" s="8"/>
      <c r="X1701" s="8"/>
      <c r="Y1701" s="8"/>
      <c r="Z1701" s="8"/>
      <c r="AA1701" s="8"/>
      <c r="AB1701" s="8"/>
      <c r="AC1701" s="8"/>
      <c r="AD1701" s="8"/>
      <c r="AE1701" s="8"/>
      <c r="AF1701" s="8"/>
      <c r="AG1701" s="8"/>
      <c r="AH1701" s="8"/>
      <c r="AI1701" s="8"/>
      <c r="AJ1701" s="8"/>
      <c r="AK1701" s="8"/>
      <c r="AL1701" s="8"/>
      <c r="AM1701" s="8"/>
      <c r="AN1701" s="8"/>
      <c r="AO1701" s="8"/>
      <c r="AP1701" s="8"/>
      <c r="AQ1701" s="8"/>
      <c r="AR1701" s="8"/>
      <c r="AS1701" s="8"/>
      <c r="AT1701" s="8"/>
      <c r="AU1701" s="8"/>
      <c r="AV1701" s="8"/>
      <c r="AW1701" s="8"/>
      <c r="AX1701" s="8"/>
      <c r="AY1701" s="8"/>
      <c r="AZ1701" s="8"/>
      <c r="BA1701" s="8"/>
      <c r="BB1701" s="8"/>
      <c r="BC1701" s="8"/>
      <c r="BD1701" s="8"/>
      <c r="BE1701" s="8"/>
      <c r="BF1701" s="8"/>
      <c r="BG1701" s="8"/>
      <c r="BH1701" s="8"/>
      <c r="BI1701" s="8"/>
      <c r="BJ1701" s="8"/>
      <c r="BK1701" s="8"/>
      <c r="BL1701" s="8"/>
      <c r="BM1701" s="8"/>
      <c r="BN1701" s="8"/>
      <c r="BO1701" s="8"/>
      <c r="BP1701" s="1" t="str">
        <v>0- Port Costs</v>
      </c>
      <c r="BT1701" s="1" t="str">
        <v>0- Port Value</v>
      </c>
      <c r="BU1701" s="8"/>
    </row>
    <row r="1702" spans="8:73" hidden="1" outlineLevel="1" x14ac:dyDescent="0.3">
      <c r="H1702" s="1" t="str">
        <v>0 - BM Costs</v>
      </c>
      <c r="L1702" s="1" t="str">
        <v>0 - BM Port</v>
      </c>
      <c r="N1702" s="1" t="str">
        <v>0 - Port Assets</v>
      </c>
      <c r="O1702" s="8"/>
      <c r="P1702" s="8"/>
      <c r="Q1702" s="8"/>
      <c r="R1702" s="8"/>
      <c r="S1702" s="8"/>
      <c r="T1702" s="8"/>
      <c r="U1702" s="8"/>
      <c r="V1702" s="8"/>
      <c r="W1702" s="8"/>
      <c r="X1702" s="8"/>
      <c r="Y1702" s="8"/>
      <c r="Z1702" s="8"/>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8"/>
      <c r="AX1702" s="8"/>
      <c r="AY1702" s="8"/>
      <c r="AZ1702" s="8"/>
      <c r="BA1702" s="8"/>
      <c r="BB1702" s="8"/>
      <c r="BC1702" s="8"/>
      <c r="BD1702" s="8"/>
      <c r="BE1702" s="8"/>
      <c r="BF1702" s="8"/>
      <c r="BG1702" s="8"/>
      <c r="BH1702" s="8"/>
      <c r="BI1702" s="8"/>
      <c r="BJ1702" s="8"/>
      <c r="BK1702" s="8"/>
      <c r="BL1702" s="8"/>
      <c r="BM1702" s="8"/>
      <c r="BN1702" s="8"/>
      <c r="BO1702" s="8"/>
      <c r="BP1702" s="1" t="str">
        <v>0- Port Costs</v>
      </c>
      <c r="BT1702" s="1" t="str">
        <v>0- Port Value</v>
      </c>
      <c r="BU1702" s="8"/>
    </row>
    <row r="1703" spans="8:73" hidden="1" outlineLevel="1" x14ac:dyDescent="0.3">
      <c r="H1703" s="1" t="str">
        <v>0 - BM Costs</v>
      </c>
      <c r="L1703" s="1" t="str">
        <v>0 - BM Port</v>
      </c>
      <c r="N1703" s="1" t="str">
        <v>0 - Port Assets</v>
      </c>
      <c r="O1703" s="8"/>
      <c r="P1703" s="8"/>
      <c r="Q1703" s="8"/>
      <c r="R1703" s="8"/>
      <c r="S1703" s="8"/>
      <c r="T1703" s="8"/>
      <c r="U1703" s="8"/>
      <c r="V1703" s="8"/>
      <c r="W1703" s="8"/>
      <c r="X1703" s="8"/>
      <c r="Y1703" s="8"/>
      <c r="Z1703" s="8"/>
      <c r="AA1703" s="8"/>
      <c r="AB1703" s="8"/>
      <c r="AC1703" s="8"/>
      <c r="AD1703" s="8"/>
      <c r="AE1703" s="8"/>
      <c r="AF1703" s="8"/>
      <c r="AG1703" s="8"/>
      <c r="AH1703" s="8"/>
      <c r="AI1703" s="8"/>
      <c r="AJ1703" s="8"/>
      <c r="AK1703" s="8"/>
      <c r="AL1703" s="8"/>
      <c r="AM1703" s="8"/>
      <c r="AN1703" s="8"/>
      <c r="AO1703" s="8"/>
      <c r="AP1703" s="8"/>
      <c r="AQ1703" s="8"/>
      <c r="AR1703" s="8"/>
      <c r="AS1703" s="8"/>
      <c r="AT1703" s="8"/>
      <c r="AU1703" s="8"/>
      <c r="AV1703" s="8"/>
      <c r="AW1703" s="8"/>
      <c r="AX1703" s="8"/>
      <c r="AY1703" s="8"/>
      <c r="AZ1703" s="8"/>
      <c r="BA1703" s="8"/>
      <c r="BB1703" s="8"/>
      <c r="BC1703" s="8"/>
      <c r="BD1703" s="8"/>
      <c r="BE1703" s="8"/>
      <c r="BF1703" s="8"/>
      <c r="BG1703" s="8"/>
      <c r="BH1703" s="8"/>
      <c r="BI1703" s="8"/>
      <c r="BJ1703" s="8"/>
      <c r="BK1703" s="8"/>
      <c r="BL1703" s="8"/>
      <c r="BM1703" s="8"/>
      <c r="BN1703" s="8"/>
      <c r="BO1703" s="8"/>
      <c r="BP1703" s="1" t="str">
        <v>0- Port Costs</v>
      </c>
      <c r="BT1703" s="1" t="str">
        <v>0- Port Value</v>
      </c>
      <c r="BU1703" s="8"/>
    </row>
    <row r="1704" spans="8:73" hidden="1" outlineLevel="1" x14ac:dyDescent="0.3">
      <c r="H1704" s="1" t="str">
        <v>0 - BM Costs</v>
      </c>
      <c r="L1704" s="1" t="str">
        <v>0 - BM Port</v>
      </c>
      <c r="N1704" s="1" t="str">
        <v>0 - Port Assets</v>
      </c>
      <c r="O1704" s="8"/>
      <c r="P1704" s="8"/>
      <c r="Q1704" s="8"/>
      <c r="R1704" s="8"/>
      <c r="S1704" s="8"/>
      <c r="T1704" s="8"/>
      <c r="U1704" s="8"/>
      <c r="V1704" s="8"/>
      <c r="W1704" s="8"/>
      <c r="X1704" s="8"/>
      <c r="Y1704" s="8"/>
      <c r="Z1704" s="8"/>
      <c r="AA1704" s="8"/>
      <c r="AB1704" s="8"/>
      <c r="AC1704" s="8"/>
      <c r="AD1704" s="8"/>
      <c r="AE1704" s="8"/>
      <c r="AF1704" s="8"/>
      <c r="AG1704" s="8"/>
      <c r="AH1704" s="8"/>
      <c r="AI1704" s="8"/>
      <c r="AJ1704" s="8"/>
      <c r="AK1704" s="8"/>
      <c r="AL1704" s="8"/>
      <c r="AM1704" s="8"/>
      <c r="AN1704" s="8"/>
      <c r="AO1704" s="8"/>
      <c r="AP1704" s="8"/>
      <c r="AQ1704" s="8"/>
      <c r="AR1704" s="8"/>
      <c r="AS1704" s="8"/>
      <c r="AT1704" s="8"/>
      <c r="AU1704" s="8"/>
      <c r="AV1704" s="8"/>
      <c r="AW1704" s="8"/>
      <c r="AX1704" s="8"/>
      <c r="AY1704" s="8"/>
      <c r="AZ1704" s="8"/>
      <c r="BA1704" s="8"/>
      <c r="BB1704" s="8"/>
      <c r="BC1704" s="8"/>
      <c r="BD1704" s="8"/>
      <c r="BE1704" s="8"/>
      <c r="BF1704" s="8"/>
      <c r="BG1704" s="8"/>
      <c r="BH1704" s="8"/>
      <c r="BI1704" s="8"/>
      <c r="BJ1704" s="8"/>
      <c r="BK1704" s="8"/>
      <c r="BL1704" s="8"/>
      <c r="BM1704" s="8"/>
      <c r="BN1704" s="8"/>
      <c r="BO1704" s="8"/>
      <c r="BP1704" s="1" t="str">
        <v>0- Port Costs</v>
      </c>
      <c r="BT1704" s="1" t="str">
        <v>0- Port Value</v>
      </c>
      <c r="BU1704" s="8"/>
    </row>
    <row r="1705" spans="8:73" hidden="1" outlineLevel="1" x14ac:dyDescent="0.3">
      <c r="H1705" s="1" t="str">
        <v>0 - BM Costs</v>
      </c>
      <c r="L1705" s="1" t="str">
        <v>0 - BM Port</v>
      </c>
      <c r="N1705" s="1" t="str">
        <v>0 - Port Assets</v>
      </c>
      <c r="O1705" s="8"/>
      <c r="P1705" s="8"/>
      <c r="Q1705" s="8"/>
      <c r="R1705" s="8"/>
      <c r="S1705" s="8"/>
      <c r="T1705" s="8"/>
      <c r="U1705" s="8"/>
      <c r="V1705" s="8"/>
      <c r="W1705" s="8"/>
      <c r="X1705" s="8"/>
      <c r="Y1705" s="8"/>
      <c r="Z1705" s="8"/>
      <c r="AA1705" s="8"/>
      <c r="AB1705" s="8"/>
      <c r="AC1705" s="8"/>
      <c r="AD1705" s="8"/>
      <c r="AE1705" s="8"/>
      <c r="AF1705" s="8"/>
      <c r="AG1705" s="8"/>
      <c r="AH1705" s="8"/>
      <c r="AI1705" s="8"/>
      <c r="AJ1705" s="8"/>
      <c r="AK1705" s="8"/>
      <c r="AL1705" s="8"/>
      <c r="AM1705" s="8"/>
      <c r="AN1705" s="8"/>
      <c r="AO1705" s="8"/>
      <c r="AP1705" s="8"/>
      <c r="AQ1705" s="8"/>
      <c r="AR1705" s="8"/>
      <c r="AS1705" s="8"/>
      <c r="AT1705" s="8"/>
      <c r="AU1705" s="8"/>
      <c r="AV1705" s="8"/>
      <c r="AW1705" s="8"/>
      <c r="AX1705" s="8"/>
      <c r="AY1705" s="8"/>
      <c r="AZ1705" s="8"/>
      <c r="BA1705" s="8"/>
      <c r="BB1705" s="8"/>
      <c r="BC1705" s="8"/>
      <c r="BD1705" s="8"/>
      <c r="BE1705" s="8"/>
      <c r="BF1705" s="8"/>
      <c r="BG1705" s="8"/>
      <c r="BH1705" s="8"/>
      <c r="BI1705" s="8"/>
      <c r="BJ1705" s="8"/>
      <c r="BK1705" s="8"/>
      <c r="BL1705" s="8"/>
      <c r="BM1705" s="8"/>
      <c r="BN1705" s="8"/>
      <c r="BO1705" s="8"/>
      <c r="BP1705" s="1" t="str">
        <v>0- Port Costs</v>
      </c>
      <c r="BT1705" s="1" t="str">
        <v>0- Port Value</v>
      </c>
      <c r="BU1705" s="8"/>
    </row>
    <row r="1706" spans="8:73" hidden="1" outlineLevel="1" x14ac:dyDescent="0.3">
      <c r="H1706" s="1" t="str">
        <v>0 - BM Costs</v>
      </c>
      <c r="L1706" s="1" t="str">
        <v>0 - BM Port</v>
      </c>
      <c r="N1706" s="1" t="str">
        <v>0 - Port Assets</v>
      </c>
      <c r="O1706" s="8"/>
      <c r="P1706" s="8"/>
      <c r="Q1706" s="8"/>
      <c r="R1706" s="8"/>
      <c r="S1706" s="8"/>
      <c r="T1706" s="8"/>
      <c r="U1706" s="8"/>
      <c r="V1706" s="8"/>
      <c r="W1706" s="8"/>
      <c r="X1706" s="8"/>
      <c r="Y1706" s="8"/>
      <c r="Z1706" s="8"/>
      <c r="AA1706" s="8"/>
      <c r="AB1706" s="8"/>
      <c r="AC1706" s="8"/>
      <c r="AD1706" s="8"/>
      <c r="AE1706" s="8"/>
      <c r="AF1706" s="8"/>
      <c r="AG1706" s="8"/>
      <c r="AH1706" s="8"/>
      <c r="AI1706" s="8"/>
      <c r="AJ1706" s="8"/>
      <c r="AK1706" s="8"/>
      <c r="AL1706" s="8"/>
      <c r="AM1706" s="8"/>
      <c r="AN1706" s="8"/>
      <c r="AO1706" s="8"/>
      <c r="AP1706" s="8"/>
      <c r="AQ1706" s="8"/>
      <c r="AR1706" s="8"/>
      <c r="AS1706" s="8"/>
      <c r="AT1706" s="8"/>
      <c r="AU1706" s="8"/>
      <c r="AV1706" s="8"/>
      <c r="AW1706" s="8"/>
      <c r="AX1706" s="8"/>
      <c r="AY1706" s="8"/>
      <c r="AZ1706" s="8"/>
      <c r="BA1706" s="8"/>
      <c r="BB1706" s="8"/>
      <c r="BC1706" s="8"/>
      <c r="BD1706" s="8"/>
      <c r="BE1706" s="8"/>
      <c r="BF1706" s="8"/>
      <c r="BG1706" s="8"/>
      <c r="BH1706" s="8"/>
      <c r="BI1706" s="8"/>
      <c r="BJ1706" s="8"/>
      <c r="BK1706" s="8"/>
      <c r="BL1706" s="8"/>
      <c r="BM1706" s="8"/>
      <c r="BN1706" s="8"/>
      <c r="BO1706" s="8"/>
      <c r="BP1706" s="1" t="str">
        <v>0- Port Costs</v>
      </c>
      <c r="BT1706" s="1" t="str">
        <v>0- Port Value</v>
      </c>
      <c r="BU1706" s="8"/>
    </row>
    <row r="1707" spans="8:73" hidden="1" outlineLevel="1" x14ac:dyDescent="0.3">
      <c r="H1707" s="1" t="str">
        <v>0 - BM Costs</v>
      </c>
      <c r="L1707" s="1" t="str">
        <v>0 - BM Port</v>
      </c>
      <c r="N1707" s="1" t="str">
        <v>0 - Port Assets</v>
      </c>
      <c r="O1707" s="8"/>
      <c r="P1707" s="8"/>
      <c r="Q1707" s="8"/>
      <c r="R1707" s="8"/>
      <c r="S1707" s="8"/>
      <c r="T1707" s="8"/>
      <c r="U1707" s="8"/>
      <c r="V1707" s="8"/>
      <c r="W1707" s="8"/>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c r="BD1707" s="8"/>
      <c r="BE1707" s="8"/>
      <c r="BF1707" s="8"/>
      <c r="BG1707" s="8"/>
      <c r="BH1707" s="8"/>
      <c r="BI1707" s="8"/>
      <c r="BJ1707" s="8"/>
      <c r="BK1707" s="8"/>
      <c r="BL1707" s="8"/>
      <c r="BM1707" s="8"/>
      <c r="BN1707" s="8"/>
      <c r="BO1707" s="8"/>
      <c r="BP1707" s="1" t="str">
        <v>0- Port Costs</v>
      </c>
      <c r="BT1707" s="1" t="str">
        <v>0- Port Value</v>
      </c>
      <c r="BU1707" s="8"/>
    </row>
    <row r="1708" spans="8:73" hidden="1" outlineLevel="1" x14ac:dyDescent="0.3">
      <c r="H1708" s="1" t="str">
        <v>0 - BM Costs</v>
      </c>
      <c r="L1708" s="1" t="str">
        <v>0 - BM Port</v>
      </c>
      <c r="N1708" s="1" t="str">
        <v>0 - Port Assets</v>
      </c>
      <c r="O1708" s="8"/>
      <c r="P1708" s="8"/>
      <c r="Q1708" s="8"/>
      <c r="R1708" s="8"/>
      <c r="S1708" s="8"/>
      <c r="T1708" s="8"/>
      <c r="U1708" s="8"/>
      <c r="V1708" s="8"/>
      <c r="W1708" s="8"/>
      <c r="X1708" s="8"/>
      <c r="Y1708" s="8"/>
      <c r="Z1708" s="8"/>
      <c r="AA1708" s="8"/>
      <c r="AB1708" s="8"/>
      <c r="AC1708" s="8"/>
      <c r="AD1708" s="8"/>
      <c r="AE1708" s="8"/>
      <c r="AF1708" s="8"/>
      <c r="AG1708" s="8"/>
      <c r="AH1708" s="8"/>
      <c r="AI1708" s="8"/>
      <c r="AJ1708" s="8"/>
      <c r="AK1708" s="8"/>
      <c r="AL1708" s="8"/>
      <c r="AM1708" s="8"/>
      <c r="AN1708" s="8"/>
      <c r="AO1708" s="8"/>
      <c r="AP1708" s="8"/>
      <c r="AQ1708" s="8"/>
      <c r="AR1708" s="8"/>
      <c r="AS1708" s="8"/>
      <c r="AT1708" s="8"/>
      <c r="AU1708" s="8"/>
      <c r="AV1708" s="8"/>
      <c r="AW1708" s="8"/>
      <c r="AX1708" s="8"/>
      <c r="AY1708" s="8"/>
      <c r="AZ1708" s="8"/>
      <c r="BA1708" s="8"/>
      <c r="BB1708" s="8"/>
      <c r="BC1708" s="8"/>
      <c r="BD1708" s="8"/>
      <c r="BE1708" s="8"/>
      <c r="BF1708" s="8"/>
      <c r="BG1708" s="8"/>
      <c r="BH1708" s="8"/>
      <c r="BI1708" s="8"/>
      <c r="BJ1708" s="8"/>
      <c r="BK1708" s="8"/>
      <c r="BL1708" s="8"/>
      <c r="BM1708" s="8"/>
      <c r="BN1708" s="8"/>
      <c r="BO1708" s="8"/>
      <c r="BP1708" s="1" t="str">
        <v>0- Port Costs</v>
      </c>
      <c r="BT1708" s="1" t="str">
        <v>0- Port Value</v>
      </c>
      <c r="BU1708" s="8"/>
    </row>
    <row r="1709" spans="8:73" hidden="1" outlineLevel="1" x14ac:dyDescent="0.3">
      <c r="H1709" s="1" t="str">
        <v>0 - BM Costs</v>
      </c>
      <c r="L1709" s="1" t="str">
        <v>0 - BM Port</v>
      </c>
      <c r="N1709" s="1" t="str">
        <v>0 - Port Assets</v>
      </c>
      <c r="O1709" s="8"/>
      <c r="P1709" s="8"/>
      <c r="Q1709" s="8"/>
      <c r="R1709" s="8"/>
      <c r="S1709" s="8"/>
      <c r="T1709" s="8"/>
      <c r="U1709" s="8"/>
      <c r="V1709" s="8"/>
      <c r="W1709" s="8"/>
      <c r="X1709" s="8"/>
      <c r="Y1709" s="8"/>
      <c r="Z1709" s="8"/>
      <c r="AA1709" s="8"/>
      <c r="AB1709" s="8"/>
      <c r="AC1709" s="8"/>
      <c r="AD1709" s="8"/>
      <c r="AE1709" s="8"/>
      <c r="AF1709" s="8"/>
      <c r="AG1709" s="8"/>
      <c r="AH1709" s="8"/>
      <c r="AI1709" s="8"/>
      <c r="AJ1709" s="8"/>
      <c r="AK1709" s="8"/>
      <c r="AL1709" s="8"/>
      <c r="AM1709" s="8"/>
      <c r="AN1709" s="8"/>
      <c r="AO1709" s="8"/>
      <c r="AP1709" s="8"/>
      <c r="AQ1709" s="8"/>
      <c r="AR1709" s="8"/>
      <c r="AS1709" s="8"/>
      <c r="AT1709" s="8"/>
      <c r="AU1709" s="8"/>
      <c r="AV1709" s="8"/>
      <c r="AW1709" s="8"/>
      <c r="AX1709" s="8"/>
      <c r="AY1709" s="8"/>
      <c r="AZ1709" s="8"/>
      <c r="BA1709" s="8"/>
      <c r="BB1709" s="8"/>
      <c r="BC1709" s="8"/>
      <c r="BD1709" s="8"/>
      <c r="BE1709" s="8"/>
      <c r="BF1709" s="8"/>
      <c r="BG1709" s="8"/>
      <c r="BH1709" s="8"/>
      <c r="BI1709" s="8"/>
      <c r="BJ1709" s="8"/>
      <c r="BK1709" s="8"/>
      <c r="BL1709" s="8"/>
      <c r="BM1709" s="8"/>
      <c r="BN1709" s="8"/>
      <c r="BO1709" s="8"/>
      <c r="BP1709" s="1" t="str">
        <v>0- Port Costs</v>
      </c>
      <c r="BT1709" s="1" t="str">
        <v>0- Port Value</v>
      </c>
      <c r="BU1709" s="8"/>
    </row>
    <row r="1710" spans="8:73" hidden="1" outlineLevel="1" x14ac:dyDescent="0.3">
      <c r="H1710" s="1" t="str">
        <v>0 - BM Costs</v>
      </c>
      <c r="L1710" s="1" t="str">
        <v>0 - BM Port</v>
      </c>
      <c r="N1710" s="1" t="str">
        <v>0 - Port Assets</v>
      </c>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8"/>
      <c r="AX1710" s="8"/>
      <c r="AY1710" s="8"/>
      <c r="AZ1710" s="8"/>
      <c r="BA1710" s="8"/>
      <c r="BB1710" s="8"/>
      <c r="BC1710" s="8"/>
      <c r="BD1710" s="8"/>
      <c r="BE1710" s="8"/>
      <c r="BF1710" s="8"/>
      <c r="BG1710" s="8"/>
      <c r="BH1710" s="8"/>
      <c r="BI1710" s="8"/>
      <c r="BJ1710" s="8"/>
      <c r="BK1710" s="8"/>
      <c r="BL1710" s="8"/>
      <c r="BM1710" s="8"/>
      <c r="BN1710" s="8"/>
      <c r="BO1710" s="8"/>
      <c r="BP1710" s="1" t="str">
        <v>0- Port Costs</v>
      </c>
      <c r="BT1710" s="1" t="str">
        <v>0- Port Value</v>
      </c>
      <c r="BU1710" s="8"/>
    </row>
    <row r="1711" spans="8:73" hidden="1" outlineLevel="1" x14ac:dyDescent="0.3">
      <c r="H1711" s="1" t="str">
        <v>0 - BM Costs</v>
      </c>
      <c r="L1711" s="1" t="str">
        <v>0 - BM Port</v>
      </c>
      <c r="N1711" s="1" t="str">
        <v>0 - Port Assets</v>
      </c>
      <c r="O1711" s="8"/>
      <c r="P1711" s="8"/>
      <c r="Q1711" s="8"/>
      <c r="R1711" s="8"/>
      <c r="S1711" s="8"/>
      <c r="T1711" s="8"/>
      <c r="U1711" s="8"/>
      <c r="V1711" s="8"/>
      <c r="W1711" s="8"/>
      <c r="X1711" s="8"/>
      <c r="Y1711" s="8"/>
      <c r="Z1711" s="8"/>
      <c r="AA1711" s="8"/>
      <c r="AB1711" s="8"/>
      <c r="AC1711" s="8"/>
      <c r="AD1711" s="8"/>
      <c r="AE1711" s="8"/>
      <c r="AF1711" s="8"/>
      <c r="AG1711" s="8"/>
      <c r="AH1711" s="8"/>
      <c r="AI1711" s="8"/>
      <c r="AJ1711" s="8"/>
      <c r="AK1711" s="8"/>
      <c r="AL1711" s="8"/>
      <c r="AM1711" s="8"/>
      <c r="AN1711" s="8"/>
      <c r="AO1711" s="8"/>
      <c r="AP1711" s="8"/>
      <c r="AQ1711" s="8"/>
      <c r="AR1711" s="8"/>
      <c r="AS1711" s="8"/>
      <c r="AT1711" s="8"/>
      <c r="AU1711" s="8"/>
      <c r="AV1711" s="8"/>
      <c r="AW1711" s="8"/>
      <c r="AX1711" s="8"/>
      <c r="AY1711" s="8"/>
      <c r="AZ1711" s="8"/>
      <c r="BA1711" s="8"/>
      <c r="BB1711" s="8"/>
      <c r="BC1711" s="8"/>
      <c r="BD1711" s="8"/>
      <c r="BE1711" s="8"/>
      <c r="BF1711" s="8"/>
      <c r="BG1711" s="8"/>
      <c r="BH1711" s="8"/>
      <c r="BI1711" s="8"/>
      <c r="BJ1711" s="8"/>
      <c r="BK1711" s="8"/>
      <c r="BL1711" s="8"/>
      <c r="BM1711" s="8"/>
      <c r="BN1711" s="8"/>
      <c r="BO1711" s="8"/>
      <c r="BP1711" s="1" t="str">
        <v>0- Port Costs</v>
      </c>
      <c r="BT1711" s="1" t="str">
        <v>0- Port Value</v>
      </c>
      <c r="BU1711" s="8"/>
    </row>
    <row r="1712" spans="8:73" hidden="1" outlineLevel="1" x14ac:dyDescent="0.3">
      <c r="H1712" s="1" t="str">
        <v>0 - BM Costs</v>
      </c>
      <c r="L1712" s="1" t="str">
        <v>0 - BM Port</v>
      </c>
      <c r="N1712" s="1" t="str">
        <v>0 - Port Assets</v>
      </c>
      <c r="O1712" s="8"/>
      <c r="P1712" s="8"/>
      <c r="Q1712" s="8"/>
      <c r="R1712" s="8"/>
      <c r="S1712" s="8"/>
      <c r="T1712" s="8"/>
      <c r="U1712" s="8"/>
      <c r="V1712" s="8"/>
      <c r="W1712" s="8"/>
      <c r="X1712" s="8"/>
      <c r="Y1712" s="8"/>
      <c r="Z1712" s="8"/>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8"/>
      <c r="AX1712" s="8"/>
      <c r="AY1712" s="8"/>
      <c r="AZ1712" s="8"/>
      <c r="BA1712" s="8"/>
      <c r="BB1712" s="8"/>
      <c r="BC1712" s="8"/>
      <c r="BD1712" s="8"/>
      <c r="BE1712" s="8"/>
      <c r="BF1712" s="8"/>
      <c r="BG1712" s="8"/>
      <c r="BH1712" s="8"/>
      <c r="BI1712" s="8"/>
      <c r="BJ1712" s="8"/>
      <c r="BK1712" s="8"/>
      <c r="BL1712" s="8"/>
      <c r="BM1712" s="8"/>
      <c r="BN1712" s="8"/>
      <c r="BO1712" s="8"/>
      <c r="BP1712" s="1" t="str">
        <v>0- Port Costs</v>
      </c>
      <c r="BT1712" s="1" t="str">
        <v>0- Port Value</v>
      </c>
      <c r="BU1712" s="8"/>
    </row>
    <row r="1713" spans="8:73" hidden="1" outlineLevel="1" x14ac:dyDescent="0.3">
      <c r="H1713" s="1" t="str">
        <v>0 - BM Costs</v>
      </c>
      <c r="L1713" s="1" t="str">
        <v>0 - BM Port</v>
      </c>
      <c r="N1713" s="1" t="str">
        <v>0 - Port Assets</v>
      </c>
      <c r="O1713" s="8"/>
      <c r="P1713" s="8"/>
      <c r="Q1713" s="8"/>
      <c r="R1713" s="8"/>
      <c r="S1713" s="8"/>
      <c r="T1713" s="8"/>
      <c r="U1713" s="8"/>
      <c r="V1713" s="8"/>
      <c r="W1713" s="8"/>
      <c r="X1713" s="8"/>
      <c r="Y1713" s="8"/>
      <c r="Z1713" s="8"/>
      <c r="AA1713" s="8"/>
      <c r="AB1713" s="8"/>
      <c r="AC1713" s="8"/>
      <c r="AD1713" s="8"/>
      <c r="AE1713" s="8"/>
      <c r="AF1713" s="8"/>
      <c r="AG1713" s="8"/>
      <c r="AH1713" s="8"/>
      <c r="AI1713" s="8"/>
      <c r="AJ1713" s="8"/>
      <c r="AK1713" s="8"/>
      <c r="AL1713" s="8"/>
      <c r="AM1713" s="8"/>
      <c r="AN1713" s="8"/>
      <c r="AO1713" s="8"/>
      <c r="AP1713" s="8"/>
      <c r="AQ1713" s="8"/>
      <c r="AR1713" s="8"/>
      <c r="AS1713" s="8"/>
      <c r="AT1713" s="8"/>
      <c r="AU1713" s="8"/>
      <c r="AV1713" s="8"/>
      <c r="AW1713" s="8"/>
      <c r="AX1713" s="8"/>
      <c r="AY1713" s="8"/>
      <c r="AZ1713" s="8"/>
      <c r="BA1713" s="8"/>
      <c r="BB1713" s="8"/>
      <c r="BC1713" s="8"/>
      <c r="BD1713" s="8"/>
      <c r="BE1713" s="8"/>
      <c r="BF1713" s="8"/>
      <c r="BG1713" s="8"/>
      <c r="BH1713" s="8"/>
      <c r="BI1713" s="8"/>
      <c r="BJ1713" s="8"/>
      <c r="BK1713" s="8"/>
      <c r="BL1713" s="8"/>
      <c r="BM1713" s="8"/>
      <c r="BN1713" s="8"/>
      <c r="BO1713" s="8"/>
      <c r="BP1713" s="1" t="str">
        <v>0- Port Costs</v>
      </c>
      <c r="BT1713" s="1" t="str">
        <v>0- Port Value</v>
      </c>
      <c r="BU1713" s="8"/>
    </row>
    <row r="1714" spans="8:73" hidden="1" outlineLevel="1" x14ac:dyDescent="0.3">
      <c r="H1714" s="1" t="str">
        <v>0 - BM Costs</v>
      </c>
      <c r="L1714" s="1" t="str">
        <v>0 - BM Port</v>
      </c>
      <c r="N1714" s="1" t="str">
        <v>0 - Port Assets</v>
      </c>
      <c r="O1714" s="8"/>
      <c r="P1714" s="8"/>
      <c r="Q1714" s="8"/>
      <c r="R1714" s="8"/>
      <c r="S1714" s="8"/>
      <c r="T1714" s="8"/>
      <c r="U1714" s="8"/>
      <c r="V1714" s="8"/>
      <c r="W1714" s="8"/>
      <c r="X1714" s="8"/>
      <c r="Y1714" s="8"/>
      <c r="Z1714" s="8"/>
      <c r="AA1714" s="8"/>
      <c r="AB1714" s="8"/>
      <c r="AC1714" s="8"/>
      <c r="AD1714" s="8"/>
      <c r="AE1714" s="8"/>
      <c r="AF1714" s="8"/>
      <c r="AG1714" s="8"/>
      <c r="AH1714" s="8"/>
      <c r="AI1714" s="8"/>
      <c r="AJ1714" s="8"/>
      <c r="AK1714" s="8"/>
      <c r="AL1714" s="8"/>
      <c r="AM1714" s="8"/>
      <c r="AN1714" s="8"/>
      <c r="AO1714" s="8"/>
      <c r="AP1714" s="8"/>
      <c r="AQ1714" s="8"/>
      <c r="AR1714" s="8"/>
      <c r="AS1714" s="8"/>
      <c r="AT1714" s="8"/>
      <c r="AU1714" s="8"/>
      <c r="AV1714" s="8"/>
      <c r="AW1714" s="8"/>
      <c r="AX1714" s="8"/>
      <c r="AY1714" s="8"/>
      <c r="AZ1714" s="8"/>
      <c r="BA1714" s="8"/>
      <c r="BB1714" s="8"/>
      <c r="BC1714" s="8"/>
      <c r="BD1714" s="8"/>
      <c r="BE1714" s="8"/>
      <c r="BF1714" s="8"/>
      <c r="BG1714" s="8"/>
      <c r="BH1714" s="8"/>
      <c r="BI1714" s="8"/>
      <c r="BJ1714" s="8"/>
      <c r="BK1714" s="8"/>
      <c r="BL1714" s="8"/>
      <c r="BM1714" s="8"/>
      <c r="BN1714" s="8"/>
      <c r="BO1714" s="8"/>
      <c r="BP1714" s="1" t="str">
        <v>0- Port Costs</v>
      </c>
      <c r="BT1714" s="1" t="str">
        <v>0- Port Value</v>
      </c>
      <c r="BU1714" s="8"/>
    </row>
    <row r="1715" spans="8:73" hidden="1" outlineLevel="1" x14ac:dyDescent="0.3">
      <c r="H1715" s="1" t="str">
        <v>0 - BM Costs</v>
      </c>
      <c r="L1715" s="1" t="str">
        <v>0 - BM Port</v>
      </c>
      <c r="N1715" s="1" t="str">
        <v>0 - Port Assets</v>
      </c>
      <c r="O1715" s="8"/>
      <c r="P1715" s="8"/>
      <c r="Q1715" s="8"/>
      <c r="R1715" s="8"/>
      <c r="S1715" s="8"/>
      <c r="T1715" s="8"/>
      <c r="U1715" s="8"/>
      <c r="V1715" s="8"/>
      <c r="W1715" s="8"/>
      <c r="X1715" s="8"/>
      <c r="Y1715" s="8"/>
      <c r="Z1715" s="8"/>
      <c r="AA1715" s="8"/>
      <c r="AB1715" s="8"/>
      <c r="AC1715" s="8"/>
      <c r="AD1715" s="8"/>
      <c r="AE1715" s="8"/>
      <c r="AF1715" s="8"/>
      <c r="AG1715" s="8"/>
      <c r="AH1715" s="8"/>
      <c r="AI1715" s="8"/>
      <c r="AJ1715" s="8"/>
      <c r="AK1715" s="8"/>
      <c r="AL1715" s="8"/>
      <c r="AM1715" s="8"/>
      <c r="AN1715" s="8"/>
      <c r="AO1715" s="8"/>
      <c r="AP1715" s="8"/>
      <c r="AQ1715" s="8"/>
      <c r="AR1715" s="8"/>
      <c r="AS1715" s="8"/>
      <c r="AT1715" s="8"/>
      <c r="AU1715" s="8"/>
      <c r="AV1715" s="8"/>
      <c r="AW1715" s="8"/>
      <c r="AX1715" s="8"/>
      <c r="AY1715" s="8"/>
      <c r="AZ1715" s="8"/>
      <c r="BA1715" s="8"/>
      <c r="BB1715" s="8"/>
      <c r="BC1715" s="8"/>
      <c r="BD1715" s="8"/>
      <c r="BE1715" s="8"/>
      <c r="BF1715" s="8"/>
      <c r="BG1715" s="8"/>
      <c r="BH1715" s="8"/>
      <c r="BI1715" s="8"/>
      <c r="BJ1715" s="8"/>
      <c r="BK1715" s="8"/>
      <c r="BL1715" s="8"/>
      <c r="BM1715" s="8"/>
      <c r="BN1715" s="8"/>
      <c r="BO1715" s="8"/>
      <c r="BP1715" s="1" t="str">
        <v>0- Port Costs</v>
      </c>
      <c r="BT1715" s="1" t="str">
        <v>0- Port Value</v>
      </c>
      <c r="BU1715" s="8"/>
    </row>
    <row r="1716" spans="8:73" hidden="1" outlineLevel="1" x14ac:dyDescent="0.3">
      <c r="H1716" s="1" t="str">
        <v>0 - BM Costs</v>
      </c>
      <c r="L1716" s="1" t="str">
        <v>0 - BM Port</v>
      </c>
      <c r="N1716" s="1" t="str">
        <v>0 - Port Assets</v>
      </c>
      <c r="O1716" s="8"/>
      <c r="P1716" s="8"/>
      <c r="Q1716" s="8"/>
      <c r="R1716" s="8"/>
      <c r="S1716" s="8"/>
      <c r="T1716" s="8"/>
      <c r="U1716" s="8"/>
      <c r="V1716" s="8"/>
      <c r="W1716" s="8"/>
      <c r="X1716" s="8"/>
      <c r="Y1716" s="8"/>
      <c r="Z1716" s="8"/>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8"/>
      <c r="AX1716" s="8"/>
      <c r="AY1716" s="8"/>
      <c r="AZ1716" s="8"/>
      <c r="BA1716" s="8"/>
      <c r="BB1716" s="8"/>
      <c r="BC1716" s="8"/>
      <c r="BD1716" s="8"/>
      <c r="BE1716" s="8"/>
      <c r="BF1716" s="8"/>
      <c r="BG1716" s="8"/>
      <c r="BH1716" s="8"/>
      <c r="BI1716" s="8"/>
      <c r="BJ1716" s="8"/>
      <c r="BK1716" s="8"/>
      <c r="BL1716" s="8"/>
      <c r="BM1716" s="8"/>
      <c r="BN1716" s="8"/>
      <c r="BO1716" s="8"/>
      <c r="BP1716" s="1" t="str">
        <v>0- Port Costs</v>
      </c>
      <c r="BT1716" s="1" t="str">
        <v>0- Port Value</v>
      </c>
      <c r="BU1716" s="8"/>
    </row>
    <row r="1717" spans="8:73" hidden="1" outlineLevel="1" x14ac:dyDescent="0.3">
      <c r="H1717" s="1" t="str">
        <v>0 - BM Costs</v>
      </c>
      <c r="L1717" s="1" t="str">
        <v>0 - BM Port</v>
      </c>
      <c r="N1717" s="1" t="str">
        <v>0 - Port Assets</v>
      </c>
      <c r="O1717" s="8"/>
      <c r="P1717" s="8"/>
      <c r="Q1717" s="8"/>
      <c r="R1717" s="8"/>
      <c r="S1717" s="8"/>
      <c r="T1717" s="8"/>
      <c r="U1717" s="8"/>
      <c r="V1717" s="8"/>
      <c r="W1717" s="8"/>
      <c r="X1717" s="8"/>
      <c r="Y1717" s="8"/>
      <c r="Z1717" s="8"/>
      <c r="AA1717" s="8"/>
      <c r="AB1717" s="8"/>
      <c r="AC1717" s="8"/>
      <c r="AD1717" s="8"/>
      <c r="AE1717" s="8"/>
      <c r="AF1717" s="8"/>
      <c r="AG1717" s="8"/>
      <c r="AH1717" s="8"/>
      <c r="AI1717" s="8"/>
      <c r="AJ1717" s="8"/>
      <c r="AK1717" s="8"/>
      <c r="AL1717" s="8"/>
      <c r="AM1717" s="8"/>
      <c r="AN1717" s="8"/>
      <c r="AO1717" s="8"/>
      <c r="AP1717" s="8"/>
      <c r="AQ1717" s="8"/>
      <c r="AR1717" s="8"/>
      <c r="AS1717" s="8"/>
      <c r="AT1717" s="8"/>
      <c r="AU1717" s="8"/>
      <c r="AV1717" s="8"/>
      <c r="AW1717" s="8"/>
      <c r="AX1717" s="8"/>
      <c r="AY1717" s="8"/>
      <c r="AZ1717" s="8"/>
      <c r="BA1717" s="8"/>
      <c r="BB1717" s="8"/>
      <c r="BC1717" s="8"/>
      <c r="BD1717" s="8"/>
      <c r="BE1717" s="8"/>
      <c r="BF1717" s="8"/>
      <c r="BG1717" s="8"/>
      <c r="BH1717" s="8"/>
      <c r="BI1717" s="8"/>
      <c r="BJ1717" s="8"/>
      <c r="BK1717" s="8"/>
      <c r="BL1717" s="8"/>
      <c r="BM1717" s="8"/>
      <c r="BN1717" s="8"/>
      <c r="BO1717" s="8"/>
      <c r="BP1717" s="1" t="str">
        <v>0- Port Costs</v>
      </c>
      <c r="BT1717" s="1" t="str">
        <v>0- Port Value</v>
      </c>
      <c r="BU1717" s="8"/>
    </row>
    <row r="1718" spans="8:73" hidden="1" outlineLevel="1" x14ac:dyDescent="0.3">
      <c r="H1718" s="1" t="str">
        <v>0 - BM Costs</v>
      </c>
      <c r="L1718" s="1" t="str">
        <v>0 - BM Port</v>
      </c>
      <c r="N1718" s="1" t="str">
        <v>0 - Port Assets</v>
      </c>
      <c r="O1718" s="8"/>
      <c r="P1718" s="8"/>
      <c r="Q1718" s="8"/>
      <c r="R1718" s="8"/>
      <c r="S1718" s="8"/>
      <c r="T1718" s="8"/>
      <c r="U1718" s="8"/>
      <c r="V1718" s="8"/>
      <c r="W1718" s="8"/>
      <c r="X1718" s="8"/>
      <c r="Y1718" s="8"/>
      <c r="Z1718" s="8"/>
      <c r="AA1718" s="8"/>
      <c r="AB1718" s="8"/>
      <c r="AC1718" s="8"/>
      <c r="AD1718" s="8"/>
      <c r="AE1718" s="8"/>
      <c r="AF1718" s="8"/>
      <c r="AG1718" s="8"/>
      <c r="AH1718" s="8"/>
      <c r="AI1718" s="8"/>
      <c r="AJ1718" s="8"/>
      <c r="AK1718" s="8"/>
      <c r="AL1718" s="8"/>
      <c r="AM1718" s="8"/>
      <c r="AN1718" s="8"/>
      <c r="AO1718" s="8"/>
      <c r="AP1718" s="8"/>
      <c r="AQ1718" s="8"/>
      <c r="AR1718" s="8"/>
      <c r="AS1718" s="8"/>
      <c r="AT1718" s="8"/>
      <c r="AU1718" s="8"/>
      <c r="AV1718" s="8"/>
      <c r="AW1718" s="8"/>
      <c r="AX1718" s="8"/>
      <c r="AY1718" s="8"/>
      <c r="AZ1718" s="8"/>
      <c r="BA1718" s="8"/>
      <c r="BB1718" s="8"/>
      <c r="BC1718" s="8"/>
      <c r="BD1718" s="8"/>
      <c r="BE1718" s="8"/>
      <c r="BF1718" s="8"/>
      <c r="BG1718" s="8"/>
      <c r="BH1718" s="8"/>
      <c r="BI1718" s="8"/>
      <c r="BJ1718" s="8"/>
      <c r="BK1718" s="8"/>
      <c r="BL1718" s="8"/>
      <c r="BM1718" s="8"/>
      <c r="BN1718" s="8"/>
      <c r="BO1718" s="8"/>
      <c r="BP1718" s="1" t="str">
        <v>0- Port Costs</v>
      </c>
      <c r="BT1718" s="1" t="str">
        <v>0- Port Value</v>
      </c>
      <c r="BU1718" s="8"/>
    </row>
    <row r="1719" spans="8:73" hidden="1" outlineLevel="1" x14ac:dyDescent="0.3">
      <c r="H1719" s="1" t="str">
        <v>0 - BM Costs</v>
      </c>
      <c r="L1719" s="1" t="str">
        <v>0 - BM Port</v>
      </c>
      <c r="N1719" s="1" t="str">
        <v>0 - Port Assets</v>
      </c>
      <c r="O1719" s="8"/>
      <c r="P1719" s="8"/>
      <c r="Q1719" s="8"/>
      <c r="R1719" s="8"/>
      <c r="S1719" s="8"/>
      <c r="T1719" s="8"/>
      <c r="U1719" s="8"/>
      <c r="V1719" s="8"/>
      <c r="W1719" s="8"/>
      <c r="X1719" s="8"/>
      <c r="Y1719" s="8"/>
      <c r="Z1719" s="8"/>
      <c r="AA1719" s="8"/>
      <c r="AB1719" s="8"/>
      <c r="AC1719" s="8"/>
      <c r="AD1719" s="8"/>
      <c r="AE1719" s="8"/>
      <c r="AF1719" s="8"/>
      <c r="AG1719" s="8"/>
      <c r="AH1719" s="8"/>
      <c r="AI1719" s="8"/>
      <c r="AJ1719" s="8"/>
      <c r="AK1719" s="8"/>
      <c r="AL1719" s="8"/>
      <c r="AM1719" s="8"/>
      <c r="AN1719" s="8"/>
      <c r="AO1719" s="8"/>
      <c r="AP1719" s="8"/>
      <c r="AQ1719" s="8"/>
      <c r="AR1719" s="8"/>
      <c r="AS1719" s="8"/>
      <c r="AT1719" s="8"/>
      <c r="AU1719" s="8"/>
      <c r="AV1719" s="8"/>
      <c r="AW1719" s="8"/>
      <c r="AX1719" s="8"/>
      <c r="AY1719" s="8"/>
      <c r="AZ1719" s="8"/>
      <c r="BA1719" s="8"/>
      <c r="BB1719" s="8"/>
      <c r="BC1719" s="8"/>
      <c r="BD1719" s="8"/>
      <c r="BE1719" s="8"/>
      <c r="BF1719" s="8"/>
      <c r="BG1719" s="8"/>
      <c r="BH1719" s="8"/>
      <c r="BI1719" s="8"/>
      <c r="BJ1719" s="8"/>
      <c r="BK1719" s="8"/>
      <c r="BL1719" s="8"/>
      <c r="BM1719" s="8"/>
      <c r="BN1719" s="8"/>
      <c r="BO1719" s="8"/>
      <c r="BP1719" s="1" t="str">
        <v>0- Port Costs</v>
      </c>
      <c r="BT1719" s="1" t="str">
        <v>0- Port Value</v>
      </c>
      <c r="BU1719" s="8"/>
    </row>
    <row r="1720" spans="8:73" hidden="1" outlineLevel="1" x14ac:dyDescent="0.3">
      <c r="H1720" s="1" t="str">
        <v>0 - BM Costs</v>
      </c>
      <c r="L1720" s="1" t="str">
        <v>0 - BM Port</v>
      </c>
      <c r="N1720" s="1" t="str">
        <v>0 - Port Assets</v>
      </c>
      <c r="O1720" s="8"/>
      <c r="P1720" s="8"/>
      <c r="Q1720" s="8"/>
      <c r="R1720" s="8"/>
      <c r="S1720" s="8"/>
      <c r="T1720" s="8"/>
      <c r="U1720" s="8"/>
      <c r="V1720" s="8"/>
      <c r="W1720" s="8"/>
      <c r="X1720" s="8"/>
      <c r="Y1720" s="8"/>
      <c r="Z1720" s="8"/>
      <c r="AA1720" s="8"/>
      <c r="AB1720" s="8"/>
      <c r="AC1720" s="8"/>
      <c r="AD1720" s="8"/>
      <c r="AE1720" s="8"/>
      <c r="AF1720" s="8"/>
      <c r="AG1720" s="8"/>
      <c r="AH1720" s="8"/>
      <c r="AI1720" s="8"/>
      <c r="AJ1720" s="8"/>
      <c r="AK1720" s="8"/>
      <c r="AL1720" s="8"/>
      <c r="AM1720" s="8"/>
      <c r="AN1720" s="8"/>
      <c r="AO1720" s="8"/>
      <c r="AP1720" s="8"/>
      <c r="AQ1720" s="8"/>
      <c r="AR1720" s="8"/>
      <c r="AS1720" s="8"/>
      <c r="AT1720" s="8"/>
      <c r="AU1720" s="8"/>
      <c r="AV1720" s="8"/>
      <c r="AW1720" s="8"/>
      <c r="AX1720" s="8"/>
      <c r="AY1720" s="8"/>
      <c r="AZ1720" s="8"/>
      <c r="BA1720" s="8"/>
      <c r="BB1720" s="8"/>
      <c r="BC1720" s="8"/>
      <c r="BD1720" s="8"/>
      <c r="BE1720" s="8"/>
      <c r="BF1720" s="8"/>
      <c r="BG1720" s="8"/>
      <c r="BH1720" s="8"/>
      <c r="BI1720" s="8"/>
      <c r="BJ1720" s="8"/>
      <c r="BK1720" s="8"/>
      <c r="BL1720" s="8"/>
      <c r="BM1720" s="8"/>
      <c r="BN1720" s="8"/>
      <c r="BO1720" s="8"/>
      <c r="BP1720" s="1" t="str">
        <v>0- Port Costs</v>
      </c>
      <c r="BT1720" s="1" t="str">
        <v>0- Port Value</v>
      </c>
      <c r="BU1720" s="8"/>
    </row>
    <row r="1721" spans="8:73" hidden="1" outlineLevel="1" x14ac:dyDescent="0.3">
      <c r="H1721" s="1" t="str">
        <v>0 - BM Costs</v>
      </c>
      <c r="L1721" s="1" t="str">
        <v>0 - BM Port</v>
      </c>
      <c r="N1721" s="1" t="str">
        <v>0 - Port Assets</v>
      </c>
      <c r="O1721" s="8"/>
      <c r="P1721" s="8"/>
      <c r="Q1721" s="8"/>
      <c r="R1721" s="8"/>
      <c r="S1721" s="8"/>
      <c r="T1721" s="8"/>
      <c r="U1721" s="8"/>
      <c r="V1721" s="8"/>
      <c r="W1721" s="8"/>
      <c r="X1721" s="8"/>
      <c r="Y1721" s="8"/>
      <c r="Z1721" s="8"/>
      <c r="AA1721" s="8"/>
      <c r="AB1721" s="8"/>
      <c r="AC1721" s="8"/>
      <c r="AD1721" s="8"/>
      <c r="AE1721" s="8"/>
      <c r="AF1721" s="8"/>
      <c r="AG1721" s="8"/>
      <c r="AH1721" s="8"/>
      <c r="AI1721" s="8"/>
      <c r="AJ1721" s="8"/>
      <c r="AK1721" s="8"/>
      <c r="AL1721" s="8"/>
      <c r="AM1721" s="8"/>
      <c r="AN1721" s="8"/>
      <c r="AO1721" s="8"/>
      <c r="AP1721" s="8"/>
      <c r="AQ1721" s="8"/>
      <c r="AR1721" s="8"/>
      <c r="AS1721" s="8"/>
      <c r="AT1721" s="8"/>
      <c r="AU1721" s="8"/>
      <c r="AV1721" s="8"/>
      <c r="AW1721" s="8"/>
      <c r="AX1721" s="8"/>
      <c r="AY1721" s="8"/>
      <c r="AZ1721" s="8"/>
      <c r="BA1721" s="8"/>
      <c r="BB1721" s="8"/>
      <c r="BC1721" s="8"/>
      <c r="BD1721" s="8"/>
      <c r="BE1721" s="8"/>
      <c r="BF1721" s="8"/>
      <c r="BG1721" s="8"/>
      <c r="BH1721" s="8"/>
      <c r="BI1721" s="8"/>
      <c r="BJ1721" s="8"/>
      <c r="BK1721" s="8"/>
      <c r="BL1721" s="8"/>
      <c r="BM1721" s="8"/>
      <c r="BN1721" s="8"/>
      <c r="BO1721" s="8"/>
      <c r="BP1721" s="1" t="str">
        <v>0- Port Costs</v>
      </c>
      <c r="BT1721" s="1" t="str">
        <v>0- Port Value</v>
      </c>
      <c r="BU1721" s="8"/>
    </row>
    <row r="1722" spans="8:73" hidden="1" outlineLevel="1" x14ac:dyDescent="0.3">
      <c r="H1722" s="1" t="str">
        <v>0 - BM Costs</v>
      </c>
      <c r="L1722" s="1" t="str">
        <v>0 - BM Port</v>
      </c>
      <c r="N1722" s="1" t="str">
        <v>0 - Port Assets</v>
      </c>
      <c r="O1722" s="8"/>
      <c r="P1722" s="8"/>
      <c r="Q1722" s="8"/>
      <c r="R1722" s="8"/>
      <c r="S1722" s="8"/>
      <c r="T1722" s="8"/>
      <c r="U1722" s="8"/>
      <c r="V1722" s="8"/>
      <c r="W1722" s="8"/>
      <c r="X1722" s="8"/>
      <c r="Y1722" s="8"/>
      <c r="Z1722" s="8"/>
      <c r="AA1722" s="8"/>
      <c r="AB1722" s="8"/>
      <c r="AC1722" s="8"/>
      <c r="AD1722" s="8"/>
      <c r="AE1722" s="8"/>
      <c r="AF1722" s="8"/>
      <c r="AG1722" s="8"/>
      <c r="AH1722" s="8"/>
      <c r="AI1722" s="8"/>
      <c r="AJ1722" s="8"/>
      <c r="AK1722" s="8"/>
      <c r="AL1722" s="8"/>
      <c r="AM1722" s="8"/>
      <c r="AN1722" s="8"/>
      <c r="AO1722" s="8"/>
      <c r="AP1722" s="8"/>
      <c r="AQ1722" s="8"/>
      <c r="AR1722" s="8"/>
      <c r="AS1722" s="8"/>
      <c r="AT1722" s="8"/>
      <c r="AU1722" s="8"/>
      <c r="AV1722" s="8"/>
      <c r="AW1722" s="8"/>
      <c r="AX1722" s="8"/>
      <c r="AY1722" s="8"/>
      <c r="AZ1722" s="8"/>
      <c r="BA1722" s="8"/>
      <c r="BB1722" s="8"/>
      <c r="BC1722" s="8"/>
      <c r="BD1722" s="8"/>
      <c r="BE1722" s="8"/>
      <c r="BF1722" s="8"/>
      <c r="BG1722" s="8"/>
      <c r="BH1722" s="8"/>
      <c r="BI1722" s="8"/>
      <c r="BJ1722" s="8"/>
      <c r="BK1722" s="8"/>
      <c r="BL1722" s="8"/>
      <c r="BM1722" s="8"/>
      <c r="BN1722" s="8"/>
      <c r="BO1722" s="8"/>
      <c r="BP1722" s="1" t="str">
        <v>0- Port Costs</v>
      </c>
      <c r="BT1722" s="1" t="str">
        <v>0- Port Value</v>
      </c>
      <c r="BU1722" s="8"/>
    </row>
    <row r="1723" spans="8:73" hidden="1" outlineLevel="1" x14ac:dyDescent="0.3">
      <c r="H1723" s="1" t="str">
        <v>0 - BM Costs</v>
      </c>
      <c r="L1723" s="1" t="str">
        <v>0 - BM Port</v>
      </c>
      <c r="N1723" s="1" t="str">
        <v>0 - Port Assets</v>
      </c>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8"/>
      <c r="AX1723" s="8"/>
      <c r="AY1723" s="8"/>
      <c r="AZ1723" s="8"/>
      <c r="BA1723" s="8"/>
      <c r="BB1723" s="8"/>
      <c r="BC1723" s="8"/>
      <c r="BD1723" s="8"/>
      <c r="BE1723" s="8"/>
      <c r="BF1723" s="8"/>
      <c r="BG1723" s="8"/>
      <c r="BH1723" s="8"/>
      <c r="BI1723" s="8"/>
      <c r="BJ1723" s="8"/>
      <c r="BK1723" s="8"/>
      <c r="BL1723" s="8"/>
      <c r="BM1723" s="8"/>
      <c r="BN1723" s="8"/>
      <c r="BO1723" s="8"/>
      <c r="BP1723" s="1" t="str">
        <v>0- Port Costs</v>
      </c>
      <c r="BT1723" s="1" t="str">
        <v>0- Port Value</v>
      </c>
      <c r="BU1723" s="8"/>
    </row>
    <row r="1724" spans="8:73" hidden="1" outlineLevel="1" x14ac:dyDescent="0.3">
      <c r="H1724" s="1" t="str">
        <v>0 - BM Costs</v>
      </c>
      <c r="L1724" s="1" t="str">
        <v>0 - BM Port</v>
      </c>
      <c r="N1724" s="1" t="str">
        <v>0 - Port Assets</v>
      </c>
      <c r="O1724" s="8"/>
      <c r="P1724" s="8"/>
      <c r="Q1724" s="8"/>
      <c r="R1724" s="8"/>
      <c r="S1724" s="8"/>
      <c r="T1724" s="8"/>
      <c r="U1724" s="8"/>
      <c r="V1724" s="8"/>
      <c r="W1724" s="8"/>
      <c r="X1724" s="8"/>
      <c r="Y1724" s="8"/>
      <c r="Z1724" s="8"/>
      <c r="AA1724" s="8"/>
      <c r="AB1724" s="8"/>
      <c r="AC1724" s="8"/>
      <c r="AD1724" s="8"/>
      <c r="AE1724" s="8"/>
      <c r="AF1724" s="8"/>
      <c r="AG1724" s="8"/>
      <c r="AH1724" s="8"/>
      <c r="AI1724" s="8"/>
      <c r="AJ1724" s="8"/>
      <c r="AK1724" s="8"/>
      <c r="AL1724" s="8"/>
      <c r="AM1724" s="8"/>
      <c r="AN1724" s="8"/>
      <c r="AO1724" s="8"/>
      <c r="AP1724" s="8"/>
      <c r="AQ1724" s="8"/>
      <c r="AR1724" s="8"/>
      <c r="AS1724" s="8"/>
      <c r="AT1724" s="8"/>
      <c r="AU1724" s="8"/>
      <c r="AV1724" s="8"/>
      <c r="AW1724" s="8"/>
      <c r="AX1724" s="8"/>
      <c r="AY1724" s="8"/>
      <c r="AZ1724" s="8"/>
      <c r="BA1724" s="8"/>
      <c r="BB1724" s="8"/>
      <c r="BC1724" s="8"/>
      <c r="BD1724" s="8"/>
      <c r="BE1724" s="8"/>
      <c r="BF1724" s="8"/>
      <c r="BG1724" s="8"/>
      <c r="BH1724" s="8"/>
      <c r="BI1724" s="8"/>
      <c r="BJ1724" s="8"/>
      <c r="BK1724" s="8"/>
      <c r="BL1724" s="8"/>
      <c r="BM1724" s="8"/>
      <c r="BN1724" s="8"/>
      <c r="BO1724" s="8"/>
      <c r="BP1724" s="1" t="str">
        <v>0- Port Costs</v>
      </c>
      <c r="BT1724" s="1" t="str">
        <v>0- Port Value</v>
      </c>
      <c r="BU1724" s="8"/>
    </row>
    <row r="1725" spans="8:73" hidden="1" outlineLevel="1" x14ac:dyDescent="0.3">
      <c r="H1725" s="1" t="str">
        <v>0 - BM Costs</v>
      </c>
      <c r="L1725" s="1" t="str">
        <v>0 - BM Port</v>
      </c>
      <c r="N1725" s="1" t="str">
        <v>0 - Port Assets</v>
      </c>
      <c r="O1725" s="8"/>
      <c r="P1725" s="8"/>
      <c r="Q1725" s="8"/>
      <c r="R1725" s="8"/>
      <c r="S1725" s="8"/>
      <c r="T1725" s="8"/>
      <c r="U1725" s="8"/>
      <c r="V1725" s="8"/>
      <c r="W1725" s="8"/>
      <c r="X1725" s="8"/>
      <c r="Y1725" s="8"/>
      <c r="Z1725" s="8"/>
      <c r="AA1725" s="8"/>
      <c r="AB1725" s="8"/>
      <c r="AC1725" s="8"/>
      <c r="AD1725" s="8"/>
      <c r="AE1725" s="8"/>
      <c r="AF1725" s="8"/>
      <c r="AG1725" s="8"/>
      <c r="AH1725" s="8"/>
      <c r="AI1725" s="8"/>
      <c r="AJ1725" s="8"/>
      <c r="AK1725" s="8"/>
      <c r="AL1725" s="8"/>
      <c r="AM1725" s="8"/>
      <c r="AN1725" s="8"/>
      <c r="AO1725" s="8"/>
      <c r="AP1725" s="8"/>
      <c r="AQ1725" s="8"/>
      <c r="AR1725" s="8"/>
      <c r="AS1725" s="8"/>
      <c r="AT1725" s="8"/>
      <c r="AU1725" s="8"/>
      <c r="AV1725" s="8"/>
      <c r="AW1725" s="8"/>
      <c r="AX1725" s="8"/>
      <c r="AY1725" s="8"/>
      <c r="AZ1725" s="8"/>
      <c r="BA1725" s="8"/>
      <c r="BB1725" s="8"/>
      <c r="BC1725" s="8"/>
      <c r="BD1725" s="8"/>
      <c r="BE1725" s="8"/>
      <c r="BF1725" s="8"/>
      <c r="BG1725" s="8"/>
      <c r="BH1725" s="8"/>
      <c r="BI1725" s="8"/>
      <c r="BJ1725" s="8"/>
      <c r="BK1725" s="8"/>
      <c r="BL1725" s="8"/>
      <c r="BM1725" s="8"/>
      <c r="BN1725" s="8"/>
      <c r="BO1725" s="8"/>
      <c r="BP1725" s="1" t="str">
        <v>0- Port Costs</v>
      </c>
      <c r="BT1725" s="1" t="str">
        <v>0- Port Value</v>
      </c>
      <c r="BU1725" s="8"/>
    </row>
    <row r="1726" spans="8:73" hidden="1" outlineLevel="1" x14ac:dyDescent="0.3">
      <c r="H1726" s="1" t="str">
        <v>0 - BM Costs</v>
      </c>
      <c r="L1726" s="1" t="str">
        <v>0 - BM Port</v>
      </c>
      <c r="N1726" s="1" t="str">
        <v>0 - Port Assets</v>
      </c>
      <c r="O1726" s="8"/>
      <c r="P1726" s="8"/>
      <c r="Q1726" s="8"/>
      <c r="R1726" s="8"/>
      <c r="S1726" s="8"/>
      <c r="T1726" s="8"/>
      <c r="U1726" s="8"/>
      <c r="V1726" s="8"/>
      <c r="W1726" s="8"/>
      <c r="X1726" s="8"/>
      <c r="Y1726" s="8"/>
      <c r="Z1726" s="8"/>
      <c r="AA1726" s="8"/>
      <c r="AB1726" s="8"/>
      <c r="AC1726" s="8"/>
      <c r="AD1726" s="8"/>
      <c r="AE1726" s="8"/>
      <c r="AF1726" s="8"/>
      <c r="AG1726" s="8"/>
      <c r="AH1726" s="8"/>
      <c r="AI1726" s="8"/>
      <c r="AJ1726" s="8"/>
      <c r="AK1726" s="8"/>
      <c r="AL1726" s="8"/>
      <c r="AM1726" s="8"/>
      <c r="AN1726" s="8"/>
      <c r="AO1726" s="8"/>
      <c r="AP1726" s="8"/>
      <c r="AQ1726" s="8"/>
      <c r="AR1726" s="8"/>
      <c r="AS1726" s="8"/>
      <c r="AT1726" s="8"/>
      <c r="AU1726" s="8"/>
      <c r="AV1726" s="8"/>
      <c r="AW1726" s="8"/>
      <c r="AX1726" s="8"/>
      <c r="AY1726" s="8"/>
      <c r="AZ1726" s="8"/>
      <c r="BA1726" s="8"/>
      <c r="BB1726" s="8"/>
      <c r="BC1726" s="8"/>
      <c r="BD1726" s="8"/>
      <c r="BE1726" s="8"/>
      <c r="BF1726" s="8"/>
      <c r="BG1726" s="8"/>
      <c r="BH1726" s="8"/>
      <c r="BI1726" s="8"/>
      <c r="BJ1726" s="8"/>
      <c r="BK1726" s="8"/>
      <c r="BL1726" s="8"/>
      <c r="BM1726" s="8"/>
      <c r="BN1726" s="8"/>
      <c r="BO1726" s="8"/>
      <c r="BP1726" s="1" t="str">
        <v>0- Port Costs</v>
      </c>
      <c r="BT1726" s="1" t="str">
        <v>0- Port Value</v>
      </c>
      <c r="BU1726" s="8"/>
    </row>
    <row r="1727" spans="8:73" hidden="1" outlineLevel="1" x14ac:dyDescent="0.3">
      <c r="H1727" s="1" t="str">
        <v>0 - BM Costs</v>
      </c>
      <c r="L1727" s="1" t="str">
        <v>0 - BM Port</v>
      </c>
      <c r="N1727" s="1" t="str">
        <v>0 - Port Assets</v>
      </c>
      <c r="O1727" s="8"/>
      <c r="P1727" s="8"/>
      <c r="Q1727" s="8"/>
      <c r="R1727" s="8"/>
      <c r="S1727" s="8"/>
      <c r="T1727" s="8"/>
      <c r="U1727" s="8"/>
      <c r="V1727" s="8"/>
      <c r="W1727" s="8"/>
      <c r="X1727" s="8"/>
      <c r="Y1727" s="8"/>
      <c r="Z1727" s="8"/>
      <c r="AA1727" s="8"/>
      <c r="AB1727" s="8"/>
      <c r="AC1727" s="8"/>
      <c r="AD1727" s="8"/>
      <c r="AE1727" s="8"/>
      <c r="AF1727" s="8"/>
      <c r="AG1727" s="8"/>
      <c r="AH1727" s="8"/>
      <c r="AI1727" s="8"/>
      <c r="AJ1727" s="8"/>
      <c r="AK1727" s="8"/>
      <c r="AL1727" s="8"/>
      <c r="AM1727" s="8"/>
      <c r="AN1727" s="8"/>
      <c r="AO1727" s="8"/>
      <c r="AP1727" s="8"/>
      <c r="AQ1727" s="8"/>
      <c r="AR1727" s="8"/>
      <c r="AS1727" s="8"/>
      <c r="AT1727" s="8"/>
      <c r="AU1727" s="8"/>
      <c r="AV1727" s="8"/>
      <c r="AW1727" s="8"/>
      <c r="AX1727" s="8"/>
      <c r="AY1727" s="8"/>
      <c r="AZ1727" s="8"/>
      <c r="BA1727" s="8"/>
      <c r="BB1727" s="8"/>
      <c r="BC1727" s="8"/>
      <c r="BD1727" s="8"/>
      <c r="BE1727" s="8"/>
      <c r="BF1727" s="8"/>
      <c r="BG1727" s="8"/>
      <c r="BH1727" s="8"/>
      <c r="BI1727" s="8"/>
      <c r="BJ1727" s="8"/>
      <c r="BK1727" s="8"/>
      <c r="BL1727" s="8"/>
      <c r="BM1727" s="8"/>
      <c r="BN1727" s="8"/>
      <c r="BO1727" s="8"/>
      <c r="BP1727" s="1" t="str">
        <v>0- Port Costs</v>
      </c>
      <c r="BT1727" s="1" t="str">
        <v>0- Port Value</v>
      </c>
      <c r="BU1727" s="8"/>
    </row>
    <row r="1728" spans="8:73" hidden="1" outlineLevel="1" x14ac:dyDescent="0.3">
      <c r="H1728" s="1" t="str">
        <v>0 - BM Costs</v>
      </c>
      <c r="L1728" s="1" t="str">
        <v>0 - BM Port</v>
      </c>
      <c r="N1728" s="1" t="str">
        <v>0 - Port Assets</v>
      </c>
      <c r="O1728" s="8"/>
      <c r="P1728" s="8"/>
      <c r="Q1728" s="8"/>
      <c r="R1728" s="8"/>
      <c r="S1728" s="8"/>
      <c r="T1728" s="8"/>
      <c r="U1728" s="8"/>
      <c r="V1728" s="8"/>
      <c r="W1728" s="8"/>
      <c r="X1728" s="8"/>
      <c r="Y1728" s="8"/>
      <c r="Z1728" s="8"/>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8"/>
      <c r="AX1728" s="8"/>
      <c r="AY1728" s="8"/>
      <c r="AZ1728" s="8"/>
      <c r="BA1728" s="8"/>
      <c r="BB1728" s="8"/>
      <c r="BC1728" s="8"/>
      <c r="BD1728" s="8"/>
      <c r="BE1728" s="8"/>
      <c r="BF1728" s="8"/>
      <c r="BG1728" s="8"/>
      <c r="BH1728" s="8"/>
      <c r="BI1728" s="8"/>
      <c r="BJ1728" s="8"/>
      <c r="BK1728" s="8"/>
      <c r="BL1728" s="8"/>
      <c r="BM1728" s="8"/>
      <c r="BN1728" s="8"/>
      <c r="BO1728" s="8"/>
      <c r="BP1728" s="1" t="str">
        <v>0- Port Costs</v>
      </c>
      <c r="BT1728" s="1" t="str">
        <v>0- Port Value</v>
      </c>
      <c r="BU1728" s="8"/>
    </row>
    <row r="1729" spans="8:73" hidden="1" outlineLevel="1" x14ac:dyDescent="0.3">
      <c r="H1729" s="1" t="str">
        <v>0 - BM Costs</v>
      </c>
      <c r="L1729" s="1" t="str">
        <v>0 - BM Port</v>
      </c>
      <c r="N1729" s="1" t="str">
        <v>0 - Port Assets</v>
      </c>
      <c r="O1729" s="8"/>
      <c r="P1729" s="8"/>
      <c r="Q1729" s="8"/>
      <c r="R1729" s="8"/>
      <c r="S1729" s="8"/>
      <c r="T1729" s="8"/>
      <c r="U1729" s="8"/>
      <c r="V1729" s="8"/>
      <c r="W1729" s="8"/>
      <c r="X1729" s="8"/>
      <c r="Y1729" s="8"/>
      <c r="Z1729" s="8"/>
      <c r="AA1729" s="8"/>
      <c r="AB1729" s="8"/>
      <c r="AC1729" s="8"/>
      <c r="AD1729" s="8"/>
      <c r="AE1729" s="8"/>
      <c r="AF1729" s="8"/>
      <c r="AG1729" s="8"/>
      <c r="AH1729" s="8"/>
      <c r="AI1729" s="8"/>
      <c r="AJ1729" s="8"/>
      <c r="AK1729" s="8"/>
      <c r="AL1729" s="8"/>
      <c r="AM1729" s="8"/>
      <c r="AN1729" s="8"/>
      <c r="AO1729" s="8"/>
      <c r="AP1729" s="8"/>
      <c r="AQ1729" s="8"/>
      <c r="AR1729" s="8"/>
      <c r="AS1729" s="8"/>
      <c r="AT1729" s="8"/>
      <c r="AU1729" s="8"/>
      <c r="AV1729" s="8"/>
      <c r="AW1729" s="8"/>
      <c r="AX1729" s="8"/>
      <c r="AY1729" s="8"/>
      <c r="AZ1729" s="8"/>
      <c r="BA1729" s="8"/>
      <c r="BB1729" s="8"/>
      <c r="BC1729" s="8"/>
      <c r="BD1729" s="8"/>
      <c r="BE1729" s="8"/>
      <c r="BF1729" s="8"/>
      <c r="BG1729" s="8"/>
      <c r="BH1729" s="8"/>
      <c r="BI1729" s="8"/>
      <c r="BJ1729" s="8"/>
      <c r="BK1729" s="8"/>
      <c r="BL1729" s="8"/>
      <c r="BM1729" s="8"/>
      <c r="BN1729" s="8"/>
      <c r="BO1729" s="8"/>
      <c r="BP1729" s="1" t="str">
        <v>0- Port Costs</v>
      </c>
      <c r="BT1729" s="1" t="str">
        <v>0- Port Value</v>
      </c>
      <c r="BU1729" s="8"/>
    </row>
    <row r="1730" spans="8:73" hidden="1" outlineLevel="1" x14ac:dyDescent="0.3">
      <c r="H1730" s="1" t="str">
        <v>0 - BM Costs</v>
      </c>
      <c r="L1730" s="1" t="str">
        <v>0 - BM Port</v>
      </c>
      <c r="N1730" s="1" t="str">
        <v>0 - Port Assets</v>
      </c>
      <c r="O1730" s="8"/>
      <c r="P1730" s="8"/>
      <c r="Q1730" s="8"/>
      <c r="R1730" s="8"/>
      <c r="S1730" s="8"/>
      <c r="T1730" s="8"/>
      <c r="U1730" s="8"/>
      <c r="V1730" s="8"/>
      <c r="W1730" s="8"/>
      <c r="X1730" s="8"/>
      <c r="Y1730" s="8"/>
      <c r="Z1730" s="8"/>
      <c r="AA1730" s="8"/>
      <c r="AB1730" s="8"/>
      <c r="AC1730" s="8"/>
      <c r="AD1730" s="8"/>
      <c r="AE1730" s="8"/>
      <c r="AF1730" s="8"/>
      <c r="AG1730" s="8"/>
      <c r="AH1730" s="8"/>
      <c r="AI1730" s="8"/>
      <c r="AJ1730" s="8"/>
      <c r="AK1730" s="8"/>
      <c r="AL1730" s="8"/>
      <c r="AM1730" s="8"/>
      <c r="AN1730" s="8"/>
      <c r="AO1730" s="8"/>
      <c r="AP1730" s="8"/>
      <c r="AQ1730" s="8"/>
      <c r="AR1730" s="8"/>
      <c r="AS1730" s="8"/>
      <c r="AT1730" s="8"/>
      <c r="AU1730" s="8"/>
      <c r="AV1730" s="8"/>
      <c r="AW1730" s="8"/>
      <c r="AX1730" s="8"/>
      <c r="AY1730" s="8"/>
      <c r="AZ1730" s="8"/>
      <c r="BA1730" s="8"/>
      <c r="BB1730" s="8"/>
      <c r="BC1730" s="8"/>
      <c r="BD1730" s="8"/>
      <c r="BE1730" s="8"/>
      <c r="BF1730" s="8"/>
      <c r="BG1730" s="8"/>
      <c r="BH1730" s="8"/>
      <c r="BI1730" s="8"/>
      <c r="BJ1730" s="8"/>
      <c r="BK1730" s="8"/>
      <c r="BL1730" s="8"/>
      <c r="BM1730" s="8"/>
      <c r="BN1730" s="8"/>
      <c r="BO1730" s="8"/>
      <c r="BP1730" s="1" t="str">
        <v>0- Port Costs</v>
      </c>
      <c r="BT1730" s="1" t="str">
        <v>0- Port Value</v>
      </c>
      <c r="BU1730" s="8"/>
    </row>
    <row r="1731" spans="8:73" hidden="1" outlineLevel="1" x14ac:dyDescent="0.3">
      <c r="H1731" s="1" t="str">
        <v>0 - BM Costs</v>
      </c>
      <c r="L1731" s="1" t="str">
        <v>0 - BM Port</v>
      </c>
      <c r="N1731" s="1" t="str">
        <v>0 - Port Assets</v>
      </c>
      <c r="O1731" s="8"/>
      <c r="P1731" s="8"/>
      <c r="Q1731" s="8"/>
      <c r="R1731" s="8"/>
      <c r="S1731" s="8"/>
      <c r="T1731" s="8"/>
      <c r="U1731" s="8"/>
      <c r="V1731" s="8"/>
      <c r="W1731" s="8"/>
      <c r="X1731" s="8"/>
      <c r="Y1731" s="8"/>
      <c r="Z1731" s="8"/>
      <c r="AA1731" s="8"/>
      <c r="AB1731" s="8"/>
      <c r="AC1731" s="8"/>
      <c r="AD1731" s="8"/>
      <c r="AE1731" s="8"/>
      <c r="AF1731" s="8"/>
      <c r="AG1731" s="8"/>
      <c r="AH1731" s="8"/>
      <c r="AI1731" s="8"/>
      <c r="AJ1731" s="8"/>
      <c r="AK1731" s="8"/>
      <c r="AL1731" s="8"/>
      <c r="AM1731" s="8"/>
      <c r="AN1731" s="8"/>
      <c r="AO1731" s="8"/>
      <c r="AP1731" s="8"/>
      <c r="AQ1731" s="8"/>
      <c r="AR1731" s="8"/>
      <c r="AS1731" s="8"/>
      <c r="AT1731" s="8"/>
      <c r="AU1731" s="8"/>
      <c r="AV1731" s="8"/>
      <c r="AW1731" s="8"/>
      <c r="AX1731" s="8"/>
      <c r="AY1731" s="8"/>
      <c r="AZ1731" s="8"/>
      <c r="BA1731" s="8"/>
      <c r="BB1731" s="8"/>
      <c r="BC1731" s="8"/>
      <c r="BD1731" s="8"/>
      <c r="BE1731" s="8"/>
      <c r="BF1731" s="8"/>
      <c r="BG1731" s="8"/>
      <c r="BH1731" s="8"/>
      <c r="BI1731" s="8"/>
      <c r="BJ1731" s="8"/>
      <c r="BK1731" s="8"/>
      <c r="BL1731" s="8"/>
      <c r="BM1731" s="8"/>
      <c r="BN1731" s="8"/>
      <c r="BO1731" s="8"/>
      <c r="BP1731" s="1" t="str">
        <v>0- Port Costs</v>
      </c>
      <c r="BT1731" s="1" t="str">
        <v>0- Port Value</v>
      </c>
      <c r="BU1731" s="8"/>
    </row>
    <row r="1732" spans="8:73" hidden="1" outlineLevel="1" x14ac:dyDescent="0.3">
      <c r="H1732" s="1" t="str">
        <v>0 - BM Costs</v>
      </c>
      <c r="L1732" s="1" t="str">
        <v>0 - BM Port</v>
      </c>
      <c r="N1732" s="1" t="str">
        <v>0 - Port Assets</v>
      </c>
      <c r="O1732" s="8"/>
      <c r="P1732" s="8"/>
      <c r="Q1732" s="8"/>
      <c r="R1732" s="8"/>
      <c r="S1732" s="8"/>
      <c r="T1732" s="8"/>
      <c r="U1732" s="8"/>
      <c r="V1732" s="8"/>
      <c r="W1732" s="8"/>
      <c r="X1732" s="8"/>
      <c r="Y1732" s="8"/>
      <c r="Z1732" s="8"/>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8"/>
      <c r="AX1732" s="8"/>
      <c r="AY1732" s="8"/>
      <c r="AZ1732" s="8"/>
      <c r="BA1732" s="8"/>
      <c r="BB1732" s="8"/>
      <c r="BC1732" s="8"/>
      <c r="BD1732" s="8"/>
      <c r="BE1732" s="8"/>
      <c r="BF1732" s="8"/>
      <c r="BG1732" s="8"/>
      <c r="BH1732" s="8"/>
      <c r="BI1732" s="8"/>
      <c r="BJ1732" s="8"/>
      <c r="BK1732" s="8"/>
      <c r="BL1732" s="8"/>
      <c r="BM1732" s="8"/>
      <c r="BN1732" s="8"/>
      <c r="BO1732" s="8"/>
      <c r="BP1732" s="1" t="str">
        <v>0- Port Costs</v>
      </c>
      <c r="BT1732" s="1" t="str">
        <v>0- Port Value</v>
      </c>
      <c r="BU1732" s="8"/>
    </row>
    <row r="1733" spans="8:73" hidden="1" outlineLevel="1" x14ac:dyDescent="0.3">
      <c r="H1733" s="1" t="str">
        <v>0 - BM Costs</v>
      </c>
      <c r="L1733" s="1" t="str">
        <v>0 - BM Port</v>
      </c>
      <c r="N1733" s="1" t="str">
        <v>0 - Port Assets</v>
      </c>
      <c r="O1733" s="8"/>
      <c r="P1733" s="8"/>
      <c r="Q1733" s="8"/>
      <c r="R1733" s="8"/>
      <c r="S1733" s="8"/>
      <c r="T1733" s="8"/>
      <c r="U1733" s="8"/>
      <c r="V1733" s="8"/>
      <c r="W1733" s="8"/>
      <c r="X1733" s="8"/>
      <c r="Y1733" s="8"/>
      <c r="Z1733" s="8"/>
      <c r="AA1733" s="8"/>
      <c r="AB1733" s="8"/>
      <c r="AC1733" s="8"/>
      <c r="AD1733" s="8"/>
      <c r="AE1733" s="8"/>
      <c r="AF1733" s="8"/>
      <c r="AG1733" s="8"/>
      <c r="AH1733" s="8"/>
      <c r="AI1733" s="8"/>
      <c r="AJ1733" s="8"/>
      <c r="AK1733" s="8"/>
      <c r="AL1733" s="8"/>
      <c r="AM1733" s="8"/>
      <c r="AN1733" s="8"/>
      <c r="AO1733" s="8"/>
      <c r="AP1733" s="8"/>
      <c r="AQ1733" s="8"/>
      <c r="AR1733" s="8"/>
      <c r="AS1733" s="8"/>
      <c r="AT1733" s="8"/>
      <c r="AU1733" s="8"/>
      <c r="AV1733" s="8"/>
      <c r="AW1733" s="8"/>
      <c r="AX1733" s="8"/>
      <c r="AY1733" s="8"/>
      <c r="AZ1733" s="8"/>
      <c r="BA1733" s="8"/>
      <c r="BB1733" s="8"/>
      <c r="BC1733" s="8"/>
      <c r="BD1733" s="8"/>
      <c r="BE1733" s="8"/>
      <c r="BF1733" s="8"/>
      <c r="BG1733" s="8"/>
      <c r="BH1733" s="8"/>
      <c r="BI1733" s="8"/>
      <c r="BJ1733" s="8"/>
      <c r="BK1733" s="8"/>
      <c r="BL1733" s="8"/>
      <c r="BM1733" s="8"/>
      <c r="BN1733" s="8"/>
      <c r="BO1733" s="8"/>
      <c r="BP1733" s="1" t="str">
        <v>0- Port Costs</v>
      </c>
      <c r="BT1733" s="1" t="str">
        <v>0- Port Value</v>
      </c>
      <c r="BU1733" s="8"/>
    </row>
    <row r="1734" spans="8:73" hidden="1" outlineLevel="1" x14ac:dyDescent="0.3">
      <c r="H1734" s="1" t="str">
        <v>0 - BM Costs</v>
      </c>
      <c r="L1734" s="1" t="str">
        <v>0 - BM Port</v>
      </c>
      <c r="N1734" s="1" t="str">
        <v>0 - Port Assets</v>
      </c>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8"/>
      <c r="AX1734" s="8"/>
      <c r="AY1734" s="8"/>
      <c r="AZ1734" s="8"/>
      <c r="BA1734" s="8"/>
      <c r="BB1734" s="8"/>
      <c r="BC1734" s="8"/>
      <c r="BD1734" s="8"/>
      <c r="BE1734" s="8"/>
      <c r="BF1734" s="8"/>
      <c r="BG1734" s="8"/>
      <c r="BH1734" s="8"/>
      <c r="BI1734" s="8"/>
      <c r="BJ1734" s="8"/>
      <c r="BK1734" s="8"/>
      <c r="BL1734" s="8"/>
      <c r="BM1734" s="8"/>
      <c r="BN1734" s="8"/>
      <c r="BO1734" s="8"/>
      <c r="BP1734" s="1" t="str">
        <v>0- Port Costs</v>
      </c>
      <c r="BT1734" s="1" t="str">
        <v>0- Port Value</v>
      </c>
      <c r="BU1734" s="8"/>
    </row>
    <row r="1735" spans="8:73" hidden="1" outlineLevel="1" x14ac:dyDescent="0.3">
      <c r="H1735" s="1" t="str">
        <v>0 - BM Costs</v>
      </c>
      <c r="L1735" s="1" t="str">
        <v>0 - BM Port</v>
      </c>
      <c r="N1735" s="1" t="str">
        <v>0 - Port Assets</v>
      </c>
      <c r="O1735" s="8"/>
      <c r="P1735" s="8"/>
      <c r="Q1735" s="8"/>
      <c r="R1735" s="8"/>
      <c r="S1735" s="8"/>
      <c r="T1735" s="8"/>
      <c r="U1735" s="8"/>
      <c r="V1735" s="8"/>
      <c r="W1735" s="8"/>
      <c r="X1735" s="8"/>
      <c r="Y1735" s="8"/>
      <c r="Z1735" s="8"/>
      <c r="AA1735" s="8"/>
      <c r="AB1735" s="8"/>
      <c r="AC1735" s="8"/>
      <c r="AD1735" s="8"/>
      <c r="AE1735" s="8"/>
      <c r="AF1735" s="8"/>
      <c r="AG1735" s="8"/>
      <c r="AH1735" s="8"/>
      <c r="AI1735" s="8"/>
      <c r="AJ1735" s="8"/>
      <c r="AK1735" s="8"/>
      <c r="AL1735" s="8"/>
      <c r="AM1735" s="8"/>
      <c r="AN1735" s="8"/>
      <c r="AO1735" s="8"/>
      <c r="AP1735" s="8"/>
      <c r="AQ1735" s="8"/>
      <c r="AR1735" s="8"/>
      <c r="AS1735" s="8"/>
      <c r="AT1735" s="8"/>
      <c r="AU1735" s="8"/>
      <c r="AV1735" s="8"/>
      <c r="AW1735" s="8"/>
      <c r="AX1735" s="8"/>
      <c r="AY1735" s="8"/>
      <c r="AZ1735" s="8"/>
      <c r="BA1735" s="8"/>
      <c r="BB1735" s="8"/>
      <c r="BC1735" s="8"/>
      <c r="BD1735" s="8"/>
      <c r="BE1735" s="8"/>
      <c r="BF1735" s="8"/>
      <c r="BG1735" s="8"/>
      <c r="BH1735" s="8"/>
      <c r="BI1735" s="8"/>
      <c r="BJ1735" s="8"/>
      <c r="BK1735" s="8"/>
      <c r="BL1735" s="8"/>
      <c r="BM1735" s="8"/>
      <c r="BN1735" s="8"/>
      <c r="BO1735" s="8"/>
      <c r="BP1735" s="1" t="str">
        <v>0- Port Costs</v>
      </c>
      <c r="BT1735" s="1" t="str">
        <v>0- Port Value</v>
      </c>
      <c r="BU1735" s="8"/>
    </row>
    <row r="1736" spans="8:73" hidden="1" outlineLevel="1" x14ac:dyDescent="0.3">
      <c r="H1736" s="1" t="str">
        <v>0 - BM Costs</v>
      </c>
      <c r="L1736" s="1" t="str">
        <v>0 - BM Port</v>
      </c>
      <c r="N1736" s="1" t="str">
        <v>0 - Port Assets</v>
      </c>
      <c r="O1736" s="8"/>
      <c r="P1736" s="8"/>
      <c r="Q1736" s="8"/>
      <c r="R1736" s="8"/>
      <c r="S1736" s="8"/>
      <c r="T1736" s="8"/>
      <c r="U1736" s="8"/>
      <c r="V1736" s="8"/>
      <c r="W1736" s="8"/>
      <c r="X1736" s="8"/>
      <c r="Y1736" s="8"/>
      <c r="Z1736" s="8"/>
      <c r="AA1736" s="8"/>
      <c r="AB1736" s="8"/>
      <c r="AC1736" s="8"/>
      <c r="AD1736" s="8"/>
      <c r="AE1736" s="8"/>
      <c r="AF1736" s="8"/>
      <c r="AG1736" s="8"/>
      <c r="AH1736" s="8"/>
      <c r="AI1736" s="8"/>
      <c r="AJ1736" s="8"/>
      <c r="AK1736" s="8"/>
      <c r="AL1736" s="8"/>
      <c r="AM1736" s="8"/>
      <c r="AN1736" s="8"/>
      <c r="AO1736" s="8"/>
      <c r="AP1736" s="8"/>
      <c r="AQ1736" s="8"/>
      <c r="AR1736" s="8"/>
      <c r="AS1736" s="8"/>
      <c r="AT1736" s="8"/>
      <c r="AU1736" s="8"/>
      <c r="AV1736" s="8"/>
      <c r="AW1736" s="8"/>
      <c r="AX1736" s="8"/>
      <c r="AY1736" s="8"/>
      <c r="AZ1736" s="8"/>
      <c r="BA1736" s="8"/>
      <c r="BB1736" s="8"/>
      <c r="BC1736" s="8"/>
      <c r="BD1736" s="8"/>
      <c r="BE1736" s="8"/>
      <c r="BF1736" s="8"/>
      <c r="BG1736" s="8"/>
      <c r="BH1736" s="8"/>
      <c r="BI1736" s="8"/>
      <c r="BJ1736" s="8"/>
      <c r="BK1736" s="8"/>
      <c r="BL1736" s="8"/>
      <c r="BM1736" s="8"/>
      <c r="BN1736" s="8"/>
      <c r="BO1736" s="8"/>
      <c r="BP1736" s="1" t="str">
        <v>0- Port Costs</v>
      </c>
      <c r="BT1736" s="1" t="str">
        <v>0- Port Value</v>
      </c>
      <c r="BU1736" s="8"/>
    </row>
    <row r="1737" spans="8:73" hidden="1" outlineLevel="1" x14ac:dyDescent="0.3">
      <c r="H1737" s="1" t="str">
        <v>0 - BM Costs</v>
      </c>
      <c r="L1737" s="1" t="str">
        <v>0 - BM Port</v>
      </c>
      <c r="N1737" s="1" t="str">
        <v>0 - Port Assets</v>
      </c>
      <c r="O1737" s="8"/>
      <c r="P1737" s="8"/>
      <c r="Q1737" s="8"/>
      <c r="R1737" s="8"/>
      <c r="S1737" s="8"/>
      <c r="T1737" s="8"/>
      <c r="U1737" s="8"/>
      <c r="V1737" s="8"/>
      <c r="W1737" s="8"/>
      <c r="X1737" s="8"/>
      <c r="Y1737" s="8"/>
      <c r="Z1737" s="8"/>
      <c r="AA1737" s="8"/>
      <c r="AB1737" s="8"/>
      <c r="AC1737" s="8"/>
      <c r="AD1737" s="8"/>
      <c r="AE1737" s="8"/>
      <c r="AF1737" s="8"/>
      <c r="AG1737" s="8"/>
      <c r="AH1737" s="8"/>
      <c r="AI1737" s="8"/>
      <c r="AJ1737" s="8"/>
      <c r="AK1737" s="8"/>
      <c r="AL1737" s="8"/>
      <c r="AM1737" s="8"/>
      <c r="AN1737" s="8"/>
      <c r="AO1737" s="8"/>
      <c r="AP1737" s="8"/>
      <c r="AQ1737" s="8"/>
      <c r="AR1737" s="8"/>
      <c r="AS1737" s="8"/>
      <c r="AT1737" s="8"/>
      <c r="AU1737" s="8"/>
      <c r="AV1737" s="8"/>
      <c r="AW1737" s="8"/>
      <c r="AX1737" s="8"/>
      <c r="AY1737" s="8"/>
      <c r="AZ1737" s="8"/>
      <c r="BA1737" s="8"/>
      <c r="BB1737" s="8"/>
      <c r="BC1737" s="8"/>
      <c r="BD1737" s="8"/>
      <c r="BE1737" s="8"/>
      <c r="BF1737" s="8"/>
      <c r="BG1737" s="8"/>
      <c r="BH1737" s="8"/>
      <c r="BI1737" s="8"/>
      <c r="BJ1737" s="8"/>
      <c r="BK1737" s="8"/>
      <c r="BL1737" s="8"/>
      <c r="BM1737" s="8"/>
      <c r="BN1737" s="8"/>
      <c r="BO1737" s="8"/>
      <c r="BP1737" s="1" t="str">
        <v>0- Port Costs</v>
      </c>
      <c r="BT1737" s="1" t="str">
        <v>0- Port Value</v>
      </c>
      <c r="BU1737" s="8"/>
    </row>
    <row r="1738" spans="8:73" hidden="1" outlineLevel="1" x14ac:dyDescent="0.3">
      <c r="H1738" s="1" t="str">
        <v>0 - BM Costs</v>
      </c>
      <c r="L1738" s="1" t="str">
        <v>0 - BM Port</v>
      </c>
      <c r="N1738" s="1" t="str">
        <v>0 - Port Assets</v>
      </c>
      <c r="O1738" s="8"/>
      <c r="P1738" s="8"/>
      <c r="Q1738" s="8"/>
      <c r="R1738" s="8"/>
      <c r="S1738" s="8"/>
      <c r="T1738" s="8"/>
      <c r="U1738" s="8"/>
      <c r="V1738" s="8"/>
      <c r="W1738" s="8"/>
      <c r="X1738" s="8"/>
      <c r="Y1738" s="8"/>
      <c r="Z1738" s="8"/>
      <c r="AA1738" s="8"/>
      <c r="AB1738" s="8"/>
      <c r="AC1738" s="8"/>
      <c r="AD1738" s="8"/>
      <c r="AE1738" s="8"/>
      <c r="AF1738" s="8"/>
      <c r="AG1738" s="8"/>
      <c r="AH1738" s="8"/>
      <c r="AI1738" s="8"/>
      <c r="AJ1738" s="8"/>
      <c r="AK1738" s="8"/>
      <c r="AL1738" s="8"/>
      <c r="AM1738" s="8"/>
      <c r="AN1738" s="8"/>
      <c r="AO1738" s="8"/>
      <c r="AP1738" s="8"/>
      <c r="AQ1738" s="8"/>
      <c r="AR1738" s="8"/>
      <c r="AS1738" s="8"/>
      <c r="AT1738" s="8"/>
      <c r="AU1738" s="8"/>
      <c r="AV1738" s="8"/>
      <c r="AW1738" s="8"/>
      <c r="AX1738" s="8"/>
      <c r="AY1738" s="8"/>
      <c r="AZ1738" s="8"/>
      <c r="BA1738" s="8"/>
      <c r="BB1738" s="8"/>
      <c r="BC1738" s="8"/>
      <c r="BD1738" s="8"/>
      <c r="BE1738" s="8"/>
      <c r="BF1738" s="8"/>
      <c r="BG1738" s="8"/>
      <c r="BH1738" s="8"/>
      <c r="BI1738" s="8"/>
      <c r="BJ1738" s="8"/>
      <c r="BK1738" s="8"/>
      <c r="BL1738" s="8"/>
      <c r="BM1738" s="8"/>
      <c r="BN1738" s="8"/>
      <c r="BO1738" s="8"/>
      <c r="BP1738" s="1" t="str">
        <v>0- Port Costs</v>
      </c>
      <c r="BT1738" s="1" t="str">
        <v>0- Port Value</v>
      </c>
      <c r="BU1738" s="8"/>
    </row>
    <row r="1739" spans="8:73" hidden="1" outlineLevel="1" x14ac:dyDescent="0.3">
      <c r="H1739" s="1" t="str">
        <v>0 - BM Costs</v>
      </c>
      <c r="L1739" s="1" t="str">
        <v>0 - BM Port</v>
      </c>
      <c r="N1739" s="1" t="str">
        <v>0 - Port Assets</v>
      </c>
      <c r="O1739" s="8"/>
      <c r="P1739" s="8"/>
      <c r="Q1739" s="8"/>
      <c r="R1739" s="8"/>
      <c r="S1739" s="8"/>
      <c r="T1739" s="8"/>
      <c r="U1739" s="8"/>
      <c r="V1739" s="8"/>
      <c r="W1739" s="8"/>
      <c r="X1739" s="8"/>
      <c r="Y1739" s="8"/>
      <c r="Z1739" s="8"/>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8"/>
      <c r="AX1739" s="8"/>
      <c r="AY1739" s="8"/>
      <c r="AZ1739" s="8"/>
      <c r="BA1739" s="8"/>
      <c r="BB1739" s="8"/>
      <c r="BC1739" s="8"/>
      <c r="BD1739" s="8"/>
      <c r="BE1739" s="8"/>
      <c r="BF1739" s="8"/>
      <c r="BG1739" s="8"/>
      <c r="BH1739" s="8"/>
      <c r="BI1739" s="8"/>
      <c r="BJ1739" s="8"/>
      <c r="BK1739" s="8"/>
      <c r="BL1739" s="8"/>
      <c r="BM1739" s="8"/>
      <c r="BN1739" s="8"/>
      <c r="BO1739" s="8"/>
      <c r="BP1739" s="1" t="str">
        <v>0- Port Costs</v>
      </c>
      <c r="BT1739" s="1" t="str">
        <v>0- Port Value</v>
      </c>
      <c r="BU1739" s="8"/>
    </row>
    <row r="1740" spans="8:73" hidden="1" outlineLevel="1" x14ac:dyDescent="0.3">
      <c r="H1740" s="1" t="str">
        <v>0 - BM Costs</v>
      </c>
      <c r="L1740" s="1" t="str">
        <v>0 - BM Port</v>
      </c>
      <c r="N1740" s="1" t="str">
        <v>0 - Port Assets</v>
      </c>
      <c r="O1740" s="8"/>
      <c r="P1740" s="8"/>
      <c r="Q1740" s="8"/>
      <c r="R1740" s="8"/>
      <c r="S1740" s="8"/>
      <c r="T1740" s="8"/>
      <c r="U1740" s="8"/>
      <c r="V1740" s="8"/>
      <c r="W1740" s="8"/>
      <c r="X1740" s="8"/>
      <c r="Y1740" s="8"/>
      <c r="Z1740" s="8"/>
      <c r="AA1740" s="8"/>
      <c r="AB1740" s="8"/>
      <c r="AC1740" s="8"/>
      <c r="AD1740" s="8"/>
      <c r="AE1740" s="8"/>
      <c r="AF1740" s="8"/>
      <c r="AG1740" s="8"/>
      <c r="AH1740" s="8"/>
      <c r="AI1740" s="8"/>
      <c r="AJ1740" s="8"/>
      <c r="AK1740" s="8"/>
      <c r="AL1740" s="8"/>
      <c r="AM1740" s="8"/>
      <c r="AN1740" s="8"/>
      <c r="AO1740" s="8"/>
      <c r="AP1740" s="8"/>
      <c r="AQ1740" s="8"/>
      <c r="AR1740" s="8"/>
      <c r="AS1740" s="8"/>
      <c r="AT1740" s="8"/>
      <c r="AU1740" s="8"/>
      <c r="AV1740" s="8"/>
      <c r="AW1740" s="8"/>
      <c r="AX1740" s="8"/>
      <c r="AY1740" s="8"/>
      <c r="AZ1740" s="8"/>
      <c r="BA1740" s="8"/>
      <c r="BB1740" s="8"/>
      <c r="BC1740" s="8"/>
      <c r="BD1740" s="8"/>
      <c r="BE1740" s="8"/>
      <c r="BF1740" s="8"/>
      <c r="BG1740" s="8"/>
      <c r="BH1740" s="8"/>
      <c r="BI1740" s="8"/>
      <c r="BJ1740" s="8"/>
      <c r="BK1740" s="8"/>
      <c r="BL1740" s="8"/>
      <c r="BM1740" s="8"/>
      <c r="BN1740" s="8"/>
      <c r="BO1740" s="8"/>
      <c r="BP1740" s="1" t="str">
        <v>0- Port Costs</v>
      </c>
      <c r="BT1740" s="1" t="str">
        <v>0- Port Value</v>
      </c>
      <c r="BU1740" s="8"/>
    </row>
    <row r="1741" spans="8:73" hidden="1" outlineLevel="1" x14ac:dyDescent="0.3">
      <c r="H1741" s="1" t="str">
        <v>0 - BM Costs</v>
      </c>
      <c r="L1741" s="1" t="str">
        <v>0 - BM Port</v>
      </c>
      <c r="N1741" s="1" t="str">
        <v>0 - Port Assets</v>
      </c>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8"/>
      <c r="AX1741" s="8"/>
      <c r="AY1741" s="8"/>
      <c r="AZ1741" s="8"/>
      <c r="BA1741" s="8"/>
      <c r="BB1741" s="8"/>
      <c r="BC1741" s="8"/>
      <c r="BD1741" s="8"/>
      <c r="BE1741" s="8"/>
      <c r="BF1741" s="8"/>
      <c r="BG1741" s="8"/>
      <c r="BH1741" s="8"/>
      <c r="BI1741" s="8"/>
      <c r="BJ1741" s="8"/>
      <c r="BK1741" s="8"/>
      <c r="BL1741" s="8"/>
      <c r="BM1741" s="8"/>
      <c r="BN1741" s="8"/>
      <c r="BO1741" s="8"/>
      <c r="BP1741" s="1" t="str">
        <v>0- Port Costs</v>
      </c>
      <c r="BT1741" s="1" t="str">
        <v>0- Port Value</v>
      </c>
      <c r="BU1741" s="8"/>
    </row>
    <row r="1742" spans="8:73" hidden="1" outlineLevel="1" x14ac:dyDescent="0.3">
      <c r="H1742" s="1" t="str">
        <v>0 - BM Costs</v>
      </c>
      <c r="L1742" s="1" t="str">
        <v>0 - BM Port</v>
      </c>
      <c r="N1742" s="1" t="str">
        <v>0 - Port Assets</v>
      </c>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8"/>
      <c r="AX1742" s="8"/>
      <c r="AY1742" s="8"/>
      <c r="AZ1742" s="8"/>
      <c r="BA1742" s="8"/>
      <c r="BB1742" s="8"/>
      <c r="BC1742" s="8"/>
      <c r="BD1742" s="8"/>
      <c r="BE1742" s="8"/>
      <c r="BF1742" s="8"/>
      <c r="BG1742" s="8"/>
      <c r="BH1742" s="8"/>
      <c r="BI1742" s="8"/>
      <c r="BJ1742" s="8"/>
      <c r="BK1742" s="8"/>
      <c r="BL1742" s="8"/>
      <c r="BM1742" s="8"/>
      <c r="BN1742" s="8"/>
      <c r="BO1742" s="8"/>
      <c r="BP1742" s="1" t="str">
        <v>0- Port Costs</v>
      </c>
      <c r="BT1742" s="1" t="str">
        <v>0- Port Value</v>
      </c>
      <c r="BU1742" s="8"/>
    </row>
    <row r="1743" spans="8:73" hidden="1" outlineLevel="1" x14ac:dyDescent="0.3">
      <c r="H1743" s="1" t="str">
        <v>0 - BM Costs</v>
      </c>
      <c r="L1743" s="1" t="str">
        <v>0 - BM Port</v>
      </c>
      <c r="N1743" s="1" t="str">
        <v>0 - Port Assets</v>
      </c>
      <c r="O1743" s="8"/>
      <c r="P1743" s="8"/>
      <c r="Q1743" s="8"/>
      <c r="R1743" s="8"/>
      <c r="S1743" s="8"/>
      <c r="T1743" s="8"/>
      <c r="U1743" s="8"/>
      <c r="V1743" s="8"/>
      <c r="W1743" s="8"/>
      <c r="X1743" s="8"/>
      <c r="Y1743" s="8"/>
      <c r="Z1743" s="8"/>
      <c r="AA1743" s="8"/>
      <c r="AB1743" s="8"/>
      <c r="AC1743" s="8"/>
      <c r="AD1743" s="8"/>
      <c r="AE1743" s="8"/>
      <c r="AF1743" s="8"/>
      <c r="AG1743" s="8"/>
      <c r="AH1743" s="8"/>
      <c r="AI1743" s="8"/>
      <c r="AJ1743" s="8"/>
      <c r="AK1743" s="8"/>
      <c r="AL1743" s="8"/>
      <c r="AM1743" s="8"/>
      <c r="AN1743" s="8"/>
      <c r="AO1743" s="8"/>
      <c r="AP1743" s="8"/>
      <c r="AQ1743" s="8"/>
      <c r="AR1743" s="8"/>
      <c r="AS1743" s="8"/>
      <c r="AT1743" s="8"/>
      <c r="AU1743" s="8"/>
      <c r="AV1743" s="8"/>
      <c r="AW1743" s="8"/>
      <c r="AX1743" s="8"/>
      <c r="AY1743" s="8"/>
      <c r="AZ1743" s="8"/>
      <c r="BA1743" s="8"/>
      <c r="BB1743" s="8"/>
      <c r="BC1743" s="8"/>
      <c r="BD1743" s="8"/>
      <c r="BE1743" s="8"/>
      <c r="BF1743" s="8"/>
      <c r="BG1743" s="8"/>
      <c r="BH1743" s="8"/>
      <c r="BI1743" s="8"/>
      <c r="BJ1743" s="8"/>
      <c r="BK1743" s="8"/>
      <c r="BL1743" s="8"/>
      <c r="BM1743" s="8"/>
      <c r="BN1743" s="8"/>
      <c r="BO1743" s="8"/>
      <c r="BP1743" s="1" t="str">
        <v>0- Port Costs</v>
      </c>
      <c r="BT1743" s="1" t="str">
        <v>0- Port Value</v>
      </c>
      <c r="BU1743" s="8"/>
    </row>
    <row r="1744" spans="8:73" hidden="1" outlineLevel="1" x14ac:dyDescent="0.3">
      <c r="H1744" s="1" t="str">
        <v>0 - BM Costs</v>
      </c>
      <c r="L1744" s="1" t="str">
        <v>0 - BM Port</v>
      </c>
      <c r="N1744" s="1" t="str">
        <v>0 - Port Assets</v>
      </c>
      <c r="O1744" s="8"/>
      <c r="P1744" s="8"/>
      <c r="Q1744" s="8"/>
      <c r="R1744" s="8"/>
      <c r="S1744" s="8"/>
      <c r="T1744" s="8"/>
      <c r="U1744" s="8"/>
      <c r="V1744" s="8"/>
      <c r="W1744" s="8"/>
      <c r="X1744" s="8"/>
      <c r="Y1744" s="8"/>
      <c r="Z1744" s="8"/>
      <c r="AA1744" s="8"/>
      <c r="AB1744" s="8"/>
      <c r="AC1744" s="8"/>
      <c r="AD1744" s="8"/>
      <c r="AE1744" s="8"/>
      <c r="AF1744" s="8"/>
      <c r="AG1744" s="8"/>
      <c r="AH1744" s="8"/>
      <c r="AI1744" s="8"/>
      <c r="AJ1744" s="8"/>
      <c r="AK1744" s="8"/>
      <c r="AL1744" s="8"/>
      <c r="AM1744" s="8"/>
      <c r="AN1744" s="8"/>
      <c r="AO1744" s="8"/>
      <c r="AP1744" s="8"/>
      <c r="AQ1744" s="8"/>
      <c r="AR1744" s="8"/>
      <c r="AS1744" s="8"/>
      <c r="AT1744" s="8"/>
      <c r="AU1744" s="8"/>
      <c r="AV1744" s="8"/>
      <c r="AW1744" s="8"/>
      <c r="AX1744" s="8"/>
      <c r="AY1744" s="8"/>
      <c r="AZ1744" s="8"/>
      <c r="BA1744" s="8"/>
      <c r="BB1744" s="8"/>
      <c r="BC1744" s="8"/>
      <c r="BD1744" s="8"/>
      <c r="BE1744" s="8"/>
      <c r="BF1744" s="8"/>
      <c r="BG1744" s="8"/>
      <c r="BH1744" s="8"/>
      <c r="BI1744" s="8"/>
      <c r="BJ1744" s="8"/>
      <c r="BK1744" s="8"/>
      <c r="BL1744" s="8"/>
      <c r="BM1744" s="8"/>
      <c r="BN1744" s="8"/>
      <c r="BO1744" s="8"/>
      <c r="BP1744" s="1" t="str">
        <v>0- Port Costs</v>
      </c>
      <c r="BT1744" s="1" t="str">
        <v>0- Port Value</v>
      </c>
      <c r="BU1744" s="8"/>
    </row>
    <row r="1745" spans="8:73" hidden="1" outlineLevel="1" x14ac:dyDescent="0.3">
      <c r="H1745" s="1" t="str">
        <v>0 - BM Costs</v>
      </c>
      <c r="L1745" s="1" t="str">
        <v>0 - BM Port</v>
      </c>
      <c r="N1745" s="1" t="str">
        <v>0 - Port Assets</v>
      </c>
      <c r="O1745" s="8"/>
      <c r="P1745" s="8"/>
      <c r="Q1745" s="8"/>
      <c r="R1745" s="8"/>
      <c r="S1745" s="8"/>
      <c r="T1745" s="8"/>
      <c r="U1745" s="8"/>
      <c r="V1745" s="8"/>
      <c r="W1745" s="8"/>
      <c r="X1745" s="8"/>
      <c r="Y1745" s="8"/>
      <c r="Z1745" s="8"/>
      <c r="AA1745" s="8"/>
      <c r="AB1745" s="8"/>
      <c r="AC1745" s="8"/>
      <c r="AD1745" s="8"/>
      <c r="AE1745" s="8"/>
      <c r="AF1745" s="8"/>
      <c r="AG1745" s="8"/>
      <c r="AH1745" s="8"/>
      <c r="AI1745" s="8"/>
      <c r="AJ1745" s="8"/>
      <c r="AK1745" s="8"/>
      <c r="AL1745" s="8"/>
      <c r="AM1745" s="8"/>
      <c r="AN1745" s="8"/>
      <c r="AO1745" s="8"/>
      <c r="AP1745" s="8"/>
      <c r="AQ1745" s="8"/>
      <c r="AR1745" s="8"/>
      <c r="AS1745" s="8"/>
      <c r="AT1745" s="8"/>
      <c r="AU1745" s="8"/>
      <c r="AV1745" s="8"/>
      <c r="AW1745" s="8"/>
      <c r="AX1745" s="8"/>
      <c r="AY1745" s="8"/>
      <c r="AZ1745" s="8"/>
      <c r="BA1745" s="8"/>
      <c r="BB1745" s="8"/>
      <c r="BC1745" s="8"/>
      <c r="BD1745" s="8"/>
      <c r="BE1745" s="8"/>
      <c r="BF1745" s="8"/>
      <c r="BG1745" s="8"/>
      <c r="BH1745" s="8"/>
      <c r="BI1745" s="8"/>
      <c r="BJ1745" s="8"/>
      <c r="BK1745" s="8"/>
      <c r="BL1745" s="8"/>
      <c r="BM1745" s="8"/>
      <c r="BN1745" s="8"/>
      <c r="BO1745" s="8"/>
      <c r="BP1745" s="1" t="str">
        <v>0- Port Costs</v>
      </c>
      <c r="BT1745" s="1" t="str">
        <v>0- Port Value</v>
      </c>
      <c r="BU1745" s="8"/>
    </row>
    <row r="1746" spans="8:73" hidden="1" outlineLevel="1" x14ac:dyDescent="0.3">
      <c r="H1746" s="1" t="str">
        <v>0 - BM Costs</v>
      </c>
      <c r="L1746" s="1" t="str">
        <v>0 - BM Port</v>
      </c>
      <c r="N1746" s="1" t="str">
        <v>0 - Port Assets</v>
      </c>
      <c r="O1746" s="8"/>
      <c r="P1746" s="8"/>
      <c r="Q1746" s="8"/>
      <c r="R1746" s="8"/>
      <c r="S1746" s="8"/>
      <c r="T1746" s="8"/>
      <c r="U1746" s="8"/>
      <c r="V1746" s="8"/>
      <c r="W1746" s="8"/>
      <c r="X1746" s="8"/>
      <c r="Y1746" s="8"/>
      <c r="Z1746" s="8"/>
      <c r="AA1746" s="8"/>
      <c r="AB1746" s="8"/>
      <c r="AC1746" s="8"/>
      <c r="AD1746" s="8"/>
      <c r="AE1746" s="8"/>
      <c r="AF1746" s="8"/>
      <c r="AG1746" s="8"/>
      <c r="AH1746" s="8"/>
      <c r="AI1746" s="8"/>
      <c r="AJ1746" s="8"/>
      <c r="AK1746" s="8"/>
      <c r="AL1746" s="8"/>
      <c r="AM1746" s="8"/>
      <c r="AN1746" s="8"/>
      <c r="AO1746" s="8"/>
      <c r="AP1746" s="8"/>
      <c r="AQ1746" s="8"/>
      <c r="AR1746" s="8"/>
      <c r="AS1746" s="8"/>
      <c r="AT1746" s="8"/>
      <c r="AU1746" s="8"/>
      <c r="AV1746" s="8"/>
      <c r="AW1746" s="8"/>
      <c r="AX1746" s="8"/>
      <c r="AY1746" s="8"/>
      <c r="AZ1746" s="8"/>
      <c r="BA1746" s="8"/>
      <c r="BB1746" s="8"/>
      <c r="BC1746" s="8"/>
      <c r="BD1746" s="8"/>
      <c r="BE1746" s="8"/>
      <c r="BF1746" s="8"/>
      <c r="BG1746" s="8"/>
      <c r="BH1746" s="8"/>
      <c r="BI1746" s="8"/>
      <c r="BJ1746" s="8"/>
      <c r="BK1746" s="8"/>
      <c r="BL1746" s="8"/>
      <c r="BM1746" s="8"/>
      <c r="BN1746" s="8"/>
      <c r="BO1746" s="8"/>
      <c r="BP1746" s="1" t="str">
        <v>0- Port Costs</v>
      </c>
      <c r="BT1746" s="1" t="str">
        <v>0- Port Value</v>
      </c>
      <c r="BU1746" s="8"/>
    </row>
    <row r="1747" spans="8:73" hidden="1" outlineLevel="1" x14ac:dyDescent="0.3">
      <c r="H1747" s="1" t="str">
        <v>0 - BM Costs</v>
      </c>
      <c r="L1747" s="1" t="str">
        <v>0 - BM Port</v>
      </c>
      <c r="N1747" s="1" t="str">
        <v>0 - Port Assets</v>
      </c>
      <c r="O1747" s="8"/>
      <c r="P1747" s="8"/>
      <c r="Q1747" s="8"/>
      <c r="R1747" s="8"/>
      <c r="S1747" s="8"/>
      <c r="T1747" s="8"/>
      <c r="U1747" s="8"/>
      <c r="V1747" s="8"/>
      <c r="W1747" s="8"/>
      <c r="X1747" s="8"/>
      <c r="Y1747" s="8"/>
      <c r="Z1747" s="8"/>
      <c r="AA1747" s="8"/>
      <c r="AB1747" s="8"/>
      <c r="AC1747" s="8"/>
      <c r="AD1747" s="8"/>
      <c r="AE1747" s="8"/>
      <c r="AF1747" s="8"/>
      <c r="AG1747" s="8"/>
      <c r="AH1747" s="8"/>
      <c r="AI1747" s="8"/>
      <c r="AJ1747" s="8"/>
      <c r="AK1747" s="8"/>
      <c r="AL1747" s="8"/>
      <c r="AM1747" s="8"/>
      <c r="AN1747" s="8"/>
      <c r="AO1747" s="8"/>
      <c r="AP1747" s="8"/>
      <c r="AQ1747" s="8"/>
      <c r="AR1747" s="8"/>
      <c r="AS1747" s="8"/>
      <c r="AT1747" s="8"/>
      <c r="AU1747" s="8"/>
      <c r="AV1747" s="8"/>
      <c r="AW1747" s="8"/>
      <c r="AX1747" s="8"/>
      <c r="AY1747" s="8"/>
      <c r="AZ1747" s="8"/>
      <c r="BA1747" s="8"/>
      <c r="BB1747" s="8"/>
      <c r="BC1747" s="8"/>
      <c r="BD1747" s="8"/>
      <c r="BE1747" s="8"/>
      <c r="BF1747" s="8"/>
      <c r="BG1747" s="8"/>
      <c r="BH1747" s="8"/>
      <c r="BI1747" s="8"/>
      <c r="BJ1747" s="8"/>
      <c r="BK1747" s="8"/>
      <c r="BL1747" s="8"/>
      <c r="BM1747" s="8"/>
      <c r="BN1747" s="8"/>
      <c r="BO1747" s="8"/>
      <c r="BP1747" s="1" t="str">
        <v>0- Port Costs</v>
      </c>
      <c r="BT1747" s="1" t="str">
        <v>0- Port Value</v>
      </c>
      <c r="BU1747" s="8"/>
    </row>
    <row r="1748" spans="8:73" hidden="1" outlineLevel="1" x14ac:dyDescent="0.3">
      <c r="H1748" s="1" t="str">
        <v>0 - BM Costs</v>
      </c>
      <c r="L1748" s="1" t="str">
        <v>0 - BM Port</v>
      </c>
      <c r="N1748" s="1" t="str">
        <v>0 - Port Assets</v>
      </c>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c r="AL1748" s="8"/>
      <c r="AM1748" s="8"/>
      <c r="AN1748" s="8"/>
      <c r="AO1748" s="8"/>
      <c r="AP1748" s="8"/>
      <c r="AQ1748" s="8"/>
      <c r="AR1748" s="8"/>
      <c r="AS1748" s="8"/>
      <c r="AT1748" s="8"/>
      <c r="AU1748" s="8"/>
      <c r="AV1748" s="8"/>
      <c r="AW1748" s="8"/>
      <c r="AX1748" s="8"/>
      <c r="AY1748" s="8"/>
      <c r="AZ1748" s="8"/>
      <c r="BA1748" s="8"/>
      <c r="BB1748" s="8"/>
      <c r="BC1748" s="8"/>
      <c r="BD1748" s="8"/>
      <c r="BE1748" s="8"/>
      <c r="BF1748" s="8"/>
      <c r="BG1748" s="8"/>
      <c r="BH1748" s="8"/>
      <c r="BI1748" s="8"/>
      <c r="BJ1748" s="8"/>
      <c r="BK1748" s="8"/>
      <c r="BL1748" s="8"/>
      <c r="BM1748" s="8"/>
      <c r="BN1748" s="8"/>
      <c r="BO1748" s="8"/>
      <c r="BP1748" s="1" t="str">
        <v>0- Port Costs</v>
      </c>
      <c r="BT1748" s="1" t="str">
        <v>0- Port Value</v>
      </c>
      <c r="BU1748" s="8"/>
    </row>
    <row r="1749" spans="8:73" hidden="1" outlineLevel="1" x14ac:dyDescent="0.3">
      <c r="H1749" s="1" t="str">
        <v>0 - BM Costs</v>
      </c>
      <c r="L1749" s="1" t="str">
        <v>0 - BM Port</v>
      </c>
      <c r="N1749" s="1" t="str">
        <v>0 - Port Assets</v>
      </c>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c r="AL1749" s="8"/>
      <c r="AM1749" s="8"/>
      <c r="AN1749" s="8"/>
      <c r="AO1749" s="8"/>
      <c r="AP1749" s="8"/>
      <c r="AQ1749" s="8"/>
      <c r="AR1749" s="8"/>
      <c r="AS1749" s="8"/>
      <c r="AT1749" s="8"/>
      <c r="AU1749" s="8"/>
      <c r="AV1749" s="8"/>
      <c r="AW1749" s="8"/>
      <c r="AX1749" s="8"/>
      <c r="AY1749" s="8"/>
      <c r="AZ1749" s="8"/>
      <c r="BA1749" s="8"/>
      <c r="BB1749" s="8"/>
      <c r="BC1749" s="8"/>
      <c r="BD1749" s="8"/>
      <c r="BE1749" s="8"/>
      <c r="BF1749" s="8"/>
      <c r="BG1749" s="8"/>
      <c r="BH1749" s="8"/>
      <c r="BI1749" s="8"/>
      <c r="BJ1749" s="8"/>
      <c r="BK1749" s="8"/>
      <c r="BL1749" s="8"/>
      <c r="BM1749" s="8"/>
      <c r="BN1749" s="8"/>
      <c r="BO1749" s="8"/>
      <c r="BP1749" s="1" t="str">
        <v>0- Port Costs</v>
      </c>
      <c r="BT1749" s="1" t="str">
        <v>0- Port Value</v>
      </c>
      <c r="BU1749" s="8"/>
    </row>
    <row r="1750" spans="8:73" hidden="1" outlineLevel="1" x14ac:dyDescent="0.3">
      <c r="H1750" s="1" t="str">
        <v>0 - BM Costs</v>
      </c>
      <c r="L1750" s="1" t="str">
        <v>0 - BM Port</v>
      </c>
      <c r="N1750" s="1" t="str">
        <v>0 - Port Assets</v>
      </c>
      <c r="O1750" s="8"/>
      <c r="P1750" s="8"/>
      <c r="Q1750" s="8"/>
      <c r="R1750" s="8"/>
      <c r="S1750" s="8"/>
      <c r="T1750" s="8"/>
      <c r="U1750" s="8"/>
      <c r="V1750" s="8"/>
      <c r="W1750" s="8"/>
      <c r="X1750" s="8"/>
      <c r="Y1750" s="8"/>
      <c r="Z1750" s="8"/>
      <c r="AA1750" s="8"/>
      <c r="AB1750" s="8"/>
      <c r="AC1750" s="8"/>
      <c r="AD1750" s="8"/>
      <c r="AE1750" s="8"/>
      <c r="AF1750" s="8"/>
      <c r="AG1750" s="8"/>
      <c r="AH1750" s="8"/>
      <c r="AI1750" s="8"/>
      <c r="AJ1750" s="8"/>
      <c r="AK1750" s="8"/>
      <c r="AL1750" s="8"/>
      <c r="AM1750" s="8"/>
      <c r="AN1750" s="8"/>
      <c r="AO1750" s="8"/>
      <c r="AP1750" s="8"/>
      <c r="AQ1750" s="8"/>
      <c r="AR1750" s="8"/>
      <c r="AS1750" s="8"/>
      <c r="AT1750" s="8"/>
      <c r="AU1750" s="8"/>
      <c r="AV1750" s="8"/>
      <c r="AW1750" s="8"/>
      <c r="AX1750" s="8"/>
      <c r="AY1750" s="8"/>
      <c r="AZ1750" s="8"/>
      <c r="BA1750" s="8"/>
      <c r="BB1750" s="8"/>
      <c r="BC1750" s="8"/>
      <c r="BD1750" s="8"/>
      <c r="BE1750" s="8"/>
      <c r="BF1750" s="8"/>
      <c r="BG1750" s="8"/>
      <c r="BH1750" s="8"/>
      <c r="BI1750" s="8"/>
      <c r="BJ1750" s="8"/>
      <c r="BK1750" s="8"/>
      <c r="BL1750" s="8"/>
      <c r="BM1750" s="8"/>
      <c r="BN1750" s="8"/>
      <c r="BO1750" s="8"/>
      <c r="BP1750" s="1" t="str">
        <v>0- Port Costs</v>
      </c>
      <c r="BT1750" s="1" t="str">
        <v>0- Port Value</v>
      </c>
      <c r="BU1750" s="8"/>
    </row>
    <row r="1751" spans="8:73" hidden="1" outlineLevel="1" x14ac:dyDescent="0.3">
      <c r="H1751" s="1" t="str">
        <v>0 - BM Costs</v>
      </c>
      <c r="L1751" s="1" t="str">
        <v>0 - BM Port</v>
      </c>
      <c r="N1751" s="1" t="str">
        <v>0 - Port Assets</v>
      </c>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c r="AL1751" s="8"/>
      <c r="AM1751" s="8"/>
      <c r="AN1751" s="8"/>
      <c r="AO1751" s="8"/>
      <c r="AP1751" s="8"/>
      <c r="AQ1751" s="8"/>
      <c r="AR1751" s="8"/>
      <c r="AS1751" s="8"/>
      <c r="AT1751" s="8"/>
      <c r="AU1751" s="8"/>
      <c r="AV1751" s="8"/>
      <c r="AW1751" s="8"/>
      <c r="AX1751" s="8"/>
      <c r="AY1751" s="8"/>
      <c r="AZ1751" s="8"/>
      <c r="BA1751" s="8"/>
      <c r="BB1751" s="8"/>
      <c r="BC1751" s="8"/>
      <c r="BD1751" s="8"/>
      <c r="BE1751" s="8"/>
      <c r="BF1751" s="8"/>
      <c r="BG1751" s="8"/>
      <c r="BH1751" s="8"/>
      <c r="BI1751" s="8"/>
      <c r="BJ1751" s="8"/>
      <c r="BK1751" s="8"/>
      <c r="BL1751" s="8"/>
      <c r="BM1751" s="8"/>
      <c r="BN1751" s="8"/>
      <c r="BO1751" s="8"/>
      <c r="BP1751" s="1" t="str">
        <v>0- Port Costs</v>
      </c>
      <c r="BT1751" s="1" t="str">
        <v>0- Port Value</v>
      </c>
      <c r="BU1751" s="8"/>
    </row>
    <row r="1752" spans="8:73" hidden="1" outlineLevel="1" x14ac:dyDescent="0.3">
      <c r="H1752" s="1" t="str">
        <v>0 - BM Costs</v>
      </c>
      <c r="L1752" s="1" t="str">
        <v>0 - BM Port</v>
      </c>
      <c r="N1752" s="1" t="str">
        <v>0 - Port Assets</v>
      </c>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c r="AL1752" s="8"/>
      <c r="AM1752" s="8"/>
      <c r="AN1752" s="8"/>
      <c r="AO1752" s="8"/>
      <c r="AP1752" s="8"/>
      <c r="AQ1752" s="8"/>
      <c r="AR1752" s="8"/>
      <c r="AS1752" s="8"/>
      <c r="AT1752" s="8"/>
      <c r="AU1752" s="8"/>
      <c r="AV1752" s="8"/>
      <c r="AW1752" s="8"/>
      <c r="AX1752" s="8"/>
      <c r="AY1752" s="8"/>
      <c r="AZ1752" s="8"/>
      <c r="BA1752" s="8"/>
      <c r="BB1752" s="8"/>
      <c r="BC1752" s="8"/>
      <c r="BD1752" s="8"/>
      <c r="BE1752" s="8"/>
      <c r="BF1752" s="8"/>
      <c r="BG1752" s="8"/>
      <c r="BH1752" s="8"/>
      <c r="BI1752" s="8"/>
      <c r="BJ1752" s="8"/>
      <c r="BK1752" s="8"/>
      <c r="BL1752" s="8"/>
      <c r="BM1752" s="8"/>
      <c r="BN1752" s="8"/>
      <c r="BO1752" s="8"/>
      <c r="BP1752" s="1" t="str">
        <v>0- Port Costs</v>
      </c>
      <c r="BT1752" s="1" t="str">
        <v>0- Port Value</v>
      </c>
      <c r="BU1752" s="8"/>
    </row>
    <row r="1753" spans="8:73" hidden="1" outlineLevel="1" x14ac:dyDescent="0.3">
      <c r="H1753" s="1" t="str">
        <v>0 - BM Costs</v>
      </c>
      <c r="L1753" s="1" t="str">
        <v>0 - BM Port</v>
      </c>
      <c r="N1753" s="1" t="str">
        <v>0 - Port Assets</v>
      </c>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c r="AL1753" s="8"/>
      <c r="AM1753" s="8"/>
      <c r="AN1753" s="8"/>
      <c r="AO1753" s="8"/>
      <c r="AP1753" s="8"/>
      <c r="AQ1753" s="8"/>
      <c r="AR1753" s="8"/>
      <c r="AS1753" s="8"/>
      <c r="AT1753" s="8"/>
      <c r="AU1753" s="8"/>
      <c r="AV1753" s="8"/>
      <c r="AW1753" s="8"/>
      <c r="AX1753" s="8"/>
      <c r="AY1753" s="8"/>
      <c r="AZ1753" s="8"/>
      <c r="BA1753" s="8"/>
      <c r="BB1753" s="8"/>
      <c r="BC1753" s="8"/>
      <c r="BD1753" s="8"/>
      <c r="BE1753" s="8"/>
      <c r="BF1753" s="8"/>
      <c r="BG1753" s="8"/>
      <c r="BH1753" s="8"/>
      <c r="BI1753" s="8"/>
      <c r="BJ1753" s="8"/>
      <c r="BK1753" s="8"/>
      <c r="BL1753" s="8"/>
      <c r="BM1753" s="8"/>
      <c r="BN1753" s="8"/>
      <c r="BO1753" s="8"/>
      <c r="BP1753" s="1" t="str">
        <v>0- Port Costs</v>
      </c>
      <c r="BT1753" s="1" t="str">
        <v>0- Port Value</v>
      </c>
      <c r="BU1753" s="8"/>
    </row>
    <row r="1754" spans="8:73" hidden="1" outlineLevel="1" x14ac:dyDescent="0.3">
      <c r="H1754" s="1" t="str">
        <v>0 - BM Costs</v>
      </c>
      <c r="L1754" s="1" t="str">
        <v>0 - BM Port</v>
      </c>
      <c r="N1754" s="1" t="str">
        <v>0 - Port Assets</v>
      </c>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c r="AL1754" s="8"/>
      <c r="AM1754" s="8"/>
      <c r="AN1754" s="8"/>
      <c r="AO1754" s="8"/>
      <c r="AP1754" s="8"/>
      <c r="AQ1754" s="8"/>
      <c r="AR1754" s="8"/>
      <c r="AS1754" s="8"/>
      <c r="AT1754" s="8"/>
      <c r="AU1754" s="8"/>
      <c r="AV1754" s="8"/>
      <c r="AW1754" s="8"/>
      <c r="AX1754" s="8"/>
      <c r="AY1754" s="8"/>
      <c r="AZ1754" s="8"/>
      <c r="BA1754" s="8"/>
      <c r="BB1754" s="8"/>
      <c r="BC1754" s="8"/>
      <c r="BD1754" s="8"/>
      <c r="BE1754" s="8"/>
      <c r="BF1754" s="8"/>
      <c r="BG1754" s="8"/>
      <c r="BH1754" s="8"/>
      <c r="BI1754" s="8"/>
      <c r="BJ1754" s="8"/>
      <c r="BK1754" s="8"/>
      <c r="BL1754" s="8"/>
      <c r="BM1754" s="8"/>
      <c r="BN1754" s="8"/>
      <c r="BO1754" s="8"/>
      <c r="BP1754" s="1" t="str">
        <v>0- Port Costs</v>
      </c>
      <c r="BT1754" s="1" t="str">
        <v>0- Port Value</v>
      </c>
      <c r="BU1754" s="8"/>
    </row>
    <row r="1755" spans="8:73" hidden="1" outlineLevel="1" x14ac:dyDescent="0.3">
      <c r="H1755" s="1" t="str">
        <v>0 - BM Costs</v>
      </c>
      <c r="L1755" s="1" t="str">
        <v>0 - BM Port</v>
      </c>
      <c r="N1755" s="1" t="str">
        <v>0 - Port Assets</v>
      </c>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c r="AL1755" s="8"/>
      <c r="AM1755" s="8"/>
      <c r="AN1755" s="8"/>
      <c r="AO1755" s="8"/>
      <c r="AP1755" s="8"/>
      <c r="AQ1755" s="8"/>
      <c r="AR1755" s="8"/>
      <c r="AS1755" s="8"/>
      <c r="AT1755" s="8"/>
      <c r="AU1755" s="8"/>
      <c r="AV1755" s="8"/>
      <c r="AW1755" s="8"/>
      <c r="AX1755" s="8"/>
      <c r="AY1755" s="8"/>
      <c r="AZ1755" s="8"/>
      <c r="BA1755" s="8"/>
      <c r="BB1755" s="8"/>
      <c r="BC1755" s="8"/>
      <c r="BD1755" s="8"/>
      <c r="BE1755" s="8"/>
      <c r="BF1755" s="8"/>
      <c r="BG1755" s="8"/>
      <c r="BH1755" s="8"/>
      <c r="BI1755" s="8"/>
      <c r="BJ1755" s="8"/>
      <c r="BK1755" s="8"/>
      <c r="BL1755" s="8"/>
      <c r="BM1755" s="8"/>
      <c r="BN1755" s="8"/>
      <c r="BO1755" s="8"/>
      <c r="BP1755" s="1" t="str">
        <v>0- Port Costs</v>
      </c>
      <c r="BT1755" s="1" t="str">
        <v>0- Port Value</v>
      </c>
      <c r="BU1755" s="8"/>
    </row>
    <row r="1756" spans="8:73" hidden="1" outlineLevel="1" x14ac:dyDescent="0.3">
      <c r="H1756" s="1" t="str">
        <v>0 - BM Costs</v>
      </c>
      <c r="L1756" s="1" t="str">
        <v>0 - BM Port</v>
      </c>
      <c r="N1756" s="1" t="str">
        <v>0 - Port Assets</v>
      </c>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8"/>
      <c r="AX1756" s="8"/>
      <c r="AY1756" s="8"/>
      <c r="AZ1756" s="8"/>
      <c r="BA1756" s="8"/>
      <c r="BB1756" s="8"/>
      <c r="BC1756" s="8"/>
      <c r="BD1756" s="8"/>
      <c r="BE1756" s="8"/>
      <c r="BF1756" s="8"/>
      <c r="BG1756" s="8"/>
      <c r="BH1756" s="8"/>
      <c r="BI1756" s="8"/>
      <c r="BJ1756" s="8"/>
      <c r="BK1756" s="8"/>
      <c r="BL1756" s="8"/>
      <c r="BM1756" s="8"/>
      <c r="BN1756" s="8"/>
      <c r="BO1756" s="8"/>
      <c r="BP1756" s="1" t="str">
        <v>0- Port Costs</v>
      </c>
      <c r="BT1756" s="1" t="str">
        <v>0- Port Value</v>
      </c>
      <c r="BU1756" s="8"/>
    </row>
    <row r="1757" spans="8:73" hidden="1" outlineLevel="1" x14ac:dyDescent="0.3">
      <c r="H1757" s="1" t="str">
        <v>0 - BM Costs</v>
      </c>
      <c r="L1757" s="1" t="str">
        <v>0 - BM Port</v>
      </c>
      <c r="N1757" s="1" t="str">
        <v>0 - Port Assets</v>
      </c>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c r="AL1757" s="8"/>
      <c r="AM1757" s="8"/>
      <c r="AN1757" s="8"/>
      <c r="AO1757" s="8"/>
      <c r="AP1757" s="8"/>
      <c r="AQ1757" s="8"/>
      <c r="AR1757" s="8"/>
      <c r="AS1757" s="8"/>
      <c r="AT1757" s="8"/>
      <c r="AU1757" s="8"/>
      <c r="AV1757" s="8"/>
      <c r="AW1757" s="8"/>
      <c r="AX1757" s="8"/>
      <c r="AY1757" s="8"/>
      <c r="AZ1757" s="8"/>
      <c r="BA1757" s="8"/>
      <c r="BB1757" s="8"/>
      <c r="BC1757" s="8"/>
      <c r="BD1757" s="8"/>
      <c r="BE1757" s="8"/>
      <c r="BF1757" s="8"/>
      <c r="BG1757" s="8"/>
      <c r="BH1757" s="8"/>
      <c r="BI1757" s="8"/>
      <c r="BJ1757" s="8"/>
      <c r="BK1757" s="8"/>
      <c r="BL1757" s="8"/>
      <c r="BM1757" s="8"/>
      <c r="BN1757" s="8"/>
      <c r="BO1757" s="8"/>
      <c r="BP1757" s="1" t="str">
        <v>0- Port Costs</v>
      </c>
      <c r="BT1757" s="1" t="str">
        <v>0- Port Value</v>
      </c>
      <c r="BU1757" s="8"/>
    </row>
    <row r="1758" spans="8:73" hidden="1" outlineLevel="1" x14ac:dyDescent="0.3">
      <c r="H1758" s="1" t="str">
        <v>0 - BM Costs</v>
      </c>
      <c r="L1758" s="1" t="str">
        <v>0 - BM Port</v>
      </c>
      <c r="N1758" s="1" t="str">
        <v>0 - Port Assets</v>
      </c>
      <c r="O1758" s="8"/>
      <c r="P1758" s="8"/>
      <c r="Q1758" s="8"/>
      <c r="R1758" s="8"/>
      <c r="S1758" s="8"/>
      <c r="T1758" s="8"/>
      <c r="U1758" s="8"/>
      <c r="V1758" s="8"/>
      <c r="W1758" s="8"/>
      <c r="X1758" s="8"/>
      <c r="Y1758" s="8"/>
      <c r="Z1758" s="8"/>
      <c r="AA1758" s="8"/>
      <c r="AB1758" s="8"/>
      <c r="AC1758" s="8"/>
      <c r="AD1758" s="8"/>
      <c r="AE1758" s="8"/>
      <c r="AF1758" s="8"/>
      <c r="AG1758" s="8"/>
      <c r="AH1758" s="8"/>
      <c r="AI1758" s="8"/>
      <c r="AJ1758" s="8"/>
      <c r="AK1758" s="8"/>
      <c r="AL1758" s="8"/>
      <c r="AM1758" s="8"/>
      <c r="AN1758" s="8"/>
      <c r="AO1758" s="8"/>
      <c r="AP1758" s="8"/>
      <c r="AQ1758" s="8"/>
      <c r="AR1758" s="8"/>
      <c r="AS1758" s="8"/>
      <c r="AT1758" s="8"/>
      <c r="AU1758" s="8"/>
      <c r="AV1758" s="8"/>
      <c r="AW1758" s="8"/>
      <c r="AX1758" s="8"/>
      <c r="AY1758" s="8"/>
      <c r="AZ1758" s="8"/>
      <c r="BA1758" s="8"/>
      <c r="BB1758" s="8"/>
      <c r="BC1758" s="8"/>
      <c r="BD1758" s="8"/>
      <c r="BE1758" s="8"/>
      <c r="BF1758" s="8"/>
      <c r="BG1758" s="8"/>
      <c r="BH1758" s="8"/>
      <c r="BI1758" s="8"/>
      <c r="BJ1758" s="8"/>
      <c r="BK1758" s="8"/>
      <c r="BL1758" s="8"/>
      <c r="BM1758" s="8"/>
      <c r="BN1758" s="8"/>
      <c r="BO1758" s="8"/>
      <c r="BP1758" s="1" t="str">
        <v>0- Port Costs</v>
      </c>
      <c r="BT1758" s="1" t="str">
        <v>0- Port Value</v>
      </c>
      <c r="BU1758" s="8"/>
    </row>
    <row r="1759" spans="8:73" hidden="1" outlineLevel="1" x14ac:dyDescent="0.3">
      <c r="H1759" s="1" t="str">
        <v>0 - BM Costs</v>
      </c>
      <c r="L1759" s="1" t="str">
        <v>0 - BM Port</v>
      </c>
      <c r="N1759" s="1" t="str">
        <v>0 - Port Assets</v>
      </c>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8"/>
      <c r="AX1759" s="8"/>
      <c r="AY1759" s="8"/>
      <c r="AZ1759" s="8"/>
      <c r="BA1759" s="8"/>
      <c r="BB1759" s="8"/>
      <c r="BC1759" s="8"/>
      <c r="BD1759" s="8"/>
      <c r="BE1759" s="8"/>
      <c r="BF1759" s="8"/>
      <c r="BG1759" s="8"/>
      <c r="BH1759" s="8"/>
      <c r="BI1759" s="8"/>
      <c r="BJ1759" s="8"/>
      <c r="BK1759" s="8"/>
      <c r="BL1759" s="8"/>
      <c r="BM1759" s="8"/>
      <c r="BN1759" s="8"/>
      <c r="BO1759" s="8"/>
      <c r="BP1759" s="1" t="str">
        <v>0- Port Costs</v>
      </c>
      <c r="BT1759" s="1" t="str">
        <v>0- Port Value</v>
      </c>
      <c r="BU1759" s="8"/>
    </row>
    <row r="1760" spans="8:73" hidden="1" outlineLevel="1" x14ac:dyDescent="0.3">
      <c r="H1760" s="1" t="str">
        <v>0 - BM Costs</v>
      </c>
      <c r="L1760" s="1" t="str">
        <v>0 - BM Port</v>
      </c>
      <c r="N1760" s="1" t="str">
        <v>0 - Port Assets</v>
      </c>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c r="AL1760" s="8"/>
      <c r="AM1760" s="8"/>
      <c r="AN1760" s="8"/>
      <c r="AO1760" s="8"/>
      <c r="AP1760" s="8"/>
      <c r="AQ1760" s="8"/>
      <c r="AR1760" s="8"/>
      <c r="AS1760" s="8"/>
      <c r="AT1760" s="8"/>
      <c r="AU1760" s="8"/>
      <c r="AV1760" s="8"/>
      <c r="AW1760" s="8"/>
      <c r="AX1760" s="8"/>
      <c r="AY1760" s="8"/>
      <c r="AZ1760" s="8"/>
      <c r="BA1760" s="8"/>
      <c r="BB1760" s="8"/>
      <c r="BC1760" s="8"/>
      <c r="BD1760" s="8"/>
      <c r="BE1760" s="8"/>
      <c r="BF1760" s="8"/>
      <c r="BG1760" s="8"/>
      <c r="BH1760" s="8"/>
      <c r="BI1760" s="8"/>
      <c r="BJ1760" s="8"/>
      <c r="BK1760" s="8"/>
      <c r="BL1760" s="8"/>
      <c r="BM1760" s="8"/>
      <c r="BN1760" s="8"/>
      <c r="BO1760" s="8"/>
      <c r="BP1760" s="1" t="str">
        <v>0- Port Costs</v>
      </c>
      <c r="BT1760" s="1" t="str">
        <v>0- Port Value</v>
      </c>
      <c r="BU1760" s="8"/>
    </row>
    <row r="1761" spans="8:73" hidden="1" outlineLevel="1" x14ac:dyDescent="0.3">
      <c r="H1761" s="1" t="str">
        <v>0 - BM Costs</v>
      </c>
      <c r="L1761" s="1" t="str">
        <v>0 - BM Port</v>
      </c>
      <c r="N1761" s="1" t="str">
        <v>0 - Port Assets</v>
      </c>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8"/>
      <c r="AX1761" s="8"/>
      <c r="AY1761" s="8"/>
      <c r="AZ1761" s="8"/>
      <c r="BA1761" s="8"/>
      <c r="BB1761" s="8"/>
      <c r="BC1761" s="8"/>
      <c r="BD1761" s="8"/>
      <c r="BE1761" s="8"/>
      <c r="BF1761" s="8"/>
      <c r="BG1761" s="8"/>
      <c r="BH1761" s="8"/>
      <c r="BI1761" s="8"/>
      <c r="BJ1761" s="8"/>
      <c r="BK1761" s="8"/>
      <c r="BL1761" s="8"/>
      <c r="BM1761" s="8"/>
      <c r="BN1761" s="8"/>
      <c r="BO1761" s="8"/>
      <c r="BP1761" s="1" t="str">
        <v>0- Port Costs</v>
      </c>
      <c r="BT1761" s="1" t="str">
        <v>0- Port Value</v>
      </c>
      <c r="BU1761" s="8"/>
    </row>
    <row r="1762" spans="8:73" hidden="1" outlineLevel="1" x14ac:dyDescent="0.3">
      <c r="H1762" s="1" t="str">
        <v>0 - BM Costs</v>
      </c>
      <c r="L1762" s="1" t="str">
        <v>0 - BM Port</v>
      </c>
      <c r="N1762" s="1" t="str">
        <v>0 - Port Assets</v>
      </c>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c r="AL1762" s="8"/>
      <c r="AM1762" s="8"/>
      <c r="AN1762" s="8"/>
      <c r="AO1762" s="8"/>
      <c r="AP1762" s="8"/>
      <c r="AQ1762" s="8"/>
      <c r="AR1762" s="8"/>
      <c r="AS1762" s="8"/>
      <c r="AT1762" s="8"/>
      <c r="AU1762" s="8"/>
      <c r="AV1762" s="8"/>
      <c r="AW1762" s="8"/>
      <c r="AX1762" s="8"/>
      <c r="AY1762" s="8"/>
      <c r="AZ1762" s="8"/>
      <c r="BA1762" s="8"/>
      <c r="BB1762" s="8"/>
      <c r="BC1762" s="8"/>
      <c r="BD1762" s="8"/>
      <c r="BE1762" s="8"/>
      <c r="BF1762" s="8"/>
      <c r="BG1762" s="8"/>
      <c r="BH1762" s="8"/>
      <c r="BI1762" s="8"/>
      <c r="BJ1762" s="8"/>
      <c r="BK1762" s="8"/>
      <c r="BL1762" s="8"/>
      <c r="BM1762" s="8"/>
      <c r="BN1762" s="8"/>
      <c r="BO1762" s="8"/>
      <c r="BP1762" s="1" t="str">
        <v>0- Port Costs</v>
      </c>
      <c r="BT1762" s="1" t="str">
        <v>0- Port Value</v>
      </c>
      <c r="BU1762" s="8"/>
    </row>
    <row r="1763" spans="8:73" hidden="1" outlineLevel="1" x14ac:dyDescent="0.3">
      <c r="H1763" s="1" t="str">
        <v>0 - BM Costs</v>
      </c>
      <c r="L1763" s="1" t="str">
        <v>0 - BM Port</v>
      </c>
      <c r="N1763" s="1" t="str">
        <v>0 - Port Assets</v>
      </c>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8"/>
      <c r="AX1763" s="8"/>
      <c r="AY1763" s="8"/>
      <c r="AZ1763" s="8"/>
      <c r="BA1763" s="8"/>
      <c r="BB1763" s="8"/>
      <c r="BC1763" s="8"/>
      <c r="BD1763" s="8"/>
      <c r="BE1763" s="8"/>
      <c r="BF1763" s="8"/>
      <c r="BG1763" s="8"/>
      <c r="BH1763" s="8"/>
      <c r="BI1763" s="8"/>
      <c r="BJ1763" s="8"/>
      <c r="BK1763" s="8"/>
      <c r="BL1763" s="8"/>
      <c r="BM1763" s="8"/>
      <c r="BN1763" s="8"/>
      <c r="BO1763" s="8"/>
      <c r="BP1763" s="1" t="str">
        <v>0- Port Costs</v>
      </c>
      <c r="BT1763" s="1" t="str">
        <v>0- Port Value</v>
      </c>
      <c r="BU1763" s="8"/>
    </row>
    <row r="1764" spans="8:73" hidden="1" outlineLevel="1" x14ac:dyDescent="0.3">
      <c r="H1764" s="1" t="str">
        <v>0 - BM Costs</v>
      </c>
      <c r="L1764" s="1" t="str">
        <v>0 - BM Port</v>
      </c>
      <c r="N1764" s="1" t="str">
        <v>0 - Port Assets</v>
      </c>
      <c r="O1764" s="8"/>
      <c r="P1764" s="8"/>
      <c r="Q1764" s="8"/>
      <c r="R1764" s="8"/>
      <c r="S1764" s="8"/>
      <c r="T1764" s="8"/>
      <c r="U1764" s="8"/>
      <c r="V1764" s="8"/>
      <c r="W1764" s="8"/>
      <c r="X1764" s="8"/>
      <c r="Y1764" s="8"/>
      <c r="Z1764" s="8"/>
      <c r="AA1764" s="8"/>
      <c r="AB1764" s="8"/>
      <c r="AC1764" s="8"/>
      <c r="AD1764" s="8"/>
      <c r="AE1764" s="8"/>
      <c r="AF1764" s="8"/>
      <c r="AG1764" s="8"/>
      <c r="AH1764" s="8"/>
      <c r="AI1764" s="8"/>
      <c r="AJ1764" s="8"/>
      <c r="AK1764" s="8"/>
      <c r="AL1764" s="8"/>
      <c r="AM1764" s="8"/>
      <c r="AN1764" s="8"/>
      <c r="AO1764" s="8"/>
      <c r="AP1764" s="8"/>
      <c r="AQ1764" s="8"/>
      <c r="AR1764" s="8"/>
      <c r="AS1764" s="8"/>
      <c r="AT1764" s="8"/>
      <c r="AU1764" s="8"/>
      <c r="AV1764" s="8"/>
      <c r="AW1764" s="8"/>
      <c r="AX1764" s="8"/>
      <c r="AY1764" s="8"/>
      <c r="AZ1764" s="8"/>
      <c r="BA1764" s="8"/>
      <c r="BB1764" s="8"/>
      <c r="BC1764" s="8"/>
      <c r="BD1764" s="8"/>
      <c r="BE1764" s="8"/>
      <c r="BF1764" s="8"/>
      <c r="BG1764" s="8"/>
      <c r="BH1764" s="8"/>
      <c r="BI1764" s="8"/>
      <c r="BJ1764" s="8"/>
      <c r="BK1764" s="8"/>
      <c r="BL1764" s="8"/>
      <c r="BM1764" s="8"/>
      <c r="BN1764" s="8"/>
      <c r="BO1764" s="8"/>
      <c r="BP1764" s="1" t="str">
        <v>0- Port Costs</v>
      </c>
      <c r="BT1764" s="1" t="str">
        <v>0- Port Value</v>
      </c>
      <c r="BU1764" s="8"/>
    </row>
    <row r="1765" spans="8:73" hidden="1" outlineLevel="1" x14ac:dyDescent="0.3">
      <c r="H1765" s="1" t="str">
        <v>0 - BM Costs</v>
      </c>
      <c r="L1765" s="1" t="str">
        <v>0 - BM Port</v>
      </c>
      <c r="N1765" s="1" t="str">
        <v>0 - Port Assets</v>
      </c>
      <c r="O1765" s="8"/>
      <c r="P1765" s="8"/>
      <c r="Q1765" s="8"/>
      <c r="R1765" s="8"/>
      <c r="S1765" s="8"/>
      <c r="T1765" s="8"/>
      <c r="U1765" s="8"/>
      <c r="V1765" s="8"/>
      <c r="W1765" s="8"/>
      <c r="X1765" s="8"/>
      <c r="Y1765" s="8"/>
      <c r="Z1765" s="8"/>
      <c r="AA1765" s="8"/>
      <c r="AB1765" s="8"/>
      <c r="AC1765" s="8"/>
      <c r="AD1765" s="8"/>
      <c r="AE1765" s="8"/>
      <c r="AF1765" s="8"/>
      <c r="AG1765" s="8"/>
      <c r="AH1765" s="8"/>
      <c r="AI1765" s="8"/>
      <c r="AJ1765" s="8"/>
      <c r="AK1765" s="8"/>
      <c r="AL1765" s="8"/>
      <c r="AM1765" s="8"/>
      <c r="AN1765" s="8"/>
      <c r="AO1765" s="8"/>
      <c r="AP1765" s="8"/>
      <c r="AQ1765" s="8"/>
      <c r="AR1765" s="8"/>
      <c r="AS1765" s="8"/>
      <c r="AT1765" s="8"/>
      <c r="AU1765" s="8"/>
      <c r="AV1765" s="8"/>
      <c r="AW1765" s="8"/>
      <c r="AX1765" s="8"/>
      <c r="AY1765" s="8"/>
      <c r="AZ1765" s="8"/>
      <c r="BA1765" s="8"/>
      <c r="BB1765" s="8"/>
      <c r="BC1765" s="8"/>
      <c r="BD1765" s="8"/>
      <c r="BE1765" s="8"/>
      <c r="BF1765" s="8"/>
      <c r="BG1765" s="8"/>
      <c r="BH1765" s="8"/>
      <c r="BI1765" s="8"/>
      <c r="BJ1765" s="8"/>
      <c r="BK1765" s="8"/>
      <c r="BL1765" s="8"/>
      <c r="BM1765" s="8"/>
      <c r="BN1765" s="8"/>
      <c r="BO1765" s="8"/>
      <c r="BP1765" s="1" t="str">
        <v>0- Port Costs</v>
      </c>
      <c r="BT1765" s="1" t="str">
        <v>0- Port Value</v>
      </c>
      <c r="BU1765" s="8"/>
    </row>
    <row r="1766" spans="8:73" hidden="1" outlineLevel="1" x14ac:dyDescent="0.3">
      <c r="H1766" s="1" t="str">
        <v>0 - BM Costs</v>
      </c>
      <c r="L1766" s="1" t="str">
        <v>0 - BM Port</v>
      </c>
      <c r="N1766" s="1" t="str">
        <v>0 - Port Assets</v>
      </c>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c r="AL1766" s="8"/>
      <c r="AM1766" s="8"/>
      <c r="AN1766" s="8"/>
      <c r="AO1766" s="8"/>
      <c r="AP1766" s="8"/>
      <c r="AQ1766" s="8"/>
      <c r="AR1766" s="8"/>
      <c r="AS1766" s="8"/>
      <c r="AT1766" s="8"/>
      <c r="AU1766" s="8"/>
      <c r="AV1766" s="8"/>
      <c r="AW1766" s="8"/>
      <c r="AX1766" s="8"/>
      <c r="AY1766" s="8"/>
      <c r="AZ1766" s="8"/>
      <c r="BA1766" s="8"/>
      <c r="BB1766" s="8"/>
      <c r="BC1766" s="8"/>
      <c r="BD1766" s="8"/>
      <c r="BE1766" s="8"/>
      <c r="BF1766" s="8"/>
      <c r="BG1766" s="8"/>
      <c r="BH1766" s="8"/>
      <c r="BI1766" s="8"/>
      <c r="BJ1766" s="8"/>
      <c r="BK1766" s="8"/>
      <c r="BL1766" s="8"/>
      <c r="BM1766" s="8"/>
      <c r="BN1766" s="8"/>
      <c r="BO1766" s="8"/>
      <c r="BP1766" s="1" t="str">
        <v>0- Port Costs</v>
      </c>
      <c r="BT1766" s="1" t="str">
        <v>0- Port Value</v>
      </c>
      <c r="BU1766" s="8"/>
    </row>
    <row r="1767" spans="8:73" hidden="1" outlineLevel="1" x14ac:dyDescent="0.3">
      <c r="H1767" s="1" t="str">
        <v>0 - BM Costs</v>
      </c>
      <c r="L1767" s="1" t="str">
        <v>0 - BM Port</v>
      </c>
      <c r="N1767" s="1" t="str">
        <v>0 - Port Assets</v>
      </c>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8"/>
      <c r="AX1767" s="8"/>
      <c r="AY1767" s="8"/>
      <c r="AZ1767" s="8"/>
      <c r="BA1767" s="8"/>
      <c r="BB1767" s="8"/>
      <c r="BC1767" s="8"/>
      <c r="BD1767" s="8"/>
      <c r="BE1767" s="8"/>
      <c r="BF1767" s="8"/>
      <c r="BG1767" s="8"/>
      <c r="BH1767" s="8"/>
      <c r="BI1767" s="8"/>
      <c r="BJ1767" s="8"/>
      <c r="BK1767" s="8"/>
      <c r="BL1767" s="8"/>
      <c r="BM1767" s="8"/>
      <c r="BN1767" s="8"/>
      <c r="BO1767" s="8"/>
      <c r="BP1767" s="1" t="str">
        <v>0- Port Costs</v>
      </c>
      <c r="BT1767" s="1" t="str">
        <v>0- Port Value</v>
      </c>
      <c r="BU1767" s="8"/>
    </row>
    <row r="1768" spans="8:73" hidden="1" outlineLevel="1" x14ac:dyDescent="0.3">
      <c r="H1768" s="1" t="str">
        <v>0 - BM Costs</v>
      </c>
      <c r="L1768" s="1" t="str">
        <v>0 - BM Port</v>
      </c>
      <c r="N1768" s="1" t="str">
        <v>0 - Port Assets</v>
      </c>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c r="AL1768" s="8"/>
      <c r="AM1768" s="8"/>
      <c r="AN1768" s="8"/>
      <c r="AO1768" s="8"/>
      <c r="AP1768" s="8"/>
      <c r="AQ1768" s="8"/>
      <c r="AR1768" s="8"/>
      <c r="AS1768" s="8"/>
      <c r="AT1768" s="8"/>
      <c r="AU1768" s="8"/>
      <c r="AV1768" s="8"/>
      <c r="AW1768" s="8"/>
      <c r="AX1768" s="8"/>
      <c r="AY1768" s="8"/>
      <c r="AZ1768" s="8"/>
      <c r="BA1768" s="8"/>
      <c r="BB1768" s="8"/>
      <c r="BC1768" s="8"/>
      <c r="BD1768" s="8"/>
      <c r="BE1768" s="8"/>
      <c r="BF1768" s="8"/>
      <c r="BG1768" s="8"/>
      <c r="BH1768" s="8"/>
      <c r="BI1768" s="8"/>
      <c r="BJ1768" s="8"/>
      <c r="BK1768" s="8"/>
      <c r="BL1768" s="8"/>
      <c r="BM1768" s="8"/>
      <c r="BN1768" s="8"/>
      <c r="BO1768" s="8"/>
      <c r="BP1768" s="1" t="str">
        <v>0- Port Costs</v>
      </c>
      <c r="BT1768" s="1" t="str">
        <v>0- Port Value</v>
      </c>
      <c r="BU1768" s="8"/>
    </row>
    <row r="1769" spans="8:73" hidden="1" outlineLevel="1" x14ac:dyDescent="0.3">
      <c r="H1769" s="1" t="str">
        <v>0 - BM Costs</v>
      </c>
      <c r="L1769" s="1" t="str">
        <v>0 - BM Port</v>
      </c>
      <c r="N1769" s="1" t="str">
        <v>0 - Port Assets</v>
      </c>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c r="AL1769" s="8"/>
      <c r="AM1769" s="8"/>
      <c r="AN1769" s="8"/>
      <c r="AO1769" s="8"/>
      <c r="AP1769" s="8"/>
      <c r="AQ1769" s="8"/>
      <c r="AR1769" s="8"/>
      <c r="AS1769" s="8"/>
      <c r="AT1769" s="8"/>
      <c r="AU1769" s="8"/>
      <c r="AV1769" s="8"/>
      <c r="AW1769" s="8"/>
      <c r="AX1769" s="8"/>
      <c r="AY1769" s="8"/>
      <c r="AZ1769" s="8"/>
      <c r="BA1769" s="8"/>
      <c r="BB1769" s="8"/>
      <c r="BC1769" s="8"/>
      <c r="BD1769" s="8"/>
      <c r="BE1769" s="8"/>
      <c r="BF1769" s="8"/>
      <c r="BG1769" s="8"/>
      <c r="BH1769" s="8"/>
      <c r="BI1769" s="8"/>
      <c r="BJ1769" s="8"/>
      <c r="BK1769" s="8"/>
      <c r="BL1769" s="8"/>
      <c r="BM1769" s="8"/>
      <c r="BN1769" s="8"/>
      <c r="BO1769" s="8"/>
      <c r="BP1769" s="1" t="str">
        <v>0- Port Costs</v>
      </c>
      <c r="BT1769" s="1" t="str">
        <v>0- Port Value</v>
      </c>
      <c r="BU1769" s="8"/>
    </row>
    <row r="1770" spans="8:73" hidden="1" outlineLevel="1" x14ac:dyDescent="0.3">
      <c r="H1770" s="1" t="str">
        <v>0 - BM Costs</v>
      </c>
      <c r="L1770" s="1" t="str">
        <v>0 - BM Port</v>
      </c>
      <c r="N1770" s="1" t="str">
        <v>0 - Port Assets</v>
      </c>
      <c r="O1770" s="8"/>
      <c r="P1770" s="8"/>
      <c r="Q1770" s="8"/>
      <c r="R1770" s="8"/>
      <c r="S1770" s="8"/>
      <c r="T1770" s="8"/>
      <c r="U1770" s="8"/>
      <c r="V1770" s="8"/>
      <c r="W1770" s="8"/>
      <c r="X1770" s="8"/>
      <c r="Y1770" s="8"/>
      <c r="Z1770" s="8"/>
      <c r="AA1770" s="8"/>
      <c r="AB1770" s="8"/>
      <c r="AC1770" s="8"/>
      <c r="AD1770" s="8"/>
      <c r="AE1770" s="8"/>
      <c r="AF1770" s="8"/>
      <c r="AG1770" s="8"/>
      <c r="AH1770" s="8"/>
      <c r="AI1770" s="8"/>
      <c r="AJ1770" s="8"/>
      <c r="AK1770" s="8"/>
      <c r="AL1770" s="8"/>
      <c r="AM1770" s="8"/>
      <c r="AN1770" s="8"/>
      <c r="AO1770" s="8"/>
      <c r="AP1770" s="8"/>
      <c r="AQ1770" s="8"/>
      <c r="AR1770" s="8"/>
      <c r="AS1770" s="8"/>
      <c r="AT1770" s="8"/>
      <c r="AU1770" s="8"/>
      <c r="AV1770" s="8"/>
      <c r="AW1770" s="8"/>
      <c r="AX1770" s="8"/>
      <c r="AY1770" s="8"/>
      <c r="AZ1770" s="8"/>
      <c r="BA1770" s="8"/>
      <c r="BB1770" s="8"/>
      <c r="BC1770" s="8"/>
      <c r="BD1770" s="8"/>
      <c r="BE1770" s="8"/>
      <c r="BF1770" s="8"/>
      <c r="BG1770" s="8"/>
      <c r="BH1770" s="8"/>
      <c r="BI1770" s="8"/>
      <c r="BJ1770" s="8"/>
      <c r="BK1770" s="8"/>
      <c r="BL1770" s="8"/>
      <c r="BM1770" s="8"/>
      <c r="BN1770" s="8"/>
      <c r="BO1770" s="8"/>
      <c r="BP1770" s="1" t="str">
        <v>0- Port Costs</v>
      </c>
      <c r="BT1770" s="1" t="str">
        <v>0- Port Value</v>
      </c>
      <c r="BU1770" s="8"/>
    </row>
    <row r="1771" spans="8:73" hidden="1" outlineLevel="1" x14ac:dyDescent="0.3">
      <c r="H1771" s="1" t="str">
        <v>0 - BM Costs</v>
      </c>
      <c r="L1771" s="1" t="str">
        <v>0 - BM Port</v>
      </c>
      <c r="N1771" s="1" t="str">
        <v>0 - Port Assets</v>
      </c>
      <c r="O1771" s="8"/>
      <c r="P1771" s="8"/>
      <c r="Q1771" s="8"/>
      <c r="R1771" s="8"/>
      <c r="S1771" s="8"/>
      <c r="T1771" s="8"/>
      <c r="U1771" s="8"/>
      <c r="V1771" s="8"/>
      <c r="W1771" s="8"/>
      <c r="X1771" s="8"/>
      <c r="Y1771" s="8"/>
      <c r="Z1771" s="8"/>
      <c r="AA1771" s="8"/>
      <c r="AB1771" s="8"/>
      <c r="AC1771" s="8"/>
      <c r="AD1771" s="8"/>
      <c r="AE1771" s="8"/>
      <c r="AF1771" s="8"/>
      <c r="AG1771" s="8"/>
      <c r="AH1771" s="8"/>
      <c r="AI1771" s="8"/>
      <c r="AJ1771" s="8"/>
      <c r="AK1771" s="8"/>
      <c r="AL1771" s="8"/>
      <c r="AM1771" s="8"/>
      <c r="AN1771" s="8"/>
      <c r="AO1771" s="8"/>
      <c r="AP1771" s="8"/>
      <c r="AQ1771" s="8"/>
      <c r="AR1771" s="8"/>
      <c r="AS1771" s="8"/>
      <c r="AT1771" s="8"/>
      <c r="AU1771" s="8"/>
      <c r="AV1771" s="8"/>
      <c r="AW1771" s="8"/>
      <c r="AX1771" s="8"/>
      <c r="AY1771" s="8"/>
      <c r="AZ1771" s="8"/>
      <c r="BA1771" s="8"/>
      <c r="BB1771" s="8"/>
      <c r="BC1771" s="8"/>
      <c r="BD1771" s="8"/>
      <c r="BE1771" s="8"/>
      <c r="BF1771" s="8"/>
      <c r="BG1771" s="8"/>
      <c r="BH1771" s="8"/>
      <c r="BI1771" s="8"/>
      <c r="BJ1771" s="8"/>
      <c r="BK1771" s="8"/>
      <c r="BL1771" s="8"/>
      <c r="BM1771" s="8"/>
      <c r="BN1771" s="8"/>
      <c r="BO1771" s="8"/>
      <c r="BP1771" s="1" t="str">
        <v>0- Port Costs</v>
      </c>
      <c r="BT1771" s="1" t="str">
        <v>0- Port Value</v>
      </c>
      <c r="BU1771" s="8"/>
    </row>
    <row r="1772" spans="8:73" hidden="1" outlineLevel="1" x14ac:dyDescent="0.3">
      <c r="H1772" s="1" t="str">
        <v>0 - BM Costs</v>
      </c>
      <c r="L1772" s="1" t="str">
        <v>0 - BM Port</v>
      </c>
      <c r="N1772" s="1" t="str">
        <v>0 - Port Assets</v>
      </c>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c r="AL1772" s="8"/>
      <c r="AM1772" s="8"/>
      <c r="AN1772" s="8"/>
      <c r="AO1772" s="8"/>
      <c r="AP1772" s="8"/>
      <c r="AQ1772" s="8"/>
      <c r="AR1772" s="8"/>
      <c r="AS1772" s="8"/>
      <c r="AT1772" s="8"/>
      <c r="AU1772" s="8"/>
      <c r="AV1772" s="8"/>
      <c r="AW1772" s="8"/>
      <c r="AX1772" s="8"/>
      <c r="AY1772" s="8"/>
      <c r="AZ1772" s="8"/>
      <c r="BA1772" s="8"/>
      <c r="BB1772" s="8"/>
      <c r="BC1772" s="8"/>
      <c r="BD1772" s="8"/>
      <c r="BE1772" s="8"/>
      <c r="BF1772" s="8"/>
      <c r="BG1772" s="8"/>
      <c r="BH1772" s="8"/>
      <c r="BI1772" s="8"/>
      <c r="BJ1772" s="8"/>
      <c r="BK1772" s="8"/>
      <c r="BL1772" s="8"/>
      <c r="BM1772" s="8"/>
      <c r="BN1772" s="8"/>
      <c r="BO1772" s="8"/>
      <c r="BP1772" s="1" t="str">
        <v>0- Port Costs</v>
      </c>
      <c r="BT1772" s="1" t="str">
        <v>0- Port Value</v>
      </c>
      <c r="BU1772" s="8"/>
    </row>
    <row r="1773" spans="8:73" hidden="1" outlineLevel="1" x14ac:dyDescent="0.3">
      <c r="H1773" s="1" t="str">
        <v>0 - BM Costs</v>
      </c>
      <c r="L1773" s="1" t="str">
        <v>0 - BM Port</v>
      </c>
      <c r="N1773" s="1" t="str">
        <v>0 - Port Assets</v>
      </c>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8"/>
      <c r="AL1773" s="8"/>
      <c r="AM1773" s="8"/>
      <c r="AN1773" s="8"/>
      <c r="AO1773" s="8"/>
      <c r="AP1773" s="8"/>
      <c r="AQ1773" s="8"/>
      <c r="AR1773" s="8"/>
      <c r="AS1773" s="8"/>
      <c r="AT1773" s="8"/>
      <c r="AU1773" s="8"/>
      <c r="AV1773" s="8"/>
      <c r="AW1773" s="8"/>
      <c r="AX1773" s="8"/>
      <c r="AY1773" s="8"/>
      <c r="AZ1773" s="8"/>
      <c r="BA1773" s="8"/>
      <c r="BB1773" s="8"/>
      <c r="BC1773" s="8"/>
      <c r="BD1773" s="8"/>
      <c r="BE1773" s="8"/>
      <c r="BF1773" s="8"/>
      <c r="BG1773" s="8"/>
      <c r="BH1773" s="8"/>
      <c r="BI1773" s="8"/>
      <c r="BJ1773" s="8"/>
      <c r="BK1773" s="8"/>
      <c r="BL1773" s="8"/>
      <c r="BM1773" s="8"/>
      <c r="BN1773" s="8"/>
      <c r="BO1773" s="8"/>
      <c r="BP1773" s="1" t="str">
        <v>0- Port Costs</v>
      </c>
      <c r="BT1773" s="1" t="str">
        <v>0- Port Value</v>
      </c>
      <c r="BU1773" s="8"/>
    </row>
    <row r="1774" spans="8:73" hidden="1" outlineLevel="1" x14ac:dyDescent="0.3">
      <c r="H1774" s="1" t="str">
        <v>0 - BM Costs</v>
      </c>
      <c r="L1774" s="1" t="str">
        <v>0 - BM Port</v>
      </c>
      <c r="N1774" s="1" t="str">
        <v>0 - Port Assets</v>
      </c>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c r="AL1774" s="8"/>
      <c r="AM1774" s="8"/>
      <c r="AN1774" s="8"/>
      <c r="AO1774" s="8"/>
      <c r="AP1774" s="8"/>
      <c r="AQ1774" s="8"/>
      <c r="AR1774" s="8"/>
      <c r="AS1774" s="8"/>
      <c r="AT1774" s="8"/>
      <c r="AU1774" s="8"/>
      <c r="AV1774" s="8"/>
      <c r="AW1774" s="8"/>
      <c r="AX1774" s="8"/>
      <c r="AY1774" s="8"/>
      <c r="AZ1774" s="8"/>
      <c r="BA1774" s="8"/>
      <c r="BB1774" s="8"/>
      <c r="BC1774" s="8"/>
      <c r="BD1774" s="8"/>
      <c r="BE1774" s="8"/>
      <c r="BF1774" s="8"/>
      <c r="BG1774" s="8"/>
      <c r="BH1774" s="8"/>
      <c r="BI1774" s="8"/>
      <c r="BJ1774" s="8"/>
      <c r="BK1774" s="8"/>
      <c r="BL1774" s="8"/>
      <c r="BM1774" s="8"/>
      <c r="BN1774" s="8"/>
      <c r="BO1774" s="8"/>
      <c r="BP1774" s="1" t="str">
        <v>0- Port Costs</v>
      </c>
      <c r="BT1774" s="1" t="str">
        <v>0- Port Value</v>
      </c>
      <c r="BU1774" s="8"/>
    </row>
    <row r="1775" spans="8:73" hidden="1" outlineLevel="1" x14ac:dyDescent="0.3">
      <c r="H1775" s="1" t="str">
        <v>0 - BM Costs</v>
      </c>
      <c r="L1775" s="1" t="str">
        <v>0 - BM Port</v>
      </c>
      <c r="N1775" s="1" t="str">
        <v>0 - Port Assets</v>
      </c>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8"/>
      <c r="AX1775" s="8"/>
      <c r="AY1775" s="8"/>
      <c r="AZ1775" s="8"/>
      <c r="BA1775" s="8"/>
      <c r="BB1775" s="8"/>
      <c r="BC1775" s="8"/>
      <c r="BD1775" s="8"/>
      <c r="BE1775" s="8"/>
      <c r="BF1775" s="8"/>
      <c r="BG1775" s="8"/>
      <c r="BH1775" s="8"/>
      <c r="BI1775" s="8"/>
      <c r="BJ1775" s="8"/>
      <c r="BK1775" s="8"/>
      <c r="BL1775" s="8"/>
      <c r="BM1775" s="8"/>
      <c r="BN1775" s="8"/>
      <c r="BO1775" s="8"/>
      <c r="BP1775" s="1" t="str">
        <v>0- Port Costs</v>
      </c>
      <c r="BT1775" s="1" t="str">
        <v>0- Port Value</v>
      </c>
      <c r="BU1775" s="8"/>
    </row>
    <row r="1776" spans="8:73" hidden="1" outlineLevel="1" x14ac:dyDescent="0.3">
      <c r="H1776" s="1" t="str">
        <v>0 - BM Costs</v>
      </c>
      <c r="L1776" s="1" t="str">
        <v>0 - BM Port</v>
      </c>
      <c r="N1776" s="1" t="str">
        <v>0 - Port Assets</v>
      </c>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8"/>
      <c r="BA1776" s="8"/>
      <c r="BB1776" s="8"/>
      <c r="BC1776" s="8"/>
      <c r="BD1776" s="8"/>
      <c r="BE1776" s="8"/>
      <c r="BF1776" s="8"/>
      <c r="BG1776" s="8"/>
      <c r="BH1776" s="8"/>
      <c r="BI1776" s="8"/>
      <c r="BJ1776" s="8"/>
      <c r="BK1776" s="8"/>
      <c r="BL1776" s="8"/>
      <c r="BM1776" s="8"/>
      <c r="BN1776" s="8"/>
      <c r="BO1776" s="8"/>
      <c r="BP1776" s="1" t="str">
        <v>0- Port Costs</v>
      </c>
      <c r="BT1776" s="1" t="str">
        <v>0- Port Value</v>
      </c>
      <c r="BU1776" s="8"/>
    </row>
    <row r="1777" spans="8:73" hidden="1" outlineLevel="1" x14ac:dyDescent="0.3">
      <c r="H1777" s="1" t="str">
        <v>0 - BM Costs</v>
      </c>
      <c r="L1777" s="1" t="str">
        <v>0 - BM Port</v>
      </c>
      <c r="N1777" s="1" t="str">
        <v>0 - Port Assets</v>
      </c>
      <c r="O1777" s="8"/>
      <c r="P1777" s="8"/>
      <c r="Q1777" s="8"/>
      <c r="R1777" s="8"/>
      <c r="S1777" s="8"/>
      <c r="T1777" s="8"/>
      <c r="U1777" s="8"/>
      <c r="V1777" s="8"/>
      <c r="W1777" s="8"/>
      <c r="X1777" s="8"/>
      <c r="Y1777" s="8"/>
      <c r="Z1777" s="8"/>
      <c r="AA1777" s="8"/>
      <c r="AB1777" s="8"/>
      <c r="AC1777" s="8"/>
      <c r="AD1777" s="8"/>
      <c r="AE1777" s="8"/>
      <c r="AF1777" s="8"/>
      <c r="AG1777" s="8"/>
      <c r="AH1777" s="8"/>
      <c r="AI1777" s="8"/>
      <c r="AJ1777" s="8"/>
      <c r="AK1777" s="8"/>
      <c r="AL1777" s="8"/>
      <c r="AM1777" s="8"/>
      <c r="AN1777" s="8"/>
      <c r="AO1777" s="8"/>
      <c r="AP1777" s="8"/>
      <c r="AQ1777" s="8"/>
      <c r="AR1777" s="8"/>
      <c r="AS1777" s="8"/>
      <c r="AT1777" s="8"/>
      <c r="AU1777" s="8"/>
      <c r="AV1777" s="8"/>
      <c r="AW1777" s="8"/>
      <c r="AX1777" s="8"/>
      <c r="AY1777" s="8"/>
      <c r="AZ1777" s="8"/>
      <c r="BA1777" s="8"/>
      <c r="BB1777" s="8"/>
      <c r="BC1777" s="8"/>
      <c r="BD1777" s="8"/>
      <c r="BE1777" s="8"/>
      <c r="BF1777" s="8"/>
      <c r="BG1777" s="8"/>
      <c r="BH1777" s="8"/>
      <c r="BI1777" s="8"/>
      <c r="BJ1777" s="8"/>
      <c r="BK1777" s="8"/>
      <c r="BL1777" s="8"/>
      <c r="BM1777" s="8"/>
      <c r="BN1777" s="8"/>
      <c r="BO1777" s="8"/>
      <c r="BP1777" s="1" t="str">
        <v>0- Port Costs</v>
      </c>
      <c r="BT1777" s="1" t="str">
        <v>0- Port Value</v>
      </c>
      <c r="BU1777" s="8"/>
    </row>
    <row r="1778" spans="8:73" hidden="1" outlineLevel="1" x14ac:dyDescent="0.3">
      <c r="H1778" s="1" t="str">
        <v>0 - BM Costs</v>
      </c>
      <c r="L1778" s="1" t="str">
        <v>0 - BM Port</v>
      </c>
      <c r="N1778" s="1" t="str">
        <v>0 - Port Assets</v>
      </c>
      <c r="O1778" s="8"/>
      <c r="P1778" s="8"/>
      <c r="Q1778" s="8"/>
      <c r="R1778" s="8"/>
      <c r="S1778" s="8"/>
      <c r="T1778" s="8"/>
      <c r="U1778" s="8"/>
      <c r="V1778" s="8"/>
      <c r="W1778" s="8"/>
      <c r="X1778" s="8"/>
      <c r="Y1778" s="8"/>
      <c r="Z1778" s="8"/>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c r="BA1778" s="8"/>
      <c r="BB1778" s="8"/>
      <c r="BC1778" s="8"/>
      <c r="BD1778" s="8"/>
      <c r="BE1778" s="8"/>
      <c r="BF1778" s="8"/>
      <c r="BG1778" s="8"/>
      <c r="BH1778" s="8"/>
      <c r="BI1778" s="8"/>
      <c r="BJ1778" s="8"/>
      <c r="BK1778" s="8"/>
      <c r="BL1778" s="8"/>
      <c r="BM1778" s="8"/>
      <c r="BN1778" s="8"/>
      <c r="BO1778" s="8"/>
      <c r="BP1778" s="1" t="str">
        <v>0- Port Costs</v>
      </c>
      <c r="BT1778" s="1" t="str">
        <v>0- Port Value</v>
      </c>
      <c r="BU1778" s="8"/>
    </row>
    <row r="1779" spans="8:73" hidden="1" outlineLevel="1" x14ac:dyDescent="0.3">
      <c r="H1779" s="1" t="str">
        <v>0 - BM Costs</v>
      </c>
      <c r="L1779" s="1" t="str">
        <v>0 - BM Port</v>
      </c>
      <c r="N1779" s="1" t="str">
        <v>0 - Port Assets</v>
      </c>
      <c r="O1779" s="8"/>
      <c r="P1779" s="8"/>
      <c r="Q1779" s="8"/>
      <c r="R1779" s="8"/>
      <c r="S1779" s="8"/>
      <c r="T1779" s="8"/>
      <c r="U1779" s="8"/>
      <c r="V1779" s="8"/>
      <c r="W1779" s="8"/>
      <c r="X1779" s="8"/>
      <c r="Y1779" s="8"/>
      <c r="Z1779" s="8"/>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c r="BB1779" s="8"/>
      <c r="BC1779" s="8"/>
      <c r="BD1779" s="8"/>
      <c r="BE1779" s="8"/>
      <c r="BF1779" s="8"/>
      <c r="BG1779" s="8"/>
      <c r="BH1779" s="8"/>
      <c r="BI1779" s="8"/>
      <c r="BJ1779" s="8"/>
      <c r="BK1779" s="8"/>
      <c r="BL1779" s="8"/>
      <c r="BM1779" s="8"/>
      <c r="BN1779" s="8"/>
      <c r="BO1779" s="8"/>
      <c r="BP1779" s="1" t="str">
        <v>0- Port Costs</v>
      </c>
      <c r="BT1779" s="1" t="str">
        <v>0- Port Value</v>
      </c>
      <c r="BU1779" s="8"/>
    </row>
    <row r="1780" spans="8:73" hidden="1" outlineLevel="1" x14ac:dyDescent="0.3">
      <c r="H1780" s="1" t="str">
        <v>0 - BM Costs</v>
      </c>
      <c r="L1780" s="1" t="str">
        <v>0 - BM Port</v>
      </c>
      <c r="N1780" s="1" t="str">
        <v>0 - Port Assets</v>
      </c>
      <c r="O1780" s="8"/>
      <c r="P1780" s="8"/>
      <c r="Q1780" s="8"/>
      <c r="R1780" s="8"/>
      <c r="S1780" s="8"/>
      <c r="T1780" s="8"/>
      <c r="U1780" s="8"/>
      <c r="V1780" s="8"/>
      <c r="W1780" s="8"/>
      <c r="X1780" s="8"/>
      <c r="Y1780" s="8"/>
      <c r="Z1780" s="8"/>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8"/>
      <c r="AX1780" s="8"/>
      <c r="AY1780" s="8"/>
      <c r="AZ1780" s="8"/>
      <c r="BA1780" s="8"/>
      <c r="BB1780" s="8"/>
      <c r="BC1780" s="8"/>
      <c r="BD1780" s="8"/>
      <c r="BE1780" s="8"/>
      <c r="BF1780" s="8"/>
      <c r="BG1780" s="8"/>
      <c r="BH1780" s="8"/>
      <c r="BI1780" s="8"/>
      <c r="BJ1780" s="8"/>
      <c r="BK1780" s="8"/>
      <c r="BL1780" s="8"/>
      <c r="BM1780" s="8"/>
      <c r="BN1780" s="8"/>
      <c r="BO1780" s="8"/>
      <c r="BP1780" s="1" t="str">
        <v>0- Port Costs</v>
      </c>
      <c r="BT1780" s="1" t="str">
        <v>0- Port Value</v>
      </c>
      <c r="BU1780" s="8"/>
    </row>
    <row r="1781" spans="8:73" hidden="1" outlineLevel="1" x14ac:dyDescent="0.3">
      <c r="H1781" s="1" t="str">
        <v>0 - BM Costs</v>
      </c>
      <c r="L1781" s="1" t="str">
        <v>0 - BM Port</v>
      </c>
      <c r="N1781" s="1" t="str">
        <v>0 - Port Assets</v>
      </c>
      <c r="O1781" s="8"/>
      <c r="P1781" s="8"/>
      <c r="Q1781" s="8"/>
      <c r="R1781" s="8"/>
      <c r="S1781" s="8"/>
      <c r="T1781" s="8"/>
      <c r="U1781" s="8"/>
      <c r="V1781" s="8"/>
      <c r="W1781" s="8"/>
      <c r="X1781" s="8"/>
      <c r="Y1781" s="8"/>
      <c r="Z1781" s="8"/>
      <c r="AA1781" s="8"/>
      <c r="AB1781" s="8"/>
      <c r="AC1781" s="8"/>
      <c r="AD1781" s="8"/>
      <c r="AE1781" s="8"/>
      <c r="AF1781" s="8"/>
      <c r="AG1781" s="8"/>
      <c r="AH1781" s="8"/>
      <c r="AI1781" s="8"/>
      <c r="AJ1781" s="8"/>
      <c r="AK1781" s="8"/>
      <c r="AL1781" s="8"/>
      <c r="AM1781" s="8"/>
      <c r="AN1781" s="8"/>
      <c r="AO1781" s="8"/>
      <c r="AP1781" s="8"/>
      <c r="AQ1781" s="8"/>
      <c r="AR1781" s="8"/>
      <c r="AS1781" s="8"/>
      <c r="AT1781" s="8"/>
      <c r="AU1781" s="8"/>
      <c r="AV1781" s="8"/>
      <c r="AW1781" s="8"/>
      <c r="AX1781" s="8"/>
      <c r="AY1781" s="8"/>
      <c r="AZ1781" s="8"/>
      <c r="BA1781" s="8"/>
      <c r="BB1781" s="8"/>
      <c r="BC1781" s="8"/>
      <c r="BD1781" s="8"/>
      <c r="BE1781" s="8"/>
      <c r="BF1781" s="8"/>
      <c r="BG1781" s="8"/>
      <c r="BH1781" s="8"/>
      <c r="BI1781" s="8"/>
      <c r="BJ1781" s="8"/>
      <c r="BK1781" s="8"/>
      <c r="BL1781" s="8"/>
      <c r="BM1781" s="8"/>
      <c r="BN1781" s="8"/>
      <c r="BO1781" s="8"/>
      <c r="BP1781" s="1" t="str">
        <v>0- Port Costs</v>
      </c>
      <c r="BT1781" s="1" t="str">
        <v>0- Port Value</v>
      </c>
      <c r="BU1781" s="8"/>
    </row>
    <row r="1782" spans="8:73" hidden="1" outlineLevel="1" x14ac:dyDescent="0.3">
      <c r="H1782" s="1" t="str">
        <v>0 - BM Costs</v>
      </c>
      <c r="L1782" s="1" t="str">
        <v>0 - BM Port</v>
      </c>
      <c r="N1782" s="1" t="str">
        <v>0 - Port Assets</v>
      </c>
      <c r="O1782" s="8"/>
      <c r="P1782" s="8"/>
      <c r="Q1782" s="8"/>
      <c r="R1782" s="8"/>
      <c r="S1782" s="8"/>
      <c r="T1782" s="8"/>
      <c r="U1782" s="8"/>
      <c r="V1782" s="8"/>
      <c r="W1782" s="8"/>
      <c r="X1782" s="8"/>
      <c r="Y1782" s="8"/>
      <c r="Z1782" s="8"/>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c r="BD1782" s="8"/>
      <c r="BE1782" s="8"/>
      <c r="BF1782" s="8"/>
      <c r="BG1782" s="8"/>
      <c r="BH1782" s="8"/>
      <c r="BI1782" s="8"/>
      <c r="BJ1782" s="8"/>
      <c r="BK1782" s="8"/>
      <c r="BL1782" s="8"/>
      <c r="BM1782" s="8"/>
      <c r="BN1782" s="8"/>
      <c r="BO1782" s="8"/>
      <c r="BP1782" s="1" t="str">
        <v>0- Port Costs</v>
      </c>
      <c r="BT1782" s="1" t="str">
        <v>0- Port Value</v>
      </c>
      <c r="BU1782" s="8"/>
    </row>
    <row r="1783" spans="8:73" hidden="1" outlineLevel="1" x14ac:dyDescent="0.3">
      <c r="H1783" s="1" t="str">
        <v>0 - BM Costs</v>
      </c>
      <c r="L1783" s="1" t="str">
        <v>0 - BM Port</v>
      </c>
      <c r="N1783" s="1" t="str">
        <v>0 - Port Assets</v>
      </c>
      <c r="O1783" s="8"/>
      <c r="P1783" s="8"/>
      <c r="Q1783" s="8"/>
      <c r="R1783" s="8"/>
      <c r="S1783" s="8"/>
      <c r="T1783" s="8"/>
      <c r="U1783" s="8"/>
      <c r="V1783" s="8"/>
      <c r="W1783" s="8"/>
      <c r="X1783" s="8"/>
      <c r="Y1783" s="8"/>
      <c r="Z1783" s="8"/>
      <c r="AA1783" s="8"/>
      <c r="AB1783" s="8"/>
      <c r="AC1783" s="8"/>
      <c r="AD1783" s="8"/>
      <c r="AE1783" s="8"/>
      <c r="AF1783" s="8"/>
      <c r="AG1783" s="8"/>
      <c r="AH1783" s="8"/>
      <c r="AI1783" s="8"/>
      <c r="AJ1783" s="8"/>
      <c r="AK1783" s="8"/>
      <c r="AL1783" s="8"/>
      <c r="AM1783" s="8"/>
      <c r="AN1783" s="8"/>
      <c r="AO1783" s="8"/>
      <c r="AP1783" s="8"/>
      <c r="AQ1783" s="8"/>
      <c r="AR1783" s="8"/>
      <c r="AS1783" s="8"/>
      <c r="AT1783" s="8"/>
      <c r="AU1783" s="8"/>
      <c r="AV1783" s="8"/>
      <c r="AW1783" s="8"/>
      <c r="AX1783" s="8"/>
      <c r="AY1783" s="8"/>
      <c r="AZ1783" s="8"/>
      <c r="BA1783" s="8"/>
      <c r="BB1783" s="8"/>
      <c r="BC1783" s="8"/>
      <c r="BD1783" s="8"/>
      <c r="BE1783" s="8"/>
      <c r="BF1783" s="8"/>
      <c r="BG1783" s="8"/>
      <c r="BH1783" s="8"/>
      <c r="BI1783" s="8"/>
      <c r="BJ1783" s="8"/>
      <c r="BK1783" s="8"/>
      <c r="BL1783" s="8"/>
      <c r="BM1783" s="8"/>
      <c r="BN1783" s="8"/>
      <c r="BO1783" s="8"/>
      <c r="BP1783" s="1" t="str">
        <v>0- Port Costs</v>
      </c>
      <c r="BT1783" s="1" t="str">
        <v>0- Port Value</v>
      </c>
      <c r="BU1783" s="8"/>
    </row>
    <row r="1784" spans="8:73" hidden="1" outlineLevel="1" x14ac:dyDescent="0.3">
      <c r="H1784" s="1" t="str">
        <v>0 - BM Costs</v>
      </c>
      <c r="L1784" s="1" t="str">
        <v>0 - BM Port</v>
      </c>
      <c r="N1784" s="1" t="str">
        <v>0 - Port Assets</v>
      </c>
      <c r="O1784" s="8"/>
      <c r="P1784" s="8"/>
      <c r="Q1784" s="8"/>
      <c r="R1784" s="8"/>
      <c r="S1784" s="8"/>
      <c r="T1784" s="8"/>
      <c r="U1784" s="8"/>
      <c r="V1784" s="8"/>
      <c r="W1784" s="8"/>
      <c r="X1784" s="8"/>
      <c r="Y1784" s="8"/>
      <c r="Z1784" s="8"/>
      <c r="AA1784" s="8"/>
      <c r="AB1784" s="8"/>
      <c r="AC1784" s="8"/>
      <c r="AD1784" s="8"/>
      <c r="AE1784" s="8"/>
      <c r="AF1784" s="8"/>
      <c r="AG1784" s="8"/>
      <c r="AH1784" s="8"/>
      <c r="AI1784" s="8"/>
      <c r="AJ1784" s="8"/>
      <c r="AK1784" s="8"/>
      <c r="AL1784" s="8"/>
      <c r="AM1784" s="8"/>
      <c r="AN1784" s="8"/>
      <c r="AO1784" s="8"/>
      <c r="AP1784" s="8"/>
      <c r="AQ1784" s="8"/>
      <c r="AR1784" s="8"/>
      <c r="AS1784" s="8"/>
      <c r="AT1784" s="8"/>
      <c r="AU1784" s="8"/>
      <c r="AV1784" s="8"/>
      <c r="AW1784" s="8"/>
      <c r="AX1784" s="8"/>
      <c r="AY1784" s="8"/>
      <c r="AZ1784" s="8"/>
      <c r="BA1784" s="8"/>
      <c r="BB1784" s="8"/>
      <c r="BC1784" s="8"/>
      <c r="BD1784" s="8"/>
      <c r="BE1784" s="8"/>
      <c r="BF1784" s="8"/>
      <c r="BG1784" s="8"/>
      <c r="BH1784" s="8"/>
      <c r="BI1784" s="8"/>
      <c r="BJ1784" s="8"/>
      <c r="BK1784" s="8"/>
      <c r="BL1784" s="8"/>
      <c r="BM1784" s="8"/>
      <c r="BN1784" s="8"/>
      <c r="BO1784" s="8"/>
      <c r="BP1784" s="1" t="str">
        <v>0- Port Costs</v>
      </c>
      <c r="BT1784" s="1" t="str">
        <v>0- Port Value</v>
      </c>
      <c r="BU1784" s="8"/>
    </row>
    <row r="1785" spans="8:73" hidden="1" outlineLevel="1" x14ac:dyDescent="0.3">
      <c r="H1785" s="1" t="str">
        <v>0 - BM Costs</v>
      </c>
      <c r="L1785" s="1" t="str">
        <v>0 - BM Port</v>
      </c>
      <c r="N1785" s="1" t="str">
        <v>0 - Port Assets</v>
      </c>
      <c r="O1785" s="8"/>
      <c r="P1785" s="8"/>
      <c r="Q1785" s="8"/>
      <c r="R1785" s="8"/>
      <c r="S1785" s="8"/>
      <c r="T1785" s="8"/>
      <c r="U1785" s="8"/>
      <c r="V1785" s="8"/>
      <c r="W1785" s="8"/>
      <c r="X1785" s="8"/>
      <c r="Y1785" s="8"/>
      <c r="Z1785" s="8"/>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8"/>
      <c r="AX1785" s="8"/>
      <c r="AY1785" s="8"/>
      <c r="AZ1785" s="8"/>
      <c r="BA1785" s="8"/>
      <c r="BB1785" s="8"/>
      <c r="BC1785" s="8"/>
      <c r="BD1785" s="8"/>
      <c r="BE1785" s="8"/>
      <c r="BF1785" s="8"/>
      <c r="BG1785" s="8"/>
      <c r="BH1785" s="8"/>
      <c r="BI1785" s="8"/>
      <c r="BJ1785" s="8"/>
      <c r="BK1785" s="8"/>
      <c r="BL1785" s="8"/>
      <c r="BM1785" s="8"/>
      <c r="BN1785" s="8"/>
      <c r="BO1785" s="8"/>
      <c r="BP1785" s="1" t="str">
        <v>0- Port Costs</v>
      </c>
      <c r="BT1785" s="1" t="str">
        <v>0- Port Value</v>
      </c>
      <c r="BU1785" s="8"/>
    </row>
    <row r="1786" spans="8:73" hidden="1" outlineLevel="1" x14ac:dyDescent="0.3">
      <c r="H1786" s="1" t="str">
        <v>0 - BM Costs</v>
      </c>
      <c r="L1786" s="1" t="str">
        <v>0 - BM Port</v>
      </c>
      <c r="N1786" s="1" t="str">
        <v>0 - Port Assets</v>
      </c>
      <c r="O1786" s="8"/>
      <c r="P1786" s="8"/>
      <c r="Q1786" s="8"/>
      <c r="R1786" s="8"/>
      <c r="S1786" s="8"/>
      <c r="T1786" s="8"/>
      <c r="U1786" s="8"/>
      <c r="V1786" s="8"/>
      <c r="W1786" s="8"/>
      <c r="X1786" s="8"/>
      <c r="Y1786" s="8"/>
      <c r="Z1786" s="8"/>
      <c r="AA1786" s="8"/>
      <c r="AB1786" s="8"/>
      <c r="AC1786" s="8"/>
      <c r="AD1786" s="8"/>
      <c r="AE1786" s="8"/>
      <c r="AF1786" s="8"/>
      <c r="AG1786" s="8"/>
      <c r="AH1786" s="8"/>
      <c r="AI1786" s="8"/>
      <c r="AJ1786" s="8"/>
      <c r="AK1786" s="8"/>
      <c r="AL1786" s="8"/>
      <c r="AM1786" s="8"/>
      <c r="AN1786" s="8"/>
      <c r="AO1786" s="8"/>
      <c r="AP1786" s="8"/>
      <c r="AQ1786" s="8"/>
      <c r="AR1786" s="8"/>
      <c r="AS1786" s="8"/>
      <c r="AT1786" s="8"/>
      <c r="AU1786" s="8"/>
      <c r="AV1786" s="8"/>
      <c r="AW1786" s="8"/>
      <c r="AX1786" s="8"/>
      <c r="AY1786" s="8"/>
      <c r="AZ1786" s="8"/>
      <c r="BA1786" s="8"/>
      <c r="BB1786" s="8"/>
      <c r="BC1786" s="8"/>
      <c r="BD1786" s="8"/>
      <c r="BE1786" s="8"/>
      <c r="BF1786" s="8"/>
      <c r="BG1786" s="8"/>
      <c r="BH1786" s="8"/>
      <c r="BI1786" s="8"/>
      <c r="BJ1786" s="8"/>
      <c r="BK1786" s="8"/>
      <c r="BL1786" s="8"/>
      <c r="BM1786" s="8"/>
      <c r="BN1786" s="8"/>
      <c r="BO1786" s="8"/>
      <c r="BP1786" s="1" t="str">
        <v>0- Port Costs</v>
      </c>
      <c r="BT1786" s="1" t="str">
        <v>0- Port Value</v>
      </c>
      <c r="BU1786" s="8"/>
    </row>
    <row r="1787" spans="8:73" hidden="1" outlineLevel="1" x14ac:dyDescent="0.3">
      <c r="H1787" s="1" t="str">
        <v>0 - BM Costs</v>
      </c>
      <c r="L1787" s="1" t="str">
        <v>0 - BM Port</v>
      </c>
      <c r="N1787" s="1" t="str">
        <v>0 - Port Assets</v>
      </c>
      <c r="O1787" s="8"/>
      <c r="P1787" s="8"/>
      <c r="Q1787" s="8"/>
      <c r="R1787" s="8"/>
      <c r="S1787" s="8"/>
      <c r="T1787" s="8"/>
      <c r="U1787" s="8"/>
      <c r="V1787" s="8"/>
      <c r="W1787" s="8"/>
      <c r="X1787" s="8"/>
      <c r="Y1787" s="8"/>
      <c r="Z1787" s="8"/>
      <c r="AA1787" s="8"/>
      <c r="AB1787" s="8"/>
      <c r="AC1787" s="8"/>
      <c r="AD1787" s="8"/>
      <c r="AE1787" s="8"/>
      <c r="AF1787" s="8"/>
      <c r="AG1787" s="8"/>
      <c r="AH1787" s="8"/>
      <c r="AI1787" s="8"/>
      <c r="AJ1787" s="8"/>
      <c r="AK1787" s="8"/>
      <c r="AL1787" s="8"/>
      <c r="AM1787" s="8"/>
      <c r="AN1787" s="8"/>
      <c r="AO1787" s="8"/>
      <c r="AP1787" s="8"/>
      <c r="AQ1787" s="8"/>
      <c r="AR1787" s="8"/>
      <c r="AS1787" s="8"/>
      <c r="AT1787" s="8"/>
      <c r="AU1787" s="8"/>
      <c r="AV1787" s="8"/>
      <c r="AW1787" s="8"/>
      <c r="AX1787" s="8"/>
      <c r="AY1787" s="8"/>
      <c r="AZ1787" s="8"/>
      <c r="BA1787" s="8"/>
      <c r="BB1787" s="8"/>
      <c r="BC1787" s="8"/>
      <c r="BD1787" s="8"/>
      <c r="BE1787" s="8"/>
      <c r="BF1787" s="8"/>
      <c r="BG1787" s="8"/>
      <c r="BH1787" s="8"/>
      <c r="BI1787" s="8"/>
      <c r="BJ1787" s="8"/>
      <c r="BK1787" s="8"/>
      <c r="BL1787" s="8"/>
      <c r="BM1787" s="8"/>
      <c r="BN1787" s="8"/>
      <c r="BO1787" s="8"/>
      <c r="BP1787" s="1" t="str">
        <v>0- Port Costs</v>
      </c>
      <c r="BT1787" s="1" t="str">
        <v>0- Port Value</v>
      </c>
      <c r="BU1787" s="8"/>
    </row>
    <row r="1788" spans="8:73" hidden="1" outlineLevel="1" x14ac:dyDescent="0.3">
      <c r="H1788" s="1" t="str">
        <v>0 - BM Costs</v>
      </c>
      <c r="L1788" s="1" t="str">
        <v>0 - BM Port</v>
      </c>
      <c r="N1788" s="1" t="str">
        <v>0 - Port Assets</v>
      </c>
      <c r="O1788" s="8"/>
      <c r="P1788" s="8"/>
      <c r="Q1788" s="8"/>
      <c r="R1788" s="8"/>
      <c r="S1788" s="8"/>
      <c r="T1788" s="8"/>
      <c r="U1788" s="8"/>
      <c r="V1788" s="8"/>
      <c r="W1788" s="8"/>
      <c r="X1788" s="8"/>
      <c r="Y1788" s="8"/>
      <c r="Z1788" s="8"/>
      <c r="AA1788" s="8"/>
      <c r="AB1788" s="8"/>
      <c r="AC1788" s="8"/>
      <c r="AD1788" s="8"/>
      <c r="AE1788" s="8"/>
      <c r="AF1788" s="8"/>
      <c r="AG1788" s="8"/>
      <c r="AH1788" s="8"/>
      <c r="AI1788" s="8"/>
      <c r="AJ1788" s="8"/>
      <c r="AK1788" s="8"/>
      <c r="AL1788" s="8"/>
      <c r="AM1788" s="8"/>
      <c r="AN1788" s="8"/>
      <c r="AO1788" s="8"/>
      <c r="AP1788" s="8"/>
      <c r="AQ1788" s="8"/>
      <c r="AR1788" s="8"/>
      <c r="AS1788" s="8"/>
      <c r="AT1788" s="8"/>
      <c r="AU1788" s="8"/>
      <c r="AV1788" s="8"/>
      <c r="AW1788" s="8"/>
      <c r="AX1788" s="8"/>
      <c r="AY1788" s="8"/>
      <c r="AZ1788" s="8"/>
      <c r="BA1788" s="8"/>
      <c r="BB1788" s="8"/>
      <c r="BC1788" s="8"/>
      <c r="BD1788" s="8"/>
      <c r="BE1788" s="8"/>
      <c r="BF1788" s="8"/>
      <c r="BG1788" s="8"/>
      <c r="BH1788" s="8"/>
      <c r="BI1788" s="8"/>
      <c r="BJ1788" s="8"/>
      <c r="BK1788" s="8"/>
      <c r="BL1788" s="8"/>
      <c r="BM1788" s="8"/>
      <c r="BN1788" s="8"/>
      <c r="BO1788" s="8"/>
      <c r="BP1788" s="1" t="str">
        <v>0- Port Costs</v>
      </c>
      <c r="BT1788" s="1" t="str">
        <v>0- Port Value</v>
      </c>
      <c r="BU1788" s="8"/>
    </row>
    <row r="1789" spans="8:73" hidden="1" outlineLevel="1" x14ac:dyDescent="0.3">
      <c r="H1789" s="1" t="str">
        <v>0 - BM Costs</v>
      </c>
      <c r="L1789" s="1" t="str">
        <v>0 - BM Port</v>
      </c>
      <c r="N1789" s="1" t="str">
        <v>0 - Port Assets</v>
      </c>
      <c r="O1789" s="8"/>
      <c r="P1789" s="8"/>
      <c r="Q1789" s="8"/>
      <c r="R1789" s="8"/>
      <c r="S1789" s="8"/>
      <c r="T1789" s="8"/>
      <c r="U1789" s="8"/>
      <c r="V1789" s="8"/>
      <c r="W1789" s="8"/>
      <c r="X1789" s="8"/>
      <c r="Y1789" s="8"/>
      <c r="Z1789" s="8"/>
      <c r="AA1789" s="8"/>
      <c r="AB1789" s="8"/>
      <c r="AC1789" s="8"/>
      <c r="AD1789" s="8"/>
      <c r="AE1789" s="8"/>
      <c r="AF1789" s="8"/>
      <c r="AG1789" s="8"/>
      <c r="AH1789" s="8"/>
      <c r="AI1789" s="8"/>
      <c r="AJ1789" s="8"/>
      <c r="AK1789" s="8"/>
      <c r="AL1789" s="8"/>
      <c r="AM1789" s="8"/>
      <c r="AN1789" s="8"/>
      <c r="AO1789" s="8"/>
      <c r="AP1789" s="8"/>
      <c r="AQ1789" s="8"/>
      <c r="AR1789" s="8"/>
      <c r="AS1789" s="8"/>
      <c r="AT1789" s="8"/>
      <c r="AU1789" s="8"/>
      <c r="AV1789" s="8"/>
      <c r="AW1789" s="8"/>
      <c r="AX1789" s="8"/>
      <c r="AY1789" s="8"/>
      <c r="AZ1789" s="8"/>
      <c r="BA1789" s="8"/>
      <c r="BB1789" s="8"/>
      <c r="BC1789" s="8"/>
      <c r="BD1789" s="8"/>
      <c r="BE1789" s="8"/>
      <c r="BF1789" s="8"/>
      <c r="BG1789" s="8"/>
      <c r="BH1789" s="8"/>
      <c r="BI1789" s="8"/>
      <c r="BJ1789" s="8"/>
      <c r="BK1789" s="8"/>
      <c r="BL1789" s="8"/>
      <c r="BM1789" s="8"/>
      <c r="BN1789" s="8"/>
      <c r="BO1789" s="8"/>
      <c r="BP1789" s="1" t="str">
        <v>0- Port Costs</v>
      </c>
      <c r="BT1789" s="1" t="str">
        <v>0- Port Value</v>
      </c>
      <c r="BU1789" s="8"/>
    </row>
    <row r="1790" spans="8:73" hidden="1" outlineLevel="1" x14ac:dyDescent="0.3">
      <c r="H1790" s="1" t="str">
        <v>0 - BM Costs</v>
      </c>
      <c r="L1790" s="1" t="str">
        <v>0 - BM Port</v>
      </c>
      <c r="N1790" s="1" t="str">
        <v>0 - Port Assets</v>
      </c>
      <c r="O1790" s="8"/>
      <c r="P1790" s="8"/>
      <c r="Q1790" s="8"/>
      <c r="R1790" s="8"/>
      <c r="S1790" s="8"/>
      <c r="T1790" s="8"/>
      <c r="U1790" s="8"/>
      <c r="V1790" s="8"/>
      <c r="W1790" s="8"/>
      <c r="X1790" s="8"/>
      <c r="Y1790" s="8"/>
      <c r="Z1790" s="8"/>
      <c r="AA1790" s="8"/>
      <c r="AB1790" s="8"/>
      <c r="AC1790" s="8"/>
      <c r="AD1790" s="8"/>
      <c r="AE1790" s="8"/>
      <c r="AF1790" s="8"/>
      <c r="AG1790" s="8"/>
      <c r="AH1790" s="8"/>
      <c r="AI1790" s="8"/>
      <c r="AJ1790" s="8"/>
      <c r="AK1790" s="8"/>
      <c r="AL1790" s="8"/>
      <c r="AM1790" s="8"/>
      <c r="AN1790" s="8"/>
      <c r="AO1790" s="8"/>
      <c r="AP1790" s="8"/>
      <c r="AQ1790" s="8"/>
      <c r="AR1790" s="8"/>
      <c r="AS1790" s="8"/>
      <c r="AT1790" s="8"/>
      <c r="AU1790" s="8"/>
      <c r="AV1790" s="8"/>
      <c r="AW1790" s="8"/>
      <c r="AX1790" s="8"/>
      <c r="AY1790" s="8"/>
      <c r="AZ1790" s="8"/>
      <c r="BA1790" s="8"/>
      <c r="BB1790" s="8"/>
      <c r="BC1790" s="8"/>
      <c r="BD1790" s="8"/>
      <c r="BE1790" s="8"/>
      <c r="BF1790" s="8"/>
      <c r="BG1790" s="8"/>
      <c r="BH1790" s="8"/>
      <c r="BI1790" s="8"/>
      <c r="BJ1790" s="8"/>
      <c r="BK1790" s="8"/>
      <c r="BL1790" s="8"/>
      <c r="BM1790" s="8"/>
      <c r="BN1790" s="8"/>
      <c r="BO1790" s="8"/>
      <c r="BP1790" s="1" t="str">
        <v>0- Port Costs</v>
      </c>
      <c r="BT1790" s="1" t="str">
        <v>0- Port Value</v>
      </c>
      <c r="BU1790" s="8"/>
    </row>
    <row r="1791" spans="8:73" hidden="1" outlineLevel="1" x14ac:dyDescent="0.3">
      <c r="H1791" s="1" t="str">
        <v>0 - BM Costs</v>
      </c>
      <c r="L1791" s="1" t="str">
        <v>0 - BM Port</v>
      </c>
      <c r="N1791" s="1" t="str">
        <v>0 - Port Assets</v>
      </c>
      <c r="O1791" s="8"/>
      <c r="P1791" s="8"/>
      <c r="Q1791" s="8"/>
      <c r="R1791" s="8"/>
      <c r="S1791" s="8"/>
      <c r="T1791" s="8"/>
      <c r="U1791" s="8"/>
      <c r="V1791" s="8"/>
      <c r="W1791" s="8"/>
      <c r="X1791" s="8"/>
      <c r="Y1791" s="8"/>
      <c r="Z1791" s="8"/>
      <c r="AA1791" s="8"/>
      <c r="AB1791" s="8"/>
      <c r="AC1791" s="8"/>
      <c r="AD1791" s="8"/>
      <c r="AE1791" s="8"/>
      <c r="AF1791" s="8"/>
      <c r="AG1791" s="8"/>
      <c r="AH1791" s="8"/>
      <c r="AI1791" s="8"/>
      <c r="AJ1791" s="8"/>
      <c r="AK1791" s="8"/>
      <c r="AL1791" s="8"/>
      <c r="AM1791" s="8"/>
      <c r="AN1791" s="8"/>
      <c r="AO1791" s="8"/>
      <c r="AP1791" s="8"/>
      <c r="AQ1791" s="8"/>
      <c r="AR1791" s="8"/>
      <c r="AS1791" s="8"/>
      <c r="AT1791" s="8"/>
      <c r="AU1791" s="8"/>
      <c r="AV1791" s="8"/>
      <c r="AW1791" s="8"/>
      <c r="AX1791" s="8"/>
      <c r="AY1791" s="8"/>
      <c r="AZ1791" s="8"/>
      <c r="BA1791" s="8"/>
      <c r="BB1791" s="8"/>
      <c r="BC1791" s="8"/>
      <c r="BD1791" s="8"/>
      <c r="BE1791" s="8"/>
      <c r="BF1791" s="8"/>
      <c r="BG1791" s="8"/>
      <c r="BH1791" s="8"/>
      <c r="BI1791" s="8"/>
      <c r="BJ1791" s="8"/>
      <c r="BK1791" s="8"/>
      <c r="BL1791" s="8"/>
      <c r="BM1791" s="8"/>
      <c r="BN1791" s="8"/>
      <c r="BO1791" s="8"/>
      <c r="BP1791" s="1" t="str">
        <v>0- Port Costs</v>
      </c>
      <c r="BT1791" s="1" t="str">
        <v>0- Port Value</v>
      </c>
      <c r="BU1791" s="8"/>
    </row>
    <row r="1792" spans="8:73" hidden="1" outlineLevel="1" x14ac:dyDescent="0.3">
      <c r="H1792" s="1" t="str">
        <v>0 - BM Costs</v>
      </c>
      <c r="L1792" s="1" t="str">
        <v>0 - BM Port</v>
      </c>
      <c r="N1792" s="1" t="str">
        <v>0 - Port Assets</v>
      </c>
      <c r="O1792" s="8"/>
      <c r="P1792" s="8"/>
      <c r="Q1792" s="8"/>
      <c r="R1792" s="8"/>
      <c r="S1792" s="8"/>
      <c r="T1792" s="8"/>
      <c r="U1792" s="8"/>
      <c r="V1792" s="8"/>
      <c r="W1792" s="8"/>
      <c r="X1792" s="8"/>
      <c r="Y1792" s="8"/>
      <c r="Z1792" s="8"/>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8"/>
      <c r="AX1792" s="8"/>
      <c r="AY1792" s="8"/>
      <c r="AZ1792" s="8"/>
      <c r="BA1792" s="8"/>
      <c r="BB1792" s="8"/>
      <c r="BC1792" s="8"/>
      <c r="BD1792" s="8"/>
      <c r="BE1792" s="8"/>
      <c r="BF1792" s="8"/>
      <c r="BG1792" s="8"/>
      <c r="BH1792" s="8"/>
      <c r="BI1792" s="8"/>
      <c r="BJ1792" s="8"/>
      <c r="BK1792" s="8"/>
      <c r="BL1792" s="8"/>
      <c r="BM1792" s="8"/>
      <c r="BN1792" s="8"/>
      <c r="BO1792" s="8"/>
      <c r="BP1792" s="1" t="str">
        <v>0- Port Costs</v>
      </c>
      <c r="BT1792" s="1" t="str">
        <v>0- Port Value</v>
      </c>
      <c r="BU1792" s="8"/>
    </row>
    <row r="1793" spans="8:73" hidden="1" outlineLevel="1" x14ac:dyDescent="0.3">
      <c r="H1793" s="1" t="str">
        <v>0 - BM Costs</v>
      </c>
      <c r="L1793" s="1" t="str">
        <v>0 - BM Port</v>
      </c>
      <c r="N1793" s="1" t="str">
        <v>0 - Port Assets</v>
      </c>
      <c r="O1793" s="8"/>
      <c r="P1793" s="8"/>
      <c r="Q1793" s="8"/>
      <c r="R1793" s="8"/>
      <c r="S1793" s="8"/>
      <c r="T1793" s="8"/>
      <c r="U1793" s="8"/>
      <c r="V1793" s="8"/>
      <c r="W1793" s="8"/>
      <c r="X1793" s="8"/>
      <c r="Y1793" s="8"/>
      <c r="Z1793" s="8"/>
      <c r="AA1793" s="8"/>
      <c r="AB1793" s="8"/>
      <c r="AC1793" s="8"/>
      <c r="AD1793" s="8"/>
      <c r="AE1793" s="8"/>
      <c r="AF1793" s="8"/>
      <c r="AG1793" s="8"/>
      <c r="AH1793" s="8"/>
      <c r="AI1793" s="8"/>
      <c r="AJ1793" s="8"/>
      <c r="AK1793" s="8"/>
      <c r="AL1793" s="8"/>
      <c r="AM1793" s="8"/>
      <c r="AN1793" s="8"/>
      <c r="AO1793" s="8"/>
      <c r="AP1793" s="8"/>
      <c r="AQ1793" s="8"/>
      <c r="AR1793" s="8"/>
      <c r="AS1793" s="8"/>
      <c r="AT1793" s="8"/>
      <c r="AU1793" s="8"/>
      <c r="AV1793" s="8"/>
      <c r="AW1793" s="8"/>
      <c r="AX1793" s="8"/>
      <c r="AY1793" s="8"/>
      <c r="AZ1793" s="8"/>
      <c r="BA1793" s="8"/>
      <c r="BB1793" s="8"/>
      <c r="BC1793" s="8"/>
      <c r="BD1793" s="8"/>
      <c r="BE1793" s="8"/>
      <c r="BF1793" s="8"/>
      <c r="BG1793" s="8"/>
      <c r="BH1793" s="8"/>
      <c r="BI1793" s="8"/>
      <c r="BJ1793" s="8"/>
      <c r="BK1793" s="8"/>
      <c r="BL1793" s="8"/>
      <c r="BM1793" s="8"/>
      <c r="BN1793" s="8"/>
      <c r="BO1793" s="8"/>
      <c r="BP1793" s="1" t="str">
        <v>0- Port Costs</v>
      </c>
      <c r="BT1793" s="1" t="str">
        <v>0- Port Value</v>
      </c>
      <c r="BU1793" s="8"/>
    </row>
    <row r="1794" spans="8:73" hidden="1" outlineLevel="1" x14ac:dyDescent="0.3">
      <c r="H1794" s="1" t="str">
        <v>0 - BM Costs</v>
      </c>
      <c r="L1794" s="1" t="str">
        <v>0 - BM Port</v>
      </c>
      <c r="N1794" s="1" t="str">
        <v>0 - Port Assets</v>
      </c>
      <c r="O1794" s="8"/>
      <c r="P1794" s="8"/>
      <c r="Q1794" s="8"/>
      <c r="R1794" s="8"/>
      <c r="S1794" s="8"/>
      <c r="T1794" s="8"/>
      <c r="U1794" s="8"/>
      <c r="V1794" s="8"/>
      <c r="W1794" s="8"/>
      <c r="X1794" s="8"/>
      <c r="Y1794" s="8"/>
      <c r="Z1794" s="8"/>
      <c r="AA1794" s="8"/>
      <c r="AB1794" s="8"/>
      <c r="AC1794" s="8"/>
      <c r="AD1794" s="8"/>
      <c r="AE1794" s="8"/>
      <c r="AF1794" s="8"/>
      <c r="AG1794" s="8"/>
      <c r="AH1794" s="8"/>
      <c r="AI1794" s="8"/>
      <c r="AJ1794" s="8"/>
      <c r="AK1794" s="8"/>
      <c r="AL1794" s="8"/>
      <c r="AM1794" s="8"/>
      <c r="AN1794" s="8"/>
      <c r="AO1794" s="8"/>
      <c r="AP1794" s="8"/>
      <c r="AQ1794" s="8"/>
      <c r="AR1794" s="8"/>
      <c r="AS1794" s="8"/>
      <c r="AT1794" s="8"/>
      <c r="AU1794" s="8"/>
      <c r="AV1794" s="8"/>
      <c r="AW1794" s="8"/>
      <c r="AX1794" s="8"/>
      <c r="AY1794" s="8"/>
      <c r="AZ1794" s="8"/>
      <c r="BA1794" s="8"/>
      <c r="BB1794" s="8"/>
      <c r="BC1794" s="8"/>
      <c r="BD1794" s="8"/>
      <c r="BE1794" s="8"/>
      <c r="BF1794" s="8"/>
      <c r="BG1794" s="8"/>
      <c r="BH1794" s="8"/>
      <c r="BI1794" s="8"/>
      <c r="BJ1794" s="8"/>
      <c r="BK1794" s="8"/>
      <c r="BL1794" s="8"/>
      <c r="BM1794" s="8"/>
      <c r="BN1794" s="8"/>
      <c r="BO1794" s="8"/>
      <c r="BP1794" s="1" t="str">
        <v>0- Port Costs</v>
      </c>
      <c r="BT1794" s="1" t="str">
        <v>0- Port Value</v>
      </c>
      <c r="BU1794" s="8"/>
    </row>
    <row r="1795" spans="8:73" hidden="1" outlineLevel="1" x14ac:dyDescent="0.3">
      <c r="H1795" s="1" t="str">
        <v>0 - BM Costs</v>
      </c>
      <c r="L1795" s="1" t="str">
        <v>0 - BM Port</v>
      </c>
      <c r="N1795" s="1" t="str">
        <v>0 - Port Assets</v>
      </c>
      <c r="O1795" s="8"/>
      <c r="P1795" s="8"/>
      <c r="Q1795" s="8"/>
      <c r="R1795" s="8"/>
      <c r="S1795" s="8"/>
      <c r="T1795" s="8"/>
      <c r="U1795" s="8"/>
      <c r="V1795" s="8"/>
      <c r="W1795" s="8"/>
      <c r="X1795" s="8"/>
      <c r="Y1795" s="8"/>
      <c r="Z1795" s="8"/>
      <c r="AA1795" s="8"/>
      <c r="AB1795" s="8"/>
      <c r="AC1795" s="8"/>
      <c r="AD1795" s="8"/>
      <c r="AE1795" s="8"/>
      <c r="AF1795" s="8"/>
      <c r="AG1795" s="8"/>
      <c r="AH1795" s="8"/>
      <c r="AI1795" s="8"/>
      <c r="AJ1795" s="8"/>
      <c r="AK1795" s="8"/>
      <c r="AL1795" s="8"/>
      <c r="AM1795" s="8"/>
      <c r="AN1795" s="8"/>
      <c r="AO1795" s="8"/>
      <c r="AP1795" s="8"/>
      <c r="AQ1795" s="8"/>
      <c r="AR1795" s="8"/>
      <c r="AS1795" s="8"/>
      <c r="AT1795" s="8"/>
      <c r="AU1795" s="8"/>
      <c r="AV1795" s="8"/>
      <c r="AW1795" s="8"/>
      <c r="AX1795" s="8"/>
      <c r="AY1795" s="8"/>
      <c r="AZ1795" s="8"/>
      <c r="BA1795" s="8"/>
      <c r="BB1795" s="8"/>
      <c r="BC1795" s="8"/>
      <c r="BD1795" s="8"/>
      <c r="BE1795" s="8"/>
      <c r="BF1795" s="8"/>
      <c r="BG1795" s="8"/>
      <c r="BH1795" s="8"/>
      <c r="BI1795" s="8"/>
      <c r="BJ1795" s="8"/>
      <c r="BK1795" s="8"/>
      <c r="BL1795" s="8"/>
      <c r="BM1795" s="8"/>
      <c r="BN1795" s="8"/>
      <c r="BO1795" s="8"/>
      <c r="BP1795" s="1" t="str">
        <v>0- Port Costs</v>
      </c>
      <c r="BT1795" s="1" t="str">
        <v>0- Port Value</v>
      </c>
      <c r="BU1795" s="8"/>
    </row>
    <row r="1796" spans="8:73" hidden="1" outlineLevel="1" x14ac:dyDescent="0.3">
      <c r="H1796" s="1" t="str">
        <v>0 - BM Costs</v>
      </c>
      <c r="L1796" s="1" t="str">
        <v>0 - BM Port</v>
      </c>
      <c r="N1796" s="1" t="str">
        <v>0 - Port Assets</v>
      </c>
      <c r="O1796" s="8"/>
      <c r="P1796" s="8"/>
      <c r="Q1796" s="8"/>
      <c r="R1796" s="8"/>
      <c r="S1796" s="8"/>
      <c r="T1796" s="8"/>
      <c r="U1796" s="8"/>
      <c r="V1796" s="8"/>
      <c r="W1796" s="8"/>
      <c r="X1796" s="8"/>
      <c r="Y1796" s="8"/>
      <c r="Z1796" s="8"/>
      <c r="AA1796" s="8"/>
      <c r="AB1796" s="8"/>
      <c r="AC1796" s="8"/>
      <c r="AD1796" s="8"/>
      <c r="AE1796" s="8"/>
      <c r="AF1796" s="8"/>
      <c r="AG1796" s="8"/>
      <c r="AH1796" s="8"/>
      <c r="AI1796" s="8"/>
      <c r="AJ1796" s="8"/>
      <c r="AK1796" s="8"/>
      <c r="AL1796" s="8"/>
      <c r="AM1796" s="8"/>
      <c r="AN1796" s="8"/>
      <c r="AO1796" s="8"/>
      <c r="AP1796" s="8"/>
      <c r="AQ1796" s="8"/>
      <c r="AR1796" s="8"/>
      <c r="AS1796" s="8"/>
      <c r="AT1796" s="8"/>
      <c r="AU1796" s="8"/>
      <c r="AV1796" s="8"/>
      <c r="AW1796" s="8"/>
      <c r="AX1796" s="8"/>
      <c r="AY1796" s="8"/>
      <c r="AZ1796" s="8"/>
      <c r="BA1796" s="8"/>
      <c r="BB1796" s="8"/>
      <c r="BC1796" s="8"/>
      <c r="BD1796" s="8"/>
      <c r="BE1796" s="8"/>
      <c r="BF1796" s="8"/>
      <c r="BG1796" s="8"/>
      <c r="BH1796" s="8"/>
      <c r="BI1796" s="8"/>
      <c r="BJ1796" s="8"/>
      <c r="BK1796" s="8"/>
      <c r="BL1796" s="8"/>
      <c r="BM1796" s="8"/>
      <c r="BN1796" s="8"/>
      <c r="BO1796" s="8"/>
      <c r="BP1796" s="1" t="str">
        <v>0- Port Costs</v>
      </c>
      <c r="BT1796" s="1" t="str">
        <v>0- Port Value</v>
      </c>
      <c r="BU1796" s="8"/>
    </row>
    <row r="1797" spans="8:73" hidden="1" outlineLevel="1" x14ac:dyDescent="0.3">
      <c r="H1797" s="1" t="str">
        <v>0 - BM Costs</v>
      </c>
      <c r="L1797" s="1" t="str">
        <v>0 - BM Port</v>
      </c>
      <c r="N1797" s="1" t="str">
        <v>0 - Port Assets</v>
      </c>
      <c r="O1797" s="8"/>
      <c r="P1797" s="8"/>
      <c r="Q1797" s="8"/>
      <c r="R1797" s="8"/>
      <c r="S1797" s="8"/>
      <c r="T1797" s="8"/>
      <c r="U1797" s="8"/>
      <c r="V1797" s="8"/>
      <c r="W1797" s="8"/>
      <c r="X1797" s="8"/>
      <c r="Y1797" s="8"/>
      <c r="Z1797" s="8"/>
      <c r="AA1797" s="8"/>
      <c r="AB1797" s="8"/>
      <c r="AC1797" s="8"/>
      <c r="AD1797" s="8"/>
      <c r="AE1797" s="8"/>
      <c r="AF1797" s="8"/>
      <c r="AG1797" s="8"/>
      <c r="AH1797" s="8"/>
      <c r="AI1797" s="8"/>
      <c r="AJ1797" s="8"/>
      <c r="AK1797" s="8"/>
      <c r="AL1797" s="8"/>
      <c r="AM1797" s="8"/>
      <c r="AN1797" s="8"/>
      <c r="AO1797" s="8"/>
      <c r="AP1797" s="8"/>
      <c r="AQ1797" s="8"/>
      <c r="AR1797" s="8"/>
      <c r="AS1797" s="8"/>
      <c r="AT1797" s="8"/>
      <c r="AU1797" s="8"/>
      <c r="AV1797" s="8"/>
      <c r="AW1797" s="8"/>
      <c r="AX1797" s="8"/>
      <c r="AY1797" s="8"/>
      <c r="AZ1797" s="8"/>
      <c r="BA1797" s="8"/>
      <c r="BB1797" s="8"/>
      <c r="BC1797" s="8"/>
      <c r="BD1797" s="8"/>
      <c r="BE1797" s="8"/>
      <c r="BF1797" s="8"/>
      <c r="BG1797" s="8"/>
      <c r="BH1797" s="8"/>
      <c r="BI1797" s="8"/>
      <c r="BJ1797" s="8"/>
      <c r="BK1797" s="8"/>
      <c r="BL1797" s="8"/>
      <c r="BM1797" s="8"/>
      <c r="BN1797" s="8"/>
      <c r="BO1797" s="8"/>
      <c r="BP1797" s="1" t="str">
        <v>0- Port Costs</v>
      </c>
      <c r="BT1797" s="1" t="str">
        <v>0- Port Value</v>
      </c>
      <c r="BU1797" s="8"/>
    </row>
    <row r="1798" spans="8:73" hidden="1" outlineLevel="1" x14ac:dyDescent="0.3">
      <c r="H1798" s="1" t="str">
        <v>0 - BM Costs</v>
      </c>
      <c r="L1798" s="1" t="str">
        <v>0 - BM Port</v>
      </c>
      <c r="N1798" s="1" t="str">
        <v>0 - Port Assets</v>
      </c>
      <c r="O1798" s="8"/>
      <c r="P1798" s="8"/>
      <c r="Q1798" s="8"/>
      <c r="R1798" s="8"/>
      <c r="S1798" s="8"/>
      <c r="T1798" s="8"/>
      <c r="U1798" s="8"/>
      <c r="V1798" s="8"/>
      <c r="W1798" s="8"/>
      <c r="X1798" s="8"/>
      <c r="Y1798" s="8"/>
      <c r="Z1798" s="8"/>
      <c r="AA1798" s="8"/>
      <c r="AB1798" s="8"/>
      <c r="AC1798" s="8"/>
      <c r="AD1798" s="8"/>
      <c r="AE1798" s="8"/>
      <c r="AF1798" s="8"/>
      <c r="AG1798" s="8"/>
      <c r="AH1798" s="8"/>
      <c r="AI1798" s="8"/>
      <c r="AJ1798" s="8"/>
      <c r="AK1798" s="8"/>
      <c r="AL1798" s="8"/>
      <c r="AM1798" s="8"/>
      <c r="AN1798" s="8"/>
      <c r="AO1798" s="8"/>
      <c r="AP1798" s="8"/>
      <c r="AQ1798" s="8"/>
      <c r="AR1798" s="8"/>
      <c r="AS1798" s="8"/>
      <c r="AT1798" s="8"/>
      <c r="AU1798" s="8"/>
      <c r="AV1798" s="8"/>
      <c r="AW1798" s="8"/>
      <c r="AX1798" s="8"/>
      <c r="AY1798" s="8"/>
      <c r="AZ1798" s="8"/>
      <c r="BA1798" s="8"/>
      <c r="BB1798" s="8"/>
      <c r="BC1798" s="8"/>
      <c r="BD1798" s="8"/>
      <c r="BE1798" s="8"/>
      <c r="BF1798" s="8"/>
      <c r="BG1798" s="8"/>
      <c r="BH1798" s="8"/>
      <c r="BI1798" s="8"/>
      <c r="BJ1798" s="8"/>
      <c r="BK1798" s="8"/>
      <c r="BL1798" s="8"/>
      <c r="BM1798" s="8"/>
      <c r="BN1798" s="8"/>
      <c r="BO1798" s="8"/>
      <c r="BP1798" s="1" t="str">
        <v>0- Port Costs</v>
      </c>
      <c r="BT1798" s="1" t="str">
        <v>0- Port Value</v>
      </c>
      <c r="BU1798" s="8"/>
    </row>
    <row r="1799" spans="8:73" hidden="1" outlineLevel="1" x14ac:dyDescent="0.3">
      <c r="H1799" s="1" t="str">
        <v>0 - BM Costs</v>
      </c>
      <c r="L1799" s="1" t="str">
        <v>0 - BM Port</v>
      </c>
      <c r="N1799" s="1" t="str">
        <v>0 - Port Assets</v>
      </c>
      <c r="O1799" s="8"/>
      <c r="P1799" s="8"/>
      <c r="Q1799" s="8"/>
      <c r="R1799" s="8"/>
      <c r="S1799" s="8"/>
      <c r="T1799" s="8"/>
      <c r="U1799" s="8"/>
      <c r="V1799" s="8"/>
      <c r="W1799" s="8"/>
      <c r="X1799" s="8"/>
      <c r="Y1799" s="8"/>
      <c r="Z1799" s="8"/>
      <c r="AA1799" s="8"/>
      <c r="AB1799" s="8"/>
      <c r="AC1799" s="8"/>
      <c r="AD1799" s="8"/>
      <c r="AE1799" s="8"/>
      <c r="AF1799" s="8"/>
      <c r="AG1799" s="8"/>
      <c r="AH1799" s="8"/>
      <c r="AI1799" s="8"/>
      <c r="AJ1799" s="8"/>
      <c r="AK1799" s="8"/>
      <c r="AL1799" s="8"/>
      <c r="AM1799" s="8"/>
      <c r="AN1799" s="8"/>
      <c r="AO1799" s="8"/>
      <c r="AP1799" s="8"/>
      <c r="AQ1799" s="8"/>
      <c r="AR1799" s="8"/>
      <c r="AS1799" s="8"/>
      <c r="AT1799" s="8"/>
      <c r="AU1799" s="8"/>
      <c r="AV1799" s="8"/>
      <c r="AW1799" s="8"/>
      <c r="AX1799" s="8"/>
      <c r="AY1799" s="8"/>
      <c r="AZ1799" s="8"/>
      <c r="BA1799" s="8"/>
      <c r="BB1799" s="8"/>
      <c r="BC1799" s="8"/>
      <c r="BD1799" s="8"/>
      <c r="BE1799" s="8"/>
      <c r="BF1799" s="8"/>
      <c r="BG1799" s="8"/>
      <c r="BH1799" s="8"/>
      <c r="BI1799" s="8"/>
      <c r="BJ1799" s="8"/>
      <c r="BK1799" s="8"/>
      <c r="BL1799" s="8"/>
      <c r="BM1799" s="8"/>
      <c r="BN1799" s="8"/>
      <c r="BO1799" s="8"/>
      <c r="BP1799" s="1" t="str">
        <v>0- Port Costs</v>
      </c>
      <c r="BT1799" s="1" t="str">
        <v>0- Port Value</v>
      </c>
      <c r="BU1799" s="8"/>
    </row>
    <row r="1800" spans="8:73" hidden="1" outlineLevel="1" x14ac:dyDescent="0.3">
      <c r="H1800" s="1" t="str">
        <v>0 - BM Costs</v>
      </c>
      <c r="L1800" s="1" t="str">
        <v>0 - BM Port</v>
      </c>
      <c r="N1800" s="1" t="str">
        <v>0 - Port Assets</v>
      </c>
      <c r="O1800" s="8"/>
      <c r="P1800" s="8"/>
      <c r="Q1800" s="8"/>
      <c r="R1800" s="8"/>
      <c r="S1800" s="8"/>
      <c r="T1800" s="8"/>
      <c r="U1800" s="8"/>
      <c r="V1800" s="8"/>
      <c r="W1800" s="8"/>
      <c r="X1800" s="8"/>
      <c r="Y1800" s="8"/>
      <c r="Z1800" s="8"/>
      <c r="AA1800" s="8"/>
      <c r="AB1800" s="8"/>
      <c r="AC1800" s="8"/>
      <c r="AD1800" s="8"/>
      <c r="AE1800" s="8"/>
      <c r="AF1800" s="8"/>
      <c r="AG1800" s="8"/>
      <c r="AH1800" s="8"/>
      <c r="AI1800" s="8"/>
      <c r="AJ1800" s="8"/>
      <c r="AK1800" s="8"/>
      <c r="AL1800" s="8"/>
      <c r="AM1800" s="8"/>
      <c r="AN1800" s="8"/>
      <c r="AO1800" s="8"/>
      <c r="AP1800" s="8"/>
      <c r="AQ1800" s="8"/>
      <c r="AR1800" s="8"/>
      <c r="AS1800" s="8"/>
      <c r="AT1800" s="8"/>
      <c r="AU1800" s="8"/>
      <c r="AV1800" s="8"/>
      <c r="AW1800" s="8"/>
      <c r="AX1800" s="8"/>
      <c r="AY1800" s="8"/>
      <c r="AZ1800" s="8"/>
      <c r="BA1800" s="8"/>
      <c r="BB1800" s="8"/>
      <c r="BC1800" s="8"/>
      <c r="BD1800" s="8"/>
      <c r="BE1800" s="8"/>
      <c r="BF1800" s="8"/>
      <c r="BG1800" s="8"/>
      <c r="BH1800" s="8"/>
      <c r="BI1800" s="8"/>
      <c r="BJ1800" s="8"/>
      <c r="BK1800" s="8"/>
      <c r="BL1800" s="8"/>
      <c r="BM1800" s="8"/>
      <c r="BN1800" s="8"/>
      <c r="BO1800" s="8"/>
      <c r="BP1800" s="1" t="str">
        <v>0- Port Costs</v>
      </c>
      <c r="BT1800" s="1" t="str">
        <v>0- Port Value</v>
      </c>
      <c r="BU1800" s="8"/>
    </row>
    <row r="1801" spans="8:73" hidden="1" outlineLevel="1" x14ac:dyDescent="0.3">
      <c r="H1801" s="1" t="str">
        <v>0 - BM Costs</v>
      </c>
      <c r="L1801" s="1" t="str">
        <v>0 - BM Port</v>
      </c>
      <c r="N1801" s="1" t="str">
        <v>0 - Port Assets</v>
      </c>
      <c r="O1801" s="8"/>
      <c r="P1801" s="8"/>
      <c r="Q1801" s="8"/>
      <c r="R1801" s="8"/>
      <c r="S1801" s="8"/>
      <c r="T1801" s="8"/>
      <c r="U1801" s="8"/>
      <c r="V1801" s="8"/>
      <c r="W1801" s="8"/>
      <c r="X1801" s="8"/>
      <c r="Y1801" s="8"/>
      <c r="Z1801" s="8"/>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c r="BD1801" s="8"/>
      <c r="BE1801" s="8"/>
      <c r="BF1801" s="8"/>
      <c r="BG1801" s="8"/>
      <c r="BH1801" s="8"/>
      <c r="BI1801" s="8"/>
      <c r="BJ1801" s="8"/>
      <c r="BK1801" s="8"/>
      <c r="BL1801" s="8"/>
      <c r="BM1801" s="8"/>
      <c r="BN1801" s="8"/>
      <c r="BO1801" s="8"/>
      <c r="BP1801" s="1" t="str">
        <v>0- Port Costs</v>
      </c>
      <c r="BT1801" s="1" t="str">
        <v>0- Port Value</v>
      </c>
      <c r="BU1801" s="8"/>
    </row>
    <row r="1802" spans="8:73" hidden="1" outlineLevel="1" x14ac:dyDescent="0.3">
      <c r="H1802" s="1" t="str">
        <v>0 - BM Costs</v>
      </c>
      <c r="L1802" s="1" t="str">
        <v>0 - BM Port</v>
      </c>
      <c r="N1802" s="1" t="str">
        <v>0 - Port Assets</v>
      </c>
      <c r="O1802" s="8"/>
      <c r="P1802" s="8"/>
      <c r="Q1802" s="8"/>
      <c r="R1802" s="8"/>
      <c r="S1802" s="8"/>
      <c r="T1802" s="8"/>
      <c r="U1802" s="8"/>
      <c r="V1802" s="8"/>
      <c r="W1802" s="8"/>
      <c r="X1802" s="8"/>
      <c r="Y1802" s="8"/>
      <c r="Z1802" s="8"/>
      <c r="AA1802" s="8"/>
      <c r="AB1802" s="8"/>
      <c r="AC1802" s="8"/>
      <c r="AD1802" s="8"/>
      <c r="AE1802" s="8"/>
      <c r="AF1802" s="8"/>
      <c r="AG1802" s="8"/>
      <c r="AH1802" s="8"/>
      <c r="AI1802" s="8"/>
      <c r="AJ1802" s="8"/>
      <c r="AK1802" s="8"/>
      <c r="AL1802" s="8"/>
      <c r="AM1802" s="8"/>
      <c r="AN1802" s="8"/>
      <c r="AO1802" s="8"/>
      <c r="AP1802" s="8"/>
      <c r="AQ1802" s="8"/>
      <c r="AR1802" s="8"/>
      <c r="AS1802" s="8"/>
      <c r="AT1802" s="8"/>
      <c r="AU1802" s="8"/>
      <c r="AV1802" s="8"/>
      <c r="AW1802" s="8"/>
      <c r="AX1802" s="8"/>
      <c r="AY1802" s="8"/>
      <c r="AZ1802" s="8"/>
      <c r="BA1802" s="8"/>
      <c r="BB1802" s="8"/>
      <c r="BC1802" s="8"/>
      <c r="BD1802" s="8"/>
      <c r="BE1802" s="8"/>
      <c r="BF1802" s="8"/>
      <c r="BG1802" s="8"/>
      <c r="BH1802" s="8"/>
      <c r="BI1802" s="8"/>
      <c r="BJ1802" s="8"/>
      <c r="BK1802" s="8"/>
      <c r="BL1802" s="8"/>
      <c r="BM1802" s="8"/>
      <c r="BN1802" s="8"/>
      <c r="BO1802" s="8"/>
      <c r="BP1802" s="1" t="str">
        <v>0- Port Costs</v>
      </c>
      <c r="BT1802" s="1" t="str">
        <v>0- Port Value</v>
      </c>
      <c r="BU1802" s="8"/>
    </row>
    <row r="1803" spans="8:73" hidden="1" outlineLevel="1" x14ac:dyDescent="0.3">
      <c r="H1803" s="1" t="str">
        <v>0 - BM Costs</v>
      </c>
      <c r="L1803" s="1" t="str">
        <v>0 - BM Port</v>
      </c>
      <c r="N1803" s="1" t="str">
        <v>0 - Port Assets</v>
      </c>
      <c r="O1803" s="8"/>
      <c r="P1803" s="8"/>
      <c r="Q1803" s="8"/>
      <c r="R1803" s="8"/>
      <c r="S1803" s="8"/>
      <c r="T1803" s="8"/>
      <c r="U1803" s="8"/>
      <c r="V1803" s="8"/>
      <c r="W1803" s="8"/>
      <c r="X1803" s="8"/>
      <c r="Y1803" s="8"/>
      <c r="Z1803" s="8"/>
      <c r="AA1803" s="8"/>
      <c r="AB1803" s="8"/>
      <c r="AC1803" s="8"/>
      <c r="AD1803" s="8"/>
      <c r="AE1803" s="8"/>
      <c r="AF1803" s="8"/>
      <c r="AG1803" s="8"/>
      <c r="AH1803" s="8"/>
      <c r="AI1803" s="8"/>
      <c r="AJ1803" s="8"/>
      <c r="AK1803" s="8"/>
      <c r="AL1803" s="8"/>
      <c r="AM1803" s="8"/>
      <c r="AN1803" s="8"/>
      <c r="AO1803" s="8"/>
      <c r="AP1803" s="8"/>
      <c r="AQ1803" s="8"/>
      <c r="AR1803" s="8"/>
      <c r="AS1803" s="8"/>
      <c r="AT1803" s="8"/>
      <c r="AU1803" s="8"/>
      <c r="AV1803" s="8"/>
      <c r="AW1803" s="8"/>
      <c r="AX1803" s="8"/>
      <c r="AY1803" s="8"/>
      <c r="AZ1803" s="8"/>
      <c r="BA1803" s="8"/>
      <c r="BB1803" s="8"/>
      <c r="BC1803" s="8"/>
      <c r="BD1803" s="8"/>
      <c r="BE1803" s="8"/>
      <c r="BF1803" s="8"/>
      <c r="BG1803" s="8"/>
      <c r="BH1803" s="8"/>
      <c r="BI1803" s="8"/>
      <c r="BJ1803" s="8"/>
      <c r="BK1803" s="8"/>
      <c r="BL1803" s="8"/>
      <c r="BM1803" s="8"/>
      <c r="BN1803" s="8"/>
      <c r="BO1803" s="8"/>
      <c r="BP1803" s="1" t="str">
        <v>0- Port Costs</v>
      </c>
      <c r="BT1803" s="1" t="str">
        <v>0- Port Value</v>
      </c>
      <c r="BU1803" s="8"/>
    </row>
    <row r="1804" spans="8:73" hidden="1" outlineLevel="1" x14ac:dyDescent="0.3">
      <c r="H1804" s="1" t="str">
        <v>0 - BM Costs</v>
      </c>
      <c r="L1804" s="1" t="str">
        <v>0 - BM Port</v>
      </c>
      <c r="N1804" s="1" t="str">
        <v>0 - Port Assets</v>
      </c>
      <c r="O1804" s="8"/>
      <c r="P1804" s="8"/>
      <c r="Q1804" s="8"/>
      <c r="R1804" s="8"/>
      <c r="S1804" s="8"/>
      <c r="T1804" s="8"/>
      <c r="U1804" s="8"/>
      <c r="V1804" s="8"/>
      <c r="W1804" s="8"/>
      <c r="X1804" s="8"/>
      <c r="Y1804" s="8"/>
      <c r="Z1804" s="8"/>
      <c r="AA1804" s="8"/>
      <c r="AB1804" s="8"/>
      <c r="AC1804" s="8"/>
      <c r="AD1804" s="8"/>
      <c r="AE1804" s="8"/>
      <c r="AF1804" s="8"/>
      <c r="AG1804" s="8"/>
      <c r="AH1804" s="8"/>
      <c r="AI1804" s="8"/>
      <c r="AJ1804" s="8"/>
      <c r="AK1804" s="8"/>
      <c r="AL1804" s="8"/>
      <c r="AM1804" s="8"/>
      <c r="AN1804" s="8"/>
      <c r="AO1804" s="8"/>
      <c r="AP1804" s="8"/>
      <c r="AQ1804" s="8"/>
      <c r="AR1804" s="8"/>
      <c r="AS1804" s="8"/>
      <c r="AT1804" s="8"/>
      <c r="AU1804" s="8"/>
      <c r="AV1804" s="8"/>
      <c r="AW1804" s="8"/>
      <c r="AX1804" s="8"/>
      <c r="AY1804" s="8"/>
      <c r="AZ1804" s="8"/>
      <c r="BA1804" s="8"/>
      <c r="BB1804" s="8"/>
      <c r="BC1804" s="8"/>
      <c r="BD1804" s="8"/>
      <c r="BE1804" s="8"/>
      <c r="BF1804" s="8"/>
      <c r="BG1804" s="8"/>
      <c r="BH1804" s="8"/>
      <c r="BI1804" s="8"/>
      <c r="BJ1804" s="8"/>
      <c r="BK1804" s="8"/>
      <c r="BL1804" s="8"/>
      <c r="BM1804" s="8"/>
      <c r="BN1804" s="8"/>
      <c r="BO1804" s="8"/>
      <c r="BP1804" s="1" t="str">
        <v>0- Port Costs</v>
      </c>
      <c r="BT1804" s="1" t="str">
        <v>0- Port Value</v>
      </c>
      <c r="BU1804" s="8"/>
    </row>
    <row r="1805" spans="8:73" hidden="1" outlineLevel="1" x14ac:dyDescent="0.3">
      <c r="H1805" s="1" t="str">
        <v>0 - BM Costs</v>
      </c>
      <c r="L1805" s="1" t="str">
        <v>0 - BM Port</v>
      </c>
      <c r="N1805" s="1" t="str">
        <v>0 - Port Assets</v>
      </c>
      <c r="O1805" s="8"/>
      <c r="P1805" s="8"/>
      <c r="Q1805" s="8"/>
      <c r="R1805" s="8"/>
      <c r="S1805" s="8"/>
      <c r="T1805" s="8"/>
      <c r="U1805" s="8"/>
      <c r="V1805" s="8"/>
      <c r="W1805" s="8"/>
      <c r="X1805" s="8"/>
      <c r="Y1805" s="8"/>
      <c r="Z1805" s="8"/>
      <c r="AA1805" s="8"/>
      <c r="AB1805" s="8"/>
      <c r="AC1805" s="8"/>
      <c r="AD1805" s="8"/>
      <c r="AE1805" s="8"/>
      <c r="AF1805" s="8"/>
      <c r="AG1805" s="8"/>
      <c r="AH1805" s="8"/>
      <c r="AI1805" s="8"/>
      <c r="AJ1805" s="8"/>
      <c r="AK1805" s="8"/>
      <c r="AL1805" s="8"/>
      <c r="AM1805" s="8"/>
      <c r="AN1805" s="8"/>
      <c r="AO1805" s="8"/>
      <c r="AP1805" s="8"/>
      <c r="AQ1805" s="8"/>
      <c r="AR1805" s="8"/>
      <c r="AS1805" s="8"/>
      <c r="AT1805" s="8"/>
      <c r="AU1805" s="8"/>
      <c r="AV1805" s="8"/>
      <c r="AW1805" s="8"/>
      <c r="AX1805" s="8"/>
      <c r="AY1805" s="8"/>
      <c r="AZ1805" s="8"/>
      <c r="BA1805" s="8"/>
      <c r="BB1805" s="8"/>
      <c r="BC1805" s="8"/>
      <c r="BD1805" s="8"/>
      <c r="BE1805" s="8"/>
      <c r="BF1805" s="8"/>
      <c r="BG1805" s="8"/>
      <c r="BH1805" s="8"/>
      <c r="BI1805" s="8"/>
      <c r="BJ1805" s="8"/>
      <c r="BK1805" s="8"/>
      <c r="BL1805" s="8"/>
      <c r="BM1805" s="8"/>
      <c r="BN1805" s="8"/>
      <c r="BO1805" s="8"/>
      <c r="BP1805" s="1" t="str">
        <v>0- Port Costs</v>
      </c>
      <c r="BT1805" s="1" t="str">
        <v>0- Port Value</v>
      </c>
      <c r="BU1805" s="8"/>
    </row>
    <row r="1806" spans="8:73" hidden="1" outlineLevel="1" x14ac:dyDescent="0.3">
      <c r="H1806" s="1" t="str">
        <v>0 - BM Costs</v>
      </c>
      <c r="L1806" s="1" t="str">
        <v>0 - BM Port</v>
      </c>
      <c r="N1806" s="1" t="str">
        <v>0 - Port Assets</v>
      </c>
      <c r="O1806" s="8"/>
      <c r="P1806" s="8"/>
      <c r="Q1806" s="8"/>
      <c r="R1806" s="8"/>
      <c r="S1806" s="8"/>
      <c r="T1806" s="8"/>
      <c r="U1806" s="8"/>
      <c r="V1806" s="8"/>
      <c r="W1806" s="8"/>
      <c r="X1806" s="8"/>
      <c r="Y1806" s="8"/>
      <c r="Z1806" s="8"/>
      <c r="AA1806" s="8"/>
      <c r="AB1806" s="8"/>
      <c r="AC1806" s="8"/>
      <c r="AD1806" s="8"/>
      <c r="AE1806" s="8"/>
      <c r="AF1806" s="8"/>
      <c r="AG1806" s="8"/>
      <c r="AH1806" s="8"/>
      <c r="AI1806" s="8"/>
      <c r="AJ1806" s="8"/>
      <c r="AK1806" s="8"/>
      <c r="AL1806" s="8"/>
      <c r="AM1806" s="8"/>
      <c r="AN1806" s="8"/>
      <c r="AO1806" s="8"/>
      <c r="AP1806" s="8"/>
      <c r="AQ1806" s="8"/>
      <c r="AR1806" s="8"/>
      <c r="AS1806" s="8"/>
      <c r="AT1806" s="8"/>
      <c r="AU1806" s="8"/>
      <c r="AV1806" s="8"/>
      <c r="AW1806" s="8"/>
      <c r="AX1806" s="8"/>
      <c r="AY1806" s="8"/>
      <c r="AZ1806" s="8"/>
      <c r="BA1806" s="8"/>
      <c r="BB1806" s="8"/>
      <c r="BC1806" s="8"/>
      <c r="BD1806" s="8"/>
      <c r="BE1806" s="8"/>
      <c r="BF1806" s="8"/>
      <c r="BG1806" s="8"/>
      <c r="BH1806" s="8"/>
      <c r="BI1806" s="8"/>
      <c r="BJ1806" s="8"/>
      <c r="BK1806" s="8"/>
      <c r="BL1806" s="8"/>
      <c r="BM1806" s="8"/>
      <c r="BN1806" s="8"/>
      <c r="BO1806" s="8"/>
      <c r="BP1806" s="1" t="str">
        <v>0- Port Costs</v>
      </c>
      <c r="BT1806" s="1" t="str">
        <v>0- Port Value</v>
      </c>
      <c r="BU1806" s="8"/>
    </row>
    <row r="1807" spans="8:73" hidden="1" outlineLevel="1" x14ac:dyDescent="0.3">
      <c r="H1807" s="1" t="str">
        <v>0 - BM Costs</v>
      </c>
      <c r="L1807" s="1" t="str">
        <v>0 - BM Port</v>
      </c>
      <c r="N1807" s="1" t="str">
        <v>0 - Port Assets</v>
      </c>
      <c r="O1807" s="8"/>
      <c r="P1807" s="8"/>
      <c r="Q1807" s="8"/>
      <c r="R1807" s="8"/>
      <c r="S1807" s="8"/>
      <c r="T1807" s="8"/>
      <c r="U1807" s="8"/>
      <c r="V1807" s="8"/>
      <c r="W1807" s="8"/>
      <c r="X1807" s="8"/>
      <c r="Y1807" s="8"/>
      <c r="Z1807" s="8"/>
      <c r="AA1807" s="8"/>
      <c r="AB1807" s="8"/>
      <c r="AC1807" s="8"/>
      <c r="AD1807" s="8"/>
      <c r="AE1807" s="8"/>
      <c r="AF1807" s="8"/>
      <c r="AG1807" s="8"/>
      <c r="AH1807" s="8"/>
      <c r="AI1807" s="8"/>
      <c r="AJ1807" s="8"/>
      <c r="AK1807" s="8"/>
      <c r="AL1807" s="8"/>
      <c r="AM1807" s="8"/>
      <c r="AN1807" s="8"/>
      <c r="AO1807" s="8"/>
      <c r="AP1807" s="8"/>
      <c r="AQ1807" s="8"/>
      <c r="AR1807" s="8"/>
      <c r="AS1807" s="8"/>
      <c r="AT1807" s="8"/>
      <c r="AU1807" s="8"/>
      <c r="AV1807" s="8"/>
      <c r="AW1807" s="8"/>
      <c r="AX1807" s="8"/>
      <c r="AY1807" s="8"/>
      <c r="AZ1807" s="8"/>
      <c r="BA1807" s="8"/>
      <c r="BB1807" s="8"/>
      <c r="BC1807" s="8"/>
      <c r="BD1807" s="8"/>
      <c r="BE1807" s="8"/>
      <c r="BF1807" s="8"/>
      <c r="BG1807" s="8"/>
      <c r="BH1807" s="8"/>
      <c r="BI1807" s="8"/>
      <c r="BJ1807" s="8"/>
      <c r="BK1807" s="8"/>
      <c r="BL1807" s="8"/>
      <c r="BM1807" s="8"/>
      <c r="BN1807" s="8"/>
      <c r="BO1807" s="8"/>
      <c r="BP1807" s="1" t="str">
        <v>0- Port Costs</v>
      </c>
      <c r="BT1807" s="1" t="str">
        <v>0- Port Value</v>
      </c>
      <c r="BU1807" s="8"/>
    </row>
    <row r="1808" spans="8:73" hidden="1" outlineLevel="1" x14ac:dyDescent="0.3">
      <c r="H1808" s="1" t="str">
        <v>0 - BM Costs</v>
      </c>
      <c r="L1808" s="1" t="str">
        <v>0 - BM Port</v>
      </c>
      <c r="N1808" s="1" t="str">
        <v>0 - Port Assets</v>
      </c>
      <c r="O1808" s="8"/>
      <c r="P1808" s="8"/>
      <c r="Q1808" s="8"/>
      <c r="R1808" s="8"/>
      <c r="S1808" s="8"/>
      <c r="T1808" s="8"/>
      <c r="U1808" s="8"/>
      <c r="V1808" s="8"/>
      <c r="W1808" s="8"/>
      <c r="X1808" s="8"/>
      <c r="Y1808" s="8"/>
      <c r="Z1808" s="8"/>
      <c r="AA1808" s="8"/>
      <c r="AB1808" s="8"/>
      <c r="AC1808" s="8"/>
      <c r="AD1808" s="8"/>
      <c r="AE1808" s="8"/>
      <c r="AF1808" s="8"/>
      <c r="AG1808" s="8"/>
      <c r="AH1808" s="8"/>
      <c r="AI1808" s="8"/>
      <c r="AJ1808" s="8"/>
      <c r="AK1808" s="8"/>
      <c r="AL1808" s="8"/>
      <c r="AM1808" s="8"/>
      <c r="AN1808" s="8"/>
      <c r="AO1808" s="8"/>
      <c r="AP1808" s="8"/>
      <c r="AQ1808" s="8"/>
      <c r="AR1808" s="8"/>
      <c r="AS1808" s="8"/>
      <c r="AT1808" s="8"/>
      <c r="AU1808" s="8"/>
      <c r="AV1808" s="8"/>
      <c r="AW1808" s="8"/>
      <c r="AX1808" s="8"/>
      <c r="AY1808" s="8"/>
      <c r="AZ1808" s="8"/>
      <c r="BA1808" s="8"/>
      <c r="BB1808" s="8"/>
      <c r="BC1808" s="8"/>
      <c r="BD1808" s="8"/>
      <c r="BE1808" s="8"/>
      <c r="BF1808" s="8"/>
      <c r="BG1808" s="8"/>
      <c r="BH1808" s="8"/>
      <c r="BI1808" s="8"/>
      <c r="BJ1808" s="8"/>
      <c r="BK1808" s="8"/>
      <c r="BL1808" s="8"/>
      <c r="BM1808" s="8"/>
      <c r="BN1808" s="8"/>
      <c r="BO1808" s="8"/>
      <c r="BP1808" s="1" t="str">
        <v>0- Port Costs</v>
      </c>
      <c r="BT1808" s="1" t="str">
        <v>0- Port Value</v>
      </c>
      <c r="BU1808" s="8"/>
    </row>
    <row r="1809" spans="8:73" hidden="1" outlineLevel="1" x14ac:dyDescent="0.3">
      <c r="H1809" s="1" t="str">
        <v>0 - BM Costs</v>
      </c>
      <c r="L1809" s="1" t="str">
        <v>0 - BM Port</v>
      </c>
      <c r="N1809" s="1" t="str">
        <v>0 - Port Assets</v>
      </c>
      <c r="O1809" s="8"/>
      <c r="P1809" s="8"/>
      <c r="Q1809" s="8"/>
      <c r="R1809" s="8"/>
      <c r="S1809" s="8"/>
      <c r="T1809" s="8"/>
      <c r="U1809" s="8"/>
      <c r="V1809" s="8"/>
      <c r="W1809" s="8"/>
      <c r="X1809" s="8"/>
      <c r="Y1809" s="8"/>
      <c r="Z1809" s="8"/>
      <c r="AA1809" s="8"/>
      <c r="AB1809" s="8"/>
      <c r="AC1809" s="8"/>
      <c r="AD1809" s="8"/>
      <c r="AE1809" s="8"/>
      <c r="AF1809" s="8"/>
      <c r="AG1809" s="8"/>
      <c r="AH1809" s="8"/>
      <c r="AI1809" s="8"/>
      <c r="AJ1809" s="8"/>
      <c r="AK1809" s="8"/>
      <c r="AL1809" s="8"/>
      <c r="AM1809" s="8"/>
      <c r="AN1809" s="8"/>
      <c r="AO1809" s="8"/>
      <c r="AP1809" s="8"/>
      <c r="AQ1809" s="8"/>
      <c r="AR1809" s="8"/>
      <c r="AS1809" s="8"/>
      <c r="AT1809" s="8"/>
      <c r="AU1809" s="8"/>
      <c r="AV1809" s="8"/>
      <c r="AW1809" s="8"/>
      <c r="AX1809" s="8"/>
      <c r="AY1809" s="8"/>
      <c r="AZ1809" s="8"/>
      <c r="BA1809" s="8"/>
      <c r="BB1809" s="8"/>
      <c r="BC1809" s="8"/>
      <c r="BD1809" s="8"/>
      <c r="BE1809" s="8"/>
      <c r="BF1809" s="8"/>
      <c r="BG1809" s="8"/>
      <c r="BH1809" s="8"/>
      <c r="BI1809" s="8"/>
      <c r="BJ1809" s="8"/>
      <c r="BK1809" s="8"/>
      <c r="BL1809" s="8"/>
      <c r="BM1809" s="8"/>
      <c r="BN1809" s="8"/>
      <c r="BO1809" s="8"/>
      <c r="BP1809" s="1" t="str">
        <v>0- Port Costs</v>
      </c>
      <c r="BT1809" s="1" t="str">
        <v>0- Port Value</v>
      </c>
      <c r="BU1809" s="8"/>
    </row>
    <row r="1810" spans="8:73" hidden="1" outlineLevel="1" x14ac:dyDescent="0.3">
      <c r="H1810" s="1" t="str">
        <v>0 - BM Costs</v>
      </c>
      <c r="L1810" s="1" t="str">
        <v>0 - BM Port</v>
      </c>
      <c r="N1810" s="1" t="str">
        <v>0 - Port Assets</v>
      </c>
      <c r="O1810" s="8"/>
      <c r="P1810" s="8"/>
      <c r="Q1810" s="8"/>
      <c r="R1810" s="8"/>
      <c r="S1810" s="8"/>
      <c r="T1810" s="8"/>
      <c r="U1810" s="8"/>
      <c r="V1810" s="8"/>
      <c r="W1810" s="8"/>
      <c r="X1810" s="8"/>
      <c r="Y1810" s="8"/>
      <c r="Z1810" s="8"/>
      <c r="AA1810" s="8"/>
      <c r="AB1810" s="8"/>
      <c r="AC1810" s="8"/>
      <c r="AD1810" s="8"/>
      <c r="AE1810" s="8"/>
      <c r="AF1810" s="8"/>
      <c r="AG1810" s="8"/>
      <c r="AH1810" s="8"/>
      <c r="AI1810" s="8"/>
      <c r="AJ1810" s="8"/>
      <c r="AK1810" s="8"/>
      <c r="AL1810" s="8"/>
      <c r="AM1810" s="8"/>
      <c r="AN1810" s="8"/>
      <c r="AO1810" s="8"/>
      <c r="AP1810" s="8"/>
      <c r="AQ1810" s="8"/>
      <c r="AR1810" s="8"/>
      <c r="AS1810" s="8"/>
      <c r="AT1810" s="8"/>
      <c r="AU1810" s="8"/>
      <c r="AV1810" s="8"/>
      <c r="AW1810" s="8"/>
      <c r="AX1810" s="8"/>
      <c r="AY1810" s="8"/>
      <c r="AZ1810" s="8"/>
      <c r="BA1810" s="8"/>
      <c r="BB1810" s="8"/>
      <c r="BC1810" s="8"/>
      <c r="BD1810" s="8"/>
      <c r="BE1810" s="8"/>
      <c r="BF1810" s="8"/>
      <c r="BG1810" s="8"/>
      <c r="BH1810" s="8"/>
      <c r="BI1810" s="8"/>
      <c r="BJ1810" s="8"/>
      <c r="BK1810" s="8"/>
      <c r="BL1810" s="8"/>
      <c r="BM1810" s="8"/>
      <c r="BN1810" s="8"/>
      <c r="BO1810" s="8"/>
      <c r="BP1810" s="1" t="str">
        <v>0- Port Costs</v>
      </c>
      <c r="BT1810" s="1" t="str">
        <v>0- Port Value</v>
      </c>
      <c r="BU1810" s="8"/>
    </row>
    <row r="1811" spans="8:73" hidden="1" outlineLevel="1" x14ac:dyDescent="0.3">
      <c r="H1811" s="1" t="str">
        <v>0 - BM Costs</v>
      </c>
      <c r="L1811" s="1" t="str">
        <v>0 - BM Port</v>
      </c>
      <c r="N1811" s="1" t="str">
        <v>0 - Port Assets</v>
      </c>
      <c r="O1811" s="8"/>
      <c r="P1811" s="8"/>
      <c r="Q1811" s="8"/>
      <c r="R1811" s="8"/>
      <c r="S1811" s="8"/>
      <c r="T1811" s="8"/>
      <c r="U1811" s="8"/>
      <c r="V1811" s="8"/>
      <c r="W1811" s="8"/>
      <c r="X1811" s="8"/>
      <c r="Y1811" s="8"/>
      <c r="Z1811" s="8"/>
      <c r="AA1811" s="8"/>
      <c r="AB1811" s="8"/>
      <c r="AC1811" s="8"/>
      <c r="AD1811" s="8"/>
      <c r="AE1811" s="8"/>
      <c r="AF1811" s="8"/>
      <c r="AG1811" s="8"/>
      <c r="AH1811" s="8"/>
      <c r="AI1811" s="8"/>
      <c r="AJ1811" s="8"/>
      <c r="AK1811" s="8"/>
      <c r="AL1811" s="8"/>
      <c r="AM1811" s="8"/>
      <c r="AN1811" s="8"/>
      <c r="AO1811" s="8"/>
      <c r="AP1811" s="8"/>
      <c r="AQ1811" s="8"/>
      <c r="AR1811" s="8"/>
      <c r="AS1811" s="8"/>
      <c r="AT1811" s="8"/>
      <c r="AU1811" s="8"/>
      <c r="AV1811" s="8"/>
      <c r="AW1811" s="8"/>
      <c r="AX1811" s="8"/>
      <c r="AY1811" s="8"/>
      <c r="AZ1811" s="8"/>
      <c r="BA1811" s="8"/>
      <c r="BB1811" s="8"/>
      <c r="BC1811" s="8"/>
      <c r="BD1811" s="8"/>
      <c r="BE1811" s="8"/>
      <c r="BF1811" s="8"/>
      <c r="BG1811" s="8"/>
      <c r="BH1811" s="8"/>
      <c r="BI1811" s="8"/>
      <c r="BJ1811" s="8"/>
      <c r="BK1811" s="8"/>
      <c r="BL1811" s="8"/>
      <c r="BM1811" s="8"/>
      <c r="BN1811" s="8"/>
      <c r="BO1811" s="8"/>
      <c r="BP1811" s="1" t="str">
        <v>0- Port Costs</v>
      </c>
      <c r="BT1811" s="1" t="str">
        <v>0- Port Value</v>
      </c>
      <c r="BU1811" s="8"/>
    </row>
    <row r="1812" spans="8:73" hidden="1" outlineLevel="1" x14ac:dyDescent="0.3">
      <c r="H1812" s="1" t="str">
        <v>0 - BM Costs</v>
      </c>
      <c r="L1812" s="1" t="str">
        <v>0 - BM Port</v>
      </c>
      <c r="N1812" s="1" t="str">
        <v>0 - Port Assets</v>
      </c>
      <c r="O1812" s="8"/>
      <c r="P1812" s="8"/>
      <c r="Q1812" s="8"/>
      <c r="R1812" s="8"/>
      <c r="S1812" s="8"/>
      <c r="T1812" s="8"/>
      <c r="U1812" s="8"/>
      <c r="V1812" s="8"/>
      <c r="W1812" s="8"/>
      <c r="X1812" s="8"/>
      <c r="Y1812" s="8"/>
      <c r="Z1812" s="8"/>
      <c r="AA1812" s="8"/>
      <c r="AB1812" s="8"/>
      <c r="AC1812" s="8"/>
      <c r="AD1812" s="8"/>
      <c r="AE1812" s="8"/>
      <c r="AF1812" s="8"/>
      <c r="AG1812" s="8"/>
      <c r="AH1812" s="8"/>
      <c r="AI1812" s="8"/>
      <c r="AJ1812" s="8"/>
      <c r="AK1812" s="8"/>
      <c r="AL1812" s="8"/>
      <c r="AM1812" s="8"/>
      <c r="AN1812" s="8"/>
      <c r="AO1812" s="8"/>
      <c r="AP1812" s="8"/>
      <c r="AQ1812" s="8"/>
      <c r="AR1812" s="8"/>
      <c r="AS1812" s="8"/>
      <c r="AT1812" s="8"/>
      <c r="AU1812" s="8"/>
      <c r="AV1812" s="8"/>
      <c r="AW1812" s="8"/>
      <c r="AX1812" s="8"/>
      <c r="AY1812" s="8"/>
      <c r="AZ1812" s="8"/>
      <c r="BA1812" s="8"/>
      <c r="BB1812" s="8"/>
      <c r="BC1812" s="8"/>
      <c r="BD1812" s="8"/>
      <c r="BE1812" s="8"/>
      <c r="BF1812" s="8"/>
      <c r="BG1812" s="8"/>
      <c r="BH1812" s="8"/>
      <c r="BI1812" s="8"/>
      <c r="BJ1812" s="8"/>
      <c r="BK1812" s="8"/>
      <c r="BL1812" s="8"/>
      <c r="BM1812" s="8"/>
      <c r="BN1812" s="8"/>
      <c r="BO1812" s="8"/>
      <c r="BP1812" s="1" t="str">
        <v>0- Port Costs</v>
      </c>
      <c r="BT1812" s="1" t="str">
        <v>0- Port Value</v>
      </c>
      <c r="BU1812" s="8"/>
    </row>
    <row r="1813" spans="8:73" hidden="1" outlineLevel="1" x14ac:dyDescent="0.3">
      <c r="H1813" s="1" t="str">
        <v>0 - BM Costs</v>
      </c>
      <c r="L1813" s="1" t="str">
        <v>0 - BM Port</v>
      </c>
      <c r="N1813" s="1" t="str">
        <v>0 - Port Assets</v>
      </c>
      <c r="O1813" s="8"/>
      <c r="P1813" s="8"/>
      <c r="Q1813" s="8"/>
      <c r="R1813" s="8"/>
      <c r="S1813" s="8"/>
      <c r="T1813" s="8"/>
      <c r="U1813" s="8"/>
      <c r="V1813" s="8"/>
      <c r="W1813" s="8"/>
      <c r="X1813" s="8"/>
      <c r="Y1813" s="8"/>
      <c r="Z1813" s="8"/>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c r="BD1813" s="8"/>
      <c r="BE1813" s="8"/>
      <c r="BF1813" s="8"/>
      <c r="BG1813" s="8"/>
      <c r="BH1813" s="8"/>
      <c r="BI1813" s="8"/>
      <c r="BJ1813" s="8"/>
      <c r="BK1813" s="8"/>
      <c r="BL1813" s="8"/>
      <c r="BM1813" s="8"/>
      <c r="BN1813" s="8"/>
      <c r="BO1813" s="8"/>
      <c r="BP1813" s="1" t="str">
        <v>0- Port Costs</v>
      </c>
      <c r="BT1813" s="1" t="str">
        <v>0- Port Value</v>
      </c>
      <c r="BU1813" s="8"/>
    </row>
    <row r="1814" spans="8:73" hidden="1" outlineLevel="1" x14ac:dyDescent="0.3">
      <c r="H1814" s="1" t="str">
        <v>0 - BM Costs</v>
      </c>
      <c r="L1814" s="1" t="str">
        <v>0 - BM Port</v>
      </c>
      <c r="N1814" s="1" t="str">
        <v>0 - Port Assets</v>
      </c>
      <c r="O1814" s="8"/>
      <c r="P1814" s="8"/>
      <c r="Q1814" s="8"/>
      <c r="R1814" s="8"/>
      <c r="S1814" s="8"/>
      <c r="T1814" s="8"/>
      <c r="U1814" s="8"/>
      <c r="V1814" s="8"/>
      <c r="W1814" s="8"/>
      <c r="X1814" s="8"/>
      <c r="Y1814" s="8"/>
      <c r="Z1814" s="8"/>
      <c r="AA1814" s="8"/>
      <c r="AB1814" s="8"/>
      <c r="AC1814" s="8"/>
      <c r="AD1814" s="8"/>
      <c r="AE1814" s="8"/>
      <c r="AF1814" s="8"/>
      <c r="AG1814" s="8"/>
      <c r="AH1814" s="8"/>
      <c r="AI1814" s="8"/>
      <c r="AJ1814" s="8"/>
      <c r="AK1814" s="8"/>
      <c r="AL1814" s="8"/>
      <c r="AM1814" s="8"/>
      <c r="AN1814" s="8"/>
      <c r="AO1814" s="8"/>
      <c r="AP1814" s="8"/>
      <c r="AQ1814" s="8"/>
      <c r="AR1814" s="8"/>
      <c r="AS1814" s="8"/>
      <c r="AT1814" s="8"/>
      <c r="AU1814" s="8"/>
      <c r="AV1814" s="8"/>
      <c r="AW1814" s="8"/>
      <c r="AX1814" s="8"/>
      <c r="AY1814" s="8"/>
      <c r="AZ1814" s="8"/>
      <c r="BA1814" s="8"/>
      <c r="BB1814" s="8"/>
      <c r="BC1814" s="8"/>
      <c r="BD1814" s="8"/>
      <c r="BE1814" s="8"/>
      <c r="BF1814" s="8"/>
      <c r="BG1814" s="8"/>
      <c r="BH1814" s="8"/>
      <c r="BI1814" s="8"/>
      <c r="BJ1814" s="8"/>
      <c r="BK1814" s="8"/>
      <c r="BL1814" s="8"/>
      <c r="BM1814" s="8"/>
      <c r="BN1814" s="8"/>
      <c r="BO1814" s="8"/>
      <c r="BP1814" s="1" t="str">
        <v>0- Port Costs</v>
      </c>
      <c r="BT1814" s="1" t="str">
        <v>0- Port Value</v>
      </c>
      <c r="BU1814" s="8"/>
    </row>
    <row r="1815" spans="8:73" hidden="1" outlineLevel="1" x14ac:dyDescent="0.3">
      <c r="H1815" s="1" t="str">
        <v>0 - BM Costs</v>
      </c>
      <c r="L1815" s="1" t="str">
        <v>0 - BM Port</v>
      </c>
      <c r="N1815" s="1" t="str">
        <v>0 - Port Assets</v>
      </c>
      <c r="O1815" s="8"/>
      <c r="P1815" s="8"/>
      <c r="Q1815" s="8"/>
      <c r="R1815" s="8"/>
      <c r="S1815" s="8"/>
      <c r="T1815" s="8"/>
      <c r="U1815" s="8"/>
      <c r="V1815" s="8"/>
      <c r="W1815" s="8"/>
      <c r="X1815" s="8"/>
      <c r="Y1815" s="8"/>
      <c r="Z1815" s="8"/>
      <c r="AA1815" s="8"/>
      <c r="AB1815" s="8"/>
      <c r="AC1815" s="8"/>
      <c r="AD1815" s="8"/>
      <c r="AE1815" s="8"/>
      <c r="AF1815" s="8"/>
      <c r="AG1815" s="8"/>
      <c r="AH1815" s="8"/>
      <c r="AI1815" s="8"/>
      <c r="AJ1815" s="8"/>
      <c r="AK1815" s="8"/>
      <c r="AL1815" s="8"/>
      <c r="AM1815" s="8"/>
      <c r="AN1815" s="8"/>
      <c r="AO1815" s="8"/>
      <c r="AP1815" s="8"/>
      <c r="AQ1815" s="8"/>
      <c r="AR1815" s="8"/>
      <c r="AS1815" s="8"/>
      <c r="AT1815" s="8"/>
      <c r="AU1815" s="8"/>
      <c r="AV1815" s="8"/>
      <c r="AW1815" s="8"/>
      <c r="AX1815" s="8"/>
      <c r="AY1815" s="8"/>
      <c r="AZ1815" s="8"/>
      <c r="BA1815" s="8"/>
      <c r="BB1815" s="8"/>
      <c r="BC1815" s="8"/>
      <c r="BD1815" s="8"/>
      <c r="BE1815" s="8"/>
      <c r="BF1815" s="8"/>
      <c r="BG1815" s="8"/>
      <c r="BH1815" s="8"/>
      <c r="BI1815" s="8"/>
      <c r="BJ1815" s="8"/>
      <c r="BK1815" s="8"/>
      <c r="BL1815" s="8"/>
      <c r="BM1815" s="8"/>
      <c r="BN1815" s="8"/>
      <c r="BO1815" s="8"/>
      <c r="BP1815" s="1" t="str">
        <v>0- Port Costs</v>
      </c>
      <c r="BT1815" s="1" t="str">
        <v>0- Port Value</v>
      </c>
      <c r="BU1815" s="8"/>
    </row>
    <row r="1816" spans="8:73" hidden="1" outlineLevel="1" x14ac:dyDescent="0.3">
      <c r="H1816" s="1" t="str">
        <v>0 - BM Costs</v>
      </c>
      <c r="L1816" s="1" t="str">
        <v>0 - BM Port</v>
      </c>
      <c r="N1816" s="1" t="str">
        <v>0 - Port Assets</v>
      </c>
      <c r="O1816" s="8"/>
      <c r="P1816" s="8"/>
      <c r="Q1816" s="8"/>
      <c r="R1816" s="8"/>
      <c r="S1816" s="8"/>
      <c r="T1816" s="8"/>
      <c r="U1816" s="8"/>
      <c r="V1816" s="8"/>
      <c r="W1816" s="8"/>
      <c r="X1816" s="8"/>
      <c r="Y1816" s="8"/>
      <c r="Z1816" s="8"/>
      <c r="AA1816" s="8"/>
      <c r="AB1816" s="8"/>
      <c r="AC1816" s="8"/>
      <c r="AD1816" s="8"/>
      <c r="AE1816" s="8"/>
      <c r="AF1816" s="8"/>
      <c r="AG1816" s="8"/>
      <c r="AH1816" s="8"/>
      <c r="AI1816" s="8"/>
      <c r="AJ1816" s="8"/>
      <c r="AK1816" s="8"/>
      <c r="AL1816" s="8"/>
      <c r="AM1816" s="8"/>
      <c r="AN1816" s="8"/>
      <c r="AO1816" s="8"/>
      <c r="AP1816" s="8"/>
      <c r="AQ1816" s="8"/>
      <c r="AR1816" s="8"/>
      <c r="AS1816" s="8"/>
      <c r="AT1816" s="8"/>
      <c r="AU1816" s="8"/>
      <c r="AV1816" s="8"/>
      <c r="AW1816" s="8"/>
      <c r="AX1816" s="8"/>
      <c r="AY1816" s="8"/>
      <c r="AZ1816" s="8"/>
      <c r="BA1816" s="8"/>
      <c r="BB1816" s="8"/>
      <c r="BC1816" s="8"/>
      <c r="BD1816" s="8"/>
      <c r="BE1816" s="8"/>
      <c r="BF1816" s="8"/>
      <c r="BG1816" s="8"/>
      <c r="BH1816" s="8"/>
      <c r="BI1816" s="8"/>
      <c r="BJ1816" s="8"/>
      <c r="BK1816" s="8"/>
      <c r="BL1816" s="8"/>
      <c r="BM1816" s="8"/>
      <c r="BN1816" s="8"/>
      <c r="BO1816" s="8"/>
      <c r="BP1816" s="1" t="str">
        <v>0- Port Costs</v>
      </c>
      <c r="BT1816" s="1" t="str">
        <v>0- Port Value</v>
      </c>
      <c r="BU1816" s="8"/>
    </row>
    <row r="1817" spans="8:73" hidden="1" outlineLevel="1" x14ac:dyDescent="0.3">
      <c r="H1817" s="1" t="str">
        <v>0 - BM Costs</v>
      </c>
      <c r="L1817" s="1" t="str">
        <v>0 - BM Port</v>
      </c>
      <c r="N1817" s="1" t="str">
        <v>0 - Port Assets</v>
      </c>
      <c r="O1817" s="8"/>
      <c r="P1817" s="8"/>
      <c r="Q1817" s="8"/>
      <c r="R1817" s="8"/>
      <c r="S1817" s="8"/>
      <c r="T1817" s="8"/>
      <c r="U1817" s="8"/>
      <c r="V1817" s="8"/>
      <c r="W1817" s="8"/>
      <c r="X1817" s="8"/>
      <c r="Y1817" s="8"/>
      <c r="Z1817" s="8"/>
      <c r="AA1817" s="8"/>
      <c r="AB1817" s="8"/>
      <c r="AC1817" s="8"/>
      <c r="AD1817" s="8"/>
      <c r="AE1817" s="8"/>
      <c r="AF1817" s="8"/>
      <c r="AG1817" s="8"/>
      <c r="AH1817" s="8"/>
      <c r="AI1817" s="8"/>
      <c r="AJ1817" s="8"/>
      <c r="AK1817" s="8"/>
      <c r="AL1817" s="8"/>
      <c r="AM1817" s="8"/>
      <c r="AN1817" s="8"/>
      <c r="AO1817" s="8"/>
      <c r="AP1817" s="8"/>
      <c r="AQ1817" s="8"/>
      <c r="AR1817" s="8"/>
      <c r="AS1817" s="8"/>
      <c r="AT1817" s="8"/>
      <c r="AU1817" s="8"/>
      <c r="AV1817" s="8"/>
      <c r="AW1817" s="8"/>
      <c r="AX1817" s="8"/>
      <c r="AY1817" s="8"/>
      <c r="AZ1817" s="8"/>
      <c r="BA1817" s="8"/>
      <c r="BB1817" s="8"/>
      <c r="BC1817" s="8"/>
      <c r="BD1817" s="8"/>
      <c r="BE1817" s="8"/>
      <c r="BF1817" s="8"/>
      <c r="BG1817" s="8"/>
      <c r="BH1817" s="8"/>
      <c r="BI1817" s="8"/>
      <c r="BJ1817" s="8"/>
      <c r="BK1817" s="8"/>
      <c r="BL1817" s="8"/>
      <c r="BM1817" s="8"/>
      <c r="BN1817" s="8"/>
      <c r="BO1817" s="8"/>
      <c r="BP1817" s="1" t="str">
        <v>0- Port Costs</v>
      </c>
      <c r="BT1817" s="1" t="str">
        <v>0- Port Value</v>
      </c>
      <c r="BU1817" s="8"/>
    </row>
    <row r="1818" spans="8:73" hidden="1" outlineLevel="1" x14ac:dyDescent="0.3">
      <c r="H1818" s="1" t="str">
        <v>0 - BM Costs</v>
      </c>
      <c r="L1818" s="1" t="str">
        <v>0 - BM Port</v>
      </c>
      <c r="N1818" s="1" t="str">
        <v>0 - Port Assets</v>
      </c>
      <c r="O1818" s="8"/>
      <c r="P1818" s="8"/>
      <c r="Q1818" s="8"/>
      <c r="R1818" s="8"/>
      <c r="S1818" s="8"/>
      <c r="T1818" s="8"/>
      <c r="U1818" s="8"/>
      <c r="V1818" s="8"/>
      <c r="W1818" s="8"/>
      <c r="X1818" s="8"/>
      <c r="Y1818" s="8"/>
      <c r="Z1818" s="8"/>
      <c r="AA1818" s="8"/>
      <c r="AB1818" s="8"/>
      <c r="AC1818" s="8"/>
      <c r="AD1818" s="8"/>
      <c r="AE1818" s="8"/>
      <c r="AF1818" s="8"/>
      <c r="AG1818" s="8"/>
      <c r="AH1818" s="8"/>
      <c r="AI1818" s="8"/>
      <c r="AJ1818" s="8"/>
      <c r="AK1818" s="8"/>
      <c r="AL1818" s="8"/>
      <c r="AM1818" s="8"/>
      <c r="AN1818" s="8"/>
      <c r="AO1818" s="8"/>
      <c r="AP1818" s="8"/>
      <c r="AQ1818" s="8"/>
      <c r="AR1818" s="8"/>
      <c r="AS1818" s="8"/>
      <c r="AT1818" s="8"/>
      <c r="AU1818" s="8"/>
      <c r="AV1818" s="8"/>
      <c r="AW1818" s="8"/>
      <c r="AX1818" s="8"/>
      <c r="AY1818" s="8"/>
      <c r="AZ1818" s="8"/>
      <c r="BA1818" s="8"/>
      <c r="BB1818" s="8"/>
      <c r="BC1818" s="8"/>
      <c r="BD1818" s="8"/>
      <c r="BE1818" s="8"/>
      <c r="BF1818" s="8"/>
      <c r="BG1818" s="8"/>
      <c r="BH1818" s="8"/>
      <c r="BI1818" s="8"/>
      <c r="BJ1818" s="8"/>
      <c r="BK1818" s="8"/>
      <c r="BL1818" s="8"/>
      <c r="BM1818" s="8"/>
      <c r="BN1818" s="8"/>
      <c r="BO1818" s="8"/>
      <c r="BP1818" s="1" t="str">
        <v>0- Port Costs</v>
      </c>
      <c r="BT1818" s="1" t="str">
        <v>0- Port Value</v>
      </c>
      <c r="BU1818" s="8"/>
    </row>
    <row r="1819" spans="8:73" hidden="1" outlineLevel="1" x14ac:dyDescent="0.3">
      <c r="H1819" s="1" t="str">
        <v>0 - BM Costs</v>
      </c>
      <c r="L1819" s="1" t="str">
        <v>0 - BM Port</v>
      </c>
      <c r="N1819" s="1" t="str">
        <v>0 - Port Assets</v>
      </c>
      <c r="O1819" s="8"/>
      <c r="P1819" s="8"/>
      <c r="Q1819" s="8"/>
      <c r="R1819" s="8"/>
      <c r="S1819" s="8"/>
      <c r="T1819" s="8"/>
      <c r="U1819" s="8"/>
      <c r="V1819" s="8"/>
      <c r="W1819" s="8"/>
      <c r="X1819" s="8"/>
      <c r="Y1819" s="8"/>
      <c r="Z1819" s="8"/>
      <c r="AA1819" s="8"/>
      <c r="AB1819" s="8"/>
      <c r="AC1819" s="8"/>
      <c r="AD1819" s="8"/>
      <c r="AE1819" s="8"/>
      <c r="AF1819" s="8"/>
      <c r="AG1819" s="8"/>
      <c r="AH1819" s="8"/>
      <c r="AI1819" s="8"/>
      <c r="AJ1819" s="8"/>
      <c r="AK1819" s="8"/>
      <c r="AL1819" s="8"/>
      <c r="AM1819" s="8"/>
      <c r="AN1819" s="8"/>
      <c r="AO1819" s="8"/>
      <c r="AP1819" s="8"/>
      <c r="AQ1819" s="8"/>
      <c r="AR1819" s="8"/>
      <c r="AS1819" s="8"/>
      <c r="AT1819" s="8"/>
      <c r="AU1819" s="8"/>
      <c r="AV1819" s="8"/>
      <c r="AW1819" s="8"/>
      <c r="AX1819" s="8"/>
      <c r="AY1819" s="8"/>
      <c r="AZ1819" s="8"/>
      <c r="BA1819" s="8"/>
      <c r="BB1819" s="8"/>
      <c r="BC1819" s="8"/>
      <c r="BD1819" s="8"/>
      <c r="BE1819" s="8"/>
      <c r="BF1819" s="8"/>
      <c r="BG1819" s="8"/>
      <c r="BH1819" s="8"/>
      <c r="BI1819" s="8"/>
      <c r="BJ1819" s="8"/>
      <c r="BK1819" s="8"/>
      <c r="BL1819" s="8"/>
      <c r="BM1819" s="8"/>
      <c r="BN1819" s="8"/>
      <c r="BO1819" s="8"/>
      <c r="BP1819" s="1" t="str">
        <v>0- Port Costs</v>
      </c>
      <c r="BT1819" s="1" t="str">
        <v>0- Port Value</v>
      </c>
      <c r="BU1819" s="8"/>
    </row>
    <row r="1820" spans="8:73" hidden="1" outlineLevel="1" x14ac:dyDescent="0.3">
      <c r="H1820" s="1" t="str">
        <v>0 - BM Costs</v>
      </c>
      <c r="L1820" s="1" t="str">
        <v>0 - BM Port</v>
      </c>
      <c r="N1820" s="1" t="str">
        <v>0 - Port Assets</v>
      </c>
      <c r="O1820" s="8"/>
      <c r="P1820" s="8"/>
      <c r="Q1820" s="8"/>
      <c r="R1820" s="8"/>
      <c r="S1820" s="8"/>
      <c r="T1820" s="8"/>
      <c r="U1820" s="8"/>
      <c r="V1820" s="8"/>
      <c r="W1820" s="8"/>
      <c r="X1820" s="8"/>
      <c r="Y1820" s="8"/>
      <c r="Z1820" s="8"/>
      <c r="AA1820" s="8"/>
      <c r="AB1820" s="8"/>
      <c r="AC1820" s="8"/>
      <c r="AD1820" s="8"/>
      <c r="AE1820" s="8"/>
      <c r="AF1820" s="8"/>
      <c r="AG1820" s="8"/>
      <c r="AH1820" s="8"/>
      <c r="AI1820" s="8"/>
      <c r="AJ1820" s="8"/>
      <c r="AK1820" s="8"/>
      <c r="AL1820" s="8"/>
      <c r="AM1820" s="8"/>
      <c r="AN1820" s="8"/>
      <c r="AO1820" s="8"/>
      <c r="AP1820" s="8"/>
      <c r="AQ1820" s="8"/>
      <c r="AR1820" s="8"/>
      <c r="AS1820" s="8"/>
      <c r="AT1820" s="8"/>
      <c r="AU1820" s="8"/>
      <c r="AV1820" s="8"/>
      <c r="AW1820" s="8"/>
      <c r="AX1820" s="8"/>
      <c r="AY1820" s="8"/>
      <c r="AZ1820" s="8"/>
      <c r="BA1820" s="8"/>
      <c r="BB1820" s="8"/>
      <c r="BC1820" s="8"/>
      <c r="BD1820" s="8"/>
      <c r="BE1820" s="8"/>
      <c r="BF1820" s="8"/>
      <c r="BG1820" s="8"/>
      <c r="BH1820" s="8"/>
      <c r="BI1820" s="8"/>
      <c r="BJ1820" s="8"/>
      <c r="BK1820" s="8"/>
      <c r="BL1820" s="8"/>
      <c r="BM1820" s="8"/>
      <c r="BN1820" s="8"/>
      <c r="BO1820" s="8"/>
      <c r="BP1820" s="1" t="str">
        <v>0- Port Costs</v>
      </c>
      <c r="BT1820" s="1" t="str">
        <v>0- Port Value</v>
      </c>
      <c r="BU1820" s="8"/>
    </row>
    <row r="1821" spans="8:73" hidden="1" outlineLevel="1" x14ac:dyDescent="0.3">
      <c r="H1821" s="1" t="str">
        <v>0 - BM Costs</v>
      </c>
      <c r="L1821" s="1" t="str">
        <v>0 - BM Port</v>
      </c>
      <c r="N1821" s="1" t="str">
        <v>0 - Port Assets</v>
      </c>
      <c r="O1821" s="8"/>
      <c r="P1821" s="8"/>
      <c r="Q1821" s="8"/>
      <c r="R1821" s="8"/>
      <c r="S1821" s="8"/>
      <c r="T1821" s="8"/>
      <c r="U1821" s="8"/>
      <c r="V1821" s="8"/>
      <c r="W1821" s="8"/>
      <c r="X1821" s="8"/>
      <c r="Y1821" s="8"/>
      <c r="Z1821" s="8"/>
      <c r="AA1821" s="8"/>
      <c r="AB1821" s="8"/>
      <c r="AC1821" s="8"/>
      <c r="AD1821" s="8"/>
      <c r="AE1821" s="8"/>
      <c r="AF1821" s="8"/>
      <c r="AG1821" s="8"/>
      <c r="AH1821" s="8"/>
      <c r="AI1821" s="8"/>
      <c r="AJ1821" s="8"/>
      <c r="AK1821" s="8"/>
      <c r="AL1821" s="8"/>
      <c r="AM1821" s="8"/>
      <c r="AN1821" s="8"/>
      <c r="AO1821" s="8"/>
      <c r="AP1821" s="8"/>
      <c r="AQ1821" s="8"/>
      <c r="AR1821" s="8"/>
      <c r="AS1821" s="8"/>
      <c r="AT1821" s="8"/>
      <c r="AU1821" s="8"/>
      <c r="AV1821" s="8"/>
      <c r="AW1821" s="8"/>
      <c r="AX1821" s="8"/>
      <c r="AY1821" s="8"/>
      <c r="AZ1821" s="8"/>
      <c r="BA1821" s="8"/>
      <c r="BB1821" s="8"/>
      <c r="BC1821" s="8"/>
      <c r="BD1821" s="8"/>
      <c r="BE1821" s="8"/>
      <c r="BF1821" s="8"/>
      <c r="BG1821" s="8"/>
      <c r="BH1821" s="8"/>
      <c r="BI1821" s="8"/>
      <c r="BJ1821" s="8"/>
      <c r="BK1821" s="8"/>
      <c r="BL1821" s="8"/>
      <c r="BM1821" s="8"/>
      <c r="BN1821" s="8"/>
      <c r="BO1821" s="8"/>
      <c r="BP1821" s="1" t="str">
        <v>0- Port Costs</v>
      </c>
      <c r="BT1821" s="1" t="str">
        <v>0- Port Value</v>
      </c>
      <c r="BU1821" s="8"/>
    </row>
    <row r="1822" spans="8:73" hidden="1" outlineLevel="1" x14ac:dyDescent="0.3">
      <c r="H1822" s="1" t="str">
        <v>0 - BM Costs</v>
      </c>
      <c r="L1822" s="1" t="str">
        <v>0 - BM Port</v>
      </c>
      <c r="N1822" s="1" t="str">
        <v>0 - Port Assets</v>
      </c>
      <c r="O1822" s="8"/>
      <c r="P1822" s="8"/>
      <c r="Q1822" s="8"/>
      <c r="R1822" s="8"/>
      <c r="S1822" s="8"/>
      <c r="T1822" s="8"/>
      <c r="U1822" s="8"/>
      <c r="V1822" s="8"/>
      <c r="W1822" s="8"/>
      <c r="X1822" s="8"/>
      <c r="Y1822" s="8"/>
      <c r="Z1822" s="8"/>
      <c r="AA1822" s="8"/>
      <c r="AB1822" s="8"/>
      <c r="AC1822" s="8"/>
      <c r="AD1822" s="8"/>
      <c r="AE1822" s="8"/>
      <c r="AF1822" s="8"/>
      <c r="AG1822" s="8"/>
      <c r="AH1822" s="8"/>
      <c r="AI1822" s="8"/>
      <c r="AJ1822" s="8"/>
      <c r="AK1822" s="8"/>
      <c r="AL1822" s="8"/>
      <c r="AM1822" s="8"/>
      <c r="AN1822" s="8"/>
      <c r="AO1822" s="8"/>
      <c r="AP1822" s="8"/>
      <c r="AQ1822" s="8"/>
      <c r="AR1822" s="8"/>
      <c r="AS1822" s="8"/>
      <c r="AT1822" s="8"/>
      <c r="AU1822" s="8"/>
      <c r="AV1822" s="8"/>
      <c r="AW1822" s="8"/>
      <c r="AX1822" s="8"/>
      <c r="AY1822" s="8"/>
      <c r="AZ1822" s="8"/>
      <c r="BA1822" s="8"/>
      <c r="BB1822" s="8"/>
      <c r="BC1822" s="8"/>
      <c r="BD1822" s="8"/>
      <c r="BE1822" s="8"/>
      <c r="BF1822" s="8"/>
      <c r="BG1822" s="8"/>
      <c r="BH1822" s="8"/>
      <c r="BI1822" s="8"/>
      <c r="BJ1822" s="8"/>
      <c r="BK1822" s="8"/>
      <c r="BL1822" s="8"/>
      <c r="BM1822" s="8"/>
      <c r="BN1822" s="8"/>
      <c r="BO1822" s="8"/>
      <c r="BP1822" s="1" t="str">
        <v>0- Port Costs</v>
      </c>
      <c r="BT1822" s="1" t="str">
        <v>0- Port Value</v>
      </c>
      <c r="BU1822" s="8"/>
    </row>
    <row r="1823" spans="8:73" hidden="1" outlineLevel="1" x14ac:dyDescent="0.3">
      <c r="H1823" s="1" t="str">
        <v>0 - BM Costs</v>
      </c>
      <c r="L1823" s="1" t="str">
        <v>0 - BM Port</v>
      </c>
      <c r="N1823" s="1" t="str">
        <v>0 - Port Assets</v>
      </c>
      <c r="O1823" s="8"/>
      <c r="P1823" s="8"/>
      <c r="Q1823" s="8"/>
      <c r="R1823" s="8"/>
      <c r="S1823" s="8"/>
      <c r="T1823" s="8"/>
      <c r="U1823" s="8"/>
      <c r="V1823" s="8"/>
      <c r="W1823" s="8"/>
      <c r="X1823" s="8"/>
      <c r="Y1823" s="8"/>
      <c r="Z1823" s="8"/>
      <c r="AA1823" s="8"/>
      <c r="AB1823" s="8"/>
      <c r="AC1823" s="8"/>
      <c r="AD1823" s="8"/>
      <c r="AE1823" s="8"/>
      <c r="AF1823" s="8"/>
      <c r="AG1823" s="8"/>
      <c r="AH1823" s="8"/>
      <c r="AI1823" s="8"/>
      <c r="AJ1823" s="8"/>
      <c r="AK1823" s="8"/>
      <c r="AL1823" s="8"/>
      <c r="AM1823" s="8"/>
      <c r="AN1823" s="8"/>
      <c r="AO1823" s="8"/>
      <c r="AP1823" s="8"/>
      <c r="AQ1823" s="8"/>
      <c r="AR1823" s="8"/>
      <c r="AS1823" s="8"/>
      <c r="AT1823" s="8"/>
      <c r="AU1823" s="8"/>
      <c r="AV1823" s="8"/>
      <c r="AW1823" s="8"/>
      <c r="AX1823" s="8"/>
      <c r="AY1823" s="8"/>
      <c r="AZ1823" s="8"/>
      <c r="BA1823" s="8"/>
      <c r="BB1823" s="8"/>
      <c r="BC1823" s="8"/>
      <c r="BD1823" s="8"/>
      <c r="BE1823" s="8"/>
      <c r="BF1823" s="8"/>
      <c r="BG1823" s="8"/>
      <c r="BH1823" s="8"/>
      <c r="BI1823" s="8"/>
      <c r="BJ1823" s="8"/>
      <c r="BK1823" s="8"/>
      <c r="BL1823" s="8"/>
      <c r="BM1823" s="8"/>
      <c r="BN1823" s="8"/>
      <c r="BO1823" s="8"/>
      <c r="BP1823" s="1" t="str">
        <v>0- Port Costs</v>
      </c>
      <c r="BT1823" s="1" t="str">
        <v>0- Port Value</v>
      </c>
      <c r="BU1823" s="8"/>
    </row>
    <row r="1824" spans="8:73" hidden="1" outlineLevel="1" x14ac:dyDescent="0.3">
      <c r="H1824" s="1" t="str">
        <v>0 - BM Costs</v>
      </c>
      <c r="L1824" s="1" t="str">
        <v>0 - BM Port</v>
      </c>
      <c r="N1824" s="1" t="str">
        <v>0 - Port Assets</v>
      </c>
      <c r="O1824" s="8"/>
      <c r="P1824" s="8"/>
      <c r="Q1824" s="8"/>
      <c r="R1824" s="8"/>
      <c r="S1824" s="8"/>
      <c r="T1824" s="8"/>
      <c r="U1824" s="8"/>
      <c r="V1824" s="8"/>
      <c r="W1824" s="8"/>
      <c r="X1824" s="8"/>
      <c r="Y1824" s="8"/>
      <c r="Z1824" s="8"/>
      <c r="AA1824" s="8"/>
      <c r="AB1824" s="8"/>
      <c r="AC1824" s="8"/>
      <c r="AD1824" s="8"/>
      <c r="AE1824" s="8"/>
      <c r="AF1824" s="8"/>
      <c r="AG1824" s="8"/>
      <c r="AH1824" s="8"/>
      <c r="AI1824" s="8"/>
      <c r="AJ1824" s="8"/>
      <c r="AK1824" s="8"/>
      <c r="AL1824" s="8"/>
      <c r="AM1824" s="8"/>
      <c r="AN1824" s="8"/>
      <c r="AO1824" s="8"/>
      <c r="AP1824" s="8"/>
      <c r="AQ1824" s="8"/>
      <c r="AR1824" s="8"/>
      <c r="AS1824" s="8"/>
      <c r="AT1824" s="8"/>
      <c r="AU1824" s="8"/>
      <c r="AV1824" s="8"/>
      <c r="AW1824" s="8"/>
      <c r="AX1824" s="8"/>
      <c r="AY1824" s="8"/>
      <c r="AZ1824" s="8"/>
      <c r="BA1824" s="8"/>
      <c r="BB1824" s="8"/>
      <c r="BC1824" s="8"/>
      <c r="BD1824" s="8"/>
      <c r="BE1824" s="8"/>
      <c r="BF1824" s="8"/>
      <c r="BG1824" s="8"/>
      <c r="BH1824" s="8"/>
      <c r="BI1824" s="8"/>
      <c r="BJ1824" s="8"/>
      <c r="BK1824" s="8"/>
      <c r="BL1824" s="8"/>
      <c r="BM1824" s="8"/>
      <c r="BN1824" s="8"/>
      <c r="BO1824" s="8"/>
      <c r="BP1824" s="1" t="str">
        <v>0- Port Costs</v>
      </c>
      <c r="BT1824" s="1" t="str">
        <v>0- Port Value</v>
      </c>
      <c r="BU1824" s="8"/>
    </row>
    <row r="1825" spans="8:73" hidden="1" outlineLevel="1" x14ac:dyDescent="0.3">
      <c r="H1825" s="1" t="str">
        <v>0 - BM Costs</v>
      </c>
      <c r="L1825" s="1" t="str">
        <v>0 - BM Port</v>
      </c>
      <c r="N1825" s="1" t="str">
        <v>0 - Port Assets</v>
      </c>
      <c r="O1825" s="8"/>
      <c r="P1825" s="8"/>
      <c r="Q1825" s="8"/>
      <c r="R1825" s="8"/>
      <c r="S1825" s="8"/>
      <c r="T1825" s="8"/>
      <c r="U1825" s="8"/>
      <c r="V1825" s="8"/>
      <c r="W1825" s="8"/>
      <c r="X1825" s="8"/>
      <c r="Y1825" s="8"/>
      <c r="Z1825" s="8"/>
      <c r="AA1825" s="8"/>
      <c r="AB1825" s="8"/>
      <c r="AC1825" s="8"/>
      <c r="AD1825" s="8"/>
      <c r="AE1825" s="8"/>
      <c r="AF1825" s="8"/>
      <c r="AG1825" s="8"/>
      <c r="AH1825" s="8"/>
      <c r="AI1825" s="8"/>
      <c r="AJ1825" s="8"/>
      <c r="AK1825" s="8"/>
      <c r="AL1825" s="8"/>
      <c r="AM1825" s="8"/>
      <c r="AN1825" s="8"/>
      <c r="AO1825" s="8"/>
      <c r="AP1825" s="8"/>
      <c r="AQ1825" s="8"/>
      <c r="AR1825" s="8"/>
      <c r="AS1825" s="8"/>
      <c r="AT1825" s="8"/>
      <c r="AU1825" s="8"/>
      <c r="AV1825" s="8"/>
      <c r="AW1825" s="8"/>
      <c r="AX1825" s="8"/>
      <c r="AY1825" s="8"/>
      <c r="AZ1825" s="8"/>
      <c r="BA1825" s="8"/>
      <c r="BB1825" s="8"/>
      <c r="BC1825" s="8"/>
      <c r="BD1825" s="8"/>
      <c r="BE1825" s="8"/>
      <c r="BF1825" s="8"/>
      <c r="BG1825" s="8"/>
      <c r="BH1825" s="8"/>
      <c r="BI1825" s="8"/>
      <c r="BJ1825" s="8"/>
      <c r="BK1825" s="8"/>
      <c r="BL1825" s="8"/>
      <c r="BM1825" s="8"/>
      <c r="BN1825" s="8"/>
      <c r="BO1825" s="8"/>
      <c r="BP1825" s="1" t="str">
        <v>0- Port Costs</v>
      </c>
      <c r="BT1825" s="1" t="str">
        <v>0- Port Value</v>
      </c>
      <c r="BU1825" s="8"/>
    </row>
    <row r="1826" spans="8:73" hidden="1" outlineLevel="1" x14ac:dyDescent="0.3">
      <c r="H1826" s="1" t="str">
        <v>0 - BM Costs</v>
      </c>
      <c r="L1826" s="1" t="str">
        <v>0 - BM Port</v>
      </c>
      <c r="N1826" s="1" t="str">
        <v>0 - Port Assets</v>
      </c>
      <c r="O1826" s="8"/>
      <c r="P1826" s="8"/>
      <c r="Q1826" s="8"/>
      <c r="R1826" s="8"/>
      <c r="S1826" s="8"/>
      <c r="T1826" s="8"/>
      <c r="U1826" s="8"/>
      <c r="V1826" s="8"/>
      <c r="W1826" s="8"/>
      <c r="X1826" s="8"/>
      <c r="Y1826" s="8"/>
      <c r="Z1826" s="8"/>
      <c r="AA1826" s="8"/>
      <c r="AB1826" s="8"/>
      <c r="AC1826" s="8"/>
      <c r="AD1826" s="8"/>
      <c r="AE1826" s="8"/>
      <c r="AF1826" s="8"/>
      <c r="AG1826" s="8"/>
      <c r="AH1826" s="8"/>
      <c r="AI1826" s="8"/>
      <c r="AJ1826" s="8"/>
      <c r="AK1826" s="8"/>
      <c r="AL1826" s="8"/>
      <c r="AM1826" s="8"/>
      <c r="AN1826" s="8"/>
      <c r="AO1826" s="8"/>
      <c r="AP1826" s="8"/>
      <c r="AQ1826" s="8"/>
      <c r="AR1826" s="8"/>
      <c r="AS1826" s="8"/>
      <c r="AT1826" s="8"/>
      <c r="AU1826" s="8"/>
      <c r="AV1826" s="8"/>
      <c r="AW1826" s="8"/>
      <c r="AX1826" s="8"/>
      <c r="AY1826" s="8"/>
      <c r="AZ1826" s="8"/>
      <c r="BA1826" s="8"/>
      <c r="BB1826" s="8"/>
      <c r="BC1826" s="8"/>
      <c r="BD1826" s="8"/>
      <c r="BE1826" s="8"/>
      <c r="BF1826" s="8"/>
      <c r="BG1826" s="8"/>
      <c r="BH1826" s="8"/>
      <c r="BI1826" s="8"/>
      <c r="BJ1826" s="8"/>
      <c r="BK1826" s="8"/>
      <c r="BL1826" s="8"/>
      <c r="BM1826" s="8"/>
      <c r="BN1826" s="8"/>
      <c r="BO1826" s="8"/>
      <c r="BP1826" s="1" t="str">
        <v>0- Port Costs</v>
      </c>
      <c r="BT1826" s="1" t="str">
        <v>0- Port Value</v>
      </c>
      <c r="BU1826" s="8"/>
    </row>
    <row r="1827" spans="8:73" hidden="1" outlineLevel="1" x14ac:dyDescent="0.3">
      <c r="H1827" s="1" t="str">
        <v>0 - BM Costs</v>
      </c>
      <c r="L1827" s="1" t="str">
        <v>0 - BM Port</v>
      </c>
      <c r="N1827" s="1" t="str">
        <v>0 - Port Assets</v>
      </c>
      <c r="O1827" s="8"/>
      <c r="P1827" s="8"/>
      <c r="Q1827" s="8"/>
      <c r="R1827" s="8"/>
      <c r="S1827" s="8"/>
      <c r="T1827" s="8"/>
      <c r="U1827" s="8"/>
      <c r="V1827" s="8"/>
      <c r="W1827" s="8"/>
      <c r="X1827" s="8"/>
      <c r="Y1827" s="8"/>
      <c r="Z1827" s="8"/>
      <c r="AA1827" s="8"/>
      <c r="AB1827" s="8"/>
      <c r="AC1827" s="8"/>
      <c r="AD1827" s="8"/>
      <c r="AE1827" s="8"/>
      <c r="AF1827" s="8"/>
      <c r="AG1827" s="8"/>
      <c r="AH1827" s="8"/>
      <c r="AI1827" s="8"/>
      <c r="AJ1827" s="8"/>
      <c r="AK1827" s="8"/>
      <c r="AL1827" s="8"/>
      <c r="AM1827" s="8"/>
      <c r="AN1827" s="8"/>
      <c r="AO1827" s="8"/>
      <c r="AP1827" s="8"/>
      <c r="AQ1827" s="8"/>
      <c r="AR1827" s="8"/>
      <c r="AS1827" s="8"/>
      <c r="AT1827" s="8"/>
      <c r="AU1827" s="8"/>
      <c r="AV1827" s="8"/>
      <c r="AW1827" s="8"/>
      <c r="AX1827" s="8"/>
      <c r="AY1827" s="8"/>
      <c r="AZ1827" s="8"/>
      <c r="BA1827" s="8"/>
      <c r="BB1827" s="8"/>
      <c r="BC1827" s="8"/>
      <c r="BD1827" s="8"/>
      <c r="BE1827" s="8"/>
      <c r="BF1827" s="8"/>
      <c r="BG1827" s="8"/>
      <c r="BH1827" s="8"/>
      <c r="BI1827" s="8"/>
      <c r="BJ1827" s="8"/>
      <c r="BK1827" s="8"/>
      <c r="BL1827" s="8"/>
      <c r="BM1827" s="8"/>
      <c r="BN1827" s="8"/>
      <c r="BO1827" s="8"/>
      <c r="BP1827" s="1" t="str">
        <v>0- Port Costs</v>
      </c>
      <c r="BT1827" s="1" t="str">
        <v>0- Port Value</v>
      </c>
      <c r="BU1827" s="8"/>
    </row>
    <row r="1828" spans="8:73" hidden="1" outlineLevel="1" x14ac:dyDescent="0.3">
      <c r="H1828" s="1" t="str">
        <v>0 - BM Costs</v>
      </c>
      <c r="L1828" s="1" t="str">
        <v>0 - BM Port</v>
      </c>
      <c r="N1828" s="1" t="str">
        <v>0 - Port Assets</v>
      </c>
      <c r="O1828" s="8"/>
      <c r="P1828" s="8"/>
      <c r="Q1828" s="8"/>
      <c r="R1828" s="8"/>
      <c r="S1828" s="8"/>
      <c r="T1828" s="8"/>
      <c r="U1828" s="8"/>
      <c r="V1828" s="8"/>
      <c r="W1828" s="8"/>
      <c r="X1828" s="8"/>
      <c r="Y1828" s="8"/>
      <c r="Z1828" s="8"/>
      <c r="AA1828" s="8"/>
      <c r="AB1828" s="8"/>
      <c r="AC1828" s="8"/>
      <c r="AD1828" s="8"/>
      <c r="AE1828" s="8"/>
      <c r="AF1828" s="8"/>
      <c r="AG1828" s="8"/>
      <c r="AH1828" s="8"/>
      <c r="AI1828" s="8"/>
      <c r="AJ1828" s="8"/>
      <c r="AK1828" s="8"/>
      <c r="AL1828" s="8"/>
      <c r="AM1828" s="8"/>
      <c r="AN1828" s="8"/>
      <c r="AO1828" s="8"/>
      <c r="AP1828" s="8"/>
      <c r="AQ1828" s="8"/>
      <c r="AR1828" s="8"/>
      <c r="AS1828" s="8"/>
      <c r="AT1828" s="8"/>
      <c r="AU1828" s="8"/>
      <c r="AV1828" s="8"/>
      <c r="AW1828" s="8"/>
      <c r="AX1828" s="8"/>
      <c r="AY1828" s="8"/>
      <c r="AZ1828" s="8"/>
      <c r="BA1828" s="8"/>
      <c r="BB1828" s="8"/>
      <c r="BC1828" s="8"/>
      <c r="BD1828" s="8"/>
      <c r="BE1828" s="8"/>
      <c r="BF1828" s="8"/>
      <c r="BG1828" s="8"/>
      <c r="BH1828" s="8"/>
      <c r="BI1828" s="8"/>
      <c r="BJ1828" s="8"/>
      <c r="BK1828" s="8"/>
      <c r="BL1828" s="8"/>
      <c r="BM1828" s="8"/>
      <c r="BN1828" s="8"/>
      <c r="BO1828" s="8"/>
      <c r="BP1828" s="1" t="str">
        <v>0- Port Costs</v>
      </c>
      <c r="BT1828" s="1" t="str">
        <v>0- Port Value</v>
      </c>
      <c r="BU1828" s="8"/>
    </row>
    <row r="1829" spans="8:73" hidden="1" outlineLevel="1" x14ac:dyDescent="0.3">
      <c r="H1829" s="1" t="str">
        <v>0 - BM Costs</v>
      </c>
      <c r="L1829" s="1" t="str">
        <v>0 - BM Port</v>
      </c>
      <c r="N1829" s="1" t="str">
        <v>0 - Port Assets</v>
      </c>
      <c r="O1829" s="8"/>
      <c r="P1829" s="8"/>
      <c r="Q1829" s="8"/>
      <c r="R1829" s="8"/>
      <c r="S1829" s="8"/>
      <c r="T1829" s="8"/>
      <c r="U1829" s="8"/>
      <c r="V1829" s="8"/>
      <c r="W1829" s="8"/>
      <c r="X1829" s="8"/>
      <c r="Y1829" s="8"/>
      <c r="Z1829" s="8"/>
      <c r="AA1829" s="8"/>
      <c r="AB1829" s="8"/>
      <c r="AC1829" s="8"/>
      <c r="AD1829" s="8"/>
      <c r="AE1829" s="8"/>
      <c r="AF1829" s="8"/>
      <c r="AG1829" s="8"/>
      <c r="AH1829" s="8"/>
      <c r="AI1829" s="8"/>
      <c r="AJ1829" s="8"/>
      <c r="AK1829" s="8"/>
      <c r="AL1829" s="8"/>
      <c r="AM1829" s="8"/>
      <c r="AN1829" s="8"/>
      <c r="AO1829" s="8"/>
      <c r="AP1829" s="8"/>
      <c r="AQ1829" s="8"/>
      <c r="AR1829" s="8"/>
      <c r="AS1829" s="8"/>
      <c r="AT1829" s="8"/>
      <c r="AU1829" s="8"/>
      <c r="AV1829" s="8"/>
      <c r="AW1829" s="8"/>
      <c r="AX1829" s="8"/>
      <c r="AY1829" s="8"/>
      <c r="AZ1829" s="8"/>
      <c r="BA1829" s="8"/>
      <c r="BB1829" s="8"/>
      <c r="BC1829" s="8"/>
      <c r="BD1829" s="8"/>
      <c r="BE1829" s="8"/>
      <c r="BF1829" s="8"/>
      <c r="BG1829" s="8"/>
      <c r="BH1829" s="8"/>
      <c r="BI1829" s="8"/>
      <c r="BJ1829" s="8"/>
      <c r="BK1829" s="8"/>
      <c r="BL1829" s="8"/>
      <c r="BM1829" s="8"/>
      <c r="BN1829" s="8"/>
      <c r="BO1829" s="8"/>
      <c r="BP1829" s="1" t="str">
        <v>0- Port Costs</v>
      </c>
      <c r="BT1829" s="1" t="str">
        <v>0- Port Value</v>
      </c>
      <c r="BU1829" s="8"/>
    </row>
    <row r="1830" spans="8:73" hidden="1" outlineLevel="1" x14ac:dyDescent="0.3">
      <c r="H1830" s="1" t="str">
        <v>0 - BM Costs</v>
      </c>
      <c r="L1830" s="1" t="str">
        <v>0 - BM Port</v>
      </c>
      <c r="N1830" s="1" t="str">
        <v>0 - Port Assets</v>
      </c>
      <c r="O1830" s="8"/>
      <c r="P1830" s="8"/>
      <c r="Q1830" s="8"/>
      <c r="R1830" s="8"/>
      <c r="S1830" s="8"/>
      <c r="T1830" s="8"/>
      <c r="U1830" s="8"/>
      <c r="V1830" s="8"/>
      <c r="W1830" s="8"/>
      <c r="X1830" s="8"/>
      <c r="Y1830" s="8"/>
      <c r="Z1830" s="8"/>
      <c r="AA1830" s="8"/>
      <c r="AB1830" s="8"/>
      <c r="AC1830" s="8"/>
      <c r="AD1830" s="8"/>
      <c r="AE1830" s="8"/>
      <c r="AF1830" s="8"/>
      <c r="AG1830" s="8"/>
      <c r="AH1830" s="8"/>
      <c r="AI1830" s="8"/>
      <c r="AJ1830" s="8"/>
      <c r="AK1830" s="8"/>
      <c r="AL1830" s="8"/>
      <c r="AM1830" s="8"/>
      <c r="AN1830" s="8"/>
      <c r="AO1830" s="8"/>
      <c r="AP1830" s="8"/>
      <c r="AQ1830" s="8"/>
      <c r="AR1830" s="8"/>
      <c r="AS1830" s="8"/>
      <c r="AT1830" s="8"/>
      <c r="AU1830" s="8"/>
      <c r="AV1830" s="8"/>
      <c r="AW1830" s="8"/>
      <c r="AX1830" s="8"/>
      <c r="AY1830" s="8"/>
      <c r="AZ1830" s="8"/>
      <c r="BA1830" s="8"/>
      <c r="BB1830" s="8"/>
      <c r="BC1830" s="8"/>
      <c r="BD1830" s="8"/>
      <c r="BE1830" s="8"/>
      <c r="BF1830" s="8"/>
      <c r="BG1830" s="8"/>
      <c r="BH1830" s="8"/>
      <c r="BI1830" s="8"/>
      <c r="BJ1830" s="8"/>
      <c r="BK1830" s="8"/>
      <c r="BL1830" s="8"/>
      <c r="BM1830" s="8"/>
      <c r="BN1830" s="8"/>
      <c r="BO1830" s="8"/>
      <c r="BP1830" s="1" t="str">
        <v>0- Port Costs</v>
      </c>
      <c r="BT1830" s="1" t="str">
        <v>0- Port Value</v>
      </c>
      <c r="BU1830" s="8"/>
    </row>
    <row r="1831" spans="8:73" hidden="1" outlineLevel="1" x14ac:dyDescent="0.3">
      <c r="H1831" s="1" t="str">
        <v>0 - BM Costs</v>
      </c>
      <c r="L1831" s="1" t="str">
        <v>0 - BM Port</v>
      </c>
      <c r="N1831" s="1" t="str">
        <v>0 - Port Assets</v>
      </c>
      <c r="O1831" s="8"/>
      <c r="P1831" s="8"/>
      <c r="Q1831" s="8"/>
      <c r="R1831" s="8"/>
      <c r="S1831" s="8"/>
      <c r="T1831" s="8"/>
      <c r="U1831" s="8"/>
      <c r="V1831" s="8"/>
      <c r="W1831" s="8"/>
      <c r="X1831" s="8"/>
      <c r="Y1831" s="8"/>
      <c r="Z1831" s="8"/>
      <c r="AA1831" s="8"/>
      <c r="AB1831" s="8"/>
      <c r="AC1831" s="8"/>
      <c r="AD1831" s="8"/>
      <c r="AE1831" s="8"/>
      <c r="AF1831" s="8"/>
      <c r="AG1831" s="8"/>
      <c r="AH1831" s="8"/>
      <c r="AI1831" s="8"/>
      <c r="AJ1831" s="8"/>
      <c r="AK1831" s="8"/>
      <c r="AL1831" s="8"/>
      <c r="AM1831" s="8"/>
      <c r="AN1831" s="8"/>
      <c r="AO1831" s="8"/>
      <c r="AP1831" s="8"/>
      <c r="AQ1831" s="8"/>
      <c r="AR1831" s="8"/>
      <c r="AS1831" s="8"/>
      <c r="AT1831" s="8"/>
      <c r="AU1831" s="8"/>
      <c r="AV1831" s="8"/>
      <c r="AW1831" s="8"/>
      <c r="AX1831" s="8"/>
      <c r="AY1831" s="8"/>
      <c r="AZ1831" s="8"/>
      <c r="BA1831" s="8"/>
      <c r="BB1831" s="8"/>
      <c r="BC1831" s="8"/>
      <c r="BD1831" s="8"/>
      <c r="BE1831" s="8"/>
      <c r="BF1831" s="8"/>
      <c r="BG1831" s="8"/>
      <c r="BH1831" s="8"/>
      <c r="BI1831" s="8"/>
      <c r="BJ1831" s="8"/>
      <c r="BK1831" s="8"/>
      <c r="BL1831" s="8"/>
      <c r="BM1831" s="8"/>
      <c r="BN1831" s="8"/>
      <c r="BO1831" s="8"/>
      <c r="BP1831" s="1" t="str">
        <v>0- Port Costs</v>
      </c>
      <c r="BT1831" s="1" t="str">
        <v>0- Port Value</v>
      </c>
      <c r="BU1831" s="8"/>
    </row>
    <row r="1832" spans="8:73" hidden="1" outlineLevel="1" x14ac:dyDescent="0.3">
      <c r="H1832" s="1" t="str">
        <v>0 - BM Costs</v>
      </c>
      <c r="L1832" s="1" t="str">
        <v>0 - BM Port</v>
      </c>
      <c r="N1832" s="1" t="str">
        <v>0 - Port Assets</v>
      </c>
      <c r="O1832" s="8"/>
      <c r="P1832" s="8"/>
      <c r="Q1832" s="8"/>
      <c r="R1832" s="8"/>
      <c r="S1832" s="8"/>
      <c r="T1832" s="8"/>
      <c r="U1832" s="8"/>
      <c r="V1832" s="8"/>
      <c r="W1832" s="8"/>
      <c r="X1832" s="8"/>
      <c r="Y1832" s="8"/>
      <c r="Z1832" s="8"/>
      <c r="AA1832" s="8"/>
      <c r="AB1832" s="8"/>
      <c r="AC1832" s="8"/>
      <c r="AD1832" s="8"/>
      <c r="AE1832" s="8"/>
      <c r="AF1832" s="8"/>
      <c r="AG1832" s="8"/>
      <c r="AH1832" s="8"/>
      <c r="AI1832" s="8"/>
      <c r="AJ1832" s="8"/>
      <c r="AK1832" s="8"/>
      <c r="AL1832" s="8"/>
      <c r="AM1832" s="8"/>
      <c r="AN1832" s="8"/>
      <c r="AO1832" s="8"/>
      <c r="AP1832" s="8"/>
      <c r="AQ1832" s="8"/>
      <c r="AR1832" s="8"/>
      <c r="AS1832" s="8"/>
      <c r="AT1832" s="8"/>
      <c r="AU1832" s="8"/>
      <c r="AV1832" s="8"/>
      <c r="AW1832" s="8"/>
      <c r="AX1832" s="8"/>
      <c r="AY1832" s="8"/>
      <c r="AZ1832" s="8"/>
      <c r="BA1832" s="8"/>
      <c r="BB1832" s="8"/>
      <c r="BC1832" s="8"/>
      <c r="BD1832" s="8"/>
      <c r="BE1832" s="8"/>
      <c r="BF1832" s="8"/>
      <c r="BG1832" s="8"/>
      <c r="BH1832" s="8"/>
      <c r="BI1832" s="8"/>
      <c r="BJ1832" s="8"/>
      <c r="BK1832" s="8"/>
      <c r="BL1832" s="8"/>
      <c r="BM1832" s="8"/>
      <c r="BN1832" s="8"/>
      <c r="BO1832" s="8"/>
      <c r="BP1832" s="1" t="str">
        <v>0- Port Costs</v>
      </c>
      <c r="BT1832" s="1" t="str">
        <v>0- Port Value</v>
      </c>
      <c r="BU1832" s="8"/>
    </row>
    <row r="1833" spans="8:73" hidden="1" outlineLevel="1" x14ac:dyDescent="0.3">
      <c r="H1833" s="1" t="str">
        <v>0 - BM Costs</v>
      </c>
      <c r="L1833" s="1" t="str">
        <v>0 - BM Port</v>
      </c>
      <c r="N1833" s="1" t="str">
        <v>0 - Port Assets</v>
      </c>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c r="AL1833" s="8"/>
      <c r="AM1833" s="8"/>
      <c r="AN1833" s="8"/>
      <c r="AO1833" s="8"/>
      <c r="AP1833" s="8"/>
      <c r="AQ1833" s="8"/>
      <c r="AR1833" s="8"/>
      <c r="AS1833" s="8"/>
      <c r="AT1833" s="8"/>
      <c r="AU1833" s="8"/>
      <c r="AV1833" s="8"/>
      <c r="AW1833" s="8"/>
      <c r="AX1833" s="8"/>
      <c r="AY1833" s="8"/>
      <c r="AZ1833" s="8"/>
      <c r="BA1833" s="8"/>
      <c r="BB1833" s="8"/>
      <c r="BC1833" s="8"/>
      <c r="BD1833" s="8"/>
      <c r="BE1833" s="8"/>
      <c r="BF1833" s="8"/>
      <c r="BG1833" s="8"/>
      <c r="BH1833" s="8"/>
      <c r="BI1833" s="8"/>
      <c r="BJ1833" s="8"/>
      <c r="BK1833" s="8"/>
      <c r="BL1833" s="8"/>
      <c r="BM1833" s="8"/>
      <c r="BN1833" s="8"/>
      <c r="BO1833" s="8"/>
      <c r="BP1833" s="1" t="str">
        <v>0- Port Costs</v>
      </c>
      <c r="BT1833" s="1" t="str">
        <v>0- Port Value</v>
      </c>
      <c r="BU1833" s="8"/>
    </row>
    <row r="1834" spans="8:73" hidden="1" outlineLevel="1" x14ac:dyDescent="0.3">
      <c r="H1834" s="1" t="str">
        <v>0 - BM Costs</v>
      </c>
      <c r="L1834" s="1" t="str">
        <v>0 - BM Port</v>
      </c>
      <c r="N1834" s="1" t="str">
        <v>0 - Port Assets</v>
      </c>
      <c r="O1834" s="8"/>
      <c r="P1834" s="8"/>
      <c r="Q1834" s="8"/>
      <c r="R1834" s="8"/>
      <c r="S1834" s="8"/>
      <c r="T1834" s="8"/>
      <c r="U1834" s="8"/>
      <c r="V1834" s="8"/>
      <c r="W1834" s="8"/>
      <c r="X1834" s="8"/>
      <c r="Y1834" s="8"/>
      <c r="Z1834" s="8"/>
      <c r="AA1834" s="8"/>
      <c r="AB1834" s="8"/>
      <c r="AC1834" s="8"/>
      <c r="AD1834" s="8"/>
      <c r="AE1834" s="8"/>
      <c r="AF1834" s="8"/>
      <c r="AG1834" s="8"/>
      <c r="AH1834" s="8"/>
      <c r="AI1834" s="8"/>
      <c r="AJ1834" s="8"/>
      <c r="AK1834" s="8"/>
      <c r="AL1834" s="8"/>
      <c r="AM1834" s="8"/>
      <c r="AN1834" s="8"/>
      <c r="AO1834" s="8"/>
      <c r="AP1834" s="8"/>
      <c r="AQ1834" s="8"/>
      <c r="AR1834" s="8"/>
      <c r="AS1834" s="8"/>
      <c r="AT1834" s="8"/>
      <c r="AU1834" s="8"/>
      <c r="AV1834" s="8"/>
      <c r="AW1834" s="8"/>
      <c r="AX1834" s="8"/>
      <c r="AY1834" s="8"/>
      <c r="AZ1834" s="8"/>
      <c r="BA1834" s="8"/>
      <c r="BB1834" s="8"/>
      <c r="BC1834" s="8"/>
      <c r="BD1834" s="8"/>
      <c r="BE1834" s="8"/>
      <c r="BF1834" s="8"/>
      <c r="BG1834" s="8"/>
      <c r="BH1834" s="8"/>
      <c r="BI1834" s="8"/>
      <c r="BJ1834" s="8"/>
      <c r="BK1834" s="8"/>
      <c r="BL1834" s="8"/>
      <c r="BM1834" s="8"/>
      <c r="BN1834" s="8"/>
      <c r="BO1834" s="8"/>
      <c r="BP1834" s="1" t="str">
        <v>0- Port Costs</v>
      </c>
      <c r="BT1834" s="1" t="str">
        <v>0- Port Value</v>
      </c>
      <c r="BU1834" s="8"/>
    </row>
    <row r="1835" spans="8:73" hidden="1" outlineLevel="1" x14ac:dyDescent="0.3">
      <c r="H1835" s="1" t="str">
        <v>0 - BM Costs</v>
      </c>
      <c r="L1835" s="1" t="str">
        <v>0 - BM Port</v>
      </c>
      <c r="N1835" s="1" t="str">
        <v>0 - Port Assets</v>
      </c>
      <c r="O1835" s="8"/>
      <c r="P1835" s="8"/>
      <c r="Q1835" s="8"/>
      <c r="R1835" s="8"/>
      <c r="S1835" s="8"/>
      <c r="T1835" s="8"/>
      <c r="U1835" s="8"/>
      <c r="V1835" s="8"/>
      <c r="W1835" s="8"/>
      <c r="X1835" s="8"/>
      <c r="Y1835" s="8"/>
      <c r="Z1835" s="8"/>
      <c r="AA1835" s="8"/>
      <c r="AB1835" s="8"/>
      <c r="AC1835" s="8"/>
      <c r="AD1835" s="8"/>
      <c r="AE1835" s="8"/>
      <c r="AF1835" s="8"/>
      <c r="AG1835" s="8"/>
      <c r="AH1835" s="8"/>
      <c r="AI1835" s="8"/>
      <c r="AJ1835" s="8"/>
      <c r="AK1835" s="8"/>
      <c r="AL1835" s="8"/>
      <c r="AM1835" s="8"/>
      <c r="AN1835" s="8"/>
      <c r="AO1835" s="8"/>
      <c r="AP1835" s="8"/>
      <c r="AQ1835" s="8"/>
      <c r="AR1835" s="8"/>
      <c r="AS1835" s="8"/>
      <c r="AT1835" s="8"/>
      <c r="AU1835" s="8"/>
      <c r="AV1835" s="8"/>
      <c r="AW1835" s="8"/>
      <c r="AX1835" s="8"/>
      <c r="AY1835" s="8"/>
      <c r="AZ1835" s="8"/>
      <c r="BA1835" s="8"/>
      <c r="BB1835" s="8"/>
      <c r="BC1835" s="8"/>
      <c r="BD1835" s="8"/>
      <c r="BE1835" s="8"/>
      <c r="BF1835" s="8"/>
      <c r="BG1835" s="8"/>
      <c r="BH1835" s="8"/>
      <c r="BI1835" s="8"/>
      <c r="BJ1835" s="8"/>
      <c r="BK1835" s="8"/>
      <c r="BL1835" s="8"/>
      <c r="BM1835" s="8"/>
      <c r="BN1835" s="8"/>
      <c r="BO1835" s="8"/>
      <c r="BP1835" s="1" t="str">
        <v>0- Port Costs</v>
      </c>
      <c r="BT1835" s="1" t="str">
        <v>0- Port Value</v>
      </c>
      <c r="BU1835" s="8"/>
    </row>
    <row r="1836" spans="8:73" hidden="1" outlineLevel="1" x14ac:dyDescent="0.3">
      <c r="H1836" s="1" t="str">
        <v>0 - BM Costs</v>
      </c>
      <c r="L1836" s="1" t="str">
        <v>0 - BM Port</v>
      </c>
      <c r="N1836" s="1" t="str">
        <v>0 - Port Assets</v>
      </c>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8"/>
      <c r="AX1836" s="8"/>
      <c r="AY1836" s="8"/>
      <c r="AZ1836" s="8"/>
      <c r="BA1836" s="8"/>
      <c r="BB1836" s="8"/>
      <c r="BC1836" s="8"/>
      <c r="BD1836" s="8"/>
      <c r="BE1836" s="8"/>
      <c r="BF1836" s="8"/>
      <c r="BG1836" s="8"/>
      <c r="BH1836" s="8"/>
      <c r="BI1836" s="8"/>
      <c r="BJ1836" s="8"/>
      <c r="BK1836" s="8"/>
      <c r="BL1836" s="8"/>
      <c r="BM1836" s="8"/>
      <c r="BN1836" s="8"/>
      <c r="BO1836" s="8"/>
      <c r="BP1836" s="1" t="str">
        <v>0- Port Costs</v>
      </c>
      <c r="BT1836" s="1" t="str">
        <v>0- Port Value</v>
      </c>
      <c r="BU1836" s="8"/>
    </row>
    <row r="1837" spans="8:73" hidden="1" outlineLevel="1" x14ac:dyDescent="0.3">
      <c r="H1837" s="1" t="str">
        <v>0 - BM Costs</v>
      </c>
      <c r="L1837" s="1" t="str">
        <v>0 - BM Port</v>
      </c>
      <c r="N1837" s="1" t="str">
        <v>0 - Port Assets</v>
      </c>
      <c r="O1837" s="8"/>
      <c r="P1837" s="8"/>
      <c r="Q1837" s="8"/>
      <c r="R1837" s="8"/>
      <c r="S1837" s="8"/>
      <c r="T1837" s="8"/>
      <c r="U1837" s="8"/>
      <c r="V1837" s="8"/>
      <c r="W1837" s="8"/>
      <c r="X1837" s="8"/>
      <c r="Y1837" s="8"/>
      <c r="Z1837" s="8"/>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8"/>
      <c r="AX1837" s="8"/>
      <c r="AY1837" s="8"/>
      <c r="AZ1837" s="8"/>
      <c r="BA1837" s="8"/>
      <c r="BB1837" s="8"/>
      <c r="BC1837" s="8"/>
      <c r="BD1837" s="8"/>
      <c r="BE1837" s="8"/>
      <c r="BF1837" s="8"/>
      <c r="BG1837" s="8"/>
      <c r="BH1837" s="8"/>
      <c r="BI1837" s="8"/>
      <c r="BJ1837" s="8"/>
      <c r="BK1837" s="8"/>
      <c r="BL1837" s="8"/>
      <c r="BM1837" s="8"/>
      <c r="BN1837" s="8"/>
      <c r="BO1837" s="8"/>
      <c r="BP1837" s="1" t="str">
        <v>0- Port Costs</v>
      </c>
      <c r="BT1837" s="1" t="str">
        <v>0- Port Value</v>
      </c>
      <c r="BU1837" s="8"/>
    </row>
    <row r="1838" spans="8:73" hidden="1" outlineLevel="1" x14ac:dyDescent="0.3">
      <c r="H1838" s="1" t="str">
        <v>0 - BM Costs</v>
      </c>
      <c r="L1838" s="1" t="str">
        <v>0 - BM Port</v>
      </c>
      <c r="N1838" s="1" t="str">
        <v>0 - Port Assets</v>
      </c>
      <c r="O1838" s="8"/>
      <c r="P1838" s="8"/>
      <c r="Q1838" s="8"/>
      <c r="R1838" s="8"/>
      <c r="S1838" s="8"/>
      <c r="T1838" s="8"/>
      <c r="U1838" s="8"/>
      <c r="V1838" s="8"/>
      <c r="W1838" s="8"/>
      <c r="X1838" s="8"/>
      <c r="Y1838" s="8"/>
      <c r="Z1838" s="8"/>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8"/>
      <c r="AX1838" s="8"/>
      <c r="AY1838" s="8"/>
      <c r="AZ1838" s="8"/>
      <c r="BA1838" s="8"/>
      <c r="BB1838" s="8"/>
      <c r="BC1838" s="8"/>
      <c r="BD1838" s="8"/>
      <c r="BE1838" s="8"/>
      <c r="BF1838" s="8"/>
      <c r="BG1838" s="8"/>
      <c r="BH1838" s="8"/>
      <c r="BI1838" s="8"/>
      <c r="BJ1838" s="8"/>
      <c r="BK1838" s="8"/>
      <c r="BL1838" s="8"/>
      <c r="BM1838" s="8"/>
      <c r="BN1838" s="8"/>
      <c r="BO1838" s="8"/>
      <c r="BP1838" s="1" t="str">
        <v>0- Port Costs</v>
      </c>
      <c r="BT1838" s="1" t="str">
        <v>0- Port Value</v>
      </c>
      <c r="BU1838" s="8"/>
    </row>
    <row r="1839" spans="8:73" hidden="1" outlineLevel="1" x14ac:dyDescent="0.3">
      <c r="H1839" s="1" t="str">
        <v>0 - BM Costs</v>
      </c>
      <c r="L1839" s="1" t="str">
        <v>0 - BM Port</v>
      </c>
      <c r="N1839" s="1" t="str">
        <v>0 - Port Assets</v>
      </c>
      <c r="O1839" s="8"/>
      <c r="P1839" s="8"/>
      <c r="Q1839" s="8"/>
      <c r="R1839" s="8"/>
      <c r="S1839" s="8"/>
      <c r="T1839" s="8"/>
      <c r="U1839" s="8"/>
      <c r="V1839" s="8"/>
      <c r="W1839" s="8"/>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c r="BD1839" s="8"/>
      <c r="BE1839" s="8"/>
      <c r="BF1839" s="8"/>
      <c r="BG1839" s="8"/>
      <c r="BH1839" s="8"/>
      <c r="BI1839" s="8"/>
      <c r="BJ1839" s="8"/>
      <c r="BK1839" s="8"/>
      <c r="BL1839" s="8"/>
      <c r="BM1839" s="8"/>
      <c r="BN1839" s="8"/>
      <c r="BO1839" s="8"/>
      <c r="BP1839" s="1" t="str">
        <v>0- Port Costs</v>
      </c>
      <c r="BT1839" s="1" t="str">
        <v>0- Port Value</v>
      </c>
      <c r="BU1839" s="8"/>
    </row>
    <row r="1840" spans="8:73" hidden="1" outlineLevel="1" x14ac:dyDescent="0.3">
      <c r="H1840" s="1" t="str">
        <v>0 - BM Costs</v>
      </c>
      <c r="L1840" s="1" t="str">
        <v>0 - BM Port</v>
      </c>
      <c r="N1840" s="1" t="str">
        <v>0 - Port Assets</v>
      </c>
      <c r="O1840" s="8"/>
      <c r="P1840" s="8"/>
      <c r="Q1840" s="8"/>
      <c r="R1840" s="8"/>
      <c r="S1840" s="8"/>
      <c r="T1840" s="8"/>
      <c r="U1840" s="8"/>
      <c r="V1840" s="8"/>
      <c r="W1840" s="8"/>
      <c r="X1840" s="8"/>
      <c r="Y1840" s="8"/>
      <c r="Z1840" s="8"/>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8"/>
      <c r="AX1840" s="8"/>
      <c r="AY1840" s="8"/>
      <c r="AZ1840" s="8"/>
      <c r="BA1840" s="8"/>
      <c r="BB1840" s="8"/>
      <c r="BC1840" s="8"/>
      <c r="BD1840" s="8"/>
      <c r="BE1840" s="8"/>
      <c r="BF1840" s="8"/>
      <c r="BG1840" s="8"/>
      <c r="BH1840" s="8"/>
      <c r="BI1840" s="8"/>
      <c r="BJ1840" s="8"/>
      <c r="BK1840" s="8"/>
      <c r="BL1840" s="8"/>
      <c r="BM1840" s="8"/>
      <c r="BN1840" s="8"/>
      <c r="BO1840" s="8"/>
      <c r="BP1840" s="1" t="str">
        <v>0- Port Costs</v>
      </c>
      <c r="BT1840" s="1" t="str">
        <v>0- Port Value</v>
      </c>
      <c r="BU1840" s="8"/>
    </row>
    <row r="1841" spans="8:73" hidden="1" outlineLevel="1" x14ac:dyDescent="0.3">
      <c r="H1841" s="1" t="str">
        <v>0 - BM Costs</v>
      </c>
      <c r="L1841" s="1" t="str">
        <v>0 - BM Port</v>
      </c>
      <c r="N1841" s="1" t="str">
        <v>0 - Port Assets</v>
      </c>
      <c r="O1841" s="8"/>
      <c r="P1841" s="8"/>
      <c r="Q1841" s="8"/>
      <c r="R1841" s="8"/>
      <c r="S1841" s="8"/>
      <c r="T1841" s="8"/>
      <c r="U1841" s="8"/>
      <c r="V1841" s="8"/>
      <c r="W1841" s="8"/>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c r="BB1841" s="8"/>
      <c r="BC1841" s="8"/>
      <c r="BD1841" s="8"/>
      <c r="BE1841" s="8"/>
      <c r="BF1841" s="8"/>
      <c r="BG1841" s="8"/>
      <c r="BH1841" s="8"/>
      <c r="BI1841" s="8"/>
      <c r="BJ1841" s="8"/>
      <c r="BK1841" s="8"/>
      <c r="BL1841" s="8"/>
      <c r="BM1841" s="8"/>
      <c r="BN1841" s="8"/>
      <c r="BO1841" s="8"/>
      <c r="BP1841" s="1" t="str">
        <v>0- Port Costs</v>
      </c>
      <c r="BT1841" s="1" t="str">
        <v>0- Port Value</v>
      </c>
      <c r="BU1841" s="8"/>
    </row>
    <row r="1842" spans="8:73" hidden="1" outlineLevel="1" x14ac:dyDescent="0.3">
      <c r="H1842" s="1" t="str">
        <v>0 - BM Costs</v>
      </c>
      <c r="L1842" s="1" t="str">
        <v>0 - BM Port</v>
      </c>
      <c r="N1842" s="1" t="str">
        <v>0 - Port Assets</v>
      </c>
      <c r="O1842" s="8"/>
      <c r="P1842" s="8"/>
      <c r="Q1842" s="8"/>
      <c r="R1842" s="8"/>
      <c r="S1842" s="8"/>
      <c r="T1842" s="8"/>
      <c r="U1842" s="8"/>
      <c r="V1842" s="8"/>
      <c r="W1842" s="8"/>
      <c r="X1842" s="8"/>
      <c r="Y1842" s="8"/>
      <c r="Z1842" s="8"/>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8"/>
      <c r="AX1842" s="8"/>
      <c r="AY1842" s="8"/>
      <c r="AZ1842" s="8"/>
      <c r="BA1842" s="8"/>
      <c r="BB1842" s="8"/>
      <c r="BC1842" s="8"/>
      <c r="BD1842" s="8"/>
      <c r="BE1842" s="8"/>
      <c r="BF1842" s="8"/>
      <c r="BG1842" s="8"/>
      <c r="BH1842" s="8"/>
      <c r="BI1842" s="8"/>
      <c r="BJ1842" s="8"/>
      <c r="BK1842" s="8"/>
      <c r="BL1842" s="8"/>
      <c r="BM1842" s="8"/>
      <c r="BN1842" s="8"/>
      <c r="BO1842" s="8"/>
      <c r="BP1842" s="1" t="str">
        <v>0- Port Costs</v>
      </c>
      <c r="BT1842" s="1" t="str">
        <v>0- Port Value</v>
      </c>
      <c r="BU1842" s="8"/>
    </row>
    <row r="1843" spans="8:73" hidden="1" outlineLevel="1" x14ac:dyDescent="0.3">
      <c r="H1843" s="1" t="str">
        <v>0 - BM Costs</v>
      </c>
      <c r="L1843" s="1" t="str">
        <v>0 - BM Port</v>
      </c>
      <c r="N1843" s="1" t="str">
        <v>0 - Port Assets</v>
      </c>
      <c r="O1843" s="8"/>
      <c r="P1843" s="8"/>
      <c r="Q1843" s="8"/>
      <c r="R1843" s="8"/>
      <c r="S1843" s="8"/>
      <c r="T1843" s="8"/>
      <c r="U1843" s="8"/>
      <c r="V1843" s="8"/>
      <c r="W1843" s="8"/>
      <c r="X1843" s="8"/>
      <c r="Y1843" s="8"/>
      <c r="Z1843" s="8"/>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8"/>
      <c r="AX1843" s="8"/>
      <c r="AY1843" s="8"/>
      <c r="AZ1843" s="8"/>
      <c r="BA1843" s="8"/>
      <c r="BB1843" s="8"/>
      <c r="BC1843" s="8"/>
      <c r="BD1843" s="8"/>
      <c r="BE1843" s="8"/>
      <c r="BF1843" s="8"/>
      <c r="BG1843" s="8"/>
      <c r="BH1843" s="8"/>
      <c r="BI1843" s="8"/>
      <c r="BJ1843" s="8"/>
      <c r="BK1843" s="8"/>
      <c r="BL1843" s="8"/>
      <c r="BM1843" s="8"/>
      <c r="BN1843" s="8"/>
      <c r="BO1843" s="8"/>
      <c r="BP1843" s="1" t="str">
        <v>0- Port Costs</v>
      </c>
      <c r="BT1843" s="1" t="str">
        <v>0- Port Value</v>
      </c>
      <c r="BU1843" s="8"/>
    </row>
    <row r="1844" spans="8:73" hidden="1" outlineLevel="1" x14ac:dyDescent="0.3">
      <c r="H1844" s="1" t="str">
        <v>0 - BM Costs</v>
      </c>
      <c r="L1844" s="1" t="str">
        <v>0 - BM Port</v>
      </c>
      <c r="N1844" s="1" t="str">
        <v>0 - Port Assets</v>
      </c>
      <c r="O1844" s="8"/>
      <c r="P1844" s="8"/>
      <c r="Q1844" s="8"/>
      <c r="R1844" s="8"/>
      <c r="S1844" s="8"/>
      <c r="T1844" s="8"/>
      <c r="U1844" s="8"/>
      <c r="V1844" s="8"/>
      <c r="W1844" s="8"/>
      <c r="X1844" s="8"/>
      <c r="Y1844" s="8"/>
      <c r="Z1844" s="8"/>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8"/>
      <c r="AX1844" s="8"/>
      <c r="AY1844" s="8"/>
      <c r="AZ1844" s="8"/>
      <c r="BA1844" s="8"/>
      <c r="BB1844" s="8"/>
      <c r="BC1844" s="8"/>
      <c r="BD1844" s="8"/>
      <c r="BE1844" s="8"/>
      <c r="BF1844" s="8"/>
      <c r="BG1844" s="8"/>
      <c r="BH1844" s="8"/>
      <c r="BI1844" s="8"/>
      <c r="BJ1844" s="8"/>
      <c r="BK1844" s="8"/>
      <c r="BL1844" s="8"/>
      <c r="BM1844" s="8"/>
      <c r="BN1844" s="8"/>
      <c r="BO1844" s="8"/>
      <c r="BP1844" s="1" t="str">
        <v>0- Port Costs</v>
      </c>
      <c r="BT1844" s="1" t="str">
        <v>0- Port Value</v>
      </c>
      <c r="BU1844" s="8"/>
    </row>
    <row r="1845" spans="8:73" hidden="1" outlineLevel="1" x14ac:dyDescent="0.3">
      <c r="H1845" s="1" t="str">
        <v>0 - BM Costs</v>
      </c>
      <c r="L1845" s="1" t="str">
        <v>0 - BM Port</v>
      </c>
      <c r="N1845" s="1" t="str">
        <v>0 - Port Assets</v>
      </c>
      <c r="O1845" s="8"/>
      <c r="P1845" s="8"/>
      <c r="Q1845" s="8"/>
      <c r="R1845" s="8"/>
      <c r="S1845" s="8"/>
      <c r="T1845" s="8"/>
      <c r="U1845" s="8"/>
      <c r="V1845" s="8"/>
      <c r="W1845" s="8"/>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c r="BB1845" s="8"/>
      <c r="BC1845" s="8"/>
      <c r="BD1845" s="8"/>
      <c r="BE1845" s="8"/>
      <c r="BF1845" s="8"/>
      <c r="BG1845" s="8"/>
      <c r="BH1845" s="8"/>
      <c r="BI1845" s="8"/>
      <c r="BJ1845" s="8"/>
      <c r="BK1845" s="8"/>
      <c r="BL1845" s="8"/>
      <c r="BM1845" s="8"/>
      <c r="BN1845" s="8"/>
      <c r="BO1845" s="8"/>
      <c r="BP1845" s="1" t="str">
        <v>0- Port Costs</v>
      </c>
      <c r="BT1845" s="1" t="str">
        <v>0- Port Value</v>
      </c>
      <c r="BU1845" s="8"/>
    </row>
    <row r="1846" spans="8:73" hidden="1" outlineLevel="1" x14ac:dyDescent="0.3">
      <c r="H1846" s="1" t="str">
        <v>0 - BM Costs</v>
      </c>
      <c r="L1846" s="1" t="str">
        <v>0 - BM Port</v>
      </c>
      <c r="N1846" s="1" t="str">
        <v>0 - Port Assets</v>
      </c>
      <c r="O1846" s="8"/>
      <c r="P1846" s="8"/>
      <c r="Q1846" s="8"/>
      <c r="R1846" s="8"/>
      <c r="S1846" s="8"/>
      <c r="T1846" s="8"/>
      <c r="U1846" s="8"/>
      <c r="V1846" s="8"/>
      <c r="W1846" s="8"/>
      <c r="X1846" s="8"/>
      <c r="Y1846" s="8"/>
      <c r="Z1846" s="8"/>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8"/>
      <c r="AX1846" s="8"/>
      <c r="AY1846" s="8"/>
      <c r="AZ1846" s="8"/>
      <c r="BA1846" s="8"/>
      <c r="BB1846" s="8"/>
      <c r="BC1846" s="8"/>
      <c r="BD1846" s="8"/>
      <c r="BE1846" s="8"/>
      <c r="BF1846" s="8"/>
      <c r="BG1846" s="8"/>
      <c r="BH1846" s="8"/>
      <c r="BI1846" s="8"/>
      <c r="BJ1846" s="8"/>
      <c r="BK1846" s="8"/>
      <c r="BL1846" s="8"/>
      <c r="BM1846" s="8"/>
      <c r="BN1846" s="8"/>
      <c r="BO1846" s="8"/>
      <c r="BP1846" s="1" t="str">
        <v>0- Port Costs</v>
      </c>
      <c r="BT1846" s="1" t="str">
        <v>0- Port Value</v>
      </c>
      <c r="BU1846" s="8"/>
    </row>
    <row r="1847" spans="8:73" hidden="1" outlineLevel="1" x14ac:dyDescent="0.3">
      <c r="H1847" s="1" t="str">
        <v>0 - BM Costs</v>
      </c>
      <c r="L1847" s="1" t="str">
        <v>0 - BM Port</v>
      </c>
      <c r="N1847" s="1" t="str">
        <v>0 - Port Assets</v>
      </c>
      <c r="O1847" s="8"/>
      <c r="P1847" s="8"/>
      <c r="Q1847" s="8"/>
      <c r="R1847" s="8"/>
      <c r="S1847" s="8"/>
      <c r="T1847" s="8"/>
      <c r="U1847" s="8"/>
      <c r="V1847" s="8"/>
      <c r="W1847" s="8"/>
      <c r="X1847" s="8"/>
      <c r="Y1847" s="8"/>
      <c r="Z1847" s="8"/>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8"/>
      <c r="AX1847" s="8"/>
      <c r="AY1847" s="8"/>
      <c r="AZ1847" s="8"/>
      <c r="BA1847" s="8"/>
      <c r="BB1847" s="8"/>
      <c r="BC1847" s="8"/>
      <c r="BD1847" s="8"/>
      <c r="BE1847" s="8"/>
      <c r="BF1847" s="8"/>
      <c r="BG1847" s="8"/>
      <c r="BH1847" s="8"/>
      <c r="BI1847" s="8"/>
      <c r="BJ1847" s="8"/>
      <c r="BK1847" s="8"/>
      <c r="BL1847" s="8"/>
      <c r="BM1847" s="8"/>
      <c r="BN1847" s="8"/>
      <c r="BO1847" s="8"/>
      <c r="BP1847" s="1" t="str">
        <v>0- Port Costs</v>
      </c>
      <c r="BT1847" s="1" t="str">
        <v>0- Port Value</v>
      </c>
      <c r="BU1847" s="8"/>
    </row>
    <row r="1848" spans="8:73" hidden="1" outlineLevel="1" x14ac:dyDescent="0.3">
      <c r="H1848" s="1" t="str">
        <v>0 - BM Costs</v>
      </c>
      <c r="L1848" s="1" t="str">
        <v>0 - BM Port</v>
      </c>
      <c r="N1848" s="1" t="str">
        <v>0 - Port Assets</v>
      </c>
      <c r="O1848" s="8"/>
      <c r="P1848" s="8"/>
      <c r="Q1848" s="8"/>
      <c r="R1848" s="8"/>
      <c r="S1848" s="8"/>
      <c r="T1848" s="8"/>
      <c r="U1848" s="8"/>
      <c r="V1848" s="8"/>
      <c r="W1848" s="8"/>
      <c r="X1848" s="8"/>
      <c r="Y1848" s="8"/>
      <c r="Z1848" s="8"/>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8"/>
      <c r="AX1848" s="8"/>
      <c r="AY1848" s="8"/>
      <c r="AZ1848" s="8"/>
      <c r="BA1848" s="8"/>
      <c r="BB1848" s="8"/>
      <c r="BC1848" s="8"/>
      <c r="BD1848" s="8"/>
      <c r="BE1848" s="8"/>
      <c r="BF1848" s="8"/>
      <c r="BG1848" s="8"/>
      <c r="BH1848" s="8"/>
      <c r="BI1848" s="8"/>
      <c r="BJ1848" s="8"/>
      <c r="BK1848" s="8"/>
      <c r="BL1848" s="8"/>
      <c r="BM1848" s="8"/>
      <c r="BN1848" s="8"/>
      <c r="BO1848" s="8"/>
      <c r="BP1848" s="1" t="str">
        <v>0- Port Costs</v>
      </c>
      <c r="BT1848" s="1" t="str">
        <v>0- Port Value</v>
      </c>
      <c r="BU1848" s="8"/>
    </row>
    <row r="1849" spans="8:73" hidden="1" outlineLevel="1" x14ac:dyDescent="0.3">
      <c r="H1849" s="1" t="str">
        <v>0 - BM Costs</v>
      </c>
      <c r="L1849" s="1" t="str">
        <v>0 - BM Port</v>
      </c>
      <c r="N1849" s="1" t="str">
        <v>0 - Port Assets</v>
      </c>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c r="BD1849" s="8"/>
      <c r="BE1849" s="8"/>
      <c r="BF1849" s="8"/>
      <c r="BG1849" s="8"/>
      <c r="BH1849" s="8"/>
      <c r="BI1849" s="8"/>
      <c r="BJ1849" s="8"/>
      <c r="BK1849" s="8"/>
      <c r="BL1849" s="8"/>
      <c r="BM1849" s="8"/>
      <c r="BN1849" s="8"/>
      <c r="BO1849" s="8"/>
      <c r="BP1849" s="1" t="str">
        <v>0- Port Costs</v>
      </c>
      <c r="BT1849" s="1" t="str">
        <v>0- Port Value</v>
      </c>
      <c r="BU1849" s="8"/>
    </row>
    <row r="1850" spans="8:73" hidden="1" outlineLevel="1" x14ac:dyDescent="0.3">
      <c r="H1850" s="1" t="str">
        <v>0 - BM Costs</v>
      </c>
      <c r="L1850" s="1" t="str">
        <v>0 - BM Port</v>
      </c>
      <c r="N1850" s="1" t="str">
        <v>0 - Port Assets</v>
      </c>
      <c r="O1850" s="8"/>
      <c r="P1850" s="8"/>
      <c r="Q1850" s="8"/>
      <c r="R1850" s="8"/>
      <c r="S1850" s="8"/>
      <c r="T1850" s="8"/>
      <c r="U1850" s="8"/>
      <c r="V1850" s="8"/>
      <c r="W1850" s="8"/>
      <c r="X1850" s="8"/>
      <c r="Y1850" s="8"/>
      <c r="Z1850" s="8"/>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8"/>
      <c r="AX1850" s="8"/>
      <c r="AY1850" s="8"/>
      <c r="AZ1850" s="8"/>
      <c r="BA1850" s="8"/>
      <c r="BB1850" s="8"/>
      <c r="BC1850" s="8"/>
      <c r="BD1850" s="8"/>
      <c r="BE1850" s="8"/>
      <c r="BF1850" s="8"/>
      <c r="BG1850" s="8"/>
      <c r="BH1850" s="8"/>
      <c r="BI1850" s="8"/>
      <c r="BJ1850" s="8"/>
      <c r="BK1850" s="8"/>
      <c r="BL1850" s="8"/>
      <c r="BM1850" s="8"/>
      <c r="BN1850" s="8"/>
      <c r="BO1850" s="8"/>
      <c r="BP1850" s="1" t="str">
        <v>0- Port Costs</v>
      </c>
      <c r="BT1850" s="1" t="str">
        <v>0- Port Value</v>
      </c>
      <c r="BU1850" s="8"/>
    </row>
    <row r="1851" spans="8:73" hidden="1" outlineLevel="1" x14ac:dyDescent="0.3">
      <c r="H1851" s="1" t="str">
        <v>0 - BM Costs</v>
      </c>
      <c r="L1851" s="1" t="str">
        <v>0 - BM Port</v>
      </c>
      <c r="N1851" s="1" t="str">
        <v>0 - Port Assets</v>
      </c>
      <c r="O1851" s="8"/>
      <c r="P1851" s="8"/>
      <c r="Q1851" s="8"/>
      <c r="R1851" s="8"/>
      <c r="S1851" s="8"/>
      <c r="T1851" s="8"/>
      <c r="U1851" s="8"/>
      <c r="V1851" s="8"/>
      <c r="W1851" s="8"/>
      <c r="X1851" s="8"/>
      <c r="Y1851" s="8"/>
      <c r="Z1851" s="8"/>
      <c r="AA1851" s="8"/>
      <c r="AB1851" s="8"/>
      <c r="AC1851" s="8"/>
      <c r="AD1851" s="8"/>
      <c r="AE1851" s="8"/>
      <c r="AF1851" s="8"/>
      <c r="AG1851" s="8"/>
      <c r="AH1851" s="8"/>
      <c r="AI1851" s="8"/>
      <c r="AJ1851" s="8"/>
      <c r="AK1851" s="8"/>
      <c r="AL1851" s="8"/>
      <c r="AM1851" s="8"/>
      <c r="AN1851" s="8"/>
      <c r="AO1851" s="8"/>
      <c r="AP1851" s="8"/>
      <c r="AQ1851" s="8"/>
      <c r="AR1851" s="8"/>
      <c r="AS1851" s="8"/>
      <c r="AT1851" s="8"/>
      <c r="AU1851" s="8"/>
      <c r="AV1851" s="8"/>
      <c r="AW1851" s="8"/>
      <c r="AX1851" s="8"/>
      <c r="AY1851" s="8"/>
      <c r="AZ1851" s="8"/>
      <c r="BA1851" s="8"/>
      <c r="BB1851" s="8"/>
      <c r="BC1851" s="8"/>
      <c r="BD1851" s="8"/>
      <c r="BE1851" s="8"/>
      <c r="BF1851" s="8"/>
      <c r="BG1851" s="8"/>
      <c r="BH1851" s="8"/>
      <c r="BI1851" s="8"/>
      <c r="BJ1851" s="8"/>
      <c r="BK1851" s="8"/>
      <c r="BL1851" s="8"/>
      <c r="BM1851" s="8"/>
      <c r="BN1851" s="8"/>
      <c r="BO1851" s="8"/>
      <c r="BP1851" s="1" t="str">
        <v>0- Port Costs</v>
      </c>
      <c r="BT1851" s="1" t="str">
        <v>0- Port Value</v>
      </c>
      <c r="BU1851" s="8"/>
    </row>
    <row r="1852" spans="8:73" hidden="1" outlineLevel="1" x14ac:dyDescent="0.3">
      <c r="H1852" s="1" t="str">
        <v>0 - BM Costs</v>
      </c>
      <c r="L1852" s="1" t="str">
        <v>0 - BM Port</v>
      </c>
      <c r="N1852" s="1" t="str">
        <v>0 - Port Assets</v>
      </c>
      <c r="O1852" s="8"/>
      <c r="P1852" s="8"/>
      <c r="Q1852" s="8"/>
      <c r="R1852" s="8"/>
      <c r="S1852" s="8"/>
      <c r="T1852" s="8"/>
      <c r="U1852" s="8"/>
      <c r="V1852" s="8"/>
      <c r="W1852" s="8"/>
      <c r="X1852" s="8"/>
      <c r="Y1852" s="8"/>
      <c r="Z1852" s="8"/>
      <c r="AA1852" s="8"/>
      <c r="AB1852" s="8"/>
      <c r="AC1852" s="8"/>
      <c r="AD1852" s="8"/>
      <c r="AE1852" s="8"/>
      <c r="AF1852" s="8"/>
      <c r="AG1852" s="8"/>
      <c r="AH1852" s="8"/>
      <c r="AI1852" s="8"/>
      <c r="AJ1852" s="8"/>
      <c r="AK1852" s="8"/>
      <c r="AL1852" s="8"/>
      <c r="AM1852" s="8"/>
      <c r="AN1852" s="8"/>
      <c r="AO1852" s="8"/>
      <c r="AP1852" s="8"/>
      <c r="AQ1852" s="8"/>
      <c r="AR1852" s="8"/>
      <c r="AS1852" s="8"/>
      <c r="AT1852" s="8"/>
      <c r="AU1852" s="8"/>
      <c r="AV1852" s="8"/>
      <c r="AW1852" s="8"/>
      <c r="AX1852" s="8"/>
      <c r="AY1852" s="8"/>
      <c r="AZ1852" s="8"/>
      <c r="BA1852" s="8"/>
      <c r="BB1852" s="8"/>
      <c r="BC1852" s="8"/>
      <c r="BD1852" s="8"/>
      <c r="BE1852" s="8"/>
      <c r="BF1852" s="8"/>
      <c r="BG1852" s="8"/>
      <c r="BH1852" s="8"/>
      <c r="BI1852" s="8"/>
      <c r="BJ1852" s="8"/>
      <c r="BK1852" s="8"/>
      <c r="BL1852" s="8"/>
      <c r="BM1852" s="8"/>
      <c r="BN1852" s="8"/>
      <c r="BO1852" s="8"/>
      <c r="BP1852" s="1" t="str">
        <v>0- Port Costs</v>
      </c>
      <c r="BT1852" s="1" t="str">
        <v>0- Port Value</v>
      </c>
      <c r="BU1852" s="8"/>
    </row>
    <row r="1853" spans="8:73" hidden="1" outlineLevel="1" x14ac:dyDescent="0.3">
      <c r="H1853" s="1" t="str">
        <v>0 - BM Costs</v>
      </c>
      <c r="L1853" s="1" t="str">
        <v>0 - BM Port</v>
      </c>
      <c r="N1853" s="1" t="str">
        <v>0 - Port Assets</v>
      </c>
      <c r="O1853" s="8"/>
      <c r="P1853" s="8"/>
      <c r="Q1853" s="8"/>
      <c r="R1853" s="8"/>
      <c r="S1853" s="8"/>
      <c r="T1853" s="8"/>
      <c r="U1853" s="8"/>
      <c r="V1853" s="8"/>
      <c r="W1853" s="8"/>
      <c r="X1853" s="8"/>
      <c r="Y1853" s="8"/>
      <c r="Z1853" s="8"/>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8"/>
      <c r="AX1853" s="8"/>
      <c r="AY1853" s="8"/>
      <c r="AZ1853" s="8"/>
      <c r="BA1853" s="8"/>
      <c r="BB1853" s="8"/>
      <c r="BC1853" s="8"/>
      <c r="BD1853" s="8"/>
      <c r="BE1853" s="8"/>
      <c r="BF1853" s="8"/>
      <c r="BG1853" s="8"/>
      <c r="BH1853" s="8"/>
      <c r="BI1853" s="8"/>
      <c r="BJ1853" s="8"/>
      <c r="BK1853" s="8"/>
      <c r="BL1853" s="8"/>
      <c r="BM1853" s="8"/>
      <c r="BN1853" s="8"/>
      <c r="BO1853" s="8"/>
      <c r="BP1853" s="1" t="str">
        <v>0- Port Costs</v>
      </c>
      <c r="BT1853" s="1" t="str">
        <v>0- Port Value</v>
      </c>
      <c r="BU1853" s="8"/>
    </row>
    <row r="1854" spans="8:73" hidden="1" outlineLevel="1" x14ac:dyDescent="0.3">
      <c r="H1854" s="1" t="str">
        <v>0 - BM Costs</v>
      </c>
      <c r="L1854" s="1" t="str">
        <v>0 - BM Port</v>
      </c>
      <c r="N1854" s="1" t="str">
        <v>0 - Port Assets</v>
      </c>
      <c r="O1854" s="8"/>
      <c r="P1854" s="8"/>
      <c r="Q1854" s="8"/>
      <c r="R1854" s="8"/>
      <c r="S1854" s="8"/>
      <c r="T1854" s="8"/>
      <c r="U1854" s="8"/>
      <c r="V1854" s="8"/>
      <c r="W1854" s="8"/>
      <c r="X1854" s="8"/>
      <c r="Y1854" s="8"/>
      <c r="Z1854" s="8"/>
      <c r="AA1854" s="8"/>
      <c r="AB1854" s="8"/>
      <c r="AC1854" s="8"/>
      <c r="AD1854" s="8"/>
      <c r="AE1854" s="8"/>
      <c r="AF1854" s="8"/>
      <c r="AG1854" s="8"/>
      <c r="AH1854" s="8"/>
      <c r="AI1854" s="8"/>
      <c r="AJ1854" s="8"/>
      <c r="AK1854" s="8"/>
      <c r="AL1854" s="8"/>
      <c r="AM1854" s="8"/>
      <c r="AN1854" s="8"/>
      <c r="AO1854" s="8"/>
      <c r="AP1854" s="8"/>
      <c r="AQ1854" s="8"/>
      <c r="AR1854" s="8"/>
      <c r="AS1854" s="8"/>
      <c r="AT1854" s="8"/>
      <c r="AU1854" s="8"/>
      <c r="AV1854" s="8"/>
      <c r="AW1854" s="8"/>
      <c r="AX1854" s="8"/>
      <c r="AY1854" s="8"/>
      <c r="AZ1854" s="8"/>
      <c r="BA1854" s="8"/>
      <c r="BB1854" s="8"/>
      <c r="BC1854" s="8"/>
      <c r="BD1854" s="8"/>
      <c r="BE1854" s="8"/>
      <c r="BF1854" s="8"/>
      <c r="BG1854" s="8"/>
      <c r="BH1854" s="8"/>
      <c r="BI1854" s="8"/>
      <c r="BJ1854" s="8"/>
      <c r="BK1854" s="8"/>
      <c r="BL1854" s="8"/>
      <c r="BM1854" s="8"/>
      <c r="BN1854" s="8"/>
      <c r="BO1854" s="8"/>
      <c r="BP1854" s="1" t="str">
        <v>0- Port Costs</v>
      </c>
      <c r="BT1854" s="1" t="str">
        <v>0- Port Value</v>
      </c>
      <c r="BU1854" s="8"/>
    </row>
    <row r="1855" spans="8:73" hidden="1" outlineLevel="1" x14ac:dyDescent="0.3">
      <c r="H1855" s="1" t="str">
        <v>0 - BM Costs</v>
      </c>
      <c r="L1855" s="1" t="str">
        <v>0 - BM Port</v>
      </c>
      <c r="N1855" s="1" t="str">
        <v>0 - Port Assets</v>
      </c>
      <c r="O1855" s="8"/>
      <c r="P1855" s="8"/>
      <c r="Q1855" s="8"/>
      <c r="R1855" s="8"/>
      <c r="S1855" s="8"/>
      <c r="T1855" s="8"/>
      <c r="U1855" s="8"/>
      <c r="V1855" s="8"/>
      <c r="W1855" s="8"/>
      <c r="X1855" s="8"/>
      <c r="Y1855" s="8"/>
      <c r="Z1855" s="8"/>
      <c r="AA1855" s="8"/>
      <c r="AB1855" s="8"/>
      <c r="AC1855" s="8"/>
      <c r="AD1855" s="8"/>
      <c r="AE1855" s="8"/>
      <c r="AF1855" s="8"/>
      <c r="AG1855" s="8"/>
      <c r="AH1855" s="8"/>
      <c r="AI1855" s="8"/>
      <c r="AJ1855" s="8"/>
      <c r="AK1855" s="8"/>
      <c r="AL1855" s="8"/>
      <c r="AM1855" s="8"/>
      <c r="AN1855" s="8"/>
      <c r="AO1855" s="8"/>
      <c r="AP1855" s="8"/>
      <c r="AQ1855" s="8"/>
      <c r="AR1855" s="8"/>
      <c r="AS1855" s="8"/>
      <c r="AT1855" s="8"/>
      <c r="AU1855" s="8"/>
      <c r="AV1855" s="8"/>
      <c r="AW1855" s="8"/>
      <c r="AX1855" s="8"/>
      <c r="AY1855" s="8"/>
      <c r="AZ1855" s="8"/>
      <c r="BA1855" s="8"/>
      <c r="BB1855" s="8"/>
      <c r="BC1855" s="8"/>
      <c r="BD1855" s="8"/>
      <c r="BE1855" s="8"/>
      <c r="BF1855" s="8"/>
      <c r="BG1855" s="8"/>
      <c r="BH1855" s="8"/>
      <c r="BI1855" s="8"/>
      <c r="BJ1855" s="8"/>
      <c r="BK1855" s="8"/>
      <c r="BL1855" s="8"/>
      <c r="BM1855" s="8"/>
      <c r="BN1855" s="8"/>
      <c r="BO1855" s="8"/>
      <c r="BP1855" s="1" t="str">
        <v>0- Port Costs</v>
      </c>
      <c r="BT1855" s="1" t="str">
        <v>0- Port Value</v>
      </c>
      <c r="BU1855" s="8"/>
    </row>
    <row r="1856" spans="8:73" hidden="1" outlineLevel="1" x14ac:dyDescent="0.3">
      <c r="H1856" s="1" t="str">
        <v>0 - BM Costs</v>
      </c>
      <c r="L1856" s="1" t="str">
        <v>0 - BM Port</v>
      </c>
      <c r="N1856" s="1" t="str">
        <v>0 - Port Assets</v>
      </c>
      <c r="O1856" s="8"/>
      <c r="P1856" s="8"/>
      <c r="Q1856" s="8"/>
      <c r="R1856" s="8"/>
      <c r="S1856" s="8"/>
      <c r="T1856" s="8"/>
      <c r="U1856" s="8"/>
      <c r="V1856" s="8"/>
      <c r="W1856" s="8"/>
      <c r="X1856" s="8"/>
      <c r="Y1856" s="8"/>
      <c r="Z1856" s="8"/>
      <c r="AA1856" s="8"/>
      <c r="AB1856" s="8"/>
      <c r="AC1856" s="8"/>
      <c r="AD1856" s="8"/>
      <c r="AE1856" s="8"/>
      <c r="AF1856" s="8"/>
      <c r="AG1856" s="8"/>
      <c r="AH1856" s="8"/>
      <c r="AI1856" s="8"/>
      <c r="AJ1856" s="8"/>
      <c r="AK1856" s="8"/>
      <c r="AL1856" s="8"/>
      <c r="AM1856" s="8"/>
      <c r="AN1856" s="8"/>
      <c r="AO1856" s="8"/>
      <c r="AP1856" s="8"/>
      <c r="AQ1856" s="8"/>
      <c r="AR1856" s="8"/>
      <c r="AS1856" s="8"/>
      <c r="AT1856" s="8"/>
      <c r="AU1856" s="8"/>
      <c r="AV1856" s="8"/>
      <c r="AW1856" s="8"/>
      <c r="AX1856" s="8"/>
      <c r="AY1856" s="8"/>
      <c r="AZ1856" s="8"/>
      <c r="BA1856" s="8"/>
      <c r="BB1856" s="8"/>
      <c r="BC1856" s="8"/>
      <c r="BD1856" s="8"/>
      <c r="BE1856" s="8"/>
      <c r="BF1856" s="8"/>
      <c r="BG1856" s="8"/>
      <c r="BH1856" s="8"/>
      <c r="BI1856" s="8"/>
      <c r="BJ1856" s="8"/>
      <c r="BK1856" s="8"/>
      <c r="BL1856" s="8"/>
      <c r="BM1856" s="8"/>
      <c r="BN1856" s="8"/>
      <c r="BO1856" s="8"/>
      <c r="BP1856" s="1" t="str">
        <v>0- Port Costs</v>
      </c>
      <c r="BT1856" s="1" t="str">
        <v>0- Port Value</v>
      </c>
      <c r="BU1856" s="8"/>
    </row>
    <row r="1857" spans="8:73" hidden="1" outlineLevel="1" x14ac:dyDescent="0.3">
      <c r="H1857" s="1" t="str">
        <v>0 - BM Costs</v>
      </c>
      <c r="L1857" s="1" t="str">
        <v>0 - BM Port</v>
      </c>
      <c r="N1857" s="1" t="str">
        <v>0 - Port Assets</v>
      </c>
      <c r="O1857" s="8"/>
      <c r="P1857" s="8"/>
      <c r="Q1857" s="8"/>
      <c r="R1857" s="8"/>
      <c r="S1857" s="8"/>
      <c r="T1857" s="8"/>
      <c r="U1857" s="8"/>
      <c r="V1857" s="8"/>
      <c r="W1857" s="8"/>
      <c r="X1857" s="8"/>
      <c r="Y1857" s="8"/>
      <c r="Z1857" s="8"/>
      <c r="AA1857" s="8"/>
      <c r="AB1857" s="8"/>
      <c r="AC1857" s="8"/>
      <c r="AD1857" s="8"/>
      <c r="AE1857" s="8"/>
      <c r="AF1857" s="8"/>
      <c r="AG1857" s="8"/>
      <c r="AH1857" s="8"/>
      <c r="AI1857" s="8"/>
      <c r="AJ1857" s="8"/>
      <c r="AK1857" s="8"/>
      <c r="AL1857" s="8"/>
      <c r="AM1857" s="8"/>
      <c r="AN1857" s="8"/>
      <c r="AO1857" s="8"/>
      <c r="AP1857" s="8"/>
      <c r="AQ1857" s="8"/>
      <c r="AR1857" s="8"/>
      <c r="AS1857" s="8"/>
      <c r="AT1857" s="8"/>
      <c r="AU1857" s="8"/>
      <c r="AV1857" s="8"/>
      <c r="AW1857" s="8"/>
      <c r="AX1857" s="8"/>
      <c r="AY1857" s="8"/>
      <c r="AZ1857" s="8"/>
      <c r="BA1857" s="8"/>
      <c r="BB1857" s="8"/>
      <c r="BC1857" s="8"/>
      <c r="BD1857" s="8"/>
      <c r="BE1857" s="8"/>
      <c r="BF1857" s="8"/>
      <c r="BG1857" s="8"/>
      <c r="BH1857" s="8"/>
      <c r="BI1857" s="8"/>
      <c r="BJ1857" s="8"/>
      <c r="BK1857" s="8"/>
      <c r="BL1857" s="8"/>
      <c r="BM1857" s="8"/>
      <c r="BN1857" s="8"/>
      <c r="BO1857" s="8"/>
      <c r="BP1857" s="1" t="str">
        <v>0- Port Costs</v>
      </c>
      <c r="BT1857" s="1" t="str">
        <v>0- Port Value</v>
      </c>
      <c r="BU1857" s="8"/>
    </row>
    <row r="1858" spans="8:73" hidden="1" outlineLevel="1" x14ac:dyDescent="0.3">
      <c r="H1858" s="1" t="str">
        <v>0 - BM Costs</v>
      </c>
      <c r="L1858" s="1" t="str">
        <v>0 - BM Port</v>
      </c>
      <c r="N1858" s="1" t="str">
        <v>0 - Port Assets</v>
      </c>
      <c r="O1858" s="8"/>
      <c r="P1858" s="8"/>
      <c r="Q1858" s="8"/>
      <c r="R1858" s="8"/>
      <c r="S1858" s="8"/>
      <c r="T1858" s="8"/>
      <c r="U1858" s="8"/>
      <c r="V1858" s="8"/>
      <c r="W1858" s="8"/>
      <c r="X1858" s="8"/>
      <c r="Y1858" s="8"/>
      <c r="Z1858" s="8"/>
      <c r="AA1858" s="8"/>
      <c r="AB1858" s="8"/>
      <c r="AC1858" s="8"/>
      <c r="AD1858" s="8"/>
      <c r="AE1858" s="8"/>
      <c r="AF1858" s="8"/>
      <c r="AG1858" s="8"/>
      <c r="AH1858" s="8"/>
      <c r="AI1858" s="8"/>
      <c r="AJ1858" s="8"/>
      <c r="AK1858" s="8"/>
      <c r="AL1858" s="8"/>
      <c r="AM1858" s="8"/>
      <c r="AN1858" s="8"/>
      <c r="AO1858" s="8"/>
      <c r="AP1858" s="8"/>
      <c r="AQ1858" s="8"/>
      <c r="AR1858" s="8"/>
      <c r="AS1858" s="8"/>
      <c r="AT1858" s="8"/>
      <c r="AU1858" s="8"/>
      <c r="AV1858" s="8"/>
      <c r="AW1858" s="8"/>
      <c r="AX1858" s="8"/>
      <c r="AY1858" s="8"/>
      <c r="AZ1858" s="8"/>
      <c r="BA1858" s="8"/>
      <c r="BB1858" s="8"/>
      <c r="BC1858" s="8"/>
      <c r="BD1858" s="8"/>
      <c r="BE1858" s="8"/>
      <c r="BF1858" s="8"/>
      <c r="BG1858" s="8"/>
      <c r="BH1858" s="8"/>
      <c r="BI1858" s="8"/>
      <c r="BJ1858" s="8"/>
      <c r="BK1858" s="8"/>
      <c r="BL1858" s="8"/>
      <c r="BM1858" s="8"/>
      <c r="BN1858" s="8"/>
      <c r="BO1858" s="8"/>
      <c r="BP1858" s="1" t="str">
        <v>0- Port Costs</v>
      </c>
      <c r="BT1858" s="1" t="str">
        <v>0- Port Value</v>
      </c>
      <c r="BU1858" s="8"/>
    </row>
    <row r="1859" spans="8:73" hidden="1" outlineLevel="1" x14ac:dyDescent="0.3">
      <c r="H1859" s="1" t="str">
        <v>0 - BM Costs</v>
      </c>
      <c r="L1859" s="1" t="str">
        <v>0 - BM Port</v>
      </c>
      <c r="N1859" s="1" t="str">
        <v>0 - Port Assets</v>
      </c>
      <c r="O1859" s="8"/>
      <c r="P1859" s="8"/>
      <c r="Q1859" s="8"/>
      <c r="R1859" s="8"/>
      <c r="S1859" s="8"/>
      <c r="T1859" s="8"/>
      <c r="U1859" s="8"/>
      <c r="V1859" s="8"/>
      <c r="W1859" s="8"/>
      <c r="X1859" s="8"/>
      <c r="Y1859" s="8"/>
      <c r="Z1859" s="8"/>
      <c r="AA1859" s="8"/>
      <c r="AB1859" s="8"/>
      <c r="AC1859" s="8"/>
      <c r="AD1859" s="8"/>
      <c r="AE1859" s="8"/>
      <c r="AF1859" s="8"/>
      <c r="AG1859" s="8"/>
      <c r="AH1859" s="8"/>
      <c r="AI1859" s="8"/>
      <c r="AJ1859" s="8"/>
      <c r="AK1859" s="8"/>
      <c r="AL1859" s="8"/>
      <c r="AM1859" s="8"/>
      <c r="AN1859" s="8"/>
      <c r="AO1859" s="8"/>
      <c r="AP1859" s="8"/>
      <c r="AQ1859" s="8"/>
      <c r="AR1859" s="8"/>
      <c r="AS1859" s="8"/>
      <c r="AT1859" s="8"/>
      <c r="AU1859" s="8"/>
      <c r="AV1859" s="8"/>
      <c r="AW1859" s="8"/>
      <c r="AX1859" s="8"/>
      <c r="AY1859" s="8"/>
      <c r="AZ1859" s="8"/>
      <c r="BA1859" s="8"/>
      <c r="BB1859" s="8"/>
      <c r="BC1859" s="8"/>
      <c r="BD1859" s="8"/>
      <c r="BE1859" s="8"/>
      <c r="BF1859" s="8"/>
      <c r="BG1859" s="8"/>
      <c r="BH1859" s="8"/>
      <c r="BI1859" s="8"/>
      <c r="BJ1859" s="8"/>
      <c r="BK1859" s="8"/>
      <c r="BL1859" s="8"/>
      <c r="BM1859" s="8"/>
      <c r="BN1859" s="8"/>
      <c r="BO1859" s="8"/>
      <c r="BP1859" s="1" t="str">
        <v>0- Port Costs</v>
      </c>
      <c r="BT1859" s="1" t="str">
        <v>0- Port Value</v>
      </c>
      <c r="BU1859" s="8"/>
    </row>
    <row r="1860" spans="8:73" hidden="1" outlineLevel="1" x14ac:dyDescent="0.3">
      <c r="H1860" s="1" t="str">
        <v>0 - BM Costs</v>
      </c>
      <c r="L1860" s="1" t="str">
        <v>0 - BM Port</v>
      </c>
      <c r="N1860" s="1" t="str">
        <v>0 - Port Assets</v>
      </c>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c r="AL1860" s="8"/>
      <c r="AM1860" s="8"/>
      <c r="AN1860" s="8"/>
      <c r="AO1860" s="8"/>
      <c r="AP1860" s="8"/>
      <c r="AQ1860" s="8"/>
      <c r="AR1860" s="8"/>
      <c r="AS1860" s="8"/>
      <c r="AT1860" s="8"/>
      <c r="AU1860" s="8"/>
      <c r="AV1860" s="8"/>
      <c r="AW1860" s="8"/>
      <c r="AX1860" s="8"/>
      <c r="AY1860" s="8"/>
      <c r="AZ1860" s="8"/>
      <c r="BA1860" s="8"/>
      <c r="BB1860" s="8"/>
      <c r="BC1860" s="8"/>
      <c r="BD1860" s="8"/>
      <c r="BE1860" s="8"/>
      <c r="BF1860" s="8"/>
      <c r="BG1860" s="8"/>
      <c r="BH1860" s="8"/>
      <c r="BI1860" s="8"/>
      <c r="BJ1860" s="8"/>
      <c r="BK1860" s="8"/>
      <c r="BL1860" s="8"/>
      <c r="BM1860" s="8"/>
      <c r="BN1860" s="8"/>
      <c r="BO1860" s="8"/>
      <c r="BP1860" s="1" t="str">
        <v>0- Port Costs</v>
      </c>
      <c r="BT1860" s="1" t="str">
        <v>0- Port Value</v>
      </c>
      <c r="BU1860" s="8"/>
    </row>
    <row r="1861" spans="8:73" hidden="1" outlineLevel="1" x14ac:dyDescent="0.3">
      <c r="H1861" s="1" t="str">
        <v>0 - BM Costs</v>
      </c>
      <c r="L1861" s="1" t="str">
        <v>0 - BM Port</v>
      </c>
      <c r="N1861" s="1" t="str">
        <v>0 - Port Assets</v>
      </c>
      <c r="O1861" s="8"/>
      <c r="P1861" s="8"/>
      <c r="Q1861" s="8"/>
      <c r="R1861" s="8"/>
      <c r="S1861" s="8"/>
      <c r="T1861" s="8"/>
      <c r="U1861" s="8"/>
      <c r="V1861" s="8"/>
      <c r="W1861" s="8"/>
      <c r="X1861" s="8"/>
      <c r="Y1861" s="8"/>
      <c r="Z1861" s="8"/>
      <c r="AA1861" s="8"/>
      <c r="AB1861" s="8"/>
      <c r="AC1861" s="8"/>
      <c r="AD1861" s="8"/>
      <c r="AE1861" s="8"/>
      <c r="AF1861" s="8"/>
      <c r="AG1861" s="8"/>
      <c r="AH1861" s="8"/>
      <c r="AI1861" s="8"/>
      <c r="AJ1861" s="8"/>
      <c r="AK1861" s="8"/>
      <c r="AL1861" s="8"/>
      <c r="AM1861" s="8"/>
      <c r="AN1861" s="8"/>
      <c r="AO1861" s="8"/>
      <c r="AP1861" s="8"/>
      <c r="AQ1861" s="8"/>
      <c r="AR1861" s="8"/>
      <c r="AS1861" s="8"/>
      <c r="AT1861" s="8"/>
      <c r="AU1861" s="8"/>
      <c r="AV1861" s="8"/>
      <c r="AW1861" s="8"/>
      <c r="AX1861" s="8"/>
      <c r="AY1861" s="8"/>
      <c r="AZ1861" s="8"/>
      <c r="BA1861" s="8"/>
      <c r="BB1861" s="8"/>
      <c r="BC1861" s="8"/>
      <c r="BD1861" s="8"/>
      <c r="BE1861" s="8"/>
      <c r="BF1861" s="8"/>
      <c r="BG1861" s="8"/>
      <c r="BH1861" s="8"/>
      <c r="BI1861" s="8"/>
      <c r="BJ1861" s="8"/>
      <c r="BK1861" s="8"/>
      <c r="BL1861" s="8"/>
      <c r="BM1861" s="8"/>
      <c r="BN1861" s="8"/>
      <c r="BO1861" s="8"/>
      <c r="BP1861" s="1" t="str">
        <v>0- Port Costs</v>
      </c>
      <c r="BT1861" s="1" t="str">
        <v>0- Port Value</v>
      </c>
      <c r="BU1861" s="8"/>
    </row>
    <row r="1862" spans="8:73" hidden="1" outlineLevel="1" x14ac:dyDescent="0.3">
      <c r="H1862" s="1" t="str">
        <v>0 - BM Costs</v>
      </c>
      <c r="L1862" s="1" t="str">
        <v>0 - BM Port</v>
      </c>
      <c r="N1862" s="1" t="str">
        <v>0 - Port Assets</v>
      </c>
      <c r="O1862" s="8"/>
      <c r="P1862" s="8"/>
      <c r="Q1862" s="8"/>
      <c r="R1862" s="8"/>
      <c r="S1862" s="8"/>
      <c r="T1862" s="8"/>
      <c r="U1862" s="8"/>
      <c r="V1862" s="8"/>
      <c r="W1862" s="8"/>
      <c r="X1862" s="8"/>
      <c r="Y1862" s="8"/>
      <c r="Z1862" s="8"/>
      <c r="AA1862" s="8"/>
      <c r="AB1862" s="8"/>
      <c r="AC1862" s="8"/>
      <c r="AD1862" s="8"/>
      <c r="AE1862" s="8"/>
      <c r="AF1862" s="8"/>
      <c r="AG1862" s="8"/>
      <c r="AH1862" s="8"/>
      <c r="AI1862" s="8"/>
      <c r="AJ1862" s="8"/>
      <c r="AK1862" s="8"/>
      <c r="AL1862" s="8"/>
      <c r="AM1862" s="8"/>
      <c r="AN1862" s="8"/>
      <c r="AO1862" s="8"/>
      <c r="AP1862" s="8"/>
      <c r="AQ1862" s="8"/>
      <c r="AR1862" s="8"/>
      <c r="AS1862" s="8"/>
      <c r="AT1862" s="8"/>
      <c r="AU1862" s="8"/>
      <c r="AV1862" s="8"/>
      <c r="AW1862" s="8"/>
      <c r="AX1862" s="8"/>
      <c r="AY1862" s="8"/>
      <c r="AZ1862" s="8"/>
      <c r="BA1862" s="8"/>
      <c r="BB1862" s="8"/>
      <c r="BC1862" s="8"/>
      <c r="BD1862" s="8"/>
      <c r="BE1862" s="8"/>
      <c r="BF1862" s="8"/>
      <c r="BG1862" s="8"/>
      <c r="BH1862" s="8"/>
      <c r="BI1862" s="8"/>
      <c r="BJ1862" s="8"/>
      <c r="BK1862" s="8"/>
      <c r="BL1862" s="8"/>
      <c r="BM1862" s="8"/>
      <c r="BN1862" s="8"/>
      <c r="BO1862" s="8"/>
      <c r="BP1862" s="1" t="str">
        <v>0- Port Costs</v>
      </c>
      <c r="BT1862" s="1" t="str">
        <v>0- Port Value</v>
      </c>
      <c r="BU1862" s="8"/>
    </row>
    <row r="1863" spans="8:73" hidden="1" outlineLevel="1" x14ac:dyDescent="0.3">
      <c r="H1863" s="1" t="str">
        <v>0 - BM Costs</v>
      </c>
      <c r="L1863" s="1" t="str">
        <v>0 - BM Port</v>
      </c>
      <c r="N1863" s="1" t="str">
        <v>0 - Port Assets</v>
      </c>
      <c r="O1863" s="8"/>
      <c r="P1863" s="8"/>
      <c r="Q1863" s="8"/>
      <c r="R1863" s="8"/>
      <c r="S1863" s="8"/>
      <c r="T1863" s="8"/>
      <c r="U1863" s="8"/>
      <c r="V1863" s="8"/>
      <c r="W1863" s="8"/>
      <c r="X1863" s="8"/>
      <c r="Y1863" s="8"/>
      <c r="Z1863" s="8"/>
      <c r="AA1863" s="8"/>
      <c r="AB1863" s="8"/>
      <c r="AC1863" s="8"/>
      <c r="AD1863" s="8"/>
      <c r="AE1863" s="8"/>
      <c r="AF1863" s="8"/>
      <c r="AG1863" s="8"/>
      <c r="AH1863" s="8"/>
      <c r="AI1863" s="8"/>
      <c r="AJ1863" s="8"/>
      <c r="AK1863" s="8"/>
      <c r="AL1863" s="8"/>
      <c r="AM1863" s="8"/>
      <c r="AN1863" s="8"/>
      <c r="AO1863" s="8"/>
      <c r="AP1863" s="8"/>
      <c r="AQ1863" s="8"/>
      <c r="AR1863" s="8"/>
      <c r="AS1863" s="8"/>
      <c r="AT1863" s="8"/>
      <c r="AU1863" s="8"/>
      <c r="AV1863" s="8"/>
      <c r="AW1863" s="8"/>
      <c r="AX1863" s="8"/>
      <c r="AY1863" s="8"/>
      <c r="AZ1863" s="8"/>
      <c r="BA1863" s="8"/>
      <c r="BB1863" s="8"/>
      <c r="BC1863" s="8"/>
      <c r="BD1863" s="8"/>
      <c r="BE1863" s="8"/>
      <c r="BF1863" s="8"/>
      <c r="BG1863" s="8"/>
      <c r="BH1863" s="8"/>
      <c r="BI1863" s="8"/>
      <c r="BJ1863" s="8"/>
      <c r="BK1863" s="8"/>
      <c r="BL1863" s="8"/>
      <c r="BM1863" s="8"/>
      <c r="BN1863" s="8"/>
      <c r="BO1863" s="8"/>
      <c r="BP1863" s="1" t="str">
        <v>0- Port Costs</v>
      </c>
      <c r="BT1863" s="1" t="str">
        <v>0- Port Value</v>
      </c>
      <c r="BU1863" s="8"/>
    </row>
    <row r="1864" spans="8:73" hidden="1" outlineLevel="1" x14ac:dyDescent="0.3">
      <c r="H1864" s="1" t="str">
        <v>0 - BM Costs</v>
      </c>
      <c r="L1864" s="1" t="str">
        <v>0 - BM Port</v>
      </c>
      <c r="N1864" s="1" t="str">
        <v>0 - Port Assets</v>
      </c>
      <c r="O1864" s="8"/>
      <c r="P1864" s="8"/>
      <c r="Q1864" s="8"/>
      <c r="R1864" s="8"/>
      <c r="S1864" s="8"/>
      <c r="T1864" s="8"/>
      <c r="U1864" s="8"/>
      <c r="V1864" s="8"/>
      <c r="W1864" s="8"/>
      <c r="X1864" s="8"/>
      <c r="Y1864" s="8"/>
      <c r="Z1864" s="8"/>
      <c r="AA1864" s="8"/>
      <c r="AB1864" s="8"/>
      <c r="AC1864" s="8"/>
      <c r="AD1864" s="8"/>
      <c r="AE1864" s="8"/>
      <c r="AF1864" s="8"/>
      <c r="AG1864" s="8"/>
      <c r="AH1864" s="8"/>
      <c r="AI1864" s="8"/>
      <c r="AJ1864" s="8"/>
      <c r="AK1864" s="8"/>
      <c r="AL1864" s="8"/>
      <c r="AM1864" s="8"/>
      <c r="AN1864" s="8"/>
      <c r="AO1864" s="8"/>
      <c r="AP1864" s="8"/>
      <c r="AQ1864" s="8"/>
      <c r="AR1864" s="8"/>
      <c r="AS1864" s="8"/>
      <c r="AT1864" s="8"/>
      <c r="AU1864" s="8"/>
      <c r="AV1864" s="8"/>
      <c r="AW1864" s="8"/>
      <c r="AX1864" s="8"/>
      <c r="AY1864" s="8"/>
      <c r="AZ1864" s="8"/>
      <c r="BA1864" s="8"/>
      <c r="BB1864" s="8"/>
      <c r="BC1864" s="8"/>
      <c r="BD1864" s="8"/>
      <c r="BE1864" s="8"/>
      <c r="BF1864" s="8"/>
      <c r="BG1864" s="8"/>
      <c r="BH1864" s="8"/>
      <c r="BI1864" s="8"/>
      <c r="BJ1864" s="8"/>
      <c r="BK1864" s="8"/>
      <c r="BL1864" s="8"/>
      <c r="BM1864" s="8"/>
      <c r="BN1864" s="8"/>
      <c r="BO1864" s="8"/>
      <c r="BP1864" s="1" t="str">
        <v>0- Port Costs</v>
      </c>
      <c r="BT1864" s="1" t="str">
        <v>0- Port Value</v>
      </c>
      <c r="BU1864" s="8"/>
    </row>
    <row r="1865" spans="8:73" hidden="1" outlineLevel="1" x14ac:dyDescent="0.3">
      <c r="H1865" s="1" t="str">
        <v>0 - BM Costs</v>
      </c>
      <c r="L1865" s="1" t="str">
        <v>0 - BM Port</v>
      </c>
      <c r="N1865" s="1" t="str">
        <v>0 - Port Assets</v>
      </c>
      <c r="O1865" s="8"/>
      <c r="P1865" s="8"/>
      <c r="Q1865" s="8"/>
      <c r="R1865" s="8"/>
      <c r="S1865" s="8"/>
      <c r="T1865" s="8"/>
      <c r="U1865" s="8"/>
      <c r="V1865" s="8"/>
      <c r="W1865" s="8"/>
      <c r="X1865" s="8"/>
      <c r="Y1865" s="8"/>
      <c r="Z1865" s="8"/>
      <c r="AA1865" s="8"/>
      <c r="AB1865" s="8"/>
      <c r="AC1865" s="8"/>
      <c r="AD1865" s="8"/>
      <c r="AE1865" s="8"/>
      <c r="AF1865" s="8"/>
      <c r="AG1865" s="8"/>
      <c r="AH1865" s="8"/>
      <c r="AI1865" s="8"/>
      <c r="AJ1865" s="8"/>
      <c r="AK1865" s="8"/>
      <c r="AL1865" s="8"/>
      <c r="AM1865" s="8"/>
      <c r="AN1865" s="8"/>
      <c r="AO1865" s="8"/>
      <c r="AP1865" s="8"/>
      <c r="AQ1865" s="8"/>
      <c r="AR1865" s="8"/>
      <c r="AS1865" s="8"/>
      <c r="AT1865" s="8"/>
      <c r="AU1865" s="8"/>
      <c r="AV1865" s="8"/>
      <c r="AW1865" s="8"/>
      <c r="AX1865" s="8"/>
      <c r="AY1865" s="8"/>
      <c r="AZ1865" s="8"/>
      <c r="BA1865" s="8"/>
      <c r="BB1865" s="8"/>
      <c r="BC1865" s="8"/>
      <c r="BD1865" s="8"/>
      <c r="BE1865" s="8"/>
      <c r="BF1865" s="8"/>
      <c r="BG1865" s="8"/>
      <c r="BH1865" s="8"/>
      <c r="BI1865" s="8"/>
      <c r="BJ1865" s="8"/>
      <c r="BK1865" s="8"/>
      <c r="BL1865" s="8"/>
      <c r="BM1865" s="8"/>
      <c r="BN1865" s="8"/>
      <c r="BO1865" s="8"/>
      <c r="BP1865" s="1" t="str">
        <v>0- Port Costs</v>
      </c>
      <c r="BT1865" s="1" t="str">
        <v>0- Port Value</v>
      </c>
      <c r="BU1865" s="8"/>
    </row>
    <row r="1866" spans="8:73" hidden="1" outlineLevel="1" x14ac:dyDescent="0.3">
      <c r="H1866" s="1" t="str">
        <v>0 - BM Costs</v>
      </c>
      <c r="L1866" s="1" t="str">
        <v>0 - BM Port</v>
      </c>
      <c r="N1866" s="1" t="str">
        <v>0 - Port Assets</v>
      </c>
      <c r="O1866" s="8"/>
      <c r="P1866" s="8"/>
      <c r="Q1866" s="8"/>
      <c r="R1866" s="8"/>
      <c r="S1866" s="8"/>
      <c r="T1866" s="8"/>
      <c r="U1866" s="8"/>
      <c r="V1866" s="8"/>
      <c r="W1866" s="8"/>
      <c r="X1866" s="8"/>
      <c r="Y1866" s="8"/>
      <c r="Z1866" s="8"/>
      <c r="AA1866" s="8"/>
      <c r="AB1866" s="8"/>
      <c r="AC1866" s="8"/>
      <c r="AD1866" s="8"/>
      <c r="AE1866" s="8"/>
      <c r="AF1866" s="8"/>
      <c r="AG1866" s="8"/>
      <c r="AH1866" s="8"/>
      <c r="AI1866" s="8"/>
      <c r="AJ1866" s="8"/>
      <c r="AK1866" s="8"/>
      <c r="AL1866" s="8"/>
      <c r="AM1866" s="8"/>
      <c r="AN1866" s="8"/>
      <c r="AO1866" s="8"/>
      <c r="AP1866" s="8"/>
      <c r="AQ1866" s="8"/>
      <c r="AR1866" s="8"/>
      <c r="AS1866" s="8"/>
      <c r="AT1866" s="8"/>
      <c r="AU1866" s="8"/>
      <c r="AV1866" s="8"/>
      <c r="AW1866" s="8"/>
      <c r="AX1866" s="8"/>
      <c r="AY1866" s="8"/>
      <c r="AZ1866" s="8"/>
      <c r="BA1866" s="8"/>
      <c r="BB1866" s="8"/>
      <c r="BC1866" s="8"/>
      <c r="BD1866" s="8"/>
      <c r="BE1866" s="8"/>
      <c r="BF1866" s="8"/>
      <c r="BG1866" s="8"/>
      <c r="BH1866" s="8"/>
      <c r="BI1866" s="8"/>
      <c r="BJ1866" s="8"/>
      <c r="BK1866" s="8"/>
      <c r="BL1866" s="8"/>
      <c r="BM1866" s="8"/>
      <c r="BN1866" s="8"/>
      <c r="BO1866" s="8"/>
      <c r="BP1866" s="1" t="str">
        <v>0- Port Costs</v>
      </c>
      <c r="BT1866" s="1" t="str">
        <v>0- Port Value</v>
      </c>
      <c r="BU1866" s="8"/>
    </row>
    <row r="1867" spans="8:73" hidden="1" outlineLevel="1" x14ac:dyDescent="0.3">
      <c r="H1867" s="1" t="str">
        <v>0 - BM Costs</v>
      </c>
      <c r="L1867" s="1" t="str">
        <v>0 - BM Port</v>
      </c>
      <c r="N1867" s="1" t="str">
        <v>0 - Port Assets</v>
      </c>
      <c r="O1867" s="8"/>
      <c r="P1867" s="8"/>
      <c r="Q1867" s="8"/>
      <c r="R1867" s="8"/>
      <c r="S1867" s="8"/>
      <c r="T1867" s="8"/>
      <c r="U1867" s="8"/>
      <c r="V1867" s="8"/>
      <c r="W1867" s="8"/>
      <c r="X1867" s="8"/>
      <c r="Y1867" s="8"/>
      <c r="Z1867" s="8"/>
      <c r="AA1867" s="8"/>
      <c r="AB1867" s="8"/>
      <c r="AC1867" s="8"/>
      <c r="AD1867" s="8"/>
      <c r="AE1867" s="8"/>
      <c r="AF1867" s="8"/>
      <c r="AG1867" s="8"/>
      <c r="AH1867" s="8"/>
      <c r="AI1867" s="8"/>
      <c r="AJ1867" s="8"/>
      <c r="AK1867" s="8"/>
      <c r="AL1867" s="8"/>
      <c r="AM1867" s="8"/>
      <c r="AN1867" s="8"/>
      <c r="AO1867" s="8"/>
      <c r="AP1867" s="8"/>
      <c r="AQ1867" s="8"/>
      <c r="AR1867" s="8"/>
      <c r="AS1867" s="8"/>
      <c r="AT1867" s="8"/>
      <c r="AU1867" s="8"/>
      <c r="AV1867" s="8"/>
      <c r="AW1867" s="8"/>
      <c r="AX1867" s="8"/>
      <c r="AY1867" s="8"/>
      <c r="AZ1867" s="8"/>
      <c r="BA1867" s="8"/>
      <c r="BB1867" s="8"/>
      <c r="BC1867" s="8"/>
      <c r="BD1867" s="8"/>
      <c r="BE1867" s="8"/>
      <c r="BF1867" s="8"/>
      <c r="BG1867" s="8"/>
      <c r="BH1867" s="8"/>
      <c r="BI1867" s="8"/>
      <c r="BJ1867" s="8"/>
      <c r="BK1867" s="8"/>
      <c r="BL1867" s="8"/>
      <c r="BM1867" s="8"/>
      <c r="BN1867" s="8"/>
      <c r="BO1867" s="8"/>
      <c r="BP1867" s="1" t="str">
        <v>0- Port Costs</v>
      </c>
      <c r="BT1867" s="1" t="str">
        <v>0- Port Value</v>
      </c>
      <c r="BU1867" s="8"/>
    </row>
    <row r="1868" spans="8:73" hidden="1" outlineLevel="1" x14ac:dyDescent="0.3">
      <c r="H1868" s="1" t="str">
        <v>0 - BM Costs</v>
      </c>
      <c r="L1868" s="1" t="str">
        <v>0 - BM Port</v>
      </c>
      <c r="N1868" s="1" t="str">
        <v>0 - Port Assets</v>
      </c>
      <c r="O1868" s="8"/>
      <c r="P1868" s="8"/>
      <c r="Q1868" s="8"/>
      <c r="R1868" s="8"/>
      <c r="S1868" s="8"/>
      <c r="T1868" s="8"/>
      <c r="U1868" s="8"/>
      <c r="V1868" s="8"/>
      <c r="W1868" s="8"/>
      <c r="X1868" s="8"/>
      <c r="Y1868" s="8"/>
      <c r="Z1868" s="8"/>
      <c r="AA1868" s="8"/>
      <c r="AB1868" s="8"/>
      <c r="AC1868" s="8"/>
      <c r="AD1868" s="8"/>
      <c r="AE1868" s="8"/>
      <c r="AF1868" s="8"/>
      <c r="AG1868" s="8"/>
      <c r="AH1868" s="8"/>
      <c r="AI1868" s="8"/>
      <c r="AJ1868" s="8"/>
      <c r="AK1868" s="8"/>
      <c r="AL1868" s="8"/>
      <c r="AM1868" s="8"/>
      <c r="AN1868" s="8"/>
      <c r="AO1868" s="8"/>
      <c r="AP1868" s="8"/>
      <c r="AQ1868" s="8"/>
      <c r="AR1868" s="8"/>
      <c r="AS1868" s="8"/>
      <c r="AT1868" s="8"/>
      <c r="AU1868" s="8"/>
      <c r="AV1868" s="8"/>
      <c r="AW1868" s="8"/>
      <c r="AX1868" s="8"/>
      <c r="AY1868" s="8"/>
      <c r="AZ1868" s="8"/>
      <c r="BA1868" s="8"/>
      <c r="BB1868" s="8"/>
      <c r="BC1868" s="8"/>
      <c r="BD1868" s="8"/>
      <c r="BE1868" s="8"/>
      <c r="BF1868" s="8"/>
      <c r="BG1868" s="8"/>
      <c r="BH1868" s="8"/>
      <c r="BI1868" s="8"/>
      <c r="BJ1868" s="8"/>
      <c r="BK1868" s="8"/>
      <c r="BL1868" s="8"/>
      <c r="BM1868" s="8"/>
      <c r="BN1868" s="8"/>
      <c r="BO1868" s="8"/>
      <c r="BP1868" s="1" t="str">
        <v>0- Port Costs</v>
      </c>
      <c r="BT1868" s="1" t="str">
        <v>0- Port Value</v>
      </c>
      <c r="BU1868" s="8"/>
    </row>
    <row r="1869" spans="8:73" hidden="1" outlineLevel="1" x14ac:dyDescent="0.3">
      <c r="H1869" s="1" t="str">
        <v>0 - BM Costs</v>
      </c>
      <c r="L1869" s="1" t="str">
        <v>0 - BM Port</v>
      </c>
      <c r="N1869" s="1" t="str">
        <v>0 - Port Assets</v>
      </c>
      <c r="O1869" s="8"/>
      <c r="P1869" s="8"/>
      <c r="Q1869" s="8"/>
      <c r="R1869" s="8"/>
      <c r="S1869" s="8"/>
      <c r="T1869" s="8"/>
      <c r="U1869" s="8"/>
      <c r="V1869" s="8"/>
      <c r="W1869" s="8"/>
      <c r="X1869" s="8"/>
      <c r="Y1869" s="8"/>
      <c r="Z1869" s="8"/>
      <c r="AA1869" s="8"/>
      <c r="AB1869" s="8"/>
      <c r="AC1869" s="8"/>
      <c r="AD1869" s="8"/>
      <c r="AE1869" s="8"/>
      <c r="AF1869" s="8"/>
      <c r="AG1869" s="8"/>
      <c r="AH1869" s="8"/>
      <c r="AI1869" s="8"/>
      <c r="AJ1869" s="8"/>
      <c r="AK1869" s="8"/>
      <c r="AL1869" s="8"/>
      <c r="AM1869" s="8"/>
      <c r="AN1869" s="8"/>
      <c r="AO1869" s="8"/>
      <c r="AP1869" s="8"/>
      <c r="AQ1869" s="8"/>
      <c r="AR1869" s="8"/>
      <c r="AS1869" s="8"/>
      <c r="AT1869" s="8"/>
      <c r="AU1869" s="8"/>
      <c r="AV1869" s="8"/>
      <c r="AW1869" s="8"/>
      <c r="AX1869" s="8"/>
      <c r="AY1869" s="8"/>
      <c r="AZ1869" s="8"/>
      <c r="BA1869" s="8"/>
      <c r="BB1869" s="8"/>
      <c r="BC1869" s="8"/>
      <c r="BD1869" s="8"/>
      <c r="BE1869" s="8"/>
      <c r="BF1869" s="8"/>
      <c r="BG1869" s="8"/>
      <c r="BH1869" s="8"/>
      <c r="BI1869" s="8"/>
      <c r="BJ1869" s="8"/>
      <c r="BK1869" s="8"/>
      <c r="BL1869" s="8"/>
      <c r="BM1869" s="8"/>
      <c r="BN1869" s="8"/>
      <c r="BO1869" s="8"/>
      <c r="BP1869" s="1" t="str">
        <v>0- Port Costs</v>
      </c>
      <c r="BT1869" s="1" t="str">
        <v>0- Port Value</v>
      </c>
      <c r="BU1869" s="8"/>
    </row>
    <row r="1870" spans="8:73" hidden="1" outlineLevel="1" x14ac:dyDescent="0.3">
      <c r="H1870" s="1" t="str">
        <v>0 - BM Costs</v>
      </c>
      <c r="L1870" s="1" t="str">
        <v>0 - BM Port</v>
      </c>
      <c r="N1870" s="1" t="str">
        <v>0 - Port Assets</v>
      </c>
      <c r="O1870" s="8"/>
      <c r="P1870" s="8"/>
      <c r="Q1870" s="8"/>
      <c r="R1870" s="8"/>
      <c r="S1870" s="8"/>
      <c r="T1870" s="8"/>
      <c r="U1870" s="8"/>
      <c r="V1870" s="8"/>
      <c r="W1870" s="8"/>
      <c r="X1870" s="8"/>
      <c r="Y1870" s="8"/>
      <c r="Z1870" s="8"/>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c r="BA1870" s="8"/>
      <c r="BB1870" s="8"/>
      <c r="BC1870" s="8"/>
      <c r="BD1870" s="8"/>
      <c r="BE1870" s="8"/>
      <c r="BF1870" s="8"/>
      <c r="BG1870" s="8"/>
      <c r="BH1870" s="8"/>
      <c r="BI1870" s="8"/>
      <c r="BJ1870" s="8"/>
      <c r="BK1870" s="8"/>
      <c r="BL1870" s="8"/>
      <c r="BM1870" s="8"/>
      <c r="BN1870" s="8"/>
      <c r="BO1870" s="8"/>
      <c r="BP1870" s="1" t="str">
        <v>0- Port Costs</v>
      </c>
      <c r="BT1870" s="1" t="str">
        <v>0- Port Value</v>
      </c>
      <c r="BU1870" s="8"/>
    </row>
    <row r="1871" spans="8:73" hidden="1" outlineLevel="1" x14ac:dyDescent="0.3">
      <c r="H1871" s="1" t="str">
        <v>0 - BM Costs</v>
      </c>
      <c r="L1871" s="1" t="str">
        <v>0 - BM Port</v>
      </c>
      <c r="N1871" s="1" t="str">
        <v>0 - Port Assets</v>
      </c>
      <c r="O1871" s="8"/>
      <c r="P1871" s="8"/>
      <c r="Q1871" s="8"/>
      <c r="R1871" s="8"/>
      <c r="S1871" s="8"/>
      <c r="T1871" s="8"/>
      <c r="U1871" s="8"/>
      <c r="V1871" s="8"/>
      <c r="W1871" s="8"/>
      <c r="X1871" s="8"/>
      <c r="Y1871" s="8"/>
      <c r="Z1871" s="8"/>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c r="BE1871" s="8"/>
      <c r="BF1871" s="8"/>
      <c r="BG1871" s="8"/>
      <c r="BH1871" s="8"/>
      <c r="BI1871" s="8"/>
      <c r="BJ1871" s="8"/>
      <c r="BK1871" s="8"/>
      <c r="BL1871" s="8"/>
      <c r="BM1871" s="8"/>
      <c r="BN1871" s="8"/>
      <c r="BO1871" s="8"/>
      <c r="BP1871" s="1" t="str">
        <v>0- Port Costs</v>
      </c>
      <c r="BT1871" s="1" t="str">
        <v>0- Port Value</v>
      </c>
      <c r="BU1871" s="8"/>
    </row>
    <row r="1872" spans="8:73" hidden="1" outlineLevel="1" x14ac:dyDescent="0.3">
      <c r="H1872" s="1" t="str">
        <v>0 - BM Costs</v>
      </c>
      <c r="L1872" s="1" t="str">
        <v>0 - BM Port</v>
      </c>
      <c r="N1872" s="1" t="str">
        <v>0 - Port Assets</v>
      </c>
      <c r="O1872" s="8"/>
      <c r="P1872" s="8"/>
      <c r="Q1872" s="8"/>
      <c r="R1872" s="8"/>
      <c r="S1872" s="8"/>
      <c r="T1872" s="8"/>
      <c r="U1872" s="8"/>
      <c r="V1872" s="8"/>
      <c r="W1872" s="8"/>
      <c r="X1872" s="8"/>
      <c r="Y1872" s="8"/>
      <c r="Z1872" s="8"/>
      <c r="AA1872" s="8"/>
      <c r="AB1872" s="8"/>
      <c r="AC1872" s="8"/>
      <c r="AD1872" s="8"/>
      <c r="AE1872" s="8"/>
      <c r="AF1872" s="8"/>
      <c r="AG1872" s="8"/>
      <c r="AH1872" s="8"/>
      <c r="AI1872" s="8"/>
      <c r="AJ1872" s="8"/>
      <c r="AK1872" s="8"/>
      <c r="AL1872" s="8"/>
      <c r="AM1872" s="8"/>
      <c r="AN1872" s="8"/>
      <c r="AO1872" s="8"/>
      <c r="AP1872" s="8"/>
      <c r="AQ1872" s="8"/>
      <c r="AR1872" s="8"/>
      <c r="AS1872" s="8"/>
      <c r="AT1872" s="8"/>
      <c r="AU1872" s="8"/>
      <c r="AV1872" s="8"/>
      <c r="AW1872" s="8"/>
      <c r="AX1872" s="8"/>
      <c r="AY1872" s="8"/>
      <c r="AZ1872" s="8"/>
      <c r="BA1872" s="8"/>
      <c r="BB1872" s="8"/>
      <c r="BC1872" s="8"/>
      <c r="BD1872" s="8"/>
      <c r="BE1872" s="8"/>
      <c r="BF1872" s="8"/>
      <c r="BG1872" s="8"/>
      <c r="BH1872" s="8"/>
      <c r="BI1872" s="8"/>
      <c r="BJ1872" s="8"/>
      <c r="BK1872" s="8"/>
      <c r="BL1872" s="8"/>
      <c r="BM1872" s="8"/>
      <c r="BN1872" s="8"/>
      <c r="BO1872" s="8"/>
      <c r="BP1872" s="1" t="str">
        <v>0- Port Costs</v>
      </c>
      <c r="BT1872" s="1" t="str">
        <v>0- Port Value</v>
      </c>
      <c r="BU1872" s="8"/>
    </row>
    <row r="1873" spans="8:73" hidden="1" outlineLevel="1" x14ac:dyDescent="0.3">
      <c r="H1873" s="1" t="str">
        <v>0 - BM Costs</v>
      </c>
      <c r="L1873" s="1" t="str">
        <v>0 - BM Port</v>
      </c>
      <c r="N1873" s="1" t="str">
        <v>0 - Port Assets</v>
      </c>
      <c r="O1873" s="8"/>
      <c r="P1873" s="8"/>
      <c r="Q1873" s="8"/>
      <c r="R1873" s="8"/>
      <c r="S1873" s="8"/>
      <c r="T1873" s="8"/>
      <c r="U1873" s="8"/>
      <c r="V1873" s="8"/>
      <c r="W1873" s="8"/>
      <c r="X1873" s="8"/>
      <c r="Y1873" s="8"/>
      <c r="Z1873" s="8"/>
      <c r="AA1873" s="8"/>
      <c r="AB1873" s="8"/>
      <c r="AC1873" s="8"/>
      <c r="AD1873" s="8"/>
      <c r="AE1873" s="8"/>
      <c r="AF1873" s="8"/>
      <c r="AG1873" s="8"/>
      <c r="AH1873" s="8"/>
      <c r="AI1873" s="8"/>
      <c r="AJ1873" s="8"/>
      <c r="AK1873" s="8"/>
      <c r="AL1873" s="8"/>
      <c r="AM1873" s="8"/>
      <c r="AN1873" s="8"/>
      <c r="AO1873" s="8"/>
      <c r="AP1873" s="8"/>
      <c r="AQ1873" s="8"/>
      <c r="AR1873" s="8"/>
      <c r="AS1873" s="8"/>
      <c r="AT1873" s="8"/>
      <c r="AU1873" s="8"/>
      <c r="AV1873" s="8"/>
      <c r="AW1873" s="8"/>
      <c r="AX1873" s="8"/>
      <c r="AY1873" s="8"/>
      <c r="AZ1873" s="8"/>
      <c r="BA1873" s="8"/>
      <c r="BB1873" s="8"/>
      <c r="BC1873" s="8"/>
      <c r="BD1873" s="8"/>
      <c r="BE1873" s="8"/>
      <c r="BF1873" s="8"/>
      <c r="BG1873" s="8"/>
      <c r="BH1873" s="8"/>
      <c r="BI1873" s="8"/>
      <c r="BJ1873" s="8"/>
      <c r="BK1873" s="8"/>
      <c r="BL1873" s="8"/>
      <c r="BM1873" s="8"/>
      <c r="BN1873" s="8"/>
      <c r="BO1873" s="8"/>
      <c r="BP1873" s="1" t="str">
        <v>0- Port Costs</v>
      </c>
      <c r="BT1873" s="1" t="str">
        <v>0- Port Value</v>
      </c>
      <c r="BU1873" s="8"/>
    </row>
    <row r="1874" spans="8:73" hidden="1" outlineLevel="1" x14ac:dyDescent="0.3">
      <c r="H1874" s="1" t="str">
        <v>0 - BM Costs</v>
      </c>
      <c r="L1874" s="1" t="str">
        <v>0 - BM Port</v>
      </c>
      <c r="N1874" s="1" t="str">
        <v>0 - Port Assets</v>
      </c>
      <c r="O1874" s="8"/>
      <c r="P1874" s="8"/>
      <c r="Q1874" s="8"/>
      <c r="R1874" s="8"/>
      <c r="S1874" s="8"/>
      <c r="T1874" s="8"/>
      <c r="U1874" s="8"/>
      <c r="V1874" s="8"/>
      <c r="W1874" s="8"/>
      <c r="X1874" s="8"/>
      <c r="Y1874" s="8"/>
      <c r="Z1874" s="8"/>
      <c r="AA1874" s="8"/>
      <c r="AB1874" s="8"/>
      <c r="AC1874" s="8"/>
      <c r="AD1874" s="8"/>
      <c r="AE1874" s="8"/>
      <c r="AF1874" s="8"/>
      <c r="AG1874" s="8"/>
      <c r="AH1874" s="8"/>
      <c r="AI1874" s="8"/>
      <c r="AJ1874" s="8"/>
      <c r="AK1874" s="8"/>
      <c r="AL1874" s="8"/>
      <c r="AM1874" s="8"/>
      <c r="AN1874" s="8"/>
      <c r="AO1874" s="8"/>
      <c r="AP1874" s="8"/>
      <c r="AQ1874" s="8"/>
      <c r="AR1874" s="8"/>
      <c r="AS1874" s="8"/>
      <c r="AT1874" s="8"/>
      <c r="AU1874" s="8"/>
      <c r="AV1874" s="8"/>
      <c r="AW1874" s="8"/>
      <c r="AX1874" s="8"/>
      <c r="AY1874" s="8"/>
      <c r="AZ1874" s="8"/>
      <c r="BA1874" s="8"/>
      <c r="BB1874" s="8"/>
      <c r="BC1874" s="8"/>
      <c r="BD1874" s="8"/>
      <c r="BE1874" s="8"/>
      <c r="BF1874" s="8"/>
      <c r="BG1874" s="8"/>
      <c r="BH1874" s="8"/>
      <c r="BI1874" s="8"/>
      <c r="BJ1874" s="8"/>
      <c r="BK1874" s="8"/>
      <c r="BL1874" s="8"/>
      <c r="BM1874" s="8"/>
      <c r="BN1874" s="8"/>
      <c r="BO1874" s="8"/>
      <c r="BP1874" s="1" t="str">
        <v>0- Port Costs</v>
      </c>
      <c r="BT1874" s="1" t="str">
        <v>0- Port Value</v>
      </c>
      <c r="BU1874" s="8"/>
    </row>
    <row r="1875" spans="8:73" hidden="1" outlineLevel="1" x14ac:dyDescent="0.3">
      <c r="H1875" s="1" t="str">
        <v>0 - BM Costs</v>
      </c>
      <c r="L1875" s="1" t="str">
        <v>0 - BM Port</v>
      </c>
      <c r="N1875" s="1" t="str">
        <v>0 - Port Assets</v>
      </c>
      <c r="O1875" s="8"/>
      <c r="P1875" s="8"/>
      <c r="Q1875" s="8"/>
      <c r="R1875" s="8"/>
      <c r="S1875" s="8"/>
      <c r="T1875" s="8"/>
      <c r="U1875" s="8"/>
      <c r="V1875" s="8"/>
      <c r="W1875" s="8"/>
      <c r="X1875" s="8"/>
      <c r="Y1875" s="8"/>
      <c r="Z1875" s="8"/>
      <c r="AA1875" s="8"/>
      <c r="AB1875" s="8"/>
      <c r="AC1875" s="8"/>
      <c r="AD1875" s="8"/>
      <c r="AE1875" s="8"/>
      <c r="AF1875" s="8"/>
      <c r="AG1875" s="8"/>
      <c r="AH1875" s="8"/>
      <c r="AI1875" s="8"/>
      <c r="AJ1875" s="8"/>
      <c r="AK1875" s="8"/>
      <c r="AL1875" s="8"/>
      <c r="AM1875" s="8"/>
      <c r="AN1875" s="8"/>
      <c r="AO1875" s="8"/>
      <c r="AP1875" s="8"/>
      <c r="AQ1875" s="8"/>
      <c r="AR1875" s="8"/>
      <c r="AS1875" s="8"/>
      <c r="AT1875" s="8"/>
      <c r="AU1875" s="8"/>
      <c r="AV1875" s="8"/>
      <c r="AW1875" s="8"/>
      <c r="AX1875" s="8"/>
      <c r="AY1875" s="8"/>
      <c r="AZ1875" s="8"/>
      <c r="BA1875" s="8"/>
      <c r="BB1875" s="8"/>
      <c r="BC1875" s="8"/>
      <c r="BD1875" s="8"/>
      <c r="BE1875" s="8"/>
      <c r="BF1875" s="8"/>
      <c r="BG1875" s="8"/>
      <c r="BH1875" s="8"/>
      <c r="BI1875" s="8"/>
      <c r="BJ1875" s="8"/>
      <c r="BK1875" s="8"/>
      <c r="BL1875" s="8"/>
      <c r="BM1875" s="8"/>
      <c r="BN1875" s="8"/>
      <c r="BO1875" s="8"/>
      <c r="BP1875" s="1" t="str">
        <v>0- Port Costs</v>
      </c>
      <c r="BT1875" s="1" t="str">
        <v>0- Port Value</v>
      </c>
      <c r="BU1875" s="8"/>
    </row>
    <row r="1876" spans="8:73" hidden="1" outlineLevel="1" x14ac:dyDescent="0.3">
      <c r="H1876" s="1" t="str">
        <v>0 - BM Costs</v>
      </c>
      <c r="L1876" s="1" t="str">
        <v>0 - BM Port</v>
      </c>
      <c r="N1876" s="1" t="str">
        <v>0 - Port Assets</v>
      </c>
      <c r="O1876" s="8"/>
      <c r="P1876" s="8"/>
      <c r="Q1876" s="8"/>
      <c r="R1876" s="8"/>
      <c r="S1876" s="8"/>
      <c r="T1876" s="8"/>
      <c r="U1876" s="8"/>
      <c r="V1876" s="8"/>
      <c r="W1876" s="8"/>
      <c r="X1876" s="8"/>
      <c r="Y1876" s="8"/>
      <c r="Z1876" s="8"/>
      <c r="AA1876" s="8"/>
      <c r="AB1876" s="8"/>
      <c r="AC1876" s="8"/>
      <c r="AD1876" s="8"/>
      <c r="AE1876" s="8"/>
      <c r="AF1876" s="8"/>
      <c r="AG1876" s="8"/>
      <c r="AH1876" s="8"/>
      <c r="AI1876" s="8"/>
      <c r="AJ1876" s="8"/>
      <c r="AK1876" s="8"/>
      <c r="AL1876" s="8"/>
      <c r="AM1876" s="8"/>
      <c r="AN1876" s="8"/>
      <c r="AO1876" s="8"/>
      <c r="AP1876" s="8"/>
      <c r="AQ1876" s="8"/>
      <c r="AR1876" s="8"/>
      <c r="AS1876" s="8"/>
      <c r="AT1876" s="8"/>
      <c r="AU1876" s="8"/>
      <c r="AV1876" s="8"/>
      <c r="AW1876" s="8"/>
      <c r="AX1876" s="8"/>
      <c r="AY1876" s="8"/>
      <c r="AZ1876" s="8"/>
      <c r="BA1876" s="8"/>
      <c r="BB1876" s="8"/>
      <c r="BC1876" s="8"/>
      <c r="BD1876" s="8"/>
      <c r="BE1876" s="8"/>
      <c r="BF1876" s="8"/>
      <c r="BG1876" s="8"/>
      <c r="BH1876" s="8"/>
      <c r="BI1876" s="8"/>
      <c r="BJ1876" s="8"/>
      <c r="BK1876" s="8"/>
      <c r="BL1876" s="8"/>
      <c r="BM1876" s="8"/>
      <c r="BN1876" s="8"/>
      <c r="BO1876" s="8"/>
      <c r="BP1876" s="1" t="str">
        <v>0- Port Costs</v>
      </c>
      <c r="BT1876" s="1" t="str">
        <v>0- Port Value</v>
      </c>
      <c r="BU1876" s="8"/>
    </row>
    <row r="1877" spans="8:73" hidden="1" outlineLevel="1" x14ac:dyDescent="0.3">
      <c r="H1877" s="1" t="str">
        <v>0 - BM Costs</v>
      </c>
      <c r="L1877" s="1" t="str">
        <v>0 - BM Port</v>
      </c>
      <c r="N1877" s="1" t="str">
        <v>0 - Port Assets</v>
      </c>
      <c r="O1877" s="8"/>
      <c r="P1877" s="8"/>
      <c r="Q1877" s="8"/>
      <c r="R1877" s="8"/>
      <c r="S1877" s="8"/>
      <c r="T1877" s="8"/>
      <c r="U1877" s="8"/>
      <c r="V1877" s="8"/>
      <c r="W1877" s="8"/>
      <c r="X1877" s="8"/>
      <c r="Y1877" s="8"/>
      <c r="Z1877" s="8"/>
      <c r="AA1877" s="8"/>
      <c r="AB1877" s="8"/>
      <c r="AC1877" s="8"/>
      <c r="AD1877" s="8"/>
      <c r="AE1877" s="8"/>
      <c r="AF1877" s="8"/>
      <c r="AG1877" s="8"/>
      <c r="AH1877" s="8"/>
      <c r="AI1877" s="8"/>
      <c r="AJ1877" s="8"/>
      <c r="AK1877" s="8"/>
      <c r="AL1877" s="8"/>
      <c r="AM1877" s="8"/>
      <c r="AN1877" s="8"/>
      <c r="AO1877" s="8"/>
      <c r="AP1877" s="8"/>
      <c r="AQ1877" s="8"/>
      <c r="AR1877" s="8"/>
      <c r="AS1877" s="8"/>
      <c r="AT1877" s="8"/>
      <c r="AU1877" s="8"/>
      <c r="AV1877" s="8"/>
      <c r="AW1877" s="8"/>
      <c r="AX1877" s="8"/>
      <c r="AY1877" s="8"/>
      <c r="AZ1877" s="8"/>
      <c r="BA1877" s="8"/>
      <c r="BB1877" s="8"/>
      <c r="BC1877" s="8"/>
      <c r="BD1877" s="8"/>
      <c r="BE1877" s="8"/>
      <c r="BF1877" s="8"/>
      <c r="BG1877" s="8"/>
      <c r="BH1877" s="8"/>
      <c r="BI1877" s="8"/>
      <c r="BJ1877" s="8"/>
      <c r="BK1877" s="8"/>
      <c r="BL1877" s="8"/>
      <c r="BM1877" s="8"/>
      <c r="BN1877" s="8"/>
      <c r="BO1877" s="8"/>
      <c r="BP1877" s="1" t="str">
        <v>0- Port Costs</v>
      </c>
      <c r="BT1877" s="1" t="str">
        <v>0- Port Value</v>
      </c>
      <c r="BU1877" s="8"/>
    </row>
    <row r="1878" spans="8:73" hidden="1" outlineLevel="1" x14ac:dyDescent="0.3">
      <c r="H1878" s="1" t="str">
        <v>0 - BM Costs</v>
      </c>
      <c r="L1878" s="1" t="str">
        <v>0 - BM Port</v>
      </c>
      <c r="N1878" s="1" t="str">
        <v>0 - Port Assets</v>
      </c>
      <c r="O1878" s="8"/>
      <c r="P1878" s="8"/>
      <c r="Q1878" s="8"/>
      <c r="R1878" s="8"/>
      <c r="S1878" s="8"/>
      <c r="T1878" s="8"/>
      <c r="U1878" s="8"/>
      <c r="V1878" s="8"/>
      <c r="W1878" s="8"/>
      <c r="X1878" s="8"/>
      <c r="Y1878" s="8"/>
      <c r="Z1878" s="8"/>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c r="BD1878" s="8"/>
      <c r="BE1878" s="8"/>
      <c r="BF1878" s="8"/>
      <c r="BG1878" s="8"/>
      <c r="BH1878" s="8"/>
      <c r="BI1878" s="8"/>
      <c r="BJ1878" s="8"/>
      <c r="BK1878" s="8"/>
      <c r="BL1878" s="8"/>
      <c r="BM1878" s="8"/>
      <c r="BN1878" s="8"/>
      <c r="BO1878" s="8"/>
      <c r="BP1878" s="1" t="str">
        <v>0- Port Costs</v>
      </c>
      <c r="BT1878" s="1" t="str">
        <v>0- Port Value</v>
      </c>
      <c r="BU1878" s="8"/>
    </row>
    <row r="1879" spans="8:73" hidden="1" outlineLevel="1" x14ac:dyDescent="0.3">
      <c r="H1879" s="1" t="str">
        <v>0 - BM Costs</v>
      </c>
      <c r="L1879" s="1" t="str">
        <v>0 - BM Port</v>
      </c>
      <c r="N1879" s="1" t="str">
        <v>0 - Port Assets</v>
      </c>
      <c r="O1879" s="8"/>
      <c r="P1879" s="8"/>
      <c r="Q1879" s="8"/>
      <c r="R1879" s="8"/>
      <c r="S1879" s="8"/>
      <c r="T1879" s="8"/>
      <c r="U1879" s="8"/>
      <c r="V1879" s="8"/>
      <c r="W1879" s="8"/>
      <c r="X1879" s="8"/>
      <c r="Y1879" s="8"/>
      <c r="Z1879" s="8"/>
      <c r="AA1879" s="8"/>
      <c r="AB1879" s="8"/>
      <c r="AC1879" s="8"/>
      <c r="AD1879" s="8"/>
      <c r="AE1879" s="8"/>
      <c r="AF1879" s="8"/>
      <c r="AG1879" s="8"/>
      <c r="AH1879" s="8"/>
      <c r="AI1879" s="8"/>
      <c r="AJ1879" s="8"/>
      <c r="AK1879" s="8"/>
      <c r="AL1879" s="8"/>
      <c r="AM1879" s="8"/>
      <c r="AN1879" s="8"/>
      <c r="AO1879" s="8"/>
      <c r="AP1879" s="8"/>
      <c r="AQ1879" s="8"/>
      <c r="AR1879" s="8"/>
      <c r="AS1879" s="8"/>
      <c r="AT1879" s="8"/>
      <c r="AU1879" s="8"/>
      <c r="AV1879" s="8"/>
      <c r="AW1879" s="8"/>
      <c r="AX1879" s="8"/>
      <c r="AY1879" s="8"/>
      <c r="AZ1879" s="8"/>
      <c r="BA1879" s="8"/>
      <c r="BB1879" s="8"/>
      <c r="BC1879" s="8"/>
      <c r="BD1879" s="8"/>
      <c r="BE1879" s="8"/>
      <c r="BF1879" s="8"/>
      <c r="BG1879" s="8"/>
      <c r="BH1879" s="8"/>
      <c r="BI1879" s="8"/>
      <c r="BJ1879" s="8"/>
      <c r="BK1879" s="8"/>
      <c r="BL1879" s="8"/>
      <c r="BM1879" s="8"/>
      <c r="BN1879" s="8"/>
      <c r="BO1879" s="8"/>
      <c r="BP1879" s="1" t="str">
        <v>0- Port Costs</v>
      </c>
      <c r="BT1879" s="1" t="str">
        <v>0- Port Value</v>
      </c>
      <c r="BU1879" s="8"/>
    </row>
    <row r="1880" spans="8:73" hidden="1" outlineLevel="1" x14ac:dyDescent="0.3">
      <c r="H1880" s="1" t="str">
        <v>0 - BM Costs</v>
      </c>
      <c r="L1880" s="1" t="str">
        <v>0 - BM Port</v>
      </c>
      <c r="N1880" s="1" t="str">
        <v>0 - Port Assets</v>
      </c>
      <c r="O1880" s="8"/>
      <c r="P1880" s="8"/>
      <c r="Q1880" s="8"/>
      <c r="R1880" s="8"/>
      <c r="S1880" s="8"/>
      <c r="T1880" s="8"/>
      <c r="U1880" s="8"/>
      <c r="V1880" s="8"/>
      <c r="W1880" s="8"/>
      <c r="X1880" s="8"/>
      <c r="Y1880" s="8"/>
      <c r="Z1880" s="8"/>
      <c r="AA1880" s="8"/>
      <c r="AB1880" s="8"/>
      <c r="AC1880" s="8"/>
      <c r="AD1880" s="8"/>
      <c r="AE1880" s="8"/>
      <c r="AF1880" s="8"/>
      <c r="AG1880" s="8"/>
      <c r="AH1880" s="8"/>
      <c r="AI1880" s="8"/>
      <c r="AJ1880" s="8"/>
      <c r="AK1880" s="8"/>
      <c r="AL1880" s="8"/>
      <c r="AM1880" s="8"/>
      <c r="AN1880" s="8"/>
      <c r="AO1880" s="8"/>
      <c r="AP1880" s="8"/>
      <c r="AQ1880" s="8"/>
      <c r="AR1880" s="8"/>
      <c r="AS1880" s="8"/>
      <c r="AT1880" s="8"/>
      <c r="AU1880" s="8"/>
      <c r="AV1880" s="8"/>
      <c r="AW1880" s="8"/>
      <c r="AX1880" s="8"/>
      <c r="AY1880" s="8"/>
      <c r="AZ1880" s="8"/>
      <c r="BA1880" s="8"/>
      <c r="BB1880" s="8"/>
      <c r="BC1880" s="8"/>
      <c r="BD1880" s="8"/>
      <c r="BE1880" s="8"/>
      <c r="BF1880" s="8"/>
      <c r="BG1880" s="8"/>
      <c r="BH1880" s="8"/>
      <c r="BI1880" s="8"/>
      <c r="BJ1880" s="8"/>
      <c r="BK1880" s="8"/>
      <c r="BL1880" s="8"/>
      <c r="BM1880" s="8"/>
      <c r="BN1880" s="8"/>
      <c r="BO1880" s="8"/>
      <c r="BP1880" s="1" t="str">
        <v>0- Port Costs</v>
      </c>
      <c r="BT1880" s="1" t="str">
        <v>0- Port Value</v>
      </c>
      <c r="BU1880" s="8"/>
    </row>
    <row r="1881" spans="8:73" hidden="1" outlineLevel="1" x14ac:dyDescent="0.3">
      <c r="H1881" s="1" t="str">
        <v>0 - BM Costs</v>
      </c>
      <c r="L1881" s="1" t="str">
        <v>0 - BM Port</v>
      </c>
      <c r="N1881" s="1" t="str">
        <v>0 - Port Assets</v>
      </c>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c r="AL1881" s="8"/>
      <c r="AM1881" s="8"/>
      <c r="AN1881" s="8"/>
      <c r="AO1881" s="8"/>
      <c r="AP1881" s="8"/>
      <c r="AQ1881" s="8"/>
      <c r="AR1881" s="8"/>
      <c r="AS1881" s="8"/>
      <c r="AT1881" s="8"/>
      <c r="AU1881" s="8"/>
      <c r="AV1881" s="8"/>
      <c r="AW1881" s="8"/>
      <c r="AX1881" s="8"/>
      <c r="AY1881" s="8"/>
      <c r="AZ1881" s="8"/>
      <c r="BA1881" s="8"/>
      <c r="BB1881" s="8"/>
      <c r="BC1881" s="8"/>
      <c r="BD1881" s="8"/>
      <c r="BE1881" s="8"/>
      <c r="BF1881" s="8"/>
      <c r="BG1881" s="8"/>
      <c r="BH1881" s="8"/>
      <c r="BI1881" s="8"/>
      <c r="BJ1881" s="8"/>
      <c r="BK1881" s="8"/>
      <c r="BL1881" s="8"/>
      <c r="BM1881" s="8"/>
      <c r="BN1881" s="8"/>
      <c r="BO1881" s="8"/>
      <c r="BP1881" s="1" t="str">
        <v>0- Port Costs</v>
      </c>
      <c r="BT1881" s="1" t="str">
        <v>0- Port Value</v>
      </c>
      <c r="BU1881" s="8"/>
    </row>
    <row r="1882" spans="8:73" hidden="1" outlineLevel="1" x14ac:dyDescent="0.3">
      <c r="H1882" s="1" t="str">
        <v>0 - BM Costs</v>
      </c>
      <c r="L1882" s="1" t="str">
        <v>0 - BM Port</v>
      </c>
      <c r="N1882" s="1" t="str">
        <v>0 - Port Assets</v>
      </c>
      <c r="O1882" s="8"/>
      <c r="P1882" s="8"/>
      <c r="Q1882" s="8"/>
      <c r="R1882" s="8"/>
      <c r="S1882" s="8"/>
      <c r="T1882" s="8"/>
      <c r="U1882" s="8"/>
      <c r="V1882" s="8"/>
      <c r="W1882" s="8"/>
      <c r="X1882" s="8"/>
      <c r="Y1882" s="8"/>
      <c r="Z1882" s="8"/>
      <c r="AA1882" s="8"/>
      <c r="AB1882" s="8"/>
      <c r="AC1882" s="8"/>
      <c r="AD1882" s="8"/>
      <c r="AE1882" s="8"/>
      <c r="AF1882" s="8"/>
      <c r="AG1882" s="8"/>
      <c r="AH1882" s="8"/>
      <c r="AI1882" s="8"/>
      <c r="AJ1882" s="8"/>
      <c r="AK1882" s="8"/>
      <c r="AL1882" s="8"/>
      <c r="AM1882" s="8"/>
      <c r="AN1882" s="8"/>
      <c r="AO1882" s="8"/>
      <c r="AP1882" s="8"/>
      <c r="AQ1882" s="8"/>
      <c r="AR1882" s="8"/>
      <c r="AS1882" s="8"/>
      <c r="AT1882" s="8"/>
      <c r="AU1882" s="8"/>
      <c r="AV1882" s="8"/>
      <c r="AW1882" s="8"/>
      <c r="AX1882" s="8"/>
      <c r="AY1882" s="8"/>
      <c r="AZ1882" s="8"/>
      <c r="BA1882" s="8"/>
      <c r="BB1882" s="8"/>
      <c r="BC1882" s="8"/>
      <c r="BD1882" s="8"/>
      <c r="BE1882" s="8"/>
      <c r="BF1882" s="8"/>
      <c r="BG1882" s="8"/>
      <c r="BH1882" s="8"/>
      <c r="BI1882" s="8"/>
      <c r="BJ1882" s="8"/>
      <c r="BK1882" s="8"/>
      <c r="BL1882" s="8"/>
      <c r="BM1882" s="8"/>
      <c r="BN1882" s="8"/>
      <c r="BO1882" s="8"/>
      <c r="BP1882" s="1" t="str">
        <v>0- Port Costs</v>
      </c>
      <c r="BT1882" s="1" t="str">
        <v>0- Port Value</v>
      </c>
      <c r="BU1882" s="8"/>
    </row>
    <row r="1883" spans="8:73" hidden="1" outlineLevel="1" x14ac:dyDescent="0.3">
      <c r="H1883" s="1" t="str">
        <v>0 - BM Costs</v>
      </c>
      <c r="L1883" s="1" t="str">
        <v>0 - BM Port</v>
      </c>
      <c r="N1883" s="1" t="str">
        <v>0 - Port Assets</v>
      </c>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c r="BD1883" s="8"/>
      <c r="BE1883" s="8"/>
      <c r="BF1883" s="8"/>
      <c r="BG1883" s="8"/>
      <c r="BH1883" s="8"/>
      <c r="BI1883" s="8"/>
      <c r="BJ1883" s="8"/>
      <c r="BK1883" s="8"/>
      <c r="BL1883" s="8"/>
      <c r="BM1883" s="8"/>
      <c r="BN1883" s="8"/>
      <c r="BO1883" s="8"/>
      <c r="BP1883" s="1" t="str">
        <v>0- Port Costs</v>
      </c>
      <c r="BT1883" s="1" t="str">
        <v>0- Port Value</v>
      </c>
      <c r="BU1883" s="8"/>
    </row>
    <row r="1884" spans="8:73" hidden="1" outlineLevel="1" x14ac:dyDescent="0.3">
      <c r="H1884" s="1" t="str">
        <v>0 - BM Costs</v>
      </c>
      <c r="L1884" s="1" t="str">
        <v>0 - BM Port</v>
      </c>
      <c r="N1884" s="1" t="str">
        <v>0 - Port Assets</v>
      </c>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c r="BD1884" s="8"/>
      <c r="BE1884" s="8"/>
      <c r="BF1884" s="8"/>
      <c r="BG1884" s="8"/>
      <c r="BH1884" s="8"/>
      <c r="BI1884" s="8"/>
      <c r="BJ1884" s="8"/>
      <c r="BK1884" s="8"/>
      <c r="BL1884" s="8"/>
      <c r="BM1884" s="8"/>
      <c r="BN1884" s="8"/>
      <c r="BO1884" s="8"/>
      <c r="BP1884" s="1" t="str">
        <v>0- Port Costs</v>
      </c>
      <c r="BT1884" s="1" t="str">
        <v>0- Port Value</v>
      </c>
      <c r="BU1884" s="8"/>
    </row>
    <row r="1885" spans="8:73" hidden="1" outlineLevel="1" x14ac:dyDescent="0.3">
      <c r="H1885" s="1" t="str">
        <v>0 - BM Costs</v>
      </c>
      <c r="L1885" s="1" t="str">
        <v>0 - BM Port</v>
      </c>
      <c r="N1885" s="1" t="str">
        <v>0 - Port Assets</v>
      </c>
      <c r="O1885" s="8"/>
      <c r="P1885" s="8"/>
      <c r="Q1885" s="8"/>
      <c r="R1885" s="8"/>
      <c r="S1885" s="8"/>
      <c r="T1885" s="8"/>
      <c r="U1885" s="8"/>
      <c r="V1885" s="8"/>
      <c r="W1885" s="8"/>
      <c r="X1885" s="8"/>
      <c r="Y1885" s="8"/>
      <c r="Z1885" s="8"/>
      <c r="AA1885" s="8"/>
      <c r="AB1885" s="8"/>
      <c r="AC1885" s="8"/>
      <c r="AD1885" s="8"/>
      <c r="AE1885" s="8"/>
      <c r="AF1885" s="8"/>
      <c r="AG1885" s="8"/>
      <c r="AH1885" s="8"/>
      <c r="AI1885" s="8"/>
      <c r="AJ1885" s="8"/>
      <c r="AK1885" s="8"/>
      <c r="AL1885" s="8"/>
      <c r="AM1885" s="8"/>
      <c r="AN1885" s="8"/>
      <c r="AO1885" s="8"/>
      <c r="AP1885" s="8"/>
      <c r="AQ1885" s="8"/>
      <c r="AR1885" s="8"/>
      <c r="AS1885" s="8"/>
      <c r="AT1885" s="8"/>
      <c r="AU1885" s="8"/>
      <c r="AV1885" s="8"/>
      <c r="AW1885" s="8"/>
      <c r="AX1885" s="8"/>
      <c r="AY1885" s="8"/>
      <c r="AZ1885" s="8"/>
      <c r="BA1885" s="8"/>
      <c r="BB1885" s="8"/>
      <c r="BC1885" s="8"/>
      <c r="BD1885" s="8"/>
      <c r="BE1885" s="8"/>
      <c r="BF1885" s="8"/>
      <c r="BG1885" s="8"/>
      <c r="BH1885" s="8"/>
      <c r="BI1885" s="8"/>
      <c r="BJ1885" s="8"/>
      <c r="BK1885" s="8"/>
      <c r="BL1885" s="8"/>
      <c r="BM1885" s="8"/>
      <c r="BN1885" s="8"/>
      <c r="BO1885" s="8"/>
      <c r="BP1885" s="1" t="str">
        <v>0- Port Costs</v>
      </c>
      <c r="BT1885" s="1" t="str">
        <v>0- Port Value</v>
      </c>
      <c r="BU1885" s="8"/>
    </row>
    <row r="1886" spans="8:73" hidden="1" outlineLevel="1" x14ac:dyDescent="0.3">
      <c r="H1886" s="1" t="str">
        <v>0 - BM Costs</v>
      </c>
      <c r="L1886" s="1" t="str">
        <v>0 - BM Port</v>
      </c>
      <c r="N1886" s="1" t="str">
        <v>0 - Port Assets</v>
      </c>
      <c r="O1886" s="8"/>
      <c r="P1886" s="8"/>
      <c r="Q1886" s="8"/>
      <c r="R1886" s="8"/>
      <c r="S1886" s="8"/>
      <c r="T1886" s="8"/>
      <c r="U1886" s="8"/>
      <c r="V1886" s="8"/>
      <c r="W1886" s="8"/>
      <c r="X1886" s="8"/>
      <c r="Y1886" s="8"/>
      <c r="Z1886" s="8"/>
      <c r="AA1886" s="8"/>
      <c r="AB1886" s="8"/>
      <c r="AC1886" s="8"/>
      <c r="AD1886" s="8"/>
      <c r="AE1886" s="8"/>
      <c r="AF1886" s="8"/>
      <c r="AG1886" s="8"/>
      <c r="AH1886" s="8"/>
      <c r="AI1886" s="8"/>
      <c r="AJ1886" s="8"/>
      <c r="AK1886" s="8"/>
      <c r="AL1886" s="8"/>
      <c r="AM1886" s="8"/>
      <c r="AN1886" s="8"/>
      <c r="AO1886" s="8"/>
      <c r="AP1886" s="8"/>
      <c r="AQ1886" s="8"/>
      <c r="AR1886" s="8"/>
      <c r="AS1886" s="8"/>
      <c r="AT1886" s="8"/>
      <c r="AU1886" s="8"/>
      <c r="AV1886" s="8"/>
      <c r="AW1886" s="8"/>
      <c r="AX1886" s="8"/>
      <c r="AY1886" s="8"/>
      <c r="AZ1886" s="8"/>
      <c r="BA1886" s="8"/>
      <c r="BB1886" s="8"/>
      <c r="BC1886" s="8"/>
      <c r="BD1886" s="8"/>
      <c r="BE1886" s="8"/>
      <c r="BF1886" s="8"/>
      <c r="BG1886" s="8"/>
      <c r="BH1886" s="8"/>
      <c r="BI1886" s="8"/>
      <c r="BJ1886" s="8"/>
      <c r="BK1886" s="8"/>
      <c r="BL1886" s="8"/>
      <c r="BM1886" s="8"/>
      <c r="BN1886" s="8"/>
      <c r="BO1886" s="8"/>
      <c r="BP1886" s="1" t="str">
        <v>0- Port Costs</v>
      </c>
      <c r="BT1886" s="1" t="str">
        <v>0- Port Value</v>
      </c>
      <c r="BU1886" s="8"/>
    </row>
    <row r="1887" spans="8:73" hidden="1" outlineLevel="1" x14ac:dyDescent="0.3">
      <c r="H1887" s="1" t="str">
        <v>0 - BM Costs</v>
      </c>
      <c r="L1887" s="1" t="str">
        <v>0 - BM Port</v>
      </c>
      <c r="N1887" s="1" t="str">
        <v>0 - Port Assets</v>
      </c>
      <c r="O1887" s="8"/>
      <c r="P1887" s="8"/>
      <c r="Q1887" s="8"/>
      <c r="R1887" s="8"/>
      <c r="S1887" s="8"/>
      <c r="T1887" s="8"/>
      <c r="U1887" s="8"/>
      <c r="V1887" s="8"/>
      <c r="W1887" s="8"/>
      <c r="X1887" s="8"/>
      <c r="Y1887" s="8"/>
      <c r="Z1887" s="8"/>
      <c r="AA1887" s="8"/>
      <c r="AB1887" s="8"/>
      <c r="AC1887" s="8"/>
      <c r="AD1887" s="8"/>
      <c r="AE1887" s="8"/>
      <c r="AF1887" s="8"/>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c r="BD1887" s="8"/>
      <c r="BE1887" s="8"/>
      <c r="BF1887" s="8"/>
      <c r="BG1887" s="8"/>
      <c r="BH1887" s="8"/>
      <c r="BI1887" s="8"/>
      <c r="BJ1887" s="8"/>
      <c r="BK1887" s="8"/>
      <c r="BL1887" s="8"/>
      <c r="BM1887" s="8"/>
      <c r="BN1887" s="8"/>
      <c r="BO1887" s="8"/>
      <c r="BP1887" s="1" t="str">
        <v>0- Port Costs</v>
      </c>
      <c r="BT1887" s="1" t="str">
        <v>0- Port Value</v>
      </c>
      <c r="BU1887" s="8"/>
    </row>
    <row r="1888" spans="8:73" hidden="1" outlineLevel="1" x14ac:dyDescent="0.3">
      <c r="H1888" s="1" t="str">
        <v>0 - BM Costs</v>
      </c>
      <c r="L1888" s="1" t="str">
        <v>0 - BM Port</v>
      </c>
      <c r="N1888" s="1" t="str">
        <v>0 - Port Assets</v>
      </c>
      <c r="O1888" s="8"/>
      <c r="P1888" s="8"/>
      <c r="Q1888" s="8"/>
      <c r="R1888" s="8"/>
      <c r="S1888" s="8"/>
      <c r="T1888" s="8"/>
      <c r="U1888" s="8"/>
      <c r="V1888" s="8"/>
      <c r="W1888" s="8"/>
      <c r="X1888" s="8"/>
      <c r="Y1888" s="8"/>
      <c r="Z1888" s="8"/>
      <c r="AA1888" s="8"/>
      <c r="AB1888" s="8"/>
      <c r="AC1888" s="8"/>
      <c r="AD1888" s="8"/>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c r="BD1888" s="8"/>
      <c r="BE1888" s="8"/>
      <c r="BF1888" s="8"/>
      <c r="BG1888" s="8"/>
      <c r="BH1888" s="8"/>
      <c r="BI1888" s="8"/>
      <c r="BJ1888" s="8"/>
      <c r="BK1888" s="8"/>
      <c r="BL1888" s="8"/>
      <c r="BM1888" s="8"/>
      <c r="BN1888" s="8"/>
      <c r="BO1888" s="8"/>
      <c r="BP1888" s="1" t="str">
        <v>0- Port Costs</v>
      </c>
      <c r="BT1888" s="1" t="str">
        <v>0- Port Value</v>
      </c>
      <c r="BU1888" s="8"/>
    </row>
    <row r="1889" spans="8:73" hidden="1" outlineLevel="1" x14ac:dyDescent="0.3">
      <c r="H1889" s="1" t="str">
        <v>0 - BM Costs</v>
      </c>
      <c r="L1889" s="1" t="str">
        <v>0 - BM Port</v>
      </c>
      <c r="N1889" s="1" t="str">
        <v>0 - Port Assets</v>
      </c>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c r="AL1889" s="8"/>
      <c r="AM1889" s="8"/>
      <c r="AN1889" s="8"/>
      <c r="AO1889" s="8"/>
      <c r="AP1889" s="8"/>
      <c r="AQ1889" s="8"/>
      <c r="AR1889" s="8"/>
      <c r="AS1889" s="8"/>
      <c r="AT1889" s="8"/>
      <c r="AU1889" s="8"/>
      <c r="AV1889" s="8"/>
      <c r="AW1889" s="8"/>
      <c r="AX1889" s="8"/>
      <c r="AY1889" s="8"/>
      <c r="AZ1889" s="8"/>
      <c r="BA1889" s="8"/>
      <c r="BB1889" s="8"/>
      <c r="BC1889" s="8"/>
      <c r="BD1889" s="8"/>
      <c r="BE1889" s="8"/>
      <c r="BF1889" s="8"/>
      <c r="BG1889" s="8"/>
      <c r="BH1889" s="8"/>
      <c r="BI1889" s="8"/>
      <c r="BJ1889" s="8"/>
      <c r="BK1889" s="8"/>
      <c r="BL1889" s="8"/>
      <c r="BM1889" s="8"/>
      <c r="BN1889" s="8"/>
      <c r="BO1889" s="8"/>
      <c r="BP1889" s="1" t="str">
        <v>0- Port Costs</v>
      </c>
      <c r="BT1889" s="1" t="str">
        <v>0- Port Value</v>
      </c>
      <c r="BU1889" s="8"/>
    </row>
    <row r="1890" spans="8:73" hidden="1" outlineLevel="1" x14ac:dyDescent="0.3">
      <c r="H1890" s="1" t="str">
        <v>0 - BM Costs</v>
      </c>
      <c r="L1890" s="1" t="str">
        <v>0 - BM Port</v>
      </c>
      <c r="N1890" s="1" t="str">
        <v>0 - Port Assets</v>
      </c>
      <c r="O1890" s="8"/>
      <c r="P1890" s="8"/>
      <c r="Q1890" s="8"/>
      <c r="R1890" s="8"/>
      <c r="S1890" s="8"/>
      <c r="T1890" s="8"/>
      <c r="U1890" s="8"/>
      <c r="V1890" s="8"/>
      <c r="W1890" s="8"/>
      <c r="X1890" s="8"/>
      <c r="Y1890" s="8"/>
      <c r="Z1890" s="8"/>
      <c r="AA1890" s="8"/>
      <c r="AB1890" s="8"/>
      <c r="AC1890" s="8"/>
      <c r="AD1890" s="8"/>
      <c r="AE1890" s="8"/>
      <c r="AF1890" s="8"/>
      <c r="AG1890" s="8"/>
      <c r="AH1890" s="8"/>
      <c r="AI1890" s="8"/>
      <c r="AJ1890" s="8"/>
      <c r="AK1890" s="8"/>
      <c r="AL1890" s="8"/>
      <c r="AM1890" s="8"/>
      <c r="AN1890" s="8"/>
      <c r="AO1890" s="8"/>
      <c r="AP1890" s="8"/>
      <c r="AQ1890" s="8"/>
      <c r="AR1890" s="8"/>
      <c r="AS1890" s="8"/>
      <c r="AT1890" s="8"/>
      <c r="AU1890" s="8"/>
      <c r="AV1890" s="8"/>
      <c r="AW1890" s="8"/>
      <c r="AX1890" s="8"/>
      <c r="AY1890" s="8"/>
      <c r="AZ1890" s="8"/>
      <c r="BA1890" s="8"/>
      <c r="BB1890" s="8"/>
      <c r="BC1890" s="8"/>
      <c r="BD1890" s="8"/>
      <c r="BE1890" s="8"/>
      <c r="BF1890" s="8"/>
      <c r="BG1890" s="8"/>
      <c r="BH1890" s="8"/>
      <c r="BI1890" s="8"/>
      <c r="BJ1890" s="8"/>
      <c r="BK1890" s="8"/>
      <c r="BL1890" s="8"/>
      <c r="BM1890" s="8"/>
      <c r="BN1890" s="8"/>
      <c r="BO1890" s="8"/>
      <c r="BP1890" s="1" t="str">
        <v>0- Port Costs</v>
      </c>
      <c r="BT1890" s="1" t="str">
        <v>0- Port Value</v>
      </c>
      <c r="BU1890" s="8"/>
    </row>
    <row r="1891" spans="8:73" hidden="1" outlineLevel="1" x14ac:dyDescent="0.3">
      <c r="H1891" s="1" t="str">
        <v>0 - BM Costs</v>
      </c>
      <c r="L1891" s="1" t="str">
        <v>0 - BM Port</v>
      </c>
      <c r="N1891" s="1" t="str">
        <v>0 - Port Assets</v>
      </c>
      <c r="O1891" s="8"/>
      <c r="P1891" s="8"/>
      <c r="Q1891" s="8"/>
      <c r="R1891" s="8"/>
      <c r="S1891" s="8"/>
      <c r="T1891" s="8"/>
      <c r="U1891" s="8"/>
      <c r="V1891" s="8"/>
      <c r="W1891" s="8"/>
      <c r="X1891" s="8"/>
      <c r="Y1891" s="8"/>
      <c r="Z1891" s="8"/>
      <c r="AA1891" s="8"/>
      <c r="AB1891" s="8"/>
      <c r="AC1891" s="8"/>
      <c r="AD1891" s="8"/>
      <c r="AE1891" s="8"/>
      <c r="AF1891" s="8"/>
      <c r="AG1891" s="8"/>
      <c r="AH1891" s="8"/>
      <c r="AI1891" s="8"/>
      <c r="AJ1891" s="8"/>
      <c r="AK1891" s="8"/>
      <c r="AL1891" s="8"/>
      <c r="AM1891" s="8"/>
      <c r="AN1891" s="8"/>
      <c r="AO1891" s="8"/>
      <c r="AP1891" s="8"/>
      <c r="AQ1891" s="8"/>
      <c r="AR1891" s="8"/>
      <c r="AS1891" s="8"/>
      <c r="AT1891" s="8"/>
      <c r="AU1891" s="8"/>
      <c r="AV1891" s="8"/>
      <c r="AW1891" s="8"/>
      <c r="AX1891" s="8"/>
      <c r="AY1891" s="8"/>
      <c r="AZ1891" s="8"/>
      <c r="BA1891" s="8"/>
      <c r="BB1891" s="8"/>
      <c r="BC1891" s="8"/>
      <c r="BD1891" s="8"/>
      <c r="BE1891" s="8"/>
      <c r="BF1891" s="8"/>
      <c r="BG1891" s="8"/>
      <c r="BH1891" s="8"/>
      <c r="BI1891" s="8"/>
      <c r="BJ1891" s="8"/>
      <c r="BK1891" s="8"/>
      <c r="BL1891" s="8"/>
      <c r="BM1891" s="8"/>
      <c r="BN1891" s="8"/>
      <c r="BO1891" s="8"/>
      <c r="BP1891" s="1" t="str">
        <v>0- Port Costs</v>
      </c>
      <c r="BT1891" s="1" t="str">
        <v>0- Port Value</v>
      </c>
      <c r="BU1891" s="8"/>
    </row>
    <row r="1892" spans="8:73" hidden="1" outlineLevel="1" x14ac:dyDescent="0.3">
      <c r="H1892" s="1" t="str">
        <v>0 - BM Costs</v>
      </c>
      <c r="L1892" s="1" t="str">
        <v>0 - BM Port</v>
      </c>
      <c r="N1892" s="1" t="str">
        <v>0 - Port Assets</v>
      </c>
      <c r="O1892" s="8"/>
      <c r="P1892" s="8"/>
      <c r="Q1892" s="8"/>
      <c r="R1892" s="8"/>
      <c r="S1892" s="8"/>
      <c r="T1892" s="8"/>
      <c r="U1892" s="8"/>
      <c r="V1892" s="8"/>
      <c r="W1892" s="8"/>
      <c r="X1892" s="8"/>
      <c r="Y1892" s="8"/>
      <c r="Z1892" s="8"/>
      <c r="AA1892" s="8"/>
      <c r="AB1892" s="8"/>
      <c r="AC1892" s="8"/>
      <c r="AD1892" s="8"/>
      <c r="AE1892" s="8"/>
      <c r="AF1892" s="8"/>
      <c r="AG1892" s="8"/>
      <c r="AH1892" s="8"/>
      <c r="AI1892" s="8"/>
      <c r="AJ1892" s="8"/>
      <c r="AK1892" s="8"/>
      <c r="AL1892" s="8"/>
      <c r="AM1892" s="8"/>
      <c r="AN1892" s="8"/>
      <c r="AO1892" s="8"/>
      <c r="AP1892" s="8"/>
      <c r="AQ1892" s="8"/>
      <c r="AR1892" s="8"/>
      <c r="AS1892" s="8"/>
      <c r="AT1892" s="8"/>
      <c r="AU1892" s="8"/>
      <c r="AV1892" s="8"/>
      <c r="AW1892" s="8"/>
      <c r="AX1892" s="8"/>
      <c r="AY1892" s="8"/>
      <c r="AZ1892" s="8"/>
      <c r="BA1892" s="8"/>
      <c r="BB1892" s="8"/>
      <c r="BC1892" s="8"/>
      <c r="BD1892" s="8"/>
      <c r="BE1892" s="8"/>
      <c r="BF1892" s="8"/>
      <c r="BG1892" s="8"/>
      <c r="BH1892" s="8"/>
      <c r="BI1892" s="8"/>
      <c r="BJ1892" s="8"/>
      <c r="BK1892" s="8"/>
      <c r="BL1892" s="8"/>
      <c r="BM1892" s="8"/>
      <c r="BN1892" s="8"/>
      <c r="BO1892" s="8"/>
      <c r="BP1892" s="1" t="str">
        <v>0- Port Costs</v>
      </c>
      <c r="BT1892" s="1" t="str">
        <v>0- Port Value</v>
      </c>
      <c r="BU1892" s="8"/>
    </row>
    <row r="1893" spans="8:73" hidden="1" outlineLevel="1" x14ac:dyDescent="0.3">
      <c r="H1893" s="1" t="str">
        <v>0 - BM Costs</v>
      </c>
      <c r="L1893" s="1" t="str">
        <v>0 - BM Port</v>
      </c>
      <c r="N1893" s="1" t="str">
        <v>0 - Port Assets</v>
      </c>
      <c r="O1893" s="8"/>
      <c r="P1893" s="8"/>
      <c r="Q1893" s="8"/>
      <c r="R1893" s="8"/>
      <c r="S1893" s="8"/>
      <c r="T1893" s="8"/>
      <c r="U1893" s="8"/>
      <c r="V1893" s="8"/>
      <c r="W1893" s="8"/>
      <c r="X1893" s="8"/>
      <c r="Y1893" s="8"/>
      <c r="Z1893" s="8"/>
      <c r="AA1893" s="8"/>
      <c r="AB1893" s="8"/>
      <c r="AC1893" s="8"/>
      <c r="AD1893" s="8"/>
      <c r="AE1893" s="8"/>
      <c r="AF1893" s="8"/>
      <c r="AG1893" s="8"/>
      <c r="AH1893" s="8"/>
      <c r="AI1893" s="8"/>
      <c r="AJ1893" s="8"/>
      <c r="AK1893" s="8"/>
      <c r="AL1893" s="8"/>
      <c r="AM1893" s="8"/>
      <c r="AN1893" s="8"/>
      <c r="AO1893" s="8"/>
      <c r="AP1893" s="8"/>
      <c r="AQ1893" s="8"/>
      <c r="AR1893" s="8"/>
      <c r="AS1893" s="8"/>
      <c r="AT1893" s="8"/>
      <c r="AU1893" s="8"/>
      <c r="AV1893" s="8"/>
      <c r="AW1893" s="8"/>
      <c r="AX1893" s="8"/>
      <c r="AY1893" s="8"/>
      <c r="AZ1893" s="8"/>
      <c r="BA1893" s="8"/>
      <c r="BB1893" s="8"/>
      <c r="BC1893" s="8"/>
      <c r="BD1893" s="8"/>
      <c r="BE1893" s="8"/>
      <c r="BF1893" s="8"/>
      <c r="BG1893" s="8"/>
      <c r="BH1893" s="8"/>
      <c r="BI1893" s="8"/>
      <c r="BJ1893" s="8"/>
      <c r="BK1893" s="8"/>
      <c r="BL1893" s="8"/>
      <c r="BM1893" s="8"/>
      <c r="BN1893" s="8"/>
      <c r="BO1893" s="8"/>
      <c r="BP1893" s="1" t="str">
        <v>0- Port Costs</v>
      </c>
      <c r="BT1893" s="1" t="str">
        <v>0- Port Value</v>
      </c>
      <c r="BU1893" s="8"/>
    </row>
    <row r="1894" spans="8:73" hidden="1" outlineLevel="1" x14ac:dyDescent="0.3">
      <c r="H1894" s="1" t="str">
        <v>0 - BM Costs</v>
      </c>
      <c r="L1894" s="1" t="str">
        <v>0 - BM Port</v>
      </c>
      <c r="N1894" s="1" t="str">
        <v>0 - Port Assets</v>
      </c>
      <c r="O1894" s="8"/>
      <c r="P1894" s="8"/>
      <c r="Q1894" s="8"/>
      <c r="R1894" s="8"/>
      <c r="S1894" s="8"/>
      <c r="T1894" s="8"/>
      <c r="U1894" s="8"/>
      <c r="V1894" s="8"/>
      <c r="W1894" s="8"/>
      <c r="X1894" s="8"/>
      <c r="Y1894" s="8"/>
      <c r="Z1894" s="8"/>
      <c r="AA1894" s="8"/>
      <c r="AB1894" s="8"/>
      <c r="AC1894" s="8"/>
      <c r="AD1894" s="8"/>
      <c r="AE1894" s="8"/>
      <c r="AF1894" s="8"/>
      <c r="AG1894" s="8"/>
      <c r="AH1894" s="8"/>
      <c r="AI1894" s="8"/>
      <c r="AJ1894" s="8"/>
      <c r="AK1894" s="8"/>
      <c r="AL1894" s="8"/>
      <c r="AM1894" s="8"/>
      <c r="AN1894" s="8"/>
      <c r="AO1894" s="8"/>
      <c r="AP1894" s="8"/>
      <c r="AQ1894" s="8"/>
      <c r="AR1894" s="8"/>
      <c r="AS1894" s="8"/>
      <c r="AT1894" s="8"/>
      <c r="AU1894" s="8"/>
      <c r="AV1894" s="8"/>
      <c r="AW1894" s="8"/>
      <c r="AX1894" s="8"/>
      <c r="AY1894" s="8"/>
      <c r="AZ1894" s="8"/>
      <c r="BA1894" s="8"/>
      <c r="BB1894" s="8"/>
      <c r="BC1894" s="8"/>
      <c r="BD1894" s="8"/>
      <c r="BE1894" s="8"/>
      <c r="BF1894" s="8"/>
      <c r="BG1894" s="8"/>
      <c r="BH1894" s="8"/>
      <c r="BI1894" s="8"/>
      <c r="BJ1894" s="8"/>
      <c r="BK1894" s="8"/>
      <c r="BL1894" s="8"/>
      <c r="BM1894" s="8"/>
      <c r="BN1894" s="8"/>
      <c r="BO1894" s="8"/>
      <c r="BP1894" s="1" t="str">
        <v>0- Port Costs</v>
      </c>
      <c r="BT1894" s="1" t="str">
        <v>0- Port Value</v>
      </c>
      <c r="BU1894" s="8"/>
    </row>
    <row r="1895" spans="8:73" hidden="1" outlineLevel="1" x14ac:dyDescent="0.3">
      <c r="H1895" s="1" t="str">
        <v>0 - BM Costs</v>
      </c>
      <c r="L1895" s="1" t="str">
        <v>0 - BM Port</v>
      </c>
      <c r="N1895" s="1" t="str">
        <v>0 - Port Assets</v>
      </c>
      <c r="O1895" s="8"/>
      <c r="P1895" s="8"/>
      <c r="Q1895" s="8"/>
      <c r="R1895" s="8"/>
      <c r="S1895" s="8"/>
      <c r="T1895" s="8"/>
      <c r="U1895" s="8"/>
      <c r="V1895" s="8"/>
      <c r="W1895" s="8"/>
      <c r="X1895" s="8"/>
      <c r="Y1895" s="8"/>
      <c r="Z1895" s="8"/>
      <c r="AA1895" s="8"/>
      <c r="AB1895" s="8"/>
      <c r="AC1895" s="8"/>
      <c r="AD1895" s="8"/>
      <c r="AE1895" s="8"/>
      <c r="AF1895" s="8"/>
      <c r="AG1895" s="8"/>
      <c r="AH1895" s="8"/>
      <c r="AI1895" s="8"/>
      <c r="AJ1895" s="8"/>
      <c r="AK1895" s="8"/>
      <c r="AL1895" s="8"/>
      <c r="AM1895" s="8"/>
      <c r="AN1895" s="8"/>
      <c r="AO1895" s="8"/>
      <c r="AP1895" s="8"/>
      <c r="AQ1895" s="8"/>
      <c r="AR1895" s="8"/>
      <c r="AS1895" s="8"/>
      <c r="AT1895" s="8"/>
      <c r="AU1895" s="8"/>
      <c r="AV1895" s="8"/>
      <c r="AW1895" s="8"/>
      <c r="AX1895" s="8"/>
      <c r="AY1895" s="8"/>
      <c r="AZ1895" s="8"/>
      <c r="BA1895" s="8"/>
      <c r="BB1895" s="8"/>
      <c r="BC1895" s="8"/>
      <c r="BD1895" s="8"/>
      <c r="BE1895" s="8"/>
      <c r="BF1895" s="8"/>
      <c r="BG1895" s="8"/>
      <c r="BH1895" s="8"/>
      <c r="BI1895" s="8"/>
      <c r="BJ1895" s="8"/>
      <c r="BK1895" s="8"/>
      <c r="BL1895" s="8"/>
      <c r="BM1895" s="8"/>
      <c r="BN1895" s="8"/>
      <c r="BO1895" s="8"/>
      <c r="BP1895" s="1" t="str">
        <v>0- Port Costs</v>
      </c>
      <c r="BT1895" s="1" t="str">
        <v>0- Port Value</v>
      </c>
      <c r="BU1895" s="8"/>
    </row>
    <row r="1896" spans="8:73" hidden="1" outlineLevel="1" x14ac:dyDescent="0.3">
      <c r="H1896" s="1" t="str">
        <v>0 - BM Costs</v>
      </c>
      <c r="L1896" s="1" t="str">
        <v>0 - BM Port</v>
      </c>
      <c r="N1896" s="1" t="str">
        <v>0 - Port Assets</v>
      </c>
      <c r="O1896" s="8"/>
      <c r="P1896" s="8"/>
      <c r="Q1896" s="8"/>
      <c r="R1896" s="8"/>
      <c r="S1896" s="8"/>
      <c r="T1896" s="8"/>
      <c r="U1896" s="8"/>
      <c r="V1896" s="8"/>
      <c r="W1896" s="8"/>
      <c r="X1896" s="8"/>
      <c r="Y1896" s="8"/>
      <c r="Z1896" s="8"/>
      <c r="AA1896" s="8"/>
      <c r="AB1896" s="8"/>
      <c r="AC1896" s="8"/>
      <c r="AD1896" s="8"/>
      <c r="AE1896" s="8"/>
      <c r="AF1896" s="8"/>
      <c r="AG1896" s="8"/>
      <c r="AH1896" s="8"/>
      <c r="AI1896" s="8"/>
      <c r="AJ1896" s="8"/>
      <c r="AK1896" s="8"/>
      <c r="AL1896" s="8"/>
      <c r="AM1896" s="8"/>
      <c r="AN1896" s="8"/>
      <c r="AO1896" s="8"/>
      <c r="AP1896" s="8"/>
      <c r="AQ1896" s="8"/>
      <c r="AR1896" s="8"/>
      <c r="AS1896" s="8"/>
      <c r="AT1896" s="8"/>
      <c r="AU1896" s="8"/>
      <c r="AV1896" s="8"/>
      <c r="AW1896" s="8"/>
      <c r="AX1896" s="8"/>
      <c r="AY1896" s="8"/>
      <c r="AZ1896" s="8"/>
      <c r="BA1896" s="8"/>
      <c r="BB1896" s="8"/>
      <c r="BC1896" s="8"/>
      <c r="BD1896" s="8"/>
      <c r="BE1896" s="8"/>
      <c r="BF1896" s="8"/>
      <c r="BG1896" s="8"/>
      <c r="BH1896" s="8"/>
      <c r="BI1896" s="8"/>
      <c r="BJ1896" s="8"/>
      <c r="BK1896" s="8"/>
      <c r="BL1896" s="8"/>
      <c r="BM1896" s="8"/>
      <c r="BN1896" s="8"/>
      <c r="BO1896" s="8"/>
      <c r="BP1896" s="1" t="str">
        <v>0- Port Costs</v>
      </c>
      <c r="BT1896" s="1" t="str">
        <v>0- Port Value</v>
      </c>
      <c r="BU1896" s="8"/>
    </row>
    <row r="1897" spans="8:73" hidden="1" outlineLevel="1" x14ac:dyDescent="0.3">
      <c r="H1897" s="1" t="str">
        <v>0 - BM Costs</v>
      </c>
      <c r="L1897" s="1" t="str">
        <v>0 - BM Port</v>
      </c>
      <c r="N1897" s="1" t="str">
        <v>0 - Port Assets</v>
      </c>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c r="AL1897" s="8"/>
      <c r="AM1897" s="8"/>
      <c r="AN1897" s="8"/>
      <c r="AO1897" s="8"/>
      <c r="AP1897" s="8"/>
      <c r="AQ1897" s="8"/>
      <c r="AR1897" s="8"/>
      <c r="AS1897" s="8"/>
      <c r="AT1897" s="8"/>
      <c r="AU1897" s="8"/>
      <c r="AV1897" s="8"/>
      <c r="AW1897" s="8"/>
      <c r="AX1897" s="8"/>
      <c r="AY1897" s="8"/>
      <c r="AZ1897" s="8"/>
      <c r="BA1897" s="8"/>
      <c r="BB1897" s="8"/>
      <c r="BC1897" s="8"/>
      <c r="BD1897" s="8"/>
      <c r="BE1897" s="8"/>
      <c r="BF1897" s="8"/>
      <c r="BG1897" s="8"/>
      <c r="BH1897" s="8"/>
      <c r="BI1897" s="8"/>
      <c r="BJ1897" s="8"/>
      <c r="BK1897" s="8"/>
      <c r="BL1897" s="8"/>
      <c r="BM1897" s="8"/>
      <c r="BN1897" s="8"/>
      <c r="BO1897" s="8"/>
      <c r="BP1897" s="1" t="str">
        <v>0- Port Costs</v>
      </c>
      <c r="BT1897" s="1" t="str">
        <v>0- Port Value</v>
      </c>
      <c r="BU1897" s="8"/>
    </row>
    <row r="1898" spans="8:73" hidden="1" outlineLevel="1" x14ac:dyDescent="0.3">
      <c r="H1898" s="1" t="str">
        <v>0 - BM Costs</v>
      </c>
      <c r="L1898" s="1" t="str">
        <v>0 - BM Port</v>
      </c>
      <c r="N1898" s="1" t="str">
        <v>0 - Port Assets</v>
      </c>
      <c r="O1898" s="8"/>
      <c r="P1898" s="8"/>
      <c r="Q1898" s="8"/>
      <c r="R1898" s="8"/>
      <c r="S1898" s="8"/>
      <c r="T1898" s="8"/>
      <c r="U1898" s="8"/>
      <c r="V1898" s="8"/>
      <c r="W1898" s="8"/>
      <c r="X1898" s="8"/>
      <c r="Y1898" s="8"/>
      <c r="Z1898" s="8"/>
      <c r="AA1898" s="8"/>
      <c r="AB1898" s="8"/>
      <c r="AC1898" s="8"/>
      <c r="AD1898" s="8"/>
      <c r="AE1898" s="8"/>
      <c r="AF1898" s="8"/>
      <c r="AG1898" s="8"/>
      <c r="AH1898" s="8"/>
      <c r="AI1898" s="8"/>
      <c r="AJ1898" s="8"/>
      <c r="AK1898" s="8"/>
      <c r="AL1898" s="8"/>
      <c r="AM1898" s="8"/>
      <c r="AN1898" s="8"/>
      <c r="AO1898" s="8"/>
      <c r="AP1898" s="8"/>
      <c r="AQ1898" s="8"/>
      <c r="AR1898" s="8"/>
      <c r="AS1898" s="8"/>
      <c r="AT1898" s="8"/>
      <c r="AU1898" s="8"/>
      <c r="AV1898" s="8"/>
      <c r="AW1898" s="8"/>
      <c r="AX1898" s="8"/>
      <c r="AY1898" s="8"/>
      <c r="AZ1898" s="8"/>
      <c r="BA1898" s="8"/>
      <c r="BB1898" s="8"/>
      <c r="BC1898" s="8"/>
      <c r="BD1898" s="8"/>
      <c r="BE1898" s="8"/>
      <c r="BF1898" s="8"/>
      <c r="BG1898" s="8"/>
      <c r="BH1898" s="8"/>
      <c r="BI1898" s="8"/>
      <c r="BJ1898" s="8"/>
      <c r="BK1898" s="8"/>
      <c r="BL1898" s="8"/>
      <c r="BM1898" s="8"/>
      <c r="BN1898" s="8"/>
      <c r="BO1898" s="8"/>
      <c r="BP1898" s="1" t="str">
        <v>0- Port Costs</v>
      </c>
      <c r="BT1898" s="1" t="str">
        <v>0- Port Value</v>
      </c>
      <c r="BU1898" s="8"/>
    </row>
    <row r="1899" spans="8:73" hidden="1" outlineLevel="1" x14ac:dyDescent="0.3">
      <c r="H1899" s="1" t="str">
        <v>0 - BM Costs</v>
      </c>
      <c r="L1899" s="1" t="str">
        <v>0 - BM Port</v>
      </c>
      <c r="N1899" s="1" t="str">
        <v>0 - Port Assets</v>
      </c>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8"/>
      <c r="AL1899" s="8"/>
      <c r="AM1899" s="8"/>
      <c r="AN1899" s="8"/>
      <c r="AO1899" s="8"/>
      <c r="AP1899" s="8"/>
      <c r="AQ1899" s="8"/>
      <c r="AR1899" s="8"/>
      <c r="AS1899" s="8"/>
      <c r="AT1899" s="8"/>
      <c r="AU1899" s="8"/>
      <c r="AV1899" s="8"/>
      <c r="AW1899" s="8"/>
      <c r="AX1899" s="8"/>
      <c r="AY1899" s="8"/>
      <c r="AZ1899" s="8"/>
      <c r="BA1899" s="8"/>
      <c r="BB1899" s="8"/>
      <c r="BC1899" s="8"/>
      <c r="BD1899" s="8"/>
      <c r="BE1899" s="8"/>
      <c r="BF1899" s="8"/>
      <c r="BG1899" s="8"/>
      <c r="BH1899" s="8"/>
      <c r="BI1899" s="8"/>
      <c r="BJ1899" s="8"/>
      <c r="BK1899" s="8"/>
      <c r="BL1899" s="8"/>
      <c r="BM1899" s="8"/>
      <c r="BN1899" s="8"/>
      <c r="BO1899" s="8"/>
      <c r="BP1899" s="1" t="str">
        <v>0- Port Costs</v>
      </c>
      <c r="BT1899" s="1" t="str">
        <v>0- Port Value</v>
      </c>
      <c r="BU1899" s="8"/>
    </row>
    <row r="1900" spans="8:73" hidden="1" outlineLevel="1" x14ac:dyDescent="0.3">
      <c r="H1900" s="1" t="str">
        <v>0 - BM Costs</v>
      </c>
      <c r="L1900" s="1" t="str">
        <v>0 - BM Port</v>
      </c>
      <c r="N1900" s="1" t="str">
        <v>0 - Port Assets</v>
      </c>
      <c r="O1900" s="8"/>
      <c r="P1900" s="8"/>
      <c r="Q1900" s="8"/>
      <c r="R1900" s="8"/>
      <c r="S1900" s="8"/>
      <c r="T1900" s="8"/>
      <c r="U1900" s="8"/>
      <c r="V1900" s="8"/>
      <c r="W1900" s="8"/>
      <c r="X1900" s="8"/>
      <c r="Y1900" s="8"/>
      <c r="Z1900" s="8"/>
      <c r="AA1900" s="8"/>
      <c r="AB1900" s="8"/>
      <c r="AC1900" s="8"/>
      <c r="AD1900" s="8"/>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c r="BD1900" s="8"/>
      <c r="BE1900" s="8"/>
      <c r="BF1900" s="8"/>
      <c r="BG1900" s="8"/>
      <c r="BH1900" s="8"/>
      <c r="BI1900" s="8"/>
      <c r="BJ1900" s="8"/>
      <c r="BK1900" s="8"/>
      <c r="BL1900" s="8"/>
      <c r="BM1900" s="8"/>
      <c r="BN1900" s="8"/>
      <c r="BO1900" s="8"/>
      <c r="BP1900" s="1" t="str">
        <v>0- Port Costs</v>
      </c>
      <c r="BT1900" s="1" t="str">
        <v>0- Port Value</v>
      </c>
      <c r="BU1900" s="8"/>
    </row>
    <row r="1901" spans="8:73" hidden="1" outlineLevel="1" x14ac:dyDescent="0.3">
      <c r="H1901" s="1" t="str">
        <v>0 - BM Costs</v>
      </c>
      <c r="L1901" s="1" t="str">
        <v>0 - BM Port</v>
      </c>
      <c r="N1901" s="1" t="str">
        <v>0 - Port Assets</v>
      </c>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c r="BD1901" s="8"/>
      <c r="BE1901" s="8"/>
      <c r="BF1901" s="8"/>
      <c r="BG1901" s="8"/>
      <c r="BH1901" s="8"/>
      <c r="BI1901" s="8"/>
      <c r="BJ1901" s="8"/>
      <c r="BK1901" s="8"/>
      <c r="BL1901" s="8"/>
      <c r="BM1901" s="8"/>
      <c r="BN1901" s="8"/>
      <c r="BO1901" s="8"/>
      <c r="BP1901" s="1" t="str">
        <v>0- Port Costs</v>
      </c>
      <c r="BT1901" s="1" t="str">
        <v>0- Port Value</v>
      </c>
      <c r="BU1901" s="8"/>
    </row>
    <row r="1902" spans="8:73" hidden="1" outlineLevel="1" x14ac:dyDescent="0.3">
      <c r="H1902" s="1" t="str">
        <v>0 - BM Costs</v>
      </c>
      <c r="L1902" s="1" t="str">
        <v>0 - BM Port</v>
      </c>
      <c r="N1902" s="1" t="str">
        <v>0 - Port Assets</v>
      </c>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c r="BF1902" s="8"/>
      <c r="BG1902" s="8"/>
      <c r="BH1902" s="8"/>
      <c r="BI1902" s="8"/>
      <c r="BJ1902" s="8"/>
      <c r="BK1902" s="8"/>
      <c r="BL1902" s="8"/>
      <c r="BM1902" s="8"/>
      <c r="BN1902" s="8"/>
      <c r="BO1902" s="8"/>
      <c r="BP1902" s="1" t="str">
        <v>0- Port Costs</v>
      </c>
      <c r="BT1902" s="1" t="str">
        <v>0- Port Value</v>
      </c>
      <c r="BU1902" s="8"/>
    </row>
    <row r="1903" spans="8:73" hidden="1" outlineLevel="1" x14ac:dyDescent="0.3">
      <c r="H1903" s="1" t="str">
        <v>0 - BM Costs</v>
      </c>
      <c r="L1903" s="1" t="str">
        <v>0 - BM Port</v>
      </c>
      <c r="N1903" s="1" t="str">
        <v>0 - Port Assets</v>
      </c>
      <c r="O1903" s="8"/>
      <c r="P1903" s="8"/>
      <c r="Q1903" s="8"/>
      <c r="R1903" s="8"/>
      <c r="S1903" s="8"/>
      <c r="T1903" s="8"/>
      <c r="U1903" s="8"/>
      <c r="V1903" s="8"/>
      <c r="W1903" s="8"/>
      <c r="X1903" s="8"/>
      <c r="Y1903" s="8"/>
      <c r="Z1903" s="8"/>
      <c r="AA1903" s="8"/>
      <c r="AB1903" s="8"/>
      <c r="AC1903" s="8"/>
      <c r="AD1903" s="8"/>
      <c r="AE1903" s="8"/>
      <c r="AF1903" s="8"/>
      <c r="AG1903" s="8"/>
      <c r="AH1903" s="8"/>
      <c r="AI1903" s="8"/>
      <c r="AJ1903" s="8"/>
      <c r="AK1903" s="8"/>
      <c r="AL1903" s="8"/>
      <c r="AM1903" s="8"/>
      <c r="AN1903" s="8"/>
      <c r="AO1903" s="8"/>
      <c r="AP1903" s="8"/>
      <c r="AQ1903" s="8"/>
      <c r="AR1903" s="8"/>
      <c r="AS1903" s="8"/>
      <c r="AT1903" s="8"/>
      <c r="AU1903" s="8"/>
      <c r="AV1903" s="8"/>
      <c r="AW1903" s="8"/>
      <c r="AX1903" s="8"/>
      <c r="AY1903" s="8"/>
      <c r="AZ1903" s="8"/>
      <c r="BA1903" s="8"/>
      <c r="BB1903" s="8"/>
      <c r="BC1903" s="8"/>
      <c r="BD1903" s="8"/>
      <c r="BE1903" s="8"/>
      <c r="BF1903" s="8"/>
      <c r="BG1903" s="8"/>
      <c r="BH1903" s="8"/>
      <c r="BI1903" s="8"/>
      <c r="BJ1903" s="8"/>
      <c r="BK1903" s="8"/>
      <c r="BL1903" s="8"/>
      <c r="BM1903" s="8"/>
      <c r="BN1903" s="8"/>
      <c r="BO1903" s="8"/>
      <c r="BP1903" s="1" t="str">
        <v>0- Port Costs</v>
      </c>
      <c r="BT1903" s="1" t="str">
        <v>0- Port Value</v>
      </c>
      <c r="BU1903" s="8"/>
    </row>
    <row r="1904" spans="8:73" hidden="1" outlineLevel="1" x14ac:dyDescent="0.3">
      <c r="H1904" s="1" t="str">
        <v>0 - BM Costs</v>
      </c>
      <c r="L1904" s="1" t="str">
        <v>0 - BM Port</v>
      </c>
      <c r="N1904" s="1" t="str">
        <v>0 - Port Assets</v>
      </c>
      <c r="O1904" s="8"/>
      <c r="P1904" s="8"/>
      <c r="Q1904" s="8"/>
      <c r="R1904" s="8"/>
      <c r="S1904" s="8"/>
      <c r="T1904" s="8"/>
      <c r="U1904" s="8"/>
      <c r="V1904" s="8"/>
      <c r="W1904" s="8"/>
      <c r="X1904" s="8"/>
      <c r="Y1904" s="8"/>
      <c r="Z1904" s="8"/>
      <c r="AA1904" s="8"/>
      <c r="AB1904" s="8"/>
      <c r="AC1904" s="8"/>
      <c r="AD1904" s="8"/>
      <c r="AE1904" s="8"/>
      <c r="AF1904" s="8"/>
      <c r="AG1904" s="8"/>
      <c r="AH1904" s="8"/>
      <c r="AI1904" s="8"/>
      <c r="AJ1904" s="8"/>
      <c r="AK1904" s="8"/>
      <c r="AL1904" s="8"/>
      <c r="AM1904" s="8"/>
      <c r="AN1904" s="8"/>
      <c r="AO1904" s="8"/>
      <c r="AP1904" s="8"/>
      <c r="AQ1904" s="8"/>
      <c r="AR1904" s="8"/>
      <c r="AS1904" s="8"/>
      <c r="AT1904" s="8"/>
      <c r="AU1904" s="8"/>
      <c r="AV1904" s="8"/>
      <c r="AW1904" s="8"/>
      <c r="AX1904" s="8"/>
      <c r="AY1904" s="8"/>
      <c r="AZ1904" s="8"/>
      <c r="BA1904" s="8"/>
      <c r="BB1904" s="8"/>
      <c r="BC1904" s="8"/>
      <c r="BD1904" s="8"/>
      <c r="BE1904" s="8"/>
      <c r="BF1904" s="8"/>
      <c r="BG1904" s="8"/>
      <c r="BH1904" s="8"/>
      <c r="BI1904" s="8"/>
      <c r="BJ1904" s="8"/>
      <c r="BK1904" s="8"/>
      <c r="BL1904" s="8"/>
      <c r="BM1904" s="8"/>
      <c r="BN1904" s="8"/>
      <c r="BO1904" s="8"/>
      <c r="BP1904" s="1" t="str">
        <v>0- Port Costs</v>
      </c>
      <c r="BT1904" s="1" t="str">
        <v>0- Port Value</v>
      </c>
      <c r="BU1904" s="8"/>
    </row>
    <row r="1905" spans="8:73" hidden="1" outlineLevel="1" x14ac:dyDescent="0.3">
      <c r="H1905" s="1" t="str">
        <v>0 - BM Costs</v>
      </c>
      <c r="L1905" s="1" t="str">
        <v>0 - BM Port</v>
      </c>
      <c r="N1905" s="1" t="str">
        <v>0 - Port Assets</v>
      </c>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c r="BD1905" s="8"/>
      <c r="BE1905" s="8"/>
      <c r="BF1905" s="8"/>
      <c r="BG1905" s="8"/>
      <c r="BH1905" s="8"/>
      <c r="BI1905" s="8"/>
      <c r="BJ1905" s="8"/>
      <c r="BK1905" s="8"/>
      <c r="BL1905" s="8"/>
      <c r="BM1905" s="8"/>
      <c r="BN1905" s="8"/>
      <c r="BO1905" s="8"/>
      <c r="BP1905" s="1" t="str">
        <v>0- Port Costs</v>
      </c>
      <c r="BT1905" s="1" t="str">
        <v>0- Port Value</v>
      </c>
      <c r="BU1905" s="8"/>
    </row>
    <row r="1906" spans="8:73" hidden="1" outlineLevel="1" x14ac:dyDescent="0.3">
      <c r="H1906" s="1" t="str">
        <v>0 - BM Costs</v>
      </c>
      <c r="L1906" s="1" t="str">
        <v>0 - BM Port</v>
      </c>
      <c r="N1906" s="1" t="str">
        <v>0 - Port Assets</v>
      </c>
      <c r="O1906" s="8"/>
      <c r="P1906" s="8"/>
      <c r="Q1906" s="8"/>
      <c r="R1906" s="8"/>
      <c r="S1906" s="8"/>
      <c r="T1906" s="8"/>
      <c r="U1906" s="8"/>
      <c r="V1906" s="8"/>
      <c r="W1906" s="8"/>
      <c r="X1906" s="8"/>
      <c r="Y1906" s="8"/>
      <c r="Z1906" s="8"/>
      <c r="AA1906" s="8"/>
      <c r="AB1906" s="8"/>
      <c r="AC1906" s="8"/>
      <c r="AD1906" s="8"/>
      <c r="AE1906" s="8"/>
      <c r="AF1906" s="8"/>
      <c r="AG1906" s="8"/>
      <c r="AH1906" s="8"/>
      <c r="AI1906" s="8"/>
      <c r="AJ1906" s="8"/>
      <c r="AK1906" s="8"/>
      <c r="AL1906" s="8"/>
      <c r="AM1906" s="8"/>
      <c r="AN1906" s="8"/>
      <c r="AO1906" s="8"/>
      <c r="AP1906" s="8"/>
      <c r="AQ1906" s="8"/>
      <c r="AR1906" s="8"/>
      <c r="AS1906" s="8"/>
      <c r="AT1906" s="8"/>
      <c r="AU1906" s="8"/>
      <c r="AV1906" s="8"/>
      <c r="AW1906" s="8"/>
      <c r="AX1906" s="8"/>
      <c r="AY1906" s="8"/>
      <c r="AZ1906" s="8"/>
      <c r="BA1906" s="8"/>
      <c r="BB1906" s="8"/>
      <c r="BC1906" s="8"/>
      <c r="BD1906" s="8"/>
      <c r="BE1906" s="8"/>
      <c r="BF1906" s="8"/>
      <c r="BG1906" s="8"/>
      <c r="BH1906" s="8"/>
      <c r="BI1906" s="8"/>
      <c r="BJ1906" s="8"/>
      <c r="BK1906" s="8"/>
      <c r="BL1906" s="8"/>
      <c r="BM1906" s="8"/>
      <c r="BN1906" s="8"/>
      <c r="BO1906" s="8"/>
      <c r="BP1906" s="1" t="str">
        <v>0- Port Costs</v>
      </c>
      <c r="BT1906" s="1" t="str">
        <v>0- Port Value</v>
      </c>
      <c r="BU1906" s="8"/>
    </row>
    <row r="1907" spans="8:73" hidden="1" outlineLevel="1" x14ac:dyDescent="0.3">
      <c r="H1907" s="1" t="str">
        <v>0 - BM Costs</v>
      </c>
      <c r="L1907" s="1" t="str">
        <v>0 - BM Port</v>
      </c>
      <c r="N1907" s="1" t="str">
        <v>0 - Port Assets</v>
      </c>
      <c r="O1907" s="8"/>
      <c r="P1907" s="8"/>
      <c r="Q1907" s="8"/>
      <c r="R1907" s="8"/>
      <c r="S1907" s="8"/>
      <c r="T1907" s="8"/>
      <c r="U1907" s="8"/>
      <c r="V1907" s="8"/>
      <c r="W1907" s="8"/>
      <c r="X1907" s="8"/>
      <c r="Y1907" s="8"/>
      <c r="Z1907" s="8"/>
      <c r="AA1907" s="8"/>
      <c r="AB1907" s="8"/>
      <c r="AC1907" s="8"/>
      <c r="AD1907" s="8"/>
      <c r="AE1907" s="8"/>
      <c r="AF1907" s="8"/>
      <c r="AG1907" s="8"/>
      <c r="AH1907" s="8"/>
      <c r="AI1907" s="8"/>
      <c r="AJ1907" s="8"/>
      <c r="AK1907" s="8"/>
      <c r="AL1907" s="8"/>
      <c r="AM1907" s="8"/>
      <c r="AN1907" s="8"/>
      <c r="AO1907" s="8"/>
      <c r="AP1907" s="8"/>
      <c r="AQ1907" s="8"/>
      <c r="AR1907" s="8"/>
      <c r="AS1907" s="8"/>
      <c r="AT1907" s="8"/>
      <c r="AU1907" s="8"/>
      <c r="AV1907" s="8"/>
      <c r="AW1907" s="8"/>
      <c r="AX1907" s="8"/>
      <c r="AY1907" s="8"/>
      <c r="AZ1907" s="8"/>
      <c r="BA1907" s="8"/>
      <c r="BB1907" s="8"/>
      <c r="BC1907" s="8"/>
      <c r="BD1907" s="8"/>
      <c r="BE1907" s="8"/>
      <c r="BF1907" s="8"/>
      <c r="BG1907" s="8"/>
      <c r="BH1907" s="8"/>
      <c r="BI1907" s="8"/>
      <c r="BJ1907" s="8"/>
      <c r="BK1907" s="8"/>
      <c r="BL1907" s="8"/>
      <c r="BM1907" s="8"/>
      <c r="BN1907" s="8"/>
      <c r="BO1907" s="8"/>
      <c r="BP1907" s="1" t="str">
        <v>0- Port Costs</v>
      </c>
      <c r="BT1907" s="1" t="str">
        <v>0- Port Value</v>
      </c>
      <c r="BU1907" s="8"/>
    </row>
    <row r="1908" spans="8:73" hidden="1" outlineLevel="1" x14ac:dyDescent="0.3">
      <c r="H1908" s="1" t="str">
        <v>0 - BM Costs</v>
      </c>
      <c r="L1908" s="1" t="str">
        <v>0 - BM Port</v>
      </c>
      <c r="N1908" s="1" t="str">
        <v>0 - Port Assets</v>
      </c>
      <c r="O1908" s="8"/>
      <c r="P1908" s="8"/>
      <c r="Q1908" s="8"/>
      <c r="R1908" s="8"/>
      <c r="S1908" s="8"/>
      <c r="T1908" s="8"/>
      <c r="U1908" s="8"/>
      <c r="V1908" s="8"/>
      <c r="W1908" s="8"/>
      <c r="X1908" s="8"/>
      <c r="Y1908" s="8"/>
      <c r="Z1908" s="8"/>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c r="BB1908" s="8"/>
      <c r="BC1908" s="8"/>
      <c r="BD1908" s="8"/>
      <c r="BE1908" s="8"/>
      <c r="BF1908" s="8"/>
      <c r="BG1908" s="8"/>
      <c r="BH1908" s="8"/>
      <c r="BI1908" s="8"/>
      <c r="BJ1908" s="8"/>
      <c r="BK1908" s="8"/>
      <c r="BL1908" s="8"/>
      <c r="BM1908" s="8"/>
      <c r="BN1908" s="8"/>
      <c r="BO1908" s="8"/>
      <c r="BP1908" s="1" t="str">
        <v>0- Port Costs</v>
      </c>
      <c r="BT1908" s="1" t="str">
        <v>0- Port Value</v>
      </c>
      <c r="BU1908" s="8"/>
    </row>
    <row r="1909" spans="8:73" hidden="1" outlineLevel="1" x14ac:dyDescent="0.3">
      <c r="H1909" s="1" t="str">
        <v>0 - BM Costs</v>
      </c>
      <c r="L1909" s="1" t="str">
        <v>0 - BM Port</v>
      </c>
      <c r="N1909" s="1" t="str">
        <v>0 - Port Assets</v>
      </c>
      <c r="O1909" s="8"/>
      <c r="P1909" s="8"/>
      <c r="Q1909" s="8"/>
      <c r="R1909" s="8"/>
      <c r="S1909" s="8"/>
      <c r="T1909" s="8"/>
      <c r="U1909" s="8"/>
      <c r="V1909" s="8"/>
      <c r="W1909" s="8"/>
      <c r="X1909" s="8"/>
      <c r="Y1909" s="8"/>
      <c r="Z1909" s="8"/>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c r="BB1909" s="8"/>
      <c r="BC1909" s="8"/>
      <c r="BD1909" s="8"/>
      <c r="BE1909" s="8"/>
      <c r="BF1909" s="8"/>
      <c r="BG1909" s="8"/>
      <c r="BH1909" s="8"/>
      <c r="BI1909" s="8"/>
      <c r="BJ1909" s="8"/>
      <c r="BK1909" s="8"/>
      <c r="BL1909" s="8"/>
      <c r="BM1909" s="8"/>
      <c r="BN1909" s="8"/>
      <c r="BO1909" s="8"/>
      <c r="BP1909" s="1" t="str">
        <v>0- Port Costs</v>
      </c>
      <c r="BT1909" s="1" t="str">
        <v>0- Port Value</v>
      </c>
      <c r="BU1909" s="8"/>
    </row>
    <row r="1910" spans="8:73" hidden="1" outlineLevel="1" x14ac:dyDescent="0.3">
      <c r="H1910" s="1" t="str">
        <v>0 - BM Costs</v>
      </c>
      <c r="L1910" s="1" t="str">
        <v>0 - BM Port</v>
      </c>
      <c r="N1910" s="1" t="str">
        <v>0 - Port Assets</v>
      </c>
      <c r="O1910" s="8"/>
      <c r="P1910" s="8"/>
      <c r="Q1910" s="8"/>
      <c r="R1910" s="8"/>
      <c r="S1910" s="8"/>
      <c r="T1910" s="8"/>
      <c r="U1910" s="8"/>
      <c r="V1910" s="8"/>
      <c r="W1910" s="8"/>
      <c r="X1910" s="8"/>
      <c r="Y1910" s="8"/>
      <c r="Z1910" s="8"/>
      <c r="AA1910" s="8"/>
      <c r="AB1910" s="8"/>
      <c r="AC1910" s="8"/>
      <c r="AD1910" s="8"/>
      <c r="AE1910" s="8"/>
      <c r="AF1910" s="8"/>
      <c r="AG1910" s="8"/>
      <c r="AH1910" s="8"/>
      <c r="AI1910" s="8"/>
      <c r="AJ1910" s="8"/>
      <c r="AK1910" s="8"/>
      <c r="AL1910" s="8"/>
      <c r="AM1910" s="8"/>
      <c r="AN1910" s="8"/>
      <c r="AO1910" s="8"/>
      <c r="AP1910" s="8"/>
      <c r="AQ1910" s="8"/>
      <c r="AR1910" s="8"/>
      <c r="AS1910" s="8"/>
      <c r="AT1910" s="8"/>
      <c r="AU1910" s="8"/>
      <c r="AV1910" s="8"/>
      <c r="AW1910" s="8"/>
      <c r="AX1910" s="8"/>
      <c r="AY1910" s="8"/>
      <c r="AZ1910" s="8"/>
      <c r="BA1910" s="8"/>
      <c r="BB1910" s="8"/>
      <c r="BC1910" s="8"/>
      <c r="BD1910" s="8"/>
      <c r="BE1910" s="8"/>
      <c r="BF1910" s="8"/>
      <c r="BG1910" s="8"/>
      <c r="BH1910" s="8"/>
      <c r="BI1910" s="8"/>
      <c r="BJ1910" s="8"/>
      <c r="BK1910" s="8"/>
      <c r="BL1910" s="8"/>
      <c r="BM1910" s="8"/>
      <c r="BN1910" s="8"/>
      <c r="BO1910" s="8"/>
      <c r="BP1910" s="1" t="str">
        <v>0- Port Costs</v>
      </c>
      <c r="BT1910" s="1" t="str">
        <v>0- Port Value</v>
      </c>
      <c r="BU1910" s="8"/>
    </row>
    <row r="1911" spans="8:73" hidden="1" outlineLevel="1" x14ac:dyDescent="0.3">
      <c r="H1911" s="1" t="str">
        <v>0 - BM Costs</v>
      </c>
      <c r="L1911" s="1" t="str">
        <v>0 - BM Port</v>
      </c>
      <c r="N1911" s="1" t="str">
        <v>0 - Port Assets</v>
      </c>
      <c r="O1911" s="8"/>
      <c r="P1911" s="8"/>
      <c r="Q1911" s="8"/>
      <c r="R1911" s="8"/>
      <c r="S1911" s="8"/>
      <c r="T1911" s="8"/>
      <c r="U1911" s="8"/>
      <c r="V1911" s="8"/>
      <c r="W1911" s="8"/>
      <c r="X1911" s="8"/>
      <c r="Y1911" s="8"/>
      <c r="Z1911" s="8"/>
      <c r="AA1911" s="8"/>
      <c r="AB1911" s="8"/>
      <c r="AC1911" s="8"/>
      <c r="AD1911" s="8"/>
      <c r="AE1911" s="8"/>
      <c r="AF1911" s="8"/>
      <c r="AG1911" s="8"/>
      <c r="AH1911" s="8"/>
      <c r="AI1911" s="8"/>
      <c r="AJ1911" s="8"/>
      <c r="AK1911" s="8"/>
      <c r="AL1911" s="8"/>
      <c r="AM1911" s="8"/>
      <c r="AN1911" s="8"/>
      <c r="AO1911" s="8"/>
      <c r="AP1911" s="8"/>
      <c r="AQ1911" s="8"/>
      <c r="AR1911" s="8"/>
      <c r="AS1911" s="8"/>
      <c r="AT1911" s="8"/>
      <c r="AU1911" s="8"/>
      <c r="AV1911" s="8"/>
      <c r="AW1911" s="8"/>
      <c r="AX1911" s="8"/>
      <c r="AY1911" s="8"/>
      <c r="AZ1911" s="8"/>
      <c r="BA1911" s="8"/>
      <c r="BB1911" s="8"/>
      <c r="BC1911" s="8"/>
      <c r="BD1911" s="8"/>
      <c r="BE1911" s="8"/>
      <c r="BF1911" s="8"/>
      <c r="BG1911" s="8"/>
      <c r="BH1911" s="8"/>
      <c r="BI1911" s="8"/>
      <c r="BJ1911" s="8"/>
      <c r="BK1911" s="8"/>
      <c r="BL1911" s="8"/>
      <c r="BM1911" s="8"/>
      <c r="BN1911" s="8"/>
      <c r="BO1911" s="8"/>
      <c r="BP1911" s="1" t="str">
        <v>0- Port Costs</v>
      </c>
      <c r="BT1911" s="1" t="str">
        <v>0- Port Value</v>
      </c>
      <c r="BU1911" s="8"/>
    </row>
    <row r="1912" spans="8:73" hidden="1" outlineLevel="1" x14ac:dyDescent="0.3">
      <c r="H1912" s="1" t="str">
        <v>0 - BM Costs</v>
      </c>
      <c r="L1912" s="1" t="str">
        <v>0 - BM Port</v>
      </c>
      <c r="N1912" s="1" t="str">
        <v>0 - Port Assets</v>
      </c>
      <c r="O1912" s="8"/>
      <c r="P1912" s="8"/>
      <c r="Q1912" s="8"/>
      <c r="R1912" s="8"/>
      <c r="S1912" s="8"/>
      <c r="T1912" s="8"/>
      <c r="U1912" s="8"/>
      <c r="V1912" s="8"/>
      <c r="W1912" s="8"/>
      <c r="X1912" s="8"/>
      <c r="Y1912" s="8"/>
      <c r="Z1912" s="8"/>
      <c r="AA1912" s="8"/>
      <c r="AB1912" s="8"/>
      <c r="AC1912" s="8"/>
      <c r="AD1912" s="8"/>
      <c r="AE1912" s="8"/>
      <c r="AF1912" s="8"/>
      <c r="AG1912" s="8"/>
      <c r="AH1912" s="8"/>
      <c r="AI1912" s="8"/>
      <c r="AJ1912" s="8"/>
      <c r="AK1912" s="8"/>
      <c r="AL1912" s="8"/>
      <c r="AM1912" s="8"/>
      <c r="AN1912" s="8"/>
      <c r="AO1912" s="8"/>
      <c r="AP1912" s="8"/>
      <c r="AQ1912" s="8"/>
      <c r="AR1912" s="8"/>
      <c r="AS1912" s="8"/>
      <c r="AT1912" s="8"/>
      <c r="AU1912" s="8"/>
      <c r="AV1912" s="8"/>
      <c r="AW1912" s="8"/>
      <c r="AX1912" s="8"/>
      <c r="AY1912" s="8"/>
      <c r="AZ1912" s="8"/>
      <c r="BA1912" s="8"/>
      <c r="BB1912" s="8"/>
      <c r="BC1912" s="8"/>
      <c r="BD1912" s="8"/>
      <c r="BE1912" s="8"/>
      <c r="BF1912" s="8"/>
      <c r="BG1912" s="8"/>
      <c r="BH1912" s="8"/>
      <c r="BI1912" s="8"/>
      <c r="BJ1912" s="8"/>
      <c r="BK1912" s="8"/>
      <c r="BL1912" s="8"/>
      <c r="BM1912" s="8"/>
      <c r="BN1912" s="8"/>
      <c r="BO1912" s="8"/>
      <c r="BP1912" s="1" t="str">
        <v>0- Port Costs</v>
      </c>
      <c r="BT1912" s="1" t="str">
        <v>0- Port Value</v>
      </c>
      <c r="BU1912" s="8"/>
    </row>
    <row r="1913" spans="8:73" hidden="1" outlineLevel="1" x14ac:dyDescent="0.3">
      <c r="H1913" s="1" t="str">
        <v>0 - BM Costs</v>
      </c>
      <c r="L1913" s="1" t="str">
        <v>0 - BM Port</v>
      </c>
      <c r="N1913" s="1" t="str">
        <v>0 - Port Assets</v>
      </c>
      <c r="O1913" s="8"/>
      <c r="P1913" s="8"/>
      <c r="Q1913" s="8"/>
      <c r="R1913" s="8"/>
      <c r="S1913" s="8"/>
      <c r="T1913" s="8"/>
      <c r="U1913" s="8"/>
      <c r="V1913" s="8"/>
      <c r="W1913" s="8"/>
      <c r="X1913" s="8"/>
      <c r="Y1913" s="8"/>
      <c r="Z1913" s="8"/>
      <c r="AA1913" s="8"/>
      <c r="AB1913" s="8"/>
      <c r="AC1913" s="8"/>
      <c r="AD1913" s="8"/>
      <c r="AE1913" s="8"/>
      <c r="AF1913" s="8"/>
      <c r="AG1913" s="8"/>
      <c r="AH1913" s="8"/>
      <c r="AI1913" s="8"/>
      <c r="AJ1913" s="8"/>
      <c r="AK1913" s="8"/>
      <c r="AL1913" s="8"/>
      <c r="AM1913" s="8"/>
      <c r="AN1913" s="8"/>
      <c r="AO1913" s="8"/>
      <c r="AP1913" s="8"/>
      <c r="AQ1913" s="8"/>
      <c r="AR1913" s="8"/>
      <c r="AS1913" s="8"/>
      <c r="AT1913" s="8"/>
      <c r="AU1913" s="8"/>
      <c r="AV1913" s="8"/>
      <c r="AW1913" s="8"/>
      <c r="AX1913" s="8"/>
      <c r="AY1913" s="8"/>
      <c r="AZ1913" s="8"/>
      <c r="BA1913" s="8"/>
      <c r="BB1913" s="8"/>
      <c r="BC1913" s="8"/>
      <c r="BD1913" s="8"/>
      <c r="BE1913" s="8"/>
      <c r="BF1913" s="8"/>
      <c r="BG1913" s="8"/>
      <c r="BH1913" s="8"/>
      <c r="BI1913" s="8"/>
      <c r="BJ1913" s="8"/>
      <c r="BK1913" s="8"/>
      <c r="BL1913" s="8"/>
      <c r="BM1913" s="8"/>
      <c r="BN1913" s="8"/>
      <c r="BO1913" s="8"/>
      <c r="BP1913" s="1" t="str">
        <v>0- Port Costs</v>
      </c>
      <c r="BT1913" s="1" t="str">
        <v>0- Port Value</v>
      </c>
      <c r="BU1913" s="8"/>
    </row>
    <row r="1914" spans="8:73" hidden="1" outlineLevel="1" x14ac:dyDescent="0.3">
      <c r="H1914" s="1" t="str">
        <v>0 - BM Costs</v>
      </c>
      <c r="L1914" s="1" t="str">
        <v>0 - BM Port</v>
      </c>
      <c r="N1914" s="1" t="str">
        <v>0 - Port Assets</v>
      </c>
      <c r="O1914" s="8"/>
      <c r="P1914" s="8"/>
      <c r="Q1914" s="8"/>
      <c r="R1914" s="8"/>
      <c r="S1914" s="8"/>
      <c r="T1914" s="8"/>
      <c r="U1914" s="8"/>
      <c r="V1914" s="8"/>
      <c r="W1914" s="8"/>
      <c r="X1914" s="8"/>
      <c r="Y1914" s="8"/>
      <c r="Z1914" s="8"/>
      <c r="AA1914" s="8"/>
      <c r="AB1914" s="8"/>
      <c r="AC1914" s="8"/>
      <c r="AD1914" s="8"/>
      <c r="AE1914" s="8"/>
      <c r="AF1914" s="8"/>
      <c r="AG1914" s="8"/>
      <c r="AH1914" s="8"/>
      <c r="AI1914" s="8"/>
      <c r="AJ1914" s="8"/>
      <c r="AK1914" s="8"/>
      <c r="AL1914" s="8"/>
      <c r="AM1914" s="8"/>
      <c r="AN1914" s="8"/>
      <c r="AO1914" s="8"/>
      <c r="AP1914" s="8"/>
      <c r="AQ1914" s="8"/>
      <c r="AR1914" s="8"/>
      <c r="AS1914" s="8"/>
      <c r="AT1914" s="8"/>
      <c r="AU1914" s="8"/>
      <c r="AV1914" s="8"/>
      <c r="AW1914" s="8"/>
      <c r="AX1914" s="8"/>
      <c r="AY1914" s="8"/>
      <c r="AZ1914" s="8"/>
      <c r="BA1914" s="8"/>
      <c r="BB1914" s="8"/>
      <c r="BC1914" s="8"/>
      <c r="BD1914" s="8"/>
      <c r="BE1914" s="8"/>
      <c r="BF1914" s="8"/>
      <c r="BG1914" s="8"/>
      <c r="BH1914" s="8"/>
      <c r="BI1914" s="8"/>
      <c r="BJ1914" s="8"/>
      <c r="BK1914" s="8"/>
      <c r="BL1914" s="8"/>
      <c r="BM1914" s="8"/>
      <c r="BN1914" s="8"/>
      <c r="BO1914" s="8"/>
      <c r="BP1914" s="1" t="str">
        <v>0- Port Costs</v>
      </c>
      <c r="BT1914" s="1" t="str">
        <v>0- Port Value</v>
      </c>
      <c r="BU1914" s="8"/>
    </row>
    <row r="1915" spans="8:73" hidden="1" outlineLevel="1" x14ac:dyDescent="0.3">
      <c r="H1915" s="1" t="str">
        <v>0 - BM Costs</v>
      </c>
      <c r="L1915" s="1" t="str">
        <v>0 - BM Port</v>
      </c>
      <c r="N1915" s="1" t="str">
        <v>0 - Port Assets</v>
      </c>
      <c r="O1915" s="8"/>
      <c r="P1915" s="8"/>
      <c r="Q1915" s="8"/>
      <c r="R1915" s="8"/>
      <c r="S1915" s="8"/>
      <c r="T1915" s="8"/>
      <c r="U1915" s="8"/>
      <c r="V1915" s="8"/>
      <c r="W1915" s="8"/>
      <c r="X1915" s="8"/>
      <c r="Y1915" s="8"/>
      <c r="Z1915" s="8"/>
      <c r="AA1915" s="8"/>
      <c r="AB1915" s="8"/>
      <c r="AC1915" s="8"/>
      <c r="AD1915" s="8"/>
      <c r="AE1915" s="8"/>
      <c r="AF1915" s="8"/>
      <c r="AG1915" s="8"/>
      <c r="AH1915" s="8"/>
      <c r="AI1915" s="8"/>
      <c r="AJ1915" s="8"/>
      <c r="AK1915" s="8"/>
      <c r="AL1915" s="8"/>
      <c r="AM1915" s="8"/>
      <c r="AN1915" s="8"/>
      <c r="AO1915" s="8"/>
      <c r="AP1915" s="8"/>
      <c r="AQ1915" s="8"/>
      <c r="AR1915" s="8"/>
      <c r="AS1915" s="8"/>
      <c r="AT1915" s="8"/>
      <c r="AU1915" s="8"/>
      <c r="AV1915" s="8"/>
      <c r="AW1915" s="8"/>
      <c r="AX1915" s="8"/>
      <c r="AY1915" s="8"/>
      <c r="AZ1915" s="8"/>
      <c r="BA1915" s="8"/>
      <c r="BB1915" s="8"/>
      <c r="BC1915" s="8"/>
      <c r="BD1915" s="8"/>
      <c r="BE1915" s="8"/>
      <c r="BF1915" s="8"/>
      <c r="BG1915" s="8"/>
      <c r="BH1915" s="8"/>
      <c r="BI1915" s="8"/>
      <c r="BJ1915" s="8"/>
      <c r="BK1915" s="8"/>
      <c r="BL1915" s="8"/>
      <c r="BM1915" s="8"/>
      <c r="BN1915" s="8"/>
      <c r="BO1915" s="8"/>
      <c r="BP1915" s="1" t="str">
        <v>0- Port Costs</v>
      </c>
      <c r="BT1915" s="1" t="str">
        <v>0- Port Value</v>
      </c>
      <c r="BU1915" s="8"/>
    </row>
    <row r="1916" spans="8:73" hidden="1" outlineLevel="1" x14ac:dyDescent="0.3">
      <c r="H1916" s="1" t="str">
        <v>0 - BM Costs</v>
      </c>
      <c r="L1916" s="1" t="str">
        <v>0 - BM Port</v>
      </c>
      <c r="N1916" s="1" t="str">
        <v>0 - Port Assets</v>
      </c>
      <c r="O1916" s="8"/>
      <c r="P1916" s="8"/>
      <c r="Q1916" s="8"/>
      <c r="R1916" s="8"/>
      <c r="S1916" s="8"/>
      <c r="T1916" s="8"/>
      <c r="U1916" s="8"/>
      <c r="V1916" s="8"/>
      <c r="W1916" s="8"/>
      <c r="X1916" s="8"/>
      <c r="Y1916" s="8"/>
      <c r="Z1916" s="8"/>
      <c r="AA1916" s="8"/>
      <c r="AB1916" s="8"/>
      <c r="AC1916" s="8"/>
      <c r="AD1916" s="8"/>
      <c r="AE1916" s="8"/>
      <c r="AF1916" s="8"/>
      <c r="AG1916" s="8"/>
      <c r="AH1916" s="8"/>
      <c r="AI1916" s="8"/>
      <c r="AJ1916" s="8"/>
      <c r="AK1916" s="8"/>
      <c r="AL1916" s="8"/>
      <c r="AM1916" s="8"/>
      <c r="AN1916" s="8"/>
      <c r="AO1916" s="8"/>
      <c r="AP1916" s="8"/>
      <c r="AQ1916" s="8"/>
      <c r="AR1916" s="8"/>
      <c r="AS1916" s="8"/>
      <c r="AT1916" s="8"/>
      <c r="AU1916" s="8"/>
      <c r="AV1916" s="8"/>
      <c r="AW1916" s="8"/>
      <c r="AX1916" s="8"/>
      <c r="AY1916" s="8"/>
      <c r="AZ1916" s="8"/>
      <c r="BA1916" s="8"/>
      <c r="BB1916" s="8"/>
      <c r="BC1916" s="8"/>
      <c r="BD1916" s="8"/>
      <c r="BE1916" s="8"/>
      <c r="BF1916" s="8"/>
      <c r="BG1916" s="8"/>
      <c r="BH1916" s="8"/>
      <c r="BI1916" s="8"/>
      <c r="BJ1916" s="8"/>
      <c r="BK1916" s="8"/>
      <c r="BL1916" s="8"/>
      <c r="BM1916" s="8"/>
      <c r="BN1916" s="8"/>
      <c r="BO1916" s="8"/>
      <c r="BP1916" s="1" t="str">
        <v>0- Port Costs</v>
      </c>
      <c r="BT1916" s="1" t="str">
        <v>0- Port Value</v>
      </c>
      <c r="BU1916" s="8"/>
    </row>
    <row r="1917" spans="8:73" hidden="1" outlineLevel="1" x14ac:dyDescent="0.3">
      <c r="H1917" s="1" t="str">
        <v>0 - BM Costs</v>
      </c>
      <c r="L1917" s="1" t="str">
        <v>0 - BM Port</v>
      </c>
      <c r="N1917" s="1" t="str">
        <v>0 - Port Assets</v>
      </c>
      <c r="O1917" s="8"/>
      <c r="P1917" s="8"/>
      <c r="Q1917" s="8"/>
      <c r="R1917" s="8"/>
      <c r="S1917" s="8"/>
      <c r="T1917" s="8"/>
      <c r="U1917" s="8"/>
      <c r="V1917" s="8"/>
      <c r="W1917" s="8"/>
      <c r="X1917" s="8"/>
      <c r="Y1917" s="8"/>
      <c r="Z1917" s="8"/>
      <c r="AA1917" s="8"/>
      <c r="AB1917" s="8"/>
      <c r="AC1917" s="8"/>
      <c r="AD1917" s="8"/>
      <c r="AE1917" s="8"/>
      <c r="AF1917" s="8"/>
      <c r="AG1917" s="8"/>
      <c r="AH1917" s="8"/>
      <c r="AI1917" s="8"/>
      <c r="AJ1917" s="8"/>
      <c r="AK1917" s="8"/>
      <c r="AL1917" s="8"/>
      <c r="AM1917" s="8"/>
      <c r="AN1917" s="8"/>
      <c r="AO1917" s="8"/>
      <c r="AP1917" s="8"/>
      <c r="AQ1917" s="8"/>
      <c r="AR1917" s="8"/>
      <c r="AS1917" s="8"/>
      <c r="AT1917" s="8"/>
      <c r="AU1917" s="8"/>
      <c r="AV1917" s="8"/>
      <c r="AW1917" s="8"/>
      <c r="AX1917" s="8"/>
      <c r="AY1917" s="8"/>
      <c r="AZ1917" s="8"/>
      <c r="BA1917" s="8"/>
      <c r="BB1917" s="8"/>
      <c r="BC1917" s="8"/>
      <c r="BD1917" s="8"/>
      <c r="BE1917" s="8"/>
      <c r="BF1917" s="8"/>
      <c r="BG1917" s="8"/>
      <c r="BH1917" s="8"/>
      <c r="BI1917" s="8"/>
      <c r="BJ1917" s="8"/>
      <c r="BK1917" s="8"/>
      <c r="BL1917" s="8"/>
      <c r="BM1917" s="8"/>
      <c r="BN1917" s="8"/>
      <c r="BO1917" s="8"/>
      <c r="BP1917" s="1" t="str">
        <v>0- Port Costs</v>
      </c>
      <c r="BT1917" s="1" t="str">
        <v>0- Port Value</v>
      </c>
      <c r="BU1917" s="8"/>
    </row>
    <row r="1918" spans="8:73" hidden="1" outlineLevel="1" x14ac:dyDescent="0.3">
      <c r="H1918" s="1" t="str">
        <v>0 - BM Costs</v>
      </c>
      <c r="L1918" s="1" t="str">
        <v>0 - BM Port</v>
      </c>
      <c r="N1918" s="1" t="str">
        <v>0 - Port Assets</v>
      </c>
      <c r="O1918" s="8"/>
      <c r="P1918" s="8"/>
      <c r="Q1918" s="8"/>
      <c r="R1918" s="8"/>
      <c r="S1918" s="8"/>
      <c r="T1918" s="8"/>
      <c r="U1918" s="8"/>
      <c r="V1918" s="8"/>
      <c r="W1918" s="8"/>
      <c r="X1918" s="8"/>
      <c r="Y1918" s="8"/>
      <c r="Z1918" s="8"/>
      <c r="AA1918" s="8"/>
      <c r="AB1918" s="8"/>
      <c r="AC1918" s="8"/>
      <c r="AD1918" s="8"/>
      <c r="AE1918" s="8"/>
      <c r="AF1918" s="8"/>
      <c r="AG1918" s="8"/>
      <c r="AH1918" s="8"/>
      <c r="AI1918" s="8"/>
      <c r="AJ1918" s="8"/>
      <c r="AK1918" s="8"/>
      <c r="AL1918" s="8"/>
      <c r="AM1918" s="8"/>
      <c r="AN1918" s="8"/>
      <c r="AO1918" s="8"/>
      <c r="AP1918" s="8"/>
      <c r="AQ1918" s="8"/>
      <c r="AR1918" s="8"/>
      <c r="AS1918" s="8"/>
      <c r="AT1918" s="8"/>
      <c r="AU1918" s="8"/>
      <c r="AV1918" s="8"/>
      <c r="AW1918" s="8"/>
      <c r="AX1918" s="8"/>
      <c r="AY1918" s="8"/>
      <c r="AZ1918" s="8"/>
      <c r="BA1918" s="8"/>
      <c r="BB1918" s="8"/>
      <c r="BC1918" s="8"/>
      <c r="BD1918" s="8"/>
      <c r="BE1918" s="8"/>
      <c r="BF1918" s="8"/>
      <c r="BG1918" s="8"/>
      <c r="BH1918" s="8"/>
      <c r="BI1918" s="8"/>
      <c r="BJ1918" s="8"/>
      <c r="BK1918" s="8"/>
      <c r="BL1918" s="8"/>
      <c r="BM1918" s="8"/>
      <c r="BN1918" s="8"/>
      <c r="BO1918" s="8"/>
      <c r="BP1918" s="1" t="str">
        <v>0- Port Costs</v>
      </c>
      <c r="BT1918" s="1" t="str">
        <v>0- Port Value</v>
      </c>
      <c r="BU1918" s="8"/>
    </row>
    <row r="1919" spans="8:73" hidden="1" outlineLevel="1" x14ac:dyDescent="0.3">
      <c r="H1919" s="1" t="str">
        <v>0 - BM Costs</v>
      </c>
      <c r="L1919" s="1" t="str">
        <v>0 - BM Port</v>
      </c>
      <c r="N1919" s="1" t="str">
        <v>0 - Port Assets</v>
      </c>
      <c r="O1919" s="8"/>
      <c r="P1919" s="8"/>
      <c r="Q1919" s="8"/>
      <c r="R1919" s="8"/>
      <c r="S1919" s="8"/>
      <c r="T1919" s="8"/>
      <c r="U1919" s="8"/>
      <c r="V1919" s="8"/>
      <c r="W1919" s="8"/>
      <c r="X1919" s="8"/>
      <c r="Y1919" s="8"/>
      <c r="Z1919" s="8"/>
      <c r="AA1919" s="8"/>
      <c r="AB1919" s="8"/>
      <c r="AC1919" s="8"/>
      <c r="AD1919" s="8"/>
      <c r="AE1919" s="8"/>
      <c r="AF1919" s="8"/>
      <c r="AG1919" s="8"/>
      <c r="AH1919" s="8"/>
      <c r="AI1919" s="8"/>
      <c r="AJ1919" s="8"/>
      <c r="AK1919" s="8"/>
      <c r="AL1919" s="8"/>
      <c r="AM1919" s="8"/>
      <c r="AN1919" s="8"/>
      <c r="AO1919" s="8"/>
      <c r="AP1919" s="8"/>
      <c r="AQ1919" s="8"/>
      <c r="AR1919" s="8"/>
      <c r="AS1919" s="8"/>
      <c r="AT1919" s="8"/>
      <c r="AU1919" s="8"/>
      <c r="AV1919" s="8"/>
      <c r="AW1919" s="8"/>
      <c r="AX1919" s="8"/>
      <c r="AY1919" s="8"/>
      <c r="AZ1919" s="8"/>
      <c r="BA1919" s="8"/>
      <c r="BB1919" s="8"/>
      <c r="BC1919" s="8"/>
      <c r="BD1919" s="8"/>
      <c r="BE1919" s="8"/>
      <c r="BF1919" s="8"/>
      <c r="BG1919" s="8"/>
      <c r="BH1919" s="8"/>
      <c r="BI1919" s="8"/>
      <c r="BJ1919" s="8"/>
      <c r="BK1919" s="8"/>
      <c r="BL1919" s="8"/>
      <c r="BM1919" s="8"/>
      <c r="BN1919" s="8"/>
      <c r="BO1919" s="8"/>
      <c r="BP1919" s="1" t="str">
        <v>0- Port Costs</v>
      </c>
      <c r="BT1919" s="1" t="str">
        <v>0- Port Value</v>
      </c>
      <c r="BU1919" s="8"/>
    </row>
    <row r="1920" spans="8:73" hidden="1" outlineLevel="1" x14ac:dyDescent="0.3">
      <c r="H1920" s="1" t="str">
        <v>0 - BM Costs</v>
      </c>
      <c r="L1920" s="1" t="str">
        <v>0 - BM Port</v>
      </c>
      <c r="N1920" s="1" t="str">
        <v>0 - Port Assets</v>
      </c>
      <c r="O1920" s="8"/>
      <c r="P1920" s="8"/>
      <c r="Q1920" s="8"/>
      <c r="R1920" s="8"/>
      <c r="S1920" s="8"/>
      <c r="T1920" s="8"/>
      <c r="U1920" s="8"/>
      <c r="V1920" s="8"/>
      <c r="W1920" s="8"/>
      <c r="X1920" s="8"/>
      <c r="Y1920" s="8"/>
      <c r="Z1920" s="8"/>
      <c r="AA1920" s="8"/>
      <c r="AB1920" s="8"/>
      <c r="AC1920" s="8"/>
      <c r="AD1920" s="8"/>
      <c r="AE1920" s="8"/>
      <c r="AF1920" s="8"/>
      <c r="AG1920" s="8"/>
      <c r="AH1920" s="8"/>
      <c r="AI1920" s="8"/>
      <c r="AJ1920" s="8"/>
      <c r="AK1920" s="8"/>
      <c r="AL1920" s="8"/>
      <c r="AM1920" s="8"/>
      <c r="AN1920" s="8"/>
      <c r="AO1920" s="8"/>
      <c r="AP1920" s="8"/>
      <c r="AQ1920" s="8"/>
      <c r="AR1920" s="8"/>
      <c r="AS1920" s="8"/>
      <c r="AT1920" s="8"/>
      <c r="AU1920" s="8"/>
      <c r="AV1920" s="8"/>
      <c r="AW1920" s="8"/>
      <c r="AX1920" s="8"/>
      <c r="AY1920" s="8"/>
      <c r="AZ1920" s="8"/>
      <c r="BA1920" s="8"/>
      <c r="BB1920" s="8"/>
      <c r="BC1920" s="8"/>
      <c r="BD1920" s="8"/>
      <c r="BE1920" s="8"/>
      <c r="BF1920" s="8"/>
      <c r="BG1920" s="8"/>
      <c r="BH1920" s="8"/>
      <c r="BI1920" s="8"/>
      <c r="BJ1920" s="8"/>
      <c r="BK1920" s="8"/>
      <c r="BL1920" s="8"/>
      <c r="BM1920" s="8"/>
      <c r="BN1920" s="8"/>
      <c r="BO1920" s="8"/>
      <c r="BP1920" s="1" t="str">
        <v>0- Port Costs</v>
      </c>
      <c r="BT1920" s="1" t="str">
        <v>0- Port Value</v>
      </c>
      <c r="BU1920" s="8"/>
    </row>
    <row r="1921" spans="8:73" hidden="1" outlineLevel="1" x14ac:dyDescent="0.3">
      <c r="H1921" s="1" t="str">
        <v>0 - BM Costs</v>
      </c>
      <c r="L1921" s="1" t="str">
        <v>0 - BM Port</v>
      </c>
      <c r="N1921" s="1" t="str">
        <v>0 - Port Assets</v>
      </c>
      <c r="O1921" s="8"/>
      <c r="P1921" s="8"/>
      <c r="Q1921" s="8"/>
      <c r="R1921" s="8"/>
      <c r="S1921" s="8"/>
      <c r="T1921" s="8"/>
      <c r="U1921" s="8"/>
      <c r="V1921" s="8"/>
      <c r="W1921" s="8"/>
      <c r="X1921" s="8"/>
      <c r="Y1921" s="8"/>
      <c r="Z1921" s="8"/>
      <c r="AA1921" s="8"/>
      <c r="AB1921" s="8"/>
      <c r="AC1921" s="8"/>
      <c r="AD1921" s="8"/>
      <c r="AE1921" s="8"/>
      <c r="AF1921" s="8"/>
      <c r="AG1921" s="8"/>
      <c r="AH1921" s="8"/>
      <c r="AI1921" s="8"/>
      <c r="AJ1921" s="8"/>
      <c r="AK1921" s="8"/>
      <c r="AL1921" s="8"/>
      <c r="AM1921" s="8"/>
      <c r="AN1921" s="8"/>
      <c r="AO1921" s="8"/>
      <c r="AP1921" s="8"/>
      <c r="AQ1921" s="8"/>
      <c r="AR1921" s="8"/>
      <c r="AS1921" s="8"/>
      <c r="AT1921" s="8"/>
      <c r="AU1921" s="8"/>
      <c r="AV1921" s="8"/>
      <c r="AW1921" s="8"/>
      <c r="AX1921" s="8"/>
      <c r="AY1921" s="8"/>
      <c r="AZ1921" s="8"/>
      <c r="BA1921" s="8"/>
      <c r="BB1921" s="8"/>
      <c r="BC1921" s="8"/>
      <c r="BD1921" s="8"/>
      <c r="BE1921" s="8"/>
      <c r="BF1921" s="8"/>
      <c r="BG1921" s="8"/>
      <c r="BH1921" s="8"/>
      <c r="BI1921" s="8"/>
      <c r="BJ1921" s="8"/>
      <c r="BK1921" s="8"/>
      <c r="BL1921" s="8"/>
      <c r="BM1921" s="8"/>
      <c r="BN1921" s="8"/>
      <c r="BO1921" s="8"/>
      <c r="BP1921" s="1" t="str">
        <v>0- Port Costs</v>
      </c>
      <c r="BT1921" s="1" t="str">
        <v>0- Port Value</v>
      </c>
      <c r="BU1921" s="8"/>
    </row>
    <row r="1922" spans="8:73" hidden="1" outlineLevel="1" x14ac:dyDescent="0.3">
      <c r="H1922" s="1" t="str">
        <v>0 - BM Costs</v>
      </c>
      <c r="L1922" s="1" t="str">
        <v>0 - BM Port</v>
      </c>
      <c r="N1922" s="1" t="str">
        <v>0 - Port Assets</v>
      </c>
      <c r="O1922" s="8"/>
      <c r="P1922" s="8"/>
      <c r="Q1922" s="8"/>
      <c r="R1922" s="8"/>
      <c r="S1922" s="8"/>
      <c r="T1922" s="8"/>
      <c r="U1922" s="8"/>
      <c r="V1922" s="8"/>
      <c r="W1922" s="8"/>
      <c r="X1922" s="8"/>
      <c r="Y1922" s="8"/>
      <c r="Z1922" s="8"/>
      <c r="AA1922" s="8"/>
      <c r="AB1922" s="8"/>
      <c r="AC1922" s="8"/>
      <c r="AD1922" s="8"/>
      <c r="AE1922" s="8"/>
      <c r="AF1922" s="8"/>
      <c r="AG1922" s="8"/>
      <c r="AH1922" s="8"/>
      <c r="AI1922" s="8"/>
      <c r="AJ1922" s="8"/>
      <c r="AK1922" s="8"/>
      <c r="AL1922" s="8"/>
      <c r="AM1922" s="8"/>
      <c r="AN1922" s="8"/>
      <c r="AO1922" s="8"/>
      <c r="AP1922" s="8"/>
      <c r="AQ1922" s="8"/>
      <c r="AR1922" s="8"/>
      <c r="AS1922" s="8"/>
      <c r="AT1922" s="8"/>
      <c r="AU1922" s="8"/>
      <c r="AV1922" s="8"/>
      <c r="AW1922" s="8"/>
      <c r="AX1922" s="8"/>
      <c r="AY1922" s="8"/>
      <c r="AZ1922" s="8"/>
      <c r="BA1922" s="8"/>
      <c r="BB1922" s="8"/>
      <c r="BC1922" s="8"/>
      <c r="BD1922" s="8"/>
      <c r="BE1922" s="8"/>
      <c r="BF1922" s="8"/>
      <c r="BG1922" s="8"/>
      <c r="BH1922" s="8"/>
      <c r="BI1922" s="8"/>
      <c r="BJ1922" s="8"/>
      <c r="BK1922" s="8"/>
      <c r="BL1922" s="8"/>
      <c r="BM1922" s="8"/>
      <c r="BN1922" s="8"/>
      <c r="BO1922" s="8"/>
      <c r="BP1922" s="1" t="str">
        <v>0- Port Costs</v>
      </c>
      <c r="BT1922" s="1" t="str">
        <v>0- Port Value</v>
      </c>
      <c r="BU1922" s="8"/>
    </row>
    <row r="1923" spans="8:73" hidden="1" outlineLevel="1" x14ac:dyDescent="0.3">
      <c r="H1923" s="1" t="str">
        <v>0 - BM Costs</v>
      </c>
      <c r="L1923" s="1" t="str">
        <v>0 - BM Port</v>
      </c>
      <c r="N1923" s="1" t="str">
        <v>0 - Port Assets</v>
      </c>
      <c r="O1923" s="8"/>
      <c r="P1923" s="8"/>
      <c r="Q1923" s="8"/>
      <c r="R1923" s="8"/>
      <c r="S1923" s="8"/>
      <c r="T1923" s="8"/>
      <c r="U1923" s="8"/>
      <c r="V1923" s="8"/>
      <c r="W1923" s="8"/>
      <c r="X1923" s="8"/>
      <c r="Y1923" s="8"/>
      <c r="Z1923" s="8"/>
      <c r="AA1923" s="8"/>
      <c r="AB1923" s="8"/>
      <c r="AC1923" s="8"/>
      <c r="AD1923" s="8"/>
      <c r="AE1923" s="8"/>
      <c r="AF1923" s="8"/>
      <c r="AG1923" s="8"/>
      <c r="AH1923" s="8"/>
      <c r="AI1923" s="8"/>
      <c r="AJ1923" s="8"/>
      <c r="AK1923" s="8"/>
      <c r="AL1923" s="8"/>
      <c r="AM1923" s="8"/>
      <c r="AN1923" s="8"/>
      <c r="AO1923" s="8"/>
      <c r="AP1923" s="8"/>
      <c r="AQ1923" s="8"/>
      <c r="AR1923" s="8"/>
      <c r="AS1923" s="8"/>
      <c r="AT1923" s="8"/>
      <c r="AU1923" s="8"/>
      <c r="AV1923" s="8"/>
      <c r="AW1923" s="8"/>
      <c r="AX1923" s="8"/>
      <c r="AY1923" s="8"/>
      <c r="AZ1923" s="8"/>
      <c r="BA1923" s="8"/>
      <c r="BB1923" s="8"/>
      <c r="BC1923" s="8"/>
      <c r="BD1923" s="8"/>
      <c r="BE1923" s="8"/>
      <c r="BF1923" s="8"/>
      <c r="BG1923" s="8"/>
      <c r="BH1923" s="8"/>
      <c r="BI1923" s="8"/>
      <c r="BJ1923" s="8"/>
      <c r="BK1923" s="8"/>
      <c r="BL1923" s="8"/>
      <c r="BM1923" s="8"/>
      <c r="BN1923" s="8"/>
      <c r="BO1923" s="8"/>
      <c r="BP1923" s="1" t="str">
        <v>0- Port Costs</v>
      </c>
      <c r="BT1923" s="1" t="str">
        <v>0- Port Value</v>
      </c>
      <c r="BU1923" s="8"/>
    </row>
    <row r="1924" spans="8:73" hidden="1" outlineLevel="1" x14ac:dyDescent="0.3">
      <c r="H1924" s="1" t="str">
        <v>0 - BM Costs</v>
      </c>
      <c r="L1924" s="1" t="str">
        <v>0 - BM Port</v>
      </c>
      <c r="N1924" s="1" t="str">
        <v>0 - Port Assets</v>
      </c>
      <c r="O1924" s="8"/>
      <c r="P1924" s="8"/>
      <c r="Q1924" s="8"/>
      <c r="R1924" s="8"/>
      <c r="S1924" s="8"/>
      <c r="T1924" s="8"/>
      <c r="U1924" s="8"/>
      <c r="V1924" s="8"/>
      <c r="W1924" s="8"/>
      <c r="X1924" s="8"/>
      <c r="Y1924" s="8"/>
      <c r="Z1924" s="8"/>
      <c r="AA1924" s="8"/>
      <c r="AB1924" s="8"/>
      <c r="AC1924" s="8"/>
      <c r="AD1924" s="8"/>
      <c r="AE1924" s="8"/>
      <c r="AF1924" s="8"/>
      <c r="AG1924" s="8"/>
      <c r="AH1924" s="8"/>
      <c r="AI1924" s="8"/>
      <c r="AJ1924" s="8"/>
      <c r="AK1924" s="8"/>
      <c r="AL1924" s="8"/>
      <c r="AM1924" s="8"/>
      <c r="AN1924" s="8"/>
      <c r="AO1924" s="8"/>
      <c r="AP1924" s="8"/>
      <c r="AQ1924" s="8"/>
      <c r="AR1924" s="8"/>
      <c r="AS1924" s="8"/>
      <c r="AT1924" s="8"/>
      <c r="AU1924" s="8"/>
      <c r="AV1924" s="8"/>
      <c r="AW1924" s="8"/>
      <c r="AX1924" s="8"/>
      <c r="AY1924" s="8"/>
      <c r="AZ1924" s="8"/>
      <c r="BA1924" s="8"/>
      <c r="BB1924" s="8"/>
      <c r="BC1924" s="8"/>
      <c r="BD1924" s="8"/>
      <c r="BE1924" s="8"/>
      <c r="BF1924" s="8"/>
      <c r="BG1924" s="8"/>
      <c r="BH1924" s="8"/>
      <c r="BI1924" s="8"/>
      <c r="BJ1924" s="8"/>
      <c r="BK1924" s="8"/>
      <c r="BL1924" s="8"/>
      <c r="BM1924" s="8"/>
      <c r="BN1924" s="8"/>
      <c r="BO1924" s="8"/>
      <c r="BP1924" s="1" t="str">
        <v>0- Port Costs</v>
      </c>
      <c r="BT1924" s="1" t="str">
        <v>0- Port Value</v>
      </c>
      <c r="BU1924" s="8"/>
    </row>
    <row r="1925" spans="8:73" hidden="1" outlineLevel="1" x14ac:dyDescent="0.3">
      <c r="H1925" s="1" t="str">
        <v>0 - BM Costs</v>
      </c>
      <c r="L1925" s="1" t="str">
        <v>0 - BM Port</v>
      </c>
      <c r="N1925" s="1" t="str">
        <v>0 - Port Assets</v>
      </c>
      <c r="O1925" s="8"/>
      <c r="P1925" s="8"/>
      <c r="Q1925" s="8"/>
      <c r="R1925" s="8"/>
      <c r="S1925" s="8"/>
      <c r="T1925" s="8"/>
      <c r="U1925" s="8"/>
      <c r="V1925" s="8"/>
      <c r="W1925" s="8"/>
      <c r="X1925" s="8"/>
      <c r="Y1925" s="8"/>
      <c r="Z1925" s="8"/>
      <c r="AA1925" s="8"/>
      <c r="AB1925" s="8"/>
      <c r="AC1925" s="8"/>
      <c r="AD1925" s="8"/>
      <c r="AE1925" s="8"/>
      <c r="AF1925" s="8"/>
      <c r="AG1925" s="8"/>
      <c r="AH1925" s="8"/>
      <c r="AI1925" s="8"/>
      <c r="AJ1925" s="8"/>
      <c r="AK1925" s="8"/>
      <c r="AL1925" s="8"/>
      <c r="AM1925" s="8"/>
      <c r="AN1925" s="8"/>
      <c r="AO1925" s="8"/>
      <c r="AP1925" s="8"/>
      <c r="AQ1925" s="8"/>
      <c r="AR1925" s="8"/>
      <c r="AS1925" s="8"/>
      <c r="AT1925" s="8"/>
      <c r="AU1925" s="8"/>
      <c r="AV1925" s="8"/>
      <c r="AW1925" s="8"/>
      <c r="AX1925" s="8"/>
      <c r="AY1925" s="8"/>
      <c r="AZ1925" s="8"/>
      <c r="BA1925" s="8"/>
      <c r="BB1925" s="8"/>
      <c r="BC1925" s="8"/>
      <c r="BD1925" s="8"/>
      <c r="BE1925" s="8"/>
      <c r="BF1925" s="8"/>
      <c r="BG1925" s="8"/>
      <c r="BH1925" s="8"/>
      <c r="BI1925" s="8"/>
      <c r="BJ1925" s="8"/>
      <c r="BK1925" s="8"/>
      <c r="BL1925" s="8"/>
      <c r="BM1925" s="8"/>
      <c r="BN1925" s="8"/>
      <c r="BO1925" s="8"/>
      <c r="BP1925" s="1" t="str">
        <v>0- Port Costs</v>
      </c>
      <c r="BT1925" s="1" t="str">
        <v>0- Port Value</v>
      </c>
      <c r="BU1925" s="8"/>
    </row>
    <row r="1926" spans="8:73" hidden="1" outlineLevel="1" x14ac:dyDescent="0.3">
      <c r="H1926" s="1" t="str">
        <v>0 - BM Costs</v>
      </c>
      <c r="L1926" s="1" t="str">
        <v>0 - BM Port</v>
      </c>
      <c r="N1926" s="1" t="str">
        <v>0 - Port Assets</v>
      </c>
      <c r="O1926" s="8"/>
      <c r="P1926" s="8"/>
      <c r="Q1926" s="8"/>
      <c r="R1926" s="8"/>
      <c r="S1926" s="8"/>
      <c r="T1926" s="8"/>
      <c r="U1926" s="8"/>
      <c r="V1926" s="8"/>
      <c r="W1926" s="8"/>
      <c r="X1926" s="8"/>
      <c r="Y1926" s="8"/>
      <c r="Z1926" s="8"/>
      <c r="AA1926" s="8"/>
      <c r="AB1926" s="8"/>
      <c r="AC1926" s="8"/>
      <c r="AD1926" s="8"/>
      <c r="AE1926" s="8"/>
      <c r="AF1926" s="8"/>
      <c r="AG1926" s="8"/>
      <c r="AH1926" s="8"/>
      <c r="AI1926" s="8"/>
      <c r="AJ1926" s="8"/>
      <c r="AK1926" s="8"/>
      <c r="AL1926" s="8"/>
      <c r="AM1926" s="8"/>
      <c r="AN1926" s="8"/>
      <c r="AO1926" s="8"/>
      <c r="AP1926" s="8"/>
      <c r="AQ1926" s="8"/>
      <c r="AR1926" s="8"/>
      <c r="AS1926" s="8"/>
      <c r="AT1926" s="8"/>
      <c r="AU1926" s="8"/>
      <c r="AV1926" s="8"/>
      <c r="AW1926" s="8"/>
      <c r="AX1926" s="8"/>
      <c r="AY1926" s="8"/>
      <c r="AZ1926" s="8"/>
      <c r="BA1926" s="8"/>
      <c r="BB1926" s="8"/>
      <c r="BC1926" s="8"/>
      <c r="BD1926" s="8"/>
      <c r="BE1926" s="8"/>
      <c r="BF1926" s="8"/>
      <c r="BG1926" s="8"/>
      <c r="BH1926" s="8"/>
      <c r="BI1926" s="8"/>
      <c r="BJ1926" s="8"/>
      <c r="BK1926" s="8"/>
      <c r="BL1926" s="8"/>
      <c r="BM1926" s="8"/>
      <c r="BN1926" s="8"/>
      <c r="BO1926" s="8"/>
      <c r="BP1926" s="1" t="str">
        <v>0- Port Costs</v>
      </c>
      <c r="BT1926" s="1" t="str">
        <v>0- Port Value</v>
      </c>
      <c r="BU1926" s="8"/>
    </row>
    <row r="1927" spans="8:73" hidden="1" outlineLevel="1" x14ac:dyDescent="0.3">
      <c r="H1927" s="1" t="str">
        <v>0 - BM Costs</v>
      </c>
      <c r="L1927" s="1" t="str">
        <v>0 - BM Port</v>
      </c>
      <c r="N1927" s="1" t="str">
        <v>0 - Port Assets</v>
      </c>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c r="BD1927" s="8"/>
      <c r="BE1927" s="8"/>
      <c r="BF1927" s="8"/>
      <c r="BG1927" s="8"/>
      <c r="BH1927" s="8"/>
      <c r="BI1927" s="8"/>
      <c r="BJ1927" s="8"/>
      <c r="BK1927" s="8"/>
      <c r="BL1927" s="8"/>
      <c r="BM1927" s="8"/>
      <c r="BN1927" s="8"/>
      <c r="BO1927" s="8"/>
      <c r="BP1927" s="1" t="str">
        <v>0- Port Costs</v>
      </c>
      <c r="BT1927" s="1" t="str">
        <v>0- Port Value</v>
      </c>
      <c r="BU1927" s="8"/>
    </row>
    <row r="1928" spans="8:73" hidden="1" outlineLevel="1" x14ac:dyDescent="0.3">
      <c r="H1928" s="1" t="str">
        <v>0 - BM Costs</v>
      </c>
      <c r="L1928" s="1" t="str">
        <v>0 - BM Port</v>
      </c>
      <c r="N1928" s="1" t="str">
        <v>0 - Port Assets</v>
      </c>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c r="BD1928" s="8"/>
      <c r="BE1928" s="8"/>
      <c r="BF1928" s="8"/>
      <c r="BG1928" s="8"/>
      <c r="BH1928" s="8"/>
      <c r="BI1928" s="8"/>
      <c r="BJ1928" s="8"/>
      <c r="BK1928" s="8"/>
      <c r="BL1928" s="8"/>
      <c r="BM1928" s="8"/>
      <c r="BN1928" s="8"/>
      <c r="BO1928" s="8"/>
      <c r="BP1928" s="1" t="str">
        <v>0- Port Costs</v>
      </c>
      <c r="BT1928" s="1" t="str">
        <v>0- Port Value</v>
      </c>
      <c r="BU1928" s="8"/>
    </row>
    <row r="1929" spans="8:73" hidden="1" outlineLevel="1" x14ac:dyDescent="0.3">
      <c r="H1929" s="1" t="str">
        <v>0 - BM Costs</v>
      </c>
      <c r="L1929" s="1" t="str">
        <v>0 - BM Port</v>
      </c>
      <c r="N1929" s="1" t="str">
        <v>0 - Port Assets</v>
      </c>
      <c r="O1929" s="8"/>
      <c r="P1929" s="8"/>
      <c r="Q1929" s="8"/>
      <c r="R1929" s="8"/>
      <c r="S1929" s="8"/>
      <c r="T1929" s="8"/>
      <c r="U1929" s="8"/>
      <c r="V1929" s="8"/>
      <c r="W1929" s="8"/>
      <c r="X1929" s="8"/>
      <c r="Y1929" s="8"/>
      <c r="Z1929" s="8"/>
      <c r="AA1929" s="8"/>
      <c r="AB1929" s="8"/>
      <c r="AC1929" s="8"/>
      <c r="AD1929" s="8"/>
      <c r="AE1929" s="8"/>
      <c r="AF1929" s="8"/>
      <c r="AG1929" s="8"/>
      <c r="AH1929" s="8"/>
      <c r="AI1929" s="8"/>
      <c r="AJ1929" s="8"/>
      <c r="AK1929" s="8"/>
      <c r="AL1929" s="8"/>
      <c r="AM1929" s="8"/>
      <c r="AN1929" s="8"/>
      <c r="AO1929" s="8"/>
      <c r="AP1929" s="8"/>
      <c r="AQ1929" s="8"/>
      <c r="AR1929" s="8"/>
      <c r="AS1929" s="8"/>
      <c r="AT1929" s="8"/>
      <c r="AU1929" s="8"/>
      <c r="AV1929" s="8"/>
      <c r="AW1929" s="8"/>
      <c r="AX1929" s="8"/>
      <c r="AY1929" s="8"/>
      <c r="AZ1929" s="8"/>
      <c r="BA1929" s="8"/>
      <c r="BB1929" s="8"/>
      <c r="BC1929" s="8"/>
      <c r="BD1929" s="8"/>
      <c r="BE1929" s="8"/>
      <c r="BF1929" s="8"/>
      <c r="BG1929" s="8"/>
      <c r="BH1929" s="8"/>
      <c r="BI1929" s="8"/>
      <c r="BJ1929" s="8"/>
      <c r="BK1929" s="8"/>
      <c r="BL1929" s="8"/>
      <c r="BM1929" s="8"/>
      <c r="BN1929" s="8"/>
      <c r="BO1929" s="8"/>
      <c r="BP1929" s="1" t="str">
        <v>0- Port Costs</v>
      </c>
      <c r="BT1929" s="1" t="str">
        <v>0- Port Value</v>
      </c>
      <c r="BU1929" s="8"/>
    </row>
    <row r="1930" spans="8:73" hidden="1" outlineLevel="1" x14ac:dyDescent="0.3">
      <c r="H1930" s="1" t="str">
        <v>0 - BM Costs</v>
      </c>
      <c r="L1930" s="1" t="str">
        <v>0 - BM Port</v>
      </c>
      <c r="N1930" s="1" t="str">
        <v>0 - Port Assets</v>
      </c>
      <c r="O1930" s="8"/>
      <c r="P1930" s="8"/>
      <c r="Q1930" s="8"/>
      <c r="R1930" s="8"/>
      <c r="S1930" s="8"/>
      <c r="T1930" s="8"/>
      <c r="U1930" s="8"/>
      <c r="V1930" s="8"/>
      <c r="W1930" s="8"/>
      <c r="X1930" s="8"/>
      <c r="Y1930" s="8"/>
      <c r="Z1930" s="8"/>
      <c r="AA1930" s="8"/>
      <c r="AB1930" s="8"/>
      <c r="AC1930" s="8"/>
      <c r="AD1930" s="8"/>
      <c r="AE1930" s="8"/>
      <c r="AF1930" s="8"/>
      <c r="AG1930" s="8"/>
      <c r="AH1930" s="8"/>
      <c r="AI1930" s="8"/>
      <c r="AJ1930" s="8"/>
      <c r="AK1930" s="8"/>
      <c r="AL1930" s="8"/>
      <c r="AM1930" s="8"/>
      <c r="AN1930" s="8"/>
      <c r="AO1930" s="8"/>
      <c r="AP1930" s="8"/>
      <c r="AQ1930" s="8"/>
      <c r="AR1930" s="8"/>
      <c r="AS1930" s="8"/>
      <c r="AT1930" s="8"/>
      <c r="AU1930" s="8"/>
      <c r="AV1930" s="8"/>
      <c r="AW1930" s="8"/>
      <c r="AX1930" s="8"/>
      <c r="AY1930" s="8"/>
      <c r="AZ1930" s="8"/>
      <c r="BA1930" s="8"/>
      <c r="BB1930" s="8"/>
      <c r="BC1930" s="8"/>
      <c r="BD1930" s="8"/>
      <c r="BE1930" s="8"/>
      <c r="BF1930" s="8"/>
      <c r="BG1930" s="8"/>
      <c r="BH1930" s="8"/>
      <c r="BI1930" s="8"/>
      <c r="BJ1930" s="8"/>
      <c r="BK1930" s="8"/>
      <c r="BL1930" s="8"/>
      <c r="BM1930" s="8"/>
      <c r="BN1930" s="8"/>
      <c r="BO1930" s="8"/>
      <c r="BP1930" s="1" t="str">
        <v>0- Port Costs</v>
      </c>
      <c r="BT1930" s="1" t="str">
        <v>0- Port Value</v>
      </c>
      <c r="BU1930" s="8"/>
    </row>
    <row r="1931" spans="8:73" hidden="1" outlineLevel="1" x14ac:dyDescent="0.3">
      <c r="H1931" s="1" t="str">
        <v>0 - BM Costs</v>
      </c>
      <c r="L1931" s="1" t="str">
        <v>0 - BM Port</v>
      </c>
      <c r="N1931" s="1" t="str">
        <v>0 - Port Assets</v>
      </c>
      <c r="O1931" s="8"/>
      <c r="P1931" s="8"/>
      <c r="Q1931" s="8"/>
      <c r="R1931" s="8"/>
      <c r="S1931" s="8"/>
      <c r="T1931" s="8"/>
      <c r="U1931" s="8"/>
      <c r="V1931" s="8"/>
      <c r="W1931" s="8"/>
      <c r="X1931" s="8"/>
      <c r="Y1931" s="8"/>
      <c r="Z1931" s="8"/>
      <c r="AA1931" s="8"/>
      <c r="AB1931" s="8"/>
      <c r="AC1931" s="8"/>
      <c r="AD1931" s="8"/>
      <c r="AE1931" s="8"/>
      <c r="AF1931" s="8"/>
      <c r="AG1931" s="8"/>
      <c r="AH1931" s="8"/>
      <c r="AI1931" s="8"/>
      <c r="AJ1931" s="8"/>
      <c r="AK1931" s="8"/>
      <c r="AL1931" s="8"/>
      <c r="AM1931" s="8"/>
      <c r="AN1931" s="8"/>
      <c r="AO1931" s="8"/>
      <c r="AP1931" s="8"/>
      <c r="AQ1931" s="8"/>
      <c r="AR1931" s="8"/>
      <c r="AS1931" s="8"/>
      <c r="AT1931" s="8"/>
      <c r="AU1931" s="8"/>
      <c r="AV1931" s="8"/>
      <c r="AW1931" s="8"/>
      <c r="AX1931" s="8"/>
      <c r="AY1931" s="8"/>
      <c r="AZ1931" s="8"/>
      <c r="BA1931" s="8"/>
      <c r="BB1931" s="8"/>
      <c r="BC1931" s="8"/>
      <c r="BD1931" s="8"/>
      <c r="BE1931" s="8"/>
      <c r="BF1931" s="8"/>
      <c r="BG1931" s="8"/>
      <c r="BH1931" s="8"/>
      <c r="BI1931" s="8"/>
      <c r="BJ1931" s="8"/>
      <c r="BK1931" s="8"/>
      <c r="BL1931" s="8"/>
      <c r="BM1931" s="8"/>
      <c r="BN1931" s="8"/>
      <c r="BO1931" s="8"/>
      <c r="BP1931" s="1" t="str">
        <v>0- Port Costs</v>
      </c>
      <c r="BT1931" s="1" t="str">
        <v>0- Port Value</v>
      </c>
      <c r="BU1931" s="8"/>
    </row>
    <row r="1932" spans="8:73" hidden="1" outlineLevel="1" x14ac:dyDescent="0.3">
      <c r="H1932" s="1" t="str">
        <v>0 - BM Costs</v>
      </c>
      <c r="L1932" s="1" t="str">
        <v>0 - BM Port</v>
      </c>
      <c r="N1932" s="1" t="str">
        <v>0 - Port Assets</v>
      </c>
      <c r="O1932" s="8"/>
      <c r="P1932" s="8"/>
      <c r="Q1932" s="8"/>
      <c r="R1932" s="8"/>
      <c r="S1932" s="8"/>
      <c r="T1932" s="8"/>
      <c r="U1932" s="8"/>
      <c r="V1932" s="8"/>
      <c r="W1932" s="8"/>
      <c r="X1932" s="8"/>
      <c r="Y1932" s="8"/>
      <c r="Z1932" s="8"/>
      <c r="AA1932" s="8"/>
      <c r="AB1932" s="8"/>
      <c r="AC1932" s="8"/>
      <c r="AD1932" s="8"/>
      <c r="AE1932" s="8"/>
      <c r="AF1932" s="8"/>
      <c r="AG1932" s="8"/>
      <c r="AH1932" s="8"/>
      <c r="AI1932" s="8"/>
      <c r="AJ1932" s="8"/>
      <c r="AK1932" s="8"/>
      <c r="AL1932" s="8"/>
      <c r="AM1932" s="8"/>
      <c r="AN1932" s="8"/>
      <c r="AO1932" s="8"/>
      <c r="AP1932" s="8"/>
      <c r="AQ1932" s="8"/>
      <c r="AR1932" s="8"/>
      <c r="AS1932" s="8"/>
      <c r="AT1932" s="8"/>
      <c r="AU1932" s="8"/>
      <c r="AV1932" s="8"/>
      <c r="AW1932" s="8"/>
      <c r="AX1932" s="8"/>
      <c r="AY1932" s="8"/>
      <c r="AZ1932" s="8"/>
      <c r="BA1932" s="8"/>
      <c r="BB1932" s="8"/>
      <c r="BC1932" s="8"/>
      <c r="BD1932" s="8"/>
      <c r="BE1932" s="8"/>
      <c r="BF1932" s="8"/>
      <c r="BG1932" s="8"/>
      <c r="BH1932" s="8"/>
      <c r="BI1932" s="8"/>
      <c r="BJ1932" s="8"/>
      <c r="BK1932" s="8"/>
      <c r="BL1932" s="8"/>
      <c r="BM1932" s="8"/>
      <c r="BN1932" s="8"/>
      <c r="BO1932" s="8"/>
      <c r="BP1932" s="1" t="str">
        <v>0- Port Costs</v>
      </c>
      <c r="BT1932" s="1" t="str">
        <v>0- Port Value</v>
      </c>
      <c r="BU1932" s="8"/>
    </row>
    <row r="1933" spans="8:73" hidden="1" outlineLevel="1" x14ac:dyDescent="0.3">
      <c r="H1933" s="1" t="str">
        <v>0 - BM Costs</v>
      </c>
      <c r="L1933" s="1" t="str">
        <v>0 - BM Port</v>
      </c>
      <c r="N1933" s="1" t="str">
        <v>0 - Port Assets</v>
      </c>
      <c r="O1933" s="8"/>
      <c r="P1933" s="8"/>
      <c r="Q1933" s="8"/>
      <c r="R1933" s="8"/>
      <c r="S1933" s="8"/>
      <c r="T1933" s="8"/>
      <c r="U1933" s="8"/>
      <c r="V1933" s="8"/>
      <c r="W1933" s="8"/>
      <c r="X1933" s="8"/>
      <c r="Y1933" s="8"/>
      <c r="Z1933" s="8"/>
      <c r="AA1933" s="8"/>
      <c r="AB1933" s="8"/>
      <c r="AC1933" s="8"/>
      <c r="AD1933" s="8"/>
      <c r="AE1933" s="8"/>
      <c r="AF1933" s="8"/>
      <c r="AG1933" s="8"/>
      <c r="AH1933" s="8"/>
      <c r="AI1933" s="8"/>
      <c r="AJ1933" s="8"/>
      <c r="AK1933" s="8"/>
      <c r="AL1933" s="8"/>
      <c r="AM1933" s="8"/>
      <c r="AN1933" s="8"/>
      <c r="AO1933" s="8"/>
      <c r="AP1933" s="8"/>
      <c r="AQ1933" s="8"/>
      <c r="AR1933" s="8"/>
      <c r="AS1933" s="8"/>
      <c r="AT1933" s="8"/>
      <c r="AU1933" s="8"/>
      <c r="AV1933" s="8"/>
      <c r="AW1933" s="8"/>
      <c r="AX1933" s="8"/>
      <c r="AY1933" s="8"/>
      <c r="AZ1933" s="8"/>
      <c r="BA1933" s="8"/>
      <c r="BB1933" s="8"/>
      <c r="BC1933" s="8"/>
      <c r="BD1933" s="8"/>
      <c r="BE1933" s="8"/>
      <c r="BF1933" s="8"/>
      <c r="BG1933" s="8"/>
      <c r="BH1933" s="8"/>
      <c r="BI1933" s="8"/>
      <c r="BJ1933" s="8"/>
      <c r="BK1933" s="8"/>
      <c r="BL1933" s="8"/>
      <c r="BM1933" s="8"/>
      <c r="BN1933" s="8"/>
      <c r="BO1933" s="8"/>
      <c r="BP1933" s="1" t="str">
        <v>0- Port Costs</v>
      </c>
      <c r="BT1933" s="1" t="str">
        <v>0- Port Value</v>
      </c>
      <c r="BU1933" s="8"/>
    </row>
    <row r="1934" spans="8:73" hidden="1" outlineLevel="1" x14ac:dyDescent="0.3">
      <c r="H1934" s="1" t="str">
        <v>0 - BM Costs</v>
      </c>
      <c r="L1934" s="1" t="str">
        <v>0 - BM Port</v>
      </c>
      <c r="N1934" s="1" t="str">
        <v>0 - Port Assets</v>
      </c>
      <c r="O1934" s="8"/>
      <c r="P1934" s="8"/>
      <c r="Q1934" s="8"/>
      <c r="R1934" s="8"/>
      <c r="S1934" s="8"/>
      <c r="T1934" s="8"/>
      <c r="U1934" s="8"/>
      <c r="V1934" s="8"/>
      <c r="W1934" s="8"/>
      <c r="X1934" s="8"/>
      <c r="Y1934" s="8"/>
      <c r="Z1934" s="8"/>
      <c r="AA1934" s="8"/>
      <c r="AB1934" s="8"/>
      <c r="AC1934" s="8"/>
      <c r="AD1934" s="8"/>
      <c r="AE1934" s="8"/>
      <c r="AF1934" s="8"/>
      <c r="AG1934" s="8"/>
      <c r="AH1934" s="8"/>
      <c r="AI1934" s="8"/>
      <c r="AJ1934" s="8"/>
      <c r="AK1934" s="8"/>
      <c r="AL1934" s="8"/>
      <c r="AM1934" s="8"/>
      <c r="AN1934" s="8"/>
      <c r="AO1934" s="8"/>
      <c r="AP1934" s="8"/>
      <c r="AQ1934" s="8"/>
      <c r="AR1934" s="8"/>
      <c r="AS1934" s="8"/>
      <c r="AT1934" s="8"/>
      <c r="AU1934" s="8"/>
      <c r="AV1934" s="8"/>
      <c r="AW1934" s="8"/>
      <c r="AX1934" s="8"/>
      <c r="AY1934" s="8"/>
      <c r="AZ1934" s="8"/>
      <c r="BA1934" s="8"/>
      <c r="BB1934" s="8"/>
      <c r="BC1934" s="8"/>
      <c r="BD1934" s="8"/>
      <c r="BE1934" s="8"/>
      <c r="BF1934" s="8"/>
      <c r="BG1934" s="8"/>
      <c r="BH1934" s="8"/>
      <c r="BI1934" s="8"/>
      <c r="BJ1934" s="8"/>
      <c r="BK1934" s="8"/>
      <c r="BL1934" s="8"/>
      <c r="BM1934" s="8"/>
      <c r="BN1934" s="8"/>
      <c r="BO1934" s="8"/>
      <c r="BP1934" s="1" t="str">
        <v>0- Port Costs</v>
      </c>
      <c r="BT1934" s="1" t="str">
        <v>0- Port Value</v>
      </c>
      <c r="BU1934" s="8"/>
    </row>
    <row r="1935" spans="8:73" hidden="1" outlineLevel="1" x14ac:dyDescent="0.3">
      <c r="H1935" s="1" t="str">
        <v>0 - BM Costs</v>
      </c>
      <c r="L1935" s="1" t="str">
        <v>0 - BM Port</v>
      </c>
      <c r="N1935" s="1" t="str">
        <v>0 - Port Assets</v>
      </c>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c r="BD1935" s="8"/>
      <c r="BE1935" s="8"/>
      <c r="BF1935" s="8"/>
      <c r="BG1935" s="8"/>
      <c r="BH1935" s="8"/>
      <c r="BI1935" s="8"/>
      <c r="BJ1935" s="8"/>
      <c r="BK1935" s="8"/>
      <c r="BL1935" s="8"/>
      <c r="BM1935" s="8"/>
      <c r="BN1935" s="8"/>
      <c r="BO1935" s="8"/>
      <c r="BP1935" s="1" t="str">
        <v>0- Port Costs</v>
      </c>
      <c r="BT1935" s="1" t="str">
        <v>0- Port Value</v>
      </c>
      <c r="BU1935" s="8"/>
    </row>
    <row r="1936" spans="8:73" hidden="1" outlineLevel="1" x14ac:dyDescent="0.3">
      <c r="H1936" s="1" t="str">
        <v>0 - BM Costs</v>
      </c>
      <c r="L1936" s="1" t="str">
        <v>0 - BM Port</v>
      </c>
      <c r="N1936" s="1" t="str">
        <v>0 - Port Assets</v>
      </c>
      <c r="O1936" s="8"/>
      <c r="P1936" s="8"/>
      <c r="Q1936" s="8"/>
      <c r="R1936" s="8"/>
      <c r="S1936" s="8"/>
      <c r="T1936" s="8"/>
      <c r="U1936" s="8"/>
      <c r="V1936" s="8"/>
      <c r="W1936" s="8"/>
      <c r="X1936" s="8"/>
      <c r="Y1936" s="8"/>
      <c r="Z1936" s="8"/>
      <c r="AA1936" s="8"/>
      <c r="AB1936" s="8"/>
      <c r="AC1936" s="8"/>
      <c r="AD1936" s="8"/>
      <c r="AE1936" s="8"/>
      <c r="AF1936" s="8"/>
      <c r="AG1936" s="8"/>
      <c r="AH1936" s="8"/>
      <c r="AI1936" s="8"/>
      <c r="AJ1936" s="8"/>
      <c r="AK1936" s="8"/>
      <c r="AL1936" s="8"/>
      <c r="AM1936" s="8"/>
      <c r="AN1936" s="8"/>
      <c r="AO1936" s="8"/>
      <c r="AP1936" s="8"/>
      <c r="AQ1936" s="8"/>
      <c r="AR1936" s="8"/>
      <c r="AS1936" s="8"/>
      <c r="AT1936" s="8"/>
      <c r="AU1936" s="8"/>
      <c r="AV1936" s="8"/>
      <c r="AW1936" s="8"/>
      <c r="AX1936" s="8"/>
      <c r="AY1936" s="8"/>
      <c r="AZ1936" s="8"/>
      <c r="BA1936" s="8"/>
      <c r="BB1936" s="8"/>
      <c r="BC1936" s="8"/>
      <c r="BD1936" s="8"/>
      <c r="BE1936" s="8"/>
      <c r="BF1936" s="8"/>
      <c r="BG1936" s="8"/>
      <c r="BH1936" s="8"/>
      <c r="BI1936" s="8"/>
      <c r="BJ1936" s="8"/>
      <c r="BK1936" s="8"/>
      <c r="BL1936" s="8"/>
      <c r="BM1936" s="8"/>
      <c r="BN1936" s="8"/>
      <c r="BO1936" s="8"/>
      <c r="BP1936" s="1" t="str">
        <v>0- Port Costs</v>
      </c>
      <c r="BT1936" s="1" t="str">
        <v>0- Port Value</v>
      </c>
      <c r="BU1936" s="8"/>
    </row>
    <row r="1937" spans="8:73" hidden="1" outlineLevel="1" x14ac:dyDescent="0.3">
      <c r="H1937" s="1" t="str">
        <v>0 - BM Costs</v>
      </c>
      <c r="L1937" s="1" t="str">
        <v>0 - BM Port</v>
      </c>
      <c r="N1937" s="1" t="str">
        <v>0 - Port Assets</v>
      </c>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1" t="str">
        <v>0- Port Costs</v>
      </c>
      <c r="BT1937" s="1" t="str">
        <v>0- Port Value</v>
      </c>
      <c r="BU1937" s="8"/>
    </row>
    <row r="1938" spans="8:73" hidden="1" outlineLevel="1" x14ac:dyDescent="0.3">
      <c r="H1938" s="1" t="str">
        <v>0 - BM Costs</v>
      </c>
      <c r="L1938" s="1" t="str">
        <v>0 - BM Port</v>
      </c>
      <c r="N1938" s="1" t="str">
        <v>0 - Port Assets</v>
      </c>
      <c r="O1938" s="8"/>
      <c r="P1938" s="8"/>
      <c r="Q1938" s="8"/>
      <c r="R1938" s="8"/>
      <c r="S1938" s="8"/>
      <c r="T1938" s="8"/>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1" t="str">
        <v>0- Port Costs</v>
      </c>
      <c r="BT1938" s="1" t="str">
        <v>0- Port Value</v>
      </c>
      <c r="BU1938" s="8"/>
    </row>
    <row r="1939" spans="8:73" hidden="1" outlineLevel="1" x14ac:dyDescent="0.3">
      <c r="H1939" s="1" t="str">
        <v>0 - BM Costs</v>
      </c>
      <c r="L1939" s="1" t="str">
        <v>0 - BM Port</v>
      </c>
      <c r="N1939" s="1" t="str">
        <v>0 - Port Assets</v>
      </c>
      <c r="O1939" s="8"/>
      <c r="P1939" s="8"/>
      <c r="Q1939" s="8"/>
      <c r="R1939" s="8"/>
      <c r="S1939" s="8"/>
      <c r="T1939" s="8"/>
      <c r="U1939" s="8"/>
      <c r="V1939" s="8"/>
      <c r="W1939" s="8"/>
      <c r="X1939" s="8"/>
      <c r="Y1939" s="8"/>
      <c r="Z1939" s="8"/>
      <c r="AA1939" s="8"/>
      <c r="AB1939" s="8"/>
      <c r="AC1939" s="8"/>
      <c r="AD1939" s="8"/>
      <c r="AE1939" s="8"/>
      <c r="AF1939" s="8"/>
      <c r="AG1939" s="8"/>
      <c r="AH1939" s="8"/>
      <c r="AI1939" s="8"/>
      <c r="AJ1939" s="8"/>
      <c r="AK1939" s="8"/>
      <c r="AL1939" s="8"/>
      <c r="AM1939" s="8"/>
      <c r="AN1939" s="8"/>
      <c r="AO1939" s="8"/>
      <c r="AP1939" s="8"/>
      <c r="AQ1939" s="8"/>
      <c r="AR1939" s="8"/>
      <c r="AS1939" s="8"/>
      <c r="AT1939" s="8"/>
      <c r="AU1939" s="8"/>
      <c r="AV1939" s="8"/>
      <c r="AW1939" s="8"/>
      <c r="AX1939" s="8"/>
      <c r="AY1939" s="8"/>
      <c r="AZ1939" s="8"/>
      <c r="BA1939" s="8"/>
      <c r="BB1939" s="8"/>
      <c r="BC1939" s="8"/>
      <c r="BD1939" s="8"/>
      <c r="BE1939" s="8"/>
      <c r="BF1939" s="8"/>
      <c r="BG1939" s="8"/>
      <c r="BH1939" s="8"/>
      <c r="BI1939" s="8"/>
      <c r="BJ1939" s="8"/>
      <c r="BK1939" s="8"/>
      <c r="BL1939" s="8"/>
      <c r="BM1939" s="8"/>
      <c r="BN1939" s="8"/>
      <c r="BO1939" s="8"/>
      <c r="BP1939" s="1" t="str">
        <v>0- Port Costs</v>
      </c>
      <c r="BT1939" s="1" t="str">
        <v>0- Port Value</v>
      </c>
      <c r="BU1939" s="8"/>
    </row>
    <row r="1940" spans="8:73" hidden="1" outlineLevel="1" x14ac:dyDescent="0.3">
      <c r="H1940" s="1" t="str">
        <v>0 - BM Costs</v>
      </c>
      <c r="L1940" s="1" t="str">
        <v>0 - BM Port</v>
      </c>
      <c r="N1940" s="1" t="str">
        <v>0 - Port Assets</v>
      </c>
      <c r="O1940" s="8"/>
      <c r="P1940" s="8"/>
      <c r="Q1940" s="8"/>
      <c r="R1940" s="8"/>
      <c r="S1940" s="8"/>
      <c r="T1940" s="8"/>
      <c r="U1940" s="8"/>
      <c r="V1940" s="8"/>
      <c r="W1940" s="8"/>
      <c r="X1940" s="8"/>
      <c r="Y1940" s="8"/>
      <c r="Z1940" s="8"/>
      <c r="AA1940" s="8"/>
      <c r="AB1940" s="8"/>
      <c r="AC1940" s="8"/>
      <c r="AD1940" s="8"/>
      <c r="AE1940" s="8"/>
      <c r="AF1940" s="8"/>
      <c r="AG1940" s="8"/>
      <c r="AH1940" s="8"/>
      <c r="AI1940" s="8"/>
      <c r="AJ1940" s="8"/>
      <c r="AK1940" s="8"/>
      <c r="AL1940" s="8"/>
      <c r="AM1940" s="8"/>
      <c r="AN1940" s="8"/>
      <c r="AO1940" s="8"/>
      <c r="AP1940" s="8"/>
      <c r="AQ1940" s="8"/>
      <c r="AR1940" s="8"/>
      <c r="AS1940" s="8"/>
      <c r="AT1940" s="8"/>
      <c r="AU1940" s="8"/>
      <c r="AV1940" s="8"/>
      <c r="AW1940" s="8"/>
      <c r="AX1940" s="8"/>
      <c r="AY1940" s="8"/>
      <c r="AZ1940" s="8"/>
      <c r="BA1940" s="8"/>
      <c r="BB1940" s="8"/>
      <c r="BC1940" s="8"/>
      <c r="BD1940" s="8"/>
      <c r="BE1940" s="8"/>
      <c r="BF1940" s="8"/>
      <c r="BG1940" s="8"/>
      <c r="BH1940" s="8"/>
      <c r="BI1940" s="8"/>
      <c r="BJ1940" s="8"/>
      <c r="BK1940" s="8"/>
      <c r="BL1940" s="8"/>
      <c r="BM1940" s="8"/>
      <c r="BN1940" s="8"/>
      <c r="BO1940" s="8"/>
      <c r="BP1940" s="1" t="str">
        <v>0- Port Costs</v>
      </c>
      <c r="BT1940" s="1" t="str">
        <v>0- Port Value</v>
      </c>
      <c r="BU1940" s="8"/>
    </row>
    <row r="1941" spans="8:73" hidden="1" outlineLevel="1" x14ac:dyDescent="0.3">
      <c r="H1941" s="1" t="str">
        <v>0 - BM Costs</v>
      </c>
      <c r="L1941" s="1" t="str">
        <v>0 - BM Port</v>
      </c>
      <c r="N1941" s="1" t="str">
        <v>0 - Port Assets</v>
      </c>
      <c r="O1941" s="8"/>
      <c r="P1941" s="8"/>
      <c r="Q1941" s="8"/>
      <c r="R1941" s="8"/>
      <c r="S1941" s="8"/>
      <c r="T1941" s="8"/>
      <c r="U1941" s="8"/>
      <c r="V1941" s="8"/>
      <c r="W1941" s="8"/>
      <c r="X1941" s="8"/>
      <c r="Y1941" s="8"/>
      <c r="Z1941" s="8"/>
      <c r="AA1941" s="8"/>
      <c r="AB1941" s="8"/>
      <c r="AC1941" s="8"/>
      <c r="AD1941" s="8"/>
      <c r="AE1941" s="8"/>
      <c r="AF1941" s="8"/>
      <c r="AG1941" s="8"/>
      <c r="AH1941" s="8"/>
      <c r="AI1941" s="8"/>
      <c r="AJ1941" s="8"/>
      <c r="AK1941" s="8"/>
      <c r="AL1941" s="8"/>
      <c r="AM1941" s="8"/>
      <c r="AN1941" s="8"/>
      <c r="AO1941" s="8"/>
      <c r="AP1941" s="8"/>
      <c r="AQ1941" s="8"/>
      <c r="AR1941" s="8"/>
      <c r="AS1941" s="8"/>
      <c r="AT1941" s="8"/>
      <c r="AU1941" s="8"/>
      <c r="AV1941" s="8"/>
      <c r="AW1941" s="8"/>
      <c r="AX1941" s="8"/>
      <c r="AY1941" s="8"/>
      <c r="AZ1941" s="8"/>
      <c r="BA1941" s="8"/>
      <c r="BB1941" s="8"/>
      <c r="BC1941" s="8"/>
      <c r="BD1941" s="8"/>
      <c r="BE1941" s="8"/>
      <c r="BF1941" s="8"/>
      <c r="BG1941" s="8"/>
      <c r="BH1941" s="8"/>
      <c r="BI1941" s="8"/>
      <c r="BJ1941" s="8"/>
      <c r="BK1941" s="8"/>
      <c r="BL1941" s="8"/>
      <c r="BM1941" s="8"/>
      <c r="BN1941" s="8"/>
      <c r="BO1941" s="8"/>
      <c r="BP1941" s="1" t="str">
        <v>0- Port Costs</v>
      </c>
      <c r="BT1941" s="1" t="str">
        <v>0- Port Value</v>
      </c>
      <c r="BU1941" s="8"/>
    </row>
    <row r="1942" spans="8:73" hidden="1" outlineLevel="1" x14ac:dyDescent="0.3">
      <c r="H1942" s="1" t="str">
        <v>0 - BM Costs</v>
      </c>
      <c r="L1942" s="1" t="str">
        <v>0 - BM Port</v>
      </c>
      <c r="N1942" s="1" t="str">
        <v>0 - Port Assets</v>
      </c>
      <c r="O1942" s="8"/>
      <c r="P1942" s="8"/>
      <c r="Q1942" s="8"/>
      <c r="R1942" s="8"/>
      <c r="S1942" s="8"/>
      <c r="T1942" s="8"/>
      <c r="U1942" s="8"/>
      <c r="V1942" s="8"/>
      <c r="W1942" s="8"/>
      <c r="X1942" s="8"/>
      <c r="Y1942" s="8"/>
      <c r="Z1942" s="8"/>
      <c r="AA1942" s="8"/>
      <c r="AB1942" s="8"/>
      <c r="AC1942" s="8"/>
      <c r="AD1942" s="8"/>
      <c r="AE1942" s="8"/>
      <c r="AF1942" s="8"/>
      <c r="AG1942" s="8"/>
      <c r="AH1942" s="8"/>
      <c r="AI1942" s="8"/>
      <c r="AJ1942" s="8"/>
      <c r="AK1942" s="8"/>
      <c r="AL1942" s="8"/>
      <c r="AM1942" s="8"/>
      <c r="AN1942" s="8"/>
      <c r="AO1942" s="8"/>
      <c r="AP1942" s="8"/>
      <c r="AQ1942" s="8"/>
      <c r="AR1942" s="8"/>
      <c r="AS1942" s="8"/>
      <c r="AT1942" s="8"/>
      <c r="AU1942" s="8"/>
      <c r="AV1942" s="8"/>
      <c r="AW1942" s="8"/>
      <c r="AX1942" s="8"/>
      <c r="AY1942" s="8"/>
      <c r="AZ1942" s="8"/>
      <c r="BA1942" s="8"/>
      <c r="BB1942" s="8"/>
      <c r="BC1942" s="8"/>
      <c r="BD1942" s="8"/>
      <c r="BE1942" s="8"/>
      <c r="BF1942" s="8"/>
      <c r="BG1942" s="8"/>
      <c r="BH1942" s="8"/>
      <c r="BI1942" s="8"/>
      <c r="BJ1942" s="8"/>
      <c r="BK1942" s="8"/>
      <c r="BL1942" s="8"/>
      <c r="BM1942" s="8"/>
      <c r="BN1942" s="8"/>
      <c r="BO1942" s="8"/>
      <c r="BP1942" s="1" t="str">
        <v>0- Port Costs</v>
      </c>
      <c r="BT1942" s="1" t="str">
        <v>0- Port Value</v>
      </c>
      <c r="BU1942" s="8"/>
    </row>
    <row r="1943" spans="8:73" hidden="1" outlineLevel="1" x14ac:dyDescent="0.3">
      <c r="H1943" s="1" t="str">
        <v>0 - BM Costs</v>
      </c>
      <c r="L1943" s="1" t="str">
        <v>0 - BM Port</v>
      </c>
      <c r="N1943" s="1" t="str">
        <v>0 - Port Assets</v>
      </c>
      <c r="O1943" s="8"/>
      <c r="P1943" s="8"/>
      <c r="Q1943" s="8"/>
      <c r="R1943" s="8"/>
      <c r="S1943" s="8"/>
      <c r="T1943" s="8"/>
      <c r="U1943" s="8"/>
      <c r="V1943" s="8"/>
      <c r="W1943" s="8"/>
      <c r="X1943" s="8"/>
      <c r="Y1943" s="8"/>
      <c r="Z1943" s="8"/>
      <c r="AA1943" s="8"/>
      <c r="AB1943" s="8"/>
      <c r="AC1943" s="8"/>
      <c r="AD1943" s="8"/>
      <c r="AE1943" s="8"/>
      <c r="AF1943" s="8"/>
      <c r="AG1943" s="8"/>
      <c r="AH1943" s="8"/>
      <c r="AI1943" s="8"/>
      <c r="AJ1943" s="8"/>
      <c r="AK1943" s="8"/>
      <c r="AL1943" s="8"/>
      <c r="AM1943" s="8"/>
      <c r="AN1943" s="8"/>
      <c r="AO1943" s="8"/>
      <c r="AP1943" s="8"/>
      <c r="AQ1943" s="8"/>
      <c r="AR1943" s="8"/>
      <c r="AS1943" s="8"/>
      <c r="AT1943" s="8"/>
      <c r="AU1943" s="8"/>
      <c r="AV1943" s="8"/>
      <c r="AW1943" s="8"/>
      <c r="AX1943" s="8"/>
      <c r="AY1943" s="8"/>
      <c r="AZ1943" s="8"/>
      <c r="BA1943" s="8"/>
      <c r="BB1943" s="8"/>
      <c r="BC1943" s="8"/>
      <c r="BD1943" s="8"/>
      <c r="BE1943" s="8"/>
      <c r="BF1943" s="8"/>
      <c r="BG1943" s="8"/>
      <c r="BH1943" s="8"/>
      <c r="BI1943" s="8"/>
      <c r="BJ1943" s="8"/>
      <c r="BK1943" s="8"/>
      <c r="BL1943" s="8"/>
      <c r="BM1943" s="8"/>
      <c r="BN1943" s="8"/>
      <c r="BO1943" s="8"/>
      <c r="BP1943" s="1" t="str">
        <v>0- Port Costs</v>
      </c>
      <c r="BT1943" s="1" t="str">
        <v>0- Port Value</v>
      </c>
      <c r="BU1943" s="8"/>
    </row>
    <row r="1944" spans="8:73" hidden="1" outlineLevel="1" x14ac:dyDescent="0.3">
      <c r="H1944" s="1" t="str">
        <v>0 - BM Costs</v>
      </c>
      <c r="L1944" s="1" t="str">
        <v>0 - BM Port</v>
      </c>
      <c r="N1944" s="1" t="str">
        <v>0 - Port Assets</v>
      </c>
      <c r="O1944" s="8"/>
      <c r="P1944" s="8"/>
      <c r="Q1944" s="8"/>
      <c r="R1944" s="8"/>
      <c r="S1944" s="8"/>
      <c r="T1944" s="8"/>
      <c r="U1944" s="8"/>
      <c r="V1944" s="8"/>
      <c r="W1944" s="8"/>
      <c r="X1944" s="8"/>
      <c r="Y1944" s="8"/>
      <c r="Z1944" s="8"/>
      <c r="AA1944" s="8"/>
      <c r="AB1944" s="8"/>
      <c r="AC1944" s="8"/>
      <c r="AD1944" s="8"/>
      <c r="AE1944" s="8"/>
      <c r="AF1944" s="8"/>
      <c r="AG1944" s="8"/>
      <c r="AH1944" s="8"/>
      <c r="AI1944" s="8"/>
      <c r="AJ1944" s="8"/>
      <c r="AK1944" s="8"/>
      <c r="AL1944" s="8"/>
      <c r="AM1944" s="8"/>
      <c r="AN1944" s="8"/>
      <c r="AO1944" s="8"/>
      <c r="AP1944" s="8"/>
      <c r="AQ1944" s="8"/>
      <c r="AR1944" s="8"/>
      <c r="AS1944" s="8"/>
      <c r="AT1944" s="8"/>
      <c r="AU1944" s="8"/>
      <c r="AV1944" s="8"/>
      <c r="AW1944" s="8"/>
      <c r="AX1944" s="8"/>
      <c r="AY1944" s="8"/>
      <c r="AZ1944" s="8"/>
      <c r="BA1944" s="8"/>
      <c r="BB1944" s="8"/>
      <c r="BC1944" s="8"/>
      <c r="BD1944" s="8"/>
      <c r="BE1944" s="8"/>
      <c r="BF1944" s="8"/>
      <c r="BG1944" s="8"/>
      <c r="BH1944" s="8"/>
      <c r="BI1944" s="8"/>
      <c r="BJ1944" s="8"/>
      <c r="BK1944" s="8"/>
      <c r="BL1944" s="8"/>
      <c r="BM1944" s="8"/>
      <c r="BN1944" s="8"/>
      <c r="BO1944" s="8"/>
      <c r="BP1944" s="1" t="str">
        <v>0- Port Costs</v>
      </c>
      <c r="BT1944" s="1" t="str">
        <v>0- Port Value</v>
      </c>
      <c r="BU1944" s="8"/>
    </row>
    <row r="1945" spans="8:73" hidden="1" outlineLevel="1" x14ac:dyDescent="0.3">
      <c r="H1945" s="1" t="str">
        <v>0 - BM Costs</v>
      </c>
      <c r="L1945" s="1" t="str">
        <v>0 - BM Port</v>
      </c>
      <c r="N1945" s="1" t="str">
        <v>0 - Port Assets</v>
      </c>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c r="BD1945" s="8"/>
      <c r="BE1945" s="8"/>
      <c r="BF1945" s="8"/>
      <c r="BG1945" s="8"/>
      <c r="BH1945" s="8"/>
      <c r="BI1945" s="8"/>
      <c r="BJ1945" s="8"/>
      <c r="BK1945" s="8"/>
      <c r="BL1945" s="8"/>
      <c r="BM1945" s="8"/>
      <c r="BN1945" s="8"/>
      <c r="BO1945" s="8"/>
      <c r="BP1945" s="1" t="str">
        <v>0- Port Costs</v>
      </c>
      <c r="BT1945" s="1" t="str">
        <v>0- Port Value</v>
      </c>
      <c r="BU1945" s="8"/>
    </row>
    <row r="1946" spans="8:73" hidden="1" outlineLevel="1" x14ac:dyDescent="0.3">
      <c r="H1946" s="1" t="str">
        <v>0 - BM Costs</v>
      </c>
      <c r="L1946" s="1" t="str">
        <v>0 - BM Port</v>
      </c>
      <c r="N1946" s="1" t="str">
        <v>0 - Port Assets</v>
      </c>
      <c r="O1946" s="8"/>
      <c r="P1946" s="8"/>
      <c r="Q1946" s="8"/>
      <c r="R1946" s="8"/>
      <c r="S1946" s="8"/>
      <c r="T1946" s="8"/>
      <c r="U1946" s="8"/>
      <c r="V1946" s="8"/>
      <c r="W1946" s="8"/>
      <c r="X1946" s="8"/>
      <c r="Y1946" s="8"/>
      <c r="Z1946" s="8"/>
      <c r="AA1946" s="8"/>
      <c r="AB1946" s="8"/>
      <c r="AC1946" s="8"/>
      <c r="AD1946" s="8"/>
      <c r="AE1946" s="8"/>
      <c r="AF1946" s="8"/>
      <c r="AG1946" s="8"/>
      <c r="AH1946" s="8"/>
      <c r="AI1946" s="8"/>
      <c r="AJ1946" s="8"/>
      <c r="AK1946" s="8"/>
      <c r="AL1946" s="8"/>
      <c r="AM1946" s="8"/>
      <c r="AN1946" s="8"/>
      <c r="AO1946" s="8"/>
      <c r="AP1946" s="8"/>
      <c r="AQ1946" s="8"/>
      <c r="AR1946" s="8"/>
      <c r="AS1946" s="8"/>
      <c r="AT1946" s="8"/>
      <c r="AU1946" s="8"/>
      <c r="AV1946" s="8"/>
      <c r="AW1946" s="8"/>
      <c r="AX1946" s="8"/>
      <c r="AY1946" s="8"/>
      <c r="AZ1946" s="8"/>
      <c r="BA1946" s="8"/>
      <c r="BB1946" s="8"/>
      <c r="BC1946" s="8"/>
      <c r="BD1946" s="8"/>
      <c r="BE1946" s="8"/>
      <c r="BF1946" s="8"/>
      <c r="BG1946" s="8"/>
      <c r="BH1946" s="8"/>
      <c r="BI1946" s="8"/>
      <c r="BJ1946" s="8"/>
      <c r="BK1946" s="8"/>
      <c r="BL1946" s="8"/>
      <c r="BM1946" s="8"/>
      <c r="BN1946" s="8"/>
      <c r="BO1946" s="8"/>
      <c r="BP1946" s="1" t="str">
        <v>0- Port Costs</v>
      </c>
      <c r="BT1946" s="1" t="str">
        <v>0- Port Value</v>
      </c>
      <c r="BU1946" s="8"/>
    </row>
    <row r="1947" spans="8:73" hidden="1" outlineLevel="1" x14ac:dyDescent="0.3">
      <c r="H1947" s="1" t="str">
        <v>0 - BM Costs</v>
      </c>
      <c r="L1947" s="1" t="str">
        <v>0 - BM Port</v>
      </c>
      <c r="N1947" s="1" t="str">
        <v>0 - Port Assets</v>
      </c>
      <c r="O1947" s="8"/>
      <c r="P1947" s="8"/>
      <c r="Q1947" s="8"/>
      <c r="R1947" s="8"/>
      <c r="S1947" s="8"/>
      <c r="T1947" s="8"/>
      <c r="U1947" s="8"/>
      <c r="V1947" s="8"/>
      <c r="W1947" s="8"/>
      <c r="X1947" s="8"/>
      <c r="Y1947" s="8"/>
      <c r="Z1947" s="8"/>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c r="BD1947" s="8"/>
      <c r="BE1947" s="8"/>
      <c r="BF1947" s="8"/>
      <c r="BG1947" s="8"/>
      <c r="BH1947" s="8"/>
      <c r="BI1947" s="8"/>
      <c r="BJ1947" s="8"/>
      <c r="BK1947" s="8"/>
      <c r="BL1947" s="8"/>
      <c r="BM1947" s="8"/>
      <c r="BN1947" s="8"/>
      <c r="BO1947" s="8"/>
      <c r="BP1947" s="1" t="str">
        <v>0- Port Costs</v>
      </c>
      <c r="BT1947" s="1" t="str">
        <v>0- Port Value</v>
      </c>
      <c r="BU1947" s="8"/>
    </row>
    <row r="1948" spans="8:73" hidden="1" outlineLevel="1" x14ac:dyDescent="0.3">
      <c r="H1948" s="1" t="str">
        <v>0 - BM Costs</v>
      </c>
      <c r="L1948" s="1" t="str">
        <v>0 - BM Port</v>
      </c>
      <c r="N1948" s="1" t="str">
        <v>0 - Port Assets</v>
      </c>
      <c r="O1948" s="8"/>
      <c r="P1948" s="8"/>
      <c r="Q1948" s="8"/>
      <c r="R1948" s="8"/>
      <c r="S1948" s="8"/>
      <c r="T1948" s="8"/>
      <c r="U1948" s="8"/>
      <c r="V1948" s="8"/>
      <c r="W1948" s="8"/>
      <c r="X1948" s="8"/>
      <c r="Y1948" s="8"/>
      <c r="Z1948" s="8"/>
      <c r="AA1948" s="8"/>
      <c r="AB1948" s="8"/>
      <c r="AC1948" s="8"/>
      <c r="AD1948" s="8"/>
      <c r="AE1948" s="8"/>
      <c r="AF1948" s="8"/>
      <c r="AG1948" s="8"/>
      <c r="AH1948" s="8"/>
      <c r="AI1948" s="8"/>
      <c r="AJ1948" s="8"/>
      <c r="AK1948" s="8"/>
      <c r="AL1948" s="8"/>
      <c r="AM1948" s="8"/>
      <c r="AN1948" s="8"/>
      <c r="AO1948" s="8"/>
      <c r="AP1948" s="8"/>
      <c r="AQ1948" s="8"/>
      <c r="AR1948" s="8"/>
      <c r="AS1948" s="8"/>
      <c r="AT1948" s="8"/>
      <c r="AU1948" s="8"/>
      <c r="AV1948" s="8"/>
      <c r="AW1948" s="8"/>
      <c r="AX1948" s="8"/>
      <c r="AY1948" s="8"/>
      <c r="AZ1948" s="8"/>
      <c r="BA1948" s="8"/>
      <c r="BB1948" s="8"/>
      <c r="BC1948" s="8"/>
      <c r="BD1948" s="8"/>
      <c r="BE1948" s="8"/>
      <c r="BF1948" s="8"/>
      <c r="BG1948" s="8"/>
      <c r="BH1948" s="8"/>
      <c r="BI1948" s="8"/>
      <c r="BJ1948" s="8"/>
      <c r="BK1948" s="8"/>
      <c r="BL1948" s="8"/>
      <c r="BM1948" s="8"/>
      <c r="BN1948" s="8"/>
      <c r="BO1948" s="8"/>
      <c r="BP1948" s="1" t="str">
        <v>0- Port Costs</v>
      </c>
      <c r="BT1948" s="1" t="str">
        <v>0- Port Value</v>
      </c>
      <c r="BU1948" s="8"/>
    </row>
    <row r="1949" spans="8:73" hidden="1" outlineLevel="1" x14ac:dyDescent="0.3">
      <c r="H1949" s="1" t="str">
        <v>0 - BM Costs</v>
      </c>
      <c r="L1949" s="1" t="str">
        <v>0 - BM Port</v>
      </c>
      <c r="N1949" s="1" t="str">
        <v>0 - Port Assets</v>
      </c>
      <c r="O1949" s="8"/>
      <c r="P1949" s="8"/>
      <c r="Q1949" s="8"/>
      <c r="R1949" s="8"/>
      <c r="S1949" s="8"/>
      <c r="T1949" s="8"/>
      <c r="U1949" s="8"/>
      <c r="V1949" s="8"/>
      <c r="W1949" s="8"/>
      <c r="X1949" s="8"/>
      <c r="Y1949" s="8"/>
      <c r="Z1949" s="8"/>
      <c r="AA1949" s="8"/>
      <c r="AB1949" s="8"/>
      <c r="AC1949" s="8"/>
      <c r="AD1949" s="8"/>
      <c r="AE1949" s="8"/>
      <c r="AF1949" s="8"/>
      <c r="AG1949" s="8"/>
      <c r="AH1949" s="8"/>
      <c r="AI1949" s="8"/>
      <c r="AJ1949" s="8"/>
      <c r="AK1949" s="8"/>
      <c r="AL1949" s="8"/>
      <c r="AM1949" s="8"/>
      <c r="AN1949" s="8"/>
      <c r="AO1949" s="8"/>
      <c r="AP1949" s="8"/>
      <c r="AQ1949" s="8"/>
      <c r="AR1949" s="8"/>
      <c r="AS1949" s="8"/>
      <c r="AT1949" s="8"/>
      <c r="AU1949" s="8"/>
      <c r="AV1949" s="8"/>
      <c r="AW1949" s="8"/>
      <c r="AX1949" s="8"/>
      <c r="AY1949" s="8"/>
      <c r="AZ1949" s="8"/>
      <c r="BA1949" s="8"/>
      <c r="BB1949" s="8"/>
      <c r="BC1949" s="8"/>
      <c r="BD1949" s="8"/>
      <c r="BE1949" s="8"/>
      <c r="BF1949" s="8"/>
      <c r="BG1949" s="8"/>
      <c r="BH1949" s="8"/>
      <c r="BI1949" s="8"/>
      <c r="BJ1949" s="8"/>
      <c r="BK1949" s="8"/>
      <c r="BL1949" s="8"/>
      <c r="BM1949" s="8"/>
      <c r="BN1949" s="8"/>
      <c r="BO1949" s="8"/>
      <c r="BP1949" s="1" t="str">
        <v>0- Port Costs</v>
      </c>
      <c r="BT1949" s="1" t="str">
        <v>0- Port Value</v>
      </c>
      <c r="BU1949" s="8"/>
    </row>
    <row r="1950" spans="8:73" hidden="1" outlineLevel="1" x14ac:dyDescent="0.3">
      <c r="H1950" s="1" t="str">
        <v>0 - BM Costs</v>
      </c>
      <c r="L1950" s="1" t="str">
        <v>0 - BM Port</v>
      </c>
      <c r="N1950" s="1" t="str">
        <v>0 - Port Assets</v>
      </c>
      <c r="O1950" s="8"/>
      <c r="P1950" s="8"/>
      <c r="Q1950" s="8"/>
      <c r="R1950" s="8"/>
      <c r="S1950" s="8"/>
      <c r="T1950" s="8"/>
      <c r="U1950" s="8"/>
      <c r="V1950" s="8"/>
      <c r="W1950" s="8"/>
      <c r="X1950" s="8"/>
      <c r="Y1950" s="8"/>
      <c r="Z1950" s="8"/>
      <c r="AA1950" s="8"/>
      <c r="AB1950" s="8"/>
      <c r="AC1950" s="8"/>
      <c r="AD1950" s="8"/>
      <c r="AE1950" s="8"/>
      <c r="AF1950" s="8"/>
      <c r="AG1950" s="8"/>
      <c r="AH1950" s="8"/>
      <c r="AI1950" s="8"/>
      <c r="AJ1950" s="8"/>
      <c r="AK1950" s="8"/>
      <c r="AL1950" s="8"/>
      <c r="AM1950" s="8"/>
      <c r="AN1950" s="8"/>
      <c r="AO1950" s="8"/>
      <c r="AP1950" s="8"/>
      <c r="AQ1950" s="8"/>
      <c r="AR1950" s="8"/>
      <c r="AS1950" s="8"/>
      <c r="AT1950" s="8"/>
      <c r="AU1950" s="8"/>
      <c r="AV1950" s="8"/>
      <c r="AW1950" s="8"/>
      <c r="AX1950" s="8"/>
      <c r="AY1950" s="8"/>
      <c r="AZ1950" s="8"/>
      <c r="BA1950" s="8"/>
      <c r="BB1950" s="8"/>
      <c r="BC1950" s="8"/>
      <c r="BD1950" s="8"/>
      <c r="BE1950" s="8"/>
      <c r="BF1950" s="8"/>
      <c r="BG1950" s="8"/>
      <c r="BH1950" s="8"/>
      <c r="BI1950" s="8"/>
      <c r="BJ1950" s="8"/>
      <c r="BK1950" s="8"/>
      <c r="BL1950" s="8"/>
      <c r="BM1950" s="8"/>
      <c r="BN1950" s="8"/>
      <c r="BO1950" s="8"/>
      <c r="BP1950" s="1" t="str">
        <v>0- Port Costs</v>
      </c>
      <c r="BT1950" s="1" t="str">
        <v>0- Port Value</v>
      </c>
      <c r="BU1950" s="8"/>
    </row>
    <row r="1951" spans="8:73" hidden="1" outlineLevel="1" x14ac:dyDescent="0.3">
      <c r="H1951" s="1" t="str">
        <v>0 - BM Costs</v>
      </c>
      <c r="L1951" s="1" t="str">
        <v>0 - BM Port</v>
      </c>
      <c r="N1951" s="1" t="str">
        <v>0 - Port Assets</v>
      </c>
      <c r="O1951" s="8"/>
      <c r="P1951" s="8"/>
      <c r="Q1951" s="8"/>
      <c r="R1951" s="8"/>
      <c r="S1951" s="8"/>
      <c r="T1951" s="8"/>
      <c r="U1951" s="8"/>
      <c r="V1951" s="8"/>
      <c r="W1951" s="8"/>
      <c r="X1951" s="8"/>
      <c r="Y1951" s="8"/>
      <c r="Z1951" s="8"/>
      <c r="AA1951" s="8"/>
      <c r="AB1951" s="8"/>
      <c r="AC1951" s="8"/>
      <c r="AD1951" s="8"/>
      <c r="AE1951" s="8"/>
      <c r="AF1951" s="8"/>
      <c r="AG1951" s="8"/>
      <c r="AH1951" s="8"/>
      <c r="AI1951" s="8"/>
      <c r="AJ1951" s="8"/>
      <c r="AK1951" s="8"/>
      <c r="AL1951" s="8"/>
      <c r="AM1951" s="8"/>
      <c r="AN1951" s="8"/>
      <c r="AO1951" s="8"/>
      <c r="AP1951" s="8"/>
      <c r="AQ1951" s="8"/>
      <c r="AR1951" s="8"/>
      <c r="AS1951" s="8"/>
      <c r="AT1951" s="8"/>
      <c r="AU1951" s="8"/>
      <c r="AV1951" s="8"/>
      <c r="AW1951" s="8"/>
      <c r="AX1951" s="8"/>
      <c r="AY1951" s="8"/>
      <c r="AZ1951" s="8"/>
      <c r="BA1951" s="8"/>
      <c r="BB1951" s="8"/>
      <c r="BC1951" s="8"/>
      <c r="BD1951" s="8"/>
      <c r="BE1951" s="8"/>
      <c r="BF1951" s="8"/>
      <c r="BG1951" s="8"/>
      <c r="BH1951" s="8"/>
      <c r="BI1951" s="8"/>
      <c r="BJ1951" s="8"/>
      <c r="BK1951" s="8"/>
      <c r="BL1951" s="8"/>
      <c r="BM1951" s="8"/>
      <c r="BN1951" s="8"/>
      <c r="BO1951" s="8"/>
      <c r="BP1951" s="1" t="str">
        <v>0- Port Costs</v>
      </c>
      <c r="BT1951" s="1" t="str">
        <v>0- Port Value</v>
      </c>
      <c r="BU1951" s="8"/>
    </row>
    <row r="1952" spans="8:73" hidden="1" outlineLevel="1" x14ac:dyDescent="0.3">
      <c r="H1952" s="1" t="str">
        <v>0 - BM Costs</v>
      </c>
      <c r="L1952" s="1" t="str">
        <v>0 - BM Port</v>
      </c>
      <c r="N1952" s="1" t="str">
        <v>0 - Port Assets</v>
      </c>
      <c r="O1952" s="8"/>
      <c r="P1952" s="8"/>
      <c r="Q1952" s="8"/>
      <c r="R1952" s="8"/>
      <c r="S1952" s="8"/>
      <c r="T1952" s="8"/>
      <c r="U1952" s="8"/>
      <c r="V1952" s="8"/>
      <c r="W1952" s="8"/>
      <c r="X1952" s="8"/>
      <c r="Y1952" s="8"/>
      <c r="Z1952" s="8"/>
      <c r="AA1952" s="8"/>
      <c r="AB1952" s="8"/>
      <c r="AC1952" s="8"/>
      <c r="AD1952" s="8"/>
      <c r="AE1952" s="8"/>
      <c r="AF1952" s="8"/>
      <c r="AG1952" s="8"/>
      <c r="AH1952" s="8"/>
      <c r="AI1952" s="8"/>
      <c r="AJ1952" s="8"/>
      <c r="AK1952" s="8"/>
      <c r="AL1952" s="8"/>
      <c r="AM1952" s="8"/>
      <c r="AN1952" s="8"/>
      <c r="AO1952" s="8"/>
      <c r="AP1952" s="8"/>
      <c r="AQ1952" s="8"/>
      <c r="AR1952" s="8"/>
      <c r="AS1952" s="8"/>
      <c r="AT1952" s="8"/>
      <c r="AU1952" s="8"/>
      <c r="AV1952" s="8"/>
      <c r="AW1952" s="8"/>
      <c r="AX1952" s="8"/>
      <c r="AY1952" s="8"/>
      <c r="AZ1952" s="8"/>
      <c r="BA1952" s="8"/>
      <c r="BB1952" s="8"/>
      <c r="BC1952" s="8"/>
      <c r="BD1952" s="8"/>
      <c r="BE1952" s="8"/>
      <c r="BF1952" s="8"/>
      <c r="BG1952" s="8"/>
      <c r="BH1952" s="8"/>
      <c r="BI1952" s="8"/>
      <c r="BJ1952" s="8"/>
      <c r="BK1952" s="8"/>
      <c r="BL1952" s="8"/>
      <c r="BM1952" s="8"/>
      <c r="BN1952" s="8"/>
      <c r="BO1952" s="8"/>
      <c r="BP1952" s="1" t="str">
        <v>0- Port Costs</v>
      </c>
      <c r="BT1952" s="1" t="str">
        <v>0- Port Value</v>
      </c>
      <c r="BU1952" s="8"/>
    </row>
    <row r="1953" spans="8:73" hidden="1" outlineLevel="1" x14ac:dyDescent="0.3">
      <c r="H1953" s="1" t="str">
        <v>0 - BM Costs</v>
      </c>
      <c r="L1953" s="1" t="str">
        <v>0 - BM Port</v>
      </c>
      <c r="N1953" s="1" t="str">
        <v>0 - Port Assets</v>
      </c>
      <c r="O1953" s="8"/>
      <c r="P1953" s="8"/>
      <c r="Q1953" s="8"/>
      <c r="R1953" s="8"/>
      <c r="S1953" s="8"/>
      <c r="T1953" s="8"/>
      <c r="U1953" s="8"/>
      <c r="V1953" s="8"/>
      <c r="W1953" s="8"/>
      <c r="X1953" s="8"/>
      <c r="Y1953" s="8"/>
      <c r="Z1953" s="8"/>
      <c r="AA1953" s="8"/>
      <c r="AB1953" s="8"/>
      <c r="AC1953" s="8"/>
      <c r="AD1953" s="8"/>
      <c r="AE1953" s="8"/>
      <c r="AF1953" s="8"/>
      <c r="AG1953" s="8"/>
      <c r="AH1953" s="8"/>
      <c r="AI1953" s="8"/>
      <c r="AJ1953" s="8"/>
      <c r="AK1953" s="8"/>
      <c r="AL1953" s="8"/>
      <c r="AM1953" s="8"/>
      <c r="AN1953" s="8"/>
      <c r="AO1953" s="8"/>
      <c r="AP1953" s="8"/>
      <c r="AQ1953" s="8"/>
      <c r="AR1953" s="8"/>
      <c r="AS1953" s="8"/>
      <c r="AT1953" s="8"/>
      <c r="AU1953" s="8"/>
      <c r="AV1953" s="8"/>
      <c r="AW1953" s="8"/>
      <c r="AX1953" s="8"/>
      <c r="AY1953" s="8"/>
      <c r="AZ1953" s="8"/>
      <c r="BA1953" s="8"/>
      <c r="BB1953" s="8"/>
      <c r="BC1953" s="8"/>
      <c r="BD1953" s="8"/>
      <c r="BE1953" s="8"/>
      <c r="BF1953" s="8"/>
      <c r="BG1953" s="8"/>
      <c r="BH1953" s="8"/>
      <c r="BI1953" s="8"/>
      <c r="BJ1953" s="8"/>
      <c r="BK1953" s="8"/>
      <c r="BL1953" s="8"/>
      <c r="BM1953" s="8"/>
      <c r="BN1953" s="8"/>
      <c r="BO1953" s="8"/>
      <c r="BP1953" s="1" t="str">
        <v>0- Port Costs</v>
      </c>
      <c r="BT1953" s="1" t="str">
        <v>0- Port Value</v>
      </c>
      <c r="BU1953" s="8"/>
    </row>
    <row r="1954" spans="8:73" hidden="1" outlineLevel="1" x14ac:dyDescent="0.3">
      <c r="H1954" s="1" t="str">
        <v>0 - BM Costs</v>
      </c>
      <c r="L1954" s="1" t="str">
        <v>0 - BM Port</v>
      </c>
      <c r="N1954" s="1" t="str">
        <v>0 - Port Assets</v>
      </c>
      <c r="O1954" s="8"/>
      <c r="P1954" s="8"/>
      <c r="Q1954" s="8"/>
      <c r="R1954" s="8"/>
      <c r="S1954" s="8"/>
      <c r="T1954" s="8"/>
      <c r="U1954" s="8"/>
      <c r="V1954" s="8"/>
      <c r="W1954" s="8"/>
      <c r="X1954" s="8"/>
      <c r="Y1954" s="8"/>
      <c r="Z1954" s="8"/>
      <c r="AA1954" s="8"/>
      <c r="AB1954" s="8"/>
      <c r="AC1954" s="8"/>
      <c r="AD1954" s="8"/>
      <c r="AE1954" s="8"/>
      <c r="AF1954" s="8"/>
      <c r="AG1954" s="8"/>
      <c r="AH1954" s="8"/>
      <c r="AI1954" s="8"/>
      <c r="AJ1954" s="8"/>
      <c r="AK1954" s="8"/>
      <c r="AL1954" s="8"/>
      <c r="AM1954" s="8"/>
      <c r="AN1954" s="8"/>
      <c r="AO1954" s="8"/>
      <c r="AP1954" s="8"/>
      <c r="AQ1954" s="8"/>
      <c r="AR1954" s="8"/>
      <c r="AS1954" s="8"/>
      <c r="AT1954" s="8"/>
      <c r="AU1954" s="8"/>
      <c r="AV1954" s="8"/>
      <c r="AW1954" s="8"/>
      <c r="AX1954" s="8"/>
      <c r="AY1954" s="8"/>
      <c r="AZ1954" s="8"/>
      <c r="BA1954" s="8"/>
      <c r="BB1954" s="8"/>
      <c r="BC1954" s="8"/>
      <c r="BD1954" s="8"/>
      <c r="BE1954" s="8"/>
      <c r="BF1954" s="8"/>
      <c r="BG1954" s="8"/>
      <c r="BH1954" s="8"/>
      <c r="BI1954" s="8"/>
      <c r="BJ1954" s="8"/>
      <c r="BK1954" s="8"/>
      <c r="BL1954" s="8"/>
      <c r="BM1954" s="8"/>
      <c r="BN1954" s="8"/>
      <c r="BO1954" s="8"/>
      <c r="BP1954" s="1" t="str">
        <v>0- Port Costs</v>
      </c>
      <c r="BT1954" s="1" t="str">
        <v>0- Port Value</v>
      </c>
      <c r="BU1954" s="8"/>
    </row>
    <row r="1955" spans="8:73" hidden="1" outlineLevel="1" x14ac:dyDescent="0.3">
      <c r="H1955" s="1" t="str">
        <v>0 - BM Costs</v>
      </c>
      <c r="L1955" s="1" t="str">
        <v>0 - BM Port</v>
      </c>
      <c r="N1955" s="1" t="str">
        <v>0 - Port Assets</v>
      </c>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c r="BD1955" s="8"/>
      <c r="BE1955" s="8"/>
      <c r="BF1955" s="8"/>
      <c r="BG1955" s="8"/>
      <c r="BH1955" s="8"/>
      <c r="BI1955" s="8"/>
      <c r="BJ1955" s="8"/>
      <c r="BK1955" s="8"/>
      <c r="BL1955" s="8"/>
      <c r="BM1955" s="8"/>
      <c r="BN1955" s="8"/>
      <c r="BO1955" s="8"/>
      <c r="BP1955" s="1" t="str">
        <v>0- Port Costs</v>
      </c>
      <c r="BT1955" s="1" t="str">
        <v>0- Port Value</v>
      </c>
      <c r="BU1955" s="8"/>
    </row>
    <row r="1956" spans="8:73" hidden="1" outlineLevel="1" x14ac:dyDescent="0.3">
      <c r="H1956" s="1" t="str">
        <v>0 - BM Costs</v>
      </c>
      <c r="L1956" s="1" t="str">
        <v>0 - BM Port</v>
      </c>
      <c r="N1956" s="1" t="str">
        <v>0 - Port Assets</v>
      </c>
      <c r="O1956" s="8"/>
      <c r="P1956" s="8"/>
      <c r="Q1956" s="8"/>
      <c r="R1956" s="8"/>
      <c r="S1956" s="8"/>
      <c r="T1956" s="8"/>
      <c r="U1956" s="8"/>
      <c r="V1956" s="8"/>
      <c r="W1956" s="8"/>
      <c r="X1956" s="8"/>
      <c r="Y1956" s="8"/>
      <c r="Z1956" s="8"/>
      <c r="AA1956" s="8"/>
      <c r="AB1956" s="8"/>
      <c r="AC1956" s="8"/>
      <c r="AD1956" s="8"/>
      <c r="AE1956" s="8"/>
      <c r="AF1956" s="8"/>
      <c r="AG1956" s="8"/>
      <c r="AH1956" s="8"/>
      <c r="AI1956" s="8"/>
      <c r="AJ1956" s="8"/>
      <c r="AK1956" s="8"/>
      <c r="AL1956" s="8"/>
      <c r="AM1956" s="8"/>
      <c r="AN1956" s="8"/>
      <c r="AO1956" s="8"/>
      <c r="AP1956" s="8"/>
      <c r="AQ1956" s="8"/>
      <c r="AR1956" s="8"/>
      <c r="AS1956" s="8"/>
      <c r="AT1956" s="8"/>
      <c r="AU1956" s="8"/>
      <c r="AV1956" s="8"/>
      <c r="AW1956" s="8"/>
      <c r="AX1956" s="8"/>
      <c r="AY1956" s="8"/>
      <c r="AZ1956" s="8"/>
      <c r="BA1956" s="8"/>
      <c r="BB1956" s="8"/>
      <c r="BC1956" s="8"/>
      <c r="BD1956" s="8"/>
      <c r="BE1956" s="8"/>
      <c r="BF1956" s="8"/>
      <c r="BG1956" s="8"/>
      <c r="BH1956" s="8"/>
      <c r="BI1956" s="8"/>
      <c r="BJ1956" s="8"/>
      <c r="BK1956" s="8"/>
      <c r="BL1956" s="8"/>
      <c r="BM1956" s="8"/>
      <c r="BN1956" s="8"/>
      <c r="BO1956" s="8"/>
      <c r="BP1956" s="1" t="str">
        <v>0- Port Costs</v>
      </c>
      <c r="BT1956" s="1" t="str">
        <v>0- Port Value</v>
      </c>
      <c r="BU1956" s="8"/>
    </row>
    <row r="1957" spans="8:73" hidden="1" outlineLevel="1" x14ac:dyDescent="0.3">
      <c r="H1957" s="1" t="str">
        <v>0 - BM Costs</v>
      </c>
      <c r="L1957" s="1" t="str">
        <v>0 - BM Port</v>
      </c>
      <c r="N1957" s="1" t="str">
        <v>0 - Port Assets</v>
      </c>
      <c r="O1957" s="8"/>
      <c r="P1957" s="8"/>
      <c r="Q1957" s="8"/>
      <c r="R1957" s="8"/>
      <c r="S1957" s="8"/>
      <c r="T1957" s="8"/>
      <c r="U1957" s="8"/>
      <c r="V1957" s="8"/>
      <c r="W1957" s="8"/>
      <c r="X1957" s="8"/>
      <c r="Y1957" s="8"/>
      <c r="Z1957" s="8"/>
      <c r="AA1957" s="8"/>
      <c r="AB1957" s="8"/>
      <c r="AC1957" s="8"/>
      <c r="AD1957" s="8"/>
      <c r="AE1957" s="8"/>
      <c r="AF1957" s="8"/>
      <c r="AG1957" s="8"/>
      <c r="AH1957" s="8"/>
      <c r="AI1957" s="8"/>
      <c r="AJ1957" s="8"/>
      <c r="AK1957" s="8"/>
      <c r="AL1957" s="8"/>
      <c r="AM1957" s="8"/>
      <c r="AN1957" s="8"/>
      <c r="AO1957" s="8"/>
      <c r="AP1957" s="8"/>
      <c r="AQ1957" s="8"/>
      <c r="AR1957" s="8"/>
      <c r="AS1957" s="8"/>
      <c r="AT1957" s="8"/>
      <c r="AU1957" s="8"/>
      <c r="AV1957" s="8"/>
      <c r="AW1957" s="8"/>
      <c r="AX1957" s="8"/>
      <c r="AY1957" s="8"/>
      <c r="AZ1957" s="8"/>
      <c r="BA1957" s="8"/>
      <c r="BB1957" s="8"/>
      <c r="BC1957" s="8"/>
      <c r="BD1957" s="8"/>
      <c r="BE1957" s="8"/>
      <c r="BF1957" s="8"/>
      <c r="BG1957" s="8"/>
      <c r="BH1957" s="8"/>
      <c r="BI1957" s="8"/>
      <c r="BJ1957" s="8"/>
      <c r="BK1957" s="8"/>
      <c r="BL1957" s="8"/>
      <c r="BM1957" s="8"/>
      <c r="BN1957" s="8"/>
      <c r="BO1957" s="8"/>
      <c r="BP1957" s="1" t="str">
        <v>0- Port Costs</v>
      </c>
      <c r="BT1957" s="1" t="str">
        <v>0- Port Value</v>
      </c>
      <c r="BU1957" s="8"/>
    </row>
    <row r="1958" spans="8:73" hidden="1" outlineLevel="1" x14ac:dyDescent="0.3">
      <c r="H1958" s="1" t="str">
        <v>0 - BM Costs</v>
      </c>
      <c r="L1958" s="1" t="str">
        <v>0 - BM Port</v>
      </c>
      <c r="N1958" s="1" t="str">
        <v>0 - Port Assets</v>
      </c>
      <c r="O1958" s="8"/>
      <c r="P1958" s="8"/>
      <c r="Q1958" s="8"/>
      <c r="R1958" s="8"/>
      <c r="S1958" s="8"/>
      <c r="T1958" s="8"/>
      <c r="U1958" s="8"/>
      <c r="V1958" s="8"/>
      <c r="W1958" s="8"/>
      <c r="X1958" s="8"/>
      <c r="Y1958" s="8"/>
      <c r="Z1958" s="8"/>
      <c r="AA1958" s="8"/>
      <c r="AB1958" s="8"/>
      <c r="AC1958" s="8"/>
      <c r="AD1958" s="8"/>
      <c r="AE1958" s="8"/>
      <c r="AF1958" s="8"/>
      <c r="AG1958" s="8"/>
      <c r="AH1958" s="8"/>
      <c r="AI1958" s="8"/>
      <c r="AJ1958" s="8"/>
      <c r="AK1958" s="8"/>
      <c r="AL1958" s="8"/>
      <c r="AM1958" s="8"/>
      <c r="AN1958" s="8"/>
      <c r="AO1958" s="8"/>
      <c r="AP1958" s="8"/>
      <c r="AQ1958" s="8"/>
      <c r="AR1958" s="8"/>
      <c r="AS1958" s="8"/>
      <c r="AT1958" s="8"/>
      <c r="AU1958" s="8"/>
      <c r="AV1958" s="8"/>
      <c r="AW1958" s="8"/>
      <c r="AX1958" s="8"/>
      <c r="AY1958" s="8"/>
      <c r="AZ1958" s="8"/>
      <c r="BA1958" s="8"/>
      <c r="BB1958" s="8"/>
      <c r="BC1958" s="8"/>
      <c r="BD1958" s="8"/>
      <c r="BE1958" s="8"/>
      <c r="BF1958" s="8"/>
      <c r="BG1958" s="8"/>
      <c r="BH1958" s="8"/>
      <c r="BI1958" s="8"/>
      <c r="BJ1958" s="8"/>
      <c r="BK1958" s="8"/>
      <c r="BL1958" s="8"/>
      <c r="BM1958" s="8"/>
      <c r="BN1958" s="8"/>
      <c r="BO1958" s="8"/>
      <c r="BP1958" s="1" t="str">
        <v>0- Port Costs</v>
      </c>
      <c r="BT1958" s="1" t="str">
        <v>0- Port Value</v>
      </c>
      <c r="BU1958" s="8"/>
    </row>
    <row r="1959" spans="8:73" hidden="1" outlineLevel="1" x14ac:dyDescent="0.3">
      <c r="H1959" s="1" t="str">
        <v>0 - BM Costs</v>
      </c>
      <c r="L1959" s="1" t="str">
        <v>0 - BM Port</v>
      </c>
      <c r="N1959" s="1" t="str">
        <v>0 - Port Assets</v>
      </c>
      <c r="O1959" s="8"/>
      <c r="P1959" s="8"/>
      <c r="Q1959" s="8"/>
      <c r="R1959" s="8"/>
      <c r="S1959" s="8"/>
      <c r="T1959" s="8"/>
      <c r="U1959" s="8"/>
      <c r="V1959" s="8"/>
      <c r="W1959" s="8"/>
      <c r="X1959" s="8"/>
      <c r="Y1959" s="8"/>
      <c r="Z1959" s="8"/>
      <c r="AA1959" s="8"/>
      <c r="AB1959" s="8"/>
      <c r="AC1959" s="8"/>
      <c r="AD1959" s="8"/>
      <c r="AE1959" s="8"/>
      <c r="AF1959" s="8"/>
      <c r="AG1959" s="8"/>
      <c r="AH1959" s="8"/>
      <c r="AI1959" s="8"/>
      <c r="AJ1959" s="8"/>
      <c r="AK1959" s="8"/>
      <c r="AL1959" s="8"/>
      <c r="AM1959" s="8"/>
      <c r="AN1959" s="8"/>
      <c r="AO1959" s="8"/>
      <c r="AP1959" s="8"/>
      <c r="AQ1959" s="8"/>
      <c r="AR1959" s="8"/>
      <c r="AS1959" s="8"/>
      <c r="AT1959" s="8"/>
      <c r="AU1959" s="8"/>
      <c r="AV1959" s="8"/>
      <c r="AW1959" s="8"/>
      <c r="AX1959" s="8"/>
      <c r="AY1959" s="8"/>
      <c r="AZ1959" s="8"/>
      <c r="BA1959" s="8"/>
      <c r="BB1959" s="8"/>
      <c r="BC1959" s="8"/>
      <c r="BD1959" s="8"/>
      <c r="BE1959" s="8"/>
      <c r="BF1959" s="8"/>
      <c r="BG1959" s="8"/>
      <c r="BH1959" s="8"/>
      <c r="BI1959" s="8"/>
      <c r="BJ1959" s="8"/>
      <c r="BK1959" s="8"/>
      <c r="BL1959" s="8"/>
      <c r="BM1959" s="8"/>
      <c r="BN1959" s="8"/>
      <c r="BO1959" s="8"/>
      <c r="BP1959" s="1" t="str">
        <v>0- Port Costs</v>
      </c>
      <c r="BT1959" s="1" t="str">
        <v>0- Port Value</v>
      </c>
      <c r="BU1959" s="8"/>
    </row>
    <row r="1960" spans="8:73" hidden="1" outlineLevel="1" x14ac:dyDescent="0.3">
      <c r="H1960" s="1" t="str">
        <v>0 - BM Costs</v>
      </c>
      <c r="L1960" s="1" t="str">
        <v>0 - BM Port</v>
      </c>
      <c r="N1960" s="1" t="str">
        <v>0 - Port Assets</v>
      </c>
      <c r="O1960" s="8"/>
      <c r="P1960" s="8"/>
      <c r="Q1960" s="8"/>
      <c r="R1960" s="8"/>
      <c r="S1960" s="8"/>
      <c r="T1960" s="8"/>
      <c r="U1960" s="8"/>
      <c r="V1960" s="8"/>
      <c r="W1960" s="8"/>
      <c r="X1960" s="8"/>
      <c r="Y1960" s="8"/>
      <c r="Z1960" s="8"/>
      <c r="AA1960" s="8"/>
      <c r="AB1960" s="8"/>
      <c r="AC1960" s="8"/>
      <c r="AD1960" s="8"/>
      <c r="AE1960" s="8"/>
      <c r="AF1960" s="8"/>
      <c r="AG1960" s="8"/>
      <c r="AH1960" s="8"/>
      <c r="AI1960" s="8"/>
      <c r="AJ1960" s="8"/>
      <c r="AK1960" s="8"/>
      <c r="AL1960" s="8"/>
      <c r="AM1960" s="8"/>
      <c r="AN1960" s="8"/>
      <c r="AO1960" s="8"/>
      <c r="AP1960" s="8"/>
      <c r="AQ1960" s="8"/>
      <c r="AR1960" s="8"/>
      <c r="AS1960" s="8"/>
      <c r="AT1960" s="8"/>
      <c r="AU1960" s="8"/>
      <c r="AV1960" s="8"/>
      <c r="AW1960" s="8"/>
      <c r="AX1960" s="8"/>
      <c r="AY1960" s="8"/>
      <c r="AZ1960" s="8"/>
      <c r="BA1960" s="8"/>
      <c r="BB1960" s="8"/>
      <c r="BC1960" s="8"/>
      <c r="BD1960" s="8"/>
      <c r="BE1960" s="8"/>
      <c r="BF1960" s="8"/>
      <c r="BG1960" s="8"/>
      <c r="BH1960" s="8"/>
      <c r="BI1960" s="8"/>
      <c r="BJ1960" s="8"/>
      <c r="BK1960" s="8"/>
      <c r="BL1960" s="8"/>
      <c r="BM1960" s="8"/>
      <c r="BN1960" s="8"/>
      <c r="BO1960" s="8"/>
      <c r="BP1960" s="1" t="str">
        <v>0- Port Costs</v>
      </c>
      <c r="BT1960" s="1" t="str">
        <v>0- Port Value</v>
      </c>
      <c r="BU1960" s="8"/>
    </row>
    <row r="1961" spans="8:73" hidden="1" outlineLevel="1" x14ac:dyDescent="0.3">
      <c r="H1961" s="1" t="str">
        <v>0 - BM Costs</v>
      </c>
      <c r="L1961" s="1" t="str">
        <v>0 - BM Port</v>
      </c>
      <c r="N1961" s="1" t="str">
        <v>0 - Port Assets</v>
      </c>
      <c r="O1961" s="8"/>
      <c r="P1961" s="8"/>
      <c r="Q1961" s="8"/>
      <c r="R1961" s="8"/>
      <c r="S1961" s="8"/>
      <c r="T1961" s="8"/>
      <c r="U1961" s="8"/>
      <c r="V1961" s="8"/>
      <c r="W1961" s="8"/>
      <c r="X1961" s="8"/>
      <c r="Y1961" s="8"/>
      <c r="Z1961" s="8"/>
      <c r="AA1961" s="8"/>
      <c r="AB1961" s="8"/>
      <c r="AC1961" s="8"/>
      <c r="AD1961" s="8"/>
      <c r="AE1961" s="8"/>
      <c r="AF1961" s="8"/>
      <c r="AG1961" s="8"/>
      <c r="AH1961" s="8"/>
      <c r="AI1961" s="8"/>
      <c r="AJ1961" s="8"/>
      <c r="AK1961" s="8"/>
      <c r="AL1961" s="8"/>
      <c r="AM1961" s="8"/>
      <c r="AN1961" s="8"/>
      <c r="AO1961" s="8"/>
      <c r="AP1961" s="8"/>
      <c r="AQ1961" s="8"/>
      <c r="AR1961" s="8"/>
      <c r="AS1961" s="8"/>
      <c r="AT1961" s="8"/>
      <c r="AU1961" s="8"/>
      <c r="AV1961" s="8"/>
      <c r="AW1961" s="8"/>
      <c r="AX1961" s="8"/>
      <c r="AY1961" s="8"/>
      <c r="AZ1961" s="8"/>
      <c r="BA1961" s="8"/>
      <c r="BB1961" s="8"/>
      <c r="BC1961" s="8"/>
      <c r="BD1961" s="8"/>
      <c r="BE1961" s="8"/>
      <c r="BF1961" s="8"/>
      <c r="BG1961" s="8"/>
      <c r="BH1961" s="8"/>
      <c r="BI1961" s="8"/>
      <c r="BJ1961" s="8"/>
      <c r="BK1961" s="8"/>
      <c r="BL1961" s="8"/>
      <c r="BM1961" s="8"/>
      <c r="BN1961" s="8"/>
      <c r="BO1961" s="8"/>
      <c r="BP1961" s="1" t="str">
        <v>0- Port Costs</v>
      </c>
      <c r="BT1961" s="1" t="str">
        <v>0- Port Value</v>
      </c>
      <c r="BU1961" s="8"/>
    </row>
    <row r="1962" spans="8:73" hidden="1" outlineLevel="1" x14ac:dyDescent="0.3">
      <c r="H1962" s="1" t="str">
        <v>0 - BM Costs</v>
      </c>
      <c r="L1962" s="1" t="str">
        <v>0 - BM Port</v>
      </c>
      <c r="N1962" s="1" t="str">
        <v>0 - Port Assets</v>
      </c>
      <c r="O1962" s="8"/>
      <c r="P1962" s="8"/>
      <c r="Q1962" s="8"/>
      <c r="R1962" s="8"/>
      <c r="S1962" s="8"/>
      <c r="T1962" s="8"/>
      <c r="U1962" s="8"/>
      <c r="V1962" s="8"/>
      <c r="W1962" s="8"/>
      <c r="X1962" s="8"/>
      <c r="Y1962" s="8"/>
      <c r="Z1962" s="8"/>
      <c r="AA1962" s="8"/>
      <c r="AB1962" s="8"/>
      <c r="AC1962" s="8"/>
      <c r="AD1962" s="8"/>
      <c r="AE1962" s="8"/>
      <c r="AF1962" s="8"/>
      <c r="AG1962" s="8"/>
      <c r="AH1962" s="8"/>
      <c r="AI1962" s="8"/>
      <c r="AJ1962" s="8"/>
      <c r="AK1962" s="8"/>
      <c r="AL1962" s="8"/>
      <c r="AM1962" s="8"/>
      <c r="AN1962" s="8"/>
      <c r="AO1962" s="8"/>
      <c r="AP1962" s="8"/>
      <c r="AQ1962" s="8"/>
      <c r="AR1962" s="8"/>
      <c r="AS1962" s="8"/>
      <c r="AT1962" s="8"/>
      <c r="AU1962" s="8"/>
      <c r="AV1962" s="8"/>
      <c r="AW1962" s="8"/>
      <c r="AX1962" s="8"/>
      <c r="AY1962" s="8"/>
      <c r="AZ1962" s="8"/>
      <c r="BA1962" s="8"/>
      <c r="BB1962" s="8"/>
      <c r="BC1962" s="8"/>
      <c r="BD1962" s="8"/>
      <c r="BE1962" s="8"/>
      <c r="BF1962" s="8"/>
      <c r="BG1962" s="8"/>
      <c r="BH1962" s="8"/>
      <c r="BI1962" s="8"/>
      <c r="BJ1962" s="8"/>
      <c r="BK1962" s="8"/>
      <c r="BL1962" s="8"/>
      <c r="BM1962" s="8"/>
      <c r="BN1962" s="8"/>
      <c r="BO1962" s="8"/>
      <c r="BP1962" s="1" t="str">
        <v>0- Port Costs</v>
      </c>
      <c r="BT1962" s="1" t="str">
        <v>0- Port Value</v>
      </c>
      <c r="BU1962" s="8"/>
    </row>
    <row r="1963" spans="8:73" hidden="1" outlineLevel="1" x14ac:dyDescent="0.3">
      <c r="H1963" s="1" t="str">
        <v>0 - BM Costs</v>
      </c>
      <c r="L1963" s="1" t="str">
        <v>0 - BM Port</v>
      </c>
      <c r="N1963" s="1" t="str">
        <v>0 - Port Assets</v>
      </c>
      <c r="O1963" s="8"/>
      <c r="P1963" s="8"/>
      <c r="Q1963" s="8"/>
      <c r="R1963" s="8"/>
      <c r="S1963" s="8"/>
      <c r="T1963" s="8"/>
      <c r="U1963" s="8"/>
      <c r="V1963" s="8"/>
      <c r="W1963" s="8"/>
      <c r="X1963" s="8"/>
      <c r="Y1963" s="8"/>
      <c r="Z1963" s="8"/>
      <c r="AA1963" s="8"/>
      <c r="AB1963" s="8"/>
      <c r="AC1963" s="8"/>
      <c r="AD1963" s="8"/>
      <c r="AE1963" s="8"/>
      <c r="AF1963" s="8"/>
      <c r="AG1963" s="8"/>
      <c r="AH1963" s="8"/>
      <c r="AI1963" s="8"/>
      <c r="AJ1963" s="8"/>
      <c r="AK1963" s="8"/>
      <c r="AL1963" s="8"/>
      <c r="AM1963" s="8"/>
      <c r="AN1963" s="8"/>
      <c r="AO1963" s="8"/>
      <c r="AP1963" s="8"/>
      <c r="AQ1963" s="8"/>
      <c r="AR1963" s="8"/>
      <c r="AS1963" s="8"/>
      <c r="AT1963" s="8"/>
      <c r="AU1963" s="8"/>
      <c r="AV1963" s="8"/>
      <c r="AW1963" s="8"/>
      <c r="AX1963" s="8"/>
      <c r="AY1963" s="8"/>
      <c r="AZ1963" s="8"/>
      <c r="BA1963" s="8"/>
      <c r="BB1963" s="8"/>
      <c r="BC1963" s="8"/>
      <c r="BD1963" s="8"/>
      <c r="BE1963" s="8"/>
      <c r="BF1963" s="8"/>
      <c r="BG1963" s="8"/>
      <c r="BH1963" s="8"/>
      <c r="BI1963" s="8"/>
      <c r="BJ1963" s="8"/>
      <c r="BK1963" s="8"/>
      <c r="BL1963" s="8"/>
      <c r="BM1963" s="8"/>
      <c r="BN1963" s="8"/>
      <c r="BO1963" s="8"/>
      <c r="BP1963" s="1" t="str">
        <v>0- Port Costs</v>
      </c>
      <c r="BT1963" s="1" t="str">
        <v>0- Port Value</v>
      </c>
      <c r="BU1963" s="8"/>
    </row>
    <row r="1964" spans="8:73" hidden="1" outlineLevel="1" x14ac:dyDescent="0.3">
      <c r="H1964" s="1" t="str">
        <v>0 - BM Costs</v>
      </c>
      <c r="L1964" s="1" t="str">
        <v>0 - BM Port</v>
      </c>
      <c r="N1964" s="1" t="str">
        <v>0 - Port Assets</v>
      </c>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c r="BD1964" s="8"/>
      <c r="BE1964" s="8"/>
      <c r="BF1964" s="8"/>
      <c r="BG1964" s="8"/>
      <c r="BH1964" s="8"/>
      <c r="BI1964" s="8"/>
      <c r="BJ1964" s="8"/>
      <c r="BK1964" s="8"/>
      <c r="BL1964" s="8"/>
      <c r="BM1964" s="8"/>
      <c r="BN1964" s="8"/>
      <c r="BO1964" s="8"/>
      <c r="BP1964" s="1" t="str">
        <v>0- Port Costs</v>
      </c>
      <c r="BT1964" s="1" t="str">
        <v>0- Port Value</v>
      </c>
      <c r="BU1964" s="8"/>
    </row>
    <row r="1965" spans="8:73" hidden="1" outlineLevel="1" x14ac:dyDescent="0.3">
      <c r="H1965" s="1" t="str">
        <v>0 - BM Costs</v>
      </c>
      <c r="L1965" s="1" t="str">
        <v>0 - BM Port</v>
      </c>
      <c r="N1965" s="1" t="str">
        <v>0 - Port Assets</v>
      </c>
      <c r="O1965" s="8"/>
      <c r="P1965" s="8"/>
      <c r="Q1965" s="8"/>
      <c r="R1965" s="8"/>
      <c r="S1965" s="8"/>
      <c r="T1965" s="8"/>
      <c r="U1965" s="8"/>
      <c r="V1965" s="8"/>
      <c r="W1965" s="8"/>
      <c r="X1965" s="8"/>
      <c r="Y1965" s="8"/>
      <c r="Z1965" s="8"/>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c r="BD1965" s="8"/>
      <c r="BE1965" s="8"/>
      <c r="BF1965" s="8"/>
      <c r="BG1965" s="8"/>
      <c r="BH1965" s="8"/>
      <c r="BI1965" s="8"/>
      <c r="BJ1965" s="8"/>
      <c r="BK1965" s="8"/>
      <c r="BL1965" s="8"/>
      <c r="BM1965" s="8"/>
      <c r="BN1965" s="8"/>
      <c r="BO1965" s="8"/>
      <c r="BP1965" s="1" t="str">
        <v>0- Port Costs</v>
      </c>
      <c r="BT1965" s="1" t="str">
        <v>0- Port Value</v>
      </c>
      <c r="BU1965" s="8"/>
    </row>
    <row r="1966" spans="8:73" hidden="1" outlineLevel="1" x14ac:dyDescent="0.3">
      <c r="H1966" s="1" t="str">
        <v>0 - BM Costs</v>
      </c>
      <c r="L1966" s="1" t="str">
        <v>0 - BM Port</v>
      </c>
      <c r="N1966" s="1" t="str">
        <v>0 - Port Assets</v>
      </c>
      <c r="O1966" s="8"/>
      <c r="P1966" s="8"/>
      <c r="Q1966" s="8"/>
      <c r="R1966" s="8"/>
      <c r="S1966" s="8"/>
      <c r="T1966" s="8"/>
      <c r="U1966" s="8"/>
      <c r="V1966" s="8"/>
      <c r="W1966" s="8"/>
      <c r="X1966" s="8"/>
      <c r="Y1966" s="8"/>
      <c r="Z1966" s="8"/>
      <c r="AA1966" s="8"/>
      <c r="AB1966" s="8"/>
      <c r="AC1966" s="8"/>
      <c r="AD1966" s="8"/>
      <c r="AE1966" s="8"/>
      <c r="AF1966" s="8"/>
      <c r="AG1966" s="8"/>
      <c r="AH1966" s="8"/>
      <c r="AI1966" s="8"/>
      <c r="AJ1966" s="8"/>
      <c r="AK1966" s="8"/>
      <c r="AL1966" s="8"/>
      <c r="AM1966" s="8"/>
      <c r="AN1966" s="8"/>
      <c r="AO1966" s="8"/>
      <c r="AP1966" s="8"/>
      <c r="AQ1966" s="8"/>
      <c r="AR1966" s="8"/>
      <c r="AS1966" s="8"/>
      <c r="AT1966" s="8"/>
      <c r="AU1966" s="8"/>
      <c r="AV1966" s="8"/>
      <c r="AW1966" s="8"/>
      <c r="AX1966" s="8"/>
      <c r="AY1966" s="8"/>
      <c r="AZ1966" s="8"/>
      <c r="BA1966" s="8"/>
      <c r="BB1966" s="8"/>
      <c r="BC1966" s="8"/>
      <c r="BD1966" s="8"/>
      <c r="BE1966" s="8"/>
      <c r="BF1966" s="8"/>
      <c r="BG1966" s="8"/>
      <c r="BH1966" s="8"/>
      <c r="BI1966" s="8"/>
      <c r="BJ1966" s="8"/>
      <c r="BK1966" s="8"/>
      <c r="BL1966" s="8"/>
      <c r="BM1966" s="8"/>
      <c r="BN1966" s="8"/>
      <c r="BO1966" s="8"/>
      <c r="BP1966" s="1" t="str">
        <v>0- Port Costs</v>
      </c>
      <c r="BT1966" s="1" t="str">
        <v>0- Port Value</v>
      </c>
      <c r="BU1966" s="8"/>
    </row>
    <row r="1967" spans="8:73" hidden="1" outlineLevel="1" x14ac:dyDescent="0.3">
      <c r="H1967" s="1" t="str">
        <v>0 - BM Costs</v>
      </c>
      <c r="L1967" s="1" t="str">
        <v>0 - BM Port</v>
      </c>
      <c r="N1967" s="1" t="str">
        <v>0 - Port Assets</v>
      </c>
      <c r="O1967" s="8"/>
      <c r="P1967" s="8"/>
      <c r="Q1967" s="8"/>
      <c r="R1967" s="8"/>
      <c r="S1967" s="8"/>
      <c r="T1967" s="8"/>
      <c r="U1967" s="8"/>
      <c r="V1967" s="8"/>
      <c r="W1967" s="8"/>
      <c r="X1967" s="8"/>
      <c r="Y1967" s="8"/>
      <c r="Z1967" s="8"/>
      <c r="AA1967" s="8"/>
      <c r="AB1967" s="8"/>
      <c r="AC1967" s="8"/>
      <c r="AD1967" s="8"/>
      <c r="AE1967" s="8"/>
      <c r="AF1967" s="8"/>
      <c r="AG1967" s="8"/>
      <c r="AH1967" s="8"/>
      <c r="AI1967" s="8"/>
      <c r="AJ1967" s="8"/>
      <c r="AK1967" s="8"/>
      <c r="AL1967" s="8"/>
      <c r="AM1967" s="8"/>
      <c r="AN1967" s="8"/>
      <c r="AO1967" s="8"/>
      <c r="AP1967" s="8"/>
      <c r="AQ1967" s="8"/>
      <c r="AR1967" s="8"/>
      <c r="AS1967" s="8"/>
      <c r="AT1967" s="8"/>
      <c r="AU1967" s="8"/>
      <c r="AV1967" s="8"/>
      <c r="AW1967" s="8"/>
      <c r="AX1967" s="8"/>
      <c r="AY1967" s="8"/>
      <c r="AZ1967" s="8"/>
      <c r="BA1967" s="8"/>
      <c r="BB1967" s="8"/>
      <c r="BC1967" s="8"/>
      <c r="BD1967" s="8"/>
      <c r="BE1967" s="8"/>
      <c r="BF1967" s="8"/>
      <c r="BG1967" s="8"/>
      <c r="BH1967" s="8"/>
      <c r="BI1967" s="8"/>
      <c r="BJ1967" s="8"/>
      <c r="BK1967" s="8"/>
      <c r="BL1967" s="8"/>
      <c r="BM1967" s="8"/>
      <c r="BN1967" s="8"/>
      <c r="BO1967" s="8"/>
      <c r="BP1967" s="1" t="str">
        <v>0- Port Costs</v>
      </c>
      <c r="BT1967" s="1" t="str">
        <v>0- Port Value</v>
      </c>
      <c r="BU1967" s="8"/>
    </row>
    <row r="1968" spans="8:73" hidden="1" outlineLevel="1" x14ac:dyDescent="0.3">
      <c r="H1968" s="1" t="str">
        <v>0 - BM Costs</v>
      </c>
      <c r="L1968" s="1" t="str">
        <v>0 - BM Port</v>
      </c>
      <c r="N1968" s="1" t="str">
        <v>0 - Port Assets</v>
      </c>
      <c r="O1968" s="8"/>
      <c r="P1968" s="8"/>
      <c r="Q1968" s="8"/>
      <c r="R1968" s="8"/>
      <c r="S1968" s="8"/>
      <c r="T1968" s="8"/>
      <c r="U1968" s="8"/>
      <c r="V1968" s="8"/>
      <c r="W1968" s="8"/>
      <c r="X1968" s="8"/>
      <c r="Y1968" s="8"/>
      <c r="Z1968" s="8"/>
      <c r="AA1968" s="8"/>
      <c r="AB1968" s="8"/>
      <c r="AC1968" s="8"/>
      <c r="AD1968" s="8"/>
      <c r="AE1968" s="8"/>
      <c r="AF1968" s="8"/>
      <c r="AG1968" s="8"/>
      <c r="AH1968" s="8"/>
      <c r="AI1968" s="8"/>
      <c r="AJ1968" s="8"/>
      <c r="AK1968" s="8"/>
      <c r="AL1968" s="8"/>
      <c r="AM1968" s="8"/>
      <c r="AN1968" s="8"/>
      <c r="AO1968" s="8"/>
      <c r="AP1968" s="8"/>
      <c r="AQ1968" s="8"/>
      <c r="AR1968" s="8"/>
      <c r="AS1968" s="8"/>
      <c r="AT1968" s="8"/>
      <c r="AU1968" s="8"/>
      <c r="AV1968" s="8"/>
      <c r="AW1968" s="8"/>
      <c r="AX1968" s="8"/>
      <c r="AY1968" s="8"/>
      <c r="AZ1968" s="8"/>
      <c r="BA1968" s="8"/>
      <c r="BB1968" s="8"/>
      <c r="BC1968" s="8"/>
      <c r="BD1968" s="8"/>
      <c r="BE1968" s="8"/>
      <c r="BF1968" s="8"/>
      <c r="BG1968" s="8"/>
      <c r="BH1968" s="8"/>
      <c r="BI1968" s="8"/>
      <c r="BJ1968" s="8"/>
      <c r="BK1968" s="8"/>
      <c r="BL1968" s="8"/>
      <c r="BM1968" s="8"/>
      <c r="BN1968" s="8"/>
      <c r="BO1968" s="8"/>
      <c r="BP1968" s="1" t="str">
        <v>0- Port Costs</v>
      </c>
      <c r="BT1968" s="1" t="str">
        <v>0- Port Value</v>
      </c>
      <c r="BU1968" s="8"/>
    </row>
    <row r="1969" spans="8:73" hidden="1" outlineLevel="1" x14ac:dyDescent="0.3">
      <c r="H1969" s="1" t="str">
        <v>0 - BM Costs</v>
      </c>
      <c r="L1969" s="1" t="str">
        <v>0 - BM Port</v>
      </c>
      <c r="N1969" s="1" t="str">
        <v>0 - Port Assets</v>
      </c>
      <c r="O1969" s="8"/>
      <c r="P1969" s="8"/>
      <c r="Q1969" s="8"/>
      <c r="R1969" s="8"/>
      <c r="S1969" s="8"/>
      <c r="T1969" s="8"/>
      <c r="U1969" s="8"/>
      <c r="V1969" s="8"/>
      <c r="W1969" s="8"/>
      <c r="X1969" s="8"/>
      <c r="Y1969" s="8"/>
      <c r="Z1969" s="8"/>
      <c r="AA1969" s="8"/>
      <c r="AB1969" s="8"/>
      <c r="AC1969" s="8"/>
      <c r="AD1969" s="8"/>
      <c r="AE1969" s="8"/>
      <c r="AF1969" s="8"/>
      <c r="AG1969" s="8"/>
      <c r="AH1969" s="8"/>
      <c r="AI1969" s="8"/>
      <c r="AJ1969" s="8"/>
      <c r="AK1969" s="8"/>
      <c r="AL1969" s="8"/>
      <c r="AM1969" s="8"/>
      <c r="AN1969" s="8"/>
      <c r="AO1969" s="8"/>
      <c r="AP1969" s="8"/>
      <c r="AQ1969" s="8"/>
      <c r="AR1969" s="8"/>
      <c r="AS1969" s="8"/>
      <c r="AT1969" s="8"/>
      <c r="AU1969" s="8"/>
      <c r="AV1969" s="8"/>
      <c r="AW1969" s="8"/>
      <c r="AX1969" s="8"/>
      <c r="AY1969" s="8"/>
      <c r="AZ1969" s="8"/>
      <c r="BA1969" s="8"/>
      <c r="BB1969" s="8"/>
      <c r="BC1969" s="8"/>
      <c r="BD1969" s="8"/>
      <c r="BE1969" s="8"/>
      <c r="BF1969" s="8"/>
      <c r="BG1969" s="8"/>
      <c r="BH1969" s="8"/>
      <c r="BI1969" s="8"/>
      <c r="BJ1969" s="8"/>
      <c r="BK1969" s="8"/>
      <c r="BL1969" s="8"/>
      <c r="BM1969" s="8"/>
      <c r="BN1969" s="8"/>
      <c r="BO1969" s="8"/>
      <c r="BP1969" s="1" t="str">
        <v>0- Port Costs</v>
      </c>
      <c r="BT1969" s="1" t="str">
        <v>0- Port Value</v>
      </c>
      <c r="BU1969" s="8"/>
    </row>
    <row r="1970" spans="8:73" hidden="1" outlineLevel="1" x14ac:dyDescent="0.3">
      <c r="H1970" s="1" t="str">
        <v>0 - BM Costs</v>
      </c>
      <c r="L1970" s="1" t="str">
        <v>0 - BM Port</v>
      </c>
      <c r="N1970" s="1" t="str">
        <v>0 - Port Assets</v>
      </c>
      <c r="O1970" s="8"/>
      <c r="P1970" s="8"/>
      <c r="Q1970" s="8"/>
      <c r="R1970" s="8"/>
      <c r="S1970" s="8"/>
      <c r="T1970" s="8"/>
      <c r="U1970" s="8"/>
      <c r="V1970" s="8"/>
      <c r="W1970" s="8"/>
      <c r="X1970" s="8"/>
      <c r="Y1970" s="8"/>
      <c r="Z1970" s="8"/>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c r="BO1970" s="8"/>
      <c r="BP1970" s="1" t="str">
        <v>0- Port Costs</v>
      </c>
      <c r="BT1970" s="1" t="str">
        <v>0- Port Value</v>
      </c>
      <c r="BU1970" s="8"/>
    </row>
    <row r="1971" spans="8:73" hidden="1" outlineLevel="1" x14ac:dyDescent="0.3">
      <c r="H1971" s="1" t="str">
        <v>0 - BM Costs</v>
      </c>
      <c r="L1971" s="1" t="str">
        <v>0 - BM Port</v>
      </c>
      <c r="N1971" s="1" t="str">
        <v>0 - Port Assets</v>
      </c>
      <c r="O1971" s="8"/>
      <c r="P1971" s="8"/>
      <c r="Q1971" s="8"/>
      <c r="R1971" s="8"/>
      <c r="S1971" s="8"/>
      <c r="T1971" s="8"/>
      <c r="U1971" s="8"/>
      <c r="V1971" s="8"/>
      <c r="W1971" s="8"/>
      <c r="X1971" s="8"/>
      <c r="Y1971" s="8"/>
      <c r="Z1971" s="8"/>
      <c r="AA1971" s="8"/>
      <c r="AB1971" s="8"/>
      <c r="AC1971" s="8"/>
      <c r="AD1971" s="8"/>
      <c r="AE1971" s="8"/>
      <c r="AF1971" s="8"/>
      <c r="AG1971" s="8"/>
      <c r="AH1971" s="8"/>
      <c r="AI1971" s="8"/>
      <c r="AJ1971" s="8"/>
      <c r="AK1971" s="8"/>
      <c r="AL1971" s="8"/>
      <c r="AM1971" s="8"/>
      <c r="AN1971" s="8"/>
      <c r="AO1971" s="8"/>
      <c r="AP1971" s="8"/>
      <c r="AQ1971" s="8"/>
      <c r="AR1971" s="8"/>
      <c r="AS1971" s="8"/>
      <c r="AT1971" s="8"/>
      <c r="AU1971" s="8"/>
      <c r="AV1971" s="8"/>
      <c r="AW1971" s="8"/>
      <c r="AX1971" s="8"/>
      <c r="AY1971" s="8"/>
      <c r="AZ1971" s="8"/>
      <c r="BA1971" s="8"/>
      <c r="BB1971" s="8"/>
      <c r="BC1971" s="8"/>
      <c r="BD1971" s="8"/>
      <c r="BE1971" s="8"/>
      <c r="BF1971" s="8"/>
      <c r="BG1971" s="8"/>
      <c r="BH1971" s="8"/>
      <c r="BI1971" s="8"/>
      <c r="BJ1971" s="8"/>
      <c r="BK1971" s="8"/>
      <c r="BL1971" s="8"/>
      <c r="BM1971" s="8"/>
      <c r="BN1971" s="8"/>
      <c r="BO1971" s="8"/>
      <c r="BP1971" s="1" t="str">
        <v>0- Port Costs</v>
      </c>
      <c r="BT1971" s="1" t="str">
        <v>0- Port Value</v>
      </c>
      <c r="BU1971" s="8"/>
    </row>
    <row r="1972" spans="8:73" hidden="1" outlineLevel="1" x14ac:dyDescent="0.3">
      <c r="H1972" s="1" t="str">
        <v>0 - BM Costs</v>
      </c>
      <c r="L1972" s="1" t="str">
        <v>0 - BM Port</v>
      </c>
      <c r="N1972" s="1" t="str">
        <v>0 - Port Assets</v>
      </c>
      <c r="O1972" s="8"/>
      <c r="P1972" s="8"/>
      <c r="Q1972" s="8"/>
      <c r="R1972" s="8"/>
      <c r="S1972" s="8"/>
      <c r="T1972" s="8"/>
      <c r="U1972" s="8"/>
      <c r="V1972" s="8"/>
      <c r="W1972" s="8"/>
      <c r="X1972" s="8"/>
      <c r="Y1972" s="8"/>
      <c r="Z1972" s="8"/>
      <c r="AA1972" s="8"/>
      <c r="AB1972" s="8"/>
      <c r="AC1972" s="8"/>
      <c r="AD1972" s="8"/>
      <c r="AE1972" s="8"/>
      <c r="AF1972" s="8"/>
      <c r="AG1972" s="8"/>
      <c r="AH1972" s="8"/>
      <c r="AI1972" s="8"/>
      <c r="AJ1972" s="8"/>
      <c r="AK1972" s="8"/>
      <c r="AL1972" s="8"/>
      <c r="AM1972" s="8"/>
      <c r="AN1972" s="8"/>
      <c r="AO1972" s="8"/>
      <c r="AP1972" s="8"/>
      <c r="AQ1972" s="8"/>
      <c r="AR1972" s="8"/>
      <c r="AS1972" s="8"/>
      <c r="AT1972" s="8"/>
      <c r="AU1972" s="8"/>
      <c r="AV1972" s="8"/>
      <c r="AW1972" s="8"/>
      <c r="AX1972" s="8"/>
      <c r="AY1972" s="8"/>
      <c r="AZ1972" s="8"/>
      <c r="BA1972" s="8"/>
      <c r="BB1972" s="8"/>
      <c r="BC1972" s="8"/>
      <c r="BD1972" s="8"/>
      <c r="BE1972" s="8"/>
      <c r="BF1972" s="8"/>
      <c r="BG1972" s="8"/>
      <c r="BH1972" s="8"/>
      <c r="BI1972" s="8"/>
      <c r="BJ1972" s="8"/>
      <c r="BK1972" s="8"/>
      <c r="BL1972" s="8"/>
      <c r="BM1972" s="8"/>
      <c r="BN1972" s="8"/>
      <c r="BO1972" s="8"/>
      <c r="BP1972" s="1" t="str">
        <v>0- Port Costs</v>
      </c>
      <c r="BT1972" s="1" t="str">
        <v>0- Port Value</v>
      </c>
      <c r="BU1972" s="8"/>
    </row>
    <row r="1973" spans="8:73" hidden="1" outlineLevel="1" x14ac:dyDescent="0.3">
      <c r="H1973" s="1" t="str">
        <v>0 - BM Costs</v>
      </c>
      <c r="L1973" s="1" t="str">
        <v>0 - BM Port</v>
      </c>
      <c r="N1973" s="1" t="str">
        <v>0 - Port Assets</v>
      </c>
      <c r="O1973" s="8"/>
      <c r="P1973" s="8"/>
      <c r="Q1973" s="8"/>
      <c r="R1973" s="8"/>
      <c r="S1973" s="8"/>
      <c r="T1973" s="8"/>
      <c r="U1973" s="8"/>
      <c r="V1973" s="8"/>
      <c r="W1973" s="8"/>
      <c r="X1973" s="8"/>
      <c r="Y1973" s="8"/>
      <c r="Z1973" s="8"/>
      <c r="AA1973" s="8"/>
      <c r="AB1973" s="8"/>
      <c r="AC1973" s="8"/>
      <c r="AD1973" s="8"/>
      <c r="AE1973" s="8"/>
      <c r="AF1973" s="8"/>
      <c r="AG1973" s="8"/>
      <c r="AH1973" s="8"/>
      <c r="AI1973" s="8"/>
      <c r="AJ1973" s="8"/>
      <c r="AK1973" s="8"/>
      <c r="AL1973" s="8"/>
      <c r="AM1973" s="8"/>
      <c r="AN1973" s="8"/>
      <c r="AO1973" s="8"/>
      <c r="AP1973" s="8"/>
      <c r="AQ1973" s="8"/>
      <c r="AR1973" s="8"/>
      <c r="AS1973" s="8"/>
      <c r="AT1973" s="8"/>
      <c r="AU1973" s="8"/>
      <c r="AV1973" s="8"/>
      <c r="AW1973" s="8"/>
      <c r="AX1973" s="8"/>
      <c r="AY1973" s="8"/>
      <c r="AZ1973" s="8"/>
      <c r="BA1973" s="8"/>
      <c r="BB1973" s="8"/>
      <c r="BC1973" s="8"/>
      <c r="BD1973" s="8"/>
      <c r="BE1973" s="8"/>
      <c r="BF1973" s="8"/>
      <c r="BG1973" s="8"/>
      <c r="BH1973" s="8"/>
      <c r="BI1973" s="8"/>
      <c r="BJ1973" s="8"/>
      <c r="BK1973" s="8"/>
      <c r="BL1973" s="8"/>
      <c r="BM1973" s="8"/>
      <c r="BN1973" s="8"/>
      <c r="BO1973" s="8"/>
      <c r="BP1973" s="1" t="str">
        <v>0- Port Costs</v>
      </c>
      <c r="BT1973" s="1" t="str">
        <v>0- Port Value</v>
      </c>
      <c r="BU1973" s="8"/>
    </row>
    <row r="1974" spans="8:73" hidden="1" outlineLevel="1" x14ac:dyDescent="0.3">
      <c r="H1974" s="1" t="str">
        <v>0 - BM Costs</v>
      </c>
      <c r="L1974" s="1" t="str">
        <v>0 - BM Port</v>
      </c>
      <c r="N1974" s="1" t="str">
        <v>0 - Port Assets</v>
      </c>
      <c r="O1974" s="8"/>
      <c r="P1974" s="8"/>
      <c r="Q1974" s="8"/>
      <c r="R1974" s="8"/>
      <c r="S1974" s="8"/>
      <c r="T1974" s="8"/>
      <c r="U1974" s="8"/>
      <c r="V1974" s="8"/>
      <c r="W1974" s="8"/>
      <c r="X1974" s="8"/>
      <c r="Y1974" s="8"/>
      <c r="Z1974" s="8"/>
      <c r="AA1974" s="8"/>
      <c r="AB1974" s="8"/>
      <c r="AC1974" s="8"/>
      <c r="AD1974" s="8"/>
      <c r="AE1974" s="8"/>
      <c r="AF1974" s="8"/>
      <c r="AG1974" s="8"/>
      <c r="AH1974" s="8"/>
      <c r="AI1974" s="8"/>
      <c r="AJ1974" s="8"/>
      <c r="AK1974" s="8"/>
      <c r="AL1974" s="8"/>
      <c r="AM1974" s="8"/>
      <c r="AN1974" s="8"/>
      <c r="AO1974" s="8"/>
      <c r="AP1974" s="8"/>
      <c r="AQ1974" s="8"/>
      <c r="AR1974" s="8"/>
      <c r="AS1974" s="8"/>
      <c r="AT1974" s="8"/>
      <c r="AU1974" s="8"/>
      <c r="AV1974" s="8"/>
      <c r="AW1974" s="8"/>
      <c r="AX1974" s="8"/>
      <c r="AY1974" s="8"/>
      <c r="AZ1974" s="8"/>
      <c r="BA1974" s="8"/>
      <c r="BB1974" s="8"/>
      <c r="BC1974" s="8"/>
      <c r="BD1974" s="8"/>
      <c r="BE1974" s="8"/>
      <c r="BF1974" s="8"/>
      <c r="BG1974" s="8"/>
      <c r="BH1974" s="8"/>
      <c r="BI1974" s="8"/>
      <c r="BJ1974" s="8"/>
      <c r="BK1974" s="8"/>
      <c r="BL1974" s="8"/>
      <c r="BM1974" s="8"/>
      <c r="BN1974" s="8"/>
      <c r="BO1974" s="8"/>
      <c r="BP1974" s="1" t="str">
        <v>0- Port Costs</v>
      </c>
      <c r="BT1974" s="1" t="str">
        <v>0- Port Value</v>
      </c>
      <c r="BU1974" s="8"/>
    </row>
    <row r="1975" spans="8:73" hidden="1" outlineLevel="1" x14ac:dyDescent="0.3">
      <c r="H1975" s="1" t="str">
        <v>0 - BM Costs</v>
      </c>
      <c r="L1975" s="1" t="str">
        <v>0 - BM Port</v>
      </c>
      <c r="N1975" s="1" t="str">
        <v>0 - Port Assets</v>
      </c>
      <c r="O1975" s="8"/>
      <c r="P1975" s="8"/>
      <c r="Q1975" s="8"/>
      <c r="R1975" s="8"/>
      <c r="S1975" s="8"/>
      <c r="T1975" s="8"/>
      <c r="U1975" s="8"/>
      <c r="V1975" s="8"/>
      <c r="W1975" s="8"/>
      <c r="X1975" s="8"/>
      <c r="Y1975" s="8"/>
      <c r="Z1975" s="8"/>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c r="BD1975" s="8"/>
      <c r="BE1975" s="8"/>
      <c r="BF1975" s="8"/>
      <c r="BG1975" s="8"/>
      <c r="BH1975" s="8"/>
      <c r="BI1975" s="8"/>
      <c r="BJ1975" s="8"/>
      <c r="BK1975" s="8"/>
      <c r="BL1975" s="8"/>
      <c r="BM1975" s="8"/>
      <c r="BN1975" s="8"/>
      <c r="BO1975" s="8"/>
      <c r="BP1975" s="1" t="str">
        <v>0- Port Costs</v>
      </c>
      <c r="BT1975" s="1" t="str">
        <v>0- Port Value</v>
      </c>
      <c r="BU1975" s="8"/>
    </row>
    <row r="1976" spans="8:73" hidden="1" outlineLevel="1" x14ac:dyDescent="0.3">
      <c r="H1976" s="1" t="str">
        <v>0 - BM Costs</v>
      </c>
      <c r="L1976" s="1" t="str">
        <v>0 - BM Port</v>
      </c>
      <c r="N1976" s="1" t="str">
        <v>0 - Port Assets</v>
      </c>
      <c r="O1976" s="8"/>
      <c r="P1976" s="8"/>
      <c r="Q1976" s="8"/>
      <c r="R1976" s="8"/>
      <c r="S1976" s="8"/>
      <c r="T1976" s="8"/>
      <c r="U1976" s="8"/>
      <c r="V1976" s="8"/>
      <c r="W1976" s="8"/>
      <c r="X1976" s="8"/>
      <c r="Y1976" s="8"/>
      <c r="Z1976" s="8"/>
      <c r="AA1976" s="8"/>
      <c r="AB1976" s="8"/>
      <c r="AC1976" s="8"/>
      <c r="AD1976" s="8"/>
      <c r="AE1976" s="8"/>
      <c r="AF1976" s="8"/>
      <c r="AG1976" s="8"/>
      <c r="AH1976" s="8"/>
      <c r="AI1976" s="8"/>
      <c r="AJ1976" s="8"/>
      <c r="AK1976" s="8"/>
      <c r="AL1976" s="8"/>
      <c r="AM1976" s="8"/>
      <c r="AN1976" s="8"/>
      <c r="AO1976" s="8"/>
      <c r="AP1976" s="8"/>
      <c r="AQ1976" s="8"/>
      <c r="AR1976" s="8"/>
      <c r="AS1976" s="8"/>
      <c r="AT1976" s="8"/>
      <c r="AU1976" s="8"/>
      <c r="AV1976" s="8"/>
      <c r="AW1976" s="8"/>
      <c r="AX1976" s="8"/>
      <c r="AY1976" s="8"/>
      <c r="AZ1976" s="8"/>
      <c r="BA1976" s="8"/>
      <c r="BB1976" s="8"/>
      <c r="BC1976" s="8"/>
      <c r="BD1976" s="8"/>
      <c r="BE1976" s="8"/>
      <c r="BF1976" s="8"/>
      <c r="BG1976" s="8"/>
      <c r="BH1976" s="8"/>
      <c r="BI1976" s="8"/>
      <c r="BJ1976" s="8"/>
      <c r="BK1976" s="8"/>
      <c r="BL1976" s="8"/>
      <c r="BM1976" s="8"/>
      <c r="BN1976" s="8"/>
      <c r="BO1976" s="8"/>
      <c r="BP1976" s="1" t="str">
        <v>0- Port Costs</v>
      </c>
      <c r="BT1976" s="1" t="str">
        <v>0- Port Value</v>
      </c>
      <c r="BU1976" s="8"/>
    </row>
    <row r="1977" spans="8:73" hidden="1" outlineLevel="1" x14ac:dyDescent="0.3">
      <c r="H1977" s="1" t="str">
        <v>0 - BM Costs</v>
      </c>
      <c r="L1977" s="1" t="str">
        <v>0 - BM Port</v>
      </c>
      <c r="N1977" s="1" t="str">
        <v>0 - Port Assets</v>
      </c>
      <c r="O1977" s="8"/>
      <c r="P1977" s="8"/>
      <c r="Q1977" s="8"/>
      <c r="R1977" s="8"/>
      <c r="S1977" s="8"/>
      <c r="T1977" s="8"/>
      <c r="U1977" s="8"/>
      <c r="V1977" s="8"/>
      <c r="W1977" s="8"/>
      <c r="X1977" s="8"/>
      <c r="Y1977" s="8"/>
      <c r="Z1977" s="8"/>
      <c r="AA1977" s="8"/>
      <c r="AB1977" s="8"/>
      <c r="AC1977" s="8"/>
      <c r="AD1977" s="8"/>
      <c r="AE1977" s="8"/>
      <c r="AF1977" s="8"/>
      <c r="AG1977" s="8"/>
      <c r="AH1977" s="8"/>
      <c r="AI1977" s="8"/>
      <c r="AJ1977" s="8"/>
      <c r="AK1977" s="8"/>
      <c r="AL1977" s="8"/>
      <c r="AM1977" s="8"/>
      <c r="AN1977" s="8"/>
      <c r="AO1977" s="8"/>
      <c r="AP1977" s="8"/>
      <c r="AQ1977" s="8"/>
      <c r="AR1977" s="8"/>
      <c r="AS1977" s="8"/>
      <c r="AT1977" s="8"/>
      <c r="AU1977" s="8"/>
      <c r="AV1977" s="8"/>
      <c r="AW1977" s="8"/>
      <c r="AX1977" s="8"/>
      <c r="AY1977" s="8"/>
      <c r="AZ1977" s="8"/>
      <c r="BA1977" s="8"/>
      <c r="BB1977" s="8"/>
      <c r="BC1977" s="8"/>
      <c r="BD1977" s="8"/>
      <c r="BE1977" s="8"/>
      <c r="BF1977" s="8"/>
      <c r="BG1977" s="8"/>
      <c r="BH1977" s="8"/>
      <c r="BI1977" s="8"/>
      <c r="BJ1977" s="8"/>
      <c r="BK1977" s="8"/>
      <c r="BL1977" s="8"/>
      <c r="BM1977" s="8"/>
      <c r="BN1977" s="8"/>
      <c r="BO1977" s="8"/>
      <c r="BP1977" s="1" t="str">
        <v>0- Port Costs</v>
      </c>
      <c r="BT1977" s="1" t="str">
        <v>0- Port Value</v>
      </c>
      <c r="BU1977" s="8"/>
    </row>
    <row r="1978" spans="8:73" hidden="1" outlineLevel="1" x14ac:dyDescent="0.3">
      <c r="H1978" s="1" t="str">
        <v>0 - BM Costs</v>
      </c>
      <c r="L1978" s="1" t="str">
        <v>0 - BM Port</v>
      </c>
      <c r="N1978" s="1" t="str">
        <v>0 - Port Assets</v>
      </c>
      <c r="O1978" s="8"/>
      <c r="P1978" s="8"/>
      <c r="Q1978" s="8"/>
      <c r="R1978" s="8"/>
      <c r="S1978" s="8"/>
      <c r="T1978" s="8"/>
      <c r="U1978" s="8"/>
      <c r="V1978" s="8"/>
      <c r="W1978" s="8"/>
      <c r="X1978" s="8"/>
      <c r="Y1978" s="8"/>
      <c r="Z1978" s="8"/>
      <c r="AA1978" s="8"/>
      <c r="AB1978" s="8"/>
      <c r="AC1978" s="8"/>
      <c r="AD1978" s="8"/>
      <c r="AE1978" s="8"/>
      <c r="AF1978" s="8"/>
      <c r="AG1978" s="8"/>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c r="BD1978" s="8"/>
      <c r="BE1978" s="8"/>
      <c r="BF1978" s="8"/>
      <c r="BG1978" s="8"/>
      <c r="BH1978" s="8"/>
      <c r="BI1978" s="8"/>
      <c r="BJ1978" s="8"/>
      <c r="BK1978" s="8"/>
      <c r="BL1978" s="8"/>
      <c r="BM1978" s="8"/>
      <c r="BN1978" s="8"/>
      <c r="BO1978" s="8"/>
      <c r="BP1978" s="1" t="str">
        <v>0- Port Costs</v>
      </c>
      <c r="BT1978" s="1" t="str">
        <v>0- Port Value</v>
      </c>
      <c r="BU1978" s="8"/>
    </row>
    <row r="1979" spans="8:73" hidden="1" outlineLevel="1" x14ac:dyDescent="0.3">
      <c r="H1979" s="1" t="str">
        <v>0 - BM Costs</v>
      </c>
      <c r="L1979" s="1" t="str">
        <v>0 - BM Port</v>
      </c>
      <c r="N1979" s="1" t="str">
        <v>0 - Port Assets</v>
      </c>
      <c r="O1979" s="8"/>
      <c r="P1979" s="8"/>
      <c r="Q1979" s="8"/>
      <c r="R1979" s="8"/>
      <c r="S1979" s="8"/>
      <c r="T1979" s="8"/>
      <c r="U1979" s="8"/>
      <c r="V1979" s="8"/>
      <c r="W1979" s="8"/>
      <c r="X1979" s="8"/>
      <c r="Y1979" s="8"/>
      <c r="Z1979" s="8"/>
      <c r="AA1979" s="8"/>
      <c r="AB1979" s="8"/>
      <c r="AC1979" s="8"/>
      <c r="AD1979" s="8"/>
      <c r="AE1979" s="8"/>
      <c r="AF1979" s="8"/>
      <c r="AG1979" s="8"/>
      <c r="AH1979" s="8"/>
      <c r="AI1979" s="8"/>
      <c r="AJ1979" s="8"/>
      <c r="AK1979" s="8"/>
      <c r="AL1979" s="8"/>
      <c r="AM1979" s="8"/>
      <c r="AN1979" s="8"/>
      <c r="AO1979" s="8"/>
      <c r="AP1979" s="8"/>
      <c r="AQ1979" s="8"/>
      <c r="AR1979" s="8"/>
      <c r="AS1979" s="8"/>
      <c r="AT1979" s="8"/>
      <c r="AU1979" s="8"/>
      <c r="AV1979" s="8"/>
      <c r="AW1979" s="8"/>
      <c r="AX1979" s="8"/>
      <c r="AY1979" s="8"/>
      <c r="AZ1979" s="8"/>
      <c r="BA1979" s="8"/>
      <c r="BB1979" s="8"/>
      <c r="BC1979" s="8"/>
      <c r="BD1979" s="8"/>
      <c r="BE1979" s="8"/>
      <c r="BF1979" s="8"/>
      <c r="BG1979" s="8"/>
      <c r="BH1979" s="8"/>
      <c r="BI1979" s="8"/>
      <c r="BJ1979" s="8"/>
      <c r="BK1979" s="8"/>
      <c r="BL1979" s="8"/>
      <c r="BM1979" s="8"/>
      <c r="BN1979" s="8"/>
      <c r="BO1979" s="8"/>
      <c r="BP1979" s="1" t="str">
        <v>0- Port Costs</v>
      </c>
      <c r="BT1979" s="1" t="str">
        <v>0- Port Value</v>
      </c>
      <c r="BU1979" s="8"/>
    </row>
    <row r="1980" spans="8:73" hidden="1" outlineLevel="1" x14ac:dyDescent="0.3">
      <c r="H1980" s="1" t="str">
        <v>0 - BM Costs</v>
      </c>
      <c r="L1980" s="1" t="str">
        <v>0 - BM Port</v>
      </c>
      <c r="N1980" s="1" t="str">
        <v>0 - Port Assets</v>
      </c>
      <c r="O1980" s="8"/>
      <c r="P1980" s="8"/>
      <c r="Q1980" s="8"/>
      <c r="R1980" s="8"/>
      <c r="S1980" s="8"/>
      <c r="T1980" s="8"/>
      <c r="U1980" s="8"/>
      <c r="V1980" s="8"/>
      <c r="W1980" s="8"/>
      <c r="X1980" s="8"/>
      <c r="Y1980" s="8"/>
      <c r="Z1980" s="8"/>
      <c r="AA1980" s="8"/>
      <c r="AB1980" s="8"/>
      <c r="AC1980" s="8"/>
      <c r="AD1980" s="8"/>
      <c r="AE1980" s="8"/>
      <c r="AF1980" s="8"/>
      <c r="AG1980" s="8"/>
      <c r="AH1980" s="8"/>
      <c r="AI1980" s="8"/>
      <c r="AJ1980" s="8"/>
      <c r="AK1980" s="8"/>
      <c r="AL1980" s="8"/>
      <c r="AM1980" s="8"/>
      <c r="AN1980" s="8"/>
      <c r="AO1980" s="8"/>
      <c r="AP1980" s="8"/>
      <c r="AQ1980" s="8"/>
      <c r="AR1980" s="8"/>
      <c r="AS1980" s="8"/>
      <c r="AT1980" s="8"/>
      <c r="AU1980" s="8"/>
      <c r="AV1980" s="8"/>
      <c r="AW1980" s="8"/>
      <c r="AX1980" s="8"/>
      <c r="AY1980" s="8"/>
      <c r="AZ1980" s="8"/>
      <c r="BA1980" s="8"/>
      <c r="BB1980" s="8"/>
      <c r="BC1980" s="8"/>
      <c r="BD1980" s="8"/>
      <c r="BE1980" s="8"/>
      <c r="BF1980" s="8"/>
      <c r="BG1980" s="8"/>
      <c r="BH1980" s="8"/>
      <c r="BI1980" s="8"/>
      <c r="BJ1980" s="8"/>
      <c r="BK1980" s="8"/>
      <c r="BL1980" s="8"/>
      <c r="BM1980" s="8"/>
      <c r="BN1980" s="8"/>
      <c r="BO1980" s="8"/>
      <c r="BP1980" s="1" t="str">
        <v>0- Port Costs</v>
      </c>
      <c r="BT1980" s="1" t="str">
        <v>0- Port Value</v>
      </c>
      <c r="BU1980" s="8"/>
    </row>
    <row r="1981" spans="8:73" hidden="1" outlineLevel="1" x14ac:dyDescent="0.3">
      <c r="H1981" s="1" t="str">
        <v>0 - BM Costs</v>
      </c>
      <c r="L1981" s="1" t="str">
        <v>0 - BM Port</v>
      </c>
      <c r="N1981" s="1" t="str">
        <v>0 - Port Assets</v>
      </c>
      <c r="O1981" s="8"/>
      <c r="P1981" s="8"/>
      <c r="Q1981" s="8"/>
      <c r="R1981" s="8"/>
      <c r="S1981" s="8"/>
      <c r="T1981" s="8"/>
      <c r="U1981" s="8"/>
      <c r="V1981" s="8"/>
      <c r="W1981" s="8"/>
      <c r="X1981" s="8"/>
      <c r="Y1981" s="8"/>
      <c r="Z1981" s="8"/>
      <c r="AA1981" s="8"/>
      <c r="AB1981" s="8"/>
      <c r="AC1981" s="8"/>
      <c r="AD1981" s="8"/>
      <c r="AE1981" s="8"/>
      <c r="AF1981" s="8"/>
      <c r="AG1981" s="8"/>
      <c r="AH1981" s="8"/>
      <c r="AI1981" s="8"/>
      <c r="AJ1981" s="8"/>
      <c r="AK1981" s="8"/>
      <c r="AL1981" s="8"/>
      <c r="AM1981" s="8"/>
      <c r="AN1981" s="8"/>
      <c r="AO1981" s="8"/>
      <c r="AP1981" s="8"/>
      <c r="AQ1981" s="8"/>
      <c r="AR1981" s="8"/>
      <c r="AS1981" s="8"/>
      <c r="AT1981" s="8"/>
      <c r="AU1981" s="8"/>
      <c r="AV1981" s="8"/>
      <c r="AW1981" s="8"/>
      <c r="AX1981" s="8"/>
      <c r="AY1981" s="8"/>
      <c r="AZ1981" s="8"/>
      <c r="BA1981" s="8"/>
      <c r="BB1981" s="8"/>
      <c r="BC1981" s="8"/>
      <c r="BD1981" s="8"/>
      <c r="BE1981" s="8"/>
      <c r="BF1981" s="8"/>
      <c r="BG1981" s="8"/>
      <c r="BH1981" s="8"/>
      <c r="BI1981" s="8"/>
      <c r="BJ1981" s="8"/>
      <c r="BK1981" s="8"/>
      <c r="BL1981" s="8"/>
      <c r="BM1981" s="8"/>
      <c r="BN1981" s="8"/>
      <c r="BO1981" s="8"/>
      <c r="BP1981" s="1" t="str">
        <v>0- Port Costs</v>
      </c>
      <c r="BT1981" s="1" t="str">
        <v>0- Port Value</v>
      </c>
      <c r="BU1981" s="8"/>
    </row>
    <row r="1982" spans="8:73" hidden="1" outlineLevel="1" x14ac:dyDescent="0.3">
      <c r="H1982" s="1" t="str">
        <v>0 - BM Costs</v>
      </c>
      <c r="L1982" s="1" t="str">
        <v>0 - BM Port</v>
      </c>
      <c r="N1982" s="1" t="str">
        <v>0 - Port Assets</v>
      </c>
      <c r="O1982" s="8"/>
      <c r="P1982" s="8"/>
      <c r="Q1982" s="8"/>
      <c r="R1982" s="8"/>
      <c r="S1982" s="8"/>
      <c r="T1982" s="8"/>
      <c r="U1982" s="8"/>
      <c r="V1982" s="8"/>
      <c r="W1982" s="8"/>
      <c r="X1982" s="8"/>
      <c r="Y1982" s="8"/>
      <c r="Z1982" s="8"/>
      <c r="AA1982" s="8"/>
      <c r="AB1982" s="8"/>
      <c r="AC1982" s="8"/>
      <c r="AD1982" s="8"/>
      <c r="AE1982" s="8"/>
      <c r="AF1982" s="8"/>
      <c r="AG1982" s="8"/>
      <c r="AH1982" s="8"/>
      <c r="AI1982" s="8"/>
      <c r="AJ1982" s="8"/>
      <c r="AK1982" s="8"/>
      <c r="AL1982" s="8"/>
      <c r="AM1982" s="8"/>
      <c r="AN1982" s="8"/>
      <c r="AO1982" s="8"/>
      <c r="AP1982" s="8"/>
      <c r="AQ1982" s="8"/>
      <c r="AR1982" s="8"/>
      <c r="AS1982" s="8"/>
      <c r="AT1982" s="8"/>
      <c r="AU1982" s="8"/>
      <c r="AV1982" s="8"/>
      <c r="AW1982" s="8"/>
      <c r="AX1982" s="8"/>
      <c r="AY1982" s="8"/>
      <c r="AZ1982" s="8"/>
      <c r="BA1982" s="8"/>
      <c r="BB1982" s="8"/>
      <c r="BC1982" s="8"/>
      <c r="BD1982" s="8"/>
      <c r="BE1982" s="8"/>
      <c r="BF1982" s="8"/>
      <c r="BG1982" s="8"/>
      <c r="BH1982" s="8"/>
      <c r="BI1982" s="8"/>
      <c r="BJ1982" s="8"/>
      <c r="BK1982" s="8"/>
      <c r="BL1982" s="8"/>
      <c r="BM1982" s="8"/>
      <c r="BN1982" s="8"/>
      <c r="BO1982" s="8"/>
      <c r="BP1982" s="1" t="str">
        <v>0- Port Costs</v>
      </c>
      <c r="BT1982" s="1" t="str">
        <v>0- Port Value</v>
      </c>
      <c r="BU1982" s="8"/>
    </row>
    <row r="1983" spans="8:73" hidden="1" outlineLevel="1" x14ac:dyDescent="0.3">
      <c r="H1983" s="1" t="str">
        <v>0 - BM Costs</v>
      </c>
      <c r="L1983" s="1" t="str">
        <v>0 - BM Port</v>
      </c>
      <c r="N1983" s="1" t="str">
        <v>0 - Port Assets</v>
      </c>
      <c r="O1983" s="8"/>
      <c r="P1983" s="8"/>
      <c r="Q1983" s="8"/>
      <c r="R1983" s="8"/>
      <c r="S1983" s="8"/>
      <c r="T1983" s="8"/>
      <c r="U1983" s="8"/>
      <c r="V1983" s="8"/>
      <c r="W1983" s="8"/>
      <c r="X1983" s="8"/>
      <c r="Y1983" s="8"/>
      <c r="Z1983" s="8"/>
      <c r="AA1983" s="8"/>
      <c r="AB1983" s="8"/>
      <c r="AC1983" s="8"/>
      <c r="AD1983" s="8"/>
      <c r="AE1983" s="8"/>
      <c r="AF1983" s="8"/>
      <c r="AG1983" s="8"/>
      <c r="AH1983" s="8"/>
      <c r="AI1983" s="8"/>
      <c r="AJ1983" s="8"/>
      <c r="AK1983" s="8"/>
      <c r="AL1983" s="8"/>
      <c r="AM1983" s="8"/>
      <c r="AN1983" s="8"/>
      <c r="AO1983" s="8"/>
      <c r="AP1983" s="8"/>
      <c r="AQ1983" s="8"/>
      <c r="AR1983" s="8"/>
      <c r="AS1983" s="8"/>
      <c r="AT1983" s="8"/>
      <c r="AU1983" s="8"/>
      <c r="AV1983" s="8"/>
      <c r="AW1983" s="8"/>
      <c r="AX1983" s="8"/>
      <c r="AY1983" s="8"/>
      <c r="AZ1983" s="8"/>
      <c r="BA1983" s="8"/>
      <c r="BB1983" s="8"/>
      <c r="BC1983" s="8"/>
      <c r="BD1983" s="8"/>
      <c r="BE1983" s="8"/>
      <c r="BF1983" s="8"/>
      <c r="BG1983" s="8"/>
      <c r="BH1983" s="8"/>
      <c r="BI1983" s="8"/>
      <c r="BJ1983" s="8"/>
      <c r="BK1983" s="8"/>
      <c r="BL1983" s="8"/>
      <c r="BM1983" s="8"/>
      <c r="BN1983" s="8"/>
      <c r="BO1983" s="8"/>
      <c r="BP1983" s="1" t="str">
        <v>0- Port Costs</v>
      </c>
      <c r="BT1983" s="1" t="str">
        <v>0- Port Value</v>
      </c>
      <c r="BU1983" s="8"/>
    </row>
    <row r="1984" spans="8:73" hidden="1" outlineLevel="1" x14ac:dyDescent="0.3">
      <c r="H1984" s="1" t="str">
        <v>0 - BM Costs</v>
      </c>
      <c r="L1984" s="1" t="str">
        <v>0 - BM Port</v>
      </c>
      <c r="N1984" s="1" t="str">
        <v>0 - Port Assets</v>
      </c>
      <c r="O1984" s="8"/>
      <c r="P1984" s="8"/>
      <c r="Q1984" s="8"/>
      <c r="R1984" s="8"/>
      <c r="S1984" s="8"/>
      <c r="T1984" s="8"/>
      <c r="U1984" s="8"/>
      <c r="V1984" s="8"/>
      <c r="W1984" s="8"/>
      <c r="X1984" s="8"/>
      <c r="Y1984" s="8"/>
      <c r="Z1984" s="8"/>
      <c r="AA1984" s="8"/>
      <c r="AB1984" s="8"/>
      <c r="AC1984" s="8"/>
      <c r="AD1984" s="8"/>
      <c r="AE1984" s="8"/>
      <c r="AF1984" s="8"/>
      <c r="AG1984" s="8"/>
      <c r="AH1984" s="8"/>
      <c r="AI1984" s="8"/>
      <c r="AJ1984" s="8"/>
      <c r="AK1984" s="8"/>
      <c r="AL1984" s="8"/>
      <c r="AM1984" s="8"/>
      <c r="AN1984" s="8"/>
      <c r="AO1984" s="8"/>
      <c r="AP1984" s="8"/>
      <c r="AQ1984" s="8"/>
      <c r="AR1984" s="8"/>
      <c r="AS1984" s="8"/>
      <c r="AT1984" s="8"/>
      <c r="AU1984" s="8"/>
      <c r="AV1984" s="8"/>
      <c r="AW1984" s="8"/>
      <c r="AX1984" s="8"/>
      <c r="AY1984" s="8"/>
      <c r="AZ1984" s="8"/>
      <c r="BA1984" s="8"/>
      <c r="BB1984" s="8"/>
      <c r="BC1984" s="8"/>
      <c r="BD1984" s="8"/>
      <c r="BE1984" s="8"/>
      <c r="BF1984" s="8"/>
      <c r="BG1984" s="8"/>
      <c r="BH1984" s="8"/>
      <c r="BI1984" s="8"/>
      <c r="BJ1984" s="8"/>
      <c r="BK1984" s="8"/>
      <c r="BL1984" s="8"/>
      <c r="BM1984" s="8"/>
      <c r="BN1984" s="8"/>
      <c r="BO1984" s="8"/>
      <c r="BP1984" s="1" t="str">
        <v>0- Port Costs</v>
      </c>
      <c r="BT1984" s="1" t="str">
        <v>0- Port Value</v>
      </c>
      <c r="BU1984" s="8"/>
    </row>
    <row r="1985" spans="1:73" hidden="1" outlineLevel="1" x14ac:dyDescent="0.3">
      <c r="H1985" s="1" t="str">
        <v>0 - BM Costs</v>
      </c>
      <c r="L1985" s="1" t="str">
        <v>0 - BM Port</v>
      </c>
      <c r="N1985" s="1" t="str">
        <v>0 - Port Assets</v>
      </c>
      <c r="O1985" s="8"/>
      <c r="P1985" s="8"/>
      <c r="Q1985" s="8"/>
      <c r="R1985" s="8"/>
      <c r="S1985" s="8"/>
      <c r="T1985" s="8"/>
      <c r="U1985" s="8"/>
      <c r="V1985" s="8"/>
      <c r="W1985" s="8"/>
      <c r="X1985" s="8"/>
      <c r="Y1985" s="8"/>
      <c r="Z1985" s="8"/>
      <c r="AA1985" s="8"/>
      <c r="AB1985" s="8"/>
      <c r="AC1985" s="8"/>
      <c r="AD1985" s="8"/>
      <c r="AE1985" s="8"/>
      <c r="AF1985" s="8"/>
      <c r="AG1985" s="8"/>
      <c r="AH1985" s="8"/>
      <c r="AI1985" s="8"/>
      <c r="AJ1985" s="8"/>
      <c r="AK1985" s="8"/>
      <c r="AL1985" s="8"/>
      <c r="AM1985" s="8"/>
      <c r="AN1985" s="8"/>
      <c r="AO1985" s="8"/>
      <c r="AP1985" s="8"/>
      <c r="AQ1985" s="8"/>
      <c r="AR1985" s="8"/>
      <c r="AS1985" s="8"/>
      <c r="AT1985" s="8"/>
      <c r="AU1985" s="8"/>
      <c r="AV1985" s="8"/>
      <c r="AW1985" s="8"/>
      <c r="AX1985" s="8"/>
      <c r="AY1985" s="8"/>
      <c r="AZ1985" s="8"/>
      <c r="BA1985" s="8"/>
      <c r="BB1985" s="8"/>
      <c r="BC1985" s="8"/>
      <c r="BD1985" s="8"/>
      <c r="BE1985" s="8"/>
      <c r="BF1985" s="8"/>
      <c r="BG1985" s="8"/>
      <c r="BH1985" s="8"/>
      <c r="BI1985" s="8"/>
      <c r="BJ1985" s="8"/>
      <c r="BK1985" s="8"/>
      <c r="BL1985" s="8"/>
      <c r="BM1985" s="8"/>
      <c r="BN1985" s="8"/>
      <c r="BO1985" s="8"/>
      <c r="BP1985" s="1" t="str">
        <v>0- Port Costs</v>
      </c>
      <c r="BT1985" s="1" t="str">
        <v>0- Port Value</v>
      </c>
      <c r="BU1985" s="8"/>
    </row>
    <row r="1986" spans="1:73" hidden="1" outlineLevel="1" x14ac:dyDescent="0.3">
      <c r="H1986" s="1" t="str">
        <v>0 - BM Costs</v>
      </c>
      <c r="L1986" s="1" t="str">
        <v>0 - BM Port</v>
      </c>
      <c r="N1986" s="1" t="str">
        <v>0 - Port Assets</v>
      </c>
      <c r="O1986" s="8"/>
      <c r="P1986" s="8"/>
      <c r="Q1986" s="8"/>
      <c r="R1986" s="8"/>
      <c r="S1986" s="8"/>
      <c r="T1986" s="8"/>
      <c r="U1986" s="8"/>
      <c r="V1986" s="8"/>
      <c r="W1986" s="8"/>
      <c r="X1986" s="8"/>
      <c r="Y1986" s="8"/>
      <c r="Z1986" s="8"/>
      <c r="AA1986" s="8"/>
      <c r="AB1986" s="8"/>
      <c r="AC1986" s="8"/>
      <c r="AD1986" s="8"/>
      <c r="AE1986" s="8"/>
      <c r="AF1986" s="8"/>
      <c r="AG1986" s="8"/>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c r="BD1986" s="8"/>
      <c r="BE1986" s="8"/>
      <c r="BF1986" s="8"/>
      <c r="BG1986" s="8"/>
      <c r="BH1986" s="8"/>
      <c r="BI1986" s="8"/>
      <c r="BJ1986" s="8"/>
      <c r="BK1986" s="8"/>
      <c r="BL1986" s="8"/>
      <c r="BM1986" s="8"/>
      <c r="BN1986" s="8"/>
      <c r="BO1986" s="8"/>
      <c r="BP1986" s="1" t="str">
        <v>0- Port Costs</v>
      </c>
      <c r="BT1986" s="1" t="str">
        <v>0- Port Value</v>
      </c>
      <c r="BU1986" s="8"/>
    </row>
    <row r="1987" spans="1:73" hidden="1" outlineLevel="1" x14ac:dyDescent="0.3">
      <c r="H1987" s="1" t="str">
        <v>0 - BM Costs</v>
      </c>
      <c r="L1987" s="1" t="str">
        <v>0 - BM Port</v>
      </c>
      <c r="N1987" s="1" t="str">
        <v>0 - Port Assets</v>
      </c>
      <c r="O1987" s="8"/>
      <c r="P1987" s="8"/>
      <c r="Q1987" s="8"/>
      <c r="R1987" s="8"/>
      <c r="S1987" s="8"/>
      <c r="T1987" s="8"/>
      <c r="U1987" s="8"/>
      <c r="V1987" s="8"/>
      <c r="W1987" s="8"/>
      <c r="X1987" s="8"/>
      <c r="Y1987" s="8"/>
      <c r="Z1987" s="8"/>
      <c r="AA1987" s="8"/>
      <c r="AB1987" s="8"/>
      <c r="AC1987" s="8"/>
      <c r="AD1987" s="8"/>
      <c r="AE1987" s="8"/>
      <c r="AF1987" s="8"/>
      <c r="AG1987" s="8"/>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c r="BD1987" s="8"/>
      <c r="BE1987" s="8"/>
      <c r="BF1987" s="8"/>
      <c r="BG1987" s="8"/>
      <c r="BH1987" s="8"/>
      <c r="BI1987" s="8"/>
      <c r="BJ1987" s="8"/>
      <c r="BK1987" s="8"/>
      <c r="BL1987" s="8"/>
      <c r="BM1987" s="8"/>
      <c r="BN1987" s="8"/>
      <c r="BO1987" s="8"/>
      <c r="BP1987" s="1" t="str">
        <v>0- Port Costs</v>
      </c>
      <c r="BT1987" s="1" t="str">
        <v>0- Port Value</v>
      </c>
      <c r="BU1987" s="8"/>
    </row>
    <row r="1988" spans="1:73" hidden="1" outlineLevel="1" x14ac:dyDescent="0.3">
      <c r="H1988" s="1" t="str">
        <v>0 - BM Costs</v>
      </c>
      <c r="L1988" s="1" t="str">
        <v>0 - BM Port</v>
      </c>
      <c r="N1988" s="1" t="str">
        <v>0 - Port Assets</v>
      </c>
      <c r="O1988" s="8"/>
      <c r="P1988" s="8"/>
      <c r="Q1988" s="8"/>
      <c r="R1988" s="8"/>
      <c r="S1988" s="8"/>
      <c r="T1988" s="8"/>
      <c r="U1988" s="8"/>
      <c r="V1988" s="8"/>
      <c r="W1988" s="8"/>
      <c r="X1988" s="8"/>
      <c r="Y1988" s="8"/>
      <c r="Z1988" s="8"/>
      <c r="AA1988" s="8"/>
      <c r="AB1988" s="8"/>
      <c r="AC1988" s="8"/>
      <c r="AD1988" s="8"/>
      <c r="AE1988" s="8"/>
      <c r="AF1988" s="8"/>
      <c r="AG1988" s="8"/>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c r="BD1988" s="8"/>
      <c r="BE1988" s="8"/>
      <c r="BF1988" s="8"/>
      <c r="BG1988" s="8"/>
      <c r="BH1988" s="8"/>
      <c r="BI1988" s="8"/>
      <c r="BJ1988" s="8"/>
      <c r="BK1988" s="8"/>
      <c r="BL1988" s="8"/>
      <c r="BM1988" s="8"/>
      <c r="BN1988" s="8"/>
      <c r="BO1988" s="8"/>
      <c r="BP1988" s="1" t="str">
        <v>0- Port Costs</v>
      </c>
      <c r="BT1988" s="1" t="str">
        <v>0- Port Value</v>
      </c>
      <c r="BU1988" s="8"/>
    </row>
    <row r="1989" spans="1:73" hidden="1" outlineLevel="1" x14ac:dyDescent="0.3">
      <c r="H1989" s="1" t="str">
        <v>0 - BM Costs</v>
      </c>
      <c r="L1989" s="1" t="str">
        <v>0 - BM Port</v>
      </c>
      <c r="N1989" s="1" t="str">
        <v>0 - Port Assets</v>
      </c>
      <c r="O1989" s="8"/>
      <c r="P1989" s="8"/>
      <c r="Q1989" s="8"/>
      <c r="R1989" s="8"/>
      <c r="S1989" s="8"/>
      <c r="T1989" s="8"/>
      <c r="U1989" s="8"/>
      <c r="V1989" s="8"/>
      <c r="W1989" s="8"/>
      <c r="X1989" s="8"/>
      <c r="Y1989" s="8"/>
      <c r="Z1989" s="8"/>
      <c r="AA1989" s="8"/>
      <c r="AB1989" s="8"/>
      <c r="AC1989" s="8"/>
      <c r="AD1989" s="8"/>
      <c r="AE1989" s="8"/>
      <c r="AF1989" s="8"/>
      <c r="AG1989" s="8"/>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c r="BD1989" s="8"/>
      <c r="BE1989" s="8"/>
      <c r="BF1989" s="8"/>
      <c r="BG1989" s="8"/>
      <c r="BH1989" s="8"/>
      <c r="BI1989" s="8"/>
      <c r="BJ1989" s="8"/>
      <c r="BK1989" s="8"/>
      <c r="BL1989" s="8"/>
      <c r="BM1989" s="8"/>
      <c r="BN1989" s="8"/>
      <c r="BO1989" s="8"/>
      <c r="BP1989" s="1" t="str">
        <v>0- Port Costs</v>
      </c>
      <c r="BT1989" s="1" t="str">
        <v>0- Port Value</v>
      </c>
      <c r="BU1989" s="8"/>
    </row>
    <row r="1990" spans="1:73" hidden="1" outlineLevel="1" x14ac:dyDescent="0.3">
      <c r="H1990" s="1" t="str">
        <v>0 - BM Costs</v>
      </c>
      <c r="L1990" s="1" t="str">
        <v>0 - BM Port</v>
      </c>
      <c r="N1990" s="1" t="str">
        <v>0 - Port Assets</v>
      </c>
      <c r="O1990" s="8"/>
      <c r="P1990" s="8"/>
      <c r="Q1990" s="8"/>
      <c r="R1990" s="8"/>
      <c r="S1990" s="8"/>
      <c r="T1990" s="8"/>
      <c r="U1990" s="8"/>
      <c r="V1990" s="8"/>
      <c r="W1990" s="8"/>
      <c r="X1990" s="8"/>
      <c r="Y1990" s="8"/>
      <c r="Z1990" s="8"/>
      <c r="AA1990" s="8"/>
      <c r="AB1990" s="8"/>
      <c r="AC1990" s="8"/>
      <c r="AD1990" s="8"/>
      <c r="AE1990" s="8"/>
      <c r="AF1990" s="8"/>
      <c r="AG1990" s="8"/>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c r="BD1990" s="8"/>
      <c r="BE1990" s="8"/>
      <c r="BF1990" s="8"/>
      <c r="BG1990" s="8"/>
      <c r="BH1990" s="8"/>
      <c r="BI1990" s="8"/>
      <c r="BJ1990" s="8"/>
      <c r="BK1990" s="8"/>
      <c r="BL1990" s="8"/>
      <c r="BM1990" s="8"/>
      <c r="BN1990" s="8"/>
      <c r="BO1990" s="8"/>
      <c r="BP1990" s="1" t="str">
        <v>0- Port Costs</v>
      </c>
      <c r="BT1990" s="1" t="str">
        <v>0- Port Value</v>
      </c>
      <c r="BU1990" s="8"/>
    </row>
    <row r="1991" spans="1:73" hidden="1" outlineLevel="1" x14ac:dyDescent="0.3">
      <c r="H1991" s="1" t="str">
        <v>0 - BM Costs</v>
      </c>
      <c r="L1991" s="1" t="str">
        <v>0 - BM Port</v>
      </c>
      <c r="N1991" s="1" t="str">
        <v>0 - Port Assets</v>
      </c>
      <c r="O1991" s="8"/>
      <c r="P1991" s="8"/>
      <c r="Q1991" s="8"/>
      <c r="R1991" s="8"/>
      <c r="S1991" s="8"/>
      <c r="T1991" s="8"/>
      <c r="U1991" s="8"/>
      <c r="V1991" s="8"/>
      <c r="W1991" s="8"/>
      <c r="X1991" s="8"/>
      <c r="Y1991" s="8"/>
      <c r="Z1991" s="8"/>
      <c r="AA1991" s="8"/>
      <c r="AB1991" s="8"/>
      <c r="AC1991" s="8"/>
      <c r="AD1991" s="8"/>
      <c r="AE1991" s="8"/>
      <c r="AF1991" s="8"/>
      <c r="AG1991" s="8"/>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c r="BD1991" s="8"/>
      <c r="BE1991" s="8"/>
      <c r="BF1991" s="8"/>
      <c r="BG1991" s="8"/>
      <c r="BH1991" s="8"/>
      <c r="BI1991" s="8"/>
      <c r="BJ1991" s="8"/>
      <c r="BK1991" s="8"/>
      <c r="BL1991" s="8"/>
      <c r="BM1991" s="8"/>
      <c r="BN1991" s="8"/>
      <c r="BO1991" s="8"/>
      <c r="BP1991" s="1" t="str">
        <v>0- Port Costs</v>
      </c>
      <c r="BT1991" s="1" t="str">
        <v>0- Port Value</v>
      </c>
      <c r="BU1991" s="8"/>
    </row>
    <row r="1992" spans="1:73" hidden="1" outlineLevel="1" x14ac:dyDescent="0.3">
      <c r="H1992" s="1" t="str">
        <v>0 - BM Costs</v>
      </c>
      <c r="L1992" s="1" t="str">
        <v>0 - BM Port</v>
      </c>
      <c r="N1992" s="1" t="str">
        <v>0 - Port Assets</v>
      </c>
      <c r="O1992" s="8"/>
      <c r="P1992" s="8"/>
      <c r="Q1992" s="8"/>
      <c r="R1992" s="8"/>
      <c r="S1992" s="8"/>
      <c r="T1992" s="8"/>
      <c r="U1992" s="8"/>
      <c r="V1992" s="8"/>
      <c r="W1992" s="8"/>
      <c r="X1992" s="8"/>
      <c r="Y1992" s="8"/>
      <c r="Z1992" s="8"/>
      <c r="AA1992" s="8"/>
      <c r="AB1992" s="8"/>
      <c r="AC1992" s="8"/>
      <c r="AD1992" s="8"/>
      <c r="AE1992" s="8"/>
      <c r="AF1992" s="8"/>
      <c r="AG1992" s="8"/>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c r="BD1992" s="8"/>
      <c r="BE1992" s="8"/>
      <c r="BF1992" s="8"/>
      <c r="BG1992" s="8"/>
      <c r="BH1992" s="8"/>
      <c r="BI1992" s="8"/>
      <c r="BJ1992" s="8"/>
      <c r="BK1992" s="8"/>
      <c r="BL1992" s="8"/>
      <c r="BM1992" s="8"/>
      <c r="BN1992" s="8"/>
      <c r="BO1992" s="8"/>
      <c r="BP1992" s="1" t="str">
        <v>0- Port Costs</v>
      </c>
      <c r="BT1992" s="1" t="str">
        <v>0- Port Value</v>
      </c>
      <c r="BU1992" s="8"/>
    </row>
    <row r="1993" spans="1:73" hidden="1" outlineLevel="1" x14ac:dyDescent="0.3">
      <c r="H1993" s="1" t="str">
        <v>0 - BM Costs</v>
      </c>
      <c r="L1993" s="1" t="str">
        <v>0 - BM Port</v>
      </c>
      <c r="N1993" s="1" t="str">
        <v>0 - Port Assets</v>
      </c>
      <c r="O1993" s="8"/>
      <c r="P1993" s="8"/>
      <c r="Q1993" s="8"/>
      <c r="R1993" s="8"/>
      <c r="S1993" s="8"/>
      <c r="T1993" s="8"/>
      <c r="U1993" s="8"/>
      <c r="V1993" s="8"/>
      <c r="W1993" s="8"/>
      <c r="X1993" s="8"/>
      <c r="Y1993" s="8"/>
      <c r="Z1993" s="8"/>
      <c r="AA1993" s="8"/>
      <c r="AB1993" s="8"/>
      <c r="AC1993" s="8"/>
      <c r="AD1993" s="8"/>
      <c r="AE1993" s="8"/>
      <c r="AF1993" s="8"/>
      <c r="AG1993" s="8"/>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c r="BD1993" s="8"/>
      <c r="BE1993" s="8"/>
      <c r="BF1993" s="8"/>
      <c r="BG1993" s="8"/>
      <c r="BH1993" s="8"/>
      <c r="BI1993" s="8"/>
      <c r="BJ1993" s="8"/>
      <c r="BK1993" s="8"/>
      <c r="BL1993" s="8"/>
      <c r="BM1993" s="8"/>
      <c r="BN1993" s="8"/>
      <c r="BO1993" s="8"/>
      <c r="BP1993" s="1" t="str">
        <v>0- Port Costs</v>
      </c>
      <c r="BT1993" s="1" t="str">
        <v>0- Port Value</v>
      </c>
      <c r="BU1993" s="8"/>
    </row>
    <row r="1994" spans="1:73" hidden="1" outlineLevel="1" x14ac:dyDescent="0.3">
      <c r="H1994" s="1" t="str">
        <v>0 - BM Costs</v>
      </c>
      <c r="L1994" s="1" t="str">
        <v>0 - BM Port</v>
      </c>
      <c r="N1994" s="1" t="str">
        <v>0 - Port Assets</v>
      </c>
      <c r="O1994" s="8"/>
      <c r="P1994" s="8"/>
      <c r="Q1994" s="8"/>
      <c r="R1994" s="8"/>
      <c r="S1994" s="8"/>
      <c r="T1994" s="8"/>
      <c r="U1994" s="8"/>
      <c r="V1994" s="8"/>
      <c r="W1994" s="8"/>
      <c r="X1994" s="8"/>
      <c r="Y1994" s="8"/>
      <c r="Z1994" s="8"/>
      <c r="AA1994" s="8"/>
      <c r="AB1994" s="8"/>
      <c r="AC1994" s="8"/>
      <c r="AD1994" s="8"/>
      <c r="AE1994" s="8"/>
      <c r="AF1994" s="8"/>
      <c r="AG1994" s="8"/>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c r="BD1994" s="8"/>
      <c r="BE1994" s="8"/>
      <c r="BF1994" s="8"/>
      <c r="BG1994" s="8"/>
      <c r="BH1994" s="8"/>
      <c r="BI1994" s="8"/>
      <c r="BJ1994" s="8"/>
      <c r="BK1994" s="8"/>
      <c r="BL1994" s="8"/>
      <c r="BM1994" s="8"/>
      <c r="BN1994" s="8"/>
      <c r="BO1994" s="8"/>
      <c r="BP1994" s="1" t="str">
        <v>0- Port Costs</v>
      </c>
      <c r="BT1994" s="1" t="str">
        <v>0- Port Value</v>
      </c>
      <c r="BU1994" s="8"/>
    </row>
    <row r="1995" spans="1:73" hidden="1" outlineLevel="1" x14ac:dyDescent="0.3">
      <c r="H1995" s="1" t="str">
        <v>0 - BM Costs</v>
      </c>
      <c r="L1995" s="1" t="str">
        <v>0 - BM Port</v>
      </c>
      <c r="N1995" s="1" t="str">
        <v>0 - Port Assets</v>
      </c>
      <c r="O1995" s="8"/>
      <c r="P1995" s="8"/>
      <c r="Q1995" s="8"/>
      <c r="R1995" s="8"/>
      <c r="S1995" s="8"/>
      <c r="T1995" s="8"/>
      <c r="U1995" s="8"/>
      <c r="V1995" s="8"/>
      <c r="W1995" s="8"/>
      <c r="X1995" s="8"/>
      <c r="Y1995" s="8"/>
      <c r="Z1995" s="8"/>
      <c r="AA1995" s="8"/>
      <c r="AB1995" s="8"/>
      <c r="AC1995" s="8"/>
      <c r="AD1995" s="8"/>
      <c r="AE1995" s="8"/>
      <c r="AF1995" s="8"/>
      <c r="AG1995" s="8"/>
      <c r="AH1995" s="8"/>
      <c r="AI1995" s="8"/>
      <c r="AJ1995" s="8"/>
      <c r="AK1995" s="8"/>
      <c r="AL1995" s="8"/>
      <c r="AM1995" s="8"/>
      <c r="AN1995" s="8"/>
      <c r="AO1995" s="8"/>
      <c r="AP1995" s="8"/>
      <c r="AQ1995" s="8"/>
      <c r="AR1995" s="8"/>
      <c r="AS1995" s="8"/>
      <c r="AT1995" s="8"/>
      <c r="AU1995" s="8"/>
      <c r="AV1995" s="8"/>
      <c r="AW1995" s="8"/>
      <c r="AX1995" s="8"/>
      <c r="AY1995" s="8"/>
      <c r="AZ1995" s="8"/>
      <c r="BA1995" s="8"/>
      <c r="BB1995" s="8"/>
      <c r="BC1995" s="8"/>
      <c r="BD1995" s="8"/>
      <c r="BE1995" s="8"/>
      <c r="BF1995" s="8"/>
      <c r="BG1995" s="8"/>
      <c r="BH1995" s="8"/>
      <c r="BI1995" s="8"/>
      <c r="BJ1995" s="8"/>
      <c r="BK1995" s="8"/>
      <c r="BL1995" s="8"/>
      <c r="BM1995" s="8"/>
      <c r="BN1995" s="8"/>
      <c r="BO1995" s="8"/>
      <c r="BP1995" s="1" t="str">
        <v>0- Port Costs</v>
      </c>
      <c r="BT1995" s="1" t="str">
        <v>0- Port Value</v>
      </c>
      <c r="BU1995" s="8"/>
    </row>
    <row r="1996" spans="1:73" hidden="1" outlineLevel="1" x14ac:dyDescent="0.3">
      <c r="H1996" s="1" t="str">
        <v>0 - BM Costs</v>
      </c>
      <c r="L1996" s="1" t="str">
        <v>0 - BM Port</v>
      </c>
      <c r="N1996" s="1" t="str">
        <v>0 - Port Assets</v>
      </c>
      <c r="O1996" s="8"/>
      <c r="P1996" s="8"/>
      <c r="Q1996" s="8"/>
      <c r="R1996" s="8"/>
      <c r="S1996" s="8"/>
      <c r="T1996" s="8"/>
      <c r="U1996" s="8"/>
      <c r="V1996" s="8"/>
      <c r="W1996" s="8"/>
      <c r="X1996" s="8"/>
      <c r="Y1996" s="8"/>
      <c r="Z1996" s="8"/>
      <c r="AA1996" s="8"/>
      <c r="AB1996" s="8"/>
      <c r="AC1996" s="8"/>
      <c r="AD1996" s="8"/>
      <c r="AE1996" s="8"/>
      <c r="AF1996" s="8"/>
      <c r="AG1996" s="8"/>
      <c r="AH1996" s="8"/>
      <c r="AI1996" s="8"/>
      <c r="AJ1996" s="8"/>
      <c r="AK1996" s="8"/>
      <c r="AL1996" s="8"/>
      <c r="AM1996" s="8"/>
      <c r="AN1996" s="8"/>
      <c r="AO1996" s="8"/>
      <c r="AP1996" s="8"/>
      <c r="AQ1996" s="8"/>
      <c r="AR1996" s="8"/>
      <c r="AS1996" s="8"/>
      <c r="AT1996" s="8"/>
      <c r="AU1996" s="8"/>
      <c r="AV1996" s="8"/>
      <c r="AW1996" s="8"/>
      <c r="AX1996" s="8"/>
      <c r="AY1996" s="8"/>
      <c r="AZ1996" s="8"/>
      <c r="BA1996" s="8"/>
      <c r="BB1996" s="8"/>
      <c r="BC1996" s="8"/>
      <c r="BD1996" s="8"/>
      <c r="BE1996" s="8"/>
      <c r="BF1996" s="8"/>
      <c r="BG1996" s="8"/>
      <c r="BH1996" s="8"/>
      <c r="BI1996" s="8"/>
      <c r="BJ1996" s="8"/>
      <c r="BK1996" s="8"/>
      <c r="BL1996" s="8"/>
      <c r="BM1996" s="8"/>
      <c r="BN1996" s="8"/>
      <c r="BO1996" s="8"/>
      <c r="BP1996" s="1" t="str">
        <v>0- Port Costs</v>
      </c>
      <c r="BT1996" s="1" t="str">
        <v>0- Port Value</v>
      </c>
      <c r="BU1996" s="8"/>
    </row>
    <row r="1997" spans="1:73" hidden="1" outlineLevel="1" x14ac:dyDescent="0.3">
      <c r="H1997" s="1" t="str">
        <v>0 - BM Costs</v>
      </c>
      <c r="L1997" s="1" t="str">
        <v>0 - BM Port</v>
      </c>
      <c r="N1997" s="1" t="str">
        <v>0 - Port Assets</v>
      </c>
      <c r="O1997" s="8"/>
      <c r="P1997" s="8"/>
      <c r="Q1997" s="8"/>
      <c r="R1997" s="8"/>
      <c r="S1997" s="8"/>
      <c r="T1997" s="8"/>
      <c r="U1997" s="8"/>
      <c r="V1997" s="8"/>
      <c r="W1997" s="8"/>
      <c r="X1997" s="8"/>
      <c r="Y1997" s="8"/>
      <c r="Z1997" s="8"/>
      <c r="AA1997" s="8"/>
      <c r="AB1997" s="8"/>
      <c r="AC1997" s="8"/>
      <c r="AD1997" s="8"/>
      <c r="AE1997" s="8"/>
      <c r="AF1997" s="8"/>
      <c r="AG1997" s="8"/>
      <c r="AH1997" s="8"/>
      <c r="AI1997" s="8"/>
      <c r="AJ1997" s="8"/>
      <c r="AK1997" s="8"/>
      <c r="AL1997" s="8"/>
      <c r="AM1997" s="8"/>
      <c r="AN1997" s="8"/>
      <c r="AO1997" s="8"/>
      <c r="AP1997" s="8"/>
      <c r="AQ1997" s="8"/>
      <c r="AR1997" s="8"/>
      <c r="AS1997" s="8"/>
      <c r="AT1997" s="8"/>
      <c r="AU1997" s="8"/>
      <c r="AV1997" s="8"/>
      <c r="AW1997" s="8"/>
      <c r="AX1997" s="8"/>
      <c r="AY1997" s="8"/>
      <c r="AZ1997" s="8"/>
      <c r="BA1997" s="8"/>
      <c r="BB1997" s="8"/>
      <c r="BC1997" s="8"/>
      <c r="BD1997" s="8"/>
      <c r="BE1997" s="8"/>
      <c r="BF1997" s="8"/>
      <c r="BG1997" s="8"/>
      <c r="BH1997" s="8"/>
      <c r="BI1997" s="8"/>
      <c r="BJ1997" s="8"/>
      <c r="BK1997" s="8"/>
      <c r="BL1997" s="8"/>
      <c r="BM1997" s="8"/>
      <c r="BN1997" s="8"/>
      <c r="BO1997" s="8"/>
      <c r="BP1997" s="1" t="str">
        <v>0- Port Costs</v>
      </c>
      <c r="BT1997" s="1" t="str">
        <v>0- Port Value</v>
      </c>
      <c r="BU1997" s="8"/>
    </row>
    <row r="1998" spans="1:73" hidden="1" outlineLevel="1" x14ac:dyDescent="0.3">
      <c r="H1998" s="1" t="str">
        <v>0 - BM Costs</v>
      </c>
      <c r="L1998" s="1" t="str">
        <v>0 - BM Port</v>
      </c>
      <c r="N1998" s="1" t="str">
        <v>0 - Port Assets</v>
      </c>
      <c r="O1998" s="8"/>
      <c r="P1998" s="8"/>
      <c r="Q1998" s="8"/>
      <c r="R1998" s="8"/>
      <c r="S1998" s="8"/>
      <c r="T1998" s="8"/>
      <c r="U1998" s="8"/>
      <c r="V1998" s="8"/>
      <c r="W1998" s="8"/>
      <c r="X1998" s="8"/>
      <c r="Y1998" s="8"/>
      <c r="Z1998" s="8"/>
      <c r="AA1998" s="8"/>
      <c r="AB1998" s="8"/>
      <c r="AC1998" s="8"/>
      <c r="AD1998" s="8"/>
      <c r="AE1998" s="8"/>
      <c r="AF1998" s="8"/>
      <c r="AG1998" s="8"/>
      <c r="AH1998" s="8"/>
      <c r="AI1998" s="8"/>
      <c r="AJ1998" s="8"/>
      <c r="AK1998" s="8"/>
      <c r="AL1998" s="8"/>
      <c r="AM1998" s="8"/>
      <c r="AN1998" s="8"/>
      <c r="AO1998" s="8"/>
      <c r="AP1998" s="8"/>
      <c r="AQ1998" s="8"/>
      <c r="AR1998" s="8"/>
      <c r="AS1998" s="8"/>
      <c r="AT1998" s="8"/>
      <c r="AU1998" s="8"/>
      <c r="AV1998" s="8"/>
      <c r="AW1998" s="8"/>
      <c r="AX1998" s="8"/>
      <c r="AY1998" s="8"/>
      <c r="AZ1998" s="8"/>
      <c r="BA1998" s="8"/>
      <c r="BB1998" s="8"/>
      <c r="BC1998" s="8"/>
      <c r="BD1998" s="8"/>
      <c r="BE1998" s="8"/>
      <c r="BF1998" s="8"/>
      <c r="BG1998" s="8"/>
      <c r="BH1998" s="8"/>
      <c r="BI1998" s="8"/>
      <c r="BJ1998" s="8"/>
      <c r="BK1998" s="8"/>
      <c r="BL1998" s="8"/>
      <c r="BM1998" s="8"/>
      <c r="BN1998" s="8"/>
      <c r="BO1998" s="8"/>
      <c r="BP1998" s="1" t="str">
        <v>0- Port Costs</v>
      </c>
      <c r="BT1998" s="1" t="str">
        <v>0- Port Value</v>
      </c>
      <c r="BU1998" s="8"/>
    </row>
    <row r="1999" spans="1:73" collapsed="1" x14ac:dyDescent="0.3">
      <c r="H1999" s="1" t="str">
        <v>0 - BM Costs</v>
      </c>
      <c r="L1999" s="1" t="str">
        <v>0 - BM Port</v>
      </c>
      <c r="N1999" s="1" t="str">
        <v>0 - Port Assets</v>
      </c>
      <c r="O1999" s="8"/>
      <c r="P1999" s="8"/>
      <c r="Q1999" s="8"/>
      <c r="R1999" s="8"/>
      <c r="S1999" s="8"/>
      <c r="T1999" s="8"/>
      <c r="U1999" s="8"/>
      <c r="V1999" s="8"/>
      <c r="W1999" s="8"/>
      <c r="X1999" s="8"/>
      <c r="Y1999" s="8"/>
      <c r="Z1999" s="8"/>
      <c r="AA1999" s="8"/>
      <c r="AB1999" s="8"/>
      <c r="AC1999" s="8"/>
      <c r="AD1999" s="8"/>
      <c r="AE1999" s="8"/>
      <c r="AF1999" s="8"/>
      <c r="AG1999" s="8"/>
      <c r="AH1999" s="8"/>
      <c r="AI1999" s="8"/>
      <c r="AJ1999" s="8"/>
      <c r="AK1999" s="8"/>
      <c r="AL1999" s="8"/>
      <c r="AM1999" s="8"/>
      <c r="AN1999" s="8"/>
      <c r="AO1999" s="8"/>
      <c r="AP1999" s="8"/>
      <c r="AQ1999" s="8"/>
      <c r="AR1999" s="8"/>
      <c r="AS1999" s="8"/>
      <c r="AT1999" s="8"/>
      <c r="AU1999" s="8"/>
      <c r="AV1999" s="8"/>
      <c r="AW1999" s="8"/>
      <c r="AX1999" s="8"/>
      <c r="AY1999" s="8"/>
      <c r="AZ1999" s="8"/>
      <c r="BA1999" s="8"/>
      <c r="BB1999" s="8"/>
      <c r="BC1999" s="8"/>
      <c r="BD1999" s="8"/>
      <c r="BE1999" s="8"/>
      <c r="BF1999" s="8"/>
      <c r="BG1999" s="8"/>
      <c r="BH1999" s="8"/>
      <c r="BI1999" s="8"/>
      <c r="BJ1999" s="8"/>
      <c r="BK1999" s="8"/>
      <c r="BL1999" s="8"/>
      <c r="BM1999" s="8"/>
      <c r="BN1999" s="8"/>
      <c r="BO1999" s="8"/>
      <c r="BP1999" s="1" t="str">
        <v>0- Port Costs</v>
      </c>
      <c r="BT1999" s="1" t="str">
        <v>0- Port Value</v>
      </c>
      <c r="BU1999" s="8"/>
    </row>
    <row r="2000" spans="1:73" s="16" customFormat="1" x14ac:dyDescent="0.3">
      <c r="A2000" s="16" t="s">
        <v>24</v>
      </c>
      <c r="H2000" s="16" t="str">
        <v>0 - BM Costs</v>
      </c>
      <c r="L2000" s="16" t="str">
        <v>0 - BM Port</v>
      </c>
      <c r="N2000" s="16" t="str">
        <v>0 - Port Assets</v>
      </c>
      <c r="BP2000" s="16" t="str">
        <v>0- Port Costs</v>
      </c>
      <c r="BT2000" s="16" t="str">
        <v>0- Port Value</v>
      </c>
    </row>
    <row r="2001" spans="1:73" x14ac:dyDescent="0.3">
      <c r="A2001" s="1" cm="1">
        <f t="array" aca="1" ref="A2001:A2014" ca="1">_xlfn.ANCHORARRAY(A1006)</f>
        <v>1</v>
      </c>
      <c r="B2001" s="1" cm="1" vm="59">
        <f t="array" aca="1" ref="B2001:B2014" ca="1">_xlfn.ANCHORARRAY(B1006)</f>
        <v>44886</v>
      </c>
      <c r="C2001" s="11" cm="1">
        <f t="array" aca="1" ref="C2001:C2013" ca="1">_xlfn.LET(
_xlpm.DynamicArray,_xlfn.ANCHORARRAY(C1006),
_xlpm.RowsA,ROWS(_xlpm.DynamicArray),
_xlpm.Result,IF(_xlfn.SEQUENCE(_xlpm.RowsA-1)&lt;=_xlpm.RowsA,
(INDEX(_xlpm.DynamicArray,_xlfn.SEQUENCE(_xlpm.RowsA-1))/INDEX(OFFSET(_xlpm.DynamicArray, 1, 0), _xlfn.SEQUENCE(_xlpm.RowsA-1)))-1,
"NO"), _xlpm.Result)</f>
        <v>4.3905865823674617E-3</v>
      </c>
      <c r="D2001" s="11" cm="1">
        <f t="array" aca="1" ref="D2001:D2013" ca="1">_xlfn.LET(
_xlpm.DynamicArray,_xlfn.ANCHORARRAY(D1006),
_xlpm.RowsA,ROWS(_xlpm.DynamicArray),
_xlpm.Result,IF(_xlfn.SEQUENCE(_xlpm.RowsA-1)&lt;=_xlpm.RowsA,
(INDEX(_xlpm.DynamicArray,_xlfn.SEQUENCE(_xlpm.RowsA-1))/INDEX(OFFSET(_xlpm.DynamicArray, 1, 0), _xlfn.SEQUENCE(_xlpm.RowsA-1)))-1,
"NO"), _xlpm.Result)</f>
        <v>0</v>
      </c>
      <c r="E2001" s="11" cm="1">
        <f t="array" aca="1" ref="E2001:E2013" ca="1">_xlfn.LET(
_xlpm.DynamicArray,_xlfn.ANCHORARRAY(E1006),
_xlpm.RowsA,ROWS(_xlpm.DynamicArray),
_xlpm.Result,IF(_xlfn.SEQUENCE(_xlpm.RowsA-1)&lt;=_xlpm.RowsA,
(INDEX(_xlpm.DynamicArray,_xlfn.SEQUENCE(_xlpm.RowsA-1))/INDEX(OFFSET(_xlpm.DynamicArray, 1, 0), _xlfn.SEQUENCE(_xlpm.RowsA-1)))-1,
"NO"), _xlpm.Result)</f>
        <v>-5.2065255119749798E-3</v>
      </c>
      <c r="F2001" s="11" cm="1">
        <f t="array" aca="1" ref="F2001:F2013" ca="1">_xlfn.LET(
_xlpm.DynamicArray,_xlfn.ANCHORARRAY(F1006),
_xlpm.RowsA,ROWS(_xlpm.DynamicArray),
_xlpm.Result,IF(_xlfn.SEQUENCE(_xlpm.RowsA-1)&lt;=_xlpm.RowsA,
(INDEX(_xlpm.DynamicArray,_xlfn.SEQUENCE(_xlpm.RowsA-1))/INDEX(OFFSET(_xlpm.DynamicArray, 1, 0), _xlfn.SEQUENCE(_xlpm.RowsA-1)))-1,
"NO"), _xlpm.Result)</f>
        <v>-3.8216560509553021E-3</v>
      </c>
      <c r="G2001" s="11" cm="1">
        <f t="array" aca="1" ref="G2001:G2013" ca="1">_xlfn.LET(
_xlpm.DynamicArray,_xlfn.ANCHORARRAY(G1006),
_xlpm.RowsA,ROWS(_xlpm.DynamicArray),
_xlpm.Result,IF(_xlfn.SEQUENCE(_xlpm.RowsA-1)&lt;=_xlpm.RowsA,
(INDEX(_xlpm.DynamicArray,_xlfn.SEQUENCE(_xlpm.RowsA-1))/INDEX(OFFSET(_xlpm.DynamicArray, 1, 0), _xlfn.SEQUENCE(_xlpm.RowsA-1)))-1,
"NO"), _xlpm.Result)</f>
        <v>-1.0003334444814715E-3</v>
      </c>
      <c r="H2001" s="1" t="str">
        <v>0 - BM Costs</v>
      </c>
      <c r="I2001" s="11"/>
      <c r="J2001" s="11"/>
      <c r="K2001" s="11"/>
      <c r="L2001" s="1" t="str">
        <v>0 - BM Port</v>
      </c>
      <c r="M2001" s="11" cm="1">
        <f t="array" aca="1" ref="M2001:M2013" ca="1">_xlfn.LET(
_xlpm.DynamicArray,_xlfn.ANCHORARRAY(M1006),
_xlpm.RowsA,ROWS(_xlpm.DynamicArray),
_xlpm.Result,IF(_xlfn.SEQUENCE(_xlpm.RowsA-1)&lt;=_xlpm.RowsA,
(INDEX(_xlpm.DynamicArray,_xlfn.SEQUENCE(_xlpm.RowsA-1))/INDEX(OFFSET(_xlpm.DynamicArray, 1, 0), _xlfn.SEQUENCE(_xlpm.RowsA-1)))-1,
"NO"), _xlpm.Result)</f>
        <v>-1.1535726532653223E-3</v>
      </c>
      <c r="N2001" s="1" t="str">
        <v>0 - Port Assets</v>
      </c>
      <c r="O2001" s="11" cm="1">
        <f t="array" aca="1" ref="O2001:O2013" ca="1">_xlfn.LET(
_xlpm.DynamicArray,_xlfn.ANCHORARRAY(O1006),
_xlpm.RowsA,ROWS(_xlpm.DynamicArray),
_xlpm.Result,IF(_xlfn.SEQUENCE(_xlpm.RowsA-1)&lt;=_xlpm.RowsA,
(INDEX(_xlpm.DynamicArray,_xlfn.SEQUENCE(_xlpm.RowsA-1))/INDEX(OFFSET(_xlpm.DynamicArray, 1, 0), _xlfn.SEQUENCE(_xlpm.RowsA-1)))-1,
"NO"), _xlpm.Result)</f>
        <v>-1.8484288354898237E-2</v>
      </c>
      <c r="P2001" s="11" cm="1">
        <f t="array" aca="1" ref="P2001:P2013" ca="1">_xlfn.LET(
_xlpm.DynamicArray,_xlfn.ANCHORARRAY(P1006),
_xlpm.RowsA,ROWS(_xlpm.DynamicArray),
_xlpm.Result,IF(_xlfn.SEQUENCE(_xlpm.RowsA-1)&lt;=_xlpm.RowsA,
(INDEX(_xlpm.DynamicArray,_xlfn.SEQUENCE(_xlpm.RowsA-1))/INDEX(OFFSET(_xlpm.DynamicArray, 1, 0), _xlfn.SEQUENCE(_xlpm.RowsA-1)))-1,
"NO"), _xlpm.Result)</f>
        <v>-8.4656084656083985E-3</v>
      </c>
      <c r="Q2001" s="11" cm="1">
        <f t="array" aca="1" ref="Q2001:Q2013" ca="1">_xlfn.LET(
_xlpm.DynamicArray,_xlfn.ANCHORARRAY(Q1006),
_xlpm.RowsA,ROWS(_xlpm.DynamicArray),
_xlpm.Result,IF(_xlfn.SEQUENCE(_xlpm.RowsA-1)&lt;=_xlpm.RowsA,
(INDEX(_xlpm.DynamicArray,_xlfn.SEQUENCE(_xlpm.RowsA-1))/INDEX(OFFSET(_xlpm.DynamicArray, 1, 0), _xlfn.SEQUENCE(_xlpm.RowsA-1)))-1,
"NO"), _xlpm.Result)</f>
        <v>1.706749418153608E-2</v>
      </c>
      <c r="R2001" s="11" cm="1">
        <f t="array" aca="1" ref="R2001:R2013" ca="1">_xlfn.LET(
_xlpm.DynamicArray,_xlfn.ANCHORARRAY(R1006),
_xlpm.RowsA,ROWS(_xlpm.DynamicArray),
_xlpm.Result,IF(_xlfn.SEQUENCE(_xlpm.RowsA-1)&lt;=_xlpm.RowsA,
(INDEX(_xlpm.DynamicArray,_xlfn.SEQUENCE(_xlpm.RowsA-1))/INDEX(OFFSET(_xlpm.DynamicArray, 1, 0), _xlfn.SEQUENCE(_xlpm.RowsA-1)))-1,
"NO"), _xlpm.Result)</f>
        <v>-1.4388489208633004E-2</v>
      </c>
      <c r="S2001" s="11" cm="1">
        <f t="array" aca="1" ref="S2001:S2013" ca="1">_xlfn.LET(
_xlpm.DynamicArray,_xlfn.ANCHORARRAY(S1006),
_xlpm.RowsA,ROWS(_xlpm.DynamicArray),
_xlpm.Result,IF(_xlfn.SEQUENCE(_xlpm.RowsA-1)&lt;=_xlpm.RowsA,
(INDEX(_xlpm.DynamicArray,_xlfn.SEQUENCE(_xlpm.RowsA-1))/INDEX(OFFSET(_xlpm.DynamicArray, 1, 0), _xlfn.SEQUENCE(_xlpm.RowsA-1)))-1,
"NO"), _xlpm.Result)</f>
        <v>-1.8518518518518601E-2</v>
      </c>
      <c r="T2001" s="11" cm="1">
        <f t="array" aca="1" ref="T2001:T2013" ca="1">_xlfn.LET(
_xlpm.DynamicArray,_xlfn.ANCHORARRAY(T1006),
_xlpm.RowsA,ROWS(_xlpm.DynamicArray),
_xlpm.Result,IF(_xlfn.SEQUENCE(_xlpm.RowsA-1)&lt;=_xlpm.RowsA,
(INDEX(_xlpm.DynamicArray,_xlfn.SEQUENCE(_xlpm.RowsA-1))/INDEX(OFFSET(_xlpm.DynamicArray, 1, 0), _xlfn.SEQUENCE(_xlpm.RowsA-1)))-1,
"NO"), _xlpm.Result)</f>
        <v>-4.3580131208997175E-2</v>
      </c>
      <c r="U2001" s="11" cm="1">
        <f t="array" aca="1" ref="U2001:U2013" ca="1">_xlfn.LET(
_xlpm.DynamicArray,_xlfn.ANCHORARRAY(U1006),
_xlpm.RowsA,ROWS(_xlpm.DynamicArray),
_xlpm.Result,IF(_xlfn.SEQUENCE(_xlpm.RowsA-1)&lt;=_xlpm.RowsA,
(INDEX(_xlpm.DynamicArray,_xlfn.SEQUENCE(_xlpm.RowsA-1))/INDEX(OFFSET(_xlpm.DynamicArray, 1, 0), _xlfn.SEQUENCE(_xlpm.RowsA-1)))-1,
"NO"), _xlpm.Result)</f>
        <v>-0.10606060606060619</v>
      </c>
      <c r="V2001" s="11" cm="1">
        <f t="array" aca="1" ref="V2001:V2013" ca="1">_xlfn.LET(
_xlpm.DynamicArray,_xlfn.ANCHORARRAY(V1006),
_xlpm.RowsA,ROWS(_xlpm.DynamicArray),
_xlpm.Result,IF(_xlfn.SEQUENCE(_xlpm.RowsA-1)&lt;=_xlpm.RowsA,
(INDEX(_xlpm.DynamicArray,_xlfn.SEQUENCE(_xlpm.RowsA-1))/INDEX(OFFSET(_xlpm.DynamicArray, 1, 0), _xlfn.SEQUENCE(_xlpm.RowsA-1)))-1,
"NO"), _xlpm.Result)</f>
        <v>-1.1843079200592133E-2</v>
      </c>
      <c r="W2001" s="11" cm="1">
        <f t="array" aca="1" ref="W2001:W2013" ca="1">_xlfn.LET(
_xlpm.DynamicArray,_xlfn.ANCHORARRAY(W1006),
_xlpm.RowsA,ROWS(_xlpm.DynamicArray),
_xlpm.Result,IF(_xlfn.SEQUENCE(_xlpm.RowsA-1)&lt;=_xlpm.RowsA,
(INDEX(_xlpm.DynamicArray,_xlfn.SEQUENCE(_xlpm.RowsA-1))/INDEX(OFFSET(_xlpm.DynamicArray, 1, 0), _xlfn.SEQUENCE(_xlpm.RowsA-1)))-1,
"NO"), _xlpm.Result)</f>
        <v>-3.0120481927708997E-3</v>
      </c>
      <c r="X2001" s="11" cm="1">
        <f t="array" aca="1" ref="X2001:X2013" ca="1">_xlfn.LET(
_xlpm.DynamicArray,_xlfn.ANCHORARRAY(X1006),
_xlpm.RowsA,ROWS(_xlpm.DynamicArray),
_xlpm.Result,IF(_xlfn.SEQUENCE(_xlpm.RowsA-1)&lt;=_xlpm.RowsA,
(INDEX(_xlpm.DynamicArray,_xlfn.SEQUENCE(_xlpm.RowsA-1))/INDEX(OFFSET(_xlpm.DynamicArray, 1, 0), _xlfn.SEQUENCE(_xlpm.RowsA-1)))-1,
"NO"), _xlpm.Result)</f>
        <v>3.4773969200198707E-2</v>
      </c>
      <c r="Y2001" s="11" cm="1">
        <f t="array" aca="1" ref="Y2001:Y2013" ca="1">_xlfn.LET(
_xlpm.DynamicArray,_xlfn.ANCHORARRAY(Y1006),
_xlpm.RowsA,ROWS(_xlpm.DynamicArray),
_xlpm.Result,IF(_xlfn.SEQUENCE(_xlpm.RowsA-1)&lt;=_xlpm.RowsA,
(INDEX(_xlpm.DynamicArray,_xlfn.SEQUENCE(_xlpm.RowsA-1))/INDEX(OFFSET(_xlpm.DynamicArray, 1, 0), _xlfn.SEQUENCE(_xlpm.RowsA-1)))-1,
"NO"), _xlpm.Result)</f>
        <v>-3.0585106382978622E-2</v>
      </c>
      <c r="Z2001" s="11" cm="1">
        <f t="array" aca="1" ref="Z2001:Z2013" ca="1">_xlfn.LET(
_xlpm.DynamicArray,_xlfn.ANCHORARRAY(Z1006),
_xlpm.RowsA,ROWS(_xlpm.DynamicArray),
_xlpm.Result,IF(_xlfn.SEQUENCE(_xlpm.RowsA-1)&lt;=_xlpm.RowsA,
(INDEX(_xlpm.DynamicArray,_xlfn.SEQUENCE(_xlpm.RowsA-1))/INDEX(OFFSET(_xlpm.DynamicArray, 1, 0), _xlfn.SEQUENCE(_xlpm.RowsA-1)))-1,
"NO"), _xlpm.Result)</f>
        <v>-0.17818181818181833</v>
      </c>
      <c r="AA2001" s="11" cm="1">
        <f t="array" aca="1" ref="AA2001:AA2013" ca="1">_xlfn.LET(
_xlpm.DynamicArray,_xlfn.ANCHORARRAY(AA1006),
_xlpm.RowsA,ROWS(_xlpm.DynamicArray),
_xlpm.Result,IF(_xlfn.SEQUENCE(_xlpm.RowsA-1)&lt;=_xlpm.RowsA,
(INDEX(_xlpm.DynamicArray,_xlfn.SEQUENCE(_xlpm.RowsA-1))/INDEX(OFFSET(_xlpm.DynamicArray, 1, 0), _xlfn.SEQUENCE(_xlpm.RowsA-1)))-1,
"NO"), _xlpm.Result)</f>
        <v>-8.7936865839909784E-2</v>
      </c>
      <c r="AB2001" s="11" cm="1">
        <f t="array" aca="1" ref="AB2001:AB2013" ca="1">_xlfn.LET(
_xlpm.DynamicArray,_xlfn.ANCHORARRAY(AB1006),
_xlpm.RowsA,ROWS(_xlpm.DynamicArray),
_xlpm.Result,IF(_xlfn.SEQUENCE(_xlpm.RowsA-1)&lt;=_xlpm.RowsA,
(INDEX(_xlpm.DynamicArray,_xlfn.SEQUENCE(_xlpm.RowsA-1))/INDEX(OFFSET(_xlpm.DynamicArray, 1, 0), _xlfn.SEQUENCE(_xlpm.RowsA-1)))-1,
"NO"), _xlpm.Result)</f>
        <v>3.2626427406199365E-3</v>
      </c>
      <c r="AC2001" s="11" cm="1">
        <f t="array" aca="1" ref="AC2001:AC2013" ca="1">_xlfn.LET(
_xlpm.DynamicArray,_xlfn.ANCHORARRAY(AC1006),
_xlpm.RowsA,ROWS(_xlpm.DynamicArray),
_xlpm.Result,IF(_xlfn.SEQUENCE(_xlpm.RowsA-1)&lt;=_xlpm.RowsA,
(INDEX(_xlpm.DynamicArray,_xlfn.SEQUENCE(_xlpm.RowsA-1))/INDEX(OFFSET(_xlpm.DynamicArray, 1, 0), _xlfn.SEQUENCE(_xlpm.RowsA-1)))-1,
"NO"), _xlpm.Result)</f>
        <v>-3.5460992907801248E-2</v>
      </c>
      <c r="AD2001" s="11" cm="1">
        <f t="array" aca="1" ref="AD2001:AD2013" ca="1">_xlfn.LET(
_xlpm.DynamicArray,_xlfn.ANCHORARRAY(AD1006),
_xlpm.RowsA,ROWS(_xlpm.DynamicArray),
_xlpm.Result,IF(_xlfn.SEQUENCE(_xlpm.RowsA-1)&lt;=_xlpm.RowsA,
(INDEX(_xlpm.DynamicArray,_xlfn.SEQUENCE(_xlpm.RowsA-1))/INDEX(OFFSET(_xlpm.DynamicArray, 1, 0), _xlfn.SEQUENCE(_xlpm.RowsA-1)))-1,
"NO"), _xlpm.Result)</f>
        <v>-4.7904191616766401E-2</v>
      </c>
      <c r="AE2001" s="11" cm="1">
        <f t="array" aca="1" ref="AE2001:AE2013" ca="1">_xlfn.LET(
_xlpm.DynamicArray,_xlfn.ANCHORARRAY(AE1006),
_xlpm.RowsA,ROWS(_xlpm.DynamicArray),
_xlpm.Result,IF(_xlfn.SEQUENCE(_xlpm.RowsA-1)&lt;=_xlpm.RowsA,
(INDEX(_xlpm.DynamicArray,_xlfn.SEQUENCE(_xlpm.RowsA-1))/INDEX(OFFSET(_xlpm.DynamicArray, 1, 0), _xlfn.SEQUENCE(_xlpm.RowsA-1)))-1,
"NO"), _xlpm.Result)</f>
        <v>-6.572769953051627E-2</v>
      </c>
      <c r="AF2001" s="11" cm="1">
        <f t="array" aca="1" ref="AF2001:AF2013" ca="1">_xlfn.LET(
_xlpm.DynamicArray,_xlfn.ANCHORARRAY(AF1006),
_xlpm.RowsA,ROWS(_xlpm.DynamicArray),
_xlpm.Result,IF(_xlfn.SEQUENCE(_xlpm.RowsA-1)&lt;=_xlpm.RowsA,
(INDEX(_xlpm.DynamicArray,_xlfn.SEQUENCE(_xlpm.RowsA-1))/INDEX(OFFSET(_xlpm.DynamicArray, 1, 0), _xlfn.SEQUENCE(_xlpm.RowsA-1)))-1,
"NO"), _xlpm.Result)</f>
        <v>-4.7169811320754707E-2</v>
      </c>
      <c r="AG2001" s="11" cm="1">
        <f t="array" aca="1" ref="AG2001:AG2013" ca="1">_xlfn.LET(
_xlpm.DynamicArray,_xlfn.ANCHORARRAY(AG1006),
_xlpm.RowsA,ROWS(_xlpm.DynamicArray),
_xlpm.Result,IF(_xlfn.SEQUENCE(_xlpm.RowsA-1)&lt;=_xlpm.RowsA,
(INDEX(_xlpm.DynamicArray,_xlfn.SEQUENCE(_xlpm.RowsA-1))/INDEX(OFFSET(_xlpm.DynamicArray, 1, 0), _xlfn.SEQUENCE(_xlpm.RowsA-1)))-1,
"NO"), _xlpm.Result)</f>
        <v>-1.0000000000000009E-3</v>
      </c>
      <c r="AH2001" s="11" cm="1">
        <f t="array" aca="1" ref="AH2001:AH2013" ca="1">_xlfn.LET(
_xlpm.DynamicArray,_xlfn.ANCHORARRAY(AH1006),
_xlpm.RowsA,ROWS(_xlpm.DynamicArray),
_xlpm.Result,IF(_xlfn.SEQUENCE(_xlpm.RowsA-1)&lt;=_xlpm.RowsA,
(INDEX(_xlpm.DynamicArray,_xlfn.SEQUENCE(_xlpm.RowsA-1))/INDEX(OFFSET(_xlpm.DynamicArray, 1, 0), _xlfn.SEQUENCE(_xlpm.RowsA-1)))-1,
"NO"), _xlpm.Result)</f>
        <v>-3.9097744360902409E-2</v>
      </c>
      <c r="AI2001" s="11" cm="1">
        <f t="array" aca="1" ref="AI2001:AI2013" ca="1">_xlfn.LET(
_xlpm.DynamicArray,_xlfn.ANCHORARRAY(AI1006),
_xlpm.RowsA,ROWS(_xlpm.DynamicArray),
_xlpm.Result,IF(_xlfn.SEQUENCE(_xlpm.RowsA-1)&lt;=_xlpm.RowsA,
(INDEX(_xlpm.DynamicArray,_xlfn.SEQUENCE(_xlpm.RowsA-1))/INDEX(OFFSET(_xlpm.DynamicArray, 1, 0), _xlfn.SEQUENCE(_xlpm.RowsA-1)))-1,
"NO"), _xlpm.Result)</f>
        <v>3.3639143730886722E-2</v>
      </c>
      <c r="AJ2001" s="11" cm="1">
        <f t="array" aca="1" ref="AJ2001:AJ2013" ca="1">_xlfn.LET(
_xlpm.DynamicArray,_xlfn.ANCHORARRAY(AJ1006),
_xlpm.RowsA,ROWS(_xlpm.DynamicArray),
_xlpm.Result,IF(_xlfn.SEQUENCE(_xlpm.RowsA-1)&lt;=_xlpm.RowsA,
(INDEX(_xlpm.DynamicArray,_xlfn.SEQUENCE(_xlpm.RowsA-1))/INDEX(OFFSET(_xlpm.DynamicArray, 1, 0), _xlfn.SEQUENCE(_xlpm.RowsA-1)))-1,
"NO"), _xlpm.Result)</f>
        <v>1.9051838723969761E-2</v>
      </c>
      <c r="AK2001" s="11" cm="1">
        <f t="array" aca="1" ref="AK2001:AK2013" ca="1">_xlfn.LET(
_xlpm.DynamicArray,_xlfn.ANCHORARRAY(AK1006),
_xlpm.RowsA,ROWS(_xlpm.DynamicArray),
_xlpm.Result,IF(_xlfn.SEQUENCE(_xlpm.RowsA-1)&lt;=_xlpm.RowsA,
(INDEX(_xlpm.DynamicArray,_xlfn.SEQUENCE(_xlpm.RowsA-1))/INDEX(OFFSET(_xlpm.DynamicArray, 1, 0), _xlfn.SEQUENCE(_xlpm.RowsA-1)))-1,
"NO"), _xlpm.Result)</f>
        <v>1.8214936247724633E-3</v>
      </c>
      <c r="AL2001" s="11" cm="1">
        <f t="array" aca="1" ref="AL2001:AL2013" ca="1">_xlfn.LET(
_xlpm.DynamicArray,_xlfn.ANCHORARRAY(AL1006),
_xlpm.RowsA,ROWS(_xlpm.DynamicArray),
_xlpm.Result,IF(_xlfn.SEQUENCE(_xlpm.RowsA-1)&lt;=_xlpm.RowsA,
(INDEX(_xlpm.DynamicArray,_xlfn.SEQUENCE(_xlpm.RowsA-1))/INDEX(OFFSET(_xlpm.DynamicArray, 1, 0), _xlfn.SEQUENCE(_xlpm.RowsA-1)))-1,
"NO"), _xlpm.Result)</f>
        <v>-2.3255813953488191E-2</v>
      </c>
      <c r="AM2001" s="11" cm="1">
        <f t="array" aca="1" ref="AM2001:AM2013" ca="1">_xlfn.LET(
_xlpm.DynamicArray,_xlfn.ANCHORARRAY(AM1006),
_xlpm.RowsA,ROWS(_xlpm.DynamicArray),
_xlpm.Result,IF(_xlfn.SEQUENCE(_xlpm.RowsA-1)&lt;=_xlpm.RowsA,
(INDEX(_xlpm.DynamicArray,_xlfn.SEQUENCE(_xlpm.RowsA-1))/INDEX(OFFSET(_xlpm.DynamicArray, 1, 0), _xlfn.SEQUENCE(_xlpm.RowsA-1)))-1,
"NO"), _xlpm.Result)</f>
        <v>-9.8901098901098883E-2</v>
      </c>
      <c r="AN2001" s="11" cm="1">
        <f t="array" aca="1" ref="AN2001:AN2013" ca="1">_xlfn.LET(
_xlpm.DynamicArray,_xlfn.ANCHORARRAY(AN1006),
_xlpm.RowsA,ROWS(_xlpm.DynamicArray),
_xlpm.Result,IF(_xlfn.SEQUENCE(_xlpm.RowsA-1)&lt;=_xlpm.RowsA,
(INDEX(_xlpm.DynamicArray,_xlfn.SEQUENCE(_xlpm.RowsA-1))/INDEX(OFFSET(_xlpm.DynamicArray, 1, 0), _xlfn.SEQUENCE(_xlpm.RowsA-1)))-1,
"NO"), _xlpm.Result)</f>
        <v>-4.2553191489361653E-2</v>
      </c>
      <c r="AO2001" s="11" cm="1">
        <f t="array" aca="1" ref="AO2001:AO2013" ca="1">_xlfn.LET(
_xlpm.DynamicArray,_xlfn.ANCHORARRAY(AO1006),
_xlpm.RowsA,ROWS(_xlpm.DynamicArray),
_xlpm.Result,IF(_xlfn.SEQUENCE(_xlpm.RowsA-1)&lt;=_xlpm.RowsA,
(INDEX(_xlpm.DynamicArray,_xlfn.SEQUENCE(_xlpm.RowsA-1))/INDEX(OFFSET(_xlpm.DynamicArray, 1, 0), _xlfn.SEQUENCE(_xlpm.RowsA-1)))-1,
"NO"), _xlpm.Result)</f>
        <v>-5.0477489768076422E-2</v>
      </c>
      <c r="AP2001" s="11" cm="1">
        <f t="array" aca="1" ref="AP2001:AP2013" ca="1">_xlfn.LET(
_xlpm.DynamicArray,_xlfn.ANCHORARRAY(AP1006),
_xlpm.RowsA,ROWS(_xlpm.DynamicArray),
_xlpm.Result,IF(_xlfn.SEQUENCE(_xlpm.RowsA-1)&lt;=_xlpm.RowsA,
(INDEX(_xlpm.DynamicArray,_xlfn.SEQUENCE(_xlpm.RowsA-1))/INDEX(OFFSET(_xlpm.DynamicArray, 1, 0), _xlfn.SEQUENCE(_xlpm.RowsA-1)))-1,
"NO"), _xlpm.Result)</f>
        <v>-3.3994334277620331E-2</v>
      </c>
      <c r="AQ2001" s="11" cm="1">
        <f t="array" aca="1" ref="AQ2001:AQ2013" ca="1">_xlfn.LET(
_xlpm.DynamicArray,_xlfn.ANCHORARRAY(AQ1006),
_xlpm.RowsA,ROWS(_xlpm.DynamicArray),
_xlpm.Result,IF(_xlfn.SEQUENCE(_xlpm.RowsA-1)&lt;=_xlpm.RowsA,
(INDEX(_xlpm.DynamicArray,_xlfn.SEQUENCE(_xlpm.RowsA-1))/INDEX(OFFSET(_xlpm.DynamicArray, 1, 0), _xlfn.SEQUENCE(_xlpm.RowsA-1)))-1,
"NO"), _xlpm.Result)</f>
        <v>-1.8115942028985588E-2</v>
      </c>
      <c r="AR2001" s="11" cm="1">
        <f t="array" aca="1" ref="AR2001:AR2013" ca="1">_xlfn.LET(
_xlpm.DynamicArray,_xlfn.ANCHORARRAY(AR1006),
_xlpm.RowsA,ROWS(_xlpm.DynamicArray),
_xlpm.Result,IF(_xlfn.SEQUENCE(_xlpm.RowsA-1)&lt;=_xlpm.RowsA,
(INDEX(_xlpm.DynamicArray,_xlfn.SEQUENCE(_xlpm.RowsA-1))/INDEX(OFFSET(_xlpm.DynamicArray, 1, 0), _xlfn.SEQUENCE(_xlpm.RowsA-1)))-1,
"NO"), _xlpm.Result)</f>
        <v>-1.8722466960352291E-2</v>
      </c>
      <c r="AS2001" s="11" cm="1">
        <f t="array" aca="1" ref="AS2001:AS2013" ca="1">_xlfn.LET(
_xlpm.DynamicArray,_xlfn.ANCHORARRAY(AS1006),
_xlpm.RowsA,ROWS(_xlpm.DynamicArray),
_xlpm.Result,IF(_xlfn.SEQUENCE(_xlpm.RowsA-1)&lt;=_xlpm.RowsA,
(INDEX(_xlpm.DynamicArray,_xlfn.SEQUENCE(_xlpm.RowsA-1))/INDEX(OFFSET(_xlpm.DynamicArray, 1, 0), _xlfn.SEQUENCE(_xlpm.RowsA-1)))-1,
"NO"), _xlpm.Result)</f>
        <v>-5.7586837294332782E-2</v>
      </c>
      <c r="AT2001" s="11" cm="1">
        <f t="array" aca="1" ref="AT2001:AT2013" ca="1">_xlfn.LET(
_xlpm.DynamicArray,_xlfn.ANCHORARRAY(AT1006),
_xlpm.RowsA,ROWS(_xlpm.DynamicArray),
_xlpm.Result,IF(_xlfn.SEQUENCE(_xlpm.RowsA-1)&lt;=_xlpm.RowsA,
(INDEX(_xlpm.DynamicArray,_xlfn.SEQUENCE(_xlpm.RowsA-1))/INDEX(OFFSET(_xlpm.DynamicArray, 1, 0), _xlfn.SEQUENCE(_xlpm.RowsA-1)))-1,
"NO"), _xlpm.Result)</f>
        <v>-1.7806267806267817E-2</v>
      </c>
      <c r="AU2001" s="11" cm="1">
        <f t="array" aca="1" ref="AU2001:AU2013" ca="1">_xlfn.LET(
_xlpm.DynamicArray,_xlfn.ANCHORARRAY(AU1006),
_xlpm.RowsA,ROWS(_xlpm.DynamicArray),
_xlpm.Result,IF(_xlfn.SEQUENCE(_xlpm.RowsA-1)&lt;=_xlpm.RowsA,
(INDEX(_xlpm.DynamicArray,_xlfn.SEQUENCE(_xlpm.RowsA-1))/INDEX(OFFSET(_xlpm.DynamicArray, 1, 0), _xlfn.SEQUENCE(_xlpm.RowsA-1)))-1,
"NO"), _xlpm.Result)</f>
        <v>6.7796610169490457E-4</v>
      </c>
      <c r="AV2001" s="11" cm="1">
        <f t="array" aca="1" ref="AV2001:AV2013" ca="1">_xlfn.LET(
_xlpm.DynamicArray,_xlfn.ANCHORARRAY(AV1006),
_xlpm.RowsA,ROWS(_xlpm.DynamicArray),
_xlpm.Result,IF(_xlfn.SEQUENCE(_xlpm.RowsA-1)&lt;=_xlpm.RowsA,
(INDEX(_xlpm.DynamicArray,_xlfn.SEQUENCE(_xlpm.RowsA-1))/INDEX(OFFSET(_xlpm.DynamicArray, 1, 0), _xlfn.SEQUENCE(_xlpm.RowsA-1)))-1,
"NO"), _xlpm.Result)</f>
        <v>2.5701624815361646E-2</v>
      </c>
      <c r="AW2001" s="11" cm="1">
        <f t="array" aca="1" ref="AW2001:AW2013" ca="1">_xlfn.LET(
_xlpm.DynamicArray,_xlfn.ANCHORARRAY(AW1006),
_xlpm.RowsA,ROWS(_xlpm.DynamicArray),
_xlpm.Result,IF(_xlfn.SEQUENCE(_xlpm.RowsA-1)&lt;=_xlpm.RowsA,
(INDEX(_xlpm.DynamicArray,_xlfn.SEQUENCE(_xlpm.RowsA-1))/INDEX(OFFSET(_xlpm.DynamicArray, 1, 0), _xlfn.SEQUENCE(_xlpm.RowsA-1)))-1,
"NO"), _xlpm.Result)</f>
        <v>-5.3956834532372655E-3</v>
      </c>
      <c r="AX2001" s="11" cm="1">
        <f t="array" aca="1" ref="AX2001:AX2013" ca="1">_xlfn.LET(
_xlpm.DynamicArray,_xlfn.ANCHORARRAY(AX1006),
_xlpm.RowsA,ROWS(_xlpm.DynamicArray),
_xlpm.Result,IF(_xlfn.SEQUENCE(_xlpm.RowsA-1)&lt;=_xlpm.RowsA,
(INDEX(_xlpm.DynamicArray,_xlfn.SEQUENCE(_xlpm.RowsA-1))/INDEX(OFFSET(_xlpm.DynamicArray, 1, 0), _xlfn.SEQUENCE(_xlpm.RowsA-1)))-1,
"NO"), _xlpm.Result)</f>
        <v>-5.9198542805101173E-3</v>
      </c>
      <c r="AY2001" s="11" cm="1">
        <f t="array" aca="1" ref="AY2001:AY2013" ca="1">_xlfn.LET(
_xlpm.DynamicArray,_xlfn.ANCHORARRAY(AY1006),
_xlpm.RowsA,ROWS(_xlpm.DynamicArray),
_xlpm.Result,IF(_xlfn.SEQUENCE(_xlpm.RowsA-1)&lt;=_xlpm.RowsA,
(INDEX(_xlpm.DynamicArray,_xlfn.SEQUENCE(_xlpm.RowsA-1))/INDEX(OFFSET(_xlpm.DynamicArray, 1, 0), _xlfn.SEQUENCE(_xlpm.RowsA-1)))-1,
"NO"), _xlpm.Result)</f>
        <v>-2.1671826625386914E-2</v>
      </c>
      <c r="AZ2001" s="11" cm="1">
        <f t="array" aca="1" ref="AZ2001:AZ2013" ca="1">_xlfn.LET(
_xlpm.DynamicArray,_xlfn.ANCHORARRAY(AZ1006),
_xlpm.RowsA,ROWS(_xlpm.DynamicArray),
_xlpm.Result,IF(_xlfn.SEQUENCE(_xlpm.RowsA-1)&lt;=_xlpm.RowsA,
(INDEX(_xlpm.DynamicArray,_xlfn.SEQUENCE(_xlpm.RowsA-1))/INDEX(OFFSET(_xlpm.DynamicArray, 1, 0), _xlfn.SEQUENCE(_xlpm.RowsA-1)))-1,
"NO"), _xlpm.Result)</f>
        <v>-0.11316648531011964</v>
      </c>
      <c r="BA2001" s="11" cm="1">
        <f t="array" aca="1" ref="BA2001:BA2013" ca="1">_xlfn.LET(
_xlpm.DynamicArray,_xlfn.ANCHORARRAY(BA1006),
_xlpm.RowsA,ROWS(_xlpm.DynamicArray),
_xlpm.Result,IF(_xlfn.SEQUENCE(_xlpm.RowsA-1)&lt;=_xlpm.RowsA,
(INDEX(_xlpm.DynamicArray,_xlfn.SEQUENCE(_xlpm.RowsA-1))/INDEX(OFFSET(_xlpm.DynamicArray, 1, 0), _xlfn.SEQUENCE(_xlpm.RowsA-1)))-1,
"NO"), _xlpm.Result)</f>
        <v>3.7277147487844386E-2</v>
      </c>
      <c r="BB2001" s="11" cm="1">
        <f t="array" aca="1" ref="BB2001:BB2013" ca="1">_xlfn.LET(
_xlpm.DynamicArray,_xlfn.ANCHORARRAY(BB1006),
_xlpm.RowsA,ROWS(_xlpm.DynamicArray),
_xlpm.Result,IF(_xlfn.SEQUENCE(_xlpm.RowsA-1)&lt;=_xlpm.RowsA,
(INDEX(_xlpm.DynamicArray,_xlfn.SEQUENCE(_xlpm.RowsA-1))/INDEX(OFFSET(_xlpm.DynamicArray, 1, 0), _xlfn.SEQUENCE(_xlpm.RowsA-1)))-1,
"NO"), _xlpm.Result)</f>
        <v>2.8077753779697678E-2</v>
      </c>
      <c r="BC2001" s="11" cm="1">
        <f t="array" aca="1" ref="BC2001:BC2013" ca="1">_xlfn.LET(
_xlpm.DynamicArray,_xlfn.ANCHORARRAY(BC1006),
_xlpm.RowsA,ROWS(_xlpm.DynamicArray),
_xlpm.Result,IF(_xlfn.SEQUENCE(_xlpm.RowsA-1)&lt;=_xlpm.RowsA,
(INDEX(_xlpm.DynamicArray,_xlfn.SEQUENCE(_xlpm.RowsA-1))/INDEX(OFFSET(_xlpm.DynamicArray, 1, 0), _xlfn.SEQUENCE(_xlpm.RowsA-1)))-1,
"NO"), _xlpm.Result)</f>
        <v>-3.0643513789581078E-3</v>
      </c>
      <c r="BD2001" s="11" cm="1">
        <f t="array" aca="1" ref="BD2001:BD2013" ca="1">_xlfn.LET(
_xlpm.DynamicArray,_xlfn.ANCHORARRAY(BD1006),
_xlpm.RowsA,ROWS(_xlpm.DynamicArray),
_xlpm.Result,IF(_xlfn.SEQUENCE(_xlpm.RowsA-1)&lt;=_xlpm.RowsA,
(INDEX(_xlpm.DynamicArray,_xlfn.SEQUENCE(_xlpm.RowsA-1))/INDEX(OFFSET(_xlpm.DynamicArray, 1, 0), _xlfn.SEQUENCE(_xlpm.RowsA-1)))-1,
"NO"), _xlpm.Result)</f>
        <v>-2.1008403361344463E-2</v>
      </c>
      <c r="BE2001" s="11" cm="1">
        <f t="array" aca="1" ref="BE2001:BE2013" ca="1">_xlfn.LET(
_xlpm.DynamicArray,_xlfn.ANCHORARRAY(BE1006),
_xlpm.RowsA,ROWS(_xlpm.DynamicArray),
_xlpm.Result,IF(_xlfn.SEQUENCE(_xlpm.RowsA-1)&lt;=_xlpm.RowsA,
(INDEX(_xlpm.DynamicArray,_xlfn.SEQUENCE(_xlpm.RowsA-1))/INDEX(OFFSET(_xlpm.DynamicArray, 1, 0), _xlfn.SEQUENCE(_xlpm.RowsA-1)))-1,
"NO"), _xlpm.Result)</f>
        <v>4.5941807044409533E-3</v>
      </c>
      <c r="BF2001" s="11" cm="1">
        <f t="array" aca="1" ref="BF2001:BF2013" ca="1">_xlfn.LET(
_xlpm.DynamicArray,_xlfn.ANCHORARRAY(BF1006),
_xlpm.RowsA,ROWS(_xlpm.DynamicArray),
_xlpm.Result,IF(_xlfn.SEQUENCE(_xlpm.RowsA-1)&lt;=_xlpm.RowsA,
(INDEX(_xlpm.DynamicArray,_xlfn.SEQUENCE(_xlpm.RowsA-1))/INDEX(OFFSET(_xlpm.DynamicArray, 1, 0), _xlfn.SEQUENCE(_xlpm.RowsA-1)))-1,
"NO"), _xlpm.Result)</f>
        <v>-1.4705882352941235E-2</v>
      </c>
      <c r="BG2001" s="11" cm="1">
        <f t="array" aca="1" ref="BG2001:BG2013" ca="1">_xlfn.LET(
_xlpm.DynamicArray,_xlfn.ANCHORARRAY(BG1006),
_xlpm.RowsA,ROWS(_xlpm.DynamicArray),
_xlpm.Result,IF(_xlfn.SEQUENCE(_xlpm.RowsA-1)&lt;=_xlpm.RowsA,
(INDEX(_xlpm.DynamicArray,_xlfn.SEQUENCE(_xlpm.RowsA-1))/INDEX(OFFSET(_xlpm.DynamicArray, 1, 0), _xlfn.SEQUENCE(_xlpm.RowsA-1)))-1,
"NO"), _xlpm.Result)</f>
        <v>-9.0174966352624453E-2</v>
      </c>
      <c r="BH2001" s="11" cm="1">
        <f t="array" aca="1" ref="BH2001:BH2013" ca="1">_xlfn.LET(
_xlpm.DynamicArray,_xlfn.ANCHORARRAY(BH1006),
_xlpm.RowsA,ROWS(_xlpm.DynamicArray),
_xlpm.Result,IF(_xlfn.SEQUENCE(_xlpm.RowsA-1)&lt;=_xlpm.RowsA,
(INDEX(_xlpm.DynamicArray,_xlfn.SEQUENCE(_xlpm.RowsA-1))/INDEX(OFFSET(_xlpm.DynamicArray, 1, 0), _xlfn.SEQUENCE(_xlpm.RowsA-1)))-1,
"NO"), _xlpm.Result)</f>
        <v>-4.0707964601769953E-2</v>
      </c>
      <c r="BI2001" s="11" cm="1">
        <f t="array" aca="1" ref="BI2001:BI2013" ca="1">_xlfn.LET(
_xlpm.DynamicArray,_xlfn.ANCHORARRAY(BI1006),
_xlpm.RowsA,ROWS(_xlpm.DynamicArray),
_xlpm.Result,IF(_xlfn.SEQUENCE(_xlpm.RowsA-1)&lt;=_xlpm.RowsA,
(INDEX(_xlpm.DynamicArray,_xlfn.SEQUENCE(_xlpm.RowsA-1))/INDEX(OFFSET(_xlpm.DynamicArray, 1, 0), _xlfn.SEQUENCE(_xlpm.RowsA-1)))-1,
"NO"), _xlpm.Result)</f>
        <v>4.6224961479197635E-3</v>
      </c>
      <c r="BJ2001" s="11" cm="1">
        <f t="array" aca="1" ref="BJ2001:BJ2013" ca="1">_xlfn.LET(
_xlpm.DynamicArray,_xlfn.ANCHORARRAY(BJ1006),
_xlpm.RowsA,ROWS(_xlpm.DynamicArray),
_xlpm.Result,IF(_xlfn.SEQUENCE(_xlpm.RowsA-1)&lt;=_xlpm.RowsA,
(INDEX(_xlpm.DynamicArray,_xlfn.SEQUENCE(_xlpm.RowsA-1))/INDEX(OFFSET(_xlpm.DynamicArray, 1, 0), _xlfn.SEQUENCE(_xlpm.RowsA-1)))-1,
"NO"), _xlpm.Result)</f>
        <v>-1.1594202898550732E-2</v>
      </c>
      <c r="BK2001" s="11" cm="1">
        <f t="array" aca="1" ref="BK2001:BK2013" ca="1">_xlfn.LET(
_xlpm.DynamicArray,_xlfn.ANCHORARRAY(BK1006),
_xlpm.RowsA,ROWS(_xlpm.DynamicArray),
_xlpm.Result,IF(_xlfn.SEQUENCE(_xlpm.RowsA-1)&lt;=_xlpm.RowsA,
(INDEX(_xlpm.DynamicArray,_xlfn.SEQUENCE(_xlpm.RowsA-1))/INDEX(OFFSET(_xlpm.DynamicArray, 1, 0), _xlfn.SEQUENCE(_xlpm.RowsA-1)))-1,
"NO"), _xlpm.Result)</f>
        <v>-6.4903846153846145E-2</v>
      </c>
      <c r="BL2001" s="11" cm="1">
        <f t="array" aca="1" ref="BL2001:BL2013" ca="1">_xlfn.LET(
_xlpm.DynamicArray,_xlfn.ANCHORARRAY(BL1006),
_xlpm.RowsA,ROWS(_xlpm.DynamicArray),
_xlpm.Result,IF(_xlfn.SEQUENCE(_xlpm.RowsA-1)&lt;=_xlpm.RowsA,
(INDEX(_xlpm.DynamicArray,_xlfn.SEQUENCE(_xlpm.RowsA-1))/INDEX(OFFSET(_xlpm.DynamicArray, 1, 0), _xlfn.SEQUENCE(_xlpm.RowsA-1)))-1,
"NO"), _xlpm.Result)</f>
        <v>-2.4390243902438935E-2</v>
      </c>
      <c r="BM2001" s="11" t="e" cm="1">
        <f t="array" aca="1" ref="BM2001:BM2013" ca="1">_xlfn.LET(
_xlpm.DynamicArray,_xlfn.ANCHORARRAY(BM1006),
_xlpm.RowsA,ROWS(_xlpm.DynamicArray),
_xlpm.Result,IF(_xlfn.SEQUENCE(_xlpm.RowsA-1)&lt;=_xlpm.RowsA,
(INDEX(_xlpm.DynamicArray,_xlfn.SEQUENCE(_xlpm.RowsA-1))/INDEX(OFFSET(_xlpm.DynamicArray, 1, 0), _xlfn.SEQUENCE(_xlpm.RowsA-1)))-1,
"NO"), _xlpm.Result)</f>
        <v>#DIV/0!</v>
      </c>
      <c r="BN2001" s="11" t="e" cm="1">
        <f t="array" aca="1" ref="BN2001:BN2013" ca="1">_xlfn.LET(
_xlpm.DynamicArray,_xlfn.ANCHORARRAY(BN1006),
_xlpm.RowsA,ROWS(_xlpm.DynamicArray),
_xlpm.Result,IF(_xlfn.SEQUENCE(_xlpm.RowsA-1)&lt;=_xlpm.RowsA,
(INDEX(_xlpm.DynamicArray,_xlfn.SEQUENCE(_xlpm.RowsA-1))/INDEX(OFFSET(_xlpm.DynamicArray, 1, 0), _xlfn.SEQUENCE(_xlpm.RowsA-1)))-1,
"NO"), _xlpm.Result)</f>
        <v>#DIV/0!</v>
      </c>
      <c r="BO2001" s="11" t="e" cm="1">
        <f t="array" aca="1" ref="BO2001:BO2013" ca="1">_xlfn.LET(
_xlpm.DynamicArray,_xlfn.ANCHORARRAY(BO1006),
_xlpm.RowsA,ROWS(_xlpm.DynamicArray),
_xlpm.Result,IF(_xlfn.SEQUENCE(_xlpm.RowsA-1)&lt;=_xlpm.RowsA,
(INDEX(_xlpm.DynamicArray,_xlfn.SEQUENCE(_xlpm.RowsA-1))/INDEX(OFFSET(_xlpm.DynamicArray, 1, 0), _xlfn.SEQUENCE(_xlpm.RowsA-1)))-1,
"NO"), _xlpm.Result)</f>
        <v>#DIV/0!</v>
      </c>
      <c r="BP2001" s="1" t="str">
        <v>0- Port Costs</v>
      </c>
      <c r="BQ2001" s="11"/>
      <c r="BR2001" s="11"/>
      <c r="BS2001" s="11"/>
      <c r="BT2001" s="1" t="str">
        <v>0- Port Value</v>
      </c>
      <c r="BU2001" s="11" cm="1">
        <f t="array" aca="1" ref="BU2001:BU2013" ca="1">_xlfn.LET(
_xlpm.DynamicArray,_xlfn.ANCHORARRAY(BU1006),
_xlpm.RowsA,ROWS(_xlpm.DynamicArray),
_xlpm.Result,IF(_xlfn.SEQUENCE(_xlpm.RowsA-1)&lt;=_xlpm.RowsA,
(INDEX(_xlpm.DynamicArray,_xlfn.SEQUENCE(_xlpm.RowsA-1))/INDEX(OFFSET(_xlpm.DynamicArray, 1, 0), _xlfn.SEQUENCE(_xlpm.RowsA-1)))-1,
"NO"), _xlpm.Result)</f>
        <v>-2.1151468432052845E-2</v>
      </c>
    </row>
    <row r="2002" spans="1:73" x14ac:dyDescent="0.3">
      <c r="A2002" s="1">
        <f ca="1"/>
        <v>2</v>
      </c>
      <c r="B2002" s="1" vm="118">
        <f ca="1"/>
        <v>44883</v>
      </c>
      <c r="C2002" s="11">
        <f ca="1"/>
        <v>-2.063983488132104E-2</v>
      </c>
      <c r="D2002" s="11">
        <f ca="1"/>
        <v>-1.5825491873396103E-2</v>
      </c>
      <c r="E2002" s="11">
        <f ca="1"/>
        <v>-2.0068027210884298E-2</v>
      </c>
      <c r="F2002" s="11">
        <f ca="1"/>
        <v>-1.7521902377972576E-2</v>
      </c>
      <c r="G2002" s="11">
        <f ca="1"/>
        <v>-1.7687520471667217E-2</v>
      </c>
      <c r="H2002" s="1" t="str">
        <v>0 - BM Costs</v>
      </c>
      <c r="L2002" s="1" t="str">
        <v>0 - BM Port</v>
      </c>
      <c r="M2002" s="11">
        <f ca="1"/>
        <v>-1.8332393608105124E-2</v>
      </c>
      <c r="N2002" s="1" t="str">
        <v>0 - Port Assets</v>
      </c>
      <c r="O2002" s="11">
        <f ca="1"/>
        <v>1.4375000000000027E-2</v>
      </c>
      <c r="P2002" s="11">
        <f ca="1"/>
        <v>-8.394543546694555E-3</v>
      </c>
      <c r="Q2002" s="11">
        <f ca="1"/>
        <v>1.4960629921259905E-2</v>
      </c>
      <c r="R2002" s="11">
        <f ca="1"/>
        <v>-7.9470198675496873E-2</v>
      </c>
      <c r="S2002" s="11">
        <f ca="1"/>
        <v>-3.7277147487844164E-2</v>
      </c>
      <c r="T2002" s="11">
        <f ca="1"/>
        <v>1.1853959222380306E-2</v>
      </c>
      <c r="U2002" s="11">
        <f ca="1"/>
        <v>-0.14285714285714268</v>
      </c>
      <c r="V2002" s="11">
        <f ca="1"/>
        <v>-8.4403669724770758E-3</v>
      </c>
      <c r="W2002" s="11">
        <f ca="1"/>
        <v>-5.9880239520958556E-3</v>
      </c>
      <c r="X2002" s="11">
        <f ca="1"/>
        <v>-1.900584795321647E-2</v>
      </c>
      <c r="Y2002" s="11">
        <f ca="1"/>
        <v>-2.4643320363164745E-2</v>
      </c>
      <c r="Z2002" s="11">
        <f ca="1"/>
        <v>-0.17664670658682624</v>
      </c>
      <c r="AA2002" s="11">
        <f ca="1"/>
        <v>3.0197444831591147E-2</v>
      </c>
      <c r="AB2002" s="11">
        <f ca="1"/>
        <v>1.4900662251655428E-2</v>
      </c>
      <c r="AC2002" s="11">
        <f ca="1"/>
        <v>-7.2368421052631526E-2</v>
      </c>
      <c r="AD2002" s="11">
        <f ca="1"/>
        <v>-7.2222222222222188E-2</v>
      </c>
      <c r="AE2002" s="11">
        <f ca="1"/>
        <v>-1.8433179723502335E-2</v>
      </c>
      <c r="AF2002" s="11">
        <f ca="1"/>
        <v>3.9215686274509887E-2</v>
      </c>
      <c r="AG2002" s="11">
        <f ca="1"/>
        <v>1.4198782961460488E-2</v>
      </c>
      <c r="AH2002" s="11">
        <f ca="1"/>
        <v>2.3076923076922995E-2</v>
      </c>
      <c r="AI2002" s="11">
        <f ca="1"/>
        <v>-5.2173913043478293E-2</v>
      </c>
      <c r="AJ2002" s="11">
        <f ca="1"/>
        <v>-8.3265637692932604E-2</v>
      </c>
      <c r="AK2002" s="11">
        <f ca="1"/>
        <v>1.7608897126969447E-2</v>
      </c>
      <c r="AL2002" s="11">
        <f ca="1"/>
        <v>6.6889632107021146E-3</v>
      </c>
      <c r="AM2002" s="11">
        <f ca="1"/>
        <v>-2.1505376344086113E-2</v>
      </c>
      <c r="AN2002" s="11">
        <f ca="1"/>
        <v>-1.5706806282722474E-2</v>
      </c>
      <c r="AO2002" s="11">
        <f ca="1"/>
        <v>-1.8303571428571308E-2</v>
      </c>
      <c r="AP2002" s="11">
        <f ca="1"/>
        <v>-8.4269662921349076E-3</v>
      </c>
      <c r="AQ2002" s="11">
        <f ca="1"/>
        <v>3.3707865168539186E-2</v>
      </c>
      <c r="AR2002" s="11">
        <f ca="1"/>
        <v>0</v>
      </c>
      <c r="AS2002" s="11">
        <f ca="1"/>
        <v>2.5304592314901564E-2</v>
      </c>
      <c r="AT2002" s="11">
        <f ca="1"/>
        <v>1.1527377521613813E-2</v>
      </c>
      <c r="AU2002" s="11">
        <f ca="1"/>
        <v>3.3637000700770914E-2</v>
      </c>
      <c r="AV2002" s="11">
        <f ca="1"/>
        <v>-2.2664934314999163E-2</v>
      </c>
      <c r="AW2002" s="11">
        <f ca="1"/>
        <v>0.13008130081300817</v>
      </c>
      <c r="AX2002" s="11">
        <f ca="1"/>
        <v>1.3382556529764722E-2</v>
      </c>
      <c r="AY2002" s="11">
        <f ca="1"/>
        <v>-4.4378698224852187E-2</v>
      </c>
      <c r="AZ2002" s="11">
        <f ca="1"/>
        <v>-8.6299892125135669E-3</v>
      </c>
      <c r="BA2002" s="11">
        <f ca="1"/>
        <v>-8.6760925449871351E-3</v>
      </c>
      <c r="BB2002" s="11">
        <f ca="1"/>
        <v>1.0917030567685559E-2</v>
      </c>
      <c r="BC2002" s="11">
        <f ca="1"/>
        <v>-2.7805362462760885E-2</v>
      </c>
      <c r="BD2002" s="11">
        <f ca="1"/>
        <v>1.7094017094017033E-2</v>
      </c>
      <c r="BE2002" s="11">
        <f ca="1"/>
        <v>2.6729559748427612E-2</v>
      </c>
      <c r="BF2002" s="11">
        <f ca="1"/>
        <v>-2.8571428571428359E-2</v>
      </c>
      <c r="BG2002" s="11">
        <f ca="1"/>
        <v>1.7808219178082174E-2</v>
      </c>
      <c r="BH2002" s="11">
        <f ca="1"/>
        <v>-3.5012809564474834E-2</v>
      </c>
      <c r="BI2002" s="11">
        <f ca="1"/>
        <v>5.1863857374392364E-2</v>
      </c>
      <c r="BJ2002" s="11">
        <f ca="1"/>
        <v>1.07421875E-2</v>
      </c>
      <c r="BK2002" s="11">
        <f ca="1"/>
        <v>-2.8037383177570208E-2</v>
      </c>
      <c r="BL2002" s="11">
        <f ca="1"/>
        <v>2.0366598778003286E-3</v>
      </c>
      <c r="BM2002" s="11" t="e">
        <f ca="1"/>
        <v>#DIV/0!</v>
      </c>
      <c r="BN2002" s="11" t="e">
        <f ca="1"/>
        <v>#DIV/0!</v>
      </c>
      <c r="BO2002" s="11" t="e">
        <f ca="1"/>
        <v>#DIV/0!</v>
      </c>
      <c r="BP2002" s="1" t="str">
        <v>0- Port Costs</v>
      </c>
      <c r="BT2002" s="1" t="str">
        <v>0- Port Value</v>
      </c>
      <c r="BU2002" s="11">
        <f ca="1"/>
        <v>-1.7418710925073855E-2</v>
      </c>
    </row>
    <row r="2003" spans="1:73" x14ac:dyDescent="0.3">
      <c r="A2003" s="1">
        <f ca="1"/>
        <v>3</v>
      </c>
      <c r="B2003" s="1" vm="175">
        <f ca="1"/>
        <v>44882</v>
      </c>
      <c r="C2003" s="11">
        <f ca="1"/>
        <v>-2.2528581035642148E-2</v>
      </c>
      <c r="D2003" s="11">
        <f ca="1"/>
        <v>-2.6374236535258166E-2</v>
      </c>
      <c r="E2003" s="11">
        <f ca="1"/>
        <v>-2.7777777777777679E-2</v>
      </c>
      <c r="F2003" s="11">
        <f ca="1"/>
        <v>-3.444108761329312E-2</v>
      </c>
      <c r="G2003" s="11">
        <f ca="1"/>
        <v>-2.4912168636218479E-2</v>
      </c>
      <c r="H2003" s="1" t="str">
        <v>0 - BM Costs</v>
      </c>
      <c r="L2003" s="1" t="str">
        <v>0 - BM Port</v>
      </c>
      <c r="M2003" s="11">
        <f ca="1"/>
        <v>-2.7226506379509297E-2</v>
      </c>
      <c r="N2003" s="1" t="str">
        <v>0 - Port Assets</v>
      </c>
      <c r="O2003" s="11">
        <f ca="1"/>
        <v>-1.538461538461533E-2</v>
      </c>
      <c r="P2003" s="11">
        <f ca="1"/>
        <v>-2.556237218813906E-2</v>
      </c>
      <c r="Q2003" s="11">
        <f ca="1"/>
        <v>-2.3566378633150808E-3</v>
      </c>
      <c r="R2003" s="11">
        <f ca="1"/>
        <v>-5.6250000000000022E-2</v>
      </c>
      <c r="S2003" s="11">
        <f ca="1"/>
        <v>1.3136288998357948E-2</v>
      </c>
      <c r="T2003" s="11">
        <f ca="1"/>
        <v>-5.657708628005631E-3</v>
      </c>
      <c r="U2003" s="11">
        <f ca="1"/>
        <v>-7.2289156626506035E-2</v>
      </c>
      <c r="V2003" s="11">
        <f ca="1"/>
        <v>-2.1969974368363232E-3</v>
      </c>
      <c r="W2003" s="11">
        <f ca="1"/>
        <v>-2.9069767441860406E-2</v>
      </c>
      <c r="X2003" s="11">
        <f ca="1"/>
        <v>-1.3935607880826373E-2</v>
      </c>
      <c r="Y2003" s="11">
        <f ca="1"/>
        <v>-1.7834394904458595E-2</v>
      </c>
      <c r="Z2003" s="11">
        <f ca="1"/>
        <v>3.0030030030028243E-3</v>
      </c>
      <c r="AA2003" s="11">
        <f ca="1"/>
        <v>-0.10961737331954513</v>
      </c>
      <c r="AB2003" s="11">
        <f ca="1"/>
        <v>1.1725293132328396E-2</v>
      </c>
      <c r="AC2003" s="11">
        <f ca="1"/>
        <v>-1.9354838709677469E-2</v>
      </c>
      <c r="AD2003" s="11">
        <f ca="1"/>
        <v>-8.6294416243654859E-2</v>
      </c>
      <c r="AE2003" s="11">
        <f ca="1"/>
        <v>-2.6905829596412523E-2</v>
      </c>
      <c r="AF2003" s="11">
        <f ca="1"/>
        <v>-8.9285714285714413E-2</v>
      </c>
      <c r="AG2003" s="11">
        <f ca="1"/>
        <v>-1.2024048096192397E-2</v>
      </c>
      <c r="AH2003" s="11">
        <f ca="1"/>
        <v>-3.1296572280178792E-2</v>
      </c>
      <c r="AI2003" s="11">
        <f ca="1"/>
        <v>8.7719298245614308E-3</v>
      </c>
      <c r="AJ2003" s="11">
        <f ca="1"/>
        <v>-1.8210820151535079E-2</v>
      </c>
      <c r="AK2003" s="11">
        <f ca="1"/>
        <v>9.3545369504208775E-3</v>
      </c>
      <c r="AL2003" s="11">
        <f ca="1"/>
        <v>7.9422382671480385E-2</v>
      </c>
      <c r="AM2003" s="11">
        <f ca="1"/>
        <v>0</v>
      </c>
      <c r="AN2003" s="11">
        <f ca="1"/>
        <v>-5.2083333333332593E-3</v>
      </c>
      <c r="AO2003" s="11">
        <f ca="1"/>
        <v>6.6158971918134135E-2</v>
      </c>
      <c r="AP2003" s="11">
        <f ca="1"/>
        <v>-6.6841415465268561E-2</v>
      </c>
      <c r="AQ2003" s="11">
        <f ca="1"/>
        <v>5.6497175141243527E-3</v>
      </c>
      <c r="AR2003" s="11">
        <f ca="1"/>
        <v>-1.089324618736387E-2</v>
      </c>
      <c r="AS2003" s="11">
        <f ca="1"/>
        <v>4.7105004906771164E-2</v>
      </c>
      <c r="AT2003" s="11">
        <f ca="1"/>
        <v>-1.9774011299435124E-2</v>
      </c>
      <c r="AU2003" s="11">
        <f ca="1"/>
        <v>-2.1262002743484221E-2</v>
      </c>
      <c r="AV2003" s="11">
        <f ca="1"/>
        <v>-1.9671667138409177E-2</v>
      </c>
      <c r="AW2003" s="11">
        <f ca="1"/>
        <v>8.1967213114753079E-3</v>
      </c>
      <c r="AX2003" s="11">
        <f ca="1"/>
        <v>-1.6787658802177585E-2</v>
      </c>
      <c r="AY2003" s="11">
        <f ca="1"/>
        <v>-4.2492917847025358E-2</v>
      </c>
      <c r="AZ2003" s="11">
        <f ca="1"/>
        <v>1.0799136069115089E-3</v>
      </c>
      <c r="BA2003" s="11">
        <f ca="1"/>
        <v>-3.9506172839506082E-2</v>
      </c>
      <c r="BB2003" s="11">
        <f ca="1"/>
        <v>-1.2931034482758563E-2</v>
      </c>
      <c r="BC2003" s="11">
        <f ca="1"/>
        <v>-2.1379980563653866E-2</v>
      </c>
      <c r="BD2003" s="11">
        <f ca="1"/>
        <v>-4.4897959183673675E-2</v>
      </c>
      <c r="BE2003" s="11">
        <f ca="1"/>
        <v>-1.7001545595053957E-2</v>
      </c>
      <c r="BF2003" s="11">
        <f ca="1"/>
        <v>-2.0979020979021046E-2</v>
      </c>
      <c r="BG2003" s="11">
        <f ca="1"/>
        <v>2.0979020979020824E-2</v>
      </c>
      <c r="BH2003" s="11">
        <f ca="1"/>
        <v>-4.5639771801140983E-2</v>
      </c>
      <c r="BI2003" s="11">
        <f ca="1"/>
        <v>2.1523178807946852E-2</v>
      </c>
      <c r="BJ2003" s="11">
        <f ca="1"/>
        <v>-3.7593984962406068E-2</v>
      </c>
      <c r="BK2003" s="11">
        <f ca="1"/>
        <v>-2.2831050228310446E-2</v>
      </c>
      <c r="BL2003" s="11">
        <f ca="1"/>
        <v>-6.4761904761904687E-2</v>
      </c>
      <c r="BM2003" s="11" t="e">
        <f ca="1"/>
        <v>#DIV/0!</v>
      </c>
      <c r="BN2003" s="11" t="e">
        <f ca="1"/>
        <v>#DIV/0!</v>
      </c>
      <c r="BO2003" s="11" t="e">
        <f ca="1"/>
        <v>#DIV/0!</v>
      </c>
      <c r="BP2003" s="1" t="str">
        <v>0- Port Costs</v>
      </c>
      <c r="BT2003" s="1" t="str">
        <v>0- Port Value</v>
      </c>
      <c r="BU2003" s="11">
        <f ca="1"/>
        <v>-2.0125437466405049E-2</v>
      </c>
    </row>
    <row r="2004" spans="1:73" x14ac:dyDescent="0.3">
      <c r="A2004" s="1">
        <f ca="1"/>
        <v>4</v>
      </c>
      <c r="B2004" s="1" vm="229">
        <f ca="1"/>
        <v>44881</v>
      </c>
      <c r="C2004" s="11">
        <f ca="1"/>
        <v>-4.3521928356210493E-3</v>
      </c>
      <c r="D2004" s="11">
        <f ca="1"/>
        <v>-1.6518771331057946E-2</v>
      </c>
      <c r="E2004" s="11">
        <f ca="1"/>
        <v>-1.2732615083251853E-2</v>
      </c>
      <c r="F2004" s="11">
        <f ca="1"/>
        <v>-1.7220902612826494E-2</v>
      </c>
      <c r="G2004" s="11">
        <f ca="1"/>
        <v>-1.9417475728155331E-2</v>
      </c>
      <c r="H2004" s="1" t="str">
        <v>0 - BM Costs</v>
      </c>
      <c r="L2004" s="1" t="str">
        <v>0 - BM Port</v>
      </c>
      <c r="M2004" s="11">
        <f ca="1"/>
        <v>-1.4142846500963646E-2</v>
      </c>
      <c r="N2004" s="1" t="str">
        <v>0 - Port Assets</v>
      </c>
      <c r="O2004" s="11">
        <f ca="1"/>
        <v>-3.5608308605341255E-2</v>
      </c>
      <c r="P2004" s="11">
        <f ca="1"/>
        <v>-2.1021021021021102E-2</v>
      </c>
      <c r="Q2004" s="11">
        <f ca="1"/>
        <v>6.3241106719367224E-3</v>
      </c>
      <c r="R2004" s="11">
        <f ca="1"/>
        <v>-6.43274853801169E-2</v>
      </c>
      <c r="S2004" s="11">
        <f ca="1"/>
        <v>-8.006042296072502E-2</v>
      </c>
      <c r="T2004" s="11">
        <f ca="1"/>
        <v>-3.1064412973960787E-2</v>
      </c>
      <c r="U2004" s="11">
        <f ca="1"/>
        <v>-0.10270270270270276</v>
      </c>
      <c r="V2004" s="11">
        <f ca="1"/>
        <v>-1.4625228519196121E-3</v>
      </c>
      <c r="W2004" s="11">
        <f ca="1"/>
        <v>-5.7534246575342562E-2</v>
      </c>
      <c r="X2004" s="11">
        <f ca="1"/>
        <v>-2.0244821092278653E-2</v>
      </c>
      <c r="Y2004" s="11">
        <f ca="1"/>
        <v>-5.4216867469879637E-2</v>
      </c>
      <c r="Z2004" s="11">
        <f ca="1"/>
        <v>-5.3977272727272707E-2</v>
      </c>
      <c r="AA2004" s="11">
        <f ca="1"/>
        <v>-4.3521266073194731E-2</v>
      </c>
      <c r="AB2004" s="11">
        <f ca="1"/>
        <v>-2.9268292682926966E-2</v>
      </c>
      <c r="AC2004" s="11">
        <f ca="1"/>
        <v>-9.3567251461988299E-2</v>
      </c>
      <c r="AD2004" s="11">
        <f ca="1"/>
        <v>-6.6350710900473842E-2</v>
      </c>
      <c r="AE2004" s="11">
        <f ca="1"/>
        <v>-6.6945606694560733E-2</v>
      </c>
      <c r="AF2004" s="11">
        <f ca="1"/>
        <v>-2.608695652173898E-2</v>
      </c>
      <c r="AG2004" s="11">
        <f ca="1"/>
        <v>-4.9523809523809526E-2</v>
      </c>
      <c r="AH2004" s="11">
        <f ca="1"/>
        <v>-9.6904441453566581E-2</v>
      </c>
      <c r="AI2004" s="11">
        <f ca="1"/>
        <v>-4.4692737430167662E-2</v>
      </c>
      <c r="AJ2004" s="11">
        <f ca="1"/>
        <v>-6.0329752685485905E-2</v>
      </c>
      <c r="AK2004" s="11">
        <f ca="1"/>
        <v>-4.6387154326494318E-2</v>
      </c>
      <c r="AL2004" s="11">
        <f ca="1"/>
        <v>-2.1201413427561766E-2</v>
      </c>
      <c r="AM2004" s="11">
        <f ca="1"/>
        <v>-6.5326633165829096E-2</v>
      </c>
      <c r="AN2004" s="11">
        <f ca="1"/>
        <v>-0.22891566265060248</v>
      </c>
      <c r="AO2004" s="11">
        <f ca="1"/>
        <v>0.12413055109684312</v>
      </c>
      <c r="AP2004" s="11">
        <f ca="1"/>
        <v>3.9473684210526994E-3</v>
      </c>
      <c r="AQ2004" s="11">
        <f ca="1"/>
        <v>-2.0295202952029467E-2</v>
      </c>
      <c r="AR2004" s="11">
        <f ca="1"/>
        <v>-9.1089108910891059E-2</v>
      </c>
      <c r="AS2004" s="11">
        <f ca="1"/>
        <v>8.9108910891089188E-3</v>
      </c>
      <c r="AT2004" s="11">
        <f ca="1"/>
        <v>1.0706638115631772E-2</v>
      </c>
      <c r="AU2004" s="11">
        <f ca="1"/>
        <v>-1.1525423728813489E-2</v>
      </c>
      <c r="AV2004" s="11">
        <f ca="1"/>
        <v>-4.2806827418043869E-2</v>
      </c>
      <c r="AW2004" s="11">
        <f ca="1"/>
        <v>-1.2145748987854255E-2</v>
      </c>
      <c r="AX2004" s="11">
        <f ca="1"/>
        <v>6.8524440383737062E-3</v>
      </c>
      <c r="AY2004" s="11">
        <f ca="1"/>
        <v>-2.2160664819944609E-2</v>
      </c>
      <c r="AZ2004" s="11">
        <f ca="1"/>
        <v>-1.698513800424617E-2</v>
      </c>
      <c r="BA2004" s="11">
        <f ca="1"/>
        <v>-6.4397424103036505E-3</v>
      </c>
      <c r="BB2004" s="11">
        <f ca="1"/>
        <v>-2.6232948583420734E-2</v>
      </c>
      <c r="BC2004" s="11">
        <f ca="1"/>
        <v>-9.179170344218901E-2</v>
      </c>
      <c r="BD2004" s="11">
        <f ca="1"/>
        <v>-0.11711711711711703</v>
      </c>
      <c r="BE2004" s="11">
        <f ca="1"/>
        <v>-3.7202380952380931E-2</v>
      </c>
      <c r="BF2004" s="11">
        <f ca="1"/>
        <v>-0.10062893081761015</v>
      </c>
      <c r="BG2004" s="11">
        <f ca="1"/>
        <v>-9.6952908587255582E-3</v>
      </c>
      <c r="BH2004" s="11">
        <f ca="1"/>
        <v>-0.14435146443514646</v>
      </c>
      <c r="BI2004" s="11">
        <f ca="1"/>
        <v>-1.1456628477905073E-2</v>
      </c>
      <c r="BJ2004" s="11">
        <f ca="1"/>
        <v>-5.5900621118012195E-2</v>
      </c>
      <c r="BK2004" s="11">
        <f ca="1"/>
        <v>-4.7826086956521685E-2</v>
      </c>
      <c r="BL2004" s="11">
        <f ca="1"/>
        <v>-7.0796460176991149E-2</v>
      </c>
      <c r="BM2004" s="11" t="e">
        <f ca="1"/>
        <v>#DIV/0!</v>
      </c>
      <c r="BN2004" s="11" t="e">
        <f ca="1"/>
        <v>#DIV/0!</v>
      </c>
      <c r="BO2004" s="11" t="e">
        <f ca="1"/>
        <v>#DIV/0!</v>
      </c>
      <c r="BP2004" s="1" t="str">
        <v>0- Port Costs</v>
      </c>
      <c r="BT2004" s="1" t="str">
        <v>0- Port Value</v>
      </c>
      <c r="BU2004" s="11">
        <f ca="1"/>
        <v>-3.8343363551867293E-2</v>
      </c>
    </row>
    <row r="2005" spans="1:73" x14ac:dyDescent="0.3">
      <c r="A2005" s="1">
        <f ca="1"/>
        <v>5</v>
      </c>
      <c r="B2005" s="1" vm="285">
        <f ca="1"/>
        <v>44880</v>
      </c>
      <c r="C2005" s="11">
        <f ca="1"/>
        <v>-1.8379281537176384E-3</v>
      </c>
      <c r="D2005" s="11">
        <f ca="1"/>
        <v>1.8634404116256498E-2</v>
      </c>
      <c r="E2005" s="11">
        <f ca="1"/>
        <v>1.3902681231380276E-2</v>
      </c>
      <c r="F2005" s="11">
        <f ca="1"/>
        <v>1.937046004842613E-2</v>
      </c>
      <c r="G2005" s="11">
        <f ca="1"/>
        <v>2.0780051150895096E-2</v>
      </c>
      <c r="H2005" s="1" t="str">
        <v>0 - BM Costs</v>
      </c>
      <c r="L2005" s="1" t="str">
        <v>0 - BM Port</v>
      </c>
      <c r="M2005" s="11">
        <f ca="1"/>
        <v>1.4256130452865445E-2</v>
      </c>
      <c r="N2005" s="1" t="str">
        <v>0 - Port Assets</v>
      </c>
      <c r="O2005" s="11">
        <f ca="1"/>
        <v>4.1409147095179177E-2</v>
      </c>
      <c r="P2005" s="11">
        <f ca="1"/>
        <v>-1.4792899408284099E-2</v>
      </c>
      <c r="Q2005" s="11">
        <f ca="1"/>
        <v>1.5835312747427555E-3</v>
      </c>
      <c r="R2005" s="11">
        <f ca="1"/>
        <v>1.7857142857142794E-2</v>
      </c>
      <c r="S2005" s="11">
        <f ca="1"/>
        <v>3.7617554858934144E-2</v>
      </c>
      <c r="T2005" s="11">
        <f ca="1"/>
        <v>-5.0000000000000044E-3</v>
      </c>
      <c r="U2005" s="11">
        <f ca="1"/>
        <v>1.0928961748633892E-2</v>
      </c>
      <c r="V2005" s="11">
        <f ca="1"/>
        <v>1.862197392923659E-2</v>
      </c>
      <c r="W2005" s="11">
        <f ca="1"/>
        <v>-1.3513513513513598E-2</v>
      </c>
      <c r="X2005" s="11">
        <f ca="1"/>
        <v>2.9069767441860295E-2</v>
      </c>
      <c r="Y2005" s="11">
        <f ca="1"/>
        <v>-8.3632019115887912E-3</v>
      </c>
      <c r="Z2005" s="11">
        <f ca="1"/>
        <v>1.1494252873563093E-2</v>
      </c>
      <c r="AA2005" s="11">
        <f ca="1"/>
        <v>1.5060240963855387E-2</v>
      </c>
      <c r="AB2005" s="11">
        <f ca="1"/>
        <v>3.3613445378151141E-2</v>
      </c>
      <c r="AC2005" s="11">
        <f ca="1"/>
        <v>1.7857142857143016E-2</v>
      </c>
      <c r="AD2005" s="11">
        <f ca="1"/>
        <v>1.1990407673860837E-2</v>
      </c>
      <c r="AE2005" s="11">
        <f ca="1"/>
        <v>2.5751072961373467E-2</v>
      </c>
      <c r="AF2005" s="11">
        <f ca="1"/>
        <v>5.504587155963292E-2</v>
      </c>
      <c r="AG2005" s="11">
        <f ca="1"/>
        <v>1.2536162005786E-2</v>
      </c>
      <c r="AH2005" s="11">
        <f ca="1"/>
        <v>3.1944444444444331E-2</v>
      </c>
      <c r="AI2005" s="11">
        <f ca="1"/>
        <v>2.8735632183908066E-2</v>
      </c>
      <c r="AJ2005" s="11">
        <f ca="1"/>
        <v>7.4999999999980638E-4</v>
      </c>
      <c r="AK2005" s="11">
        <f ca="1"/>
        <v>1.2037315678603777E-2</v>
      </c>
      <c r="AL2005" s="11">
        <f ca="1"/>
        <v>-5.3511705685618915E-2</v>
      </c>
      <c r="AM2005" s="11">
        <f ca="1"/>
        <v>5.050505050505194E-3</v>
      </c>
      <c r="AN2005" s="11">
        <f ca="1"/>
        <v>-1.1904761904761862E-2</v>
      </c>
      <c r="AO2005" s="11">
        <f ca="1"/>
        <v>0.38547071905114927</v>
      </c>
      <c r="AP2005" s="11">
        <f ca="1"/>
        <v>6.7415730337078372E-2</v>
      </c>
      <c r="AQ2005" s="11">
        <f ca="1"/>
        <v>4.0307101727447225E-2</v>
      </c>
      <c r="AR2005" s="11">
        <f ca="1"/>
        <v>-1.6553067185978487E-2</v>
      </c>
      <c r="AS2005" s="11">
        <f ca="1"/>
        <v>-6.0465116279069808E-2</v>
      </c>
      <c r="AT2005" s="11">
        <f ca="1"/>
        <v>5.895691609977316E-2</v>
      </c>
      <c r="AU2005" s="11">
        <f ca="1"/>
        <v>1.0273972602739878E-2</v>
      </c>
      <c r="AV2005" s="11">
        <f ca="1"/>
        <v>5.0374404356703373E-3</v>
      </c>
      <c r="AW2005" s="11">
        <f ca="1"/>
        <v>6.4655172413793149E-2</v>
      </c>
      <c r="AX2005" s="11">
        <f ca="1"/>
        <v>2.9149036201222334E-2</v>
      </c>
      <c r="AY2005" s="11">
        <f ca="1"/>
        <v>3.1428571428571361E-2</v>
      </c>
      <c r="AZ2005" s="11">
        <f ca="1"/>
        <v>0</v>
      </c>
      <c r="BA2005" s="11">
        <f ca="1"/>
        <v>6.0143042912873756E-2</v>
      </c>
      <c r="BB2005" s="11">
        <f ca="1"/>
        <v>1.816239316239332E-2</v>
      </c>
      <c r="BC2005" s="11">
        <f ca="1"/>
        <v>-1.2205754141238034E-2</v>
      </c>
      <c r="BD2005" s="11">
        <f ca="1"/>
        <v>-7.035175879396971E-2</v>
      </c>
      <c r="BE2005" s="11">
        <f ca="1"/>
        <v>7.0063694267515908E-2</v>
      </c>
      <c r="BF2005" s="11">
        <f ca="1"/>
        <v>0</v>
      </c>
      <c r="BG2005" s="11">
        <f ca="1"/>
        <v>3.4383954154727725E-2</v>
      </c>
      <c r="BH2005" s="11">
        <f ca="1"/>
        <v>4.8245614035087758E-2</v>
      </c>
      <c r="BI2005" s="11">
        <f ca="1"/>
        <v>6.8181818181818343E-2</v>
      </c>
      <c r="BJ2005" s="11">
        <f ca="1"/>
        <v>-9.3687173301166271E-2</v>
      </c>
      <c r="BK2005" s="11">
        <f ca="1"/>
        <v>-2.1691973969633072E-3</v>
      </c>
      <c r="BL2005" s="11">
        <f ca="1"/>
        <v>-5.6761268781302276E-2</v>
      </c>
      <c r="BM2005" s="11" t="e">
        <f ca="1"/>
        <v>#DIV/0!</v>
      </c>
      <c r="BN2005" s="11" t="e">
        <f ca="1"/>
        <v>#DIV/0!</v>
      </c>
      <c r="BO2005" s="11" t="e">
        <f ca="1"/>
        <v>#DIV/0!</v>
      </c>
      <c r="BP2005" s="1" t="str">
        <v>0- Port Costs</v>
      </c>
      <c r="BT2005" s="1" t="str">
        <v>0- Port Value</v>
      </c>
      <c r="BU2005" s="11">
        <f ca="1"/>
        <v>1.490774591664823E-2</v>
      </c>
    </row>
    <row r="2006" spans="1:73" hidden="1" outlineLevel="1" x14ac:dyDescent="0.3">
      <c r="A2006" s="1">
        <f ca="1"/>
        <v>6</v>
      </c>
      <c r="B2006" s="1" vm="333">
        <f ca="1"/>
        <v>44879</v>
      </c>
      <c r="C2006" s="11">
        <f ca="1"/>
        <v>-3.5766070565490526E-2</v>
      </c>
      <c r="D2006" s="11">
        <f ca="1"/>
        <v>-3.3207851573003544E-2</v>
      </c>
      <c r="E2006" s="11">
        <f ca="1"/>
        <v>-3.5440613026819778E-2</v>
      </c>
      <c r="F2006" s="11">
        <f ca="1"/>
        <v>-4.065040650406504E-2</v>
      </c>
      <c r="G2006" s="11">
        <f ca="1"/>
        <v>-4.0196379257441017E-2</v>
      </c>
      <c r="H2006" s="1" t="str">
        <v>0 - BM Costs</v>
      </c>
      <c r="L2006" s="1" t="str">
        <v>0 - BM Port</v>
      </c>
      <c r="M2006" s="1">
        <f ca="1"/>
        <v>-3.7058784293731772E-2</v>
      </c>
      <c r="N2006" s="1" t="str">
        <v>0 - Port Assets</v>
      </c>
      <c r="O2006" s="11">
        <f ca="1"/>
        <v>-1.2210012210012167E-2</v>
      </c>
      <c r="P2006" s="11">
        <f ca="1"/>
        <v>-2.9498525073746729E-3</v>
      </c>
      <c r="Q2006" s="11">
        <f ca="1"/>
        <v>-3.1570639305446013E-3</v>
      </c>
      <c r="R2006" s="11">
        <f ca="1"/>
        <v>-8.6956521739130488E-2</v>
      </c>
      <c r="S2006" s="11">
        <f ca="1"/>
        <v>-7.6700434153400776E-2</v>
      </c>
      <c r="T2006" s="11">
        <f ca="1"/>
        <v>3.3348990136214285E-2</v>
      </c>
      <c r="U2006" s="11">
        <f ca="1"/>
        <v>-4.1884816753926746E-2</v>
      </c>
      <c r="V2006" s="11">
        <f ca="1"/>
        <v>-1.8281535648994485E-2</v>
      </c>
      <c r="W2006" s="11">
        <f ca="1"/>
        <v>8.1743869209809361E-3</v>
      </c>
      <c r="X2006" s="11">
        <f ca="1"/>
        <v>7.3206442166913188E-3</v>
      </c>
      <c r="Y2006" s="11">
        <f ca="1"/>
        <v>-5.1020408163265474E-2</v>
      </c>
      <c r="Z2006" s="11">
        <f ca="1"/>
        <v>-3.3333333333333326E-2</v>
      </c>
      <c r="AA2006" s="11">
        <f ca="1"/>
        <v>4.1841004184100417E-2</v>
      </c>
      <c r="AB2006" s="11">
        <f ca="1"/>
        <v>-7.1762870514820554E-2</v>
      </c>
      <c r="AC2006" s="11">
        <f ca="1"/>
        <v>-5.6179775280899014E-2</v>
      </c>
      <c r="AD2006" s="11">
        <f ca="1"/>
        <v>-7.7433628318584025E-2</v>
      </c>
      <c r="AE2006" s="11">
        <f ca="1"/>
        <v>-8.6274509803921484E-2</v>
      </c>
      <c r="AF2006" s="11">
        <f ca="1"/>
        <v>-2.6785714285714302E-2</v>
      </c>
      <c r="AG2006" s="11">
        <f ca="1"/>
        <v>-3.2649253731343419E-2</v>
      </c>
      <c r="AH2006" s="11">
        <f ca="1"/>
        <v>-4.3824701195219196E-2</v>
      </c>
      <c r="AI2006" s="11">
        <f ca="1"/>
        <v>-7.6923076923076872E-2</v>
      </c>
      <c r="AJ2006" s="11">
        <f ca="1"/>
        <v>-8.2568807339449379E-2</v>
      </c>
      <c r="AK2006" s="11">
        <f ca="1"/>
        <v>-1.2187871581450738E-2</v>
      </c>
      <c r="AL2006" s="11">
        <f ca="1"/>
        <v>1.0135135135135309E-2</v>
      </c>
      <c r="AM2006" s="11">
        <f ca="1"/>
        <v>8.1967213114753967E-2</v>
      </c>
      <c r="AN2006" s="11">
        <f ca="1"/>
        <v>-0.13402061855670111</v>
      </c>
      <c r="AO2006" s="11">
        <f ca="1"/>
        <v>7.833733013589117E-2</v>
      </c>
      <c r="AP2006" s="11">
        <f ca="1"/>
        <v>-0.16627634660421531</v>
      </c>
      <c r="AQ2006" s="11">
        <f ca="1"/>
        <v>-4.2279411764705954E-2</v>
      </c>
      <c r="AR2006" s="11">
        <f ca="1"/>
        <v>-1.0597302504817163E-2</v>
      </c>
      <c r="AS2006" s="11">
        <f ca="1"/>
        <v>-2.2727272727272707E-2</v>
      </c>
      <c r="AT2006" s="11">
        <f ca="1"/>
        <v>-4.4765342960288668E-2</v>
      </c>
      <c r="AU2006" s="11">
        <f ca="1"/>
        <v>-3.4129692832765013E-3</v>
      </c>
      <c r="AV2006" s="11">
        <f ca="1"/>
        <v>2.7236824186305242E-4</v>
      </c>
      <c r="AW2006" s="11">
        <f ca="1"/>
        <v>-6.8273092369478094E-2</v>
      </c>
      <c r="AX2006" s="11">
        <f ca="1"/>
        <v>-4.0162454873646225E-2</v>
      </c>
      <c r="AY2006" s="11">
        <f ca="1"/>
        <v>-7.1618037135278589E-2</v>
      </c>
      <c r="AZ2006" s="11">
        <f ca="1"/>
        <v>3.8588754134509351E-2</v>
      </c>
      <c r="BA2006" s="11">
        <f ca="1"/>
        <v>-3.8749999999999951E-2</v>
      </c>
      <c r="BB2006" s="11">
        <f ca="1"/>
        <v>-6.3694267515924663E-3</v>
      </c>
      <c r="BC2006" s="11">
        <f ca="1"/>
        <v>1.5044247787610487E-2</v>
      </c>
      <c r="BD2006" s="11">
        <f ca="1"/>
        <v>-8.3056478405314493E-3</v>
      </c>
      <c r="BE2006" s="11">
        <f ca="1"/>
        <v>-1.5673981191222541E-2</v>
      </c>
      <c r="BF2006" s="11">
        <f ca="1"/>
        <v>-4.2168674698795039E-2</v>
      </c>
      <c r="BG2006" s="11">
        <f ca="1"/>
        <v>-5.6980056980057148E-3</v>
      </c>
      <c r="BH2006" s="11">
        <f ca="1"/>
        <v>-7.9767947788251803E-3</v>
      </c>
      <c r="BI2006" s="11">
        <f ca="1"/>
        <v>-0.37417943107221008</v>
      </c>
      <c r="BJ2006" s="11">
        <f ca="1"/>
        <v>-2.1251475796930208E-2</v>
      </c>
      <c r="BK2006" s="11">
        <f ca="1"/>
        <v>-1.2847965738758016E-2</v>
      </c>
      <c r="BL2006" s="11">
        <f ca="1"/>
        <v>2.7444253859348233E-2</v>
      </c>
      <c r="BM2006" s="11" t="e">
        <f ca="1"/>
        <v>#DIV/0!</v>
      </c>
      <c r="BN2006" s="11" t="e">
        <f ca="1"/>
        <v>#DIV/0!</v>
      </c>
      <c r="BO2006" s="11" t="e">
        <f ca="1"/>
        <v>#DIV/0!</v>
      </c>
      <c r="BP2006" s="1" t="str">
        <v>0- Port Costs</v>
      </c>
      <c r="BT2006" s="1" t="str">
        <v>0- Port Value</v>
      </c>
      <c r="BU2006" s="11">
        <f ca="1"/>
        <v>-2.3625431617972592E-2</v>
      </c>
    </row>
    <row r="2007" spans="1:73" hidden="1" outlineLevel="1" x14ac:dyDescent="0.3">
      <c r="A2007" s="1">
        <f ca="1"/>
        <v>7</v>
      </c>
      <c r="B2007" s="1" vm="384">
        <f ca="1"/>
        <v>44876</v>
      </c>
      <c r="C2007" s="11">
        <f ca="1"/>
        <v>2.3075655183780963E-2</v>
      </c>
      <c r="D2007" s="11">
        <f ca="1"/>
        <v>2.962347729789605E-2</v>
      </c>
      <c r="E2007" s="11">
        <f ca="1"/>
        <v>2.5540275049116046E-2</v>
      </c>
      <c r="F2007" s="11">
        <f ca="1"/>
        <v>3.1137724550898138E-2</v>
      </c>
      <c r="G2007" s="11">
        <f ca="1"/>
        <v>3.3291058972733101E-2</v>
      </c>
      <c r="H2007" s="1" t="str">
        <v>0 - BM Costs</v>
      </c>
      <c r="L2007" s="1" t="str">
        <v>0 - BM Port</v>
      </c>
      <c r="M2007" s="1">
        <f ca="1"/>
        <v>2.8553290217920413E-2</v>
      </c>
      <c r="N2007" s="1" t="str">
        <v>0 - Port Assets</v>
      </c>
      <c r="O2007" s="11">
        <f ca="1"/>
        <v>5.5248618784531356E-3</v>
      </c>
      <c r="P2007" s="11">
        <f ca="1"/>
        <v>-3.0505243088655765E-2</v>
      </c>
      <c r="Q2007" s="11">
        <f ca="1"/>
        <v>1.5810276679841806E-3</v>
      </c>
      <c r="R2007" s="11">
        <f ca="1"/>
        <v>0.10179640718562877</v>
      </c>
      <c r="S2007" s="11">
        <f ca="1"/>
        <v>5.1750380517503913E-2</v>
      </c>
      <c r="T2007" s="11">
        <f ca="1"/>
        <v>1.866028708133971E-2</v>
      </c>
      <c r="U2007" s="11">
        <f ca="1"/>
        <v>0</v>
      </c>
      <c r="V2007" s="11">
        <f ca="1"/>
        <v>-2.916514764855882E-3</v>
      </c>
      <c r="W2007" s="11">
        <f ca="1"/>
        <v>-5.6555269922879181E-2</v>
      </c>
      <c r="X2007" s="11">
        <f ca="1"/>
        <v>-6.3100137174211479E-2</v>
      </c>
      <c r="Y2007" s="11">
        <f ca="1"/>
        <v>1.6129032258064724E-2</v>
      </c>
      <c r="Z2007" s="11">
        <f ca="1"/>
        <v>1.1235955056179803E-2</v>
      </c>
      <c r="AA2007" s="11">
        <f ca="1"/>
        <v>8.5130533484676585E-2</v>
      </c>
      <c r="AB2007" s="11">
        <f ca="1"/>
        <v>0.10708117443868725</v>
      </c>
      <c r="AC2007" s="11">
        <f ca="1"/>
        <v>-4.8128342245989275E-2</v>
      </c>
      <c r="AD2007" s="11">
        <f ca="1"/>
        <v>-6.6115702479338845E-2</v>
      </c>
      <c r="AE2007" s="11">
        <f ca="1"/>
        <v>-3.906250000000111E-3</v>
      </c>
      <c r="AF2007" s="11">
        <f ca="1"/>
        <v>-5.8823529411764608E-2</v>
      </c>
      <c r="AG2007" s="11">
        <f ca="1"/>
        <v>2.1925643469971501E-2</v>
      </c>
      <c r="AH2007" s="11">
        <f ca="1"/>
        <v>5.0209205020920633E-2</v>
      </c>
      <c r="AI2007" s="11">
        <f ca="1"/>
        <v>1.8918918918918948E-2</v>
      </c>
      <c r="AJ2007" s="11">
        <f ca="1"/>
        <v>1.3953488372093092E-2</v>
      </c>
      <c r="AK2007" s="11">
        <f ca="1"/>
        <v>8.0910997902310378E-3</v>
      </c>
      <c r="AL2007" s="11">
        <f ca="1"/>
        <v>-0.11904761904761896</v>
      </c>
      <c r="AM2007" s="11">
        <f ca="1"/>
        <v>0.21192052980132448</v>
      </c>
      <c r="AN2007" s="11">
        <f ca="1"/>
        <v>0</v>
      </c>
      <c r="AO2007" s="11">
        <f ca="1"/>
        <v>0.28571428571428559</v>
      </c>
      <c r="AP2007" s="11">
        <f ca="1"/>
        <v>-1.6129032258064613E-2</v>
      </c>
      <c r="AQ2007" s="11">
        <f ca="1"/>
        <v>2.4482109227871973E-2</v>
      </c>
      <c r="AR2007" s="11">
        <f ca="1"/>
        <v>3.0784508440913516E-2</v>
      </c>
      <c r="AS2007" s="11">
        <f ca="1"/>
        <v>-5.0086355785837755E-2</v>
      </c>
      <c r="AT2007" s="11">
        <f ca="1"/>
        <v>1.9882179675994038E-2</v>
      </c>
      <c r="AU2007" s="11">
        <f ca="1"/>
        <v>1.524601524601521E-2</v>
      </c>
      <c r="AV2007" s="11">
        <f ca="1"/>
        <v>-0.1335693215339232</v>
      </c>
      <c r="AW2007" s="11">
        <f ca="1"/>
        <v>8.0971659919029104E-3</v>
      </c>
      <c r="AX2007" s="11">
        <f ca="1"/>
        <v>1.5582034830430747E-2</v>
      </c>
      <c r="AY2007" s="11">
        <f ca="1"/>
        <v>0.24422442244224452</v>
      </c>
      <c r="AZ2007" s="11">
        <f ca="1"/>
        <v>0.13375000000000004</v>
      </c>
      <c r="BA2007" s="11">
        <f ca="1"/>
        <v>3.8623823433949989E-2</v>
      </c>
      <c r="BB2007" s="11">
        <f ca="1"/>
        <v>5.0167224080267525E-2</v>
      </c>
      <c r="BC2007" s="11">
        <f ca="1"/>
        <v>6.9063386944181682E-2</v>
      </c>
      <c r="BD2007" s="11">
        <f ca="1"/>
        <v>0.14015151515151492</v>
      </c>
      <c r="BE2007" s="11">
        <f ca="1"/>
        <v>-0.23684210526315785</v>
      </c>
      <c r="BF2007" s="11">
        <f ca="1"/>
        <v>7.0967741935483719E-2</v>
      </c>
      <c r="BG2007" s="11">
        <f ca="1"/>
        <v>5.5639097744360821E-2</v>
      </c>
      <c r="BH2007" s="11">
        <f ca="1"/>
        <v>8.9257503949446981E-2</v>
      </c>
      <c r="BI2007" s="11">
        <f ca="1"/>
        <v>5.5005500550056041E-3</v>
      </c>
      <c r="BJ2007" s="11">
        <f ca="1"/>
        <v>6.1403508771929793E-2</v>
      </c>
      <c r="BK2007" s="11">
        <f ca="1"/>
        <v>5.65610859728507E-2</v>
      </c>
      <c r="BL2007" s="11">
        <f ca="1"/>
        <v>4.8561151079136611E-2</v>
      </c>
      <c r="BM2007" s="11" t="e">
        <f ca="1"/>
        <v>#DIV/0!</v>
      </c>
      <c r="BN2007" s="11" t="e">
        <f ca="1"/>
        <v>#DIV/0!</v>
      </c>
      <c r="BO2007" s="11" t="e">
        <f ca="1"/>
        <v>#DIV/0!</v>
      </c>
      <c r="BP2007" s="1" t="str">
        <v>0- Port Costs</v>
      </c>
      <c r="BT2007" s="1" t="str">
        <v>0- Port Value</v>
      </c>
      <c r="BU2007" s="11">
        <f ca="1"/>
        <v>9.1532629854804703E-3</v>
      </c>
    </row>
    <row r="2008" spans="1:73" hidden="1" outlineLevel="1" x14ac:dyDescent="0.3">
      <c r="A2008" s="1">
        <f ca="1"/>
        <v>8</v>
      </c>
      <c r="B2008" s="1" vm="429">
        <f ca="1"/>
        <v>44875</v>
      </c>
      <c r="C2008" s="11">
        <f ca="1"/>
        <v>5.30240265120141E-3</v>
      </c>
      <c r="D2008" s="11">
        <f ca="1"/>
        <v>7.9531184596064453E-3</v>
      </c>
      <c r="E2008" s="11">
        <f ca="1"/>
        <v>1.2263838249916947E-2</v>
      </c>
      <c r="F2008" s="11">
        <f ca="1"/>
        <v>8.4541062801932743E-3</v>
      </c>
      <c r="G2008" s="11">
        <f ca="1"/>
        <v>6.3816209317166805E-3</v>
      </c>
      <c r="H2008" s="1" t="str">
        <v>0 - BM Costs</v>
      </c>
      <c r="L2008" s="1" t="str">
        <v>0 - BM Port</v>
      </c>
      <c r="M2008" s="1">
        <f ca="1"/>
        <v>8.0790578883640496E-3</v>
      </c>
      <c r="N2008" s="1" t="str">
        <v>0 - Port Assets</v>
      </c>
      <c r="O2008" s="11">
        <f ca="1"/>
        <v>3.0360531309297834E-2</v>
      </c>
      <c r="P2008" s="11">
        <f ca="1"/>
        <v>1.844660194174752E-2</v>
      </c>
      <c r="Q2008" s="11">
        <f ca="1"/>
        <v>2.0161290322580738E-2</v>
      </c>
      <c r="R2008" s="11">
        <f ca="1"/>
        <v>-4.0229885057471271E-2</v>
      </c>
      <c r="S2008" s="11">
        <f ca="1"/>
        <v>9.8662207357859577E-2</v>
      </c>
      <c r="T2008" s="11">
        <f ca="1"/>
        <v>0.11347895578050093</v>
      </c>
      <c r="U2008" s="11">
        <f ca="1"/>
        <v>-4.500000000000004E-2</v>
      </c>
      <c r="V2008" s="11">
        <f ca="1"/>
        <v>5.6625577812018379E-2</v>
      </c>
      <c r="W2008" s="11">
        <f ca="1"/>
        <v>-0.28623853211009176</v>
      </c>
      <c r="X2008" s="11">
        <f ca="1"/>
        <v>7.7870872350911835E-2</v>
      </c>
      <c r="Y2008" s="11">
        <f ca="1"/>
        <v>0.16353887399463796</v>
      </c>
      <c r="Z2008" s="11">
        <f ca="1"/>
        <v>7.5528700906344337E-2</v>
      </c>
      <c r="AA2008" s="11">
        <f ca="1"/>
        <v>4.5077105575326293E-2</v>
      </c>
      <c r="AB2008" s="11">
        <f ca="1"/>
        <v>9.0395480225988978E-2</v>
      </c>
      <c r="AC2008" s="11">
        <f ca="1"/>
        <v>4.4692737430167551E-2</v>
      </c>
      <c r="AD2008" s="11">
        <f ca="1"/>
        <v>4.31034482758621E-2</v>
      </c>
      <c r="AE2008" s="11">
        <f ca="1"/>
        <v>0.10344827586206895</v>
      </c>
      <c r="AF2008" s="11">
        <f ca="1"/>
        <v>0</v>
      </c>
      <c r="AG2008" s="11">
        <f ca="1"/>
        <v>0.11595744680851072</v>
      </c>
      <c r="AH2008" s="11">
        <f ca="1"/>
        <v>0.14903846153846145</v>
      </c>
      <c r="AI2008" s="11">
        <f ca="1"/>
        <v>0.10447761194029859</v>
      </c>
      <c r="AJ2008" s="11">
        <f ca="1"/>
        <v>-9.5213045765386695E-2</v>
      </c>
      <c r="AK2008" s="11">
        <f ca="1"/>
        <v>8.485045513654077E-2</v>
      </c>
      <c r="AL2008" s="11">
        <f ca="1"/>
        <v>4.6728971962616717E-2</v>
      </c>
      <c r="AM2008" s="11">
        <f ca="1"/>
        <v>-3.2051282051282048E-2</v>
      </c>
      <c r="AN2008" s="11">
        <f ca="1"/>
        <v>0.20247933884297531</v>
      </c>
      <c r="AO2008" s="11">
        <f ca="1"/>
        <v>0.12746234067207429</v>
      </c>
      <c r="AP2008" s="11">
        <f ca="1"/>
        <v>7.6923076923076872E-2</v>
      </c>
      <c r="AQ2008" s="11">
        <f ca="1"/>
        <v>0.14935064935064934</v>
      </c>
      <c r="AR2008" s="11">
        <f ca="1"/>
        <v>7.356076759061847E-2</v>
      </c>
      <c r="AS2008" s="11">
        <f ca="1"/>
        <v>0.15109343936381725</v>
      </c>
      <c r="AT2008" s="11">
        <f ca="1"/>
        <v>7.3517786561264842E-2</v>
      </c>
      <c r="AU2008" s="11">
        <f ca="1"/>
        <v>5.3284671532846772E-2</v>
      </c>
      <c r="AV2008" s="11">
        <f ca="1"/>
        <v>0.10064935064935066</v>
      </c>
      <c r="AW2008" s="11">
        <f ca="1"/>
        <v>-1.9841269841269771E-2</v>
      </c>
      <c r="AX2008" s="11">
        <f ca="1"/>
        <v>-1.0879419764279197E-2</v>
      </c>
      <c r="AY2008" s="11">
        <f ca="1"/>
        <v>0.15428571428571414</v>
      </c>
      <c r="AZ2008" s="11">
        <f ca="1"/>
        <v>5.2631578947368363E-2</v>
      </c>
      <c r="BA2008" s="11">
        <f ca="1"/>
        <v>-2.7462121212121215E-2</v>
      </c>
      <c r="BB2008" s="11">
        <f ca="1"/>
        <v>9.3902439024390549E-2</v>
      </c>
      <c r="BC2008" s="11">
        <f ca="1"/>
        <v>8.0777096114519553E-2</v>
      </c>
      <c r="BD2008" s="11">
        <f ca="1"/>
        <v>0.14038876889848817</v>
      </c>
      <c r="BE2008" s="11">
        <f ca="1"/>
        <v>0.29612403100775175</v>
      </c>
      <c r="BF2008" s="11">
        <f ca="1"/>
        <v>0.23015873015873023</v>
      </c>
      <c r="BG2008" s="11">
        <f ca="1"/>
        <v>3.90625E-2</v>
      </c>
      <c r="BH2008" s="11">
        <f ca="1"/>
        <v>8.0204778156996559E-2</v>
      </c>
      <c r="BI2008" s="11">
        <f ca="1"/>
        <v>6.4402810304449609E-2</v>
      </c>
      <c r="BJ2008" s="11">
        <f ca="1"/>
        <v>9.3150684931506911E-2</v>
      </c>
      <c r="BK2008" s="11">
        <f ca="1"/>
        <v>4.4917257683215084E-2</v>
      </c>
      <c r="BL2008" s="11">
        <f ca="1"/>
        <v>0.20607375271149664</v>
      </c>
      <c r="BM2008" s="11" t="e">
        <f ca="1"/>
        <v>#DIV/0!</v>
      </c>
      <c r="BN2008" s="11" t="e">
        <f ca="1"/>
        <v>#DIV/0!</v>
      </c>
      <c r="BO2008" s="11" t="e">
        <f ca="1"/>
        <v>#DIV/0!</v>
      </c>
      <c r="BP2008" s="1" t="str">
        <v>0- Port Costs</v>
      </c>
      <c r="BT2008" s="1" t="str">
        <v>0- Port Value</v>
      </c>
      <c r="BU2008" s="11">
        <f ca="1"/>
        <v>2.9546713087131193E-2</v>
      </c>
    </row>
    <row r="2009" spans="1:73" hidden="1" outlineLevel="1" x14ac:dyDescent="0.3">
      <c r="A2009" s="1">
        <f ca="1"/>
        <v>9</v>
      </c>
      <c r="B2009" s="1" vm="474">
        <f ca="1"/>
        <v>44874</v>
      </c>
      <c r="C2009" s="11">
        <f ca="1"/>
        <v>-3.6096470212426124E-2</v>
      </c>
      <c r="D2009" s="11">
        <f ca="1"/>
        <v>-3.759903316771851E-2</v>
      </c>
      <c r="E2009" s="11">
        <f ca="1"/>
        <v>-3.3322652995834701E-2</v>
      </c>
      <c r="F2009" s="11">
        <f ca="1"/>
        <v>-3.8885664538595655E-2</v>
      </c>
      <c r="G2009" s="11">
        <f ca="1"/>
        <v>-3.3014501697007037E-2</v>
      </c>
      <c r="H2009" s="1" t="str">
        <v>0 - BM Costs</v>
      </c>
      <c r="L2009" s="1" t="str">
        <v>0 - BM Port</v>
      </c>
      <c r="M2009" s="1">
        <f ca="1"/>
        <v>-3.5779716424623409E-2</v>
      </c>
      <c r="N2009" s="1" t="str">
        <v>0 - Port Assets</v>
      </c>
      <c r="O2009" s="11">
        <f ca="1"/>
        <v>-6.0047562425683765E-2</v>
      </c>
      <c r="P2009" s="11">
        <f ca="1"/>
        <v>5.3169734151329529E-2</v>
      </c>
      <c r="Q2009" s="11">
        <f ca="1"/>
        <v>-1.4308426073131986E-2</v>
      </c>
      <c r="R2009" s="11">
        <f ca="1"/>
        <v>-8.9005235602094057E-2</v>
      </c>
      <c r="S2009" s="11">
        <f ca="1"/>
        <v>-1.9672131147540961E-2</v>
      </c>
      <c r="T2009" s="11">
        <f ca="1"/>
        <v>-5.058168942842689E-2</v>
      </c>
      <c r="U2009" s="11">
        <f ca="1"/>
        <v>0</v>
      </c>
      <c r="V2009" s="11">
        <f ca="1"/>
        <v>-3.2786885245901676E-2</v>
      </c>
      <c r="W2009" s="11">
        <f ca="1"/>
        <v>-1.9784172661870381E-2</v>
      </c>
      <c r="X2009" s="11">
        <f ca="1"/>
        <v>3.7851662404092101E-2</v>
      </c>
      <c r="Y2009" s="11">
        <f ca="1"/>
        <v>-8.1280788177339858E-2</v>
      </c>
      <c r="Z2009" s="11">
        <f ca="1"/>
        <v>-9.0659340659340559E-2</v>
      </c>
      <c r="AA2009" s="11">
        <f ca="1"/>
        <v>-1.40350877192984E-2</v>
      </c>
      <c r="AB2009" s="11">
        <f ca="1"/>
        <v>-7.8125000000000111E-2</v>
      </c>
      <c r="AC2009" s="11">
        <f ca="1"/>
        <v>-7.7319587628865927E-2</v>
      </c>
      <c r="AD2009" s="11">
        <f ca="1"/>
        <v>-5.3061224489796111E-2</v>
      </c>
      <c r="AE2009" s="11">
        <f ca="1"/>
        <v>-9.375E-2</v>
      </c>
      <c r="AF2009" s="11">
        <f ca="1"/>
        <v>0.12264150943396213</v>
      </c>
      <c r="AG2009" s="11">
        <f ca="1"/>
        <v>-2.083333333333337E-2</v>
      </c>
      <c r="AH2009" s="11">
        <f ca="1"/>
        <v>-8.5043988269794757E-2</v>
      </c>
      <c r="AI2009" s="11">
        <f ca="1"/>
        <v>-3.7356321839080553E-2</v>
      </c>
      <c r="AJ2009" s="11">
        <f ca="1"/>
        <v>-1.3082753608140263E-2</v>
      </c>
      <c r="AK2009" s="11">
        <f ca="1"/>
        <v>-5.0324174127817201E-2</v>
      </c>
      <c r="AL2009" s="11">
        <f ca="1"/>
        <v>-7.2254335260115599E-2</v>
      </c>
      <c r="AM2009" s="11">
        <f ca="1"/>
        <v>-1.2658227848101222E-2</v>
      </c>
      <c r="AN2009" s="11">
        <f ca="1"/>
        <v>-8.333333333333337E-2</v>
      </c>
      <c r="AO2009" s="11">
        <f ca="1"/>
        <v>6.4118372379778021E-2</v>
      </c>
      <c r="AP2009" s="11">
        <f ca="1"/>
        <v>4.9875311720699589E-3</v>
      </c>
      <c r="AQ2009" s="11">
        <f ca="1"/>
        <v>-7.6000000000000068E-2</v>
      </c>
      <c r="AR2009" s="11">
        <f ca="1"/>
        <v>7.5187969924812581E-3</v>
      </c>
      <c r="AS2009" s="11">
        <f ca="1"/>
        <v>-2.3300970873786464E-2</v>
      </c>
      <c r="AT2009" s="11">
        <f ca="1"/>
        <v>-2.1655065738592438E-2</v>
      </c>
      <c r="AU2009" s="11">
        <f ca="1"/>
        <v>-5.6473829201101999E-2</v>
      </c>
      <c r="AV2009" s="11">
        <f ca="1"/>
        <v>-1.9233218698255117E-2</v>
      </c>
      <c r="AW2009" s="11">
        <f ca="1"/>
        <v>-0.12195121951219512</v>
      </c>
      <c r="AX2009" s="11">
        <f ca="1"/>
        <v>-6.7537145429987788E-3</v>
      </c>
      <c r="AY2009" s="11">
        <f ca="1"/>
        <v>-0.10714285714285721</v>
      </c>
      <c r="AZ2009" s="11">
        <f ca="1"/>
        <v>-4.4025157232704504E-2</v>
      </c>
      <c r="BA2009" s="11">
        <f ca="1"/>
        <v>-2.1013597033374576E-2</v>
      </c>
      <c r="BB2009" s="11">
        <f ca="1"/>
        <v>-2.3809523809524058E-2</v>
      </c>
      <c r="BC2009" s="11">
        <f ca="1"/>
        <v>-4.7711781888997162E-2</v>
      </c>
      <c r="BD2009" s="11">
        <f ca="1"/>
        <v>4.3383947939261702E-3</v>
      </c>
      <c r="BE2009" s="11">
        <f ca="1"/>
        <v>-1.6768292682926678E-2</v>
      </c>
      <c r="BF2009" s="11">
        <f ca="1"/>
        <v>-9.3525179856114971E-2</v>
      </c>
      <c r="BG2009" s="11">
        <f ca="1"/>
        <v>-6.9767441860465018E-2</v>
      </c>
      <c r="BH2009" s="11">
        <f ca="1"/>
        <v>-9.2879256965944235E-2</v>
      </c>
      <c r="BI2009" s="11">
        <f ca="1"/>
        <v>-4.4742729306487594E-2</v>
      </c>
      <c r="BJ2009" s="11">
        <f ca="1"/>
        <v>-3.820816864295129E-2</v>
      </c>
      <c r="BK2009" s="11">
        <f ca="1"/>
        <v>-6.8281938325991165E-2</v>
      </c>
      <c r="BL2009" s="11">
        <f ca="1"/>
        <v>-7.056451612903214E-2</v>
      </c>
      <c r="BM2009" s="11" t="e">
        <f ca="1"/>
        <v>#DIV/0!</v>
      </c>
      <c r="BN2009" s="11" t="e">
        <f ca="1"/>
        <v>#DIV/0!</v>
      </c>
      <c r="BO2009" s="11" t="e">
        <f ca="1"/>
        <v>#DIV/0!</v>
      </c>
      <c r="BP2009" s="1" t="str">
        <v>0- Port Costs</v>
      </c>
      <c r="BT2009" s="1" t="str">
        <v>0- Port Value</v>
      </c>
      <c r="BU2009" s="11">
        <f ca="1"/>
        <v>-2.8034979160263873E-2</v>
      </c>
    </row>
    <row r="2010" spans="1:73" hidden="1" outlineLevel="1" x14ac:dyDescent="0.3">
      <c r="A2010" s="1">
        <f ca="1"/>
        <v>10</v>
      </c>
      <c r="B2010" s="1" vm="520">
        <f ca="1"/>
        <v>44873</v>
      </c>
      <c r="C2010" s="11">
        <f ca="1"/>
        <v>-8.7080430652310969E-3</v>
      </c>
      <c r="D2010" s="11">
        <f ca="1"/>
        <v>-2.7298850574712707E-2</v>
      </c>
      <c r="E2010" s="11">
        <f ca="1"/>
        <v>-2.5905118601747601E-2</v>
      </c>
      <c r="F2010" s="11">
        <f ca="1"/>
        <v>-2.9842342342342398E-2</v>
      </c>
      <c r="G2010" s="11">
        <f ca="1"/>
        <v>-2.8768354809709407E-2</v>
      </c>
      <c r="H2010" s="1" t="str">
        <v>0 - BM Costs</v>
      </c>
      <c r="L2010" s="1" t="str">
        <v>0 - BM Port</v>
      </c>
      <c r="M2010" s="1">
        <f ca="1"/>
        <v>-2.4222749420326317E-2</v>
      </c>
      <c r="N2010" s="1" t="str">
        <v>0 - Port Assets</v>
      </c>
      <c r="O2010" s="11">
        <f ca="1"/>
        <v>-2.774566473988449E-2</v>
      </c>
      <c r="P2010" s="11">
        <f ca="1"/>
        <v>-1.1122345803842415E-2</v>
      </c>
      <c r="Q2010" s="11">
        <f ca="1"/>
        <v>1.5923566878981443E-3</v>
      </c>
      <c r="R2010" s="11">
        <f ca="1"/>
        <v>-3.0456852791878264E-2</v>
      </c>
      <c r="S2010" s="11">
        <f ca="1"/>
        <v>-7.7155824508320814E-2</v>
      </c>
      <c r="T2010" s="11">
        <f ca="1"/>
        <v>1.4887063655030675E-2</v>
      </c>
      <c r="U2010" s="11">
        <f ca="1"/>
        <v>0</v>
      </c>
      <c r="V2010" s="11">
        <f ca="1"/>
        <v>-1.4684287812041008E-2</v>
      </c>
      <c r="W2010" s="11">
        <f ca="1"/>
        <v>2.3941068139963217E-2</v>
      </c>
      <c r="X2010" s="11">
        <f ca="1"/>
        <v>-6.1006609049314431E-3</v>
      </c>
      <c r="Y2010" s="11">
        <f ca="1"/>
        <v>-7.3349633251833524E-3</v>
      </c>
      <c r="Z2010" s="11">
        <f ca="1"/>
        <v>1.1111111111111072E-2</v>
      </c>
      <c r="AA2010" s="11">
        <f ca="1"/>
        <v>2.0286396181384392E-2</v>
      </c>
      <c r="AB2010" s="11">
        <f ca="1"/>
        <v>-4.1597337770382659E-2</v>
      </c>
      <c r="AC2010" s="11">
        <f ca="1"/>
        <v>0</v>
      </c>
      <c r="AD2010" s="11">
        <f ca="1"/>
        <v>-3.1620553359683612E-2</v>
      </c>
      <c r="AE2010" s="11">
        <f ca="1"/>
        <v>2.4000000000000021E-2</v>
      </c>
      <c r="AF2010" s="11">
        <f ca="1"/>
        <v>-7.0175438596491113E-2</v>
      </c>
      <c r="AG2010" s="11">
        <f ca="1"/>
        <v>1.0427528675702735E-3</v>
      </c>
      <c r="AH2010" s="11">
        <f ca="1"/>
        <v>-2.9239766081869956E-3</v>
      </c>
      <c r="AI2010" s="11">
        <f ca="1"/>
        <v>-6.1994609164420567E-2</v>
      </c>
      <c r="AJ2010" s="11">
        <f ca="1"/>
        <v>-6.4951456310679778E-2</v>
      </c>
      <c r="AK2010" s="11">
        <f ca="1"/>
        <v>4.3492268041237292E-2</v>
      </c>
      <c r="AL2010" s="11">
        <f ca="1"/>
        <v>-2.8818443804035088E-3</v>
      </c>
      <c r="AM2010" s="11">
        <f ca="1"/>
        <v>-6.5088757396449592E-2</v>
      </c>
      <c r="AN2010" s="11">
        <f ca="1"/>
        <v>0</v>
      </c>
      <c r="AO2010" s="11">
        <f ca="1"/>
        <v>-2.5240384615384692E-2</v>
      </c>
      <c r="AP2010" s="11">
        <f ca="1"/>
        <v>4.4270833333333259E-2</v>
      </c>
      <c r="AQ2010" s="11">
        <f ca="1"/>
        <v>2.0040080160319551E-3</v>
      </c>
      <c r="AR2010" s="11">
        <f ca="1"/>
        <v>3.1007751937984551E-2</v>
      </c>
      <c r="AS2010" s="11">
        <f ca="1"/>
        <v>9.7181729834816544E-4</v>
      </c>
      <c r="AT2010" s="11">
        <f ca="1"/>
        <v>8.5803432137285807E-3</v>
      </c>
      <c r="AU2010" s="11">
        <f ca="1"/>
        <v>-1.2244897959183598E-2</v>
      </c>
      <c r="AV2010" s="11">
        <f ca="1"/>
        <v>7.9599435100783378E-3</v>
      </c>
      <c r="AW2010" s="11">
        <f ca="1"/>
        <v>-1.0344827586206806E-2</v>
      </c>
      <c r="AX2010" s="11">
        <f ca="1"/>
        <v>7.7632217370208867E-2</v>
      </c>
      <c r="AY2010" s="11">
        <f ca="1"/>
        <v>1.379310344827589E-2</v>
      </c>
      <c r="AZ2010" s="11">
        <f ca="1"/>
        <v>-3.7530266343825613E-2</v>
      </c>
      <c r="BA2010" s="11">
        <f ca="1"/>
        <v>4.1854475209272435E-2</v>
      </c>
      <c r="BB2010" s="11">
        <f ca="1"/>
        <v>2.3866348448686736E-3</v>
      </c>
      <c r="BC2010" s="11">
        <f ca="1"/>
        <v>1.0826771653543288E-2</v>
      </c>
      <c r="BD2010" s="11">
        <f ca="1"/>
        <v>1.0964912280701844E-2</v>
      </c>
      <c r="BE2010" s="11">
        <f ca="1"/>
        <v>0.12714776632302405</v>
      </c>
      <c r="BF2010" s="11">
        <f ca="1"/>
        <v>-2.7972027972028024E-2</v>
      </c>
      <c r="BG2010" s="11">
        <f ca="1"/>
        <v>5.8479532163742132E-3</v>
      </c>
      <c r="BH2010" s="11">
        <f ca="1"/>
        <v>-4.3671354552183517E-2</v>
      </c>
      <c r="BI2010" s="11">
        <f ca="1"/>
        <v>5.5489964580873519E-2</v>
      </c>
      <c r="BJ2010" s="11">
        <f ca="1"/>
        <v>5.5143651529193871E-2</v>
      </c>
      <c r="BK2010" s="11">
        <f ca="1"/>
        <v>4.4247787610620648E-3</v>
      </c>
      <c r="BL2010" s="11">
        <f ca="1"/>
        <v>-5.8823529411764608E-2</v>
      </c>
      <c r="BM2010" s="11" t="e">
        <f ca="1"/>
        <v>#DIV/0!</v>
      </c>
      <c r="BN2010" s="11" t="e">
        <f ca="1"/>
        <v>#DIV/0!</v>
      </c>
      <c r="BO2010" s="11" t="e">
        <f ca="1"/>
        <v>#DIV/0!</v>
      </c>
      <c r="BP2010" s="1" t="str">
        <v>0- Port Costs</v>
      </c>
      <c r="BT2010" s="1" t="str">
        <v>0- Port Value</v>
      </c>
      <c r="BU2010" s="11">
        <f ca="1"/>
        <v>-1.6008422035063363E-2</v>
      </c>
    </row>
    <row r="2011" spans="1:73" hidden="1" outlineLevel="1" x14ac:dyDescent="0.3">
      <c r="A2011" s="1">
        <f ca="1"/>
        <v>11</v>
      </c>
      <c r="B2011" s="1" vm="565">
        <f ca="1"/>
        <v>44872</v>
      </c>
      <c r="C2011" s="11">
        <f ca="1"/>
        <v>-2.6510480887792842E-2</v>
      </c>
      <c r="D2011" s="11">
        <f ca="1"/>
        <v>-3.3845352772714499E-3</v>
      </c>
      <c r="E2011" s="11">
        <f ca="1"/>
        <v>-5.277864017386058E-3</v>
      </c>
      <c r="F2011" s="11">
        <f ca="1"/>
        <v>-5.5991041433368638E-3</v>
      </c>
      <c r="G2011" s="11">
        <f ca="1"/>
        <v>-2.9877502240812648E-3</v>
      </c>
      <c r="H2011" s="1" t="str">
        <v>0 - BM Costs</v>
      </c>
      <c r="L2011" s="1" t="str">
        <v>0 - BM Port</v>
      </c>
      <c r="M2011" s="1">
        <f ca="1"/>
        <v>-8.6937193487079956E-3</v>
      </c>
      <c r="N2011" s="1" t="str">
        <v>0 - Port Assets</v>
      </c>
      <c r="O2011" s="11">
        <f ca="1"/>
        <v>2.0648967551622599E-2</v>
      </c>
      <c r="P2011" s="11">
        <f ca="1"/>
        <v>-5.268199233716464E-2</v>
      </c>
      <c r="Q2011" s="11">
        <f ca="1"/>
        <v>-7.9554494828959488E-4</v>
      </c>
      <c r="R2011" s="11">
        <f ca="1"/>
        <v>-1.5000000000000013E-2</v>
      </c>
      <c r="S2011" s="11">
        <f ca="1"/>
        <v>-2.9368575624082127E-2</v>
      </c>
      <c r="T2011" s="11">
        <f ca="1"/>
        <v>1.194805194805193E-2</v>
      </c>
      <c r="U2011" s="11">
        <f ca="1"/>
        <v>2.0408163265306145E-2</v>
      </c>
      <c r="V2011" s="11">
        <f ca="1"/>
        <v>6.1574434918160614E-2</v>
      </c>
      <c r="W2011" s="11">
        <f ca="1"/>
        <v>-1.0928961748633892E-2</v>
      </c>
      <c r="X2011" s="11">
        <f ca="1"/>
        <v>-1.0157440325038181E-3</v>
      </c>
      <c r="Y2011" s="11">
        <f ca="1"/>
        <v>1.9950124688279169E-2</v>
      </c>
      <c r="Z2011" s="11">
        <f ca="1"/>
        <v>1.6949152542373058E-2</v>
      </c>
      <c r="AA2011" s="11">
        <f ca="1"/>
        <v>1.8226002430133725E-2</v>
      </c>
      <c r="AB2011" s="11">
        <f ca="1"/>
        <v>-7.9632465543644781E-2</v>
      </c>
      <c r="AC2011" s="11">
        <f ca="1"/>
        <v>-0.1300448430493274</v>
      </c>
      <c r="AD2011" s="11">
        <f ca="1"/>
        <v>0</v>
      </c>
      <c r="AE2011" s="11">
        <f ca="1"/>
        <v>-3.1007751937984551E-2</v>
      </c>
      <c r="AF2011" s="11">
        <f ca="1"/>
        <v>0</v>
      </c>
      <c r="AG2011" s="11">
        <f ca="1"/>
        <v>2.089864158829613E-3</v>
      </c>
      <c r="AH2011" s="11">
        <f ca="1"/>
        <v>-1.865136298421799E-2</v>
      </c>
      <c r="AI2011" s="11">
        <f ca="1"/>
        <v>-1.3297872340425343E-2</v>
      </c>
      <c r="AJ2011" s="11">
        <f ca="1"/>
        <v>-9.6153846153845812E-3</v>
      </c>
      <c r="AK2011" s="11">
        <f ca="1"/>
        <v>-7.287933094384702E-2</v>
      </c>
      <c r="AL2011" s="11">
        <f ca="1"/>
        <v>4.8338368580060465E-2</v>
      </c>
      <c r="AM2011" s="11">
        <f ca="1"/>
        <v>-0.10106382978723405</v>
      </c>
      <c r="AN2011" s="11">
        <f ca="1"/>
        <v>1.9305019305019266E-2</v>
      </c>
      <c r="AO2011" s="11">
        <f ca="1"/>
        <v>2.4096385542167198E-3</v>
      </c>
      <c r="AP2011" s="11">
        <f ca="1"/>
        <v>-2.7848101265822822E-2</v>
      </c>
      <c r="AQ2011" s="11">
        <f ca="1"/>
        <v>1.4227642276422925E-2</v>
      </c>
      <c r="AR2011" s="11">
        <f ca="1"/>
        <v>-3.3190578158458162E-2</v>
      </c>
      <c r="AS2011" s="11">
        <f ca="1"/>
        <v>-5.7971014492753659E-3</v>
      </c>
      <c r="AT2011" s="11">
        <f ca="1"/>
        <v>9.4488188976378229E-3</v>
      </c>
      <c r="AU2011" s="11">
        <f ca="1"/>
        <v>-8.7660148347944444E-3</v>
      </c>
      <c r="AV2011" s="11">
        <f ca="1"/>
        <v>-2.4423847695390744E-2</v>
      </c>
      <c r="AW2011" s="11">
        <f ca="1"/>
        <v>-2.6845637583892579E-2</v>
      </c>
      <c r="AX2011" s="11">
        <f ca="1"/>
        <v>9.713453132587091E-4</v>
      </c>
      <c r="AY2011" s="11">
        <f ca="1"/>
        <v>-1.3605442176870763E-2</v>
      </c>
      <c r="AZ2011" s="11">
        <f ca="1"/>
        <v>3.6452004860265674E-3</v>
      </c>
      <c r="BA2011" s="11">
        <f ca="1"/>
        <v>9.7529258777633299E-3</v>
      </c>
      <c r="BB2011" s="11">
        <f ca="1"/>
        <v>0</v>
      </c>
      <c r="BC2011" s="11">
        <f ca="1"/>
        <v>-9.9290780141843893E-2</v>
      </c>
      <c r="BD2011" s="11">
        <f ca="1"/>
        <v>-0.1145631067961167</v>
      </c>
      <c r="BE2011" s="11">
        <f ca="1"/>
        <v>0.18292682926829262</v>
      </c>
      <c r="BF2011" s="11">
        <f ca="1"/>
        <v>-2.7210884353741527E-2</v>
      </c>
      <c r="BG2011" s="11">
        <f ca="1"/>
        <v>-1.5827338129496438E-2</v>
      </c>
      <c r="BH2011" s="11">
        <f ca="1"/>
        <v>1.9622641509434047E-2</v>
      </c>
      <c r="BI2011" s="11">
        <f ca="1"/>
        <v>-5.8685446009388853E-3</v>
      </c>
      <c r="BJ2011" s="11">
        <f ca="1"/>
        <v>-2.5733634311512543E-2</v>
      </c>
      <c r="BK2011" s="11">
        <f ca="1"/>
        <v>3.1963470319634535E-2</v>
      </c>
      <c r="BL2011" s="11">
        <f ca="1"/>
        <v>2.1317829457364157E-2</v>
      </c>
      <c r="BM2011" s="11" t="e">
        <f ca="1"/>
        <v>#DIV/0!</v>
      </c>
      <c r="BN2011" s="11" t="e">
        <f ca="1"/>
        <v>#DIV/0!</v>
      </c>
      <c r="BO2011" s="11" t="e">
        <f ca="1"/>
        <v>#DIV/0!</v>
      </c>
      <c r="BP2011" s="1" t="str">
        <v>0- Port Costs</v>
      </c>
      <c r="BT2011" s="1" t="str">
        <v>0- Port Value</v>
      </c>
      <c r="BU2011" s="11">
        <f ca="1"/>
        <v>-5.9790975422788772E-3</v>
      </c>
    </row>
    <row r="2012" spans="1:73" hidden="1" outlineLevel="1" x14ac:dyDescent="0.3">
      <c r="A2012" s="1">
        <f ca="1"/>
        <v>12</v>
      </c>
      <c r="B2012" s="1" vm="613">
        <f ca="1"/>
        <v>44869</v>
      </c>
      <c r="C2012" s="11">
        <f ca="1"/>
        <v>1.6478609768096231E-2</v>
      </c>
      <c r="D2012" s="11">
        <f ca="1"/>
        <v>4.8164824669122419E-2</v>
      </c>
      <c r="E2012" s="11">
        <f ca="1"/>
        <v>4.3745949449125243E-2</v>
      </c>
      <c r="F2012" s="11">
        <f ca="1"/>
        <v>5.1206592113007821E-2</v>
      </c>
      <c r="G2012" s="11">
        <f ca="1"/>
        <v>4.9502528902866771E-2</v>
      </c>
      <c r="H2012" s="1" t="str">
        <v>0 - BM Costs</v>
      </c>
      <c r="L2012" s="1" t="str">
        <v>0 - BM Port</v>
      </c>
      <c r="M2012" s="1">
        <f ca="1"/>
        <v>4.174104764573805E-2</v>
      </c>
      <c r="N2012" s="1" t="str">
        <v>0 - Port Assets</v>
      </c>
      <c r="O2012" s="11">
        <f ca="1"/>
        <v>-1.7960602549247029E-2</v>
      </c>
      <c r="P2012" s="11">
        <f ca="1"/>
        <v>-7.3646850044365664E-2</v>
      </c>
      <c r="Q2012" s="11">
        <f ca="1"/>
        <v>1.3709677419355026E-2</v>
      </c>
      <c r="R2012" s="11">
        <f ca="1"/>
        <v>0</v>
      </c>
      <c r="S2012" s="11">
        <f ca="1"/>
        <v>3.1818181818181746E-2</v>
      </c>
      <c r="T2012" s="11">
        <f ca="1"/>
        <v>-6.1951471347445608E-3</v>
      </c>
      <c r="U2012" s="11">
        <f ca="1"/>
        <v>-2.0000000000000018E-2</v>
      </c>
      <c r="V2012" s="11">
        <f ca="1"/>
        <v>0.17706422018348622</v>
      </c>
      <c r="W2012" s="11">
        <f ca="1"/>
        <v>3.0018761726078758E-2</v>
      </c>
      <c r="X2012" s="11">
        <f ca="1"/>
        <v>-5.2910052910052796E-2</v>
      </c>
      <c r="Y2012" s="11">
        <f ca="1"/>
        <v>-3.0229746070133068E-2</v>
      </c>
      <c r="Z2012" s="11">
        <f ca="1"/>
        <v>-8.4033613445377853E-3</v>
      </c>
      <c r="AA2012" s="11">
        <f ca="1"/>
        <v>-1.9070321811680668E-2</v>
      </c>
      <c r="AB2012" s="11">
        <f ca="1"/>
        <v>-7.5987841945288626E-3</v>
      </c>
      <c r="AC2012" s="11">
        <f ca="1"/>
        <v>4.5045045045044585E-3</v>
      </c>
      <c r="AD2012" s="11">
        <f ca="1"/>
        <v>-3.0651340996168619E-2</v>
      </c>
      <c r="AE2012" s="11">
        <f ca="1"/>
        <v>-3.8610038610038533E-3</v>
      </c>
      <c r="AF2012" s="11">
        <f ca="1"/>
        <v>-8.8000000000000189E-2</v>
      </c>
      <c r="AG2012" s="11">
        <f ca="1"/>
        <v>-4.6812749003983911E-2</v>
      </c>
      <c r="AH2012" s="11">
        <f ca="1"/>
        <v>8.683068017365958E-3</v>
      </c>
      <c r="AI2012" s="11">
        <f ca="1"/>
        <v>2.666666666666595E-3</v>
      </c>
      <c r="AJ2012" s="11">
        <f ca="1"/>
        <v>-0.11864406779661008</v>
      </c>
      <c r="AK2012" s="11">
        <f ca="1"/>
        <v>-2.1052631578947545E-2</v>
      </c>
      <c r="AL2012" s="11">
        <f ca="1"/>
        <v>4.7468354430379778E-2</v>
      </c>
      <c r="AM2012" s="11">
        <f ca="1"/>
        <v>-2.083333333333337E-2</v>
      </c>
      <c r="AN2012" s="11">
        <f ca="1"/>
        <v>6.5843621399176877E-2</v>
      </c>
      <c r="AO2012" s="11">
        <f ca="1"/>
        <v>-6.6366704161979762E-2</v>
      </c>
      <c r="AP2012" s="11">
        <f ca="1"/>
        <v>-9.8173515981735071E-2</v>
      </c>
      <c r="AQ2012" s="11">
        <f ca="1"/>
        <v>6.1349693251535609E-3</v>
      </c>
      <c r="AR2012" s="11">
        <f ca="1"/>
        <v>-9.5440084835631822E-3</v>
      </c>
      <c r="AS2012" s="11">
        <f ca="1"/>
        <v>5.8309037900874383E-3</v>
      </c>
      <c r="AT2012" s="11">
        <f ca="1"/>
        <v>5.542359461599311E-3</v>
      </c>
      <c r="AU2012" s="11">
        <f ca="1"/>
        <v>4.7425474254743083E-3</v>
      </c>
      <c r="AV2012" s="11">
        <f ca="1"/>
        <v>-3.0479659987856622E-2</v>
      </c>
      <c r="AW2012" s="11">
        <f ca="1"/>
        <v>2.7586206896551779E-2</v>
      </c>
      <c r="AX2012" s="11">
        <f ca="1"/>
        <v>-4.3660009289363755E-2</v>
      </c>
      <c r="AY2012" s="11">
        <f ca="1"/>
        <v>-1.3422818791946289E-2</v>
      </c>
      <c r="AZ2012" s="11">
        <f ca="1"/>
        <v>-3.63196125907983E-3</v>
      </c>
      <c r="BA2012" s="11">
        <f ca="1"/>
        <v>5.1264524948735568E-2</v>
      </c>
      <c r="BB2012" s="11">
        <f ca="1"/>
        <v>1.5757575757575859E-2</v>
      </c>
      <c r="BC2012" s="11">
        <f ca="1"/>
        <v>-1.3123359580052507E-2</v>
      </c>
      <c r="BD2012" s="11">
        <f ca="1"/>
        <v>3.0000000000000027E-2</v>
      </c>
      <c r="BE2012" s="11">
        <f ca="1"/>
        <v>-5.9273422562141631E-2</v>
      </c>
      <c r="BF2012" s="11">
        <f ca="1"/>
        <v>-6.7567567567567988E-3</v>
      </c>
      <c r="BG2012" s="11">
        <f ca="1"/>
        <v>1.1644832605531175E-2</v>
      </c>
      <c r="BH2012" s="11">
        <f ca="1"/>
        <v>-3.6363636363636376E-2</v>
      </c>
      <c r="BI2012" s="11">
        <f ca="1"/>
        <v>7.0921985815601829E-3</v>
      </c>
      <c r="BJ2012" s="11">
        <f ca="1"/>
        <v>-1.4679715302491125E-2</v>
      </c>
      <c r="BK2012" s="11">
        <f ca="1"/>
        <v>-2.4498886414254017E-2</v>
      </c>
      <c r="BL2012" s="11">
        <f ca="1"/>
        <v>0</v>
      </c>
      <c r="BM2012" s="11" t="e">
        <f ca="1"/>
        <v>#DIV/0!</v>
      </c>
      <c r="BN2012" s="11" t="e">
        <f ca="1"/>
        <v>#DIV/0!</v>
      </c>
      <c r="BO2012" s="11" t="e">
        <f ca="1"/>
        <v>#DIV/0!</v>
      </c>
      <c r="BP2012" s="1" t="str">
        <v>0- Port Costs</v>
      </c>
      <c r="BT2012" s="1" t="str">
        <v>0- Port Value</v>
      </c>
      <c r="BU2012" s="11">
        <f ca="1"/>
        <v>-1.0182971019802034E-2</v>
      </c>
    </row>
    <row r="2013" spans="1:73" hidden="1" outlineLevel="1" x14ac:dyDescent="0.3">
      <c r="A2013" s="1">
        <f ca="1"/>
        <v>13</v>
      </c>
      <c r="B2013" s="1" vm="655">
        <f ca="1"/>
        <v>44868</v>
      </c>
      <c r="C2013" s="11">
        <f ca="1"/>
        <v>3.6379916923587885E-3</v>
      </c>
      <c r="D2013" s="11">
        <f ca="1"/>
        <v>-1.0614910661861376E-2</v>
      </c>
      <c r="E2013" s="11">
        <f ca="1"/>
        <v>-1.0531085732281675E-2</v>
      </c>
      <c r="F2013" s="11">
        <f ca="1"/>
        <v>-1.1585494861423018E-2</v>
      </c>
      <c r="G2013" s="11">
        <f ca="1"/>
        <v>-1.1073277148884952E-2</v>
      </c>
      <c r="H2013" s="1" t="str">
        <v>0 - BM Costs</v>
      </c>
      <c r="L2013" s="1" t="str">
        <v>0 - BM Port</v>
      </c>
      <c r="M2013" s="1">
        <f ca="1"/>
        <v>-8.0822099899469091E-3</v>
      </c>
      <c r="N2013" s="1" t="str">
        <v>0 - Port Assets</v>
      </c>
      <c r="O2013" s="11">
        <f ca="1"/>
        <v>-1.2538641771411951E-2</v>
      </c>
      <c r="P2013" s="11">
        <f ca="1"/>
        <v>9.6372887197108126E-2</v>
      </c>
      <c r="Q2013" s="11">
        <f ca="1"/>
        <v>-3.1161133513394335E-3</v>
      </c>
      <c r="R2013" s="11">
        <f ca="1"/>
        <v>-9.7835238404461178E-3</v>
      </c>
      <c r="S2013" s="11">
        <f ca="1"/>
        <v>-2.887979344765812E-3</v>
      </c>
      <c r="T2013" s="11">
        <f ca="1"/>
        <v>-6.4845079715546428E-3</v>
      </c>
      <c r="U2013" s="11">
        <f ca="1"/>
        <v>4.7325468551994154E-2</v>
      </c>
      <c r="V2013" s="11">
        <f ca="1"/>
        <v>-2.3073812308258224E-2</v>
      </c>
      <c r="W2013" s="11">
        <f ca="1"/>
        <v>4.1377443995846974E-3</v>
      </c>
      <c r="X2013" s="11">
        <f ca="1"/>
        <v>-5.8385776841903825E-3</v>
      </c>
      <c r="Y2013" s="11">
        <f ca="1"/>
        <v>-9.2005957525620463E-3</v>
      </c>
      <c r="Z2013" s="11">
        <f ca="1"/>
        <v>-2.1539841774732893E-2</v>
      </c>
      <c r="AA2013" s="11">
        <f ca="1"/>
        <v>-1.1237321889961627E-2</v>
      </c>
      <c r="AB2013" s="11">
        <f ca="1"/>
        <v>-1.2915580853913533E-2</v>
      </c>
      <c r="AC2013" s="11">
        <f ca="1"/>
        <v>1.4406048576578678E-2</v>
      </c>
      <c r="AD2013" s="11">
        <f ca="1"/>
        <v>-1.4310730849192321E-2</v>
      </c>
      <c r="AE2013" s="11">
        <f ca="1"/>
        <v>-8.3770175275011516E-2</v>
      </c>
      <c r="AF2013" s="11">
        <f ca="1"/>
        <v>7.0200337041244731E-2</v>
      </c>
      <c r="AG2013" s="11">
        <f ca="1"/>
        <v>7.0115085239482289E-2</v>
      </c>
      <c r="AH2013" s="11">
        <f ca="1"/>
        <v>-3.8439848719602043E-2</v>
      </c>
      <c r="AI2013" s="11">
        <f ca="1"/>
        <v>5.0295753196611948E-3</v>
      </c>
      <c r="AJ2013" s="11">
        <f ca="1"/>
        <v>3.817925850771009E-2</v>
      </c>
      <c r="AK2013" s="11">
        <f ca="1"/>
        <v>1.6212541185085527E-3</v>
      </c>
      <c r="AL2013" s="11">
        <f ca="1"/>
        <v>-8.0179096633347102E-2</v>
      </c>
      <c r="AM2013" s="11">
        <f ca="1"/>
        <v>1.0066265364965465E-2</v>
      </c>
      <c r="AN2013" s="11">
        <f ca="1"/>
        <v>-6.2858704564089374E-3</v>
      </c>
      <c r="AO2013" s="11">
        <f ca="1"/>
        <v>8.8424567439036927E-2</v>
      </c>
      <c r="AP2013" s="11">
        <f ca="1"/>
        <v>-1.0209794480806833E-2</v>
      </c>
      <c r="AQ2013" s="11">
        <f ca="1"/>
        <v>-4.8300609206004985E-2</v>
      </c>
      <c r="AR2013" s="11">
        <f ca="1"/>
        <v>7.9914486409449204E-3</v>
      </c>
      <c r="AS2013" s="11">
        <f ca="1"/>
        <v>6.2237071292512436E-3</v>
      </c>
      <c r="AT2013" s="11">
        <f ca="1"/>
        <v>1.8215772716140277E-2</v>
      </c>
      <c r="AU2013" s="11">
        <f ca="1"/>
        <v>1.4176729146668121E-2</v>
      </c>
      <c r="AV2013" s="11">
        <f ca="1"/>
        <v>4.1602985043162954E-2</v>
      </c>
      <c r="AW2013" s="11">
        <f ca="1"/>
        <v>-8.7478246792666581E-2</v>
      </c>
      <c r="AX2013" s="11">
        <f ca="1"/>
        <v>2.2885562081130573E-2</v>
      </c>
      <c r="AY2013" s="11">
        <f ca="1"/>
        <v>-3.2154275769962215E-2</v>
      </c>
      <c r="AZ2013" s="11">
        <f ca="1"/>
        <v>3.5119101759492288E-2</v>
      </c>
      <c r="BA2013" s="11">
        <f ca="1"/>
        <v>-5.0895563236799668E-2</v>
      </c>
      <c r="BB2013" s="11">
        <f ca="1"/>
        <v>5.3501028671038231E-2</v>
      </c>
      <c r="BC2013" s="11">
        <f ca="1"/>
        <v>-5.4368475885032685E-2</v>
      </c>
      <c r="BD2013" s="11">
        <f ca="1"/>
        <v>-0.13075997857222266</v>
      </c>
      <c r="BE2013" s="11">
        <f ca="1"/>
        <v>6.2275327831502469E-3</v>
      </c>
      <c r="BF2013" s="11">
        <f ca="1"/>
        <v>-2.9297328981010784E-2</v>
      </c>
      <c r="BG2013" s="11">
        <f ca="1"/>
        <v>4.0401268447371574E-2</v>
      </c>
      <c r="BH2013" s="11">
        <f ca="1"/>
        <v>3.6520144654408337E-2</v>
      </c>
      <c r="BI2013" s="11">
        <f ca="1"/>
        <v>1.1274882236742334E-2</v>
      </c>
      <c r="BJ2013" s="11">
        <f ca="1"/>
        <v>7.6200662083014903E-2</v>
      </c>
      <c r="BK2013" s="11">
        <f ca="1"/>
        <v>7.8155806076538603E-3</v>
      </c>
      <c r="BL2013" s="11">
        <f ca="1"/>
        <v>-2.2133041469050152E-2</v>
      </c>
      <c r="BM2013" s="11">
        <f ca="1"/>
        <v>-1</v>
      </c>
      <c r="BN2013" s="11">
        <f ca="1"/>
        <v>-1</v>
      </c>
      <c r="BO2013" s="11">
        <f ca="1"/>
        <v>-1</v>
      </c>
      <c r="BP2013" s="1" t="str">
        <v>0- Port Costs</v>
      </c>
      <c r="BT2013" s="1" t="str">
        <v>0- Port Value</v>
      </c>
      <c r="BU2013" s="11">
        <f ca="1"/>
        <v>1.0461106664598763E-2</v>
      </c>
    </row>
    <row r="2014" spans="1:73" hidden="1" outlineLevel="1" x14ac:dyDescent="0.3">
      <c r="A2014" s="1">
        <f ca="1"/>
        <v>14</v>
      </c>
      <c r="B2014" s="1" vm="697">
        <f ca="1"/>
        <v>44867</v>
      </c>
      <c r="C2014" s="11"/>
      <c r="D2014" s="11"/>
      <c r="E2014" s="11"/>
      <c r="F2014" s="11"/>
      <c r="G2014" s="11"/>
      <c r="H2014" s="1" t="str">
        <v>0 - BM Costs</v>
      </c>
      <c r="L2014" s="1" t="str">
        <v>0 - BM Port</v>
      </c>
      <c r="N2014" s="1" t="str">
        <v>0 - Port Assets</v>
      </c>
      <c r="O2014" s="11"/>
      <c r="P2014" s="11"/>
      <c r="Q2014" s="11"/>
      <c r="R2014" s="11"/>
      <c r="S2014" s="11"/>
      <c r="T2014" s="11"/>
      <c r="U2014" s="11"/>
      <c r="V2014" s="11"/>
      <c r="W2014" s="11"/>
      <c r="X2014" s="11"/>
      <c r="Y2014" s="11"/>
      <c r="Z2014" s="11"/>
      <c r="AA2014" s="11"/>
      <c r="AB2014" s="11"/>
      <c r="AC2014" s="11"/>
      <c r="AD2014" s="11"/>
      <c r="AE2014" s="11"/>
      <c r="AF2014" s="11"/>
      <c r="AG2014" s="11"/>
      <c r="AH2014" s="11"/>
      <c r="AI2014" s="11"/>
      <c r="AJ2014" s="11"/>
      <c r="AK2014" s="11"/>
      <c r="AL2014" s="11"/>
      <c r="AM2014" s="11"/>
      <c r="AN2014" s="11"/>
      <c r="AO2014" s="11"/>
      <c r="AP2014" s="11"/>
      <c r="AQ2014" s="11"/>
      <c r="AR2014" s="11"/>
      <c r="AS2014" s="11"/>
      <c r="AT2014" s="11"/>
      <c r="AU2014" s="11"/>
      <c r="AV2014" s="11"/>
      <c r="AW2014" s="11"/>
      <c r="AX2014" s="11"/>
      <c r="AY2014" s="11"/>
      <c r="AZ2014" s="11"/>
      <c r="BA2014" s="11"/>
      <c r="BB2014" s="11"/>
      <c r="BC2014" s="11"/>
      <c r="BD2014" s="11"/>
      <c r="BE2014" s="11"/>
      <c r="BF2014" s="11"/>
      <c r="BG2014" s="11"/>
      <c r="BH2014" s="11"/>
      <c r="BI2014" s="11"/>
      <c r="BJ2014" s="11"/>
      <c r="BK2014" s="11"/>
      <c r="BL2014" s="11"/>
      <c r="BM2014" s="11"/>
      <c r="BN2014" s="11"/>
      <c r="BO2014" s="11"/>
      <c r="BP2014" s="1" t="str">
        <v>0- Port Costs</v>
      </c>
      <c r="BT2014" s="1" t="str">
        <v>0- Port Value</v>
      </c>
      <c r="BU2014" s="11"/>
    </row>
    <row r="2015" spans="1:73" hidden="1" outlineLevel="1" x14ac:dyDescent="0.3">
      <c r="C2015" s="11"/>
      <c r="D2015" s="11"/>
      <c r="E2015" s="11"/>
      <c r="F2015" s="11"/>
      <c r="G2015" s="11"/>
      <c r="H2015" s="1" t="str">
        <v>0 - BM Costs</v>
      </c>
      <c r="L2015" s="1" t="str">
        <v>0 - BM Port</v>
      </c>
      <c r="N2015" s="1" t="str">
        <v>0 - Port Assets</v>
      </c>
      <c r="O2015" s="11"/>
      <c r="P2015" s="11"/>
      <c r="Q2015" s="11"/>
      <c r="R2015" s="11"/>
      <c r="S2015" s="11"/>
      <c r="T2015" s="11"/>
      <c r="U2015" s="11"/>
      <c r="V2015" s="11"/>
      <c r="W2015" s="11"/>
      <c r="X2015" s="11"/>
      <c r="Y2015" s="11"/>
      <c r="Z2015" s="11"/>
      <c r="AA2015" s="11"/>
      <c r="AB2015" s="11"/>
      <c r="AC2015" s="11"/>
      <c r="AD2015" s="11"/>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c r="BC2015" s="11"/>
      <c r="BD2015" s="11"/>
      <c r="BE2015" s="11"/>
      <c r="BF2015" s="11"/>
      <c r="BG2015" s="11"/>
      <c r="BH2015" s="11"/>
      <c r="BI2015" s="11"/>
      <c r="BJ2015" s="11"/>
      <c r="BK2015" s="11"/>
      <c r="BL2015" s="11"/>
      <c r="BM2015" s="11"/>
      <c r="BN2015" s="11"/>
      <c r="BO2015" s="11"/>
      <c r="BP2015" s="1" t="str">
        <v>0- Port Costs</v>
      </c>
      <c r="BT2015" s="1" t="str">
        <v>0- Port Value</v>
      </c>
      <c r="BU2015" s="11"/>
    </row>
    <row r="2016" spans="1:73" hidden="1" outlineLevel="1" x14ac:dyDescent="0.3">
      <c r="C2016" s="11"/>
      <c r="D2016" s="11"/>
      <c r="E2016" s="11"/>
      <c r="F2016" s="11"/>
      <c r="G2016" s="11"/>
      <c r="H2016" s="1" t="str">
        <v>0 - BM Costs</v>
      </c>
      <c r="L2016" s="1" t="str">
        <v>0 - BM Port</v>
      </c>
      <c r="N2016" s="1" t="str">
        <v>0 - Port Assets</v>
      </c>
      <c r="O2016" s="11"/>
      <c r="P2016" s="11"/>
      <c r="Q2016" s="11"/>
      <c r="R2016" s="11"/>
      <c r="S2016" s="11"/>
      <c r="T2016" s="11"/>
      <c r="U2016" s="11"/>
      <c r="V2016" s="11"/>
      <c r="W2016" s="11"/>
      <c r="X2016" s="11"/>
      <c r="Y2016" s="11"/>
      <c r="Z2016" s="11"/>
      <c r="AA2016" s="11"/>
      <c r="AB2016" s="11"/>
      <c r="AC2016" s="11"/>
      <c r="AD2016" s="11"/>
      <c r="AE2016" s="11"/>
      <c r="AF2016" s="11"/>
      <c r="AG2016" s="11"/>
      <c r="AH2016" s="11"/>
      <c r="AI2016" s="11"/>
      <c r="AJ2016" s="11"/>
      <c r="AK2016" s="11"/>
      <c r="AL2016" s="11"/>
      <c r="AM2016" s="11"/>
      <c r="AN2016" s="11"/>
      <c r="AO2016" s="11"/>
      <c r="AP2016" s="11"/>
      <c r="AQ2016" s="11"/>
      <c r="AR2016" s="11"/>
      <c r="AS2016" s="11"/>
      <c r="AT2016" s="11"/>
      <c r="AU2016" s="11"/>
      <c r="AV2016" s="11"/>
      <c r="AW2016" s="11"/>
      <c r="AX2016" s="11"/>
      <c r="AY2016" s="11"/>
      <c r="AZ2016" s="11"/>
      <c r="BA2016" s="11"/>
      <c r="BB2016" s="11"/>
      <c r="BC2016" s="11"/>
      <c r="BD2016" s="11"/>
      <c r="BE2016" s="11"/>
      <c r="BF2016" s="11"/>
      <c r="BG2016" s="11"/>
      <c r="BH2016" s="11"/>
      <c r="BI2016" s="11"/>
      <c r="BJ2016" s="11"/>
      <c r="BK2016" s="11"/>
      <c r="BL2016" s="11"/>
      <c r="BM2016" s="11"/>
      <c r="BN2016" s="11"/>
      <c r="BO2016" s="11"/>
      <c r="BP2016" s="1" t="str">
        <v>0- Port Costs</v>
      </c>
      <c r="BT2016" s="1" t="str">
        <v>0- Port Value</v>
      </c>
      <c r="BU2016" s="11"/>
    </row>
    <row r="2017" spans="3:73" hidden="1" outlineLevel="1" x14ac:dyDescent="0.3">
      <c r="C2017" s="11"/>
      <c r="D2017" s="11"/>
      <c r="E2017" s="11"/>
      <c r="F2017" s="11"/>
      <c r="G2017" s="11"/>
      <c r="H2017" s="1" t="str">
        <v>0 - BM Costs</v>
      </c>
      <c r="L2017" s="1" t="str">
        <v>0 - BM Port</v>
      </c>
      <c r="N2017" s="1" t="str">
        <v>0 - Port Assets</v>
      </c>
      <c r="O2017" s="11"/>
      <c r="P2017" s="11"/>
      <c r="Q2017" s="11"/>
      <c r="R2017" s="11"/>
      <c r="S2017" s="11"/>
      <c r="T2017" s="11"/>
      <c r="U2017" s="11"/>
      <c r="V2017" s="11"/>
      <c r="W2017" s="11"/>
      <c r="X2017" s="11"/>
      <c r="Y2017" s="11"/>
      <c r="Z2017" s="11"/>
      <c r="AA2017" s="11"/>
      <c r="AB2017" s="11"/>
      <c r="AC2017" s="11"/>
      <c r="AD2017" s="11"/>
      <c r="AE2017" s="11"/>
      <c r="AF2017" s="11"/>
      <c r="AG2017" s="11"/>
      <c r="AH2017" s="11"/>
      <c r="AI2017" s="11"/>
      <c r="AJ2017" s="11"/>
      <c r="AK2017" s="11"/>
      <c r="AL2017" s="11"/>
      <c r="AM2017" s="11"/>
      <c r="AN2017" s="11"/>
      <c r="AO2017" s="11"/>
      <c r="AP2017" s="11"/>
      <c r="AQ2017" s="11"/>
      <c r="AR2017" s="11"/>
      <c r="AS2017" s="11"/>
      <c r="AT2017" s="11"/>
      <c r="AU2017" s="11"/>
      <c r="AV2017" s="11"/>
      <c r="AW2017" s="11"/>
      <c r="AX2017" s="11"/>
      <c r="AY2017" s="11"/>
      <c r="AZ2017" s="11"/>
      <c r="BA2017" s="11"/>
      <c r="BB2017" s="11"/>
      <c r="BC2017" s="11"/>
      <c r="BD2017" s="11"/>
      <c r="BE2017" s="11"/>
      <c r="BF2017" s="11"/>
      <c r="BG2017" s="11"/>
      <c r="BH2017" s="11"/>
      <c r="BI2017" s="11"/>
      <c r="BJ2017" s="11"/>
      <c r="BK2017" s="11"/>
      <c r="BL2017" s="11"/>
      <c r="BM2017" s="11"/>
      <c r="BN2017" s="11"/>
      <c r="BO2017" s="11"/>
      <c r="BP2017" s="1" t="str">
        <v>0- Port Costs</v>
      </c>
      <c r="BT2017" s="1" t="str">
        <v>0- Port Value</v>
      </c>
      <c r="BU2017" s="11"/>
    </row>
    <row r="2018" spans="3:73" hidden="1" outlineLevel="1" x14ac:dyDescent="0.3">
      <c r="C2018" s="11"/>
      <c r="D2018" s="11"/>
      <c r="E2018" s="11"/>
      <c r="F2018" s="11"/>
      <c r="G2018" s="11"/>
      <c r="H2018" s="1" t="str">
        <v>0 - BM Costs</v>
      </c>
      <c r="L2018" s="1" t="str">
        <v>0 - BM Port</v>
      </c>
      <c r="N2018" s="1" t="str">
        <v>0 - Port Assets</v>
      </c>
      <c r="O2018" s="11"/>
      <c r="P2018" s="11"/>
      <c r="Q2018" s="11"/>
      <c r="R2018" s="11"/>
      <c r="S2018" s="11"/>
      <c r="T2018" s="11"/>
      <c r="U2018" s="11"/>
      <c r="V2018" s="11"/>
      <c r="W2018" s="11"/>
      <c r="X2018" s="11"/>
      <c r="Y2018" s="11"/>
      <c r="Z2018" s="11"/>
      <c r="AA2018" s="11"/>
      <c r="AB2018" s="11"/>
      <c r="AC2018" s="11"/>
      <c r="AD2018" s="11"/>
      <c r="AE2018" s="11"/>
      <c r="AF2018" s="11"/>
      <c r="AG2018" s="11"/>
      <c r="AH2018" s="11"/>
      <c r="AI2018" s="11"/>
      <c r="AJ2018" s="11"/>
      <c r="AK2018" s="11"/>
      <c r="AL2018" s="11"/>
      <c r="AM2018" s="11"/>
      <c r="AN2018" s="11"/>
      <c r="AO2018" s="11"/>
      <c r="AP2018" s="11"/>
      <c r="AQ2018" s="11"/>
      <c r="AR2018" s="11"/>
      <c r="AS2018" s="11"/>
      <c r="AT2018" s="11"/>
      <c r="AU2018" s="11"/>
      <c r="AV2018" s="11"/>
      <c r="AW2018" s="11"/>
      <c r="AX2018" s="11"/>
      <c r="AY2018" s="11"/>
      <c r="AZ2018" s="11"/>
      <c r="BA2018" s="11"/>
      <c r="BB2018" s="11"/>
      <c r="BC2018" s="11"/>
      <c r="BD2018" s="11"/>
      <c r="BE2018" s="11"/>
      <c r="BF2018" s="11"/>
      <c r="BG2018" s="11"/>
      <c r="BH2018" s="11"/>
      <c r="BI2018" s="11"/>
      <c r="BJ2018" s="11"/>
      <c r="BK2018" s="11"/>
      <c r="BL2018" s="11"/>
      <c r="BM2018" s="11"/>
      <c r="BN2018" s="11"/>
      <c r="BO2018" s="11"/>
      <c r="BP2018" s="1" t="str">
        <v>0- Port Costs</v>
      </c>
      <c r="BT2018" s="1" t="str">
        <v>0- Port Value</v>
      </c>
      <c r="BU2018" s="11"/>
    </row>
    <row r="2019" spans="3:73" hidden="1" outlineLevel="1" x14ac:dyDescent="0.3">
      <c r="C2019" s="11"/>
      <c r="D2019" s="11"/>
      <c r="E2019" s="11"/>
      <c r="F2019" s="11"/>
      <c r="G2019" s="11"/>
      <c r="H2019" s="1" t="str">
        <v>0 - BM Costs</v>
      </c>
      <c r="L2019" s="1" t="str">
        <v>0 - BM Port</v>
      </c>
      <c r="N2019" s="1" t="str">
        <v>0 - Port Assets</v>
      </c>
      <c r="O2019" s="11"/>
      <c r="P2019" s="11"/>
      <c r="Q2019" s="11"/>
      <c r="R2019" s="11"/>
      <c r="S2019" s="11"/>
      <c r="T2019" s="11"/>
      <c r="U2019" s="11"/>
      <c r="V2019" s="11"/>
      <c r="W2019" s="11"/>
      <c r="X2019" s="11"/>
      <c r="Y2019" s="11"/>
      <c r="Z2019" s="11"/>
      <c r="AA2019" s="11"/>
      <c r="AB2019" s="11"/>
      <c r="AC2019" s="11"/>
      <c r="AD2019" s="11"/>
      <c r="AE2019" s="11"/>
      <c r="AF2019" s="11"/>
      <c r="AG2019" s="11"/>
      <c r="AH2019" s="11"/>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c r="BC2019" s="11"/>
      <c r="BD2019" s="11"/>
      <c r="BE2019" s="11"/>
      <c r="BF2019" s="11"/>
      <c r="BG2019" s="11"/>
      <c r="BH2019" s="11"/>
      <c r="BI2019" s="11"/>
      <c r="BJ2019" s="11"/>
      <c r="BK2019" s="11"/>
      <c r="BL2019" s="11"/>
      <c r="BM2019" s="11"/>
      <c r="BN2019" s="11"/>
      <c r="BO2019" s="11"/>
      <c r="BP2019" s="1" t="str">
        <v>0- Port Costs</v>
      </c>
      <c r="BT2019" s="1" t="str">
        <v>0- Port Value</v>
      </c>
      <c r="BU2019" s="11"/>
    </row>
    <row r="2020" spans="3:73" hidden="1" outlineLevel="1" x14ac:dyDescent="0.3">
      <c r="C2020" s="11"/>
      <c r="D2020" s="11"/>
      <c r="E2020" s="11"/>
      <c r="F2020" s="11"/>
      <c r="G2020" s="11"/>
      <c r="H2020" s="1" t="str">
        <v>0 - BM Costs</v>
      </c>
      <c r="L2020" s="1" t="str">
        <v>0 - BM Port</v>
      </c>
      <c r="N2020" s="1" t="str">
        <v>0 - Port Assets</v>
      </c>
      <c r="O2020" s="11"/>
      <c r="P2020" s="11"/>
      <c r="Q2020" s="11"/>
      <c r="R2020" s="11"/>
      <c r="S2020" s="11"/>
      <c r="T2020" s="11"/>
      <c r="U2020" s="11"/>
      <c r="V2020" s="11"/>
      <c r="W2020" s="11"/>
      <c r="X2020" s="11"/>
      <c r="Y2020" s="11"/>
      <c r="Z2020" s="11"/>
      <c r="AA2020" s="11"/>
      <c r="AB2020" s="11"/>
      <c r="AC2020" s="11"/>
      <c r="AD2020" s="11"/>
      <c r="AE2020" s="11"/>
      <c r="AF2020" s="11"/>
      <c r="AG2020" s="11"/>
      <c r="AH2020" s="11"/>
      <c r="AI2020" s="11"/>
      <c r="AJ2020" s="11"/>
      <c r="AK2020" s="11"/>
      <c r="AL2020" s="11"/>
      <c r="AM2020" s="11"/>
      <c r="AN2020" s="11"/>
      <c r="AO2020" s="11"/>
      <c r="AP2020" s="11"/>
      <c r="AQ2020" s="11"/>
      <c r="AR2020" s="11"/>
      <c r="AS2020" s="11"/>
      <c r="AT2020" s="11"/>
      <c r="AU2020" s="11"/>
      <c r="AV2020" s="11"/>
      <c r="AW2020" s="11"/>
      <c r="AX2020" s="11"/>
      <c r="AY2020" s="11"/>
      <c r="AZ2020" s="11"/>
      <c r="BA2020" s="11"/>
      <c r="BB2020" s="11"/>
      <c r="BC2020" s="11"/>
      <c r="BD2020" s="11"/>
      <c r="BE2020" s="11"/>
      <c r="BF2020" s="11"/>
      <c r="BG2020" s="11"/>
      <c r="BH2020" s="11"/>
      <c r="BI2020" s="11"/>
      <c r="BJ2020" s="11"/>
      <c r="BK2020" s="11"/>
      <c r="BL2020" s="11"/>
      <c r="BM2020" s="11"/>
      <c r="BN2020" s="11"/>
      <c r="BO2020" s="11"/>
      <c r="BP2020" s="1" t="str">
        <v>0- Port Costs</v>
      </c>
      <c r="BT2020" s="1" t="str">
        <v>0- Port Value</v>
      </c>
      <c r="BU2020" s="11"/>
    </row>
    <row r="2021" spans="3:73" hidden="1" outlineLevel="1" x14ac:dyDescent="0.3">
      <c r="C2021" s="11"/>
      <c r="D2021" s="11"/>
      <c r="E2021" s="11"/>
      <c r="F2021" s="11"/>
      <c r="G2021" s="11"/>
      <c r="H2021" s="1" t="str">
        <v>0 - BM Costs</v>
      </c>
      <c r="L2021" s="1" t="str">
        <v>0 - BM Port</v>
      </c>
      <c r="N2021" s="1" t="str">
        <v>0 - Port Assets</v>
      </c>
      <c r="O2021" s="11"/>
      <c r="P2021" s="11"/>
      <c r="Q2021" s="11"/>
      <c r="R2021" s="11"/>
      <c r="S2021" s="11"/>
      <c r="T2021" s="11"/>
      <c r="U2021" s="11"/>
      <c r="V2021" s="11"/>
      <c r="W2021" s="11"/>
      <c r="X2021" s="11"/>
      <c r="Y2021" s="11"/>
      <c r="Z2021" s="11"/>
      <c r="AA2021" s="11"/>
      <c r="AB2021" s="11"/>
      <c r="AC2021" s="11"/>
      <c r="AD2021" s="11"/>
      <c r="AE2021" s="11"/>
      <c r="AF2021" s="11"/>
      <c r="AG2021" s="11"/>
      <c r="AH2021" s="11"/>
      <c r="AI2021" s="11"/>
      <c r="AJ2021" s="11"/>
      <c r="AK2021" s="11"/>
      <c r="AL2021" s="11"/>
      <c r="AM2021" s="11"/>
      <c r="AN2021" s="11"/>
      <c r="AO2021" s="11"/>
      <c r="AP2021" s="11"/>
      <c r="AQ2021" s="11"/>
      <c r="AR2021" s="11"/>
      <c r="AS2021" s="11"/>
      <c r="AT2021" s="11"/>
      <c r="AU2021" s="11"/>
      <c r="AV2021" s="11"/>
      <c r="AW2021" s="11"/>
      <c r="AX2021" s="11"/>
      <c r="AY2021" s="11"/>
      <c r="AZ2021" s="11"/>
      <c r="BA2021" s="11"/>
      <c r="BB2021" s="11"/>
      <c r="BC2021" s="11"/>
      <c r="BD2021" s="11"/>
      <c r="BE2021" s="11"/>
      <c r="BF2021" s="11"/>
      <c r="BG2021" s="11"/>
      <c r="BH2021" s="11"/>
      <c r="BI2021" s="11"/>
      <c r="BJ2021" s="11"/>
      <c r="BK2021" s="11"/>
      <c r="BL2021" s="11"/>
      <c r="BM2021" s="11"/>
      <c r="BN2021" s="11"/>
      <c r="BO2021" s="11"/>
      <c r="BP2021" s="1" t="str">
        <v>0- Port Costs</v>
      </c>
      <c r="BT2021" s="1" t="str">
        <v>0- Port Value</v>
      </c>
      <c r="BU2021" s="11"/>
    </row>
    <row r="2022" spans="3:73" hidden="1" outlineLevel="1" x14ac:dyDescent="0.3">
      <c r="H2022" s="1" t="str">
        <v>0 - BM Costs</v>
      </c>
      <c r="L2022" s="1" t="str">
        <v>0 - BM Port</v>
      </c>
      <c r="N2022" s="1" t="str">
        <v>0 - Port Assets</v>
      </c>
      <c r="O2022" s="11"/>
      <c r="P2022" s="11"/>
      <c r="Q2022" s="11"/>
      <c r="R2022" s="11"/>
      <c r="S2022" s="11"/>
      <c r="T2022" s="11"/>
      <c r="U2022" s="11"/>
      <c r="V2022" s="11"/>
      <c r="W2022" s="11"/>
      <c r="X2022" s="11"/>
      <c r="Y2022" s="11"/>
      <c r="Z2022" s="11"/>
      <c r="AA2022" s="11"/>
      <c r="AB2022" s="11"/>
      <c r="AC2022" s="11"/>
      <c r="AD2022" s="11"/>
      <c r="AE2022" s="11"/>
      <c r="AF2022" s="11"/>
      <c r="AG2022" s="11"/>
      <c r="AH2022" s="11"/>
      <c r="AI2022" s="11"/>
      <c r="AJ2022" s="11"/>
      <c r="AK2022" s="11"/>
      <c r="AL2022" s="11"/>
      <c r="AM2022" s="11"/>
      <c r="AN2022" s="11"/>
      <c r="AO2022" s="11"/>
      <c r="AP2022" s="11"/>
      <c r="AQ2022" s="11"/>
      <c r="AR2022" s="11"/>
      <c r="AS2022" s="11"/>
      <c r="AT2022" s="11"/>
      <c r="AU2022" s="11"/>
      <c r="AV2022" s="11"/>
      <c r="AW2022" s="11"/>
      <c r="AX2022" s="11"/>
      <c r="AY2022" s="11"/>
      <c r="AZ2022" s="11"/>
      <c r="BA2022" s="11"/>
      <c r="BB2022" s="11"/>
      <c r="BC2022" s="11"/>
      <c r="BD2022" s="11"/>
      <c r="BE2022" s="11"/>
      <c r="BF2022" s="11"/>
      <c r="BG2022" s="11"/>
      <c r="BH2022" s="11"/>
      <c r="BI2022" s="11"/>
      <c r="BJ2022" s="11"/>
      <c r="BK2022" s="11"/>
      <c r="BL2022" s="11"/>
      <c r="BM2022" s="11"/>
      <c r="BN2022" s="11"/>
      <c r="BO2022" s="11"/>
      <c r="BP2022" s="1" t="str">
        <v>0- Port Costs</v>
      </c>
      <c r="BT2022" s="1" t="str">
        <v>0- Port Value</v>
      </c>
      <c r="BU2022" s="11"/>
    </row>
    <row r="2023" spans="3:73" hidden="1" outlineLevel="1" x14ac:dyDescent="0.3">
      <c r="H2023" s="1" t="str">
        <v>0 - BM Costs</v>
      </c>
      <c r="L2023" s="1" t="str">
        <v>0 - BM Port</v>
      </c>
      <c r="N2023" s="1" t="str">
        <v>0 - Port Assets</v>
      </c>
      <c r="O2023" s="11"/>
      <c r="P2023" s="11"/>
      <c r="Q2023" s="11"/>
      <c r="R2023" s="11"/>
      <c r="S2023" s="11"/>
      <c r="T2023" s="11"/>
      <c r="U2023" s="11"/>
      <c r="V2023" s="11"/>
      <c r="W2023" s="11"/>
      <c r="X2023" s="11"/>
      <c r="Y2023" s="11"/>
      <c r="Z2023" s="11"/>
      <c r="AA2023" s="11"/>
      <c r="AB2023" s="11"/>
      <c r="AC2023" s="11"/>
      <c r="AD2023" s="11"/>
      <c r="AE2023" s="11"/>
      <c r="AF2023" s="11"/>
      <c r="AG2023" s="11"/>
      <c r="AH2023" s="11"/>
      <c r="AI2023" s="11"/>
      <c r="AJ2023" s="11"/>
      <c r="AK2023" s="11"/>
      <c r="AL2023" s="11"/>
      <c r="AM2023" s="11"/>
      <c r="AN2023" s="11"/>
      <c r="AO2023" s="11"/>
      <c r="AP2023" s="11"/>
      <c r="AQ2023" s="11"/>
      <c r="AR2023" s="11"/>
      <c r="AS2023" s="11"/>
      <c r="AT2023" s="11"/>
      <c r="AU2023" s="11"/>
      <c r="AV2023" s="11"/>
      <c r="AW2023" s="11"/>
      <c r="AX2023" s="11"/>
      <c r="AY2023" s="11"/>
      <c r="AZ2023" s="11"/>
      <c r="BA2023" s="11"/>
      <c r="BB2023" s="11"/>
      <c r="BC2023" s="11"/>
      <c r="BD2023" s="11"/>
      <c r="BE2023" s="11"/>
      <c r="BF2023" s="11"/>
      <c r="BG2023" s="11"/>
      <c r="BH2023" s="11"/>
      <c r="BI2023" s="11"/>
      <c r="BJ2023" s="11"/>
      <c r="BK2023" s="11"/>
      <c r="BL2023" s="11"/>
      <c r="BM2023" s="11"/>
      <c r="BN2023" s="11"/>
      <c r="BO2023" s="11"/>
      <c r="BP2023" s="1" t="str">
        <v>0- Port Costs</v>
      </c>
      <c r="BT2023" s="1" t="str">
        <v>0- Port Value</v>
      </c>
      <c r="BU2023" s="11"/>
    </row>
    <row r="2024" spans="3:73" hidden="1" outlineLevel="1" x14ac:dyDescent="0.3">
      <c r="H2024" s="1" t="str">
        <v>0 - BM Costs</v>
      </c>
      <c r="L2024" s="1" t="str">
        <v>0 - BM Port</v>
      </c>
      <c r="N2024" s="1" t="str">
        <v>0 - Port Assets</v>
      </c>
      <c r="O2024" s="11"/>
      <c r="P2024" s="11"/>
      <c r="Q2024" s="11"/>
      <c r="R2024" s="11"/>
      <c r="S2024" s="11"/>
      <c r="T2024" s="11"/>
      <c r="U2024" s="11"/>
      <c r="V2024" s="11"/>
      <c r="W2024" s="11"/>
      <c r="X2024" s="11"/>
      <c r="Y2024" s="11"/>
      <c r="Z2024" s="11"/>
      <c r="AA2024" s="11"/>
      <c r="AB2024" s="11"/>
      <c r="AC2024" s="11"/>
      <c r="AD2024" s="11"/>
      <c r="AE2024" s="11"/>
      <c r="AF2024" s="11"/>
      <c r="AG2024" s="11"/>
      <c r="AH2024" s="11"/>
      <c r="AI2024" s="11"/>
      <c r="AJ2024" s="11"/>
      <c r="AK2024" s="11"/>
      <c r="AL2024" s="11"/>
      <c r="AM2024" s="11"/>
      <c r="AN2024" s="11"/>
      <c r="AO2024" s="11"/>
      <c r="AP2024" s="11"/>
      <c r="AQ2024" s="11"/>
      <c r="AR2024" s="11"/>
      <c r="AS2024" s="11"/>
      <c r="AT2024" s="11"/>
      <c r="AU2024" s="11"/>
      <c r="AV2024" s="11"/>
      <c r="AW2024" s="11"/>
      <c r="AX2024" s="11"/>
      <c r="AY2024" s="11"/>
      <c r="AZ2024" s="11"/>
      <c r="BA2024" s="11"/>
      <c r="BB2024" s="11"/>
      <c r="BC2024" s="11"/>
      <c r="BD2024" s="11"/>
      <c r="BE2024" s="11"/>
      <c r="BF2024" s="11"/>
      <c r="BG2024" s="11"/>
      <c r="BH2024" s="11"/>
      <c r="BI2024" s="11"/>
      <c r="BJ2024" s="11"/>
      <c r="BK2024" s="11"/>
      <c r="BL2024" s="11"/>
      <c r="BM2024" s="11"/>
      <c r="BN2024" s="11"/>
      <c r="BO2024" s="11"/>
      <c r="BP2024" s="1" t="str">
        <v>0- Port Costs</v>
      </c>
      <c r="BT2024" s="1" t="str">
        <v>0- Port Value</v>
      </c>
      <c r="BU2024" s="11"/>
    </row>
    <row r="2025" spans="3:73" hidden="1" outlineLevel="1" x14ac:dyDescent="0.3">
      <c r="H2025" s="1" t="str">
        <v>0 - BM Costs</v>
      </c>
      <c r="L2025" s="1" t="str">
        <v>0 - BM Port</v>
      </c>
      <c r="N2025" s="1" t="str">
        <v>0 - Port Assets</v>
      </c>
      <c r="O2025" s="11"/>
      <c r="P2025" s="11"/>
      <c r="Q2025" s="11"/>
      <c r="R2025" s="11"/>
      <c r="S2025" s="11"/>
      <c r="T2025" s="11"/>
      <c r="U2025" s="11"/>
      <c r="V2025" s="11"/>
      <c r="W2025" s="11"/>
      <c r="X2025" s="11"/>
      <c r="Y2025" s="11"/>
      <c r="Z2025" s="11"/>
      <c r="AA2025" s="11"/>
      <c r="AB2025" s="11"/>
      <c r="AC2025" s="11"/>
      <c r="AD2025" s="11"/>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c r="BB2025" s="11"/>
      <c r="BC2025" s="11"/>
      <c r="BD2025" s="11"/>
      <c r="BE2025" s="11"/>
      <c r="BF2025" s="11"/>
      <c r="BG2025" s="11"/>
      <c r="BH2025" s="11"/>
      <c r="BI2025" s="11"/>
      <c r="BJ2025" s="11"/>
      <c r="BK2025" s="11"/>
      <c r="BL2025" s="11"/>
      <c r="BM2025" s="11"/>
      <c r="BN2025" s="11"/>
      <c r="BO2025" s="11"/>
      <c r="BP2025" s="1" t="str">
        <v>0- Port Costs</v>
      </c>
      <c r="BT2025" s="1" t="str">
        <v>0- Port Value</v>
      </c>
      <c r="BU2025" s="11"/>
    </row>
    <row r="2026" spans="3:73" hidden="1" outlineLevel="1" x14ac:dyDescent="0.3">
      <c r="H2026" s="1" t="str">
        <v>0 - BM Costs</v>
      </c>
      <c r="L2026" s="1" t="str">
        <v>0 - BM Port</v>
      </c>
      <c r="N2026" s="1" t="str">
        <v>0 - Port Assets</v>
      </c>
      <c r="O2026" s="11"/>
      <c r="P2026" s="11"/>
      <c r="Q2026" s="11"/>
      <c r="R2026" s="11"/>
      <c r="S2026" s="11"/>
      <c r="T2026" s="11"/>
      <c r="U2026" s="11"/>
      <c r="V2026" s="11"/>
      <c r="W2026" s="11"/>
      <c r="X2026" s="11"/>
      <c r="Y2026" s="11"/>
      <c r="Z2026" s="11"/>
      <c r="AA2026" s="11"/>
      <c r="AB2026" s="11"/>
      <c r="AC2026" s="11"/>
      <c r="AD2026" s="11"/>
      <c r="AE2026" s="11"/>
      <c r="AF2026" s="11"/>
      <c r="AG2026" s="11"/>
      <c r="AH2026" s="11"/>
      <c r="AI2026" s="11"/>
      <c r="AJ2026" s="11"/>
      <c r="AK2026" s="11"/>
      <c r="AL2026" s="11"/>
      <c r="AM2026" s="11"/>
      <c r="AN2026" s="11"/>
      <c r="AO2026" s="11"/>
      <c r="AP2026" s="11"/>
      <c r="AQ2026" s="11"/>
      <c r="AR2026" s="11"/>
      <c r="AS2026" s="11"/>
      <c r="AT2026" s="11"/>
      <c r="AU2026" s="11"/>
      <c r="AV2026" s="11"/>
      <c r="AW2026" s="11"/>
      <c r="AX2026" s="11"/>
      <c r="AY2026" s="11"/>
      <c r="AZ2026" s="11"/>
      <c r="BA2026" s="11"/>
      <c r="BB2026" s="11"/>
      <c r="BC2026" s="11"/>
      <c r="BD2026" s="11"/>
      <c r="BE2026" s="11"/>
      <c r="BF2026" s="11"/>
      <c r="BG2026" s="11"/>
      <c r="BH2026" s="11"/>
      <c r="BI2026" s="11"/>
      <c r="BJ2026" s="11"/>
      <c r="BK2026" s="11"/>
      <c r="BL2026" s="11"/>
      <c r="BM2026" s="11"/>
      <c r="BN2026" s="11"/>
      <c r="BO2026" s="11"/>
      <c r="BP2026" s="1" t="str">
        <v>0- Port Costs</v>
      </c>
      <c r="BT2026" s="1" t="str">
        <v>0- Port Value</v>
      </c>
      <c r="BU2026" s="11"/>
    </row>
    <row r="2027" spans="3:73" hidden="1" outlineLevel="1" x14ac:dyDescent="0.3">
      <c r="H2027" s="1" t="str">
        <v>0 - BM Costs</v>
      </c>
      <c r="L2027" s="1" t="str">
        <v>0 - BM Port</v>
      </c>
      <c r="N2027" s="1" t="str">
        <v>0 - Port Assets</v>
      </c>
      <c r="O2027" s="11"/>
      <c r="P2027" s="11"/>
      <c r="Q2027" s="11"/>
      <c r="R2027" s="11"/>
      <c r="S2027" s="11"/>
      <c r="T2027" s="11"/>
      <c r="U2027" s="11"/>
      <c r="V2027" s="11"/>
      <c r="W2027" s="11"/>
      <c r="X2027" s="11"/>
      <c r="Y2027" s="11"/>
      <c r="Z2027" s="11"/>
      <c r="AA2027" s="11"/>
      <c r="AB2027" s="11"/>
      <c r="AC2027" s="11"/>
      <c r="AD2027" s="11"/>
      <c r="AE2027" s="11"/>
      <c r="AF2027" s="11"/>
      <c r="AG2027" s="11"/>
      <c r="AH2027" s="11"/>
      <c r="AI2027" s="11"/>
      <c r="AJ2027" s="11"/>
      <c r="AK2027" s="11"/>
      <c r="AL2027" s="11"/>
      <c r="AM2027" s="11"/>
      <c r="AN2027" s="11"/>
      <c r="AO2027" s="11"/>
      <c r="AP2027" s="11"/>
      <c r="AQ2027" s="11"/>
      <c r="AR2027" s="11"/>
      <c r="AS2027" s="11"/>
      <c r="AT2027" s="11"/>
      <c r="AU2027" s="11"/>
      <c r="AV2027" s="11"/>
      <c r="AW2027" s="11"/>
      <c r="AX2027" s="11"/>
      <c r="AY2027" s="11"/>
      <c r="AZ2027" s="11"/>
      <c r="BA2027" s="11"/>
      <c r="BB2027" s="11"/>
      <c r="BC2027" s="11"/>
      <c r="BD2027" s="11"/>
      <c r="BE2027" s="11"/>
      <c r="BF2027" s="11"/>
      <c r="BG2027" s="11"/>
      <c r="BH2027" s="11"/>
      <c r="BI2027" s="11"/>
      <c r="BJ2027" s="11"/>
      <c r="BK2027" s="11"/>
      <c r="BL2027" s="11"/>
      <c r="BM2027" s="11"/>
      <c r="BN2027" s="11"/>
      <c r="BO2027" s="11"/>
      <c r="BP2027" s="1" t="str">
        <v>0- Port Costs</v>
      </c>
      <c r="BT2027" s="1" t="str">
        <v>0- Port Value</v>
      </c>
      <c r="BU2027" s="11"/>
    </row>
    <row r="2028" spans="3:73" hidden="1" outlineLevel="1" x14ac:dyDescent="0.3">
      <c r="H2028" s="1" t="str">
        <v>0 - BM Costs</v>
      </c>
      <c r="L2028" s="1" t="str">
        <v>0 - BM Port</v>
      </c>
      <c r="N2028" s="1" t="str">
        <v>0 - Port Assets</v>
      </c>
      <c r="O2028" s="11"/>
      <c r="P2028" s="11"/>
      <c r="Q2028" s="11"/>
      <c r="R2028" s="11"/>
      <c r="S2028" s="11"/>
      <c r="T2028" s="11"/>
      <c r="U2028" s="11"/>
      <c r="V2028" s="11"/>
      <c r="W2028" s="11"/>
      <c r="X2028" s="11"/>
      <c r="Y2028" s="11"/>
      <c r="Z2028" s="11"/>
      <c r="AA2028" s="11"/>
      <c r="AB2028" s="11"/>
      <c r="AC2028" s="11"/>
      <c r="AD2028" s="11"/>
      <c r="AE2028" s="11"/>
      <c r="AF2028" s="11"/>
      <c r="AG2028" s="11"/>
      <c r="AH2028" s="11"/>
      <c r="AI2028" s="11"/>
      <c r="AJ2028" s="11"/>
      <c r="AK2028" s="11"/>
      <c r="AL2028" s="11"/>
      <c r="AM2028" s="11"/>
      <c r="AN2028" s="11"/>
      <c r="AO2028" s="11"/>
      <c r="AP2028" s="11"/>
      <c r="AQ2028" s="11"/>
      <c r="AR2028" s="11"/>
      <c r="AS2028" s="11"/>
      <c r="AT2028" s="11"/>
      <c r="AU2028" s="11"/>
      <c r="AV2028" s="11"/>
      <c r="AW2028" s="11"/>
      <c r="AX2028" s="11"/>
      <c r="AY2028" s="11"/>
      <c r="AZ2028" s="11"/>
      <c r="BA2028" s="11"/>
      <c r="BB2028" s="11"/>
      <c r="BC2028" s="11"/>
      <c r="BD2028" s="11"/>
      <c r="BE2028" s="11"/>
      <c r="BF2028" s="11"/>
      <c r="BG2028" s="11"/>
      <c r="BH2028" s="11"/>
      <c r="BI2028" s="11"/>
      <c r="BJ2028" s="11"/>
      <c r="BK2028" s="11"/>
      <c r="BL2028" s="11"/>
      <c r="BM2028" s="11"/>
      <c r="BN2028" s="11"/>
      <c r="BO2028" s="11"/>
      <c r="BP2028" s="1" t="str">
        <v>0- Port Costs</v>
      </c>
      <c r="BT2028" s="1" t="str">
        <v>0- Port Value</v>
      </c>
      <c r="BU2028" s="11"/>
    </row>
    <row r="2029" spans="3:73" hidden="1" outlineLevel="1" x14ac:dyDescent="0.3">
      <c r="H2029" s="1" t="str">
        <v>0 - BM Costs</v>
      </c>
      <c r="L2029" s="1" t="str">
        <v>0 - BM Port</v>
      </c>
      <c r="N2029" s="1" t="str">
        <v>0 - Port Assets</v>
      </c>
      <c r="O2029" s="11"/>
      <c r="P2029" s="11"/>
      <c r="Q2029" s="11"/>
      <c r="R2029" s="11"/>
      <c r="S2029" s="11"/>
      <c r="T2029" s="11"/>
      <c r="U2029" s="11"/>
      <c r="V2029" s="11"/>
      <c r="W2029" s="11"/>
      <c r="X2029" s="11"/>
      <c r="Y2029" s="11"/>
      <c r="Z2029" s="11"/>
      <c r="AA2029" s="11"/>
      <c r="AB2029" s="11"/>
      <c r="AC2029" s="11"/>
      <c r="AD2029" s="11"/>
      <c r="AE2029" s="11"/>
      <c r="AF2029" s="11"/>
      <c r="AG2029" s="11"/>
      <c r="AH2029" s="11"/>
      <c r="AI2029" s="11"/>
      <c r="AJ2029" s="11"/>
      <c r="AK2029" s="11"/>
      <c r="AL2029" s="11"/>
      <c r="AM2029" s="11"/>
      <c r="AN2029" s="11"/>
      <c r="AO2029" s="11"/>
      <c r="AP2029" s="11"/>
      <c r="AQ2029" s="11"/>
      <c r="AR2029" s="11"/>
      <c r="AS2029" s="11"/>
      <c r="AT2029" s="11"/>
      <c r="AU2029" s="11"/>
      <c r="AV2029" s="11"/>
      <c r="AW2029" s="11"/>
      <c r="AX2029" s="11"/>
      <c r="AY2029" s="11"/>
      <c r="AZ2029" s="11"/>
      <c r="BA2029" s="11"/>
      <c r="BB2029" s="11"/>
      <c r="BC2029" s="11"/>
      <c r="BD2029" s="11"/>
      <c r="BE2029" s="11"/>
      <c r="BF2029" s="11"/>
      <c r="BG2029" s="11"/>
      <c r="BH2029" s="11"/>
      <c r="BI2029" s="11"/>
      <c r="BJ2029" s="11"/>
      <c r="BK2029" s="11"/>
      <c r="BL2029" s="11"/>
      <c r="BM2029" s="11"/>
      <c r="BN2029" s="11"/>
      <c r="BO2029" s="11"/>
      <c r="BP2029" s="1" t="str">
        <v>0- Port Costs</v>
      </c>
      <c r="BT2029" s="1" t="str">
        <v>0- Port Value</v>
      </c>
      <c r="BU2029" s="11"/>
    </row>
    <row r="2030" spans="3:73" hidden="1" outlineLevel="1" x14ac:dyDescent="0.3">
      <c r="H2030" s="1" t="str">
        <v>0 - BM Costs</v>
      </c>
      <c r="L2030" s="1" t="str">
        <v>0 - BM Port</v>
      </c>
      <c r="N2030" s="1" t="str">
        <v>0 - Port Assets</v>
      </c>
      <c r="O2030" s="11"/>
      <c r="P2030" s="11"/>
      <c r="Q2030" s="11"/>
      <c r="R2030" s="11"/>
      <c r="S2030" s="11"/>
      <c r="T2030" s="11"/>
      <c r="U2030" s="11"/>
      <c r="V2030" s="11"/>
      <c r="W2030" s="11"/>
      <c r="X2030" s="11"/>
      <c r="Y2030" s="11"/>
      <c r="Z2030" s="11"/>
      <c r="AA2030" s="11"/>
      <c r="AB2030" s="11"/>
      <c r="AC2030" s="11"/>
      <c r="AD2030" s="11"/>
      <c r="AE2030" s="11"/>
      <c r="AF2030" s="11"/>
      <c r="AG2030" s="11"/>
      <c r="AH2030" s="11"/>
      <c r="AI2030" s="11"/>
      <c r="AJ2030" s="11"/>
      <c r="AK2030" s="11"/>
      <c r="AL2030" s="11"/>
      <c r="AM2030" s="11"/>
      <c r="AN2030" s="11"/>
      <c r="AO2030" s="11"/>
      <c r="AP2030" s="11"/>
      <c r="AQ2030" s="11"/>
      <c r="AR2030" s="11"/>
      <c r="AS2030" s="11"/>
      <c r="AT2030" s="11"/>
      <c r="AU2030" s="11"/>
      <c r="AV2030" s="11"/>
      <c r="AW2030" s="11"/>
      <c r="AX2030" s="11"/>
      <c r="AY2030" s="11"/>
      <c r="AZ2030" s="11"/>
      <c r="BA2030" s="11"/>
      <c r="BB2030" s="11"/>
      <c r="BC2030" s="11"/>
      <c r="BD2030" s="11"/>
      <c r="BE2030" s="11"/>
      <c r="BF2030" s="11"/>
      <c r="BG2030" s="11"/>
      <c r="BH2030" s="11"/>
      <c r="BI2030" s="11"/>
      <c r="BJ2030" s="11"/>
      <c r="BK2030" s="11"/>
      <c r="BL2030" s="11"/>
      <c r="BM2030" s="11"/>
      <c r="BN2030" s="11"/>
      <c r="BO2030" s="11"/>
      <c r="BP2030" s="1" t="str">
        <v>0- Port Costs</v>
      </c>
      <c r="BT2030" s="1" t="str">
        <v>0- Port Value</v>
      </c>
      <c r="BU2030" s="11"/>
    </row>
    <row r="2031" spans="3:73" hidden="1" outlineLevel="1" x14ac:dyDescent="0.3">
      <c r="H2031" s="1" t="str">
        <v>0 - BM Costs</v>
      </c>
      <c r="L2031" s="1" t="str">
        <v>0 - BM Port</v>
      </c>
      <c r="N2031" s="1" t="str">
        <v>0 - Port Assets</v>
      </c>
      <c r="O2031" s="11"/>
      <c r="P2031" s="11"/>
      <c r="Q2031" s="11"/>
      <c r="R2031" s="11"/>
      <c r="S2031" s="11"/>
      <c r="T2031" s="11"/>
      <c r="U2031" s="11"/>
      <c r="V2031" s="11"/>
      <c r="W2031" s="11"/>
      <c r="X2031" s="11"/>
      <c r="Y2031" s="11"/>
      <c r="Z2031" s="11"/>
      <c r="AA2031" s="11"/>
      <c r="AB2031" s="11"/>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c r="BC2031" s="11"/>
      <c r="BD2031" s="11"/>
      <c r="BE2031" s="11"/>
      <c r="BF2031" s="11"/>
      <c r="BG2031" s="11"/>
      <c r="BH2031" s="11"/>
      <c r="BI2031" s="11"/>
      <c r="BJ2031" s="11"/>
      <c r="BK2031" s="11"/>
      <c r="BL2031" s="11"/>
      <c r="BM2031" s="11"/>
      <c r="BN2031" s="11"/>
      <c r="BO2031" s="11"/>
      <c r="BP2031" s="1" t="str">
        <v>0- Port Costs</v>
      </c>
      <c r="BT2031" s="1" t="str">
        <v>0- Port Value</v>
      </c>
      <c r="BU2031" s="11"/>
    </row>
    <row r="2032" spans="3:73" hidden="1" outlineLevel="1" x14ac:dyDescent="0.3">
      <c r="H2032" s="1" t="str">
        <v>0 - BM Costs</v>
      </c>
      <c r="L2032" s="1" t="str">
        <v>0 - BM Port</v>
      </c>
      <c r="N2032" s="1" t="str">
        <v>0 - Port Assets</v>
      </c>
      <c r="O2032" s="11"/>
      <c r="P2032" s="11"/>
      <c r="Q2032" s="11"/>
      <c r="R2032" s="11"/>
      <c r="S2032" s="11"/>
      <c r="T2032" s="11"/>
      <c r="U2032" s="11"/>
      <c r="V2032" s="11"/>
      <c r="W2032" s="11"/>
      <c r="X2032" s="11"/>
      <c r="Y2032" s="11"/>
      <c r="Z2032" s="11"/>
      <c r="AA2032" s="11"/>
      <c r="AB2032" s="11"/>
      <c r="AC2032" s="11"/>
      <c r="AD2032" s="11"/>
      <c r="AE2032" s="11"/>
      <c r="AF2032" s="11"/>
      <c r="AG2032" s="11"/>
      <c r="AH2032" s="11"/>
      <c r="AI2032" s="11"/>
      <c r="AJ2032" s="11"/>
      <c r="AK2032" s="11"/>
      <c r="AL2032" s="11"/>
      <c r="AM2032" s="11"/>
      <c r="AN2032" s="11"/>
      <c r="AO2032" s="11"/>
      <c r="AP2032" s="11"/>
      <c r="AQ2032" s="11"/>
      <c r="AR2032" s="11"/>
      <c r="AS2032" s="11"/>
      <c r="AT2032" s="11"/>
      <c r="AU2032" s="11"/>
      <c r="AV2032" s="11"/>
      <c r="AW2032" s="11"/>
      <c r="AX2032" s="11"/>
      <c r="AY2032" s="11"/>
      <c r="AZ2032" s="11"/>
      <c r="BA2032" s="11"/>
      <c r="BB2032" s="11"/>
      <c r="BC2032" s="11"/>
      <c r="BD2032" s="11"/>
      <c r="BE2032" s="11"/>
      <c r="BF2032" s="11"/>
      <c r="BG2032" s="11"/>
      <c r="BH2032" s="11"/>
      <c r="BI2032" s="11"/>
      <c r="BJ2032" s="11"/>
      <c r="BK2032" s="11"/>
      <c r="BL2032" s="11"/>
      <c r="BM2032" s="11"/>
      <c r="BN2032" s="11"/>
      <c r="BO2032" s="11"/>
      <c r="BP2032" s="1" t="str">
        <v>0- Port Costs</v>
      </c>
      <c r="BT2032" s="1" t="str">
        <v>0- Port Value</v>
      </c>
      <c r="BU2032" s="11"/>
    </row>
    <row r="2033" spans="8:73" hidden="1" outlineLevel="1" x14ac:dyDescent="0.3">
      <c r="H2033" s="1" t="str">
        <v>0 - BM Costs</v>
      </c>
      <c r="L2033" s="1" t="str">
        <v>0 - BM Port</v>
      </c>
      <c r="N2033" s="1" t="str">
        <v>0 - Port Assets</v>
      </c>
      <c r="O2033" s="11"/>
      <c r="P2033" s="11"/>
      <c r="Q2033" s="11"/>
      <c r="R2033" s="11"/>
      <c r="S2033" s="11"/>
      <c r="T2033" s="11"/>
      <c r="U2033" s="11"/>
      <c r="V2033" s="11"/>
      <c r="W2033" s="11"/>
      <c r="X2033" s="11"/>
      <c r="Y2033" s="11"/>
      <c r="Z2033" s="11"/>
      <c r="AA2033" s="11"/>
      <c r="AB2033" s="11"/>
      <c r="AC2033" s="11"/>
      <c r="AD2033" s="11"/>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c r="BC2033" s="11"/>
      <c r="BD2033" s="11"/>
      <c r="BE2033" s="11"/>
      <c r="BF2033" s="11"/>
      <c r="BG2033" s="11"/>
      <c r="BH2033" s="11"/>
      <c r="BI2033" s="11"/>
      <c r="BJ2033" s="11"/>
      <c r="BK2033" s="11"/>
      <c r="BL2033" s="11"/>
      <c r="BM2033" s="11"/>
      <c r="BN2033" s="11"/>
      <c r="BO2033" s="11"/>
      <c r="BP2033" s="1" t="str">
        <v>0- Port Costs</v>
      </c>
      <c r="BT2033" s="1" t="str">
        <v>0- Port Value</v>
      </c>
      <c r="BU2033" s="11"/>
    </row>
    <row r="2034" spans="8:73" hidden="1" outlineLevel="1" x14ac:dyDescent="0.3">
      <c r="H2034" s="1" t="str">
        <v>0 - BM Costs</v>
      </c>
      <c r="L2034" s="1" t="str">
        <v>0 - BM Port</v>
      </c>
      <c r="N2034" s="1" t="str">
        <v>0 - Port Assets</v>
      </c>
      <c r="O2034" s="11"/>
      <c r="P2034" s="11"/>
      <c r="Q2034" s="11"/>
      <c r="R2034" s="11"/>
      <c r="S2034" s="11"/>
      <c r="T2034" s="11"/>
      <c r="U2034" s="11"/>
      <c r="V2034" s="11"/>
      <c r="W2034" s="11"/>
      <c r="X2034" s="11"/>
      <c r="Y2034" s="11"/>
      <c r="Z2034" s="11"/>
      <c r="AA2034" s="11"/>
      <c r="AB2034" s="11"/>
      <c r="AC2034" s="11"/>
      <c r="AD2034" s="11"/>
      <c r="AE2034" s="11"/>
      <c r="AF2034" s="11"/>
      <c r="AG2034" s="11"/>
      <c r="AH2034" s="11"/>
      <c r="AI2034" s="11"/>
      <c r="AJ2034" s="11"/>
      <c r="AK2034" s="11"/>
      <c r="AL2034" s="11"/>
      <c r="AM2034" s="11"/>
      <c r="AN2034" s="11"/>
      <c r="AO2034" s="11"/>
      <c r="AP2034" s="11"/>
      <c r="AQ2034" s="11"/>
      <c r="AR2034" s="11"/>
      <c r="AS2034" s="11"/>
      <c r="AT2034" s="11"/>
      <c r="AU2034" s="11"/>
      <c r="AV2034" s="11"/>
      <c r="AW2034" s="11"/>
      <c r="AX2034" s="11"/>
      <c r="AY2034" s="11"/>
      <c r="AZ2034" s="11"/>
      <c r="BA2034" s="11"/>
      <c r="BB2034" s="11"/>
      <c r="BC2034" s="11"/>
      <c r="BD2034" s="11"/>
      <c r="BE2034" s="11"/>
      <c r="BF2034" s="11"/>
      <c r="BG2034" s="11"/>
      <c r="BH2034" s="11"/>
      <c r="BI2034" s="11"/>
      <c r="BJ2034" s="11"/>
      <c r="BK2034" s="11"/>
      <c r="BL2034" s="11"/>
      <c r="BM2034" s="11"/>
      <c r="BN2034" s="11"/>
      <c r="BO2034" s="11"/>
      <c r="BP2034" s="1" t="str">
        <v>0- Port Costs</v>
      </c>
      <c r="BT2034" s="1" t="str">
        <v>0- Port Value</v>
      </c>
      <c r="BU2034" s="11"/>
    </row>
    <row r="2035" spans="8:73" hidden="1" outlineLevel="1" x14ac:dyDescent="0.3">
      <c r="H2035" s="1" t="str">
        <v>0 - BM Costs</v>
      </c>
      <c r="L2035" s="1" t="str">
        <v>0 - BM Port</v>
      </c>
      <c r="N2035" s="1" t="str">
        <v>0 - Port Assets</v>
      </c>
      <c r="O2035" s="11"/>
      <c r="P2035" s="11"/>
      <c r="Q2035" s="11"/>
      <c r="R2035" s="11"/>
      <c r="S2035" s="11"/>
      <c r="T2035" s="11"/>
      <c r="U2035" s="11"/>
      <c r="V2035" s="11"/>
      <c r="W2035" s="11"/>
      <c r="X2035" s="11"/>
      <c r="Y2035" s="11"/>
      <c r="Z2035" s="11"/>
      <c r="AA2035" s="11"/>
      <c r="AB2035" s="11"/>
      <c r="AC2035" s="11"/>
      <c r="AD2035" s="11"/>
      <c r="AE2035" s="11"/>
      <c r="AF2035" s="11"/>
      <c r="AG2035" s="11"/>
      <c r="AH2035" s="11"/>
      <c r="AI2035" s="11"/>
      <c r="AJ2035" s="11"/>
      <c r="AK2035" s="11"/>
      <c r="AL2035" s="11"/>
      <c r="AM2035" s="11"/>
      <c r="AN2035" s="11"/>
      <c r="AO2035" s="11"/>
      <c r="AP2035" s="11"/>
      <c r="AQ2035" s="11"/>
      <c r="AR2035" s="11"/>
      <c r="AS2035" s="11"/>
      <c r="AT2035" s="11"/>
      <c r="AU2035" s="11"/>
      <c r="AV2035" s="11"/>
      <c r="AW2035" s="11"/>
      <c r="AX2035" s="11"/>
      <c r="AY2035" s="11"/>
      <c r="AZ2035" s="11"/>
      <c r="BA2035" s="11"/>
      <c r="BB2035" s="11"/>
      <c r="BC2035" s="11"/>
      <c r="BD2035" s="11"/>
      <c r="BE2035" s="11"/>
      <c r="BF2035" s="11"/>
      <c r="BG2035" s="11"/>
      <c r="BH2035" s="11"/>
      <c r="BI2035" s="11"/>
      <c r="BJ2035" s="11"/>
      <c r="BK2035" s="11"/>
      <c r="BL2035" s="11"/>
      <c r="BM2035" s="11"/>
      <c r="BN2035" s="11"/>
      <c r="BO2035" s="11"/>
      <c r="BP2035" s="1" t="str">
        <v>0- Port Costs</v>
      </c>
      <c r="BT2035" s="1" t="str">
        <v>0- Port Value</v>
      </c>
      <c r="BU2035" s="11"/>
    </row>
    <row r="2036" spans="8:73" hidden="1" outlineLevel="1" x14ac:dyDescent="0.3">
      <c r="H2036" s="1" t="str">
        <v>0 - BM Costs</v>
      </c>
      <c r="L2036" s="1" t="str">
        <v>0 - BM Port</v>
      </c>
      <c r="N2036" s="1" t="str">
        <v>0 - Port Assets</v>
      </c>
      <c r="O2036" s="11"/>
      <c r="P2036" s="11"/>
      <c r="Q2036" s="11"/>
      <c r="R2036" s="11"/>
      <c r="S2036" s="11"/>
      <c r="T2036" s="11"/>
      <c r="U2036" s="11"/>
      <c r="V2036" s="11"/>
      <c r="W2036" s="11"/>
      <c r="X2036" s="11"/>
      <c r="Y2036" s="11"/>
      <c r="Z2036" s="11"/>
      <c r="AA2036" s="11"/>
      <c r="AB2036" s="11"/>
      <c r="AC2036" s="11"/>
      <c r="AD2036" s="11"/>
      <c r="AE2036" s="11"/>
      <c r="AF2036" s="11"/>
      <c r="AG2036" s="11"/>
      <c r="AH2036" s="11"/>
      <c r="AI2036" s="11"/>
      <c r="AJ2036" s="11"/>
      <c r="AK2036" s="11"/>
      <c r="AL2036" s="11"/>
      <c r="AM2036" s="11"/>
      <c r="AN2036" s="11"/>
      <c r="AO2036" s="11"/>
      <c r="AP2036" s="11"/>
      <c r="AQ2036" s="11"/>
      <c r="AR2036" s="11"/>
      <c r="AS2036" s="11"/>
      <c r="AT2036" s="11"/>
      <c r="AU2036" s="11"/>
      <c r="AV2036" s="11"/>
      <c r="AW2036" s="11"/>
      <c r="AX2036" s="11"/>
      <c r="AY2036" s="11"/>
      <c r="AZ2036" s="11"/>
      <c r="BA2036" s="11"/>
      <c r="BB2036" s="11"/>
      <c r="BC2036" s="11"/>
      <c r="BD2036" s="11"/>
      <c r="BE2036" s="11"/>
      <c r="BF2036" s="11"/>
      <c r="BG2036" s="11"/>
      <c r="BH2036" s="11"/>
      <c r="BI2036" s="11"/>
      <c r="BJ2036" s="11"/>
      <c r="BK2036" s="11"/>
      <c r="BL2036" s="11"/>
      <c r="BM2036" s="11"/>
      <c r="BN2036" s="11"/>
      <c r="BO2036" s="11"/>
      <c r="BP2036" s="1" t="str">
        <v>0- Port Costs</v>
      </c>
      <c r="BT2036" s="1" t="str">
        <v>0- Port Value</v>
      </c>
      <c r="BU2036" s="11"/>
    </row>
    <row r="2037" spans="8:73" hidden="1" outlineLevel="1" x14ac:dyDescent="0.3">
      <c r="H2037" s="1" t="str">
        <v>0 - BM Costs</v>
      </c>
      <c r="L2037" s="1" t="str">
        <v>0 - BM Port</v>
      </c>
      <c r="N2037" s="1" t="str">
        <v>0 - Port Assets</v>
      </c>
      <c r="O2037" s="11"/>
      <c r="P2037" s="11"/>
      <c r="Q2037" s="11"/>
      <c r="R2037" s="11"/>
      <c r="S2037" s="11"/>
      <c r="T2037" s="11"/>
      <c r="U2037" s="11"/>
      <c r="V2037" s="11"/>
      <c r="W2037" s="11"/>
      <c r="X2037" s="11"/>
      <c r="Y2037" s="11"/>
      <c r="Z2037" s="11"/>
      <c r="AA2037" s="11"/>
      <c r="AB2037" s="11"/>
      <c r="AC2037" s="11"/>
      <c r="AD2037" s="11"/>
      <c r="AE2037" s="11"/>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c r="BC2037" s="11"/>
      <c r="BD2037" s="11"/>
      <c r="BE2037" s="11"/>
      <c r="BF2037" s="11"/>
      <c r="BG2037" s="11"/>
      <c r="BH2037" s="11"/>
      <c r="BI2037" s="11"/>
      <c r="BJ2037" s="11"/>
      <c r="BK2037" s="11"/>
      <c r="BL2037" s="11"/>
      <c r="BM2037" s="11"/>
      <c r="BN2037" s="11"/>
      <c r="BO2037" s="11"/>
      <c r="BP2037" s="1" t="str">
        <v>0- Port Costs</v>
      </c>
      <c r="BT2037" s="1" t="str">
        <v>0- Port Value</v>
      </c>
      <c r="BU2037" s="11"/>
    </row>
    <row r="2038" spans="8:73" hidden="1" outlineLevel="1" x14ac:dyDescent="0.3">
      <c r="H2038" s="1" t="str">
        <v>0 - BM Costs</v>
      </c>
      <c r="L2038" s="1" t="str">
        <v>0 - BM Port</v>
      </c>
      <c r="N2038" s="1" t="str">
        <v>0 - Port Assets</v>
      </c>
      <c r="O2038" s="11"/>
      <c r="P2038" s="11"/>
      <c r="Q2038" s="11"/>
      <c r="R2038" s="11"/>
      <c r="S2038" s="11"/>
      <c r="T2038" s="11"/>
      <c r="U2038" s="11"/>
      <c r="V2038" s="11"/>
      <c r="W2038" s="11"/>
      <c r="X2038" s="11"/>
      <c r="Y2038" s="11"/>
      <c r="Z2038" s="11"/>
      <c r="AA2038" s="11"/>
      <c r="AB2038" s="11"/>
      <c r="AC2038" s="11"/>
      <c r="AD2038" s="11"/>
      <c r="AE2038" s="11"/>
      <c r="AF2038" s="11"/>
      <c r="AG2038" s="11"/>
      <c r="AH2038" s="11"/>
      <c r="AI2038" s="11"/>
      <c r="AJ2038" s="11"/>
      <c r="AK2038" s="11"/>
      <c r="AL2038" s="11"/>
      <c r="AM2038" s="11"/>
      <c r="AN2038" s="11"/>
      <c r="AO2038" s="11"/>
      <c r="AP2038" s="11"/>
      <c r="AQ2038" s="11"/>
      <c r="AR2038" s="11"/>
      <c r="AS2038" s="11"/>
      <c r="AT2038" s="11"/>
      <c r="AU2038" s="11"/>
      <c r="AV2038" s="11"/>
      <c r="AW2038" s="11"/>
      <c r="AX2038" s="11"/>
      <c r="AY2038" s="11"/>
      <c r="AZ2038" s="11"/>
      <c r="BA2038" s="11"/>
      <c r="BB2038" s="11"/>
      <c r="BC2038" s="11"/>
      <c r="BD2038" s="11"/>
      <c r="BE2038" s="11"/>
      <c r="BF2038" s="11"/>
      <c r="BG2038" s="11"/>
      <c r="BH2038" s="11"/>
      <c r="BI2038" s="11"/>
      <c r="BJ2038" s="11"/>
      <c r="BK2038" s="11"/>
      <c r="BL2038" s="11"/>
      <c r="BM2038" s="11"/>
      <c r="BN2038" s="11"/>
      <c r="BO2038" s="11"/>
      <c r="BP2038" s="1" t="str">
        <v>0- Port Costs</v>
      </c>
      <c r="BT2038" s="1" t="str">
        <v>0- Port Value</v>
      </c>
      <c r="BU2038" s="11"/>
    </row>
    <row r="2039" spans="8:73" hidden="1" outlineLevel="1" x14ac:dyDescent="0.3">
      <c r="H2039" s="1" t="str">
        <v>0 - BM Costs</v>
      </c>
      <c r="L2039" s="1" t="str">
        <v>0 - BM Port</v>
      </c>
      <c r="N2039" s="1" t="str">
        <v>0 - Port Assets</v>
      </c>
      <c r="O2039" s="11"/>
      <c r="P2039" s="11"/>
      <c r="Q2039" s="11"/>
      <c r="R2039" s="11"/>
      <c r="S2039" s="11"/>
      <c r="T2039" s="11"/>
      <c r="U2039" s="11"/>
      <c r="V2039" s="11"/>
      <c r="W2039" s="11"/>
      <c r="X2039" s="11"/>
      <c r="Y2039" s="11"/>
      <c r="Z2039" s="11"/>
      <c r="AA2039" s="11"/>
      <c r="AB2039" s="11"/>
      <c r="AC2039" s="11"/>
      <c r="AD2039" s="11"/>
      <c r="AE2039" s="11"/>
      <c r="AF2039" s="11"/>
      <c r="AG2039" s="11"/>
      <c r="AH2039" s="11"/>
      <c r="AI2039" s="11"/>
      <c r="AJ2039" s="11"/>
      <c r="AK2039" s="11"/>
      <c r="AL2039" s="11"/>
      <c r="AM2039" s="11"/>
      <c r="AN2039" s="11"/>
      <c r="AO2039" s="11"/>
      <c r="AP2039" s="11"/>
      <c r="AQ2039" s="11"/>
      <c r="AR2039" s="11"/>
      <c r="AS2039" s="11"/>
      <c r="AT2039" s="11"/>
      <c r="AU2039" s="11"/>
      <c r="AV2039" s="11"/>
      <c r="AW2039" s="11"/>
      <c r="AX2039" s="11"/>
      <c r="AY2039" s="11"/>
      <c r="AZ2039" s="11"/>
      <c r="BA2039" s="11"/>
      <c r="BB2039" s="11"/>
      <c r="BC2039" s="11"/>
      <c r="BD2039" s="11"/>
      <c r="BE2039" s="11"/>
      <c r="BF2039" s="11"/>
      <c r="BG2039" s="11"/>
      <c r="BH2039" s="11"/>
      <c r="BI2039" s="11"/>
      <c r="BJ2039" s="11"/>
      <c r="BK2039" s="11"/>
      <c r="BL2039" s="11"/>
      <c r="BM2039" s="11"/>
      <c r="BN2039" s="11"/>
      <c r="BO2039" s="11"/>
      <c r="BP2039" s="1" t="str">
        <v>0- Port Costs</v>
      </c>
      <c r="BT2039" s="1" t="str">
        <v>0- Port Value</v>
      </c>
      <c r="BU2039" s="11"/>
    </row>
    <row r="2040" spans="8:73" hidden="1" outlineLevel="1" x14ac:dyDescent="0.3">
      <c r="H2040" s="1" t="str">
        <v>0 - BM Costs</v>
      </c>
      <c r="L2040" s="1" t="str">
        <v>0 - BM Port</v>
      </c>
      <c r="N2040" s="1" t="str">
        <v>0 - Port Assets</v>
      </c>
      <c r="O2040" s="11"/>
      <c r="P2040" s="11"/>
      <c r="Q2040" s="11"/>
      <c r="R2040" s="11"/>
      <c r="S2040" s="11"/>
      <c r="T2040" s="11"/>
      <c r="U2040" s="11"/>
      <c r="V2040" s="11"/>
      <c r="W2040" s="11"/>
      <c r="X2040" s="11"/>
      <c r="Y2040" s="11"/>
      <c r="Z2040" s="11"/>
      <c r="AA2040" s="11"/>
      <c r="AB2040" s="11"/>
      <c r="AC2040" s="11"/>
      <c r="AD2040" s="11"/>
      <c r="AE2040" s="11"/>
      <c r="AF2040" s="11"/>
      <c r="AG2040" s="11"/>
      <c r="AH2040" s="11"/>
      <c r="AI2040" s="11"/>
      <c r="AJ2040" s="11"/>
      <c r="AK2040" s="11"/>
      <c r="AL2040" s="11"/>
      <c r="AM2040" s="11"/>
      <c r="AN2040" s="11"/>
      <c r="AO2040" s="11"/>
      <c r="AP2040" s="11"/>
      <c r="AQ2040" s="11"/>
      <c r="AR2040" s="11"/>
      <c r="AS2040" s="11"/>
      <c r="AT2040" s="11"/>
      <c r="AU2040" s="11"/>
      <c r="AV2040" s="11"/>
      <c r="AW2040" s="11"/>
      <c r="AX2040" s="11"/>
      <c r="AY2040" s="11"/>
      <c r="AZ2040" s="11"/>
      <c r="BA2040" s="11"/>
      <c r="BB2040" s="11"/>
      <c r="BC2040" s="11"/>
      <c r="BD2040" s="11"/>
      <c r="BE2040" s="11"/>
      <c r="BF2040" s="11"/>
      <c r="BG2040" s="11"/>
      <c r="BH2040" s="11"/>
      <c r="BI2040" s="11"/>
      <c r="BJ2040" s="11"/>
      <c r="BK2040" s="11"/>
      <c r="BL2040" s="11"/>
      <c r="BM2040" s="11"/>
      <c r="BN2040" s="11"/>
      <c r="BO2040" s="11"/>
      <c r="BP2040" s="1" t="str">
        <v>0- Port Costs</v>
      </c>
      <c r="BT2040" s="1" t="str">
        <v>0- Port Value</v>
      </c>
      <c r="BU2040" s="11"/>
    </row>
    <row r="2041" spans="8:73" hidden="1" outlineLevel="1" x14ac:dyDescent="0.3">
      <c r="H2041" s="1" t="str">
        <v>0 - BM Costs</v>
      </c>
      <c r="L2041" s="1" t="str">
        <v>0 - BM Port</v>
      </c>
      <c r="N2041" s="1" t="str">
        <v>0 - Port Assets</v>
      </c>
      <c r="O2041" s="11"/>
      <c r="P2041" s="11"/>
      <c r="Q2041" s="11"/>
      <c r="R2041" s="11"/>
      <c r="S2041" s="11"/>
      <c r="T2041" s="11"/>
      <c r="U2041" s="11"/>
      <c r="V2041" s="11"/>
      <c r="W2041" s="11"/>
      <c r="X2041" s="11"/>
      <c r="Y2041" s="11"/>
      <c r="Z2041" s="11"/>
      <c r="AA2041" s="11"/>
      <c r="AB2041" s="11"/>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c r="AY2041" s="11"/>
      <c r="AZ2041" s="11"/>
      <c r="BA2041" s="11"/>
      <c r="BB2041" s="11"/>
      <c r="BC2041" s="11"/>
      <c r="BD2041" s="11"/>
      <c r="BE2041" s="11"/>
      <c r="BF2041" s="11"/>
      <c r="BG2041" s="11"/>
      <c r="BH2041" s="11"/>
      <c r="BI2041" s="11"/>
      <c r="BJ2041" s="11"/>
      <c r="BK2041" s="11"/>
      <c r="BL2041" s="11"/>
      <c r="BM2041" s="11"/>
      <c r="BN2041" s="11"/>
      <c r="BO2041" s="11"/>
      <c r="BP2041" s="1" t="str">
        <v>0- Port Costs</v>
      </c>
      <c r="BT2041" s="1" t="str">
        <v>0- Port Value</v>
      </c>
      <c r="BU2041" s="11"/>
    </row>
    <row r="2042" spans="8:73" hidden="1" outlineLevel="1" x14ac:dyDescent="0.3">
      <c r="H2042" s="1" t="str">
        <v>0 - BM Costs</v>
      </c>
      <c r="L2042" s="1" t="str">
        <v>0 - BM Port</v>
      </c>
      <c r="N2042" s="1" t="str">
        <v>0 - Port Assets</v>
      </c>
      <c r="O2042" s="11"/>
      <c r="P2042" s="11"/>
      <c r="Q2042" s="11"/>
      <c r="R2042" s="11"/>
      <c r="S2042" s="11"/>
      <c r="T2042" s="11"/>
      <c r="U2042" s="11"/>
      <c r="V2042" s="11"/>
      <c r="W2042" s="11"/>
      <c r="X2042" s="11"/>
      <c r="Y2042" s="11"/>
      <c r="Z2042" s="11"/>
      <c r="AA2042" s="11"/>
      <c r="AB2042" s="11"/>
      <c r="AC2042" s="11"/>
      <c r="AD2042" s="11"/>
      <c r="AE2042" s="11"/>
      <c r="AF2042" s="11"/>
      <c r="AG2042" s="11"/>
      <c r="AH2042" s="11"/>
      <c r="AI2042" s="11"/>
      <c r="AJ2042" s="11"/>
      <c r="AK2042" s="11"/>
      <c r="AL2042" s="11"/>
      <c r="AM2042" s="11"/>
      <c r="AN2042" s="11"/>
      <c r="AO2042" s="11"/>
      <c r="AP2042" s="11"/>
      <c r="AQ2042" s="11"/>
      <c r="AR2042" s="11"/>
      <c r="AS2042" s="11"/>
      <c r="AT2042" s="11"/>
      <c r="AU2042" s="11"/>
      <c r="AV2042" s="11"/>
      <c r="AW2042" s="11"/>
      <c r="AX2042" s="11"/>
      <c r="AY2042" s="11"/>
      <c r="AZ2042" s="11"/>
      <c r="BA2042" s="11"/>
      <c r="BB2042" s="11"/>
      <c r="BC2042" s="11"/>
      <c r="BD2042" s="11"/>
      <c r="BE2042" s="11"/>
      <c r="BF2042" s="11"/>
      <c r="BG2042" s="11"/>
      <c r="BH2042" s="11"/>
      <c r="BI2042" s="11"/>
      <c r="BJ2042" s="11"/>
      <c r="BK2042" s="11"/>
      <c r="BL2042" s="11"/>
      <c r="BM2042" s="11"/>
      <c r="BN2042" s="11"/>
      <c r="BO2042" s="11"/>
      <c r="BP2042" s="1" t="str">
        <v>0- Port Costs</v>
      </c>
      <c r="BT2042" s="1" t="str">
        <v>0- Port Value</v>
      </c>
      <c r="BU2042" s="11"/>
    </row>
    <row r="2043" spans="8:73" hidden="1" outlineLevel="1" x14ac:dyDescent="0.3">
      <c r="H2043" s="1" t="str">
        <v>0 - BM Costs</v>
      </c>
      <c r="L2043" s="1" t="str">
        <v>0 - BM Port</v>
      </c>
      <c r="N2043" s="1" t="str">
        <v>0 - Port Assets</v>
      </c>
      <c r="O2043" s="11"/>
      <c r="P2043" s="11"/>
      <c r="Q2043" s="11"/>
      <c r="R2043" s="11"/>
      <c r="S2043" s="11"/>
      <c r="T2043" s="11"/>
      <c r="U2043" s="11"/>
      <c r="V2043" s="11"/>
      <c r="W2043" s="11"/>
      <c r="X2043" s="11"/>
      <c r="Y2043" s="11"/>
      <c r="Z2043" s="11"/>
      <c r="AA2043" s="11"/>
      <c r="AB2043" s="11"/>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c r="BB2043" s="11"/>
      <c r="BC2043" s="11"/>
      <c r="BD2043" s="11"/>
      <c r="BE2043" s="11"/>
      <c r="BF2043" s="11"/>
      <c r="BG2043" s="11"/>
      <c r="BH2043" s="11"/>
      <c r="BI2043" s="11"/>
      <c r="BJ2043" s="11"/>
      <c r="BK2043" s="11"/>
      <c r="BL2043" s="11"/>
      <c r="BM2043" s="11"/>
      <c r="BN2043" s="11"/>
      <c r="BO2043" s="11"/>
      <c r="BP2043" s="1" t="str">
        <v>0- Port Costs</v>
      </c>
      <c r="BT2043" s="1" t="str">
        <v>0- Port Value</v>
      </c>
      <c r="BU2043" s="11"/>
    </row>
    <row r="2044" spans="8:73" hidden="1" outlineLevel="1" x14ac:dyDescent="0.3">
      <c r="H2044" s="1" t="str">
        <v>0 - BM Costs</v>
      </c>
      <c r="L2044" s="1" t="str">
        <v>0 - BM Port</v>
      </c>
      <c r="N2044" s="1" t="str">
        <v>0 - Port Assets</v>
      </c>
      <c r="O2044" s="11"/>
      <c r="P2044" s="11"/>
      <c r="Q2044" s="11"/>
      <c r="R2044" s="11"/>
      <c r="S2044" s="11"/>
      <c r="T2044" s="11"/>
      <c r="U2044" s="11"/>
      <c r="V2044" s="11"/>
      <c r="W2044" s="11"/>
      <c r="X2044" s="11"/>
      <c r="Y2044" s="11"/>
      <c r="Z2044" s="11"/>
      <c r="AA2044" s="11"/>
      <c r="AB2044" s="11"/>
      <c r="AC2044" s="11"/>
      <c r="AD2044" s="11"/>
      <c r="AE2044" s="11"/>
      <c r="AF2044" s="11"/>
      <c r="AG2044" s="11"/>
      <c r="AH2044" s="11"/>
      <c r="AI2044" s="11"/>
      <c r="AJ2044" s="11"/>
      <c r="AK2044" s="11"/>
      <c r="AL2044" s="11"/>
      <c r="AM2044" s="11"/>
      <c r="AN2044" s="11"/>
      <c r="AO2044" s="11"/>
      <c r="AP2044" s="11"/>
      <c r="AQ2044" s="11"/>
      <c r="AR2044" s="11"/>
      <c r="AS2044" s="11"/>
      <c r="AT2044" s="11"/>
      <c r="AU2044" s="11"/>
      <c r="AV2044" s="11"/>
      <c r="AW2044" s="11"/>
      <c r="AX2044" s="11"/>
      <c r="AY2044" s="11"/>
      <c r="AZ2044" s="11"/>
      <c r="BA2044" s="11"/>
      <c r="BB2044" s="11"/>
      <c r="BC2044" s="11"/>
      <c r="BD2044" s="11"/>
      <c r="BE2044" s="11"/>
      <c r="BF2044" s="11"/>
      <c r="BG2044" s="11"/>
      <c r="BH2044" s="11"/>
      <c r="BI2044" s="11"/>
      <c r="BJ2044" s="11"/>
      <c r="BK2044" s="11"/>
      <c r="BL2044" s="11"/>
      <c r="BM2044" s="11"/>
      <c r="BN2044" s="11"/>
      <c r="BO2044" s="11"/>
      <c r="BP2044" s="1" t="str">
        <v>0- Port Costs</v>
      </c>
      <c r="BT2044" s="1" t="str">
        <v>0- Port Value</v>
      </c>
      <c r="BU2044" s="11"/>
    </row>
    <row r="2045" spans="8:73" hidden="1" outlineLevel="1" x14ac:dyDescent="0.3">
      <c r="H2045" s="1" t="str">
        <v>0 - BM Costs</v>
      </c>
      <c r="L2045" s="1" t="str">
        <v>0 - BM Port</v>
      </c>
      <c r="N2045" s="1" t="str">
        <v>0 - Port Assets</v>
      </c>
      <c r="O2045" s="11"/>
      <c r="P2045" s="11"/>
      <c r="Q2045" s="11"/>
      <c r="R2045" s="11"/>
      <c r="S2045" s="11"/>
      <c r="T2045" s="11"/>
      <c r="U2045" s="11"/>
      <c r="V2045" s="11"/>
      <c r="W2045" s="11"/>
      <c r="X2045" s="11"/>
      <c r="Y2045" s="11"/>
      <c r="Z2045" s="11"/>
      <c r="AA2045" s="11"/>
      <c r="AB2045" s="11"/>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c r="BC2045" s="11"/>
      <c r="BD2045" s="11"/>
      <c r="BE2045" s="11"/>
      <c r="BF2045" s="11"/>
      <c r="BG2045" s="11"/>
      <c r="BH2045" s="11"/>
      <c r="BI2045" s="11"/>
      <c r="BJ2045" s="11"/>
      <c r="BK2045" s="11"/>
      <c r="BL2045" s="11"/>
      <c r="BM2045" s="11"/>
      <c r="BN2045" s="11"/>
      <c r="BO2045" s="11"/>
      <c r="BP2045" s="1" t="str">
        <v>0- Port Costs</v>
      </c>
      <c r="BT2045" s="1" t="str">
        <v>0- Port Value</v>
      </c>
      <c r="BU2045" s="11"/>
    </row>
    <row r="2046" spans="8:73" hidden="1" outlineLevel="1" x14ac:dyDescent="0.3">
      <c r="H2046" s="1" t="str">
        <v>0 - BM Costs</v>
      </c>
      <c r="L2046" s="1" t="str">
        <v>0 - BM Port</v>
      </c>
      <c r="N2046" s="1" t="str">
        <v>0 - Port Assets</v>
      </c>
      <c r="O2046" s="11"/>
      <c r="P2046" s="11"/>
      <c r="Q2046" s="11"/>
      <c r="R2046" s="11"/>
      <c r="S2046" s="11"/>
      <c r="T2046" s="11"/>
      <c r="U2046" s="11"/>
      <c r="V2046" s="11"/>
      <c r="W2046" s="11"/>
      <c r="X2046" s="11"/>
      <c r="Y2046" s="11"/>
      <c r="Z2046" s="11"/>
      <c r="AA2046" s="11"/>
      <c r="AB2046" s="11"/>
      <c r="AC2046" s="11"/>
      <c r="AD2046" s="11"/>
      <c r="AE2046" s="11"/>
      <c r="AF2046" s="11"/>
      <c r="AG2046" s="11"/>
      <c r="AH2046" s="11"/>
      <c r="AI2046" s="11"/>
      <c r="AJ2046" s="11"/>
      <c r="AK2046" s="11"/>
      <c r="AL2046" s="11"/>
      <c r="AM2046" s="11"/>
      <c r="AN2046" s="11"/>
      <c r="AO2046" s="11"/>
      <c r="AP2046" s="11"/>
      <c r="AQ2046" s="11"/>
      <c r="AR2046" s="11"/>
      <c r="AS2046" s="11"/>
      <c r="AT2046" s="11"/>
      <c r="AU2046" s="11"/>
      <c r="AV2046" s="11"/>
      <c r="AW2046" s="11"/>
      <c r="AX2046" s="11"/>
      <c r="AY2046" s="11"/>
      <c r="AZ2046" s="11"/>
      <c r="BA2046" s="11"/>
      <c r="BB2046" s="11"/>
      <c r="BC2046" s="11"/>
      <c r="BD2046" s="11"/>
      <c r="BE2046" s="11"/>
      <c r="BF2046" s="11"/>
      <c r="BG2046" s="11"/>
      <c r="BH2046" s="11"/>
      <c r="BI2046" s="11"/>
      <c r="BJ2046" s="11"/>
      <c r="BK2046" s="11"/>
      <c r="BL2046" s="11"/>
      <c r="BM2046" s="11"/>
      <c r="BN2046" s="11"/>
      <c r="BO2046" s="11"/>
      <c r="BP2046" s="1" t="str">
        <v>0- Port Costs</v>
      </c>
      <c r="BT2046" s="1" t="str">
        <v>0- Port Value</v>
      </c>
      <c r="BU2046" s="11"/>
    </row>
    <row r="2047" spans="8:73" hidden="1" outlineLevel="1" x14ac:dyDescent="0.3">
      <c r="H2047" s="1" t="str">
        <v>0 - BM Costs</v>
      </c>
      <c r="L2047" s="1" t="str">
        <v>0 - BM Port</v>
      </c>
      <c r="N2047" s="1" t="str">
        <v>0 - Port Assets</v>
      </c>
      <c r="O2047" s="11"/>
      <c r="P2047" s="11"/>
      <c r="Q2047" s="11"/>
      <c r="R2047" s="11"/>
      <c r="S2047" s="11"/>
      <c r="T2047" s="11"/>
      <c r="U2047" s="11"/>
      <c r="V2047" s="11"/>
      <c r="W2047" s="11"/>
      <c r="X2047" s="11"/>
      <c r="Y2047" s="11"/>
      <c r="Z2047" s="11"/>
      <c r="AA2047" s="11"/>
      <c r="AB2047" s="11"/>
      <c r="AC2047" s="11"/>
      <c r="AD2047" s="11"/>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c r="BB2047" s="11"/>
      <c r="BC2047" s="11"/>
      <c r="BD2047" s="11"/>
      <c r="BE2047" s="11"/>
      <c r="BF2047" s="11"/>
      <c r="BG2047" s="11"/>
      <c r="BH2047" s="11"/>
      <c r="BI2047" s="11"/>
      <c r="BJ2047" s="11"/>
      <c r="BK2047" s="11"/>
      <c r="BL2047" s="11"/>
      <c r="BM2047" s="11"/>
      <c r="BN2047" s="11"/>
      <c r="BO2047" s="11"/>
      <c r="BP2047" s="1" t="str">
        <v>0- Port Costs</v>
      </c>
      <c r="BT2047" s="1" t="str">
        <v>0- Port Value</v>
      </c>
      <c r="BU2047" s="11"/>
    </row>
    <row r="2048" spans="8:73" hidden="1" outlineLevel="1" x14ac:dyDescent="0.3">
      <c r="H2048" s="1" t="str">
        <v>0 - BM Costs</v>
      </c>
      <c r="L2048" s="1" t="str">
        <v>0 - BM Port</v>
      </c>
      <c r="N2048" s="1" t="str">
        <v>0 - Port Assets</v>
      </c>
      <c r="O2048" s="11"/>
      <c r="P2048" s="11"/>
      <c r="Q2048" s="11"/>
      <c r="R2048" s="11"/>
      <c r="S2048" s="11"/>
      <c r="T2048" s="11"/>
      <c r="U2048" s="11"/>
      <c r="V2048" s="11"/>
      <c r="W2048" s="11"/>
      <c r="X2048" s="11"/>
      <c r="Y2048" s="11"/>
      <c r="Z2048" s="11"/>
      <c r="AA2048" s="11"/>
      <c r="AB2048" s="11"/>
      <c r="AC2048" s="11"/>
      <c r="AD2048" s="11"/>
      <c r="AE2048" s="11"/>
      <c r="AF2048" s="11"/>
      <c r="AG2048" s="11"/>
      <c r="AH2048" s="11"/>
      <c r="AI2048" s="11"/>
      <c r="AJ2048" s="11"/>
      <c r="AK2048" s="11"/>
      <c r="AL2048" s="11"/>
      <c r="AM2048" s="11"/>
      <c r="AN2048" s="11"/>
      <c r="AO2048" s="11"/>
      <c r="AP2048" s="11"/>
      <c r="AQ2048" s="11"/>
      <c r="AR2048" s="11"/>
      <c r="AS2048" s="11"/>
      <c r="AT2048" s="11"/>
      <c r="AU2048" s="11"/>
      <c r="AV2048" s="11"/>
      <c r="AW2048" s="11"/>
      <c r="AX2048" s="11"/>
      <c r="AY2048" s="11"/>
      <c r="AZ2048" s="11"/>
      <c r="BA2048" s="11"/>
      <c r="BB2048" s="11"/>
      <c r="BC2048" s="11"/>
      <c r="BD2048" s="11"/>
      <c r="BE2048" s="11"/>
      <c r="BF2048" s="11"/>
      <c r="BG2048" s="11"/>
      <c r="BH2048" s="11"/>
      <c r="BI2048" s="11"/>
      <c r="BJ2048" s="11"/>
      <c r="BK2048" s="11"/>
      <c r="BL2048" s="11"/>
      <c r="BM2048" s="11"/>
      <c r="BN2048" s="11"/>
      <c r="BO2048" s="11"/>
      <c r="BP2048" s="1" t="str">
        <v>0- Port Costs</v>
      </c>
      <c r="BT2048" s="1" t="str">
        <v>0- Port Value</v>
      </c>
      <c r="BU2048" s="11"/>
    </row>
    <row r="2049" spans="8:73" hidden="1" outlineLevel="1" x14ac:dyDescent="0.3">
      <c r="H2049" s="1" t="str">
        <v>0 - BM Costs</v>
      </c>
      <c r="L2049" s="1" t="str">
        <v>0 - BM Port</v>
      </c>
      <c r="N2049" s="1" t="str">
        <v>0 - Port Assets</v>
      </c>
      <c r="O2049" s="11"/>
      <c r="P2049" s="11"/>
      <c r="Q2049" s="11"/>
      <c r="R2049" s="11"/>
      <c r="S2049" s="11"/>
      <c r="T2049" s="11"/>
      <c r="U2049" s="11"/>
      <c r="V2049" s="11"/>
      <c r="W2049" s="11"/>
      <c r="X2049" s="11"/>
      <c r="Y2049" s="11"/>
      <c r="Z2049" s="11"/>
      <c r="AA2049" s="11"/>
      <c r="AB2049" s="11"/>
      <c r="AC2049" s="11"/>
      <c r="AD2049" s="11"/>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c r="BB2049" s="11"/>
      <c r="BC2049" s="11"/>
      <c r="BD2049" s="11"/>
      <c r="BE2049" s="11"/>
      <c r="BF2049" s="11"/>
      <c r="BG2049" s="11"/>
      <c r="BH2049" s="11"/>
      <c r="BI2049" s="11"/>
      <c r="BJ2049" s="11"/>
      <c r="BK2049" s="11"/>
      <c r="BL2049" s="11"/>
      <c r="BM2049" s="11"/>
      <c r="BN2049" s="11"/>
      <c r="BO2049" s="11"/>
      <c r="BP2049" s="1" t="str">
        <v>0- Port Costs</v>
      </c>
      <c r="BT2049" s="1" t="str">
        <v>0- Port Value</v>
      </c>
      <c r="BU2049" s="11"/>
    </row>
    <row r="2050" spans="8:73" hidden="1" outlineLevel="1" x14ac:dyDescent="0.3">
      <c r="H2050" s="1" t="str">
        <v>0 - BM Costs</v>
      </c>
      <c r="L2050" s="1" t="str">
        <v>0 - BM Port</v>
      </c>
      <c r="N2050" s="1" t="str">
        <v>0 - Port Assets</v>
      </c>
      <c r="O2050" s="11"/>
      <c r="P2050" s="11"/>
      <c r="Q2050" s="11"/>
      <c r="R2050" s="11"/>
      <c r="S2050" s="11"/>
      <c r="T2050" s="11"/>
      <c r="U2050" s="11"/>
      <c r="V2050" s="11"/>
      <c r="W2050" s="11"/>
      <c r="X2050" s="11"/>
      <c r="Y2050" s="11"/>
      <c r="Z2050" s="11"/>
      <c r="AA2050" s="11"/>
      <c r="AB2050" s="11"/>
      <c r="AC2050" s="11"/>
      <c r="AD2050" s="11"/>
      <c r="AE2050" s="11"/>
      <c r="AF2050" s="11"/>
      <c r="AG2050" s="11"/>
      <c r="AH2050" s="11"/>
      <c r="AI2050" s="11"/>
      <c r="AJ2050" s="11"/>
      <c r="AK2050" s="11"/>
      <c r="AL2050" s="11"/>
      <c r="AM2050" s="11"/>
      <c r="AN2050" s="11"/>
      <c r="AO2050" s="11"/>
      <c r="AP2050" s="11"/>
      <c r="AQ2050" s="11"/>
      <c r="AR2050" s="11"/>
      <c r="AS2050" s="11"/>
      <c r="AT2050" s="11"/>
      <c r="AU2050" s="11"/>
      <c r="AV2050" s="11"/>
      <c r="AW2050" s="11"/>
      <c r="AX2050" s="11"/>
      <c r="AY2050" s="11"/>
      <c r="AZ2050" s="11"/>
      <c r="BA2050" s="11"/>
      <c r="BB2050" s="11"/>
      <c r="BC2050" s="11"/>
      <c r="BD2050" s="11"/>
      <c r="BE2050" s="11"/>
      <c r="BF2050" s="11"/>
      <c r="BG2050" s="11"/>
      <c r="BH2050" s="11"/>
      <c r="BI2050" s="11"/>
      <c r="BJ2050" s="11"/>
      <c r="BK2050" s="11"/>
      <c r="BL2050" s="11"/>
      <c r="BM2050" s="11"/>
      <c r="BN2050" s="11"/>
      <c r="BO2050" s="11"/>
      <c r="BP2050" s="1" t="str">
        <v>0- Port Costs</v>
      </c>
      <c r="BT2050" s="1" t="str">
        <v>0- Port Value</v>
      </c>
      <c r="BU2050" s="11"/>
    </row>
    <row r="2051" spans="8:73" hidden="1" outlineLevel="1" x14ac:dyDescent="0.3">
      <c r="H2051" s="1" t="str">
        <v>0 - BM Costs</v>
      </c>
      <c r="L2051" s="1" t="str">
        <v>0 - BM Port</v>
      </c>
      <c r="N2051" s="1" t="str">
        <v>0 - Port Assets</v>
      </c>
      <c r="O2051" s="11"/>
      <c r="P2051" s="11"/>
      <c r="Q2051" s="11"/>
      <c r="R2051" s="11"/>
      <c r="S2051" s="11"/>
      <c r="T2051" s="11"/>
      <c r="U2051" s="11"/>
      <c r="V2051" s="11"/>
      <c r="W2051" s="11"/>
      <c r="X2051" s="11"/>
      <c r="Y2051" s="11"/>
      <c r="Z2051" s="11"/>
      <c r="AA2051" s="11"/>
      <c r="AB2051" s="11"/>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c r="BC2051" s="11"/>
      <c r="BD2051" s="11"/>
      <c r="BE2051" s="11"/>
      <c r="BF2051" s="11"/>
      <c r="BG2051" s="11"/>
      <c r="BH2051" s="11"/>
      <c r="BI2051" s="11"/>
      <c r="BJ2051" s="11"/>
      <c r="BK2051" s="11"/>
      <c r="BL2051" s="11"/>
      <c r="BM2051" s="11"/>
      <c r="BN2051" s="11"/>
      <c r="BO2051" s="11"/>
      <c r="BP2051" s="1" t="str">
        <v>0- Port Costs</v>
      </c>
      <c r="BT2051" s="1" t="str">
        <v>0- Port Value</v>
      </c>
      <c r="BU2051" s="11"/>
    </row>
    <row r="2052" spans="8:73" hidden="1" outlineLevel="1" x14ac:dyDescent="0.3">
      <c r="H2052" s="1" t="str">
        <v>0 - BM Costs</v>
      </c>
      <c r="L2052" s="1" t="str">
        <v>0 - BM Port</v>
      </c>
      <c r="N2052" s="1" t="str">
        <v>0 - Port Assets</v>
      </c>
      <c r="O2052" s="11"/>
      <c r="P2052" s="11"/>
      <c r="Q2052" s="11"/>
      <c r="R2052" s="11"/>
      <c r="S2052" s="11"/>
      <c r="T2052" s="11"/>
      <c r="U2052" s="11"/>
      <c r="V2052" s="11"/>
      <c r="W2052" s="11"/>
      <c r="X2052" s="11"/>
      <c r="Y2052" s="11"/>
      <c r="Z2052" s="11"/>
      <c r="AA2052" s="11"/>
      <c r="AB2052" s="11"/>
      <c r="AC2052" s="11"/>
      <c r="AD2052" s="11"/>
      <c r="AE2052" s="11"/>
      <c r="AF2052" s="11"/>
      <c r="AG2052" s="11"/>
      <c r="AH2052" s="11"/>
      <c r="AI2052" s="11"/>
      <c r="AJ2052" s="11"/>
      <c r="AK2052" s="11"/>
      <c r="AL2052" s="11"/>
      <c r="AM2052" s="11"/>
      <c r="AN2052" s="11"/>
      <c r="AO2052" s="11"/>
      <c r="AP2052" s="11"/>
      <c r="AQ2052" s="11"/>
      <c r="AR2052" s="11"/>
      <c r="AS2052" s="11"/>
      <c r="AT2052" s="11"/>
      <c r="AU2052" s="11"/>
      <c r="AV2052" s="11"/>
      <c r="AW2052" s="11"/>
      <c r="AX2052" s="11"/>
      <c r="AY2052" s="11"/>
      <c r="AZ2052" s="11"/>
      <c r="BA2052" s="11"/>
      <c r="BB2052" s="11"/>
      <c r="BC2052" s="11"/>
      <c r="BD2052" s="11"/>
      <c r="BE2052" s="11"/>
      <c r="BF2052" s="11"/>
      <c r="BG2052" s="11"/>
      <c r="BH2052" s="11"/>
      <c r="BI2052" s="11"/>
      <c r="BJ2052" s="11"/>
      <c r="BK2052" s="11"/>
      <c r="BL2052" s="11"/>
      <c r="BM2052" s="11"/>
      <c r="BN2052" s="11"/>
      <c r="BO2052" s="11"/>
      <c r="BP2052" s="1" t="str">
        <v>0- Port Costs</v>
      </c>
      <c r="BT2052" s="1" t="str">
        <v>0- Port Value</v>
      </c>
      <c r="BU2052" s="11"/>
    </row>
    <row r="2053" spans="8:73" hidden="1" outlineLevel="1" x14ac:dyDescent="0.3">
      <c r="H2053" s="1" t="str">
        <v>0 - BM Costs</v>
      </c>
      <c r="L2053" s="1" t="str">
        <v>0 - BM Port</v>
      </c>
      <c r="N2053" s="1" t="str">
        <v>0 - Port Assets</v>
      </c>
      <c r="O2053" s="11"/>
      <c r="P2053" s="11"/>
      <c r="Q2053" s="11"/>
      <c r="R2053" s="11"/>
      <c r="S2053" s="11"/>
      <c r="T2053" s="11"/>
      <c r="U2053" s="11"/>
      <c r="V2053" s="11"/>
      <c r="W2053" s="11"/>
      <c r="X2053" s="11"/>
      <c r="Y2053" s="11"/>
      <c r="Z2053" s="11"/>
      <c r="AA2053" s="11"/>
      <c r="AB2053" s="11"/>
      <c r="AC2053" s="11"/>
      <c r="AD2053" s="11"/>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c r="BC2053" s="11"/>
      <c r="BD2053" s="11"/>
      <c r="BE2053" s="11"/>
      <c r="BF2053" s="11"/>
      <c r="BG2053" s="11"/>
      <c r="BH2053" s="11"/>
      <c r="BI2053" s="11"/>
      <c r="BJ2053" s="11"/>
      <c r="BK2053" s="11"/>
      <c r="BL2053" s="11"/>
      <c r="BM2053" s="11"/>
      <c r="BN2053" s="11"/>
      <c r="BO2053" s="11"/>
      <c r="BP2053" s="1" t="str">
        <v>0- Port Costs</v>
      </c>
      <c r="BT2053" s="1" t="str">
        <v>0- Port Value</v>
      </c>
      <c r="BU2053" s="11"/>
    </row>
    <row r="2054" spans="8:73" hidden="1" outlineLevel="1" x14ac:dyDescent="0.3">
      <c r="H2054" s="1" t="str">
        <v>0 - BM Costs</v>
      </c>
      <c r="L2054" s="1" t="str">
        <v>0 - BM Port</v>
      </c>
      <c r="N2054" s="1" t="str">
        <v>0 - Port Assets</v>
      </c>
      <c r="O2054" s="11"/>
      <c r="P2054" s="11"/>
      <c r="Q2054" s="11"/>
      <c r="R2054" s="11"/>
      <c r="S2054" s="11"/>
      <c r="T2054" s="11"/>
      <c r="U2054" s="11"/>
      <c r="V2054" s="11"/>
      <c r="W2054" s="11"/>
      <c r="X2054" s="11"/>
      <c r="Y2054" s="11"/>
      <c r="Z2054" s="11"/>
      <c r="AA2054" s="11"/>
      <c r="AB2054" s="11"/>
      <c r="AC2054" s="11"/>
      <c r="AD2054" s="11"/>
      <c r="AE2054" s="11"/>
      <c r="AF2054" s="11"/>
      <c r="AG2054" s="11"/>
      <c r="AH2054" s="11"/>
      <c r="AI2054" s="11"/>
      <c r="AJ2054" s="11"/>
      <c r="AK2054" s="11"/>
      <c r="AL2054" s="11"/>
      <c r="AM2054" s="11"/>
      <c r="AN2054" s="11"/>
      <c r="AO2054" s="11"/>
      <c r="AP2054" s="11"/>
      <c r="AQ2054" s="11"/>
      <c r="AR2054" s="11"/>
      <c r="AS2054" s="11"/>
      <c r="AT2054" s="11"/>
      <c r="AU2054" s="11"/>
      <c r="AV2054" s="11"/>
      <c r="AW2054" s="11"/>
      <c r="AX2054" s="11"/>
      <c r="AY2054" s="11"/>
      <c r="AZ2054" s="11"/>
      <c r="BA2054" s="11"/>
      <c r="BB2054" s="11"/>
      <c r="BC2054" s="11"/>
      <c r="BD2054" s="11"/>
      <c r="BE2054" s="11"/>
      <c r="BF2054" s="11"/>
      <c r="BG2054" s="11"/>
      <c r="BH2054" s="11"/>
      <c r="BI2054" s="11"/>
      <c r="BJ2054" s="11"/>
      <c r="BK2054" s="11"/>
      <c r="BL2054" s="11"/>
      <c r="BM2054" s="11"/>
      <c r="BN2054" s="11"/>
      <c r="BO2054" s="11"/>
      <c r="BP2054" s="1" t="str">
        <v>0- Port Costs</v>
      </c>
      <c r="BT2054" s="1" t="str">
        <v>0- Port Value</v>
      </c>
      <c r="BU2054" s="11"/>
    </row>
    <row r="2055" spans="8:73" hidden="1" outlineLevel="1" x14ac:dyDescent="0.3">
      <c r="H2055" s="1" t="str">
        <v>0 - BM Costs</v>
      </c>
      <c r="L2055" s="1" t="str">
        <v>0 - BM Port</v>
      </c>
      <c r="N2055" s="1" t="str">
        <v>0 - Port Assets</v>
      </c>
      <c r="O2055" s="11"/>
      <c r="P2055" s="11"/>
      <c r="Q2055" s="11"/>
      <c r="R2055" s="11"/>
      <c r="S2055" s="11"/>
      <c r="T2055" s="11"/>
      <c r="U2055" s="11"/>
      <c r="V2055" s="11"/>
      <c r="W2055" s="11"/>
      <c r="X2055" s="11"/>
      <c r="Y2055" s="11"/>
      <c r="Z2055" s="11"/>
      <c r="AA2055" s="11"/>
      <c r="AB2055" s="11"/>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c r="BC2055" s="11"/>
      <c r="BD2055" s="11"/>
      <c r="BE2055" s="11"/>
      <c r="BF2055" s="11"/>
      <c r="BG2055" s="11"/>
      <c r="BH2055" s="11"/>
      <c r="BI2055" s="11"/>
      <c r="BJ2055" s="11"/>
      <c r="BK2055" s="11"/>
      <c r="BL2055" s="11"/>
      <c r="BM2055" s="11"/>
      <c r="BN2055" s="11"/>
      <c r="BO2055" s="11"/>
      <c r="BP2055" s="1" t="str">
        <v>0- Port Costs</v>
      </c>
      <c r="BT2055" s="1" t="str">
        <v>0- Port Value</v>
      </c>
      <c r="BU2055" s="11"/>
    </row>
    <row r="2056" spans="8:73" hidden="1" outlineLevel="1" x14ac:dyDescent="0.3">
      <c r="H2056" s="1" t="str">
        <v>0 - BM Costs</v>
      </c>
      <c r="L2056" s="1" t="str">
        <v>0 - BM Port</v>
      </c>
      <c r="N2056" s="1" t="str">
        <v>0 - Port Assets</v>
      </c>
      <c r="O2056" s="11"/>
      <c r="P2056" s="11"/>
      <c r="Q2056" s="11"/>
      <c r="R2056" s="11"/>
      <c r="S2056" s="11"/>
      <c r="T2056" s="11"/>
      <c r="U2056" s="11"/>
      <c r="V2056" s="11"/>
      <c r="W2056" s="11"/>
      <c r="X2056" s="11"/>
      <c r="Y2056" s="11"/>
      <c r="Z2056" s="11"/>
      <c r="AA2056" s="11"/>
      <c r="AB2056" s="11"/>
      <c r="AC2056" s="11"/>
      <c r="AD2056" s="11"/>
      <c r="AE2056" s="11"/>
      <c r="AF2056" s="11"/>
      <c r="AG2056" s="11"/>
      <c r="AH2056" s="11"/>
      <c r="AI2056" s="11"/>
      <c r="AJ2056" s="11"/>
      <c r="AK2056" s="11"/>
      <c r="AL2056" s="11"/>
      <c r="AM2056" s="11"/>
      <c r="AN2056" s="11"/>
      <c r="AO2056" s="11"/>
      <c r="AP2056" s="11"/>
      <c r="AQ2056" s="11"/>
      <c r="AR2056" s="11"/>
      <c r="AS2056" s="11"/>
      <c r="AT2056" s="11"/>
      <c r="AU2056" s="11"/>
      <c r="AV2056" s="11"/>
      <c r="AW2056" s="11"/>
      <c r="AX2056" s="11"/>
      <c r="AY2056" s="11"/>
      <c r="AZ2056" s="11"/>
      <c r="BA2056" s="11"/>
      <c r="BB2056" s="11"/>
      <c r="BC2056" s="11"/>
      <c r="BD2056" s="11"/>
      <c r="BE2056" s="11"/>
      <c r="BF2056" s="11"/>
      <c r="BG2056" s="11"/>
      <c r="BH2056" s="11"/>
      <c r="BI2056" s="11"/>
      <c r="BJ2056" s="11"/>
      <c r="BK2056" s="11"/>
      <c r="BL2056" s="11"/>
      <c r="BM2056" s="11"/>
      <c r="BN2056" s="11"/>
      <c r="BO2056" s="11"/>
      <c r="BP2056" s="1" t="str">
        <v>0- Port Costs</v>
      </c>
      <c r="BT2056" s="1" t="str">
        <v>0- Port Value</v>
      </c>
      <c r="BU2056" s="11"/>
    </row>
    <row r="2057" spans="8:73" hidden="1" outlineLevel="1" x14ac:dyDescent="0.3">
      <c r="H2057" s="1" t="str">
        <v>0 - BM Costs</v>
      </c>
      <c r="L2057" s="1" t="str">
        <v>0 - BM Port</v>
      </c>
      <c r="N2057" s="1" t="str">
        <v>0 - Port Assets</v>
      </c>
      <c r="O2057" s="11"/>
      <c r="P2057" s="11"/>
      <c r="Q2057" s="11"/>
      <c r="R2057" s="11"/>
      <c r="S2057" s="11"/>
      <c r="T2057" s="11"/>
      <c r="U2057" s="11"/>
      <c r="V2057" s="11"/>
      <c r="W2057" s="11"/>
      <c r="X2057" s="11"/>
      <c r="Y2057" s="11"/>
      <c r="Z2057" s="11"/>
      <c r="AA2057" s="11"/>
      <c r="AB2057" s="11"/>
      <c r="AC2057" s="11"/>
      <c r="AD2057" s="11"/>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c r="BC2057" s="11"/>
      <c r="BD2057" s="11"/>
      <c r="BE2057" s="11"/>
      <c r="BF2057" s="11"/>
      <c r="BG2057" s="11"/>
      <c r="BH2057" s="11"/>
      <c r="BI2057" s="11"/>
      <c r="BJ2057" s="11"/>
      <c r="BK2057" s="11"/>
      <c r="BL2057" s="11"/>
      <c r="BM2057" s="11"/>
      <c r="BN2057" s="11"/>
      <c r="BO2057" s="11"/>
      <c r="BP2057" s="1" t="str">
        <v>0- Port Costs</v>
      </c>
      <c r="BT2057" s="1" t="str">
        <v>0- Port Value</v>
      </c>
      <c r="BU2057" s="11"/>
    </row>
    <row r="2058" spans="8:73" hidden="1" outlineLevel="1" x14ac:dyDescent="0.3">
      <c r="H2058" s="1" t="str">
        <v>0 - BM Costs</v>
      </c>
      <c r="L2058" s="1" t="str">
        <v>0 - BM Port</v>
      </c>
      <c r="N2058" s="1" t="str">
        <v>0 - Port Assets</v>
      </c>
      <c r="O2058" s="11"/>
      <c r="P2058" s="11"/>
      <c r="Q2058" s="11"/>
      <c r="R2058" s="11"/>
      <c r="S2058" s="11"/>
      <c r="T2058" s="11"/>
      <c r="U2058" s="11"/>
      <c r="V2058" s="11"/>
      <c r="W2058" s="11"/>
      <c r="X2058" s="11"/>
      <c r="Y2058" s="11"/>
      <c r="Z2058" s="11"/>
      <c r="AA2058" s="11"/>
      <c r="AB2058" s="11"/>
      <c r="AC2058" s="11"/>
      <c r="AD2058" s="11"/>
      <c r="AE2058" s="11"/>
      <c r="AF2058" s="11"/>
      <c r="AG2058" s="11"/>
      <c r="AH2058" s="11"/>
      <c r="AI2058" s="11"/>
      <c r="AJ2058" s="11"/>
      <c r="AK2058" s="11"/>
      <c r="AL2058" s="11"/>
      <c r="AM2058" s="11"/>
      <c r="AN2058" s="11"/>
      <c r="AO2058" s="11"/>
      <c r="AP2058" s="11"/>
      <c r="AQ2058" s="11"/>
      <c r="AR2058" s="11"/>
      <c r="AS2058" s="11"/>
      <c r="AT2058" s="11"/>
      <c r="AU2058" s="11"/>
      <c r="AV2058" s="11"/>
      <c r="AW2058" s="11"/>
      <c r="AX2058" s="11"/>
      <c r="AY2058" s="11"/>
      <c r="AZ2058" s="11"/>
      <c r="BA2058" s="11"/>
      <c r="BB2058" s="11"/>
      <c r="BC2058" s="11"/>
      <c r="BD2058" s="11"/>
      <c r="BE2058" s="11"/>
      <c r="BF2058" s="11"/>
      <c r="BG2058" s="11"/>
      <c r="BH2058" s="11"/>
      <c r="BI2058" s="11"/>
      <c r="BJ2058" s="11"/>
      <c r="BK2058" s="11"/>
      <c r="BL2058" s="11"/>
      <c r="BM2058" s="11"/>
      <c r="BN2058" s="11"/>
      <c r="BO2058" s="11"/>
      <c r="BP2058" s="1" t="str">
        <v>0- Port Costs</v>
      </c>
      <c r="BT2058" s="1" t="str">
        <v>0- Port Value</v>
      </c>
      <c r="BU2058" s="11"/>
    </row>
    <row r="2059" spans="8:73" hidden="1" outlineLevel="1" x14ac:dyDescent="0.3">
      <c r="H2059" s="1" t="str">
        <v>0 - BM Costs</v>
      </c>
      <c r="L2059" s="1" t="str">
        <v>0 - BM Port</v>
      </c>
      <c r="N2059" s="1" t="str">
        <v>0 - Port Assets</v>
      </c>
      <c r="O2059" s="11"/>
      <c r="P2059" s="11"/>
      <c r="Q2059" s="11"/>
      <c r="R2059" s="11"/>
      <c r="S2059" s="11"/>
      <c r="T2059" s="11"/>
      <c r="U2059" s="11"/>
      <c r="V2059" s="11"/>
      <c r="W2059" s="11"/>
      <c r="X2059" s="11"/>
      <c r="Y2059" s="11"/>
      <c r="Z2059" s="11"/>
      <c r="AA2059" s="11"/>
      <c r="AB2059" s="11"/>
      <c r="AC2059" s="11"/>
      <c r="AD2059" s="11"/>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c r="BC2059" s="11"/>
      <c r="BD2059" s="11"/>
      <c r="BE2059" s="11"/>
      <c r="BF2059" s="11"/>
      <c r="BG2059" s="11"/>
      <c r="BH2059" s="11"/>
      <c r="BI2059" s="11"/>
      <c r="BJ2059" s="11"/>
      <c r="BK2059" s="11"/>
      <c r="BL2059" s="11"/>
      <c r="BM2059" s="11"/>
      <c r="BN2059" s="11"/>
      <c r="BO2059" s="11"/>
      <c r="BP2059" s="1" t="str">
        <v>0- Port Costs</v>
      </c>
      <c r="BT2059" s="1" t="str">
        <v>0- Port Value</v>
      </c>
      <c r="BU2059" s="11"/>
    </row>
    <row r="2060" spans="8:73" hidden="1" outlineLevel="1" x14ac:dyDescent="0.3">
      <c r="H2060" s="1" t="str">
        <v>0 - BM Costs</v>
      </c>
      <c r="L2060" s="1" t="str">
        <v>0 - BM Port</v>
      </c>
      <c r="N2060" s="1" t="str">
        <v>0 - Port Assets</v>
      </c>
      <c r="O2060" s="11"/>
      <c r="P2060" s="11"/>
      <c r="Q2060" s="11"/>
      <c r="R2060" s="11"/>
      <c r="S2060" s="11"/>
      <c r="T2060" s="11"/>
      <c r="U2060" s="11"/>
      <c r="V2060" s="11"/>
      <c r="W2060" s="11"/>
      <c r="X2060" s="11"/>
      <c r="Y2060" s="11"/>
      <c r="Z2060" s="11"/>
      <c r="AA2060" s="11"/>
      <c r="AB2060" s="11"/>
      <c r="AC2060" s="11"/>
      <c r="AD2060" s="11"/>
      <c r="AE2060" s="11"/>
      <c r="AF2060" s="11"/>
      <c r="AG2060" s="11"/>
      <c r="AH2060" s="11"/>
      <c r="AI2060" s="11"/>
      <c r="AJ2060" s="11"/>
      <c r="AK2060" s="11"/>
      <c r="AL2060" s="11"/>
      <c r="AM2060" s="11"/>
      <c r="AN2060" s="11"/>
      <c r="AO2060" s="11"/>
      <c r="AP2060" s="11"/>
      <c r="AQ2060" s="11"/>
      <c r="AR2060" s="11"/>
      <c r="AS2060" s="11"/>
      <c r="AT2060" s="11"/>
      <c r="AU2060" s="11"/>
      <c r="AV2060" s="11"/>
      <c r="AW2060" s="11"/>
      <c r="AX2060" s="11"/>
      <c r="AY2060" s="11"/>
      <c r="AZ2060" s="11"/>
      <c r="BA2060" s="11"/>
      <c r="BB2060" s="11"/>
      <c r="BC2060" s="11"/>
      <c r="BD2060" s="11"/>
      <c r="BE2060" s="11"/>
      <c r="BF2060" s="11"/>
      <c r="BG2060" s="11"/>
      <c r="BH2060" s="11"/>
      <c r="BI2060" s="11"/>
      <c r="BJ2060" s="11"/>
      <c r="BK2060" s="11"/>
      <c r="BL2060" s="11"/>
      <c r="BM2060" s="11"/>
      <c r="BN2060" s="11"/>
      <c r="BO2060" s="11"/>
      <c r="BP2060" s="1" t="str">
        <v>0- Port Costs</v>
      </c>
      <c r="BT2060" s="1" t="str">
        <v>0- Port Value</v>
      </c>
      <c r="BU2060" s="11"/>
    </row>
    <row r="2061" spans="8:73" hidden="1" outlineLevel="1" x14ac:dyDescent="0.3">
      <c r="H2061" s="1" t="str">
        <v>0 - BM Costs</v>
      </c>
      <c r="L2061" s="1" t="str">
        <v>0 - BM Port</v>
      </c>
      <c r="N2061" s="1" t="str">
        <v>0 - Port Assets</v>
      </c>
      <c r="O2061" s="11"/>
      <c r="P2061" s="11"/>
      <c r="Q2061" s="11"/>
      <c r="R2061" s="11"/>
      <c r="S2061" s="11"/>
      <c r="T2061" s="11"/>
      <c r="U2061" s="11"/>
      <c r="V2061" s="11"/>
      <c r="W2061" s="11"/>
      <c r="X2061" s="11"/>
      <c r="Y2061" s="11"/>
      <c r="Z2061" s="11"/>
      <c r="AA2061" s="11"/>
      <c r="AB2061" s="11"/>
      <c r="AC2061" s="11"/>
      <c r="AD2061" s="11"/>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c r="BB2061" s="11"/>
      <c r="BC2061" s="11"/>
      <c r="BD2061" s="11"/>
      <c r="BE2061" s="11"/>
      <c r="BF2061" s="11"/>
      <c r="BG2061" s="11"/>
      <c r="BH2061" s="11"/>
      <c r="BI2061" s="11"/>
      <c r="BJ2061" s="11"/>
      <c r="BK2061" s="11"/>
      <c r="BL2061" s="11"/>
      <c r="BM2061" s="11"/>
      <c r="BN2061" s="11"/>
      <c r="BO2061" s="11"/>
      <c r="BP2061" s="1" t="str">
        <v>0- Port Costs</v>
      </c>
      <c r="BT2061" s="1" t="str">
        <v>0- Port Value</v>
      </c>
      <c r="BU2061" s="11"/>
    </row>
    <row r="2062" spans="8:73" hidden="1" outlineLevel="1" x14ac:dyDescent="0.3">
      <c r="H2062" s="1" t="str">
        <v>0 - BM Costs</v>
      </c>
      <c r="L2062" s="1" t="str">
        <v>0 - BM Port</v>
      </c>
      <c r="N2062" s="1" t="str">
        <v>0 - Port Assets</v>
      </c>
      <c r="O2062" s="11"/>
      <c r="P2062" s="11"/>
      <c r="Q2062" s="11"/>
      <c r="R2062" s="11"/>
      <c r="S2062" s="11"/>
      <c r="T2062" s="11"/>
      <c r="U2062" s="11"/>
      <c r="V2062" s="11"/>
      <c r="W2062" s="11"/>
      <c r="X2062" s="11"/>
      <c r="Y2062" s="11"/>
      <c r="Z2062" s="11"/>
      <c r="AA2062" s="11"/>
      <c r="AB2062" s="11"/>
      <c r="AC2062" s="11"/>
      <c r="AD2062" s="11"/>
      <c r="AE2062" s="11"/>
      <c r="AF2062" s="11"/>
      <c r="AG2062" s="11"/>
      <c r="AH2062" s="11"/>
      <c r="AI2062" s="11"/>
      <c r="AJ2062" s="11"/>
      <c r="AK2062" s="11"/>
      <c r="AL2062" s="11"/>
      <c r="AM2062" s="11"/>
      <c r="AN2062" s="11"/>
      <c r="AO2062" s="11"/>
      <c r="AP2062" s="11"/>
      <c r="AQ2062" s="11"/>
      <c r="AR2062" s="11"/>
      <c r="AS2062" s="11"/>
      <c r="AT2062" s="11"/>
      <c r="AU2062" s="11"/>
      <c r="AV2062" s="11"/>
      <c r="AW2062" s="11"/>
      <c r="AX2062" s="11"/>
      <c r="AY2062" s="11"/>
      <c r="AZ2062" s="11"/>
      <c r="BA2062" s="11"/>
      <c r="BB2062" s="11"/>
      <c r="BC2062" s="11"/>
      <c r="BD2062" s="11"/>
      <c r="BE2062" s="11"/>
      <c r="BF2062" s="11"/>
      <c r="BG2062" s="11"/>
      <c r="BH2062" s="11"/>
      <c r="BI2062" s="11"/>
      <c r="BJ2062" s="11"/>
      <c r="BK2062" s="11"/>
      <c r="BL2062" s="11"/>
      <c r="BM2062" s="11"/>
      <c r="BN2062" s="11"/>
      <c r="BO2062" s="11"/>
      <c r="BP2062" s="1" t="str">
        <v>0- Port Costs</v>
      </c>
      <c r="BT2062" s="1" t="str">
        <v>0- Port Value</v>
      </c>
      <c r="BU2062" s="11"/>
    </row>
    <row r="2063" spans="8:73" hidden="1" outlineLevel="1" x14ac:dyDescent="0.3">
      <c r="H2063" s="1" t="str">
        <v>0 - BM Costs</v>
      </c>
      <c r="L2063" s="1" t="str">
        <v>0 - BM Port</v>
      </c>
      <c r="N2063" s="1" t="str">
        <v>0 - Port Assets</v>
      </c>
      <c r="O2063" s="11"/>
      <c r="P2063" s="11"/>
      <c r="Q2063" s="11"/>
      <c r="R2063" s="11"/>
      <c r="S2063" s="11"/>
      <c r="T2063" s="11"/>
      <c r="U2063" s="11"/>
      <c r="V2063" s="11"/>
      <c r="W2063" s="11"/>
      <c r="X2063" s="11"/>
      <c r="Y2063" s="11"/>
      <c r="Z2063" s="11"/>
      <c r="AA2063" s="11"/>
      <c r="AB2063" s="11"/>
      <c r="AC2063" s="11"/>
      <c r="AD2063" s="11"/>
      <c r="AE2063" s="11"/>
      <c r="AF2063" s="11"/>
      <c r="AG2063" s="11"/>
      <c r="AH2063" s="11"/>
      <c r="AI2063" s="11"/>
      <c r="AJ2063" s="11"/>
      <c r="AK2063" s="11"/>
      <c r="AL2063" s="11"/>
      <c r="AM2063" s="11"/>
      <c r="AN2063" s="11"/>
      <c r="AO2063" s="11"/>
      <c r="AP2063" s="11"/>
      <c r="AQ2063" s="11"/>
      <c r="AR2063" s="11"/>
      <c r="AS2063" s="11"/>
      <c r="AT2063" s="11"/>
      <c r="AU2063" s="11"/>
      <c r="AV2063" s="11"/>
      <c r="AW2063" s="11"/>
      <c r="AX2063" s="11"/>
      <c r="AY2063" s="11"/>
      <c r="AZ2063" s="11"/>
      <c r="BA2063" s="11"/>
      <c r="BB2063" s="11"/>
      <c r="BC2063" s="11"/>
      <c r="BD2063" s="11"/>
      <c r="BE2063" s="11"/>
      <c r="BF2063" s="11"/>
      <c r="BG2063" s="11"/>
      <c r="BH2063" s="11"/>
      <c r="BI2063" s="11"/>
      <c r="BJ2063" s="11"/>
      <c r="BK2063" s="11"/>
      <c r="BL2063" s="11"/>
      <c r="BM2063" s="11"/>
      <c r="BN2063" s="11"/>
      <c r="BO2063" s="11"/>
      <c r="BP2063" s="1" t="str">
        <v>0- Port Costs</v>
      </c>
      <c r="BT2063" s="1" t="str">
        <v>0- Port Value</v>
      </c>
      <c r="BU2063" s="11"/>
    </row>
    <row r="2064" spans="8:73" hidden="1" outlineLevel="1" x14ac:dyDescent="0.3">
      <c r="H2064" s="1" t="str">
        <v>0 - BM Costs</v>
      </c>
      <c r="L2064" s="1" t="str">
        <v>0 - BM Port</v>
      </c>
      <c r="N2064" s="1" t="str">
        <v>0 - Port Assets</v>
      </c>
      <c r="O2064" s="11"/>
      <c r="P2064" s="11"/>
      <c r="Q2064" s="11"/>
      <c r="R2064" s="11"/>
      <c r="S2064" s="11"/>
      <c r="T2064" s="11"/>
      <c r="U2064" s="11"/>
      <c r="V2064" s="11"/>
      <c r="W2064" s="11"/>
      <c r="X2064" s="11"/>
      <c r="Y2064" s="11"/>
      <c r="Z2064" s="11"/>
      <c r="AA2064" s="11"/>
      <c r="AB2064" s="11"/>
      <c r="AC2064" s="11"/>
      <c r="AD2064" s="11"/>
      <c r="AE2064" s="11"/>
      <c r="AF2064" s="11"/>
      <c r="AG2064" s="11"/>
      <c r="AH2064" s="11"/>
      <c r="AI2064" s="11"/>
      <c r="AJ2064" s="11"/>
      <c r="AK2064" s="11"/>
      <c r="AL2064" s="11"/>
      <c r="AM2064" s="11"/>
      <c r="AN2064" s="11"/>
      <c r="AO2064" s="11"/>
      <c r="AP2064" s="11"/>
      <c r="AQ2064" s="11"/>
      <c r="AR2064" s="11"/>
      <c r="AS2064" s="11"/>
      <c r="AT2064" s="11"/>
      <c r="AU2064" s="11"/>
      <c r="AV2064" s="11"/>
      <c r="AW2064" s="11"/>
      <c r="AX2064" s="11"/>
      <c r="AY2064" s="11"/>
      <c r="AZ2064" s="11"/>
      <c r="BA2064" s="11"/>
      <c r="BB2064" s="11"/>
      <c r="BC2064" s="11"/>
      <c r="BD2064" s="11"/>
      <c r="BE2064" s="11"/>
      <c r="BF2064" s="11"/>
      <c r="BG2064" s="11"/>
      <c r="BH2064" s="11"/>
      <c r="BI2064" s="11"/>
      <c r="BJ2064" s="11"/>
      <c r="BK2064" s="11"/>
      <c r="BL2064" s="11"/>
      <c r="BM2064" s="11"/>
      <c r="BN2064" s="11"/>
      <c r="BO2064" s="11"/>
      <c r="BP2064" s="1" t="str">
        <v>0- Port Costs</v>
      </c>
      <c r="BT2064" s="1" t="str">
        <v>0- Port Value</v>
      </c>
      <c r="BU2064" s="11"/>
    </row>
    <row r="2065" spans="8:73" hidden="1" outlineLevel="1" x14ac:dyDescent="0.3">
      <c r="H2065" s="1" t="str">
        <v>0 - BM Costs</v>
      </c>
      <c r="L2065" s="1" t="str">
        <v>0 - BM Port</v>
      </c>
      <c r="N2065" s="1" t="str">
        <v>0 - Port Assets</v>
      </c>
      <c r="O2065" s="11"/>
      <c r="P2065" s="11"/>
      <c r="Q2065" s="11"/>
      <c r="R2065" s="11"/>
      <c r="S2065" s="11"/>
      <c r="T2065" s="11"/>
      <c r="U2065" s="11"/>
      <c r="V2065" s="11"/>
      <c r="W2065" s="11"/>
      <c r="X2065" s="11"/>
      <c r="Y2065" s="11"/>
      <c r="Z2065" s="11"/>
      <c r="AA2065" s="11"/>
      <c r="AB2065" s="11"/>
      <c r="AC2065" s="11"/>
      <c r="AD2065" s="11"/>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c r="BC2065" s="11"/>
      <c r="BD2065" s="11"/>
      <c r="BE2065" s="11"/>
      <c r="BF2065" s="11"/>
      <c r="BG2065" s="11"/>
      <c r="BH2065" s="11"/>
      <c r="BI2065" s="11"/>
      <c r="BJ2065" s="11"/>
      <c r="BK2065" s="11"/>
      <c r="BL2065" s="11"/>
      <c r="BM2065" s="11"/>
      <c r="BN2065" s="11"/>
      <c r="BO2065" s="11"/>
      <c r="BP2065" s="1" t="str">
        <v>0- Port Costs</v>
      </c>
      <c r="BT2065" s="1" t="str">
        <v>0- Port Value</v>
      </c>
      <c r="BU2065" s="11"/>
    </row>
    <row r="2066" spans="8:73" hidden="1" outlineLevel="1" x14ac:dyDescent="0.3">
      <c r="H2066" s="1" t="str">
        <v>0 - BM Costs</v>
      </c>
      <c r="L2066" s="1" t="str">
        <v>0 - BM Port</v>
      </c>
      <c r="N2066" s="1" t="str">
        <v>0 - Port Assets</v>
      </c>
      <c r="O2066" s="11"/>
      <c r="P2066" s="11"/>
      <c r="Q2066" s="11"/>
      <c r="R2066" s="11"/>
      <c r="S2066" s="11"/>
      <c r="T2066" s="11"/>
      <c r="U2066" s="11"/>
      <c r="V2066" s="11"/>
      <c r="W2066" s="11"/>
      <c r="X2066" s="11"/>
      <c r="Y2066" s="11"/>
      <c r="Z2066" s="11"/>
      <c r="AA2066" s="11"/>
      <c r="AB2066" s="11"/>
      <c r="AC2066" s="11"/>
      <c r="AD2066" s="11"/>
      <c r="AE2066" s="11"/>
      <c r="AF2066" s="11"/>
      <c r="AG2066" s="11"/>
      <c r="AH2066" s="11"/>
      <c r="AI2066" s="11"/>
      <c r="AJ2066" s="11"/>
      <c r="AK2066" s="11"/>
      <c r="AL2066" s="11"/>
      <c r="AM2066" s="11"/>
      <c r="AN2066" s="11"/>
      <c r="AO2066" s="11"/>
      <c r="AP2066" s="11"/>
      <c r="AQ2066" s="11"/>
      <c r="AR2066" s="11"/>
      <c r="AS2066" s="11"/>
      <c r="AT2066" s="11"/>
      <c r="AU2066" s="11"/>
      <c r="AV2066" s="11"/>
      <c r="AW2066" s="11"/>
      <c r="AX2066" s="11"/>
      <c r="AY2066" s="11"/>
      <c r="AZ2066" s="11"/>
      <c r="BA2066" s="11"/>
      <c r="BB2066" s="11"/>
      <c r="BC2066" s="11"/>
      <c r="BD2066" s="11"/>
      <c r="BE2066" s="11"/>
      <c r="BF2066" s="11"/>
      <c r="BG2066" s="11"/>
      <c r="BH2066" s="11"/>
      <c r="BI2066" s="11"/>
      <c r="BJ2066" s="11"/>
      <c r="BK2066" s="11"/>
      <c r="BL2066" s="11"/>
      <c r="BM2066" s="11"/>
      <c r="BN2066" s="11"/>
      <c r="BO2066" s="11"/>
      <c r="BP2066" s="1" t="str">
        <v>0- Port Costs</v>
      </c>
      <c r="BT2066" s="1" t="str">
        <v>0- Port Value</v>
      </c>
      <c r="BU2066" s="11"/>
    </row>
    <row r="2067" spans="8:73" hidden="1" outlineLevel="1" x14ac:dyDescent="0.3">
      <c r="H2067" s="1" t="str">
        <v>0 - BM Costs</v>
      </c>
      <c r="L2067" s="1" t="str">
        <v>0 - BM Port</v>
      </c>
      <c r="N2067" s="1" t="str">
        <v>0 - Port Assets</v>
      </c>
      <c r="O2067" s="11"/>
      <c r="P2067" s="11"/>
      <c r="Q2067" s="11"/>
      <c r="R2067" s="11"/>
      <c r="S2067" s="11"/>
      <c r="T2067" s="11"/>
      <c r="U2067" s="11"/>
      <c r="V2067" s="11"/>
      <c r="W2067" s="11"/>
      <c r="X2067" s="11"/>
      <c r="Y2067" s="11"/>
      <c r="Z2067" s="11"/>
      <c r="AA2067" s="11"/>
      <c r="AB2067" s="11"/>
      <c r="AC2067" s="11"/>
      <c r="AD2067" s="11"/>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c r="BC2067" s="11"/>
      <c r="BD2067" s="11"/>
      <c r="BE2067" s="11"/>
      <c r="BF2067" s="11"/>
      <c r="BG2067" s="11"/>
      <c r="BH2067" s="11"/>
      <c r="BI2067" s="11"/>
      <c r="BJ2067" s="11"/>
      <c r="BK2067" s="11"/>
      <c r="BL2067" s="11"/>
      <c r="BM2067" s="11"/>
      <c r="BN2067" s="11"/>
      <c r="BO2067" s="11"/>
      <c r="BP2067" s="1" t="str">
        <v>0- Port Costs</v>
      </c>
      <c r="BT2067" s="1" t="str">
        <v>0- Port Value</v>
      </c>
      <c r="BU2067" s="11"/>
    </row>
    <row r="2068" spans="8:73" hidden="1" outlineLevel="1" x14ac:dyDescent="0.3">
      <c r="H2068" s="1" t="str">
        <v>0 - BM Costs</v>
      </c>
      <c r="L2068" s="1" t="str">
        <v>0 - BM Port</v>
      </c>
      <c r="N2068" s="1" t="str">
        <v>0 - Port Assets</v>
      </c>
      <c r="O2068" s="11"/>
      <c r="P2068" s="11"/>
      <c r="Q2068" s="11"/>
      <c r="R2068" s="11"/>
      <c r="S2068" s="11"/>
      <c r="T2068" s="11"/>
      <c r="U2068" s="11"/>
      <c r="V2068" s="11"/>
      <c r="W2068" s="11"/>
      <c r="X2068" s="11"/>
      <c r="Y2068" s="11"/>
      <c r="Z2068" s="11"/>
      <c r="AA2068" s="11"/>
      <c r="AB2068" s="11"/>
      <c r="AC2068" s="11"/>
      <c r="AD2068" s="11"/>
      <c r="AE2068" s="11"/>
      <c r="AF2068" s="11"/>
      <c r="AG2068" s="11"/>
      <c r="AH2068" s="11"/>
      <c r="AI2068" s="11"/>
      <c r="AJ2068" s="11"/>
      <c r="AK2068" s="11"/>
      <c r="AL2068" s="11"/>
      <c r="AM2068" s="11"/>
      <c r="AN2068" s="11"/>
      <c r="AO2068" s="11"/>
      <c r="AP2068" s="11"/>
      <c r="AQ2068" s="11"/>
      <c r="AR2068" s="11"/>
      <c r="AS2068" s="11"/>
      <c r="AT2068" s="11"/>
      <c r="AU2068" s="11"/>
      <c r="AV2068" s="11"/>
      <c r="AW2068" s="11"/>
      <c r="AX2068" s="11"/>
      <c r="AY2068" s="11"/>
      <c r="AZ2068" s="11"/>
      <c r="BA2068" s="11"/>
      <c r="BB2068" s="11"/>
      <c r="BC2068" s="11"/>
      <c r="BD2068" s="11"/>
      <c r="BE2068" s="11"/>
      <c r="BF2068" s="11"/>
      <c r="BG2068" s="11"/>
      <c r="BH2068" s="11"/>
      <c r="BI2068" s="11"/>
      <c r="BJ2068" s="11"/>
      <c r="BK2068" s="11"/>
      <c r="BL2068" s="11"/>
      <c r="BM2068" s="11"/>
      <c r="BN2068" s="11"/>
      <c r="BO2068" s="11"/>
      <c r="BP2068" s="1" t="str">
        <v>0- Port Costs</v>
      </c>
      <c r="BT2068" s="1" t="str">
        <v>0- Port Value</v>
      </c>
      <c r="BU2068" s="11"/>
    </row>
    <row r="2069" spans="8:73" hidden="1" outlineLevel="1" x14ac:dyDescent="0.3">
      <c r="H2069" s="1" t="str">
        <v>0 - BM Costs</v>
      </c>
      <c r="L2069" s="1" t="str">
        <v>0 - BM Port</v>
      </c>
      <c r="N2069" s="1" t="str">
        <v>0 - Port Assets</v>
      </c>
      <c r="O2069" s="11"/>
      <c r="P2069" s="11"/>
      <c r="Q2069" s="11"/>
      <c r="R2069" s="11"/>
      <c r="S2069" s="11"/>
      <c r="T2069" s="11"/>
      <c r="U2069" s="11"/>
      <c r="V2069" s="11"/>
      <c r="W2069" s="11"/>
      <c r="X2069" s="11"/>
      <c r="Y2069" s="11"/>
      <c r="Z2069" s="11"/>
      <c r="AA2069" s="11"/>
      <c r="AB2069" s="11"/>
      <c r="AC2069" s="11"/>
      <c r="AD2069" s="11"/>
      <c r="AE2069" s="11"/>
      <c r="AF2069" s="11"/>
      <c r="AG2069" s="11"/>
      <c r="AH2069" s="11"/>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c r="BC2069" s="11"/>
      <c r="BD2069" s="11"/>
      <c r="BE2069" s="11"/>
      <c r="BF2069" s="11"/>
      <c r="BG2069" s="11"/>
      <c r="BH2069" s="11"/>
      <c r="BI2069" s="11"/>
      <c r="BJ2069" s="11"/>
      <c r="BK2069" s="11"/>
      <c r="BL2069" s="11"/>
      <c r="BM2069" s="11"/>
      <c r="BN2069" s="11"/>
      <c r="BO2069" s="11"/>
      <c r="BP2069" s="1" t="str">
        <v>0- Port Costs</v>
      </c>
      <c r="BT2069" s="1" t="str">
        <v>0- Port Value</v>
      </c>
      <c r="BU2069" s="11"/>
    </row>
    <row r="2070" spans="8:73" hidden="1" outlineLevel="1" x14ac:dyDescent="0.3">
      <c r="H2070" s="1" t="str">
        <v>0 - BM Costs</v>
      </c>
      <c r="L2070" s="1" t="str">
        <v>0 - BM Port</v>
      </c>
      <c r="N2070" s="1" t="str">
        <v>0 - Port Assets</v>
      </c>
      <c r="O2070" s="11"/>
      <c r="P2070" s="11"/>
      <c r="Q2070" s="11"/>
      <c r="R2070" s="11"/>
      <c r="S2070" s="11"/>
      <c r="T2070" s="11"/>
      <c r="U2070" s="11"/>
      <c r="V2070" s="11"/>
      <c r="W2070" s="11"/>
      <c r="X2070" s="11"/>
      <c r="Y2070" s="11"/>
      <c r="Z2070" s="11"/>
      <c r="AA2070" s="11"/>
      <c r="AB2070" s="11"/>
      <c r="AC2070" s="11"/>
      <c r="AD2070" s="11"/>
      <c r="AE2070" s="11"/>
      <c r="AF2070" s="11"/>
      <c r="AG2070" s="11"/>
      <c r="AH2070" s="11"/>
      <c r="AI2070" s="11"/>
      <c r="AJ2070" s="11"/>
      <c r="AK2070" s="11"/>
      <c r="AL2070" s="11"/>
      <c r="AM2070" s="11"/>
      <c r="AN2070" s="11"/>
      <c r="AO2070" s="11"/>
      <c r="AP2070" s="11"/>
      <c r="AQ2070" s="11"/>
      <c r="AR2070" s="11"/>
      <c r="AS2070" s="11"/>
      <c r="AT2070" s="11"/>
      <c r="AU2070" s="11"/>
      <c r="AV2070" s="11"/>
      <c r="AW2070" s="11"/>
      <c r="AX2070" s="11"/>
      <c r="AY2070" s="11"/>
      <c r="AZ2070" s="11"/>
      <c r="BA2070" s="11"/>
      <c r="BB2070" s="11"/>
      <c r="BC2070" s="11"/>
      <c r="BD2070" s="11"/>
      <c r="BE2070" s="11"/>
      <c r="BF2070" s="11"/>
      <c r="BG2070" s="11"/>
      <c r="BH2070" s="11"/>
      <c r="BI2070" s="11"/>
      <c r="BJ2070" s="11"/>
      <c r="BK2070" s="11"/>
      <c r="BL2070" s="11"/>
      <c r="BM2070" s="11"/>
      <c r="BN2070" s="11"/>
      <c r="BO2070" s="11"/>
      <c r="BP2070" s="1" t="str">
        <v>0- Port Costs</v>
      </c>
      <c r="BT2070" s="1" t="str">
        <v>0- Port Value</v>
      </c>
      <c r="BU2070" s="11"/>
    </row>
    <row r="2071" spans="8:73" hidden="1" outlineLevel="1" x14ac:dyDescent="0.3">
      <c r="H2071" s="1" t="str">
        <v>0 - BM Costs</v>
      </c>
      <c r="L2071" s="1" t="str">
        <v>0 - BM Port</v>
      </c>
      <c r="N2071" s="1" t="str">
        <v>0 - Port Assets</v>
      </c>
      <c r="O2071" s="11"/>
      <c r="P2071" s="11"/>
      <c r="Q2071" s="11"/>
      <c r="R2071" s="11"/>
      <c r="S2071" s="11"/>
      <c r="T2071" s="11"/>
      <c r="U2071" s="11"/>
      <c r="V2071" s="11"/>
      <c r="W2071" s="11"/>
      <c r="X2071" s="11"/>
      <c r="Y2071" s="11"/>
      <c r="Z2071" s="11"/>
      <c r="AA2071" s="11"/>
      <c r="AB2071" s="11"/>
      <c r="AC2071" s="11"/>
      <c r="AD2071" s="11"/>
      <c r="AE2071" s="11"/>
      <c r="AF2071" s="11"/>
      <c r="AG2071" s="11"/>
      <c r="AH2071" s="11"/>
      <c r="AI2071" s="11"/>
      <c r="AJ2071" s="11"/>
      <c r="AK2071" s="11"/>
      <c r="AL2071" s="11"/>
      <c r="AM2071" s="11"/>
      <c r="AN2071" s="11"/>
      <c r="AO2071" s="11"/>
      <c r="AP2071" s="11"/>
      <c r="AQ2071" s="11"/>
      <c r="AR2071" s="11"/>
      <c r="AS2071" s="11"/>
      <c r="AT2071" s="11"/>
      <c r="AU2071" s="11"/>
      <c r="AV2071" s="11"/>
      <c r="AW2071" s="11"/>
      <c r="AX2071" s="11"/>
      <c r="AY2071" s="11"/>
      <c r="AZ2071" s="11"/>
      <c r="BA2071" s="11"/>
      <c r="BB2071" s="11"/>
      <c r="BC2071" s="11"/>
      <c r="BD2071" s="11"/>
      <c r="BE2071" s="11"/>
      <c r="BF2071" s="11"/>
      <c r="BG2071" s="11"/>
      <c r="BH2071" s="11"/>
      <c r="BI2071" s="11"/>
      <c r="BJ2071" s="11"/>
      <c r="BK2071" s="11"/>
      <c r="BL2071" s="11"/>
      <c r="BM2071" s="11"/>
      <c r="BN2071" s="11"/>
      <c r="BO2071" s="11"/>
      <c r="BP2071" s="1" t="str">
        <v>0- Port Costs</v>
      </c>
      <c r="BT2071" s="1" t="str">
        <v>0- Port Value</v>
      </c>
      <c r="BU2071" s="11"/>
    </row>
    <row r="2072" spans="8:73" hidden="1" outlineLevel="1" x14ac:dyDescent="0.3">
      <c r="H2072" s="1" t="str">
        <v>0 - BM Costs</v>
      </c>
      <c r="L2072" s="1" t="str">
        <v>0 - BM Port</v>
      </c>
      <c r="N2072" s="1" t="str">
        <v>0 - Port Assets</v>
      </c>
      <c r="O2072" s="11"/>
      <c r="P2072" s="11"/>
      <c r="Q2072" s="11"/>
      <c r="R2072" s="11"/>
      <c r="S2072" s="11"/>
      <c r="T2072" s="11"/>
      <c r="U2072" s="11"/>
      <c r="V2072" s="11"/>
      <c r="W2072" s="11"/>
      <c r="X2072" s="11"/>
      <c r="Y2072" s="11"/>
      <c r="Z2072" s="11"/>
      <c r="AA2072" s="11"/>
      <c r="AB2072" s="11"/>
      <c r="AC2072" s="11"/>
      <c r="AD2072" s="11"/>
      <c r="AE2072" s="11"/>
      <c r="AF2072" s="11"/>
      <c r="AG2072" s="11"/>
      <c r="AH2072" s="11"/>
      <c r="AI2072" s="11"/>
      <c r="AJ2072" s="11"/>
      <c r="AK2072" s="11"/>
      <c r="AL2072" s="11"/>
      <c r="AM2072" s="11"/>
      <c r="AN2072" s="11"/>
      <c r="AO2072" s="11"/>
      <c r="AP2072" s="11"/>
      <c r="AQ2072" s="11"/>
      <c r="AR2072" s="11"/>
      <c r="AS2072" s="11"/>
      <c r="AT2072" s="11"/>
      <c r="AU2072" s="11"/>
      <c r="AV2072" s="11"/>
      <c r="AW2072" s="11"/>
      <c r="AX2072" s="11"/>
      <c r="AY2072" s="11"/>
      <c r="AZ2072" s="11"/>
      <c r="BA2072" s="11"/>
      <c r="BB2072" s="11"/>
      <c r="BC2072" s="11"/>
      <c r="BD2072" s="11"/>
      <c r="BE2072" s="11"/>
      <c r="BF2072" s="11"/>
      <c r="BG2072" s="11"/>
      <c r="BH2072" s="11"/>
      <c r="BI2072" s="11"/>
      <c r="BJ2072" s="11"/>
      <c r="BK2072" s="11"/>
      <c r="BL2072" s="11"/>
      <c r="BM2072" s="11"/>
      <c r="BN2072" s="11"/>
      <c r="BO2072" s="11"/>
      <c r="BP2072" s="1" t="str">
        <v>0- Port Costs</v>
      </c>
      <c r="BT2072" s="1" t="str">
        <v>0- Port Value</v>
      </c>
      <c r="BU2072" s="11"/>
    </row>
    <row r="2073" spans="8:73" hidden="1" outlineLevel="1" x14ac:dyDescent="0.3">
      <c r="H2073" s="1" t="str">
        <v>0 - BM Costs</v>
      </c>
      <c r="L2073" s="1" t="str">
        <v>0 - BM Port</v>
      </c>
      <c r="N2073" s="1" t="str">
        <v>0 - Port Assets</v>
      </c>
      <c r="O2073" s="11"/>
      <c r="P2073" s="11"/>
      <c r="Q2073" s="11"/>
      <c r="R2073" s="11"/>
      <c r="S2073" s="11"/>
      <c r="T2073" s="11"/>
      <c r="U2073" s="11"/>
      <c r="V2073" s="11"/>
      <c r="W2073" s="11"/>
      <c r="X2073" s="11"/>
      <c r="Y2073" s="11"/>
      <c r="Z2073" s="11"/>
      <c r="AA2073" s="11"/>
      <c r="AB2073" s="11"/>
      <c r="AC2073" s="11"/>
      <c r="AD2073" s="11"/>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c r="BC2073" s="11"/>
      <c r="BD2073" s="11"/>
      <c r="BE2073" s="11"/>
      <c r="BF2073" s="11"/>
      <c r="BG2073" s="11"/>
      <c r="BH2073" s="11"/>
      <c r="BI2073" s="11"/>
      <c r="BJ2073" s="11"/>
      <c r="BK2073" s="11"/>
      <c r="BL2073" s="11"/>
      <c r="BM2073" s="11"/>
      <c r="BN2073" s="11"/>
      <c r="BO2073" s="11"/>
      <c r="BP2073" s="1" t="str">
        <v>0- Port Costs</v>
      </c>
      <c r="BT2073" s="1" t="str">
        <v>0- Port Value</v>
      </c>
      <c r="BU2073" s="11"/>
    </row>
    <row r="2074" spans="8:73" hidden="1" outlineLevel="1" x14ac:dyDescent="0.3">
      <c r="H2074" s="1" t="str">
        <v>0 - BM Costs</v>
      </c>
      <c r="L2074" s="1" t="str">
        <v>0 - BM Port</v>
      </c>
      <c r="N2074" s="1" t="str">
        <v>0 - Port Assets</v>
      </c>
      <c r="O2074" s="11"/>
      <c r="P2074" s="11"/>
      <c r="Q2074" s="11"/>
      <c r="R2074" s="11"/>
      <c r="S2074" s="11"/>
      <c r="T2074" s="11"/>
      <c r="U2074" s="11"/>
      <c r="V2074" s="11"/>
      <c r="W2074" s="11"/>
      <c r="X2074" s="11"/>
      <c r="Y2074" s="11"/>
      <c r="Z2074" s="11"/>
      <c r="AA2074" s="11"/>
      <c r="AB2074" s="11"/>
      <c r="AC2074" s="11"/>
      <c r="AD2074" s="11"/>
      <c r="AE2074" s="11"/>
      <c r="AF2074" s="11"/>
      <c r="AG2074" s="11"/>
      <c r="AH2074" s="11"/>
      <c r="AI2074" s="11"/>
      <c r="AJ2074" s="11"/>
      <c r="AK2074" s="11"/>
      <c r="AL2074" s="11"/>
      <c r="AM2074" s="11"/>
      <c r="AN2074" s="11"/>
      <c r="AO2074" s="11"/>
      <c r="AP2074" s="11"/>
      <c r="AQ2074" s="11"/>
      <c r="AR2074" s="11"/>
      <c r="AS2074" s="11"/>
      <c r="AT2074" s="11"/>
      <c r="AU2074" s="11"/>
      <c r="AV2074" s="11"/>
      <c r="AW2074" s="11"/>
      <c r="AX2074" s="11"/>
      <c r="AY2074" s="11"/>
      <c r="AZ2074" s="11"/>
      <c r="BA2074" s="11"/>
      <c r="BB2074" s="11"/>
      <c r="BC2074" s="11"/>
      <c r="BD2074" s="11"/>
      <c r="BE2074" s="11"/>
      <c r="BF2074" s="11"/>
      <c r="BG2074" s="11"/>
      <c r="BH2074" s="11"/>
      <c r="BI2074" s="11"/>
      <c r="BJ2074" s="11"/>
      <c r="BK2074" s="11"/>
      <c r="BL2074" s="11"/>
      <c r="BM2074" s="11"/>
      <c r="BN2074" s="11"/>
      <c r="BO2074" s="11"/>
      <c r="BP2074" s="1" t="str">
        <v>0- Port Costs</v>
      </c>
      <c r="BT2074" s="1" t="str">
        <v>0- Port Value</v>
      </c>
      <c r="BU2074" s="11"/>
    </row>
    <row r="2075" spans="8:73" hidden="1" outlineLevel="1" x14ac:dyDescent="0.3">
      <c r="H2075" s="1" t="str">
        <v>0 - BM Costs</v>
      </c>
      <c r="L2075" s="1" t="str">
        <v>0 - BM Port</v>
      </c>
      <c r="N2075" s="1" t="str">
        <v>0 - Port Assets</v>
      </c>
      <c r="O2075" s="11"/>
      <c r="P2075" s="11"/>
      <c r="Q2075" s="11"/>
      <c r="R2075" s="11"/>
      <c r="S2075" s="11"/>
      <c r="T2075" s="11"/>
      <c r="U2075" s="11"/>
      <c r="V2075" s="11"/>
      <c r="W2075" s="11"/>
      <c r="X2075" s="11"/>
      <c r="Y2075" s="11"/>
      <c r="Z2075" s="11"/>
      <c r="AA2075" s="11"/>
      <c r="AB2075" s="11"/>
      <c r="AC2075" s="11"/>
      <c r="AD2075" s="11"/>
      <c r="AE2075" s="11"/>
      <c r="AF2075" s="11"/>
      <c r="AG2075" s="11"/>
      <c r="AH2075" s="11"/>
      <c r="AI2075" s="11"/>
      <c r="AJ2075" s="11"/>
      <c r="AK2075" s="11"/>
      <c r="AL2075" s="11"/>
      <c r="AM2075" s="11"/>
      <c r="AN2075" s="11"/>
      <c r="AO2075" s="11"/>
      <c r="AP2075" s="11"/>
      <c r="AQ2075" s="11"/>
      <c r="AR2075" s="11"/>
      <c r="AS2075" s="11"/>
      <c r="AT2075" s="11"/>
      <c r="AU2075" s="11"/>
      <c r="AV2075" s="11"/>
      <c r="AW2075" s="11"/>
      <c r="AX2075" s="11"/>
      <c r="AY2075" s="11"/>
      <c r="AZ2075" s="11"/>
      <c r="BA2075" s="11"/>
      <c r="BB2075" s="11"/>
      <c r="BC2075" s="11"/>
      <c r="BD2075" s="11"/>
      <c r="BE2075" s="11"/>
      <c r="BF2075" s="11"/>
      <c r="BG2075" s="11"/>
      <c r="BH2075" s="11"/>
      <c r="BI2075" s="11"/>
      <c r="BJ2075" s="11"/>
      <c r="BK2075" s="11"/>
      <c r="BL2075" s="11"/>
      <c r="BM2075" s="11"/>
      <c r="BN2075" s="11"/>
      <c r="BO2075" s="11"/>
      <c r="BP2075" s="1" t="str">
        <v>0- Port Costs</v>
      </c>
      <c r="BT2075" s="1" t="str">
        <v>0- Port Value</v>
      </c>
      <c r="BU2075" s="11"/>
    </row>
    <row r="2076" spans="8:73" hidden="1" outlineLevel="1" x14ac:dyDescent="0.3">
      <c r="H2076" s="1" t="str">
        <v>0 - BM Costs</v>
      </c>
      <c r="L2076" s="1" t="str">
        <v>0 - BM Port</v>
      </c>
      <c r="N2076" s="1" t="str">
        <v>0 - Port Assets</v>
      </c>
      <c r="O2076" s="11"/>
      <c r="P2076" s="11"/>
      <c r="Q2076" s="11"/>
      <c r="R2076" s="11"/>
      <c r="S2076" s="11"/>
      <c r="T2076" s="11"/>
      <c r="U2076" s="11"/>
      <c r="V2076" s="11"/>
      <c r="W2076" s="11"/>
      <c r="X2076" s="11"/>
      <c r="Y2076" s="11"/>
      <c r="Z2076" s="11"/>
      <c r="AA2076" s="11"/>
      <c r="AB2076" s="11"/>
      <c r="AC2076" s="11"/>
      <c r="AD2076" s="11"/>
      <c r="AE2076" s="11"/>
      <c r="AF2076" s="11"/>
      <c r="AG2076" s="11"/>
      <c r="AH2076" s="11"/>
      <c r="AI2076" s="11"/>
      <c r="AJ2076" s="11"/>
      <c r="AK2076" s="11"/>
      <c r="AL2076" s="11"/>
      <c r="AM2076" s="11"/>
      <c r="AN2076" s="11"/>
      <c r="AO2076" s="11"/>
      <c r="AP2076" s="11"/>
      <c r="AQ2076" s="11"/>
      <c r="AR2076" s="11"/>
      <c r="AS2076" s="11"/>
      <c r="AT2076" s="11"/>
      <c r="AU2076" s="11"/>
      <c r="AV2076" s="11"/>
      <c r="AW2076" s="11"/>
      <c r="AX2076" s="11"/>
      <c r="AY2076" s="11"/>
      <c r="AZ2076" s="11"/>
      <c r="BA2076" s="11"/>
      <c r="BB2076" s="11"/>
      <c r="BC2076" s="11"/>
      <c r="BD2076" s="11"/>
      <c r="BE2076" s="11"/>
      <c r="BF2076" s="11"/>
      <c r="BG2076" s="11"/>
      <c r="BH2076" s="11"/>
      <c r="BI2076" s="11"/>
      <c r="BJ2076" s="11"/>
      <c r="BK2076" s="11"/>
      <c r="BL2076" s="11"/>
      <c r="BM2076" s="11"/>
      <c r="BN2076" s="11"/>
      <c r="BO2076" s="11"/>
      <c r="BP2076" s="1" t="str">
        <v>0- Port Costs</v>
      </c>
      <c r="BT2076" s="1" t="str">
        <v>0- Port Value</v>
      </c>
      <c r="BU2076" s="11"/>
    </row>
    <row r="2077" spans="8:73" hidden="1" outlineLevel="1" x14ac:dyDescent="0.3">
      <c r="H2077" s="1" t="str">
        <v>0 - BM Costs</v>
      </c>
      <c r="L2077" s="1" t="str">
        <v>0 - BM Port</v>
      </c>
      <c r="N2077" s="1" t="str">
        <v>0 - Port Assets</v>
      </c>
      <c r="O2077" s="11"/>
      <c r="P2077" s="11"/>
      <c r="Q2077" s="11"/>
      <c r="R2077" s="11"/>
      <c r="S2077" s="11"/>
      <c r="T2077" s="11"/>
      <c r="U2077" s="11"/>
      <c r="V2077" s="11"/>
      <c r="W2077" s="11"/>
      <c r="X2077" s="11"/>
      <c r="Y2077" s="11"/>
      <c r="Z2077" s="11"/>
      <c r="AA2077" s="11"/>
      <c r="AB2077" s="11"/>
      <c r="AC2077" s="11"/>
      <c r="AD2077" s="11"/>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c r="BC2077" s="11"/>
      <c r="BD2077" s="11"/>
      <c r="BE2077" s="11"/>
      <c r="BF2077" s="11"/>
      <c r="BG2077" s="11"/>
      <c r="BH2077" s="11"/>
      <c r="BI2077" s="11"/>
      <c r="BJ2077" s="11"/>
      <c r="BK2077" s="11"/>
      <c r="BL2077" s="11"/>
      <c r="BM2077" s="11"/>
      <c r="BN2077" s="11"/>
      <c r="BO2077" s="11"/>
      <c r="BP2077" s="1" t="str">
        <v>0- Port Costs</v>
      </c>
      <c r="BT2077" s="1" t="str">
        <v>0- Port Value</v>
      </c>
      <c r="BU2077" s="11"/>
    </row>
    <row r="2078" spans="8:73" hidden="1" outlineLevel="1" x14ac:dyDescent="0.3">
      <c r="H2078" s="1" t="str">
        <v>0 - BM Costs</v>
      </c>
      <c r="L2078" s="1" t="str">
        <v>0 - BM Port</v>
      </c>
      <c r="N2078" s="1" t="str">
        <v>0 - Port Assets</v>
      </c>
      <c r="O2078" s="11"/>
      <c r="P2078" s="11"/>
      <c r="Q2078" s="11"/>
      <c r="R2078" s="11"/>
      <c r="S2078" s="11"/>
      <c r="T2078" s="11"/>
      <c r="U2078" s="11"/>
      <c r="V2078" s="11"/>
      <c r="W2078" s="11"/>
      <c r="X2078" s="11"/>
      <c r="Y2078" s="11"/>
      <c r="Z2078" s="11"/>
      <c r="AA2078" s="11"/>
      <c r="AB2078" s="11"/>
      <c r="AC2078" s="11"/>
      <c r="AD2078" s="11"/>
      <c r="AE2078" s="11"/>
      <c r="AF2078" s="11"/>
      <c r="AG2078" s="11"/>
      <c r="AH2078" s="11"/>
      <c r="AI2078" s="11"/>
      <c r="AJ2078" s="11"/>
      <c r="AK2078" s="11"/>
      <c r="AL2078" s="11"/>
      <c r="AM2078" s="11"/>
      <c r="AN2078" s="11"/>
      <c r="AO2078" s="11"/>
      <c r="AP2078" s="11"/>
      <c r="AQ2078" s="11"/>
      <c r="AR2078" s="11"/>
      <c r="AS2078" s="11"/>
      <c r="AT2078" s="11"/>
      <c r="AU2078" s="11"/>
      <c r="AV2078" s="11"/>
      <c r="AW2078" s="11"/>
      <c r="AX2078" s="11"/>
      <c r="AY2078" s="11"/>
      <c r="AZ2078" s="11"/>
      <c r="BA2078" s="11"/>
      <c r="BB2078" s="11"/>
      <c r="BC2078" s="11"/>
      <c r="BD2078" s="11"/>
      <c r="BE2078" s="11"/>
      <c r="BF2078" s="11"/>
      <c r="BG2078" s="11"/>
      <c r="BH2078" s="11"/>
      <c r="BI2078" s="11"/>
      <c r="BJ2078" s="11"/>
      <c r="BK2078" s="11"/>
      <c r="BL2078" s="11"/>
      <c r="BM2078" s="11"/>
      <c r="BN2078" s="11"/>
      <c r="BO2078" s="11"/>
      <c r="BP2078" s="1" t="str">
        <v>0- Port Costs</v>
      </c>
      <c r="BT2078" s="1" t="str">
        <v>0- Port Value</v>
      </c>
      <c r="BU2078" s="11"/>
    </row>
    <row r="2079" spans="8:73" hidden="1" outlineLevel="1" x14ac:dyDescent="0.3">
      <c r="H2079" s="1" t="str">
        <v>0 - BM Costs</v>
      </c>
      <c r="L2079" s="1" t="str">
        <v>0 - BM Port</v>
      </c>
      <c r="N2079" s="1" t="str">
        <v>0 - Port Assets</v>
      </c>
      <c r="O2079" s="11"/>
      <c r="P2079" s="11"/>
      <c r="Q2079" s="11"/>
      <c r="R2079" s="11"/>
      <c r="S2079" s="11"/>
      <c r="T2079" s="11"/>
      <c r="U2079" s="11"/>
      <c r="V2079" s="11"/>
      <c r="W2079" s="11"/>
      <c r="X2079" s="11"/>
      <c r="Y2079" s="11"/>
      <c r="Z2079" s="11"/>
      <c r="AA2079" s="11"/>
      <c r="AB2079" s="11"/>
      <c r="AC2079" s="11"/>
      <c r="AD2079" s="11"/>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c r="BC2079" s="11"/>
      <c r="BD2079" s="11"/>
      <c r="BE2079" s="11"/>
      <c r="BF2079" s="11"/>
      <c r="BG2079" s="11"/>
      <c r="BH2079" s="11"/>
      <c r="BI2079" s="11"/>
      <c r="BJ2079" s="11"/>
      <c r="BK2079" s="11"/>
      <c r="BL2079" s="11"/>
      <c r="BM2079" s="11"/>
      <c r="BN2079" s="11"/>
      <c r="BO2079" s="11"/>
      <c r="BP2079" s="1" t="str">
        <v>0- Port Costs</v>
      </c>
      <c r="BT2079" s="1" t="str">
        <v>0- Port Value</v>
      </c>
      <c r="BU2079" s="11"/>
    </row>
    <row r="2080" spans="8:73" hidden="1" outlineLevel="1" x14ac:dyDescent="0.3">
      <c r="H2080" s="1" t="str">
        <v>0 - BM Costs</v>
      </c>
      <c r="L2080" s="1" t="str">
        <v>0 - BM Port</v>
      </c>
      <c r="N2080" s="1" t="str">
        <v>0 - Port Assets</v>
      </c>
      <c r="O2080" s="11"/>
      <c r="P2080" s="11"/>
      <c r="Q2080" s="11"/>
      <c r="R2080" s="11"/>
      <c r="S2080" s="11"/>
      <c r="T2080" s="11"/>
      <c r="U2080" s="11"/>
      <c r="V2080" s="11"/>
      <c r="W2080" s="11"/>
      <c r="X2080" s="11"/>
      <c r="Y2080" s="11"/>
      <c r="Z2080" s="11"/>
      <c r="AA2080" s="11"/>
      <c r="AB2080" s="11"/>
      <c r="AC2080" s="11"/>
      <c r="AD2080" s="11"/>
      <c r="AE2080" s="11"/>
      <c r="AF2080" s="11"/>
      <c r="AG2080" s="11"/>
      <c r="AH2080" s="11"/>
      <c r="AI2080" s="11"/>
      <c r="AJ2080" s="11"/>
      <c r="AK2080" s="11"/>
      <c r="AL2080" s="11"/>
      <c r="AM2080" s="11"/>
      <c r="AN2080" s="11"/>
      <c r="AO2080" s="11"/>
      <c r="AP2080" s="11"/>
      <c r="AQ2080" s="11"/>
      <c r="AR2080" s="11"/>
      <c r="AS2080" s="11"/>
      <c r="AT2080" s="11"/>
      <c r="AU2080" s="11"/>
      <c r="AV2080" s="11"/>
      <c r="AW2080" s="11"/>
      <c r="AX2080" s="11"/>
      <c r="AY2080" s="11"/>
      <c r="AZ2080" s="11"/>
      <c r="BA2080" s="11"/>
      <c r="BB2080" s="11"/>
      <c r="BC2080" s="11"/>
      <c r="BD2080" s="11"/>
      <c r="BE2080" s="11"/>
      <c r="BF2080" s="11"/>
      <c r="BG2080" s="11"/>
      <c r="BH2080" s="11"/>
      <c r="BI2080" s="11"/>
      <c r="BJ2080" s="11"/>
      <c r="BK2080" s="11"/>
      <c r="BL2080" s="11"/>
      <c r="BM2080" s="11"/>
      <c r="BN2080" s="11"/>
      <c r="BO2080" s="11"/>
      <c r="BP2080" s="1" t="str">
        <v>0- Port Costs</v>
      </c>
      <c r="BT2080" s="1" t="str">
        <v>0- Port Value</v>
      </c>
      <c r="BU2080" s="11"/>
    </row>
    <row r="2081" spans="8:73" hidden="1" outlineLevel="1" x14ac:dyDescent="0.3">
      <c r="H2081" s="1" t="str">
        <v>0 - BM Costs</v>
      </c>
      <c r="L2081" s="1" t="str">
        <v>0 - BM Port</v>
      </c>
      <c r="N2081" s="1" t="str">
        <v>0 - Port Assets</v>
      </c>
      <c r="O2081" s="11"/>
      <c r="P2081" s="11"/>
      <c r="Q2081" s="11"/>
      <c r="R2081" s="11"/>
      <c r="S2081" s="11"/>
      <c r="T2081" s="11"/>
      <c r="U2081" s="11"/>
      <c r="V2081" s="11"/>
      <c r="W2081" s="11"/>
      <c r="X2081" s="11"/>
      <c r="Y2081" s="11"/>
      <c r="Z2081" s="11"/>
      <c r="AA2081" s="11"/>
      <c r="AB2081" s="11"/>
      <c r="AC2081" s="11"/>
      <c r="AD2081" s="11"/>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c r="BC2081" s="11"/>
      <c r="BD2081" s="11"/>
      <c r="BE2081" s="11"/>
      <c r="BF2081" s="11"/>
      <c r="BG2081" s="11"/>
      <c r="BH2081" s="11"/>
      <c r="BI2081" s="11"/>
      <c r="BJ2081" s="11"/>
      <c r="BK2081" s="11"/>
      <c r="BL2081" s="11"/>
      <c r="BM2081" s="11"/>
      <c r="BN2081" s="11"/>
      <c r="BO2081" s="11"/>
      <c r="BP2081" s="1" t="str">
        <v>0- Port Costs</v>
      </c>
      <c r="BT2081" s="1" t="str">
        <v>0- Port Value</v>
      </c>
      <c r="BU2081" s="11"/>
    </row>
    <row r="2082" spans="8:73" hidden="1" outlineLevel="1" x14ac:dyDescent="0.3">
      <c r="H2082" s="1" t="str">
        <v>0 - BM Costs</v>
      </c>
      <c r="L2082" s="1" t="str">
        <v>0 - BM Port</v>
      </c>
      <c r="N2082" s="1" t="str">
        <v>0 - Port Assets</v>
      </c>
      <c r="O2082" s="11"/>
      <c r="P2082" s="11"/>
      <c r="Q2082" s="11"/>
      <c r="R2082" s="11"/>
      <c r="S2082" s="11"/>
      <c r="T2082" s="11"/>
      <c r="U2082" s="11"/>
      <c r="V2082" s="11"/>
      <c r="W2082" s="11"/>
      <c r="X2082" s="11"/>
      <c r="Y2082" s="11"/>
      <c r="Z2082" s="11"/>
      <c r="AA2082" s="11"/>
      <c r="AB2082" s="11"/>
      <c r="AC2082" s="11"/>
      <c r="AD2082" s="11"/>
      <c r="AE2082" s="11"/>
      <c r="AF2082" s="11"/>
      <c r="AG2082" s="11"/>
      <c r="AH2082" s="11"/>
      <c r="AI2082" s="11"/>
      <c r="AJ2082" s="11"/>
      <c r="AK2082" s="11"/>
      <c r="AL2082" s="11"/>
      <c r="AM2082" s="11"/>
      <c r="AN2082" s="11"/>
      <c r="AO2082" s="11"/>
      <c r="AP2082" s="11"/>
      <c r="AQ2082" s="11"/>
      <c r="AR2082" s="11"/>
      <c r="AS2082" s="11"/>
      <c r="AT2082" s="11"/>
      <c r="AU2082" s="11"/>
      <c r="AV2082" s="11"/>
      <c r="AW2082" s="11"/>
      <c r="AX2082" s="11"/>
      <c r="AY2082" s="11"/>
      <c r="AZ2082" s="11"/>
      <c r="BA2082" s="11"/>
      <c r="BB2082" s="11"/>
      <c r="BC2082" s="11"/>
      <c r="BD2082" s="11"/>
      <c r="BE2082" s="11"/>
      <c r="BF2082" s="11"/>
      <c r="BG2082" s="11"/>
      <c r="BH2082" s="11"/>
      <c r="BI2082" s="11"/>
      <c r="BJ2082" s="11"/>
      <c r="BK2082" s="11"/>
      <c r="BL2082" s="11"/>
      <c r="BM2082" s="11"/>
      <c r="BN2082" s="11"/>
      <c r="BO2082" s="11"/>
      <c r="BP2082" s="1" t="str">
        <v>0- Port Costs</v>
      </c>
      <c r="BT2082" s="1" t="str">
        <v>0- Port Value</v>
      </c>
      <c r="BU2082" s="11"/>
    </row>
    <row r="2083" spans="8:73" hidden="1" outlineLevel="1" x14ac:dyDescent="0.3">
      <c r="H2083" s="1" t="str">
        <v>0 - BM Costs</v>
      </c>
      <c r="L2083" s="1" t="str">
        <v>0 - BM Port</v>
      </c>
      <c r="N2083" s="1" t="str">
        <v>0 - Port Assets</v>
      </c>
      <c r="O2083" s="11"/>
      <c r="P2083" s="11"/>
      <c r="Q2083" s="11"/>
      <c r="R2083" s="11"/>
      <c r="S2083" s="11"/>
      <c r="T2083" s="11"/>
      <c r="U2083" s="11"/>
      <c r="V2083" s="11"/>
      <c r="W2083" s="11"/>
      <c r="X2083" s="11"/>
      <c r="Y2083" s="11"/>
      <c r="Z2083" s="11"/>
      <c r="AA2083" s="11"/>
      <c r="AB2083" s="11"/>
      <c r="AC2083" s="11"/>
      <c r="AD2083" s="11"/>
      <c r="AE2083" s="11"/>
      <c r="AF2083" s="11"/>
      <c r="AG2083" s="11"/>
      <c r="AH2083" s="11"/>
      <c r="AI2083" s="11"/>
      <c r="AJ2083" s="11"/>
      <c r="AK2083" s="11"/>
      <c r="AL2083" s="11"/>
      <c r="AM2083" s="11"/>
      <c r="AN2083" s="11"/>
      <c r="AO2083" s="11"/>
      <c r="AP2083" s="11"/>
      <c r="AQ2083" s="11"/>
      <c r="AR2083" s="11"/>
      <c r="AS2083" s="11"/>
      <c r="AT2083" s="11"/>
      <c r="AU2083" s="11"/>
      <c r="AV2083" s="11"/>
      <c r="AW2083" s="11"/>
      <c r="AX2083" s="11"/>
      <c r="AY2083" s="11"/>
      <c r="AZ2083" s="11"/>
      <c r="BA2083" s="11"/>
      <c r="BB2083" s="11"/>
      <c r="BC2083" s="11"/>
      <c r="BD2083" s="11"/>
      <c r="BE2083" s="11"/>
      <c r="BF2083" s="11"/>
      <c r="BG2083" s="11"/>
      <c r="BH2083" s="11"/>
      <c r="BI2083" s="11"/>
      <c r="BJ2083" s="11"/>
      <c r="BK2083" s="11"/>
      <c r="BL2083" s="11"/>
      <c r="BM2083" s="11"/>
      <c r="BN2083" s="11"/>
      <c r="BO2083" s="11"/>
      <c r="BP2083" s="1" t="str">
        <v>0- Port Costs</v>
      </c>
      <c r="BT2083" s="1" t="str">
        <v>0- Port Value</v>
      </c>
      <c r="BU2083" s="11"/>
    </row>
    <row r="2084" spans="8:73" hidden="1" outlineLevel="1" x14ac:dyDescent="0.3">
      <c r="H2084" s="1" t="str">
        <v>0 - BM Costs</v>
      </c>
      <c r="L2084" s="1" t="str">
        <v>0 - BM Port</v>
      </c>
      <c r="N2084" s="1" t="str">
        <v>0 - Port Assets</v>
      </c>
      <c r="O2084" s="11"/>
      <c r="P2084" s="11"/>
      <c r="Q2084" s="11"/>
      <c r="R2084" s="11"/>
      <c r="S2084" s="11"/>
      <c r="T2084" s="11"/>
      <c r="U2084" s="11"/>
      <c r="V2084" s="11"/>
      <c r="W2084" s="11"/>
      <c r="X2084" s="11"/>
      <c r="Y2084" s="11"/>
      <c r="Z2084" s="11"/>
      <c r="AA2084" s="11"/>
      <c r="AB2084" s="11"/>
      <c r="AC2084" s="11"/>
      <c r="AD2084" s="11"/>
      <c r="AE2084" s="11"/>
      <c r="AF2084" s="11"/>
      <c r="AG2084" s="11"/>
      <c r="AH2084" s="11"/>
      <c r="AI2084" s="11"/>
      <c r="AJ2084" s="11"/>
      <c r="AK2084" s="11"/>
      <c r="AL2084" s="11"/>
      <c r="AM2084" s="11"/>
      <c r="AN2084" s="11"/>
      <c r="AO2084" s="11"/>
      <c r="AP2084" s="11"/>
      <c r="AQ2084" s="11"/>
      <c r="AR2084" s="11"/>
      <c r="AS2084" s="11"/>
      <c r="AT2084" s="11"/>
      <c r="AU2084" s="11"/>
      <c r="AV2084" s="11"/>
      <c r="AW2084" s="11"/>
      <c r="AX2084" s="11"/>
      <c r="AY2084" s="11"/>
      <c r="AZ2084" s="11"/>
      <c r="BA2084" s="11"/>
      <c r="BB2084" s="11"/>
      <c r="BC2084" s="11"/>
      <c r="BD2084" s="11"/>
      <c r="BE2084" s="11"/>
      <c r="BF2084" s="11"/>
      <c r="BG2084" s="11"/>
      <c r="BH2084" s="11"/>
      <c r="BI2084" s="11"/>
      <c r="BJ2084" s="11"/>
      <c r="BK2084" s="11"/>
      <c r="BL2084" s="11"/>
      <c r="BM2084" s="11"/>
      <c r="BN2084" s="11"/>
      <c r="BO2084" s="11"/>
      <c r="BP2084" s="1" t="str">
        <v>0- Port Costs</v>
      </c>
      <c r="BT2084" s="1" t="str">
        <v>0- Port Value</v>
      </c>
      <c r="BU2084" s="11"/>
    </row>
    <row r="2085" spans="8:73" hidden="1" outlineLevel="1" x14ac:dyDescent="0.3">
      <c r="H2085" s="1" t="str">
        <v>0 - BM Costs</v>
      </c>
      <c r="L2085" s="1" t="str">
        <v>0 - BM Port</v>
      </c>
      <c r="N2085" s="1" t="str">
        <v>0 - Port Assets</v>
      </c>
      <c r="O2085" s="11"/>
      <c r="P2085" s="11"/>
      <c r="Q2085" s="11"/>
      <c r="R2085" s="11"/>
      <c r="S2085" s="11"/>
      <c r="T2085" s="11"/>
      <c r="U2085" s="11"/>
      <c r="V2085" s="11"/>
      <c r="W2085" s="11"/>
      <c r="X2085" s="11"/>
      <c r="Y2085" s="11"/>
      <c r="Z2085" s="11"/>
      <c r="AA2085" s="11"/>
      <c r="AB2085" s="11"/>
      <c r="AC2085" s="11"/>
      <c r="AD2085" s="11"/>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c r="BC2085" s="11"/>
      <c r="BD2085" s="11"/>
      <c r="BE2085" s="11"/>
      <c r="BF2085" s="11"/>
      <c r="BG2085" s="11"/>
      <c r="BH2085" s="11"/>
      <c r="BI2085" s="11"/>
      <c r="BJ2085" s="11"/>
      <c r="BK2085" s="11"/>
      <c r="BL2085" s="11"/>
      <c r="BM2085" s="11"/>
      <c r="BN2085" s="11"/>
      <c r="BO2085" s="11"/>
      <c r="BP2085" s="1" t="str">
        <v>0- Port Costs</v>
      </c>
      <c r="BT2085" s="1" t="str">
        <v>0- Port Value</v>
      </c>
      <c r="BU2085" s="11"/>
    </row>
    <row r="2086" spans="8:73" hidden="1" outlineLevel="1" x14ac:dyDescent="0.3">
      <c r="H2086" s="1" t="str">
        <v>0 - BM Costs</v>
      </c>
      <c r="L2086" s="1" t="str">
        <v>0 - BM Port</v>
      </c>
      <c r="N2086" s="1" t="str">
        <v>0 - Port Assets</v>
      </c>
      <c r="O2086" s="11"/>
      <c r="P2086" s="11"/>
      <c r="Q2086" s="11"/>
      <c r="R2086" s="11"/>
      <c r="S2086" s="11"/>
      <c r="T2086" s="11"/>
      <c r="U2086" s="11"/>
      <c r="V2086" s="11"/>
      <c r="W2086" s="11"/>
      <c r="X2086" s="11"/>
      <c r="Y2086" s="11"/>
      <c r="Z2086" s="11"/>
      <c r="AA2086" s="11"/>
      <c r="AB2086" s="11"/>
      <c r="AC2086" s="11"/>
      <c r="AD2086" s="11"/>
      <c r="AE2086" s="11"/>
      <c r="AF2086" s="11"/>
      <c r="AG2086" s="11"/>
      <c r="AH2086" s="11"/>
      <c r="AI2086" s="11"/>
      <c r="AJ2086" s="11"/>
      <c r="AK2086" s="11"/>
      <c r="AL2086" s="11"/>
      <c r="AM2086" s="11"/>
      <c r="AN2086" s="11"/>
      <c r="AO2086" s="11"/>
      <c r="AP2086" s="11"/>
      <c r="AQ2086" s="11"/>
      <c r="AR2086" s="11"/>
      <c r="AS2086" s="11"/>
      <c r="AT2086" s="11"/>
      <c r="AU2086" s="11"/>
      <c r="AV2086" s="11"/>
      <c r="AW2086" s="11"/>
      <c r="AX2086" s="11"/>
      <c r="AY2086" s="11"/>
      <c r="AZ2086" s="11"/>
      <c r="BA2086" s="11"/>
      <c r="BB2086" s="11"/>
      <c r="BC2086" s="11"/>
      <c r="BD2086" s="11"/>
      <c r="BE2086" s="11"/>
      <c r="BF2086" s="11"/>
      <c r="BG2086" s="11"/>
      <c r="BH2086" s="11"/>
      <c r="BI2086" s="11"/>
      <c r="BJ2086" s="11"/>
      <c r="BK2086" s="11"/>
      <c r="BL2086" s="11"/>
      <c r="BM2086" s="11"/>
      <c r="BN2086" s="11"/>
      <c r="BO2086" s="11"/>
      <c r="BP2086" s="1" t="str">
        <v>0- Port Costs</v>
      </c>
      <c r="BT2086" s="1" t="str">
        <v>0- Port Value</v>
      </c>
      <c r="BU2086" s="11"/>
    </row>
    <row r="2087" spans="8:73" hidden="1" outlineLevel="1" x14ac:dyDescent="0.3">
      <c r="H2087" s="1" t="str">
        <v>0 - BM Costs</v>
      </c>
      <c r="L2087" s="1" t="str">
        <v>0 - BM Port</v>
      </c>
      <c r="N2087" s="1" t="str">
        <v>0 - Port Assets</v>
      </c>
      <c r="O2087" s="11"/>
      <c r="P2087" s="11"/>
      <c r="Q2087" s="11"/>
      <c r="R2087" s="11"/>
      <c r="S2087" s="11"/>
      <c r="T2087" s="11"/>
      <c r="U2087" s="11"/>
      <c r="V2087" s="11"/>
      <c r="W2087" s="11"/>
      <c r="X2087" s="11"/>
      <c r="Y2087" s="11"/>
      <c r="Z2087" s="11"/>
      <c r="AA2087" s="11"/>
      <c r="AB2087" s="11"/>
      <c r="AC2087" s="11"/>
      <c r="AD2087" s="11"/>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c r="BC2087" s="11"/>
      <c r="BD2087" s="11"/>
      <c r="BE2087" s="11"/>
      <c r="BF2087" s="11"/>
      <c r="BG2087" s="11"/>
      <c r="BH2087" s="11"/>
      <c r="BI2087" s="11"/>
      <c r="BJ2087" s="11"/>
      <c r="BK2087" s="11"/>
      <c r="BL2087" s="11"/>
      <c r="BM2087" s="11"/>
      <c r="BN2087" s="11"/>
      <c r="BO2087" s="11"/>
      <c r="BP2087" s="1" t="str">
        <v>0- Port Costs</v>
      </c>
      <c r="BT2087" s="1" t="str">
        <v>0- Port Value</v>
      </c>
      <c r="BU2087" s="11"/>
    </row>
    <row r="2088" spans="8:73" hidden="1" outlineLevel="1" x14ac:dyDescent="0.3">
      <c r="H2088" s="1" t="str">
        <v>0 - BM Costs</v>
      </c>
      <c r="L2088" s="1" t="str">
        <v>0 - BM Port</v>
      </c>
      <c r="N2088" s="1" t="str">
        <v>0 - Port Assets</v>
      </c>
      <c r="O2088" s="11"/>
      <c r="P2088" s="11"/>
      <c r="Q2088" s="11"/>
      <c r="R2088" s="11"/>
      <c r="S2088" s="11"/>
      <c r="T2088" s="11"/>
      <c r="U2088" s="11"/>
      <c r="V2088" s="11"/>
      <c r="W2088" s="11"/>
      <c r="X2088" s="11"/>
      <c r="Y2088" s="11"/>
      <c r="Z2088" s="11"/>
      <c r="AA2088" s="11"/>
      <c r="AB2088" s="11"/>
      <c r="AC2088" s="11"/>
      <c r="AD2088" s="11"/>
      <c r="AE2088" s="11"/>
      <c r="AF2088" s="11"/>
      <c r="AG2088" s="11"/>
      <c r="AH2088" s="11"/>
      <c r="AI2088" s="11"/>
      <c r="AJ2088" s="11"/>
      <c r="AK2088" s="11"/>
      <c r="AL2088" s="11"/>
      <c r="AM2088" s="11"/>
      <c r="AN2088" s="11"/>
      <c r="AO2088" s="11"/>
      <c r="AP2088" s="11"/>
      <c r="AQ2088" s="11"/>
      <c r="AR2088" s="11"/>
      <c r="AS2088" s="11"/>
      <c r="AT2088" s="11"/>
      <c r="AU2088" s="11"/>
      <c r="AV2088" s="11"/>
      <c r="AW2088" s="11"/>
      <c r="AX2088" s="11"/>
      <c r="AY2088" s="11"/>
      <c r="AZ2088" s="11"/>
      <c r="BA2088" s="11"/>
      <c r="BB2088" s="11"/>
      <c r="BC2088" s="11"/>
      <c r="BD2088" s="11"/>
      <c r="BE2088" s="11"/>
      <c r="BF2088" s="11"/>
      <c r="BG2088" s="11"/>
      <c r="BH2088" s="11"/>
      <c r="BI2088" s="11"/>
      <c r="BJ2088" s="11"/>
      <c r="BK2088" s="11"/>
      <c r="BL2088" s="11"/>
      <c r="BM2088" s="11"/>
      <c r="BN2088" s="11"/>
      <c r="BO2088" s="11"/>
      <c r="BP2088" s="1" t="str">
        <v>0- Port Costs</v>
      </c>
      <c r="BT2088" s="1" t="str">
        <v>0- Port Value</v>
      </c>
      <c r="BU2088" s="11"/>
    </row>
    <row r="2089" spans="8:73" hidden="1" outlineLevel="1" x14ac:dyDescent="0.3">
      <c r="H2089" s="1" t="str">
        <v>0 - BM Costs</v>
      </c>
      <c r="L2089" s="1" t="str">
        <v>0 - BM Port</v>
      </c>
      <c r="N2089" s="1" t="str">
        <v>0 - Port Assets</v>
      </c>
      <c r="O2089" s="11"/>
      <c r="P2089" s="11"/>
      <c r="Q2089" s="11"/>
      <c r="R2089" s="11"/>
      <c r="S2089" s="11"/>
      <c r="T2089" s="11"/>
      <c r="U2089" s="11"/>
      <c r="V2089" s="11"/>
      <c r="W2089" s="11"/>
      <c r="X2089" s="11"/>
      <c r="Y2089" s="11"/>
      <c r="Z2089" s="11"/>
      <c r="AA2089" s="11"/>
      <c r="AB2089" s="11"/>
      <c r="AC2089" s="11"/>
      <c r="AD2089" s="11"/>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c r="BC2089" s="11"/>
      <c r="BD2089" s="11"/>
      <c r="BE2089" s="11"/>
      <c r="BF2089" s="11"/>
      <c r="BG2089" s="11"/>
      <c r="BH2089" s="11"/>
      <c r="BI2089" s="11"/>
      <c r="BJ2089" s="11"/>
      <c r="BK2089" s="11"/>
      <c r="BL2089" s="11"/>
      <c r="BM2089" s="11"/>
      <c r="BN2089" s="11"/>
      <c r="BO2089" s="11"/>
      <c r="BP2089" s="1" t="str">
        <v>0- Port Costs</v>
      </c>
      <c r="BT2089" s="1" t="str">
        <v>0- Port Value</v>
      </c>
      <c r="BU2089" s="11"/>
    </row>
    <row r="2090" spans="8:73" hidden="1" outlineLevel="1" x14ac:dyDescent="0.3">
      <c r="H2090" s="1" t="str">
        <v>0 - BM Costs</v>
      </c>
      <c r="L2090" s="1" t="str">
        <v>0 - BM Port</v>
      </c>
      <c r="N2090" s="1" t="str">
        <v>0 - Port Assets</v>
      </c>
      <c r="O2090" s="11"/>
      <c r="P2090" s="11"/>
      <c r="Q2090" s="11"/>
      <c r="R2090" s="11"/>
      <c r="S2090" s="11"/>
      <c r="T2090" s="11"/>
      <c r="U2090" s="11"/>
      <c r="V2090" s="11"/>
      <c r="W2090" s="11"/>
      <c r="X2090" s="11"/>
      <c r="Y2090" s="11"/>
      <c r="Z2090" s="11"/>
      <c r="AA2090" s="11"/>
      <c r="AB2090" s="11"/>
      <c r="AC2090" s="11"/>
      <c r="AD2090" s="11"/>
      <c r="AE2090" s="11"/>
      <c r="AF2090" s="11"/>
      <c r="AG2090" s="11"/>
      <c r="AH2090" s="11"/>
      <c r="AI2090" s="11"/>
      <c r="AJ2090" s="11"/>
      <c r="AK2090" s="11"/>
      <c r="AL2090" s="11"/>
      <c r="AM2090" s="11"/>
      <c r="AN2090" s="11"/>
      <c r="AO2090" s="11"/>
      <c r="AP2090" s="11"/>
      <c r="AQ2090" s="11"/>
      <c r="AR2090" s="11"/>
      <c r="AS2090" s="11"/>
      <c r="AT2090" s="11"/>
      <c r="AU2090" s="11"/>
      <c r="AV2090" s="11"/>
      <c r="AW2090" s="11"/>
      <c r="AX2090" s="11"/>
      <c r="AY2090" s="11"/>
      <c r="AZ2090" s="11"/>
      <c r="BA2090" s="11"/>
      <c r="BB2090" s="11"/>
      <c r="BC2090" s="11"/>
      <c r="BD2090" s="11"/>
      <c r="BE2090" s="11"/>
      <c r="BF2090" s="11"/>
      <c r="BG2090" s="11"/>
      <c r="BH2090" s="11"/>
      <c r="BI2090" s="11"/>
      <c r="BJ2090" s="11"/>
      <c r="BK2090" s="11"/>
      <c r="BL2090" s="11"/>
      <c r="BM2090" s="11"/>
      <c r="BN2090" s="11"/>
      <c r="BO2090" s="11"/>
      <c r="BP2090" s="1" t="str">
        <v>0- Port Costs</v>
      </c>
      <c r="BT2090" s="1" t="str">
        <v>0- Port Value</v>
      </c>
      <c r="BU2090" s="11"/>
    </row>
    <row r="2091" spans="8:73" hidden="1" outlineLevel="1" x14ac:dyDescent="0.3">
      <c r="H2091" s="1" t="str">
        <v>0 - BM Costs</v>
      </c>
      <c r="L2091" s="1" t="str">
        <v>0 - BM Port</v>
      </c>
      <c r="N2091" s="1" t="str">
        <v>0 - Port Assets</v>
      </c>
      <c r="O2091" s="11"/>
      <c r="P2091" s="11"/>
      <c r="Q2091" s="11"/>
      <c r="R2091" s="11"/>
      <c r="S2091" s="11"/>
      <c r="T2091" s="11"/>
      <c r="U2091" s="11"/>
      <c r="V2091" s="11"/>
      <c r="W2091" s="11"/>
      <c r="X2091" s="11"/>
      <c r="Y2091" s="11"/>
      <c r="Z2091" s="11"/>
      <c r="AA2091" s="11"/>
      <c r="AB2091" s="11"/>
      <c r="AC2091" s="11"/>
      <c r="AD2091" s="11"/>
      <c r="AE2091" s="11"/>
      <c r="AF2091" s="11"/>
      <c r="AG2091" s="11"/>
      <c r="AH2091" s="11"/>
      <c r="AI2091" s="11"/>
      <c r="AJ2091" s="11"/>
      <c r="AK2091" s="11"/>
      <c r="AL2091" s="11"/>
      <c r="AM2091" s="11"/>
      <c r="AN2091" s="11"/>
      <c r="AO2091" s="11"/>
      <c r="AP2091" s="11"/>
      <c r="AQ2091" s="11"/>
      <c r="AR2091" s="11"/>
      <c r="AS2091" s="11"/>
      <c r="AT2091" s="11"/>
      <c r="AU2091" s="11"/>
      <c r="AV2091" s="11"/>
      <c r="AW2091" s="11"/>
      <c r="AX2091" s="11"/>
      <c r="AY2091" s="11"/>
      <c r="AZ2091" s="11"/>
      <c r="BA2091" s="11"/>
      <c r="BB2091" s="11"/>
      <c r="BC2091" s="11"/>
      <c r="BD2091" s="11"/>
      <c r="BE2091" s="11"/>
      <c r="BF2091" s="11"/>
      <c r="BG2091" s="11"/>
      <c r="BH2091" s="11"/>
      <c r="BI2091" s="11"/>
      <c r="BJ2091" s="11"/>
      <c r="BK2091" s="11"/>
      <c r="BL2091" s="11"/>
      <c r="BM2091" s="11"/>
      <c r="BN2091" s="11"/>
      <c r="BO2091" s="11"/>
      <c r="BP2091" s="1" t="str">
        <v>0- Port Costs</v>
      </c>
      <c r="BT2091" s="1" t="str">
        <v>0- Port Value</v>
      </c>
      <c r="BU2091" s="11"/>
    </row>
    <row r="2092" spans="8:73" hidden="1" outlineLevel="1" x14ac:dyDescent="0.3">
      <c r="H2092" s="1" t="str">
        <v>0 - BM Costs</v>
      </c>
      <c r="L2092" s="1" t="str">
        <v>0 - BM Port</v>
      </c>
      <c r="N2092" s="1" t="str">
        <v>0 - Port Assets</v>
      </c>
      <c r="O2092" s="11"/>
      <c r="P2092" s="11"/>
      <c r="Q2092" s="11"/>
      <c r="R2092" s="11"/>
      <c r="S2092" s="11"/>
      <c r="T2092" s="11"/>
      <c r="U2092" s="11"/>
      <c r="V2092" s="11"/>
      <c r="W2092" s="11"/>
      <c r="X2092" s="11"/>
      <c r="Y2092" s="11"/>
      <c r="Z2092" s="11"/>
      <c r="AA2092" s="11"/>
      <c r="AB2092" s="11"/>
      <c r="AC2092" s="11"/>
      <c r="AD2092" s="11"/>
      <c r="AE2092" s="11"/>
      <c r="AF2092" s="11"/>
      <c r="AG2092" s="11"/>
      <c r="AH2092" s="11"/>
      <c r="AI2092" s="11"/>
      <c r="AJ2092" s="11"/>
      <c r="AK2092" s="11"/>
      <c r="AL2092" s="11"/>
      <c r="AM2092" s="11"/>
      <c r="AN2092" s="11"/>
      <c r="AO2092" s="11"/>
      <c r="AP2092" s="11"/>
      <c r="AQ2092" s="11"/>
      <c r="AR2092" s="11"/>
      <c r="AS2092" s="11"/>
      <c r="AT2092" s="11"/>
      <c r="AU2092" s="11"/>
      <c r="AV2092" s="11"/>
      <c r="AW2092" s="11"/>
      <c r="AX2092" s="11"/>
      <c r="AY2092" s="11"/>
      <c r="AZ2092" s="11"/>
      <c r="BA2092" s="11"/>
      <c r="BB2092" s="11"/>
      <c r="BC2092" s="11"/>
      <c r="BD2092" s="11"/>
      <c r="BE2092" s="11"/>
      <c r="BF2092" s="11"/>
      <c r="BG2092" s="11"/>
      <c r="BH2092" s="11"/>
      <c r="BI2092" s="11"/>
      <c r="BJ2092" s="11"/>
      <c r="BK2092" s="11"/>
      <c r="BL2092" s="11"/>
      <c r="BM2092" s="11"/>
      <c r="BN2092" s="11"/>
      <c r="BO2092" s="11"/>
      <c r="BP2092" s="1" t="str">
        <v>0- Port Costs</v>
      </c>
      <c r="BT2092" s="1" t="str">
        <v>0- Port Value</v>
      </c>
      <c r="BU2092" s="11"/>
    </row>
    <row r="2093" spans="8:73" hidden="1" outlineLevel="1" x14ac:dyDescent="0.3">
      <c r="H2093" s="1" t="str">
        <v>0 - BM Costs</v>
      </c>
      <c r="L2093" s="1" t="str">
        <v>0 - BM Port</v>
      </c>
      <c r="N2093" s="1" t="str">
        <v>0 - Port Assets</v>
      </c>
      <c r="O2093" s="11"/>
      <c r="P2093" s="11"/>
      <c r="Q2093" s="11"/>
      <c r="R2093" s="11"/>
      <c r="S2093" s="11"/>
      <c r="T2093" s="11"/>
      <c r="U2093" s="11"/>
      <c r="V2093" s="11"/>
      <c r="W2093" s="11"/>
      <c r="X2093" s="11"/>
      <c r="Y2093" s="11"/>
      <c r="Z2093" s="11"/>
      <c r="AA2093" s="11"/>
      <c r="AB2093" s="11"/>
      <c r="AC2093" s="11"/>
      <c r="AD2093" s="11"/>
      <c r="AE2093" s="11"/>
      <c r="AF2093" s="11"/>
      <c r="AG2093" s="11"/>
      <c r="AH2093" s="11"/>
      <c r="AI2093" s="11"/>
      <c r="AJ2093" s="11"/>
      <c r="AK2093" s="11"/>
      <c r="AL2093" s="11"/>
      <c r="AM2093" s="11"/>
      <c r="AN2093" s="11"/>
      <c r="AO2093" s="11"/>
      <c r="AP2093" s="11"/>
      <c r="AQ2093" s="11"/>
      <c r="AR2093" s="11"/>
      <c r="AS2093" s="11"/>
      <c r="AT2093" s="11"/>
      <c r="AU2093" s="11"/>
      <c r="AV2093" s="11"/>
      <c r="AW2093" s="11"/>
      <c r="AX2093" s="11"/>
      <c r="AY2093" s="11"/>
      <c r="AZ2093" s="11"/>
      <c r="BA2093" s="11"/>
      <c r="BB2093" s="11"/>
      <c r="BC2093" s="11"/>
      <c r="BD2093" s="11"/>
      <c r="BE2093" s="11"/>
      <c r="BF2093" s="11"/>
      <c r="BG2093" s="11"/>
      <c r="BH2093" s="11"/>
      <c r="BI2093" s="11"/>
      <c r="BJ2093" s="11"/>
      <c r="BK2093" s="11"/>
      <c r="BL2093" s="11"/>
      <c r="BM2093" s="11"/>
      <c r="BN2093" s="11"/>
      <c r="BO2093" s="11"/>
      <c r="BP2093" s="1" t="str">
        <v>0- Port Costs</v>
      </c>
      <c r="BT2093" s="1" t="str">
        <v>0- Port Value</v>
      </c>
      <c r="BU2093" s="11"/>
    </row>
    <row r="2094" spans="8:73" hidden="1" outlineLevel="1" x14ac:dyDescent="0.3">
      <c r="H2094" s="1" t="str">
        <v>0 - BM Costs</v>
      </c>
      <c r="L2094" s="1" t="str">
        <v>0 - BM Port</v>
      </c>
      <c r="N2094" s="1" t="str">
        <v>0 - Port Assets</v>
      </c>
      <c r="O2094" s="11"/>
      <c r="P2094" s="11"/>
      <c r="Q2094" s="11"/>
      <c r="R2094" s="11"/>
      <c r="S2094" s="11"/>
      <c r="T2094" s="11"/>
      <c r="U2094" s="11"/>
      <c r="V2094" s="11"/>
      <c r="W2094" s="11"/>
      <c r="X2094" s="11"/>
      <c r="Y2094" s="11"/>
      <c r="Z2094" s="11"/>
      <c r="AA2094" s="11"/>
      <c r="AB2094" s="11"/>
      <c r="AC2094" s="11"/>
      <c r="AD2094" s="11"/>
      <c r="AE2094" s="11"/>
      <c r="AF2094" s="11"/>
      <c r="AG2094" s="11"/>
      <c r="AH2094" s="11"/>
      <c r="AI2094" s="11"/>
      <c r="AJ2094" s="11"/>
      <c r="AK2094" s="11"/>
      <c r="AL2094" s="11"/>
      <c r="AM2094" s="11"/>
      <c r="AN2094" s="11"/>
      <c r="AO2094" s="11"/>
      <c r="AP2094" s="11"/>
      <c r="AQ2094" s="11"/>
      <c r="AR2094" s="11"/>
      <c r="AS2094" s="11"/>
      <c r="AT2094" s="11"/>
      <c r="AU2094" s="11"/>
      <c r="AV2094" s="11"/>
      <c r="AW2094" s="11"/>
      <c r="AX2094" s="11"/>
      <c r="AY2094" s="11"/>
      <c r="AZ2094" s="11"/>
      <c r="BA2094" s="11"/>
      <c r="BB2094" s="11"/>
      <c r="BC2094" s="11"/>
      <c r="BD2094" s="11"/>
      <c r="BE2094" s="11"/>
      <c r="BF2094" s="11"/>
      <c r="BG2094" s="11"/>
      <c r="BH2094" s="11"/>
      <c r="BI2094" s="11"/>
      <c r="BJ2094" s="11"/>
      <c r="BK2094" s="11"/>
      <c r="BL2094" s="11"/>
      <c r="BM2094" s="11"/>
      <c r="BN2094" s="11"/>
      <c r="BO2094" s="11"/>
      <c r="BP2094" s="1" t="str">
        <v>0- Port Costs</v>
      </c>
      <c r="BT2094" s="1" t="str">
        <v>0- Port Value</v>
      </c>
      <c r="BU2094" s="11"/>
    </row>
    <row r="2095" spans="8:73" hidden="1" outlineLevel="1" x14ac:dyDescent="0.3">
      <c r="H2095" s="1" t="str">
        <v>0 - BM Costs</v>
      </c>
      <c r="L2095" s="1" t="str">
        <v>0 - BM Port</v>
      </c>
      <c r="N2095" s="1" t="str">
        <v>0 - Port Assets</v>
      </c>
      <c r="O2095" s="11"/>
      <c r="P2095" s="11"/>
      <c r="Q2095" s="11"/>
      <c r="R2095" s="11"/>
      <c r="S2095" s="11"/>
      <c r="T2095" s="11"/>
      <c r="U2095" s="11"/>
      <c r="V2095" s="11"/>
      <c r="W2095" s="11"/>
      <c r="X2095" s="11"/>
      <c r="Y2095" s="11"/>
      <c r="Z2095" s="11"/>
      <c r="AA2095" s="11"/>
      <c r="AB2095" s="11"/>
      <c r="AC2095" s="11"/>
      <c r="AD2095" s="11"/>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c r="AY2095" s="11"/>
      <c r="AZ2095" s="11"/>
      <c r="BA2095" s="11"/>
      <c r="BB2095" s="11"/>
      <c r="BC2095" s="11"/>
      <c r="BD2095" s="11"/>
      <c r="BE2095" s="11"/>
      <c r="BF2095" s="11"/>
      <c r="BG2095" s="11"/>
      <c r="BH2095" s="11"/>
      <c r="BI2095" s="11"/>
      <c r="BJ2095" s="11"/>
      <c r="BK2095" s="11"/>
      <c r="BL2095" s="11"/>
      <c r="BM2095" s="11"/>
      <c r="BN2095" s="11"/>
      <c r="BO2095" s="11"/>
      <c r="BP2095" s="1" t="str">
        <v>0- Port Costs</v>
      </c>
      <c r="BT2095" s="1" t="str">
        <v>0- Port Value</v>
      </c>
      <c r="BU2095" s="11"/>
    </row>
    <row r="2096" spans="8:73" hidden="1" outlineLevel="1" x14ac:dyDescent="0.3">
      <c r="H2096" s="1" t="str">
        <v>0 - BM Costs</v>
      </c>
      <c r="L2096" s="1" t="str">
        <v>0 - BM Port</v>
      </c>
      <c r="N2096" s="1" t="str">
        <v>0 - Port Assets</v>
      </c>
      <c r="O2096" s="11"/>
      <c r="P2096" s="11"/>
      <c r="Q2096" s="11"/>
      <c r="R2096" s="11"/>
      <c r="S2096" s="11"/>
      <c r="T2096" s="11"/>
      <c r="U2096" s="11"/>
      <c r="V2096" s="11"/>
      <c r="W2096" s="11"/>
      <c r="X2096" s="11"/>
      <c r="Y2096" s="11"/>
      <c r="Z2096" s="11"/>
      <c r="AA2096" s="11"/>
      <c r="AB2096" s="11"/>
      <c r="AC2096" s="11"/>
      <c r="AD2096" s="11"/>
      <c r="AE2096" s="11"/>
      <c r="AF2096" s="11"/>
      <c r="AG2096" s="11"/>
      <c r="AH2096" s="11"/>
      <c r="AI2096" s="11"/>
      <c r="AJ2096" s="11"/>
      <c r="AK2096" s="11"/>
      <c r="AL2096" s="11"/>
      <c r="AM2096" s="11"/>
      <c r="AN2096" s="11"/>
      <c r="AO2096" s="11"/>
      <c r="AP2096" s="11"/>
      <c r="AQ2096" s="11"/>
      <c r="AR2096" s="11"/>
      <c r="AS2096" s="11"/>
      <c r="AT2096" s="11"/>
      <c r="AU2096" s="11"/>
      <c r="AV2096" s="11"/>
      <c r="AW2096" s="11"/>
      <c r="AX2096" s="11"/>
      <c r="AY2096" s="11"/>
      <c r="AZ2096" s="11"/>
      <c r="BA2096" s="11"/>
      <c r="BB2096" s="11"/>
      <c r="BC2096" s="11"/>
      <c r="BD2096" s="11"/>
      <c r="BE2096" s="11"/>
      <c r="BF2096" s="11"/>
      <c r="BG2096" s="11"/>
      <c r="BH2096" s="11"/>
      <c r="BI2096" s="11"/>
      <c r="BJ2096" s="11"/>
      <c r="BK2096" s="11"/>
      <c r="BL2096" s="11"/>
      <c r="BM2096" s="11"/>
      <c r="BN2096" s="11"/>
      <c r="BO2096" s="11"/>
      <c r="BP2096" s="1" t="str">
        <v>0- Port Costs</v>
      </c>
      <c r="BT2096" s="1" t="str">
        <v>0- Port Value</v>
      </c>
      <c r="BU2096" s="11"/>
    </row>
    <row r="2097" spans="8:73" hidden="1" outlineLevel="1" x14ac:dyDescent="0.3">
      <c r="H2097" s="1" t="str">
        <v>0 - BM Costs</v>
      </c>
      <c r="L2097" s="1" t="str">
        <v>0 - BM Port</v>
      </c>
      <c r="N2097" s="1" t="str">
        <v>0 - Port Assets</v>
      </c>
      <c r="O2097" s="11"/>
      <c r="P2097" s="11"/>
      <c r="Q2097" s="11"/>
      <c r="R2097" s="11"/>
      <c r="S2097" s="11"/>
      <c r="T2097" s="11"/>
      <c r="U2097" s="11"/>
      <c r="V2097" s="11"/>
      <c r="W2097" s="11"/>
      <c r="X2097" s="11"/>
      <c r="Y2097" s="11"/>
      <c r="Z2097" s="11"/>
      <c r="AA2097" s="11"/>
      <c r="AB2097" s="11"/>
      <c r="AC2097" s="11"/>
      <c r="AD2097" s="11"/>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c r="BC2097" s="11"/>
      <c r="BD2097" s="11"/>
      <c r="BE2097" s="11"/>
      <c r="BF2097" s="11"/>
      <c r="BG2097" s="11"/>
      <c r="BH2097" s="11"/>
      <c r="BI2097" s="11"/>
      <c r="BJ2097" s="11"/>
      <c r="BK2097" s="11"/>
      <c r="BL2097" s="11"/>
      <c r="BM2097" s="11"/>
      <c r="BN2097" s="11"/>
      <c r="BO2097" s="11"/>
      <c r="BP2097" s="1" t="str">
        <v>0- Port Costs</v>
      </c>
      <c r="BT2097" s="1" t="str">
        <v>0- Port Value</v>
      </c>
      <c r="BU2097" s="11"/>
    </row>
    <row r="2098" spans="8:73" hidden="1" outlineLevel="1" x14ac:dyDescent="0.3">
      <c r="H2098" s="1" t="str">
        <v>0 - BM Costs</v>
      </c>
      <c r="L2098" s="1" t="str">
        <v>0 - BM Port</v>
      </c>
      <c r="N2098" s="1" t="str">
        <v>0 - Port Assets</v>
      </c>
      <c r="O2098" s="11"/>
      <c r="P2098" s="11"/>
      <c r="Q2098" s="11"/>
      <c r="R2098" s="11"/>
      <c r="S2098" s="11"/>
      <c r="T2098" s="11"/>
      <c r="U2098" s="11"/>
      <c r="V2098" s="11"/>
      <c r="W2098" s="11"/>
      <c r="X2098" s="11"/>
      <c r="Y2098" s="11"/>
      <c r="Z2098" s="11"/>
      <c r="AA2098" s="11"/>
      <c r="AB2098" s="11"/>
      <c r="AC2098" s="11"/>
      <c r="AD2098" s="11"/>
      <c r="AE2098" s="11"/>
      <c r="AF2098" s="11"/>
      <c r="AG2098" s="11"/>
      <c r="AH2098" s="11"/>
      <c r="AI2098" s="11"/>
      <c r="AJ2098" s="11"/>
      <c r="AK2098" s="11"/>
      <c r="AL2098" s="11"/>
      <c r="AM2098" s="11"/>
      <c r="AN2098" s="11"/>
      <c r="AO2098" s="11"/>
      <c r="AP2098" s="11"/>
      <c r="AQ2098" s="11"/>
      <c r="AR2098" s="11"/>
      <c r="AS2098" s="11"/>
      <c r="AT2098" s="11"/>
      <c r="AU2098" s="11"/>
      <c r="AV2098" s="11"/>
      <c r="AW2098" s="11"/>
      <c r="AX2098" s="11"/>
      <c r="AY2098" s="11"/>
      <c r="AZ2098" s="11"/>
      <c r="BA2098" s="11"/>
      <c r="BB2098" s="11"/>
      <c r="BC2098" s="11"/>
      <c r="BD2098" s="11"/>
      <c r="BE2098" s="11"/>
      <c r="BF2098" s="11"/>
      <c r="BG2098" s="11"/>
      <c r="BH2098" s="11"/>
      <c r="BI2098" s="11"/>
      <c r="BJ2098" s="11"/>
      <c r="BK2098" s="11"/>
      <c r="BL2098" s="11"/>
      <c r="BM2098" s="11"/>
      <c r="BN2098" s="11"/>
      <c r="BO2098" s="11"/>
      <c r="BP2098" s="1" t="str">
        <v>0- Port Costs</v>
      </c>
      <c r="BT2098" s="1" t="str">
        <v>0- Port Value</v>
      </c>
      <c r="BU2098" s="11"/>
    </row>
    <row r="2099" spans="8:73" hidden="1" outlineLevel="1" x14ac:dyDescent="0.3">
      <c r="H2099" s="1" t="str">
        <v>0 - BM Costs</v>
      </c>
      <c r="L2099" s="1" t="str">
        <v>0 - BM Port</v>
      </c>
      <c r="N2099" s="1" t="str">
        <v>0 - Port Assets</v>
      </c>
      <c r="O2099" s="11"/>
      <c r="P2099" s="11"/>
      <c r="Q2099" s="11"/>
      <c r="R2099" s="11"/>
      <c r="S2099" s="11"/>
      <c r="T2099" s="11"/>
      <c r="U2099" s="11"/>
      <c r="V2099" s="11"/>
      <c r="W2099" s="11"/>
      <c r="X2099" s="11"/>
      <c r="Y2099" s="11"/>
      <c r="Z2099" s="11"/>
      <c r="AA2099" s="11"/>
      <c r="AB2099" s="11"/>
      <c r="AC2099" s="11"/>
      <c r="AD2099" s="11"/>
      <c r="AE2099" s="11"/>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c r="BC2099" s="11"/>
      <c r="BD2099" s="11"/>
      <c r="BE2099" s="11"/>
      <c r="BF2099" s="11"/>
      <c r="BG2099" s="11"/>
      <c r="BH2099" s="11"/>
      <c r="BI2099" s="11"/>
      <c r="BJ2099" s="11"/>
      <c r="BK2099" s="11"/>
      <c r="BL2099" s="11"/>
      <c r="BM2099" s="11"/>
      <c r="BN2099" s="11"/>
      <c r="BO2099" s="11"/>
      <c r="BP2099" s="1" t="str">
        <v>0- Port Costs</v>
      </c>
      <c r="BT2099" s="1" t="str">
        <v>0- Port Value</v>
      </c>
      <c r="BU2099" s="11"/>
    </row>
    <row r="2100" spans="8:73" hidden="1" outlineLevel="1" x14ac:dyDescent="0.3">
      <c r="H2100" s="1" t="str">
        <v>0 - BM Costs</v>
      </c>
      <c r="L2100" s="1" t="str">
        <v>0 - BM Port</v>
      </c>
      <c r="N2100" s="1" t="str">
        <v>0 - Port Assets</v>
      </c>
      <c r="O2100" s="11"/>
      <c r="P2100" s="11"/>
      <c r="Q2100" s="11"/>
      <c r="R2100" s="11"/>
      <c r="S2100" s="11"/>
      <c r="T2100" s="11"/>
      <c r="U2100" s="11"/>
      <c r="V2100" s="11"/>
      <c r="W2100" s="11"/>
      <c r="X2100" s="11"/>
      <c r="Y2100" s="11"/>
      <c r="Z2100" s="11"/>
      <c r="AA2100" s="11"/>
      <c r="AB2100" s="11"/>
      <c r="AC2100" s="11"/>
      <c r="AD2100" s="11"/>
      <c r="AE2100" s="11"/>
      <c r="AF2100" s="11"/>
      <c r="AG2100" s="11"/>
      <c r="AH2100" s="11"/>
      <c r="AI2100" s="11"/>
      <c r="AJ2100" s="11"/>
      <c r="AK2100" s="11"/>
      <c r="AL2100" s="11"/>
      <c r="AM2100" s="11"/>
      <c r="AN2100" s="11"/>
      <c r="AO2100" s="11"/>
      <c r="AP2100" s="11"/>
      <c r="AQ2100" s="11"/>
      <c r="AR2100" s="11"/>
      <c r="AS2100" s="11"/>
      <c r="AT2100" s="11"/>
      <c r="AU2100" s="11"/>
      <c r="AV2100" s="11"/>
      <c r="AW2100" s="11"/>
      <c r="AX2100" s="11"/>
      <c r="AY2100" s="11"/>
      <c r="AZ2100" s="11"/>
      <c r="BA2100" s="11"/>
      <c r="BB2100" s="11"/>
      <c r="BC2100" s="11"/>
      <c r="BD2100" s="11"/>
      <c r="BE2100" s="11"/>
      <c r="BF2100" s="11"/>
      <c r="BG2100" s="11"/>
      <c r="BH2100" s="11"/>
      <c r="BI2100" s="11"/>
      <c r="BJ2100" s="11"/>
      <c r="BK2100" s="11"/>
      <c r="BL2100" s="11"/>
      <c r="BM2100" s="11"/>
      <c r="BN2100" s="11"/>
      <c r="BO2100" s="11"/>
      <c r="BP2100" s="1" t="str">
        <v>0- Port Costs</v>
      </c>
      <c r="BT2100" s="1" t="str">
        <v>0- Port Value</v>
      </c>
      <c r="BU2100" s="11"/>
    </row>
    <row r="2101" spans="8:73" hidden="1" outlineLevel="1" x14ac:dyDescent="0.3">
      <c r="H2101" s="1" t="str">
        <v>0 - BM Costs</v>
      </c>
      <c r="L2101" s="1" t="str">
        <v>0 - BM Port</v>
      </c>
      <c r="N2101" s="1" t="str">
        <v>0 - Port Assets</v>
      </c>
      <c r="O2101" s="11"/>
      <c r="P2101" s="11"/>
      <c r="Q2101" s="11"/>
      <c r="R2101" s="11"/>
      <c r="S2101" s="11"/>
      <c r="T2101" s="11"/>
      <c r="U2101" s="11"/>
      <c r="V2101" s="11"/>
      <c r="W2101" s="11"/>
      <c r="X2101" s="11"/>
      <c r="Y2101" s="11"/>
      <c r="Z2101" s="11"/>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c r="BC2101" s="11"/>
      <c r="BD2101" s="11"/>
      <c r="BE2101" s="11"/>
      <c r="BF2101" s="11"/>
      <c r="BG2101" s="11"/>
      <c r="BH2101" s="11"/>
      <c r="BI2101" s="11"/>
      <c r="BJ2101" s="11"/>
      <c r="BK2101" s="11"/>
      <c r="BL2101" s="11"/>
      <c r="BM2101" s="11"/>
      <c r="BN2101" s="11"/>
      <c r="BO2101" s="11"/>
      <c r="BP2101" s="1" t="str">
        <v>0- Port Costs</v>
      </c>
      <c r="BT2101" s="1" t="str">
        <v>0- Port Value</v>
      </c>
      <c r="BU2101" s="11"/>
    </row>
    <row r="2102" spans="8:73" hidden="1" outlineLevel="1" x14ac:dyDescent="0.3">
      <c r="H2102" s="1" t="str">
        <v>0 - BM Costs</v>
      </c>
      <c r="L2102" s="1" t="str">
        <v>0 - BM Port</v>
      </c>
      <c r="N2102" s="1" t="str">
        <v>0 - Port Assets</v>
      </c>
      <c r="O2102" s="11"/>
      <c r="P2102" s="11"/>
      <c r="Q2102" s="11"/>
      <c r="R2102" s="11"/>
      <c r="S2102" s="11"/>
      <c r="T2102" s="11"/>
      <c r="U2102" s="11"/>
      <c r="V2102" s="11"/>
      <c r="W2102" s="11"/>
      <c r="X2102" s="11"/>
      <c r="Y2102" s="11"/>
      <c r="Z2102" s="11"/>
      <c r="AA2102" s="11"/>
      <c r="AB2102" s="11"/>
      <c r="AC2102" s="11"/>
      <c r="AD2102" s="11"/>
      <c r="AE2102" s="11"/>
      <c r="AF2102" s="11"/>
      <c r="AG2102" s="11"/>
      <c r="AH2102" s="11"/>
      <c r="AI2102" s="11"/>
      <c r="AJ2102" s="11"/>
      <c r="AK2102" s="11"/>
      <c r="AL2102" s="11"/>
      <c r="AM2102" s="11"/>
      <c r="AN2102" s="11"/>
      <c r="AO2102" s="11"/>
      <c r="AP2102" s="11"/>
      <c r="AQ2102" s="11"/>
      <c r="AR2102" s="11"/>
      <c r="AS2102" s="11"/>
      <c r="AT2102" s="11"/>
      <c r="AU2102" s="11"/>
      <c r="AV2102" s="11"/>
      <c r="AW2102" s="11"/>
      <c r="AX2102" s="11"/>
      <c r="AY2102" s="11"/>
      <c r="AZ2102" s="11"/>
      <c r="BA2102" s="11"/>
      <c r="BB2102" s="11"/>
      <c r="BC2102" s="11"/>
      <c r="BD2102" s="11"/>
      <c r="BE2102" s="11"/>
      <c r="BF2102" s="11"/>
      <c r="BG2102" s="11"/>
      <c r="BH2102" s="11"/>
      <c r="BI2102" s="11"/>
      <c r="BJ2102" s="11"/>
      <c r="BK2102" s="11"/>
      <c r="BL2102" s="11"/>
      <c r="BM2102" s="11"/>
      <c r="BN2102" s="11"/>
      <c r="BO2102" s="11"/>
      <c r="BP2102" s="1" t="str">
        <v>0- Port Costs</v>
      </c>
      <c r="BT2102" s="1" t="str">
        <v>0- Port Value</v>
      </c>
      <c r="BU2102" s="11"/>
    </row>
    <row r="2103" spans="8:73" hidden="1" outlineLevel="1" x14ac:dyDescent="0.3">
      <c r="H2103" s="1" t="str">
        <v>0 - BM Costs</v>
      </c>
      <c r="L2103" s="1" t="str">
        <v>0 - BM Port</v>
      </c>
      <c r="N2103" s="1" t="str">
        <v>0 - Port Assets</v>
      </c>
      <c r="O2103" s="11"/>
      <c r="P2103" s="11"/>
      <c r="Q2103" s="11"/>
      <c r="R2103" s="11"/>
      <c r="S2103" s="11"/>
      <c r="T2103" s="11"/>
      <c r="U2103" s="11"/>
      <c r="V2103" s="11"/>
      <c r="W2103" s="11"/>
      <c r="X2103" s="11"/>
      <c r="Y2103" s="11"/>
      <c r="Z2103" s="11"/>
      <c r="AA2103" s="11"/>
      <c r="AB2103" s="11"/>
      <c r="AC2103" s="11"/>
      <c r="AD2103" s="11"/>
      <c r="AE2103" s="11"/>
      <c r="AF2103" s="11"/>
      <c r="AG2103" s="11"/>
      <c r="AH2103" s="11"/>
      <c r="AI2103" s="11"/>
      <c r="AJ2103" s="11"/>
      <c r="AK2103" s="11"/>
      <c r="AL2103" s="11"/>
      <c r="AM2103" s="11"/>
      <c r="AN2103" s="11"/>
      <c r="AO2103" s="11"/>
      <c r="AP2103" s="11"/>
      <c r="AQ2103" s="11"/>
      <c r="AR2103" s="11"/>
      <c r="AS2103" s="11"/>
      <c r="AT2103" s="11"/>
      <c r="AU2103" s="11"/>
      <c r="AV2103" s="11"/>
      <c r="AW2103" s="11"/>
      <c r="AX2103" s="11"/>
      <c r="AY2103" s="11"/>
      <c r="AZ2103" s="11"/>
      <c r="BA2103" s="11"/>
      <c r="BB2103" s="11"/>
      <c r="BC2103" s="11"/>
      <c r="BD2103" s="11"/>
      <c r="BE2103" s="11"/>
      <c r="BF2103" s="11"/>
      <c r="BG2103" s="11"/>
      <c r="BH2103" s="11"/>
      <c r="BI2103" s="11"/>
      <c r="BJ2103" s="11"/>
      <c r="BK2103" s="11"/>
      <c r="BL2103" s="11"/>
      <c r="BM2103" s="11"/>
      <c r="BN2103" s="11"/>
      <c r="BO2103" s="11"/>
      <c r="BP2103" s="1" t="str">
        <v>0- Port Costs</v>
      </c>
      <c r="BT2103" s="1" t="str">
        <v>0- Port Value</v>
      </c>
      <c r="BU2103" s="11"/>
    </row>
    <row r="2104" spans="8:73" hidden="1" outlineLevel="1" x14ac:dyDescent="0.3">
      <c r="H2104" s="1" t="str">
        <v>0 - BM Costs</v>
      </c>
      <c r="L2104" s="1" t="str">
        <v>0 - BM Port</v>
      </c>
      <c r="N2104" s="1" t="str">
        <v>0 - Port Assets</v>
      </c>
      <c r="O2104" s="11"/>
      <c r="P2104" s="11"/>
      <c r="Q2104" s="11"/>
      <c r="R2104" s="11"/>
      <c r="S2104" s="11"/>
      <c r="T2104" s="11"/>
      <c r="U2104" s="11"/>
      <c r="V2104" s="11"/>
      <c r="W2104" s="11"/>
      <c r="X2104" s="11"/>
      <c r="Y2104" s="11"/>
      <c r="Z2104" s="11"/>
      <c r="AA2104" s="11"/>
      <c r="AB2104" s="11"/>
      <c r="AC2104" s="11"/>
      <c r="AD2104" s="11"/>
      <c r="AE2104" s="11"/>
      <c r="AF2104" s="11"/>
      <c r="AG2104" s="11"/>
      <c r="AH2104" s="11"/>
      <c r="AI2104" s="11"/>
      <c r="AJ2104" s="11"/>
      <c r="AK2104" s="11"/>
      <c r="AL2104" s="11"/>
      <c r="AM2104" s="11"/>
      <c r="AN2104" s="11"/>
      <c r="AO2104" s="11"/>
      <c r="AP2104" s="11"/>
      <c r="AQ2104" s="11"/>
      <c r="AR2104" s="11"/>
      <c r="AS2104" s="11"/>
      <c r="AT2104" s="11"/>
      <c r="AU2104" s="11"/>
      <c r="AV2104" s="11"/>
      <c r="AW2104" s="11"/>
      <c r="AX2104" s="11"/>
      <c r="AY2104" s="11"/>
      <c r="AZ2104" s="11"/>
      <c r="BA2104" s="11"/>
      <c r="BB2104" s="11"/>
      <c r="BC2104" s="11"/>
      <c r="BD2104" s="11"/>
      <c r="BE2104" s="11"/>
      <c r="BF2104" s="11"/>
      <c r="BG2104" s="11"/>
      <c r="BH2104" s="11"/>
      <c r="BI2104" s="11"/>
      <c r="BJ2104" s="11"/>
      <c r="BK2104" s="11"/>
      <c r="BL2104" s="11"/>
      <c r="BM2104" s="11"/>
      <c r="BN2104" s="11"/>
      <c r="BO2104" s="11"/>
      <c r="BP2104" s="1" t="str">
        <v>0- Port Costs</v>
      </c>
      <c r="BT2104" s="1" t="str">
        <v>0- Port Value</v>
      </c>
      <c r="BU2104" s="11"/>
    </row>
    <row r="2105" spans="8:73" hidden="1" outlineLevel="1" x14ac:dyDescent="0.3">
      <c r="H2105" s="1" t="str">
        <v>0 - BM Costs</v>
      </c>
      <c r="L2105" s="1" t="str">
        <v>0 - BM Port</v>
      </c>
      <c r="N2105" s="1" t="str">
        <v>0 - Port Assets</v>
      </c>
      <c r="O2105" s="11"/>
      <c r="P2105" s="11"/>
      <c r="Q2105" s="11"/>
      <c r="R2105" s="11"/>
      <c r="S2105" s="11"/>
      <c r="T2105" s="11"/>
      <c r="U2105" s="11"/>
      <c r="V2105" s="11"/>
      <c r="W2105" s="11"/>
      <c r="X2105" s="11"/>
      <c r="Y2105" s="11"/>
      <c r="Z2105" s="11"/>
      <c r="AA2105" s="11"/>
      <c r="AB2105" s="11"/>
      <c r="AC2105" s="11"/>
      <c r="AD2105" s="11"/>
      <c r="AE2105" s="11"/>
      <c r="AF2105" s="11"/>
      <c r="AG2105" s="11"/>
      <c r="AH2105" s="11"/>
      <c r="AI2105" s="11"/>
      <c r="AJ2105" s="11"/>
      <c r="AK2105" s="11"/>
      <c r="AL2105" s="11"/>
      <c r="AM2105" s="11"/>
      <c r="AN2105" s="11"/>
      <c r="AO2105" s="11"/>
      <c r="AP2105" s="11"/>
      <c r="AQ2105" s="11"/>
      <c r="AR2105" s="11"/>
      <c r="AS2105" s="11"/>
      <c r="AT2105" s="11"/>
      <c r="AU2105" s="11"/>
      <c r="AV2105" s="11"/>
      <c r="AW2105" s="11"/>
      <c r="AX2105" s="11"/>
      <c r="AY2105" s="11"/>
      <c r="AZ2105" s="11"/>
      <c r="BA2105" s="11"/>
      <c r="BB2105" s="11"/>
      <c r="BC2105" s="11"/>
      <c r="BD2105" s="11"/>
      <c r="BE2105" s="11"/>
      <c r="BF2105" s="11"/>
      <c r="BG2105" s="11"/>
      <c r="BH2105" s="11"/>
      <c r="BI2105" s="11"/>
      <c r="BJ2105" s="11"/>
      <c r="BK2105" s="11"/>
      <c r="BL2105" s="11"/>
      <c r="BM2105" s="11"/>
      <c r="BN2105" s="11"/>
      <c r="BO2105" s="11"/>
      <c r="BP2105" s="1" t="str">
        <v>0- Port Costs</v>
      </c>
      <c r="BT2105" s="1" t="str">
        <v>0- Port Value</v>
      </c>
      <c r="BU2105" s="11"/>
    </row>
    <row r="2106" spans="8:73" hidden="1" outlineLevel="1" x14ac:dyDescent="0.3">
      <c r="H2106" s="1" t="str">
        <v>0 - BM Costs</v>
      </c>
      <c r="L2106" s="1" t="str">
        <v>0 - BM Port</v>
      </c>
      <c r="N2106" s="1" t="str">
        <v>0 - Port Assets</v>
      </c>
      <c r="O2106" s="11"/>
      <c r="P2106" s="11"/>
      <c r="Q2106" s="11"/>
      <c r="R2106" s="11"/>
      <c r="S2106" s="11"/>
      <c r="T2106" s="11"/>
      <c r="U2106" s="11"/>
      <c r="V2106" s="11"/>
      <c r="W2106" s="11"/>
      <c r="X2106" s="11"/>
      <c r="Y2106" s="11"/>
      <c r="Z2106" s="11"/>
      <c r="AA2106" s="11"/>
      <c r="AB2106" s="11"/>
      <c r="AC2106" s="11"/>
      <c r="AD2106" s="11"/>
      <c r="AE2106" s="11"/>
      <c r="AF2106" s="11"/>
      <c r="AG2106" s="11"/>
      <c r="AH2106" s="11"/>
      <c r="AI2106" s="11"/>
      <c r="AJ2106" s="11"/>
      <c r="AK2106" s="11"/>
      <c r="AL2106" s="11"/>
      <c r="AM2106" s="11"/>
      <c r="AN2106" s="11"/>
      <c r="AO2106" s="11"/>
      <c r="AP2106" s="11"/>
      <c r="AQ2106" s="11"/>
      <c r="AR2106" s="11"/>
      <c r="AS2106" s="11"/>
      <c r="AT2106" s="11"/>
      <c r="AU2106" s="11"/>
      <c r="AV2106" s="11"/>
      <c r="AW2106" s="11"/>
      <c r="AX2106" s="11"/>
      <c r="AY2106" s="11"/>
      <c r="AZ2106" s="11"/>
      <c r="BA2106" s="11"/>
      <c r="BB2106" s="11"/>
      <c r="BC2106" s="11"/>
      <c r="BD2106" s="11"/>
      <c r="BE2106" s="11"/>
      <c r="BF2106" s="11"/>
      <c r="BG2106" s="11"/>
      <c r="BH2106" s="11"/>
      <c r="BI2106" s="11"/>
      <c r="BJ2106" s="11"/>
      <c r="BK2106" s="11"/>
      <c r="BL2106" s="11"/>
      <c r="BM2106" s="11"/>
      <c r="BN2106" s="11"/>
      <c r="BO2106" s="11"/>
      <c r="BP2106" s="1" t="str">
        <v>0- Port Costs</v>
      </c>
      <c r="BT2106" s="1" t="str">
        <v>0- Port Value</v>
      </c>
      <c r="BU2106" s="11"/>
    </row>
    <row r="2107" spans="8:73" hidden="1" outlineLevel="1" x14ac:dyDescent="0.3">
      <c r="H2107" s="1" t="str">
        <v>0 - BM Costs</v>
      </c>
      <c r="L2107" s="1" t="str">
        <v>0 - BM Port</v>
      </c>
      <c r="N2107" s="1" t="str">
        <v>0 - Port Assets</v>
      </c>
      <c r="O2107" s="11"/>
      <c r="P2107" s="11"/>
      <c r="Q2107" s="11"/>
      <c r="R2107" s="11"/>
      <c r="S2107" s="11"/>
      <c r="T2107" s="11"/>
      <c r="U2107" s="11"/>
      <c r="V2107" s="11"/>
      <c r="W2107" s="11"/>
      <c r="X2107" s="11"/>
      <c r="Y2107" s="11"/>
      <c r="Z2107" s="11"/>
      <c r="AA2107" s="11"/>
      <c r="AB2107" s="11"/>
      <c r="AC2107" s="11"/>
      <c r="AD2107" s="11"/>
      <c r="AE2107" s="11"/>
      <c r="AF2107" s="11"/>
      <c r="AG2107" s="11"/>
      <c r="AH2107" s="11"/>
      <c r="AI2107" s="11"/>
      <c r="AJ2107" s="11"/>
      <c r="AK2107" s="11"/>
      <c r="AL2107" s="11"/>
      <c r="AM2107" s="11"/>
      <c r="AN2107" s="11"/>
      <c r="AO2107" s="11"/>
      <c r="AP2107" s="11"/>
      <c r="AQ2107" s="11"/>
      <c r="AR2107" s="11"/>
      <c r="AS2107" s="11"/>
      <c r="AT2107" s="11"/>
      <c r="AU2107" s="11"/>
      <c r="AV2107" s="11"/>
      <c r="AW2107" s="11"/>
      <c r="AX2107" s="11"/>
      <c r="AY2107" s="11"/>
      <c r="AZ2107" s="11"/>
      <c r="BA2107" s="11"/>
      <c r="BB2107" s="11"/>
      <c r="BC2107" s="11"/>
      <c r="BD2107" s="11"/>
      <c r="BE2107" s="11"/>
      <c r="BF2107" s="11"/>
      <c r="BG2107" s="11"/>
      <c r="BH2107" s="11"/>
      <c r="BI2107" s="11"/>
      <c r="BJ2107" s="11"/>
      <c r="BK2107" s="11"/>
      <c r="BL2107" s="11"/>
      <c r="BM2107" s="11"/>
      <c r="BN2107" s="11"/>
      <c r="BO2107" s="11"/>
      <c r="BP2107" s="1" t="str">
        <v>0- Port Costs</v>
      </c>
      <c r="BT2107" s="1" t="str">
        <v>0- Port Value</v>
      </c>
      <c r="BU2107" s="11"/>
    </row>
    <row r="2108" spans="8:73" hidden="1" outlineLevel="1" x14ac:dyDescent="0.3">
      <c r="H2108" s="1" t="str">
        <v>0 - BM Costs</v>
      </c>
      <c r="L2108" s="1" t="str">
        <v>0 - BM Port</v>
      </c>
      <c r="N2108" s="1" t="str">
        <v>0 - Port Assets</v>
      </c>
      <c r="O2108" s="11"/>
      <c r="P2108" s="11"/>
      <c r="Q2108" s="11"/>
      <c r="R2108" s="11"/>
      <c r="S2108" s="11"/>
      <c r="T2108" s="11"/>
      <c r="U2108" s="11"/>
      <c r="V2108" s="11"/>
      <c r="W2108" s="11"/>
      <c r="X2108" s="11"/>
      <c r="Y2108" s="11"/>
      <c r="Z2108" s="11"/>
      <c r="AA2108" s="11"/>
      <c r="AB2108" s="11"/>
      <c r="AC2108" s="11"/>
      <c r="AD2108" s="11"/>
      <c r="AE2108" s="11"/>
      <c r="AF2108" s="11"/>
      <c r="AG2108" s="11"/>
      <c r="AH2108" s="11"/>
      <c r="AI2108" s="11"/>
      <c r="AJ2108" s="11"/>
      <c r="AK2108" s="11"/>
      <c r="AL2108" s="11"/>
      <c r="AM2108" s="11"/>
      <c r="AN2108" s="11"/>
      <c r="AO2108" s="11"/>
      <c r="AP2108" s="11"/>
      <c r="AQ2108" s="11"/>
      <c r="AR2108" s="11"/>
      <c r="AS2108" s="11"/>
      <c r="AT2108" s="11"/>
      <c r="AU2108" s="11"/>
      <c r="AV2108" s="11"/>
      <c r="AW2108" s="11"/>
      <c r="AX2108" s="11"/>
      <c r="AY2108" s="11"/>
      <c r="AZ2108" s="11"/>
      <c r="BA2108" s="11"/>
      <c r="BB2108" s="11"/>
      <c r="BC2108" s="11"/>
      <c r="BD2108" s="11"/>
      <c r="BE2108" s="11"/>
      <c r="BF2108" s="11"/>
      <c r="BG2108" s="11"/>
      <c r="BH2108" s="11"/>
      <c r="BI2108" s="11"/>
      <c r="BJ2108" s="11"/>
      <c r="BK2108" s="11"/>
      <c r="BL2108" s="11"/>
      <c r="BM2108" s="11"/>
      <c r="BN2108" s="11"/>
      <c r="BO2108" s="11"/>
      <c r="BP2108" s="1" t="str">
        <v>0- Port Costs</v>
      </c>
      <c r="BT2108" s="1" t="str">
        <v>0- Port Value</v>
      </c>
      <c r="BU2108" s="11"/>
    </row>
    <row r="2109" spans="8:73" hidden="1" outlineLevel="1" x14ac:dyDescent="0.3">
      <c r="H2109" s="1" t="str">
        <v>0 - BM Costs</v>
      </c>
      <c r="L2109" s="1" t="str">
        <v>0 - BM Port</v>
      </c>
      <c r="N2109" s="1" t="str">
        <v>0 - Port Assets</v>
      </c>
      <c r="O2109" s="11"/>
      <c r="P2109" s="11"/>
      <c r="Q2109" s="11"/>
      <c r="R2109" s="11"/>
      <c r="S2109" s="11"/>
      <c r="T2109" s="11"/>
      <c r="U2109" s="11"/>
      <c r="V2109" s="11"/>
      <c r="W2109" s="11"/>
      <c r="X2109" s="11"/>
      <c r="Y2109" s="11"/>
      <c r="Z2109" s="11"/>
      <c r="AA2109" s="11"/>
      <c r="AB2109" s="11"/>
      <c r="AC2109" s="11"/>
      <c r="AD2109" s="11"/>
      <c r="AE2109" s="11"/>
      <c r="AF2109" s="11"/>
      <c r="AG2109" s="11"/>
      <c r="AH2109" s="11"/>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c r="BC2109" s="11"/>
      <c r="BD2109" s="11"/>
      <c r="BE2109" s="11"/>
      <c r="BF2109" s="11"/>
      <c r="BG2109" s="11"/>
      <c r="BH2109" s="11"/>
      <c r="BI2109" s="11"/>
      <c r="BJ2109" s="11"/>
      <c r="BK2109" s="11"/>
      <c r="BL2109" s="11"/>
      <c r="BM2109" s="11"/>
      <c r="BN2109" s="11"/>
      <c r="BO2109" s="11"/>
      <c r="BP2109" s="1" t="str">
        <v>0- Port Costs</v>
      </c>
      <c r="BT2109" s="1" t="str">
        <v>0- Port Value</v>
      </c>
      <c r="BU2109" s="11"/>
    </row>
    <row r="2110" spans="8:73" hidden="1" outlineLevel="1" x14ac:dyDescent="0.3">
      <c r="H2110" s="1" t="str">
        <v>0 - BM Costs</v>
      </c>
      <c r="L2110" s="1" t="str">
        <v>0 - BM Port</v>
      </c>
      <c r="N2110" s="1" t="str">
        <v>0 - Port Assets</v>
      </c>
      <c r="O2110" s="11"/>
      <c r="P2110" s="11"/>
      <c r="Q2110" s="11"/>
      <c r="R2110" s="11"/>
      <c r="S2110" s="11"/>
      <c r="T2110" s="11"/>
      <c r="U2110" s="11"/>
      <c r="V2110" s="11"/>
      <c r="W2110" s="11"/>
      <c r="X2110" s="11"/>
      <c r="Y2110" s="11"/>
      <c r="Z2110" s="11"/>
      <c r="AA2110" s="11"/>
      <c r="AB2110" s="11"/>
      <c r="AC2110" s="11"/>
      <c r="AD2110" s="11"/>
      <c r="AE2110" s="11"/>
      <c r="AF2110" s="11"/>
      <c r="AG2110" s="11"/>
      <c r="AH2110" s="11"/>
      <c r="AI2110" s="11"/>
      <c r="AJ2110" s="11"/>
      <c r="AK2110" s="11"/>
      <c r="AL2110" s="11"/>
      <c r="AM2110" s="11"/>
      <c r="AN2110" s="11"/>
      <c r="AO2110" s="11"/>
      <c r="AP2110" s="11"/>
      <c r="AQ2110" s="11"/>
      <c r="AR2110" s="11"/>
      <c r="AS2110" s="11"/>
      <c r="AT2110" s="11"/>
      <c r="AU2110" s="11"/>
      <c r="AV2110" s="11"/>
      <c r="AW2110" s="11"/>
      <c r="AX2110" s="11"/>
      <c r="AY2110" s="11"/>
      <c r="AZ2110" s="11"/>
      <c r="BA2110" s="11"/>
      <c r="BB2110" s="11"/>
      <c r="BC2110" s="11"/>
      <c r="BD2110" s="11"/>
      <c r="BE2110" s="11"/>
      <c r="BF2110" s="11"/>
      <c r="BG2110" s="11"/>
      <c r="BH2110" s="11"/>
      <c r="BI2110" s="11"/>
      <c r="BJ2110" s="11"/>
      <c r="BK2110" s="11"/>
      <c r="BL2110" s="11"/>
      <c r="BM2110" s="11"/>
      <c r="BN2110" s="11"/>
      <c r="BO2110" s="11"/>
      <c r="BP2110" s="1" t="str">
        <v>0- Port Costs</v>
      </c>
      <c r="BT2110" s="1" t="str">
        <v>0- Port Value</v>
      </c>
      <c r="BU2110" s="11"/>
    </row>
    <row r="2111" spans="8:73" hidden="1" outlineLevel="1" x14ac:dyDescent="0.3">
      <c r="H2111" s="1" t="str">
        <v>0 - BM Costs</v>
      </c>
      <c r="L2111" s="1" t="str">
        <v>0 - BM Port</v>
      </c>
      <c r="N2111" s="1" t="str">
        <v>0 - Port Assets</v>
      </c>
      <c r="O2111" s="11"/>
      <c r="P2111" s="11"/>
      <c r="Q2111" s="11"/>
      <c r="R2111" s="11"/>
      <c r="S2111" s="11"/>
      <c r="T2111" s="11"/>
      <c r="U2111" s="11"/>
      <c r="V2111" s="11"/>
      <c r="W2111" s="11"/>
      <c r="X2111" s="11"/>
      <c r="Y2111" s="11"/>
      <c r="Z2111" s="11"/>
      <c r="AA2111" s="11"/>
      <c r="AB2111" s="11"/>
      <c r="AC2111" s="11"/>
      <c r="AD2111" s="11"/>
      <c r="AE2111" s="11"/>
      <c r="AF2111" s="11"/>
      <c r="AG2111" s="11"/>
      <c r="AH2111" s="11"/>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c r="BC2111" s="11"/>
      <c r="BD2111" s="11"/>
      <c r="BE2111" s="11"/>
      <c r="BF2111" s="11"/>
      <c r="BG2111" s="11"/>
      <c r="BH2111" s="11"/>
      <c r="BI2111" s="11"/>
      <c r="BJ2111" s="11"/>
      <c r="BK2111" s="11"/>
      <c r="BL2111" s="11"/>
      <c r="BM2111" s="11"/>
      <c r="BN2111" s="11"/>
      <c r="BO2111" s="11"/>
      <c r="BP2111" s="1" t="str">
        <v>0- Port Costs</v>
      </c>
      <c r="BT2111" s="1" t="str">
        <v>0- Port Value</v>
      </c>
      <c r="BU2111" s="11"/>
    </row>
    <row r="2112" spans="8:73" hidden="1" outlineLevel="1" x14ac:dyDescent="0.3">
      <c r="H2112" s="1" t="str">
        <v>0 - BM Costs</v>
      </c>
      <c r="L2112" s="1" t="str">
        <v>0 - BM Port</v>
      </c>
      <c r="N2112" s="1" t="str">
        <v>0 - Port Assets</v>
      </c>
      <c r="O2112" s="11"/>
      <c r="P2112" s="11"/>
      <c r="Q2112" s="11"/>
      <c r="R2112" s="11"/>
      <c r="S2112" s="11"/>
      <c r="T2112" s="11"/>
      <c r="U2112" s="11"/>
      <c r="V2112" s="11"/>
      <c r="W2112" s="11"/>
      <c r="X2112" s="11"/>
      <c r="Y2112" s="11"/>
      <c r="Z2112" s="11"/>
      <c r="AA2112" s="11"/>
      <c r="AB2112" s="11"/>
      <c r="AC2112" s="11"/>
      <c r="AD2112" s="11"/>
      <c r="AE2112" s="11"/>
      <c r="AF2112" s="11"/>
      <c r="AG2112" s="11"/>
      <c r="AH2112" s="11"/>
      <c r="AI2112" s="11"/>
      <c r="AJ2112" s="11"/>
      <c r="AK2112" s="11"/>
      <c r="AL2112" s="11"/>
      <c r="AM2112" s="11"/>
      <c r="AN2112" s="11"/>
      <c r="AO2112" s="11"/>
      <c r="AP2112" s="11"/>
      <c r="AQ2112" s="11"/>
      <c r="AR2112" s="11"/>
      <c r="AS2112" s="11"/>
      <c r="AT2112" s="11"/>
      <c r="AU2112" s="11"/>
      <c r="AV2112" s="11"/>
      <c r="AW2112" s="11"/>
      <c r="AX2112" s="11"/>
      <c r="AY2112" s="11"/>
      <c r="AZ2112" s="11"/>
      <c r="BA2112" s="11"/>
      <c r="BB2112" s="11"/>
      <c r="BC2112" s="11"/>
      <c r="BD2112" s="11"/>
      <c r="BE2112" s="11"/>
      <c r="BF2112" s="11"/>
      <c r="BG2112" s="11"/>
      <c r="BH2112" s="11"/>
      <c r="BI2112" s="11"/>
      <c r="BJ2112" s="11"/>
      <c r="BK2112" s="11"/>
      <c r="BL2112" s="11"/>
      <c r="BM2112" s="11"/>
      <c r="BN2112" s="11"/>
      <c r="BO2112" s="11"/>
      <c r="BP2112" s="1" t="str">
        <v>0- Port Costs</v>
      </c>
      <c r="BT2112" s="1" t="str">
        <v>0- Port Value</v>
      </c>
      <c r="BU2112" s="11"/>
    </row>
    <row r="2113" spans="8:73" hidden="1" outlineLevel="1" x14ac:dyDescent="0.3">
      <c r="H2113" s="1" t="str">
        <v>0 - BM Costs</v>
      </c>
      <c r="L2113" s="1" t="str">
        <v>0 - BM Port</v>
      </c>
      <c r="N2113" s="1" t="str">
        <v>0 - Port Assets</v>
      </c>
      <c r="O2113" s="11"/>
      <c r="P2113" s="11"/>
      <c r="Q2113" s="11"/>
      <c r="R2113" s="11"/>
      <c r="S2113" s="11"/>
      <c r="T2113" s="11"/>
      <c r="U2113" s="11"/>
      <c r="V2113" s="11"/>
      <c r="W2113" s="11"/>
      <c r="X2113" s="11"/>
      <c r="Y2113" s="11"/>
      <c r="Z2113" s="11"/>
      <c r="AA2113" s="11"/>
      <c r="AB2113" s="11"/>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c r="BC2113" s="11"/>
      <c r="BD2113" s="11"/>
      <c r="BE2113" s="11"/>
      <c r="BF2113" s="11"/>
      <c r="BG2113" s="11"/>
      <c r="BH2113" s="11"/>
      <c r="BI2113" s="11"/>
      <c r="BJ2113" s="11"/>
      <c r="BK2113" s="11"/>
      <c r="BL2113" s="11"/>
      <c r="BM2113" s="11"/>
      <c r="BN2113" s="11"/>
      <c r="BO2113" s="11"/>
      <c r="BP2113" s="1" t="str">
        <v>0- Port Costs</v>
      </c>
      <c r="BT2113" s="1" t="str">
        <v>0- Port Value</v>
      </c>
      <c r="BU2113" s="11"/>
    </row>
    <row r="2114" spans="8:73" hidden="1" outlineLevel="1" x14ac:dyDescent="0.3">
      <c r="H2114" s="1" t="str">
        <v>0 - BM Costs</v>
      </c>
      <c r="L2114" s="1" t="str">
        <v>0 - BM Port</v>
      </c>
      <c r="N2114" s="1" t="str">
        <v>0 - Port Assets</v>
      </c>
      <c r="O2114" s="11"/>
      <c r="P2114" s="11"/>
      <c r="Q2114" s="11"/>
      <c r="R2114" s="11"/>
      <c r="S2114" s="11"/>
      <c r="T2114" s="11"/>
      <c r="U2114" s="11"/>
      <c r="V2114" s="11"/>
      <c r="W2114" s="11"/>
      <c r="X2114" s="11"/>
      <c r="Y2114" s="11"/>
      <c r="Z2114" s="11"/>
      <c r="AA2114" s="11"/>
      <c r="AB2114" s="11"/>
      <c r="AC2114" s="11"/>
      <c r="AD2114" s="11"/>
      <c r="AE2114" s="11"/>
      <c r="AF2114" s="11"/>
      <c r="AG2114" s="11"/>
      <c r="AH2114" s="11"/>
      <c r="AI2114" s="11"/>
      <c r="AJ2114" s="11"/>
      <c r="AK2114" s="11"/>
      <c r="AL2114" s="11"/>
      <c r="AM2114" s="11"/>
      <c r="AN2114" s="11"/>
      <c r="AO2114" s="11"/>
      <c r="AP2114" s="11"/>
      <c r="AQ2114" s="11"/>
      <c r="AR2114" s="11"/>
      <c r="AS2114" s="11"/>
      <c r="AT2114" s="11"/>
      <c r="AU2114" s="11"/>
      <c r="AV2114" s="11"/>
      <c r="AW2114" s="11"/>
      <c r="AX2114" s="11"/>
      <c r="AY2114" s="11"/>
      <c r="AZ2114" s="11"/>
      <c r="BA2114" s="11"/>
      <c r="BB2114" s="11"/>
      <c r="BC2114" s="11"/>
      <c r="BD2114" s="11"/>
      <c r="BE2114" s="11"/>
      <c r="BF2114" s="11"/>
      <c r="BG2114" s="11"/>
      <c r="BH2114" s="11"/>
      <c r="BI2114" s="11"/>
      <c r="BJ2114" s="11"/>
      <c r="BK2114" s="11"/>
      <c r="BL2114" s="11"/>
      <c r="BM2114" s="11"/>
      <c r="BN2114" s="11"/>
      <c r="BO2114" s="11"/>
      <c r="BP2114" s="1" t="str">
        <v>0- Port Costs</v>
      </c>
      <c r="BT2114" s="1" t="str">
        <v>0- Port Value</v>
      </c>
      <c r="BU2114" s="11"/>
    </row>
    <row r="2115" spans="8:73" hidden="1" outlineLevel="1" x14ac:dyDescent="0.3">
      <c r="H2115" s="1" t="str">
        <v>0 - BM Costs</v>
      </c>
      <c r="L2115" s="1" t="str">
        <v>0 - BM Port</v>
      </c>
      <c r="N2115" s="1" t="str">
        <v>0 - Port Assets</v>
      </c>
      <c r="O2115" s="11"/>
      <c r="P2115" s="11"/>
      <c r="Q2115" s="11"/>
      <c r="R2115" s="11"/>
      <c r="S2115" s="11"/>
      <c r="T2115" s="11"/>
      <c r="U2115" s="11"/>
      <c r="V2115" s="11"/>
      <c r="W2115" s="11"/>
      <c r="X2115" s="11"/>
      <c r="Y2115" s="11"/>
      <c r="Z2115" s="11"/>
      <c r="AA2115" s="11"/>
      <c r="AB2115" s="11"/>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c r="BC2115" s="11"/>
      <c r="BD2115" s="11"/>
      <c r="BE2115" s="11"/>
      <c r="BF2115" s="11"/>
      <c r="BG2115" s="11"/>
      <c r="BH2115" s="11"/>
      <c r="BI2115" s="11"/>
      <c r="BJ2115" s="11"/>
      <c r="BK2115" s="11"/>
      <c r="BL2115" s="11"/>
      <c r="BM2115" s="11"/>
      <c r="BN2115" s="11"/>
      <c r="BO2115" s="11"/>
      <c r="BP2115" s="1" t="str">
        <v>0- Port Costs</v>
      </c>
      <c r="BT2115" s="1" t="str">
        <v>0- Port Value</v>
      </c>
      <c r="BU2115" s="11"/>
    </row>
    <row r="2116" spans="8:73" hidden="1" outlineLevel="1" x14ac:dyDescent="0.3">
      <c r="H2116" s="1" t="str">
        <v>0 - BM Costs</v>
      </c>
      <c r="L2116" s="1" t="str">
        <v>0 - BM Port</v>
      </c>
      <c r="N2116" s="1" t="str">
        <v>0 - Port Assets</v>
      </c>
      <c r="O2116" s="11"/>
      <c r="P2116" s="11"/>
      <c r="Q2116" s="11"/>
      <c r="R2116" s="11"/>
      <c r="S2116" s="11"/>
      <c r="T2116" s="11"/>
      <c r="U2116" s="11"/>
      <c r="V2116" s="11"/>
      <c r="W2116" s="11"/>
      <c r="X2116" s="11"/>
      <c r="Y2116" s="11"/>
      <c r="Z2116" s="11"/>
      <c r="AA2116" s="11"/>
      <c r="AB2116" s="11"/>
      <c r="AC2116" s="11"/>
      <c r="AD2116" s="11"/>
      <c r="AE2116" s="11"/>
      <c r="AF2116" s="11"/>
      <c r="AG2116" s="11"/>
      <c r="AH2116" s="11"/>
      <c r="AI2116" s="11"/>
      <c r="AJ2116" s="11"/>
      <c r="AK2116" s="11"/>
      <c r="AL2116" s="11"/>
      <c r="AM2116" s="11"/>
      <c r="AN2116" s="11"/>
      <c r="AO2116" s="11"/>
      <c r="AP2116" s="11"/>
      <c r="AQ2116" s="11"/>
      <c r="AR2116" s="11"/>
      <c r="AS2116" s="11"/>
      <c r="AT2116" s="11"/>
      <c r="AU2116" s="11"/>
      <c r="AV2116" s="11"/>
      <c r="AW2116" s="11"/>
      <c r="AX2116" s="11"/>
      <c r="AY2116" s="11"/>
      <c r="AZ2116" s="11"/>
      <c r="BA2116" s="11"/>
      <c r="BB2116" s="11"/>
      <c r="BC2116" s="11"/>
      <c r="BD2116" s="11"/>
      <c r="BE2116" s="11"/>
      <c r="BF2116" s="11"/>
      <c r="BG2116" s="11"/>
      <c r="BH2116" s="11"/>
      <c r="BI2116" s="11"/>
      <c r="BJ2116" s="11"/>
      <c r="BK2116" s="11"/>
      <c r="BL2116" s="11"/>
      <c r="BM2116" s="11"/>
      <c r="BN2116" s="11"/>
      <c r="BO2116" s="11"/>
      <c r="BP2116" s="1" t="str">
        <v>0- Port Costs</v>
      </c>
      <c r="BT2116" s="1" t="str">
        <v>0- Port Value</v>
      </c>
      <c r="BU2116" s="11"/>
    </row>
    <row r="2117" spans="8:73" hidden="1" outlineLevel="1" x14ac:dyDescent="0.3">
      <c r="H2117" s="1" t="str">
        <v>0 - BM Costs</v>
      </c>
      <c r="L2117" s="1" t="str">
        <v>0 - BM Port</v>
      </c>
      <c r="N2117" s="1" t="str">
        <v>0 - Port Assets</v>
      </c>
      <c r="O2117" s="11"/>
      <c r="P2117" s="11"/>
      <c r="Q2117" s="11"/>
      <c r="R2117" s="11"/>
      <c r="S2117" s="11"/>
      <c r="T2117" s="11"/>
      <c r="U2117" s="11"/>
      <c r="V2117" s="11"/>
      <c r="W2117" s="11"/>
      <c r="X2117" s="11"/>
      <c r="Y2117" s="11"/>
      <c r="Z2117" s="11"/>
      <c r="AA2117" s="11"/>
      <c r="AB2117" s="11"/>
      <c r="AC2117" s="11"/>
      <c r="AD2117" s="11"/>
      <c r="AE2117" s="11"/>
      <c r="AF2117" s="11"/>
      <c r="AG2117" s="11"/>
      <c r="AH2117" s="11"/>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c r="BC2117" s="11"/>
      <c r="BD2117" s="11"/>
      <c r="BE2117" s="11"/>
      <c r="BF2117" s="11"/>
      <c r="BG2117" s="11"/>
      <c r="BH2117" s="11"/>
      <c r="BI2117" s="11"/>
      <c r="BJ2117" s="11"/>
      <c r="BK2117" s="11"/>
      <c r="BL2117" s="11"/>
      <c r="BM2117" s="11"/>
      <c r="BN2117" s="11"/>
      <c r="BO2117" s="11"/>
      <c r="BP2117" s="1" t="str">
        <v>0- Port Costs</v>
      </c>
      <c r="BT2117" s="1" t="str">
        <v>0- Port Value</v>
      </c>
      <c r="BU2117" s="11"/>
    </row>
    <row r="2118" spans="8:73" hidden="1" outlineLevel="1" x14ac:dyDescent="0.3">
      <c r="H2118" s="1" t="str">
        <v>0 - BM Costs</v>
      </c>
      <c r="L2118" s="1" t="str">
        <v>0 - BM Port</v>
      </c>
      <c r="N2118" s="1" t="str">
        <v>0 - Port Assets</v>
      </c>
      <c r="O2118" s="11"/>
      <c r="P2118" s="11"/>
      <c r="Q2118" s="11"/>
      <c r="R2118" s="11"/>
      <c r="S2118" s="11"/>
      <c r="T2118" s="11"/>
      <c r="U2118" s="11"/>
      <c r="V2118" s="11"/>
      <c r="W2118" s="11"/>
      <c r="X2118" s="11"/>
      <c r="Y2118" s="11"/>
      <c r="Z2118" s="11"/>
      <c r="AA2118" s="11"/>
      <c r="AB2118" s="11"/>
      <c r="AC2118" s="11"/>
      <c r="AD2118" s="11"/>
      <c r="AE2118" s="11"/>
      <c r="AF2118" s="11"/>
      <c r="AG2118" s="11"/>
      <c r="AH2118" s="11"/>
      <c r="AI2118" s="11"/>
      <c r="AJ2118" s="11"/>
      <c r="AK2118" s="11"/>
      <c r="AL2118" s="11"/>
      <c r="AM2118" s="11"/>
      <c r="AN2118" s="11"/>
      <c r="AO2118" s="11"/>
      <c r="AP2118" s="11"/>
      <c r="AQ2118" s="11"/>
      <c r="AR2118" s="11"/>
      <c r="AS2118" s="11"/>
      <c r="AT2118" s="11"/>
      <c r="AU2118" s="11"/>
      <c r="AV2118" s="11"/>
      <c r="AW2118" s="11"/>
      <c r="AX2118" s="11"/>
      <c r="AY2118" s="11"/>
      <c r="AZ2118" s="11"/>
      <c r="BA2118" s="11"/>
      <c r="BB2118" s="11"/>
      <c r="BC2118" s="11"/>
      <c r="BD2118" s="11"/>
      <c r="BE2118" s="11"/>
      <c r="BF2118" s="11"/>
      <c r="BG2118" s="11"/>
      <c r="BH2118" s="11"/>
      <c r="BI2118" s="11"/>
      <c r="BJ2118" s="11"/>
      <c r="BK2118" s="11"/>
      <c r="BL2118" s="11"/>
      <c r="BM2118" s="11"/>
      <c r="BN2118" s="11"/>
      <c r="BO2118" s="11"/>
      <c r="BP2118" s="1" t="str">
        <v>0- Port Costs</v>
      </c>
      <c r="BT2118" s="1" t="str">
        <v>0- Port Value</v>
      </c>
      <c r="BU2118" s="11"/>
    </row>
    <row r="2119" spans="8:73" hidden="1" outlineLevel="1" x14ac:dyDescent="0.3">
      <c r="H2119" s="1" t="str">
        <v>0 - BM Costs</v>
      </c>
      <c r="L2119" s="1" t="str">
        <v>0 - BM Port</v>
      </c>
      <c r="N2119" s="1" t="str">
        <v>0 - Port Assets</v>
      </c>
      <c r="O2119" s="11"/>
      <c r="P2119" s="11"/>
      <c r="Q2119" s="11"/>
      <c r="R2119" s="11"/>
      <c r="S2119" s="11"/>
      <c r="T2119" s="11"/>
      <c r="U2119" s="11"/>
      <c r="V2119" s="11"/>
      <c r="W2119" s="11"/>
      <c r="X2119" s="11"/>
      <c r="Y2119" s="11"/>
      <c r="Z2119" s="11"/>
      <c r="AA2119" s="11"/>
      <c r="AB2119" s="11"/>
      <c r="AC2119" s="11"/>
      <c r="AD2119" s="11"/>
      <c r="AE2119" s="11"/>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c r="BC2119" s="11"/>
      <c r="BD2119" s="11"/>
      <c r="BE2119" s="11"/>
      <c r="BF2119" s="11"/>
      <c r="BG2119" s="11"/>
      <c r="BH2119" s="11"/>
      <c r="BI2119" s="11"/>
      <c r="BJ2119" s="11"/>
      <c r="BK2119" s="11"/>
      <c r="BL2119" s="11"/>
      <c r="BM2119" s="11"/>
      <c r="BN2119" s="11"/>
      <c r="BO2119" s="11"/>
      <c r="BP2119" s="1" t="str">
        <v>0- Port Costs</v>
      </c>
      <c r="BT2119" s="1" t="str">
        <v>0- Port Value</v>
      </c>
      <c r="BU2119" s="11"/>
    </row>
    <row r="2120" spans="8:73" hidden="1" outlineLevel="1" x14ac:dyDescent="0.3">
      <c r="H2120" s="1" t="str">
        <v>0 - BM Costs</v>
      </c>
      <c r="L2120" s="1" t="str">
        <v>0 - BM Port</v>
      </c>
      <c r="N2120" s="1" t="str">
        <v>0 - Port Assets</v>
      </c>
      <c r="O2120" s="11"/>
      <c r="P2120" s="11"/>
      <c r="Q2120" s="11"/>
      <c r="R2120" s="11"/>
      <c r="S2120" s="11"/>
      <c r="T2120" s="11"/>
      <c r="U2120" s="11"/>
      <c r="V2120" s="11"/>
      <c r="W2120" s="11"/>
      <c r="X2120" s="11"/>
      <c r="Y2120" s="11"/>
      <c r="Z2120" s="11"/>
      <c r="AA2120" s="11"/>
      <c r="AB2120" s="11"/>
      <c r="AC2120" s="11"/>
      <c r="AD2120" s="11"/>
      <c r="AE2120" s="11"/>
      <c r="AF2120" s="11"/>
      <c r="AG2120" s="11"/>
      <c r="AH2120" s="11"/>
      <c r="AI2120" s="11"/>
      <c r="AJ2120" s="11"/>
      <c r="AK2120" s="11"/>
      <c r="AL2120" s="11"/>
      <c r="AM2120" s="11"/>
      <c r="AN2120" s="11"/>
      <c r="AO2120" s="11"/>
      <c r="AP2120" s="11"/>
      <c r="AQ2120" s="11"/>
      <c r="AR2120" s="11"/>
      <c r="AS2120" s="11"/>
      <c r="AT2120" s="11"/>
      <c r="AU2120" s="11"/>
      <c r="AV2120" s="11"/>
      <c r="AW2120" s="11"/>
      <c r="AX2120" s="11"/>
      <c r="AY2120" s="11"/>
      <c r="AZ2120" s="11"/>
      <c r="BA2120" s="11"/>
      <c r="BB2120" s="11"/>
      <c r="BC2120" s="11"/>
      <c r="BD2120" s="11"/>
      <c r="BE2120" s="11"/>
      <c r="BF2120" s="11"/>
      <c r="BG2120" s="11"/>
      <c r="BH2120" s="11"/>
      <c r="BI2120" s="11"/>
      <c r="BJ2120" s="11"/>
      <c r="BK2120" s="11"/>
      <c r="BL2120" s="11"/>
      <c r="BM2120" s="11"/>
      <c r="BN2120" s="11"/>
      <c r="BO2120" s="11"/>
      <c r="BP2120" s="1" t="str">
        <v>0- Port Costs</v>
      </c>
      <c r="BT2120" s="1" t="str">
        <v>0- Port Value</v>
      </c>
      <c r="BU2120" s="11"/>
    </row>
    <row r="2121" spans="8:73" hidden="1" outlineLevel="1" x14ac:dyDescent="0.3">
      <c r="H2121" s="1" t="str">
        <v>0 - BM Costs</v>
      </c>
      <c r="L2121" s="1" t="str">
        <v>0 - BM Port</v>
      </c>
      <c r="N2121" s="1" t="str">
        <v>0 - Port Assets</v>
      </c>
      <c r="O2121" s="11"/>
      <c r="P2121" s="11"/>
      <c r="Q2121" s="11"/>
      <c r="R2121" s="11"/>
      <c r="S2121" s="11"/>
      <c r="T2121" s="11"/>
      <c r="U2121" s="11"/>
      <c r="V2121" s="11"/>
      <c r="W2121" s="11"/>
      <c r="X2121" s="11"/>
      <c r="Y2121" s="11"/>
      <c r="Z2121" s="11"/>
      <c r="AA2121" s="11"/>
      <c r="AB2121" s="11"/>
      <c r="AC2121" s="11"/>
      <c r="AD2121" s="11"/>
      <c r="AE2121" s="11"/>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c r="BC2121" s="11"/>
      <c r="BD2121" s="11"/>
      <c r="BE2121" s="11"/>
      <c r="BF2121" s="11"/>
      <c r="BG2121" s="11"/>
      <c r="BH2121" s="11"/>
      <c r="BI2121" s="11"/>
      <c r="BJ2121" s="11"/>
      <c r="BK2121" s="11"/>
      <c r="BL2121" s="11"/>
      <c r="BM2121" s="11"/>
      <c r="BN2121" s="11"/>
      <c r="BO2121" s="11"/>
      <c r="BP2121" s="1" t="str">
        <v>0- Port Costs</v>
      </c>
      <c r="BT2121" s="1" t="str">
        <v>0- Port Value</v>
      </c>
      <c r="BU2121" s="11"/>
    </row>
    <row r="2122" spans="8:73" hidden="1" outlineLevel="1" x14ac:dyDescent="0.3">
      <c r="H2122" s="1" t="str">
        <v>0 - BM Costs</v>
      </c>
      <c r="L2122" s="1" t="str">
        <v>0 - BM Port</v>
      </c>
      <c r="N2122" s="1" t="str">
        <v>0 - Port Assets</v>
      </c>
      <c r="O2122" s="11"/>
      <c r="P2122" s="11"/>
      <c r="Q2122" s="11"/>
      <c r="R2122" s="11"/>
      <c r="S2122" s="11"/>
      <c r="T2122" s="11"/>
      <c r="U2122" s="11"/>
      <c r="V2122" s="11"/>
      <c r="W2122" s="11"/>
      <c r="X2122" s="11"/>
      <c r="Y2122" s="11"/>
      <c r="Z2122" s="11"/>
      <c r="AA2122" s="11"/>
      <c r="AB2122" s="11"/>
      <c r="AC2122" s="11"/>
      <c r="AD2122" s="11"/>
      <c r="AE2122" s="11"/>
      <c r="AF2122" s="11"/>
      <c r="AG2122" s="11"/>
      <c r="AH2122" s="11"/>
      <c r="AI2122" s="11"/>
      <c r="AJ2122" s="11"/>
      <c r="AK2122" s="11"/>
      <c r="AL2122" s="11"/>
      <c r="AM2122" s="11"/>
      <c r="AN2122" s="11"/>
      <c r="AO2122" s="11"/>
      <c r="AP2122" s="11"/>
      <c r="AQ2122" s="11"/>
      <c r="AR2122" s="11"/>
      <c r="AS2122" s="11"/>
      <c r="AT2122" s="11"/>
      <c r="AU2122" s="11"/>
      <c r="AV2122" s="11"/>
      <c r="AW2122" s="11"/>
      <c r="AX2122" s="11"/>
      <c r="AY2122" s="11"/>
      <c r="AZ2122" s="11"/>
      <c r="BA2122" s="11"/>
      <c r="BB2122" s="11"/>
      <c r="BC2122" s="11"/>
      <c r="BD2122" s="11"/>
      <c r="BE2122" s="11"/>
      <c r="BF2122" s="11"/>
      <c r="BG2122" s="11"/>
      <c r="BH2122" s="11"/>
      <c r="BI2122" s="11"/>
      <c r="BJ2122" s="11"/>
      <c r="BK2122" s="11"/>
      <c r="BL2122" s="11"/>
      <c r="BM2122" s="11"/>
      <c r="BN2122" s="11"/>
      <c r="BO2122" s="11"/>
      <c r="BP2122" s="1" t="str">
        <v>0- Port Costs</v>
      </c>
      <c r="BT2122" s="1" t="str">
        <v>0- Port Value</v>
      </c>
      <c r="BU2122" s="11"/>
    </row>
    <row r="2123" spans="8:73" hidden="1" outlineLevel="1" x14ac:dyDescent="0.3">
      <c r="H2123" s="1" t="str">
        <v>0 - BM Costs</v>
      </c>
      <c r="L2123" s="1" t="str">
        <v>0 - BM Port</v>
      </c>
      <c r="N2123" s="1" t="str">
        <v>0 - Port Assets</v>
      </c>
      <c r="O2123" s="11"/>
      <c r="P2123" s="11"/>
      <c r="Q2123" s="11"/>
      <c r="R2123" s="11"/>
      <c r="S2123" s="11"/>
      <c r="T2123" s="11"/>
      <c r="U2123" s="11"/>
      <c r="V2123" s="11"/>
      <c r="W2123" s="11"/>
      <c r="X2123" s="11"/>
      <c r="Y2123" s="11"/>
      <c r="Z2123" s="11"/>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c r="BC2123" s="11"/>
      <c r="BD2123" s="11"/>
      <c r="BE2123" s="11"/>
      <c r="BF2123" s="11"/>
      <c r="BG2123" s="11"/>
      <c r="BH2123" s="11"/>
      <c r="BI2123" s="11"/>
      <c r="BJ2123" s="11"/>
      <c r="BK2123" s="11"/>
      <c r="BL2123" s="11"/>
      <c r="BM2123" s="11"/>
      <c r="BN2123" s="11"/>
      <c r="BO2123" s="11"/>
      <c r="BP2123" s="1" t="str">
        <v>0- Port Costs</v>
      </c>
      <c r="BT2123" s="1" t="str">
        <v>0- Port Value</v>
      </c>
      <c r="BU2123" s="11"/>
    </row>
    <row r="2124" spans="8:73" hidden="1" outlineLevel="1" x14ac:dyDescent="0.3">
      <c r="H2124" s="1" t="str">
        <v>0 - BM Costs</v>
      </c>
      <c r="L2124" s="1" t="str">
        <v>0 - BM Port</v>
      </c>
      <c r="N2124" s="1" t="str">
        <v>0 - Port Assets</v>
      </c>
      <c r="O2124" s="11"/>
      <c r="P2124" s="11"/>
      <c r="Q2124" s="11"/>
      <c r="R2124" s="11"/>
      <c r="S2124" s="11"/>
      <c r="T2124" s="11"/>
      <c r="U2124" s="11"/>
      <c r="V2124" s="11"/>
      <c r="W2124" s="11"/>
      <c r="X2124" s="11"/>
      <c r="Y2124" s="11"/>
      <c r="Z2124" s="11"/>
      <c r="AA2124" s="11"/>
      <c r="AB2124" s="11"/>
      <c r="AC2124" s="11"/>
      <c r="AD2124" s="11"/>
      <c r="AE2124" s="11"/>
      <c r="AF2124" s="11"/>
      <c r="AG2124" s="11"/>
      <c r="AH2124" s="11"/>
      <c r="AI2124" s="11"/>
      <c r="AJ2124" s="11"/>
      <c r="AK2124" s="11"/>
      <c r="AL2124" s="11"/>
      <c r="AM2124" s="11"/>
      <c r="AN2124" s="11"/>
      <c r="AO2124" s="11"/>
      <c r="AP2124" s="11"/>
      <c r="AQ2124" s="11"/>
      <c r="AR2124" s="11"/>
      <c r="AS2124" s="11"/>
      <c r="AT2124" s="11"/>
      <c r="AU2124" s="11"/>
      <c r="AV2124" s="11"/>
      <c r="AW2124" s="11"/>
      <c r="AX2124" s="11"/>
      <c r="AY2124" s="11"/>
      <c r="AZ2124" s="11"/>
      <c r="BA2124" s="11"/>
      <c r="BB2124" s="11"/>
      <c r="BC2124" s="11"/>
      <c r="BD2124" s="11"/>
      <c r="BE2124" s="11"/>
      <c r="BF2124" s="11"/>
      <c r="BG2124" s="11"/>
      <c r="BH2124" s="11"/>
      <c r="BI2124" s="11"/>
      <c r="BJ2124" s="11"/>
      <c r="BK2124" s="11"/>
      <c r="BL2124" s="11"/>
      <c r="BM2124" s="11"/>
      <c r="BN2124" s="11"/>
      <c r="BO2124" s="11"/>
      <c r="BP2124" s="1" t="str">
        <v>0- Port Costs</v>
      </c>
      <c r="BT2124" s="1" t="str">
        <v>0- Port Value</v>
      </c>
      <c r="BU2124" s="11"/>
    </row>
    <row r="2125" spans="8:73" hidden="1" outlineLevel="1" x14ac:dyDescent="0.3">
      <c r="H2125" s="1" t="str">
        <v>0 - BM Costs</v>
      </c>
      <c r="L2125" s="1" t="str">
        <v>0 - BM Port</v>
      </c>
      <c r="N2125" s="1" t="str">
        <v>0 - Port Assets</v>
      </c>
      <c r="O2125" s="11"/>
      <c r="P2125" s="11"/>
      <c r="Q2125" s="11"/>
      <c r="R2125" s="11"/>
      <c r="S2125" s="11"/>
      <c r="T2125" s="11"/>
      <c r="U2125" s="11"/>
      <c r="V2125" s="11"/>
      <c r="W2125" s="11"/>
      <c r="X2125" s="11"/>
      <c r="Y2125" s="11"/>
      <c r="Z2125" s="11"/>
      <c r="AA2125" s="11"/>
      <c r="AB2125" s="11"/>
      <c r="AC2125" s="11"/>
      <c r="AD2125" s="11"/>
      <c r="AE2125" s="11"/>
      <c r="AF2125" s="11"/>
      <c r="AG2125" s="11"/>
      <c r="AH2125" s="11"/>
      <c r="AI2125" s="11"/>
      <c r="AJ2125" s="11"/>
      <c r="AK2125" s="11"/>
      <c r="AL2125" s="11"/>
      <c r="AM2125" s="11"/>
      <c r="AN2125" s="11"/>
      <c r="AO2125" s="11"/>
      <c r="AP2125" s="11"/>
      <c r="AQ2125" s="11"/>
      <c r="AR2125" s="11"/>
      <c r="AS2125" s="11"/>
      <c r="AT2125" s="11"/>
      <c r="AU2125" s="11"/>
      <c r="AV2125" s="11"/>
      <c r="AW2125" s="11"/>
      <c r="AX2125" s="11"/>
      <c r="AY2125" s="11"/>
      <c r="AZ2125" s="11"/>
      <c r="BA2125" s="11"/>
      <c r="BB2125" s="11"/>
      <c r="BC2125" s="11"/>
      <c r="BD2125" s="11"/>
      <c r="BE2125" s="11"/>
      <c r="BF2125" s="11"/>
      <c r="BG2125" s="11"/>
      <c r="BH2125" s="11"/>
      <c r="BI2125" s="11"/>
      <c r="BJ2125" s="11"/>
      <c r="BK2125" s="11"/>
      <c r="BL2125" s="11"/>
      <c r="BM2125" s="11"/>
      <c r="BN2125" s="11"/>
      <c r="BO2125" s="11"/>
      <c r="BP2125" s="1" t="str">
        <v>0- Port Costs</v>
      </c>
      <c r="BT2125" s="1" t="str">
        <v>0- Port Value</v>
      </c>
      <c r="BU2125" s="11"/>
    </row>
    <row r="2126" spans="8:73" hidden="1" outlineLevel="1" x14ac:dyDescent="0.3">
      <c r="H2126" s="1" t="str">
        <v>0 - BM Costs</v>
      </c>
      <c r="L2126" s="1" t="str">
        <v>0 - BM Port</v>
      </c>
      <c r="N2126" s="1" t="str">
        <v>0 - Port Assets</v>
      </c>
      <c r="O2126" s="11"/>
      <c r="P2126" s="11"/>
      <c r="Q2126" s="11"/>
      <c r="R2126" s="11"/>
      <c r="S2126" s="11"/>
      <c r="T2126" s="11"/>
      <c r="U2126" s="11"/>
      <c r="V2126" s="11"/>
      <c r="W2126" s="11"/>
      <c r="X2126" s="11"/>
      <c r="Y2126" s="11"/>
      <c r="Z2126" s="11"/>
      <c r="AA2126" s="11"/>
      <c r="AB2126" s="11"/>
      <c r="AC2126" s="11"/>
      <c r="AD2126" s="11"/>
      <c r="AE2126" s="11"/>
      <c r="AF2126" s="11"/>
      <c r="AG2126" s="11"/>
      <c r="AH2126" s="11"/>
      <c r="AI2126" s="11"/>
      <c r="AJ2126" s="11"/>
      <c r="AK2126" s="11"/>
      <c r="AL2126" s="11"/>
      <c r="AM2126" s="11"/>
      <c r="AN2126" s="11"/>
      <c r="AO2126" s="11"/>
      <c r="AP2126" s="11"/>
      <c r="AQ2126" s="11"/>
      <c r="AR2126" s="11"/>
      <c r="AS2126" s="11"/>
      <c r="AT2126" s="11"/>
      <c r="AU2126" s="11"/>
      <c r="AV2126" s="11"/>
      <c r="AW2126" s="11"/>
      <c r="AX2126" s="11"/>
      <c r="AY2126" s="11"/>
      <c r="AZ2126" s="11"/>
      <c r="BA2126" s="11"/>
      <c r="BB2126" s="11"/>
      <c r="BC2126" s="11"/>
      <c r="BD2126" s="11"/>
      <c r="BE2126" s="11"/>
      <c r="BF2126" s="11"/>
      <c r="BG2126" s="11"/>
      <c r="BH2126" s="11"/>
      <c r="BI2126" s="11"/>
      <c r="BJ2126" s="11"/>
      <c r="BK2126" s="11"/>
      <c r="BL2126" s="11"/>
      <c r="BM2126" s="11"/>
      <c r="BN2126" s="11"/>
      <c r="BO2126" s="11"/>
      <c r="BP2126" s="1" t="str">
        <v>0- Port Costs</v>
      </c>
      <c r="BT2126" s="1" t="str">
        <v>0- Port Value</v>
      </c>
      <c r="BU2126" s="11"/>
    </row>
    <row r="2127" spans="8:73" hidden="1" outlineLevel="1" x14ac:dyDescent="0.3">
      <c r="H2127" s="1" t="str">
        <v>0 - BM Costs</v>
      </c>
      <c r="L2127" s="1" t="str">
        <v>0 - BM Port</v>
      </c>
      <c r="N2127" s="1" t="str">
        <v>0 - Port Assets</v>
      </c>
      <c r="O2127" s="11"/>
      <c r="P2127" s="11"/>
      <c r="Q2127" s="11"/>
      <c r="R2127" s="11"/>
      <c r="S2127" s="11"/>
      <c r="T2127" s="11"/>
      <c r="U2127" s="11"/>
      <c r="V2127" s="11"/>
      <c r="W2127" s="11"/>
      <c r="X2127" s="11"/>
      <c r="Y2127" s="11"/>
      <c r="Z2127" s="11"/>
      <c r="AA2127" s="11"/>
      <c r="AB2127" s="11"/>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c r="BC2127" s="11"/>
      <c r="BD2127" s="11"/>
      <c r="BE2127" s="11"/>
      <c r="BF2127" s="11"/>
      <c r="BG2127" s="11"/>
      <c r="BH2127" s="11"/>
      <c r="BI2127" s="11"/>
      <c r="BJ2127" s="11"/>
      <c r="BK2127" s="11"/>
      <c r="BL2127" s="11"/>
      <c r="BM2127" s="11"/>
      <c r="BN2127" s="11"/>
      <c r="BO2127" s="11"/>
      <c r="BP2127" s="1" t="str">
        <v>0- Port Costs</v>
      </c>
      <c r="BT2127" s="1" t="str">
        <v>0- Port Value</v>
      </c>
      <c r="BU2127" s="11"/>
    </row>
    <row r="2128" spans="8:73" hidden="1" outlineLevel="1" x14ac:dyDescent="0.3">
      <c r="H2128" s="1" t="str">
        <v>0 - BM Costs</v>
      </c>
      <c r="L2128" s="1" t="str">
        <v>0 - BM Port</v>
      </c>
      <c r="N2128" s="1" t="str">
        <v>0 - Port Assets</v>
      </c>
      <c r="O2128" s="11"/>
      <c r="P2128" s="11"/>
      <c r="Q2128" s="11"/>
      <c r="R2128" s="11"/>
      <c r="S2128" s="11"/>
      <c r="T2128" s="11"/>
      <c r="U2128" s="11"/>
      <c r="V2128" s="11"/>
      <c r="W2128" s="11"/>
      <c r="X2128" s="11"/>
      <c r="Y2128" s="11"/>
      <c r="Z2128" s="11"/>
      <c r="AA2128" s="11"/>
      <c r="AB2128" s="11"/>
      <c r="AC2128" s="11"/>
      <c r="AD2128" s="11"/>
      <c r="AE2128" s="11"/>
      <c r="AF2128" s="11"/>
      <c r="AG2128" s="11"/>
      <c r="AH2128" s="11"/>
      <c r="AI2128" s="11"/>
      <c r="AJ2128" s="11"/>
      <c r="AK2128" s="11"/>
      <c r="AL2128" s="11"/>
      <c r="AM2128" s="11"/>
      <c r="AN2128" s="11"/>
      <c r="AO2128" s="11"/>
      <c r="AP2128" s="11"/>
      <c r="AQ2128" s="11"/>
      <c r="AR2128" s="11"/>
      <c r="AS2128" s="11"/>
      <c r="AT2128" s="11"/>
      <c r="AU2128" s="11"/>
      <c r="AV2128" s="11"/>
      <c r="AW2128" s="11"/>
      <c r="AX2128" s="11"/>
      <c r="AY2128" s="11"/>
      <c r="AZ2128" s="11"/>
      <c r="BA2128" s="11"/>
      <c r="BB2128" s="11"/>
      <c r="BC2128" s="11"/>
      <c r="BD2128" s="11"/>
      <c r="BE2128" s="11"/>
      <c r="BF2128" s="11"/>
      <c r="BG2128" s="11"/>
      <c r="BH2128" s="11"/>
      <c r="BI2128" s="11"/>
      <c r="BJ2128" s="11"/>
      <c r="BK2128" s="11"/>
      <c r="BL2128" s="11"/>
      <c r="BM2128" s="11"/>
      <c r="BN2128" s="11"/>
      <c r="BO2128" s="11"/>
      <c r="BP2128" s="1" t="str">
        <v>0- Port Costs</v>
      </c>
      <c r="BT2128" s="1" t="str">
        <v>0- Port Value</v>
      </c>
      <c r="BU2128" s="11"/>
    </row>
    <row r="2129" spans="8:73" hidden="1" outlineLevel="1" x14ac:dyDescent="0.3">
      <c r="H2129" s="1" t="str">
        <v>0 - BM Costs</v>
      </c>
      <c r="L2129" s="1" t="str">
        <v>0 - BM Port</v>
      </c>
      <c r="N2129" s="1" t="str">
        <v>0 - Port Assets</v>
      </c>
      <c r="O2129" s="11"/>
      <c r="P2129" s="11"/>
      <c r="Q2129" s="11"/>
      <c r="R2129" s="11"/>
      <c r="S2129" s="11"/>
      <c r="T2129" s="11"/>
      <c r="U2129" s="11"/>
      <c r="V2129" s="11"/>
      <c r="W2129" s="11"/>
      <c r="X2129" s="11"/>
      <c r="Y2129" s="11"/>
      <c r="Z2129" s="11"/>
      <c r="AA2129" s="11"/>
      <c r="AB2129" s="11"/>
      <c r="AC2129" s="11"/>
      <c r="AD2129" s="11"/>
      <c r="AE2129" s="11"/>
      <c r="AF2129" s="11"/>
      <c r="AG2129" s="11"/>
      <c r="AH2129" s="11"/>
      <c r="AI2129" s="11"/>
      <c r="AJ2129" s="11"/>
      <c r="AK2129" s="11"/>
      <c r="AL2129" s="11"/>
      <c r="AM2129" s="11"/>
      <c r="AN2129" s="11"/>
      <c r="AO2129" s="11"/>
      <c r="AP2129" s="11"/>
      <c r="AQ2129" s="11"/>
      <c r="AR2129" s="11"/>
      <c r="AS2129" s="11"/>
      <c r="AT2129" s="11"/>
      <c r="AU2129" s="11"/>
      <c r="AV2129" s="11"/>
      <c r="AW2129" s="11"/>
      <c r="AX2129" s="11"/>
      <c r="AY2129" s="11"/>
      <c r="AZ2129" s="11"/>
      <c r="BA2129" s="11"/>
      <c r="BB2129" s="11"/>
      <c r="BC2129" s="11"/>
      <c r="BD2129" s="11"/>
      <c r="BE2129" s="11"/>
      <c r="BF2129" s="11"/>
      <c r="BG2129" s="11"/>
      <c r="BH2129" s="11"/>
      <c r="BI2129" s="11"/>
      <c r="BJ2129" s="11"/>
      <c r="BK2129" s="11"/>
      <c r="BL2129" s="11"/>
      <c r="BM2129" s="11"/>
      <c r="BN2129" s="11"/>
      <c r="BO2129" s="11"/>
      <c r="BP2129" s="1" t="str">
        <v>0- Port Costs</v>
      </c>
      <c r="BT2129" s="1" t="str">
        <v>0- Port Value</v>
      </c>
      <c r="BU2129" s="11"/>
    </row>
    <row r="2130" spans="8:73" hidden="1" outlineLevel="1" x14ac:dyDescent="0.3">
      <c r="H2130" s="1" t="str">
        <v>0 - BM Costs</v>
      </c>
      <c r="L2130" s="1" t="str">
        <v>0 - BM Port</v>
      </c>
      <c r="N2130" s="1" t="str">
        <v>0 - Port Assets</v>
      </c>
      <c r="O2130" s="11"/>
      <c r="P2130" s="11"/>
      <c r="Q2130" s="11"/>
      <c r="R2130" s="11"/>
      <c r="S2130" s="11"/>
      <c r="T2130" s="11"/>
      <c r="U2130" s="11"/>
      <c r="V2130" s="11"/>
      <c r="W2130" s="11"/>
      <c r="X2130" s="11"/>
      <c r="Y2130" s="11"/>
      <c r="Z2130" s="11"/>
      <c r="AA2130" s="11"/>
      <c r="AB2130" s="11"/>
      <c r="AC2130" s="11"/>
      <c r="AD2130" s="11"/>
      <c r="AE2130" s="11"/>
      <c r="AF2130" s="11"/>
      <c r="AG2130" s="11"/>
      <c r="AH2130" s="11"/>
      <c r="AI2130" s="11"/>
      <c r="AJ2130" s="11"/>
      <c r="AK2130" s="11"/>
      <c r="AL2130" s="11"/>
      <c r="AM2130" s="11"/>
      <c r="AN2130" s="11"/>
      <c r="AO2130" s="11"/>
      <c r="AP2130" s="11"/>
      <c r="AQ2130" s="11"/>
      <c r="AR2130" s="11"/>
      <c r="AS2130" s="11"/>
      <c r="AT2130" s="11"/>
      <c r="AU2130" s="11"/>
      <c r="AV2130" s="11"/>
      <c r="AW2130" s="11"/>
      <c r="AX2130" s="11"/>
      <c r="AY2130" s="11"/>
      <c r="AZ2130" s="11"/>
      <c r="BA2130" s="11"/>
      <c r="BB2130" s="11"/>
      <c r="BC2130" s="11"/>
      <c r="BD2130" s="11"/>
      <c r="BE2130" s="11"/>
      <c r="BF2130" s="11"/>
      <c r="BG2130" s="11"/>
      <c r="BH2130" s="11"/>
      <c r="BI2130" s="11"/>
      <c r="BJ2130" s="11"/>
      <c r="BK2130" s="11"/>
      <c r="BL2130" s="11"/>
      <c r="BM2130" s="11"/>
      <c r="BN2130" s="11"/>
      <c r="BO2130" s="11"/>
      <c r="BP2130" s="1" t="str">
        <v>0- Port Costs</v>
      </c>
      <c r="BT2130" s="1" t="str">
        <v>0- Port Value</v>
      </c>
      <c r="BU2130" s="11"/>
    </row>
    <row r="2131" spans="8:73" hidden="1" outlineLevel="1" x14ac:dyDescent="0.3">
      <c r="H2131" s="1" t="str">
        <v>0 - BM Costs</v>
      </c>
      <c r="L2131" s="1" t="str">
        <v>0 - BM Port</v>
      </c>
      <c r="N2131" s="1" t="str">
        <v>0 - Port Assets</v>
      </c>
      <c r="O2131" s="11"/>
      <c r="P2131" s="11"/>
      <c r="Q2131" s="11"/>
      <c r="R2131" s="11"/>
      <c r="S2131" s="11"/>
      <c r="T2131" s="11"/>
      <c r="U2131" s="11"/>
      <c r="V2131" s="11"/>
      <c r="W2131" s="11"/>
      <c r="X2131" s="11"/>
      <c r="Y2131" s="11"/>
      <c r="Z2131" s="11"/>
      <c r="AA2131" s="11"/>
      <c r="AB2131" s="11"/>
      <c r="AC2131" s="11"/>
      <c r="AD2131" s="11"/>
      <c r="AE2131" s="11"/>
      <c r="AF2131" s="11"/>
      <c r="AG2131" s="11"/>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c r="BC2131" s="11"/>
      <c r="BD2131" s="11"/>
      <c r="BE2131" s="11"/>
      <c r="BF2131" s="11"/>
      <c r="BG2131" s="11"/>
      <c r="BH2131" s="11"/>
      <c r="BI2131" s="11"/>
      <c r="BJ2131" s="11"/>
      <c r="BK2131" s="11"/>
      <c r="BL2131" s="11"/>
      <c r="BM2131" s="11"/>
      <c r="BN2131" s="11"/>
      <c r="BO2131" s="11"/>
      <c r="BP2131" s="1" t="str">
        <v>0- Port Costs</v>
      </c>
      <c r="BT2131" s="1" t="str">
        <v>0- Port Value</v>
      </c>
      <c r="BU2131" s="11"/>
    </row>
    <row r="2132" spans="8:73" hidden="1" outlineLevel="1" x14ac:dyDescent="0.3">
      <c r="H2132" s="1" t="str">
        <v>0 - BM Costs</v>
      </c>
      <c r="L2132" s="1" t="str">
        <v>0 - BM Port</v>
      </c>
      <c r="N2132" s="1" t="str">
        <v>0 - Port Assets</v>
      </c>
      <c r="O2132" s="11"/>
      <c r="P2132" s="11"/>
      <c r="Q2132" s="11"/>
      <c r="R2132" s="11"/>
      <c r="S2132" s="11"/>
      <c r="T2132" s="11"/>
      <c r="U2132" s="11"/>
      <c r="V2132" s="11"/>
      <c r="W2132" s="11"/>
      <c r="X2132" s="11"/>
      <c r="Y2132" s="11"/>
      <c r="Z2132" s="11"/>
      <c r="AA2132" s="11"/>
      <c r="AB2132" s="11"/>
      <c r="AC2132" s="11"/>
      <c r="AD2132" s="11"/>
      <c r="AE2132" s="11"/>
      <c r="AF2132" s="11"/>
      <c r="AG2132" s="11"/>
      <c r="AH2132" s="11"/>
      <c r="AI2132" s="11"/>
      <c r="AJ2132" s="11"/>
      <c r="AK2132" s="11"/>
      <c r="AL2132" s="11"/>
      <c r="AM2132" s="11"/>
      <c r="AN2132" s="11"/>
      <c r="AO2132" s="11"/>
      <c r="AP2132" s="11"/>
      <c r="AQ2132" s="11"/>
      <c r="AR2132" s="11"/>
      <c r="AS2132" s="11"/>
      <c r="AT2132" s="11"/>
      <c r="AU2132" s="11"/>
      <c r="AV2132" s="11"/>
      <c r="AW2132" s="11"/>
      <c r="AX2132" s="11"/>
      <c r="AY2132" s="11"/>
      <c r="AZ2132" s="11"/>
      <c r="BA2132" s="11"/>
      <c r="BB2132" s="11"/>
      <c r="BC2132" s="11"/>
      <c r="BD2132" s="11"/>
      <c r="BE2132" s="11"/>
      <c r="BF2132" s="11"/>
      <c r="BG2132" s="11"/>
      <c r="BH2132" s="11"/>
      <c r="BI2132" s="11"/>
      <c r="BJ2132" s="11"/>
      <c r="BK2132" s="11"/>
      <c r="BL2132" s="11"/>
      <c r="BM2132" s="11"/>
      <c r="BN2132" s="11"/>
      <c r="BO2132" s="11"/>
      <c r="BP2132" s="1" t="str">
        <v>0- Port Costs</v>
      </c>
      <c r="BT2132" s="1" t="str">
        <v>0- Port Value</v>
      </c>
      <c r="BU2132" s="11"/>
    </row>
    <row r="2133" spans="8:73" hidden="1" outlineLevel="1" x14ac:dyDescent="0.3">
      <c r="H2133" s="1" t="str">
        <v>0 - BM Costs</v>
      </c>
      <c r="L2133" s="1" t="str">
        <v>0 - BM Port</v>
      </c>
      <c r="N2133" s="1" t="str">
        <v>0 - Port Assets</v>
      </c>
      <c r="O2133" s="11"/>
      <c r="P2133" s="11"/>
      <c r="Q2133" s="11"/>
      <c r="R2133" s="11"/>
      <c r="S2133" s="11"/>
      <c r="T2133" s="11"/>
      <c r="U2133" s="11"/>
      <c r="V2133" s="11"/>
      <c r="W2133" s="11"/>
      <c r="X2133" s="11"/>
      <c r="Y2133" s="11"/>
      <c r="Z2133" s="11"/>
      <c r="AA2133" s="11"/>
      <c r="AB2133" s="11"/>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c r="BC2133" s="11"/>
      <c r="BD2133" s="11"/>
      <c r="BE2133" s="11"/>
      <c r="BF2133" s="11"/>
      <c r="BG2133" s="11"/>
      <c r="BH2133" s="11"/>
      <c r="BI2133" s="11"/>
      <c r="BJ2133" s="11"/>
      <c r="BK2133" s="11"/>
      <c r="BL2133" s="11"/>
      <c r="BM2133" s="11"/>
      <c r="BN2133" s="11"/>
      <c r="BO2133" s="11"/>
      <c r="BP2133" s="1" t="str">
        <v>0- Port Costs</v>
      </c>
      <c r="BT2133" s="1" t="str">
        <v>0- Port Value</v>
      </c>
      <c r="BU2133" s="11"/>
    </row>
    <row r="2134" spans="8:73" hidden="1" outlineLevel="1" x14ac:dyDescent="0.3">
      <c r="H2134" s="1" t="str">
        <v>0 - BM Costs</v>
      </c>
      <c r="L2134" s="1" t="str">
        <v>0 - BM Port</v>
      </c>
      <c r="N2134" s="1" t="str">
        <v>0 - Port Assets</v>
      </c>
      <c r="O2134" s="11"/>
      <c r="P2134" s="11"/>
      <c r="Q2134" s="11"/>
      <c r="R2134" s="11"/>
      <c r="S2134" s="11"/>
      <c r="T2134" s="11"/>
      <c r="U2134" s="11"/>
      <c r="V2134" s="11"/>
      <c r="W2134" s="11"/>
      <c r="X2134" s="11"/>
      <c r="Y2134" s="11"/>
      <c r="Z2134" s="11"/>
      <c r="AA2134" s="11"/>
      <c r="AB2134" s="11"/>
      <c r="AC2134" s="11"/>
      <c r="AD2134" s="11"/>
      <c r="AE2134" s="11"/>
      <c r="AF2134" s="11"/>
      <c r="AG2134" s="11"/>
      <c r="AH2134" s="11"/>
      <c r="AI2134" s="11"/>
      <c r="AJ2134" s="11"/>
      <c r="AK2134" s="11"/>
      <c r="AL2134" s="11"/>
      <c r="AM2134" s="11"/>
      <c r="AN2134" s="11"/>
      <c r="AO2134" s="11"/>
      <c r="AP2134" s="11"/>
      <c r="AQ2134" s="11"/>
      <c r="AR2134" s="11"/>
      <c r="AS2134" s="11"/>
      <c r="AT2134" s="11"/>
      <c r="AU2134" s="11"/>
      <c r="AV2134" s="11"/>
      <c r="AW2134" s="11"/>
      <c r="AX2134" s="11"/>
      <c r="AY2134" s="11"/>
      <c r="AZ2134" s="11"/>
      <c r="BA2134" s="11"/>
      <c r="BB2134" s="11"/>
      <c r="BC2134" s="11"/>
      <c r="BD2134" s="11"/>
      <c r="BE2134" s="11"/>
      <c r="BF2134" s="11"/>
      <c r="BG2134" s="11"/>
      <c r="BH2134" s="11"/>
      <c r="BI2134" s="11"/>
      <c r="BJ2134" s="11"/>
      <c r="BK2134" s="11"/>
      <c r="BL2134" s="11"/>
      <c r="BM2134" s="11"/>
      <c r="BN2134" s="11"/>
      <c r="BO2134" s="11"/>
      <c r="BP2134" s="1" t="str">
        <v>0- Port Costs</v>
      </c>
      <c r="BT2134" s="1" t="str">
        <v>0- Port Value</v>
      </c>
      <c r="BU2134" s="11"/>
    </row>
    <row r="2135" spans="8:73" hidden="1" outlineLevel="1" x14ac:dyDescent="0.3">
      <c r="H2135" s="1" t="str">
        <v>0 - BM Costs</v>
      </c>
      <c r="L2135" s="1" t="str">
        <v>0 - BM Port</v>
      </c>
      <c r="N2135" s="1" t="str">
        <v>0 - Port Assets</v>
      </c>
      <c r="O2135" s="11"/>
      <c r="P2135" s="11"/>
      <c r="Q2135" s="11"/>
      <c r="R2135" s="11"/>
      <c r="S2135" s="11"/>
      <c r="T2135" s="11"/>
      <c r="U2135" s="11"/>
      <c r="V2135" s="11"/>
      <c r="W2135" s="11"/>
      <c r="X2135" s="11"/>
      <c r="Y2135" s="11"/>
      <c r="Z2135" s="11"/>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c r="BC2135" s="11"/>
      <c r="BD2135" s="11"/>
      <c r="BE2135" s="11"/>
      <c r="BF2135" s="11"/>
      <c r="BG2135" s="11"/>
      <c r="BH2135" s="11"/>
      <c r="BI2135" s="11"/>
      <c r="BJ2135" s="11"/>
      <c r="BK2135" s="11"/>
      <c r="BL2135" s="11"/>
      <c r="BM2135" s="11"/>
      <c r="BN2135" s="11"/>
      <c r="BO2135" s="11"/>
      <c r="BP2135" s="1" t="str">
        <v>0- Port Costs</v>
      </c>
      <c r="BT2135" s="1" t="str">
        <v>0- Port Value</v>
      </c>
      <c r="BU2135" s="11"/>
    </row>
    <row r="2136" spans="8:73" hidden="1" outlineLevel="1" x14ac:dyDescent="0.3">
      <c r="H2136" s="1" t="str">
        <v>0 - BM Costs</v>
      </c>
      <c r="L2136" s="1" t="str">
        <v>0 - BM Port</v>
      </c>
      <c r="N2136" s="1" t="str">
        <v>0 - Port Assets</v>
      </c>
      <c r="O2136" s="11"/>
      <c r="P2136" s="11"/>
      <c r="Q2136" s="11"/>
      <c r="R2136" s="11"/>
      <c r="S2136" s="11"/>
      <c r="T2136" s="11"/>
      <c r="U2136" s="11"/>
      <c r="V2136" s="11"/>
      <c r="W2136" s="11"/>
      <c r="X2136" s="11"/>
      <c r="Y2136" s="11"/>
      <c r="Z2136" s="11"/>
      <c r="AA2136" s="11"/>
      <c r="AB2136" s="11"/>
      <c r="AC2136" s="11"/>
      <c r="AD2136" s="11"/>
      <c r="AE2136" s="11"/>
      <c r="AF2136" s="11"/>
      <c r="AG2136" s="11"/>
      <c r="AH2136" s="11"/>
      <c r="AI2136" s="11"/>
      <c r="AJ2136" s="11"/>
      <c r="AK2136" s="11"/>
      <c r="AL2136" s="11"/>
      <c r="AM2136" s="11"/>
      <c r="AN2136" s="11"/>
      <c r="AO2136" s="11"/>
      <c r="AP2136" s="11"/>
      <c r="AQ2136" s="11"/>
      <c r="AR2136" s="11"/>
      <c r="AS2136" s="11"/>
      <c r="AT2136" s="11"/>
      <c r="AU2136" s="11"/>
      <c r="AV2136" s="11"/>
      <c r="AW2136" s="11"/>
      <c r="AX2136" s="11"/>
      <c r="AY2136" s="11"/>
      <c r="AZ2136" s="11"/>
      <c r="BA2136" s="11"/>
      <c r="BB2136" s="11"/>
      <c r="BC2136" s="11"/>
      <c r="BD2136" s="11"/>
      <c r="BE2136" s="11"/>
      <c r="BF2136" s="11"/>
      <c r="BG2136" s="11"/>
      <c r="BH2136" s="11"/>
      <c r="BI2136" s="11"/>
      <c r="BJ2136" s="11"/>
      <c r="BK2136" s="11"/>
      <c r="BL2136" s="11"/>
      <c r="BM2136" s="11"/>
      <c r="BN2136" s="11"/>
      <c r="BO2136" s="11"/>
      <c r="BP2136" s="1" t="str">
        <v>0- Port Costs</v>
      </c>
      <c r="BT2136" s="1" t="str">
        <v>0- Port Value</v>
      </c>
      <c r="BU2136" s="11"/>
    </row>
    <row r="2137" spans="8:73" hidden="1" outlineLevel="1" x14ac:dyDescent="0.3">
      <c r="H2137" s="1" t="str">
        <v>0 - BM Costs</v>
      </c>
      <c r="L2137" s="1" t="str">
        <v>0 - BM Port</v>
      </c>
      <c r="N2137" s="1" t="str">
        <v>0 - Port Assets</v>
      </c>
      <c r="O2137" s="11"/>
      <c r="P2137" s="11"/>
      <c r="Q2137" s="11"/>
      <c r="R2137" s="11"/>
      <c r="S2137" s="11"/>
      <c r="T2137" s="11"/>
      <c r="U2137" s="11"/>
      <c r="V2137" s="11"/>
      <c r="W2137" s="11"/>
      <c r="X2137" s="11"/>
      <c r="Y2137" s="11"/>
      <c r="Z2137" s="11"/>
      <c r="AA2137" s="11"/>
      <c r="AB2137" s="11"/>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c r="BC2137" s="11"/>
      <c r="BD2137" s="11"/>
      <c r="BE2137" s="11"/>
      <c r="BF2137" s="11"/>
      <c r="BG2137" s="11"/>
      <c r="BH2137" s="11"/>
      <c r="BI2137" s="11"/>
      <c r="BJ2137" s="11"/>
      <c r="BK2137" s="11"/>
      <c r="BL2137" s="11"/>
      <c r="BM2137" s="11"/>
      <c r="BN2137" s="11"/>
      <c r="BO2137" s="11"/>
      <c r="BP2137" s="1" t="str">
        <v>0- Port Costs</v>
      </c>
      <c r="BT2137" s="1" t="str">
        <v>0- Port Value</v>
      </c>
      <c r="BU2137" s="11"/>
    </row>
    <row r="2138" spans="8:73" hidden="1" outlineLevel="1" x14ac:dyDescent="0.3">
      <c r="H2138" s="1" t="str">
        <v>0 - BM Costs</v>
      </c>
      <c r="L2138" s="1" t="str">
        <v>0 - BM Port</v>
      </c>
      <c r="N2138" s="1" t="str">
        <v>0 - Port Assets</v>
      </c>
      <c r="O2138" s="11"/>
      <c r="P2138" s="11"/>
      <c r="Q2138" s="11"/>
      <c r="R2138" s="11"/>
      <c r="S2138" s="11"/>
      <c r="T2138" s="11"/>
      <c r="U2138" s="11"/>
      <c r="V2138" s="11"/>
      <c r="W2138" s="11"/>
      <c r="X2138" s="11"/>
      <c r="Y2138" s="11"/>
      <c r="Z2138" s="11"/>
      <c r="AA2138" s="11"/>
      <c r="AB2138" s="11"/>
      <c r="AC2138" s="11"/>
      <c r="AD2138" s="11"/>
      <c r="AE2138" s="11"/>
      <c r="AF2138" s="11"/>
      <c r="AG2138" s="11"/>
      <c r="AH2138" s="11"/>
      <c r="AI2138" s="11"/>
      <c r="AJ2138" s="11"/>
      <c r="AK2138" s="11"/>
      <c r="AL2138" s="11"/>
      <c r="AM2138" s="11"/>
      <c r="AN2138" s="11"/>
      <c r="AO2138" s="11"/>
      <c r="AP2138" s="11"/>
      <c r="AQ2138" s="11"/>
      <c r="AR2138" s="11"/>
      <c r="AS2138" s="11"/>
      <c r="AT2138" s="11"/>
      <c r="AU2138" s="11"/>
      <c r="AV2138" s="11"/>
      <c r="AW2138" s="11"/>
      <c r="AX2138" s="11"/>
      <c r="AY2138" s="11"/>
      <c r="AZ2138" s="11"/>
      <c r="BA2138" s="11"/>
      <c r="BB2138" s="11"/>
      <c r="BC2138" s="11"/>
      <c r="BD2138" s="11"/>
      <c r="BE2138" s="11"/>
      <c r="BF2138" s="11"/>
      <c r="BG2138" s="11"/>
      <c r="BH2138" s="11"/>
      <c r="BI2138" s="11"/>
      <c r="BJ2138" s="11"/>
      <c r="BK2138" s="11"/>
      <c r="BL2138" s="11"/>
      <c r="BM2138" s="11"/>
      <c r="BN2138" s="11"/>
      <c r="BO2138" s="11"/>
      <c r="BP2138" s="1" t="str">
        <v>0- Port Costs</v>
      </c>
      <c r="BT2138" s="1" t="str">
        <v>0- Port Value</v>
      </c>
      <c r="BU2138" s="11"/>
    </row>
    <row r="2139" spans="8:73" hidden="1" outlineLevel="1" x14ac:dyDescent="0.3">
      <c r="H2139" s="1" t="str">
        <v>0 - BM Costs</v>
      </c>
      <c r="L2139" s="1" t="str">
        <v>0 - BM Port</v>
      </c>
      <c r="N2139" s="1" t="str">
        <v>0 - Port Assets</v>
      </c>
      <c r="O2139" s="11"/>
      <c r="P2139" s="11"/>
      <c r="Q2139" s="11"/>
      <c r="R2139" s="11"/>
      <c r="S2139" s="11"/>
      <c r="T2139" s="11"/>
      <c r="U2139" s="11"/>
      <c r="V2139" s="11"/>
      <c r="W2139" s="11"/>
      <c r="X2139" s="11"/>
      <c r="Y2139" s="11"/>
      <c r="Z2139" s="11"/>
      <c r="AA2139" s="11"/>
      <c r="AB2139" s="11"/>
      <c r="AC2139" s="11"/>
      <c r="AD2139" s="11"/>
      <c r="AE2139" s="11"/>
      <c r="AF2139" s="11"/>
      <c r="AG2139" s="11"/>
      <c r="AH2139" s="11"/>
      <c r="AI2139" s="11"/>
      <c r="AJ2139" s="11"/>
      <c r="AK2139" s="11"/>
      <c r="AL2139" s="11"/>
      <c r="AM2139" s="11"/>
      <c r="AN2139" s="11"/>
      <c r="AO2139" s="11"/>
      <c r="AP2139" s="11"/>
      <c r="AQ2139" s="11"/>
      <c r="AR2139" s="11"/>
      <c r="AS2139" s="11"/>
      <c r="AT2139" s="11"/>
      <c r="AU2139" s="11"/>
      <c r="AV2139" s="11"/>
      <c r="AW2139" s="11"/>
      <c r="AX2139" s="11"/>
      <c r="AY2139" s="11"/>
      <c r="AZ2139" s="11"/>
      <c r="BA2139" s="11"/>
      <c r="BB2139" s="11"/>
      <c r="BC2139" s="11"/>
      <c r="BD2139" s="11"/>
      <c r="BE2139" s="11"/>
      <c r="BF2139" s="11"/>
      <c r="BG2139" s="11"/>
      <c r="BH2139" s="11"/>
      <c r="BI2139" s="11"/>
      <c r="BJ2139" s="11"/>
      <c r="BK2139" s="11"/>
      <c r="BL2139" s="11"/>
      <c r="BM2139" s="11"/>
      <c r="BN2139" s="11"/>
      <c r="BO2139" s="11"/>
      <c r="BP2139" s="1" t="str">
        <v>0- Port Costs</v>
      </c>
      <c r="BT2139" s="1" t="str">
        <v>0- Port Value</v>
      </c>
      <c r="BU2139" s="11"/>
    </row>
    <row r="2140" spans="8:73" hidden="1" outlineLevel="1" x14ac:dyDescent="0.3">
      <c r="H2140" s="1" t="str">
        <v>0 - BM Costs</v>
      </c>
      <c r="L2140" s="1" t="str">
        <v>0 - BM Port</v>
      </c>
      <c r="N2140" s="1" t="str">
        <v>0 - Port Assets</v>
      </c>
      <c r="O2140" s="11"/>
      <c r="P2140" s="11"/>
      <c r="Q2140" s="11"/>
      <c r="R2140" s="11"/>
      <c r="S2140" s="11"/>
      <c r="T2140" s="11"/>
      <c r="U2140" s="11"/>
      <c r="V2140" s="11"/>
      <c r="W2140" s="11"/>
      <c r="X2140" s="11"/>
      <c r="Y2140" s="11"/>
      <c r="Z2140" s="11"/>
      <c r="AA2140" s="11"/>
      <c r="AB2140" s="11"/>
      <c r="AC2140" s="11"/>
      <c r="AD2140" s="11"/>
      <c r="AE2140" s="11"/>
      <c r="AF2140" s="11"/>
      <c r="AG2140" s="11"/>
      <c r="AH2140" s="11"/>
      <c r="AI2140" s="11"/>
      <c r="AJ2140" s="11"/>
      <c r="AK2140" s="11"/>
      <c r="AL2140" s="11"/>
      <c r="AM2140" s="11"/>
      <c r="AN2140" s="11"/>
      <c r="AO2140" s="11"/>
      <c r="AP2140" s="11"/>
      <c r="AQ2140" s="11"/>
      <c r="AR2140" s="11"/>
      <c r="AS2140" s="11"/>
      <c r="AT2140" s="11"/>
      <c r="AU2140" s="11"/>
      <c r="AV2140" s="11"/>
      <c r="AW2140" s="11"/>
      <c r="AX2140" s="11"/>
      <c r="AY2140" s="11"/>
      <c r="AZ2140" s="11"/>
      <c r="BA2140" s="11"/>
      <c r="BB2140" s="11"/>
      <c r="BC2140" s="11"/>
      <c r="BD2140" s="11"/>
      <c r="BE2140" s="11"/>
      <c r="BF2140" s="11"/>
      <c r="BG2140" s="11"/>
      <c r="BH2140" s="11"/>
      <c r="BI2140" s="11"/>
      <c r="BJ2140" s="11"/>
      <c r="BK2140" s="11"/>
      <c r="BL2140" s="11"/>
      <c r="BM2140" s="11"/>
      <c r="BN2140" s="11"/>
      <c r="BO2140" s="11"/>
      <c r="BP2140" s="1" t="str">
        <v>0- Port Costs</v>
      </c>
      <c r="BT2140" s="1" t="str">
        <v>0- Port Value</v>
      </c>
      <c r="BU2140" s="11"/>
    </row>
    <row r="2141" spans="8:73" hidden="1" outlineLevel="1" x14ac:dyDescent="0.3">
      <c r="H2141" s="1" t="str">
        <v>0 - BM Costs</v>
      </c>
      <c r="L2141" s="1" t="str">
        <v>0 - BM Port</v>
      </c>
      <c r="N2141" s="1" t="str">
        <v>0 - Port Assets</v>
      </c>
      <c r="O2141" s="11"/>
      <c r="P2141" s="11"/>
      <c r="Q2141" s="11"/>
      <c r="R2141" s="11"/>
      <c r="S2141" s="11"/>
      <c r="T2141" s="11"/>
      <c r="U2141" s="11"/>
      <c r="V2141" s="11"/>
      <c r="W2141" s="11"/>
      <c r="X2141" s="11"/>
      <c r="Y2141" s="11"/>
      <c r="Z2141" s="11"/>
      <c r="AA2141" s="11"/>
      <c r="AB2141" s="11"/>
      <c r="AC2141" s="11"/>
      <c r="AD2141" s="11"/>
      <c r="AE2141" s="11"/>
      <c r="AF2141" s="11"/>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c r="BC2141" s="11"/>
      <c r="BD2141" s="11"/>
      <c r="BE2141" s="11"/>
      <c r="BF2141" s="11"/>
      <c r="BG2141" s="11"/>
      <c r="BH2141" s="11"/>
      <c r="BI2141" s="11"/>
      <c r="BJ2141" s="11"/>
      <c r="BK2141" s="11"/>
      <c r="BL2141" s="11"/>
      <c r="BM2141" s="11"/>
      <c r="BN2141" s="11"/>
      <c r="BO2141" s="11"/>
      <c r="BP2141" s="1" t="str">
        <v>0- Port Costs</v>
      </c>
      <c r="BT2141" s="1" t="str">
        <v>0- Port Value</v>
      </c>
      <c r="BU2141" s="11"/>
    </row>
    <row r="2142" spans="8:73" hidden="1" outlineLevel="1" x14ac:dyDescent="0.3">
      <c r="H2142" s="1" t="str">
        <v>0 - BM Costs</v>
      </c>
      <c r="L2142" s="1" t="str">
        <v>0 - BM Port</v>
      </c>
      <c r="N2142" s="1" t="str">
        <v>0 - Port Assets</v>
      </c>
      <c r="O2142" s="11"/>
      <c r="P2142" s="11"/>
      <c r="Q2142" s="11"/>
      <c r="R2142" s="11"/>
      <c r="S2142" s="11"/>
      <c r="T2142" s="11"/>
      <c r="U2142" s="11"/>
      <c r="V2142" s="11"/>
      <c r="W2142" s="11"/>
      <c r="X2142" s="11"/>
      <c r="Y2142" s="11"/>
      <c r="Z2142" s="11"/>
      <c r="AA2142" s="11"/>
      <c r="AB2142" s="11"/>
      <c r="AC2142" s="11"/>
      <c r="AD2142" s="11"/>
      <c r="AE2142" s="11"/>
      <c r="AF2142" s="11"/>
      <c r="AG2142" s="11"/>
      <c r="AH2142" s="11"/>
      <c r="AI2142" s="11"/>
      <c r="AJ2142" s="11"/>
      <c r="AK2142" s="11"/>
      <c r="AL2142" s="11"/>
      <c r="AM2142" s="11"/>
      <c r="AN2142" s="11"/>
      <c r="AO2142" s="11"/>
      <c r="AP2142" s="11"/>
      <c r="AQ2142" s="11"/>
      <c r="AR2142" s="11"/>
      <c r="AS2142" s="11"/>
      <c r="AT2142" s="11"/>
      <c r="AU2142" s="11"/>
      <c r="AV2142" s="11"/>
      <c r="AW2142" s="11"/>
      <c r="AX2142" s="11"/>
      <c r="AY2142" s="11"/>
      <c r="AZ2142" s="11"/>
      <c r="BA2142" s="11"/>
      <c r="BB2142" s="11"/>
      <c r="BC2142" s="11"/>
      <c r="BD2142" s="11"/>
      <c r="BE2142" s="11"/>
      <c r="BF2142" s="11"/>
      <c r="BG2142" s="11"/>
      <c r="BH2142" s="11"/>
      <c r="BI2142" s="11"/>
      <c r="BJ2142" s="11"/>
      <c r="BK2142" s="11"/>
      <c r="BL2142" s="11"/>
      <c r="BM2142" s="11"/>
      <c r="BN2142" s="11"/>
      <c r="BO2142" s="11"/>
      <c r="BP2142" s="1" t="str">
        <v>0- Port Costs</v>
      </c>
      <c r="BT2142" s="1" t="str">
        <v>0- Port Value</v>
      </c>
      <c r="BU2142" s="11"/>
    </row>
    <row r="2143" spans="8:73" hidden="1" outlineLevel="1" x14ac:dyDescent="0.3">
      <c r="H2143" s="1" t="str">
        <v>0 - BM Costs</v>
      </c>
      <c r="L2143" s="1" t="str">
        <v>0 - BM Port</v>
      </c>
      <c r="N2143" s="1" t="str">
        <v>0 - Port Assets</v>
      </c>
      <c r="O2143" s="11"/>
      <c r="P2143" s="11"/>
      <c r="Q2143" s="11"/>
      <c r="R2143" s="11"/>
      <c r="S2143" s="11"/>
      <c r="T2143" s="11"/>
      <c r="U2143" s="11"/>
      <c r="V2143" s="11"/>
      <c r="W2143" s="11"/>
      <c r="X2143" s="11"/>
      <c r="Y2143" s="11"/>
      <c r="Z2143" s="11"/>
      <c r="AA2143" s="11"/>
      <c r="AB2143" s="11"/>
      <c r="AC2143" s="11"/>
      <c r="AD2143" s="11"/>
      <c r="AE2143" s="11"/>
      <c r="AF2143" s="11"/>
      <c r="AG2143" s="11"/>
      <c r="AH2143" s="11"/>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c r="BC2143" s="11"/>
      <c r="BD2143" s="11"/>
      <c r="BE2143" s="11"/>
      <c r="BF2143" s="11"/>
      <c r="BG2143" s="11"/>
      <c r="BH2143" s="11"/>
      <c r="BI2143" s="11"/>
      <c r="BJ2143" s="11"/>
      <c r="BK2143" s="11"/>
      <c r="BL2143" s="11"/>
      <c r="BM2143" s="11"/>
      <c r="BN2143" s="11"/>
      <c r="BO2143" s="11"/>
      <c r="BP2143" s="1" t="str">
        <v>0- Port Costs</v>
      </c>
      <c r="BT2143" s="1" t="str">
        <v>0- Port Value</v>
      </c>
      <c r="BU2143" s="11"/>
    </row>
    <row r="2144" spans="8:73" hidden="1" outlineLevel="1" x14ac:dyDescent="0.3">
      <c r="H2144" s="1" t="str">
        <v>0 - BM Costs</v>
      </c>
      <c r="L2144" s="1" t="str">
        <v>0 - BM Port</v>
      </c>
      <c r="N2144" s="1" t="str">
        <v>0 - Port Assets</v>
      </c>
      <c r="O2144" s="11"/>
      <c r="P2144" s="11"/>
      <c r="Q2144" s="11"/>
      <c r="R2144" s="11"/>
      <c r="S2144" s="11"/>
      <c r="T2144" s="11"/>
      <c r="U2144" s="11"/>
      <c r="V2144" s="11"/>
      <c r="W2144" s="11"/>
      <c r="X2144" s="11"/>
      <c r="Y2144" s="11"/>
      <c r="Z2144" s="11"/>
      <c r="AA2144" s="11"/>
      <c r="AB2144" s="11"/>
      <c r="AC2144" s="11"/>
      <c r="AD2144" s="11"/>
      <c r="AE2144" s="11"/>
      <c r="AF2144" s="11"/>
      <c r="AG2144" s="11"/>
      <c r="AH2144" s="11"/>
      <c r="AI2144" s="11"/>
      <c r="AJ2144" s="11"/>
      <c r="AK2144" s="11"/>
      <c r="AL2144" s="11"/>
      <c r="AM2144" s="11"/>
      <c r="AN2144" s="11"/>
      <c r="AO2144" s="11"/>
      <c r="AP2144" s="11"/>
      <c r="AQ2144" s="11"/>
      <c r="AR2144" s="11"/>
      <c r="AS2144" s="11"/>
      <c r="AT2144" s="11"/>
      <c r="AU2144" s="11"/>
      <c r="AV2144" s="11"/>
      <c r="AW2144" s="11"/>
      <c r="AX2144" s="11"/>
      <c r="AY2144" s="11"/>
      <c r="AZ2144" s="11"/>
      <c r="BA2144" s="11"/>
      <c r="BB2144" s="11"/>
      <c r="BC2144" s="11"/>
      <c r="BD2144" s="11"/>
      <c r="BE2144" s="11"/>
      <c r="BF2144" s="11"/>
      <c r="BG2144" s="11"/>
      <c r="BH2144" s="11"/>
      <c r="BI2144" s="11"/>
      <c r="BJ2144" s="11"/>
      <c r="BK2144" s="11"/>
      <c r="BL2144" s="11"/>
      <c r="BM2144" s="11"/>
      <c r="BN2144" s="11"/>
      <c r="BO2144" s="11"/>
      <c r="BP2144" s="1" t="str">
        <v>0- Port Costs</v>
      </c>
      <c r="BT2144" s="1" t="str">
        <v>0- Port Value</v>
      </c>
      <c r="BU2144" s="11"/>
    </row>
    <row r="2145" spans="8:73" hidden="1" outlineLevel="1" x14ac:dyDescent="0.3">
      <c r="H2145" s="1" t="str">
        <v>0 - BM Costs</v>
      </c>
      <c r="L2145" s="1" t="str">
        <v>0 - BM Port</v>
      </c>
      <c r="N2145" s="1" t="str">
        <v>0 - Port Assets</v>
      </c>
      <c r="O2145" s="11"/>
      <c r="P2145" s="11"/>
      <c r="Q2145" s="11"/>
      <c r="R2145" s="11"/>
      <c r="S2145" s="11"/>
      <c r="T2145" s="11"/>
      <c r="U2145" s="11"/>
      <c r="V2145" s="11"/>
      <c r="W2145" s="11"/>
      <c r="X2145" s="11"/>
      <c r="Y2145" s="11"/>
      <c r="Z2145" s="11"/>
      <c r="AA2145" s="11"/>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c r="BC2145" s="11"/>
      <c r="BD2145" s="11"/>
      <c r="BE2145" s="11"/>
      <c r="BF2145" s="11"/>
      <c r="BG2145" s="11"/>
      <c r="BH2145" s="11"/>
      <c r="BI2145" s="11"/>
      <c r="BJ2145" s="11"/>
      <c r="BK2145" s="11"/>
      <c r="BL2145" s="11"/>
      <c r="BM2145" s="11"/>
      <c r="BN2145" s="11"/>
      <c r="BO2145" s="11"/>
      <c r="BP2145" s="1" t="str">
        <v>0- Port Costs</v>
      </c>
      <c r="BT2145" s="1" t="str">
        <v>0- Port Value</v>
      </c>
      <c r="BU2145" s="11"/>
    </row>
    <row r="2146" spans="8:73" hidden="1" outlineLevel="1" x14ac:dyDescent="0.3">
      <c r="H2146" s="1" t="str">
        <v>0 - BM Costs</v>
      </c>
      <c r="L2146" s="1" t="str">
        <v>0 - BM Port</v>
      </c>
      <c r="N2146" s="1" t="str">
        <v>0 - Port Assets</v>
      </c>
      <c r="O2146" s="11"/>
      <c r="P2146" s="11"/>
      <c r="Q2146" s="11"/>
      <c r="R2146" s="11"/>
      <c r="S2146" s="11"/>
      <c r="T2146" s="11"/>
      <c r="U2146" s="11"/>
      <c r="V2146" s="11"/>
      <c r="W2146" s="11"/>
      <c r="X2146" s="11"/>
      <c r="Y2146" s="11"/>
      <c r="Z2146" s="11"/>
      <c r="AA2146" s="11"/>
      <c r="AB2146" s="11"/>
      <c r="AC2146" s="11"/>
      <c r="AD2146" s="11"/>
      <c r="AE2146" s="11"/>
      <c r="AF2146" s="11"/>
      <c r="AG2146" s="11"/>
      <c r="AH2146" s="11"/>
      <c r="AI2146" s="11"/>
      <c r="AJ2146" s="11"/>
      <c r="AK2146" s="11"/>
      <c r="AL2146" s="11"/>
      <c r="AM2146" s="11"/>
      <c r="AN2146" s="11"/>
      <c r="AO2146" s="11"/>
      <c r="AP2146" s="11"/>
      <c r="AQ2146" s="11"/>
      <c r="AR2146" s="11"/>
      <c r="AS2146" s="11"/>
      <c r="AT2146" s="11"/>
      <c r="AU2146" s="11"/>
      <c r="AV2146" s="11"/>
      <c r="AW2146" s="11"/>
      <c r="AX2146" s="11"/>
      <c r="AY2146" s="11"/>
      <c r="AZ2146" s="11"/>
      <c r="BA2146" s="11"/>
      <c r="BB2146" s="11"/>
      <c r="BC2146" s="11"/>
      <c r="BD2146" s="11"/>
      <c r="BE2146" s="11"/>
      <c r="BF2146" s="11"/>
      <c r="BG2146" s="11"/>
      <c r="BH2146" s="11"/>
      <c r="BI2146" s="11"/>
      <c r="BJ2146" s="11"/>
      <c r="BK2146" s="11"/>
      <c r="BL2146" s="11"/>
      <c r="BM2146" s="11"/>
      <c r="BN2146" s="11"/>
      <c r="BO2146" s="11"/>
      <c r="BP2146" s="1" t="str">
        <v>0- Port Costs</v>
      </c>
      <c r="BT2146" s="1" t="str">
        <v>0- Port Value</v>
      </c>
      <c r="BU2146" s="11"/>
    </row>
    <row r="2147" spans="8:73" hidden="1" outlineLevel="1" x14ac:dyDescent="0.3">
      <c r="H2147" s="1" t="str">
        <v>0 - BM Costs</v>
      </c>
      <c r="L2147" s="1" t="str">
        <v>0 - BM Port</v>
      </c>
      <c r="N2147" s="1" t="str">
        <v>0 - Port Assets</v>
      </c>
      <c r="O2147" s="11"/>
      <c r="P2147" s="11"/>
      <c r="Q2147" s="11"/>
      <c r="R2147" s="11"/>
      <c r="S2147" s="11"/>
      <c r="T2147" s="11"/>
      <c r="U2147" s="11"/>
      <c r="V2147" s="11"/>
      <c r="W2147" s="11"/>
      <c r="X2147" s="11"/>
      <c r="Y2147" s="11"/>
      <c r="Z2147" s="11"/>
      <c r="AA2147" s="11"/>
      <c r="AB2147" s="11"/>
      <c r="AC2147" s="11"/>
      <c r="AD2147" s="11"/>
      <c r="AE2147" s="11"/>
      <c r="AF2147" s="11"/>
      <c r="AG2147" s="11"/>
      <c r="AH2147" s="11"/>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c r="BC2147" s="11"/>
      <c r="BD2147" s="11"/>
      <c r="BE2147" s="11"/>
      <c r="BF2147" s="11"/>
      <c r="BG2147" s="11"/>
      <c r="BH2147" s="11"/>
      <c r="BI2147" s="11"/>
      <c r="BJ2147" s="11"/>
      <c r="BK2147" s="11"/>
      <c r="BL2147" s="11"/>
      <c r="BM2147" s="11"/>
      <c r="BN2147" s="11"/>
      <c r="BO2147" s="11"/>
      <c r="BP2147" s="1" t="str">
        <v>0- Port Costs</v>
      </c>
      <c r="BT2147" s="1" t="str">
        <v>0- Port Value</v>
      </c>
      <c r="BU2147" s="11"/>
    </row>
    <row r="2148" spans="8:73" hidden="1" outlineLevel="1" x14ac:dyDescent="0.3">
      <c r="H2148" s="1" t="str">
        <v>0 - BM Costs</v>
      </c>
      <c r="L2148" s="1" t="str">
        <v>0 - BM Port</v>
      </c>
      <c r="N2148" s="1" t="str">
        <v>0 - Port Assets</v>
      </c>
      <c r="O2148" s="11"/>
      <c r="P2148" s="11"/>
      <c r="Q2148" s="11"/>
      <c r="R2148" s="11"/>
      <c r="S2148" s="11"/>
      <c r="T2148" s="11"/>
      <c r="U2148" s="11"/>
      <c r="V2148" s="11"/>
      <c r="W2148" s="11"/>
      <c r="X2148" s="11"/>
      <c r="Y2148" s="11"/>
      <c r="Z2148" s="11"/>
      <c r="AA2148" s="11"/>
      <c r="AB2148" s="11"/>
      <c r="AC2148" s="11"/>
      <c r="AD2148" s="11"/>
      <c r="AE2148" s="11"/>
      <c r="AF2148" s="11"/>
      <c r="AG2148" s="11"/>
      <c r="AH2148" s="11"/>
      <c r="AI2148" s="11"/>
      <c r="AJ2148" s="11"/>
      <c r="AK2148" s="11"/>
      <c r="AL2148" s="11"/>
      <c r="AM2148" s="11"/>
      <c r="AN2148" s="11"/>
      <c r="AO2148" s="11"/>
      <c r="AP2148" s="11"/>
      <c r="AQ2148" s="11"/>
      <c r="AR2148" s="11"/>
      <c r="AS2148" s="11"/>
      <c r="AT2148" s="11"/>
      <c r="AU2148" s="11"/>
      <c r="AV2148" s="11"/>
      <c r="AW2148" s="11"/>
      <c r="AX2148" s="11"/>
      <c r="AY2148" s="11"/>
      <c r="AZ2148" s="11"/>
      <c r="BA2148" s="11"/>
      <c r="BB2148" s="11"/>
      <c r="BC2148" s="11"/>
      <c r="BD2148" s="11"/>
      <c r="BE2148" s="11"/>
      <c r="BF2148" s="11"/>
      <c r="BG2148" s="11"/>
      <c r="BH2148" s="11"/>
      <c r="BI2148" s="11"/>
      <c r="BJ2148" s="11"/>
      <c r="BK2148" s="11"/>
      <c r="BL2148" s="11"/>
      <c r="BM2148" s="11"/>
      <c r="BN2148" s="11"/>
      <c r="BO2148" s="11"/>
      <c r="BP2148" s="1" t="str">
        <v>0- Port Costs</v>
      </c>
      <c r="BT2148" s="1" t="str">
        <v>0- Port Value</v>
      </c>
      <c r="BU2148" s="11"/>
    </row>
    <row r="2149" spans="8:73" hidden="1" outlineLevel="1" x14ac:dyDescent="0.3">
      <c r="H2149" s="1" t="str">
        <v>0 - BM Costs</v>
      </c>
      <c r="L2149" s="1" t="str">
        <v>0 - BM Port</v>
      </c>
      <c r="N2149" s="1" t="str">
        <v>0 - Port Assets</v>
      </c>
      <c r="O2149" s="11"/>
      <c r="P2149" s="11"/>
      <c r="Q2149" s="11"/>
      <c r="R2149" s="11"/>
      <c r="S2149" s="11"/>
      <c r="T2149" s="11"/>
      <c r="U2149" s="11"/>
      <c r="V2149" s="11"/>
      <c r="W2149" s="11"/>
      <c r="X2149" s="11"/>
      <c r="Y2149" s="11"/>
      <c r="Z2149" s="11"/>
      <c r="AA2149" s="11"/>
      <c r="AB2149" s="11"/>
      <c r="AC2149" s="11"/>
      <c r="AD2149" s="11"/>
      <c r="AE2149" s="11"/>
      <c r="AF2149" s="11"/>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c r="BC2149" s="11"/>
      <c r="BD2149" s="11"/>
      <c r="BE2149" s="11"/>
      <c r="BF2149" s="11"/>
      <c r="BG2149" s="11"/>
      <c r="BH2149" s="11"/>
      <c r="BI2149" s="11"/>
      <c r="BJ2149" s="11"/>
      <c r="BK2149" s="11"/>
      <c r="BL2149" s="11"/>
      <c r="BM2149" s="11"/>
      <c r="BN2149" s="11"/>
      <c r="BO2149" s="11"/>
      <c r="BP2149" s="1" t="str">
        <v>0- Port Costs</v>
      </c>
      <c r="BT2149" s="1" t="str">
        <v>0- Port Value</v>
      </c>
      <c r="BU2149" s="11"/>
    </row>
    <row r="2150" spans="8:73" hidden="1" outlineLevel="1" x14ac:dyDescent="0.3">
      <c r="H2150" s="1" t="str">
        <v>0 - BM Costs</v>
      </c>
      <c r="L2150" s="1" t="str">
        <v>0 - BM Port</v>
      </c>
      <c r="N2150" s="1" t="str">
        <v>0 - Port Assets</v>
      </c>
      <c r="O2150" s="11"/>
      <c r="P2150" s="11"/>
      <c r="Q2150" s="11"/>
      <c r="R2150" s="11"/>
      <c r="S2150" s="11"/>
      <c r="T2150" s="11"/>
      <c r="U2150" s="11"/>
      <c r="V2150" s="11"/>
      <c r="W2150" s="11"/>
      <c r="X2150" s="11"/>
      <c r="Y2150" s="11"/>
      <c r="Z2150" s="11"/>
      <c r="AA2150" s="11"/>
      <c r="AB2150" s="11"/>
      <c r="AC2150" s="11"/>
      <c r="AD2150" s="11"/>
      <c r="AE2150" s="11"/>
      <c r="AF2150" s="11"/>
      <c r="AG2150" s="11"/>
      <c r="AH2150" s="11"/>
      <c r="AI2150" s="11"/>
      <c r="AJ2150" s="11"/>
      <c r="AK2150" s="11"/>
      <c r="AL2150" s="11"/>
      <c r="AM2150" s="11"/>
      <c r="AN2150" s="11"/>
      <c r="AO2150" s="11"/>
      <c r="AP2150" s="11"/>
      <c r="AQ2150" s="11"/>
      <c r="AR2150" s="11"/>
      <c r="AS2150" s="11"/>
      <c r="AT2150" s="11"/>
      <c r="AU2150" s="11"/>
      <c r="AV2150" s="11"/>
      <c r="AW2150" s="11"/>
      <c r="AX2150" s="11"/>
      <c r="AY2150" s="11"/>
      <c r="AZ2150" s="11"/>
      <c r="BA2150" s="11"/>
      <c r="BB2150" s="11"/>
      <c r="BC2150" s="11"/>
      <c r="BD2150" s="11"/>
      <c r="BE2150" s="11"/>
      <c r="BF2150" s="11"/>
      <c r="BG2150" s="11"/>
      <c r="BH2150" s="11"/>
      <c r="BI2150" s="11"/>
      <c r="BJ2150" s="11"/>
      <c r="BK2150" s="11"/>
      <c r="BL2150" s="11"/>
      <c r="BM2150" s="11"/>
      <c r="BN2150" s="11"/>
      <c r="BO2150" s="11"/>
      <c r="BP2150" s="1" t="str">
        <v>0- Port Costs</v>
      </c>
      <c r="BT2150" s="1" t="str">
        <v>0- Port Value</v>
      </c>
      <c r="BU2150" s="11"/>
    </row>
    <row r="2151" spans="8:73" hidden="1" outlineLevel="1" x14ac:dyDescent="0.3">
      <c r="H2151" s="1" t="str">
        <v>0 - BM Costs</v>
      </c>
      <c r="L2151" s="1" t="str">
        <v>0 - BM Port</v>
      </c>
      <c r="N2151" s="1" t="str">
        <v>0 - Port Assets</v>
      </c>
      <c r="O2151" s="11"/>
      <c r="P2151" s="11"/>
      <c r="Q2151" s="11"/>
      <c r="R2151" s="11"/>
      <c r="S2151" s="11"/>
      <c r="T2151" s="11"/>
      <c r="U2151" s="11"/>
      <c r="V2151" s="11"/>
      <c r="W2151" s="11"/>
      <c r="X2151" s="11"/>
      <c r="Y2151" s="11"/>
      <c r="Z2151" s="11"/>
      <c r="AA2151" s="11"/>
      <c r="AB2151" s="11"/>
      <c r="AC2151" s="11"/>
      <c r="AD2151" s="11"/>
      <c r="AE2151" s="11"/>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c r="BC2151" s="11"/>
      <c r="BD2151" s="11"/>
      <c r="BE2151" s="11"/>
      <c r="BF2151" s="11"/>
      <c r="BG2151" s="11"/>
      <c r="BH2151" s="11"/>
      <c r="BI2151" s="11"/>
      <c r="BJ2151" s="11"/>
      <c r="BK2151" s="11"/>
      <c r="BL2151" s="11"/>
      <c r="BM2151" s="11"/>
      <c r="BN2151" s="11"/>
      <c r="BO2151" s="11"/>
      <c r="BP2151" s="1" t="str">
        <v>0- Port Costs</v>
      </c>
      <c r="BT2151" s="1" t="str">
        <v>0- Port Value</v>
      </c>
      <c r="BU2151" s="11"/>
    </row>
    <row r="2152" spans="8:73" hidden="1" outlineLevel="1" x14ac:dyDescent="0.3">
      <c r="H2152" s="1" t="str">
        <v>0 - BM Costs</v>
      </c>
      <c r="L2152" s="1" t="str">
        <v>0 - BM Port</v>
      </c>
      <c r="N2152" s="1" t="str">
        <v>0 - Port Assets</v>
      </c>
      <c r="O2152" s="11"/>
      <c r="P2152" s="11"/>
      <c r="Q2152" s="11"/>
      <c r="R2152" s="11"/>
      <c r="S2152" s="11"/>
      <c r="T2152" s="11"/>
      <c r="U2152" s="11"/>
      <c r="V2152" s="11"/>
      <c r="W2152" s="11"/>
      <c r="X2152" s="11"/>
      <c r="Y2152" s="11"/>
      <c r="Z2152" s="11"/>
      <c r="AA2152" s="11"/>
      <c r="AB2152" s="11"/>
      <c r="AC2152" s="11"/>
      <c r="AD2152" s="11"/>
      <c r="AE2152" s="11"/>
      <c r="AF2152" s="11"/>
      <c r="AG2152" s="11"/>
      <c r="AH2152" s="11"/>
      <c r="AI2152" s="11"/>
      <c r="AJ2152" s="11"/>
      <c r="AK2152" s="11"/>
      <c r="AL2152" s="11"/>
      <c r="AM2152" s="11"/>
      <c r="AN2152" s="11"/>
      <c r="AO2152" s="11"/>
      <c r="AP2152" s="11"/>
      <c r="AQ2152" s="11"/>
      <c r="AR2152" s="11"/>
      <c r="AS2152" s="11"/>
      <c r="AT2152" s="11"/>
      <c r="AU2152" s="11"/>
      <c r="AV2152" s="11"/>
      <c r="AW2152" s="11"/>
      <c r="AX2152" s="11"/>
      <c r="AY2152" s="11"/>
      <c r="AZ2152" s="11"/>
      <c r="BA2152" s="11"/>
      <c r="BB2152" s="11"/>
      <c r="BC2152" s="11"/>
      <c r="BD2152" s="11"/>
      <c r="BE2152" s="11"/>
      <c r="BF2152" s="11"/>
      <c r="BG2152" s="11"/>
      <c r="BH2152" s="11"/>
      <c r="BI2152" s="11"/>
      <c r="BJ2152" s="11"/>
      <c r="BK2152" s="11"/>
      <c r="BL2152" s="11"/>
      <c r="BM2152" s="11"/>
      <c r="BN2152" s="11"/>
      <c r="BO2152" s="11"/>
      <c r="BP2152" s="1" t="str">
        <v>0- Port Costs</v>
      </c>
      <c r="BT2152" s="1" t="str">
        <v>0- Port Value</v>
      </c>
      <c r="BU2152" s="11"/>
    </row>
    <row r="2153" spans="8:73" hidden="1" outlineLevel="1" x14ac:dyDescent="0.3">
      <c r="H2153" s="1" t="str">
        <v>0 - BM Costs</v>
      </c>
      <c r="L2153" s="1" t="str">
        <v>0 - BM Port</v>
      </c>
      <c r="N2153" s="1" t="str">
        <v>0 - Port Assets</v>
      </c>
      <c r="O2153" s="11"/>
      <c r="P2153" s="11"/>
      <c r="Q2153" s="11"/>
      <c r="R2153" s="11"/>
      <c r="S2153" s="11"/>
      <c r="T2153" s="11"/>
      <c r="U2153" s="11"/>
      <c r="V2153" s="11"/>
      <c r="W2153" s="11"/>
      <c r="X2153" s="11"/>
      <c r="Y2153" s="11"/>
      <c r="Z2153" s="11"/>
      <c r="AA2153" s="11"/>
      <c r="AB2153" s="11"/>
      <c r="AC2153" s="11"/>
      <c r="AD2153" s="11"/>
      <c r="AE2153" s="11"/>
      <c r="AF2153" s="11"/>
      <c r="AG2153" s="11"/>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c r="BC2153" s="11"/>
      <c r="BD2153" s="11"/>
      <c r="BE2153" s="11"/>
      <c r="BF2153" s="11"/>
      <c r="BG2153" s="11"/>
      <c r="BH2153" s="11"/>
      <c r="BI2153" s="11"/>
      <c r="BJ2153" s="11"/>
      <c r="BK2153" s="11"/>
      <c r="BL2153" s="11"/>
      <c r="BM2153" s="11"/>
      <c r="BN2153" s="11"/>
      <c r="BO2153" s="11"/>
      <c r="BP2153" s="1" t="str">
        <v>0- Port Costs</v>
      </c>
      <c r="BT2153" s="1" t="str">
        <v>0- Port Value</v>
      </c>
      <c r="BU2153" s="11"/>
    </row>
    <row r="2154" spans="8:73" hidden="1" outlineLevel="1" x14ac:dyDescent="0.3">
      <c r="H2154" s="1" t="str">
        <v>0 - BM Costs</v>
      </c>
      <c r="L2154" s="1" t="str">
        <v>0 - BM Port</v>
      </c>
      <c r="N2154" s="1" t="str">
        <v>0 - Port Assets</v>
      </c>
      <c r="O2154" s="11"/>
      <c r="P2154" s="11"/>
      <c r="Q2154" s="11"/>
      <c r="R2154" s="11"/>
      <c r="S2154" s="11"/>
      <c r="T2154" s="11"/>
      <c r="U2154" s="11"/>
      <c r="V2154" s="11"/>
      <c r="W2154" s="11"/>
      <c r="X2154" s="11"/>
      <c r="Y2154" s="11"/>
      <c r="Z2154" s="11"/>
      <c r="AA2154" s="11"/>
      <c r="AB2154" s="11"/>
      <c r="AC2154" s="11"/>
      <c r="AD2154" s="11"/>
      <c r="AE2154" s="11"/>
      <c r="AF2154" s="11"/>
      <c r="AG2154" s="11"/>
      <c r="AH2154" s="11"/>
      <c r="AI2154" s="11"/>
      <c r="AJ2154" s="11"/>
      <c r="AK2154" s="11"/>
      <c r="AL2154" s="11"/>
      <c r="AM2154" s="11"/>
      <c r="AN2154" s="11"/>
      <c r="AO2154" s="11"/>
      <c r="AP2154" s="11"/>
      <c r="AQ2154" s="11"/>
      <c r="AR2154" s="11"/>
      <c r="AS2154" s="11"/>
      <c r="AT2154" s="11"/>
      <c r="AU2154" s="11"/>
      <c r="AV2154" s="11"/>
      <c r="AW2154" s="11"/>
      <c r="AX2154" s="11"/>
      <c r="AY2154" s="11"/>
      <c r="AZ2154" s="11"/>
      <c r="BA2154" s="11"/>
      <c r="BB2154" s="11"/>
      <c r="BC2154" s="11"/>
      <c r="BD2154" s="11"/>
      <c r="BE2154" s="11"/>
      <c r="BF2154" s="11"/>
      <c r="BG2154" s="11"/>
      <c r="BH2154" s="11"/>
      <c r="BI2154" s="11"/>
      <c r="BJ2154" s="11"/>
      <c r="BK2154" s="11"/>
      <c r="BL2154" s="11"/>
      <c r="BM2154" s="11"/>
      <c r="BN2154" s="11"/>
      <c r="BO2154" s="11"/>
      <c r="BP2154" s="1" t="str">
        <v>0- Port Costs</v>
      </c>
      <c r="BT2154" s="1" t="str">
        <v>0- Port Value</v>
      </c>
      <c r="BU2154" s="11"/>
    </row>
    <row r="2155" spans="8:73" hidden="1" outlineLevel="1" x14ac:dyDescent="0.3">
      <c r="H2155" s="1" t="str">
        <v>0 - BM Costs</v>
      </c>
      <c r="L2155" s="1" t="str">
        <v>0 - BM Port</v>
      </c>
      <c r="N2155" s="1" t="str">
        <v>0 - Port Assets</v>
      </c>
      <c r="O2155" s="11"/>
      <c r="P2155" s="11"/>
      <c r="Q2155" s="11"/>
      <c r="R2155" s="11"/>
      <c r="S2155" s="11"/>
      <c r="T2155" s="11"/>
      <c r="U2155" s="11"/>
      <c r="V2155" s="11"/>
      <c r="W2155" s="11"/>
      <c r="X2155" s="11"/>
      <c r="Y2155" s="11"/>
      <c r="Z2155" s="11"/>
      <c r="AA2155" s="11"/>
      <c r="AB2155" s="11"/>
      <c r="AC2155" s="11"/>
      <c r="AD2155" s="11"/>
      <c r="AE2155" s="11"/>
      <c r="AF2155" s="11"/>
      <c r="AG2155" s="11"/>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c r="BC2155" s="11"/>
      <c r="BD2155" s="11"/>
      <c r="BE2155" s="11"/>
      <c r="BF2155" s="11"/>
      <c r="BG2155" s="11"/>
      <c r="BH2155" s="11"/>
      <c r="BI2155" s="11"/>
      <c r="BJ2155" s="11"/>
      <c r="BK2155" s="11"/>
      <c r="BL2155" s="11"/>
      <c r="BM2155" s="11"/>
      <c r="BN2155" s="11"/>
      <c r="BO2155" s="11"/>
      <c r="BP2155" s="1" t="str">
        <v>0- Port Costs</v>
      </c>
      <c r="BT2155" s="1" t="str">
        <v>0- Port Value</v>
      </c>
      <c r="BU2155" s="11"/>
    </row>
    <row r="2156" spans="8:73" hidden="1" outlineLevel="1" x14ac:dyDescent="0.3">
      <c r="H2156" s="1" t="str">
        <v>0 - BM Costs</v>
      </c>
      <c r="L2156" s="1" t="str">
        <v>0 - BM Port</v>
      </c>
      <c r="N2156" s="1" t="str">
        <v>0 - Port Assets</v>
      </c>
      <c r="O2156" s="11"/>
      <c r="P2156" s="11"/>
      <c r="Q2156" s="11"/>
      <c r="R2156" s="11"/>
      <c r="S2156" s="11"/>
      <c r="T2156" s="11"/>
      <c r="U2156" s="11"/>
      <c r="V2156" s="11"/>
      <c r="W2156" s="11"/>
      <c r="X2156" s="11"/>
      <c r="Y2156" s="11"/>
      <c r="Z2156" s="11"/>
      <c r="AA2156" s="11"/>
      <c r="AB2156" s="11"/>
      <c r="AC2156" s="11"/>
      <c r="AD2156" s="11"/>
      <c r="AE2156" s="11"/>
      <c r="AF2156" s="11"/>
      <c r="AG2156" s="11"/>
      <c r="AH2156" s="11"/>
      <c r="AI2156" s="11"/>
      <c r="AJ2156" s="11"/>
      <c r="AK2156" s="11"/>
      <c r="AL2156" s="11"/>
      <c r="AM2156" s="11"/>
      <c r="AN2156" s="11"/>
      <c r="AO2156" s="11"/>
      <c r="AP2156" s="11"/>
      <c r="AQ2156" s="11"/>
      <c r="AR2156" s="11"/>
      <c r="AS2156" s="11"/>
      <c r="AT2156" s="11"/>
      <c r="AU2156" s="11"/>
      <c r="AV2156" s="11"/>
      <c r="AW2156" s="11"/>
      <c r="AX2156" s="11"/>
      <c r="AY2156" s="11"/>
      <c r="AZ2156" s="11"/>
      <c r="BA2156" s="11"/>
      <c r="BB2156" s="11"/>
      <c r="BC2156" s="11"/>
      <c r="BD2156" s="11"/>
      <c r="BE2156" s="11"/>
      <c r="BF2156" s="11"/>
      <c r="BG2156" s="11"/>
      <c r="BH2156" s="11"/>
      <c r="BI2156" s="11"/>
      <c r="BJ2156" s="11"/>
      <c r="BK2156" s="11"/>
      <c r="BL2156" s="11"/>
      <c r="BM2156" s="11"/>
      <c r="BN2156" s="11"/>
      <c r="BO2156" s="11"/>
      <c r="BP2156" s="1" t="str">
        <v>0- Port Costs</v>
      </c>
      <c r="BT2156" s="1" t="str">
        <v>0- Port Value</v>
      </c>
      <c r="BU2156" s="11"/>
    </row>
    <row r="2157" spans="8:73" hidden="1" outlineLevel="1" x14ac:dyDescent="0.3">
      <c r="H2157" s="1" t="str">
        <v>0 - BM Costs</v>
      </c>
      <c r="L2157" s="1" t="str">
        <v>0 - BM Port</v>
      </c>
      <c r="N2157" s="1" t="str">
        <v>0 - Port Assets</v>
      </c>
      <c r="O2157" s="11"/>
      <c r="P2157" s="11"/>
      <c r="Q2157" s="11"/>
      <c r="R2157" s="11"/>
      <c r="S2157" s="11"/>
      <c r="T2157" s="11"/>
      <c r="U2157" s="11"/>
      <c r="V2157" s="11"/>
      <c r="W2157" s="11"/>
      <c r="X2157" s="11"/>
      <c r="Y2157" s="11"/>
      <c r="Z2157" s="11"/>
      <c r="AA2157" s="11"/>
      <c r="AB2157" s="11"/>
      <c r="AC2157" s="11"/>
      <c r="AD2157" s="11"/>
      <c r="AE2157" s="11"/>
      <c r="AF2157" s="11"/>
      <c r="AG2157" s="11"/>
      <c r="AH2157" s="11"/>
      <c r="AI2157" s="11"/>
      <c r="AJ2157" s="11"/>
      <c r="AK2157" s="11"/>
      <c r="AL2157" s="11"/>
      <c r="AM2157" s="11"/>
      <c r="AN2157" s="11"/>
      <c r="AO2157" s="11"/>
      <c r="AP2157" s="11"/>
      <c r="AQ2157" s="11"/>
      <c r="AR2157" s="11"/>
      <c r="AS2157" s="11"/>
      <c r="AT2157" s="11"/>
      <c r="AU2157" s="11"/>
      <c r="AV2157" s="11"/>
      <c r="AW2157" s="11"/>
      <c r="AX2157" s="11"/>
      <c r="AY2157" s="11"/>
      <c r="AZ2157" s="11"/>
      <c r="BA2157" s="11"/>
      <c r="BB2157" s="11"/>
      <c r="BC2157" s="11"/>
      <c r="BD2157" s="11"/>
      <c r="BE2157" s="11"/>
      <c r="BF2157" s="11"/>
      <c r="BG2157" s="11"/>
      <c r="BH2157" s="11"/>
      <c r="BI2157" s="11"/>
      <c r="BJ2157" s="11"/>
      <c r="BK2157" s="11"/>
      <c r="BL2157" s="11"/>
      <c r="BM2157" s="11"/>
      <c r="BN2157" s="11"/>
      <c r="BO2157" s="11"/>
      <c r="BP2157" s="1" t="str">
        <v>0- Port Costs</v>
      </c>
      <c r="BT2157" s="1" t="str">
        <v>0- Port Value</v>
      </c>
      <c r="BU2157" s="11"/>
    </row>
    <row r="2158" spans="8:73" hidden="1" outlineLevel="1" x14ac:dyDescent="0.3">
      <c r="H2158" s="1" t="str">
        <v>0 - BM Costs</v>
      </c>
      <c r="L2158" s="1" t="str">
        <v>0 - BM Port</v>
      </c>
      <c r="N2158" s="1" t="str">
        <v>0 - Port Assets</v>
      </c>
      <c r="O2158" s="11"/>
      <c r="P2158" s="11"/>
      <c r="Q2158" s="11"/>
      <c r="R2158" s="11"/>
      <c r="S2158" s="11"/>
      <c r="T2158" s="11"/>
      <c r="U2158" s="11"/>
      <c r="V2158" s="11"/>
      <c r="W2158" s="11"/>
      <c r="X2158" s="11"/>
      <c r="Y2158" s="11"/>
      <c r="Z2158" s="11"/>
      <c r="AA2158" s="11"/>
      <c r="AB2158" s="11"/>
      <c r="AC2158" s="11"/>
      <c r="AD2158" s="11"/>
      <c r="AE2158" s="11"/>
      <c r="AF2158" s="11"/>
      <c r="AG2158" s="11"/>
      <c r="AH2158" s="11"/>
      <c r="AI2158" s="11"/>
      <c r="AJ2158" s="11"/>
      <c r="AK2158" s="11"/>
      <c r="AL2158" s="11"/>
      <c r="AM2158" s="11"/>
      <c r="AN2158" s="11"/>
      <c r="AO2158" s="11"/>
      <c r="AP2158" s="11"/>
      <c r="AQ2158" s="11"/>
      <c r="AR2158" s="11"/>
      <c r="AS2158" s="11"/>
      <c r="AT2158" s="11"/>
      <c r="AU2158" s="11"/>
      <c r="AV2158" s="11"/>
      <c r="AW2158" s="11"/>
      <c r="AX2158" s="11"/>
      <c r="AY2158" s="11"/>
      <c r="AZ2158" s="11"/>
      <c r="BA2158" s="11"/>
      <c r="BB2158" s="11"/>
      <c r="BC2158" s="11"/>
      <c r="BD2158" s="11"/>
      <c r="BE2158" s="11"/>
      <c r="BF2158" s="11"/>
      <c r="BG2158" s="11"/>
      <c r="BH2158" s="11"/>
      <c r="BI2158" s="11"/>
      <c r="BJ2158" s="11"/>
      <c r="BK2158" s="11"/>
      <c r="BL2158" s="11"/>
      <c r="BM2158" s="11"/>
      <c r="BN2158" s="11"/>
      <c r="BO2158" s="11"/>
      <c r="BP2158" s="1" t="str">
        <v>0- Port Costs</v>
      </c>
      <c r="BT2158" s="1" t="str">
        <v>0- Port Value</v>
      </c>
      <c r="BU2158" s="11"/>
    </row>
    <row r="2159" spans="8:73" hidden="1" outlineLevel="1" x14ac:dyDescent="0.3">
      <c r="H2159" s="1" t="str">
        <v>0 - BM Costs</v>
      </c>
      <c r="L2159" s="1" t="str">
        <v>0 - BM Port</v>
      </c>
      <c r="N2159" s="1" t="str">
        <v>0 - Port Assets</v>
      </c>
      <c r="O2159" s="11"/>
      <c r="P2159" s="11"/>
      <c r="Q2159" s="11"/>
      <c r="R2159" s="11"/>
      <c r="S2159" s="11"/>
      <c r="T2159" s="11"/>
      <c r="U2159" s="11"/>
      <c r="V2159" s="11"/>
      <c r="W2159" s="11"/>
      <c r="X2159" s="11"/>
      <c r="Y2159" s="11"/>
      <c r="Z2159" s="11"/>
      <c r="AA2159" s="11"/>
      <c r="AB2159" s="11"/>
      <c r="AC2159" s="11"/>
      <c r="AD2159" s="11"/>
      <c r="AE2159" s="11"/>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c r="BC2159" s="11"/>
      <c r="BD2159" s="11"/>
      <c r="BE2159" s="11"/>
      <c r="BF2159" s="11"/>
      <c r="BG2159" s="11"/>
      <c r="BH2159" s="11"/>
      <c r="BI2159" s="11"/>
      <c r="BJ2159" s="11"/>
      <c r="BK2159" s="11"/>
      <c r="BL2159" s="11"/>
      <c r="BM2159" s="11"/>
      <c r="BN2159" s="11"/>
      <c r="BO2159" s="11"/>
      <c r="BP2159" s="1" t="str">
        <v>0- Port Costs</v>
      </c>
      <c r="BT2159" s="1" t="str">
        <v>0- Port Value</v>
      </c>
      <c r="BU2159" s="11"/>
    </row>
    <row r="2160" spans="8:73" hidden="1" outlineLevel="1" x14ac:dyDescent="0.3">
      <c r="H2160" s="1" t="str">
        <v>0 - BM Costs</v>
      </c>
      <c r="L2160" s="1" t="str">
        <v>0 - BM Port</v>
      </c>
      <c r="N2160" s="1" t="str">
        <v>0 - Port Assets</v>
      </c>
      <c r="O2160" s="11"/>
      <c r="P2160" s="11"/>
      <c r="Q2160" s="11"/>
      <c r="R2160" s="11"/>
      <c r="S2160" s="11"/>
      <c r="T2160" s="11"/>
      <c r="U2160" s="11"/>
      <c r="V2160" s="11"/>
      <c r="W2160" s="11"/>
      <c r="X2160" s="11"/>
      <c r="Y2160" s="11"/>
      <c r="Z2160" s="11"/>
      <c r="AA2160" s="11"/>
      <c r="AB2160" s="11"/>
      <c r="AC2160" s="11"/>
      <c r="AD2160" s="11"/>
      <c r="AE2160" s="11"/>
      <c r="AF2160" s="11"/>
      <c r="AG2160" s="11"/>
      <c r="AH2160" s="11"/>
      <c r="AI2160" s="11"/>
      <c r="AJ2160" s="11"/>
      <c r="AK2160" s="11"/>
      <c r="AL2160" s="11"/>
      <c r="AM2160" s="11"/>
      <c r="AN2160" s="11"/>
      <c r="AO2160" s="11"/>
      <c r="AP2160" s="11"/>
      <c r="AQ2160" s="11"/>
      <c r="AR2160" s="11"/>
      <c r="AS2160" s="11"/>
      <c r="AT2160" s="11"/>
      <c r="AU2160" s="11"/>
      <c r="AV2160" s="11"/>
      <c r="AW2160" s="11"/>
      <c r="AX2160" s="11"/>
      <c r="AY2160" s="11"/>
      <c r="AZ2160" s="11"/>
      <c r="BA2160" s="11"/>
      <c r="BB2160" s="11"/>
      <c r="BC2160" s="11"/>
      <c r="BD2160" s="11"/>
      <c r="BE2160" s="11"/>
      <c r="BF2160" s="11"/>
      <c r="BG2160" s="11"/>
      <c r="BH2160" s="11"/>
      <c r="BI2160" s="11"/>
      <c r="BJ2160" s="11"/>
      <c r="BK2160" s="11"/>
      <c r="BL2160" s="11"/>
      <c r="BM2160" s="11"/>
      <c r="BN2160" s="11"/>
      <c r="BO2160" s="11"/>
      <c r="BP2160" s="1" t="str">
        <v>0- Port Costs</v>
      </c>
      <c r="BT2160" s="1" t="str">
        <v>0- Port Value</v>
      </c>
      <c r="BU2160" s="11"/>
    </row>
    <row r="2161" spans="8:73" hidden="1" outlineLevel="1" x14ac:dyDescent="0.3">
      <c r="H2161" s="1" t="str">
        <v>0 - BM Costs</v>
      </c>
      <c r="L2161" s="1" t="str">
        <v>0 - BM Port</v>
      </c>
      <c r="N2161" s="1" t="str">
        <v>0 - Port Assets</v>
      </c>
      <c r="O2161" s="11"/>
      <c r="P2161" s="11"/>
      <c r="Q2161" s="11"/>
      <c r="R2161" s="11"/>
      <c r="S2161" s="11"/>
      <c r="T2161" s="11"/>
      <c r="U2161" s="11"/>
      <c r="V2161" s="11"/>
      <c r="W2161" s="11"/>
      <c r="X2161" s="11"/>
      <c r="Y2161" s="11"/>
      <c r="Z2161" s="11"/>
      <c r="AA2161" s="11"/>
      <c r="AB2161" s="11"/>
      <c r="AC2161" s="11"/>
      <c r="AD2161" s="11"/>
      <c r="AE2161" s="11"/>
      <c r="AF2161" s="11"/>
      <c r="AG2161" s="11"/>
      <c r="AH2161" s="11"/>
      <c r="AI2161" s="11"/>
      <c r="AJ2161" s="11"/>
      <c r="AK2161" s="11"/>
      <c r="AL2161" s="11"/>
      <c r="AM2161" s="11"/>
      <c r="AN2161" s="11"/>
      <c r="AO2161" s="11"/>
      <c r="AP2161" s="11"/>
      <c r="AQ2161" s="11"/>
      <c r="AR2161" s="11"/>
      <c r="AS2161" s="11"/>
      <c r="AT2161" s="11"/>
      <c r="AU2161" s="11"/>
      <c r="AV2161" s="11"/>
      <c r="AW2161" s="11"/>
      <c r="AX2161" s="11"/>
      <c r="AY2161" s="11"/>
      <c r="AZ2161" s="11"/>
      <c r="BA2161" s="11"/>
      <c r="BB2161" s="11"/>
      <c r="BC2161" s="11"/>
      <c r="BD2161" s="11"/>
      <c r="BE2161" s="11"/>
      <c r="BF2161" s="11"/>
      <c r="BG2161" s="11"/>
      <c r="BH2161" s="11"/>
      <c r="BI2161" s="11"/>
      <c r="BJ2161" s="11"/>
      <c r="BK2161" s="11"/>
      <c r="BL2161" s="11"/>
      <c r="BM2161" s="11"/>
      <c r="BN2161" s="11"/>
      <c r="BO2161" s="11"/>
      <c r="BP2161" s="1" t="str">
        <v>0- Port Costs</v>
      </c>
      <c r="BT2161" s="1" t="str">
        <v>0- Port Value</v>
      </c>
      <c r="BU2161" s="11"/>
    </row>
    <row r="2162" spans="8:73" hidden="1" outlineLevel="1" x14ac:dyDescent="0.3">
      <c r="H2162" s="1" t="str">
        <v>0 - BM Costs</v>
      </c>
      <c r="L2162" s="1" t="str">
        <v>0 - BM Port</v>
      </c>
      <c r="N2162" s="1" t="str">
        <v>0 - Port Assets</v>
      </c>
      <c r="O2162" s="11"/>
      <c r="P2162" s="11"/>
      <c r="Q2162" s="11"/>
      <c r="R2162" s="11"/>
      <c r="S2162" s="11"/>
      <c r="T2162" s="11"/>
      <c r="U2162" s="11"/>
      <c r="V2162" s="11"/>
      <c r="W2162" s="11"/>
      <c r="X2162" s="11"/>
      <c r="Y2162" s="11"/>
      <c r="Z2162" s="11"/>
      <c r="AA2162" s="11"/>
      <c r="AB2162" s="11"/>
      <c r="AC2162" s="11"/>
      <c r="AD2162" s="11"/>
      <c r="AE2162" s="11"/>
      <c r="AF2162" s="11"/>
      <c r="AG2162" s="11"/>
      <c r="AH2162" s="11"/>
      <c r="AI2162" s="11"/>
      <c r="AJ2162" s="11"/>
      <c r="AK2162" s="11"/>
      <c r="AL2162" s="11"/>
      <c r="AM2162" s="11"/>
      <c r="AN2162" s="11"/>
      <c r="AO2162" s="11"/>
      <c r="AP2162" s="11"/>
      <c r="AQ2162" s="11"/>
      <c r="AR2162" s="11"/>
      <c r="AS2162" s="11"/>
      <c r="AT2162" s="11"/>
      <c r="AU2162" s="11"/>
      <c r="AV2162" s="11"/>
      <c r="AW2162" s="11"/>
      <c r="AX2162" s="11"/>
      <c r="AY2162" s="11"/>
      <c r="AZ2162" s="11"/>
      <c r="BA2162" s="11"/>
      <c r="BB2162" s="11"/>
      <c r="BC2162" s="11"/>
      <c r="BD2162" s="11"/>
      <c r="BE2162" s="11"/>
      <c r="BF2162" s="11"/>
      <c r="BG2162" s="11"/>
      <c r="BH2162" s="11"/>
      <c r="BI2162" s="11"/>
      <c r="BJ2162" s="11"/>
      <c r="BK2162" s="11"/>
      <c r="BL2162" s="11"/>
      <c r="BM2162" s="11"/>
      <c r="BN2162" s="11"/>
      <c r="BO2162" s="11"/>
      <c r="BP2162" s="1" t="str">
        <v>0- Port Costs</v>
      </c>
      <c r="BT2162" s="1" t="str">
        <v>0- Port Value</v>
      </c>
      <c r="BU2162" s="11"/>
    </row>
    <row r="2163" spans="8:73" hidden="1" outlineLevel="1" x14ac:dyDescent="0.3">
      <c r="H2163" s="1" t="str">
        <v>0 - BM Costs</v>
      </c>
      <c r="L2163" s="1" t="str">
        <v>0 - BM Port</v>
      </c>
      <c r="N2163" s="1" t="str">
        <v>0 - Port Assets</v>
      </c>
      <c r="O2163" s="11"/>
      <c r="P2163" s="11"/>
      <c r="Q2163" s="11"/>
      <c r="R2163" s="11"/>
      <c r="S2163" s="11"/>
      <c r="T2163" s="11"/>
      <c r="U2163" s="11"/>
      <c r="V2163" s="11"/>
      <c r="W2163" s="11"/>
      <c r="X2163" s="11"/>
      <c r="Y2163" s="11"/>
      <c r="Z2163" s="11"/>
      <c r="AA2163" s="11"/>
      <c r="AB2163" s="11"/>
      <c r="AC2163" s="11"/>
      <c r="AD2163" s="11"/>
      <c r="AE2163" s="11"/>
      <c r="AF2163" s="11"/>
      <c r="AG2163" s="11"/>
      <c r="AH2163" s="11"/>
      <c r="AI2163" s="11"/>
      <c r="AJ2163" s="11"/>
      <c r="AK2163" s="11"/>
      <c r="AL2163" s="11"/>
      <c r="AM2163" s="11"/>
      <c r="AN2163" s="11"/>
      <c r="AO2163" s="11"/>
      <c r="AP2163" s="11"/>
      <c r="AQ2163" s="11"/>
      <c r="AR2163" s="11"/>
      <c r="AS2163" s="11"/>
      <c r="AT2163" s="11"/>
      <c r="AU2163" s="11"/>
      <c r="AV2163" s="11"/>
      <c r="AW2163" s="11"/>
      <c r="AX2163" s="11"/>
      <c r="AY2163" s="11"/>
      <c r="AZ2163" s="11"/>
      <c r="BA2163" s="11"/>
      <c r="BB2163" s="11"/>
      <c r="BC2163" s="11"/>
      <c r="BD2163" s="11"/>
      <c r="BE2163" s="11"/>
      <c r="BF2163" s="11"/>
      <c r="BG2163" s="11"/>
      <c r="BH2163" s="11"/>
      <c r="BI2163" s="11"/>
      <c r="BJ2163" s="11"/>
      <c r="BK2163" s="11"/>
      <c r="BL2163" s="11"/>
      <c r="BM2163" s="11"/>
      <c r="BN2163" s="11"/>
      <c r="BO2163" s="11"/>
      <c r="BP2163" s="1" t="str">
        <v>0- Port Costs</v>
      </c>
      <c r="BT2163" s="1" t="str">
        <v>0- Port Value</v>
      </c>
      <c r="BU2163" s="11"/>
    </row>
    <row r="2164" spans="8:73" hidden="1" outlineLevel="1" x14ac:dyDescent="0.3">
      <c r="H2164" s="1" t="str">
        <v>0 - BM Costs</v>
      </c>
      <c r="L2164" s="1" t="str">
        <v>0 - BM Port</v>
      </c>
      <c r="N2164" s="1" t="str">
        <v>0 - Port Assets</v>
      </c>
      <c r="O2164" s="11"/>
      <c r="P2164" s="11"/>
      <c r="Q2164" s="11"/>
      <c r="R2164" s="11"/>
      <c r="S2164" s="11"/>
      <c r="T2164" s="11"/>
      <c r="U2164" s="11"/>
      <c r="V2164" s="11"/>
      <c r="W2164" s="11"/>
      <c r="X2164" s="11"/>
      <c r="Y2164" s="11"/>
      <c r="Z2164" s="11"/>
      <c r="AA2164" s="11"/>
      <c r="AB2164" s="11"/>
      <c r="AC2164" s="11"/>
      <c r="AD2164" s="11"/>
      <c r="AE2164" s="11"/>
      <c r="AF2164" s="11"/>
      <c r="AG2164" s="11"/>
      <c r="AH2164" s="11"/>
      <c r="AI2164" s="11"/>
      <c r="AJ2164" s="11"/>
      <c r="AK2164" s="11"/>
      <c r="AL2164" s="11"/>
      <c r="AM2164" s="11"/>
      <c r="AN2164" s="11"/>
      <c r="AO2164" s="11"/>
      <c r="AP2164" s="11"/>
      <c r="AQ2164" s="11"/>
      <c r="AR2164" s="11"/>
      <c r="AS2164" s="11"/>
      <c r="AT2164" s="11"/>
      <c r="AU2164" s="11"/>
      <c r="AV2164" s="11"/>
      <c r="AW2164" s="11"/>
      <c r="AX2164" s="11"/>
      <c r="AY2164" s="11"/>
      <c r="AZ2164" s="11"/>
      <c r="BA2164" s="11"/>
      <c r="BB2164" s="11"/>
      <c r="BC2164" s="11"/>
      <c r="BD2164" s="11"/>
      <c r="BE2164" s="11"/>
      <c r="BF2164" s="11"/>
      <c r="BG2164" s="11"/>
      <c r="BH2164" s="11"/>
      <c r="BI2164" s="11"/>
      <c r="BJ2164" s="11"/>
      <c r="BK2164" s="11"/>
      <c r="BL2164" s="11"/>
      <c r="BM2164" s="11"/>
      <c r="BN2164" s="11"/>
      <c r="BO2164" s="11"/>
      <c r="BP2164" s="1" t="str">
        <v>0- Port Costs</v>
      </c>
      <c r="BT2164" s="1" t="str">
        <v>0- Port Value</v>
      </c>
      <c r="BU2164" s="11"/>
    </row>
    <row r="2165" spans="8:73" hidden="1" outlineLevel="1" x14ac:dyDescent="0.3">
      <c r="H2165" s="1" t="str">
        <v>0 - BM Costs</v>
      </c>
      <c r="L2165" s="1" t="str">
        <v>0 - BM Port</v>
      </c>
      <c r="N2165" s="1" t="str">
        <v>0 - Port Assets</v>
      </c>
      <c r="O2165" s="11"/>
      <c r="P2165" s="11"/>
      <c r="Q2165" s="11"/>
      <c r="R2165" s="11"/>
      <c r="S2165" s="11"/>
      <c r="T2165" s="11"/>
      <c r="U2165" s="11"/>
      <c r="V2165" s="11"/>
      <c r="W2165" s="11"/>
      <c r="X2165" s="11"/>
      <c r="Y2165" s="11"/>
      <c r="Z2165" s="11"/>
      <c r="AA2165" s="11"/>
      <c r="AB2165" s="11"/>
      <c r="AC2165" s="11"/>
      <c r="AD2165" s="11"/>
      <c r="AE2165" s="11"/>
      <c r="AF2165" s="11"/>
      <c r="AG2165" s="11"/>
      <c r="AH2165" s="11"/>
      <c r="AI2165" s="11"/>
      <c r="AJ2165" s="11"/>
      <c r="AK2165" s="11"/>
      <c r="AL2165" s="11"/>
      <c r="AM2165" s="11"/>
      <c r="AN2165" s="11"/>
      <c r="AO2165" s="11"/>
      <c r="AP2165" s="11"/>
      <c r="AQ2165" s="11"/>
      <c r="AR2165" s="11"/>
      <c r="AS2165" s="11"/>
      <c r="AT2165" s="11"/>
      <c r="AU2165" s="11"/>
      <c r="AV2165" s="11"/>
      <c r="AW2165" s="11"/>
      <c r="AX2165" s="11"/>
      <c r="AY2165" s="11"/>
      <c r="AZ2165" s="11"/>
      <c r="BA2165" s="11"/>
      <c r="BB2165" s="11"/>
      <c r="BC2165" s="11"/>
      <c r="BD2165" s="11"/>
      <c r="BE2165" s="11"/>
      <c r="BF2165" s="11"/>
      <c r="BG2165" s="11"/>
      <c r="BH2165" s="11"/>
      <c r="BI2165" s="11"/>
      <c r="BJ2165" s="11"/>
      <c r="BK2165" s="11"/>
      <c r="BL2165" s="11"/>
      <c r="BM2165" s="11"/>
      <c r="BN2165" s="11"/>
      <c r="BO2165" s="11"/>
      <c r="BP2165" s="1" t="str">
        <v>0- Port Costs</v>
      </c>
      <c r="BT2165" s="1" t="str">
        <v>0- Port Value</v>
      </c>
      <c r="BU2165" s="11"/>
    </row>
    <row r="2166" spans="8:73" hidden="1" outlineLevel="1" x14ac:dyDescent="0.3">
      <c r="H2166" s="1" t="str">
        <v>0 - BM Costs</v>
      </c>
      <c r="L2166" s="1" t="str">
        <v>0 - BM Port</v>
      </c>
      <c r="N2166" s="1" t="str">
        <v>0 - Port Assets</v>
      </c>
      <c r="O2166" s="11"/>
      <c r="P2166" s="11"/>
      <c r="Q2166" s="11"/>
      <c r="R2166" s="11"/>
      <c r="S2166" s="11"/>
      <c r="T2166" s="11"/>
      <c r="U2166" s="11"/>
      <c r="V2166" s="11"/>
      <c r="W2166" s="11"/>
      <c r="X2166" s="11"/>
      <c r="Y2166" s="11"/>
      <c r="Z2166" s="11"/>
      <c r="AA2166" s="11"/>
      <c r="AB2166" s="11"/>
      <c r="AC2166" s="11"/>
      <c r="AD2166" s="11"/>
      <c r="AE2166" s="11"/>
      <c r="AF2166" s="11"/>
      <c r="AG2166" s="11"/>
      <c r="AH2166" s="11"/>
      <c r="AI2166" s="11"/>
      <c r="AJ2166" s="11"/>
      <c r="AK2166" s="11"/>
      <c r="AL2166" s="11"/>
      <c r="AM2166" s="11"/>
      <c r="AN2166" s="11"/>
      <c r="AO2166" s="11"/>
      <c r="AP2166" s="11"/>
      <c r="AQ2166" s="11"/>
      <c r="AR2166" s="11"/>
      <c r="AS2166" s="11"/>
      <c r="AT2166" s="11"/>
      <c r="AU2166" s="11"/>
      <c r="AV2166" s="11"/>
      <c r="AW2166" s="11"/>
      <c r="AX2166" s="11"/>
      <c r="AY2166" s="11"/>
      <c r="AZ2166" s="11"/>
      <c r="BA2166" s="11"/>
      <c r="BB2166" s="11"/>
      <c r="BC2166" s="11"/>
      <c r="BD2166" s="11"/>
      <c r="BE2166" s="11"/>
      <c r="BF2166" s="11"/>
      <c r="BG2166" s="11"/>
      <c r="BH2166" s="11"/>
      <c r="BI2166" s="11"/>
      <c r="BJ2166" s="11"/>
      <c r="BK2166" s="11"/>
      <c r="BL2166" s="11"/>
      <c r="BM2166" s="11"/>
      <c r="BN2166" s="11"/>
      <c r="BO2166" s="11"/>
      <c r="BP2166" s="1" t="str">
        <v>0- Port Costs</v>
      </c>
      <c r="BT2166" s="1" t="str">
        <v>0- Port Value</v>
      </c>
      <c r="BU2166" s="11"/>
    </row>
    <row r="2167" spans="8:73" hidden="1" outlineLevel="1" x14ac:dyDescent="0.3">
      <c r="H2167" s="1" t="str">
        <v>0 - BM Costs</v>
      </c>
      <c r="L2167" s="1" t="str">
        <v>0 - BM Port</v>
      </c>
      <c r="N2167" s="1" t="str">
        <v>0 - Port Assets</v>
      </c>
      <c r="O2167" s="11"/>
      <c r="P2167" s="11"/>
      <c r="Q2167" s="11"/>
      <c r="R2167" s="11"/>
      <c r="S2167" s="11"/>
      <c r="T2167" s="11"/>
      <c r="U2167" s="11"/>
      <c r="V2167" s="11"/>
      <c r="W2167" s="11"/>
      <c r="X2167" s="11"/>
      <c r="Y2167" s="11"/>
      <c r="Z2167" s="11"/>
      <c r="AA2167" s="11"/>
      <c r="AB2167" s="11"/>
      <c r="AC2167" s="11"/>
      <c r="AD2167" s="11"/>
      <c r="AE2167" s="11"/>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c r="BC2167" s="11"/>
      <c r="BD2167" s="11"/>
      <c r="BE2167" s="11"/>
      <c r="BF2167" s="11"/>
      <c r="BG2167" s="11"/>
      <c r="BH2167" s="11"/>
      <c r="BI2167" s="11"/>
      <c r="BJ2167" s="11"/>
      <c r="BK2167" s="11"/>
      <c r="BL2167" s="11"/>
      <c r="BM2167" s="11"/>
      <c r="BN2167" s="11"/>
      <c r="BO2167" s="11"/>
      <c r="BP2167" s="1" t="str">
        <v>0- Port Costs</v>
      </c>
      <c r="BT2167" s="1" t="str">
        <v>0- Port Value</v>
      </c>
      <c r="BU2167" s="11"/>
    </row>
    <row r="2168" spans="8:73" hidden="1" outlineLevel="1" x14ac:dyDescent="0.3">
      <c r="H2168" s="1" t="str">
        <v>0 - BM Costs</v>
      </c>
      <c r="L2168" s="1" t="str">
        <v>0 - BM Port</v>
      </c>
      <c r="N2168" s="1" t="str">
        <v>0 - Port Assets</v>
      </c>
      <c r="O2168" s="11"/>
      <c r="P2168" s="11"/>
      <c r="Q2168" s="11"/>
      <c r="R2168" s="11"/>
      <c r="S2168" s="11"/>
      <c r="T2168" s="11"/>
      <c r="U2168" s="11"/>
      <c r="V2168" s="11"/>
      <c r="W2168" s="11"/>
      <c r="X2168" s="11"/>
      <c r="Y2168" s="11"/>
      <c r="Z2168" s="11"/>
      <c r="AA2168" s="11"/>
      <c r="AB2168" s="11"/>
      <c r="AC2168" s="11"/>
      <c r="AD2168" s="11"/>
      <c r="AE2168" s="11"/>
      <c r="AF2168" s="11"/>
      <c r="AG2168" s="11"/>
      <c r="AH2168" s="11"/>
      <c r="AI2168" s="11"/>
      <c r="AJ2168" s="11"/>
      <c r="AK2168" s="11"/>
      <c r="AL2168" s="11"/>
      <c r="AM2168" s="11"/>
      <c r="AN2168" s="11"/>
      <c r="AO2168" s="11"/>
      <c r="AP2168" s="11"/>
      <c r="AQ2168" s="11"/>
      <c r="AR2168" s="11"/>
      <c r="AS2168" s="11"/>
      <c r="AT2168" s="11"/>
      <c r="AU2168" s="11"/>
      <c r="AV2168" s="11"/>
      <c r="AW2168" s="11"/>
      <c r="AX2168" s="11"/>
      <c r="AY2168" s="11"/>
      <c r="AZ2168" s="11"/>
      <c r="BA2168" s="11"/>
      <c r="BB2168" s="11"/>
      <c r="BC2168" s="11"/>
      <c r="BD2168" s="11"/>
      <c r="BE2168" s="11"/>
      <c r="BF2168" s="11"/>
      <c r="BG2168" s="11"/>
      <c r="BH2168" s="11"/>
      <c r="BI2168" s="11"/>
      <c r="BJ2168" s="11"/>
      <c r="BK2168" s="11"/>
      <c r="BL2168" s="11"/>
      <c r="BM2168" s="11"/>
      <c r="BN2168" s="11"/>
      <c r="BO2168" s="11"/>
      <c r="BP2168" s="1" t="str">
        <v>0- Port Costs</v>
      </c>
      <c r="BT2168" s="1" t="str">
        <v>0- Port Value</v>
      </c>
      <c r="BU2168" s="11"/>
    </row>
    <row r="2169" spans="8:73" hidden="1" outlineLevel="1" x14ac:dyDescent="0.3">
      <c r="H2169" s="1" t="str">
        <v>0 - BM Costs</v>
      </c>
      <c r="L2169" s="1" t="str">
        <v>0 - BM Port</v>
      </c>
      <c r="N2169" s="1" t="str">
        <v>0 - Port Assets</v>
      </c>
      <c r="O2169" s="11"/>
      <c r="P2169" s="11"/>
      <c r="Q2169" s="11"/>
      <c r="R2169" s="11"/>
      <c r="S2169" s="11"/>
      <c r="T2169" s="11"/>
      <c r="U2169" s="11"/>
      <c r="V2169" s="11"/>
      <c r="W2169" s="11"/>
      <c r="X2169" s="11"/>
      <c r="Y2169" s="11"/>
      <c r="Z2169" s="11"/>
      <c r="AA2169" s="11"/>
      <c r="AB2169" s="11"/>
      <c r="AC2169" s="11"/>
      <c r="AD2169" s="11"/>
      <c r="AE2169" s="11"/>
      <c r="AF2169" s="11"/>
      <c r="AG2169" s="11"/>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c r="BC2169" s="11"/>
      <c r="BD2169" s="11"/>
      <c r="BE2169" s="11"/>
      <c r="BF2169" s="11"/>
      <c r="BG2169" s="11"/>
      <c r="BH2169" s="11"/>
      <c r="BI2169" s="11"/>
      <c r="BJ2169" s="11"/>
      <c r="BK2169" s="11"/>
      <c r="BL2169" s="11"/>
      <c r="BM2169" s="11"/>
      <c r="BN2169" s="11"/>
      <c r="BO2169" s="11"/>
      <c r="BP2169" s="1" t="str">
        <v>0- Port Costs</v>
      </c>
      <c r="BT2169" s="1" t="str">
        <v>0- Port Value</v>
      </c>
      <c r="BU2169" s="11"/>
    </row>
    <row r="2170" spans="8:73" hidden="1" outlineLevel="1" x14ac:dyDescent="0.3">
      <c r="H2170" s="1" t="str">
        <v>0 - BM Costs</v>
      </c>
      <c r="L2170" s="1" t="str">
        <v>0 - BM Port</v>
      </c>
      <c r="N2170" s="1" t="str">
        <v>0 - Port Assets</v>
      </c>
      <c r="O2170" s="11"/>
      <c r="P2170" s="11"/>
      <c r="Q2170" s="11"/>
      <c r="R2170" s="11"/>
      <c r="S2170" s="11"/>
      <c r="T2170" s="11"/>
      <c r="U2170" s="11"/>
      <c r="V2170" s="11"/>
      <c r="W2170" s="11"/>
      <c r="X2170" s="11"/>
      <c r="Y2170" s="11"/>
      <c r="Z2170" s="11"/>
      <c r="AA2170" s="11"/>
      <c r="AB2170" s="11"/>
      <c r="AC2170" s="11"/>
      <c r="AD2170" s="11"/>
      <c r="AE2170" s="11"/>
      <c r="AF2170" s="11"/>
      <c r="AG2170" s="11"/>
      <c r="AH2170" s="11"/>
      <c r="AI2170" s="11"/>
      <c r="AJ2170" s="11"/>
      <c r="AK2170" s="11"/>
      <c r="AL2170" s="11"/>
      <c r="AM2170" s="11"/>
      <c r="AN2170" s="11"/>
      <c r="AO2170" s="11"/>
      <c r="AP2170" s="11"/>
      <c r="AQ2170" s="11"/>
      <c r="AR2170" s="11"/>
      <c r="AS2170" s="11"/>
      <c r="AT2170" s="11"/>
      <c r="AU2170" s="11"/>
      <c r="AV2170" s="11"/>
      <c r="AW2170" s="11"/>
      <c r="AX2170" s="11"/>
      <c r="AY2170" s="11"/>
      <c r="AZ2170" s="11"/>
      <c r="BA2170" s="11"/>
      <c r="BB2170" s="11"/>
      <c r="BC2170" s="11"/>
      <c r="BD2170" s="11"/>
      <c r="BE2170" s="11"/>
      <c r="BF2170" s="11"/>
      <c r="BG2170" s="11"/>
      <c r="BH2170" s="11"/>
      <c r="BI2170" s="11"/>
      <c r="BJ2170" s="11"/>
      <c r="BK2170" s="11"/>
      <c r="BL2170" s="11"/>
      <c r="BM2170" s="11"/>
      <c r="BN2170" s="11"/>
      <c r="BO2170" s="11"/>
      <c r="BP2170" s="1" t="str">
        <v>0- Port Costs</v>
      </c>
      <c r="BT2170" s="1" t="str">
        <v>0- Port Value</v>
      </c>
      <c r="BU2170" s="11"/>
    </row>
    <row r="2171" spans="8:73" hidden="1" outlineLevel="1" x14ac:dyDescent="0.3">
      <c r="H2171" s="1" t="str">
        <v>0 - BM Costs</v>
      </c>
      <c r="L2171" s="1" t="str">
        <v>0 - BM Port</v>
      </c>
      <c r="N2171" s="1" t="str">
        <v>0 - Port Assets</v>
      </c>
      <c r="O2171" s="11"/>
      <c r="P2171" s="11"/>
      <c r="Q2171" s="11"/>
      <c r="R2171" s="11"/>
      <c r="S2171" s="11"/>
      <c r="T2171" s="11"/>
      <c r="U2171" s="11"/>
      <c r="V2171" s="11"/>
      <c r="W2171" s="11"/>
      <c r="X2171" s="11"/>
      <c r="Y2171" s="11"/>
      <c r="Z2171" s="11"/>
      <c r="AA2171" s="11"/>
      <c r="AB2171" s="11"/>
      <c r="AC2171" s="11"/>
      <c r="AD2171" s="11"/>
      <c r="AE2171" s="11"/>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c r="BC2171" s="11"/>
      <c r="BD2171" s="11"/>
      <c r="BE2171" s="11"/>
      <c r="BF2171" s="11"/>
      <c r="BG2171" s="11"/>
      <c r="BH2171" s="11"/>
      <c r="BI2171" s="11"/>
      <c r="BJ2171" s="11"/>
      <c r="BK2171" s="11"/>
      <c r="BL2171" s="11"/>
      <c r="BM2171" s="11"/>
      <c r="BN2171" s="11"/>
      <c r="BO2171" s="11"/>
      <c r="BP2171" s="1" t="str">
        <v>0- Port Costs</v>
      </c>
      <c r="BT2171" s="1" t="str">
        <v>0- Port Value</v>
      </c>
      <c r="BU2171" s="11"/>
    </row>
    <row r="2172" spans="8:73" hidden="1" outlineLevel="1" x14ac:dyDescent="0.3">
      <c r="H2172" s="1" t="str">
        <v>0 - BM Costs</v>
      </c>
      <c r="L2172" s="1" t="str">
        <v>0 - BM Port</v>
      </c>
      <c r="N2172" s="1" t="str">
        <v>0 - Port Assets</v>
      </c>
      <c r="O2172" s="11"/>
      <c r="P2172" s="11"/>
      <c r="Q2172" s="11"/>
      <c r="R2172" s="11"/>
      <c r="S2172" s="11"/>
      <c r="T2172" s="11"/>
      <c r="U2172" s="11"/>
      <c r="V2172" s="11"/>
      <c r="W2172" s="11"/>
      <c r="X2172" s="11"/>
      <c r="Y2172" s="11"/>
      <c r="Z2172" s="11"/>
      <c r="AA2172" s="11"/>
      <c r="AB2172" s="11"/>
      <c r="AC2172" s="11"/>
      <c r="AD2172" s="11"/>
      <c r="AE2172" s="11"/>
      <c r="AF2172" s="11"/>
      <c r="AG2172" s="11"/>
      <c r="AH2172" s="11"/>
      <c r="AI2172" s="11"/>
      <c r="AJ2172" s="11"/>
      <c r="AK2172" s="11"/>
      <c r="AL2172" s="11"/>
      <c r="AM2172" s="11"/>
      <c r="AN2172" s="11"/>
      <c r="AO2172" s="11"/>
      <c r="AP2172" s="11"/>
      <c r="AQ2172" s="11"/>
      <c r="AR2172" s="11"/>
      <c r="AS2172" s="11"/>
      <c r="AT2172" s="11"/>
      <c r="AU2172" s="11"/>
      <c r="AV2172" s="11"/>
      <c r="AW2172" s="11"/>
      <c r="AX2172" s="11"/>
      <c r="AY2172" s="11"/>
      <c r="AZ2172" s="11"/>
      <c r="BA2172" s="11"/>
      <c r="BB2172" s="11"/>
      <c r="BC2172" s="11"/>
      <c r="BD2172" s="11"/>
      <c r="BE2172" s="11"/>
      <c r="BF2172" s="11"/>
      <c r="BG2172" s="11"/>
      <c r="BH2172" s="11"/>
      <c r="BI2172" s="11"/>
      <c r="BJ2172" s="11"/>
      <c r="BK2172" s="11"/>
      <c r="BL2172" s="11"/>
      <c r="BM2172" s="11"/>
      <c r="BN2172" s="11"/>
      <c r="BO2172" s="11"/>
      <c r="BP2172" s="1" t="str">
        <v>0- Port Costs</v>
      </c>
      <c r="BT2172" s="1" t="str">
        <v>0- Port Value</v>
      </c>
      <c r="BU2172" s="11"/>
    </row>
    <row r="2173" spans="8:73" hidden="1" outlineLevel="1" x14ac:dyDescent="0.3">
      <c r="H2173" s="1" t="str">
        <v>0 - BM Costs</v>
      </c>
      <c r="L2173" s="1" t="str">
        <v>0 - BM Port</v>
      </c>
      <c r="N2173" s="1" t="str">
        <v>0 - Port Assets</v>
      </c>
      <c r="O2173" s="11"/>
      <c r="P2173" s="11"/>
      <c r="Q2173" s="11"/>
      <c r="R2173" s="11"/>
      <c r="S2173" s="11"/>
      <c r="T2173" s="11"/>
      <c r="U2173" s="11"/>
      <c r="V2173" s="11"/>
      <c r="W2173" s="11"/>
      <c r="X2173" s="11"/>
      <c r="Y2173" s="11"/>
      <c r="Z2173" s="11"/>
      <c r="AA2173" s="11"/>
      <c r="AB2173" s="11"/>
      <c r="AC2173" s="11"/>
      <c r="AD2173" s="11"/>
      <c r="AE2173" s="11"/>
      <c r="AF2173" s="11"/>
      <c r="AG2173" s="11"/>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c r="BC2173" s="11"/>
      <c r="BD2173" s="11"/>
      <c r="BE2173" s="11"/>
      <c r="BF2173" s="11"/>
      <c r="BG2173" s="11"/>
      <c r="BH2173" s="11"/>
      <c r="BI2173" s="11"/>
      <c r="BJ2173" s="11"/>
      <c r="BK2173" s="11"/>
      <c r="BL2173" s="11"/>
      <c r="BM2173" s="11"/>
      <c r="BN2173" s="11"/>
      <c r="BO2173" s="11"/>
      <c r="BP2173" s="1" t="str">
        <v>0- Port Costs</v>
      </c>
      <c r="BT2173" s="1" t="str">
        <v>0- Port Value</v>
      </c>
      <c r="BU2173" s="11"/>
    </row>
    <row r="2174" spans="8:73" hidden="1" outlineLevel="1" x14ac:dyDescent="0.3">
      <c r="H2174" s="1" t="str">
        <v>0 - BM Costs</v>
      </c>
      <c r="L2174" s="1" t="str">
        <v>0 - BM Port</v>
      </c>
      <c r="N2174" s="1" t="str">
        <v>0 - Port Assets</v>
      </c>
      <c r="O2174" s="11"/>
      <c r="P2174" s="11"/>
      <c r="Q2174" s="11"/>
      <c r="R2174" s="11"/>
      <c r="S2174" s="11"/>
      <c r="T2174" s="11"/>
      <c r="U2174" s="11"/>
      <c r="V2174" s="11"/>
      <c r="W2174" s="11"/>
      <c r="X2174" s="11"/>
      <c r="Y2174" s="11"/>
      <c r="Z2174" s="11"/>
      <c r="AA2174" s="11"/>
      <c r="AB2174" s="11"/>
      <c r="AC2174" s="11"/>
      <c r="AD2174" s="11"/>
      <c r="AE2174" s="11"/>
      <c r="AF2174" s="11"/>
      <c r="AG2174" s="11"/>
      <c r="AH2174" s="11"/>
      <c r="AI2174" s="11"/>
      <c r="AJ2174" s="11"/>
      <c r="AK2174" s="11"/>
      <c r="AL2174" s="11"/>
      <c r="AM2174" s="11"/>
      <c r="AN2174" s="11"/>
      <c r="AO2174" s="11"/>
      <c r="AP2174" s="11"/>
      <c r="AQ2174" s="11"/>
      <c r="AR2174" s="11"/>
      <c r="AS2174" s="11"/>
      <c r="AT2174" s="11"/>
      <c r="AU2174" s="11"/>
      <c r="AV2174" s="11"/>
      <c r="AW2174" s="11"/>
      <c r="AX2174" s="11"/>
      <c r="AY2174" s="11"/>
      <c r="AZ2174" s="11"/>
      <c r="BA2174" s="11"/>
      <c r="BB2174" s="11"/>
      <c r="BC2174" s="11"/>
      <c r="BD2174" s="11"/>
      <c r="BE2174" s="11"/>
      <c r="BF2174" s="11"/>
      <c r="BG2174" s="11"/>
      <c r="BH2174" s="11"/>
      <c r="BI2174" s="11"/>
      <c r="BJ2174" s="11"/>
      <c r="BK2174" s="11"/>
      <c r="BL2174" s="11"/>
      <c r="BM2174" s="11"/>
      <c r="BN2174" s="11"/>
      <c r="BO2174" s="11"/>
      <c r="BP2174" s="1" t="str">
        <v>0- Port Costs</v>
      </c>
      <c r="BT2174" s="1" t="str">
        <v>0- Port Value</v>
      </c>
      <c r="BU2174" s="11"/>
    </row>
    <row r="2175" spans="8:73" hidden="1" outlineLevel="1" x14ac:dyDescent="0.3">
      <c r="H2175" s="1" t="str">
        <v>0 - BM Costs</v>
      </c>
      <c r="L2175" s="1" t="str">
        <v>0 - BM Port</v>
      </c>
      <c r="N2175" s="1" t="str">
        <v>0 - Port Assets</v>
      </c>
      <c r="O2175" s="11"/>
      <c r="P2175" s="11"/>
      <c r="Q2175" s="11"/>
      <c r="R2175" s="11"/>
      <c r="S2175" s="11"/>
      <c r="T2175" s="11"/>
      <c r="U2175" s="11"/>
      <c r="V2175" s="11"/>
      <c r="W2175" s="11"/>
      <c r="X2175" s="11"/>
      <c r="Y2175" s="11"/>
      <c r="Z2175" s="11"/>
      <c r="AA2175" s="11"/>
      <c r="AB2175" s="11"/>
      <c r="AC2175" s="11"/>
      <c r="AD2175" s="11"/>
      <c r="AE2175" s="11"/>
      <c r="AF2175" s="11"/>
      <c r="AG2175" s="11"/>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c r="BC2175" s="11"/>
      <c r="BD2175" s="11"/>
      <c r="BE2175" s="11"/>
      <c r="BF2175" s="11"/>
      <c r="BG2175" s="11"/>
      <c r="BH2175" s="11"/>
      <c r="BI2175" s="11"/>
      <c r="BJ2175" s="11"/>
      <c r="BK2175" s="11"/>
      <c r="BL2175" s="11"/>
      <c r="BM2175" s="11"/>
      <c r="BN2175" s="11"/>
      <c r="BO2175" s="11"/>
      <c r="BP2175" s="1" t="str">
        <v>0- Port Costs</v>
      </c>
      <c r="BT2175" s="1" t="str">
        <v>0- Port Value</v>
      </c>
      <c r="BU2175" s="11"/>
    </row>
    <row r="2176" spans="8:73" hidden="1" outlineLevel="1" x14ac:dyDescent="0.3">
      <c r="H2176" s="1" t="str">
        <v>0 - BM Costs</v>
      </c>
      <c r="L2176" s="1" t="str">
        <v>0 - BM Port</v>
      </c>
      <c r="N2176" s="1" t="str">
        <v>0 - Port Assets</v>
      </c>
      <c r="O2176" s="11"/>
      <c r="P2176" s="11"/>
      <c r="Q2176" s="11"/>
      <c r="R2176" s="11"/>
      <c r="S2176" s="11"/>
      <c r="T2176" s="11"/>
      <c r="U2176" s="11"/>
      <c r="V2176" s="11"/>
      <c r="W2176" s="11"/>
      <c r="X2176" s="11"/>
      <c r="Y2176" s="11"/>
      <c r="Z2176" s="11"/>
      <c r="AA2176" s="11"/>
      <c r="AB2176" s="11"/>
      <c r="AC2176" s="11"/>
      <c r="AD2176" s="11"/>
      <c r="AE2176" s="11"/>
      <c r="AF2176" s="11"/>
      <c r="AG2176" s="11"/>
      <c r="AH2176" s="11"/>
      <c r="AI2176" s="11"/>
      <c r="AJ2176" s="11"/>
      <c r="AK2176" s="11"/>
      <c r="AL2176" s="11"/>
      <c r="AM2176" s="11"/>
      <c r="AN2176" s="11"/>
      <c r="AO2176" s="11"/>
      <c r="AP2176" s="11"/>
      <c r="AQ2176" s="11"/>
      <c r="AR2176" s="11"/>
      <c r="AS2176" s="11"/>
      <c r="AT2176" s="11"/>
      <c r="AU2176" s="11"/>
      <c r="AV2176" s="11"/>
      <c r="AW2176" s="11"/>
      <c r="AX2176" s="11"/>
      <c r="AY2176" s="11"/>
      <c r="AZ2176" s="11"/>
      <c r="BA2176" s="11"/>
      <c r="BB2176" s="11"/>
      <c r="BC2176" s="11"/>
      <c r="BD2176" s="11"/>
      <c r="BE2176" s="11"/>
      <c r="BF2176" s="11"/>
      <c r="BG2176" s="11"/>
      <c r="BH2176" s="11"/>
      <c r="BI2176" s="11"/>
      <c r="BJ2176" s="11"/>
      <c r="BK2176" s="11"/>
      <c r="BL2176" s="11"/>
      <c r="BM2176" s="11"/>
      <c r="BN2176" s="11"/>
      <c r="BO2176" s="11"/>
      <c r="BP2176" s="1" t="str">
        <v>0- Port Costs</v>
      </c>
      <c r="BT2176" s="1" t="str">
        <v>0- Port Value</v>
      </c>
      <c r="BU2176" s="11"/>
    </row>
    <row r="2177" spans="8:73" hidden="1" outlineLevel="1" x14ac:dyDescent="0.3">
      <c r="H2177" s="1" t="str">
        <v>0 - BM Costs</v>
      </c>
      <c r="L2177" s="1" t="str">
        <v>0 - BM Port</v>
      </c>
      <c r="N2177" s="1" t="str">
        <v>0 - Port Assets</v>
      </c>
      <c r="O2177" s="11"/>
      <c r="P2177" s="11"/>
      <c r="Q2177" s="11"/>
      <c r="R2177" s="11"/>
      <c r="S2177" s="11"/>
      <c r="T2177" s="11"/>
      <c r="U2177" s="11"/>
      <c r="V2177" s="11"/>
      <c r="W2177" s="11"/>
      <c r="X2177" s="11"/>
      <c r="Y2177" s="11"/>
      <c r="Z2177" s="11"/>
      <c r="AA2177" s="11"/>
      <c r="AB2177" s="11"/>
      <c r="AC2177" s="11"/>
      <c r="AD2177" s="11"/>
      <c r="AE2177" s="11"/>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c r="BC2177" s="11"/>
      <c r="BD2177" s="11"/>
      <c r="BE2177" s="11"/>
      <c r="BF2177" s="11"/>
      <c r="BG2177" s="11"/>
      <c r="BH2177" s="11"/>
      <c r="BI2177" s="11"/>
      <c r="BJ2177" s="11"/>
      <c r="BK2177" s="11"/>
      <c r="BL2177" s="11"/>
      <c r="BM2177" s="11"/>
      <c r="BN2177" s="11"/>
      <c r="BO2177" s="11"/>
      <c r="BP2177" s="1" t="str">
        <v>0- Port Costs</v>
      </c>
      <c r="BT2177" s="1" t="str">
        <v>0- Port Value</v>
      </c>
      <c r="BU2177" s="11"/>
    </row>
    <row r="2178" spans="8:73" hidden="1" outlineLevel="1" x14ac:dyDescent="0.3">
      <c r="H2178" s="1" t="str">
        <v>0 - BM Costs</v>
      </c>
      <c r="L2178" s="1" t="str">
        <v>0 - BM Port</v>
      </c>
      <c r="N2178" s="1" t="str">
        <v>0 - Port Assets</v>
      </c>
      <c r="O2178" s="11"/>
      <c r="P2178" s="11"/>
      <c r="Q2178" s="11"/>
      <c r="R2178" s="11"/>
      <c r="S2178" s="11"/>
      <c r="T2178" s="11"/>
      <c r="U2178" s="11"/>
      <c r="V2178" s="11"/>
      <c r="W2178" s="11"/>
      <c r="X2178" s="11"/>
      <c r="Y2178" s="11"/>
      <c r="Z2178" s="11"/>
      <c r="AA2178" s="11"/>
      <c r="AB2178" s="11"/>
      <c r="AC2178" s="11"/>
      <c r="AD2178" s="11"/>
      <c r="AE2178" s="11"/>
      <c r="AF2178" s="11"/>
      <c r="AG2178" s="11"/>
      <c r="AH2178" s="11"/>
      <c r="AI2178" s="11"/>
      <c r="AJ2178" s="11"/>
      <c r="AK2178" s="11"/>
      <c r="AL2178" s="11"/>
      <c r="AM2178" s="11"/>
      <c r="AN2178" s="11"/>
      <c r="AO2178" s="11"/>
      <c r="AP2178" s="11"/>
      <c r="AQ2178" s="11"/>
      <c r="AR2178" s="11"/>
      <c r="AS2178" s="11"/>
      <c r="AT2178" s="11"/>
      <c r="AU2178" s="11"/>
      <c r="AV2178" s="11"/>
      <c r="AW2178" s="11"/>
      <c r="AX2178" s="11"/>
      <c r="AY2178" s="11"/>
      <c r="AZ2178" s="11"/>
      <c r="BA2178" s="11"/>
      <c r="BB2178" s="11"/>
      <c r="BC2178" s="11"/>
      <c r="BD2178" s="11"/>
      <c r="BE2178" s="11"/>
      <c r="BF2178" s="11"/>
      <c r="BG2178" s="11"/>
      <c r="BH2178" s="11"/>
      <c r="BI2178" s="11"/>
      <c r="BJ2178" s="11"/>
      <c r="BK2178" s="11"/>
      <c r="BL2178" s="11"/>
      <c r="BM2178" s="11"/>
      <c r="BN2178" s="11"/>
      <c r="BO2178" s="11"/>
      <c r="BP2178" s="1" t="str">
        <v>0- Port Costs</v>
      </c>
      <c r="BT2178" s="1" t="str">
        <v>0- Port Value</v>
      </c>
      <c r="BU2178" s="11"/>
    </row>
    <row r="2179" spans="8:73" hidden="1" outlineLevel="1" x14ac:dyDescent="0.3">
      <c r="H2179" s="1" t="str">
        <v>0 - BM Costs</v>
      </c>
      <c r="L2179" s="1" t="str">
        <v>0 - BM Port</v>
      </c>
      <c r="N2179" s="1" t="str">
        <v>0 - Port Assets</v>
      </c>
      <c r="O2179" s="11"/>
      <c r="P2179" s="11"/>
      <c r="Q2179" s="11"/>
      <c r="R2179" s="11"/>
      <c r="S2179" s="11"/>
      <c r="T2179" s="11"/>
      <c r="U2179" s="11"/>
      <c r="V2179" s="11"/>
      <c r="W2179" s="11"/>
      <c r="X2179" s="11"/>
      <c r="Y2179" s="11"/>
      <c r="Z2179" s="11"/>
      <c r="AA2179" s="11"/>
      <c r="AB2179" s="11"/>
      <c r="AC2179" s="11"/>
      <c r="AD2179" s="11"/>
      <c r="AE2179" s="11"/>
      <c r="AF2179" s="11"/>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c r="BC2179" s="11"/>
      <c r="BD2179" s="11"/>
      <c r="BE2179" s="11"/>
      <c r="BF2179" s="11"/>
      <c r="BG2179" s="11"/>
      <c r="BH2179" s="11"/>
      <c r="BI2179" s="11"/>
      <c r="BJ2179" s="11"/>
      <c r="BK2179" s="11"/>
      <c r="BL2179" s="11"/>
      <c r="BM2179" s="11"/>
      <c r="BN2179" s="11"/>
      <c r="BO2179" s="11"/>
      <c r="BP2179" s="1" t="str">
        <v>0- Port Costs</v>
      </c>
      <c r="BT2179" s="1" t="str">
        <v>0- Port Value</v>
      </c>
      <c r="BU2179" s="11"/>
    </row>
    <row r="2180" spans="8:73" hidden="1" outlineLevel="1" x14ac:dyDescent="0.3">
      <c r="H2180" s="1" t="str">
        <v>0 - BM Costs</v>
      </c>
      <c r="L2180" s="1" t="str">
        <v>0 - BM Port</v>
      </c>
      <c r="N2180" s="1" t="str">
        <v>0 - Port Assets</v>
      </c>
      <c r="O2180" s="11"/>
      <c r="P2180" s="11"/>
      <c r="Q2180" s="11"/>
      <c r="R2180" s="11"/>
      <c r="S2180" s="11"/>
      <c r="T2180" s="11"/>
      <c r="U2180" s="11"/>
      <c r="V2180" s="11"/>
      <c r="W2180" s="11"/>
      <c r="X2180" s="11"/>
      <c r="Y2180" s="11"/>
      <c r="Z2180" s="11"/>
      <c r="AA2180" s="11"/>
      <c r="AB2180" s="11"/>
      <c r="AC2180" s="11"/>
      <c r="AD2180" s="11"/>
      <c r="AE2180" s="11"/>
      <c r="AF2180" s="11"/>
      <c r="AG2180" s="11"/>
      <c r="AH2180" s="11"/>
      <c r="AI2180" s="11"/>
      <c r="AJ2180" s="11"/>
      <c r="AK2180" s="11"/>
      <c r="AL2180" s="11"/>
      <c r="AM2180" s="11"/>
      <c r="AN2180" s="11"/>
      <c r="AO2180" s="11"/>
      <c r="AP2180" s="11"/>
      <c r="AQ2180" s="11"/>
      <c r="AR2180" s="11"/>
      <c r="AS2180" s="11"/>
      <c r="AT2180" s="11"/>
      <c r="AU2180" s="11"/>
      <c r="AV2180" s="11"/>
      <c r="AW2180" s="11"/>
      <c r="AX2180" s="11"/>
      <c r="AY2180" s="11"/>
      <c r="AZ2180" s="11"/>
      <c r="BA2180" s="11"/>
      <c r="BB2180" s="11"/>
      <c r="BC2180" s="11"/>
      <c r="BD2180" s="11"/>
      <c r="BE2180" s="11"/>
      <c r="BF2180" s="11"/>
      <c r="BG2180" s="11"/>
      <c r="BH2180" s="11"/>
      <c r="BI2180" s="11"/>
      <c r="BJ2180" s="11"/>
      <c r="BK2180" s="11"/>
      <c r="BL2180" s="11"/>
      <c r="BM2180" s="11"/>
      <c r="BN2180" s="11"/>
      <c r="BO2180" s="11"/>
      <c r="BP2180" s="1" t="str">
        <v>0- Port Costs</v>
      </c>
      <c r="BT2180" s="1" t="str">
        <v>0- Port Value</v>
      </c>
      <c r="BU2180" s="11"/>
    </row>
    <row r="2181" spans="8:73" hidden="1" outlineLevel="1" x14ac:dyDescent="0.3">
      <c r="H2181" s="1" t="str">
        <v>0 - BM Costs</v>
      </c>
      <c r="L2181" s="1" t="str">
        <v>0 - BM Port</v>
      </c>
      <c r="N2181" s="1" t="str">
        <v>0 - Port Assets</v>
      </c>
      <c r="O2181" s="11"/>
      <c r="P2181" s="11"/>
      <c r="Q2181" s="11"/>
      <c r="R2181" s="11"/>
      <c r="S2181" s="11"/>
      <c r="T2181" s="11"/>
      <c r="U2181" s="11"/>
      <c r="V2181" s="11"/>
      <c r="W2181" s="11"/>
      <c r="X2181" s="11"/>
      <c r="Y2181" s="11"/>
      <c r="Z2181" s="11"/>
      <c r="AA2181" s="11"/>
      <c r="AB2181" s="11"/>
      <c r="AC2181" s="11"/>
      <c r="AD2181" s="11"/>
      <c r="AE2181" s="11"/>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c r="BC2181" s="11"/>
      <c r="BD2181" s="11"/>
      <c r="BE2181" s="11"/>
      <c r="BF2181" s="11"/>
      <c r="BG2181" s="11"/>
      <c r="BH2181" s="11"/>
      <c r="BI2181" s="11"/>
      <c r="BJ2181" s="11"/>
      <c r="BK2181" s="11"/>
      <c r="BL2181" s="11"/>
      <c r="BM2181" s="11"/>
      <c r="BN2181" s="11"/>
      <c r="BO2181" s="11"/>
      <c r="BP2181" s="1" t="str">
        <v>0- Port Costs</v>
      </c>
      <c r="BT2181" s="1" t="str">
        <v>0- Port Value</v>
      </c>
      <c r="BU2181" s="11"/>
    </row>
    <row r="2182" spans="8:73" hidden="1" outlineLevel="1" x14ac:dyDescent="0.3">
      <c r="H2182" s="1" t="str">
        <v>0 - BM Costs</v>
      </c>
      <c r="L2182" s="1" t="str">
        <v>0 - BM Port</v>
      </c>
      <c r="N2182" s="1" t="str">
        <v>0 - Port Assets</v>
      </c>
      <c r="O2182" s="11"/>
      <c r="P2182" s="11"/>
      <c r="Q2182" s="11"/>
      <c r="R2182" s="11"/>
      <c r="S2182" s="11"/>
      <c r="T2182" s="11"/>
      <c r="U2182" s="11"/>
      <c r="V2182" s="11"/>
      <c r="W2182" s="11"/>
      <c r="X2182" s="11"/>
      <c r="Y2182" s="11"/>
      <c r="Z2182" s="11"/>
      <c r="AA2182" s="11"/>
      <c r="AB2182" s="11"/>
      <c r="AC2182" s="11"/>
      <c r="AD2182" s="11"/>
      <c r="AE2182" s="11"/>
      <c r="AF2182" s="11"/>
      <c r="AG2182" s="11"/>
      <c r="AH2182" s="11"/>
      <c r="AI2182" s="11"/>
      <c r="AJ2182" s="11"/>
      <c r="AK2182" s="11"/>
      <c r="AL2182" s="11"/>
      <c r="AM2182" s="11"/>
      <c r="AN2182" s="11"/>
      <c r="AO2182" s="11"/>
      <c r="AP2182" s="11"/>
      <c r="AQ2182" s="11"/>
      <c r="AR2182" s="11"/>
      <c r="AS2182" s="11"/>
      <c r="AT2182" s="11"/>
      <c r="AU2182" s="11"/>
      <c r="AV2182" s="11"/>
      <c r="AW2182" s="11"/>
      <c r="AX2182" s="11"/>
      <c r="AY2182" s="11"/>
      <c r="AZ2182" s="11"/>
      <c r="BA2182" s="11"/>
      <c r="BB2182" s="11"/>
      <c r="BC2182" s="11"/>
      <c r="BD2182" s="11"/>
      <c r="BE2182" s="11"/>
      <c r="BF2182" s="11"/>
      <c r="BG2182" s="11"/>
      <c r="BH2182" s="11"/>
      <c r="BI2182" s="11"/>
      <c r="BJ2182" s="11"/>
      <c r="BK2182" s="11"/>
      <c r="BL2182" s="11"/>
      <c r="BM2182" s="11"/>
      <c r="BN2182" s="11"/>
      <c r="BO2182" s="11"/>
      <c r="BP2182" s="1" t="str">
        <v>0- Port Costs</v>
      </c>
      <c r="BT2182" s="1" t="str">
        <v>0- Port Value</v>
      </c>
      <c r="BU2182" s="11"/>
    </row>
    <row r="2183" spans="8:73" hidden="1" outlineLevel="1" x14ac:dyDescent="0.3">
      <c r="H2183" s="1" t="str">
        <v>0 - BM Costs</v>
      </c>
      <c r="L2183" s="1" t="str">
        <v>0 - BM Port</v>
      </c>
      <c r="N2183" s="1" t="str">
        <v>0 - Port Assets</v>
      </c>
      <c r="O2183" s="11"/>
      <c r="P2183" s="11"/>
      <c r="Q2183" s="11"/>
      <c r="R2183" s="11"/>
      <c r="S2183" s="11"/>
      <c r="T2183" s="11"/>
      <c r="U2183" s="11"/>
      <c r="V2183" s="11"/>
      <c r="W2183" s="11"/>
      <c r="X2183" s="11"/>
      <c r="Y2183" s="11"/>
      <c r="Z2183" s="11"/>
      <c r="AA2183" s="11"/>
      <c r="AB2183" s="11"/>
      <c r="AC2183" s="11"/>
      <c r="AD2183" s="11"/>
      <c r="AE2183" s="11"/>
      <c r="AF2183" s="11"/>
      <c r="AG2183" s="11"/>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c r="BC2183" s="11"/>
      <c r="BD2183" s="11"/>
      <c r="BE2183" s="11"/>
      <c r="BF2183" s="11"/>
      <c r="BG2183" s="11"/>
      <c r="BH2183" s="11"/>
      <c r="BI2183" s="11"/>
      <c r="BJ2183" s="11"/>
      <c r="BK2183" s="11"/>
      <c r="BL2183" s="11"/>
      <c r="BM2183" s="11"/>
      <c r="BN2183" s="11"/>
      <c r="BO2183" s="11"/>
      <c r="BP2183" s="1" t="str">
        <v>0- Port Costs</v>
      </c>
      <c r="BT2183" s="1" t="str">
        <v>0- Port Value</v>
      </c>
      <c r="BU2183" s="11"/>
    </row>
    <row r="2184" spans="8:73" hidden="1" outlineLevel="1" x14ac:dyDescent="0.3">
      <c r="H2184" s="1" t="str">
        <v>0 - BM Costs</v>
      </c>
      <c r="L2184" s="1" t="str">
        <v>0 - BM Port</v>
      </c>
      <c r="N2184" s="1" t="str">
        <v>0 - Port Assets</v>
      </c>
      <c r="O2184" s="11"/>
      <c r="P2184" s="11"/>
      <c r="Q2184" s="11"/>
      <c r="R2184" s="11"/>
      <c r="S2184" s="11"/>
      <c r="T2184" s="11"/>
      <c r="U2184" s="11"/>
      <c r="V2184" s="11"/>
      <c r="W2184" s="11"/>
      <c r="X2184" s="11"/>
      <c r="Y2184" s="11"/>
      <c r="Z2184" s="11"/>
      <c r="AA2184" s="11"/>
      <c r="AB2184" s="11"/>
      <c r="AC2184" s="11"/>
      <c r="AD2184" s="11"/>
      <c r="AE2184" s="11"/>
      <c r="AF2184" s="11"/>
      <c r="AG2184" s="11"/>
      <c r="AH2184" s="11"/>
      <c r="AI2184" s="11"/>
      <c r="AJ2184" s="11"/>
      <c r="AK2184" s="11"/>
      <c r="AL2184" s="11"/>
      <c r="AM2184" s="11"/>
      <c r="AN2184" s="11"/>
      <c r="AO2184" s="11"/>
      <c r="AP2184" s="11"/>
      <c r="AQ2184" s="11"/>
      <c r="AR2184" s="11"/>
      <c r="AS2184" s="11"/>
      <c r="AT2184" s="11"/>
      <c r="AU2184" s="11"/>
      <c r="AV2184" s="11"/>
      <c r="AW2184" s="11"/>
      <c r="AX2184" s="11"/>
      <c r="AY2184" s="11"/>
      <c r="AZ2184" s="11"/>
      <c r="BA2184" s="11"/>
      <c r="BB2184" s="11"/>
      <c r="BC2184" s="11"/>
      <c r="BD2184" s="11"/>
      <c r="BE2184" s="11"/>
      <c r="BF2184" s="11"/>
      <c r="BG2184" s="11"/>
      <c r="BH2184" s="11"/>
      <c r="BI2184" s="11"/>
      <c r="BJ2184" s="11"/>
      <c r="BK2184" s="11"/>
      <c r="BL2184" s="11"/>
      <c r="BM2184" s="11"/>
      <c r="BN2184" s="11"/>
      <c r="BO2184" s="11"/>
      <c r="BP2184" s="1" t="str">
        <v>0- Port Costs</v>
      </c>
      <c r="BT2184" s="1" t="str">
        <v>0- Port Value</v>
      </c>
      <c r="BU2184" s="11"/>
    </row>
    <row r="2185" spans="8:73" hidden="1" outlineLevel="1" x14ac:dyDescent="0.3">
      <c r="H2185" s="1" t="str">
        <v>0 - BM Costs</v>
      </c>
      <c r="L2185" s="1" t="str">
        <v>0 - BM Port</v>
      </c>
      <c r="N2185" s="1" t="str">
        <v>0 - Port Assets</v>
      </c>
      <c r="O2185" s="11"/>
      <c r="P2185" s="11"/>
      <c r="Q2185" s="11"/>
      <c r="R2185" s="11"/>
      <c r="S2185" s="11"/>
      <c r="T2185" s="11"/>
      <c r="U2185" s="11"/>
      <c r="V2185" s="11"/>
      <c r="W2185" s="11"/>
      <c r="X2185" s="11"/>
      <c r="Y2185" s="11"/>
      <c r="Z2185" s="11"/>
      <c r="AA2185" s="11"/>
      <c r="AB2185" s="11"/>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c r="BC2185" s="11"/>
      <c r="BD2185" s="11"/>
      <c r="BE2185" s="11"/>
      <c r="BF2185" s="11"/>
      <c r="BG2185" s="11"/>
      <c r="BH2185" s="11"/>
      <c r="BI2185" s="11"/>
      <c r="BJ2185" s="11"/>
      <c r="BK2185" s="11"/>
      <c r="BL2185" s="11"/>
      <c r="BM2185" s="11"/>
      <c r="BN2185" s="11"/>
      <c r="BO2185" s="11"/>
      <c r="BP2185" s="1" t="str">
        <v>0- Port Costs</v>
      </c>
      <c r="BT2185" s="1" t="str">
        <v>0- Port Value</v>
      </c>
      <c r="BU2185" s="11"/>
    </row>
    <row r="2186" spans="8:73" hidden="1" outlineLevel="1" x14ac:dyDescent="0.3">
      <c r="H2186" s="1" t="str">
        <v>0 - BM Costs</v>
      </c>
      <c r="L2186" s="1" t="str">
        <v>0 - BM Port</v>
      </c>
      <c r="N2186" s="1" t="str">
        <v>0 - Port Assets</v>
      </c>
      <c r="O2186" s="11"/>
      <c r="P2186" s="11"/>
      <c r="Q2186" s="11"/>
      <c r="R2186" s="11"/>
      <c r="S2186" s="11"/>
      <c r="T2186" s="11"/>
      <c r="U2186" s="11"/>
      <c r="V2186" s="11"/>
      <c r="W2186" s="11"/>
      <c r="X2186" s="11"/>
      <c r="Y2186" s="11"/>
      <c r="Z2186" s="11"/>
      <c r="AA2186" s="11"/>
      <c r="AB2186" s="11"/>
      <c r="AC2186" s="11"/>
      <c r="AD2186" s="11"/>
      <c r="AE2186" s="11"/>
      <c r="AF2186" s="11"/>
      <c r="AG2186" s="11"/>
      <c r="AH2186" s="11"/>
      <c r="AI2186" s="11"/>
      <c r="AJ2186" s="11"/>
      <c r="AK2186" s="11"/>
      <c r="AL2186" s="11"/>
      <c r="AM2186" s="11"/>
      <c r="AN2186" s="11"/>
      <c r="AO2186" s="11"/>
      <c r="AP2186" s="11"/>
      <c r="AQ2186" s="11"/>
      <c r="AR2186" s="11"/>
      <c r="AS2186" s="11"/>
      <c r="AT2186" s="11"/>
      <c r="AU2186" s="11"/>
      <c r="AV2186" s="11"/>
      <c r="AW2186" s="11"/>
      <c r="AX2186" s="11"/>
      <c r="AY2186" s="11"/>
      <c r="AZ2186" s="11"/>
      <c r="BA2186" s="11"/>
      <c r="BB2186" s="11"/>
      <c r="BC2186" s="11"/>
      <c r="BD2186" s="11"/>
      <c r="BE2186" s="11"/>
      <c r="BF2186" s="11"/>
      <c r="BG2186" s="11"/>
      <c r="BH2186" s="11"/>
      <c r="BI2186" s="11"/>
      <c r="BJ2186" s="11"/>
      <c r="BK2186" s="11"/>
      <c r="BL2186" s="11"/>
      <c r="BM2186" s="11"/>
      <c r="BN2186" s="11"/>
      <c r="BO2186" s="11"/>
      <c r="BP2186" s="1" t="str">
        <v>0- Port Costs</v>
      </c>
      <c r="BT2186" s="1" t="str">
        <v>0- Port Value</v>
      </c>
      <c r="BU2186" s="11"/>
    </row>
    <row r="2187" spans="8:73" hidden="1" outlineLevel="1" x14ac:dyDescent="0.3">
      <c r="H2187" s="1" t="str">
        <v>0 - BM Costs</v>
      </c>
      <c r="L2187" s="1" t="str">
        <v>0 - BM Port</v>
      </c>
      <c r="N2187" s="1" t="str">
        <v>0 - Port Assets</v>
      </c>
      <c r="O2187" s="11"/>
      <c r="P2187" s="11"/>
      <c r="Q2187" s="11"/>
      <c r="R2187" s="11"/>
      <c r="S2187" s="11"/>
      <c r="T2187" s="11"/>
      <c r="U2187" s="11"/>
      <c r="V2187" s="11"/>
      <c r="W2187" s="11"/>
      <c r="X2187" s="11"/>
      <c r="Y2187" s="11"/>
      <c r="Z2187" s="11"/>
      <c r="AA2187" s="11"/>
      <c r="AB2187" s="11"/>
      <c r="AC2187" s="11"/>
      <c r="AD2187" s="11"/>
      <c r="AE2187" s="11"/>
      <c r="AF2187" s="11"/>
      <c r="AG2187" s="11"/>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c r="BC2187" s="11"/>
      <c r="BD2187" s="11"/>
      <c r="BE2187" s="11"/>
      <c r="BF2187" s="11"/>
      <c r="BG2187" s="11"/>
      <c r="BH2187" s="11"/>
      <c r="BI2187" s="11"/>
      <c r="BJ2187" s="11"/>
      <c r="BK2187" s="11"/>
      <c r="BL2187" s="11"/>
      <c r="BM2187" s="11"/>
      <c r="BN2187" s="11"/>
      <c r="BO2187" s="11"/>
      <c r="BP2187" s="1" t="str">
        <v>0- Port Costs</v>
      </c>
      <c r="BT2187" s="1" t="str">
        <v>0- Port Value</v>
      </c>
      <c r="BU2187" s="11"/>
    </row>
    <row r="2188" spans="8:73" hidden="1" outlineLevel="1" x14ac:dyDescent="0.3">
      <c r="H2188" s="1" t="str">
        <v>0 - BM Costs</v>
      </c>
      <c r="L2188" s="1" t="str">
        <v>0 - BM Port</v>
      </c>
      <c r="N2188" s="1" t="str">
        <v>0 - Port Assets</v>
      </c>
      <c r="O2188" s="11"/>
      <c r="P2188" s="11"/>
      <c r="Q2188" s="11"/>
      <c r="R2188" s="11"/>
      <c r="S2188" s="11"/>
      <c r="T2188" s="11"/>
      <c r="U2188" s="11"/>
      <c r="V2188" s="11"/>
      <c r="W2188" s="11"/>
      <c r="X2188" s="11"/>
      <c r="Y2188" s="11"/>
      <c r="Z2188" s="11"/>
      <c r="AA2188" s="11"/>
      <c r="AB2188" s="11"/>
      <c r="AC2188" s="11"/>
      <c r="AD2188" s="11"/>
      <c r="AE2188" s="11"/>
      <c r="AF2188" s="11"/>
      <c r="AG2188" s="11"/>
      <c r="AH2188" s="11"/>
      <c r="AI2188" s="11"/>
      <c r="AJ2188" s="11"/>
      <c r="AK2188" s="11"/>
      <c r="AL2188" s="11"/>
      <c r="AM2188" s="11"/>
      <c r="AN2188" s="11"/>
      <c r="AO2188" s="11"/>
      <c r="AP2188" s="11"/>
      <c r="AQ2188" s="11"/>
      <c r="AR2188" s="11"/>
      <c r="AS2188" s="11"/>
      <c r="AT2188" s="11"/>
      <c r="AU2188" s="11"/>
      <c r="AV2188" s="11"/>
      <c r="AW2188" s="11"/>
      <c r="AX2188" s="11"/>
      <c r="AY2188" s="11"/>
      <c r="AZ2188" s="11"/>
      <c r="BA2188" s="11"/>
      <c r="BB2188" s="11"/>
      <c r="BC2188" s="11"/>
      <c r="BD2188" s="11"/>
      <c r="BE2188" s="11"/>
      <c r="BF2188" s="11"/>
      <c r="BG2188" s="11"/>
      <c r="BH2188" s="11"/>
      <c r="BI2188" s="11"/>
      <c r="BJ2188" s="11"/>
      <c r="BK2188" s="11"/>
      <c r="BL2188" s="11"/>
      <c r="BM2188" s="11"/>
      <c r="BN2188" s="11"/>
      <c r="BO2188" s="11"/>
      <c r="BP2188" s="1" t="str">
        <v>0- Port Costs</v>
      </c>
      <c r="BT2188" s="1" t="str">
        <v>0- Port Value</v>
      </c>
      <c r="BU2188" s="11"/>
    </row>
    <row r="2189" spans="8:73" hidden="1" outlineLevel="1" x14ac:dyDescent="0.3">
      <c r="H2189" s="1" t="str">
        <v>0 - BM Costs</v>
      </c>
      <c r="L2189" s="1" t="str">
        <v>0 - BM Port</v>
      </c>
      <c r="N2189" s="1" t="str">
        <v>0 - Port Assets</v>
      </c>
      <c r="O2189" s="11"/>
      <c r="P2189" s="11"/>
      <c r="Q2189" s="11"/>
      <c r="R2189" s="11"/>
      <c r="S2189" s="11"/>
      <c r="T2189" s="11"/>
      <c r="U2189" s="11"/>
      <c r="V2189" s="11"/>
      <c r="W2189" s="11"/>
      <c r="X2189" s="11"/>
      <c r="Y2189" s="11"/>
      <c r="Z2189" s="11"/>
      <c r="AA2189" s="11"/>
      <c r="AB2189" s="11"/>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c r="BC2189" s="11"/>
      <c r="BD2189" s="11"/>
      <c r="BE2189" s="11"/>
      <c r="BF2189" s="11"/>
      <c r="BG2189" s="11"/>
      <c r="BH2189" s="11"/>
      <c r="BI2189" s="11"/>
      <c r="BJ2189" s="11"/>
      <c r="BK2189" s="11"/>
      <c r="BL2189" s="11"/>
      <c r="BM2189" s="11"/>
      <c r="BN2189" s="11"/>
      <c r="BO2189" s="11"/>
      <c r="BP2189" s="1" t="str">
        <v>0- Port Costs</v>
      </c>
      <c r="BT2189" s="1" t="str">
        <v>0- Port Value</v>
      </c>
      <c r="BU2189" s="11"/>
    </row>
    <row r="2190" spans="8:73" hidden="1" outlineLevel="1" x14ac:dyDescent="0.3">
      <c r="H2190" s="1" t="str">
        <v>0 - BM Costs</v>
      </c>
      <c r="L2190" s="1" t="str">
        <v>0 - BM Port</v>
      </c>
      <c r="N2190" s="1" t="str">
        <v>0 - Port Assets</v>
      </c>
      <c r="O2190" s="11"/>
      <c r="P2190" s="11"/>
      <c r="Q2190" s="11"/>
      <c r="R2190" s="11"/>
      <c r="S2190" s="11"/>
      <c r="T2190" s="11"/>
      <c r="U2190" s="11"/>
      <c r="V2190" s="11"/>
      <c r="W2190" s="11"/>
      <c r="X2190" s="11"/>
      <c r="Y2190" s="11"/>
      <c r="Z2190" s="11"/>
      <c r="AA2190" s="11"/>
      <c r="AB2190" s="11"/>
      <c r="AC2190" s="11"/>
      <c r="AD2190" s="11"/>
      <c r="AE2190" s="11"/>
      <c r="AF2190" s="11"/>
      <c r="AG2190" s="11"/>
      <c r="AH2190" s="11"/>
      <c r="AI2190" s="11"/>
      <c r="AJ2190" s="11"/>
      <c r="AK2190" s="11"/>
      <c r="AL2190" s="11"/>
      <c r="AM2190" s="11"/>
      <c r="AN2190" s="11"/>
      <c r="AO2190" s="11"/>
      <c r="AP2190" s="11"/>
      <c r="AQ2190" s="11"/>
      <c r="AR2190" s="11"/>
      <c r="AS2190" s="11"/>
      <c r="AT2190" s="11"/>
      <c r="AU2190" s="11"/>
      <c r="AV2190" s="11"/>
      <c r="AW2190" s="11"/>
      <c r="AX2190" s="11"/>
      <c r="AY2190" s="11"/>
      <c r="AZ2190" s="11"/>
      <c r="BA2190" s="11"/>
      <c r="BB2190" s="11"/>
      <c r="BC2190" s="11"/>
      <c r="BD2190" s="11"/>
      <c r="BE2190" s="11"/>
      <c r="BF2190" s="11"/>
      <c r="BG2190" s="11"/>
      <c r="BH2190" s="11"/>
      <c r="BI2190" s="11"/>
      <c r="BJ2190" s="11"/>
      <c r="BK2190" s="11"/>
      <c r="BL2190" s="11"/>
      <c r="BM2190" s="11"/>
      <c r="BN2190" s="11"/>
      <c r="BO2190" s="11"/>
      <c r="BP2190" s="1" t="str">
        <v>0- Port Costs</v>
      </c>
      <c r="BT2190" s="1" t="str">
        <v>0- Port Value</v>
      </c>
      <c r="BU2190" s="11"/>
    </row>
    <row r="2191" spans="8:73" hidden="1" outlineLevel="1" x14ac:dyDescent="0.3">
      <c r="H2191" s="1" t="str">
        <v>0 - BM Costs</v>
      </c>
      <c r="L2191" s="1" t="str">
        <v>0 - BM Port</v>
      </c>
      <c r="N2191" s="1" t="str">
        <v>0 - Port Assets</v>
      </c>
      <c r="O2191" s="11"/>
      <c r="P2191" s="11"/>
      <c r="Q2191" s="11"/>
      <c r="R2191" s="11"/>
      <c r="S2191" s="11"/>
      <c r="T2191" s="11"/>
      <c r="U2191" s="11"/>
      <c r="V2191" s="11"/>
      <c r="W2191" s="11"/>
      <c r="X2191" s="11"/>
      <c r="Y2191" s="11"/>
      <c r="Z2191" s="11"/>
      <c r="AA2191" s="11"/>
      <c r="AB2191" s="11"/>
      <c r="AC2191" s="11"/>
      <c r="AD2191" s="11"/>
      <c r="AE2191" s="11"/>
      <c r="AF2191" s="11"/>
      <c r="AG2191" s="11"/>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c r="BC2191" s="11"/>
      <c r="BD2191" s="11"/>
      <c r="BE2191" s="11"/>
      <c r="BF2191" s="11"/>
      <c r="BG2191" s="11"/>
      <c r="BH2191" s="11"/>
      <c r="BI2191" s="11"/>
      <c r="BJ2191" s="11"/>
      <c r="BK2191" s="11"/>
      <c r="BL2191" s="11"/>
      <c r="BM2191" s="11"/>
      <c r="BN2191" s="11"/>
      <c r="BO2191" s="11"/>
      <c r="BP2191" s="1" t="str">
        <v>0- Port Costs</v>
      </c>
      <c r="BT2191" s="1" t="str">
        <v>0- Port Value</v>
      </c>
      <c r="BU2191" s="11"/>
    </row>
    <row r="2192" spans="8:73" hidden="1" outlineLevel="1" x14ac:dyDescent="0.3">
      <c r="H2192" s="1" t="str">
        <v>0 - BM Costs</v>
      </c>
      <c r="L2192" s="1" t="str">
        <v>0 - BM Port</v>
      </c>
      <c r="N2192" s="1" t="str">
        <v>0 - Port Assets</v>
      </c>
      <c r="O2192" s="11"/>
      <c r="P2192" s="11"/>
      <c r="Q2192" s="11"/>
      <c r="R2192" s="11"/>
      <c r="S2192" s="11"/>
      <c r="T2192" s="11"/>
      <c r="U2192" s="11"/>
      <c r="V2192" s="11"/>
      <c r="W2192" s="11"/>
      <c r="X2192" s="11"/>
      <c r="Y2192" s="11"/>
      <c r="Z2192" s="11"/>
      <c r="AA2192" s="11"/>
      <c r="AB2192" s="11"/>
      <c r="AC2192" s="11"/>
      <c r="AD2192" s="11"/>
      <c r="AE2192" s="11"/>
      <c r="AF2192" s="11"/>
      <c r="AG2192" s="11"/>
      <c r="AH2192" s="11"/>
      <c r="AI2192" s="11"/>
      <c r="AJ2192" s="11"/>
      <c r="AK2192" s="11"/>
      <c r="AL2192" s="11"/>
      <c r="AM2192" s="11"/>
      <c r="AN2192" s="11"/>
      <c r="AO2192" s="11"/>
      <c r="AP2192" s="11"/>
      <c r="AQ2192" s="11"/>
      <c r="AR2192" s="11"/>
      <c r="AS2192" s="11"/>
      <c r="AT2192" s="11"/>
      <c r="AU2192" s="11"/>
      <c r="AV2192" s="11"/>
      <c r="AW2192" s="11"/>
      <c r="AX2192" s="11"/>
      <c r="AY2192" s="11"/>
      <c r="AZ2192" s="11"/>
      <c r="BA2192" s="11"/>
      <c r="BB2192" s="11"/>
      <c r="BC2192" s="11"/>
      <c r="BD2192" s="11"/>
      <c r="BE2192" s="11"/>
      <c r="BF2192" s="11"/>
      <c r="BG2192" s="11"/>
      <c r="BH2192" s="11"/>
      <c r="BI2192" s="11"/>
      <c r="BJ2192" s="11"/>
      <c r="BK2192" s="11"/>
      <c r="BL2192" s="11"/>
      <c r="BM2192" s="11"/>
      <c r="BN2192" s="11"/>
      <c r="BO2192" s="11"/>
      <c r="BP2192" s="1" t="str">
        <v>0- Port Costs</v>
      </c>
      <c r="BT2192" s="1" t="str">
        <v>0- Port Value</v>
      </c>
      <c r="BU2192" s="11"/>
    </row>
    <row r="2193" spans="8:73" hidden="1" outlineLevel="1" x14ac:dyDescent="0.3">
      <c r="H2193" s="1" t="str">
        <v>0 - BM Costs</v>
      </c>
      <c r="L2193" s="1" t="str">
        <v>0 - BM Port</v>
      </c>
      <c r="N2193" s="1" t="str">
        <v>0 - Port Assets</v>
      </c>
      <c r="O2193" s="11"/>
      <c r="P2193" s="11"/>
      <c r="Q2193" s="11"/>
      <c r="R2193" s="11"/>
      <c r="S2193" s="11"/>
      <c r="T2193" s="11"/>
      <c r="U2193" s="11"/>
      <c r="V2193" s="11"/>
      <c r="W2193" s="11"/>
      <c r="X2193" s="11"/>
      <c r="Y2193" s="11"/>
      <c r="Z2193" s="11"/>
      <c r="AA2193" s="11"/>
      <c r="AB2193" s="11"/>
      <c r="AC2193" s="11"/>
      <c r="AD2193" s="11"/>
      <c r="AE2193" s="11"/>
      <c r="AF2193" s="11"/>
      <c r="AG2193" s="11"/>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c r="BC2193" s="11"/>
      <c r="BD2193" s="11"/>
      <c r="BE2193" s="11"/>
      <c r="BF2193" s="11"/>
      <c r="BG2193" s="11"/>
      <c r="BH2193" s="11"/>
      <c r="BI2193" s="11"/>
      <c r="BJ2193" s="11"/>
      <c r="BK2193" s="11"/>
      <c r="BL2193" s="11"/>
      <c r="BM2193" s="11"/>
      <c r="BN2193" s="11"/>
      <c r="BO2193" s="11"/>
      <c r="BP2193" s="1" t="str">
        <v>0- Port Costs</v>
      </c>
      <c r="BT2193" s="1" t="str">
        <v>0- Port Value</v>
      </c>
      <c r="BU2193" s="11"/>
    </row>
    <row r="2194" spans="8:73" hidden="1" outlineLevel="1" x14ac:dyDescent="0.3">
      <c r="H2194" s="1" t="str">
        <v>0 - BM Costs</v>
      </c>
      <c r="L2194" s="1" t="str">
        <v>0 - BM Port</v>
      </c>
      <c r="N2194" s="1" t="str">
        <v>0 - Port Assets</v>
      </c>
      <c r="O2194" s="11"/>
      <c r="P2194" s="11"/>
      <c r="Q2194" s="11"/>
      <c r="R2194" s="11"/>
      <c r="S2194" s="11"/>
      <c r="T2194" s="11"/>
      <c r="U2194" s="11"/>
      <c r="V2194" s="11"/>
      <c r="W2194" s="11"/>
      <c r="X2194" s="11"/>
      <c r="Y2194" s="11"/>
      <c r="Z2194" s="11"/>
      <c r="AA2194" s="11"/>
      <c r="AB2194" s="11"/>
      <c r="AC2194" s="11"/>
      <c r="AD2194" s="11"/>
      <c r="AE2194" s="11"/>
      <c r="AF2194" s="11"/>
      <c r="AG2194" s="11"/>
      <c r="AH2194" s="11"/>
      <c r="AI2194" s="11"/>
      <c r="AJ2194" s="11"/>
      <c r="AK2194" s="11"/>
      <c r="AL2194" s="11"/>
      <c r="AM2194" s="11"/>
      <c r="AN2194" s="11"/>
      <c r="AO2194" s="11"/>
      <c r="AP2194" s="11"/>
      <c r="AQ2194" s="11"/>
      <c r="AR2194" s="11"/>
      <c r="AS2194" s="11"/>
      <c r="AT2194" s="11"/>
      <c r="AU2194" s="11"/>
      <c r="AV2194" s="11"/>
      <c r="AW2194" s="11"/>
      <c r="AX2194" s="11"/>
      <c r="AY2194" s="11"/>
      <c r="AZ2194" s="11"/>
      <c r="BA2194" s="11"/>
      <c r="BB2194" s="11"/>
      <c r="BC2194" s="11"/>
      <c r="BD2194" s="11"/>
      <c r="BE2194" s="11"/>
      <c r="BF2194" s="11"/>
      <c r="BG2194" s="11"/>
      <c r="BH2194" s="11"/>
      <c r="BI2194" s="11"/>
      <c r="BJ2194" s="11"/>
      <c r="BK2194" s="11"/>
      <c r="BL2194" s="11"/>
      <c r="BM2194" s="11"/>
      <c r="BN2194" s="11"/>
      <c r="BO2194" s="11"/>
      <c r="BP2194" s="1" t="str">
        <v>0- Port Costs</v>
      </c>
      <c r="BT2194" s="1" t="str">
        <v>0- Port Value</v>
      </c>
      <c r="BU2194" s="11"/>
    </row>
    <row r="2195" spans="8:73" hidden="1" outlineLevel="1" x14ac:dyDescent="0.3">
      <c r="H2195" s="1" t="str">
        <v>0 - BM Costs</v>
      </c>
      <c r="L2195" s="1" t="str">
        <v>0 - BM Port</v>
      </c>
      <c r="N2195" s="1" t="str">
        <v>0 - Port Assets</v>
      </c>
      <c r="O2195" s="11"/>
      <c r="P2195" s="11"/>
      <c r="Q2195" s="11"/>
      <c r="R2195" s="11"/>
      <c r="S2195" s="11"/>
      <c r="T2195" s="11"/>
      <c r="U2195" s="11"/>
      <c r="V2195" s="11"/>
      <c r="W2195" s="11"/>
      <c r="X2195" s="11"/>
      <c r="Y2195" s="11"/>
      <c r="Z2195" s="11"/>
      <c r="AA2195" s="11"/>
      <c r="AB2195" s="11"/>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c r="BC2195" s="11"/>
      <c r="BD2195" s="11"/>
      <c r="BE2195" s="11"/>
      <c r="BF2195" s="11"/>
      <c r="BG2195" s="11"/>
      <c r="BH2195" s="11"/>
      <c r="BI2195" s="11"/>
      <c r="BJ2195" s="11"/>
      <c r="BK2195" s="11"/>
      <c r="BL2195" s="11"/>
      <c r="BM2195" s="11"/>
      <c r="BN2195" s="11"/>
      <c r="BO2195" s="11"/>
      <c r="BP2195" s="1" t="str">
        <v>0- Port Costs</v>
      </c>
      <c r="BT2195" s="1" t="str">
        <v>0- Port Value</v>
      </c>
      <c r="BU2195" s="11"/>
    </row>
    <row r="2196" spans="8:73" hidden="1" outlineLevel="1" x14ac:dyDescent="0.3">
      <c r="H2196" s="1" t="str">
        <v>0 - BM Costs</v>
      </c>
      <c r="L2196" s="1" t="str">
        <v>0 - BM Port</v>
      </c>
      <c r="N2196" s="1" t="str">
        <v>0 - Port Assets</v>
      </c>
      <c r="O2196" s="11"/>
      <c r="P2196" s="11"/>
      <c r="Q2196" s="11"/>
      <c r="R2196" s="11"/>
      <c r="S2196" s="11"/>
      <c r="T2196" s="11"/>
      <c r="U2196" s="11"/>
      <c r="V2196" s="11"/>
      <c r="W2196" s="11"/>
      <c r="X2196" s="11"/>
      <c r="Y2196" s="11"/>
      <c r="Z2196" s="11"/>
      <c r="AA2196" s="11"/>
      <c r="AB2196" s="11"/>
      <c r="AC2196" s="11"/>
      <c r="AD2196" s="11"/>
      <c r="AE2196" s="11"/>
      <c r="AF2196" s="11"/>
      <c r="AG2196" s="11"/>
      <c r="AH2196" s="11"/>
      <c r="AI2196" s="11"/>
      <c r="AJ2196" s="11"/>
      <c r="AK2196" s="11"/>
      <c r="AL2196" s="11"/>
      <c r="AM2196" s="11"/>
      <c r="AN2196" s="11"/>
      <c r="AO2196" s="11"/>
      <c r="AP2196" s="11"/>
      <c r="AQ2196" s="11"/>
      <c r="AR2196" s="11"/>
      <c r="AS2196" s="11"/>
      <c r="AT2196" s="11"/>
      <c r="AU2196" s="11"/>
      <c r="AV2196" s="11"/>
      <c r="AW2196" s="11"/>
      <c r="AX2196" s="11"/>
      <c r="AY2196" s="11"/>
      <c r="AZ2196" s="11"/>
      <c r="BA2196" s="11"/>
      <c r="BB2196" s="11"/>
      <c r="BC2196" s="11"/>
      <c r="BD2196" s="11"/>
      <c r="BE2196" s="11"/>
      <c r="BF2196" s="11"/>
      <c r="BG2196" s="11"/>
      <c r="BH2196" s="11"/>
      <c r="BI2196" s="11"/>
      <c r="BJ2196" s="11"/>
      <c r="BK2196" s="11"/>
      <c r="BL2196" s="11"/>
      <c r="BM2196" s="11"/>
      <c r="BN2196" s="11"/>
      <c r="BO2196" s="11"/>
      <c r="BP2196" s="1" t="str">
        <v>0- Port Costs</v>
      </c>
      <c r="BT2196" s="1" t="str">
        <v>0- Port Value</v>
      </c>
      <c r="BU2196" s="11"/>
    </row>
    <row r="2197" spans="8:73" hidden="1" outlineLevel="1" x14ac:dyDescent="0.3">
      <c r="H2197" s="1" t="str">
        <v>0 - BM Costs</v>
      </c>
      <c r="L2197" s="1" t="str">
        <v>0 - BM Port</v>
      </c>
      <c r="N2197" s="1" t="str">
        <v>0 - Port Assets</v>
      </c>
      <c r="O2197" s="11"/>
      <c r="P2197" s="11"/>
      <c r="Q2197" s="11"/>
      <c r="R2197" s="11"/>
      <c r="S2197" s="11"/>
      <c r="T2197" s="11"/>
      <c r="U2197" s="11"/>
      <c r="V2197" s="11"/>
      <c r="W2197" s="11"/>
      <c r="X2197" s="11"/>
      <c r="Y2197" s="11"/>
      <c r="Z2197" s="11"/>
      <c r="AA2197" s="11"/>
      <c r="AB2197" s="11"/>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c r="BC2197" s="11"/>
      <c r="BD2197" s="11"/>
      <c r="BE2197" s="11"/>
      <c r="BF2197" s="11"/>
      <c r="BG2197" s="11"/>
      <c r="BH2197" s="11"/>
      <c r="BI2197" s="11"/>
      <c r="BJ2197" s="11"/>
      <c r="BK2197" s="11"/>
      <c r="BL2197" s="11"/>
      <c r="BM2197" s="11"/>
      <c r="BN2197" s="11"/>
      <c r="BO2197" s="11"/>
      <c r="BP2197" s="1" t="str">
        <v>0- Port Costs</v>
      </c>
      <c r="BT2197" s="1" t="str">
        <v>0- Port Value</v>
      </c>
      <c r="BU2197" s="11"/>
    </row>
    <row r="2198" spans="8:73" hidden="1" outlineLevel="1" x14ac:dyDescent="0.3">
      <c r="H2198" s="1" t="str">
        <v>0 - BM Costs</v>
      </c>
      <c r="L2198" s="1" t="str">
        <v>0 - BM Port</v>
      </c>
      <c r="N2198" s="1" t="str">
        <v>0 - Port Assets</v>
      </c>
      <c r="O2198" s="11"/>
      <c r="P2198" s="11"/>
      <c r="Q2198" s="11"/>
      <c r="R2198" s="11"/>
      <c r="S2198" s="11"/>
      <c r="T2198" s="11"/>
      <c r="U2198" s="11"/>
      <c r="V2198" s="11"/>
      <c r="W2198" s="11"/>
      <c r="X2198" s="11"/>
      <c r="Y2198" s="11"/>
      <c r="Z2198" s="11"/>
      <c r="AA2198" s="11"/>
      <c r="AB2198" s="11"/>
      <c r="AC2198" s="11"/>
      <c r="AD2198" s="11"/>
      <c r="AE2198" s="11"/>
      <c r="AF2198" s="11"/>
      <c r="AG2198" s="11"/>
      <c r="AH2198" s="11"/>
      <c r="AI2198" s="11"/>
      <c r="AJ2198" s="11"/>
      <c r="AK2198" s="11"/>
      <c r="AL2198" s="11"/>
      <c r="AM2198" s="11"/>
      <c r="AN2198" s="11"/>
      <c r="AO2198" s="11"/>
      <c r="AP2198" s="11"/>
      <c r="AQ2198" s="11"/>
      <c r="AR2198" s="11"/>
      <c r="AS2198" s="11"/>
      <c r="AT2198" s="11"/>
      <c r="AU2198" s="11"/>
      <c r="AV2198" s="11"/>
      <c r="AW2198" s="11"/>
      <c r="AX2198" s="11"/>
      <c r="AY2198" s="11"/>
      <c r="AZ2198" s="11"/>
      <c r="BA2198" s="11"/>
      <c r="BB2198" s="11"/>
      <c r="BC2198" s="11"/>
      <c r="BD2198" s="11"/>
      <c r="BE2198" s="11"/>
      <c r="BF2198" s="11"/>
      <c r="BG2198" s="11"/>
      <c r="BH2198" s="11"/>
      <c r="BI2198" s="11"/>
      <c r="BJ2198" s="11"/>
      <c r="BK2198" s="11"/>
      <c r="BL2198" s="11"/>
      <c r="BM2198" s="11"/>
      <c r="BN2198" s="11"/>
      <c r="BO2198" s="11"/>
      <c r="BP2198" s="1" t="str">
        <v>0- Port Costs</v>
      </c>
      <c r="BT2198" s="1" t="str">
        <v>0- Port Value</v>
      </c>
      <c r="BU2198" s="11"/>
    </row>
    <row r="2199" spans="8:73" hidden="1" outlineLevel="1" x14ac:dyDescent="0.3">
      <c r="H2199" s="1" t="str">
        <v>0 - BM Costs</v>
      </c>
      <c r="L2199" s="1" t="str">
        <v>0 - BM Port</v>
      </c>
      <c r="N2199" s="1" t="str">
        <v>0 - Port Assets</v>
      </c>
      <c r="O2199" s="11"/>
      <c r="P2199" s="11"/>
      <c r="Q2199" s="11"/>
      <c r="R2199" s="11"/>
      <c r="S2199" s="11"/>
      <c r="T2199" s="11"/>
      <c r="U2199" s="11"/>
      <c r="V2199" s="11"/>
      <c r="W2199" s="11"/>
      <c r="X2199" s="11"/>
      <c r="Y2199" s="11"/>
      <c r="Z2199" s="11"/>
      <c r="AA2199" s="11"/>
      <c r="AB2199" s="11"/>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c r="BC2199" s="11"/>
      <c r="BD2199" s="11"/>
      <c r="BE2199" s="11"/>
      <c r="BF2199" s="11"/>
      <c r="BG2199" s="11"/>
      <c r="BH2199" s="11"/>
      <c r="BI2199" s="11"/>
      <c r="BJ2199" s="11"/>
      <c r="BK2199" s="11"/>
      <c r="BL2199" s="11"/>
      <c r="BM2199" s="11"/>
      <c r="BN2199" s="11"/>
      <c r="BO2199" s="11"/>
      <c r="BP2199" s="1" t="str">
        <v>0- Port Costs</v>
      </c>
      <c r="BT2199" s="1" t="str">
        <v>0- Port Value</v>
      </c>
      <c r="BU2199" s="11"/>
    </row>
    <row r="2200" spans="8:73" hidden="1" outlineLevel="1" x14ac:dyDescent="0.3">
      <c r="H2200" s="1" t="str">
        <v>0 - BM Costs</v>
      </c>
      <c r="L2200" s="1" t="str">
        <v>0 - BM Port</v>
      </c>
      <c r="N2200" s="1" t="str">
        <v>0 - Port Assets</v>
      </c>
      <c r="O2200" s="11"/>
      <c r="P2200" s="11"/>
      <c r="Q2200" s="11"/>
      <c r="R2200" s="11"/>
      <c r="S2200" s="11"/>
      <c r="T2200" s="11"/>
      <c r="U2200" s="11"/>
      <c r="V2200" s="11"/>
      <c r="W2200" s="11"/>
      <c r="X2200" s="11"/>
      <c r="Y2200" s="11"/>
      <c r="Z2200" s="11"/>
      <c r="AA2200" s="11"/>
      <c r="AB2200" s="11"/>
      <c r="AC2200" s="11"/>
      <c r="AD2200" s="11"/>
      <c r="AE2200" s="11"/>
      <c r="AF2200" s="11"/>
      <c r="AG2200" s="11"/>
      <c r="AH2200" s="11"/>
      <c r="AI2200" s="11"/>
      <c r="AJ2200" s="11"/>
      <c r="AK2200" s="11"/>
      <c r="AL2200" s="11"/>
      <c r="AM2200" s="11"/>
      <c r="AN2200" s="11"/>
      <c r="AO2200" s="11"/>
      <c r="AP2200" s="11"/>
      <c r="AQ2200" s="11"/>
      <c r="AR2200" s="11"/>
      <c r="AS2200" s="11"/>
      <c r="AT2200" s="11"/>
      <c r="AU2200" s="11"/>
      <c r="AV2200" s="11"/>
      <c r="AW2200" s="11"/>
      <c r="AX2200" s="11"/>
      <c r="AY2200" s="11"/>
      <c r="AZ2200" s="11"/>
      <c r="BA2200" s="11"/>
      <c r="BB2200" s="11"/>
      <c r="BC2200" s="11"/>
      <c r="BD2200" s="11"/>
      <c r="BE2200" s="11"/>
      <c r="BF2200" s="11"/>
      <c r="BG2200" s="11"/>
      <c r="BH2200" s="11"/>
      <c r="BI2200" s="11"/>
      <c r="BJ2200" s="11"/>
      <c r="BK2200" s="11"/>
      <c r="BL2200" s="11"/>
      <c r="BM2200" s="11"/>
      <c r="BN2200" s="11"/>
      <c r="BO2200" s="11"/>
      <c r="BP2200" s="1" t="str">
        <v>0- Port Costs</v>
      </c>
      <c r="BT2200" s="1" t="str">
        <v>0- Port Value</v>
      </c>
      <c r="BU2200" s="11"/>
    </row>
    <row r="2201" spans="8:73" hidden="1" outlineLevel="1" x14ac:dyDescent="0.3">
      <c r="H2201" s="1" t="str">
        <v>0 - BM Costs</v>
      </c>
      <c r="L2201" s="1" t="str">
        <v>0 - BM Port</v>
      </c>
      <c r="N2201" s="1" t="str">
        <v>0 - Port Assets</v>
      </c>
      <c r="O2201" s="11"/>
      <c r="P2201" s="11"/>
      <c r="Q2201" s="11"/>
      <c r="R2201" s="11"/>
      <c r="S2201" s="11"/>
      <c r="T2201" s="11"/>
      <c r="U2201" s="11"/>
      <c r="V2201" s="11"/>
      <c r="W2201" s="11"/>
      <c r="X2201" s="11"/>
      <c r="Y2201" s="11"/>
      <c r="Z2201" s="11"/>
      <c r="AA2201" s="11"/>
      <c r="AB2201" s="11"/>
      <c r="AC2201" s="11"/>
      <c r="AD2201" s="11"/>
      <c r="AE2201" s="11"/>
      <c r="AF2201" s="11"/>
      <c r="AG2201" s="11"/>
      <c r="AH2201" s="11"/>
      <c r="AI2201" s="11"/>
      <c r="AJ2201" s="11"/>
      <c r="AK2201" s="11"/>
      <c r="AL2201" s="11"/>
      <c r="AM2201" s="11"/>
      <c r="AN2201" s="11"/>
      <c r="AO2201" s="11"/>
      <c r="AP2201" s="11"/>
      <c r="AQ2201" s="11"/>
      <c r="AR2201" s="11"/>
      <c r="AS2201" s="11"/>
      <c r="AT2201" s="11"/>
      <c r="AU2201" s="11"/>
      <c r="AV2201" s="11"/>
      <c r="AW2201" s="11"/>
      <c r="AX2201" s="11"/>
      <c r="AY2201" s="11"/>
      <c r="AZ2201" s="11"/>
      <c r="BA2201" s="11"/>
      <c r="BB2201" s="11"/>
      <c r="BC2201" s="11"/>
      <c r="BD2201" s="11"/>
      <c r="BE2201" s="11"/>
      <c r="BF2201" s="11"/>
      <c r="BG2201" s="11"/>
      <c r="BH2201" s="11"/>
      <c r="BI2201" s="11"/>
      <c r="BJ2201" s="11"/>
      <c r="BK2201" s="11"/>
      <c r="BL2201" s="11"/>
      <c r="BM2201" s="11"/>
      <c r="BN2201" s="11"/>
      <c r="BO2201" s="11"/>
      <c r="BP2201" s="1" t="str">
        <v>0- Port Costs</v>
      </c>
      <c r="BT2201" s="1" t="str">
        <v>0- Port Value</v>
      </c>
      <c r="BU2201" s="11"/>
    </row>
    <row r="2202" spans="8:73" hidden="1" outlineLevel="1" x14ac:dyDescent="0.3">
      <c r="H2202" s="1" t="str">
        <v>0 - BM Costs</v>
      </c>
      <c r="L2202" s="1" t="str">
        <v>0 - BM Port</v>
      </c>
      <c r="N2202" s="1" t="str">
        <v>0 - Port Assets</v>
      </c>
      <c r="O2202" s="11"/>
      <c r="P2202" s="11"/>
      <c r="Q2202" s="11"/>
      <c r="R2202" s="11"/>
      <c r="S2202" s="11"/>
      <c r="T2202" s="11"/>
      <c r="U2202" s="11"/>
      <c r="V2202" s="11"/>
      <c r="W2202" s="11"/>
      <c r="X2202" s="11"/>
      <c r="Y2202" s="11"/>
      <c r="Z2202" s="11"/>
      <c r="AA2202" s="11"/>
      <c r="AB2202" s="11"/>
      <c r="AC2202" s="11"/>
      <c r="AD2202" s="11"/>
      <c r="AE2202" s="11"/>
      <c r="AF2202" s="11"/>
      <c r="AG2202" s="11"/>
      <c r="AH2202" s="11"/>
      <c r="AI2202" s="11"/>
      <c r="AJ2202" s="11"/>
      <c r="AK2202" s="11"/>
      <c r="AL2202" s="11"/>
      <c r="AM2202" s="11"/>
      <c r="AN2202" s="11"/>
      <c r="AO2202" s="11"/>
      <c r="AP2202" s="11"/>
      <c r="AQ2202" s="11"/>
      <c r="AR2202" s="11"/>
      <c r="AS2202" s="11"/>
      <c r="AT2202" s="11"/>
      <c r="AU2202" s="11"/>
      <c r="AV2202" s="11"/>
      <c r="AW2202" s="11"/>
      <c r="AX2202" s="11"/>
      <c r="AY2202" s="11"/>
      <c r="AZ2202" s="11"/>
      <c r="BA2202" s="11"/>
      <c r="BB2202" s="11"/>
      <c r="BC2202" s="11"/>
      <c r="BD2202" s="11"/>
      <c r="BE2202" s="11"/>
      <c r="BF2202" s="11"/>
      <c r="BG2202" s="11"/>
      <c r="BH2202" s="11"/>
      <c r="BI2202" s="11"/>
      <c r="BJ2202" s="11"/>
      <c r="BK2202" s="11"/>
      <c r="BL2202" s="11"/>
      <c r="BM2202" s="11"/>
      <c r="BN2202" s="11"/>
      <c r="BO2202" s="11"/>
      <c r="BP2202" s="1" t="str">
        <v>0- Port Costs</v>
      </c>
      <c r="BT2202" s="1" t="str">
        <v>0- Port Value</v>
      </c>
      <c r="BU2202" s="11"/>
    </row>
    <row r="2203" spans="8:73" hidden="1" outlineLevel="1" x14ac:dyDescent="0.3">
      <c r="H2203" s="1" t="str">
        <v>0 - BM Costs</v>
      </c>
      <c r="L2203" s="1" t="str">
        <v>0 - BM Port</v>
      </c>
      <c r="N2203" s="1" t="str">
        <v>0 - Port Assets</v>
      </c>
      <c r="O2203" s="11"/>
      <c r="P2203" s="11"/>
      <c r="Q2203" s="11"/>
      <c r="R2203" s="11"/>
      <c r="S2203" s="11"/>
      <c r="T2203" s="11"/>
      <c r="U2203" s="11"/>
      <c r="V2203" s="11"/>
      <c r="W2203" s="11"/>
      <c r="X2203" s="11"/>
      <c r="Y2203" s="11"/>
      <c r="Z2203" s="11"/>
      <c r="AA2203" s="11"/>
      <c r="AB2203" s="11"/>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c r="BC2203" s="11"/>
      <c r="BD2203" s="11"/>
      <c r="BE2203" s="11"/>
      <c r="BF2203" s="11"/>
      <c r="BG2203" s="11"/>
      <c r="BH2203" s="11"/>
      <c r="BI2203" s="11"/>
      <c r="BJ2203" s="11"/>
      <c r="BK2203" s="11"/>
      <c r="BL2203" s="11"/>
      <c r="BM2203" s="11"/>
      <c r="BN2203" s="11"/>
      <c r="BO2203" s="11"/>
      <c r="BP2203" s="1" t="str">
        <v>0- Port Costs</v>
      </c>
      <c r="BT2203" s="1" t="str">
        <v>0- Port Value</v>
      </c>
      <c r="BU2203" s="11"/>
    </row>
    <row r="2204" spans="8:73" hidden="1" outlineLevel="1" x14ac:dyDescent="0.3">
      <c r="H2204" s="1" t="str">
        <v>0 - BM Costs</v>
      </c>
      <c r="L2204" s="1" t="str">
        <v>0 - BM Port</v>
      </c>
      <c r="N2204" s="1" t="str">
        <v>0 - Port Assets</v>
      </c>
      <c r="O2204" s="11"/>
      <c r="P2204" s="11"/>
      <c r="Q2204" s="11"/>
      <c r="R2204" s="11"/>
      <c r="S2204" s="11"/>
      <c r="T2204" s="11"/>
      <c r="U2204" s="11"/>
      <c r="V2204" s="11"/>
      <c r="W2204" s="11"/>
      <c r="X2204" s="11"/>
      <c r="Y2204" s="11"/>
      <c r="Z2204" s="11"/>
      <c r="AA2204" s="11"/>
      <c r="AB2204" s="11"/>
      <c r="AC2204" s="11"/>
      <c r="AD2204" s="11"/>
      <c r="AE2204" s="11"/>
      <c r="AF2204" s="11"/>
      <c r="AG2204" s="11"/>
      <c r="AH2204" s="11"/>
      <c r="AI2204" s="11"/>
      <c r="AJ2204" s="11"/>
      <c r="AK2204" s="11"/>
      <c r="AL2204" s="11"/>
      <c r="AM2204" s="11"/>
      <c r="AN2204" s="11"/>
      <c r="AO2204" s="11"/>
      <c r="AP2204" s="11"/>
      <c r="AQ2204" s="11"/>
      <c r="AR2204" s="11"/>
      <c r="AS2204" s="11"/>
      <c r="AT2204" s="11"/>
      <c r="AU2204" s="11"/>
      <c r="AV2204" s="11"/>
      <c r="AW2204" s="11"/>
      <c r="AX2204" s="11"/>
      <c r="AY2204" s="11"/>
      <c r="AZ2204" s="11"/>
      <c r="BA2204" s="11"/>
      <c r="BB2204" s="11"/>
      <c r="BC2204" s="11"/>
      <c r="BD2204" s="11"/>
      <c r="BE2204" s="11"/>
      <c r="BF2204" s="11"/>
      <c r="BG2204" s="11"/>
      <c r="BH2204" s="11"/>
      <c r="BI2204" s="11"/>
      <c r="BJ2204" s="11"/>
      <c r="BK2204" s="11"/>
      <c r="BL2204" s="11"/>
      <c r="BM2204" s="11"/>
      <c r="BN2204" s="11"/>
      <c r="BO2204" s="11"/>
      <c r="BP2204" s="1" t="str">
        <v>0- Port Costs</v>
      </c>
      <c r="BT2204" s="1" t="str">
        <v>0- Port Value</v>
      </c>
      <c r="BU2204" s="11"/>
    </row>
    <row r="2205" spans="8:73" hidden="1" outlineLevel="1" x14ac:dyDescent="0.3">
      <c r="H2205" s="1" t="str">
        <v>0 - BM Costs</v>
      </c>
      <c r="L2205" s="1" t="str">
        <v>0 - BM Port</v>
      </c>
      <c r="N2205" s="1" t="str">
        <v>0 - Port Assets</v>
      </c>
      <c r="O2205" s="11"/>
      <c r="P2205" s="11"/>
      <c r="Q2205" s="11"/>
      <c r="R2205" s="11"/>
      <c r="S2205" s="11"/>
      <c r="T2205" s="11"/>
      <c r="U2205" s="11"/>
      <c r="V2205" s="11"/>
      <c r="W2205" s="11"/>
      <c r="X2205" s="11"/>
      <c r="Y2205" s="11"/>
      <c r="Z2205" s="11"/>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c r="BC2205" s="11"/>
      <c r="BD2205" s="11"/>
      <c r="BE2205" s="11"/>
      <c r="BF2205" s="11"/>
      <c r="BG2205" s="11"/>
      <c r="BH2205" s="11"/>
      <c r="BI2205" s="11"/>
      <c r="BJ2205" s="11"/>
      <c r="BK2205" s="11"/>
      <c r="BL2205" s="11"/>
      <c r="BM2205" s="11"/>
      <c r="BN2205" s="11"/>
      <c r="BO2205" s="11"/>
      <c r="BP2205" s="1" t="str">
        <v>0- Port Costs</v>
      </c>
      <c r="BT2205" s="1" t="str">
        <v>0- Port Value</v>
      </c>
      <c r="BU2205" s="11"/>
    </row>
    <row r="2206" spans="8:73" hidden="1" outlineLevel="1" x14ac:dyDescent="0.3">
      <c r="H2206" s="1" t="str">
        <v>0 - BM Costs</v>
      </c>
      <c r="L2206" s="1" t="str">
        <v>0 - BM Port</v>
      </c>
      <c r="N2206" s="1" t="str">
        <v>0 - Port Assets</v>
      </c>
      <c r="O2206" s="11"/>
      <c r="P2206" s="11"/>
      <c r="Q2206" s="11"/>
      <c r="R2206" s="11"/>
      <c r="S2206" s="11"/>
      <c r="T2206" s="11"/>
      <c r="U2206" s="11"/>
      <c r="V2206" s="11"/>
      <c r="W2206" s="11"/>
      <c r="X2206" s="11"/>
      <c r="Y2206" s="11"/>
      <c r="Z2206" s="11"/>
      <c r="AA2206" s="11"/>
      <c r="AB2206" s="11"/>
      <c r="AC2206" s="11"/>
      <c r="AD2206" s="11"/>
      <c r="AE2206" s="11"/>
      <c r="AF2206" s="11"/>
      <c r="AG2206" s="11"/>
      <c r="AH2206" s="11"/>
      <c r="AI2206" s="11"/>
      <c r="AJ2206" s="11"/>
      <c r="AK2206" s="11"/>
      <c r="AL2206" s="11"/>
      <c r="AM2206" s="11"/>
      <c r="AN2206" s="11"/>
      <c r="AO2206" s="11"/>
      <c r="AP2206" s="11"/>
      <c r="AQ2206" s="11"/>
      <c r="AR2206" s="11"/>
      <c r="AS2206" s="11"/>
      <c r="AT2206" s="11"/>
      <c r="AU2206" s="11"/>
      <c r="AV2206" s="11"/>
      <c r="AW2206" s="11"/>
      <c r="AX2206" s="11"/>
      <c r="AY2206" s="11"/>
      <c r="AZ2206" s="11"/>
      <c r="BA2206" s="11"/>
      <c r="BB2206" s="11"/>
      <c r="BC2206" s="11"/>
      <c r="BD2206" s="11"/>
      <c r="BE2206" s="11"/>
      <c r="BF2206" s="11"/>
      <c r="BG2206" s="11"/>
      <c r="BH2206" s="11"/>
      <c r="BI2206" s="11"/>
      <c r="BJ2206" s="11"/>
      <c r="BK2206" s="11"/>
      <c r="BL2206" s="11"/>
      <c r="BM2206" s="11"/>
      <c r="BN2206" s="11"/>
      <c r="BO2206" s="11"/>
      <c r="BP2206" s="1" t="str">
        <v>0- Port Costs</v>
      </c>
      <c r="BT2206" s="1" t="str">
        <v>0- Port Value</v>
      </c>
      <c r="BU2206" s="11"/>
    </row>
    <row r="2207" spans="8:73" hidden="1" outlineLevel="1" x14ac:dyDescent="0.3">
      <c r="H2207" s="1" t="str">
        <v>0 - BM Costs</v>
      </c>
      <c r="L2207" s="1" t="str">
        <v>0 - BM Port</v>
      </c>
      <c r="N2207" s="1" t="str">
        <v>0 - Port Assets</v>
      </c>
      <c r="O2207" s="11"/>
      <c r="P2207" s="11"/>
      <c r="Q2207" s="11"/>
      <c r="R2207" s="11"/>
      <c r="S2207" s="11"/>
      <c r="T2207" s="11"/>
      <c r="U2207" s="11"/>
      <c r="V2207" s="11"/>
      <c r="W2207" s="11"/>
      <c r="X2207" s="11"/>
      <c r="Y2207" s="11"/>
      <c r="Z2207" s="11"/>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c r="BC2207" s="11"/>
      <c r="BD2207" s="11"/>
      <c r="BE2207" s="11"/>
      <c r="BF2207" s="11"/>
      <c r="BG2207" s="11"/>
      <c r="BH2207" s="11"/>
      <c r="BI2207" s="11"/>
      <c r="BJ2207" s="11"/>
      <c r="BK2207" s="11"/>
      <c r="BL2207" s="11"/>
      <c r="BM2207" s="11"/>
      <c r="BN2207" s="11"/>
      <c r="BO2207" s="11"/>
      <c r="BP2207" s="1" t="str">
        <v>0- Port Costs</v>
      </c>
      <c r="BT2207" s="1" t="str">
        <v>0- Port Value</v>
      </c>
      <c r="BU2207" s="11"/>
    </row>
    <row r="2208" spans="8:73" hidden="1" outlineLevel="1" x14ac:dyDescent="0.3">
      <c r="H2208" s="1" t="str">
        <v>0 - BM Costs</v>
      </c>
      <c r="L2208" s="1" t="str">
        <v>0 - BM Port</v>
      </c>
      <c r="N2208" s="1" t="str">
        <v>0 - Port Assets</v>
      </c>
      <c r="O2208" s="11"/>
      <c r="P2208" s="11"/>
      <c r="Q2208" s="11"/>
      <c r="R2208" s="11"/>
      <c r="S2208" s="11"/>
      <c r="T2208" s="11"/>
      <c r="U2208" s="11"/>
      <c r="V2208" s="11"/>
      <c r="W2208" s="11"/>
      <c r="X2208" s="11"/>
      <c r="Y2208" s="11"/>
      <c r="Z2208" s="11"/>
      <c r="AA2208" s="11"/>
      <c r="AB2208" s="11"/>
      <c r="AC2208" s="11"/>
      <c r="AD2208" s="11"/>
      <c r="AE2208" s="11"/>
      <c r="AF2208" s="11"/>
      <c r="AG2208" s="11"/>
      <c r="AH2208" s="11"/>
      <c r="AI2208" s="11"/>
      <c r="AJ2208" s="11"/>
      <c r="AK2208" s="11"/>
      <c r="AL2208" s="11"/>
      <c r="AM2208" s="11"/>
      <c r="AN2208" s="11"/>
      <c r="AO2208" s="11"/>
      <c r="AP2208" s="11"/>
      <c r="AQ2208" s="11"/>
      <c r="AR2208" s="11"/>
      <c r="AS2208" s="11"/>
      <c r="AT2208" s="11"/>
      <c r="AU2208" s="11"/>
      <c r="AV2208" s="11"/>
      <c r="AW2208" s="11"/>
      <c r="AX2208" s="11"/>
      <c r="AY2208" s="11"/>
      <c r="AZ2208" s="11"/>
      <c r="BA2208" s="11"/>
      <c r="BB2208" s="11"/>
      <c r="BC2208" s="11"/>
      <c r="BD2208" s="11"/>
      <c r="BE2208" s="11"/>
      <c r="BF2208" s="11"/>
      <c r="BG2208" s="11"/>
      <c r="BH2208" s="11"/>
      <c r="BI2208" s="11"/>
      <c r="BJ2208" s="11"/>
      <c r="BK2208" s="11"/>
      <c r="BL2208" s="11"/>
      <c r="BM2208" s="11"/>
      <c r="BN2208" s="11"/>
      <c r="BO2208" s="11"/>
      <c r="BP2208" s="1" t="str">
        <v>0- Port Costs</v>
      </c>
      <c r="BT2208" s="1" t="str">
        <v>0- Port Value</v>
      </c>
      <c r="BU2208" s="11"/>
    </row>
    <row r="2209" spans="8:73" hidden="1" outlineLevel="1" x14ac:dyDescent="0.3">
      <c r="H2209" s="1" t="str">
        <v>0 - BM Costs</v>
      </c>
      <c r="L2209" s="1" t="str">
        <v>0 - BM Port</v>
      </c>
      <c r="N2209" s="1" t="str">
        <v>0 - Port Assets</v>
      </c>
      <c r="O2209" s="11"/>
      <c r="P2209" s="11"/>
      <c r="Q2209" s="11"/>
      <c r="R2209" s="11"/>
      <c r="S2209" s="11"/>
      <c r="T2209" s="11"/>
      <c r="U2209" s="11"/>
      <c r="V2209" s="11"/>
      <c r="W2209" s="11"/>
      <c r="X2209" s="11"/>
      <c r="Y2209" s="11"/>
      <c r="Z2209" s="11"/>
      <c r="AA2209" s="11"/>
      <c r="AB2209" s="11"/>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c r="BC2209" s="11"/>
      <c r="BD2209" s="11"/>
      <c r="BE2209" s="11"/>
      <c r="BF2209" s="11"/>
      <c r="BG2209" s="11"/>
      <c r="BH2209" s="11"/>
      <c r="BI2209" s="11"/>
      <c r="BJ2209" s="11"/>
      <c r="BK2209" s="11"/>
      <c r="BL2209" s="11"/>
      <c r="BM2209" s="11"/>
      <c r="BN2209" s="11"/>
      <c r="BO2209" s="11"/>
      <c r="BP2209" s="1" t="str">
        <v>0- Port Costs</v>
      </c>
      <c r="BT2209" s="1" t="str">
        <v>0- Port Value</v>
      </c>
      <c r="BU2209" s="11"/>
    </row>
    <row r="2210" spans="8:73" hidden="1" outlineLevel="1" x14ac:dyDescent="0.3">
      <c r="H2210" s="1" t="str">
        <v>0 - BM Costs</v>
      </c>
      <c r="L2210" s="1" t="str">
        <v>0 - BM Port</v>
      </c>
      <c r="N2210" s="1" t="str">
        <v>0 - Port Assets</v>
      </c>
      <c r="O2210" s="11"/>
      <c r="P2210" s="11"/>
      <c r="Q2210" s="11"/>
      <c r="R2210" s="11"/>
      <c r="S2210" s="11"/>
      <c r="T2210" s="11"/>
      <c r="U2210" s="11"/>
      <c r="V2210" s="11"/>
      <c r="W2210" s="11"/>
      <c r="X2210" s="11"/>
      <c r="Y2210" s="11"/>
      <c r="Z2210" s="11"/>
      <c r="AA2210" s="11"/>
      <c r="AB2210" s="11"/>
      <c r="AC2210" s="11"/>
      <c r="AD2210" s="11"/>
      <c r="AE2210" s="11"/>
      <c r="AF2210" s="11"/>
      <c r="AG2210" s="11"/>
      <c r="AH2210" s="11"/>
      <c r="AI2210" s="11"/>
      <c r="AJ2210" s="11"/>
      <c r="AK2210" s="11"/>
      <c r="AL2210" s="11"/>
      <c r="AM2210" s="11"/>
      <c r="AN2210" s="11"/>
      <c r="AO2210" s="11"/>
      <c r="AP2210" s="11"/>
      <c r="AQ2210" s="11"/>
      <c r="AR2210" s="11"/>
      <c r="AS2210" s="11"/>
      <c r="AT2210" s="11"/>
      <c r="AU2210" s="11"/>
      <c r="AV2210" s="11"/>
      <c r="AW2210" s="11"/>
      <c r="AX2210" s="11"/>
      <c r="AY2210" s="11"/>
      <c r="AZ2210" s="11"/>
      <c r="BA2210" s="11"/>
      <c r="BB2210" s="11"/>
      <c r="BC2210" s="11"/>
      <c r="BD2210" s="11"/>
      <c r="BE2210" s="11"/>
      <c r="BF2210" s="11"/>
      <c r="BG2210" s="11"/>
      <c r="BH2210" s="11"/>
      <c r="BI2210" s="11"/>
      <c r="BJ2210" s="11"/>
      <c r="BK2210" s="11"/>
      <c r="BL2210" s="11"/>
      <c r="BM2210" s="11"/>
      <c r="BN2210" s="11"/>
      <c r="BO2210" s="11"/>
      <c r="BP2210" s="1" t="str">
        <v>0- Port Costs</v>
      </c>
      <c r="BT2210" s="1" t="str">
        <v>0- Port Value</v>
      </c>
      <c r="BU2210" s="11"/>
    </row>
    <row r="2211" spans="8:73" hidden="1" outlineLevel="1" x14ac:dyDescent="0.3">
      <c r="H2211" s="1" t="str">
        <v>0 - BM Costs</v>
      </c>
      <c r="L2211" s="1" t="str">
        <v>0 - BM Port</v>
      </c>
      <c r="N2211" s="1" t="str">
        <v>0 - Port Assets</v>
      </c>
      <c r="O2211" s="11"/>
      <c r="P2211" s="11"/>
      <c r="Q2211" s="11"/>
      <c r="R2211" s="11"/>
      <c r="S2211" s="11"/>
      <c r="T2211" s="11"/>
      <c r="U2211" s="11"/>
      <c r="V2211" s="11"/>
      <c r="W2211" s="11"/>
      <c r="X2211" s="11"/>
      <c r="Y2211" s="11"/>
      <c r="Z2211" s="11"/>
      <c r="AA2211" s="11"/>
      <c r="AB2211" s="11"/>
      <c r="AC2211" s="11"/>
      <c r="AD2211" s="11"/>
      <c r="AE2211" s="11"/>
      <c r="AF2211" s="11"/>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c r="BC2211" s="11"/>
      <c r="BD2211" s="11"/>
      <c r="BE2211" s="11"/>
      <c r="BF2211" s="11"/>
      <c r="BG2211" s="11"/>
      <c r="BH2211" s="11"/>
      <c r="BI2211" s="11"/>
      <c r="BJ2211" s="11"/>
      <c r="BK2211" s="11"/>
      <c r="BL2211" s="11"/>
      <c r="BM2211" s="11"/>
      <c r="BN2211" s="11"/>
      <c r="BO2211" s="11"/>
      <c r="BP2211" s="1" t="str">
        <v>0- Port Costs</v>
      </c>
      <c r="BT2211" s="1" t="str">
        <v>0- Port Value</v>
      </c>
      <c r="BU2211" s="11"/>
    </row>
    <row r="2212" spans="8:73" hidden="1" outlineLevel="1" x14ac:dyDescent="0.3">
      <c r="H2212" s="1" t="str">
        <v>0 - BM Costs</v>
      </c>
      <c r="L2212" s="1" t="str">
        <v>0 - BM Port</v>
      </c>
      <c r="N2212" s="1" t="str">
        <v>0 - Port Assets</v>
      </c>
      <c r="O2212" s="11"/>
      <c r="P2212" s="11"/>
      <c r="Q2212" s="11"/>
      <c r="R2212" s="11"/>
      <c r="S2212" s="11"/>
      <c r="T2212" s="11"/>
      <c r="U2212" s="11"/>
      <c r="V2212" s="11"/>
      <c r="W2212" s="11"/>
      <c r="X2212" s="11"/>
      <c r="Y2212" s="11"/>
      <c r="Z2212" s="11"/>
      <c r="AA2212" s="11"/>
      <c r="AB2212" s="11"/>
      <c r="AC2212" s="11"/>
      <c r="AD2212" s="11"/>
      <c r="AE2212" s="11"/>
      <c r="AF2212" s="11"/>
      <c r="AG2212" s="11"/>
      <c r="AH2212" s="11"/>
      <c r="AI2212" s="11"/>
      <c r="AJ2212" s="11"/>
      <c r="AK2212" s="11"/>
      <c r="AL2212" s="11"/>
      <c r="AM2212" s="11"/>
      <c r="AN2212" s="11"/>
      <c r="AO2212" s="11"/>
      <c r="AP2212" s="11"/>
      <c r="AQ2212" s="11"/>
      <c r="AR2212" s="11"/>
      <c r="AS2212" s="11"/>
      <c r="AT2212" s="11"/>
      <c r="AU2212" s="11"/>
      <c r="AV2212" s="11"/>
      <c r="AW2212" s="11"/>
      <c r="AX2212" s="11"/>
      <c r="AY2212" s="11"/>
      <c r="AZ2212" s="11"/>
      <c r="BA2212" s="11"/>
      <c r="BB2212" s="11"/>
      <c r="BC2212" s="11"/>
      <c r="BD2212" s="11"/>
      <c r="BE2212" s="11"/>
      <c r="BF2212" s="11"/>
      <c r="BG2212" s="11"/>
      <c r="BH2212" s="11"/>
      <c r="BI2212" s="11"/>
      <c r="BJ2212" s="11"/>
      <c r="BK2212" s="11"/>
      <c r="BL2212" s="11"/>
      <c r="BM2212" s="11"/>
      <c r="BN2212" s="11"/>
      <c r="BO2212" s="11"/>
      <c r="BP2212" s="1" t="str">
        <v>0- Port Costs</v>
      </c>
      <c r="BT2212" s="1" t="str">
        <v>0- Port Value</v>
      </c>
      <c r="BU2212" s="11"/>
    </row>
    <row r="2213" spans="8:73" hidden="1" outlineLevel="1" x14ac:dyDescent="0.3">
      <c r="H2213" s="1" t="str">
        <v>0 - BM Costs</v>
      </c>
      <c r="L2213" s="1" t="str">
        <v>0 - BM Port</v>
      </c>
      <c r="N2213" s="1" t="str">
        <v>0 - Port Assets</v>
      </c>
      <c r="O2213" s="11"/>
      <c r="P2213" s="11"/>
      <c r="Q2213" s="11"/>
      <c r="R2213" s="11"/>
      <c r="S2213" s="11"/>
      <c r="T2213" s="11"/>
      <c r="U2213" s="11"/>
      <c r="V2213" s="11"/>
      <c r="W2213" s="11"/>
      <c r="X2213" s="11"/>
      <c r="Y2213" s="11"/>
      <c r="Z2213" s="11"/>
      <c r="AA2213" s="11"/>
      <c r="AB2213" s="11"/>
      <c r="AC2213" s="11"/>
      <c r="AD2213" s="11"/>
      <c r="AE2213" s="11"/>
      <c r="AF2213" s="11"/>
      <c r="AG2213" s="11"/>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c r="BC2213" s="11"/>
      <c r="BD2213" s="11"/>
      <c r="BE2213" s="11"/>
      <c r="BF2213" s="11"/>
      <c r="BG2213" s="11"/>
      <c r="BH2213" s="11"/>
      <c r="BI2213" s="11"/>
      <c r="BJ2213" s="11"/>
      <c r="BK2213" s="11"/>
      <c r="BL2213" s="11"/>
      <c r="BM2213" s="11"/>
      <c r="BN2213" s="11"/>
      <c r="BO2213" s="11"/>
      <c r="BP2213" s="1" t="str">
        <v>0- Port Costs</v>
      </c>
      <c r="BT2213" s="1" t="str">
        <v>0- Port Value</v>
      </c>
      <c r="BU2213" s="11"/>
    </row>
    <row r="2214" spans="8:73" hidden="1" outlineLevel="1" x14ac:dyDescent="0.3">
      <c r="H2214" s="1" t="str">
        <v>0 - BM Costs</v>
      </c>
      <c r="L2214" s="1" t="str">
        <v>0 - BM Port</v>
      </c>
      <c r="N2214" s="1" t="str">
        <v>0 - Port Assets</v>
      </c>
      <c r="O2214" s="11"/>
      <c r="P2214" s="11"/>
      <c r="Q2214" s="11"/>
      <c r="R2214" s="11"/>
      <c r="S2214" s="11"/>
      <c r="T2214" s="11"/>
      <c r="U2214" s="11"/>
      <c r="V2214" s="11"/>
      <c r="W2214" s="11"/>
      <c r="X2214" s="11"/>
      <c r="Y2214" s="11"/>
      <c r="Z2214" s="11"/>
      <c r="AA2214" s="11"/>
      <c r="AB2214" s="11"/>
      <c r="AC2214" s="11"/>
      <c r="AD2214" s="11"/>
      <c r="AE2214" s="11"/>
      <c r="AF2214" s="11"/>
      <c r="AG2214" s="11"/>
      <c r="AH2214" s="11"/>
      <c r="AI2214" s="11"/>
      <c r="AJ2214" s="11"/>
      <c r="AK2214" s="11"/>
      <c r="AL2214" s="11"/>
      <c r="AM2214" s="11"/>
      <c r="AN2214" s="11"/>
      <c r="AO2214" s="11"/>
      <c r="AP2214" s="11"/>
      <c r="AQ2214" s="11"/>
      <c r="AR2214" s="11"/>
      <c r="AS2214" s="11"/>
      <c r="AT2214" s="11"/>
      <c r="AU2214" s="11"/>
      <c r="AV2214" s="11"/>
      <c r="AW2214" s="11"/>
      <c r="AX2214" s="11"/>
      <c r="AY2214" s="11"/>
      <c r="AZ2214" s="11"/>
      <c r="BA2214" s="11"/>
      <c r="BB2214" s="11"/>
      <c r="BC2214" s="11"/>
      <c r="BD2214" s="11"/>
      <c r="BE2214" s="11"/>
      <c r="BF2214" s="11"/>
      <c r="BG2214" s="11"/>
      <c r="BH2214" s="11"/>
      <c r="BI2214" s="11"/>
      <c r="BJ2214" s="11"/>
      <c r="BK2214" s="11"/>
      <c r="BL2214" s="11"/>
      <c r="BM2214" s="11"/>
      <c r="BN2214" s="11"/>
      <c r="BO2214" s="11"/>
      <c r="BP2214" s="1" t="str">
        <v>0- Port Costs</v>
      </c>
      <c r="BT2214" s="1" t="str">
        <v>0- Port Value</v>
      </c>
      <c r="BU2214" s="11"/>
    </row>
    <row r="2215" spans="8:73" hidden="1" outlineLevel="1" x14ac:dyDescent="0.3">
      <c r="H2215" s="1" t="str">
        <v>0 - BM Costs</v>
      </c>
      <c r="L2215" s="1" t="str">
        <v>0 - BM Port</v>
      </c>
      <c r="N2215" s="1" t="str">
        <v>0 - Port Assets</v>
      </c>
      <c r="O2215" s="11"/>
      <c r="P2215" s="11"/>
      <c r="Q2215" s="11"/>
      <c r="R2215" s="11"/>
      <c r="S2215" s="11"/>
      <c r="T2215" s="11"/>
      <c r="U2215" s="11"/>
      <c r="V2215" s="11"/>
      <c r="W2215" s="11"/>
      <c r="X2215" s="11"/>
      <c r="Y2215" s="11"/>
      <c r="Z2215" s="11"/>
      <c r="AA2215" s="11"/>
      <c r="AB2215" s="11"/>
      <c r="AC2215" s="11"/>
      <c r="AD2215" s="11"/>
      <c r="AE2215" s="11"/>
      <c r="AF2215" s="11"/>
      <c r="AG2215" s="11"/>
      <c r="AH2215" s="11"/>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c r="BC2215" s="11"/>
      <c r="BD2215" s="11"/>
      <c r="BE2215" s="11"/>
      <c r="BF2215" s="11"/>
      <c r="BG2215" s="11"/>
      <c r="BH2215" s="11"/>
      <c r="BI2215" s="11"/>
      <c r="BJ2215" s="11"/>
      <c r="BK2215" s="11"/>
      <c r="BL2215" s="11"/>
      <c r="BM2215" s="11"/>
      <c r="BN2215" s="11"/>
      <c r="BO2215" s="11"/>
      <c r="BP2215" s="1" t="str">
        <v>0- Port Costs</v>
      </c>
      <c r="BT2215" s="1" t="str">
        <v>0- Port Value</v>
      </c>
      <c r="BU2215" s="11"/>
    </row>
    <row r="2216" spans="8:73" hidden="1" outlineLevel="1" x14ac:dyDescent="0.3">
      <c r="H2216" s="1" t="str">
        <v>0 - BM Costs</v>
      </c>
      <c r="L2216" s="1" t="str">
        <v>0 - BM Port</v>
      </c>
      <c r="N2216" s="1" t="str">
        <v>0 - Port Assets</v>
      </c>
      <c r="O2216" s="11"/>
      <c r="P2216" s="11"/>
      <c r="Q2216" s="11"/>
      <c r="R2216" s="11"/>
      <c r="S2216" s="11"/>
      <c r="T2216" s="11"/>
      <c r="U2216" s="11"/>
      <c r="V2216" s="11"/>
      <c r="W2216" s="11"/>
      <c r="X2216" s="11"/>
      <c r="Y2216" s="11"/>
      <c r="Z2216" s="11"/>
      <c r="AA2216" s="11"/>
      <c r="AB2216" s="11"/>
      <c r="AC2216" s="11"/>
      <c r="AD2216" s="11"/>
      <c r="AE2216" s="11"/>
      <c r="AF2216" s="11"/>
      <c r="AG2216" s="11"/>
      <c r="AH2216" s="11"/>
      <c r="AI2216" s="11"/>
      <c r="AJ2216" s="11"/>
      <c r="AK2216" s="11"/>
      <c r="AL2216" s="11"/>
      <c r="AM2216" s="11"/>
      <c r="AN2216" s="11"/>
      <c r="AO2216" s="11"/>
      <c r="AP2216" s="11"/>
      <c r="AQ2216" s="11"/>
      <c r="AR2216" s="11"/>
      <c r="AS2216" s="11"/>
      <c r="AT2216" s="11"/>
      <c r="AU2216" s="11"/>
      <c r="AV2216" s="11"/>
      <c r="AW2216" s="11"/>
      <c r="AX2216" s="11"/>
      <c r="AY2216" s="11"/>
      <c r="AZ2216" s="11"/>
      <c r="BA2216" s="11"/>
      <c r="BB2216" s="11"/>
      <c r="BC2216" s="11"/>
      <c r="BD2216" s="11"/>
      <c r="BE2216" s="11"/>
      <c r="BF2216" s="11"/>
      <c r="BG2216" s="11"/>
      <c r="BH2216" s="11"/>
      <c r="BI2216" s="11"/>
      <c r="BJ2216" s="11"/>
      <c r="BK2216" s="11"/>
      <c r="BL2216" s="11"/>
      <c r="BM2216" s="11"/>
      <c r="BN2216" s="11"/>
      <c r="BO2216" s="11"/>
      <c r="BP2216" s="1" t="str">
        <v>0- Port Costs</v>
      </c>
      <c r="BT2216" s="1" t="str">
        <v>0- Port Value</v>
      </c>
      <c r="BU2216" s="11"/>
    </row>
    <row r="2217" spans="8:73" hidden="1" outlineLevel="1" x14ac:dyDescent="0.3">
      <c r="H2217" s="1" t="str">
        <v>0 - BM Costs</v>
      </c>
      <c r="L2217" s="1" t="str">
        <v>0 - BM Port</v>
      </c>
      <c r="N2217" s="1" t="str">
        <v>0 - Port Assets</v>
      </c>
      <c r="O2217" s="11"/>
      <c r="P2217" s="11"/>
      <c r="Q2217" s="11"/>
      <c r="R2217" s="11"/>
      <c r="S2217" s="11"/>
      <c r="T2217" s="11"/>
      <c r="U2217" s="11"/>
      <c r="V2217" s="11"/>
      <c r="W2217" s="11"/>
      <c r="X2217" s="11"/>
      <c r="Y2217" s="11"/>
      <c r="Z2217" s="11"/>
      <c r="AA2217" s="11"/>
      <c r="AB2217" s="11"/>
      <c r="AC2217" s="11"/>
      <c r="AD2217" s="11"/>
      <c r="AE2217" s="11"/>
      <c r="AF2217" s="11"/>
      <c r="AG2217" s="11"/>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c r="BC2217" s="11"/>
      <c r="BD2217" s="11"/>
      <c r="BE2217" s="11"/>
      <c r="BF2217" s="11"/>
      <c r="BG2217" s="11"/>
      <c r="BH2217" s="11"/>
      <c r="BI2217" s="11"/>
      <c r="BJ2217" s="11"/>
      <c r="BK2217" s="11"/>
      <c r="BL2217" s="11"/>
      <c r="BM2217" s="11"/>
      <c r="BN2217" s="11"/>
      <c r="BO2217" s="11"/>
      <c r="BP2217" s="1" t="str">
        <v>0- Port Costs</v>
      </c>
      <c r="BT2217" s="1" t="str">
        <v>0- Port Value</v>
      </c>
      <c r="BU2217" s="11"/>
    </row>
    <row r="2218" spans="8:73" hidden="1" outlineLevel="1" x14ac:dyDescent="0.3">
      <c r="H2218" s="1" t="str">
        <v>0 - BM Costs</v>
      </c>
      <c r="L2218" s="1" t="str">
        <v>0 - BM Port</v>
      </c>
      <c r="N2218" s="1" t="str">
        <v>0 - Port Assets</v>
      </c>
      <c r="O2218" s="11"/>
      <c r="P2218" s="11"/>
      <c r="Q2218" s="11"/>
      <c r="R2218" s="11"/>
      <c r="S2218" s="11"/>
      <c r="T2218" s="11"/>
      <c r="U2218" s="11"/>
      <c r="V2218" s="11"/>
      <c r="W2218" s="11"/>
      <c r="X2218" s="11"/>
      <c r="Y2218" s="11"/>
      <c r="Z2218" s="11"/>
      <c r="AA2218" s="11"/>
      <c r="AB2218" s="11"/>
      <c r="AC2218" s="11"/>
      <c r="AD2218" s="11"/>
      <c r="AE2218" s="11"/>
      <c r="AF2218" s="11"/>
      <c r="AG2218" s="11"/>
      <c r="AH2218" s="11"/>
      <c r="AI2218" s="11"/>
      <c r="AJ2218" s="11"/>
      <c r="AK2218" s="11"/>
      <c r="AL2218" s="11"/>
      <c r="AM2218" s="11"/>
      <c r="AN2218" s="11"/>
      <c r="AO2218" s="11"/>
      <c r="AP2218" s="11"/>
      <c r="AQ2218" s="11"/>
      <c r="AR2218" s="11"/>
      <c r="AS2218" s="11"/>
      <c r="AT2218" s="11"/>
      <c r="AU2218" s="11"/>
      <c r="AV2218" s="11"/>
      <c r="AW2218" s="11"/>
      <c r="AX2218" s="11"/>
      <c r="AY2218" s="11"/>
      <c r="AZ2218" s="11"/>
      <c r="BA2218" s="11"/>
      <c r="BB2218" s="11"/>
      <c r="BC2218" s="11"/>
      <c r="BD2218" s="11"/>
      <c r="BE2218" s="11"/>
      <c r="BF2218" s="11"/>
      <c r="BG2218" s="11"/>
      <c r="BH2218" s="11"/>
      <c r="BI2218" s="11"/>
      <c r="BJ2218" s="11"/>
      <c r="BK2218" s="11"/>
      <c r="BL2218" s="11"/>
      <c r="BM2218" s="11"/>
      <c r="BN2218" s="11"/>
      <c r="BO2218" s="11"/>
      <c r="BP2218" s="1" t="str">
        <v>0- Port Costs</v>
      </c>
      <c r="BT2218" s="1" t="str">
        <v>0- Port Value</v>
      </c>
      <c r="BU2218" s="11"/>
    </row>
    <row r="2219" spans="8:73" hidden="1" outlineLevel="1" x14ac:dyDescent="0.3">
      <c r="H2219" s="1" t="str">
        <v>0 - BM Costs</v>
      </c>
      <c r="L2219" s="1" t="str">
        <v>0 - BM Port</v>
      </c>
      <c r="N2219" s="1" t="str">
        <v>0 - Port Assets</v>
      </c>
      <c r="O2219" s="11"/>
      <c r="P2219" s="11"/>
      <c r="Q2219" s="11"/>
      <c r="R2219" s="11"/>
      <c r="S2219" s="11"/>
      <c r="T2219" s="11"/>
      <c r="U2219" s="11"/>
      <c r="V2219" s="11"/>
      <c r="W2219" s="11"/>
      <c r="X2219" s="11"/>
      <c r="Y2219" s="11"/>
      <c r="Z2219" s="11"/>
      <c r="AA2219" s="11"/>
      <c r="AB2219" s="11"/>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c r="BC2219" s="11"/>
      <c r="BD2219" s="11"/>
      <c r="BE2219" s="11"/>
      <c r="BF2219" s="11"/>
      <c r="BG2219" s="11"/>
      <c r="BH2219" s="11"/>
      <c r="BI2219" s="11"/>
      <c r="BJ2219" s="11"/>
      <c r="BK2219" s="11"/>
      <c r="BL2219" s="11"/>
      <c r="BM2219" s="11"/>
      <c r="BN2219" s="11"/>
      <c r="BO2219" s="11"/>
      <c r="BP2219" s="1" t="str">
        <v>0- Port Costs</v>
      </c>
      <c r="BT2219" s="1" t="str">
        <v>0- Port Value</v>
      </c>
      <c r="BU2219" s="11"/>
    </row>
    <row r="2220" spans="8:73" hidden="1" outlineLevel="1" x14ac:dyDescent="0.3">
      <c r="H2220" s="1" t="str">
        <v>0 - BM Costs</v>
      </c>
      <c r="L2220" s="1" t="str">
        <v>0 - BM Port</v>
      </c>
      <c r="N2220" s="1" t="str">
        <v>0 - Port Assets</v>
      </c>
      <c r="O2220" s="11"/>
      <c r="P2220" s="11"/>
      <c r="Q2220" s="11"/>
      <c r="R2220" s="11"/>
      <c r="S2220" s="11"/>
      <c r="T2220" s="11"/>
      <c r="U2220" s="11"/>
      <c r="V2220" s="11"/>
      <c r="W2220" s="11"/>
      <c r="X2220" s="11"/>
      <c r="Y2220" s="11"/>
      <c r="Z2220" s="11"/>
      <c r="AA2220" s="11"/>
      <c r="AB2220" s="11"/>
      <c r="AC2220" s="11"/>
      <c r="AD2220" s="11"/>
      <c r="AE2220" s="11"/>
      <c r="AF2220" s="11"/>
      <c r="AG2220" s="11"/>
      <c r="AH2220" s="11"/>
      <c r="AI2220" s="11"/>
      <c r="AJ2220" s="11"/>
      <c r="AK2220" s="11"/>
      <c r="AL2220" s="11"/>
      <c r="AM2220" s="11"/>
      <c r="AN2220" s="11"/>
      <c r="AO2220" s="11"/>
      <c r="AP2220" s="11"/>
      <c r="AQ2220" s="11"/>
      <c r="AR2220" s="11"/>
      <c r="AS2220" s="11"/>
      <c r="AT2220" s="11"/>
      <c r="AU2220" s="11"/>
      <c r="AV2220" s="11"/>
      <c r="AW2220" s="11"/>
      <c r="AX2220" s="11"/>
      <c r="AY2220" s="11"/>
      <c r="AZ2220" s="11"/>
      <c r="BA2220" s="11"/>
      <c r="BB2220" s="11"/>
      <c r="BC2220" s="11"/>
      <c r="BD2220" s="11"/>
      <c r="BE2220" s="11"/>
      <c r="BF2220" s="11"/>
      <c r="BG2220" s="11"/>
      <c r="BH2220" s="11"/>
      <c r="BI2220" s="11"/>
      <c r="BJ2220" s="11"/>
      <c r="BK2220" s="11"/>
      <c r="BL2220" s="11"/>
      <c r="BM2220" s="11"/>
      <c r="BN2220" s="11"/>
      <c r="BO2220" s="11"/>
      <c r="BP2220" s="1" t="str">
        <v>0- Port Costs</v>
      </c>
      <c r="BT2220" s="1" t="str">
        <v>0- Port Value</v>
      </c>
      <c r="BU2220" s="11"/>
    </row>
    <row r="2221" spans="8:73" hidden="1" outlineLevel="1" x14ac:dyDescent="0.3">
      <c r="H2221" s="1" t="str">
        <v>0 - BM Costs</v>
      </c>
      <c r="L2221" s="1" t="str">
        <v>0 - BM Port</v>
      </c>
      <c r="N2221" s="1" t="str">
        <v>0 - Port Assets</v>
      </c>
      <c r="O2221" s="11"/>
      <c r="P2221" s="11"/>
      <c r="Q2221" s="11"/>
      <c r="R2221" s="11"/>
      <c r="S2221" s="11"/>
      <c r="T2221" s="11"/>
      <c r="U2221" s="11"/>
      <c r="V2221" s="11"/>
      <c r="W2221" s="11"/>
      <c r="X2221" s="11"/>
      <c r="Y2221" s="11"/>
      <c r="Z2221" s="11"/>
      <c r="AA2221" s="11"/>
      <c r="AB2221" s="11"/>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c r="BC2221" s="11"/>
      <c r="BD2221" s="11"/>
      <c r="BE2221" s="11"/>
      <c r="BF2221" s="11"/>
      <c r="BG2221" s="11"/>
      <c r="BH2221" s="11"/>
      <c r="BI2221" s="11"/>
      <c r="BJ2221" s="11"/>
      <c r="BK2221" s="11"/>
      <c r="BL2221" s="11"/>
      <c r="BM2221" s="11"/>
      <c r="BN2221" s="11"/>
      <c r="BO2221" s="11"/>
      <c r="BP2221" s="1" t="str">
        <v>0- Port Costs</v>
      </c>
      <c r="BT2221" s="1" t="str">
        <v>0- Port Value</v>
      </c>
      <c r="BU2221" s="11"/>
    </row>
    <row r="2222" spans="8:73" hidden="1" outlineLevel="1" x14ac:dyDescent="0.3">
      <c r="H2222" s="1" t="str">
        <v>0 - BM Costs</v>
      </c>
      <c r="L2222" s="1" t="str">
        <v>0 - BM Port</v>
      </c>
      <c r="N2222" s="1" t="str">
        <v>0 - Port Assets</v>
      </c>
      <c r="O2222" s="11"/>
      <c r="P2222" s="11"/>
      <c r="Q2222" s="11"/>
      <c r="R2222" s="11"/>
      <c r="S2222" s="11"/>
      <c r="T2222" s="11"/>
      <c r="U2222" s="11"/>
      <c r="V2222" s="11"/>
      <c r="W2222" s="11"/>
      <c r="X2222" s="11"/>
      <c r="Y2222" s="11"/>
      <c r="Z2222" s="11"/>
      <c r="AA2222" s="11"/>
      <c r="AB2222" s="11"/>
      <c r="AC2222" s="11"/>
      <c r="AD2222" s="11"/>
      <c r="AE2222" s="11"/>
      <c r="AF2222" s="11"/>
      <c r="AG2222" s="11"/>
      <c r="AH2222" s="11"/>
      <c r="AI2222" s="11"/>
      <c r="AJ2222" s="11"/>
      <c r="AK2222" s="11"/>
      <c r="AL2222" s="11"/>
      <c r="AM2222" s="11"/>
      <c r="AN2222" s="11"/>
      <c r="AO2222" s="11"/>
      <c r="AP2222" s="11"/>
      <c r="AQ2222" s="11"/>
      <c r="AR2222" s="11"/>
      <c r="AS2222" s="11"/>
      <c r="AT2222" s="11"/>
      <c r="AU2222" s="11"/>
      <c r="AV2222" s="11"/>
      <c r="AW2222" s="11"/>
      <c r="AX2222" s="11"/>
      <c r="AY2222" s="11"/>
      <c r="AZ2222" s="11"/>
      <c r="BA2222" s="11"/>
      <c r="BB2222" s="11"/>
      <c r="BC2222" s="11"/>
      <c r="BD2222" s="11"/>
      <c r="BE2222" s="11"/>
      <c r="BF2222" s="11"/>
      <c r="BG2222" s="11"/>
      <c r="BH2222" s="11"/>
      <c r="BI2222" s="11"/>
      <c r="BJ2222" s="11"/>
      <c r="BK2222" s="11"/>
      <c r="BL2222" s="11"/>
      <c r="BM2222" s="11"/>
      <c r="BN2222" s="11"/>
      <c r="BO2222" s="11"/>
      <c r="BP2222" s="1" t="str">
        <v>0- Port Costs</v>
      </c>
      <c r="BT2222" s="1" t="str">
        <v>0- Port Value</v>
      </c>
      <c r="BU2222" s="11"/>
    </row>
    <row r="2223" spans="8:73" hidden="1" outlineLevel="1" x14ac:dyDescent="0.3">
      <c r="H2223" s="1" t="str">
        <v>0 - BM Costs</v>
      </c>
      <c r="L2223" s="1" t="str">
        <v>0 - BM Port</v>
      </c>
      <c r="N2223" s="1" t="str">
        <v>0 - Port Assets</v>
      </c>
      <c r="O2223" s="11"/>
      <c r="P2223" s="11"/>
      <c r="Q2223" s="11"/>
      <c r="R2223" s="11"/>
      <c r="S2223" s="11"/>
      <c r="T2223" s="11"/>
      <c r="U2223" s="11"/>
      <c r="V2223" s="11"/>
      <c r="W2223" s="11"/>
      <c r="X2223" s="11"/>
      <c r="Y2223" s="11"/>
      <c r="Z2223" s="11"/>
      <c r="AA2223" s="11"/>
      <c r="AB2223" s="11"/>
      <c r="AC2223" s="11"/>
      <c r="AD2223" s="11"/>
      <c r="AE2223" s="11"/>
      <c r="AF2223" s="11"/>
      <c r="AG2223" s="11"/>
      <c r="AH2223" s="11"/>
      <c r="AI2223" s="11"/>
      <c r="AJ2223" s="11"/>
      <c r="AK2223" s="11"/>
      <c r="AL2223" s="11"/>
      <c r="AM2223" s="11"/>
      <c r="AN2223" s="11"/>
      <c r="AO2223" s="11"/>
      <c r="AP2223" s="11"/>
      <c r="AQ2223" s="11"/>
      <c r="AR2223" s="11"/>
      <c r="AS2223" s="11"/>
      <c r="AT2223" s="11"/>
      <c r="AU2223" s="11"/>
      <c r="AV2223" s="11"/>
      <c r="AW2223" s="11"/>
      <c r="AX2223" s="11"/>
      <c r="AY2223" s="11"/>
      <c r="AZ2223" s="11"/>
      <c r="BA2223" s="11"/>
      <c r="BB2223" s="11"/>
      <c r="BC2223" s="11"/>
      <c r="BD2223" s="11"/>
      <c r="BE2223" s="11"/>
      <c r="BF2223" s="11"/>
      <c r="BG2223" s="11"/>
      <c r="BH2223" s="11"/>
      <c r="BI2223" s="11"/>
      <c r="BJ2223" s="11"/>
      <c r="BK2223" s="11"/>
      <c r="BL2223" s="11"/>
      <c r="BM2223" s="11"/>
      <c r="BN2223" s="11"/>
      <c r="BO2223" s="11"/>
      <c r="BP2223" s="1" t="str">
        <v>0- Port Costs</v>
      </c>
      <c r="BT2223" s="1" t="str">
        <v>0- Port Value</v>
      </c>
      <c r="BU2223" s="11"/>
    </row>
    <row r="2224" spans="8:73" hidden="1" outlineLevel="1" x14ac:dyDescent="0.3">
      <c r="H2224" s="1" t="str">
        <v>0 - BM Costs</v>
      </c>
      <c r="L2224" s="1" t="str">
        <v>0 - BM Port</v>
      </c>
      <c r="N2224" s="1" t="str">
        <v>0 - Port Assets</v>
      </c>
      <c r="O2224" s="11"/>
      <c r="P2224" s="11"/>
      <c r="Q2224" s="11"/>
      <c r="R2224" s="11"/>
      <c r="S2224" s="11"/>
      <c r="T2224" s="11"/>
      <c r="U2224" s="11"/>
      <c r="V2224" s="11"/>
      <c r="W2224" s="11"/>
      <c r="X2224" s="11"/>
      <c r="Y2224" s="11"/>
      <c r="Z2224" s="11"/>
      <c r="AA2224" s="11"/>
      <c r="AB2224" s="11"/>
      <c r="AC2224" s="11"/>
      <c r="AD2224" s="11"/>
      <c r="AE2224" s="11"/>
      <c r="AF2224" s="11"/>
      <c r="AG2224" s="11"/>
      <c r="AH2224" s="11"/>
      <c r="AI2224" s="11"/>
      <c r="AJ2224" s="11"/>
      <c r="AK2224" s="11"/>
      <c r="AL2224" s="11"/>
      <c r="AM2224" s="11"/>
      <c r="AN2224" s="11"/>
      <c r="AO2224" s="11"/>
      <c r="AP2224" s="11"/>
      <c r="AQ2224" s="11"/>
      <c r="AR2224" s="11"/>
      <c r="AS2224" s="11"/>
      <c r="AT2224" s="11"/>
      <c r="AU2224" s="11"/>
      <c r="AV2224" s="11"/>
      <c r="AW2224" s="11"/>
      <c r="AX2224" s="11"/>
      <c r="AY2224" s="11"/>
      <c r="AZ2224" s="11"/>
      <c r="BA2224" s="11"/>
      <c r="BB2224" s="11"/>
      <c r="BC2224" s="11"/>
      <c r="BD2224" s="11"/>
      <c r="BE2224" s="11"/>
      <c r="BF2224" s="11"/>
      <c r="BG2224" s="11"/>
      <c r="BH2224" s="11"/>
      <c r="BI2224" s="11"/>
      <c r="BJ2224" s="11"/>
      <c r="BK2224" s="11"/>
      <c r="BL2224" s="11"/>
      <c r="BM2224" s="11"/>
      <c r="BN2224" s="11"/>
      <c r="BO2224" s="11"/>
      <c r="BP2224" s="1" t="str">
        <v>0- Port Costs</v>
      </c>
      <c r="BT2224" s="1" t="str">
        <v>0- Port Value</v>
      </c>
      <c r="BU2224" s="11"/>
    </row>
    <row r="2225" spans="8:73" hidden="1" outlineLevel="1" x14ac:dyDescent="0.3">
      <c r="H2225" s="1" t="str">
        <v>0 - BM Costs</v>
      </c>
      <c r="L2225" s="1" t="str">
        <v>0 - BM Port</v>
      </c>
      <c r="N2225" s="1" t="str">
        <v>0 - Port Assets</v>
      </c>
      <c r="O2225" s="11"/>
      <c r="P2225" s="11"/>
      <c r="Q2225" s="11"/>
      <c r="R2225" s="11"/>
      <c r="S2225" s="11"/>
      <c r="T2225" s="11"/>
      <c r="U2225" s="11"/>
      <c r="V2225" s="11"/>
      <c r="W2225" s="11"/>
      <c r="X2225" s="11"/>
      <c r="Y2225" s="11"/>
      <c r="Z2225" s="11"/>
      <c r="AA2225" s="11"/>
      <c r="AB2225" s="11"/>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c r="BC2225" s="11"/>
      <c r="BD2225" s="11"/>
      <c r="BE2225" s="11"/>
      <c r="BF2225" s="11"/>
      <c r="BG2225" s="11"/>
      <c r="BH2225" s="11"/>
      <c r="BI2225" s="11"/>
      <c r="BJ2225" s="11"/>
      <c r="BK2225" s="11"/>
      <c r="BL2225" s="11"/>
      <c r="BM2225" s="11"/>
      <c r="BN2225" s="11"/>
      <c r="BO2225" s="11"/>
      <c r="BP2225" s="1" t="str">
        <v>0- Port Costs</v>
      </c>
      <c r="BT2225" s="1" t="str">
        <v>0- Port Value</v>
      </c>
      <c r="BU2225" s="11"/>
    </row>
    <row r="2226" spans="8:73" hidden="1" outlineLevel="1" x14ac:dyDescent="0.3">
      <c r="H2226" s="1" t="str">
        <v>0 - BM Costs</v>
      </c>
      <c r="L2226" s="1" t="str">
        <v>0 - BM Port</v>
      </c>
      <c r="N2226" s="1" t="str">
        <v>0 - Port Assets</v>
      </c>
      <c r="O2226" s="11"/>
      <c r="P2226" s="11"/>
      <c r="Q2226" s="11"/>
      <c r="R2226" s="11"/>
      <c r="S2226" s="11"/>
      <c r="T2226" s="11"/>
      <c r="U2226" s="11"/>
      <c r="V2226" s="11"/>
      <c r="W2226" s="11"/>
      <c r="X2226" s="11"/>
      <c r="Y2226" s="11"/>
      <c r="Z2226" s="11"/>
      <c r="AA2226" s="11"/>
      <c r="AB2226" s="11"/>
      <c r="AC2226" s="11"/>
      <c r="AD2226" s="11"/>
      <c r="AE2226" s="11"/>
      <c r="AF2226" s="11"/>
      <c r="AG2226" s="11"/>
      <c r="AH2226" s="11"/>
      <c r="AI2226" s="11"/>
      <c r="AJ2226" s="11"/>
      <c r="AK2226" s="11"/>
      <c r="AL2226" s="11"/>
      <c r="AM2226" s="11"/>
      <c r="AN2226" s="11"/>
      <c r="AO2226" s="11"/>
      <c r="AP2226" s="11"/>
      <c r="AQ2226" s="11"/>
      <c r="AR2226" s="11"/>
      <c r="AS2226" s="11"/>
      <c r="AT2226" s="11"/>
      <c r="AU2226" s="11"/>
      <c r="AV2226" s="11"/>
      <c r="AW2226" s="11"/>
      <c r="AX2226" s="11"/>
      <c r="AY2226" s="11"/>
      <c r="AZ2226" s="11"/>
      <c r="BA2226" s="11"/>
      <c r="BB2226" s="11"/>
      <c r="BC2226" s="11"/>
      <c r="BD2226" s="11"/>
      <c r="BE2226" s="11"/>
      <c r="BF2226" s="11"/>
      <c r="BG2226" s="11"/>
      <c r="BH2226" s="11"/>
      <c r="BI2226" s="11"/>
      <c r="BJ2226" s="11"/>
      <c r="BK2226" s="11"/>
      <c r="BL2226" s="11"/>
      <c r="BM2226" s="11"/>
      <c r="BN2226" s="11"/>
      <c r="BO2226" s="11"/>
      <c r="BP2226" s="1" t="str">
        <v>0- Port Costs</v>
      </c>
      <c r="BT2226" s="1" t="str">
        <v>0- Port Value</v>
      </c>
      <c r="BU2226" s="11"/>
    </row>
    <row r="2227" spans="8:73" hidden="1" outlineLevel="1" x14ac:dyDescent="0.3">
      <c r="H2227" s="1" t="str">
        <v>0 - BM Costs</v>
      </c>
      <c r="L2227" s="1" t="str">
        <v>0 - BM Port</v>
      </c>
      <c r="N2227" s="1" t="str">
        <v>0 - Port Assets</v>
      </c>
      <c r="O2227" s="11"/>
      <c r="P2227" s="11"/>
      <c r="Q2227" s="11"/>
      <c r="R2227" s="11"/>
      <c r="S2227" s="11"/>
      <c r="T2227" s="11"/>
      <c r="U2227" s="11"/>
      <c r="V2227" s="11"/>
      <c r="W2227" s="11"/>
      <c r="X2227" s="11"/>
      <c r="Y2227" s="11"/>
      <c r="Z2227" s="11"/>
      <c r="AA2227" s="11"/>
      <c r="AB2227" s="11"/>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c r="BC2227" s="11"/>
      <c r="BD2227" s="11"/>
      <c r="BE2227" s="11"/>
      <c r="BF2227" s="11"/>
      <c r="BG2227" s="11"/>
      <c r="BH2227" s="11"/>
      <c r="BI2227" s="11"/>
      <c r="BJ2227" s="11"/>
      <c r="BK2227" s="11"/>
      <c r="BL2227" s="11"/>
      <c r="BM2227" s="11"/>
      <c r="BN2227" s="11"/>
      <c r="BO2227" s="11"/>
      <c r="BP2227" s="1" t="str">
        <v>0- Port Costs</v>
      </c>
      <c r="BT2227" s="1" t="str">
        <v>0- Port Value</v>
      </c>
      <c r="BU2227" s="11"/>
    </row>
    <row r="2228" spans="8:73" hidden="1" outlineLevel="1" x14ac:dyDescent="0.3">
      <c r="H2228" s="1" t="str">
        <v>0 - BM Costs</v>
      </c>
      <c r="L2228" s="1" t="str">
        <v>0 - BM Port</v>
      </c>
      <c r="N2228" s="1" t="str">
        <v>0 - Port Assets</v>
      </c>
      <c r="O2228" s="11"/>
      <c r="P2228" s="11"/>
      <c r="Q2228" s="11"/>
      <c r="R2228" s="11"/>
      <c r="S2228" s="11"/>
      <c r="T2228" s="11"/>
      <c r="U2228" s="11"/>
      <c r="V2228" s="11"/>
      <c r="W2228" s="11"/>
      <c r="X2228" s="11"/>
      <c r="Y2228" s="11"/>
      <c r="Z2228" s="11"/>
      <c r="AA2228" s="11"/>
      <c r="AB2228" s="11"/>
      <c r="AC2228" s="11"/>
      <c r="AD2228" s="11"/>
      <c r="AE2228" s="11"/>
      <c r="AF2228" s="11"/>
      <c r="AG2228" s="11"/>
      <c r="AH2228" s="11"/>
      <c r="AI2228" s="11"/>
      <c r="AJ2228" s="11"/>
      <c r="AK2228" s="11"/>
      <c r="AL2228" s="11"/>
      <c r="AM2228" s="11"/>
      <c r="AN2228" s="11"/>
      <c r="AO2228" s="11"/>
      <c r="AP2228" s="11"/>
      <c r="AQ2228" s="11"/>
      <c r="AR2228" s="11"/>
      <c r="AS2228" s="11"/>
      <c r="AT2228" s="11"/>
      <c r="AU2228" s="11"/>
      <c r="AV2228" s="11"/>
      <c r="AW2228" s="11"/>
      <c r="AX2228" s="11"/>
      <c r="AY2228" s="11"/>
      <c r="AZ2228" s="11"/>
      <c r="BA2228" s="11"/>
      <c r="BB2228" s="11"/>
      <c r="BC2228" s="11"/>
      <c r="BD2228" s="11"/>
      <c r="BE2228" s="11"/>
      <c r="BF2228" s="11"/>
      <c r="BG2228" s="11"/>
      <c r="BH2228" s="11"/>
      <c r="BI2228" s="11"/>
      <c r="BJ2228" s="11"/>
      <c r="BK2228" s="11"/>
      <c r="BL2228" s="11"/>
      <c r="BM2228" s="11"/>
      <c r="BN2228" s="11"/>
      <c r="BO2228" s="11"/>
      <c r="BP2228" s="1" t="str">
        <v>0- Port Costs</v>
      </c>
      <c r="BT2228" s="1" t="str">
        <v>0- Port Value</v>
      </c>
      <c r="BU2228" s="11"/>
    </row>
    <row r="2229" spans="8:73" hidden="1" outlineLevel="1" x14ac:dyDescent="0.3">
      <c r="H2229" s="1" t="str">
        <v>0 - BM Costs</v>
      </c>
      <c r="L2229" s="1" t="str">
        <v>0 - BM Port</v>
      </c>
      <c r="N2229" s="1" t="str">
        <v>0 - Port Assets</v>
      </c>
      <c r="O2229" s="11"/>
      <c r="P2229" s="11"/>
      <c r="Q2229" s="11"/>
      <c r="R2229" s="11"/>
      <c r="S2229" s="11"/>
      <c r="T2229" s="11"/>
      <c r="U2229" s="11"/>
      <c r="V2229" s="11"/>
      <c r="W2229" s="11"/>
      <c r="X2229" s="11"/>
      <c r="Y2229" s="11"/>
      <c r="Z2229" s="11"/>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c r="BC2229" s="11"/>
      <c r="BD2229" s="11"/>
      <c r="BE2229" s="11"/>
      <c r="BF2229" s="11"/>
      <c r="BG2229" s="11"/>
      <c r="BH2229" s="11"/>
      <c r="BI2229" s="11"/>
      <c r="BJ2229" s="11"/>
      <c r="BK2229" s="11"/>
      <c r="BL2229" s="11"/>
      <c r="BM2229" s="11"/>
      <c r="BN2229" s="11"/>
      <c r="BO2229" s="11"/>
      <c r="BP2229" s="1" t="str">
        <v>0- Port Costs</v>
      </c>
      <c r="BT2229" s="1" t="str">
        <v>0- Port Value</v>
      </c>
      <c r="BU2229" s="11"/>
    </row>
    <row r="2230" spans="8:73" hidden="1" outlineLevel="1" x14ac:dyDescent="0.3">
      <c r="H2230" s="1" t="str">
        <v>0 - BM Costs</v>
      </c>
      <c r="L2230" s="1" t="str">
        <v>0 - BM Port</v>
      </c>
      <c r="N2230" s="1" t="str">
        <v>0 - Port Assets</v>
      </c>
      <c r="O2230" s="11"/>
      <c r="P2230" s="11"/>
      <c r="Q2230" s="11"/>
      <c r="R2230" s="11"/>
      <c r="S2230" s="11"/>
      <c r="T2230" s="11"/>
      <c r="U2230" s="11"/>
      <c r="V2230" s="11"/>
      <c r="W2230" s="11"/>
      <c r="X2230" s="11"/>
      <c r="Y2230" s="11"/>
      <c r="Z2230" s="11"/>
      <c r="AA2230" s="11"/>
      <c r="AB2230" s="11"/>
      <c r="AC2230" s="11"/>
      <c r="AD2230" s="11"/>
      <c r="AE2230" s="11"/>
      <c r="AF2230" s="11"/>
      <c r="AG2230" s="11"/>
      <c r="AH2230" s="11"/>
      <c r="AI2230" s="11"/>
      <c r="AJ2230" s="11"/>
      <c r="AK2230" s="11"/>
      <c r="AL2230" s="11"/>
      <c r="AM2230" s="11"/>
      <c r="AN2230" s="11"/>
      <c r="AO2230" s="11"/>
      <c r="AP2230" s="11"/>
      <c r="AQ2230" s="11"/>
      <c r="AR2230" s="11"/>
      <c r="AS2230" s="11"/>
      <c r="AT2230" s="11"/>
      <c r="AU2230" s="11"/>
      <c r="AV2230" s="11"/>
      <c r="AW2230" s="11"/>
      <c r="AX2230" s="11"/>
      <c r="AY2230" s="11"/>
      <c r="AZ2230" s="11"/>
      <c r="BA2230" s="11"/>
      <c r="BB2230" s="11"/>
      <c r="BC2230" s="11"/>
      <c r="BD2230" s="11"/>
      <c r="BE2230" s="11"/>
      <c r="BF2230" s="11"/>
      <c r="BG2230" s="11"/>
      <c r="BH2230" s="11"/>
      <c r="BI2230" s="11"/>
      <c r="BJ2230" s="11"/>
      <c r="BK2230" s="11"/>
      <c r="BL2230" s="11"/>
      <c r="BM2230" s="11"/>
      <c r="BN2230" s="11"/>
      <c r="BO2230" s="11"/>
      <c r="BP2230" s="1" t="str">
        <v>0- Port Costs</v>
      </c>
      <c r="BT2230" s="1" t="str">
        <v>0- Port Value</v>
      </c>
      <c r="BU2230" s="11"/>
    </row>
    <row r="2231" spans="8:73" hidden="1" outlineLevel="1" x14ac:dyDescent="0.3">
      <c r="H2231" s="1" t="str">
        <v>0 - BM Costs</v>
      </c>
      <c r="L2231" s="1" t="str">
        <v>0 - BM Port</v>
      </c>
      <c r="N2231" s="1" t="str">
        <v>0 - Port Assets</v>
      </c>
      <c r="O2231" s="11"/>
      <c r="P2231" s="11"/>
      <c r="Q2231" s="11"/>
      <c r="R2231" s="11"/>
      <c r="S2231" s="11"/>
      <c r="T2231" s="11"/>
      <c r="U2231" s="11"/>
      <c r="V2231" s="11"/>
      <c r="W2231" s="11"/>
      <c r="X2231" s="11"/>
      <c r="Y2231" s="11"/>
      <c r="Z2231" s="11"/>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c r="BC2231" s="11"/>
      <c r="BD2231" s="11"/>
      <c r="BE2231" s="11"/>
      <c r="BF2231" s="11"/>
      <c r="BG2231" s="11"/>
      <c r="BH2231" s="11"/>
      <c r="BI2231" s="11"/>
      <c r="BJ2231" s="11"/>
      <c r="BK2231" s="11"/>
      <c r="BL2231" s="11"/>
      <c r="BM2231" s="11"/>
      <c r="BN2231" s="11"/>
      <c r="BO2231" s="11"/>
      <c r="BP2231" s="1" t="str">
        <v>0- Port Costs</v>
      </c>
      <c r="BT2231" s="1" t="str">
        <v>0- Port Value</v>
      </c>
      <c r="BU2231" s="11"/>
    </row>
    <row r="2232" spans="8:73" hidden="1" outlineLevel="1" x14ac:dyDescent="0.3">
      <c r="H2232" s="1" t="str">
        <v>0 - BM Costs</v>
      </c>
      <c r="L2232" s="1" t="str">
        <v>0 - BM Port</v>
      </c>
      <c r="N2232" s="1" t="str">
        <v>0 - Port Assets</v>
      </c>
      <c r="O2232" s="11"/>
      <c r="P2232" s="11"/>
      <c r="Q2232" s="11"/>
      <c r="R2232" s="11"/>
      <c r="S2232" s="11"/>
      <c r="T2232" s="11"/>
      <c r="U2232" s="11"/>
      <c r="V2232" s="11"/>
      <c r="W2232" s="11"/>
      <c r="X2232" s="11"/>
      <c r="Y2232" s="11"/>
      <c r="Z2232" s="11"/>
      <c r="AA2232" s="11"/>
      <c r="AB2232" s="11"/>
      <c r="AC2232" s="11"/>
      <c r="AD2232" s="11"/>
      <c r="AE2232" s="11"/>
      <c r="AF2232" s="11"/>
      <c r="AG2232" s="11"/>
      <c r="AH2232" s="11"/>
      <c r="AI2232" s="11"/>
      <c r="AJ2232" s="11"/>
      <c r="AK2232" s="11"/>
      <c r="AL2232" s="11"/>
      <c r="AM2232" s="11"/>
      <c r="AN2232" s="11"/>
      <c r="AO2232" s="11"/>
      <c r="AP2232" s="11"/>
      <c r="AQ2232" s="11"/>
      <c r="AR2232" s="11"/>
      <c r="AS2232" s="11"/>
      <c r="AT2232" s="11"/>
      <c r="AU2232" s="11"/>
      <c r="AV2232" s="11"/>
      <c r="AW2232" s="11"/>
      <c r="AX2232" s="11"/>
      <c r="AY2232" s="11"/>
      <c r="AZ2232" s="11"/>
      <c r="BA2232" s="11"/>
      <c r="BB2232" s="11"/>
      <c r="BC2232" s="11"/>
      <c r="BD2232" s="11"/>
      <c r="BE2232" s="11"/>
      <c r="BF2232" s="11"/>
      <c r="BG2232" s="11"/>
      <c r="BH2232" s="11"/>
      <c r="BI2232" s="11"/>
      <c r="BJ2232" s="11"/>
      <c r="BK2232" s="11"/>
      <c r="BL2232" s="11"/>
      <c r="BM2232" s="11"/>
      <c r="BN2232" s="11"/>
      <c r="BO2232" s="11"/>
      <c r="BP2232" s="1" t="str">
        <v>0- Port Costs</v>
      </c>
      <c r="BT2232" s="1" t="str">
        <v>0- Port Value</v>
      </c>
      <c r="BU2232" s="11"/>
    </row>
    <row r="2233" spans="8:73" hidden="1" outlineLevel="1" x14ac:dyDescent="0.3">
      <c r="H2233" s="1" t="str">
        <v>0 - BM Costs</v>
      </c>
      <c r="L2233" s="1" t="str">
        <v>0 - BM Port</v>
      </c>
      <c r="N2233" s="1" t="str">
        <v>0 - Port Assets</v>
      </c>
      <c r="O2233" s="11"/>
      <c r="P2233" s="11"/>
      <c r="Q2233" s="11"/>
      <c r="R2233" s="11"/>
      <c r="S2233" s="11"/>
      <c r="T2233" s="11"/>
      <c r="U2233" s="11"/>
      <c r="V2233" s="11"/>
      <c r="W2233" s="11"/>
      <c r="X2233" s="11"/>
      <c r="Y2233" s="11"/>
      <c r="Z2233" s="11"/>
      <c r="AA2233" s="11"/>
      <c r="AB2233" s="11"/>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c r="BC2233" s="11"/>
      <c r="BD2233" s="11"/>
      <c r="BE2233" s="11"/>
      <c r="BF2233" s="11"/>
      <c r="BG2233" s="11"/>
      <c r="BH2233" s="11"/>
      <c r="BI2233" s="11"/>
      <c r="BJ2233" s="11"/>
      <c r="BK2233" s="11"/>
      <c r="BL2233" s="11"/>
      <c r="BM2233" s="11"/>
      <c r="BN2233" s="11"/>
      <c r="BO2233" s="11"/>
      <c r="BP2233" s="1" t="str">
        <v>0- Port Costs</v>
      </c>
      <c r="BT2233" s="1" t="str">
        <v>0- Port Value</v>
      </c>
      <c r="BU2233" s="11"/>
    </row>
    <row r="2234" spans="8:73" hidden="1" outlineLevel="1" x14ac:dyDescent="0.3">
      <c r="H2234" s="1" t="str">
        <v>0 - BM Costs</v>
      </c>
      <c r="L2234" s="1" t="str">
        <v>0 - BM Port</v>
      </c>
      <c r="N2234" s="1" t="str">
        <v>0 - Port Assets</v>
      </c>
      <c r="O2234" s="11"/>
      <c r="P2234" s="11"/>
      <c r="Q2234" s="11"/>
      <c r="R2234" s="11"/>
      <c r="S2234" s="11"/>
      <c r="T2234" s="11"/>
      <c r="U2234" s="11"/>
      <c r="V2234" s="11"/>
      <c r="W2234" s="11"/>
      <c r="X2234" s="11"/>
      <c r="Y2234" s="11"/>
      <c r="Z2234" s="11"/>
      <c r="AA2234" s="11"/>
      <c r="AB2234" s="11"/>
      <c r="AC2234" s="11"/>
      <c r="AD2234" s="11"/>
      <c r="AE2234" s="11"/>
      <c r="AF2234" s="11"/>
      <c r="AG2234" s="11"/>
      <c r="AH2234" s="11"/>
      <c r="AI2234" s="11"/>
      <c r="AJ2234" s="11"/>
      <c r="AK2234" s="11"/>
      <c r="AL2234" s="11"/>
      <c r="AM2234" s="11"/>
      <c r="AN2234" s="11"/>
      <c r="AO2234" s="11"/>
      <c r="AP2234" s="11"/>
      <c r="AQ2234" s="11"/>
      <c r="AR2234" s="11"/>
      <c r="AS2234" s="11"/>
      <c r="AT2234" s="11"/>
      <c r="AU2234" s="11"/>
      <c r="AV2234" s="11"/>
      <c r="AW2234" s="11"/>
      <c r="AX2234" s="11"/>
      <c r="AY2234" s="11"/>
      <c r="AZ2234" s="11"/>
      <c r="BA2234" s="11"/>
      <c r="BB2234" s="11"/>
      <c r="BC2234" s="11"/>
      <c r="BD2234" s="11"/>
      <c r="BE2234" s="11"/>
      <c r="BF2234" s="11"/>
      <c r="BG2234" s="11"/>
      <c r="BH2234" s="11"/>
      <c r="BI2234" s="11"/>
      <c r="BJ2234" s="11"/>
      <c r="BK2234" s="11"/>
      <c r="BL2234" s="11"/>
      <c r="BM2234" s="11"/>
      <c r="BN2234" s="11"/>
      <c r="BO2234" s="11"/>
      <c r="BP2234" s="1" t="str">
        <v>0- Port Costs</v>
      </c>
      <c r="BT2234" s="1" t="str">
        <v>0- Port Value</v>
      </c>
      <c r="BU2234" s="11"/>
    </row>
    <row r="2235" spans="8:73" hidden="1" outlineLevel="1" x14ac:dyDescent="0.3">
      <c r="H2235" s="1" t="str">
        <v>0 - BM Costs</v>
      </c>
      <c r="L2235" s="1" t="str">
        <v>0 - BM Port</v>
      </c>
      <c r="N2235" s="1" t="str">
        <v>0 - Port Assets</v>
      </c>
      <c r="O2235" s="11"/>
      <c r="P2235" s="11"/>
      <c r="Q2235" s="11"/>
      <c r="R2235" s="11"/>
      <c r="S2235" s="11"/>
      <c r="T2235" s="11"/>
      <c r="U2235" s="11"/>
      <c r="V2235" s="11"/>
      <c r="W2235" s="11"/>
      <c r="X2235" s="11"/>
      <c r="Y2235" s="11"/>
      <c r="Z2235" s="11"/>
      <c r="AA2235" s="11"/>
      <c r="AB2235" s="11"/>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c r="BC2235" s="11"/>
      <c r="BD2235" s="11"/>
      <c r="BE2235" s="11"/>
      <c r="BF2235" s="11"/>
      <c r="BG2235" s="11"/>
      <c r="BH2235" s="11"/>
      <c r="BI2235" s="11"/>
      <c r="BJ2235" s="11"/>
      <c r="BK2235" s="11"/>
      <c r="BL2235" s="11"/>
      <c r="BM2235" s="11"/>
      <c r="BN2235" s="11"/>
      <c r="BO2235" s="11"/>
      <c r="BP2235" s="1" t="str">
        <v>0- Port Costs</v>
      </c>
      <c r="BT2235" s="1" t="str">
        <v>0- Port Value</v>
      </c>
      <c r="BU2235" s="11"/>
    </row>
    <row r="2236" spans="8:73" hidden="1" outlineLevel="1" x14ac:dyDescent="0.3">
      <c r="H2236" s="1" t="str">
        <v>0 - BM Costs</v>
      </c>
      <c r="L2236" s="1" t="str">
        <v>0 - BM Port</v>
      </c>
      <c r="N2236" s="1" t="str">
        <v>0 - Port Assets</v>
      </c>
      <c r="O2236" s="11"/>
      <c r="P2236" s="11"/>
      <c r="Q2236" s="11"/>
      <c r="R2236" s="11"/>
      <c r="S2236" s="11"/>
      <c r="T2236" s="11"/>
      <c r="U2236" s="11"/>
      <c r="V2236" s="11"/>
      <c r="W2236" s="11"/>
      <c r="X2236" s="11"/>
      <c r="Y2236" s="11"/>
      <c r="Z2236" s="11"/>
      <c r="AA2236" s="11"/>
      <c r="AB2236" s="11"/>
      <c r="AC2236" s="11"/>
      <c r="AD2236" s="11"/>
      <c r="AE2236" s="11"/>
      <c r="AF2236" s="11"/>
      <c r="AG2236" s="11"/>
      <c r="AH2236" s="11"/>
      <c r="AI2236" s="11"/>
      <c r="AJ2236" s="11"/>
      <c r="AK2236" s="11"/>
      <c r="AL2236" s="11"/>
      <c r="AM2236" s="11"/>
      <c r="AN2236" s="11"/>
      <c r="AO2236" s="11"/>
      <c r="AP2236" s="11"/>
      <c r="AQ2236" s="11"/>
      <c r="AR2236" s="11"/>
      <c r="AS2236" s="11"/>
      <c r="AT2236" s="11"/>
      <c r="AU2236" s="11"/>
      <c r="AV2236" s="11"/>
      <c r="AW2236" s="11"/>
      <c r="AX2236" s="11"/>
      <c r="AY2236" s="11"/>
      <c r="AZ2236" s="11"/>
      <c r="BA2236" s="11"/>
      <c r="BB2236" s="11"/>
      <c r="BC2236" s="11"/>
      <c r="BD2236" s="11"/>
      <c r="BE2236" s="11"/>
      <c r="BF2236" s="11"/>
      <c r="BG2236" s="11"/>
      <c r="BH2236" s="11"/>
      <c r="BI2236" s="11"/>
      <c r="BJ2236" s="11"/>
      <c r="BK2236" s="11"/>
      <c r="BL2236" s="11"/>
      <c r="BM2236" s="11"/>
      <c r="BN2236" s="11"/>
      <c r="BO2236" s="11"/>
      <c r="BP2236" s="1" t="str">
        <v>0- Port Costs</v>
      </c>
      <c r="BT2236" s="1" t="str">
        <v>0- Port Value</v>
      </c>
      <c r="BU2236" s="11"/>
    </row>
    <row r="2237" spans="8:73" hidden="1" outlineLevel="1" x14ac:dyDescent="0.3">
      <c r="H2237" s="1" t="str">
        <v>0 - BM Costs</v>
      </c>
      <c r="L2237" s="1" t="str">
        <v>0 - BM Port</v>
      </c>
      <c r="N2237" s="1" t="str">
        <v>0 - Port Assets</v>
      </c>
      <c r="O2237" s="11"/>
      <c r="P2237" s="11"/>
      <c r="Q2237" s="11"/>
      <c r="R2237" s="11"/>
      <c r="S2237" s="11"/>
      <c r="T2237" s="11"/>
      <c r="U2237" s="11"/>
      <c r="V2237" s="11"/>
      <c r="W2237" s="11"/>
      <c r="X2237" s="11"/>
      <c r="Y2237" s="11"/>
      <c r="Z2237" s="11"/>
      <c r="AA2237" s="11"/>
      <c r="AB2237" s="11"/>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c r="BC2237" s="11"/>
      <c r="BD2237" s="11"/>
      <c r="BE2237" s="11"/>
      <c r="BF2237" s="11"/>
      <c r="BG2237" s="11"/>
      <c r="BH2237" s="11"/>
      <c r="BI2237" s="11"/>
      <c r="BJ2237" s="11"/>
      <c r="BK2237" s="11"/>
      <c r="BL2237" s="11"/>
      <c r="BM2237" s="11"/>
      <c r="BN2237" s="11"/>
      <c r="BO2237" s="11"/>
      <c r="BP2237" s="1" t="str">
        <v>0- Port Costs</v>
      </c>
      <c r="BT2237" s="1" t="str">
        <v>0- Port Value</v>
      </c>
      <c r="BU2237" s="11"/>
    </row>
    <row r="2238" spans="8:73" hidden="1" outlineLevel="1" x14ac:dyDescent="0.3">
      <c r="H2238" s="1" t="str">
        <v>0 - BM Costs</v>
      </c>
      <c r="L2238" s="1" t="str">
        <v>0 - BM Port</v>
      </c>
      <c r="N2238" s="1" t="str">
        <v>0 - Port Assets</v>
      </c>
      <c r="O2238" s="11"/>
      <c r="P2238" s="11"/>
      <c r="Q2238" s="11"/>
      <c r="R2238" s="11"/>
      <c r="S2238" s="11"/>
      <c r="T2238" s="11"/>
      <c r="U2238" s="11"/>
      <c r="V2238" s="11"/>
      <c r="W2238" s="11"/>
      <c r="X2238" s="11"/>
      <c r="Y2238" s="11"/>
      <c r="Z2238" s="11"/>
      <c r="AA2238" s="11"/>
      <c r="AB2238" s="11"/>
      <c r="AC2238" s="11"/>
      <c r="AD2238" s="11"/>
      <c r="AE2238" s="11"/>
      <c r="AF2238" s="11"/>
      <c r="AG2238" s="11"/>
      <c r="AH2238" s="11"/>
      <c r="AI2238" s="11"/>
      <c r="AJ2238" s="11"/>
      <c r="AK2238" s="11"/>
      <c r="AL2238" s="11"/>
      <c r="AM2238" s="11"/>
      <c r="AN2238" s="11"/>
      <c r="AO2238" s="11"/>
      <c r="AP2238" s="11"/>
      <c r="AQ2238" s="11"/>
      <c r="AR2238" s="11"/>
      <c r="AS2238" s="11"/>
      <c r="AT2238" s="11"/>
      <c r="AU2238" s="11"/>
      <c r="AV2238" s="11"/>
      <c r="AW2238" s="11"/>
      <c r="AX2238" s="11"/>
      <c r="AY2238" s="11"/>
      <c r="AZ2238" s="11"/>
      <c r="BA2238" s="11"/>
      <c r="BB2238" s="11"/>
      <c r="BC2238" s="11"/>
      <c r="BD2238" s="11"/>
      <c r="BE2238" s="11"/>
      <c r="BF2238" s="11"/>
      <c r="BG2238" s="11"/>
      <c r="BH2238" s="11"/>
      <c r="BI2238" s="11"/>
      <c r="BJ2238" s="11"/>
      <c r="BK2238" s="11"/>
      <c r="BL2238" s="11"/>
      <c r="BM2238" s="11"/>
      <c r="BN2238" s="11"/>
      <c r="BO2238" s="11"/>
      <c r="BP2238" s="1" t="str">
        <v>0- Port Costs</v>
      </c>
      <c r="BT2238" s="1" t="str">
        <v>0- Port Value</v>
      </c>
      <c r="BU2238" s="11"/>
    </row>
    <row r="2239" spans="8:73" hidden="1" outlineLevel="1" x14ac:dyDescent="0.3">
      <c r="H2239" s="1" t="str">
        <v>0 - BM Costs</v>
      </c>
      <c r="L2239" s="1" t="str">
        <v>0 - BM Port</v>
      </c>
      <c r="N2239" s="1" t="str">
        <v>0 - Port Assets</v>
      </c>
      <c r="O2239" s="11"/>
      <c r="P2239" s="11"/>
      <c r="Q2239" s="11"/>
      <c r="R2239" s="11"/>
      <c r="S2239" s="11"/>
      <c r="T2239" s="11"/>
      <c r="U2239" s="11"/>
      <c r="V2239" s="11"/>
      <c r="W2239" s="11"/>
      <c r="X2239" s="11"/>
      <c r="Y2239" s="11"/>
      <c r="Z2239" s="11"/>
      <c r="AA2239" s="11"/>
      <c r="AB2239" s="11"/>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c r="BC2239" s="11"/>
      <c r="BD2239" s="11"/>
      <c r="BE2239" s="11"/>
      <c r="BF2239" s="11"/>
      <c r="BG2239" s="11"/>
      <c r="BH2239" s="11"/>
      <c r="BI2239" s="11"/>
      <c r="BJ2239" s="11"/>
      <c r="BK2239" s="11"/>
      <c r="BL2239" s="11"/>
      <c r="BM2239" s="11"/>
      <c r="BN2239" s="11"/>
      <c r="BO2239" s="11"/>
      <c r="BP2239" s="1" t="str">
        <v>0- Port Costs</v>
      </c>
      <c r="BT2239" s="1" t="str">
        <v>0- Port Value</v>
      </c>
      <c r="BU2239" s="11"/>
    </row>
    <row r="2240" spans="8:73" hidden="1" outlineLevel="1" x14ac:dyDescent="0.3">
      <c r="H2240" s="1" t="str">
        <v>0 - BM Costs</v>
      </c>
      <c r="L2240" s="1" t="str">
        <v>0 - BM Port</v>
      </c>
      <c r="N2240" s="1" t="str">
        <v>0 - Port Assets</v>
      </c>
      <c r="O2240" s="11"/>
      <c r="P2240" s="11"/>
      <c r="Q2240" s="11"/>
      <c r="R2240" s="11"/>
      <c r="S2240" s="11"/>
      <c r="T2240" s="11"/>
      <c r="U2240" s="11"/>
      <c r="V2240" s="11"/>
      <c r="W2240" s="11"/>
      <c r="X2240" s="11"/>
      <c r="Y2240" s="11"/>
      <c r="Z2240" s="11"/>
      <c r="AA2240" s="11"/>
      <c r="AB2240" s="11"/>
      <c r="AC2240" s="11"/>
      <c r="AD2240" s="11"/>
      <c r="AE2240" s="11"/>
      <c r="AF2240" s="11"/>
      <c r="AG2240" s="11"/>
      <c r="AH2240" s="11"/>
      <c r="AI2240" s="11"/>
      <c r="AJ2240" s="11"/>
      <c r="AK2240" s="11"/>
      <c r="AL2240" s="11"/>
      <c r="AM2240" s="11"/>
      <c r="AN2240" s="11"/>
      <c r="AO2240" s="11"/>
      <c r="AP2240" s="11"/>
      <c r="AQ2240" s="11"/>
      <c r="AR2240" s="11"/>
      <c r="AS2240" s="11"/>
      <c r="AT2240" s="11"/>
      <c r="AU2240" s="11"/>
      <c r="AV2240" s="11"/>
      <c r="AW2240" s="11"/>
      <c r="AX2240" s="11"/>
      <c r="AY2240" s="11"/>
      <c r="AZ2240" s="11"/>
      <c r="BA2240" s="11"/>
      <c r="BB2240" s="11"/>
      <c r="BC2240" s="11"/>
      <c r="BD2240" s="11"/>
      <c r="BE2240" s="11"/>
      <c r="BF2240" s="11"/>
      <c r="BG2240" s="11"/>
      <c r="BH2240" s="11"/>
      <c r="BI2240" s="11"/>
      <c r="BJ2240" s="11"/>
      <c r="BK2240" s="11"/>
      <c r="BL2240" s="11"/>
      <c r="BM2240" s="11"/>
      <c r="BN2240" s="11"/>
      <c r="BO2240" s="11"/>
      <c r="BP2240" s="1" t="str">
        <v>0- Port Costs</v>
      </c>
      <c r="BT2240" s="1" t="str">
        <v>0- Port Value</v>
      </c>
      <c r="BU2240" s="11"/>
    </row>
    <row r="2241" spans="8:73" hidden="1" outlineLevel="1" x14ac:dyDescent="0.3">
      <c r="H2241" s="1" t="str">
        <v>0 - BM Costs</v>
      </c>
      <c r="L2241" s="1" t="str">
        <v>0 - BM Port</v>
      </c>
      <c r="N2241" s="1" t="str">
        <v>0 - Port Assets</v>
      </c>
      <c r="O2241" s="11"/>
      <c r="P2241" s="11"/>
      <c r="Q2241" s="11"/>
      <c r="R2241" s="11"/>
      <c r="S2241" s="11"/>
      <c r="T2241" s="11"/>
      <c r="U2241" s="11"/>
      <c r="V2241" s="11"/>
      <c r="W2241" s="11"/>
      <c r="X2241" s="11"/>
      <c r="Y2241" s="11"/>
      <c r="Z2241" s="11"/>
      <c r="AA2241" s="11"/>
      <c r="AB2241" s="11"/>
      <c r="AC2241" s="11"/>
      <c r="AD2241" s="11"/>
      <c r="AE2241" s="11"/>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c r="BC2241" s="11"/>
      <c r="BD2241" s="11"/>
      <c r="BE2241" s="11"/>
      <c r="BF2241" s="11"/>
      <c r="BG2241" s="11"/>
      <c r="BH2241" s="11"/>
      <c r="BI2241" s="11"/>
      <c r="BJ2241" s="11"/>
      <c r="BK2241" s="11"/>
      <c r="BL2241" s="11"/>
      <c r="BM2241" s="11"/>
      <c r="BN2241" s="11"/>
      <c r="BO2241" s="11"/>
      <c r="BP2241" s="1" t="str">
        <v>0- Port Costs</v>
      </c>
      <c r="BT2241" s="1" t="str">
        <v>0- Port Value</v>
      </c>
      <c r="BU2241" s="11"/>
    </row>
    <row r="2242" spans="8:73" hidden="1" outlineLevel="1" x14ac:dyDescent="0.3">
      <c r="H2242" s="1" t="str">
        <v>0 - BM Costs</v>
      </c>
      <c r="L2242" s="1" t="str">
        <v>0 - BM Port</v>
      </c>
      <c r="N2242" s="1" t="str">
        <v>0 - Port Assets</v>
      </c>
      <c r="O2242" s="11"/>
      <c r="P2242" s="11"/>
      <c r="Q2242" s="11"/>
      <c r="R2242" s="11"/>
      <c r="S2242" s="11"/>
      <c r="T2242" s="11"/>
      <c r="U2242" s="11"/>
      <c r="V2242" s="11"/>
      <c r="W2242" s="11"/>
      <c r="X2242" s="11"/>
      <c r="Y2242" s="11"/>
      <c r="Z2242" s="11"/>
      <c r="AA2242" s="11"/>
      <c r="AB2242" s="11"/>
      <c r="AC2242" s="11"/>
      <c r="AD2242" s="11"/>
      <c r="AE2242" s="11"/>
      <c r="AF2242" s="11"/>
      <c r="AG2242" s="11"/>
      <c r="AH2242" s="11"/>
      <c r="AI2242" s="11"/>
      <c r="AJ2242" s="11"/>
      <c r="AK2242" s="11"/>
      <c r="AL2242" s="11"/>
      <c r="AM2242" s="11"/>
      <c r="AN2242" s="11"/>
      <c r="AO2242" s="11"/>
      <c r="AP2242" s="11"/>
      <c r="AQ2242" s="11"/>
      <c r="AR2242" s="11"/>
      <c r="AS2242" s="11"/>
      <c r="AT2242" s="11"/>
      <c r="AU2242" s="11"/>
      <c r="AV2242" s="11"/>
      <c r="AW2242" s="11"/>
      <c r="AX2242" s="11"/>
      <c r="AY2242" s="11"/>
      <c r="AZ2242" s="11"/>
      <c r="BA2242" s="11"/>
      <c r="BB2242" s="11"/>
      <c r="BC2242" s="11"/>
      <c r="BD2242" s="11"/>
      <c r="BE2242" s="11"/>
      <c r="BF2242" s="11"/>
      <c r="BG2242" s="11"/>
      <c r="BH2242" s="11"/>
      <c r="BI2242" s="11"/>
      <c r="BJ2242" s="11"/>
      <c r="BK2242" s="11"/>
      <c r="BL2242" s="11"/>
      <c r="BM2242" s="11"/>
      <c r="BN2242" s="11"/>
      <c r="BO2242" s="11"/>
      <c r="BP2242" s="1" t="str">
        <v>0- Port Costs</v>
      </c>
      <c r="BT2242" s="1" t="str">
        <v>0- Port Value</v>
      </c>
      <c r="BU2242" s="11"/>
    </row>
    <row r="2243" spans="8:73" hidden="1" outlineLevel="1" x14ac:dyDescent="0.3">
      <c r="H2243" s="1" t="str">
        <v>0 - BM Costs</v>
      </c>
      <c r="L2243" s="1" t="str">
        <v>0 - BM Port</v>
      </c>
      <c r="N2243" s="1" t="str">
        <v>0 - Port Assets</v>
      </c>
      <c r="O2243" s="11"/>
      <c r="P2243" s="11"/>
      <c r="Q2243" s="11"/>
      <c r="R2243" s="11"/>
      <c r="S2243" s="11"/>
      <c r="T2243" s="11"/>
      <c r="U2243" s="11"/>
      <c r="V2243" s="11"/>
      <c r="W2243" s="11"/>
      <c r="X2243" s="11"/>
      <c r="Y2243" s="11"/>
      <c r="Z2243" s="11"/>
      <c r="AA2243" s="11"/>
      <c r="AB2243" s="11"/>
      <c r="AC2243" s="11"/>
      <c r="AD2243" s="11"/>
      <c r="AE2243" s="11"/>
      <c r="AF2243" s="11"/>
      <c r="AG2243" s="11"/>
      <c r="AH2243" s="11"/>
      <c r="AI2243" s="11"/>
      <c r="AJ2243" s="11"/>
      <c r="AK2243" s="11"/>
      <c r="AL2243" s="11"/>
      <c r="AM2243" s="11"/>
      <c r="AN2243" s="11"/>
      <c r="AO2243" s="11"/>
      <c r="AP2243" s="11"/>
      <c r="AQ2243" s="11"/>
      <c r="AR2243" s="11"/>
      <c r="AS2243" s="11"/>
      <c r="AT2243" s="11"/>
      <c r="AU2243" s="11"/>
      <c r="AV2243" s="11"/>
      <c r="AW2243" s="11"/>
      <c r="AX2243" s="11"/>
      <c r="AY2243" s="11"/>
      <c r="AZ2243" s="11"/>
      <c r="BA2243" s="11"/>
      <c r="BB2243" s="11"/>
      <c r="BC2243" s="11"/>
      <c r="BD2243" s="11"/>
      <c r="BE2243" s="11"/>
      <c r="BF2243" s="11"/>
      <c r="BG2243" s="11"/>
      <c r="BH2243" s="11"/>
      <c r="BI2243" s="11"/>
      <c r="BJ2243" s="11"/>
      <c r="BK2243" s="11"/>
      <c r="BL2243" s="11"/>
      <c r="BM2243" s="11"/>
      <c r="BN2243" s="11"/>
      <c r="BO2243" s="11"/>
      <c r="BP2243" s="1" t="str">
        <v>0- Port Costs</v>
      </c>
      <c r="BT2243" s="1" t="str">
        <v>0- Port Value</v>
      </c>
      <c r="BU2243" s="11"/>
    </row>
    <row r="2244" spans="8:73" hidden="1" outlineLevel="1" x14ac:dyDescent="0.3">
      <c r="H2244" s="1" t="str">
        <v>0 - BM Costs</v>
      </c>
      <c r="L2244" s="1" t="str">
        <v>0 - BM Port</v>
      </c>
      <c r="N2244" s="1" t="str">
        <v>0 - Port Assets</v>
      </c>
      <c r="O2244" s="11"/>
      <c r="P2244" s="11"/>
      <c r="Q2244" s="11"/>
      <c r="R2244" s="11"/>
      <c r="S2244" s="11"/>
      <c r="T2244" s="11"/>
      <c r="U2244" s="11"/>
      <c r="V2244" s="11"/>
      <c r="W2244" s="11"/>
      <c r="X2244" s="11"/>
      <c r="Y2244" s="11"/>
      <c r="Z2244" s="11"/>
      <c r="AA2244" s="11"/>
      <c r="AB2244" s="11"/>
      <c r="AC2244" s="11"/>
      <c r="AD2244" s="11"/>
      <c r="AE2244" s="11"/>
      <c r="AF2244" s="11"/>
      <c r="AG2244" s="11"/>
      <c r="AH2244" s="11"/>
      <c r="AI2244" s="11"/>
      <c r="AJ2244" s="11"/>
      <c r="AK2244" s="11"/>
      <c r="AL2244" s="11"/>
      <c r="AM2244" s="11"/>
      <c r="AN2244" s="11"/>
      <c r="AO2244" s="11"/>
      <c r="AP2244" s="11"/>
      <c r="AQ2244" s="11"/>
      <c r="AR2244" s="11"/>
      <c r="AS2244" s="11"/>
      <c r="AT2244" s="11"/>
      <c r="AU2244" s="11"/>
      <c r="AV2244" s="11"/>
      <c r="AW2244" s="11"/>
      <c r="AX2244" s="11"/>
      <c r="AY2244" s="11"/>
      <c r="AZ2244" s="11"/>
      <c r="BA2244" s="11"/>
      <c r="BB2244" s="11"/>
      <c r="BC2244" s="11"/>
      <c r="BD2244" s="11"/>
      <c r="BE2244" s="11"/>
      <c r="BF2244" s="11"/>
      <c r="BG2244" s="11"/>
      <c r="BH2244" s="11"/>
      <c r="BI2244" s="11"/>
      <c r="BJ2244" s="11"/>
      <c r="BK2244" s="11"/>
      <c r="BL2244" s="11"/>
      <c r="BM2244" s="11"/>
      <c r="BN2244" s="11"/>
      <c r="BO2244" s="11"/>
      <c r="BP2244" s="1" t="str">
        <v>0- Port Costs</v>
      </c>
      <c r="BT2244" s="1" t="str">
        <v>0- Port Value</v>
      </c>
      <c r="BU2244" s="11"/>
    </row>
    <row r="2245" spans="8:73" hidden="1" outlineLevel="1" x14ac:dyDescent="0.3">
      <c r="H2245" s="1" t="str">
        <v>0 - BM Costs</v>
      </c>
      <c r="L2245" s="1" t="str">
        <v>0 - BM Port</v>
      </c>
      <c r="N2245" s="1" t="str">
        <v>0 - Port Assets</v>
      </c>
      <c r="O2245" s="11"/>
      <c r="P2245" s="11"/>
      <c r="Q2245" s="11"/>
      <c r="R2245" s="11"/>
      <c r="S2245" s="11"/>
      <c r="T2245" s="11"/>
      <c r="U2245" s="11"/>
      <c r="V2245" s="11"/>
      <c r="W2245" s="11"/>
      <c r="X2245" s="11"/>
      <c r="Y2245" s="11"/>
      <c r="Z2245" s="11"/>
      <c r="AA2245" s="11"/>
      <c r="AB2245" s="11"/>
      <c r="AC2245" s="11"/>
      <c r="AD2245" s="11"/>
      <c r="AE2245" s="11"/>
      <c r="AF2245" s="11"/>
      <c r="AG2245" s="11"/>
      <c r="AH2245" s="11"/>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c r="BC2245" s="11"/>
      <c r="BD2245" s="11"/>
      <c r="BE2245" s="11"/>
      <c r="BF2245" s="11"/>
      <c r="BG2245" s="11"/>
      <c r="BH2245" s="11"/>
      <c r="BI2245" s="11"/>
      <c r="BJ2245" s="11"/>
      <c r="BK2245" s="11"/>
      <c r="BL2245" s="11"/>
      <c r="BM2245" s="11"/>
      <c r="BN2245" s="11"/>
      <c r="BO2245" s="11"/>
      <c r="BP2245" s="1" t="str">
        <v>0- Port Costs</v>
      </c>
      <c r="BT2245" s="1" t="str">
        <v>0- Port Value</v>
      </c>
      <c r="BU2245" s="11"/>
    </row>
    <row r="2246" spans="8:73" hidden="1" outlineLevel="1" x14ac:dyDescent="0.3">
      <c r="H2246" s="1" t="str">
        <v>0 - BM Costs</v>
      </c>
      <c r="L2246" s="1" t="str">
        <v>0 - BM Port</v>
      </c>
      <c r="N2246" s="1" t="str">
        <v>0 - Port Assets</v>
      </c>
      <c r="O2246" s="11"/>
      <c r="P2246" s="11"/>
      <c r="Q2246" s="11"/>
      <c r="R2246" s="11"/>
      <c r="S2246" s="11"/>
      <c r="T2246" s="11"/>
      <c r="U2246" s="11"/>
      <c r="V2246" s="11"/>
      <c r="W2246" s="11"/>
      <c r="X2246" s="11"/>
      <c r="Y2246" s="11"/>
      <c r="Z2246" s="11"/>
      <c r="AA2246" s="11"/>
      <c r="AB2246" s="11"/>
      <c r="AC2246" s="11"/>
      <c r="AD2246" s="11"/>
      <c r="AE2246" s="11"/>
      <c r="AF2246" s="11"/>
      <c r="AG2246" s="11"/>
      <c r="AH2246" s="11"/>
      <c r="AI2246" s="11"/>
      <c r="AJ2246" s="11"/>
      <c r="AK2246" s="11"/>
      <c r="AL2246" s="11"/>
      <c r="AM2246" s="11"/>
      <c r="AN2246" s="11"/>
      <c r="AO2246" s="11"/>
      <c r="AP2246" s="11"/>
      <c r="AQ2246" s="11"/>
      <c r="AR2246" s="11"/>
      <c r="AS2246" s="11"/>
      <c r="AT2246" s="11"/>
      <c r="AU2246" s="11"/>
      <c r="AV2246" s="11"/>
      <c r="AW2246" s="11"/>
      <c r="AX2246" s="11"/>
      <c r="AY2246" s="11"/>
      <c r="AZ2246" s="11"/>
      <c r="BA2246" s="11"/>
      <c r="BB2246" s="11"/>
      <c r="BC2246" s="11"/>
      <c r="BD2246" s="11"/>
      <c r="BE2246" s="11"/>
      <c r="BF2246" s="11"/>
      <c r="BG2246" s="11"/>
      <c r="BH2246" s="11"/>
      <c r="BI2246" s="11"/>
      <c r="BJ2246" s="11"/>
      <c r="BK2246" s="11"/>
      <c r="BL2246" s="11"/>
      <c r="BM2246" s="11"/>
      <c r="BN2246" s="11"/>
      <c r="BO2246" s="11"/>
      <c r="BP2246" s="1" t="str">
        <v>0- Port Costs</v>
      </c>
      <c r="BT2246" s="1" t="str">
        <v>0- Port Value</v>
      </c>
      <c r="BU2246" s="11"/>
    </row>
    <row r="2247" spans="8:73" hidden="1" outlineLevel="1" x14ac:dyDescent="0.3">
      <c r="H2247" s="1" t="str">
        <v>0 - BM Costs</v>
      </c>
      <c r="L2247" s="1" t="str">
        <v>0 - BM Port</v>
      </c>
      <c r="N2247" s="1" t="str">
        <v>0 - Port Assets</v>
      </c>
      <c r="O2247" s="11"/>
      <c r="P2247" s="11"/>
      <c r="Q2247" s="11"/>
      <c r="R2247" s="11"/>
      <c r="S2247" s="11"/>
      <c r="T2247" s="11"/>
      <c r="U2247" s="11"/>
      <c r="V2247" s="11"/>
      <c r="W2247" s="11"/>
      <c r="X2247" s="11"/>
      <c r="Y2247" s="11"/>
      <c r="Z2247" s="11"/>
      <c r="AA2247" s="11"/>
      <c r="AB2247" s="11"/>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c r="BC2247" s="11"/>
      <c r="BD2247" s="11"/>
      <c r="BE2247" s="11"/>
      <c r="BF2247" s="11"/>
      <c r="BG2247" s="11"/>
      <c r="BH2247" s="11"/>
      <c r="BI2247" s="11"/>
      <c r="BJ2247" s="11"/>
      <c r="BK2247" s="11"/>
      <c r="BL2247" s="11"/>
      <c r="BM2247" s="11"/>
      <c r="BN2247" s="11"/>
      <c r="BO2247" s="11"/>
      <c r="BP2247" s="1" t="str">
        <v>0- Port Costs</v>
      </c>
      <c r="BT2247" s="1" t="str">
        <v>0- Port Value</v>
      </c>
      <c r="BU2247" s="11"/>
    </row>
    <row r="2248" spans="8:73" hidden="1" outlineLevel="1" x14ac:dyDescent="0.3">
      <c r="H2248" s="1" t="str">
        <v>0 - BM Costs</v>
      </c>
      <c r="L2248" s="1" t="str">
        <v>0 - BM Port</v>
      </c>
      <c r="N2248" s="1" t="str">
        <v>0 - Port Assets</v>
      </c>
      <c r="O2248" s="11"/>
      <c r="P2248" s="11"/>
      <c r="Q2248" s="11"/>
      <c r="R2248" s="11"/>
      <c r="S2248" s="11"/>
      <c r="T2248" s="11"/>
      <c r="U2248" s="11"/>
      <c r="V2248" s="11"/>
      <c r="W2248" s="11"/>
      <c r="X2248" s="11"/>
      <c r="Y2248" s="11"/>
      <c r="Z2248" s="11"/>
      <c r="AA2248" s="11"/>
      <c r="AB2248" s="11"/>
      <c r="AC2248" s="11"/>
      <c r="AD2248" s="11"/>
      <c r="AE2248" s="11"/>
      <c r="AF2248" s="11"/>
      <c r="AG2248" s="11"/>
      <c r="AH2248" s="11"/>
      <c r="AI2248" s="11"/>
      <c r="AJ2248" s="11"/>
      <c r="AK2248" s="11"/>
      <c r="AL2248" s="11"/>
      <c r="AM2248" s="11"/>
      <c r="AN2248" s="11"/>
      <c r="AO2248" s="11"/>
      <c r="AP2248" s="11"/>
      <c r="AQ2248" s="11"/>
      <c r="AR2248" s="11"/>
      <c r="AS2248" s="11"/>
      <c r="AT2248" s="11"/>
      <c r="AU2248" s="11"/>
      <c r="AV2248" s="11"/>
      <c r="AW2248" s="11"/>
      <c r="AX2248" s="11"/>
      <c r="AY2248" s="11"/>
      <c r="AZ2248" s="11"/>
      <c r="BA2248" s="11"/>
      <c r="BB2248" s="11"/>
      <c r="BC2248" s="11"/>
      <c r="BD2248" s="11"/>
      <c r="BE2248" s="11"/>
      <c r="BF2248" s="11"/>
      <c r="BG2248" s="11"/>
      <c r="BH2248" s="11"/>
      <c r="BI2248" s="11"/>
      <c r="BJ2248" s="11"/>
      <c r="BK2248" s="11"/>
      <c r="BL2248" s="11"/>
      <c r="BM2248" s="11"/>
      <c r="BN2248" s="11"/>
      <c r="BO2248" s="11"/>
      <c r="BP2248" s="1" t="str">
        <v>0- Port Costs</v>
      </c>
      <c r="BT2248" s="1" t="str">
        <v>0- Port Value</v>
      </c>
      <c r="BU2248" s="11"/>
    </row>
    <row r="2249" spans="8:73" hidden="1" outlineLevel="1" x14ac:dyDescent="0.3">
      <c r="H2249" s="1" t="str">
        <v>0 - BM Costs</v>
      </c>
      <c r="L2249" s="1" t="str">
        <v>0 - BM Port</v>
      </c>
      <c r="N2249" s="1" t="str">
        <v>0 - Port Assets</v>
      </c>
      <c r="O2249" s="11"/>
      <c r="P2249" s="11"/>
      <c r="Q2249" s="11"/>
      <c r="R2249" s="11"/>
      <c r="S2249" s="11"/>
      <c r="T2249" s="11"/>
      <c r="U2249" s="11"/>
      <c r="V2249" s="11"/>
      <c r="W2249" s="11"/>
      <c r="X2249" s="11"/>
      <c r="Y2249" s="11"/>
      <c r="Z2249" s="11"/>
      <c r="AA2249" s="11"/>
      <c r="AB2249" s="11"/>
      <c r="AC2249" s="11"/>
      <c r="AD2249" s="11"/>
      <c r="AE2249" s="11"/>
      <c r="AF2249" s="11"/>
      <c r="AG2249" s="11"/>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c r="BC2249" s="11"/>
      <c r="BD2249" s="11"/>
      <c r="BE2249" s="11"/>
      <c r="BF2249" s="11"/>
      <c r="BG2249" s="11"/>
      <c r="BH2249" s="11"/>
      <c r="BI2249" s="11"/>
      <c r="BJ2249" s="11"/>
      <c r="BK2249" s="11"/>
      <c r="BL2249" s="11"/>
      <c r="BM2249" s="11"/>
      <c r="BN2249" s="11"/>
      <c r="BO2249" s="11"/>
      <c r="BP2249" s="1" t="str">
        <v>0- Port Costs</v>
      </c>
      <c r="BT2249" s="1" t="str">
        <v>0- Port Value</v>
      </c>
      <c r="BU2249" s="11"/>
    </row>
    <row r="2250" spans="8:73" hidden="1" outlineLevel="1" x14ac:dyDescent="0.3">
      <c r="H2250" s="1" t="str">
        <v>0 - BM Costs</v>
      </c>
      <c r="L2250" s="1" t="str">
        <v>0 - BM Port</v>
      </c>
      <c r="N2250" s="1" t="str">
        <v>0 - Port Assets</v>
      </c>
      <c r="O2250" s="11"/>
      <c r="P2250" s="11"/>
      <c r="Q2250" s="11"/>
      <c r="R2250" s="11"/>
      <c r="S2250" s="11"/>
      <c r="T2250" s="11"/>
      <c r="U2250" s="11"/>
      <c r="V2250" s="11"/>
      <c r="W2250" s="11"/>
      <c r="X2250" s="11"/>
      <c r="Y2250" s="11"/>
      <c r="Z2250" s="11"/>
      <c r="AA2250" s="11"/>
      <c r="AB2250" s="11"/>
      <c r="AC2250" s="11"/>
      <c r="AD2250" s="11"/>
      <c r="AE2250" s="11"/>
      <c r="AF2250" s="11"/>
      <c r="AG2250" s="11"/>
      <c r="AH2250" s="11"/>
      <c r="AI2250" s="11"/>
      <c r="AJ2250" s="11"/>
      <c r="AK2250" s="11"/>
      <c r="AL2250" s="11"/>
      <c r="AM2250" s="11"/>
      <c r="AN2250" s="11"/>
      <c r="AO2250" s="11"/>
      <c r="AP2250" s="11"/>
      <c r="AQ2250" s="11"/>
      <c r="AR2250" s="11"/>
      <c r="AS2250" s="11"/>
      <c r="AT2250" s="11"/>
      <c r="AU2250" s="11"/>
      <c r="AV2250" s="11"/>
      <c r="AW2250" s="11"/>
      <c r="AX2250" s="11"/>
      <c r="AY2250" s="11"/>
      <c r="AZ2250" s="11"/>
      <c r="BA2250" s="11"/>
      <c r="BB2250" s="11"/>
      <c r="BC2250" s="11"/>
      <c r="BD2250" s="11"/>
      <c r="BE2250" s="11"/>
      <c r="BF2250" s="11"/>
      <c r="BG2250" s="11"/>
      <c r="BH2250" s="11"/>
      <c r="BI2250" s="11"/>
      <c r="BJ2250" s="11"/>
      <c r="BK2250" s="11"/>
      <c r="BL2250" s="11"/>
      <c r="BM2250" s="11"/>
      <c r="BN2250" s="11"/>
      <c r="BO2250" s="11"/>
      <c r="BP2250" s="1" t="str">
        <v>0- Port Costs</v>
      </c>
      <c r="BT2250" s="1" t="str">
        <v>0- Port Value</v>
      </c>
      <c r="BU2250" s="11"/>
    </row>
    <row r="2251" spans="8:73" hidden="1" outlineLevel="1" x14ac:dyDescent="0.3">
      <c r="H2251" s="1" t="str">
        <v>0 - BM Costs</v>
      </c>
      <c r="L2251" s="1" t="str">
        <v>0 - BM Port</v>
      </c>
      <c r="N2251" s="1" t="str">
        <v>0 - Port Assets</v>
      </c>
      <c r="O2251" s="11"/>
      <c r="P2251" s="11"/>
      <c r="Q2251" s="11"/>
      <c r="R2251" s="11"/>
      <c r="S2251" s="11"/>
      <c r="T2251" s="11"/>
      <c r="U2251" s="11"/>
      <c r="V2251" s="11"/>
      <c r="W2251" s="11"/>
      <c r="X2251" s="11"/>
      <c r="Y2251" s="11"/>
      <c r="Z2251" s="11"/>
      <c r="AA2251" s="11"/>
      <c r="AB2251" s="11"/>
      <c r="AC2251" s="11"/>
      <c r="AD2251" s="11"/>
      <c r="AE2251" s="11"/>
      <c r="AF2251" s="11"/>
      <c r="AG2251" s="11"/>
      <c r="AH2251" s="11"/>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c r="BC2251" s="11"/>
      <c r="BD2251" s="11"/>
      <c r="BE2251" s="11"/>
      <c r="BF2251" s="11"/>
      <c r="BG2251" s="11"/>
      <c r="BH2251" s="11"/>
      <c r="BI2251" s="11"/>
      <c r="BJ2251" s="11"/>
      <c r="BK2251" s="11"/>
      <c r="BL2251" s="11"/>
      <c r="BM2251" s="11"/>
      <c r="BN2251" s="11"/>
      <c r="BO2251" s="11"/>
      <c r="BP2251" s="1" t="str">
        <v>0- Port Costs</v>
      </c>
      <c r="BT2251" s="1" t="str">
        <v>0- Port Value</v>
      </c>
      <c r="BU2251" s="11"/>
    </row>
    <row r="2252" spans="8:73" hidden="1" outlineLevel="1" x14ac:dyDescent="0.3">
      <c r="H2252" s="1" t="str">
        <v>0 - BM Costs</v>
      </c>
      <c r="L2252" s="1" t="str">
        <v>0 - BM Port</v>
      </c>
      <c r="N2252" s="1" t="str">
        <v>0 - Port Assets</v>
      </c>
      <c r="O2252" s="11"/>
      <c r="P2252" s="11"/>
      <c r="Q2252" s="11"/>
      <c r="R2252" s="11"/>
      <c r="S2252" s="11"/>
      <c r="T2252" s="11"/>
      <c r="U2252" s="11"/>
      <c r="V2252" s="11"/>
      <c r="W2252" s="11"/>
      <c r="X2252" s="11"/>
      <c r="Y2252" s="11"/>
      <c r="Z2252" s="11"/>
      <c r="AA2252" s="11"/>
      <c r="AB2252" s="11"/>
      <c r="AC2252" s="11"/>
      <c r="AD2252" s="11"/>
      <c r="AE2252" s="11"/>
      <c r="AF2252" s="11"/>
      <c r="AG2252" s="11"/>
      <c r="AH2252" s="11"/>
      <c r="AI2252" s="11"/>
      <c r="AJ2252" s="11"/>
      <c r="AK2252" s="11"/>
      <c r="AL2252" s="11"/>
      <c r="AM2252" s="11"/>
      <c r="AN2252" s="11"/>
      <c r="AO2252" s="11"/>
      <c r="AP2252" s="11"/>
      <c r="AQ2252" s="11"/>
      <c r="AR2252" s="11"/>
      <c r="AS2252" s="11"/>
      <c r="AT2252" s="11"/>
      <c r="AU2252" s="11"/>
      <c r="AV2252" s="11"/>
      <c r="AW2252" s="11"/>
      <c r="AX2252" s="11"/>
      <c r="AY2252" s="11"/>
      <c r="AZ2252" s="11"/>
      <c r="BA2252" s="11"/>
      <c r="BB2252" s="11"/>
      <c r="BC2252" s="11"/>
      <c r="BD2252" s="11"/>
      <c r="BE2252" s="11"/>
      <c r="BF2252" s="11"/>
      <c r="BG2252" s="11"/>
      <c r="BH2252" s="11"/>
      <c r="BI2252" s="11"/>
      <c r="BJ2252" s="11"/>
      <c r="BK2252" s="11"/>
      <c r="BL2252" s="11"/>
      <c r="BM2252" s="11"/>
      <c r="BN2252" s="11"/>
      <c r="BO2252" s="11"/>
      <c r="BP2252" s="1" t="str">
        <v>0- Port Costs</v>
      </c>
      <c r="BT2252" s="1" t="str">
        <v>0- Port Value</v>
      </c>
      <c r="BU2252" s="11"/>
    </row>
    <row r="2253" spans="8:73" hidden="1" outlineLevel="1" x14ac:dyDescent="0.3">
      <c r="H2253" s="1" t="str">
        <v>0 - BM Costs</v>
      </c>
      <c r="L2253" s="1" t="str">
        <v>0 - BM Port</v>
      </c>
      <c r="N2253" s="1" t="str">
        <v>0 - Port Assets</v>
      </c>
      <c r="O2253" s="11"/>
      <c r="P2253" s="11"/>
      <c r="Q2253" s="11"/>
      <c r="R2253" s="11"/>
      <c r="S2253" s="11"/>
      <c r="T2253" s="11"/>
      <c r="U2253" s="11"/>
      <c r="V2253" s="11"/>
      <c r="W2253" s="11"/>
      <c r="X2253" s="11"/>
      <c r="Y2253" s="11"/>
      <c r="Z2253" s="11"/>
      <c r="AA2253" s="11"/>
      <c r="AB2253" s="11"/>
      <c r="AC2253" s="11"/>
      <c r="AD2253" s="11"/>
      <c r="AE2253" s="11"/>
      <c r="AF2253" s="11"/>
      <c r="AG2253" s="11"/>
      <c r="AH2253" s="11"/>
      <c r="AI2253" s="11"/>
      <c r="AJ2253" s="11"/>
      <c r="AK2253" s="11"/>
      <c r="AL2253" s="11"/>
      <c r="AM2253" s="11"/>
      <c r="AN2253" s="11"/>
      <c r="AO2253" s="11"/>
      <c r="AP2253" s="11"/>
      <c r="AQ2253" s="11"/>
      <c r="AR2253" s="11"/>
      <c r="AS2253" s="11"/>
      <c r="AT2253" s="11"/>
      <c r="AU2253" s="11"/>
      <c r="AV2253" s="11"/>
      <c r="AW2253" s="11"/>
      <c r="AX2253" s="11"/>
      <c r="AY2253" s="11"/>
      <c r="AZ2253" s="11"/>
      <c r="BA2253" s="11"/>
      <c r="BB2253" s="11"/>
      <c r="BC2253" s="11"/>
      <c r="BD2253" s="11"/>
      <c r="BE2253" s="11"/>
      <c r="BF2253" s="11"/>
      <c r="BG2253" s="11"/>
      <c r="BH2253" s="11"/>
      <c r="BI2253" s="11"/>
      <c r="BJ2253" s="11"/>
      <c r="BK2253" s="11"/>
      <c r="BL2253" s="11"/>
      <c r="BM2253" s="11"/>
      <c r="BN2253" s="11"/>
      <c r="BO2253" s="11"/>
      <c r="BP2253" s="1" t="str">
        <v>0- Port Costs</v>
      </c>
      <c r="BT2253" s="1" t="str">
        <v>0- Port Value</v>
      </c>
      <c r="BU2253" s="11"/>
    </row>
    <row r="2254" spans="8:73" hidden="1" outlineLevel="1" x14ac:dyDescent="0.3">
      <c r="H2254" s="1" t="str">
        <v>0 - BM Costs</v>
      </c>
      <c r="L2254" s="1" t="str">
        <v>0 - BM Port</v>
      </c>
      <c r="N2254" s="1" t="str">
        <v>0 - Port Assets</v>
      </c>
      <c r="O2254" s="11"/>
      <c r="P2254" s="11"/>
      <c r="Q2254" s="11"/>
      <c r="R2254" s="11"/>
      <c r="S2254" s="11"/>
      <c r="T2254" s="11"/>
      <c r="U2254" s="11"/>
      <c r="V2254" s="11"/>
      <c r="W2254" s="11"/>
      <c r="X2254" s="11"/>
      <c r="Y2254" s="11"/>
      <c r="Z2254" s="11"/>
      <c r="AA2254" s="11"/>
      <c r="AB2254" s="11"/>
      <c r="AC2254" s="11"/>
      <c r="AD2254" s="11"/>
      <c r="AE2254" s="11"/>
      <c r="AF2254" s="11"/>
      <c r="AG2254" s="11"/>
      <c r="AH2254" s="11"/>
      <c r="AI2254" s="11"/>
      <c r="AJ2254" s="11"/>
      <c r="AK2254" s="11"/>
      <c r="AL2254" s="11"/>
      <c r="AM2254" s="11"/>
      <c r="AN2254" s="11"/>
      <c r="AO2254" s="11"/>
      <c r="AP2254" s="11"/>
      <c r="AQ2254" s="11"/>
      <c r="AR2254" s="11"/>
      <c r="AS2254" s="11"/>
      <c r="AT2254" s="11"/>
      <c r="AU2254" s="11"/>
      <c r="AV2254" s="11"/>
      <c r="AW2254" s="11"/>
      <c r="AX2254" s="11"/>
      <c r="AY2254" s="11"/>
      <c r="AZ2254" s="11"/>
      <c r="BA2254" s="11"/>
      <c r="BB2254" s="11"/>
      <c r="BC2254" s="11"/>
      <c r="BD2254" s="11"/>
      <c r="BE2254" s="11"/>
      <c r="BF2254" s="11"/>
      <c r="BG2254" s="11"/>
      <c r="BH2254" s="11"/>
      <c r="BI2254" s="11"/>
      <c r="BJ2254" s="11"/>
      <c r="BK2254" s="11"/>
      <c r="BL2254" s="11"/>
      <c r="BM2254" s="11"/>
      <c r="BN2254" s="11"/>
      <c r="BO2254" s="11"/>
      <c r="BP2254" s="1" t="str">
        <v>0- Port Costs</v>
      </c>
      <c r="BT2254" s="1" t="str">
        <v>0- Port Value</v>
      </c>
      <c r="BU2254" s="11"/>
    </row>
    <row r="2255" spans="8:73" hidden="1" outlineLevel="1" x14ac:dyDescent="0.3">
      <c r="H2255" s="1" t="str">
        <v>0 - BM Costs</v>
      </c>
      <c r="L2255" s="1" t="str">
        <v>0 - BM Port</v>
      </c>
      <c r="N2255" s="1" t="str">
        <v>0 - Port Assets</v>
      </c>
      <c r="O2255" s="11"/>
      <c r="P2255" s="11"/>
      <c r="Q2255" s="11"/>
      <c r="R2255" s="11"/>
      <c r="S2255" s="11"/>
      <c r="T2255" s="11"/>
      <c r="U2255" s="11"/>
      <c r="V2255" s="11"/>
      <c r="W2255" s="11"/>
      <c r="X2255" s="11"/>
      <c r="Y2255" s="11"/>
      <c r="Z2255" s="11"/>
      <c r="AA2255" s="11"/>
      <c r="AB2255" s="11"/>
      <c r="AC2255" s="11"/>
      <c r="AD2255" s="11"/>
      <c r="AE2255" s="11"/>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c r="BC2255" s="11"/>
      <c r="BD2255" s="11"/>
      <c r="BE2255" s="11"/>
      <c r="BF2255" s="11"/>
      <c r="BG2255" s="11"/>
      <c r="BH2255" s="11"/>
      <c r="BI2255" s="11"/>
      <c r="BJ2255" s="11"/>
      <c r="BK2255" s="11"/>
      <c r="BL2255" s="11"/>
      <c r="BM2255" s="11"/>
      <c r="BN2255" s="11"/>
      <c r="BO2255" s="11"/>
      <c r="BP2255" s="1" t="str">
        <v>0- Port Costs</v>
      </c>
      <c r="BT2255" s="1" t="str">
        <v>0- Port Value</v>
      </c>
      <c r="BU2255" s="11"/>
    </row>
    <row r="2256" spans="8:73" hidden="1" outlineLevel="1" x14ac:dyDescent="0.3">
      <c r="H2256" s="1" t="str">
        <v>0 - BM Costs</v>
      </c>
      <c r="L2256" s="1" t="str">
        <v>0 - BM Port</v>
      </c>
      <c r="N2256" s="1" t="str">
        <v>0 - Port Assets</v>
      </c>
      <c r="O2256" s="11"/>
      <c r="P2256" s="11"/>
      <c r="Q2256" s="11"/>
      <c r="R2256" s="11"/>
      <c r="S2256" s="11"/>
      <c r="T2256" s="11"/>
      <c r="U2256" s="11"/>
      <c r="V2256" s="11"/>
      <c r="W2256" s="11"/>
      <c r="X2256" s="11"/>
      <c r="Y2256" s="11"/>
      <c r="Z2256" s="11"/>
      <c r="AA2256" s="11"/>
      <c r="AB2256" s="11"/>
      <c r="AC2256" s="11"/>
      <c r="AD2256" s="11"/>
      <c r="AE2256" s="11"/>
      <c r="AF2256" s="11"/>
      <c r="AG2256" s="11"/>
      <c r="AH2256" s="11"/>
      <c r="AI2256" s="11"/>
      <c r="AJ2256" s="11"/>
      <c r="AK2256" s="11"/>
      <c r="AL2256" s="11"/>
      <c r="AM2256" s="11"/>
      <c r="AN2256" s="11"/>
      <c r="AO2256" s="11"/>
      <c r="AP2256" s="11"/>
      <c r="AQ2256" s="11"/>
      <c r="AR2256" s="11"/>
      <c r="AS2256" s="11"/>
      <c r="AT2256" s="11"/>
      <c r="AU2256" s="11"/>
      <c r="AV2256" s="11"/>
      <c r="AW2256" s="11"/>
      <c r="AX2256" s="11"/>
      <c r="AY2256" s="11"/>
      <c r="AZ2256" s="11"/>
      <c r="BA2256" s="11"/>
      <c r="BB2256" s="11"/>
      <c r="BC2256" s="11"/>
      <c r="BD2256" s="11"/>
      <c r="BE2256" s="11"/>
      <c r="BF2256" s="11"/>
      <c r="BG2256" s="11"/>
      <c r="BH2256" s="11"/>
      <c r="BI2256" s="11"/>
      <c r="BJ2256" s="11"/>
      <c r="BK2256" s="11"/>
      <c r="BL2256" s="11"/>
      <c r="BM2256" s="11"/>
      <c r="BN2256" s="11"/>
      <c r="BO2256" s="11"/>
      <c r="BP2256" s="1" t="str">
        <v>0- Port Costs</v>
      </c>
      <c r="BT2256" s="1" t="str">
        <v>0- Port Value</v>
      </c>
      <c r="BU2256" s="11"/>
    </row>
    <row r="2257" spans="8:73" hidden="1" outlineLevel="1" x14ac:dyDescent="0.3">
      <c r="H2257" s="1" t="str">
        <v>0 - BM Costs</v>
      </c>
      <c r="L2257" s="1" t="str">
        <v>0 - BM Port</v>
      </c>
      <c r="N2257" s="1" t="str">
        <v>0 - Port Assets</v>
      </c>
      <c r="O2257" s="11"/>
      <c r="P2257" s="11"/>
      <c r="Q2257" s="11"/>
      <c r="R2257" s="11"/>
      <c r="S2257" s="11"/>
      <c r="T2257" s="11"/>
      <c r="U2257" s="11"/>
      <c r="V2257" s="11"/>
      <c r="W2257" s="11"/>
      <c r="X2257" s="11"/>
      <c r="Y2257" s="11"/>
      <c r="Z2257" s="11"/>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c r="BC2257" s="11"/>
      <c r="BD2257" s="11"/>
      <c r="BE2257" s="11"/>
      <c r="BF2257" s="11"/>
      <c r="BG2257" s="11"/>
      <c r="BH2257" s="11"/>
      <c r="BI2257" s="11"/>
      <c r="BJ2257" s="11"/>
      <c r="BK2257" s="11"/>
      <c r="BL2257" s="11"/>
      <c r="BM2257" s="11"/>
      <c r="BN2257" s="11"/>
      <c r="BO2257" s="11"/>
      <c r="BP2257" s="1" t="str">
        <v>0- Port Costs</v>
      </c>
      <c r="BT2257" s="1" t="str">
        <v>0- Port Value</v>
      </c>
      <c r="BU2257" s="11"/>
    </row>
    <row r="2258" spans="8:73" hidden="1" outlineLevel="1" x14ac:dyDescent="0.3">
      <c r="H2258" s="1" t="str">
        <v>0 - BM Costs</v>
      </c>
      <c r="L2258" s="1" t="str">
        <v>0 - BM Port</v>
      </c>
      <c r="N2258" s="1" t="str">
        <v>0 - Port Assets</v>
      </c>
      <c r="O2258" s="11"/>
      <c r="P2258" s="11"/>
      <c r="Q2258" s="11"/>
      <c r="R2258" s="11"/>
      <c r="S2258" s="11"/>
      <c r="T2258" s="11"/>
      <c r="U2258" s="11"/>
      <c r="V2258" s="11"/>
      <c r="W2258" s="11"/>
      <c r="X2258" s="11"/>
      <c r="Y2258" s="11"/>
      <c r="Z2258" s="11"/>
      <c r="AA2258" s="11"/>
      <c r="AB2258" s="11"/>
      <c r="AC2258" s="11"/>
      <c r="AD2258" s="11"/>
      <c r="AE2258" s="11"/>
      <c r="AF2258" s="11"/>
      <c r="AG2258" s="11"/>
      <c r="AH2258" s="11"/>
      <c r="AI2258" s="11"/>
      <c r="AJ2258" s="11"/>
      <c r="AK2258" s="11"/>
      <c r="AL2258" s="11"/>
      <c r="AM2258" s="11"/>
      <c r="AN2258" s="11"/>
      <c r="AO2258" s="11"/>
      <c r="AP2258" s="11"/>
      <c r="AQ2258" s="11"/>
      <c r="AR2258" s="11"/>
      <c r="AS2258" s="11"/>
      <c r="AT2258" s="11"/>
      <c r="AU2258" s="11"/>
      <c r="AV2258" s="11"/>
      <c r="AW2258" s="11"/>
      <c r="AX2258" s="11"/>
      <c r="AY2258" s="11"/>
      <c r="AZ2258" s="11"/>
      <c r="BA2258" s="11"/>
      <c r="BB2258" s="11"/>
      <c r="BC2258" s="11"/>
      <c r="BD2258" s="11"/>
      <c r="BE2258" s="11"/>
      <c r="BF2258" s="11"/>
      <c r="BG2258" s="11"/>
      <c r="BH2258" s="11"/>
      <c r="BI2258" s="11"/>
      <c r="BJ2258" s="11"/>
      <c r="BK2258" s="11"/>
      <c r="BL2258" s="11"/>
      <c r="BM2258" s="11"/>
      <c r="BN2258" s="11"/>
      <c r="BO2258" s="11"/>
      <c r="BP2258" s="1" t="str">
        <v>0- Port Costs</v>
      </c>
      <c r="BT2258" s="1" t="str">
        <v>0- Port Value</v>
      </c>
      <c r="BU2258" s="11"/>
    </row>
    <row r="2259" spans="8:73" hidden="1" outlineLevel="1" x14ac:dyDescent="0.3">
      <c r="H2259" s="1" t="str">
        <v>0 - BM Costs</v>
      </c>
      <c r="L2259" s="1" t="str">
        <v>0 - BM Port</v>
      </c>
      <c r="N2259" s="1" t="str">
        <v>0 - Port Assets</v>
      </c>
      <c r="O2259" s="11"/>
      <c r="P2259" s="11"/>
      <c r="Q2259" s="11"/>
      <c r="R2259" s="11"/>
      <c r="S2259" s="11"/>
      <c r="T2259" s="11"/>
      <c r="U2259" s="11"/>
      <c r="V2259" s="11"/>
      <c r="W2259" s="11"/>
      <c r="X2259" s="11"/>
      <c r="Y2259" s="11"/>
      <c r="Z2259" s="11"/>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c r="BC2259" s="11"/>
      <c r="BD2259" s="11"/>
      <c r="BE2259" s="11"/>
      <c r="BF2259" s="11"/>
      <c r="BG2259" s="11"/>
      <c r="BH2259" s="11"/>
      <c r="BI2259" s="11"/>
      <c r="BJ2259" s="11"/>
      <c r="BK2259" s="11"/>
      <c r="BL2259" s="11"/>
      <c r="BM2259" s="11"/>
      <c r="BN2259" s="11"/>
      <c r="BO2259" s="11"/>
      <c r="BP2259" s="1" t="str">
        <v>0- Port Costs</v>
      </c>
      <c r="BT2259" s="1" t="str">
        <v>0- Port Value</v>
      </c>
      <c r="BU2259" s="11"/>
    </row>
    <row r="2260" spans="8:73" hidden="1" outlineLevel="1" x14ac:dyDescent="0.3">
      <c r="H2260" s="1" t="str">
        <v>0 - BM Costs</v>
      </c>
      <c r="L2260" s="1" t="str">
        <v>0 - BM Port</v>
      </c>
      <c r="N2260" s="1" t="str">
        <v>0 - Port Assets</v>
      </c>
      <c r="O2260" s="11"/>
      <c r="P2260" s="11"/>
      <c r="Q2260" s="11"/>
      <c r="R2260" s="11"/>
      <c r="S2260" s="11"/>
      <c r="T2260" s="11"/>
      <c r="U2260" s="11"/>
      <c r="V2260" s="11"/>
      <c r="W2260" s="11"/>
      <c r="X2260" s="11"/>
      <c r="Y2260" s="11"/>
      <c r="Z2260" s="11"/>
      <c r="AA2260" s="11"/>
      <c r="AB2260" s="11"/>
      <c r="AC2260" s="11"/>
      <c r="AD2260" s="11"/>
      <c r="AE2260" s="11"/>
      <c r="AF2260" s="11"/>
      <c r="AG2260" s="11"/>
      <c r="AH2260" s="11"/>
      <c r="AI2260" s="11"/>
      <c r="AJ2260" s="11"/>
      <c r="AK2260" s="11"/>
      <c r="AL2260" s="11"/>
      <c r="AM2260" s="11"/>
      <c r="AN2260" s="11"/>
      <c r="AO2260" s="11"/>
      <c r="AP2260" s="11"/>
      <c r="AQ2260" s="11"/>
      <c r="AR2260" s="11"/>
      <c r="AS2260" s="11"/>
      <c r="AT2260" s="11"/>
      <c r="AU2260" s="11"/>
      <c r="AV2260" s="11"/>
      <c r="AW2260" s="11"/>
      <c r="AX2260" s="11"/>
      <c r="AY2260" s="11"/>
      <c r="AZ2260" s="11"/>
      <c r="BA2260" s="11"/>
      <c r="BB2260" s="11"/>
      <c r="BC2260" s="11"/>
      <c r="BD2260" s="11"/>
      <c r="BE2260" s="11"/>
      <c r="BF2260" s="11"/>
      <c r="BG2260" s="11"/>
      <c r="BH2260" s="11"/>
      <c r="BI2260" s="11"/>
      <c r="BJ2260" s="11"/>
      <c r="BK2260" s="11"/>
      <c r="BL2260" s="11"/>
      <c r="BM2260" s="11"/>
      <c r="BN2260" s="11"/>
      <c r="BO2260" s="11"/>
      <c r="BP2260" s="1" t="str">
        <v>0- Port Costs</v>
      </c>
      <c r="BT2260" s="1" t="str">
        <v>0- Port Value</v>
      </c>
      <c r="BU2260" s="11"/>
    </row>
    <row r="2261" spans="8:73" hidden="1" outlineLevel="1" x14ac:dyDescent="0.3">
      <c r="H2261" s="1" t="str">
        <v>0 - BM Costs</v>
      </c>
      <c r="L2261" s="1" t="str">
        <v>0 - BM Port</v>
      </c>
      <c r="N2261" s="1" t="str">
        <v>0 - Port Assets</v>
      </c>
      <c r="O2261" s="11"/>
      <c r="P2261" s="11"/>
      <c r="Q2261" s="11"/>
      <c r="R2261" s="11"/>
      <c r="S2261" s="11"/>
      <c r="T2261" s="11"/>
      <c r="U2261" s="11"/>
      <c r="V2261" s="11"/>
      <c r="W2261" s="11"/>
      <c r="X2261" s="11"/>
      <c r="Y2261" s="11"/>
      <c r="Z2261" s="11"/>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c r="BC2261" s="11"/>
      <c r="BD2261" s="11"/>
      <c r="BE2261" s="11"/>
      <c r="BF2261" s="11"/>
      <c r="BG2261" s="11"/>
      <c r="BH2261" s="11"/>
      <c r="BI2261" s="11"/>
      <c r="BJ2261" s="11"/>
      <c r="BK2261" s="11"/>
      <c r="BL2261" s="11"/>
      <c r="BM2261" s="11"/>
      <c r="BN2261" s="11"/>
      <c r="BO2261" s="11"/>
      <c r="BP2261" s="1" t="str">
        <v>0- Port Costs</v>
      </c>
      <c r="BT2261" s="1" t="str">
        <v>0- Port Value</v>
      </c>
      <c r="BU2261" s="11"/>
    </row>
    <row r="2262" spans="8:73" hidden="1" outlineLevel="1" x14ac:dyDescent="0.3">
      <c r="H2262" s="1" t="str">
        <v>0 - BM Costs</v>
      </c>
      <c r="L2262" s="1" t="str">
        <v>0 - BM Port</v>
      </c>
      <c r="N2262" s="1" t="str">
        <v>0 - Port Assets</v>
      </c>
      <c r="O2262" s="11"/>
      <c r="P2262" s="11"/>
      <c r="Q2262" s="11"/>
      <c r="R2262" s="11"/>
      <c r="S2262" s="11"/>
      <c r="T2262" s="11"/>
      <c r="U2262" s="11"/>
      <c r="V2262" s="11"/>
      <c r="W2262" s="11"/>
      <c r="X2262" s="11"/>
      <c r="Y2262" s="11"/>
      <c r="Z2262" s="11"/>
      <c r="AA2262" s="11"/>
      <c r="AB2262" s="11"/>
      <c r="AC2262" s="11"/>
      <c r="AD2262" s="11"/>
      <c r="AE2262" s="11"/>
      <c r="AF2262" s="11"/>
      <c r="AG2262" s="11"/>
      <c r="AH2262" s="11"/>
      <c r="AI2262" s="11"/>
      <c r="AJ2262" s="11"/>
      <c r="AK2262" s="11"/>
      <c r="AL2262" s="11"/>
      <c r="AM2262" s="11"/>
      <c r="AN2262" s="11"/>
      <c r="AO2262" s="11"/>
      <c r="AP2262" s="11"/>
      <c r="AQ2262" s="11"/>
      <c r="AR2262" s="11"/>
      <c r="AS2262" s="11"/>
      <c r="AT2262" s="11"/>
      <c r="AU2262" s="11"/>
      <c r="AV2262" s="11"/>
      <c r="AW2262" s="11"/>
      <c r="AX2262" s="11"/>
      <c r="AY2262" s="11"/>
      <c r="AZ2262" s="11"/>
      <c r="BA2262" s="11"/>
      <c r="BB2262" s="11"/>
      <c r="BC2262" s="11"/>
      <c r="BD2262" s="11"/>
      <c r="BE2262" s="11"/>
      <c r="BF2262" s="11"/>
      <c r="BG2262" s="11"/>
      <c r="BH2262" s="11"/>
      <c r="BI2262" s="11"/>
      <c r="BJ2262" s="11"/>
      <c r="BK2262" s="11"/>
      <c r="BL2262" s="11"/>
      <c r="BM2262" s="11"/>
      <c r="BN2262" s="11"/>
      <c r="BO2262" s="11"/>
      <c r="BP2262" s="1" t="str">
        <v>0- Port Costs</v>
      </c>
      <c r="BT2262" s="1" t="str">
        <v>0- Port Value</v>
      </c>
      <c r="BU2262" s="11"/>
    </row>
    <row r="2263" spans="8:73" hidden="1" outlineLevel="1" x14ac:dyDescent="0.3">
      <c r="H2263" s="1" t="str">
        <v>0 - BM Costs</v>
      </c>
      <c r="L2263" s="1" t="str">
        <v>0 - BM Port</v>
      </c>
      <c r="N2263" s="1" t="str">
        <v>0 - Port Assets</v>
      </c>
      <c r="O2263" s="11"/>
      <c r="P2263" s="11"/>
      <c r="Q2263" s="11"/>
      <c r="R2263" s="11"/>
      <c r="S2263" s="11"/>
      <c r="T2263" s="11"/>
      <c r="U2263" s="11"/>
      <c r="V2263" s="11"/>
      <c r="W2263" s="11"/>
      <c r="X2263" s="11"/>
      <c r="Y2263" s="11"/>
      <c r="Z2263" s="11"/>
      <c r="AA2263" s="11"/>
      <c r="AB2263" s="11"/>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c r="BC2263" s="11"/>
      <c r="BD2263" s="11"/>
      <c r="BE2263" s="11"/>
      <c r="BF2263" s="11"/>
      <c r="BG2263" s="11"/>
      <c r="BH2263" s="11"/>
      <c r="BI2263" s="11"/>
      <c r="BJ2263" s="11"/>
      <c r="BK2263" s="11"/>
      <c r="BL2263" s="11"/>
      <c r="BM2263" s="11"/>
      <c r="BN2263" s="11"/>
      <c r="BO2263" s="11"/>
      <c r="BP2263" s="1" t="str">
        <v>0- Port Costs</v>
      </c>
      <c r="BT2263" s="1" t="str">
        <v>0- Port Value</v>
      </c>
      <c r="BU2263" s="11"/>
    </row>
    <row r="2264" spans="8:73" hidden="1" outlineLevel="1" x14ac:dyDescent="0.3">
      <c r="H2264" s="1" t="str">
        <v>0 - BM Costs</v>
      </c>
      <c r="L2264" s="1" t="str">
        <v>0 - BM Port</v>
      </c>
      <c r="N2264" s="1" t="str">
        <v>0 - Port Assets</v>
      </c>
      <c r="O2264" s="11"/>
      <c r="P2264" s="11"/>
      <c r="Q2264" s="11"/>
      <c r="R2264" s="11"/>
      <c r="S2264" s="11"/>
      <c r="T2264" s="11"/>
      <c r="U2264" s="11"/>
      <c r="V2264" s="11"/>
      <c r="W2264" s="11"/>
      <c r="X2264" s="11"/>
      <c r="Y2264" s="11"/>
      <c r="Z2264" s="11"/>
      <c r="AA2264" s="11"/>
      <c r="AB2264" s="11"/>
      <c r="AC2264" s="11"/>
      <c r="AD2264" s="11"/>
      <c r="AE2264" s="11"/>
      <c r="AF2264" s="11"/>
      <c r="AG2264" s="11"/>
      <c r="AH2264" s="11"/>
      <c r="AI2264" s="11"/>
      <c r="AJ2264" s="11"/>
      <c r="AK2264" s="11"/>
      <c r="AL2264" s="11"/>
      <c r="AM2264" s="11"/>
      <c r="AN2264" s="11"/>
      <c r="AO2264" s="11"/>
      <c r="AP2264" s="11"/>
      <c r="AQ2264" s="11"/>
      <c r="AR2264" s="11"/>
      <c r="AS2264" s="11"/>
      <c r="AT2264" s="11"/>
      <c r="AU2264" s="11"/>
      <c r="AV2264" s="11"/>
      <c r="AW2264" s="11"/>
      <c r="AX2264" s="11"/>
      <c r="AY2264" s="11"/>
      <c r="AZ2264" s="11"/>
      <c r="BA2264" s="11"/>
      <c r="BB2264" s="11"/>
      <c r="BC2264" s="11"/>
      <c r="BD2264" s="11"/>
      <c r="BE2264" s="11"/>
      <c r="BF2264" s="11"/>
      <c r="BG2264" s="11"/>
      <c r="BH2264" s="11"/>
      <c r="BI2264" s="11"/>
      <c r="BJ2264" s="11"/>
      <c r="BK2264" s="11"/>
      <c r="BL2264" s="11"/>
      <c r="BM2264" s="11"/>
      <c r="BN2264" s="11"/>
      <c r="BO2264" s="11"/>
      <c r="BP2264" s="1" t="str">
        <v>0- Port Costs</v>
      </c>
      <c r="BT2264" s="1" t="str">
        <v>0- Port Value</v>
      </c>
      <c r="BU2264" s="11"/>
    </row>
    <row r="2265" spans="8:73" hidden="1" outlineLevel="1" x14ac:dyDescent="0.3">
      <c r="H2265" s="1" t="str">
        <v>0 - BM Costs</v>
      </c>
      <c r="L2265" s="1" t="str">
        <v>0 - BM Port</v>
      </c>
      <c r="N2265" s="1" t="str">
        <v>0 - Port Assets</v>
      </c>
      <c r="O2265" s="11"/>
      <c r="P2265" s="11"/>
      <c r="Q2265" s="11"/>
      <c r="R2265" s="11"/>
      <c r="S2265" s="11"/>
      <c r="T2265" s="11"/>
      <c r="U2265" s="11"/>
      <c r="V2265" s="11"/>
      <c r="W2265" s="11"/>
      <c r="X2265" s="11"/>
      <c r="Y2265" s="11"/>
      <c r="Z2265" s="11"/>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c r="BC2265" s="11"/>
      <c r="BD2265" s="11"/>
      <c r="BE2265" s="11"/>
      <c r="BF2265" s="11"/>
      <c r="BG2265" s="11"/>
      <c r="BH2265" s="11"/>
      <c r="BI2265" s="11"/>
      <c r="BJ2265" s="11"/>
      <c r="BK2265" s="11"/>
      <c r="BL2265" s="11"/>
      <c r="BM2265" s="11"/>
      <c r="BN2265" s="11"/>
      <c r="BO2265" s="11"/>
      <c r="BP2265" s="1" t="str">
        <v>0- Port Costs</v>
      </c>
      <c r="BT2265" s="1" t="str">
        <v>0- Port Value</v>
      </c>
      <c r="BU2265" s="11"/>
    </row>
    <row r="2266" spans="8:73" hidden="1" outlineLevel="1" x14ac:dyDescent="0.3">
      <c r="H2266" s="1" t="str">
        <v>0 - BM Costs</v>
      </c>
      <c r="L2266" s="1" t="str">
        <v>0 - BM Port</v>
      </c>
      <c r="N2266" s="1" t="str">
        <v>0 - Port Assets</v>
      </c>
      <c r="O2266" s="11"/>
      <c r="P2266" s="11"/>
      <c r="Q2266" s="11"/>
      <c r="R2266" s="11"/>
      <c r="S2266" s="11"/>
      <c r="T2266" s="11"/>
      <c r="U2266" s="11"/>
      <c r="V2266" s="11"/>
      <c r="W2266" s="11"/>
      <c r="X2266" s="11"/>
      <c r="Y2266" s="11"/>
      <c r="Z2266" s="11"/>
      <c r="AA2266" s="11"/>
      <c r="AB2266" s="11"/>
      <c r="AC2266" s="11"/>
      <c r="AD2266" s="11"/>
      <c r="AE2266" s="11"/>
      <c r="AF2266" s="11"/>
      <c r="AG2266" s="11"/>
      <c r="AH2266" s="11"/>
      <c r="AI2266" s="11"/>
      <c r="AJ2266" s="11"/>
      <c r="AK2266" s="11"/>
      <c r="AL2266" s="11"/>
      <c r="AM2266" s="11"/>
      <c r="AN2266" s="11"/>
      <c r="AO2266" s="11"/>
      <c r="AP2266" s="11"/>
      <c r="AQ2266" s="11"/>
      <c r="AR2266" s="11"/>
      <c r="AS2266" s="11"/>
      <c r="AT2266" s="11"/>
      <c r="AU2266" s="11"/>
      <c r="AV2266" s="11"/>
      <c r="AW2266" s="11"/>
      <c r="AX2266" s="11"/>
      <c r="AY2266" s="11"/>
      <c r="AZ2266" s="11"/>
      <c r="BA2266" s="11"/>
      <c r="BB2266" s="11"/>
      <c r="BC2266" s="11"/>
      <c r="BD2266" s="11"/>
      <c r="BE2266" s="11"/>
      <c r="BF2266" s="11"/>
      <c r="BG2266" s="11"/>
      <c r="BH2266" s="11"/>
      <c r="BI2266" s="11"/>
      <c r="BJ2266" s="11"/>
      <c r="BK2266" s="11"/>
      <c r="BL2266" s="11"/>
      <c r="BM2266" s="11"/>
      <c r="BN2266" s="11"/>
      <c r="BO2266" s="11"/>
      <c r="BP2266" s="1" t="str">
        <v>0- Port Costs</v>
      </c>
      <c r="BT2266" s="1" t="str">
        <v>0- Port Value</v>
      </c>
      <c r="BU2266" s="11"/>
    </row>
    <row r="2267" spans="8:73" hidden="1" outlineLevel="1" x14ac:dyDescent="0.3">
      <c r="H2267" s="1" t="str">
        <v>0 - BM Costs</v>
      </c>
      <c r="L2267" s="1" t="str">
        <v>0 - BM Port</v>
      </c>
      <c r="N2267" s="1" t="str">
        <v>0 - Port Assets</v>
      </c>
      <c r="O2267" s="11"/>
      <c r="P2267" s="11"/>
      <c r="Q2267" s="11"/>
      <c r="R2267" s="11"/>
      <c r="S2267" s="11"/>
      <c r="T2267" s="11"/>
      <c r="U2267" s="11"/>
      <c r="V2267" s="11"/>
      <c r="W2267" s="11"/>
      <c r="X2267" s="11"/>
      <c r="Y2267" s="11"/>
      <c r="Z2267" s="11"/>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c r="BC2267" s="11"/>
      <c r="BD2267" s="11"/>
      <c r="BE2267" s="11"/>
      <c r="BF2267" s="11"/>
      <c r="BG2267" s="11"/>
      <c r="BH2267" s="11"/>
      <c r="BI2267" s="11"/>
      <c r="BJ2267" s="11"/>
      <c r="BK2267" s="11"/>
      <c r="BL2267" s="11"/>
      <c r="BM2267" s="11"/>
      <c r="BN2267" s="11"/>
      <c r="BO2267" s="11"/>
      <c r="BP2267" s="1" t="str">
        <v>0- Port Costs</v>
      </c>
      <c r="BT2267" s="1" t="str">
        <v>0- Port Value</v>
      </c>
      <c r="BU2267" s="11"/>
    </row>
    <row r="2268" spans="8:73" hidden="1" outlineLevel="1" x14ac:dyDescent="0.3">
      <c r="H2268" s="1" t="str">
        <v>0 - BM Costs</v>
      </c>
      <c r="L2268" s="1" t="str">
        <v>0 - BM Port</v>
      </c>
      <c r="N2268" s="1" t="str">
        <v>0 - Port Assets</v>
      </c>
      <c r="O2268" s="11"/>
      <c r="P2268" s="11"/>
      <c r="Q2268" s="11"/>
      <c r="R2268" s="11"/>
      <c r="S2268" s="11"/>
      <c r="T2268" s="11"/>
      <c r="U2268" s="11"/>
      <c r="V2268" s="11"/>
      <c r="W2268" s="11"/>
      <c r="X2268" s="11"/>
      <c r="Y2268" s="11"/>
      <c r="Z2268" s="11"/>
      <c r="AA2268" s="11"/>
      <c r="AB2268" s="11"/>
      <c r="AC2268" s="11"/>
      <c r="AD2268" s="11"/>
      <c r="AE2268" s="11"/>
      <c r="AF2268" s="11"/>
      <c r="AG2268" s="11"/>
      <c r="AH2268" s="11"/>
      <c r="AI2268" s="11"/>
      <c r="AJ2268" s="11"/>
      <c r="AK2268" s="11"/>
      <c r="AL2268" s="11"/>
      <c r="AM2268" s="11"/>
      <c r="AN2268" s="11"/>
      <c r="AO2268" s="11"/>
      <c r="AP2268" s="11"/>
      <c r="AQ2268" s="11"/>
      <c r="AR2268" s="11"/>
      <c r="AS2268" s="11"/>
      <c r="AT2268" s="11"/>
      <c r="AU2268" s="11"/>
      <c r="AV2268" s="11"/>
      <c r="AW2268" s="11"/>
      <c r="AX2268" s="11"/>
      <c r="AY2268" s="11"/>
      <c r="AZ2268" s="11"/>
      <c r="BA2268" s="11"/>
      <c r="BB2268" s="11"/>
      <c r="BC2268" s="11"/>
      <c r="BD2268" s="11"/>
      <c r="BE2268" s="11"/>
      <c r="BF2268" s="11"/>
      <c r="BG2268" s="11"/>
      <c r="BH2268" s="11"/>
      <c r="BI2268" s="11"/>
      <c r="BJ2268" s="11"/>
      <c r="BK2268" s="11"/>
      <c r="BL2268" s="11"/>
      <c r="BM2268" s="11"/>
      <c r="BN2268" s="11"/>
      <c r="BO2268" s="11"/>
      <c r="BP2268" s="1" t="str">
        <v>0- Port Costs</v>
      </c>
      <c r="BT2268" s="1" t="str">
        <v>0- Port Value</v>
      </c>
      <c r="BU2268" s="11"/>
    </row>
    <row r="2269" spans="8:73" hidden="1" outlineLevel="1" x14ac:dyDescent="0.3">
      <c r="H2269" s="1" t="str">
        <v>0 - BM Costs</v>
      </c>
      <c r="L2269" s="1" t="str">
        <v>0 - BM Port</v>
      </c>
      <c r="N2269" s="1" t="str">
        <v>0 - Port Assets</v>
      </c>
      <c r="O2269" s="11"/>
      <c r="P2269" s="11"/>
      <c r="Q2269" s="11"/>
      <c r="R2269" s="11"/>
      <c r="S2269" s="11"/>
      <c r="T2269" s="11"/>
      <c r="U2269" s="11"/>
      <c r="V2269" s="11"/>
      <c r="W2269" s="11"/>
      <c r="X2269" s="11"/>
      <c r="Y2269" s="11"/>
      <c r="Z2269" s="11"/>
      <c r="AA2269" s="11"/>
      <c r="AB2269" s="11"/>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c r="BC2269" s="11"/>
      <c r="BD2269" s="11"/>
      <c r="BE2269" s="11"/>
      <c r="BF2269" s="11"/>
      <c r="BG2269" s="11"/>
      <c r="BH2269" s="11"/>
      <c r="BI2269" s="11"/>
      <c r="BJ2269" s="11"/>
      <c r="BK2269" s="11"/>
      <c r="BL2269" s="11"/>
      <c r="BM2269" s="11"/>
      <c r="BN2269" s="11"/>
      <c r="BO2269" s="11"/>
      <c r="BP2269" s="1" t="str">
        <v>0- Port Costs</v>
      </c>
      <c r="BT2269" s="1" t="str">
        <v>0- Port Value</v>
      </c>
      <c r="BU2269" s="11"/>
    </row>
    <row r="2270" spans="8:73" hidden="1" outlineLevel="1" x14ac:dyDescent="0.3">
      <c r="H2270" s="1" t="str">
        <v>0 - BM Costs</v>
      </c>
      <c r="L2270" s="1" t="str">
        <v>0 - BM Port</v>
      </c>
      <c r="N2270" s="1" t="str">
        <v>0 - Port Assets</v>
      </c>
      <c r="O2270" s="11"/>
      <c r="P2270" s="11"/>
      <c r="Q2270" s="11"/>
      <c r="R2270" s="11"/>
      <c r="S2270" s="11"/>
      <c r="T2270" s="11"/>
      <c r="U2270" s="11"/>
      <c r="V2270" s="11"/>
      <c r="W2270" s="11"/>
      <c r="X2270" s="11"/>
      <c r="Y2270" s="11"/>
      <c r="Z2270" s="11"/>
      <c r="AA2270" s="11"/>
      <c r="AB2270" s="11"/>
      <c r="AC2270" s="11"/>
      <c r="AD2270" s="11"/>
      <c r="AE2270" s="11"/>
      <c r="AF2270" s="11"/>
      <c r="AG2270" s="11"/>
      <c r="AH2270" s="11"/>
      <c r="AI2270" s="11"/>
      <c r="AJ2270" s="11"/>
      <c r="AK2270" s="11"/>
      <c r="AL2270" s="11"/>
      <c r="AM2270" s="11"/>
      <c r="AN2270" s="11"/>
      <c r="AO2270" s="11"/>
      <c r="AP2270" s="11"/>
      <c r="AQ2270" s="11"/>
      <c r="AR2270" s="11"/>
      <c r="AS2270" s="11"/>
      <c r="AT2270" s="11"/>
      <c r="AU2270" s="11"/>
      <c r="AV2270" s="11"/>
      <c r="AW2270" s="11"/>
      <c r="AX2270" s="11"/>
      <c r="AY2270" s="11"/>
      <c r="AZ2270" s="11"/>
      <c r="BA2270" s="11"/>
      <c r="BB2270" s="11"/>
      <c r="BC2270" s="11"/>
      <c r="BD2270" s="11"/>
      <c r="BE2270" s="11"/>
      <c r="BF2270" s="11"/>
      <c r="BG2270" s="11"/>
      <c r="BH2270" s="11"/>
      <c r="BI2270" s="11"/>
      <c r="BJ2270" s="11"/>
      <c r="BK2270" s="11"/>
      <c r="BL2270" s="11"/>
      <c r="BM2270" s="11"/>
      <c r="BN2270" s="11"/>
      <c r="BO2270" s="11"/>
      <c r="BP2270" s="1" t="str">
        <v>0- Port Costs</v>
      </c>
      <c r="BT2270" s="1" t="str">
        <v>0- Port Value</v>
      </c>
      <c r="BU2270" s="11"/>
    </row>
    <row r="2271" spans="8:73" hidden="1" outlineLevel="1" x14ac:dyDescent="0.3">
      <c r="H2271" s="1" t="str">
        <v>0 - BM Costs</v>
      </c>
      <c r="L2271" s="1" t="str">
        <v>0 - BM Port</v>
      </c>
      <c r="N2271" s="1" t="str">
        <v>0 - Port Assets</v>
      </c>
      <c r="O2271" s="11"/>
      <c r="P2271" s="11"/>
      <c r="Q2271" s="11"/>
      <c r="R2271" s="11"/>
      <c r="S2271" s="11"/>
      <c r="T2271" s="11"/>
      <c r="U2271" s="11"/>
      <c r="V2271" s="11"/>
      <c r="W2271" s="11"/>
      <c r="X2271" s="11"/>
      <c r="Y2271" s="11"/>
      <c r="Z2271" s="11"/>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c r="BC2271" s="11"/>
      <c r="BD2271" s="11"/>
      <c r="BE2271" s="11"/>
      <c r="BF2271" s="11"/>
      <c r="BG2271" s="11"/>
      <c r="BH2271" s="11"/>
      <c r="BI2271" s="11"/>
      <c r="BJ2271" s="11"/>
      <c r="BK2271" s="11"/>
      <c r="BL2271" s="11"/>
      <c r="BM2271" s="11"/>
      <c r="BN2271" s="11"/>
      <c r="BO2271" s="11"/>
      <c r="BP2271" s="1" t="str">
        <v>0- Port Costs</v>
      </c>
      <c r="BT2271" s="1" t="str">
        <v>0- Port Value</v>
      </c>
      <c r="BU2271" s="11"/>
    </row>
    <row r="2272" spans="8:73" hidden="1" outlineLevel="1" x14ac:dyDescent="0.3">
      <c r="H2272" s="1" t="str">
        <v>0 - BM Costs</v>
      </c>
      <c r="L2272" s="1" t="str">
        <v>0 - BM Port</v>
      </c>
      <c r="N2272" s="1" t="str">
        <v>0 - Port Assets</v>
      </c>
      <c r="O2272" s="11"/>
      <c r="P2272" s="11"/>
      <c r="Q2272" s="11"/>
      <c r="R2272" s="11"/>
      <c r="S2272" s="11"/>
      <c r="T2272" s="11"/>
      <c r="U2272" s="11"/>
      <c r="V2272" s="11"/>
      <c r="W2272" s="11"/>
      <c r="X2272" s="11"/>
      <c r="Y2272" s="11"/>
      <c r="Z2272" s="11"/>
      <c r="AA2272" s="11"/>
      <c r="AB2272" s="11"/>
      <c r="AC2272" s="11"/>
      <c r="AD2272" s="11"/>
      <c r="AE2272" s="11"/>
      <c r="AF2272" s="11"/>
      <c r="AG2272" s="11"/>
      <c r="AH2272" s="11"/>
      <c r="AI2272" s="11"/>
      <c r="AJ2272" s="11"/>
      <c r="AK2272" s="11"/>
      <c r="AL2272" s="11"/>
      <c r="AM2272" s="11"/>
      <c r="AN2272" s="11"/>
      <c r="AO2272" s="11"/>
      <c r="AP2272" s="11"/>
      <c r="AQ2272" s="11"/>
      <c r="AR2272" s="11"/>
      <c r="AS2272" s="11"/>
      <c r="AT2272" s="11"/>
      <c r="AU2272" s="11"/>
      <c r="AV2272" s="11"/>
      <c r="AW2272" s="11"/>
      <c r="AX2272" s="11"/>
      <c r="AY2272" s="11"/>
      <c r="AZ2272" s="11"/>
      <c r="BA2272" s="11"/>
      <c r="BB2272" s="11"/>
      <c r="BC2272" s="11"/>
      <c r="BD2272" s="11"/>
      <c r="BE2272" s="11"/>
      <c r="BF2272" s="11"/>
      <c r="BG2272" s="11"/>
      <c r="BH2272" s="11"/>
      <c r="BI2272" s="11"/>
      <c r="BJ2272" s="11"/>
      <c r="BK2272" s="11"/>
      <c r="BL2272" s="11"/>
      <c r="BM2272" s="11"/>
      <c r="BN2272" s="11"/>
      <c r="BO2272" s="11"/>
      <c r="BP2272" s="1" t="str">
        <v>0- Port Costs</v>
      </c>
      <c r="BT2272" s="1" t="str">
        <v>0- Port Value</v>
      </c>
      <c r="BU2272" s="11"/>
    </row>
    <row r="2273" spans="8:73" hidden="1" outlineLevel="1" x14ac:dyDescent="0.3">
      <c r="H2273" s="1" t="str">
        <v>0 - BM Costs</v>
      </c>
      <c r="L2273" s="1" t="str">
        <v>0 - BM Port</v>
      </c>
      <c r="N2273" s="1" t="str">
        <v>0 - Port Assets</v>
      </c>
      <c r="O2273" s="11"/>
      <c r="P2273" s="11"/>
      <c r="Q2273" s="11"/>
      <c r="R2273" s="11"/>
      <c r="S2273" s="11"/>
      <c r="T2273" s="11"/>
      <c r="U2273" s="11"/>
      <c r="V2273" s="11"/>
      <c r="W2273" s="11"/>
      <c r="X2273" s="11"/>
      <c r="Y2273" s="11"/>
      <c r="Z2273" s="11"/>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c r="BC2273" s="11"/>
      <c r="BD2273" s="11"/>
      <c r="BE2273" s="11"/>
      <c r="BF2273" s="11"/>
      <c r="BG2273" s="11"/>
      <c r="BH2273" s="11"/>
      <c r="BI2273" s="11"/>
      <c r="BJ2273" s="11"/>
      <c r="BK2273" s="11"/>
      <c r="BL2273" s="11"/>
      <c r="BM2273" s="11"/>
      <c r="BN2273" s="11"/>
      <c r="BO2273" s="11"/>
      <c r="BP2273" s="1" t="str">
        <v>0- Port Costs</v>
      </c>
      <c r="BT2273" s="1" t="str">
        <v>0- Port Value</v>
      </c>
      <c r="BU2273" s="11"/>
    </row>
    <row r="2274" spans="8:73" hidden="1" outlineLevel="1" x14ac:dyDescent="0.3">
      <c r="H2274" s="1" t="str">
        <v>0 - BM Costs</v>
      </c>
      <c r="L2274" s="1" t="str">
        <v>0 - BM Port</v>
      </c>
      <c r="N2274" s="1" t="str">
        <v>0 - Port Assets</v>
      </c>
      <c r="O2274" s="11"/>
      <c r="P2274" s="11"/>
      <c r="Q2274" s="11"/>
      <c r="R2274" s="11"/>
      <c r="S2274" s="11"/>
      <c r="T2274" s="11"/>
      <c r="U2274" s="11"/>
      <c r="V2274" s="11"/>
      <c r="W2274" s="11"/>
      <c r="X2274" s="11"/>
      <c r="Y2274" s="11"/>
      <c r="Z2274" s="11"/>
      <c r="AA2274" s="11"/>
      <c r="AB2274" s="11"/>
      <c r="AC2274" s="11"/>
      <c r="AD2274" s="11"/>
      <c r="AE2274" s="11"/>
      <c r="AF2274" s="11"/>
      <c r="AG2274" s="11"/>
      <c r="AH2274" s="11"/>
      <c r="AI2274" s="11"/>
      <c r="AJ2274" s="11"/>
      <c r="AK2274" s="11"/>
      <c r="AL2274" s="11"/>
      <c r="AM2274" s="11"/>
      <c r="AN2274" s="11"/>
      <c r="AO2274" s="11"/>
      <c r="AP2274" s="11"/>
      <c r="AQ2274" s="11"/>
      <c r="AR2274" s="11"/>
      <c r="AS2274" s="11"/>
      <c r="AT2274" s="11"/>
      <c r="AU2274" s="11"/>
      <c r="AV2274" s="11"/>
      <c r="AW2274" s="11"/>
      <c r="AX2274" s="11"/>
      <c r="AY2274" s="11"/>
      <c r="AZ2274" s="11"/>
      <c r="BA2274" s="11"/>
      <c r="BB2274" s="11"/>
      <c r="BC2274" s="11"/>
      <c r="BD2274" s="11"/>
      <c r="BE2274" s="11"/>
      <c r="BF2274" s="11"/>
      <c r="BG2274" s="11"/>
      <c r="BH2274" s="11"/>
      <c r="BI2274" s="11"/>
      <c r="BJ2274" s="11"/>
      <c r="BK2274" s="11"/>
      <c r="BL2274" s="11"/>
      <c r="BM2274" s="11"/>
      <c r="BN2274" s="11"/>
      <c r="BO2274" s="11"/>
      <c r="BP2274" s="1" t="str">
        <v>0- Port Costs</v>
      </c>
      <c r="BT2274" s="1" t="str">
        <v>0- Port Value</v>
      </c>
      <c r="BU2274" s="11"/>
    </row>
    <row r="2275" spans="8:73" hidden="1" outlineLevel="1" x14ac:dyDescent="0.3">
      <c r="H2275" s="1" t="str">
        <v>0 - BM Costs</v>
      </c>
      <c r="L2275" s="1" t="str">
        <v>0 - BM Port</v>
      </c>
      <c r="N2275" s="1" t="str">
        <v>0 - Port Assets</v>
      </c>
      <c r="O2275" s="11"/>
      <c r="P2275" s="11"/>
      <c r="Q2275" s="11"/>
      <c r="R2275" s="11"/>
      <c r="S2275" s="11"/>
      <c r="T2275" s="11"/>
      <c r="U2275" s="11"/>
      <c r="V2275" s="11"/>
      <c r="W2275" s="11"/>
      <c r="X2275" s="11"/>
      <c r="Y2275" s="11"/>
      <c r="Z2275" s="11"/>
      <c r="AA2275" s="11"/>
      <c r="AB2275" s="11"/>
      <c r="AC2275" s="11"/>
      <c r="AD2275" s="11"/>
      <c r="AE2275" s="11"/>
      <c r="AF2275" s="11"/>
      <c r="AG2275" s="11"/>
      <c r="AH2275" s="11"/>
      <c r="AI2275" s="11"/>
      <c r="AJ2275" s="11"/>
      <c r="AK2275" s="11"/>
      <c r="AL2275" s="11"/>
      <c r="AM2275" s="11"/>
      <c r="AN2275" s="11"/>
      <c r="AO2275" s="11"/>
      <c r="AP2275" s="11"/>
      <c r="AQ2275" s="11"/>
      <c r="AR2275" s="11"/>
      <c r="AS2275" s="11"/>
      <c r="AT2275" s="11"/>
      <c r="AU2275" s="11"/>
      <c r="AV2275" s="11"/>
      <c r="AW2275" s="11"/>
      <c r="AX2275" s="11"/>
      <c r="AY2275" s="11"/>
      <c r="AZ2275" s="11"/>
      <c r="BA2275" s="11"/>
      <c r="BB2275" s="11"/>
      <c r="BC2275" s="11"/>
      <c r="BD2275" s="11"/>
      <c r="BE2275" s="11"/>
      <c r="BF2275" s="11"/>
      <c r="BG2275" s="11"/>
      <c r="BH2275" s="11"/>
      <c r="BI2275" s="11"/>
      <c r="BJ2275" s="11"/>
      <c r="BK2275" s="11"/>
      <c r="BL2275" s="11"/>
      <c r="BM2275" s="11"/>
      <c r="BN2275" s="11"/>
      <c r="BO2275" s="11"/>
      <c r="BP2275" s="1" t="str">
        <v>0- Port Costs</v>
      </c>
      <c r="BT2275" s="1" t="str">
        <v>0- Port Value</v>
      </c>
      <c r="BU2275" s="11"/>
    </row>
    <row r="2276" spans="8:73" hidden="1" outlineLevel="1" x14ac:dyDescent="0.3">
      <c r="H2276" s="1" t="str">
        <v>0 - BM Costs</v>
      </c>
      <c r="L2276" s="1" t="str">
        <v>0 - BM Port</v>
      </c>
      <c r="N2276" s="1" t="str">
        <v>0 - Port Assets</v>
      </c>
      <c r="O2276" s="11"/>
      <c r="P2276" s="11"/>
      <c r="Q2276" s="11"/>
      <c r="R2276" s="11"/>
      <c r="S2276" s="11"/>
      <c r="T2276" s="11"/>
      <c r="U2276" s="11"/>
      <c r="V2276" s="11"/>
      <c r="W2276" s="11"/>
      <c r="X2276" s="11"/>
      <c r="Y2276" s="11"/>
      <c r="Z2276" s="11"/>
      <c r="AA2276" s="11"/>
      <c r="AB2276" s="11"/>
      <c r="AC2276" s="11"/>
      <c r="AD2276" s="11"/>
      <c r="AE2276" s="11"/>
      <c r="AF2276" s="11"/>
      <c r="AG2276" s="11"/>
      <c r="AH2276" s="11"/>
      <c r="AI2276" s="11"/>
      <c r="AJ2276" s="11"/>
      <c r="AK2276" s="11"/>
      <c r="AL2276" s="11"/>
      <c r="AM2276" s="11"/>
      <c r="AN2276" s="11"/>
      <c r="AO2276" s="11"/>
      <c r="AP2276" s="11"/>
      <c r="AQ2276" s="11"/>
      <c r="AR2276" s="11"/>
      <c r="AS2276" s="11"/>
      <c r="AT2276" s="11"/>
      <c r="AU2276" s="11"/>
      <c r="AV2276" s="11"/>
      <c r="AW2276" s="11"/>
      <c r="AX2276" s="11"/>
      <c r="AY2276" s="11"/>
      <c r="AZ2276" s="11"/>
      <c r="BA2276" s="11"/>
      <c r="BB2276" s="11"/>
      <c r="BC2276" s="11"/>
      <c r="BD2276" s="11"/>
      <c r="BE2276" s="11"/>
      <c r="BF2276" s="11"/>
      <c r="BG2276" s="11"/>
      <c r="BH2276" s="11"/>
      <c r="BI2276" s="11"/>
      <c r="BJ2276" s="11"/>
      <c r="BK2276" s="11"/>
      <c r="BL2276" s="11"/>
      <c r="BM2276" s="11"/>
      <c r="BN2276" s="11"/>
      <c r="BO2276" s="11"/>
      <c r="BP2276" s="1" t="str">
        <v>0- Port Costs</v>
      </c>
      <c r="BT2276" s="1" t="str">
        <v>0- Port Value</v>
      </c>
      <c r="BU2276" s="11"/>
    </row>
    <row r="2277" spans="8:73" hidden="1" outlineLevel="1" x14ac:dyDescent="0.3">
      <c r="H2277" s="1" t="str">
        <v>0 - BM Costs</v>
      </c>
      <c r="L2277" s="1" t="str">
        <v>0 - BM Port</v>
      </c>
      <c r="N2277" s="1" t="str">
        <v>0 - Port Assets</v>
      </c>
      <c r="O2277" s="11"/>
      <c r="P2277" s="11"/>
      <c r="Q2277" s="11"/>
      <c r="R2277" s="11"/>
      <c r="S2277" s="11"/>
      <c r="T2277" s="11"/>
      <c r="U2277" s="11"/>
      <c r="V2277" s="11"/>
      <c r="W2277" s="11"/>
      <c r="X2277" s="11"/>
      <c r="Y2277" s="11"/>
      <c r="Z2277" s="11"/>
      <c r="AA2277" s="11"/>
      <c r="AB2277" s="11"/>
      <c r="AC2277" s="11"/>
      <c r="AD2277" s="11"/>
      <c r="AE2277" s="11"/>
      <c r="AF2277" s="11"/>
      <c r="AG2277" s="11"/>
      <c r="AH2277" s="11"/>
      <c r="AI2277" s="11"/>
      <c r="AJ2277" s="11"/>
      <c r="AK2277" s="11"/>
      <c r="AL2277" s="11"/>
      <c r="AM2277" s="11"/>
      <c r="AN2277" s="11"/>
      <c r="AO2277" s="11"/>
      <c r="AP2277" s="11"/>
      <c r="AQ2277" s="11"/>
      <c r="AR2277" s="11"/>
      <c r="AS2277" s="11"/>
      <c r="AT2277" s="11"/>
      <c r="AU2277" s="11"/>
      <c r="AV2277" s="11"/>
      <c r="AW2277" s="11"/>
      <c r="AX2277" s="11"/>
      <c r="AY2277" s="11"/>
      <c r="AZ2277" s="11"/>
      <c r="BA2277" s="11"/>
      <c r="BB2277" s="11"/>
      <c r="BC2277" s="11"/>
      <c r="BD2277" s="11"/>
      <c r="BE2277" s="11"/>
      <c r="BF2277" s="11"/>
      <c r="BG2277" s="11"/>
      <c r="BH2277" s="11"/>
      <c r="BI2277" s="11"/>
      <c r="BJ2277" s="11"/>
      <c r="BK2277" s="11"/>
      <c r="BL2277" s="11"/>
      <c r="BM2277" s="11"/>
      <c r="BN2277" s="11"/>
      <c r="BO2277" s="11"/>
      <c r="BP2277" s="1" t="str">
        <v>0- Port Costs</v>
      </c>
      <c r="BT2277" s="1" t="str">
        <v>0- Port Value</v>
      </c>
      <c r="BU2277" s="11"/>
    </row>
    <row r="2278" spans="8:73" hidden="1" outlineLevel="1" x14ac:dyDescent="0.3">
      <c r="H2278" s="1" t="str">
        <v>0 - BM Costs</v>
      </c>
      <c r="L2278" s="1" t="str">
        <v>0 - BM Port</v>
      </c>
      <c r="N2278" s="1" t="str">
        <v>0 - Port Assets</v>
      </c>
      <c r="O2278" s="11"/>
      <c r="P2278" s="11"/>
      <c r="Q2278" s="11"/>
      <c r="R2278" s="11"/>
      <c r="S2278" s="11"/>
      <c r="T2278" s="11"/>
      <c r="U2278" s="11"/>
      <c r="V2278" s="11"/>
      <c r="W2278" s="11"/>
      <c r="X2278" s="11"/>
      <c r="Y2278" s="11"/>
      <c r="Z2278" s="11"/>
      <c r="AA2278" s="11"/>
      <c r="AB2278" s="11"/>
      <c r="AC2278" s="11"/>
      <c r="AD2278" s="11"/>
      <c r="AE2278" s="11"/>
      <c r="AF2278" s="11"/>
      <c r="AG2278" s="11"/>
      <c r="AH2278" s="11"/>
      <c r="AI2278" s="11"/>
      <c r="AJ2278" s="11"/>
      <c r="AK2278" s="11"/>
      <c r="AL2278" s="11"/>
      <c r="AM2278" s="11"/>
      <c r="AN2278" s="11"/>
      <c r="AO2278" s="11"/>
      <c r="AP2278" s="11"/>
      <c r="AQ2278" s="11"/>
      <c r="AR2278" s="11"/>
      <c r="AS2278" s="11"/>
      <c r="AT2278" s="11"/>
      <c r="AU2278" s="11"/>
      <c r="AV2278" s="11"/>
      <c r="AW2278" s="11"/>
      <c r="AX2278" s="11"/>
      <c r="AY2278" s="11"/>
      <c r="AZ2278" s="11"/>
      <c r="BA2278" s="11"/>
      <c r="BB2278" s="11"/>
      <c r="BC2278" s="11"/>
      <c r="BD2278" s="11"/>
      <c r="BE2278" s="11"/>
      <c r="BF2278" s="11"/>
      <c r="BG2278" s="11"/>
      <c r="BH2278" s="11"/>
      <c r="BI2278" s="11"/>
      <c r="BJ2278" s="11"/>
      <c r="BK2278" s="11"/>
      <c r="BL2278" s="11"/>
      <c r="BM2278" s="11"/>
      <c r="BN2278" s="11"/>
      <c r="BO2278" s="11"/>
      <c r="BP2278" s="1" t="str">
        <v>0- Port Costs</v>
      </c>
      <c r="BT2278" s="1" t="str">
        <v>0- Port Value</v>
      </c>
      <c r="BU2278" s="11"/>
    </row>
    <row r="2279" spans="8:73" hidden="1" outlineLevel="1" x14ac:dyDescent="0.3">
      <c r="H2279" s="1" t="str">
        <v>0 - BM Costs</v>
      </c>
      <c r="L2279" s="1" t="str">
        <v>0 - BM Port</v>
      </c>
      <c r="N2279" s="1" t="str">
        <v>0 - Port Assets</v>
      </c>
      <c r="O2279" s="11"/>
      <c r="P2279" s="11"/>
      <c r="Q2279" s="11"/>
      <c r="R2279" s="11"/>
      <c r="S2279" s="11"/>
      <c r="T2279" s="11"/>
      <c r="U2279" s="11"/>
      <c r="V2279" s="11"/>
      <c r="W2279" s="11"/>
      <c r="X2279" s="11"/>
      <c r="Y2279" s="11"/>
      <c r="Z2279" s="11"/>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c r="BC2279" s="11"/>
      <c r="BD2279" s="11"/>
      <c r="BE2279" s="11"/>
      <c r="BF2279" s="11"/>
      <c r="BG2279" s="11"/>
      <c r="BH2279" s="11"/>
      <c r="BI2279" s="11"/>
      <c r="BJ2279" s="11"/>
      <c r="BK2279" s="11"/>
      <c r="BL2279" s="11"/>
      <c r="BM2279" s="11"/>
      <c r="BN2279" s="11"/>
      <c r="BO2279" s="11"/>
      <c r="BP2279" s="1" t="str">
        <v>0- Port Costs</v>
      </c>
      <c r="BT2279" s="1" t="str">
        <v>0- Port Value</v>
      </c>
      <c r="BU2279" s="11"/>
    </row>
    <row r="2280" spans="8:73" hidden="1" outlineLevel="1" x14ac:dyDescent="0.3">
      <c r="H2280" s="1" t="str">
        <v>0 - BM Costs</v>
      </c>
      <c r="L2280" s="1" t="str">
        <v>0 - BM Port</v>
      </c>
      <c r="N2280" s="1" t="str">
        <v>0 - Port Assets</v>
      </c>
      <c r="O2280" s="11"/>
      <c r="P2280" s="11"/>
      <c r="Q2280" s="11"/>
      <c r="R2280" s="11"/>
      <c r="S2280" s="11"/>
      <c r="T2280" s="11"/>
      <c r="U2280" s="11"/>
      <c r="V2280" s="11"/>
      <c r="W2280" s="11"/>
      <c r="X2280" s="11"/>
      <c r="Y2280" s="11"/>
      <c r="Z2280" s="11"/>
      <c r="AA2280" s="11"/>
      <c r="AB2280" s="11"/>
      <c r="AC2280" s="11"/>
      <c r="AD2280" s="11"/>
      <c r="AE2280" s="11"/>
      <c r="AF2280" s="11"/>
      <c r="AG2280" s="11"/>
      <c r="AH2280" s="11"/>
      <c r="AI2280" s="11"/>
      <c r="AJ2280" s="11"/>
      <c r="AK2280" s="11"/>
      <c r="AL2280" s="11"/>
      <c r="AM2280" s="11"/>
      <c r="AN2280" s="11"/>
      <c r="AO2280" s="11"/>
      <c r="AP2280" s="11"/>
      <c r="AQ2280" s="11"/>
      <c r="AR2280" s="11"/>
      <c r="AS2280" s="11"/>
      <c r="AT2280" s="11"/>
      <c r="AU2280" s="11"/>
      <c r="AV2280" s="11"/>
      <c r="AW2280" s="11"/>
      <c r="AX2280" s="11"/>
      <c r="AY2280" s="11"/>
      <c r="AZ2280" s="11"/>
      <c r="BA2280" s="11"/>
      <c r="BB2280" s="11"/>
      <c r="BC2280" s="11"/>
      <c r="BD2280" s="11"/>
      <c r="BE2280" s="11"/>
      <c r="BF2280" s="11"/>
      <c r="BG2280" s="11"/>
      <c r="BH2280" s="11"/>
      <c r="BI2280" s="11"/>
      <c r="BJ2280" s="11"/>
      <c r="BK2280" s="11"/>
      <c r="BL2280" s="11"/>
      <c r="BM2280" s="11"/>
      <c r="BN2280" s="11"/>
      <c r="BO2280" s="11"/>
      <c r="BP2280" s="1" t="str">
        <v>0- Port Costs</v>
      </c>
      <c r="BT2280" s="1" t="str">
        <v>0- Port Value</v>
      </c>
      <c r="BU2280" s="11"/>
    </row>
    <row r="2281" spans="8:73" hidden="1" outlineLevel="1" x14ac:dyDescent="0.3">
      <c r="H2281" s="1" t="str">
        <v>0 - BM Costs</v>
      </c>
      <c r="L2281" s="1" t="str">
        <v>0 - BM Port</v>
      </c>
      <c r="N2281" s="1" t="str">
        <v>0 - Port Assets</v>
      </c>
      <c r="O2281" s="11"/>
      <c r="P2281" s="11"/>
      <c r="Q2281" s="11"/>
      <c r="R2281" s="11"/>
      <c r="S2281" s="11"/>
      <c r="T2281" s="11"/>
      <c r="U2281" s="11"/>
      <c r="V2281" s="11"/>
      <c r="W2281" s="11"/>
      <c r="X2281" s="11"/>
      <c r="Y2281" s="11"/>
      <c r="Z2281" s="11"/>
      <c r="AA2281" s="11"/>
      <c r="AB2281" s="11"/>
      <c r="AC2281" s="11"/>
      <c r="AD2281" s="11"/>
      <c r="AE2281" s="11"/>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c r="BC2281" s="11"/>
      <c r="BD2281" s="11"/>
      <c r="BE2281" s="11"/>
      <c r="BF2281" s="11"/>
      <c r="BG2281" s="11"/>
      <c r="BH2281" s="11"/>
      <c r="BI2281" s="11"/>
      <c r="BJ2281" s="11"/>
      <c r="BK2281" s="11"/>
      <c r="BL2281" s="11"/>
      <c r="BM2281" s="11"/>
      <c r="BN2281" s="11"/>
      <c r="BO2281" s="11"/>
      <c r="BP2281" s="1" t="str">
        <v>0- Port Costs</v>
      </c>
      <c r="BT2281" s="1" t="str">
        <v>0- Port Value</v>
      </c>
      <c r="BU2281" s="11"/>
    </row>
    <row r="2282" spans="8:73" hidden="1" outlineLevel="1" x14ac:dyDescent="0.3">
      <c r="H2282" s="1" t="str">
        <v>0 - BM Costs</v>
      </c>
      <c r="L2282" s="1" t="str">
        <v>0 - BM Port</v>
      </c>
      <c r="N2282" s="1" t="str">
        <v>0 - Port Assets</v>
      </c>
      <c r="O2282" s="11"/>
      <c r="P2282" s="11"/>
      <c r="Q2282" s="11"/>
      <c r="R2282" s="11"/>
      <c r="S2282" s="11"/>
      <c r="T2282" s="11"/>
      <c r="U2282" s="11"/>
      <c r="V2282" s="11"/>
      <c r="W2282" s="11"/>
      <c r="X2282" s="11"/>
      <c r="Y2282" s="11"/>
      <c r="Z2282" s="11"/>
      <c r="AA2282" s="11"/>
      <c r="AB2282" s="11"/>
      <c r="AC2282" s="11"/>
      <c r="AD2282" s="11"/>
      <c r="AE2282" s="11"/>
      <c r="AF2282" s="11"/>
      <c r="AG2282" s="11"/>
      <c r="AH2282" s="11"/>
      <c r="AI2282" s="11"/>
      <c r="AJ2282" s="11"/>
      <c r="AK2282" s="11"/>
      <c r="AL2282" s="11"/>
      <c r="AM2282" s="11"/>
      <c r="AN2282" s="11"/>
      <c r="AO2282" s="11"/>
      <c r="AP2282" s="11"/>
      <c r="AQ2282" s="11"/>
      <c r="AR2282" s="11"/>
      <c r="AS2282" s="11"/>
      <c r="AT2282" s="11"/>
      <c r="AU2282" s="11"/>
      <c r="AV2282" s="11"/>
      <c r="AW2282" s="11"/>
      <c r="AX2282" s="11"/>
      <c r="AY2282" s="11"/>
      <c r="AZ2282" s="11"/>
      <c r="BA2282" s="11"/>
      <c r="BB2282" s="11"/>
      <c r="BC2282" s="11"/>
      <c r="BD2282" s="11"/>
      <c r="BE2282" s="11"/>
      <c r="BF2282" s="11"/>
      <c r="BG2282" s="11"/>
      <c r="BH2282" s="11"/>
      <c r="BI2282" s="11"/>
      <c r="BJ2282" s="11"/>
      <c r="BK2282" s="11"/>
      <c r="BL2282" s="11"/>
      <c r="BM2282" s="11"/>
      <c r="BN2282" s="11"/>
      <c r="BO2282" s="11"/>
      <c r="BP2282" s="1" t="str">
        <v>0- Port Costs</v>
      </c>
      <c r="BT2282" s="1" t="str">
        <v>0- Port Value</v>
      </c>
      <c r="BU2282" s="11"/>
    </row>
    <row r="2283" spans="8:73" hidden="1" outlineLevel="1" x14ac:dyDescent="0.3">
      <c r="H2283" s="1" t="str">
        <v>0 - BM Costs</v>
      </c>
      <c r="L2283" s="1" t="str">
        <v>0 - BM Port</v>
      </c>
      <c r="N2283" s="1" t="str">
        <v>0 - Port Assets</v>
      </c>
      <c r="O2283" s="11"/>
      <c r="P2283" s="11"/>
      <c r="Q2283" s="11"/>
      <c r="R2283" s="11"/>
      <c r="S2283" s="11"/>
      <c r="T2283" s="11"/>
      <c r="U2283" s="11"/>
      <c r="V2283" s="11"/>
      <c r="W2283" s="11"/>
      <c r="X2283" s="11"/>
      <c r="Y2283" s="11"/>
      <c r="Z2283" s="11"/>
      <c r="AA2283" s="11"/>
      <c r="AB2283" s="11"/>
      <c r="AC2283" s="11"/>
      <c r="AD2283" s="11"/>
      <c r="AE2283" s="11"/>
      <c r="AF2283" s="11"/>
      <c r="AG2283" s="11"/>
      <c r="AH2283" s="11"/>
      <c r="AI2283" s="11"/>
      <c r="AJ2283" s="11"/>
      <c r="AK2283" s="11"/>
      <c r="AL2283" s="11"/>
      <c r="AM2283" s="11"/>
      <c r="AN2283" s="11"/>
      <c r="AO2283" s="11"/>
      <c r="AP2283" s="11"/>
      <c r="AQ2283" s="11"/>
      <c r="AR2283" s="11"/>
      <c r="AS2283" s="11"/>
      <c r="AT2283" s="11"/>
      <c r="AU2283" s="11"/>
      <c r="AV2283" s="11"/>
      <c r="AW2283" s="11"/>
      <c r="AX2283" s="11"/>
      <c r="AY2283" s="11"/>
      <c r="AZ2283" s="11"/>
      <c r="BA2283" s="11"/>
      <c r="BB2283" s="11"/>
      <c r="BC2283" s="11"/>
      <c r="BD2283" s="11"/>
      <c r="BE2283" s="11"/>
      <c r="BF2283" s="11"/>
      <c r="BG2283" s="11"/>
      <c r="BH2283" s="11"/>
      <c r="BI2283" s="11"/>
      <c r="BJ2283" s="11"/>
      <c r="BK2283" s="11"/>
      <c r="BL2283" s="11"/>
      <c r="BM2283" s="11"/>
      <c r="BN2283" s="11"/>
      <c r="BO2283" s="11"/>
      <c r="BP2283" s="1" t="str">
        <v>0- Port Costs</v>
      </c>
      <c r="BT2283" s="1" t="str">
        <v>0- Port Value</v>
      </c>
      <c r="BU2283" s="11"/>
    </row>
    <row r="2284" spans="8:73" hidden="1" outlineLevel="1" x14ac:dyDescent="0.3">
      <c r="H2284" s="1" t="str">
        <v>0 - BM Costs</v>
      </c>
      <c r="L2284" s="1" t="str">
        <v>0 - BM Port</v>
      </c>
      <c r="N2284" s="1" t="str">
        <v>0 - Port Assets</v>
      </c>
      <c r="O2284" s="11"/>
      <c r="P2284" s="11"/>
      <c r="Q2284" s="11"/>
      <c r="R2284" s="11"/>
      <c r="S2284" s="11"/>
      <c r="T2284" s="11"/>
      <c r="U2284" s="11"/>
      <c r="V2284" s="11"/>
      <c r="W2284" s="11"/>
      <c r="X2284" s="11"/>
      <c r="Y2284" s="11"/>
      <c r="Z2284" s="11"/>
      <c r="AA2284" s="11"/>
      <c r="AB2284" s="11"/>
      <c r="AC2284" s="11"/>
      <c r="AD2284" s="11"/>
      <c r="AE2284" s="11"/>
      <c r="AF2284" s="11"/>
      <c r="AG2284" s="11"/>
      <c r="AH2284" s="11"/>
      <c r="AI2284" s="11"/>
      <c r="AJ2284" s="11"/>
      <c r="AK2284" s="11"/>
      <c r="AL2284" s="11"/>
      <c r="AM2284" s="11"/>
      <c r="AN2284" s="11"/>
      <c r="AO2284" s="11"/>
      <c r="AP2284" s="11"/>
      <c r="AQ2284" s="11"/>
      <c r="AR2284" s="11"/>
      <c r="AS2284" s="11"/>
      <c r="AT2284" s="11"/>
      <c r="AU2284" s="11"/>
      <c r="AV2284" s="11"/>
      <c r="AW2284" s="11"/>
      <c r="AX2284" s="11"/>
      <c r="AY2284" s="11"/>
      <c r="AZ2284" s="11"/>
      <c r="BA2284" s="11"/>
      <c r="BB2284" s="11"/>
      <c r="BC2284" s="11"/>
      <c r="BD2284" s="11"/>
      <c r="BE2284" s="11"/>
      <c r="BF2284" s="11"/>
      <c r="BG2284" s="11"/>
      <c r="BH2284" s="11"/>
      <c r="BI2284" s="11"/>
      <c r="BJ2284" s="11"/>
      <c r="BK2284" s="11"/>
      <c r="BL2284" s="11"/>
      <c r="BM2284" s="11"/>
      <c r="BN2284" s="11"/>
      <c r="BO2284" s="11"/>
      <c r="BP2284" s="1" t="str">
        <v>0- Port Costs</v>
      </c>
      <c r="BT2284" s="1" t="str">
        <v>0- Port Value</v>
      </c>
      <c r="BU2284" s="11"/>
    </row>
    <row r="2285" spans="8:73" hidden="1" outlineLevel="1" x14ac:dyDescent="0.3">
      <c r="H2285" s="1" t="str">
        <v>0 - BM Costs</v>
      </c>
      <c r="L2285" s="1" t="str">
        <v>0 - BM Port</v>
      </c>
      <c r="N2285" s="1" t="str">
        <v>0 - Port Assets</v>
      </c>
      <c r="O2285" s="11"/>
      <c r="P2285" s="11"/>
      <c r="Q2285" s="11"/>
      <c r="R2285" s="11"/>
      <c r="S2285" s="11"/>
      <c r="T2285" s="11"/>
      <c r="U2285" s="11"/>
      <c r="V2285" s="11"/>
      <c r="W2285" s="11"/>
      <c r="X2285" s="11"/>
      <c r="Y2285" s="11"/>
      <c r="Z2285" s="11"/>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c r="BC2285" s="11"/>
      <c r="BD2285" s="11"/>
      <c r="BE2285" s="11"/>
      <c r="BF2285" s="11"/>
      <c r="BG2285" s="11"/>
      <c r="BH2285" s="11"/>
      <c r="BI2285" s="11"/>
      <c r="BJ2285" s="11"/>
      <c r="BK2285" s="11"/>
      <c r="BL2285" s="11"/>
      <c r="BM2285" s="11"/>
      <c r="BN2285" s="11"/>
      <c r="BO2285" s="11"/>
      <c r="BP2285" s="1" t="str">
        <v>0- Port Costs</v>
      </c>
      <c r="BT2285" s="1" t="str">
        <v>0- Port Value</v>
      </c>
      <c r="BU2285" s="11"/>
    </row>
    <row r="2286" spans="8:73" hidden="1" outlineLevel="1" x14ac:dyDescent="0.3">
      <c r="H2286" s="1" t="str">
        <v>0 - BM Costs</v>
      </c>
      <c r="L2286" s="1" t="str">
        <v>0 - BM Port</v>
      </c>
      <c r="N2286" s="1" t="str">
        <v>0 - Port Assets</v>
      </c>
      <c r="O2286" s="11"/>
      <c r="P2286" s="11"/>
      <c r="Q2286" s="11"/>
      <c r="R2286" s="11"/>
      <c r="S2286" s="11"/>
      <c r="T2286" s="11"/>
      <c r="U2286" s="11"/>
      <c r="V2286" s="11"/>
      <c r="W2286" s="11"/>
      <c r="X2286" s="11"/>
      <c r="Y2286" s="11"/>
      <c r="Z2286" s="11"/>
      <c r="AA2286" s="11"/>
      <c r="AB2286" s="11"/>
      <c r="AC2286" s="11"/>
      <c r="AD2286" s="11"/>
      <c r="AE2286" s="11"/>
      <c r="AF2286" s="11"/>
      <c r="AG2286" s="11"/>
      <c r="AH2286" s="11"/>
      <c r="AI2286" s="11"/>
      <c r="AJ2286" s="11"/>
      <c r="AK2286" s="11"/>
      <c r="AL2286" s="11"/>
      <c r="AM2286" s="11"/>
      <c r="AN2286" s="11"/>
      <c r="AO2286" s="11"/>
      <c r="AP2286" s="11"/>
      <c r="AQ2286" s="11"/>
      <c r="AR2286" s="11"/>
      <c r="AS2286" s="11"/>
      <c r="AT2286" s="11"/>
      <c r="AU2286" s="11"/>
      <c r="AV2286" s="11"/>
      <c r="AW2286" s="11"/>
      <c r="AX2286" s="11"/>
      <c r="AY2286" s="11"/>
      <c r="AZ2286" s="11"/>
      <c r="BA2286" s="11"/>
      <c r="BB2286" s="11"/>
      <c r="BC2286" s="11"/>
      <c r="BD2286" s="11"/>
      <c r="BE2286" s="11"/>
      <c r="BF2286" s="11"/>
      <c r="BG2286" s="11"/>
      <c r="BH2286" s="11"/>
      <c r="BI2286" s="11"/>
      <c r="BJ2286" s="11"/>
      <c r="BK2286" s="11"/>
      <c r="BL2286" s="11"/>
      <c r="BM2286" s="11"/>
      <c r="BN2286" s="11"/>
      <c r="BO2286" s="11"/>
      <c r="BP2286" s="1" t="str">
        <v>0- Port Costs</v>
      </c>
      <c r="BT2286" s="1" t="str">
        <v>0- Port Value</v>
      </c>
      <c r="BU2286" s="11"/>
    </row>
    <row r="2287" spans="8:73" hidden="1" outlineLevel="1" x14ac:dyDescent="0.3">
      <c r="H2287" s="1" t="str">
        <v>0 - BM Costs</v>
      </c>
      <c r="L2287" s="1" t="str">
        <v>0 - BM Port</v>
      </c>
      <c r="N2287" s="1" t="str">
        <v>0 - Port Assets</v>
      </c>
      <c r="O2287" s="11"/>
      <c r="P2287" s="11"/>
      <c r="Q2287" s="11"/>
      <c r="R2287" s="11"/>
      <c r="S2287" s="11"/>
      <c r="T2287" s="11"/>
      <c r="U2287" s="11"/>
      <c r="V2287" s="11"/>
      <c r="W2287" s="11"/>
      <c r="X2287" s="11"/>
      <c r="Y2287" s="11"/>
      <c r="Z2287" s="11"/>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c r="BC2287" s="11"/>
      <c r="BD2287" s="11"/>
      <c r="BE2287" s="11"/>
      <c r="BF2287" s="11"/>
      <c r="BG2287" s="11"/>
      <c r="BH2287" s="11"/>
      <c r="BI2287" s="11"/>
      <c r="BJ2287" s="11"/>
      <c r="BK2287" s="11"/>
      <c r="BL2287" s="11"/>
      <c r="BM2287" s="11"/>
      <c r="BN2287" s="11"/>
      <c r="BO2287" s="11"/>
      <c r="BP2287" s="1" t="str">
        <v>0- Port Costs</v>
      </c>
      <c r="BT2287" s="1" t="str">
        <v>0- Port Value</v>
      </c>
      <c r="BU2287" s="11"/>
    </row>
    <row r="2288" spans="8:73" hidden="1" outlineLevel="1" x14ac:dyDescent="0.3">
      <c r="H2288" s="1" t="str">
        <v>0 - BM Costs</v>
      </c>
      <c r="L2288" s="1" t="str">
        <v>0 - BM Port</v>
      </c>
      <c r="N2288" s="1" t="str">
        <v>0 - Port Assets</v>
      </c>
      <c r="O2288" s="11"/>
      <c r="P2288" s="11"/>
      <c r="Q2288" s="11"/>
      <c r="R2288" s="11"/>
      <c r="S2288" s="11"/>
      <c r="T2288" s="11"/>
      <c r="U2288" s="11"/>
      <c r="V2288" s="11"/>
      <c r="W2288" s="11"/>
      <c r="X2288" s="11"/>
      <c r="Y2288" s="11"/>
      <c r="Z2288" s="11"/>
      <c r="AA2288" s="11"/>
      <c r="AB2288" s="11"/>
      <c r="AC2288" s="11"/>
      <c r="AD2288" s="11"/>
      <c r="AE2288" s="11"/>
      <c r="AF2288" s="11"/>
      <c r="AG2288" s="11"/>
      <c r="AH2288" s="11"/>
      <c r="AI2288" s="11"/>
      <c r="AJ2288" s="11"/>
      <c r="AK2288" s="11"/>
      <c r="AL2288" s="11"/>
      <c r="AM2288" s="11"/>
      <c r="AN2288" s="11"/>
      <c r="AO2288" s="11"/>
      <c r="AP2288" s="11"/>
      <c r="AQ2288" s="11"/>
      <c r="AR2288" s="11"/>
      <c r="AS2288" s="11"/>
      <c r="AT2288" s="11"/>
      <c r="AU2288" s="11"/>
      <c r="AV2288" s="11"/>
      <c r="AW2288" s="11"/>
      <c r="AX2288" s="11"/>
      <c r="AY2288" s="11"/>
      <c r="AZ2288" s="11"/>
      <c r="BA2288" s="11"/>
      <c r="BB2288" s="11"/>
      <c r="BC2288" s="11"/>
      <c r="BD2288" s="11"/>
      <c r="BE2288" s="11"/>
      <c r="BF2288" s="11"/>
      <c r="BG2288" s="11"/>
      <c r="BH2288" s="11"/>
      <c r="BI2288" s="11"/>
      <c r="BJ2288" s="11"/>
      <c r="BK2288" s="11"/>
      <c r="BL2288" s="11"/>
      <c r="BM2288" s="11"/>
      <c r="BN2288" s="11"/>
      <c r="BO2288" s="11"/>
      <c r="BP2288" s="1" t="str">
        <v>0- Port Costs</v>
      </c>
      <c r="BT2288" s="1" t="str">
        <v>0- Port Value</v>
      </c>
      <c r="BU2288" s="11"/>
    </row>
    <row r="2289" spans="8:73" hidden="1" outlineLevel="1" x14ac:dyDescent="0.3">
      <c r="H2289" s="1" t="str">
        <v>0 - BM Costs</v>
      </c>
      <c r="L2289" s="1" t="str">
        <v>0 - BM Port</v>
      </c>
      <c r="N2289" s="1" t="str">
        <v>0 - Port Assets</v>
      </c>
      <c r="O2289" s="11"/>
      <c r="P2289" s="11"/>
      <c r="Q2289" s="11"/>
      <c r="R2289" s="11"/>
      <c r="S2289" s="11"/>
      <c r="T2289" s="11"/>
      <c r="U2289" s="11"/>
      <c r="V2289" s="11"/>
      <c r="W2289" s="11"/>
      <c r="X2289" s="11"/>
      <c r="Y2289" s="11"/>
      <c r="Z2289" s="11"/>
      <c r="AA2289" s="11"/>
      <c r="AB2289" s="11"/>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c r="BC2289" s="11"/>
      <c r="BD2289" s="11"/>
      <c r="BE2289" s="11"/>
      <c r="BF2289" s="11"/>
      <c r="BG2289" s="11"/>
      <c r="BH2289" s="11"/>
      <c r="BI2289" s="11"/>
      <c r="BJ2289" s="11"/>
      <c r="BK2289" s="11"/>
      <c r="BL2289" s="11"/>
      <c r="BM2289" s="11"/>
      <c r="BN2289" s="11"/>
      <c r="BO2289" s="11"/>
      <c r="BP2289" s="1" t="str">
        <v>0- Port Costs</v>
      </c>
      <c r="BT2289" s="1" t="str">
        <v>0- Port Value</v>
      </c>
      <c r="BU2289" s="11"/>
    </row>
    <row r="2290" spans="8:73" hidden="1" outlineLevel="1" x14ac:dyDescent="0.3">
      <c r="H2290" s="1" t="str">
        <v>0 - BM Costs</v>
      </c>
      <c r="L2290" s="1" t="str">
        <v>0 - BM Port</v>
      </c>
      <c r="N2290" s="1" t="str">
        <v>0 - Port Assets</v>
      </c>
      <c r="O2290" s="11"/>
      <c r="P2290" s="11"/>
      <c r="Q2290" s="11"/>
      <c r="R2290" s="11"/>
      <c r="S2290" s="11"/>
      <c r="T2290" s="11"/>
      <c r="U2290" s="11"/>
      <c r="V2290" s="11"/>
      <c r="W2290" s="11"/>
      <c r="X2290" s="11"/>
      <c r="Y2290" s="11"/>
      <c r="Z2290" s="11"/>
      <c r="AA2290" s="11"/>
      <c r="AB2290" s="11"/>
      <c r="AC2290" s="11"/>
      <c r="AD2290" s="11"/>
      <c r="AE2290" s="11"/>
      <c r="AF2290" s="11"/>
      <c r="AG2290" s="11"/>
      <c r="AH2290" s="11"/>
      <c r="AI2290" s="11"/>
      <c r="AJ2290" s="11"/>
      <c r="AK2290" s="11"/>
      <c r="AL2290" s="11"/>
      <c r="AM2290" s="11"/>
      <c r="AN2290" s="11"/>
      <c r="AO2290" s="11"/>
      <c r="AP2290" s="11"/>
      <c r="AQ2290" s="11"/>
      <c r="AR2290" s="11"/>
      <c r="AS2290" s="11"/>
      <c r="AT2290" s="11"/>
      <c r="AU2290" s="11"/>
      <c r="AV2290" s="11"/>
      <c r="AW2290" s="11"/>
      <c r="AX2290" s="11"/>
      <c r="AY2290" s="11"/>
      <c r="AZ2290" s="11"/>
      <c r="BA2290" s="11"/>
      <c r="BB2290" s="11"/>
      <c r="BC2290" s="11"/>
      <c r="BD2290" s="11"/>
      <c r="BE2290" s="11"/>
      <c r="BF2290" s="11"/>
      <c r="BG2290" s="11"/>
      <c r="BH2290" s="11"/>
      <c r="BI2290" s="11"/>
      <c r="BJ2290" s="11"/>
      <c r="BK2290" s="11"/>
      <c r="BL2290" s="11"/>
      <c r="BM2290" s="11"/>
      <c r="BN2290" s="11"/>
      <c r="BO2290" s="11"/>
      <c r="BP2290" s="1" t="str">
        <v>0- Port Costs</v>
      </c>
      <c r="BT2290" s="1" t="str">
        <v>0- Port Value</v>
      </c>
      <c r="BU2290" s="11"/>
    </row>
    <row r="2291" spans="8:73" hidden="1" outlineLevel="1" x14ac:dyDescent="0.3">
      <c r="H2291" s="1" t="str">
        <v>0 - BM Costs</v>
      </c>
      <c r="L2291" s="1" t="str">
        <v>0 - BM Port</v>
      </c>
      <c r="N2291" s="1" t="str">
        <v>0 - Port Assets</v>
      </c>
      <c r="O2291" s="11"/>
      <c r="P2291" s="11"/>
      <c r="Q2291" s="11"/>
      <c r="R2291" s="11"/>
      <c r="S2291" s="11"/>
      <c r="T2291" s="11"/>
      <c r="U2291" s="11"/>
      <c r="V2291" s="11"/>
      <c r="W2291" s="11"/>
      <c r="X2291" s="11"/>
      <c r="Y2291" s="11"/>
      <c r="Z2291" s="11"/>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c r="BC2291" s="11"/>
      <c r="BD2291" s="11"/>
      <c r="BE2291" s="11"/>
      <c r="BF2291" s="11"/>
      <c r="BG2291" s="11"/>
      <c r="BH2291" s="11"/>
      <c r="BI2291" s="11"/>
      <c r="BJ2291" s="11"/>
      <c r="BK2291" s="11"/>
      <c r="BL2291" s="11"/>
      <c r="BM2291" s="11"/>
      <c r="BN2291" s="11"/>
      <c r="BO2291" s="11"/>
      <c r="BP2291" s="1" t="str">
        <v>0- Port Costs</v>
      </c>
      <c r="BT2291" s="1" t="str">
        <v>0- Port Value</v>
      </c>
      <c r="BU2291" s="11"/>
    </row>
    <row r="2292" spans="8:73" hidden="1" outlineLevel="1" x14ac:dyDescent="0.3">
      <c r="H2292" s="1" t="str">
        <v>0 - BM Costs</v>
      </c>
      <c r="L2292" s="1" t="str">
        <v>0 - BM Port</v>
      </c>
      <c r="N2292" s="1" t="str">
        <v>0 - Port Assets</v>
      </c>
      <c r="O2292" s="11"/>
      <c r="P2292" s="11"/>
      <c r="Q2292" s="11"/>
      <c r="R2292" s="11"/>
      <c r="S2292" s="11"/>
      <c r="T2292" s="11"/>
      <c r="U2292" s="11"/>
      <c r="V2292" s="11"/>
      <c r="W2292" s="11"/>
      <c r="X2292" s="11"/>
      <c r="Y2292" s="11"/>
      <c r="Z2292" s="11"/>
      <c r="AA2292" s="11"/>
      <c r="AB2292" s="11"/>
      <c r="AC2292" s="11"/>
      <c r="AD2292" s="11"/>
      <c r="AE2292" s="11"/>
      <c r="AF2292" s="11"/>
      <c r="AG2292" s="11"/>
      <c r="AH2292" s="11"/>
      <c r="AI2292" s="11"/>
      <c r="AJ2292" s="11"/>
      <c r="AK2292" s="11"/>
      <c r="AL2292" s="11"/>
      <c r="AM2292" s="11"/>
      <c r="AN2292" s="11"/>
      <c r="AO2292" s="11"/>
      <c r="AP2292" s="11"/>
      <c r="AQ2292" s="11"/>
      <c r="AR2292" s="11"/>
      <c r="AS2292" s="11"/>
      <c r="AT2292" s="11"/>
      <c r="AU2292" s="11"/>
      <c r="AV2292" s="11"/>
      <c r="AW2292" s="11"/>
      <c r="AX2292" s="11"/>
      <c r="AY2292" s="11"/>
      <c r="AZ2292" s="11"/>
      <c r="BA2292" s="11"/>
      <c r="BB2292" s="11"/>
      <c r="BC2292" s="11"/>
      <c r="BD2292" s="11"/>
      <c r="BE2292" s="11"/>
      <c r="BF2292" s="11"/>
      <c r="BG2292" s="11"/>
      <c r="BH2292" s="11"/>
      <c r="BI2292" s="11"/>
      <c r="BJ2292" s="11"/>
      <c r="BK2292" s="11"/>
      <c r="BL2292" s="11"/>
      <c r="BM2292" s="11"/>
      <c r="BN2292" s="11"/>
      <c r="BO2292" s="11"/>
      <c r="BP2292" s="1" t="str">
        <v>0- Port Costs</v>
      </c>
      <c r="BT2292" s="1" t="str">
        <v>0- Port Value</v>
      </c>
      <c r="BU2292" s="11"/>
    </row>
    <row r="2293" spans="8:73" hidden="1" outlineLevel="1" x14ac:dyDescent="0.3">
      <c r="H2293" s="1" t="str">
        <v>0 - BM Costs</v>
      </c>
      <c r="L2293" s="1" t="str">
        <v>0 - BM Port</v>
      </c>
      <c r="N2293" s="1" t="str">
        <v>0 - Port Assets</v>
      </c>
      <c r="O2293" s="11"/>
      <c r="P2293" s="11"/>
      <c r="Q2293" s="11"/>
      <c r="R2293" s="11"/>
      <c r="S2293" s="11"/>
      <c r="T2293" s="11"/>
      <c r="U2293" s="11"/>
      <c r="V2293" s="11"/>
      <c r="W2293" s="11"/>
      <c r="X2293" s="11"/>
      <c r="Y2293" s="11"/>
      <c r="Z2293" s="11"/>
      <c r="AA2293" s="11"/>
      <c r="AB2293" s="11"/>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c r="BC2293" s="11"/>
      <c r="BD2293" s="11"/>
      <c r="BE2293" s="11"/>
      <c r="BF2293" s="11"/>
      <c r="BG2293" s="11"/>
      <c r="BH2293" s="11"/>
      <c r="BI2293" s="11"/>
      <c r="BJ2293" s="11"/>
      <c r="BK2293" s="11"/>
      <c r="BL2293" s="11"/>
      <c r="BM2293" s="11"/>
      <c r="BN2293" s="11"/>
      <c r="BO2293" s="11"/>
      <c r="BP2293" s="1" t="str">
        <v>0- Port Costs</v>
      </c>
      <c r="BT2293" s="1" t="str">
        <v>0- Port Value</v>
      </c>
      <c r="BU2293" s="11"/>
    </row>
    <row r="2294" spans="8:73" hidden="1" outlineLevel="1" x14ac:dyDescent="0.3">
      <c r="H2294" s="1" t="str">
        <v>0 - BM Costs</v>
      </c>
      <c r="L2294" s="1" t="str">
        <v>0 - BM Port</v>
      </c>
      <c r="N2294" s="1" t="str">
        <v>0 - Port Assets</v>
      </c>
      <c r="O2294" s="11"/>
      <c r="P2294" s="11"/>
      <c r="Q2294" s="11"/>
      <c r="R2294" s="11"/>
      <c r="S2294" s="11"/>
      <c r="T2294" s="11"/>
      <c r="U2294" s="11"/>
      <c r="V2294" s="11"/>
      <c r="W2294" s="11"/>
      <c r="X2294" s="11"/>
      <c r="Y2294" s="11"/>
      <c r="Z2294" s="11"/>
      <c r="AA2294" s="11"/>
      <c r="AB2294" s="11"/>
      <c r="AC2294" s="11"/>
      <c r="AD2294" s="11"/>
      <c r="AE2294" s="11"/>
      <c r="AF2294" s="11"/>
      <c r="AG2294" s="11"/>
      <c r="AH2294" s="11"/>
      <c r="AI2294" s="11"/>
      <c r="AJ2294" s="11"/>
      <c r="AK2294" s="11"/>
      <c r="AL2294" s="11"/>
      <c r="AM2294" s="11"/>
      <c r="AN2294" s="11"/>
      <c r="AO2294" s="11"/>
      <c r="AP2294" s="11"/>
      <c r="AQ2294" s="11"/>
      <c r="AR2294" s="11"/>
      <c r="AS2294" s="11"/>
      <c r="AT2294" s="11"/>
      <c r="AU2294" s="11"/>
      <c r="AV2294" s="11"/>
      <c r="AW2294" s="11"/>
      <c r="AX2294" s="11"/>
      <c r="AY2294" s="11"/>
      <c r="AZ2294" s="11"/>
      <c r="BA2294" s="11"/>
      <c r="BB2294" s="11"/>
      <c r="BC2294" s="11"/>
      <c r="BD2294" s="11"/>
      <c r="BE2294" s="11"/>
      <c r="BF2294" s="11"/>
      <c r="BG2294" s="11"/>
      <c r="BH2294" s="11"/>
      <c r="BI2294" s="11"/>
      <c r="BJ2294" s="11"/>
      <c r="BK2294" s="11"/>
      <c r="BL2294" s="11"/>
      <c r="BM2294" s="11"/>
      <c r="BN2294" s="11"/>
      <c r="BO2294" s="11"/>
      <c r="BP2294" s="1" t="str">
        <v>0- Port Costs</v>
      </c>
      <c r="BT2294" s="1" t="str">
        <v>0- Port Value</v>
      </c>
      <c r="BU2294" s="11"/>
    </row>
    <row r="2295" spans="8:73" hidden="1" outlineLevel="1" x14ac:dyDescent="0.3">
      <c r="H2295" s="1" t="str">
        <v>0 - BM Costs</v>
      </c>
      <c r="L2295" s="1" t="str">
        <v>0 - BM Port</v>
      </c>
      <c r="N2295" s="1" t="str">
        <v>0 - Port Assets</v>
      </c>
      <c r="O2295" s="11"/>
      <c r="P2295" s="11"/>
      <c r="Q2295" s="11"/>
      <c r="R2295" s="11"/>
      <c r="S2295" s="11"/>
      <c r="T2295" s="11"/>
      <c r="U2295" s="11"/>
      <c r="V2295" s="11"/>
      <c r="W2295" s="11"/>
      <c r="X2295" s="11"/>
      <c r="Y2295" s="11"/>
      <c r="Z2295" s="11"/>
      <c r="AA2295" s="11"/>
      <c r="AB2295" s="11"/>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c r="BC2295" s="11"/>
      <c r="BD2295" s="11"/>
      <c r="BE2295" s="11"/>
      <c r="BF2295" s="11"/>
      <c r="BG2295" s="11"/>
      <c r="BH2295" s="11"/>
      <c r="BI2295" s="11"/>
      <c r="BJ2295" s="11"/>
      <c r="BK2295" s="11"/>
      <c r="BL2295" s="11"/>
      <c r="BM2295" s="11"/>
      <c r="BN2295" s="11"/>
      <c r="BO2295" s="11"/>
      <c r="BP2295" s="1" t="str">
        <v>0- Port Costs</v>
      </c>
      <c r="BT2295" s="1" t="str">
        <v>0- Port Value</v>
      </c>
      <c r="BU2295" s="11"/>
    </row>
    <row r="2296" spans="8:73" hidden="1" outlineLevel="1" x14ac:dyDescent="0.3">
      <c r="H2296" s="1" t="str">
        <v>0 - BM Costs</v>
      </c>
      <c r="L2296" s="1" t="str">
        <v>0 - BM Port</v>
      </c>
      <c r="N2296" s="1" t="str">
        <v>0 - Port Assets</v>
      </c>
      <c r="O2296" s="11"/>
      <c r="P2296" s="11"/>
      <c r="Q2296" s="11"/>
      <c r="R2296" s="11"/>
      <c r="S2296" s="11"/>
      <c r="T2296" s="11"/>
      <c r="U2296" s="11"/>
      <c r="V2296" s="11"/>
      <c r="W2296" s="11"/>
      <c r="X2296" s="11"/>
      <c r="Y2296" s="11"/>
      <c r="Z2296" s="11"/>
      <c r="AA2296" s="11"/>
      <c r="AB2296" s="11"/>
      <c r="AC2296" s="11"/>
      <c r="AD2296" s="11"/>
      <c r="AE2296" s="11"/>
      <c r="AF2296" s="11"/>
      <c r="AG2296" s="11"/>
      <c r="AH2296" s="11"/>
      <c r="AI2296" s="11"/>
      <c r="AJ2296" s="11"/>
      <c r="AK2296" s="11"/>
      <c r="AL2296" s="11"/>
      <c r="AM2296" s="11"/>
      <c r="AN2296" s="11"/>
      <c r="AO2296" s="11"/>
      <c r="AP2296" s="11"/>
      <c r="AQ2296" s="11"/>
      <c r="AR2296" s="11"/>
      <c r="AS2296" s="11"/>
      <c r="AT2296" s="11"/>
      <c r="AU2296" s="11"/>
      <c r="AV2296" s="11"/>
      <c r="AW2296" s="11"/>
      <c r="AX2296" s="11"/>
      <c r="AY2296" s="11"/>
      <c r="AZ2296" s="11"/>
      <c r="BA2296" s="11"/>
      <c r="BB2296" s="11"/>
      <c r="BC2296" s="11"/>
      <c r="BD2296" s="11"/>
      <c r="BE2296" s="11"/>
      <c r="BF2296" s="11"/>
      <c r="BG2296" s="11"/>
      <c r="BH2296" s="11"/>
      <c r="BI2296" s="11"/>
      <c r="BJ2296" s="11"/>
      <c r="BK2296" s="11"/>
      <c r="BL2296" s="11"/>
      <c r="BM2296" s="11"/>
      <c r="BN2296" s="11"/>
      <c r="BO2296" s="11"/>
      <c r="BP2296" s="1" t="str">
        <v>0- Port Costs</v>
      </c>
      <c r="BT2296" s="1" t="str">
        <v>0- Port Value</v>
      </c>
      <c r="BU2296" s="11"/>
    </row>
    <row r="2297" spans="8:73" hidden="1" outlineLevel="1" x14ac:dyDescent="0.3">
      <c r="H2297" s="1" t="str">
        <v>0 - BM Costs</v>
      </c>
      <c r="L2297" s="1" t="str">
        <v>0 - BM Port</v>
      </c>
      <c r="N2297" s="1" t="str">
        <v>0 - Port Assets</v>
      </c>
      <c r="O2297" s="11"/>
      <c r="P2297" s="11"/>
      <c r="Q2297" s="11"/>
      <c r="R2297" s="11"/>
      <c r="S2297" s="11"/>
      <c r="T2297" s="11"/>
      <c r="U2297" s="11"/>
      <c r="V2297" s="11"/>
      <c r="W2297" s="11"/>
      <c r="X2297" s="11"/>
      <c r="Y2297" s="11"/>
      <c r="Z2297" s="11"/>
      <c r="AA2297" s="11"/>
      <c r="AB2297" s="11"/>
      <c r="AC2297" s="11"/>
      <c r="AD2297" s="11"/>
      <c r="AE2297" s="11"/>
      <c r="AF2297" s="11"/>
      <c r="AG2297" s="11"/>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c r="BC2297" s="11"/>
      <c r="BD2297" s="11"/>
      <c r="BE2297" s="11"/>
      <c r="BF2297" s="11"/>
      <c r="BG2297" s="11"/>
      <c r="BH2297" s="11"/>
      <c r="BI2297" s="11"/>
      <c r="BJ2297" s="11"/>
      <c r="BK2297" s="11"/>
      <c r="BL2297" s="11"/>
      <c r="BM2297" s="11"/>
      <c r="BN2297" s="11"/>
      <c r="BO2297" s="11"/>
      <c r="BP2297" s="1" t="str">
        <v>0- Port Costs</v>
      </c>
      <c r="BT2297" s="1" t="str">
        <v>0- Port Value</v>
      </c>
      <c r="BU2297" s="11"/>
    </row>
    <row r="2298" spans="8:73" hidden="1" outlineLevel="1" x14ac:dyDescent="0.3">
      <c r="H2298" s="1" t="str">
        <v>0 - BM Costs</v>
      </c>
      <c r="L2298" s="1" t="str">
        <v>0 - BM Port</v>
      </c>
      <c r="N2298" s="1" t="str">
        <v>0 - Port Assets</v>
      </c>
      <c r="O2298" s="11"/>
      <c r="P2298" s="11"/>
      <c r="Q2298" s="11"/>
      <c r="R2298" s="11"/>
      <c r="S2298" s="11"/>
      <c r="T2298" s="11"/>
      <c r="U2298" s="11"/>
      <c r="V2298" s="11"/>
      <c r="W2298" s="11"/>
      <c r="X2298" s="11"/>
      <c r="Y2298" s="11"/>
      <c r="Z2298" s="11"/>
      <c r="AA2298" s="11"/>
      <c r="AB2298" s="11"/>
      <c r="AC2298" s="11"/>
      <c r="AD2298" s="11"/>
      <c r="AE2298" s="11"/>
      <c r="AF2298" s="11"/>
      <c r="AG2298" s="11"/>
      <c r="AH2298" s="11"/>
      <c r="AI2298" s="11"/>
      <c r="AJ2298" s="11"/>
      <c r="AK2298" s="11"/>
      <c r="AL2298" s="11"/>
      <c r="AM2298" s="11"/>
      <c r="AN2298" s="11"/>
      <c r="AO2298" s="11"/>
      <c r="AP2298" s="11"/>
      <c r="AQ2298" s="11"/>
      <c r="AR2298" s="11"/>
      <c r="AS2298" s="11"/>
      <c r="AT2298" s="11"/>
      <c r="AU2298" s="11"/>
      <c r="AV2298" s="11"/>
      <c r="AW2298" s="11"/>
      <c r="AX2298" s="11"/>
      <c r="AY2298" s="11"/>
      <c r="AZ2298" s="11"/>
      <c r="BA2298" s="11"/>
      <c r="BB2298" s="11"/>
      <c r="BC2298" s="11"/>
      <c r="BD2298" s="11"/>
      <c r="BE2298" s="11"/>
      <c r="BF2298" s="11"/>
      <c r="BG2298" s="11"/>
      <c r="BH2298" s="11"/>
      <c r="BI2298" s="11"/>
      <c r="BJ2298" s="11"/>
      <c r="BK2298" s="11"/>
      <c r="BL2298" s="11"/>
      <c r="BM2298" s="11"/>
      <c r="BN2298" s="11"/>
      <c r="BO2298" s="11"/>
      <c r="BP2298" s="1" t="str">
        <v>0- Port Costs</v>
      </c>
      <c r="BT2298" s="1" t="str">
        <v>0- Port Value</v>
      </c>
      <c r="BU2298" s="11"/>
    </row>
    <row r="2299" spans="8:73" hidden="1" outlineLevel="1" x14ac:dyDescent="0.3">
      <c r="H2299" s="1" t="str">
        <v>0 - BM Costs</v>
      </c>
      <c r="L2299" s="1" t="str">
        <v>0 - BM Port</v>
      </c>
      <c r="N2299" s="1" t="str">
        <v>0 - Port Assets</v>
      </c>
      <c r="O2299" s="11"/>
      <c r="P2299" s="11"/>
      <c r="Q2299" s="11"/>
      <c r="R2299" s="11"/>
      <c r="S2299" s="11"/>
      <c r="T2299" s="11"/>
      <c r="U2299" s="11"/>
      <c r="V2299" s="11"/>
      <c r="W2299" s="11"/>
      <c r="X2299" s="11"/>
      <c r="Y2299" s="11"/>
      <c r="Z2299" s="11"/>
      <c r="AA2299" s="11"/>
      <c r="AB2299" s="11"/>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c r="BC2299" s="11"/>
      <c r="BD2299" s="11"/>
      <c r="BE2299" s="11"/>
      <c r="BF2299" s="11"/>
      <c r="BG2299" s="11"/>
      <c r="BH2299" s="11"/>
      <c r="BI2299" s="11"/>
      <c r="BJ2299" s="11"/>
      <c r="BK2299" s="11"/>
      <c r="BL2299" s="11"/>
      <c r="BM2299" s="11"/>
      <c r="BN2299" s="11"/>
      <c r="BO2299" s="11"/>
      <c r="BP2299" s="1" t="str">
        <v>0- Port Costs</v>
      </c>
      <c r="BT2299" s="1" t="str">
        <v>0- Port Value</v>
      </c>
      <c r="BU2299" s="11"/>
    </row>
    <row r="2300" spans="8:73" hidden="1" outlineLevel="1" x14ac:dyDescent="0.3">
      <c r="H2300" s="1" t="str">
        <v>0 - BM Costs</v>
      </c>
      <c r="L2300" s="1" t="str">
        <v>0 - BM Port</v>
      </c>
      <c r="N2300" s="1" t="str">
        <v>0 - Port Assets</v>
      </c>
      <c r="O2300" s="11"/>
      <c r="P2300" s="11"/>
      <c r="Q2300" s="11"/>
      <c r="R2300" s="11"/>
      <c r="S2300" s="11"/>
      <c r="T2300" s="11"/>
      <c r="U2300" s="11"/>
      <c r="V2300" s="11"/>
      <c r="W2300" s="11"/>
      <c r="X2300" s="11"/>
      <c r="Y2300" s="11"/>
      <c r="Z2300" s="11"/>
      <c r="AA2300" s="11"/>
      <c r="AB2300" s="11"/>
      <c r="AC2300" s="11"/>
      <c r="AD2300" s="11"/>
      <c r="AE2300" s="11"/>
      <c r="AF2300" s="11"/>
      <c r="AG2300" s="11"/>
      <c r="AH2300" s="11"/>
      <c r="AI2300" s="11"/>
      <c r="AJ2300" s="11"/>
      <c r="AK2300" s="11"/>
      <c r="AL2300" s="11"/>
      <c r="AM2300" s="11"/>
      <c r="AN2300" s="11"/>
      <c r="AO2300" s="11"/>
      <c r="AP2300" s="11"/>
      <c r="AQ2300" s="11"/>
      <c r="AR2300" s="11"/>
      <c r="AS2300" s="11"/>
      <c r="AT2300" s="11"/>
      <c r="AU2300" s="11"/>
      <c r="AV2300" s="11"/>
      <c r="AW2300" s="11"/>
      <c r="AX2300" s="11"/>
      <c r="AY2300" s="11"/>
      <c r="AZ2300" s="11"/>
      <c r="BA2300" s="11"/>
      <c r="BB2300" s="11"/>
      <c r="BC2300" s="11"/>
      <c r="BD2300" s="11"/>
      <c r="BE2300" s="11"/>
      <c r="BF2300" s="11"/>
      <c r="BG2300" s="11"/>
      <c r="BH2300" s="11"/>
      <c r="BI2300" s="11"/>
      <c r="BJ2300" s="11"/>
      <c r="BK2300" s="11"/>
      <c r="BL2300" s="11"/>
      <c r="BM2300" s="11"/>
      <c r="BN2300" s="11"/>
      <c r="BO2300" s="11"/>
      <c r="BP2300" s="1" t="str">
        <v>0- Port Costs</v>
      </c>
      <c r="BT2300" s="1" t="str">
        <v>0- Port Value</v>
      </c>
      <c r="BU2300" s="11"/>
    </row>
    <row r="2301" spans="8:73" hidden="1" outlineLevel="1" x14ac:dyDescent="0.3">
      <c r="H2301" s="1" t="str">
        <v>0 - BM Costs</v>
      </c>
      <c r="L2301" s="1" t="str">
        <v>0 - BM Port</v>
      </c>
      <c r="N2301" s="1" t="str">
        <v>0 - Port Assets</v>
      </c>
      <c r="O2301" s="11"/>
      <c r="P2301" s="11"/>
      <c r="Q2301" s="11"/>
      <c r="R2301" s="11"/>
      <c r="S2301" s="11"/>
      <c r="T2301" s="11"/>
      <c r="U2301" s="11"/>
      <c r="V2301" s="11"/>
      <c r="W2301" s="11"/>
      <c r="X2301" s="11"/>
      <c r="Y2301" s="11"/>
      <c r="Z2301" s="11"/>
      <c r="AA2301" s="11"/>
      <c r="AB2301" s="11"/>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c r="BC2301" s="11"/>
      <c r="BD2301" s="11"/>
      <c r="BE2301" s="11"/>
      <c r="BF2301" s="11"/>
      <c r="BG2301" s="11"/>
      <c r="BH2301" s="11"/>
      <c r="BI2301" s="11"/>
      <c r="BJ2301" s="11"/>
      <c r="BK2301" s="11"/>
      <c r="BL2301" s="11"/>
      <c r="BM2301" s="11"/>
      <c r="BN2301" s="11"/>
      <c r="BO2301" s="11"/>
      <c r="BP2301" s="1" t="str">
        <v>0- Port Costs</v>
      </c>
      <c r="BT2301" s="1" t="str">
        <v>0- Port Value</v>
      </c>
      <c r="BU2301" s="11"/>
    </row>
    <row r="2302" spans="8:73" hidden="1" outlineLevel="1" x14ac:dyDescent="0.3">
      <c r="H2302" s="1" t="str">
        <v>0 - BM Costs</v>
      </c>
      <c r="L2302" s="1" t="str">
        <v>0 - BM Port</v>
      </c>
      <c r="N2302" s="1" t="str">
        <v>0 - Port Assets</v>
      </c>
      <c r="O2302" s="11"/>
      <c r="P2302" s="11"/>
      <c r="Q2302" s="11"/>
      <c r="R2302" s="11"/>
      <c r="S2302" s="11"/>
      <c r="T2302" s="11"/>
      <c r="U2302" s="11"/>
      <c r="V2302" s="11"/>
      <c r="W2302" s="11"/>
      <c r="X2302" s="11"/>
      <c r="Y2302" s="11"/>
      <c r="Z2302" s="11"/>
      <c r="AA2302" s="11"/>
      <c r="AB2302" s="11"/>
      <c r="AC2302" s="11"/>
      <c r="AD2302" s="11"/>
      <c r="AE2302" s="11"/>
      <c r="AF2302" s="11"/>
      <c r="AG2302" s="11"/>
      <c r="AH2302" s="11"/>
      <c r="AI2302" s="11"/>
      <c r="AJ2302" s="11"/>
      <c r="AK2302" s="11"/>
      <c r="AL2302" s="11"/>
      <c r="AM2302" s="11"/>
      <c r="AN2302" s="11"/>
      <c r="AO2302" s="11"/>
      <c r="AP2302" s="11"/>
      <c r="AQ2302" s="11"/>
      <c r="AR2302" s="11"/>
      <c r="AS2302" s="11"/>
      <c r="AT2302" s="11"/>
      <c r="AU2302" s="11"/>
      <c r="AV2302" s="11"/>
      <c r="AW2302" s="11"/>
      <c r="AX2302" s="11"/>
      <c r="AY2302" s="11"/>
      <c r="AZ2302" s="11"/>
      <c r="BA2302" s="11"/>
      <c r="BB2302" s="11"/>
      <c r="BC2302" s="11"/>
      <c r="BD2302" s="11"/>
      <c r="BE2302" s="11"/>
      <c r="BF2302" s="11"/>
      <c r="BG2302" s="11"/>
      <c r="BH2302" s="11"/>
      <c r="BI2302" s="11"/>
      <c r="BJ2302" s="11"/>
      <c r="BK2302" s="11"/>
      <c r="BL2302" s="11"/>
      <c r="BM2302" s="11"/>
      <c r="BN2302" s="11"/>
      <c r="BO2302" s="11"/>
      <c r="BP2302" s="1" t="str">
        <v>0- Port Costs</v>
      </c>
      <c r="BT2302" s="1" t="str">
        <v>0- Port Value</v>
      </c>
      <c r="BU2302" s="11"/>
    </row>
    <row r="2303" spans="8:73" hidden="1" outlineLevel="1" x14ac:dyDescent="0.3">
      <c r="H2303" s="1" t="str">
        <v>0 - BM Costs</v>
      </c>
      <c r="L2303" s="1" t="str">
        <v>0 - BM Port</v>
      </c>
      <c r="N2303" s="1" t="str">
        <v>0 - Port Assets</v>
      </c>
      <c r="O2303" s="11"/>
      <c r="P2303" s="11"/>
      <c r="Q2303" s="11"/>
      <c r="R2303" s="11"/>
      <c r="S2303" s="11"/>
      <c r="T2303" s="11"/>
      <c r="U2303" s="11"/>
      <c r="V2303" s="11"/>
      <c r="W2303" s="11"/>
      <c r="X2303" s="11"/>
      <c r="Y2303" s="11"/>
      <c r="Z2303" s="11"/>
      <c r="AA2303" s="11"/>
      <c r="AB2303" s="11"/>
      <c r="AC2303" s="11"/>
      <c r="AD2303" s="11"/>
      <c r="AE2303" s="11"/>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c r="BC2303" s="11"/>
      <c r="BD2303" s="11"/>
      <c r="BE2303" s="11"/>
      <c r="BF2303" s="11"/>
      <c r="BG2303" s="11"/>
      <c r="BH2303" s="11"/>
      <c r="BI2303" s="11"/>
      <c r="BJ2303" s="11"/>
      <c r="BK2303" s="11"/>
      <c r="BL2303" s="11"/>
      <c r="BM2303" s="11"/>
      <c r="BN2303" s="11"/>
      <c r="BO2303" s="11"/>
      <c r="BP2303" s="1" t="str">
        <v>0- Port Costs</v>
      </c>
      <c r="BT2303" s="1" t="str">
        <v>0- Port Value</v>
      </c>
      <c r="BU2303" s="11"/>
    </row>
    <row r="2304" spans="8:73" hidden="1" outlineLevel="1" x14ac:dyDescent="0.3">
      <c r="H2304" s="1" t="str">
        <v>0 - BM Costs</v>
      </c>
      <c r="L2304" s="1" t="str">
        <v>0 - BM Port</v>
      </c>
      <c r="N2304" s="1" t="str">
        <v>0 - Port Assets</v>
      </c>
      <c r="O2304" s="11"/>
      <c r="P2304" s="11"/>
      <c r="Q2304" s="11"/>
      <c r="R2304" s="11"/>
      <c r="S2304" s="11"/>
      <c r="T2304" s="11"/>
      <c r="U2304" s="11"/>
      <c r="V2304" s="11"/>
      <c r="W2304" s="11"/>
      <c r="X2304" s="11"/>
      <c r="Y2304" s="11"/>
      <c r="Z2304" s="11"/>
      <c r="AA2304" s="11"/>
      <c r="AB2304" s="11"/>
      <c r="AC2304" s="11"/>
      <c r="AD2304" s="11"/>
      <c r="AE2304" s="11"/>
      <c r="AF2304" s="11"/>
      <c r="AG2304" s="11"/>
      <c r="AH2304" s="11"/>
      <c r="AI2304" s="11"/>
      <c r="AJ2304" s="11"/>
      <c r="AK2304" s="11"/>
      <c r="AL2304" s="11"/>
      <c r="AM2304" s="11"/>
      <c r="AN2304" s="11"/>
      <c r="AO2304" s="11"/>
      <c r="AP2304" s="11"/>
      <c r="AQ2304" s="11"/>
      <c r="AR2304" s="11"/>
      <c r="AS2304" s="11"/>
      <c r="AT2304" s="11"/>
      <c r="AU2304" s="11"/>
      <c r="AV2304" s="11"/>
      <c r="AW2304" s="11"/>
      <c r="AX2304" s="11"/>
      <c r="AY2304" s="11"/>
      <c r="AZ2304" s="11"/>
      <c r="BA2304" s="11"/>
      <c r="BB2304" s="11"/>
      <c r="BC2304" s="11"/>
      <c r="BD2304" s="11"/>
      <c r="BE2304" s="11"/>
      <c r="BF2304" s="11"/>
      <c r="BG2304" s="11"/>
      <c r="BH2304" s="11"/>
      <c r="BI2304" s="11"/>
      <c r="BJ2304" s="11"/>
      <c r="BK2304" s="11"/>
      <c r="BL2304" s="11"/>
      <c r="BM2304" s="11"/>
      <c r="BN2304" s="11"/>
      <c r="BO2304" s="11"/>
      <c r="BP2304" s="1" t="str">
        <v>0- Port Costs</v>
      </c>
      <c r="BT2304" s="1" t="str">
        <v>0- Port Value</v>
      </c>
      <c r="BU2304" s="11"/>
    </row>
    <row r="2305" spans="8:73" hidden="1" outlineLevel="1" x14ac:dyDescent="0.3">
      <c r="H2305" s="1" t="str">
        <v>0 - BM Costs</v>
      </c>
      <c r="L2305" s="1" t="str">
        <v>0 - BM Port</v>
      </c>
      <c r="N2305" s="1" t="str">
        <v>0 - Port Assets</v>
      </c>
      <c r="O2305" s="11"/>
      <c r="P2305" s="11"/>
      <c r="Q2305" s="11"/>
      <c r="R2305" s="11"/>
      <c r="S2305" s="11"/>
      <c r="T2305" s="11"/>
      <c r="U2305" s="11"/>
      <c r="V2305" s="11"/>
      <c r="W2305" s="11"/>
      <c r="X2305" s="11"/>
      <c r="Y2305" s="11"/>
      <c r="Z2305" s="11"/>
      <c r="AA2305" s="11"/>
      <c r="AB2305" s="11"/>
      <c r="AC2305" s="11"/>
      <c r="AD2305" s="11"/>
      <c r="AE2305" s="11"/>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c r="BC2305" s="11"/>
      <c r="BD2305" s="11"/>
      <c r="BE2305" s="11"/>
      <c r="BF2305" s="11"/>
      <c r="BG2305" s="11"/>
      <c r="BH2305" s="11"/>
      <c r="BI2305" s="11"/>
      <c r="BJ2305" s="11"/>
      <c r="BK2305" s="11"/>
      <c r="BL2305" s="11"/>
      <c r="BM2305" s="11"/>
      <c r="BN2305" s="11"/>
      <c r="BO2305" s="11"/>
      <c r="BP2305" s="1" t="str">
        <v>0- Port Costs</v>
      </c>
      <c r="BT2305" s="1" t="str">
        <v>0- Port Value</v>
      </c>
      <c r="BU2305" s="11"/>
    </row>
    <row r="2306" spans="8:73" hidden="1" outlineLevel="1" x14ac:dyDescent="0.3">
      <c r="H2306" s="1" t="str">
        <v>0 - BM Costs</v>
      </c>
      <c r="L2306" s="1" t="str">
        <v>0 - BM Port</v>
      </c>
      <c r="N2306" s="1" t="str">
        <v>0 - Port Assets</v>
      </c>
      <c r="O2306" s="11"/>
      <c r="P2306" s="11"/>
      <c r="Q2306" s="11"/>
      <c r="R2306" s="11"/>
      <c r="S2306" s="11"/>
      <c r="T2306" s="11"/>
      <c r="U2306" s="11"/>
      <c r="V2306" s="11"/>
      <c r="W2306" s="11"/>
      <c r="X2306" s="11"/>
      <c r="Y2306" s="11"/>
      <c r="Z2306" s="11"/>
      <c r="AA2306" s="11"/>
      <c r="AB2306" s="11"/>
      <c r="AC2306" s="11"/>
      <c r="AD2306" s="11"/>
      <c r="AE2306" s="11"/>
      <c r="AF2306" s="11"/>
      <c r="AG2306" s="11"/>
      <c r="AH2306" s="11"/>
      <c r="AI2306" s="11"/>
      <c r="AJ2306" s="11"/>
      <c r="AK2306" s="11"/>
      <c r="AL2306" s="11"/>
      <c r="AM2306" s="11"/>
      <c r="AN2306" s="11"/>
      <c r="AO2306" s="11"/>
      <c r="AP2306" s="11"/>
      <c r="AQ2306" s="11"/>
      <c r="AR2306" s="11"/>
      <c r="AS2306" s="11"/>
      <c r="AT2306" s="11"/>
      <c r="AU2306" s="11"/>
      <c r="AV2306" s="11"/>
      <c r="AW2306" s="11"/>
      <c r="AX2306" s="11"/>
      <c r="AY2306" s="11"/>
      <c r="AZ2306" s="11"/>
      <c r="BA2306" s="11"/>
      <c r="BB2306" s="11"/>
      <c r="BC2306" s="11"/>
      <c r="BD2306" s="11"/>
      <c r="BE2306" s="11"/>
      <c r="BF2306" s="11"/>
      <c r="BG2306" s="11"/>
      <c r="BH2306" s="11"/>
      <c r="BI2306" s="11"/>
      <c r="BJ2306" s="11"/>
      <c r="BK2306" s="11"/>
      <c r="BL2306" s="11"/>
      <c r="BM2306" s="11"/>
      <c r="BN2306" s="11"/>
      <c r="BO2306" s="11"/>
      <c r="BP2306" s="1" t="str">
        <v>0- Port Costs</v>
      </c>
      <c r="BT2306" s="1" t="str">
        <v>0- Port Value</v>
      </c>
      <c r="BU2306" s="11"/>
    </row>
    <row r="2307" spans="8:73" hidden="1" outlineLevel="1" x14ac:dyDescent="0.3">
      <c r="H2307" s="1" t="str">
        <v>0 - BM Costs</v>
      </c>
      <c r="L2307" s="1" t="str">
        <v>0 - BM Port</v>
      </c>
      <c r="N2307" s="1" t="str">
        <v>0 - Port Assets</v>
      </c>
      <c r="O2307" s="11"/>
      <c r="P2307" s="11"/>
      <c r="Q2307" s="11"/>
      <c r="R2307" s="11"/>
      <c r="S2307" s="11"/>
      <c r="T2307" s="11"/>
      <c r="U2307" s="11"/>
      <c r="V2307" s="11"/>
      <c r="W2307" s="11"/>
      <c r="X2307" s="11"/>
      <c r="Y2307" s="11"/>
      <c r="Z2307" s="11"/>
      <c r="AA2307" s="11"/>
      <c r="AB2307" s="11"/>
      <c r="AC2307" s="11"/>
      <c r="AD2307" s="11"/>
      <c r="AE2307" s="11"/>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c r="BC2307" s="11"/>
      <c r="BD2307" s="11"/>
      <c r="BE2307" s="11"/>
      <c r="BF2307" s="11"/>
      <c r="BG2307" s="11"/>
      <c r="BH2307" s="11"/>
      <c r="BI2307" s="11"/>
      <c r="BJ2307" s="11"/>
      <c r="BK2307" s="11"/>
      <c r="BL2307" s="11"/>
      <c r="BM2307" s="11"/>
      <c r="BN2307" s="11"/>
      <c r="BO2307" s="11"/>
      <c r="BP2307" s="1" t="str">
        <v>0- Port Costs</v>
      </c>
      <c r="BT2307" s="1" t="str">
        <v>0- Port Value</v>
      </c>
      <c r="BU2307" s="11"/>
    </row>
    <row r="2308" spans="8:73" hidden="1" outlineLevel="1" x14ac:dyDescent="0.3">
      <c r="H2308" s="1" t="str">
        <v>0 - BM Costs</v>
      </c>
      <c r="L2308" s="1" t="str">
        <v>0 - BM Port</v>
      </c>
      <c r="N2308" s="1" t="str">
        <v>0 - Port Assets</v>
      </c>
      <c r="O2308" s="11"/>
      <c r="P2308" s="11"/>
      <c r="Q2308" s="11"/>
      <c r="R2308" s="11"/>
      <c r="S2308" s="11"/>
      <c r="T2308" s="11"/>
      <c r="U2308" s="11"/>
      <c r="V2308" s="11"/>
      <c r="W2308" s="11"/>
      <c r="X2308" s="11"/>
      <c r="Y2308" s="11"/>
      <c r="Z2308" s="11"/>
      <c r="AA2308" s="11"/>
      <c r="AB2308" s="11"/>
      <c r="AC2308" s="11"/>
      <c r="AD2308" s="11"/>
      <c r="AE2308" s="11"/>
      <c r="AF2308" s="11"/>
      <c r="AG2308" s="11"/>
      <c r="AH2308" s="11"/>
      <c r="AI2308" s="11"/>
      <c r="AJ2308" s="11"/>
      <c r="AK2308" s="11"/>
      <c r="AL2308" s="11"/>
      <c r="AM2308" s="11"/>
      <c r="AN2308" s="11"/>
      <c r="AO2308" s="11"/>
      <c r="AP2308" s="11"/>
      <c r="AQ2308" s="11"/>
      <c r="AR2308" s="11"/>
      <c r="AS2308" s="11"/>
      <c r="AT2308" s="11"/>
      <c r="AU2308" s="11"/>
      <c r="AV2308" s="11"/>
      <c r="AW2308" s="11"/>
      <c r="AX2308" s="11"/>
      <c r="AY2308" s="11"/>
      <c r="AZ2308" s="11"/>
      <c r="BA2308" s="11"/>
      <c r="BB2308" s="11"/>
      <c r="BC2308" s="11"/>
      <c r="BD2308" s="11"/>
      <c r="BE2308" s="11"/>
      <c r="BF2308" s="11"/>
      <c r="BG2308" s="11"/>
      <c r="BH2308" s="11"/>
      <c r="BI2308" s="11"/>
      <c r="BJ2308" s="11"/>
      <c r="BK2308" s="11"/>
      <c r="BL2308" s="11"/>
      <c r="BM2308" s="11"/>
      <c r="BN2308" s="11"/>
      <c r="BO2308" s="11"/>
      <c r="BP2308" s="1" t="str">
        <v>0- Port Costs</v>
      </c>
      <c r="BT2308" s="1" t="str">
        <v>0- Port Value</v>
      </c>
      <c r="BU2308" s="11"/>
    </row>
    <row r="2309" spans="8:73" hidden="1" outlineLevel="1" x14ac:dyDescent="0.3">
      <c r="H2309" s="1" t="str">
        <v>0 - BM Costs</v>
      </c>
      <c r="L2309" s="1" t="str">
        <v>0 - BM Port</v>
      </c>
      <c r="N2309" s="1" t="str">
        <v>0 - Port Assets</v>
      </c>
      <c r="O2309" s="11"/>
      <c r="P2309" s="11"/>
      <c r="Q2309" s="11"/>
      <c r="R2309" s="11"/>
      <c r="S2309" s="11"/>
      <c r="T2309" s="11"/>
      <c r="U2309" s="11"/>
      <c r="V2309" s="11"/>
      <c r="W2309" s="11"/>
      <c r="X2309" s="11"/>
      <c r="Y2309" s="11"/>
      <c r="Z2309" s="11"/>
      <c r="AA2309" s="11"/>
      <c r="AB2309" s="11"/>
      <c r="AC2309" s="11"/>
      <c r="AD2309" s="11"/>
      <c r="AE2309" s="11"/>
      <c r="AF2309" s="11"/>
      <c r="AG2309" s="11"/>
      <c r="AH2309" s="11"/>
      <c r="AI2309" s="11"/>
      <c r="AJ2309" s="11"/>
      <c r="AK2309" s="11"/>
      <c r="AL2309" s="11"/>
      <c r="AM2309" s="11"/>
      <c r="AN2309" s="11"/>
      <c r="AO2309" s="11"/>
      <c r="AP2309" s="11"/>
      <c r="AQ2309" s="11"/>
      <c r="AR2309" s="11"/>
      <c r="AS2309" s="11"/>
      <c r="AT2309" s="11"/>
      <c r="AU2309" s="11"/>
      <c r="AV2309" s="11"/>
      <c r="AW2309" s="11"/>
      <c r="AX2309" s="11"/>
      <c r="AY2309" s="11"/>
      <c r="AZ2309" s="11"/>
      <c r="BA2309" s="11"/>
      <c r="BB2309" s="11"/>
      <c r="BC2309" s="11"/>
      <c r="BD2309" s="11"/>
      <c r="BE2309" s="11"/>
      <c r="BF2309" s="11"/>
      <c r="BG2309" s="11"/>
      <c r="BH2309" s="11"/>
      <c r="BI2309" s="11"/>
      <c r="BJ2309" s="11"/>
      <c r="BK2309" s="11"/>
      <c r="BL2309" s="11"/>
      <c r="BM2309" s="11"/>
      <c r="BN2309" s="11"/>
      <c r="BO2309" s="11"/>
      <c r="BP2309" s="1" t="str">
        <v>0- Port Costs</v>
      </c>
      <c r="BT2309" s="1" t="str">
        <v>0- Port Value</v>
      </c>
      <c r="BU2309" s="11"/>
    </row>
    <row r="2310" spans="8:73" hidden="1" outlineLevel="1" x14ac:dyDescent="0.3">
      <c r="H2310" s="1" t="str">
        <v>0 - BM Costs</v>
      </c>
      <c r="L2310" s="1" t="str">
        <v>0 - BM Port</v>
      </c>
      <c r="N2310" s="1" t="str">
        <v>0 - Port Assets</v>
      </c>
      <c r="O2310" s="11"/>
      <c r="P2310" s="11"/>
      <c r="Q2310" s="11"/>
      <c r="R2310" s="11"/>
      <c r="S2310" s="11"/>
      <c r="T2310" s="11"/>
      <c r="U2310" s="11"/>
      <c r="V2310" s="11"/>
      <c r="W2310" s="11"/>
      <c r="X2310" s="11"/>
      <c r="Y2310" s="11"/>
      <c r="Z2310" s="11"/>
      <c r="AA2310" s="11"/>
      <c r="AB2310" s="11"/>
      <c r="AC2310" s="11"/>
      <c r="AD2310" s="11"/>
      <c r="AE2310" s="11"/>
      <c r="AF2310" s="11"/>
      <c r="AG2310" s="11"/>
      <c r="AH2310" s="11"/>
      <c r="AI2310" s="11"/>
      <c r="AJ2310" s="11"/>
      <c r="AK2310" s="11"/>
      <c r="AL2310" s="11"/>
      <c r="AM2310" s="11"/>
      <c r="AN2310" s="11"/>
      <c r="AO2310" s="11"/>
      <c r="AP2310" s="11"/>
      <c r="AQ2310" s="11"/>
      <c r="AR2310" s="11"/>
      <c r="AS2310" s="11"/>
      <c r="AT2310" s="11"/>
      <c r="AU2310" s="11"/>
      <c r="AV2310" s="11"/>
      <c r="AW2310" s="11"/>
      <c r="AX2310" s="11"/>
      <c r="AY2310" s="11"/>
      <c r="AZ2310" s="11"/>
      <c r="BA2310" s="11"/>
      <c r="BB2310" s="11"/>
      <c r="BC2310" s="11"/>
      <c r="BD2310" s="11"/>
      <c r="BE2310" s="11"/>
      <c r="BF2310" s="11"/>
      <c r="BG2310" s="11"/>
      <c r="BH2310" s="11"/>
      <c r="BI2310" s="11"/>
      <c r="BJ2310" s="11"/>
      <c r="BK2310" s="11"/>
      <c r="BL2310" s="11"/>
      <c r="BM2310" s="11"/>
      <c r="BN2310" s="11"/>
      <c r="BO2310" s="11"/>
      <c r="BP2310" s="1" t="str">
        <v>0- Port Costs</v>
      </c>
      <c r="BT2310" s="1" t="str">
        <v>0- Port Value</v>
      </c>
      <c r="BU2310" s="11"/>
    </row>
    <row r="2311" spans="8:73" hidden="1" outlineLevel="1" x14ac:dyDescent="0.3">
      <c r="H2311" s="1" t="str">
        <v>0 - BM Costs</v>
      </c>
      <c r="L2311" s="1" t="str">
        <v>0 - BM Port</v>
      </c>
      <c r="N2311" s="1" t="str">
        <v>0 - Port Assets</v>
      </c>
      <c r="O2311" s="11"/>
      <c r="P2311" s="11"/>
      <c r="Q2311" s="11"/>
      <c r="R2311" s="11"/>
      <c r="S2311" s="11"/>
      <c r="T2311" s="11"/>
      <c r="U2311" s="11"/>
      <c r="V2311" s="11"/>
      <c r="W2311" s="11"/>
      <c r="X2311" s="11"/>
      <c r="Y2311" s="11"/>
      <c r="Z2311" s="11"/>
      <c r="AA2311" s="11"/>
      <c r="AB2311" s="11"/>
      <c r="AC2311" s="11"/>
      <c r="AD2311" s="11"/>
      <c r="AE2311" s="11"/>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c r="BC2311" s="11"/>
      <c r="BD2311" s="11"/>
      <c r="BE2311" s="11"/>
      <c r="BF2311" s="11"/>
      <c r="BG2311" s="11"/>
      <c r="BH2311" s="11"/>
      <c r="BI2311" s="11"/>
      <c r="BJ2311" s="11"/>
      <c r="BK2311" s="11"/>
      <c r="BL2311" s="11"/>
      <c r="BM2311" s="11"/>
      <c r="BN2311" s="11"/>
      <c r="BO2311" s="11"/>
      <c r="BP2311" s="1" t="str">
        <v>0- Port Costs</v>
      </c>
      <c r="BT2311" s="1" t="str">
        <v>0- Port Value</v>
      </c>
      <c r="BU2311" s="11"/>
    </row>
    <row r="2312" spans="8:73" hidden="1" outlineLevel="1" x14ac:dyDescent="0.3">
      <c r="H2312" s="1" t="str">
        <v>0 - BM Costs</v>
      </c>
      <c r="L2312" s="1" t="str">
        <v>0 - BM Port</v>
      </c>
      <c r="N2312" s="1" t="str">
        <v>0 - Port Assets</v>
      </c>
      <c r="O2312" s="11"/>
      <c r="P2312" s="11"/>
      <c r="Q2312" s="11"/>
      <c r="R2312" s="11"/>
      <c r="S2312" s="11"/>
      <c r="T2312" s="11"/>
      <c r="U2312" s="11"/>
      <c r="V2312" s="11"/>
      <c r="W2312" s="11"/>
      <c r="X2312" s="11"/>
      <c r="Y2312" s="11"/>
      <c r="Z2312" s="11"/>
      <c r="AA2312" s="11"/>
      <c r="AB2312" s="11"/>
      <c r="AC2312" s="11"/>
      <c r="AD2312" s="11"/>
      <c r="AE2312" s="11"/>
      <c r="AF2312" s="11"/>
      <c r="AG2312" s="11"/>
      <c r="AH2312" s="11"/>
      <c r="AI2312" s="11"/>
      <c r="AJ2312" s="11"/>
      <c r="AK2312" s="11"/>
      <c r="AL2312" s="11"/>
      <c r="AM2312" s="11"/>
      <c r="AN2312" s="11"/>
      <c r="AO2312" s="11"/>
      <c r="AP2312" s="11"/>
      <c r="AQ2312" s="11"/>
      <c r="AR2312" s="11"/>
      <c r="AS2312" s="11"/>
      <c r="AT2312" s="11"/>
      <c r="AU2312" s="11"/>
      <c r="AV2312" s="11"/>
      <c r="AW2312" s="11"/>
      <c r="AX2312" s="11"/>
      <c r="AY2312" s="11"/>
      <c r="AZ2312" s="11"/>
      <c r="BA2312" s="11"/>
      <c r="BB2312" s="11"/>
      <c r="BC2312" s="11"/>
      <c r="BD2312" s="11"/>
      <c r="BE2312" s="11"/>
      <c r="BF2312" s="11"/>
      <c r="BG2312" s="11"/>
      <c r="BH2312" s="11"/>
      <c r="BI2312" s="11"/>
      <c r="BJ2312" s="11"/>
      <c r="BK2312" s="11"/>
      <c r="BL2312" s="11"/>
      <c r="BM2312" s="11"/>
      <c r="BN2312" s="11"/>
      <c r="BO2312" s="11"/>
      <c r="BP2312" s="1" t="str">
        <v>0- Port Costs</v>
      </c>
      <c r="BT2312" s="1" t="str">
        <v>0- Port Value</v>
      </c>
      <c r="BU2312" s="11"/>
    </row>
    <row r="2313" spans="8:73" hidden="1" outlineLevel="1" x14ac:dyDescent="0.3">
      <c r="H2313" s="1" t="str">
        <v>0 - BM Costs</v>
      </c>
      <c r="L2313" s="1" t="str">
        <v>0 - BM Port</v>
      </c>
      <c r="N2313" s="1" t="str">
        <v>0 - Port Assets</v>
      </c>
      <c r="O2313" s="11"/>
      <c r="P2313" s="11"/>
      <c r="Q2313" s="11"/>
      <c r="R2313" s="11"/>
      <c r="S2313" s="11"/>
      <c r="T2313" s="11"/>
      <c r="U2313" s="11"/>
      <c r="V2313" s="11"/>
      <c r="W2313" s="11"/>
      <c r="X2313" s="11"/>
      <c r="Y2313" s="11"/>
      <c r="Z2313" s="11"/>
      <c r="AA2313" s="11"/>
      <c r="AB2313" s="11"/>
      <c r="AC2313" s="11"/>
      <c r="AD2313" s="11"/>
      <c r="AE2313" s="11"/>
      <c r="AF2313" s="11"/>
      <c r="AG2313" s="11"/>
      <c r="AH2313" s="11"/>
      <c r="AI2313" s="11"/>
      <c r="AJ2313" s="11"/>
      <c r="AK2313" s="11"/>
      <c r="AL2313" s="11"/>
      <c r="AM2313" s="11"/>
      <c r="AN2313" s="11"/>
      <c r="AO2313" s="11"/>
      <c r="AP2313" s="11"/>
      <c r="AQ2313" s="11"/>
      <c r="AR2313" s="11"/>
      <c r="AS2313" s="11"/>
      <c r="AT2313" s="11"/>
      <c r="AU2313" s="11"/>
      <c r="AV2313" s="11"/>
      <c r="AW2313" s="11"/>
      <c r="AX2313" s="11"/>
      <c r="AY2313" s="11"/>
      <c r="AZ2313" s="11"/>
      <c r="BA2313" s="11"/>
      <c r="BB2313" s="11"/>
      <c r="BC2313" s="11"/>
      <c r="BD2313" s="11"/>
      <c r="BE2313" s="11"/>
      <c r="BF2313" s="11"/>
      <c r="BG2313" s="11"/>
      <c r="BH2313" s="11"/>
      <c r="BI2313" s="11"/>
      <c r="BJ2313" s="11"/>
      <c r="BK2313" s="11"/>
      <c r="BL2313" s="11"/>
      <c r="BM2313" s="11"/>
      <c r="BN2313" s="11"/>
      <c r="BO2313" s="11"/>
      <c r="BP2313" s="1" t="str">
        <v>0- Port Costs</v>
      </c>
      <c r="BT2313" s="1" t="str">
        <v>0- Port Value</v>
      </c>
      <c r="BU2313" s="11"/>
    </row>
    <row r="2314" spans="8:73" hidden="1" outlineLevel="1" x14ac:dyDescent="0.3">
      <c r="H2314" s="1" t="str">
        <v>0 - BM Costs</v>
      </c>
      <c r="L2314" s="1" t="str">
        <v>0 - BM Port</v>
      </c>
      <c r="N2314" s="1" t="str">
        <v>0 - Port Assets</v>
      </c>
      <c r="O2314" s="11"/>
      <c r="P2314" s="11"/>
      <c r="Q2314" s="11"/>
      <c r="R2314" s="11"/>
      <c r="S2314" s="11"/>
      <c r="T2314" s="11"/>
      <c r="U2314" s="11"/>
      <c r="V2314" s="11"/>
      <c r="W2314" s="11"/>
      <c r="X2314" s="11"/>
      <c r="Y2314" s="11"/>
      <c r="Z2314" s="11"/>
      <c r="AA2314" s="11"/>
      <c r="AB2314" s="11"/>
      <c r="AC2314" s="11"/>
      <c r="AD2314" s="11"/>
      <c r="AE2314" s="11"/>
      <c r="AF2314" s="11"/>
      <c r="AG2314" s="11"/>
      <c r="AH2314" s="11"/>
      <c r="AI2314" s="11"/>
      <c r="AJ2314" s="11"/>
      <c r="AK2314" s="11"/>
      <c r="AL2314" s="11"/>
      <c r="AM2314" s="11"/>
      <c r="AN2314" s="11"/>
      <c r="AO2314" s="11"/>
      <c r="AP2314" s="11"/>
      <c r="AQ2314" s="11"/>
      <c r="AR2314" s="11"/>
      <c r="AS2314" s="11"/>
      <c r="AT2314" s="11"/>
      <c r="AU2314" s="11"/>
      <c r="AV2314" s="11"/>
      <c r="AW2314" s="11"/>
      <c r="AX2314" s="11"/>
      <c r="AY2314" s="11"/>
      <c r="AZ2314" s="11"/>
      <c r="BA2314" s="11"/>
      <c r="BB2314" s="11"/>
      <c r="BC2314" s="11"/>
      <c r="BD2314" s="11"/>
      <c r="BE2314" s="11"/>
      <c r="BF2314" s="11"/>
      <c r="BG2314" s="11"/>
      <c r="BH2314" s="11"/>
      <c r="BI2314" s="11"/>
      <c r="BJ2314" s="11"/>
      <c r="BK2314" s="11"/>
      <c r="BL2314" s="11"/>
      <c r="BM2314" s="11"/>
      <c r="BN2314" s="11"/>
      <c r="BO2314" s="11"/>
      <c r="BP2314" s="1" t="str">
        <v>0- Port Costs</v>
      </c>
      <c r="BT2314" s="1" t="str">
        <v>0- Port Value</v>
      </c>
      <c r="BU2314" s="11"/>
    </row>
    <row r="2315" spans="8:73" hidden="1" outlineLevel="1" x14ac:dyDescent="0.3">
      <c r="H2315" s="1" t="str">
        <v>0 - BM Costs</v>
      </c>
      <c r="L2315" s="1" t="str">
        <v>0 - BM Port</v>
      </c>
      <c r="N2315" s="1" t="str">
        <v>0 - Port Assets</v>
      </c>
      <c r="O2315" s="11"/>
      <c r="P2315" s="11"/>
      <c r="Q2315" s="11"/>
      <c r="R2315" s="11"/>
      <c r="S2315" s="11"/>
      <c r="T2315" s="11"/>
      <c r="U2315" s="11"/>
      <c r="V2315" s="11"/>
      <c r="W2315" s="11"/>
      <c r="X2315" s="11"/>
      <c r="Y2315" s="11"/>
      <c r="Z2315" s="11"/>
      <c r="AA2315" s="11"/>
      <c r="AB2315" s="11"/>
      <c r="AC2315" s="11"/>
      <c r="AD2315" s="11"/>
      <c r="AE2315" s="11"/>
      <c r="AF2315" s="11"/>
      <c r="AG2315" s="11"/>
      <c r="AH2315" s="11"/>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c r="BC2315" s="11"/>
      <c r="BD2315" s="11"/>
      <c r="BE2315" s="11"/>
      <c r="BF2315" s="11"/>
      <c r="BG2315" s="11"/>
      <c r="BH2315" s="11"/>
      <c r="BI2315" s="11"/>
      <c r="BJ2315" s="11"/>
      <c r="BK2315" s="11"/>
      <c r="BL2315" s="11"/>
      <c r="BM2315" s="11"/>
      <c r="BN2315" s="11"/>
      <c r="BO2315" s="11"/>
      <c r="BP2315" s="1" t="str">
        <v>0- Port Costs</v>
      </c>
      <c r="BT2315" s="1" t="str">
        <v>0- Port Value</v>
      </c>
      <c r="BU2315" s="11"/>
    </row>
    <row r="2316" spans="8:73" hidden="1" outlineLevel="1" x14ac:dyDescent="0.3">
      <c r="H2316" s="1" t="str">
        <v>0 - BM Costs</v>
      </c>
      <c r="L2316" s="1" t="str">
        <v>0 - BM Port</v>
      </c>
      <c r="N2316" s="1" t="str">
        <v>0 - Port Assets</v>
      </c>
      <c r="O2316" s="11"/>
      <c r="P2316" s="11"/>
      <c r="Q2316" s="11"/>
      <c r="R2316" s="11"/>
      <c r="S2316" s="11"/>
      <c r="T2316" s="11"/>
      <c r="U2316" s="11"/>
      <c r="V2316" s="11"/>
      <c r="W2316" s="11"/>
      <c r="X2316" s="11"/>
      <c r="Y2316" s="11"/>
      <c r="Z2316" s="11"/>
      <c r="AA2316" s="11"/>
      <c r="AB2316" s="11"/>
      <c r="AC2316" s="11"/>
      <c r="AD2316" s="11"/>
      <c r="AE2316" s="11"/>
      <c r="AF2316" s="11"/>
      <c r="AG2316" s="11"/>
      <c r="AH2316" s="11"/>
      <c r="AI2316" s="11"/>
      <c r="AJ2316" s="11"/>
      <c r="AK2316" s="11"/>
      <c r="AL2316" s="11"/>
      <c r="AM2316" s="11"/>
      <c r="AN2316" s="11"/>
      <c r="AO2316" s="11"/>
      <c r="AP2316" s="11"/>
      <c r="AQ2316" s="11"/>
      <c r="AR2316" s="11"/>
      <c r="AS2316" s="11"/>
      <c r="AT2316" s="11"/>
      <c r="AU2316" s="11"/>
      <c r="AV2316" s="11"/>
      <c r="AW2316" s="11"/>
      <c r="AX2316" s="11"/>
      <c r="AY2316" s="11"/>
      <c r="AZ2316" s="11"/>
      <c r="BA2316" s="11"/>
      <c r="BB2316" s="11"/>
      <c r="BC2316" s="11"/>
      <c r="BD2316" s="11"/>
      <c r="BE2316" s="11"/>
      <c r="BF2316" s="11"/>
      <c r="BG2316" s="11"/>
      <c r="BH2316" s="11"/>
      <c r="BI2316" s="11"/>
      <c r="BJ2316" s="11"/>
      <c r="BK2316" s="11"/>
      <c r="BL2316" s="11"/>
      <c r="BM2316" s="11"/>
      <c r="BN2316" s="11"/>
      <c r="BO2316" s="11"/>
      <c r="BP2316" s="1" t="str">
        <v>0- Port Costs</v>
      </c>
      <c r="BT2316" s="1" t="str">
        <v>0- Port Value</v>
      </c>
      <c r="BU2316" s="11"/>
    </row>
    <row r="2317" spans="8:73" hidden="1" outlineLevel="1" x14ac:dyDescent="0.3">
      <c r="H2317" s="1" t="str">
        <v>0 - BM Costs</v>
      </c>
      <c r="L2317" s="1" t="str">
        <v>0 - BM Port</v>
      </c>
      <c r="N2317" s="1" t="str">
        <v>0 - Port Assets</v>
      </c>
      <c r="O2317" s="11"/>
      <c r="P2317" s="11"/>
      <c r="Q2317" s="11"/>
      <c r="R2317" s="11"/>
      <c r="S2317" s="11"/>
      <c r="T2317" s="11"/>
      <c r="U2317" s="11"/>
      <c r="V2317" s="11"/>
      <c r="W2317" s="11"/>
      <c r="X2317" s="11"/>
      <c r="Y2317" s="11"/>
      <c r="Z2317" s="11"/>
      <c r="AA2317" s="11"/>
      <c r="AB2317" s="11"/>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c r="BC2317" s="11"/>
      <c r="BD2317" s="11"/>
      <c r="BE2317" s="11"/>
      <c r="BF2317" s="11"/>
      <c r="BG2317" s="11"/>
      <c r="BH2317" s="11"/>
      <c r="BI2317" s="11"/>
      <c r="BJ2317" s="11"/>
      <c r="BK2317" s="11"/>
      <c r="BL2317" s="11"/>
      <c r="BM2317" s="11"/>
      <c r="BN2317" s="11"/>
      <c r="BO2317" s="11"/>
      <c r="BP2317" s="1" t="str">
        <v>0- Port Costs</v>
      </c>
      <c r="BT2317" s="1" t="str">
        <v>0- Port Value</v>
      </c>
      <c r="BU2317" s="11"/>
    </row>
    <row r="2318" spans="8:73" hidden="1" outlineLevel="1" x14ac:dyDescent="0.3">
      <c r="H2318" s="1" t="str">
        <v>0 - BM Costs</v>
      </c>
      <c r="L2318" s="1" t="str">
        <v>0 - BM Port</v>
      </c>
      <c r="N2318" s="1" t="str">
        <v>0 - Port Assets</v>
      </c>
      <c r="O2318" s="11"/>
      <c r="P2318" s="11"/>
      <c r="Q2318" s="11"/>
      <c r="R2318" s="11"/>
      <c r="S2318" s="11"/>
      <c r="T2318" s="11"/>
      <c r="U2318" s="11"/>
      <c r="V2318" s="11"/>
      <c r="W2318" s="11"/>
      <c r="X2318" s="11"/>
      <c r="Y2318" s="11"/>
      <c r="Z2318" s="11"/>
      <c r="AA2318" s="11"/>
      <c r="AB2318" s="11"/>
      <c r="AC2318" s="11"/>
      <c r="AD2318" s="11"/>
      <c r="AE2318" s="11"/>
      <c r="AF2318" s="11"/>
      <c r="AG2318" s="11"/>
      <c r="AH2318" s="11"/>
      <c r="AI2318" s="11"/>
      <c r="AJ2318" s="11"/>
      <c r="AK2318" s="11"/>
      <c r="AL2318" s="11"/>
      <c r="AM2318" s="11"/>
      <c r="AN2318" s="11"/>
      <c r="AO2318" s="11"/>
      <c r="AP2318" s="11"/>
      <c r="AQ2318" s="11"/>
      <c r="AR2318" s="11"/>
      <c r="AS2318" s="11"/>
      <c r="AT2318" s="11"/>
      <c r="AU2318" s="11"/>
      <c r="AV2318" s="11"/>
      <c r="AW2318" s="11"/>
      <c r="AX2318" s="11"/>
      <c r="AY2318" s="11"/>
      <c r="AZ2318" s="11"/>
      <c r="BA2318" s="11"/>
      <c r="BB2318" s="11"/>
      <c r="BC2318" s="11"/>
      <c r="BD2318" s="11"/>
      <c r="BE2318" s="11"/>
      <c r="BF2318" s="11"/>
      <c r="BG2318" s="11"/>
      <c r="BH2318" s="11"/>
      <c r="BI2318" s="11"/>
      <c r="BJ2318" s="11"/>
      <c r="BK2318" s="11"/>
      <c r="BL2318" s="11"/>
      <c r="BM2318" s="11"/>
      <c r="BN2318" s="11"/>
      <c r="BO2318" s="11"/>
      <c r="BP2318" s="1" t="str">
        <v>0- Port Costs</v>
      </c>
      <c r="BT2318" s="1" t="str">
        <v>0- Port Value</v>
      </c>
      <c r="BU2318" s="11"/>
    </row>
    <row r="2319" spans="8:73" hidden="1" outlineLevel="1" x14ac:dyDescent="0.3">
      <c r="H2319" s="1" t="str">
        <v>0 - BM Costs</v>
      </c>
      <c r="L2319" s="1" t="str">
        <v>0 - BM Port</v>
      </c>
      <c r="N2319" s="1" t="str">
        <v>0 - Port Assets</v>
      </c>
      <c r="O2319" s="11"/>
      <c r="P2319" s="11"/>
      <c r="Q2319" s="11"/>
      <c r="R2319" s="11"/>
      <c r="S2319" s="11"/>
      <c r="T2319" s="11"/>
      <c r="U2319" s="11"/>
      <c r="V2319" s="11"/>
      <c r="W2319" s="11"/>
      <c r="X2319" s="11"/>
      <c r="Y2319" s="11"/>
      <c r="Z2319" s="11"/>
      <c r="AA2319" s="11"/>
      <c r="AB2319" s="11"/>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c r="BC2319" s="11"/>
      <c r="BD2319" s="11"/>
      <c r="BE2319" s="11"/>
      <c r="BF2319" s="11"/>
      <c r="BG2319" s="11"/>
      <c r="BH2319" s="11"/>
      <c r="BI2319" s="11"/>
      <c r="BJ2319" s="11"/>
      <c r="BK2319" s="11"/>
      <c r="BL2319" s="11"/>
      <c r="BM2319" s="11"/>
      <c r="BN2319" s="11"/>
      <c r="BO2319" s="11"/>
      <c r="BP2319" s="1" t="str">
        <v>0- Port Costs</v>
      </c>
      <c r="BT2319" s="1" t="str">
        <v>0- Port Value</v>
      </c>
      <c r="BU2319" s="11"/>
    </row>
    <row r="2320" spans="8:73" hidden="1" outlineLevel="1" x14ac:dyDescent="0.3">
      <c r="H2320" s="1" t="str">
        <v>0 - BM Costs</v>
      </c>
      <c r="L2320" s="1" t="str">
        <v>0 - BM Port</v>
      </c>
      <c r="N2320" s="1" t="str">
        <v>0 - Port Assets</v>
      </c>
      <c r="O2320" s="11"/>
      <c r="P2320" s="11"/>
      <c r="Q2320" s="11"/>
      <c r="R2320" s="11"/>
      <c r="S2320" s="11"/>
      <c r="T2320" s="11"/>
      <c r="U2320" s="11"/>
      <c r="V2320" s="11"/>
      <c r="W2320" s="11"/>
      <c r="X2320" s="11"/>
      <c r="Y2320" s="11"/>
      <c r="Z2320" s="11"/>
      <c r="AA2320" s="11"/>
      <c r="AB2320" s="11"/>
      <c r="AC2320" s="11"/>
      <c r="AD2320" s="11"/>
      <c r="AE2320" s="11"/>
      <c r="AF2320" s="11"/>
      <c r="AG2320" s="11"/>
      <c r="AH2320" s="11"/>
      <c r="AI2320" s="11"/>
      <c r="AJ2320" s="11"/>
      <c r="AK2320" s="11"/>
      <c r="AL2320" s="11"/>
      <c r="AM2320" s="11"/>
      <c r="AN2320" s="11"/>
      <c r="AO2320" s="11"/>
      <c r="AP2320" s="11"/>
      <c r="AQ2320" s="11"/>
      <c r="AR2320" s="11"/>
      <c r="AS2320" s="11"/>
      <c r="AT2320" s="11"/>
      <c r="AU2320" s="11"/>
      <c r="AV2320" s="11"/>
      <c r="AW2320" s="11"/>
      <c r="AX2320" s="11"/>
      <c r="AY2320" s="11"/>
      <c r="AZ2320" s="11"/>
      <c r="BA2320" s="11"/>
      <c r="BB2320" s="11"/>
      <c r="BC2320" s="11"/>
      <c r="BD2320" s="11"/>
      <c r="BE2320" s="11"/>
      <c r="BF2320" s="11"/>
      <c r="BG2320" s="11"/>
      <c r="BH2320" s="11"/>
      <c r="BI2320" s="11"/>
      <c r="BJ2320" s="11"/>
      <c r="BK2320" s="11"/>
      <c r="BL2320" s="11"/>
      <c r="BM2320" s="11"/>
      <c r="BN2320" s="11"/>
      <c r="BO2320" s="11"/>
      <c r="BP2320" s="1" t="str">
        <v>0- Port Costs</v>
      </c>
      <c r="BT2320" s="1" t="str">
        <v>0- Port Value</v>
      </c>
      <c r="BU2320" s="11"/>
    </row>
    <row r="2321" spans="8:73" hidden="1" outlineLevel="1" x14ac:dyDescent="0.3">
      <c r="H2321" s="1" t="str">
        <v>0 - BM Costs</v>
      </c>
      <c r="L2321" s="1" t="str">
        <v>0 - BM Port</v>
      </c>
      <c r="N2321" s="1" t="str">
        <v>0 - Port Assets</v>
      </c>
      <c r="O2321" s="11"/>
      <c r="P2321" s="11"/>
      <c r="Q2321" s="11"/>
      <c r="R2321" s="11"/>
      <c r="S2321" s="11"/>
      <c r="T2321" s="11"/>
      <c r="U2321" s="11"/>
      <c r="V2321" s="11"/>
      <c r="W2321" s="11"/>
      <c r="X2321" s="11"/>
      <c r="Y2321" s="11"/>
      <c r="Z2321" s="11"/>
      <c r="AA2321" s="11"/>
      <c r="AB2321" s="11"/>
      <c r="AC2321" s="11"/>
      <c r="AD2321" s="11"/>
      <c r="AE2321" s="11"/>
      <c r="AF2321" s="11"/>
      <c r="AG2321" s="11"/>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c r="BC2321" s="11"/>
      <c r="BD2321" s="11"/>
      <c r="BE2321" s="11"/>
      <c r="BF2321" s="11"/>
      <c r="BG2321" s="11"/>
      <c r="BH2321" s="11"/>
      <c r="BI2321" s="11"/>
      <c r="BJ2321" s="11"/>
      <c r="BK2321" s="11"/>
      <c r="BL2321" s="11"/>
      <c r="BM2321" s="11"/>
      <c r="BN2321" s="11"/>
      <c r="BO2321" s="11"/>
      <c r="BP2321" s="1" t="str">
        <v>0- Port Costs</v>
      </c>
      <c r="BT2321" s="1" t="str">
        <v>0- Port Value</v>
      </c>
      <c r="BU2321" s="11"/>
    </row>
    <row r="2322" spans="8:73" hidden="1" outlineLevel="1" x14ac:dyDescent="0.3">
      <c r="H2322" s="1" t="str">
        <v>0 - BM Costs</v>
      </c>
      <c r="L2322" s="1" t="str">
        <v>0 - BM Port</v>
      </c>
      <c r="N2322" s="1" t="str">
        <v>0 - Port Assets</v>
      </c>
      <c r="O2322" s="11"/>
      <c r="P2322" s="11"/>
      <c r="Q2322" s="11"/>
      <c r="R2322" s="11"/>
      <c r="S2322" s="11"/>
      <c r="T2322" s="11"/>
      <c r="U2322" s="11"/>
      <c r="V2322" s="11"/>
      <c r="W2322" s="11"/>
      <c r="X2322" s="11"/>
      <c r="Y2322" s="11"/>
      <c r="Z2322" s="11"/>
      <c r="AA2322" s="11"/>
      <c r="AB2322" s="11"/>
      <c r="AC2322" s="11"/>
      <c r="AD2322" s="11"/>
      <c r="AE2322" s="11"/>
      <c r="AF2322" s="11"/>
      <c r="AG2322" s="11"/>
      <c r="AH2322" s="11"/>
      <c r="AI2322" s="11"/>
      <c r="AJ2322" s="11"/>
      <c r="AK2322" s="11"/>
      <c r="AL2322" s="11"/>
      <c r="AM2322" s="11"/>
      <c r="AN2322" s="11"/>
      <c r="AO2322" s="11"/>
      <c r="AP2322" s="11"/>
      <c r="AQ2322" s="11"/>
      <c r="AR2322" s="11"/>
      <c r="AS2322" s="11"/>
      <c r="AT2322" s="11"/>
      <c r="AU2322" s="11"/>
      <c r="AV2322" s="11"/>
      <c r="AW2322" s="11"/>
      <c r="AX2322" s="11"/>
      <c r="AY2322" s="11"/>
      <c r="AZ2322" s="11"/>
      <c r="BA2322" s="11"/>
      <c r="BB2322" s="11"/>
      <c r="BC2322" s="11"/>
      <c r="BD2322" s="11"/>
      <c r="BE2322" s="11"/>
      <c r="BF2322" s="11"/>
      <c r="BG2322" s="11"/>
      <c r="BH2322" s="11"/>
      <c r="BI2322" s="11"/>
      <c r="BJ2322" s="11"/>
      <c r="BK2322" s="11"/>
      <c r="BL2322" s="11"/>
      <c r="BM2322" s="11"/>
      <c r="BN2322" s="11"/>
      <c r="BO2322" s="11"/>
      <c r="BP2322" s="1" t="str">
        <v>0- Port Costs</v>
      </c>
      <c r="BT2322" s="1" t="str">
        <v>0- Port Value</v>
      </c>
      <c r="BU2322" s="11"/>
    </row>
    <row r="2323" spans="8:73" hidden="1" outlineLevel="1" x14ac:dyDescent="0.3">
      <c r="H2323" s="1" t="str">
        <v>0 - BM Costs</v>
      </c>
      <c r="L2323" s="1" t="str">
        <v>0 - BM Port</v>
      </c>
      <c r="N2323" s="1" t="str">
        <v>0 - Port Assets</v>
      </c>
      <c r="O2323" s="11"/>
      <c r="P2323" s="11"/>
      <c r="Q2323" s="11"/>
      <c r="R2323" s="11"/>
      <c r="S2323" s="11"/>
      <c r="T2323" s="11"/>
      <c r="U2323" s="11"/>
      <c r="V2323" s="11"/>
      <c r="W2323" s="11"/>
      <c r="X2323" s="11"/>
      <c r="Y2323" s="11"/>
      <c r="Z2323" s="11"/>
      <c r="AA2323" s="11"/>
      <c r="AB2323" s="11"/>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c r="BC2323" s="11"/>
      <c r="BD2323" s="11"/>
      <c r="BE2323" s="11"/>
      <c r="BF2323" s="11"/>
      <c r="BG2323" s="11"/>
      <c r="BH2323" s="11"/>
      <c r="BI2323" s="11"/>
      <c r="BJ2323" s="11"/>
      <c r="BK2323" s="11"/>
      <c r="BL2323" s="11"/>
      <c r="BM2323" s="11"/>
      <c r="BN2323" s="11"/>
      <c r="BO2323" s="11"/>
      <c r="BP2323" s="1" t="str">
        <v>0- Port Costs</v>
      </c>
      <c r="BT2323" s="1" t="str">
        <v>0- Port Value</v>
      </c>
      <c r="BU2323" s="11"/>
    </row>
    <row r="2324" spans="8:73" hidden="1" outlineLevel="1" x14ac:dyDescent="0.3">
      <c r="H2324" s="1" t="str">
        <v>0 - BM Costs</v>
      </c>
      <c r="L2324" s="1" t="str">
        <v>0 - BM Port</v>
      </c>
      <c r="N2324" s="1" t="str">
        <v>0 - Port Assets</v>
      </c>
      <c r="O2324" s="11"/>
      <c r="P2324" s="11"/>
      <c r="Q2324" s="11"/>
      <c r="R2324" s="11"/>
      <c r="S2324" s="11"/>
      <c r="T2324" s="11"/>
      <c r="U2324" s="11"/>
      <c r="V2324" s="11"/>
      <c r="W2324" s="11"/>
      <c r="X2324" s="11"/>
      <c r="Y2324" s="11"/>
      <c r="Z2324" s="11"/>
      <c r="AA2324" s="11"/>
      <c r="AB2324" s="11"/>
      <c r="AC2324" s="11"/>
      <c r="AD2324" s="11"/>
      <c r="AE2324" s="11"/>
      <c r="AF2324" s="11"/>
      <c r="AG2324" s="11"/>
      <c r="AH2324" s="11"/>
      <c r="AI2324" s="11"/>
      <c r="AJ2324" s="11"/>
      <c r="AK2324" s="11"/>
      <c r="AL2324" s="11"/>
      <c r="AM2324" s="11"/>
      <c r="AN2324" s="11"/>
      <c r="AO2324" s="11"/>
      <c r="AP2324" s="11"/>
      <c r="AQ2324" s="11"/>
      <c r="AR2324" s="11"/>
      <c r="AS2324" s="11"/>
      <c r="AT2324" s="11"/>
      <c r="AU2324" s="11"/>
      <c r="AV2324" s="11"/>
      <c r="AW2324" s="11"/>
      <c r="AX2324" s="11"/>
      <c r="AY2324" s="11"/>
      <c r="AZ2324" s="11"/>
      <c r="BA2324" s="11"/>
      <c r="BB2324" s="11"/>
      <c r="BC2324" s="11"/>
      <c r="BD2324" s="11"/>
      <c r="BE2324" s="11"/>
      <c r="BF2324" s="11"/>
      <c r="BG2324" s="11"/>
      <c r="BH2324" s="11"/>
      <c r="BI2324" s="11"/>
      <c r="BJ2324" s="11"/>
      <c r="BK2324" s="11"/>
      <c r="BL2324" s="11"/>
      <c r="BM2324" s="11"/>
      <c r="BN2324" s="11"/>
      <c r="BO2324" s="11"/>
      <c r="BP2324" s="1" t="str">
        <v>0- Port Costs</v>
      </c>
      <c r="BT2324" s="1" t="str">
        <v>0- Port Value</v>
      </c>
      <c r="BU2324" s="11"/>
    </row>
    <row r="2325" spans="8:73" hidden="1" outlineLevel="1" x14ac:dyDescent="0.3">
      <c r="H2325" s="1" t="str">
        <v>0 - BM Costs</v>
      </c>
      <c r="L2325" s="1" t="str">
        <v>0 - BM Port</v>
      </c>
      <c r="N2325" s="1" t="str">
        <v>0 - Port Assets</v>
      </c>
      <c r="O2325" s="11"/>
      <c r="P2325" s="11"/>
      <c r="Q2325" s="11"/>
      <c r="R2325" s="11"/>
      <c r="S2325" s="11"/>
      <c r="T2325" s="11"/>
      <c r="U2325" s="11"/>
      <c r="V2325" s="11"/>
      <c r="W2325" s="11"/>
      <c r="X2325" s="11"/>
      <c r="Y2325" s="11"/>
      <c r="Z2325" s="11"/>
      <c r="AA2325" s="11"/>
      <c r="AB2325" s="11"/>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c r="BC2325" s="11"/>
      <c r="BD2325" s="11"/>
      <c r="BE2325" s="11"/>
      <c r="BF2325" s="11"/>
      <c r="BG2325" s="11"/>
      <c r="BH2325" s="11"/>
      <c r="BI2325" s="11"/>
      <c r="BJ2325" s="11"/>
      <c r="BK2325" s="11"/>
      <c r="BL2325" s="11"/>
      <c r="BM2325" s="11"/>
      <c r="BN2325" s="11"/>
      <c r="BO2325" s="11"/>
      <c r="BP2325" s="1" t="str">
        <v>0- Port Costs</v>
      </c>
      <c r="BT2325" s="1" t="str">
        <v>0- Port Value</v>
      </c>
      <c r="BU2325" s="11"/>
    </row>
    <row r="2326" spans="8:73" hidden="1" outlineLevel="1" x14ac:dyDescent="0.3">
      <c r="H2326" s="1" t="str">
        <v>0 - BM Costs</v>
      </c>
      <c r="L2326" s="1" t="str">
        <v>0 - BM Port</v>
      </c>
      <c r="N2326" s="1" t="str">
        <v>0 - Port Assets</v>
      </c>
      <c r="O2326" s="11"/>
      <c r="P2326" s="11"/>
      <c r="Q2326" s="11"/>
      <c r="R2326" s="11"/>
      <c r="S2326" s="11"/>
      <c r="T2326" s="11"/>
      <c r="U2326" s="11"/>
      <c r="V2326" s="11"/>
      <c r="W2326" s="11"/>
      <c r="X2326" s="11"/>
      <c r="Y2326" s="11"/>
      <c r="Z2326" s="11"/>
      <c r="AA2326" s="11"/>
      <c r="AB2326" s="11"/>
      <c r="AC2326" s="11"/>
      <c r="AD2326" s="11"/>
      <c r="AE2326" s="11"/>
      <c r="AF2326" s="11"/>
      <c r="AG2326" s="11"/>
      <c r="AH2326" s="11"/>
      <c r="AI2326" s="11"/>
      <c r="AJ2326" s="11"/>
      <c r="AK2326" s="11"/>
      <c r="AL2326" s="11"/>
      <c r="AM2326" s="11"/>
      <c r="AN2326" s="11"/>
      <c r="AO2326" s="11"/>
      <c r="AP2326" s="11"/>
      <c r="AQ2326" s="11"/>
      <c r="AR2326" s="11"/>
      <c r="AS2326" s="11"/>
      <c r="AT2326" s="11"/>
      <c r="AU2326" s="11"/>
      <c r="AV2326" s="11"/>
      <c r="AW2326" s="11"/>
      <c r="AX2326" s="11"/>
      <c r="AY2326" s="11"/>
      <c r="AZ2326" s="11"/>
      <c r="BA2326" s="11"/>
      <c r="BB2326" s="11"/>
      <c r="BC2326" s="11"/>
      <c r="BD2326" s="11"/>
      <c r="BE2326" s="11"/>
      <c r="BF2326" s="11"/>
      <c r="BG2326" s="11"/>
      <c r="BH2326" s="11"/>
      <c r="BI2326" s="11"/>
      <c r="BJ2326" s="11"/>
      <c r="BK2326" s="11"/>
      <c r="BL2326" s="11"/>
      <c r="BM2326" s="11"/>
      <c r="BN2326" s="11"/>
      <c r="BO2326" s="11"/>
      <c r="BP2326" s="1" t="str">
        <v>0- Port Costs</v>
      </c>
      <c r="BT2326" s="1" t="str">
        <v>0- Port Value</v>
      </c>
      <c r="BU2326" s="11"/>
    </row>
    <row r="2327" spans="8:73" hidden="1" outlineLevel="1" x14ac:dyDescent="0.3">
      <c r="H2327" s="1" t="str">
        <v>0 - BM Costs</v>
      </c>
      <c r="L2327" s="1" t="str">
        <v>0 - BM Port</v>
      </c>
      <c r="N2327" s="1" t="str">
        <v>0 - Port Assets</v>
      </c>
      <c r="O2327" s="11"/>
      <c r="P2327" s="11"/>
      <c r="Q2327" s="11"/>
      <c r="R2327" s="11"/>
      <c r="S2327" s="11"/>
      <c r="T2327" s="11"/>
      <c r="U2327" s="11"/>
      <c r="V2327" s="11"/>
      <c r="W2327" s="11"/>
      <c r="X2327" s="11"/>
      <c r="Y2327" s="11"/>
      <c r="Z2327" s="11"/>
      <c r="AA2327" s="11"/>
      <c r="AB2327" s="11"/>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c r="BC2327" s="11"/>
      <c r="BD2327" s="11"/>
      <c r="BE2327" s="11"/>
      <c r="BF2327" s="11"/>
      <c r="BG2327" s="11"/>
      <c r="BH2327" s="11"/>
      <c r="BI2327" s="11"/>
      <c r="BJ2327" s="11"/>
      <c r="BK2327" s="11"/>
      <c r="BL2327" s="11"/>
      <c r="BM2327" s="11"/>
      <c r="BN2327" s="11"/>
      <c r="BO2327" s="11"/>
      <c r="BP2327" s="1" t="str">
        <v>0- Port Costs</v>
      </c>
      <c r="BT2327" s="1" t="str">
        <v>0- Port Value</v>
      </c>
      <c r="BU2327" s="11"/>
    </row>
    <row r="2328" spans="8:73" hidden="1" outlineLevel="1" x14ac:dyDescent="0.3">
      <c r="H2328" s="1" t="str">
        <v>0 - BM Costs</v>
      </c>
      <c r="L2328" s="1" t="str">
        <v>0 - BM Port</v>
      </c>
      <c r="N2328" s="1" t="str">
        <v>0 - Port Assets</v>
      </c>
      <c r="O2328" s="11"/>
      <c r="P2328" s="11"/>
      <c r="Q2328" s="11"/>
      <c r="R2328" s="11"/>
      <c r="S2328" s="11"/>
      <c r="T2328" s="11"/>
      <c r="U2328" s="11"/>
      <c r="V2328" s="11"/>
      <c r="W2328" s="11"/>
      <c r="X2328" s="11"/>
      <c r="Y2328" s="11"/>
      <c r="Z2328" s="11"/>
      <c r="AA2328" s="11"/>
      <c r="AB2328" s="11"/>
      <c r="AC2328" s="11"/>
      <c r="AD2328" s="11"/>
      <c r="AE2328" s="11"/>
      <c r="AF2328" s="11"/>
      <c r="AG2328" s="11"/>
      <c r="AH2328" s="11"/>
      <c r="AI2328" s="11"/>
      <c r="AJ2328" s="11"/>
      <c r="AK2328" s="11"/>
      <c r="AL2328" s="11"/>
      <c r="AM2328" s="11"/>
      <c r="AN2328" s="11"/>
      <c r="AO2328" s="11"/>
      <c r="AP2328" s="11"/>
      <c r="AQ2328" s="11"/>
      <c r="AR2328" s="11"/>
      <c r="AS2328" s="11"/>
      <c r="AT2328" s="11"/>
      <c r="AU2328" s="11"/>
      <c r="AV2328" s="11"/>
      <c r="AW2328" s="11"/>
      <c r="AX2328" s="11"/>
      <c r="AY2328" s="11"/>
      <c r="AZ2328" s="11"/>
      <c r="BA2328" s="11"/>
      <c r="BB2328" s="11"/>
      <c r="BC2328" s="11"/>
      <c r="BD2328" s="11"/>
      <c r="BE2328" s="11"/>
      <c r="BF2328" s="11"/>
      <c r="BG2328" s="11"/>
      <c r="BH2328" s="11"/>
      <c r="BI2328" s="11"/>
      <c r="BJ2328" s="11"/>
      <c r="BK2328" s="11"/>
      <c r="BL2328" s="11"/>
      <c r="BM2328" s="11"/>
      <c r="BN2328" s="11"/>
      <c r="BO2328" s="11"/>
      <c r="BP2328" s="1" t="str">
        <v>0- Port Costs</v>
      </c>
      <c r="BT2328" s="1" t="str">
        <v>0- Port Value</v>
      </c>
      <c r="BU2328" s="11"/>
    </row>
    <row r="2329" spans="8:73" hidden="1" outlineLevel="1" x14ac:dyDescent="0.3">
      <c r="H2329" s="1" t="str">
        <v>0 - BM Costs</v>
      </c>
      <c r="L2329" s="1" t="str">
        <v>0 - BM Port</v>
      </c>
      <c r="N2329" s="1" t="str">
        <v>0 - Port Assets</v>
      </c>
      <c r="O2329" s="11"/>
      <c r="P2329" s="11"/>
      <c r="Q2329" s="11"/>
      <c r="R2329" s="11"/>
      <c r="S2329" s="11"/>
      <c r="T2329" s="11"/>
      <c r="U2329" s="11"/>
      <c r="V2329" s="11"/>
      <c r="W2329" s="11"/>
      <c r="X2329" s="11"/>
      <c r="Y2329" s="11"/>
      <c r="Z2329" s="11"/>
      <c r="AA2329" s="11"/>
      <c r="AB2329" s="11"/>
      <c r="AC2329" s="11"/>
      <c r="AD2329" s="11"/>
      <c r="AE2329" s="11"/>
      <c r="AF2329" s="11"/>
      <c r="AG2329" s="11"/>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c r="BC2329" s="11"/>
      <c r="BD2329" s="11"/>
      <c r="BE2329" s="11"/>
      <c r="BF2329" s="11"/>
      <c r="BG2329" s="11"/>
      <c r="BH2329" s="11"/>
      <c r="BI2329" s="11"/>
      <c r="BJ2329" s="11"/>
      <c r="BK2329" s="11"/>
      <c r="BL2329" s="11"/>
      <c r="BM2329" s="11"/>
      <c r="BN2329" s="11"/>
      <c r="BO2329" s="11"/>
      <c r="BP2329" s="1" t="str">
        <v>0- Port Costs</v>
      </c>
      <c r="BT2329" s="1" t="str">
        <v>0- Port Value</v>
      </c>
      <c r="BU2329" s="11"/>
    </row>
    <row r="2330" spans="8:73" hidden="1" outlineLevel="1" x14ac:dyDescent="0.3">
      <c r="H2330" s="1" t="str">
        <v>0 - BM Costs</v>
      </c>
      <c r="L2330" s="1" t="str">
        <v>0 - BM Port</v>
      </c>
      <c r="N2330" s="1" t="str">
        <v>0 - Port Assets</v>
      </c>
      <c r="O2330" s="11"/>
      <c r="P2330" s="11"/>
      <c r="Q2330" s="11"/>
      <c r="R2330" s="11"/>
      <c r="S2330" s="11"/>
      <c r="T2330" s="11"/>
      <c r="U2330" s="11"/>
      <c r="V2330" s="11"/>
      <c r="W2330" s="11"/>
      <c r="X2330" s="11"/>
      <c r="Y2330" s="11"/>
      <c r="Z2330" s="11"/>
      <c r="AA2330" s="11"/>
      <c r="AB2330" s="11"/>
      <c r="AC2330" s="11"/>
      <c r="AD2330" s="11"/>
      <c r="AE2330" s="11"/>
      <c r="AF2330" s="11"/>
      <c r="AG2330" s="11"/>
      <c r="AH2330" s="11"/>
      <c r="AI2330" s="11"/>
      <c r="AJ2330" s="11"/>
      <c r="AK2330" s="11"/>
      <c r="AL2330" s="11"/>
      <c r="AM2330" s="11"/>
      <c r="AN2330" s="11"/>
      <c r="AO2330" s="11"/>
      <c r="AP2330" s="11"/>
      <c r="AQ2330" s="11"/>
      <c r="AR2330" s="11"/>
      <c r="AS2330" s="11"/>
      <c r="AT2330" s="11"/>
      <c r="AU2330" s="11"/>
      <c r="AV2330" s="11"/>
      <c r="AW2330" s="11"/>
      <c r="AX2330" s="11"/>
      <c r="AY2330" s="11"/>
      <c r="AZ2330" s="11"/>
      <c r="BA2330" s="11"/>
      <c r="BB2330" s="11"/>
      <c r="BC2330" s="11"/>
      <c r="BD2330" s="11"/>
      <c r="BE2330" s="11"/>
      <c r="BF2330" s="11"/>
      <c r="BG2330" s="11"/>
      <c r="BH2330" s="11"/>
      <c r="BI2330" s="11"/>
      <c r="BJ2330" s="11"/>
      <c r="BK2330" s="11"/>
      <c r="BL2330" s="11"/>
      <c r="BM2330" s="11"/>
      <c r="BN2330" s="11"/>
      <c r="BO2330" s="11"/>
      <c r="BP2330" s="1" t="str">
        <v>0- Port Costs</v>
      </c>
      <c r="BT2330" s="1" t="str">
        <v>0- Port Value</v>
      </c>
      <c r="BU2330" s="11"/>
    </row>
    <row r="2331" spans="8:73" hidden="1" outlineLevel="1" x14ac:dyDescent="0.3">
      <c r="H2331" s="1" t="str">
        <v>0 - BM Costs</v>
      </c>
      <c r="L2331" s="1" t="str">
        <v>0 - BM Port</v>
      </c>
      <c r="N2331" s="1" t="str">
        <v>0 - Port Assets</v>
      </c>
      <c r="O2331" s="11"/>
      <c r="P2331" s="11"/>
      <c r="Q2331" s="11"/>
      <c r="R2331" s="11"/>
      <c r="S2331" s="11"/>
      <c r="T2331" s="11"/>
      <c r="U2331" s="11"/>
      <c r="V2331" s="11"/>
      <c r="W2331" s="11"/>
      <c r="X2331" s="11"/>
      <c r="Y2331" s="11"/>
      <c r="Z2331" s="11"/>
      <c r="AA2331" s="11"/>
      <c r="AB2331" s="11"/>
      <c r="AC2331" s="11"/>
      <c r="AD2331" s="11"/>
      <c r="AE2331" s="11"/>
      <c r="AF2331" s="11"/>
      <c r="AG2331" s="11"/>
      <c r="AH2331" s="11"/>
      <c r="AI2331" s="11"/>
      <c r="AJ2331" s="11"/>
      <c r="AK2331" s="11"/>
      <c r="AL2331" s="11"/>
      <c r="AM2331" s="11"/>
      <c r="AN2331" s="11"/>
      <c r="AO2331" s="11"/>
      <c r="AP2331" s="11"/>
      <c r="AQ2331" s="11"/>
      <c r="AR2331" s="11"/>
      <c r="AS2331" s="11"/>
      <c r="AT2331" s="11"/>
      <c r="AU2331" s="11"/>
      <c r="AV2331" s="11"/>
      <c r="AW2331" s="11"/>
      <c r="AX2331" s="11"/>
      <c r="AY2331" s="11"/>
      <c r="AZ2331" s="11"/>
      <c r="BA2331" s="11"/>
      <c r="BB2331" s="11"/>
      <c r="BC2331" s="11"/>
      <c r="BD2331" s="11"/>
      <c r="BE2331" s="11"/>
      <c r="BF2331" s="11"/>
      <c r="BG2331" s="11"/>
      <c r="BH2331" s="11"/>
      <c r="BI2331" s="11"/>
      <c r="BJ2331" s="11"/>
      <c r="BK2331" s="11"/>
      <c r="BL2331" s="11"/>
      <c r="BM2331" s="11"/>
      <c r="BN2331" s="11"/>
      <c r="BO2331" s="11"/>
      <c r="BP2331" s="1" t="str">
        <v>0- Port Costs</v>
      </c>
      <c r="BT2331" s="1" t="str">
        <v>0- Port Value</v>
      </c>
      <c r="BU2331" s="11"/>
    </row>
    <row r="2332" spans="8:73" hidden="1" outlineLevel="1" x14ac:dyDescent="0.3">
      <c r="H2332" s="1" t="str">
        <v>0 - BM Costs</v>
      </c>
      <c r="L2332" s="1" t="str">
        <v>0 - BM Port</v>
      </c>
      <c r="N2332" s="1" t="str">
        <v>0 - Port Assets</v>
      </c>
      <c r="O2332" s="11"/>
      <c r="P2332" s="11"/>
      <c r="Q2332" s="11"/>
      <c r="R2332" s="11"/>
      <c r="S2332" s="11"/>
      <c r="T2332" s="11"/>
      <c r="U2332" s="11"/>
      <c r="V2332" s="11"/>
      <c r="W2332" s="11"/>
      <c r="X2332" s="11"/>
      <c r="Y2332" s="11"/>
      <c r="Z2332" s="11"/>
      <c r="AA2332" s="11"/>
      <c r="AB2332" s="11"/>
      <c r="AC2332" s="11"/>
      <c r="AD2332" s="11"/>
      <c r="AE2332" s="11"/>
      <c r="AF2332" s="11"/>
      <c r="AG2332" s="11"/>
      <c r="AH2332" s="11"/>
      <c r="AI2332" s="11"/>
      <c r="AJ2332" s="11"/>
      <c r="AK2332" s="11"/>
      <c r="AL2332" s="11"/>
      <c r="AM2332" s="11"/>
      <c r="AN2332" s="11"/>
      <c r="AO2332" s="11"/>
      <c r="AP2332" s="11"/>
      <c r="AQ2332" s="11"/>
      <c r="AR2332" s="11"/>
      <c r="AS2332" s="11"/>
      <c r="AT2332" s="11"/>
      <c r="AU2332" s="11"/>
      <c r="AV2332" s="11"/>
      <c r="AW2332" s="11"/>
      <c r="AX2332" s="11"/>
      <c r="AY2332" s="11"/>
      <c r="AZ2332" s="11"/>
      <c r="BA2332" s="11"/>
      <c r="BB2332" s="11"/>
      <c r="BC2332" s="11"/>
      <c r="BD2332" s="11"/>
      <c r="BE2332" s="11"/>
      <c r="BF2332" s="11"/>
      <c r="BG2332" s="11"/>
      <c r="BH2332" s="11"/>
      <c r="BI2332" s="11"/>
      <c r="BJ2332" s="11"/>
      <c r="BK2332" s="11"/>
      <c r="BL2332" s="11"/>
      <c r="BM2332" s="11"/>
      <c r="BN2332" s="11"/>
      <c r="BO2332" s="11"/>
      <c r="BP2332" s="1" t="str">
        <v>0- Port Costs</v>
      </c>
      <c r="BT2332" s="1" t="str">
        <v>0- Port Value</v>
      </c>
      <c r="BU2332" s="11"/>
    </row>
    <row r="2333" spans="8:73" hidden="1" outlineLevel="1" x14ac:dyDescent="0.3">
      <c r="H2333" s="1" t="str">
        <v>0 - BM Costs</v>
      </c>
      <c r="L2333" s="1" t="str">
        <v>0 - BM Port</v>
      </c>
      <c r="N2333" s="1" t="str">
        <v>0 - Port Assets</v>
      </c>
      <c r="O2333" s="11"/>
      <c r="P2333" s="11"/>
      <c r="Q2333" s="11"/>
      <c r="R2333" s="11"/>
      <c r="S2333" s="11"/>
      <c r="T2333" s="11"/>
      <c r="U2333" s="11"/>
      <c r="V2333" s="11"/>
      <c r="W2333" s="11"/>
      <c r="X2333" s="11"/>
      <c r="Y2333" s="11"/>
      <c r="Z2333" s="11"/>
      <c r="AA2333" s="11"/>
      <c r="AB2333" s="11"/>
      <c r="AC2333" s="11"/>
      <c r="AD2333" s="11"/>
      <c r="AE2333" s="11"/>
      <c r="AF2333" s="11"/>
      <c r="AG2333" s="11"/>
      <c r="AH2333" s="11"/>
      <c r="AI2333" s="11"/>
      <c r="AJ2333" s="11"/>
      <c r="AK2333" s="11"/>
      <c r="AL2333" s="11"/>
      <c r="AM2333" s="11"/>
      <c r="AN2333" s="11"/>
      <c r="AO2333" s="11"/>
      <c r="AP2333" s="11"/>
      <c r="AQ2333" s="11"/>
      <c r="AR2333" s="11"/>
      <c r="AS2333" s="11"/>
      <c r="AT2333" s="11"/>
      <c r="AU2333" s="11"/>
      <c r="AV2333" s="11"/>
      <c r="AW2333" s="11"/>
      <c r="AX2333" s="11"/>
      <c r="AY2333" s="11"/>
      <c r="AZ2333" s="11"/>
      <c r="BA2333" s="11"/>
      <c r="BB2333" s="11"/>
      <c r="BC2333" s="11"/>
      <c r="BD2333" s="11"/>
      <c r="BE2333" s="11"/>
      <c r="BF2333" s="11"/>
      <c r="BG2333" s="11"/>
      <c r="BH2333" s="11"/>
      <c r="BI2333" s="11"/>
      <c r="BJ2333" s="11"/>
      <c r="BK2333" s="11"/>
      <c r="BL2333" s="11"/>
      <c r="BM2333" s="11"/>
      <c r="BN2333" s="11"/>
      <c r="BO2333" s="11"/>
      <c r="BP2333" s="1" t="str">
        <v>0- Port Costs</v>
      </c>
      <c r="BT2333" s="1" t="str">
        <v>0- Port Value</v>
      </c>
      <c r="BU2333" s="11"/>
    </row>
    <row r="2334" spans="8:73" hidden="1" outlineLevel="1" x14ac:dyDescent="0.3">
      <c r="H2334" s="1" t="str">
        <v>0 - BM Costs</v>
      </c>
      <c r="L2334" s="1" t="str">
        <v>0 - BM Port</v>
      </c>
      <c r="N2334" s="1" t="str">
        <v>0 - Port Assets</v>
      </c>
      <c r="O2334" s="11"/>
      <c r="P2334" s="11"/>
      <c r="Q2334" s="11"/>
      <c r="R2334" s="11"/>
      <c r="S2334" s="11"/>
      <c r="T2334" s="11"/>
      <c r="U2334" s="11"/>
      <c r="V2334" s="11"/>
      <c r="W2334" s="11"/>
      <c r="X2334" s="11"/>
      <c r="Y2334" s="11"/>
      <c r="Z2334" s="11"/>
      <c r="AA2334" s="11"/>
      <c r="AB2334" s="11"/>
      <c r="AC2334" s="11"/>
      <c r="AD2334" s="11"/>
      <c r="AE2334" s="11"/>
      <c r="AF2334" s="11"/>
      <c r="AG2334" s="11"/>
      <c r="AH2334" s="11"/>
      <c r="AI2334" s="11"/>
      <c r="AJ2334" s="11"/>
      <c r="AK2334" s="11"/>
      <c r="AL2334" s="11"/>
      <c r="AM2334" s="11"/>
      <c r="AN2334" s="11"/>
      <c r="AO2334" s="11"/>
      <c r="AP2334" s="11"/>
      <c r="AQ2334" s="11"/>
      <c r="AR2334" s="11"/>
      <c r="AS2334" s="11"/>
      <c r="AT2334" s="11"/>
      <c r="AU2334" s="11"/>
      <c r="AV2334" s="11"/>
      <c r="AW2334" s="11"/>
      <c r="AX2334" s="11"/>
      <c r="AY2334" s="11"/>
      <c r="AZ2334" s="11"/>
      <c r="BA2334" s="11"/>
      <c r="BB2334" s="11"/>
      <c r="BC2334" s="11"/>
      <c r="BD2334" s="11"/>
      <c r="BE2334" s="11"/>
      <c r="BF2334" s="11"/>
      <c r="BG2334" s="11"/>
      <c r="BH2334" s="11"/>
      <c r="BI2334" s="11"/>
      <c r="BJ2334" s="11"/>
      <c r="BK2334" s="11"/>
      <c r="BL2334" s="11"/>
      <c r="BM2334" s="11"/>
      <c r="BN2334" s="11"/>
      <c r="BO2334" s="11"/>
      <c r="BP2334" s="1" t="str">
        <v>0- Port Costs</v>
      </c>
      <c r="BT2334" s="1" t="str">
        <v>0- Port Value</v>
      </c>
      <c r="BU2334" s="11"/>
    </row>
    <row r="2335" spans="8:73" hidden="1" outlineLevel="1" x14ac:dyDescent="0.3">
      <c r="H2335" s="1" t="str">
        <v>0 - BM Costs</v>
      </c>
      <c r="L2335" s="1" t="str">
        <v>0 - BM Port</v>
      </c>
      <c r="N2335" s="1" t="str">
        <v>0 - Port Assets</v>
      </c>
      <c r="O2335" s="11"/>
      <c r="P2335" s="11"/>
      <c r="Q2335" s="11"/>
      <c r="R2335" s="11"/>
      <c r="S2335" s="11"/>
      <c r="T2335" s="11"/>
      <c r="U2335" s="11"/>
      <c r="V2335" s="11"/>
      <c r="W2335" s="11"/>
      <c r="X2335" s="11"/>
      <c r="Y2335" s="11"/>
      <c r="Z2335" s="11"/>
      <c r="AA2335" s="11"/>
      <c r="AB2335" s="11"/>
      <c r="AC2335" s="11"/>
      <c r="AD2335" s="11"/>
      <c r="AE2335" s="11"/>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c r="BC2335" s="11"/>
      <c r="BD2335" s="11"/>
      <c r="BE2335" s="11"/>
      <c r="BF2335" s="11"/>
      <c r="BG2335" s="11"/>
      <c r="BH2335" s="11"/>
      <c r="BI2335" s="11"/>
      <c r="BJ2335" s="11"/>
      <c r="BK2335" s="11"/>
      <c r="BL2335" s="11"/>
      <c r="BM2335" s="11"/>
      <c r="BN2335" s="11"/>
      <c r="BO2335" s="11"/>
      <c r="BP2335" s="1" t="str">
        <v>0- Port Costs</v>
      </c>
      <c r="BT2335" s="1" t="str">
        <v>0- Port Value</v>
      </c>
      <c r="BU2335" s="11"/>
    </row>
    <row r="2336" spans="8:73" hidden="1" outlineLevel="1" x14ac:dyDescent="0.3">
      <c r="H2336" s="1" t="str">
        <v>0 - BM Costs</v>
      </c>
      <c r="L2336" s="1" t="str">
        <v>0 - BM Port</v>
      </c>
      <c r="N2336" s="1" t="str">
        <v>0 - Port Assets</v>
      </c>
      <c r="O2336" s="11"/>
      <c r="P2336" s="11"/>
      <c r="Q2336" s="11"/>
      <c r="R2336" s="11"/>
      <c r="S2336" s="11"/>
      <c r="T2336" s="11"/>
      <c r="U2336" s="11"/>
      <c r="V2336" s="11"/>
      <c r="W2336" s="11"/>
      <c r="X2336" s="11"/>
      <c r="Y2336" s="11"/>
      <c r="Z2336" s="11"/>
      <c r="AA2336" s="11"/>
      <c r="AB2336" s="11"/>
      <c r="AC2336" s="11"/>
      <c r="AD2336" s="11"/>
      <c r="AE2336" s="11"/>
      <c r="AF2336" s="11"/>
      <c r="AG2336" s="11"/>
      <c r="AH2336" s="11"/>
      <c r="AI2336" s="11"/>
      <c r="AJ2336" s="11"/>
      <c r="AK2336" s="11"/>
      <c r="AL2336" s="11"/>
      <c r="AM2336" s="11"/>
      <c r="AN2336" s="11"/>
      <c r="AO2336" s="11"/>
      <c r="AP2336" s="11"/>
      <c r="AQ2336" s="11"/>
      <c r="AR2336" s="11"/>
      <c r="AS2336" s="11"/>
      <c r="AT2336" s="11"/>
      <c r="AU2336" s="11"/>
      <c r="AV2336" s="11"/>
      <c r="AW2336" s="11"/>
      <c r="AX2336" s="11"/>
      <c r="AY2336" s="11"/>
      <c r="AZ2336" s="11"/>
      <c r="BA2336" s="11"/>
      <c r="BB2336" s="11"/>
      <c r="BC2336" s="11"/>
      <c r="BD2336" s="11"/>
      <c r="BE2336" s="11"/>
      <c r="BF2336" s="11"/>
      <c r="BG2336" s="11"/>
      <c r="BH2336" s="11"/>
      <c r="BI2336" s="11"/>
      <c r="BJ2336" s="11"/>
      <c r="BK2336" s="11"/>
      <c r="BL2336" s="11"/>
      <c r="BM2336" s="11"/>
      <c r="BN2336" s="11"/>
      <c r="BO2336" s="11"/>
      <c r="BP2336" s="1" t="str">
        <v>0- Port Costs</v>
      </c>
      <c r="BT2336" s="1" t="str">
        <v>0- Port Value</v>
      </c>
      <c r="BU2336" s="11"/>
    </row>
    <row r="2337" spans="8:73" hidden="1" outlineLevel="1" x14ac:dyDescent="0.3">
      <c r="H2337" s="1" t="str">
        <v>0 - BM Costs</v>
      </c>
      <c r="L2337" s="1" t="str">
        <v>0 - BM Port</v>
      </c>
      <c r="N2337" s="1" t="str">
        <v>0 - Port Assets</v>
      </c>
      <c r="O2337" s="11"/>
      <c r="P2337" s="11"/>
      <c r="Q2337" s="11"/>
      <c r="R2337" s="11"/>
      <c r="S2337" s="11"/>
      <c r="T2337" s="11"/>
      <c r="U2337" s="11"/>
      <c r="V2337" s="11"/>
      <c r="W2337" s="11"/>
      <c r="X2337" s="11"/>
      <c r="Y2337" s="11"/>
      <c r="Z2337" s="11"/>
      <c r="AA2337" s="11"/>
      <c r="AB2337" s="11"/>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c r="BC2337" s="11"/>
      <c r="BD2337" s="11"/>
      <c r="BE2337" s="11"/>
      <c r="BF2337" s="11"/>
      <c r="BG2337" s="11"/>
      <c r="BH2337" s="11"/>
      <c r="BI2337" s="11"/>
      <c r="BJ2337" s="11"/>
      <c r="BK2337" s="11"/>
      <c r="BL2337" s="11"/>
      <c r="BM2337" s="11"/>
      <c r="BN2337" s="11"/>
      <c r="BO2337" s="11"/>
      <c r="BP2337" s="1" t="str">
        <v>0- Port Costs</v>
      </c>
      <c r="BT2337" s="1" t="str">
        <v>0- Port Value</v>
      </c>
      <c r="BU2337" s="11"/>
    </row>
    <row r="2338" spans="8:73" hidden="1" outlineLevel="1" x14ac:dyDescent="0.3">
      <c r="H2338" s="1" t="str">
        <v>0 - BM Costs</v>
      </c>
      <c r="L2338" s="1" t="str">
        <v>0 - BM Port</v>
      </c>
      <c r="N2338" s="1" t="str">
        <v>0 - Port Assets</v>
      </c>
      <c r="O2338" s="11"/>
      <c r="P2338" s="11"/>
      <c r="Q2338" s="11"/>
      <c r="R2338" s="11"/>
      <c r="S2338" s="11"/>
      <c r="T2338" s="11"/>
      <c r="U2338" s="11"/>
      <c r="V2338" s="11"/>
      <c r="W2338" s="11"/>
      <c r="X2338" s="11"/>
      <c r="Y2338" s="11"/>
      <c r="Z2338" s="11"/>
      <c r="AA2338" s="11"/>
      <c r="AB2338" s="11"/>
      <c r="AC2338" s="11"/>
      <c r="AD2338" s="11"/>
      <c r="AE2338" s="11"/>
      <c r="AF2338" s="11"/>
      <c r="AG2338" s="11"/>
      <c r="AH2338" s="11"/>
      <c r="AI2338" s="11"/>
      <c r="AJ2338" s="11"/>
      <c r="AK2338" s="11"/>
      <c r="AL2338" s="11"/>
      <c r="AM2338" s="11"/>
      <c r="AN2338" s="11"/>
      <c r="AO2338" s="11"/>
      <c r="AP2338" s="11"/>
      <c r="AQ2338" s="11"/>
      <c r="AR2338" s="11"/>
      <c r="AS2338" s="11"/>
      <c r="AT2338" s="11"/>
      <c r="AU2338" s="11"/>
      <c r="AV2338" s="11"/>
      <c r="AW2338" s="11"/>
      <c r="AX2338" s="11"/>
      <c r="AY2338" s="11"/>
      <c r="AZ2338" s="11"/>
      <c r="BA2338" s="11"/>
      <c r="BB2338" s="11"/>
      <c r="BC2338" s="11"/>
      <c r="BD2338" s="11"/>
      <c r="BE2338" s="11"/>
      <c r="BF2338" s="11"/>
      <c r="BG2338" s="11"/>
      <c r="BH2338" s="11"/>
      <c r="BI2338" s="11"/>
      <c r="BJ2338" s="11"/>
      <c r="BK2338" s="11"/>
      <c r="BL2338" s="11"/>
      <c r="BM2338" s="11"/>
      <c r="BN2338" s="11"/>
      <c r="BO2338" s="11"/>
      <c r="BP2338" s="1" t="str">
        <v>0- Port Costs</v>
      </c>
      <c r="BT2338" s="1" t="str">
        <v>0- Port Value</v>
      </c>
      <c r="BU2338" s="11"/>
    </row>
    <row r="2339" spans="8:73" hidden="1" outlineLevel="1" x14ac:dyDescent="0.3">
      <c r="H2339" s="1" t="str">
        <v>0 - BM Costs</v>
      </c>
      <c r="L2339" s="1" t="str">
        <v>0 - BM Port</v>
      </c>
      <c r="N2339" s="1" t="str">
        <v>0 - Port Assets</v>
      </c>
      <c r="O2339" s="11"/>
      <c r="P2339" s="11"/>
      <c r="Q2339" s="11"/>
      <c r="R2339" s="11"/>
      <c r="S2339" s="11"/>
      <c r="T2339" s="11"/>
      <c r="U2339" s="11"/>
      <c r="V2339" s="11"/>
      <c r="W2339" s="11"/>
      <c r="X2339" s="11"/>
      <c r="Y2339" s="11"/>
      <c r="Z2339" s="11"/>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c r="BC2339" s="11"/>
      <c r="BD2339" s="11"/>
      <c r="BE2339" s="11"/>
      <c r="BF2339" s="11"/>
      <c r="BG2339" s="11"/>
      <c r="BH2339" s="11"/>
      <c r="BI2339" s="11"/>
      <c r="BJ2339" s="11"/>
      <c r="BK2339" s="11"/>
      <c r="BL2339" s="11"/>
      <c r="BM2339" s="11"/>
      <c r="BN2339" s="11"/>
      <c r="BO2339" s="11"/>
      <c r="BP2339" s="1" t="str">
        <v>0- Port Costs</v>
      </c>
      <c r="BT2339" s="1" t="str">
        <v>0- Port Value</v>
      </c>
      <c r="BU2339" s="11"/>
    </row>
    <row r="2340" spans="8:73" hidden="1" outlineLevel="1" x14ac:dyDescent="0.3">
      <c r="H2340" s="1" t="str">
        <v>0 - BM Costs</v>
      </c>
      <c r="L2340" s="1" t="str">
        <v>0 - BM Port</v>
      </c>
      <c r="N2340" s="1" t="str">
        <v>0 - Port Assets</v>
      </c>
      <c r="O2340" s="11"/>
      <c r="P2340" s="11"/>
      <c r="Q2340" s="11"/>
      <c r="R2340" s="11"/>
      <c r="S2340" s="11"/>
      <c r="T2340" s="11"/>
      <c r="U2340" s="11"/>
      <c r="V2340" s="11"/>
      <c r="W2340" s="11"/>
      <c r="X2340" s="11"/>
      <c r="Y2340" s="11"/>
      <c r="Z2340" s="11"/>
      <c r="AA2340" s="11"/>
      <c r="AB2340" s="11"/>
      <c r="AC2340" s="11"/>
      <c r="AD2340" s="11"/>
      <c r="AE2340" s="11"/>
      <c r="AF2340" s="11"/>
      <c r="AG2340" s="11"/>
      <c r="AH2340" s="11"/>
      <c r="AI2340" s="11"/>
      <c r="AJ2340" s="11"/>
      <c r="AK2340" s="11"/>
      <c r="AL2340" s="11"/>
      <c r="AM2340" s="11"/>
      <c r="AN2340" s="11"/>
      <c r="AO2340" s="11"/>
      <c r="AP2340" s="11"/>
      <c r="AQ2340" s="11"/>
      <c r="AR2340" s="11"/>
      <c r="AS2340" s="11"/>
      <c r="AT2340" s="11"/>
      <c r="AU2340" s="11"/>
      <c r="AV2340" s="11"/>
      <c r="AW2340" s="11"/>
      <c r="AX2340" s="11"/>
      <c r="AY2340" s="11"/>
      <c r="AZ2340" s="11"/>
      <c r="BA2340" s="11"/>
      <c r="BB2340" s="11"/>
      <c r="BC2340" s="11"/>
      <c r="BD2340" s="11"/>
      <c r="BE2340" s="11"/>
      <c r="BF2340" s="11"/>
      <c r="BG2340" s="11"/>
      <c r="BH2340" s="11"/>
      <c r="BI2340" s="11"/>
      <c r="BJ2340" s="11"/>
      <c r="BK2340" s="11"/>
      <c r="BL2340" s="11"/>
      <c r="BM2340" s="11"/>
      <c r="BN2340" s="11"/>
      <c r="BO2340" s="11"/>
      <c r="BP2340" s="1" t="str">
        <v>0- Port Costs</v>
      </c>
      <c r="BT2340" s="1" t="str">
        <v>0- Port Value</v>
      </c>
      <c r="BU2340" s="11"/>
    </row>
    <row r="2341" spans="8:73" hidden="1" outlineLevel="1" x14ac:dyDescent="0.3">
      <c r="H2341" s="1" t="str">
        <v>0 - BM Costs</v>
      </c>
      <c r="L2341" s="1" t="str">
        <v>0 - BM Port</v>
      </c>
      <c r="N2341" s="1" t="str">
        <v>0 - Port Assets</v>
      </c>
      <c r="O2341" s="11"/>
      <c r="P2341" s="11"/>
      <c r="Q2341" s="11"/>
      <c r="R2341" s="11"/>
      <c r="S2341" s="11"/>
      <c r="T2341" s="11"/>
      <c r="U2341" s="11"/>
      <c r="V2341" s="11"/>
      <c r="W2341" s="11"/>
      <c r="X2341" s="11"/>
      <c r="Y2341" s="11"/>
      <c r="Z2341" s="11"/>
      <c r="AA2341" s="11"/>
      <c r="AB2341" s="11"/>
      <c r="AC2341" s="11"/>
      <c r="AD2341" s="11"/>
      <c r="AE2341" s="11"/>
      <c r="AF2341" s="11"/>
      <c r="AG2341" s="11"/>
      <c r="AH2341" s="11"/>
      <c r="AI2341" s="11"/>
      <c r="AJ2341" s="11"/>
      <c r="AK2341" s="11"/>
      <c r="AL2341" s="11"/>
      <c r="AM2341" s="11"/>
      <c r="AN2341" s="11"/>
      <c r="AO2341" s="11"/>
      <c r="AP2341" s="11"/>
      <c r="AQ2341" s="11"/>
      <c r="AR2341" s="11"/>
      <c r="AS2341" s="11"/>
      <c r="AT2341" s="11"/>
      <c r="AU2341" s="11"/>
      <c r="AV2341" s="11"/>
      <c r="AW2341" s="11"/>
      <c r="AX2341" s="11"/>
      <c r="AY2341" s="11"/>
      <c r="AZ2341" s="11"/>
      <c r="BA2341" s="11"/>
      <c r="BB2341" s="11"/>
      <c r="BC2341" s="11"/>
      <c r="BD2341" s="11"/>
      <c r="BE2341" s="11"/>
      <c r="BF2341" s="11"/>
      <c r="BG2341" s="11"/>
      <c r="BH2341" s="11"/>
      <c r="BI2341" s="11"/>
      <c r="BJ2341" s="11"/>
      <c r="BK2341" s="11"/>
      <c r="BL2341" s="11"/>
      <c r="BM2341" s="11"/>
      <c r="BN2341" s="11"/>
      <c r="BO2341" s="11"/>
      <c r="BP2341" s="1" t="str">
        <v>0- Port Costs</v>
      </c>
      <c r="BT2341" s="1" t="str">
        <v>0- Port Value</v>
      </c>
      <c r="BU2341" s="11"/>
    </row>
    <row r="2342" spans="8:73" hidden="1" outlineLevel="1" x14ac:dyDescent="0.3">
      <c r="H2342" s="1" t="str">
        <v>0 - BM Costs</v>
      </c>
      <c r="L2342" s="1" t="str">
        <v>0 - BM Port</v>
      </c>
      <c r="N2342" s="1" t="str">
        <v>0 - Port Assets</v>
      </c>
      <c r="O2342" s="11"/>
      <c r="P2342" s="11"/>
      <c r="Q2342" s="11"/>
      <c r="R2342" s="11"/>
      <c r="S2342" s="11"/>
      <c r="T2342" s="11"/>
      <c r="U2342" s="11"/>
      <c r="V2342" s="11"/>
      <c r="W2342" s="11"/>
      <c r="X2342" s="11"/>
      <c r="Y2342" s="11"/>
      <c r="Z2342" s="11"/>
      <c r="AA2342" s="11"/>
      <c r="AB2342" s="11"/>
      <c r="AC2342" s="11"/>
      <c r="AD2342" s="11"/>
      <c r="AE2342" s="11"/>
      <c r="AF2342" s="11"/>
      <c r="AG2342" s="11"/>
      <c r="AH2342" s="11"/>
      <c r="AI2342" s="11"/>
      <c r="AJ2342" s="11"/>
      <c r="AK2342" s="11"/>
      <c r="AL2342" s="11"/>
      <c r="AM2342" s="11"/>
      <c r="AN2342" s="11"/>
      <c r="AO2342" s="11"/>
      <c r="AP2342" s="11"/>
      <c r="AQ2342" s="11"/>
      <c r="AR2342" s="11"/>
      <c r="AS2342" s="11"/>
      <c r="AT2342" s="11"/>
      <c r="AU2342" s="11"/>
      <c r="AV2342" s="11"/>
      <c r="AW2342" s="11"/>
      <c r="AX2342" s="11"/>
      <c r="AY2342" s="11"/>
      <c r="AZ2342" s="11"/>
      <c r="BA2342" s="11"/>
      <c r="BB2342" s="11"/>
      <c r="BC2342" s="11"/>
      <c r="BD2342" s="11"/>
      <c r="BE2342" s="11"/>
      <c r="BF2342" s="11"/>
      <c r="BG2342" s="11"/>
      <c r="BH2342" s="11"/>
      <c r="BI2342" s="11"/>
      <c r="BJ2342" s="11"/>
      <c r="BK2342" s="11"/>
      <c r="BL2342" s="11"/>
      <c r="BM2342" s="11"/>
      <c r="BN2342" s="11"/>
      <c r="BO2342" s="11"/>
      <c r="BP2342" s="1" t="str">
        <v>0- Port Costs</v>
      </c>
      <c r="BT2342" s="1" t="str">
        <v>0- Port Value</v>
      </c>
      <c r="BU2342" s="11"/>
    </row>
    <row r="2343" spans="8:73" hidden="1" outlineLevel="1" x14ac:dyDescent="0.3">
      <c r="H2343" s="1" t="str">
        <v>0 - BM Costs</v>
      </c>
      <c r="L2343" s="1" t="str">
        <v>0 - BM Port</v>
      </c>
      <c r="N2343" s="1" t="str">
        <v>0 - Port Assets</v>
      </c>
      <c r="O2343" s="11"/>
      <c r="P2343" s="11"/>
      <c r="Q2343" s="11"/>
      <c r="R2343" s="11"/>
      <c r="S2343" s="11"/>
      <c r="T2343" s="11"/>
      <c r="U2343" s="11"/>
      <c r="V2343" s="11"/>
      <c r="W2343" s="11"/>
      <c r="X2343" s="11"/>
      <c r="Y2343" s="11"/>
      <c r="Z2343" s="11"/>
      <c r="AA2343" s="11"/>
      <c r="AB2343" s="11"/>
      <c r="AC2343" s="11"/>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c r="BC2343" s="11"/>
      <c r="BD2343" s="11"/>
      <c r="BE2343" s="11"/>
      <c r="BF2343" s="11"/>
      <c r="BG2343" s="11"/>
      <c r="BH2343" s="11"/>
      <c r="BI2343" s="11"/>
      <c r="BJ2343" s="11"/>
      <c r="BK2343" s="11"/>
      <c r="BL2343" s="11"/>
      <c r="BM2343" s="11"/>
      <c r="BN2343" s="11"/>
      <c r="BO2343" s="11"/>
      <c r="BP2343" s="1" t="str">
        <v>0- Port Costs</v>
      </c>
      <c r="BT2343" s="1" t="str">
        <v>0- Port Value</v>
      </c>
      <c r="BU2343" s="11"/>
    </row>
    <row r="2344" spans="8:73" hidden="1" outlineLevel="1" x14ac:dyDescent="0.3">
      <c r="H2344" s="1" t="str">
        <v>0 - BM Costs</v>
      </c>
      <c r="L2344" s="1" t="str">
        <v>0 - BM Port</v>
      </c>
      <c r="N2344" s="1" t="str">
        <v>0 - Port Assets</v>
      </c>
      <c r="O2344" s="11"/>
      <c r="P2344" s="11"/>
      <c r="Q2344" s="11"/>
      <c r="R2344" s="11"/>
      <c r="S2344" s="11"/>
      <c r="T2344" s="11"/>
      <c r="U2344" s="11"/>
      <c r="V2344" s="11"/>
      <c r="W2344" s="11"/>
      <c r="X2344" s="11"/>
      <c r="Y2344" s="11"/>
      <c r="Z2344" s="11"/>
      <c r="AA2344" s="11"/>
      <c r="AB2344" s="11"/>
      <c r="AC2344" s="11"/>
      <c r="AD2344" s="11"/>
      <c r="AE2344" s="11"/>
      <c r="AF2344" s="11"/>
      <c r="AG2344" s="11"/>
      <c r="AH2344" s="11"/>
      <c r="AI2344" s="11"/>
      <c r="AJ2344" s="11"/>
      <c r="AK2344" s="11"/>
      <c r="AL2344" s="11"/>
      <c r="AM2344" s="11"/>
      <c r="AN2344" s="11"/>
      <c r="AO2344" s="11"/>
      <c r="AP2344" s="11"/>
      <c r="AQ2344" s="11"/>
      <c r="AR2344" s="11"/>
      <c r="AS2344" s="11"/>
      <c r="AT2344" s="11"/>
      <c r="AU2344" s="11"/>
      <c r="AV2344" s="11"/>
      <c r="AW2344" s="11"/>
      <c r="AX2344" s="11"/>
      <c r="AY2344" s="11"/>
      <c r="AZ2344" s="11"/>
      <c r="BA2344" s="11"/>
      <c r="BB2344" s="11"/>
      <c r="BC2344" s="11"/>
      <c r="BD2344" s="11"/>
      <c r="BE2344" s="11"/>
      <c r="BF2344" s="11"/>
      <c r="BG2344" s="11"/>
      <c r="BH2344" s="11"/>
      <c r="BI2344" s="11"/>
      <c r="BJ2344" s="11"/>
      <c r="BK2344" s="11"/>
      <c r="BL2344" s="11"/>
      <c r="BM2344" s="11"/>
      <c r="BN2344" s="11"/>
      <c r="BO2344" s="11"/>
      <c r="BP2344" s="1" t="str">
        <v>0- Port Costs</v>
      </c>
      <c r="BT2344" s="1" t="str">
        <v>0- Port Value</v>
      </c>
      <c r="BU2344" s="11"/>
    </row>
    <row r="2345" spans="8:73" hidden="1" outlineLevel="1" x14ac:dyDescent="0.3">
      <c r="H2345" s="1" t="str">
        <v>0 - BM Costs</v>
      </c>
      <c r="L2345" s="1" t="str">
        <v>0 - BM Port</v>
      </c>
      <c r="N2345" s="1" t="str">
        <v>0 - Port Assets</v>
      </c>
      <c r="O2345" s="11"/>
      <c r="P2345" s="11"/>
      <c r="Q2345" s="11"/>
      <c r="R2345" s="11"/>
      <c r="S2345" s="11"/>
      <c r="T2345" s="11"/>
      <c r="U2345" s="11"/>
      <c r="V2345" s="11"/>
      <c r="W2345" s="11"/>
      <c r="X2345" s="11"/>
      <c r="Y2345" s="11"/>
      <c r="Z2345" s="11"/>
      <c r="AA2345" s="11"/>
      <c r="AB2345" s="11"/>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c r="BC2345" s="11"/>
      <c r="BD2345" s="11"/>
      <c r="BE2345" s="11"/>
      <c r="BF2345" s="11"/>
      <c r="BG2345" s="11"/>
      <c r="BH2345" s="11"/>
      <c r="BI2345" s="11"/>
      <c r="BJ2345" s="11"/>
      <c r="BK2345" s="11"/>
      <c r="BL2345" s="11"/>
      <c r="BM2345" s="11"/>
      <c r="BN2345" s="11"/>
      <c r="BO2345" s="11"/>
      <c r="BP2345" s="1" t="str">
        <v>0- Port Costs</v>
      </c>
      <c r="BT2345" s="1" t="str">
        <v>0- Port Value</v>
      </c>
      <c r="BU2345" s="11"/>
    </row>
    <row r="2346" spans="8:73" hidden="1" outlineLevel="1" x14ac:dyDescent="0.3">
      <c r="H2346" s="1" t="str">
        <v>0 - BM Costs</v>
      </c>
      <c r="L2346" s="1" t="str">
        <v>0 - BM Port</v>
      </c>
      <c r="N2346" s="1" t="str">
        <v>0 - Port Assets</v>
      </c>
      <c r="O2346" s="11"/>
      <c r="P2346" s="11"/>
      <c r="Q2346" s="11"/>
      <c r="R2346" s="11"/>
      <c r="S2346" s="11"/>
      <c r="T2346" s="11"/>
      <c r="U2346" s="11"/>
      <c r="V2346" s="11"/>
      <c r="W2346" s="11"/>
      <c r="X2346" s="11"/>
      <c r="Y2346" s="11"/>
      <c r="Z2346" s="11"/>
      <c r="AA2346" s="11"/>
      <c r="AB2346" s="11"/>
      <c r="AC2346" s="11"/>
      <c r="AD2346" s="11"/>
      <c r="AE2346" s="11"/>
      <c r="AF2346" s="11"/>
      <c r="AG2346" s="11"/>
      <c r="AH2346" s="11"/>
      <c r="AI2346" s="11"/>
      <c r="AJ2346" s="11"/>
      <c r="AK2346" s="11"/>
      <c r="AL2346" s="11"/>
      <c r="AM2346" s="11"/>
      <c r="AN2346" s="11"/>
      <c r="AO2346" s="11"/>
      <c r="AP2346" s="11"/>
      <c r="AQ2346" s="11"/>
      <c r="AR2346" s="11"/>
      <c r="AS2346" s="11"/>
      <c r="AT2346" s="11"/>
      <c r="AU2346" s="11"/>
      <c r="AV2346" s="11"/>
      <c r="AW2346" s="11"/>
      <c r="AX2346" s="11"/>
      <c r="AY2346" s="11"/>
      <c r="AZ2346" s="11"/>
      <c r="BA2346" s="11"/>
      <c r="BB2346" s="11"/>
      <c r="BC2346" s="11"/>
      <c r="BD2346" s="11"/>
      <c r="BE2346" s="11"/>
      <c r="BF2346" s="11"/>
      <c r="BG2346" s="11"/>
      <c r="BH2346" s="11"/>
      <c r="BI2346" s="11"/>
      <c r="BJ2346" s="11"/>
      <c r="BK2346" s="11"/>
      <c r="BL2346" s="11"/>
      <c r="BM2346" s="11"/>
      <c r="BN2346" s="11"/>
      <c r="BO2346" s="11"/>
      <c r="BP2346" s="1" t="str">
        <v>0- Port Costs</v>
      </c>
      <c r="BT2346" s="1" t="str">
        <v>0- Port Value</v>
      </c>
      <c r="BU2346" s="11"/>
    </row>
    <row r="2347" spans="8:73" hidden="1" outlineLevel="1" x14ac:dyDescent="0.3">
      <c r="H2347" s="1" t="str">
        <v>0 - BM Costs</v>
      </c>
      <c r="L2347" s="1" t="str">
        <v>0 - BM Port</v>
      </c>
      <c r="N2347" s="1" t="str">
        <v>0 - Port Assets</v>
      </c>
      <c r="O2347" s="11"/>
      <c r="P2347" s="11"/>
      <c r="Q2347" s="11"/>
      <c r="R2347" s="11"/>
      <c r="S2347" s="11"/>
      <c r="T2347" s="11"/>
      <c r="U2347" s="11"/>
      <c r="V2347" s="11"/>
      <c r="W2347" s="11"/>
      <c r="X2347" s="11"/>
      <c r="Y2347" s="11"/>
      <c r="Z2347" s="11"/>
      <c r="AA2347" s="11"/>
      <c r="AB2347" s="11"/>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c r="BC2347" s="11"/>
      <c r="BD2347" s="11"/>
      <c r="BE2347" s="11"/>
      <c r="BF2347" s="11"/>
      <c r="BG2347" s="11"/>
      <c r="BH2347" s="11"/>
      <c r="BI2347" s="11"/>
      <c r="BJ2347" s="11"/>
      <c r="BK2347" s="11"/>
      <c r="BL2347" s="11"/>
      <c r="BM2347" s="11"/>
      <c r="BN2347" s="11"/>
      <c r="BO2347" s="11"/>
      <c r="BP2347" s="1" t="str">
        <v>0- Port Costs</v>
      </c>
      <c r="BT2347" s="1" t="str">
        <v>0- Port Value</v>
      </c>
      <c r="BU2347" s="11"/>
    </row>
    <row r="2348" spans="8:73" hidden="1" outlineLevel="1" x14ac:dyDescent="0.3">
      <c r="H2348" s="1" t="str">
        <v>0 - BM Costs</v>
      </c>
      <c r="L2348" s="1" t="str">
        <v>0 - BM Port</v>
      </c>
      <c r="N2348" s="1" t="str">
        <v>0 - Port Assets</v>
      </c>
      <c r="O2348" s="11"/>
      <c r="P2348" s="11"/>
      <c r="Q2348" s="11"/>
      <c r="R2348" s="11"/>
      <c r="S2348" s="11"/>
      <c r="T2348" s="11"/>
      <c r="U2348" s="11"/>
      <c r="V2348" s="11"/>
      <c r="W2348" s="11"/>
      <c r="X2348" s="11"/>
      <c r="Y2348" s="11"/>
      <c r="Z2348" s="11"/>
      <c r="AA2348" s="11"/>
      <c r="AB2348" s="11"/>
      <c r="AC2348" s="11"/>
      <c r="AD2348" s="11"/>
      <c r="AE2348" s="11"/>
      <c r="AF2348" s="11"/>
      <c r="AG2348" s="11"/>
      <c r="AH2348" s="11"/>
      <c r="AI2348" s="11"/>
      <c r="AJ2348" s="11"/>
      <c r="AK2348" s="11"/>
      <c r="AL2348" s="11"/>
      <c r="AM2348" s="11"/>
      <c r="AN2348" s="11"/>
      <c r="AO2348" s="11"/>
      <c r="AP2348" s="11"/>
      <c r="AQ2348" s="11"/>
      <c r="AR2348" s="11"/>
      <c r="AS2348" s="11"/>
      <c r="AT2348" s="11"/>
      <c r="AU2348" s="11"/>
      <c r="AV2348" s="11"/>
      <c r="AW2348" s="11"/>
      <c r="AX2348" s="11"/>
      <c r="AY2348" s="11"/>
      <c r="AZ2348" s="11"/>
      <c r="BA2348" s="11"/>
      <c r="BB2348" s="11"/>
      <c r="BC2348" s="11"/>
      <c r="BD2348" s="11"/>
      <c r="BE2348" s="11"/>
      <c r="BF2348" s="11"/>
      <c r="BG2348" s="11"/>
      <c r="BH2348" s="11"/>
      <c r="BI2348" s="11"/>
      <c r="BJ2348" s="11"/>
      <c r="BK2348" s="11"/>
      <c r="BL2348" s="11"/>
      <c r="BM2348" s="11"/>
      <c r="BN2348" s="11"/>
      <c r="BO2348" s="11"/>
      <c r="BP2348" s="1" t="str">
        <v>0- Port Costs</v>
      </c>
      <c r="BT2348" s="1" t="str">
        <v>0- Port Value</v>
      </c>
      <c r="BU2348" s="11"/>
    </row>
    <row r="2349" spans="8:73" hidden="1" outlineLevel="1" x14ac:dyDescent="0.3">
      <c r="H2349" s="1" t="str">
        <v>0 - BM Costs</v>
      </c>
      <c r="L2349" s="1" t="str">
        <v>0 - BM Port</v>
      </c>
      <c r="N2349" s="1" t="str">
        <v>0 - Port Assets</v>
      </c>
      <c r="O2349" s="11"/>
      <c r="P2349" s="11"/>
      <c r="Q2349" s="11"/>
      <c r="R2349" s="11"/>
      <c r="S2349" s="11"/>
      <c r="T2349" s="11"/>
      <c r="U2349" s="11"/>
      <c r="V2349" s="11"/>
      <c r="W2349" s="11"/>
      <c r="X2349" s="11"/>
      <c r="Y2349" s="11"/>
      <c r="Z2349" s="11"/>
      <c r="AA2349" s="11"/>
      <c r="AB2349" s="11"/>
      <c r="AC2349" s="11"/>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c r="BC2349" s="11"/>
      <c r="BD2349" s="11"/>
      <c r="BE2349" s="11"/>
      <c r="BF2349" s="11"/>
      <c r="BG2349" s="11"/>
      <c r="BH2349" s="11"/>
      <c r="BI2349" s="11"/>
      <c r="BJ2349" s="11"/>
      <c r="BK2349" s="11"/>
      <c r="BL2349" s="11"/>
      <c r="BM2349" s="11"/>
      <c r="BN2349" s="11"/>
      <c r="BO2349" s="11"/>
      <c r="BP2349" s="1" t="str">
        <v>0- Port Costs</v>
      </c>
      <c r="BT2349" s="1" t="str">
        <v>0- Port Value</v>
      </c>
      <c r="BU2349" s="11"/>
    </row>
    <row r="2350" spans="8:73" hidden="1" outlineLevel="1" x14ac:dyDescent="0.3">
      <c r="H2350" s="1" t="str">
        <v>0 - BM Costs</v>
      </c>
      <c r="L2350" s="1" t="str">
        <v>0 - BM Port</v>
      </c>
      <c r="N2350" s="1" t="str">
        <v>0 - Port Assets</v>
      </c>
      <c r="O2350" s="11"/>
      <c r="P2350" s="11"/>
      <c r="Q2350" s="11"/>
      <c r="R2350" s="11"/>
      <c r="S2350" s="11"/>
      <c r="T2350" s="11"/>
      <c r="U2350" s="11"/>
      <c r="V2350" s="11"/>
      <c r="W2350" s="11"/>
      <c r="X2350" s="11"/>
      <c r="Y2350" s="11"/>
      <c r="Z2350" s="11"/>
      <c r="AA2350" s="11"/>
      <c r="AB2350" s="11"/>
      <c r="AC2350" s="11"/>
      <c r="AD2350" s="11"/>
      <c r="AE2350" s="11"/>
      <c r="AF2350" s="11"/>
      <c r="AG2350" s="11"/>
      <c r="AH2350" s="11"/>
      <c r="AI2350" s="11"/>
      <c r="AJ2350" s="11"/>
      <c r="AK2350" s="11"/>
      <c r="AL2350" s="11"/>
      <c r="AM2350" s="11"/>
      <c r="AN2350" s="11"/>
      <c r="AO2350" s="11"/>
      <c r="AP2350" s="11"/>
      <c r="AQ2350" s="11"/>
      <c r="AR2350" s="11"/>
      <c r="AS2350" s="11"/>
      <c r="AT2350" s="11"/>
      <c r="AU2350" s="11"/>
      <c r="AV2350" s="11"/>
      <c r="AW2350" s="11"/>
      <c r="AX2350" s="11"/>
      <c r="AY2350" s="11"/>
      <c r="AZ2350" s="11"/>
      <c r="BA2350" s="11"/>
      <c r="BB2350" s="11"/>
      <c r="BC2350" s="11"/>
      <c r="BD2350" s="11"/>
      <c r="BE2350" s="11"/>
      <c r="BF2350" s="11"/>
      <c r="BG2350" s="11"/>
      <c r="BH2350" s="11"/>
      <c r="BI2350" s="11"/>
      <c r="BJ2350" s="11"/>
      <c r="BK2350" s="11"/>
      <c r="BL2350" s="11"/>
      <c r="BM2350" s="11"/>
      <c r="BN2350" s="11"/>
      <c r="BO2350" s="11"/>
      <c r="BP2350" s="1" t="str">
        <v>0- Port Costs</v>
      </c>
      <c r="BT2350" s="1" t="str">
        <v>0- Port Value</v>
      </c>
      <c r="BU2350" s="11"/>
    </row>
    <row r="2351" spans="8:73" hidden="1" outlineLevel="1" x14ac:dyDescent="0.3">
      <c r="H2351" s="1" t="str">
        <v>0 - BM Costs</v>
      </c>
      <c r="L2351" s="1" t="str">
        <v>0 - BM Port</v>
      </c>
      <c r="N2351" s="1" t="str">
        <v>0 - Port Assets</v>
      </c>
      <c r="O2351" s="11"/>
      <c r="P2351" s="11"/>
      <c r="Q2351" s="11"/>
      <c r="R2351" s="11"/>
      <c r="S2351" s="11"/>
      <c r="T2351" s="11"/>
      <c r="U2351" s="11"/>
      <c r="V2351" s="11"/>
      <c r="W2351" s="11"/>
      <c r="X2351" s="11"/>
      <c r="Y2351" s="11"/>
      <c r="Z2351" s="11"/>
      <c r="AA2351" s="11"/>
      <c r="AB2351" s="11"/>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c r="BC2351" s="11"/>
      <c r="BD2351" s="11"/>
      <c r="BE2351" s="11"/>
      <c r="BF2351" s="11"/>
      <c r="BG2351" s="11"/>
      <c r="BH2351" s="11"/>
      <c r="BI2351" s="11"/>
      <c r="BJ2351" s="11"/>
      <c r="BK2351" s="11"/>
      <c r="BL2351" s="11"/>
      <c r="BM2351" s="11"/>
      <c r="BN2351" s="11"/>
      <c r="BO2351" s="11"/>
      <c r="BP2351" s="1" t="str">
        <v>0- Port Costs</v>
      </c>
      <c r="BT2351" s="1" t="str">
        <v>0- Port Value</v>
      </c>
      <c r="BU2351" s="11"/>
    </row>
    <row r="2352" spans="8:73" hidden="1" outlineLevel="1" x14ac:dyDescent="0.3">
      <c r="H2352" s="1" t="str">
        <v>0 - BM Costs</v>
      </c>
      <c r="L2352" s="1" t="str">
        <v>0 - BM Port</v>
      </c>
      <c r="N2352" s="1" t="str">
        <v>0 - Port Assets</v>
      </c>
      <c r="O2352" s="11"/>
      <c r="P2352" s="11"/>
      <c r="Q2352" s="11"/>
      <c r="R2352" s="11"/>
      <c r="S2352" s="11"/>
      <c r="T2352" s="11"/>
      <c r="U2352" s="11"/>
      <c r="V2352" s="11"/>
      <c r="W2352" s="11"/>
      <c r="X2352" s="11"/>
      <c r="Y2352" s="11"/>
      <c r="Z2352" s="11"/>
      <c r="AA2352" s="11"/>
      <c r="AB2352" s="11"/>
      <c r="AC2352" s="11"/>
      <c r="AD2352" s="11"/>
      <c r="AE2352" s="11"/>
      <c r="AF2352" s="11"/>
      <c r="AG2352" s="11"/>
      <c r="AH2352" s="11"/>
      <c r="AI2352" s="11"/>
      <c r="AJ2352" s="11"/>
      <c r="AK2352" s="11"/>
      <c r="AL2352" s="11"/>
      <c r="AM2352" s="11"/>
      <c r="AN2352" s="11"/>
      <c r="AO2352" s="11"/>
      <c r="AP2352" s="11"/>
      <c r="AQ2352" s="11"/>
      <c r="AR2352" s="11"/>
      <c r="AS2352" s="11"/>
      <c r="AT2352" s="11"/>
      <c r="AU2352" s="11"/>
      <c r="AV2352" s="11"/>
      <c r="AW2352" s="11"/>
      <c r="AX2352" s="11"/>
      <c r="AY2352" s="11"/>
      <c r="AZ2352" s="11"/>
      <c r="BA2352" s="11"/>
      <c r="BB2352" s="11"/>
      <c r="BC2352" s="11"/>
      <c r="BD2352" s="11"/>
      <c r="BE2352" s="11"/>
      <c r="BF2352" s="11"/>
      <c r="BG2352" s="11"/>
      <c r="BH2352" s="11"/>
      <c r="BI2352" s="11"/>
      <c r="BJ2352" s="11"/>
      <c r="BK2352" s="11"/>
      <c r="BL2352" s="11"/>
      <c r="BM2352" s="11"/>
      <c r="BN2352" s="11"/>
      <c r="BO2352" s="11"/>
      <c r="BP2352" s="1" t="str">
        <v>0- Port Costs</v>
      </c>
      <c r="BT2352" s="1" t="str">
        <v>0- Port Value</v>
      </c>
      <c r="BU2352" s="11"/>
    </row>
    <row r="2353" spans="8:73" hidden="1" outlineLevel="1" x14ac:dyDescent="0.3">
      <c r="H2353" s="1" t="str">
        <v>0 - BM Costs</v>
      </c>
      <c r="L2353" s="1" t="str">
        <v>0 - BM Port</v>
      </c>
      <c r="N2353" s="1" t="str">
        <v>0 - Port Assets</v>
      </c>
      <c r="O2353" s="11"/>
      <c r="P2353" s="11"/>
      <c r="Q2353" s="11"/>
      <c r="R2353" s="11"/>
      <c r="S2353" s="11"/>
      <c r="T2353" s="11"/>
      <c r="U2353" s="11"/>
      <c r="V2353" s="11"/>
      <c r="W2353" s="11"/>
      <c r="X2353" s="11"/>
      <c r="Y2353" s="11"/>
      <c r="Z2353" s="11"/>
      <c r="AA2353" s="11"/>
      <c r="AB2353" s="11"/>
      <c r="AC2353" s="11"/>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c r="BC2353" s="11"/>
      <c r="BD2353" s="11"/>
      <c r="BE2353" s="11"/>
      <c r="BF2353" s="11"/>
      <c r="BG2353" s="11"/>
      <c r="BH2353" s="11"/>
      <c r="BI2353" s="11"/>
      <c r="BJ2353" s="11"/>
      <c r="BK2353" s="11"/>
      <c r="BL2353" s="11"/>
      <c r="BM2353" s="11"/>
      <c r="BN2353" s="11"/>
      <c r="BO2353" s="11"/>
      <c r="BP2353" s="1" t="str">
        <v>0- Port Costs</v>
      </c>
      <c r="BT2353" s="1" t="str">
        <v>0- Port Value</v>
      </c>
      <c r="BU2353" s="11"/>
    </row>
    <row r="2354" spans="8:73" hidden="1" outlineLevel="1" x14ac:dyDescent="0.3">
      <c r="H2354" s="1" t="str">
        <v>0 - BM Costs</v>
      </c>
      <c r="L2354" s="1" t="str">
        <v>0 - BM Port</v>
      </c>
      <c r="N2354" s="1" t="str">
        <v>0 - Port Assets</v>
      </c>
      <c r="O2354" s="11"/>
      <c r="P2354" s="11"/>
      <c r="Q2354" s="11"/>
      <c r="R2354" s="11"/>
      <c r="S2354" s="11"/>
      <c r="T2354" s="11"/>
      <c r="U2354" s="11"/>
      <c r="V2354" s="11"/>
      <c r="W2354" s="11"/>
      <c r="X2354" s="11"/>
      <c r="Y2354" s="11"/>
      <c r="Z2354" s="11"/>
      <c r="AA2354" s="11"/>
      <c r="AB2354" s="11"/>
      <c r="AC2354" s="11"/>
      <c r="AD2354" s="11"/>
      <c r="AE2354" s="11"/>
      <c r="AF2354" s="11"/>
      <c r="AG2354" s="11"/>
      <c r="AH2354" s="11"/>
      <c r="AI2354" s="11"/>
      <c r="AJ2354" s="11"/>
      <c r="AK2354" s="11"/>
      <c r="AL2354" s="11"/>
      <c r="AM2354" s="11"/>
      <c r="AN2354" s="11"/>
      <c r="AO2354" s="11"/>
      <c r="AP2354" s="11"/>
      <c r="AQ2354" s="11"/>
      <c r="AR2354" s="11"/>
      <c r="AS2354" s="11"/>
      <c r="AT2354" s="11"/>
      <c r="AU2354" s="11"/>
      <c r="AV2354" s="11"/>
      <c r="AW2354" s="11"/>
      <c r="AX2354" s="11"/>
      <c r="AY2354" s="11"/>
      <c r="AZ2354" s="11"/>
      <c r="BA2354" s="11"/>
      <c r="BB2354" s="11"/>
      <c r="BC2354" s="11"/>
      <c r="BD2354" s="11"/>
      <c r="BE2354" s="11"/>
      <c r="BF2354" s="11"/>
      <c r="BG2354" s="11"/>
      <c r="BH2354" s="11"/>
      <c r="BI2354" s="11"/>
      <c r="BJ2354" s="11"/>
      <c r="BK2354" s="11"/>
      <c r="BL2354" s="11"/>
      <c r="BM2354" s="11"/>
      <c r="BN2354" s="11"/>
      <c r="BO2354" s="11"/>
      <c r="BP2354" s="1" t="str">
        <v>0- Port Costs</v>
      </c>
      <c r="BT2354" s="1" t="str">
        <v>0- Port Value</v>
      </c>
      <c r="BU2354" s="11"/>
    </row>
    <row r="2355" spans="8:73" hidden="1" outlineLevel="1" x14ac:dyDescent="0.3">
      <c r="H2355" s="1" t="str">
        <v>0 - BM Costs</v>
      </c>
      <c r="L2355" s="1" t="str">
        <v>0 - BM Port</v>
      </c>
      <c r="N2355" s="1" t="str">
        <v>0 - Port Assets</v>
      </c>
      <c r="O2355" s="11"/>
      <c r="P2355" s="11"/>
      <c r="Q2355" s="11"/>
      <c r="R2355" s="11"/>
      <c r="S2355" s="11"/>
      <c r="T2355" s="11"/>
      <c r="U2355" s="11"/>
      <c r="V2355" s="11"/>
      <c r="W2355" s="11"/>
      <c r="X2355" s="11"/>
      <c r="Y2355" s="11"/>
      <c r="Z2355" s="11"/>
      <c r="AA2355" s="11"/>
      <c r="AB2355" s="11"/>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c r="BC2355" s="11"/>
      <c r="BD2355" s="11"/>
      <c r="BE2355" s="11"/>
      <c r="BF2355" s="11"/>
      <c r="BG2355" s="11"/>
      <c r="BH2355" s="11"/>
      <c r="BI2355" s="11"/>
      <c r="BJ2355" s="11"/>
      <c r="BK2355" s="11"/>
      <c r="BL2355" s="11"/>
      <c r="BM2355" s="11"/>
      <c r="BN2355" s="11"/>
      <c r="BO2355" s="11"/>
      <c r="BP2355" s="1" t="str">
        <v>0- Port Costs</v>
      </c>
      <c r="BT2355" s="1" t="str">
        <v>0- Port Value</v>
      </c>
      <c r="BU2355" s="11"/>
    </row>
    <row r="2356" spans="8:73" hidden="1" outlineLevel="1" x14ac:dyDescent="0.3">
      <c r="H2356" s="1" t="str">
        <v>0 - BM Costs</v>
      </c>
      <c r="L2356" s="1" t="str">
        <v>0 - BM Port</v>
      </c>
      <c r="N2356" s="1" t="str">
        <v>0 - Port Assets</v>
      </c>
      <c r="O2356" s="11"/>
      <c r="P2356" s="11"/>
      <c r="Q2356" s="11"/>
      <c r="R2356" s="11"/>
      <c r="S2356" s="11"/>
      <c r="T2356" s="11"/>
      <c r="U2356" s="11"/>
      <c r="V2356" s="11"/>
      <c r="W2356" s="11"/>
      <c r="X2356" s="11"/>
      <c r="Y2356" s="11"/>
      <c r="Z2356" s="11"/>
      <c r="AA2356" s="11"/>
      <c r="AB2356" s="11"/>
      <c r="AC2356" s="11"/>
      <c r="AD2356" s="11"/>
      <c r="AE2356" s="11"/>
      <c r="AF2356" s="11"/>
      <c r="AG2356" s="11"/>
      <c r="AH2356" s="11"/>
      <c r="AI2356" s="11"/>
      <c r="AJ2356" s="11"/>
      <c r="AK2356" s="11"/>
      <c r="AL2356" s="11"/>
      <c r="AM2356" s="11"/>
      <c r="AN2356" s="11"/>
      <c r="AO2356" s="11"/>
      <c r="AP2356" s="11"/>
      <c r="AQ2356" s="11"/>
      <c r="AR2356" s="11"/>
      <c r="AS2356" s="11"/>
      <c r="AT2356" s="11"/>
      <c r="AU2356" s="11"/>
      <c r="AV2356" s="11"/>
      <c r="AW2356" s="11"/>
      <c r="AX2356" s="11"/>
      <c r="AY2356" s="11"/>
      <c r="AZ2356" s="11"/>
      <c r="BA2356" s="11"/>
      <c r="BB2356" s="11"/>
      <c r="BC2356" s="11"/>
      <c r="BD2356" s="11"/>
      <c r="BE2356" s="11"/>
      <c r="BF2356" s="11"/>
      <c r="BG2356" s="11"/>
      <c r="BH2356" s="11"/>
      <c r="BI2356" s="11"/>
      <c r="BJ2356" s="11"/>
      <c r="BK2356" s="11"/>
      <c r="BL2356" s="11"/>
      <c r="BM2356" s="11"/>
      <c r="BN2356" s="11"/>
      <c r="BO2356" s="11"/>
      <c r="BP2356" s="1" t="str">
        <v>0- Port Costs</v>
      </c>
      <c r="BT2356" s="1" t="str">
        <v>0- Port Value</v>
      </c>
      <c r="BU2356" s="11"/>
    </row>
    <row r="2357" spans="8:73" hidden="1" outlineLevel="1" x14ac:dyDescent="0.3">
      <c r="H2357" s="1" t="str">
        <v>0 - BM Costs</v>
      </c>
      <c r="L2357" s="1" t="str">
        <v>0 - BM Port</v>
      </c>
      <c r="N2357" s="1" t="str">
        <v>0 - Port Assets</v>
      </c>
      <c r="O2357" s="11"/>
      <c r="P2357" s="11"/>
      <c r="Q2357" s="11"/>
      <c r="R2357" s="11"/>
      <c r="S2357" s="11"/>
      <c r="T2357" s="11"/>
      <c r="U2357" s="11"/>
      <c r="V2357" s="11"/>
      <c r="W2357" s="11"/>
      <c r="X2357" s="11"/>
      <c r="Y2357" s="11"/>
      <c r="Z2357" s="11"/>
      <c r="AA2357" s="11"/>
      <c r="AB2357" s="11"/>
      <c r="AC2357" s="11"/>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c r="BC2357" s="11"/>
      <c r="BD2357" s="11"/>
      <c r="BE2357" s="11"/>
      <c r="BF2357" s="11"/>
      <c r="BG2357" s="11"/>
      <c r="BH2357" s="11"/>
      <c r="BI2357" s="11"/>
      <c r="BJ2357" s="11"/>
      <c r="BK2357" s="11"/>
      <c r="BL2357" s="11"/>
      <c r="BM2357" s="11"/>
      <c r="BN2357" s="11"/>
      <c r="BO2357" s="11"/>
      <c r="BP2357" s="1" t="str">
        <v>0- Port Costs</v>
      </c>
      <c r="BT2357" s="1" t="str">
        <v>0- Port Value</v>
      </c>
      <c r="BU2357" s="11"/>
    </row>
    <row r="2358" spans="8:73" hidden="1" outlineLevel="1" x14ac:dyDescent="0.3">
      <c r="H2358" s="1" t="str">
        <v>0 - BM Costs</v>
      </c>
      <c r="L2358" s="1" t="str">
        <v>0 - BM Port</v>
      </c>
      <c r="N2358" s="1" t="str">
        <v>0 - Port Assets</v>
      </c>
      <c r="O2358" s="11"/>
      <c r="P2358" s="11"/>
      <c r="Q2358" s="11"/>
      <c r="R2358" s="11"/>
      <c r="S2358" s="11"/>
      <c r="T2358" s="11"/>
      <c r="U2358" s="11"/>
      <c r="V2358" s="11"/>
      <c r="W2358" s="11"/>
      <c r="X2358" s="11"/>
      <c r="Y2358" s="11"/>
      <c r="Z2358" s="11"/>
      <c r="AA2358" s="11"/>
      <c r="AB2358" s="11"/>
      <c r="AC2358" s="11"/>
      <c r="AD2358" s="11"/>
      <c r="AE2358" s="11"/>
      <c r="AF2358" s="11"/>
      <c r="AG2358" s="11"/>
      <c r="AH2358" s="11"/>
      <c r="AI2358" s="11"/>
      <c r="AJ2358" s="11"/>
      <c r="AK2358" s="11"/>
      <c r="AL2358" s="11"/>
      <c r="AM2358" s="11"/>
      <c r="AN2358" s="11"/>
      <c r="AO2358" s="11"/>
      <c r="AP2358" s="11"/>
      <c r="AQ2358" s="11"/>
      <c r="AR2358" s="11"/>
      <c r="AS2358" s="11"/>
      <c r="AT2358" s="11"/>
      <c r="AU2358" s="11"/>
      <c r="AV2358" s="11"/>
      <c r="AW2358" s="11"/>
      <c r="AX2358" s="11"/>
      <c r="AY2358" s="11"/>
      <c r="AZ2358" s="11"/>
      <c r="BA2358" s="11"/>
      <c r="BB2358" s="11"/>
      <c r="BC2358" s="11"/>
      <c r="BD2358" s="11"/>
      <c r="BE2358" s="11"/>
      <c r="BF2358" s="11"/>
      <c r="BG2358" s="11"/>
      <c r="BH2358" s="11"/>
      <c r="BI2358" s="11"/>
      <c r="BJ2358" s="11"/>
      <c r="BK2358" s="11"/>
      <c r="BL2358" s="11"/>
      <c r="BM2358" s="11"/>
      <c r="BN2358" s="11"/>
      <c r="BO2358" s="11"/>
      <c r="BP2358" s="1" t="str">
        <v>0- Port Costs</v>
      </c>
      <c r="BT2358" s="1" t="str">
        <v>0- Port Value</v>
      </c>
      <c r="BU2358" s="11"/>
    </row>
    <row r="2359" spans="8:73" hidden="1" outlineLevel="1" x14ac:dyDescent="0.3">
      <c r="H2359" s="1" t="str">
        <v>0 - BM Costs</v>
      </c>
      <c r="L2359" s="1" t="str">
        <v>0 - BM Port</v>
      </c>
      <c r="N2359" s="1" t="str">
        <v>0 - Port Assets</v>
      </c>
      <c r="O2359" s="11"/>
      <c r="P2359" s="11"/>
      <c r="Q2359" s="11"/>
      <c r="R2359" s="11"/>
      <c r="S2359" s="11"/>
      <c r="T2359" s="11"/>
      <c r="U2359" s="11"/>
      <c r="V2359" s="11"/>
      <c r="W2359" s="11"/>
      <c r="X2359" s="11"/>
      <c r="Y2359" s="11"/>
      <c r="Z2359" s="11"/>
      <c r="AA2359" s="11"/>
      <c r="AB2359" s="11"/>
      <c r="AC2359" s="11"/>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c r="BC2359" s="11"/>
      <c r="BD2359" s="11"/>
      <c r="BE2359" s="11"/>
      <c r="BF2359" s="11"/>
      <c r="BG2359" s="11"/>
      <c r="BH2359" s="11"/>
      <c r="BI2359" s="11"/>
      <c r="BJ2359" s="11"/>
      <c r="BK2359" s="11"/>
      <c r="BL2359" s="11"/>
      <c r="BM2359" s="11"/>
      <c r="BN2359" s="11"/>
      <c r="BO2359" s="11"/>
      <c r="BP2359" s="1" t="str">
        <v>0- Port Costs</v>
      </c>
      <c r="BT2359" s="1" t="str">
        <v>0- Port Value</v>
      </c>
      <c r="BU2359" s="11"/>
    </row>
    <row r="2360" spans="8:73" hidden="1" outlineLevel="1" x14ac:dyDescent="0.3">
      <c r="H2360" s="1" t="str">
        <v>0 - BM Costs</v>
      </c>
      <c r="L2360" s="1" t="str">
        <v>0 - BM Port</v>
      </c>
      <c r="N2360" s="1" t="str">
        <v>0 - Port Assets</v>
      </c>
      <c r="O2360" s="11"/>
      <c r="P2360" s="11"/>
      <c r="Q2360" s="11"/>
      <c r="R2360" s="11"/>
      <c r="S2360" s="11"/>
      <c r="T2360" s="11"/>
      <c r="U2360" s="11"/>
      <c r="V2360" s="11"/>
      <c r="W2360" s="11"/>
      <c r="X2360" s="11"/>
      <c r="Y2360" s="11"/>
      <c r="Z2360" s="11"/>
      <c r="AA2360" s="11"/>
      <c r="AB2360" s="11"/>
      <c r="AC2360" s="11"/>
      <c r="AD2360" s="11"/>
      <c r="AE2360" s="11"/>
      <c r="AF2360" s="11"/>
      <c r="AG2360" s="11"/>
      <c r="AH2360" s="11"/>
      <c r="AI2360" s="11"/>
      <c r="AJ2360" s="11"/>
      <c r="AK2360" s="11"/>
      <c r="AL2360" s="11"/>
      <c r="AM2360" s="11"/>
      <c r="AN2360" s="11"/>
      <c r="AO2360" s="11"/>
      <c r="AP2360" s="11"/>
      <c r="AQ2360" s="11"/>
      <c r="AR2360" s="11"/>
      <c r="AS2360" s="11"/>
      <c r="AT2360" s="11"/>
      <c r="AU2360" s="11"/>
      <c r="AV2360" s="11"/>
      <c r="AW2360" s="11"/>
      <c r="AX2360" s="11"/>
      <c r="AY2360" s="11"/>
      <c r="AZ2360" s="11"/>
      <c r="BA2360" s="11"/>
      <c r="BB2360" s="11"/>
      <c r="BC2360" s="11"/>
      <c r="BD2360" s="11"/>
      <c r="BE2360" s="11"/>
      <c r="BF2360" s="11"/>
      <c r="BG2360" s="11"/>
      <c r="BH2360" s="11"/>
      <c r="BI2360" s="11"/>
      <c r="BJ2360" s="11"/>
      <c r="BK2360" s="11"/>
      <c r="BL2360" s="11"/>
      <c r="BM2360" s="11"/>
      <c r="BN2360" s="11"/>
      <c r="BO2360" s="11"/>
      <c r="BP2360" s="1" t="str">
        <v>0- Port Costs</v>
      </c>
      <c r="BT2360" s="1" t="str">
        <v>0- Port Value</v>
      </c>
      <c r="BU2360" s="11"/>
    </row>
    <row r="2361" spans="8:73" hidden="1" outlineLevel="1" x14ac:dyDescent="0.3">
      <c r="H2361" s="1" t="str">
        <v>0 - BM Costs</v>
      </c>
      <c r="L2361" s="1" t="str">
        <v>0 - BM Port</v>
      </c>
      <c r="N2361" s="1" t="str">
        <v>0 - Port Assets</v>
      </c>
      <c r="O2361" s="11"/>
      <c r="P2361" s="11"/>
      <c r="Q2361" s="11"/>
      <c r="R2361" s="11"/>
      <c r="S2361" s="11"/>
      <c r="T2361" s="11"/>
      <c r="U2361" s="11"/>
      <c r="V2361" s="11"/>
      <c r="W2361" s="11"/>
      <c r="X2361" s="11"/>
      <c r="Y2361" s="11"/>
      <c r="Z2361" s="11"/>
      <c r="AA2361" s="11"/>
      <c r="AB2361" s="11"/>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c r="BC2361" s="11"/>
      <c r="BD2361" s="11"/>
      <c r="BE2361" s="11"/>
      <c r="BF2361" s="11"/>
      <c r="BG2361" s="11"/>
      <c r="BH2361" s="11"/>
      <c r="BI2361" s="11"/>
      <c r="BJ2361" s="11"/>
      <c r="BK2361" s="11"/>
      <c r="BL2361" s="11"/>
      <c r="BM2361" s="11"/>
      <c r="BN2361" s="11"/>
      <c r="BO2361" s="11"/>
      <c r="BP2361" s="1" t="str">
        <v>0- Port Costs</v>
      </c>
      <c r="BT2361" s="1" t="str">
        <v>0- Port Value</v>
      </c>
      <c r="BU2361" s="11"/>
    </row>
    <row r="2362" spans="8:73" hidden="1" outlineLevel="1" x14ac:dyDescent="0.3">
      <c r="H2362" s="1" t="str">
        <v>0 - BM Costs</v>
      </c>
      <c r="L2362" s="1" t="str">
        <v>0 - BM Port</v>
      </c>
      <c r="N2362" s="1" t="str">
        <v>0 - Port Assets</v>
      </c>
      <c r="O2362" s="11"/>
      <c r="P2362" s="11"/>
      <c r="Q2362" s="11"/>
      <c r="R2362" s="11"/>
      <c r="S2362" s="11"/>
      <c r="T2362" s="11"/>
      <c r="U2362" s="11"/>
      <c r="V2362" s="11"/>
      <c r="W2362" s="11"/>
      <c r="X2362" s="11"/>
      <c r="Y2362" s="11"/>
      <c r="Z2362" s="11"/>
      <c r="AA2362" s="11"/>
      <c r="AB2362" s="11"/>
      <c r="AC2362" s="11"/>
      <c r="AD2362" s="11"/>
      <c r="AE2362" s="11"/>
      <c r="AF2362" s="11"/>
      <c r="AG2362" s="11"/>
      <c r="AH2362" s="11"/>
      <c r="AI2362" s="11"/>
      <c r="AJ2362" s="11"/>
      <c r="AK2362" s="11"/>
      <c r="AL2362" s="11"/>
      <c r="AM2362" s="11"/>
      <c r="AN2362" s="11"/>
      <c r="AO2362" s="11"/>
      <c r="AP2362" s="11"/>
      <c r="AQ2362" s="11"/>
      <c r="AR2362" s="11"/>
      <c r="AS2362" s="11"/>
      <c r="AT2362" s="11"/>
      <c r="AU2362" s="11"/>
      <c r="AV2362" s="11"/>
      <c r="AW2362" s="11"/>
      <c r="AX2362" s="11"/>
      <c r="AY2362" s="11"/>
      <c r="AZ2362" s="11"/>
      <c r="BA2362" s="11"/>
      <c r="BB2362" s="11"/>
      <c r="BC2362" s="11"/>
      <c r="BD2362" s="11"/>
      <c r="BE2362" s="11"/>
      <c r="BF2362" s="11"/>
      <c r="BG2362" s="11"/>
      <c r="BH2362" s="11"/>
      <c r="BI2362" s="11"/>
      <c r="BJ2362" s="11"/>
      <c r="BK2362" s="11"/>
      <c r="BL2362" s="11"/>
      <c r="BM2362" s="11"/>
      <c r="BN2362" s="11"/>
      <c r="BO2362" s="11"/>
      <c r="BP2362" s="1" t="str">
        <v>0- Port Costs</v>
      </c>
      <c r="BT2362" s="1" t="str">
        <v>0- Port Value</v>
      </c>
      <c r="BU2362" s="11"/>
    </row>
    <row r="2363" spans="8:73" hidden="1" outlineLevel="1" x14ac:dyDescent="0.3">
      <c r="H2363" s="1" t="str">
        <v>0 - BM Costs</v>
      </c>
      <c r="L2363" s="1" t="str">
        <v>0 - BM Port</v>
      </c>
      <c r="N2363" s="1" t="str">
        <v>0 - Port Assets</v>
      </c>
      <c r="O2363" s="11"/>
      <c r="P2363" s="11"/>
      <c r="Q2363" s="11"/>
      <c r="R2363" s="11"/>
      <c r="S2363" s="11"/>
      <c r="T2363" s="11"/>
      <c r="U2363" s="11"/>
      <c r="V2363" s="11"/>
      <c r="W2363" s="11"/>
      <c r="X2363" s="11"/>
      <c r="Y2363" s="11"/>
      <c r="Z2363" s="11"/>
      <c r="AA2363" s="11"/>
      <c r="AB2363" s="11"/>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c r="BC2363" s="11"/>
      <c r="BD2363" s="11"/>
      <c r="BE2363" s="11"/>
      <c r="BF2363" s="11"/>
      <c r="BG2363" s="11"/>
      <c r="BH2363" s="11"/>
      <c r="BI2363" s="11"/>
      <c r="BJ2363" s="11"/>
      <c r="BK2363" s="11"/>
      <c r="BL2363" s="11"/>
      <c r="BM2363" s="11"/>
      <c r="BN2363" s="11"/>
      <c r="BO2363" s="11"/>
      <c r="BP2363" s="1" t="str">
        <v>0- Port Costs</v>
      </c>
      <c r="BT2363" s="1" t="str">
        <v>0- Port Value</v>
      </c>
      <c r="BU2363" s="11"/>
    </row>
    <row r="2364" spans="8:73" hidden="1" outlineLevel="1" x14ac:dyDescent="0.3">
      <c r="H2364" s="1" t="str">
        <v>0 - BM Costs</v>
      </c>
      <c r="L2364" s="1" t="str">
        <v>0 - BM Port</v>
      </c>
      <c r="N2364" s="1" t="str">
        <v>0 - Port Assets</v>
      </c>
      <c r="O2364" s="11"/>
      <c r="P2364" s="11"/>
      <c r="Q2364" s="11"/>
      <c r="R2364" s="11"/>
      <c r="S2364" s="11"/>
      <c r="T2364" s="11"/>
      <c r="U2364" s="11"/>
      <c r="V2364" s="11"/>
      <c r="W2364" s="11"/>
      <c r="X2364" s="11"/>
      <c r="Y2364" s="11"/>
      <c r="Z2364" s="11"/>
      <c r="AA2364" s="11"/>
      <c r="AB2364" s="11"/>
      <c r="AC2364" s="11"/>
      <c r="AD2364" s="11"/>
      <c r="AE2364" s="11"/>
      <c r="AF2364" s="11"/>
      <c r="AG2364" s="11"/>
      <c r="AH2364" s="11"/>
      <c r="AI2364" s="11"/>
      <c r="AJ2364" s="11"/>
      <c r="AK2364" s="11"/>
      <c r="AL2364" s="11"/>
      <c r="AM2364" s="11"/>
      <c r="AN2364" s="11"/>
      <c r="AO2364" s="11"/>
      <c r="AP2364" s="11"/>
      <c r="AQ2364" s="11"/>
      <c r="AR2364" s="11"/>
      <c r="AS2364" s="11"/>
      <c r="AT2364" s="11"/>
      <c r="AU2364" s="11"/>
      <c r="AV2364" s="11"/>
      <c r="AW2364" s="11"/>
      <c r="AX2364" s="11"/>
      <c r="AY2364" s="11"/>
      <c r="AZ2364" s="11"/>
      <c r="BA2364" s="11"/>
      <c r="BB2364" s="11"/>
      <c r="BC2364" s="11"/>
      <c r="BD2364" s="11"/>
      <c r="BE2364" s="11"/>
      <c r="BF2364" s="11"/>
      <c r="BG2364" s="11"/>
      <c r="BH2364" s="11"/>
      <c r="BI2364" s="11"/>
      <c r="BJ2364" s="11"/>
      <c r="BK2364" s="11"/>
      <c r="BL2364" s="11"/>
      <c r="BM2364" s="11"/>
      <c r="BN2364" s="11"/>
      <c r="BO2364" s="11"/>
      <c r="BP2364" s="1" t="str">
        <v>0- Port Costs</v>
      </c>
      <c r="BT2364" s="1" t="str">
        <v>0- Port Value</v>
      </c>
      <c r="BU2364" s="11"/>
    </row>
    <row r="2365" spans="8:73" hidden="1" outlineLevel="1" x14ac:dyDescent="0.3">
      <c r="H2365" s="1" t="str">
        <v>0 - BM Costs</v>
      </c>
      <c r="L2365" s="1" t="str">
        <v>0 - BM Port</v>
      </c>
      <c r="N2365" s="1" t="str">
        <v>0 - Port Assets</v>
      </c>
      <c r="O2365" s="11"/>
      <c r="P2365" s="11"/>
      <c r="Q2365" s="11"/>
      <c r="R2365" s="11"/>
      <c r="S2365" s="11"/>
      <c r="T2365" s="11"/>
      <c r="U2365" s="11"/>
      <c r="V2365" s="11"/>
      <c r="W2365" s="11"/>
      <c r="X2365" s="11"/>
      <c r="Y2365" s="11"/>
      <c r="Z2365" s="11"/>
      <c r="AA2365" s="11"/>
      <c r="AB2365" s="11"/>
      <c r="AC2365" s="11"/>
      <c r="AD2365" s="11"/>
      <c r="AE2365" s="11"/>
      <c r="AF2365" s="11"/>
      <c r="AG2365" s="11"/>
      <c r="AH2365" s="11"/>
      <c r="AI2365" s="11"/>
      <c r="AJ2365" s="11"/>
      <c r="AK2365" s="11"/>
      <c r="AL2365" s="11"/>
      <c r="AM2365" s="11"/>
      <c r="AN2365" s="11"/>
      <c r="AO2365" s="11"/>
      <c r="AP2365" s="11"/>
      <c r="AQ2365" s="11"/>
      <c r="AR2365" s="11"/>
      <c r="AS2365" s="11"/>
      <c r="AT2365" s="11"/>
      <c r="AU2365" s="11"/>
      <c r="AV2365" s="11"/>
      <c r="AW2365" s="11"/>
      <c r="AX2365" s="11"/>
      <c r="AY2365" s="11"/>
      <c r="AZ2365" s="11"/>
      <c r="BA2365" s="11"/>
      <c r="BB2365" s="11"/>
      <c r="BC2365" s="11"/>
      <c r="BD2365" s="11"/>
      <c r="BE2365" s="11"/>
      <c r="BF2365" s="11"/>
      <c r="BG2365" s="11"/>
      <c r="BH2365" s="11"/>
      <c r="BI2365" s="11"/>
      <c r="BJ2365" s="11"/>
      <c r="BK2365" s="11"/>
      <c r="BL2365" s="11"/>
      <c r="BM2365" s="11"/>
      <c r="BN2365" s="11"/>
      <c r="BO2365" s="11"/>
      <c r="BP2365" s="1" t="str">
        <v>0- Port Costs</v>
      </c>
      <c r="BT2365" s="1" t="str">
        <v>0- Port Value</v>
      </c>
      <c r="BU2365" s="11"/>
    </row>
    <row r="2366" spans="8:73" hidden="1" outlineLevel="1" x14ac:dyDescent="0.3">
      <c r="H2366" s="1" t="str">
        <v>0 - BM Costs</v>
      </c>
      <c r="L2366" s="1" t="str">
        <v>0 - BM Port</v>
      </c>
      <c r="N2366" s="1" t="str">
        <v>0 - Port Assets</v>
      </c>
      <c r="O2366" s="11"/>
      <c r="P2366" s="11"/>
      <c r="Q2366" s="11"/>
      <c r="R2366" s="11"/>
      <c r="S2366" s="11"/>
      <c r="T2366" s="11"/>
      <c r="U2366" s="11"/>
      <c r="V2366" s="11"/>
      <c r="W2366" s="11"/>
      <c r="X2366" s="11"/>
      <c r="Y2366" s="11"/>
      <c r="Z2366" s="11"/>
      <c r="AA2366" s="11"/>
      <c r="AB2366" s="11"/>
      <c r="AC2366" s="11"/>
      <c r="AD2366" s="11"/>
      <c r="AE2366" s="11"/>
      <c r="AF2366" s="11"/>
      <c r="AG2366" s="11"/>
      <c r="AH2366" s="11"/>
      <c r="AI2366" s="11"/>
      <c r="AJ2366" s="11"/>
      <c r="AK2366" s="11"/>
      <c r="AL2366" s="11"/>
      <c r="AM2366" s="11"/>
      <c r="AN2366" s="11"/>
      <c r="AO2366" s="11"/>
      <c r="AP2366" s="11"/>
      <c r="AQ2366" s="11"/>
      <c r="AR2366" s="11"/>
      <c r="AS2366" s="11"/>
      <c r="AT2366" s="11"/>
      <c r="AU2366" s="11"/>
      <c r="AV2366" s="11"/>
      <c r="AW2366" s="11"/>
      <c r="AX2366" s="11"/>
      <c r="AY2366" s="11"/>
      <c r="AZ2366" s="11"/>
      <c r="BA2366" s="11"/>
      <c r="BB2366" s="11"/>
      <c r="BC2366" s="11"/>
      <c r="BD2366" s="11"/>
      <c r="BE2366" s="11"/>
      <c r="BF2366" s="11"/>
      <c r="BG2366" s="11"/>
      <c r="BH2366" s="11"/>
      <c r="BI2366" s="11"/>
      <c r="BJ2366" s="11"/>
      <c r="BK2366" s="11"/>
      <c r="BL2366" s="11"/>
      <c r="BM2366" s="11"/>
      <c r="BN2366" s="11"/>
      <c r="BO2366" s="11"/>
      <c r="BP2366" s="1" t="str">
        <v>0- Port Costs</v>
      </c>
      <c r="BT2366" s="1" t="str">
        <v>0- Port Value</v>
      </c>
      <c r="BU2366" s="11"/>
    </row>
    <row r="2367" spans="8:73" hidden="1" outlineLevel="1" x14ac:dyDescent="0.3">
      <c r="H2367" s="1" t="str">
        <v>0 - BM Costs</v>
      </c>
      <c r="L2367" s="1" t="str">
        <v>0 - BM Port</v>
      </c>
      <c r="N2367" s="1" t="str">
        <v>0 - Port Assets</v>
      </c>
      <c r="O2367" s="11"/>
      <c r="P2367" s="11"/>
      <c r="Q2367" s="11"/>
      <c r="R2367" s="11"/>
      <c r="S2367" s="11"/>
      <c r="T2367" s="11"/>
      <c r="U2367" s="11"/>
      <c r="V2367" s="11"/>
      <c r="W2367" s="11"/>
      <c r="X2367" s="11"/>
      <c r="Y2367" s="11"/>
      <c r="Z2367" s="11"/>
      <c r="AA2367" s="11"/>
      <c r="AB2367" s="11"/>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c r="BC2367" s="11"/>
      <c r="BD2367" s="11"/>
      <c r="BE2367" s="11"/>
      <c r="BF2367" s="11"/>
      <c r="BG2367" s="11"/>
      <c r="BH2367" s="11"/>
      <c r="BI2367" s="11"/>
      <c r="BJ2367" s="11"/>
      <c r="BK2367" s="11"/>
      <c r="BL2367" s="11"/>
      <c r="BM2367" s="11"/>
      <c r="BN2367" s="11"/>
      <c r="BO2367" s="11"/>
      <c r="BP2367" s="1" t="str">
        <v>0- Port Costs</v>
      </c>
      <c r="BT2367" s="1" t="str">
        <v>0- Port Value</v>
      </c>
      <c r="BU2367" s="11"/>
    </row>
    <row r="2368" spans="8:73" hidden="1" outlineLevel="1" x14ac:dyDescent="0.3">
      <c r="H2368" s="1" t="str">
        <v>0 - BM Costs</v>
      </c>
      <c r="L2368" s="1" t="str">
        <v>0 - BM Port</v>
      </c>
      <c r="N2368" s="1" t="str">
        <v>0 - Port Assets</v>
      </c>
      <c r="O2368" s="11"/>
      <c r="P2368" s="11"/>
      <c r="Q2368" s="11"/>
      <c r="R2368" s="11"/>
      <c r="S2368" s="11"/>
      <c r="T2368" s="11"/>
      <c r="U2368" s="11"/>
      <c r="V2368" s="11"/>
      <c r="W2368" s="11"/>
      <c r="X2368" s="11"/>
      <c r="Y2368" s="11"/>
      <c r="Z2368" s="11"/>
      <c r="AA2368" s="11"/>
      <c r="AB2368" s="11"/>
      <c r="AC2368" s="11"/>
      <c r="AD2368" s="11"/>
      <c r="AE2368" s="11"/>
      <c r="AF2368" s="11"/>
      <c r="AG2368" s="11"/>
      <c r="AH2368" s="11"/>
      <c r="AI2368" s="11"/>
      <c r="AJ2368" s="11"/>
      <c r="AK2368" s="11"/>
      <c r="AL2368" s="11"/>
      <c r="AM2368" s="11"/>
      <c r="AN2368" s="11"/>
      <c r="AO2368" s="11"/>
      <c r="AP2368" s="11"/>
      <c r="AQ2368" s="11"/>
      <c r="AR2368" s="11"/>
      <c r="AS2368" s="11"/>
      <c r="AT2368" s="11"/>
      <c r="AU2368" s="11"/>
      <c r="AV2368" s="11"/>
      <c r="AW2368" s="11"/>
      <c r="AX2368" s="11"/>
      <c r="AY2368" s="11"/>
      <c r="AZ2368" s="11"/>
      <c r="BA2368" s="11"/>
      <c r="BB2368" s="11"/>
      <c r="BC2368" s="11"/>
      <c r="BD2368" s="11"/>
      <c r="BE2368" s="11"/>
      <c r="BF2368" s="11"/>
      <c r="BG2368" s="11"/>
      <c r="BH2368" s="11"/>
      <c r="BI2368" s="11"/>
      <c r="BJ2368" s="11"/>
      <c r="BK2368" s="11"/>
      <c r="BL2368" s="11"/>
      <c r="BM2368" s="11"/>
      <c r="BN2368" s="11"/>
      <c r="BO2368" s="11"/>
      <c r="BP2368" s="1" t="str">
        <v>0- Port Costs</v>
      </c>
      <c r="BT2368" s="1" t="str">
        <v>0- Port Value</v>
      </c>
      <c r="BU2368" s="11"/>
    </row>
    <row r="2369" spans="8:73" hidden="1" outlineLevel="1" x14ac:dyDescent="0.3">
      <c r="H2369" s="1" t="str">
        <v>0 - BM Costs</v>
      </c>
      <c r="L2369" s="1" t="str">
        <v>0 - BM Port</v>
      </c>
      <c r="N2369" s="1" t="str">
        <v>0 - Port Assets</v>
      </c>
      <c r="O2369" s="11"/>
      <c r="P2369" s="11"/>
      <c r="Q2369" s="11"/>
      <c r="R2369" s="11"/>
      <c r="S2369" s="11"/>
      <c r="T2369" s="11"/>
      <c r="U2369" s="11"/>
      <c r="V2369" s="11"/>
      <c r="W2369" s="11"/>
      <c r="X2369" s="11"/>
      <c r="Y2369" s="11"/>
      <c r="Z2369" s="11"/>
      <c r="AA2369" s="11"/>
      <c r="AB2369" s="11"/>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c r="BC2369" s="11"/>
      <c r="BD2369" s="11"/>
      <c r="BE2369" s="11"/>
      <c r="BF2369" s="11"/>
      <c r="BG2369" s="11"/>
      <c r="BH2369" s="11"/>
      <c r="BI2369" s="11"/>
      <c r="BJ2369" s="11"/>
      <c r="BK2369" s="11"/>
      <c r="BL2369" s="11"/>
      <c r="BM2369" s="11"/>
      <c r="BN2369" s="11"/>
      <c r="BO2369" s="11"/>
      <c r="BP2369" s="1" t="str">
        <v>0- Port Costs</v>
      </c>
      <c r="BT2369" s="1" t="str">
        <v>0- Port Value</v>
      </c>
      <c r="BU2369" s="11"/>
    </row>
    <row r="2370" spans="8:73" hidden="1" outlineLevel="1" x14ac:dyDescent="0.3">
      <c r="H2370" s="1" t="str">
        <v>0 - BM Costs</v>
      </c>
      <c r="L2370" s="1" t="str">
        <v>0 - BM Port</v>
      </c>
      <c r="N2370" s="1" t="str">
        <v>0 - Port Assets</v>
      </c>
      <c r="O2370" s="11"/>
      <c r="P2370" s="11"/>
      <c r="Q2370" s="11"/>
      <c r="R2370" s="11"/>
      <c r="S2370" s="11"/>
      <c r="T2370" s="11"/>
      <c r="U2370" s="11"/>
      <c r="V2370" s="11"/>
      <c r="W2370" s="11"/>
      <c r="X2370" s="11"/>
      <c r="Y2370" s="11"/>
      <c r="Z2370" s="11"/>
      <c r="AA2370" s="11"/>
      <c r="AB2370" s="11"/>
      <c r="AC2370" s="11"/>
      <c r="AD2370" s="11"/>
      <c r="AE2370" s="11"/>
      <c r="AF2370" s="11"/>
      <c r="AG2370" s="11"/>
      <c r="AH2370" s="11"/>
      <c r="AI2370" s="11"/>
      <c r="AJ2370" s="11"/>
      <c r="AK2370" s="11"/>
      <c r="AL2370" s="11"/>
      <c r="AM2370" s="11"/>
      <c r="AN2370" s="11"/>
      <c r="AO2370" s="11"/>
      <c r="AP2370" s="11"/>
      <c r="AQ2370" s="11"/>
      <c r="AR2370" s="11"/>
      <c r="AS2370" s="11"/>
      <c r="AT2370" s="11"/>
      <c r="AU2370" s="11"/>
      <c r="AV2370" s="11"/>
      <c r="AW2370" s="11"/>
      <c r="AX2370" s="11"/>
      <c r="AY2370" s="11"/>
      <c r="AZ2370" s="11"/>
      <c r="BA2370" s="11"/>
      <c r="BB2370" s="11"/>
      <c r="BC2370" s="11"/>
      <c r="BD2370" s="11"/>
      <c r="BE2370" s="11"/>
      <c r="BF2370" s="11"/>
      <c r="BG2370" s="11"/>
      <c r="BH2370" s="11"/>
      <c r="BI2370" s="11"/>
      <c r="BJ2370" s="11"/>
      <c r="BK2370" s="11"/>
      <c r="BL2370" s="11"/>
      <c r="BM2370" s="11"/>
      <c r="BN2370" s="11"/>
      <c r="BO2370" s="11"/>
      <c r="BP2370" s="1" t="str">
        <v>0- Port Costs</v>
      </c>
      <c r="BT2370" s="1" t="str">
        <v>0- Port Value</v>
      </c>
      <c r="BU2370" s="11"/>
    </row>
    <row r="2371" spans="8:73" hidden="1" outlineLevel="1" x14ac:dyDescent="0.3">
      <c r="H2371" s="1" t="str">
        <v>0 - BM Costs</v>
      </c>
      <c r="L2371" s="1" t="str">
        <v>0 - BM Port</v>
      </c>
      <c r="N2371" s="1" t="str">
        <v>0 - Port Assets</v>
      </c>
      <c r="O2371" s="11"/>
      <c r="P2371" s="11"/>
      <c r="Q2371" s="11"/>
      <c r="R2371" s="11"/>
      <c r="S2371" s="11"/>
      <c r="T2371" s="11"/>
      <c r="U2371" s="11"/>
      <c r="V2371" s="11"/>
      <c r="W2371" s="11"/>
      <c r="X2371" s="11"/>
      <c r="Y2371" s="11"/>
      <c r="Z2371" s="11"/>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c r="BC2371" s="11"/>
      <c r="BD2371" s="11"/>
      <c r="BE2371" s="11"/>
      <c r="BF2371" s="11"/>
      <c r="BG2371" s="11"/>
      <c r="BH2371" s="11"/>
      <c r="BI2371" s="11"/>
      <c r="BJ2371" s="11"/>
      <c r="BK2371" s="11"/>
      <c r="BL2371" s="11"/>
      <c r="BM2371" s="11"/>
      <c r="BN2371" s="11"/>
      <c r="BO2371" s="11"/>
      <c r="BP2371" s="1" t="str">
        <v>0- Port Costs</v>
      </c>
      <c r="BT2371" s="1" t="str">
        <v>0- Port Value</v>
      </c>
      <c r="BU2371" s="11"/>
    </row>
    <row r="2372" spans="8:73" hidden="1" outlineLevel="1" x14ac:dyDescent="0.3">
      <c r="H2372" s="1" t="str">
        <v>0 - BM Costs</v>
      </c>
      <c r="L2372" s="1" t="str">
        <v>0 - BM Port</v>
      </c>
      <c r="N2372" s="1" t="str">
        <v>0 - Port Assets</v>
      </c>
      <c r="O2372" s="11"/>
      <c r="P2372" s="11"/>
      <c r="Q2372" s="11"/>
      <c r="R2372" s="11"/>
      <c r="S2372" s="11"/>
      <c r="T2372" s="11"/>
      <c r="U2372" s="11"/>
      <c r="V2372" s="11"/>
      <c r="W2372" s="11"/>
      <c r="X2372" s="11"/>
      <c r="Y2372" s="11"/>
      <c r="Z2372" s="11"/>
      <c r="AA2372" s="11"/>
      <c r="AB2372" s="11"/>
      <c r="AC2372" s="11"/>
      <c r="AD2372" s="11"/>
      <c r="AE2372" s="11"/>
      <c r="AF2372" s="11"/>
      <c r="AG2372" s="11"/>
      <c r="AH2372" s="11"/>
      <c r="AI2372" s="11"/>
      <c r="AJ2372" s="11"/>
      <c r="AK2372" s="11"/>
      <c r="AL2372" s="11"/>
      <c r="AM2372" s="11"/>
      <c r="AN2372" s="11"/>
      <c r="AO2372" s="11"/>
      <c r="AP2372" s="11"/>
      <c r="AQ2372" s="11"/>
      <c r="AR2372" s="11"/>
      <c r="AS2372" s="11"/>
      <c r="AT2372" s="11"/>
      <c r="AU2372" s="11"/>
      <c r="AV2372" s="11"/>
      <c r="AW2372" s="11"/>
      <c r="AX2372" s="11"/>
      <c r="AY2372" s="11"/>
      <c r="AZ2372" s="11"/>
      <c r="BA2372" s="11"/>
      <c r="BB2372" s="11"/>
      <c r="BC2372" s="11"/>
      <c r="BD2372" s="11"/>
      <c r="BE2372" s="11"/>
      <c r="BF2372" s="11"/>
      <c r="BG2372" s="11"/>
      <c r="BH2372" s="11"/>
      <c r="BI2372" s="11"/>
      <c r="BJ2372" s="11"/>
      <c r="BK2372" s="11"/>
      <c r="BL2372" s="11"/>
      <c r="BM2372" s="11"/>
      <c r="BN2372" s="11"/>
      <c r="BO2372" s="11"/>
      <c r="BP2372" s="1" t="str">
        <v>0- Port Costs</v>
      </c>
      <c r="BT2372" s="1" t="str">
        <v>0- Port Value</v>
      </c>
      <c r="BU2372" s="11"/>
    </row>
    <row r="2373" spans="8:73" hidden="1" outlineLevel="1" x14ac:dyDescent="0.3">
      <c r="H2373" s="1" t="str">
        <v>0 - BM Costs</v>
      </c>
      <c r="L2373" s="1" t="str">
        <v>0 - BM Port</v>
      </c>
      <c r="N2373" s="1" t="str">
        <v>0 - Port Assets</v>
      </c>
      <c r="O2373" s="11"/>
      <c r="P2373" s="11"/>
      <c r="Q2373" s="11"/>
      <c r="R2373" s="11"/>
      <c r="S2373" s="11"/>
      <c r="T2373" s="11"/>
      <c r="U2373" s="11"/>
      <c r="V2373" s="11"/>
      <c r="W2373" s="11"/>
      <c r="X2373" s="11"/>
      <c r="Y2373" s="11"/>
      <c r="Z2373" s="11"/>
      <c r="AA2373" s="11"/>
      <c r="AB2373" s="11"/>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c r="BC2373" s="11"/>
      <c r="BD2373" s="11"/>
      <c r="BE2373" s="11"/>
      <c r="BF2373" s="11"/>
      <c r="BG2373" s="11"/>
      <c r="BH2373" s="11"/>
      <c r="BI2373" s="11"/>
      <c r="BJ2373" s="11"/>
      <c r="BK2373" s="11"/>
      <c r="BL2373" s="11"/>
      <c r="BM2373" s="11"/>
      <c r="BN2373" s="11"/>
      <c r="BO2373" s="11"/>
      <c r="BP2373" s="1" t="str">
        <v>0- Port Costs</v>
      </c>
      <c r="BT2373" s="1" t="str">
        <v>0- Port Value</v>
      </c>
      <c r="BU2373" s="11"/>
    </row>
    <row r="2374" spans="8:73" hidden="1" outlineLevel="1" x14ac:dyDescent="0.3">
      <c r="H2374" s="1" t="str">
        <v>0 - BM Costs</v>
      </c>
      <c r="L2374" s="1" t="str">
        <v>0 - BM Port</v>
      </c>
      <c r="N2374" s="1" t="str">
        <v>0 - Port Assets</v>
      </c>
      <c r="O2374" s="11"/>
      <c r="P2374" s="11"/>
      <c r="Q2374" s="11"/>
      <c r="R2374" s="11"/>
      <c r="S2374" s="11"/>
      <c r="T2374" s="11"/>
      <c r="U2374" s="11"/>
      <c r="V2374" s="11"/>
      <c r="W2374" s="11"/>
      <c r="X2374" s="11"/>
      <c r="Y2374" s="11"/>
      <c r="Z2374" s="11"/>
      <c r="AA2374" s="11"/>
      <c r="AB2374" s="11"/>
      <c r="AC2374" s="11"/>
      <c r="AD2374" s="11"/>
      <c r="AE2374" s="11"/>
      <c r="AF2374" s="11"/>
      <c r="AG2374" s="11"/>
      <c r="AH2374" s="11"/>
      <c r="AI2374" s="11"/>
      <c r="AJ2374" s="11"/>
      <c r="AK2374" s="11"/>
      <c r="AL2374" s="11"/>
      <c r="AM2374" s="11"/>
      <c r="AN2374" s="11"/>
      <c r="AO2374" s="11"/>
      <c r="AP2374" s="11"/>
      <c r="AQ2374" s="11"/>
      <c r="AR2374" s="11"/>
      <c r="AS2374" s="11"/>
      <c r="AT2374" s="11"/>
      <c r="AU2374" s="11"/>
      <c r="AV2374" s="11"/>
      <c r="AW2374" s="11"/>
      <c r="AX2374" s="11"/>
      <c r="AY2374" s="11"/>
      <c r="AZ2374" s="11"/>
      <c r="BA2374" s="11"/>
      <c r="BB2374" s="11"/>
      <c r="BC2374" s="11"/>
      <c r="BD2374" s="11"/>
      <c r="BE2374" s="11"/>
      <c r="BF2374" s="11"/>
      <c r="BG2374" s="11"/>
      <c r="BH2374" s="11"/>
      <c r="BI2374" s="11"/>
      <c r="BJ2374" s="11"/>
      <c r="BK2374" s="11"/>
      <c r="BL2374" s="11"/>
      <c r="BM2374" s="11"/>
      <c r="BN2374" s="11"/>
      <c r="BO2374" s="11"/>
      <c r="BP2374" s="1" t="str">
        <v>0- Port Costs</v>
      </c>
      <c r="BT2374" s="1" t="str">
        <v>0- Port Value</v>
      </c>
      <c r="BU2374" s="11"/>
    </row>
    <row r="2375" spans="8:73" hidden="1" outlineLevel="1" x14ac:dyDescent="0.3">
      <c r="H2375" s="1" t="str">
        <v>0 - BM Costs</v>
      </c>
      <c r="L2375" s="1" t="str">
        <v>0 - BM Port</v>
      </c>
      <c r="N2375" s="1" t="str">
        <v>0 - Port Assets</v>
      </c>
      <c r="O2375" s="11"/>
      <c r="P2375" s="11"/>
      <c r="Q2375" s="11"/>
      <c r="R2375" s="11"/>
      <c r="S2375" s="11"/>
      <c r="T2375" s="11"/>
      <c r="U2375" s="11"/>
      <c r="V2375" s="11"/>
      <c r="W2375" s="11"/>
      <c r="X2375" s="11"/>
      <c r="Y2375" s="11"/>
      <c r="Z2375" s="11"/>
      <c r="AA2375" s="11"/>
      <c r="AB2375" s="11"/>
      <c r="AC2375" s="11"/>
      <c r="AD2375" s="11"/>
      <c r="AE2375" s="11"/>
      <c r="AF2375" s="11"/>
      <c r="AG2375" s="11"/>
      <c r="AH2375" s="11"/>
      <c r="AI2375" s="11"/>
      <c r="AJ2375" s="11"/>
      <c r="AK2375" s="11"/>
      <c r="AL2375" s="11"/>
      <c r="AM2375" s="11"/>
      <c r="AN2375" s="11"/>
      <c r="AO2375" s="11"/>
      <c r="AP2375" s="11"/>
      <c r="AQ2375" s="11"/>
      <c r="AR2375" s="11"/>
      <c r="AS2375" s="11"/>
      <c r="AT2375" s="11"/>
      <c r="AU2375" s="11"/>
      <c r="AV2375" s="11"/>
      <c r="AW2375" s="11"/>
      <c r="AX2375" s="11"/>
      <c r="AY2375" s="11"/>
      <c r="AZ2375" s="11"/>
      <c r="BA2375" s="11"/>
      <c r="BB2375" s="11"/>
      <c r="BC2375" s="11"/>
      <c r="BD2375" s="11"/>
      <c r="BE2375" s="11"/>
      <c r="BF2375" s="11"/>
      <c r="BG2375" s="11"/>
      <c r="BH2375" s="11"/>
      <c r="BI2375" s="11"/>
      <c r="BJ2375" s="11"/>
      <c r="BK2375" s="11"/>
      <c r="BL2375" s="11"/>
      <c r="BM2375" s="11"/>
      <c r="BN2375" s="11"/>
      <c r="BO2375" s="11"/>
      <c r="BP2375" s="1" t="str">
        <v>0- Port Costs</v>
      </c>
      <c r="BT2375" s="1" t="str">
        <v>0- Port Value</v>
      </c>
      <c r="BU2375" s="11"/>
    </row>
    <row r="2376" spans="8:73" hidden="1" outlineLevel="1" x14ac:dyDescent="0.3">
      <c r="H2376" s="1" t="str">
        <v>0 - BM Costs</v>
      </c>
      <c r="L2376" s="1" t="str">
        <v>0 - BM Port</v>
      </c>
      <c r="N2376" s="1" t="str">
        <v>0 - Port Assets</v>
      </c>
      <c r="O2376" s="11"/>
      <c r="P2376" s="11"/>
      <c r="Q2376" s="11"/>
      <c r="R2376" s="11"/>
      <c r="S2376" s="11"/>
      <c r="T2376" s="11"/>
      <c r="U2376" s="11"/>
      <c r="V2376" s="11"/>
      <c r="W2376" s="11"/>
      <c r="X2376" s="11"/>
      <c r="Y2376" s="11"/>
      <c r="Z2376" s="11"/>
      <c r="AA2376" s="11"/>
      <c r="AB2376" s="11"/>
      <c r="AC2376" s="11"/>
      <c r="AD2376" s="11"/>
      <c r="AE2376" s="11"/>
      <c r="AF2376" s="11"/>
      <c r="AG2376" s="11"/>
      <c r="AH2376" s="11"/>
      <c r="AI2376" s="11"/>
      <c r="AJ2376" s="11"/>
      <c r="AK2376" s="11"/>
      <c r="AL2376" s="11"/>
      <c r="AM2376" s="11"/>
      <c r="AN2376" s="11"/>
      <c r="AO2376" s="11"/>
      <c r="AP2376" s="11"/>
      <c r="AQ2376" s="11"/>
      <c r="AR2376" s="11"/>
      <c r="AS2376" s="11"/>
      <c r="AT2376" s="11"/>
      <c r="AU2376" s="11"/>
      <c r="AV2376" s="11"/>
      <c r="AW2376" s="11"/>
      <c r="AX2376" s="11"/>
      <c r="AY2376" s="11"/>
      <c r="AZ2376" s="11"/>
      <c r="BA2376" s="11"/>
      <c r="BB2376" s="11"/>
      <c r="BC2376" s="11"/>
      <c r="BD2376" s="11"/>
      <c r="BE2376" s="11"/>
      <c r="BF2376" s="11"/>
      <c r="BG2376" s="11"/>
      <c r="BH2376" s="11"/>
      <c r="BI2376" s="11"/>
      <c r="BJ2376" s="11"/>
      <c r="BK2376" s="11"/>
      <c r="BL2376" s="11"/>
      <c r="BM2376" s="11"/>
      <c r="BN2376" s="11"/>
      <c r="BO2376" s="11"/>
      <c r="BP2376" s="1" t="str">
        <v>0- Port Costs</v>
      </c>
      <c r="BT2376" s="1" t="str">
        <v>0- Port Value</v>
      </c>
      <c r="BU2376" s="11"/>
    </row>
    <row r="2377" spans="8:73" hidden="1" outlineLevel="1" x14ac:dyDescent="0.3">
      <c r="H2377" s="1" t="str">
        <v>0 - BM Costs</v>
      </c>
      <c r="L2377" s="1" t="str">
        <v>0 - BM Port</v>
      </c>
      <c r="N2377" s="1" t="str">
        <v>0 - Port Assets</v>
      </c>
      <c r="O2377" s="11"/>
      <c r="P2377" s="11"/>
      <c r="Q2377" s="11"/>
      <c r="R2377" s="11"/>
      <c r="S2377" s="11"/>
      <c r="T2377" s="11"/>
      <c r="U2377" s="11"/>
      <c r="V2377" s="11"/>
      <c r="W2377" s="11"/>
      <c r="X2377" s="11"/>
      <c r="Y2377" s="11"/>
      <c r="Z2377" s="11"/>
      <c r="AA2377" s="11"/>
      <c r="AB2377" s="11"/>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c r="BC2377" s="11"/>
      <c r="BD2377" s="11"/>
      <c r="BE2377" s="11"/>
      <c r="BF2377" s="11"/>
      <c r="BG2377" s="11"/>
      <c r="BH2377" s="11"/>
      <c r="BI2377" s="11"/>
      <c r="BJ2377" s="11"/>
      <c r="BK2377" s="11"/>
      <c r="BL2377" s="11"/>
      <c r="BM2377" s="11"/>
      <c r="BN2377" s="11"/>
      <c r="BO2377" s="11"/>
      <c r="BP2377" s="1" t="str">
        <v>0- Port Costs</v>
      </c>
      <c r="BT2377" s="1" t="str">
        <v>0- Port Value</v>
      </c>
      <c r="BU2377" s="11"/>
    </row>
    <row r="2378" spans="8:73" hidden="1" outlineLevel="1" x14ac:dyDescent="0.3">
      <c r="H2378" s="1" t="str">
        <v>0 - BM Costs</v>
      </c>
      <c r="L2378" s="1" t="str">
        <v>0 - BM Port</v>
      </c>
      <c r="N2378" s="1" t="str">
        <v>0 - Port Assets</v>
      </c>
      <c r="O2378" s="11"/>
      <c r="P2378" s="11"/>
      <c r="Q2378" s="11"/>
      <c r="R2378" s="11"/>
      <c r="S2378" s="11"/>
      <c r="T2378" s="11"/>
      <c r="U2378" s="11"/>
      <c r="V2378" s="11"/>
      <c r="W2378" s="11"/>
      <c r="X2378" s="11"/>
      <c r="Y2378" s="11"/>
      <c r="Z2378" s="11"/>
      <c r="AA2378" s="11"/>
      <c r="AB2378" s="11"/>
      <c r="AC2378" s="11"/>
      <c r="AD2378" s="11"/>
      <c r="AE2378" s="11"/>
      <c r="AF2378" s="11"/>
      <c r="AG2378" s="11"/>
      <c r="AH2378" s="11"/>
      <c r="AI2378" s="11"/>
      <c r="AJ2378" s="11"/>
      <c r="AK2378" s="11"/>
      <c r="AL2378" s="11"/>
      <c r="AM2378" s="11"/>
      <c r="AN2378" s="11"/>
      <c r="AO2378" s="11"/>
      <c r="AP2378" s="11"/>
      <c r="AQ2378" s="11"/>
      <c r="AR2378" s="11"/>
      <c r="AS2378" s="11"/>
      <c r="AT2378" s="11"/>
      <c r="AU2378" s="11"/>
      <c r="AV2378" s="11"/>
      <c r="AW2378" s="11"/>
      <c r="AX2378" s="11"/>
      <c r="AY2378" s="11"/>
      <c r="AZ2378" s="11"/>
      <c r="BA2378" s="11"/>
      <c r="BB2378" s="11"/>
      <c r="BC2378" s="11"/>
      <c r="BD2378" s="11"/>
      <c r="BE2378" s="11"/>
      <c r="BF2378" s="11"/>
      <c r="BG2378" s="11"/>
      <c r="BH2378" s="11"/>
      <c r="BI2378" s="11"/>
      <c r="BJ2378" s="11"/>
      <c r="BK2378" s="11"/>
      <c r="BL2378" s="11"/>
      <c r="BM2378" s="11"/>
      <c r="BN2378" s="11"/>
      <c r="BO2378" s="11"/>
      <c r="BP2378" s="1" t="str">
        <v>0- Port Costs</v>
      </c>
      <c r="BT2378" s="1" t="str">
        <v>0- Port Value</v>
      </c>
      <c r="BU2378" s="11"/>
    </row>
    <row r="2379" spans="8:73" hidden="1" outlineLevel="1" x14ac:dyDescent="0.3">
      <c r="H2379" s="1" t="str">
        <v>0 - BM Costs</v>
      </c>
      <c r="L2379" s="1" t="str">
        <v>0 - BM Port</v>
      </c>
      <c r="N2379" s="1" t="str">
        <v>0 - Port Assets</v>
      </c>
      <c r="O2379" s="11"/>
      <c r="P2379" s="11"/>
      <c r="Q2379" s="11"/>
      <c r="R2379" s="11"/>
      <c r="S2379" s="11"/>
      <c r="T2379" s="11"/>
      <c r="U2379" s="11"/>
      <c r="V2379" s="11"/>
      <c r="W2379" s="11"/>
      <c r="X2379" s="11"/>
      <c r="Y2379" s="11"/>
      <c r="Z2379" s="11"/>
      <c r="AA2379" s="11"/>
      <c r="AB2379" s="11"/>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c r="BC2379" s="11"/>
      <c r="BD2379" s="11"/>
      <c r="BE2379" s="11"/>
      <c r="BF2379" s="11"/>
      <c r="BG2379" s="11"/>
      <c r="BH2379" s="11"/>
      <c r="BI2379" s="11"/>
      <c r="BJ2379" s="11"/>
      <c r="BK2379" s="11"/>
      <c r="BL2379" s="11"/>
      <c r="BM2379" s="11"/>
      <c r="BN2379" s="11"/>
      <c r="BO2379" s="11"/>
      <c r="BP2379" s="1" t="str">
        <v>0- Port Costs</v>
      </c>
      <c r="BT2379" s="1" t="str">
        <v>0- Port Value</v>
      </c>
      <c r="BU2379" s="11"/>
    </row>
    <row r="2380" spans="8:73" hidden="1" outlineLevel="1" x14ac:dyDescent="0.3">
      <c r="H2380" s="1" t="str">
        <v>0 - BM Costs</v>
      </c>
      <c r="L2380" s="1" t="str">
        <v>0 - BM Port</v>
      </c>
      <c r="N2380" s="1" t="str">
        <v>0 - Port Assets</v>
      </c>
      <c r="O2380" s="11"/>
      <c r="P2380" s="11"/>
      <c r="Q2380" s="11"/>
      <c r="R2380" s="11"/>
      <c r="S2380" s="11"/>
      <c r="T2380" s="11"/>
      <c r="U2380" s="11"/>
      <c r="V2380" s="11"/>
      <c r="W2380" s="11"/>
      <c r="X2380" s="11"/>
      <c r="Y2380" s="11"/>
      <c r="Z2380" s="11"/>
      <c r="AA2380" s="11"/>
      <c r="AB2380" s="11"/>
      <c r="AC2380" s="11"/>
      <c r="AD2380" s="11"/>
      <c r="AE2380" s="11"/>
      <c r="AF2380" s="11"/>
      <c r="AG2380" s="11"/>
      <c r="AH2380" s="11"/>
      <c r="AI2380" s="11"/>
      <c r="AJ2380" s="11"/>
      <c r="AK2380" s="11"/>
      <c r="AL2380" s="11"/>
      <c r="AM2380" s="11"/>
      <c r="AN2380" s="11"/>
      <c r="AO2380" s="11"/>
      <c r="AP2380" s="11"/>
      <c r="AQ2380" s="11"/>
      <c r="AR2380" s="11"/>
      <c r="AS2380" s="11"/>
      <c r="AT2380" s="11"/>
      <c r="AU2380" s="11"/>
      <c r="AV2380" s="11"/>
      <c r="AW2380" s="11"/>
      <c r="AX2380" s="11"/>
      <c r="AY2380" s="11"/>
      <c r="AZ2380" s="11"/>
      <c r="BA2380" s="11"/>
      <c r="BB2380" s="11"/>
      <c r="BC2380" s="11"/>
      <c r="BD2380" s="11"/>
      <c r="BE2380" s="11"/>
      <c r="BF2380" s="11"/>
      <c r="BG2380" s="11"/>
      <c r="BH2380" s="11"/>
      <c r="BI2380" s="11"/>
      <c r="BJ2380" s="11"/>
      <c r="BK2380" s="11"/>
      <c r="BL2380" s="11"/>
      <c r="BM2380" s="11"/>
      <c r="BN2380" s="11"/>
      <c r="BO2380" s="11"/>
      <c r="BP2380" s="1" t="str">
        <v>0- Port Costs</v>
      </c>
      <c r="BT2380" s="1" t="str">
        <v>0- Port Value</v>
      </c>
      <c r="BU2380" s="11"/>
    </row>
    <row r="2381" spans="8:73" hidden="1" outlineLevel="1" x14ac:dyDescent="0.3">
      <c r="H2381" s="1" t="str">
        <v>0 - BM Costs</v>
      </c>
      <c r="L2381" s="1" t="str">
        <v>0 - BM Port</v>
      </c>
      <c r="N2381" s="1" t="str">
        <v>0 - Port Assets</v>
      </c>
      <c r="O2381" s="11"/>
      <c r="P2381" s="11"/>
      <c r="Q2381" s="11"/>
      <c r="R2381" s="11"/>
      <c r="S2381" s="11"/>
      <c r="T2381" s="11"/>
      <c r="U2381" s="11"/>
      <c r="V2381" s="11"/>
      <c r="W2381" s="11"/>
      <c r="X2381" s="11"/>
      <c r="Y2381" s="11"/>
      <c r="Z2381" s="11"/>
      <c r="AA2381" s="11"/>
      <c r="AB2381" s="11"/>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c r="BC2381" s="11"/>
      <c r="BD2381" s="11"/>
      <c r="BE2381" s="11"/>
      <c r="BF2381" s="11"/>
      <c r="BG2381" s="11"/>
      <c r="BH2381" s="11"/>
      <c r="BI2381" s="11"/>
      <c r="BJ2381" s="11"/>
      <c r="BK2381" s="11"/>
      <c r="BL2381" s="11"/>
      <c r="BM2381" s="11"/>
      <c r="BN2381" s="11"/>
      <c r="BO2381" s="11"/>
      <c r="BP2381" s="1" t="str">
        <v>0- Port Costs</v>
      </c>
      <c r="BT2381" s="1" t="str">
        <v>0- Port Value</v>
      </c>
      <c r="BU2381" s="11"/>
    </row>
    <row r="2382" spans="8:73" hidden="1" outlineLevel="1" x14ac:dyDescent="0.3">
      <c r="H2382" s="1" t="str">
        <v>0 - BM Costs</v>
      </c>
      <c r="L2382" s="1" t="str">
        <v>0 - BM Port</v>
      </c>
      <c r="N2382" s="1" t="str">
        <v>0 - Port Assets</v>
      </c>
      <c r="O2382" s="11"/>
      <c r="P2382" s="11"/>
      <c r="Q2382" s="11"/>
      <c r="R2382" s="11"/>
      <c r="S2382" s="11"/>
      <c r="T2382" s="11"/>
      <c r="U2382" s="11"/>
      <c r="V2382" s="11"/>
      <c r="W2382" s="11"/>
      <c r="X2382" s="11"/>
      <c r="Y2382" s="11"/>
      <c r="Z2382" s="11"/>
      <c r="AA2382" s="11"/>
      <c r="AB2382" s="11"/>
      <c r="AC2382" s="11"/>
      <c r="AD2382" s="11"/>
      <c r="AE2382" s="11"/>
      <c r="AF2382" s="11"/>
      <c r="AG2382" s="11"/>
      <c r="AH2382" s="11"/>
      <c r="AI2382" s="11"/>
      <c r="AJ2382" s="11"/>
      <c r="AK2382" s="11"/>
      <c r="AL2382" s="11"/>
      <c r="AM2382" s="11"/>
      <c r="AN2382" s="11"/>
      <c r="AO2382" s="11"/>
      <c r="AP2382" s="11"/>
      <c r="AQ2382" s="11"/>
      <c r="AR2382" s="11"/>
      <c r="AS2382" s="11"/>
      <c r="AT2382" s="11"/>
      <c r="AU2382" s="11"/>
      <c r="AV2382" s="11"/>
      <c r="AW2382" s="11"/>
      <c r="AX2382" s="11"/>
      <c r="AY2382" s="11"/>
      <c r="AZ2382" s="11"/>
      <c r="BA2382" s="11"/>
      <c r="BB2382" s="11"/>
      <c r="BC2382" s="11"/>
      <c r="BD2382" s="11"/>
      <c r="BE2382" s="11"/>
      <c r="BF2382" s="11"/>
      <c r="BG2382" s="11"/>
      <c r="BH2382" s="11"/>
      <c r="BI2382" s="11"/>
      <c r="BJ2382" s="11"/>
      <c r="BK2382" s="11"/>
      <c r="BL2382" s="11"/>
      <c r="BM2382" s="11"/>
      <c r="BN2382" s="11"/>
      <c r="BO2382" s="11"/>
      <c r="BP2382" s="1" t="str">
        <v>0- Port Costs</v>
      </c>
      <c r="BT2382" s="1" t="str">
        <v>0- Port Value</v>
      </c>
      <c r="BU2382" s="11"/>
    </row>
    <row r="2383" spans="8:73" hidden="1" outlineLevel="1" x14ac:dyDescent="0.3">
      <c r="H2383" s="1" t="str">
        <v>0 - BM Costs</v>
      </c>
      <c r="L2383" s="1" t="str">
        <v>0 - BM Port</v>
      </c>
      <c r="N2383" s="1" t="str">
        <v>0 - Port Assets</v>
      </c>
      <c r="O2383" s="11"/>
      <c r="P2383" s="11"/>
      <c r="Q2383" s="11"/>
      <c r="R2383" s="11"/>
      <c r="S2383" s="11"/>
      <c r="T2383" s="11"/>
      <c r="U2383" s="11"/>
      <c r="V2383" s="11"/>
      <c r="W2383" s="11"/>
      <c r="X2383" s="11"/>
      <c r="Y2383" s="11"/>
      <c r="Z2383" s="11"/>
      <c r="AA2383" s="11"/>
      <c r="AB2383" s="11"/>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c r="BC2383" s="11"/>
      <c r="BD2383" s="11"/>
      <c r="BE2383" s="11"/>
      <c r="BF2383" s="11"/>
      <c r="BG2383" s="11"/>
      <c r="BH2383" s="11"/>
      <c r="BI2383" s="11"/>
      <c r="BJ2383" s="11"/>
      <c r="BK2383" s="11"/>
      <c r="BL2383" s="11"/>
      <c r="BM2383" s="11"/>
      <c r="BN2383" s="11"/>
      <c r="BO2383" s="11"/>
      <c r="BP2383" s="1" t="str">
        <v>0- Port Costs</v>
      </c>
      <c r="BT2383" s="1" t="str">
        <v>0- Port Value</v>
      </c>
      <c r="BU2383" s="11"/>
    </row>
    <row r="2384" spans="8:73" hidden="1" outlineLevel="1" x14ac:dyDescent="0.3">
      <c r="H2384" s="1" t="str">
        <v>0 - BM Costs</v>
      </c>
      <c r="L2384" s="1" t="str">
        <v>0 - BM Port</v>
      </c>
      <c r="N2384" s="1" t="str">
        <v>0 - Port Assets</v>
      </c>
      <c r="O2384" s="11"/>
      <c r="P2384" s="11"/>
      <c r="Q2384" s="11"/>
      <c r="R2384" s="11"/>
      <c r="S2384" s="11"/>
      <c r="T2384" s="11"/>
      <c r="U2384" s="11"/>
      <c r="V2384" s="11"/>
      <c r="W2384" s="11"/>
      <c r="X2384" s="11"/>
      <c r="Y2384" s="11"/>
      <c r="Z2384" s="11"/>
      <c r="AA2384" s="11"/>
      <c r="AB2384" s="11"/>
      <c r="AC2384" s="11"/>
      <c r="AD2384" s="11"/>
      <c r="AE2384" s="11"/>
      <c r="AF2384" s="11"/>
      <c r="AG2384" s="11"/>
      <c r="AH2384" s="11"/>
      <c r="AI2384" s="11"/>
      <c r="AJ2384" s="11"/>
      <c r="AK2384" s="11"/>
      <c r="AL2384" s="11"/>
      <c r="AM2384" s="11"/>
      <c r="AN2384" s="11"/>
      <c r="AO2384" s="11"/>
      <c r="AP2384" s="11"/>
      <c r="AQ2384" s="11"/>
      <c r="AR2384" s="11"/>
      <c r="AS2384" s="11"/>
      <c r="AT2384" s="11"/>
      <c r="AU2384" s="11"/>
      <c r="AV2384" s="11"/>
      <c r="AW2384" s="11"/>
      <c r="AX2384" s="11"/>
      <c r="AY2384" s="11"/>
      <c r="AZ2384" s="11"/>
      <c r="BA2384" s="11"/>
      <c r="BB2384" s="11"/>
      <c r="BC2384" s="11"/>
      <c r="BD2384" s="11"/>
      <c r="BE2384" s="11"/>
      <c r="BF2384" s="11"/>
      <c r="BG2384" s="11"/>
      <c r="BH2384" s="11"/>
      <c r="BI2384" s="11"/>
      <c r="BJ2384" s="11"/>
      <c r="BK2384" s="11"/>
      <c r="BL2384" s="11"/>
      <c r="BM2384" s="11"/>
      <c r="BN2384" s="11"/>
      <c r="BO2384" s="11"/>
      <c r="BP2384" s="1" t="str">
        <v>0- Port Costs</v>
      </c>
      <c r="BT2384" s="1" t="str">
        <v>0- Port Value</v>
      </c>
      <c r="BU2384" s="11"/>
    </row>
    <row r="2385" spans="8:73" hidden="1" outlineLevel="1" x14ac:dyDescent="0.3">
      <c r="H2385" s="1" t="str">
        <v>0 - BM Costs</v>
      </c>
      <c r="L2385" s="1" t="str">
        <v>0 - BM Port</v>
      </c>
      <c r="N2385" s="1" t="str">
        <v>0 - Port Assets</v>
      </c>
      <c r="O2385" s="11"/>
      <c r="P2385" s="11"/>
      <c r="Q2385" s="11"/>
      <c r="R2385" s="11"/>
      <c r="S2385" s="11"/>
      <c r="T2385" s="11"/>
      <c r="U2385" s="11"/>
      <c r="V2385" s="11"/>
      <c r="W2385" s="11"/>
      <c r="X2385" s="11"/>
      <c r="Y2385" s="11"/>
      <c r="Z2385" s="11"/>
      <c r="AA2385" s="11"/>
      <c r="AB2385" s="11"/>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c r="BC2385" s="11"/>
      <c r="BD2385" s="11"/>
      <c r="BE2385" s="11"/>
      <c r="BF2385" s="11"/>
      <c r="BG2385" s="11"/>
      <c r="BH2385" s="11"/>
      <c r="BI2385" s="11"/>
      <c r="BJ2385" s="11"/>
      <c r="BK2385" s="11"/>
      <c r="BL2385" s="11"/>
      <c r="BM2385" s="11"/>
      <c r="BN2385" s="11"/>
      <c r="BO2385" s="11"/>
      <c r="BP2385" s="1" t="str">
        <v>0- Port Costs</v>
      </c>
      <c r="BT2385" s="1" t="str">
        <v>0- Port Value</v>
      </c>
      <c r="BU2385" s="11"/>
    </row>
    <row r="2386" spans="8:73" hidden="1" outlineLevel="1" x14ac:dyDescent="0.3">
      <c r="H2386" s="1" t="str">
        <v>0 - BM Costs</v>
      </c>
      <c r="L2386" s="1" t="str">
        <v>0 - BM Port</v>
      </c>
      <c r="N2386" s="1" t="str">
        <v>0 - Port Assets</v>
      </c>
      <c r="O2386" s="11"/>
      <c r="P2386" s="11"/>
      <c r="Q2386" s="11"/>
      <c r="R2386" s="11"/>
      <c r="S2386" s="11"/>
      <c r="T2386" s="11"/>
      <c r="U2386" s="11"/>
      <c r="V2386" s="11"/>
      <c r="W2386" s="11"/>
      <c r="X2386" s="11"/>
      <c r="Y2386" s="11"/>
      <c r="Z2386" s="11"/>
      <c r="AA2386" s="11"/>
      <c r="AB2386" s="11"/>
      <c r="AC2386" s="11"/>
      <c r="AD2386" s="11"/>
      <c r="AE2386" s="11"/>
      <c r="AF2386" s="11"/>
      <c r="AG2386" s="11"/>
      <c r="AH2386" s="11"/>
      <c r="AI2386" s="11"/>
      <c r="AJ2386" s="11"/>
      <c r="AK2386" s="11"/>
      <c r="AL2386" s="11"/>
      <c r="AM2386" s="11"/>
      <c r="AN2386" s="11"/>
      <c r="AO2386" s="11"/>
      <c r="AP2386" s="11"/>
      <c r="AQ2386" s="11"/>
      <c r="AR2386" s="11"/>
      <c r="AS2386" s="11"/>
      <c r="AT2386" s="11"/>
      <c r="AU2386" s="11"/>
      <c r="AV2386" s="11"/>
      <c r="AW2386" s="11"/>
      <c r="AX2386" s="11"/>
      <c r="AY2386" s="11"/>
      <c r="AZ2386" s="11"/>
      <c r="BA2386" s="11"/>
      <c r="BB2386" s="11"/>
      <c r="BC2386" s="11"/>
      <c r="BD2386" s="11"/>
      <c r="BE2386" s="11"/>
      <c r="BF2386" s="11"/>
      <c r="BG2386" s="11"/>
      <c r="BH2386" s="11"/>
      <c r="BI2386" s="11"/>
      <c r="BJ2386" s="11"/>
      <c r="BK2386" s="11"/>
      <c r="BL2386" s="11"/>
      <c r="BM2386" s="11"/>
      <c r="BN2386" s="11"/>
      <c r="BO2386" s="11"/>
      <c r="BP2386" s="1" t="str">
        <v>0- Port Costs</v>
      </c>
      <c r="BT2386" s="1" t="str">
        <v>0- Port Value</v>
      </c>
      <c r="BU2386" s="11"/>
    </row>
    <row r="2387" spans="8:73" hidden="1" outlineLevel="1" x14ac:dyDescent="0.3">
      <c r="H2387" s="1" t="str">
        <v>0 - BM Costs</v>
      </c>
      <c r="L2387" s="1" t="str">
        <v>0 - BM Port</v>
      </c>
      <c r="N2387" s="1" t="str">
        <v>0 - Port Assets</v>
      </c>
      <c r="O2387" s="11"/>
      <c r="P2387" s="11"/>
      <c r="Q2387" s="11"/>
      <c r="R2387" s="11"/>
      <c r="S2387" s="11"/>
      <c r="T2387" s="11"/>
      <c r="U2387" s="11"/>
      <c r="V2387" s="11"/>
      <c r="W2387" s="11"/>
      <c r="X2387" s="11"/>
      <c r="Y2387" s="11"/>
      <c r="Z2387" s="11"/>
      <c r="AA2387" s="11"/>
      <c r="AB2387" s="11"/>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c r="BC2387" s="11"/>
      <c r="BD2387" s="11"/>
      <c r="BE2387" s="11"/>
      <c r="BF2387" s="11"/>
      <c r="BG2387" s="11"/>
      <c r="BH2387" s="11"/>
      <c r="BI2387" s="11"/>
      <c r="BJ2387" s="11"/>
      <c r="BK2387" s="11"/>
      <c r="BL2387" s="11"/>
      <c r="BM2387" s="11"/>
      <c r="BN2387" s="11"/>
      <c r="BO2387" s="11"/>
      <c r="BP2387" s="1" t="str">
        <v>0- Port Costs</v>
      </c>
      <c r="BT2387" s="1" t="str">
        <v>0- Port Value</v>
      </c>
      <c r="BU2387" s="11"/>
    </row>
    <row r="2388" spans="8:73" hidden="1" outlineLevel="1" x14ac:dyDescent="0.3">
      <c r="H2388" s="1" t="str">
        <v>0 - BM Costs</v>
      </c>
      <c r="L2388" s="1" t="str">
        <v>0 - BM Port</v>
      </c>
      <c r="N2388" s="1" t="str">
        <v>0 - Port Assets</v>
      </c>
      <c r="O2388" s="11"/>
      <c r="P2388" s="11"/>
      <c r="Q2388" s="11"/>
      <c r="R2388" s="11"/>
      <c r="S2388" s="11"/>
      <c r="T2388" s="11"/>
      <c r="U2388" s="11"/>
      <c r="V2388" s="11"/>
      <c r="W2388" s="11"/>
      <c r="X2388" s="11"/>
      <c r="Y2388" s="11"/>
      <c r="Z2388" s="11"/>
      <c r="AA2388" s="11"/>
      <c r="AB2388" s="11"/>
      <c r="AC2388" s="11"/>
      <c r="AD2388" s="11"/>
      <c r="AE2388" s="11"/>
      <c r="AF2388" s="11"/>
      <c r="AG2388" s="11"/>
      <c r="AH2388" s="11"/>
      <c r="AI2388" s="11"/>
      <c r="AJ2388" s="11"/>
      <c r="AK2388" s="11"/>
      <c r="AL2388" s="11"/>
      <c r="AM2388" s="11"/>
      <c r="AN2388" s="11"/>
      <c r="AO2388" s="11"/>
      <c r="AP2388" s="11"/>
      <c r="AQ2388" s="11"/>
      <c r="AR2388" s="11"/>
      <c r="AS2388" s="11"/>
      <c r="AT2388" s="11"/>
      <c r="AU2388" s="11"/>
      <c r="AV2388" s="11"/>
      <c r="AW2388" s="11"/>
      <c r="AX2388" s="11"/>
      <c r="AY2388" s="11"/>
      <c r="AZ2388" s="11"/>
      <c r="BA2388" s="11"/>
      <c r="BB2388" s="11"/>
      <c r="BC2388" s="11"/>
      <c r="BD2388" s="11"/>
      <c r="BE2388" s="11"/>
      <c r="BF2388" s="11"/>
      <c r="BG2388" s="11"/>
      <c r="BH2388" s="11"/>
      <c r="BI2388" s="11"/>
      <c r="BJ2388" s="11"/>
      <c r="BK2388" s="11"/>
      <c r="BL2388" s="11"/>
      <c r="BM2388" s="11"/>
      <c r="BN2388" s="11"/>
      <c r="BO2388" s="11"/>
      <c r="BP2388" s="1" t="str">
        <v>0- Port Costs</v>
      </c>
      <c r="BT2388" s="1" t="str">
        <v>0- Port Value</v>
      </c>
      <c r="BU2388" s="11"/>
    </row>
    <row r="2389" spans="8:73" hidden="1" outlineLevel="1" x14ac:dyDescent="0.3">
      <c r="H2389" s="1" t="str">
        <v>0 - BM Costs</v>
      </c>
      <c r="L2389" s="1" t="str">
        <v>0 - BM Port</v>
      </c>
      <c r="N2389" s="1" t="str">
        <v>0 - Port Assets</v>
      </c>
      <c r="O2389" s="11"/>
      <c r="P2389" s="11"/>
      <c r="Q2389" s="11"/>
      <c r="R2389" s="11"/>
      <c r="S2389" s="11"/>
      <c r="T2389" s="11"/>
      <c r="U2389" s="11"/>
      <c r="V2389" s="11"/>
      <c r="W2389" s="11"/>
      <c r="X2389" s="11"/>
      <c r="Y2389" s="11"/>
      <c r="Z2389" s="11"/>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c r="BC2389" s="11"/>
      <c r="BD2389" s="11"/>
      <c r="BE2389" s="11"/>
      <c r="BF2389" s="11"/>
      <c r="BG2389" s="11"/>
      <c r="BH2389" s="11"/>
      <c r="BI2389" s="11"/>
      <c r="BJ2389" s="11"/>
      <c r="BK2389" s="11"/>
      <c r="BL2389" s="11"/>
      <c r="BM2389" s="11"/>
      <c r="BN2389" s="11"/>
      <c r="BO2389" s="11"/>
      <c r="BP2389" s="1" t="str">
        <v>0- Port Costs</v>
      </c>
      <c r="BT2389" s="1" t="str">
        <v>0- Port Value</v>
      </c>
      <c r="BU2389" s="11"/>
    </row>
    <row r="2390" spans="8:73" hidden="1" outlineLevel="1" x14ac:dyDescent="0.3">
      <c r="H2390" s="1" t="str">
        <v>0 - BM Costs</v>
      </c>
      <c r="L2390" s="1" t="str">
        <v>0 - BM Port</v>
      </c>
      <c r="N2390" s="1" t="str">
        <v>0 - Port Assets</v>
      </c>
      <c r="O2390" s="11"/>
      <c r="P2390" s="11"/>
      <c r="Q2390" s="11"/>
      <c r="R2390" s="11"/>
      <c r="S2390" s="11"/>
      <c r="T2390" s="11"/>
      <c r="U2390" s="11"/>
      <c r="V2390" s="11"/>
      <c r="W2390" s="11"/>
      <c r="X2390" s="11"/>
      <c r="Y2390" s="11"/>
      <c r="Z2390" s="11"/>
      <c r="AA2390" s="11"/>
      <c r="AB2390" s="11"/>
      <c r="AC2390" s="11"/>
      <c r="AD2390" s="11"/>
      <c r="AE2390" s="11"/>
      <c r="AF2390" s="11"/>
      <c r="AG2390" s="11"/>
      <c r="AH2390" s="11"/>
      <c r="AI2390" s="11"/>
      <c r="AJ2390" s="11"/>
      <c r="AK2390" s="11"/>
      <c r="AL2390" s="11"/>
      <c r="AM2390" s="11"/>
      <c r="AN2390" s="11"/>
      <c r="AO2390" s="11"/>
      <c r="AP2390" s="11"/>
      <c r="AQ2390" s="11"/>
      <c r="AR2390" s="11"/>
      <c r="AS2390" s="11"/>
      <c r="AT2390" s="11"/>
      <c r="AU2390" s="11"/>
      <c r="AV2390" s="11"/>
      <c r="AW2390" s="11"/>
      <c r="AX2390" s="11"/>
      <c r="AY2390" s="11"/>
      <c r="AZ2390" s="11"/>
      <c r="BA2390" s="11"/>
      <c r="BB2390" s="11"/>
      <c r="BC2390" s="11"/>
      <c r="BD2390" s="11"/>
      <c r="BE2390" s="11"/>
      <c r="BF2390" s="11"/>
      <c r="BG2390" s="11"/>
      <c r="BH2390" s="11"/>
      <c r="BI2390" s="11"/>
      <c r="BJ2390" s="11"/>
      <c r="BK2390" s="11"/>
      <c r="BL2390" s="11"/>
      <c r="BM2390" s="11"/>
      <c r="BN2390" s="11"/>
      <c r="BO2390" s="11"/>
      <c r="BP2390" s="1" t="str">
        <v>0- Port Costs</v>
      </c>
      <c r="BT2390" s="1" t="str">
        <v>0- Port Value</v>
      </c>
      <c r="BU2390" s="11"/>
    </row>
    <row r="2391" spans="8:73" hidden="1" outlineLevel="1" x14ac:dyDescent="0.3">
      <c r="H2391" s="1" t="str">
        <v>0 - BM Costs</v>
      </c>
      <c r="L2391" s="1" t="str">
        <v>0 - BM Port</v>
      </c>
      <c r="N2391" s="1" t="str">
        <v>0 - Port Assets</v>
      </c>
      <c r="O2391" s="11"/>
      <c r="P2391" s="11"/>
      <c r="Q2391" s="11"/>
      <c r="R2391" s="11"/>
      <c r="S2391" s="11"/>
      <c r="T2391" s="11"/>
      <c r="U2391" s="11"/>
      <c r="V2391" s="11"/>
      <c r="W2391" s="11"/>
      <c r="X2391" s="11"/>
      <c r="Y2391" s="11"/>
      <c r="Z2391" s="11"/>
      <c r="AA2391" s="11"/>
      <c r="AB2391" s="11"/>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c r="BC2391" s="11"/>
      <c r="BD2391" s="11"/>
      <c r="BE2391" s="11"/>
      <c r="BF2391" s="11"/>
      <c r="BG2391" s="11"/>
      <c r="BH2391" s="11"/>
      <c r="BI2391" s="11"/>
      <c r="BJ2391" s="11"/>
      <c r="BK2391" s="11"/>
      <c r="BL2391" s="11"/>
      <c r="BM2391" s="11"/>
      <c r="BN2391" s="11"/>
      <c r="BO2391" s="11"/>
      <c r="BP2391" s="1" t="str">
        <v>0- Port Costs</v>
      </c>
      <c r="BT2391" s="1" t="str">
        <v>0- Port Value</v>
      </c>
      <c r="BU2391" s="11"/>
    </row>
    <row r="2392" spans="8:73" hidden="1" outlineLevel="1" x14ac:dyDescent="0.3">
      <c r="H2392" s="1" t="str">
        <v>0 - BM Costs</v>
      </c>
      <c r="L2392" s="1" t="str">
        <v>0 - BM Port</v>
      </c>
      <c r="N2392" s="1" t="str">
        <v>0 - Port Assets</v>
      </c>
      <c r="O2392" s="11"/>
      <c r="P2392" s="11"/>
      <c r="Q2392" s="11"/>
      <c r="R2392" s="11"/>
      <c r="S2392" s="11"/>
      <c r="T2392" s="11"/>
      <c r="U2392" s="11"/>
      <c r="V2392" s="11"/>
      <c r="W2392" s="11"/>
      <c r="X2392" s="11"/>
      <c r="Y2392" s="11"/>
      <c r="Z2392" s="11"/>
      <c r="AA2392" s="11"/>
      <c r="AB2392" s="11"/>
      <c r="AC2392" s="11"/>
      <c r="AD2392" s="11"/>
      <c r="AE2392" s="11"/>
      <c r="AF2392" s="11"/>
      <c r="AG2392" s="11"/>
      <c r="AH2392" s="11"/>
      <c r="AI2392" s="11"/>
      <c r="AJ2392" s="11"/>
      <c r="AK2392" s="11"/>
      <c r="AL2392" s="11"/>
      <c r="AM2392" s="11"/>
      <c r="AN2392" s="11"/>
      <c r="AO2392" s="11"/>
      <c r="AP2392" s="11"/>
      <c r="AQ2392" s="11"/>
      <c r="AR2392" s="11"/>
      <c r="AS2392" s="11"/>
      <c r="AT2392" s="11"/>
      <c r="AU2392" s="11"/>
      <c r="AV2392" s="11"/>
      <c r="AW2392" s="11"/>
      <c r="AX2392" s="11"/>
      <c r="AY2392" s="11"/>
      <c r="AZ2392" s="11"/>
      <c r="BA2392" s="11"/>
      <c r="BB2392" s="11"/>
      <c r="BC2392" s="11"/>
      <c r="BD2392" s="11"/>
      <c r="BE2392" s="11"/>
      <c r="BF2392" s="11"/>
      <c r="BG2392" s="11"/>
      <c r="BH2392" s="11"/>
      <c r="BI2392" s="11"/>
      <c r="BJ2392" s="11"/>
      <c r="BK2392" s="11"/>
      <c r="BL2392" s="11"/>
      <c r="BM2392" s="11"/>
      <c r="BN2392" s="11"/>
      <c r="BO2392" s="11"/>
      <c r="BP2392" s="1" t="str">
        <v>0- Port Costs</v>
      </c>
      <c r="BT2392" s="1" t="str">
        <v>0- Port Value</v>
      </c>
      <c r="BU2392" s="11"/>
    </row>
    <row r="2393" spans="8:73" hidden="1" outlineLevel="1" x14ac:dyDescent="0.3">
      <c r="H2393" s="1" t="str">
        <v>0 - BM Costs</v>
      </c>
      <c r="L2393" s="1" t="str">
        <v>0 - BM Port</v>
      </c>
      <c r="N2393" s="1" t="str">
        <v>0 - Port Assets</v>
      </c>
      <c r="O2393" s="11"/>
      <c r="P2393" s="11"/>
      <c r="Q2393" s="11"/>
      <c r="R2393" s="11"/>
      <c r="S2393" s="11"/>
      <c r="T2393" s="11"/>
      <c r="U2393" s="11"/>
      <c r="V2393" s="11"/>
      <c r="W2393" s="11"/>
      <c r="X2393" s="11"/>
      <c r="Y2393" s="11"/>
      <c r="Z2393" s="11"/>
      <c r="AA2393" s="11"/>
      <c r="AB2393" s="11"/>
      <c r="AC2393" s="11"/>
      <c r="AD2393" s="11"/>
      <c r="AE2393" s="11"/>
      <c r="AF2393" s="11"/>
      <c r="AG2393" s="11"/>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c r="BC2393" s="11"/>
      <c r="BD2393" s="11"/>
      <c r="BE2393" s="11"/>
      <c r="BF2393" s="11"/>
      <c r="BG2393" s="11"/>
      <c r="BH2393" s="11"/>
      <c r="BI2393" s="11"/>
      <c r="BJ2393" s="11"/>
      <c r="BK2393" s="11"/>
      <c r="BL2393" s="11"/>
      <c r="BM2393" s="11"/>
      <c r="BN2393" s="11"/>
      <c r="BO2393" s="11"/>
      <c r="BP2393" s="1" t="str">
        <v>0- Port Costs</v>
      </c>
      <c r="BT2393" s="1" t="str">
        <v>0- Port Value</v>
      </c>
      <c r="BU2393" s="11"/>
    </row>
    <row r="2394" spans="8:73" hidden="1" outlineLevel="1" x14ac:dyDescent="0.3">
      <c r="H2394" s="1" t="str">
        <v>0 - BM Costs</v>
      </c>
      <c r="L2394" s="1" t="str">
        <v>0 - BM Port</v>
      </c>
      <c r="N2394" s="1" t="str">
        <v>0 - Port Assets</v>
      </c>
      <c r="O2394" s="11"/>
      <c r="P2394" s="11"/>
      <c r="Q2394" s="11"/>
      <c r="R2394" s="11"/>
      <c r="S2394" s="11"/>
      <c r="T2394" s="11"/>
      <c r="U2394" s="11"/>
      <c r="V2394" s="11"/>
      <c r="W2394" s="11"/>
      <c r="X2394" s="11"/>
      <c r="Y2394" s="11"/>
      <c r="Z2394" s="11"/>
      <c r="AA2394" s="11"/>
      <c r="AB2394" s="11"/>
      <c r="AC2394" s="11"/>
      <c r="AD2394" s="11"/>
      <c r="AE2394" s="11"/>
      <c r="AF2394" s="11"/>
      <c r="AG2394" s="11"/>
      <c r="AH2394" s="11"/>
      <c r="AI2394" s="11"/>
      <c r="AJ2394" s="11"/>
      <c r="AK2394" s="11"/>
      <c r="AL2394" s="11"/>
      <c r="AM2394" s="11"/>
      <c r="AN2394" s="11"/>
      <c r="AO2394" s="11"/>
      <c r="AP2394" s="11"/>
      <c r="AQ2394" s="11"/>
      <c r="AR2394" s="11"/>
      <c r="AS2394" s="11"/>
      <c r="AT2394" s="11"/>
      <c r="AU2394" s="11"/>
      <c r="AV2394" s="11"/>
      <c r="AW2394" s="11"/>
      <c r="AX2394" s="11"/>
      <c r="AY2394" s="11"/>
      <c r="AZ2394" s="11"/>
      <c r="BA2394" s="11"/>
      <c r="BB2394" s="11"/>
      <c r="BC2394" s="11"/>
      <c r="BD2394" s="11"/>
      <c r="BE2394" s="11"/>
      <c r="BF2394" s="11"/>
      <c r="BG2394" s="11"/>
      <c r="BH2394" s="11"/>
      <c r="BI2394" s="11"/>
      <c r="BJ2394" s="11"/>
      <c r="BK2394" s="11"/>
      <c r="BL2394" s="11"/>
      <c r="BM2394" s="11"/>
      <c r="BN2394" s="11"/>
      <c r="BO2394" s="11"/>
      <c r="BP2394" s="1" t="str">
        <v>0- Port Costs</v>
      </c>
      <c r="BT2394" s="1" t="str">
        <v>0- Port Value</v>
      </c>
      <c r="BU2394" s="11"/>
    </row>
    <row r="2395" spans="8:73" hidden="1" outlineLevel="1" x14ac:dyDescent="0.3">
      <c r="H2395" s="1" t="str">
        <v>0 - BM Costs</v>
      </c>
      <c r="L2395" s="1" t="str">
        <v>0 - BM Port</v>
      </c>
      <c r="N2395" s="1" t="str">
        <v>0 - Port Assets</v>
      </c>
      <c r="O2395" s="11"/>
      <c r="P2395" s="11"/>
      <c r="Q2395" s="11"/>
      <c r="R2395" s="11"/>
      <c r="S2395" s="11"/>
      <c r="T2395" s="11"/>
      <c r="U2395" s="11"/>
      <c r="V2395" s="11"/>
      <c r="W2395" s="11"/>
      <c r="X2395" s="11"/>
      <c r="Y2395" s="11"/>
      <c r="Z2395" s="11"/>
      <c r="AA2395" s="11"/>
      <c r="AB2395" s="11"/>
      <c r="AC2395" s="11"/>
      <c r="AD2395" s="11"/>
      <c r="AE2395" s="11"/>
      <c r="AF2395" s="11"/>
      <c r="AG2395" s="11"/>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c r="BC2395" s="11"/>
      <c r="BD2395" s="11"/>
      <c r="BE2395" s="11"/>
      <c r="BF2395" s="11"/>
      <c r="BG2395" s="11"/>
      <c r="BH2395" s="11"/>
      <c r="BI2395" s="11"/>
      <c r="BJ2395" s="11"/>
      <c r="BK2395" s="11"/>
      <c r="BL2395" s="11"/>
      <c r="BM2395" s="11"/>
      <c r="BN2395" s="11"/>
      <c r="BO2395" s="11"/>
      <c r="BP2395" s="1" t="str">
        <v>0- Port Costs</v>
      </c>
      <c r="BT2395" s="1" t="str">
        <v>0- Port Value</v>
      </c>
      <c r="BU2395" s="11"/>
    </row>
    <row r="2396" spans="8:73" hidden="1" outlineLevel="1" x14ac:dyDescent="0.3">
      <c r="H2396" s="1" t="str">
        <v>0 - BM Costs</v>
      </c>
      <c r="L2396" s="1" t="str">
        <v>0 - BM Port</v>
      </c>
      <c r="N2396" s="1" t="str">
        <v>0 - Port Assets</v>
      </c>
      <c r="O2396" s="11"/>
      <c r="P2396" s="11"/>
      <c r="Q2396" s="11"/>
      <c r="R2396" s="11"/>
      <c r="S2396" s="11"/>
      <c r="T2396" s="11"/>
      <c r="U2396" s="11"/>
      <c r="V2396" s="11"/>
      <c r="W2396" s="11"/>
      <c r="X2396" s="11"/>
      <c r="Y2396" s="11"/>
      <c r="Z2396" s="11"/>
      <c r="AA2396" s="11"/>
      <c r="AB2396" s="11"/>
      <c r="AC2396" s="11"/>
      <c r="AD2396" s="11"/>
      <c r="AE2396" s="11"/>
      <c r="AF2396" s="11"/>
      <c r="AG2396" s="11"/>
      <c r="AH2396" s="11"/>
      <c r="AI2396" s="11"/>
      <c r="AJ2396" s="11"/>
      <c r="AK2396" s="11"/>
      <c r="AL2396" s="11"/>
      <c r="AM2396" s="11"/>
      <c r="AN2396" s="11"/>
      <c r="AO2396" s="11"/>
      <c r="AP2396" s="11"/>
      <c r="AQ2396" s="11"/>
      <c r="AR2396" s="11"/>
      <c r="AS2396" s="11"/>
      <c r="AT2396" s="11"/>
      <c r="AU2396" s="11"/>
      <c r="AV2396" s="11"/>
      <c r="AW2396" s="11"/>
      <c r="AX2396" s="11"/>
      <c r="AY2396" s="11"/>
      <c r="AZ2396" s="11"/>
      <c r="BA2396" s="11"/>
      <c r="BB2396" s="11"/>
      <c r="BC2396" s="11"/>
      <c r="BD2396" s="11"/>
      <c r="BE2396" s="11"/>
      <c r="BF2396" s="11"/>
      <c r="BG2396" s="11"/>
      <c r="BH2396" s="11"/>
      <c r="BI2396" s="11"/>
      <c r="BJ2396" s="11"/>
      <c r="BK2396" s="11"/>
      <c r="BL2396" s="11"/>
      <c r="BM2396" s="11"/>
      <c r="BN2396" s="11"/>
      <c r="BO2396" s="11"/>
      <c r="BP2396" s="1" t="str">
        <v>0- Port Costs</v>
      </c>
      <c r="BT2396" s="1" t="str">
        <v>0- Port Value</v>
      </c>
      <c r="BU2396" s="11"/>
    </row>
    <row r="2397" spans="8:73" hidden="1" outlineLevel="1" x14ac:dyDescent="0.3">
      <c r="H2397" s="1" t="str">
        <v>0 - BM Costs</v>
      </c>
      <c r="L2397" s="1" t="str">
        <v>0 - BM Port</v>
      </c>
      <c r="N2397" s="1" t="str">
        <v>0 - Port Assets</v>
      </c>
      <c r="O2397" s="11"/>
      <c r="P2397" s="11"/>
      <c r="Q2397" s="11"/>
      <c r="R2397" s="11"/>
      <c r="S2397" s="11"/>
      <c r="T2397" s="11"/>
      <c r="U2397" s="11"/>
      <c r="V2397" s="11"/>
      <c r="W2397" s="11"/>
      <c r="X2397" s="11"/>
      <c r="Y2397" s="11"/>
      <c r="Z2397" s="11"/>
      <c r="AA2397" s="11"/>
      <c r="AB2397" s="11"/>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c r="BC2397" s="11"/>
      <c r="BD2397" s="11"/>
      <c r="BE2397" s="11"/>
      <c r="BF2397" s="11"/>
      <c r="BG2397" s="11"/>
      <c r="BH2397" s="11"/>
      <c r="BI2397" s="11"/>
      <c r="BJ2397" s="11"/>
      <c r="BK2397" s="11"/>
      <c r="BL2397" s="11"/>
      <c r="BM2397" s="11"/>
      <c r="BN2397" s="11"/>
      <c r="BO2397" s="11"/>
      <c r="BP2397" s="1" t="str">
        <v>0- Port Costs</v>
      </c>
      <c r="BT2397" s="1" t="str">
        <v>0- Port Value</v>
      </c>
      <c r="BU2397" s="11"/>
    </row>
    <row r="2398" spans="8:73" hidden="1" outlineLevel="1" x14ac:dyDescent="0.3">
      <c r="H2398" s="1" t="str">
        <v>0 - BM Costs</v>
      </c>
      <c r="L2398" s="1" t="str">
        <v>0 - BM Port</v>
      </c>
      <c r="N2398" s="1" t="str">
        <v>0 - Port Assets</v>
      </c>
      <c r="O2398" s="11"/>
      <c r="P2398" s="11"/>
      <c r="Q2398" s="11"/>
      <c r="R2398" s="11"/>
      <c r="S2398" s="11"/>
      <c r="T2398" s="11"/>
      <c r="U2398" s="11"/>
      <c r="V2398" s="11"/>
      <c r="W2398" s="11"/>
      <c r="X2398" s="11"/>
      <c r="Y2398" s="11"/>
      <c r="Z2398" s="11"/>
      <c r="AA2398" s="11"/>
      <c r="AB2398" s="11"/>
      <c r="AC2398" s="11"/>
      <c r="AD2398" s="11"/>
      <c r="AE2398" s="11"/>
      <c r="AF2398" s="11"/>
      <c r="AG2398" s="11"/>
      <c r="AH2398" s="11"/>
      <c r="AI2398" s="11"/>
      <c r="AJ2398" s="11"/>
      <c r="AK2398" s="11"/>
      <c r="AL2398" s="11"/>
      <c r="AM2398" s="11"/>
      <c r="AN2398" s="11"/>
      <c r="AO2398" s="11"/>
      <c r="AP2398" s="11"/>
      <c r="AQ2398" s="11"/>
      <c r="AR2398" s="11"/>
      <c r="AS2398" s="11"/>
      <c r="AT2398" s="11"/>
      <c r="AU2398" s="11"/>
      <c r="AV2398" s="11"/>
      <c r="AW2398" s="11"/>
      <c r="AX2398" s="11"/>
      <c r="AY2398" s="11"/>
      <c r="AZ2398" s="11"/>
      <c r="BA2398" s="11"/>
      <c r="BB2398" s="11"/>
      <c r="BC2398" s="11"/>
      <c r="BD2398" s="11"/>
      <c r="BE2398" s="11"/>
      <c r="BF2398" s="11"/>
      <c r="BG2398" s="11"/>
      <c r="BH2398" s="11"/>
      <c r="BI2398" s="11"/>
      <c r="BJ2398" s="11"/>
      <c r="BK2398" s="11"/>
      <c r="BL2398" s="11"/>
      <c r="BM2398" s="11"/>
      <c r="BN2398" s="11"/>
      <c r="BO2398" s="11"/>
      <c r="BP2398" s="1" t="str">
        <v>0- Port Costs</v>
      </c>
      <c r="BT2398" s="1" t="str">
        <v>0- Port Value</v>
      </c>
      <c r="BU2398" s="11"/>
    </row>
    <row r="2399" spans="8:73" hidden="1" outlineLevel="1" x14ac:dyDescent="0.3">
      <c r="H2399" s="1" t="str">
        <v>0 - BM Costs</v>
      </c>
      <c r="L2399" s="1" t="str">
        <v>0 - BM Port</v>
      </c>
      <c r="N2399" s="1" t="str">
        <v>0 - Port Assets</v>
      </c>
      <c r="O2399" s="11"/>
      <c r="P2399" s="11"/>
      <c r="Q2399" s="11"/>
      <c r="R2399" s="11"/>
      <c r="S2399" s="11"/>
      <c r="T2399" s="11"/>
      <c r="U2399" s="11"/>
      <c r="V2399" s="11"/>
      <c r="W2399" s="11"/>
      <c r="X2399" s="11"/>
      <c r="Y2399" s="11"/>
      <c r="Z2399" s="11"/>
      <c r="AA2399" s="11"/>
      <c r="AB2399" s="11"/>
      <c r="AC2399" s="11"/>
      <c r="AD2399" s="11"/>
      <c r="AE2399" s="11"/>
      <c r="AF2399" s="11"/>
      <c r="AG2399" s="11"/>
      <c r="AH2399" s="11"/>
      <c r="AI2399" s="11"/>
      <c r="AJ2399" s="11"/>
      <c r="AK2399" s="11"/>
      <c r="AL2399" s="11"/>
      <c r="AM2399" s="11"/>
      <c r="AN2399" s="11"/>
      <c r="AO2399" s="11"/>
      <c r="AP2399" s="11"/>
      <c r="AQ2399" s="11"/>
      <c r="AR2399" s="11"/>
      <c r="AS2399" s="11"/>
      <c r="AT2399" s="11"/>
      <c r="AU2399" s="11"/>
      <c r="AV2399" s="11"/>
      <c r="AW2399" s="11"/>
      <c r="AX2399" s="11"/>
      <c r="AY2399" s="11"/>
      <c r="AZ2399" s="11"/>
      <c r="BA2399" s="11"/>
      <c r="BB2399" s="11"/>
      <c r="BC2399" s="11"/>
      <c r="BD2399" s="11"/>
      <c r="BE2399" s="11"/>
      <c r="BF2399" s="11"/>
      <c r="BG2399" s="11"/>
      <c r="BH2399" s="11"/>
      <c r="BI2399" s="11"/>
      <c r="BJ2399" s="11"/>
      <c r="BK2399" s="11"/>
      <c r="BL2399" s="11"/>
      <c r="BM2399" s="11"/>
      <c r="BN2399" s="11"/>
      <c r="BO2399" s="11"/>
      <c r="BP2399" s="1" t="str">
        <v>0- Port Costs</v>
      </c>
      <c r="BT2399" s="1" t="str">
        <v>0- Port Value</v>
      </c>
      <c r="BU2399" s="11"/>
    </row>
    <row r="2400" spans="8:73" hidden="1" outlineLevel="1" x14ac:dyDescent="0.3">
      <c r="H2400" s="1" t="str">
        <v>0 - BM Costs</v>
      </c>
      <c r="L2400" s="1" t="str">
        <v>0 - BM Port</v>
      </c>
      <c r="N2400" s="1" t="str">
        <v>0 - Port Assets</v>
      </c>
      <c r="O2400" s="11"/>
      <c r="P2400" s="11"/>
      <c r="Q2400" s="11"/>
      <c r="R2400" s="11"/>
      <c r="S2400" s="11"/>
      <c r="T2400" s="11"/>
      <c r="U2400" s="11"/>
      <c r="V2400" s="11"/>
      <c r="W2400" s="11"/>
      <c r="X2400" s="11"/>
      <c r="Y2400" s="11"/>
      <c r="Z2400" s="11"/>
      <c r="AA2400" s="11"/>
      <c r="AB2400" s="11"/>
      <c r="AC2400" s="11"/>
      <c r="AD2400" s="11"/>
      <c r="AE2400" s="11"/>
      <c r="AF2400" s="11"/>
      <c r="AG2400" s="11"/>
      <c r="AH2400" s="11"/>
      <c r="AI2400" s="11"/>
      <c r="AJ2400" s="11"/>
      <c r="AK2400" s="11"/>
      <c r="AL2400" s="11"/>
      <c r="AM2400" s="11"/>
      <c r="AN2400" s="11"/>
      <c r="AO2400" s="11"/>
      <c r="AP2400" s="11"/>
      <c r="AQ2400" s="11"/>
      <c r="AR2400" s="11"/>
      <c r="AS2400" s="11"/>
      <c r="AT2400" s="11"/>
      <c r="AU2400" s="11"/>
      <c r="AV2400" s="11"/>
      <c r="AW2400" s="11"/>
      <c r="AX2400" s="11"/>
      <c r="AY2400" s="11"/>
      <c r="AZ2400" s="11"/>
      <c r="BA2400" s="11"/>
      <c r="BB2400" s="11"/>
      <c r="BC2400" s="11"/>
      <c r="BD2400" s="11"/>
      <c r="BE2400" s="11"/>
      <c r="BF2400" s="11"/>
      <c r="BG2400" s="11"/>
      <c r="BH2400" s="11"/>
      <c r="BI2400" s="11"/>
      <c r="BJ2400" s="11"/>
      <c r="BK2400" s="11"/>
      <c r="BL2400" s="11"/>
      <c r="BM2400" s="11"/>
      <c r="BN2400" s="11"/>
      <c r="BO2400" s="11"/>
      <c r="BP2400" s="1" t="str">
        <v>0- Port Costs</v>
      </c>
      <c r="BT2400" s="1" t="str">
        <v>0- Port Value</v>
      </c>
      <c r="BU2400" s="11"/>
    </row>
    <row r="2401" spans="8:73" hidden="1" outlineLevel="1" x14ac:dyDescent="0.3">
      <c r="H2401" s="1" t="str">
        <v>0 - BM Costs</v>
      </c>
      <c r="L2401" s="1" t="str">
        <v>0 - BM Port</v>
      </c>
      <c r="N2401" s="1" t="str">
        <v>0 - Port Assets</v>
      </c>
      <c r="O2401" s="11"/>
      <c r="P2401" s="11"/>
      <c r="Q2401" s="11"/>
      <c r="R2401" s="11"/>
      <c r="S2401" s="11"/>
      <c r="T2401" s="11"/>
      <c r="U2401" s="11"/>
      <c r="V2401" s="11"/>
      <c r="W2401" s="11"/>
      <c r="X2401" s="11"/>
      <c r="Y2401" s="11"/>
      <c r="Z2401" s="11"/>
      <c r="AA2401" s="11"/>
      <c r="AB2401" s="11"/>
      <c r="AC2401" s="11"/>
      <c r="AD2401" s="11"/>
      <c r="AE2401" s="11"/>
      <c r="AF2401" s="11"/>
      <c r="AG2401" s="11"/>
      <c r="AH2401" s="11"/>
      <c r="AI2401" s="11"/>
      <c r="AJ2401" s="11"/>
      <c r="AK2401" s="11"/>
      <c r="AL2401" s="11"/>
      <c r="AM2401" s="11"/>
      <c r="AN2401" s="11"/>
      <c r="AO2401" s="11"/>
      <c r="AP2401" s="11"/>
      <c r="AQ2401" s="11"/>
      <c r="AR2401" s="11"/>
      <c r="AS2401" s="11"/>
      <c r="AT2401" s="11"/>
      <c r="AU2401" s="11"/>
      <c r="AV2401" s="11"/>
      <c r="AW2401" s="11"/>
      <c r="AX2401" s="11"/>
      <c r="AY2401" s="11"/>
      <c r="AZ2401" s="11"/>
      <c r="BA2401" s="11"/>
      <c r="BB2401" s="11"/>
      <c r="BC2401" s="11"/>
      <c r="BD2401" s="11"/>
      <c r="BE2401" s="11"/>
      <c r="BF2401" s="11"/>
      <c r="BG2401" s="11"/>
      <c r="BH2401" s="11"/>
      <c r="BI2401" s="11"/>
      <c r="BJ2401" s="11"/>
      <c r="BK2401" s="11"/>
      <c r="BL2401" s="11"/>
      <c r="BM2401" s="11"/>
      <c r="BN2401" s="11"/>
      <c r="BO2401" s="11"/>
      <c r="BP2401" s="1" t="str">
        <v>0- Port Costs</v>
      </c>
      <c r="BT2401" s="1" t="str">
        <v>0- Port Value</v>
      </c>
      <c r="BU2401" s="11"/>
    </row>
    <row r="2402" spans="8:73" hidden="1" outlineLevel="1" x14ac:dyDescent="0.3">
      <c r="H2402" s="1" t="str">
        <v>0 - BM Costs</v>
      </c>
      <c r="L2402" s="1" t="str">
        <v>0 - BM Port</v>
      </c>
      <c r="N2402" s="1" t="str">
        <v>0 - Port Assets</v>
      </c>
      <c r="O2402" s="11"/>
      <c r="P2402" s="11"/>
      <c r="Q2402" s="11"/>
      <c r="R2402" s="11"/>
      <c r="S2402" s="11"/>
      <c r="T2402" s="11"/>
      <c r="U2402" s="11"/>
      <c r="V2402" s="11"/>
      <c r="W2402" s="11"/>
      <c r="X2402" s="11"/>
      <c r="Y2402" s="11"/>
      <c r="Z2402" s="11"/>
      <c r="AA2402" s="11"/>
      <c r="AB2402" s="11"/>
      <c r="AC2402" s="11"/>
      <c r="AD2402" s="11"/>
      <c r="AE2402" s="11"/>
      <c r="AF2402" s="11"/>
      <c r="AG2402" s="11"/>
      <c r="AH2402" s="11"/>
      <c r="AI2402" s="11"/>
      <c r="AJ2402" s="11"/>
      <c r="AK2402" s="11"/>
      <c r="AL2402" s="11"/>
      <c r="AM2402" s="11"/>
      <c r="AN2402" s="11"/>
      <c r="AO2402" s="11"/>
      <c r="AP2402" s="11"/>
      <c r="AQ2402" s="11"/>
      <c r="AR2402" s="11"/>
      <c r="AS2402" s="11"/>
      <c r="AT2402" s="11"/>
      <c r="AU2402" s="11"/>
      <c r="AV2402" s="11"/>
      <c r="AW2402" s="11"/>
      <c r="AX2402" s="11"/>
      <c r="AY2402" s="11"/>
      <c r="AZ2402" s="11"/>
      <c r="BA2402" s="11"/>
      <c r="BB2402" s="11"/>
      <c r="BC2402" s="11"/>
      <c r="BD2402" s="11"/>
      <c r="BE2402" s="11"/>
      <c r="BF2402" s="11"/>
      <c r="BG2402" s="11"/>
      <c r="BH2402" s="11"/>
      <c r="BI2402" s="11"/>
      <c r="BJ2402" s="11"/>
      <c r="BK2402" s="11"/>
      <c r="BL2402" s="11"/>
      <c r="BM2402" s="11"/>
      <c r="BN2402" s="11"/>
      <c r="BO2402" s="11"/>
      <c r="BP2402" s="1" t="str">
        <v>0- Port Costs</v>
      </c>
      <c r="BT2402" s="1" t="str">
        <v>0- Port Value</v>
      </c>
      <c r="BU2402" s="11"/>
    </row>
    <row r="2403" spans="8:73" hidden="1" outlineLevel="1" x14ac:dyDescent="0.3">
      <c r="H2403" s="1" t="str">
        <v>0 - BM Costs</v>
      </c>
      <c r="L2403" s="1" t="str">
        <v>0 - BM Port</v>
      </c>
      <c r="N2403" s="1" t="str">
        <v>0 - Port Assets</v>
      </c>
      <c r="O2403" s="11"/>
      <c r="P2403" s="11"/>
      <c r="Q2403" s="11"/>
      <c r="R2403" s="11"/>
      <c r="S2403" s="11"/>
      <c r="T2403" s="11"/>
      <c r="U2403" s="11"/>
      <c r="V2403" s="11"/>
      <c r="W2403" s="11"/>
      <c r="X2403" s="11"/>
      <c r="Y2403" s="11"/>
      <c r="Z2403" s="11"/>
      <c r="AA2403" s="11"/>
      <c r="AB2403" s="11"/>
      <c r="AC2403" s="11"/>
      <c r="AD2403" s="11"/>
      <c r="AE2403" s="11"/>
      <c r="AF2403" s="11"/>
      <c r="AG2403" s="11"/>
      <c r="AH2403" s="11"/>
      <c r="AI2403" s="11"/>
      <c r="AJ2403" s="11"/>
      <c r="AK2403" s="11"/>
      <c r="AL2403" s="11"/>
      <c r="AM2403" s="11"/>
      <c r="AN2403" s="11"/>
      <c r="AO2403" s="11"/>
      <c r="AP2403" s="11"/>
      <c r="AQ2403" s="11"/>
      <c r="AR2403" s="11"/>
      <c r="AS2403" s="11"/>
      <c r="AT2403" s="11"/>
      <c r="AU2403" s="11"/>
      <c r="AV2403" s="11"/>
      <c r="AW2403" s="11"/>
      <c r="AX2403" s="11"/>
      <c r="AY2403" s="11"/>
      <c r="AZ2403" s="11"/>
      <c r="BA2403" s="11"/>
      <c r="BB2403" s="11"/>
      <c r="BC2403" s="11"/>
      <c r="BD2403" s="11"/>
      <c r="BE2403" s="11"/>
      <c r="BF2403" s="11"/>
      <c r="BG2403" s="11"/>
      <c r="BH2403" s="11"/>
      <c r="BI2403" s="11"/>
      <c r="BJ2403" s="11"/>
      <c r="BK2403" s="11"/>
      <c r="BL2403" s="11"/>
      <c r="BM2403" s="11"/>
      <c r="BN2403" s="11"/>
      <c r="BO2403" s="11"/>
      <c r="BP2403" s="1" t="str">
        <v>0- Port Costs</v>
      </c>
      <c r="BT2403" s="1" t="str">
        <v>0- Port Value</v>
      </c>
      <c r="BU2403" s="11"/>
    </row>
    <row r="2404" spans="8:73" hidden="1" outlineLevel="1" x14ac:dyDescent="0.3">
      <c r="H2404" s="1" t="str">
        <v>0 - BM Costs</v>
      </c>
      <c r="L2404" s="1" t="str">
        <v>0 - BM Port</v>
      </c>
      <c r="N2404" s="1" t="str">
        <v>0 - Port Assets</v>
      </c>
      <c r="O2404" s="11"/>
      <c r="P2404" s="11"/>
      <c r="Q2404" s="11"/>
      <c r="R2404" s="11"/>
      <c r="S2404" s="11"/>
      <c r="T2404" s="11"/>
      <c r="U2404" s="11"/>
      <c r="V2404" s="11"/>
      <c r="W2404" s="11"/>
      <c r="X2404" s="11"/>
      <c r="Y2404" s="11"/>
      <c r="Z2404" s="11"/>
      <c r="AA2404" s="11"/>
      <c r="AB2404" s="11"/>
      <c r="AC2404" s="11"/>
      <c r="AD2404" s="11"/>
      <c r="AE2404" s="11"/>
      <c r="AF2404" s="11"/>
      <c r="AG2404" s="11"/>
      <c r="AH2404" s="11"/>
      <c r="AI2404" s="11"/>
      <c r="AJ2404" s="11"/>
      <c r="AK2404" s="11"/>
      <c r="AL2404" s="11"/>
      <c r="AM2404" s="11"/>
      <c r="AN2404" s="11"/>
      <c r="AO2404" s="11"/>
      <c r="AP2404" s="11"/>
      <c r="AQ2404" s="11"/>
      <c r="AR2404" s="11"/>
      <c r="AS2404" s="11"/>
      <c r="AT2404" s="11"/>
      <c r="AU2404" s="11"/>
      <c r="AV2404" s="11"/>
      <c r="AW2404" s="11"/>
      <c r="AX2404" s="11"/>
      <c r="AY2404" s="11"/>
      <c r="AZ2404" s="11"/>
      <c r="BA2404" s="11"/>
      <c r="BB2404" s="11"/>
      <c r="BC2404" s="11"/>
      <c r="BD2404" s="11"/>
      <c r="BE2404" s="11"/>
      <c r="BF2404" s="11"/>
      <c r="BG2404" s="11"/>
      <c r="BH2404" s="11"/>
      <c r="BI2404" s="11"/>
      <c r="BJ2404" s="11"/>
      <c r="BK2404" s="11"/>
      <c r="BL2404" s="11"/>
      <c r="BM2404" s="11"/>
      <c r="BN2404" s="11"/>
      <c r="BO2404" s="11"/>
      <c r="BP2404" s="1" t="str">
        <v>0- Port Costs</v>
      </c>
      <c r="BT2404" s="1" t="str">
        <v>0- Port Value</v>
      </c>
      <c r="BU2404" s="11"/>
    </row>
    <row r="2405" spans="8:73" hidden="1" outlineLevel="1" x14ac:dyDescent="0.3">
      <c r="H2405" s="1" t="str">
        <v>0 - BM Costs</v>
      </c>
      <c r="L2405" s="1" t="str">
        <v>0 - BM Port</v>
      </c>
      <c r="N2405" s="1" t="str">
        <v>0 - Port Assets</v>
      </c>
      <c r="O2405" s="11"/>
      <c r="P2405" s="11"/>
      <c r="Q2405" s="11"/>
      <c r="R2405" s="11"/>
      <c r="S2405" s="11"/>
      <c r="T2405" s="11"/>
      <c r="U2405" s="11"/>
      <c r="V2405" s="11"/>
      <c r="W2405" s="11"/>
      <c r="X2405" s="11"/>
      <c r="Y2405" s="11"/>
      <c r="Z2405" s="11"/>
      <c r="AA2405" s="11"/>
      <c r="AB2405" s="11"/>
      <c r="AC2405" s="11"/>
      <c r="AD2405" s="11"/>
      <c r="AE2405" s="11"/>
      <c r="AF2405" s="11"/>
      <c r="AG2405" s="11"/>
      <c r="AH2405" s="11"/>
      <c r="AI2405" s="11"/>
      <c r="AJ2405" s="11"/>
      <c r="AK2405" s="11"/>
      <c r="AL2405" s="11"/>
      <c r="AM2405" s="11"/>
      <c r="AN2405" s="11"/>
      <c r="AO2405" s="11"/>
      <c r="AP2405" s="11"/>
      <c r="AQ2405" s="11"/>
      <c r="AR2405" s="11"/>
      <c r="AS2405" s="11"/>
      <c r="AT2405" s="11"/>
      <c r="AU2405" s="11"/>
      <c r="AV2405" s="11"/>
      <c r="AW2405" s="11"/>
      <c r="AX2405" s="11"/>
      <c r="AY2405" s="11"/>
      <c r="AZ2405" s="11"/>
      <c r="BA2405" s="11"/>
      <c r="BB2405" s="11"/>
      <c r="BC2405" s="11"/>
      <c r="BD2405" s="11"/>
      <c r="BE2405" s="11"/>
      <c r="BF2405" s="11"/>
      <c r="BG2405" s="11"/>
      <c r="BH2405" s="11"/>
      <c r="BI2405" s="11"/>
      <c r="BJ2405" s="11"/>
      <c r="BK2405" s="11"/>
      <c r="BL2405" s="11"/>
      <c r="BM2405" s="11"/>
      <c r="BN2405" s="11"/>
      <c r="BO2405" s="11"/>
      <c r="BP2405" s="1" t="str">
        <v>0- Port Costs</v>
      </c>
      <c r="BT2405" s="1" t="str">
        <v>0- Port Value</v>
      </c>
      <c r="BU2405" s="11"/>
    </row>
    <row r="2406" spans="8:73" hidden="1" outlineLevel="1" x14ac:dyDescent="0.3">
      <c r="H2406" s="1" t="str">
        <v>0 - BM Costs</v>
      </c>
      <c r="L2406" s="1" t="str">
        <v>0 - BM Port</v>
      </c>
      <c r="N2406" s="1" t="str">
        <v>0 - Port Assets</v>
      </c>
      <c r="O2406" s="11"/>
      <c r="P2406" s="11"/>
      <c r="Q2406" s="11"/>
      <c r="R2406" s="11"/>
      <c r="S2406" s="11"/>
      <c r="T2406" s="11"/>
      <c r="U2406" s="11"/>
      <c r="V2406" s="11"/>
      <c r="W2406" s="11"/>
      <c r="X2406" s="11"/>
      <c r="Y2406" s="11"/>
      <c r="Z2406" s="11"/>
      <c r="AA2406" s="11"/>
      <c r="AB2406" s="11"/>
      <c r="AC2406" s="11"/>
      <c r="AD2406" s="11"/>
      <c r="AE2406" s="11"/>
      <c r="AF2406" s="11"/>
      <c r="AG2406" s="11"/>
      <c r="AH2406" s="11"/>
      <c r="AI2406" s="11"/>
      <c r="AJ2406" s="11"/>
      <c r="AK2406" s="11"/>
      <c r="AL2406" s="11"/>
      <c r="AM2406" s="11"/>
      <c r="AN2406" s="11"/>
      <c r="AO2406" s="11"/>
      <c r="AP2406" s="11"/>
      <c r="AQ2406" s="11"/>
      <c r="AR2406" s="11"/>
      <c r="AS2406" s="11"/>
      <c r="AT2406" s="11"/>
      <c r="AU2406" s="11"/>
      <c r="AV2406" s="11"/>
      <c r="AW2406" s="11"/>
      <c r="AX2406" s="11"/>
      <c r="AY2406" s="11"/>
      <c r="AZ2406" s="11"/>
      <c r="BA2406" s="11"/>
      <c r="BB2406" s="11"/>
      <c r="BC2406" s="11"/>
      <c r="BD2406" s="11"/>
      <c r="BE2406" s="11"/>
      <c r="BF2406" s="11"/>
      <c r="BG2406" s="11"/>
      <c r="BH2406" s="11"/>
      <c r="BI2406" s="11"/>
      <c r="BJ2406" s="11"/>
      <c r="BK2406" s="11"/>
      <c r="BL2406" s="11"/>
      <c r="BM2406" s="11"/>
      <c r="BN2406" s="11"/>
      <c r="BO2406" s="11"/>
      <c r="BP2406" s="1" t="str">
        <v>0- Port Costs</v>
      </c>
      <c r="BT2406" s="1" t="str">
        <v>0- Port Value</v>
      </c>
      <c r="BU2406" s="11"/>
    </row>
    <row r="2407" spans="8:73" hidden="1" outlineLevel="1" x14ac:dyDescent="0.3">
      <c r="H2407" s="1" t="str">
        <v>0 - BM Costs</v>
      </c>
      <c r="L2407" s="1" t="str">
        <v>0 - BM Port</v>
      </c>
      <c r="N2407" s="1" t="str">
        <v>0 - Port Assets</v>
      </c>
      <c r="O2407" s="11"/>
      <c r="P2407" s="11"/>
      <c r="Q2407" s="11"/>
      <c r="R2407" s="11"/>
      <c r="S2407" s="11"/>
      <c r="T2407" s="11"/>
      <c r="U2407" s="11"/>
      <c r="V2407" s="11"/>
      <c r="W2407" s="11"/>
      <c r="X2407" s="11"/>
      <c r="Y2407" s="11"/>
      <c r="Z2407" s="11"/>
      <c r="AA2407" s="11"/>
      <c r="AB2407" s="11"/>
      <c r="AC2407" s="11"/>
      <c r="AD2407" s="11"/>
      <c r="AE2407" s="11"/>
      <c r="AF2407" s="11"/>
      <c r="AG2407" s="11"/>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c r="BC2407" s="11"/>
      <c r="BD2407" s="11"/>
      <c r="BE2407" s="11"/>
      <c r="BF2407" s="11"/>
      <c r="BG2407" s="11"/>
      <c r="BH2407" s="11"/>
      <c r="BI2407" s="11"/>
      <c r="BJ2407" s="11"/>
      <c r="BK2407" s="11"/>
      <c r="BL2407" s="11"/>
      <c r="BM2407" s="11"/>
      <c r="BN2407" s="11"/>
      <c r="BO2407" s="11"/>
      <c r="BP2407" s="1" t="str">
        <v>0- Port Costs</v>
      </c>
      <c r="BT2407" s="1" t="str">
        <v>0- Port Value</v>
      </c>
      <c r="BU2407" s="11"/>
    </row>
    <row r="2408" spans="8:73" hidden="1" outlineLevel="1" x14ac:dyDescent="0.3">
      <c r="H2408" s="1" t="str">
        <v>0 - BM Costs</v>
      </c>
      <c r="L2408" s="1" t="str">
        <v>0 - BM Port</v>
      </c>
      <c r="N2408" s="1" t="str">
        <v>0 - Port Assets</v>
      </c>
      <c r="O2408" s="11"/>
      <c r="P2408" s="11"/>
      <c r="Q2408" s="11"/>
      <c r="R2408" s="11"/>
      <c r="S2408" s="11"/>
      <c r="T2408" s="11"/>
      <c r="U2408" s="11"/>
      <c r="V2408" s="11"/>
      <c r="W2408" s="11"/>
      <c r="X2408" s="11"/>
      <c r="Y2408" s="11"/>
      <c r="Z2408" s="11"/>
      <c r="AA2408" s="11"/>
      <c r="AB2408" s="11"/>
      <c r="AC2408" s="11"/>
      <c r="AD2408" s="11"/>
      <c r="AE2408" s="11"/>
      <c r="AF2408" s="11"/>
      <c r="AG2408" s="11"/>
      <c r="AH2408" s="11"/>
      <c r="AI2408" s="11"/>
      <c r="AJ2408" s="11"/>
      <c r="AK2408" s="11"/>
      <c r="AL2408" s="11"/>
      <c r="AM2408" s="11"/>
      <c r="AN2408" s="11"/>
      <c r="AO2408" s="11"/>
      <c r="AP2408" s="11"/>
      <c r="AQ2408" s="11"/>
      <c r="AR2408" s="11"/>
      <c r="AS2408" s="11"/>
      <c r="AT2408" s="11"/>
      <c r="AU2408" s="11"/>
      <c r="AV2408" s="11"/>
      <c r="AW2408" s="11"/>
      <c r="AX2408" s="11"/>
      <c r="AY2408" s="11"/>
      <c r="AZ2408" s="11"/>
      <c r="BA2408" s="11"/>
      <c r="BB2408" s="11"/>
      <c r="BC2408" s="11"/>
      <c r="BD2408" s="11"/>
      <c r="BE2408" s="11"/>
      <c r="BF2408" s="11"/>
      <c r="BG2408" s="11"/>
      <c r="BH2408" s="11"/>
      <c r="BI2408" s="11"/>
      <c r="BJ2408" s="11"/>
      <c r="BK2408" s="11"/>
      <c r="BL2408" s="11"/>
      <c r="BM2408" s="11"/>
      <c r="BN2408" s="11"/>
      <c r="BO2408" s="11"/>
      <c r="BP2408" s="1" t="str">
        <v>0- Port Costs</v>
      </c>
      <c r="BT2408" s="1" t="str">
        <v>0- Port Value</v>
      </c>
      <c r="BU2408" s="11"/>
    </row>
    <row r="2409" spans="8:73" hidden="1" outlineLevel="1" x14ac:dyDescent="0.3">
      <c r="H2409" s="1" t="str">
        <v>0 - BM Costs</v>
      </c>
      <c r="L2409" s="1" t="str">
        <v>0 - BM Port</v>
      </c>
      <c r="N2409" s="1" t="str">
        <v>0 - Port Assets</v>
      </c>
      <c r="O2409" s="11"/>
      <c r="P2409" s="11"/>
      <c r="Q2409" s="11"/>
      <c r="R2409" s="11"/>
      <c r="S2409" s="11"/>
      <c r="T2409" s="11"/>
      <c r="U2409" s="11"/>
      <c r="V2409" s="11"/>
      <c r="W2409" s="11"/>
      <c r="X2409" s="11"/>
      <c r="Y2409" s="11"/>
      <c r="Z2409" s="11"/>
      <c r="AA2409" s="11"/>
      <c r="AB2409" s="11"/>
      <c r="AC2409" s="11"/>
      <c r="AD2409" s="11"/>
      <c r="AE2409" s="11"/>
      <c r="AF2409" s="11"/>
      <c r="AG2409" s="11"/>
      <c r="AH2409" s="11"/>
      <c r="AI2409" s="11"/>
      <c r="AJ2409" s="11"/>
      <c r="AK2409" s="11"/>
      <c r="AL2409" s="11"/>
      <c r="AM2409" s="11"/>
      <c r="AN2409" s="11"/>
      <c r="AO2409" s="11"/>
      <c r="AP2409" s="11"/>
      <c r="AQ2409" s="11"/>
      <c r="AR2409" s="11"/>
      <c r="AS2409" s="11"/>
      <c r="AT2409" s="11"/>
      <c r="AU2409" s="11"/>
      <c r="AV2409" s="11"/>
      <c r="AW2409" s="11"/>
      <c r="AX2409" s="11"/>
      <c r="AY2409" s="11"/>
      <c r="AZ2409" s="11"/>
      <c r="BA2409" s="11"/>
      <c r="BB2409" s="11"/>
      <c r="BC2409" s="11"/>
      <c r="BD2409" s="11"/>
      <c r="BE2409" s="11"/>
      <c r="BF2409" s="11"/>
      <c r="BG2409" s="11"/>
      <c r="BH2409" s="11"/>
      <c r="BI2409" s="11"/>
      <c r="BJ2409" s="11"/>
      <c r="BK2409" s="11"/>
      <c r="BL2409" s="11"/>
      <c r="BM2409" s="11"/>
      <c r="BN2409" s="11"/>
      <c r="BO2409" s="11"/>
      <c r="BP2409" s="1" t="str">
        <v>0- Port Costs</v>
      </c>
      <c r="BT2409" s="1" t="str">
        <v>0- Port Value</v>
      </c>
      <c r="BU2409" s="11"/>
    </row>
    <row r="2410" spans="8:73" hidden="1" outlineLevel="1" x14ac:dyDescent="0.3">
      <c r="H2410" s="1" t="str">
        <v>0 - BM Costs</v>
      </c>
      <c r="L2410" s="1" t="str">
        <v>0 - BM Port</v>
      </c>
      <c r="N2410" s="1" t="str">
        <v>0 - Port Assets</v>
      </c>
      <c r="O2410" s="11"/>
      <c r="P2410" s="11"/>
      <c r="Q2410" s="11"/>
      <c r="R2410" s="11"/>
      <c r="S2410" s="11"/>
      <c r="T2410" s="11"/>
      <c r="U2410" s="11"/>
      <c r="V2410" s="11"/>
      <c r="W2410" s="11"/>
      <c r="X2410" s="11"/>
      <c r="Y2410" s="11"/>
      <c r="Z2410" s="11"/>
      <c r="AA2410" s="11"/>
      <c r="AB2410" s="11"/>
      <c r="AC2410" s="11"/>
      <c r="AD2410" s="11"/>
      <c r="AE2410" s="11"/>
      <c r="AF2410" s="11"/>
      <c r="AG2410" s="11"/>
      <c r="AH2410" s="11"/>
      <c r="AI2410" s="11"/>
      <c r="AJ2410" s="11"/>
      <c r="AK2410" s="11"/>
      <c r="AL2410" s="11"/>
      <c r="AM2410" s="11"/>
      <c r="AN2410" s="11"/>
      <c r="AO2410" s="11"/>
      <c r="AP2410" s="11"/>
      <c r="AQ2410" s="11"/>
      <c r="AR2410" s="11"/>
      <c r="AS2410" s="11"/>
      <c r="AT2410" s="11"/>
      <c r="AU2410" s="11"/>
      <c r="AV2410" s="11"/>
      <c r="AW2410" s="11"/>
      <c r="AX2410" s="11"/>
      <c r="AY2410" s="11"/>
      <c r="AZ2410" s="11"/>
      <c r="BA2410" s="11"/>
      <c r="BB2410" s="11"/>
      <c r="BC2410" s="11"/>
      <c r="BD2410" s="11"/>
      <c r="BE2410" s="11"/>
      <c r="BF2410" s="11"/>
      <c r="BG2410" s="11"/>
      <c r="BH2410" s="11"/>
      <c r="BI2410" s="11"/>
      <c r="BJ2410" s="11"/>
      <c r="BK2410" s="11"/>
      <c r="BL2410" s="11"/>
      <c r="BM2410" s="11"/>
      <c r="BN2410" s="11"/>
      <c r="BO2410" s="11"/>
      <c r="BP2410" s="1" t="str">
        <v>0- Port Costs</v>
      </c>
      <c r="BT2410" s="1" t="str">
        <v>0- Port Value</v>
      </c>
      <c r="BU2410" s="11"/>
    </row>
    <row r="2411" spans="8:73" hidden="1" outlineLevel="1" x14ac:dyDescent="0.3">
      <c r="H2411" s="1" t="str">
        <v>0 - BM Costs</v>
      </c>
      <c r="L2411" s="1" t="str">
        <v>0 - BM Port</v>
      </c>
      <c r="N2411" s="1" t="str">
        <v>0 - Port Assets</v>
      </c>
      <c r="O2411" s="11"/>
      <c r="P2411" s="11"/>
      <c r="Q2411" s="11"/>
      <c r="R2411" s="11"/>
      <c r="S2411" s="11"/>
      <c r="T2411" s="11"/>
      <c r="U2411" s="11"/>
      <c r="V2411" s="11"/>
      <c r="W2411" s="11"/>
      <c r="X2411" s="11"/>
      <c r="Y2411" s="11"/>
      <c r="Z2411" s="11"/>
      <c r="AA2411" s="11"/>
      <c r="AB2411" s="11"/>
      <c r="AC2411" s="11"/>
      <c r="AD2411" s="11"/>
      <c r="AE2411" s="11"/>
      <c r="AF2411" s="11"/>
      <c r="AG2411" s="11"/>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c r="BB2411" s="11"/>
      <c r="BC2411" s="11"/>
      <c r="BD2411" s="11"/>
      <c r="BE2411" s="11"/>
      <c r="BF2411" s="11"/>
      <c r="BG2411" s="11"/>
      <c r="BH2411" s="11"/>
      <c r="BI2411" s="11"/>
      <c r="BJ2411" s="11"/>
      <c r="BK2411" s="11"/>
      <c r="BL2411" s="11"/>
      <c r="BM2411" s="11"/>
      <c r="BN2411" s="11"/>
      <c r="BO2411" s="11"/>
      <c r="BP2411" s="1" t="str">
        <v>0- Port Costs</v>
      </c>
      <c r="BT2411" s="1" t="str">
        <v>0- Port Value</v>
      </c>
      <c r="BU2411" s="11"/>
    </row>
    <row r="2412" spans="8:73" hidden="1" outlineLevel="1" x14ac:dyDescent="0.3">
      <c r="H2412" s="1" t="str">
        <v>0 - BM Costs</v>
      </c>
      <c r="L2412" s="1" t="str">
        <v>0 - BM Port</v>
      </c>
      <c r="N2412" s="1" t="str">
        <v>0 - Port Assets</v>
      </c>
      <c r="O2412" s="11"/>
      <c r="P2412" s="11"/>
      <c r="Q2412" s="11"/>
      <c r="R2412" s="11"/>
      <c r="S2412" s="11"/>
      <c r="T2412" s="11"/>
      <c r="U2412" s="11"/>
      <c r="V2412" s="11"/>
      <c r="W2412" s="11"/>
      <c r="X2412" s="11"/>
      <c r="Y2412" s="11"/>
      <c r="Z2412" s="11"/>
      <c r="AA2412" s="11"/>
      <c r="AB2412" s="11"/>
      <c r="AC2412" s="11"/>
      <c r="AD2412" s="11"/>
      <c r="AE2412" s="11"/>
      <c r="AF2412" s="11"/>
      <c r="AG2412" s="11"/>
      <c r="AH2412" s="11"/>
      <c r="AI2412" s="11"/>
      <c r="AJ2412" s="11"/>
      <c r="AK2412" s="11"/>
      <c r="AL2412" s="11"/>
      <c r="AM2412" s="11"/>
      <c r="AN2412" s="11"/>
      <c r="AO2412" s="11"/>
      <c r="AP2412" s="11"/>
      <c r="AQ2412" s="11"/>
      <c r="AR2412" s="11"/>
      <c r="AS2412" s="11"/>
      <c r="AT2412" s="11"/>
      <c r="AU2412" s="11"/>
      <c r="AV2412" s="11"/>
      <c r="AW2412" s="11"/>
      <c r="AX2412" s="11"/>
      <c r="AY2412" s="11"/>
      <c r="AZ2412" s="11"/>
      <c r="BA2412" s="11"/>
      <c r="BB2412" s="11"/>
      <c r="BC2412" s="11"/>
      <c r="BD2412" s="11"/>
      <c r="BE2412" s="11"/>
      <c r="BF2412" s="11"/>
      <c r="BG2412" s="11"/>
      <c r="BH2412" s="11"/>
      <c r="BI2412" s="11"/>
      <c r="BJ2412" s="11"/>
      <c r="BK2412" s="11"/>
      <c r="BL2412" s="11"/>
      <c r="BM2412" s="11"/>
      <c r="BN2412" s="11"/>
      <c r="BO2412" s="11"/>
      <c r="BP2412" s="1" t="str">
        <v>0- Port Costs</v>
      </c>
      <c r="BT2412" s="1" t="str">
        <v>0- Port Value</v>
      </c>
      <c r="BU2412" s="11"/>
    </row>
    <row r="2413" spans="8:73" hidden="1" outlineLevel="1" x14ac:dyDescent="0.3">
      <c r="H2413" s="1" t="str">
        <v>0 - BM Costs</v>
      </c>
      <c r="L2413" s="1" t="str">
        <v>0 - BM Port</v>
      </c>
      <c r="N2413" s="1" t="str">
        <v>0 - Port Assets</v>
      </c>
      <c r="O2413" s="11"/>
      <c r="P2413" s="11"/>
      <c r="Q2413" s="11"/>
      <c r="R2413" s="11"/>
      <c r="S2413" s="11"/>
      <c r="T2413" s="11"/>
      <c r="U2413" s="11"/>
      <c r="V2413" s="11"/>
      <c r="W2413" s="11"/>
      <c r="X2413" s="11"/>
      <c r="Y2413" s="11"/>
      <c r="Z2413" s="11"/>
      <c r="AA2413" s="11"/>
      <c r="AB2413" s="11"/>
      <c r="AC2413" s="11"/>
      <c r="AD2413" s="11"/>
      <c r="AE2413" s="11"/>
      <c r="AF2413" s="11"/>
      <c r="AG2413" s="11"/>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c r="BC2413" s="11"/>
      <c r="BD2413" s="11"/>
      <c r="BE2413" s="11"/>
      <c r="BF2413" s="11"/>
      <c r="BG2413" s="11"/>
      <c r="BH2413" s="11"/>
      <c r="BI2413" s="11"/>
      <c r="BJ2413" s="11"/>
      <c r="BK2413" s="11"/>
      <c r="BL2413" s="11"/>
      <c r="BM2413" s="11"/>
      <c r="BN2413" s="11"/>
      <c r="BO2413" s="11"/>
      <c r="BP2413" s="1" t="str">
        <v>0- Port Costs</v>
      </c>
      <c r="BT2413" s="1" t="str">
        <v>0- Port Value</v>
      </c>
      <c r="BU2413" s="11"/>
    </row>
    <row r="2414" spans="8:73" hidden="1" outlineLevel="1" x14ac:dyDescent="0.3">
      <c r="H2414" s="1" t="str">
        <v>0 - BM Costs</v>
      </c>
      <c r="L2414" s="1" t="str">
        <v>0 - BM Port</v>
      </c>
      <c r="N2414" s="1" t="str">
        <v>0 - Port Assets</v>
      </c>
      <c r="O2414" s="11"/>
      <c r="P2414" s="11"/>
      <c r="Q2414" s="11"/>
      <c r="R2414" s="11"/>
      <c r="S2414" s="11"/>
      <c r="T2414" s="11"/>
      <c r="U2414" s="11"/>
      <c r="V2414" s="11"/>
      <c r="W2414" s="11"/>
      <c r="X2414" s="11"/>
      <c r="Y2414" s="11"/>
      <c r="Z2414" s="11"/>
      <c r="AA2414" s="11"/>
      <c r="AB2414" s="11"/>
      <c r="AC2414" s="11"/>
      <c r="AD2414" s="11"/>
      <c r="AE2414" s="11"/>
      <c r="AF2414" s="11"/>
      <c r="AG2414" s="11"/>
      <c r="AH2414" s="11"/>
      <c r="AI2414" s="11"/>
      <c r="AJ2414" s="11"/>
      <c r="AK2414" s="11"/>
      <c r="AL2414" s="11"/>
      <c r="AM2414" s="11"/>
      <c r="AN2414" s="11"/>
      <c r="AO2414" s="11"/>
      <c r="AP2414" s="11"/>
      <c r="AQ2414" s="11"/>
      <c r="AR2414" s="11"/>
      <c r="AS2414" s="11"/>
      <c r="AT2414" s="11"/>
      <c r="AU2414" s="11"/>
      <c r="AV2414" s="11"/>
      <c r="AW2414" s="11"/>
      <c r="AX2414" s="11"/>
      <c r="AY2414" s="11"/>
      <c r="AZ2414" s="11"/>
      <c r="BA2414" s="11"/>
      <c r="BB2414" s="11"/>
      <c r="BC2414" s="11"/>
      <c r="BD2414" s="11"/>
      <c r="BE2414" s="11"/>
      <c r="BF2414" s="11"/>
      <c r="BG2414" s="11"/>
      <c r="BH2414" s="11"/>
      <c r="BI2414" s="11"/>
      <c r="BJ2414" s="11"/>
      <c r="BK2414" s="11"/>
      <c r="BL2414" s="11"/>
      <c r="BM2414" s="11"/>
      <c r="BN2414" s="11"/>
      <c r="BO2414" s="11"/>
      <c r="BP2414" s="1" t="str">
        <v>0- Port Costs</v>
      </c>
      <c r="BT2414" s="1" t="str">
        <v>0- Port Value</v>
      </c>
      <c r="BU2414" s="11"/>
    </row>
    <row r="2415" spans="8:73" hidden="1" outlineLevel="1" x14ac:dyDescent="0.3">
      <c r="H2415" s="1" t="str">
        <v>0 - BM Costs</v>
      </c>
      <c r="L2415" s="1" t="str">
        <v>0 - BM Port</v>
      </c>
      <c r="N2415" s="1" t="str">
        <v>0 - Port Assets</v>
      </c>
      <c r="O2415" s="11"/>
      <c r="P2415" s="11"/>
      <c r="Q2415" s="11"/>
      <c r="R2415" s="11"/>
      <c r="S2415" s="11"/>
      <c r="T2415" s="11"/>
      <c r="U2415" s="11"/>
      <c r="V2415" s="11"/>
      <c r="W2415" s="11"/>
      <c r="X2415" s="11"/>
      <c r="Y2415" s="11"/>
      <c r="Z2415" s="11"/>
      <c r="AA2415" s="11"/>
      <c r="AB2415" s="11"/>
      <c r="AC2415" s="11"/>
      <c r="AD2415" s="11"/>
      <c r="AE2415" s="11"/>
      <c r="AF2415" s="11"/>
      <c r="AG2415" s="11"/>
      <c r="AH2415" s="11"/>
      <c r="AI2415" s="11"/>
      <c r="AJ2415" s="11"/>
      <c r="AK2415" s="11"/>
      <c r="AL2415" s="11"/>
      <c r="AM2415" s="11"/>
      <c r="AN2415" s="11"/>
      <c r="AO2415" s="11"/>
      <c r="AP2415" s="11"/>
      <c r="AQ2415" s="11"/>
      <c r="AR2415" s="11"/>
      <c r="AS2415" s="11"/>
      <c r="AT2415" s="11"/>
      <c r="AU2415" s="11"/>
      <c r="AV2415" s="11"/>
      <c r="AW2415" s="11"/>
      <c r="AX2415" s="11"/>
      <c r="AY2415" s="11"/>
      <c r="AZ2415" s="11"/>
      <c r="BA2415" s="11"/>
      <c r="BB2415" s="11"/>
      <c r="BC2415" s="11"/>
      <c r="BD2415" s="11"/>
      <c r="BE2415" s="11"/>
      <c r="BF2415" s="11"/>
      <c r="BG2415" s="11"/>
      <c r="BH2415" s="11"/>
      <c r="BI2415" s="11"/>
      <c r="BJ2415" s="11"/>
      <c r="BK2415" s="11"/>
      <c r="BL2415" s="11"/>
      <c r="BM2415" s="11"/>
      <c r="BN2415" s="11"/>
      <c r="BO2415" s="11"/>
      <c r="BP2415" s="1" t="str">
        <v>0- Port Costs</v>
      </c>
      <c r="BT2415" s="1" t="str">
        <v>0- Port Value</v>
      </c>
      <c r="BU2415" s="11"/>
    </row>
    <row r="2416" spans="8:73" hidden="1" outlineLevel="1" x14ac:dyDescent="0.3">
      <c r="H2416" s="1" t="str">
        <v>0 - BM Costs</v>
      </c>
      <c r="L2416" s="1" t="str">
        <v>0 - BM Port</v>
      </c>
      <c r="N2416" s="1" t="str">
        <v>0 - Port Assets</v>
      </c>
      <c r="O2416" s="11"/>
      <c r="P2416" s="11"/>
      <c r="Q2416" s="11"/>
      <c r="R2416" s="11"/>
      <c r="S2416" s="11"/>
      <c r="T2416" s="11"/>
      <c r="U2416" s="11"/>
      <c r="V2416" s="11"/>
      <c r="W2416" s="11"/>
      <c r="X2416" s="11"/>
      <c r="Y2416" s="11"/>
      <c r="Z2416" s="11"/>
      <c r="AA2416" s="11"/>
      <c r="AB2416" s="11"/>
      <c r="AC2416" s="11"/>
      <c r="AD2416" s="11"/>
      <c r="AE2416" s="11"/>
      <c r="AF2416" s="11"/>
      <c r="AG2416" s="11"/>
      <c r="AH2416" s="11"/>
      <c r="AI2416" s="11"/>
      <c r="AJ2416" s="11"/>
      <c r="AK2416" s="11"/>
      <c r="AL2416" s="11"/>
      <c r="AM2416" s="11"/>
      <c r="AN2416" s="11"/>
      <c r="AO2416" s="11"/>
      <c r="AP2416" s="11"/>
      <c r="AQ2416" s="11"/>
      <c r="AR2416" s="11"/>
      <c r="AS2416" s="11"/>
      <c r="AT2416" s="11"/>
      <c r="AU2416" s="11"/>
      <c r="AV2416" s="11"/>
      <c r="AW2416" s="11"/>
      <c r="AX2416" s="11"/>
      <c r="AY2416" s="11"/>
      <c r="AZ2416" s="11"/>
      <c r="BA2416" s="11"/>
      <c r="BB2416" s="11"/>
      <c r="BC2416" s="11"/>
      <c r="BD2416" s="11"/>
      <c r="BE2416" s="11"/>
      <c r="BF2416" s="11"/>
      <c r="BG2416" s="11"/>
      <c r="BH2416" s="11"/>
      <c r="BI2416" s="11"/>
      <c r="BJ2416" s="11"/>
      <c r="BK2416" s="11"/>
      <c r="BL2416" s="11"/>
      <c r="BM2416" s="11"/>
      <c r="BN2416" s="11"/>
      <c r="BO2416" s="11"/>
      <c r="BP2416" s="1" t="str">
        <v>0- Port Costs</v>
      </c>
      <c r="BT2416" s="1" t="str">
        <v>0- Port Value</v>
      </c>
      <c r="BU2416" s="11"/>
    </row>
    <row r="2417" spans="8:73" hidden="1" outlineLevel="1" x14ac:dyDescent="0.3">
      <c r="H2417" s="1" t="str">
        <v>0 - BM Costs</v>
      </c>
      <c r="L2417" s="1" t="str">
        <v>0 - BM Port</v>
      </c>
      <c r="N2417" s="1" t="str">
        <v>0 - Port Assets</v>
      </c>
      <c r="O2417" s="11"/>
      <c r="P2417" s="11"/>
      <c r="Q2417" s="11"/>
      <c r="R2417" s="11"/>
      <c r="S2417" s="11"/>
      <c r="T2417" s="11"/>
      <c r="U2417" s="11"/>
      <c r="V2417" s="11"/>
      <c r="W2417" s="11"/>
      <c r="X2417" s="11"/>
      <c r="Y2417" s="11"/>
      <c r="Z2417" s="11"/>
      <c r="AA2417" s="11"/>
      <c r="AB2417" s="11"/>
      <c r="AC2417" s="11"/>
      <c r="AD2417" s="11"/>
      <c r="AE2417" s="11"/>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c r="BC2417" s="11"/>
      <c r="BD2417" s="11"/>
      <c r="BE2417" s="11"/>
      <c r="BF2417" s="11"/>
      <c r="BG2417" s="11"/>
      <c r="BH2417" s="11"/>
      <c r="BI2417" s="11"/>
      <c r="BJ2417" s="11"/>
      <c r="BK2417" s="11"/>
      <c r="BL2417" s="11"/>
      <c r="BM2417" s="11"/>
      <c r="BN2417" s="11"/>
      <c r="BO2417" s="11"/>
      <c r="BP2417" s="1" t="str">
        <v>0- Port Costs</v>
      </c>
      <c r="BT2417" s="1" t="str">
        <v>0- Port Value</v>
      </c>
      <c r="BU2417" s="11"/>
    </row>
    <row r="2418" spans="8:73" hidden="1" outlineLevel="1" x14ac:dyDescent="0.3">
      <c r="H2418" s="1" t="str">
        <v>0 - BM Costs</v>
      </c>
      <c r="L2418" s="1" t="str">
        <v>0 - BM Port</v>
      </c>
      <c r="N2418" s="1" t="str">
        <v>0 - Port Assets</v>
      </c>
      <c r="O2418" s="11"/>
      <c r="P2418" s="11"/>
      <c r="Q2418" s="11"/>
      <c r="R2418" s="11"/>
      <c r="S2418" s="11"/>
      <c r="T2418" s="11"/>
      <c r="U2418" s="11"/>
      <c r="V2418" s="11"/>
      <c r="W2418" s="11"/>
      <c r="X2418" s="11"/>
      <c r="Y2418" s="11"/>
      <c r="Z2418" s="11"/>
      <c r="AA2418" s="11"/>
      <c r="AB2418" s="11"/>
      <c r="AC2418" s="11"/>
      <c r="AD2418" s="11"/>
      <c r="AE2418" s="11"/>
      <c r="AF2418" s="11"/>
      <c r="AG2418" s="11"/>
      <c r="AH2418" s="11"/>
      <c r="AI2418" s="11"/>
      <c r="AJ2418" s="11"/>
      <c r="AK2418" s="11"/>
      <c r="AL2418" s="11"/>
      <c r="AM2418" s="11"/>
      <c r="AN2418" s="11"/>
      <c r="AO2418" s="11"/>
      <c r="AP2418" s="11"/>
      <c r="AQ2418" s="11"/>
      <c r="AR2418" s="11"/>
      <c r="AS2418" s="11"/>
      <c r="AT2418" s="11"/>
      <c r="AU2418" s="11"/>
      <c r="AV2418" s="11"/>
      <c r="AW2418" s="11"/>
      <c r="AX2418" s="11"/>
      <c r="AY2418" s="11"/>
      <c r="AZ2418" s="11"/>
      <c r="BA2418" s="11"/>
      <c r="BB2418" s="11"/>
      <c r="BC2418" s="11"/>
      <c r="BD2418" s="11"/>
      <c r="BE2418" s="11"/>
      <c r="BF2418" s="11"/>
      <c r="BG2418" s="11"/>
      <c r="BH2418" s="11"/>
      <c r="BI2418" s="11"/>
      <c r="BJ2418" s="11"/>
      <c r="BK2418" s="11"/>
      <c r="BL2418" s="11"/>
      <c r="BM2418" s="11"/>
      <c r="BN2418" s="11"/>
      <c r="BO2418" s="11"/>
      <c r="BP2418" s="1" t="str">
        <v>0- Port Costs</v>
      </c>
      <c r="BT2418" s="1" t="str">
        <v>0- Port Value</v>
      </c>
      <c r="BU2418" s="11"/>
    </row>
    <row r="2419" spans="8:73" hidden="1" outlineLevel="1" x14ac:dyDescent="0.3">
      <c r="H2419" s="1" t="str">
        <v>0 - BM Costs</v>
      </c>
      <c r="L2419" s="1" t="str">
        <v>0 - BM Port</v>
      </c>
      <c r="N2419" s="1" t="str">
        <v>0 - Port Assets</v>
      </c>
      <c r="O2419" s="11"/>
      <c r="P2419" s="11"/>
      <c r="Q2419" s="11"/>
      <c r="R2419" s="11"/>
      <c r="S2419" s="11"/>
      <c r="T2419" s="11"/>
      <c r="U2419" s="11"/>
      <c r="V2419" s="11"/>
      <c r="W2419" s="11"/>
      <c r="X2419" s="11"/>
      <c r="Y2419" s="11"/>
      <c r="Z2419" s="11"/>
      <c r="AA2419" s="11"/>
      <c r="AB2419" s="11"/>
      <c r="AC2419" s="11"/>
      <c r="AD2419" s="11"/>
      <c r="AE2419" s="11"/>
      <c r="AF2419" s="11"/>
      <c r="AG2419" s="11"/>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c r="BC2419" s="11"/>
      <c r="BD2419" s="11"/>
      <c r="BE2419" s="11"/>
      <c r="BF2419" s="11"/>
      <c r="BG2419" s="11"/>
      <c r="BH2419" s="11"/>
      <c r="BI2419" s="11"/>
      <c r="BJ2419" s="11"/>
      <c r="BK2419" s="11"/>
      <c r="BL2419" s="11"/>
      <c r="BM2419" s="11"/>
      <c r="BN2419" s="11"/>
      <c r="BO2419" s="11"/>
      <c r="BP2419" s="1" t="str">
        <v>0- Port Costs</v>
      </c>
      <c r="BT2419" s="1" t="str">
        <v>0- Port Value</v>
      </c>
      <c r="BU2419" s="11"/>
    </row>
    <row r="2420" spans="8:73" hidden="1" outlineLevel="1" x14ac:dyDescent="0.3">
      <c r="H2420" s="1" t="str">
        <v>0 - BM Costs</v>
      </c>
      <c r="L2420" s="1" t="str">
        <v>0 - BM Port</v>
      </c>
      <c r="N2420" s="1" t="str">
        <v>0 - Port Assets</v>
      </c>
      <c r="O2420" s="11"/>
      <c r="P2420" s="11"/>
      <c r="Q2420" s="11"/>
      <c r="R2420" s="11"/>
      <c r="S2420" s="11"/>
      <c r="T2420" s="11"/>
      <c r="U2420" s="11"/>
      <c r="V2420" s="11"/>
      <c r="W2420" s="11"/>
      <c r="X2420" s="11"/>
      <c r="Y2420" s="11"/>
      <c r="Z2420" s="11"/>
      <c r="AA2420" s="11"/>
      <c r="AB2420" s="11"/>
      <c r="AC2420" s="11"/>
      <c r="AD2420" s="11"/>
      <c r="AE2420" s="11"/>
      <c r="AF2420" s="11"/>
      <c r="AG2420" s="11"/>
      <c r="AH2420" s="11"/>
      <c r="AI2420" s="11"/>
      <c r="AJ2420" s="11"/>
      <c r="AK2420" s="11"/>
      <c r="AL2420" s="11"/>
      <c r="AM2420" s="11"/>
      <c r="AN2420" s="11"/>
      <c r="AO2420" s="11"/>
      <c r="AP2420" s="11"/>
      <c r="AQ2420" s="11"/>
      <c r="AR2420" s="11"/>
      <c r="AS2420" s="11"/>
      <c r="AT2420" s="11"/>
      <c r="AU2420" s="11"/>
      <c r="AV2420" s="11"/>
      <c r="AW2420" s="11"/>
      <c r="AX2420" s="11"/>
      <c r="AY2420" s="11"/>
      <c r="AZ2420" s="11"/>
      <c r="BA2420" s="11"/>
      <c r="BB2420" s="11"/>
      <c r="BC2420" s="11"/>
      <c r="BD2420" s="11"/>
      <c r="BE2420" s="11"/>
      <c r="BF2420" s="11"/>
      <c r="BG2420" s="11"/>
      <c r="BH2420" s="11"/>
      <c r="BI2420" s="11"/>
      <c r="BJ2420" s="11"/>
      <c r="BK2420" s="11"/>
      <c r="BL2420" s="11"/>
      <c r="BM2420" s="11"/>
      <c r="BN2420" s="11"/>
      <c r="BO2420" s="11"/>
      <c r="BP2420" s="1" t="str">
        <v>0- Port Costs</v>
      </c>
      <c r="BT2420" s="1" t="str">
        <v>0- Port Value</v>
      </c>
      <c r="BU2420" s="11"/>
    </row>
    <row r="2421" spans="8:73" hidden="1" outlineLevel="1" x14ac:dyDescent="0.3">
      <c r="H2421" s="1" t="str">
        <v>0 - BM Costs</v>
      </c>
      <c r="L2421" s="1" t="str">
        <v>0 - BM Port</v>
      </c>
      <c r="N2421" s="1" t="str">
        <v>0 - Port Assets</v>
      </c>
      <c r="O2421" s="11"/>
      <c r="P2421" s="11"/>
      <c r="Q2421" s="11"/>
      <c r="R2421" s="11"/>
      <c r="S2421" s="11"/>
      <c r="T2421" s="11"/>
      <c r="U2421" s="11"/>
      <c r="V2421" s="11"/>
      <c r="W2421" s="11"/>
      <c r="X2421" s="11"/>
      <c r="Y2421" s="11"/>
      <c r="Z2421" s="11"/>
      <c r="AA2421" s="11"/>
      <c r="AB2421" s="11"/>
      <c r="AC2421" s="11"/>
      <c r="AD2421" s="11"/>
      <c r="AE2421" s="11"/>
      <c r="AF2421" s="11"/>
      <c r="AG2421" s="11"/>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c r="BC2421" s="11"/>
      <c r="BD2421" s="11"/>
      <c r="BE2421" s="11"/>
      <c r="BF2421" s="11"/>
      <c r="BG2421" s="11"/>
      <c r="BH2421" s="11"/>
      <c r="BI2421" s="11"/>
      <c r="BJ2421" s="11"/>
      <c r="BK2421" s="11"/>
      <c r="BL2421" s="11"/>
      <c r="BM2421" s="11"/>
      <c r="BN2421" s="11"/>
      <c r="BO2421" s="11"/>
      <c r="BP2421" s="1" t="str">
        <v>0- Port Costs</v>
      </c>
      <c r="BT2421" s="1" t="str">
        <v>0- Port Value</v>
      </c>
      <c r="BU2421" s="11"/>
    </row>
    <row r="2422" spans="8:73" hidden="1" outlineLevel="1" x14ac:dyDescent="0.3">
      <c r="H2422" s="1" t="str">
        <v>0 - BM Costs</v>
      </c>
      <c r="L2422" s="1" t="str">
        <v>0 - BM Port</v>
      </c>
      <c r="N2422" s="1" t="str">
        <v>0 - Port Assets</v>
      </c>
      <c r="O2422" s="11"/>
      <c r="P2422" s="11"/>
      <c r="Q2422" s="11"/>
      <c r="R2422" s="11"/>
      <c r="S2422" s="11"/>
      <c r="T2422" s="11"/>
      <c r="U2422" s="11"/>
      <c r="V2422" s="11"/>
      <c r="W2422" s="11"/>
      <c r="X2422" s="11"/>
      <c r="Y2422" s="11"/>
      <c r="Z2422" s="11"/>
      <c r="AA2422" s="11"/>
      <c r="AB2422" s="11"/>
      <c r="AC2422" s="11"/>
      <c r="AD2422" s="11"/>
      <c r="AE2422" s="11"/>
      <c r="AF2422" s="11"/>
      <c r="AG2422" s="11"/>
      <c r="AH2422" s="11"/>
      <c r="AI2422" s="11"/>
      <c r="AJ2422" s="11"/>
      <c r="AK2422" s="11"/>
      <c r="AL2422" s="11"/>
      <c r="AM2422" s="11"/>
      <c r="AN2422" s="11"/>
      <c r="AO2422" s="11"/>
      <c r="AP2422" s="11"/>
      <c r="AQ2422" s="11"/>
      <c r="AR2422" s="11"/>
      <c r="AS2422" s="11"/>
      <c r="AT2422" s="11"/>
      <c r="AU2422" s="11"/>
      <c r="AV2422" s="11"/>
      <c r="AW2422" s="11"/>
      <c r="AX2422" s="11"/>
      <c r="AY2422" s="11"/>
      <c r="AZ2422" s="11"/>
      <c r="BA2422" s="11"/>
      <c r="BB2422" s="11"/>
      <c r="BC2422" s="11"/>
      <c r="BD2422" s="11"/>
      <c r="BE2422" s="11"/>
      <c r="BF2422" s="11"/>
      <c r="BG2422" s="11"/>
      <c r="BH2422" s="11"/>
      <c r="BI2422" s="11"/>
      <c r="BJ2422" s="11"/>
      <c r="BK2422" s="11"/>
      <c r="BL2422" s="11"/>
      <c r="BM2422" s="11"/>
      <c r="BN2422" s="11"/>
      <c r="BO2422" s="11"/>
      <c r="BP2422" s="1" t="str">
        <v>0- Port Costs</v>
      </c>
      <c r="BT2422" s="1" t="str">
        <v>0- Port Value</v>
      </c>
      <c r="BU2422" s="11"/>
    </row>
    <row r="2423" spans="8:73" hidden="1" outlineLevel="1" x14ac:dyDescent="0.3">
      <c r="H2423" s="1" t="str">
        <v>0 - BM Costs</v>
      </c>
      <c r="L2423" s="1" t="str">
        <v>0 - BM Port</v>
      </c>
      <c r="N2423" s="1" t="str">
        <v>0 - Port Assets</v>
      </c>
      <c r="O2423" s="11"/>
      <c r="P2423" s="11"/>
      <c r="Q2423" s="11"/>
      <c r="R2423" s="11"/>
      <c r="S2423" s="11"/>
      <c r="T2423" s="11"/>
      <c r="U2423" s="11"/>
      <c r="V2423" s="11"/>
      <c r="W2423" s="11"/>
      <c r="X2423" s="11"/>
      <c r="Y2423" s="11"/>
      <c r="Z2423" s="11"/>
      <c r="AA2423" s="11"/>
      <c r="AB2423" s="11"/>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c r="BC2423" s="11"/>
      <c r="BD2423" s="11"/>
      <c r="BE2423" s="11"/>
      <c r="BF2423" s="11"/>
      <c r="BG2423" s="11"/>
      <c r="BH2423" s="11"/>
      <c r="BI2423" s="11"/>
      <c r="BJ2423" s="11"/>
      <c r="BK2423" s="11"/>
      <c r="BL2423" s="11"/>
      <c r="BM2423" s="11"/>
      <c r="BN2423" s="11"/>
      <c r="BO2423" s="11"/>
      <c r="BP2423" s="1" t="str">
        <v>0- Port Costs</v>
      </c>
      <c r="BT2423" s="1" t="str">
        <v>0- Port Value</v>
      </c>
      <c r="BU2423" s="11"/>
    </row>
    <row r="2424" spans="8:73" hidden="1" outlineLevel="1" x14ac:dyDescent="0.3">
      <c r="H2424" s="1" t="str">
        <v>0 - BM Costs</v>
      </c>
      <c r="L2424" s="1" t="str">
        <v>0 - BM Port</v>
      </c>
      <c r="N2424" s="1" t="str">
        <v>0 - Port Assets</v>
      </c>
      <c r="O2424" s="11"/>
      <c r="P2424" s="11"/>
      <c r="Q2424" s="11"/>
      <c r="R2424" s="11"/>
      <c r="S2424" s="11"/>
      <c r="T2424" s="11"/>
      <c r="U2424" s="11"/>
      <c r="V2424" s="11"/>
      <c r="W2424" s="11"/>
      <c r="X2424" s="11"/>
      <c r="Y2424" s="11"/>
      <c r="Z2424" s="11"/>
      <c r="AA2424" s="11"/>
      <c r="AB2424" s="11"/>
      <c r="AC2424" s="11"/>
      <c r="AD2424" s="11"/>
      <c r="AE2424" s="11"/>
      <c r="AF2424" s="11"/>
      <c r="AG2424" s="11"/>
      <c r="AH2424" s="11"/>
      <c r="AI2424" s="11"/>
      <c r="AJ2424" s="11"/>
      <c r="AK2424" s="11"/>
      <c r="AL2424" s="11"/>
      <c r="AM2424" s="11"/>
      <c r="AN2424" s="11"/>
      <c r="AO2424" s="11"/>
      <c r="AP2424" s="11"/>
      <c r="AQ2424" s="11"/>
      <c r="AR2424" s="11"/>
      <c r="AS2424" s="11"/>
      <c r="AT2424" s="11"/>
      <c r="AU2424" s="11"/>
      <c r="AV2424" s="11"/>
      <c r="AW2424" s="11"/>
      <c r="AX2424" s="11"/>
      <c r="AY2424" s="11"/>
      <c r="AZ2424" s="11"/>
      <c r="BA2424" s="11"/>
      <c r="BB2424" s="11"/>
      <c r="BC2424" s="11"/>
      <c r="BD2424" s="11"/>
      <c r="BE2424" s="11"/>
      <c r="BF2424" s="11"/>
      <c r="BG2424" s="11"/>
      <c r="BH2424" s="11"/>
      <c r="BI2424" s="11"/>
      <c r="BJ2424" s="11"/>
      <c r="BK2424" s="11"/>
      <c r="BL2424" s="11"/>
      <c r="BM2424" s="11"/>
      <c r="BN2424" s="11"/>
      <c r="BO2424" s="11"/>
      <c r="BP2424" s="1" t="str">
        <v>0- Port Costs</v>
      </c>
      <c r="BT2424" s="1" t="str">
        <v>0- Port Value</v>
      </c>
      <c r="BU2424" s="11"/>
    </row>
    <row r="2425" spans="8:73" hidden="1" outlineLevel="1" x14ac:dyDescent="0.3">
      <c r="H2425" s="1" t="str">
        <v>0 - BM Costs</v>
      </c>
      <c r="L2425" s="1" t="str">
        <v>0 - BM Port</v>
      </c>
      <c r="N2425" s="1" t="str">
        <v>0 - Port Assets</v>
      </c>
      <c r="O2425" s="11"/>
      <c r="P2425" s="11"/>
      <c r="Q2425" s="11"/>
      <c r="R2425" s="11"/>
      <c r="S2425" s="11"/>
      <c r="T2425" s="11"/>
      <c r="U2425" s="11"/>
      <c r="V2425" s="11"/>
      <c r="W2425" s="11"/>
      <c r="X2425" s="11"/>
      <c r="Y2425" s="11"/>
      <c r="Z2425" s="11"/>
      <c r="AA2425" s="11"/>
      <c r="AB2425" s="11"/>
      <c r="AC2425" s="11"/>
      <c r="AD2425" s="11"/>
      <c r="AE2425" s="11"/>
      <c r="AF2425" s="11"/>
      <c r="AG2425" s="11"/>
      <c r="AH2425" s="11"/>
      <c r="AI2425" s="11"/>
      <c r="AJ2425" s="11"/>
      <c r="AK2425" s="11"/>
      <c r="AL2425" s="11"/>
      <c r="AM2425" s="11"/>
      <c r="AN2425" s="11"/>
      <c r="AO2425" s="11"/>
      <c r="AP2425" s="11"/>
      <c r="AQ2425" s="11"/>
      <c r="AR2425" s="11"/>
      <c r="AS2425" s="11"/>
      <c r="AT2425" s="11"/>
      <c r="AU2425" s="11"/>
      <c r="AV2425" s="11"/>
      <c r="AW2425" s="11"/>
      <c r="AX2425" s="11"/>
      <c r="AY2425" s="11"/>
      <c r="AZ2425" s="11"/>
      <c r="BA2425" s="11"/>
      <c r="BB2425" s="11"/>
      <c r="BC2425" s="11"/>
      <c r="BD2425" s="11"/>
      <c r="BE2425" s="11"/>
      <c r="BF2425" s="11"/>
      <c r="BG2425" s="11"/>
      <c r="BH2425" s="11"/>
      <c r="BI2425" s="11"/>
      <c r="BJ2425" s="11"/>
      <c r="BK2425" s="11"/>
      <c r="BL2425" s="11"/>
      <c r="BM2425" s="11"/>
      <c r="BN2425" s="11"/>
      <c r="BO2425" s="11"/>
      <c r="BP2425" s="1" t="str">
        <v>0- Port Costs</v>
      </c>
      <c r="BT2425" s="1" t="str">
        <v>0- Port Value</v>
      </c>
      <c r="BU2425" s="11"/>
    </row>
    <row r="2426" spans="8:73" hidden="1" outlineLevel="1" x14ac:dyDescent="0.3">
      <c r="H2426" s="1" t="str">
        <v>0 - BM Costs</v>
      </c>
      <c r="L2426" s="1" t="str">
        <v>0 - BM Port</v>
      </c>
      <c r="N2426" s="1" t="str">
        <v>0 - Port Assets</v>
      </c>
      <c r="O2426" s="11"/>
      <c r="P2426" s="11"/>
      <c r="Q2426" s="11"/>
      <c r="R2426" s="11"/>
      <c r="S2426" s="11"/>
      <c r="T2426" s="11"/>
      <c r="U2426" s="11"/>
      <c r="V2426" s="11"/>
      <c r="W2426" s="11"/>
      <c r="X2426" s="11"/>
      <c r="Y2426" s="11"/>
      <c r="Z2426" s="11"/>
      <c r="AA2426" s="11"/>
      <c r="AB2426" s="11"/>
      <c r="AC2426" s="11"/>
      <c r="AD2426" s="11"/>
      <c r="AE2426" s="11"/>
      <c r="AF2426" s="11"/>
      <c r="AG2426" s="11"/>
      <c r="AH2426" s="11"/>
      <c r="AI2426" s="11"/>
      <c r="AJ2426" s="11"/>
      <c r="AK2426" s="11"/>
      <c r="AL2426" s="11"/>
      <c r="AM2426" s="11"/>
      <c r="AN2426" s="11"/>
      <c r="AO2426" s="11"/>
      <c r="AP2426" s="11"/>
      <c r="AQ2426" s="11"/>
      <c r="AR2426" s="11"/>
      <c r="AS2426" s="11"/>
      <c r="AT2426" s="11"/>
      <c r="AU2426" s="11"/>
      <c r="AV2426" s="11"/>
      <c r="AW2426" s="11"/>
      <c r="AX2426" s="11"/>
      <c r="AY2426" s="11"/>
      <c r="AZ2426" s="11"/>
      <c r="BA2426" s="11"/>
      <c r="BB2426" s="11"/>
      <c r="BC2426" s="11"/>
      <c r="BD2426" s="11"/>
      <c r="BE2426" s="11"/>
      <c r="BF2426" s="11"/>
      <c r="BG2426" s="11"/>
      <c r="BH2426" s="11"/>
      <c r="BI2426" s="11"/>
      <c r="BJ2426" s="11"/>
      <c r="BK2426" s="11"/>
      <c r="BL2426" s="11"/>
      <c r="BM2426" s="11"/>
      <c r="BN2426" s="11"/>
      <c r="BO2426" s="11"/>
      <c r="BP2426" s="1" t="str">
        <v>0- Port Costs</v>
      </c>
      <c r="BT2426" s="1" t="str">
        <v>0- Port Value</v>
      </c>
      <c r="BU2426" s="11"/>
    </row>
    <row r="2427" spans="8:73" hidden="1" outlineLevel="1" x14ac:dyDescent="0.3">
      <c r="H2427" s="1" t="str">
        <v>0 - BM Costs</v>
      </c>
      <c r="L2427" s="1" t="str">
        <v>0 - BM Port</v>
      </c>
      <c r="N2427" s="1" t="str">
        <v>0 - Port Assets</v>
      </c>
      <c r="O2427" s="11"/>
      <c r="P2427" s="11"/>
      <c r="Q2427" s="11"/>
      <c r="R2427" s="11"/>
      <c r="S2427" s="11"/>
      <c r="T2427" s="11"/>
      <c r="U2427" s="11"/>
      <c r="V2427" s="11"/>
      <c r="W2427" s="11"/>
      <c r="X2427" s="11"/>
      <c r="Y2427" s="11"/>
      <c r="Z2427" s="11"/>
      <c r="AA2427" s="11"/>
      <c r="AB2427" s="11"/>
      <c r="AC2427" s="11"/>
      <c r="AD2427" s="11"/>
      <c r="AE2427" s="11"/>
      <c r="AF2427" s="11"/>
      <c r="AG2427" s="11"/>
      <c r="AH2427" s="11"/>
      <c r="AI2427" s="11"/>
      <c r="AJ2427" s="11"/>
      <c r="AK2427" s="11"/>
      <c r="AL2427" s="11"/>
      <c r="AM2427" s="11"/>
      <c r="AN2427" s="11"/>
      <c r="AO2427" s="11"/>
      <c r="AP2427" s="11"/>
      <c r="AQ2427" s="11"/>
      <c r="AR2427" s="11"/>
      <c r="AS2427" s="11"/>
      <c r="AT2427" s="11"/>
      <c r="AU2427" s="11"/>
      <c r="AV2427" s="11"/>
      <c r="AW2427" s="11"/>
      <c r="AX2427" s="11"/>
      <c r="AY2427" s="11"/>
      <c r="AZ2427" s="11"/>
      <c r="BA2427" s="11"/>
      <c r="BB2427" s="11"/>
      <c r="BC2427" s="11"/>
      <c r="BD2427" s="11"/>
      <c r="BE2427" s="11"/>
      <c r="BF2427" s="11"/>
      <c r="BG2427" s="11"/>
      <c r="BH2427" s="11"/>
      <c r="BI2427" s="11"/>
      <c r="BJ2427" s="11"/>
      <c r="BK2427" s="11"/>
      <c r="BL2427" s="11"/>
      <c r="BM2427" s="11"/>
      <c r="BN2427" s="11"/>
      <c r="BO2427" s="11"/>
      <c r="BP2427" s="1" t="str">
        <v>0- Port Costs</v>
      </c>
      <c r="BT2427" s="1" t="str">
        <v>0- Port Value</v>
      </c>
      <c r="BU2427" s="11"/>
    </row>
    <row r="2428" spans="8:73" hidden="1" outlineLevel="1" x14ac:dyDescent="0.3">
      <c r="H2428" s="1" t="str">
        <v>0 - BM Costs</v>
      </c>
      <c r="L2428" s="1" t="str">
        <v>0 - BM Port</v>
      </c>
      <c r="N2428" s="1" t="str">
        <v>0 - Port Assets</v>
      </c>
      <c r="O2428" s="11"/>
      <c r="P2428" s="11"/>
      <c r="Q2428" s="11"/>
      <c r="R2428" s="11"/>
      <c r="S2428" s="11"/>
      <c r="T2428" s="11"/>
      <c r="U2428" s="11"/>
      <c r="V2428" s="11"/>
      <c r="W2428" s="11"/>
      <c r="X2428" s="11"/>
      <c r="Y2428" s="11"/>
      <c r="Z2428" s="11"/>
      <c r="AA2428" s="11"/>
      <c r="AB2428" s="11"/>
      <c r="AC2428" s="11"/>
      <c r="AD2428" s="11"/>
      <c r="AE2428" s="11"/>
      <c r="AF2428" s="11"/>
      <c r="AG2428" s="11"/>
      <c r="AH2428" s="11"/>
      <c r="AI2428" s="11"/>
      <c r="AJ2428" s="11"/>
      <c r="AK2428" s="11"/>
      <c r="AL2428" s="11"/>
      <c r="AM2428" s="11"/>
      <c r="AN2428" s="11"/>
      <c r="AO2428" s="11"/>
      <c r="AP2428" s="11"/>
      <c r="AQ2428" s="11"/>
      <c r="AR2428" s="11"/>
      <c r="AS2428" s="11"/>
      <c r="AT2428" s="11"/>
      <c r="AU2428" s="11"/>
      <c r="AV2428" s="11"/>
      <c r="AW2428" s="11"/>
      <c r="AX2428" s="11"/>
      <c r="AY2428" s="11"/>
      <c r="AZ2428" s="11"/>
      <c r="BA2428" s="11"/>
      <c r="BB2428" s="11"/>
      <c r="BC2428" s="11"/>
      <c r="BD2428" s="11"/>
      <c r="BE2428" s="11"/>
      <c r="BF2428" s="11"/>
      <c r="BG2428" s="11"/>
      <c r="BH2428" s="11"/>
      <c r="BI2428" s="11"/>
      <c r="BJ2428" s="11"/>
      <c r="BK2428" s="11"/>
      <c r="BL2428" s="11"/>
      <c r="BM2428" s="11"/>
      <c r="BN2428" s="11"/>
      <c r="BO2428" s="11"/>
      <c r="BP2428" s="1" t="str">
        <v>0- Port Costs</v>
      </c>
      <c r="BT2428" s="1" t="str">
        <v>0- Port Value</v>
      </c>
      <c r="BU2428" s="11"/>
    </row>
    <row r="2429" spans="8:73" hidden="1" outlineLevel="1" x14ac:dyDescent="0.3">
      <c r="H2429" s="1" t="str">
        <v>0 - BM Costs</v>
      </c>
      <c r="L2429" s="1" t="str">
        <v>0 - BM Port</v>
      </c>
      <c r="N2429" s="1" t="str">
        <v>0 - Port Assets</v>
      </c>
      <c r="O2429" s="11"/>
      <c r="P2429" s="11"/>
      <c r="Q2429" s="11"/>
      <c r="R2429" s="11"/>
      <c r="S2429" s="11"/>
      <c r="T2429" s="11"/>
      <c r="U2429" s="11"/>
      <c r="V2429" s="11"/>
      <c r="W2429" s="11"/>
      <c r="X2429" s="11"/>
      <c r="Y2429" s="11"/>
      <c r="Z2429" s="11"/>
      <c r="AA2429" s="11"/>
      <c r="AB2429" s="11"/>
      <c r="AC2429" s="11"/>
      <c r="AD2429" s="11"/>
      <c r="AE2429" s="11"/>
      <c r="AF2429" s="11"/>
      <c r="AG2429" s="11"/>
      <c r="AH2429" s="11"/>
      <c r="AI2429" s="11"/>
      <c r="AJ2429" s="11"/>
      <c r="AK2429" s="11"/>
      <c r="AL2429" s="11"/>
      <c r="AM2429" s="11"/>
      <c r="AN2429" s="11"/>
      <c r="AO2429" s="11"/>
      <c r="AP2429" s="11"/>
      <c r="AQ2429" s="11"/>
      <c r="AR2429" s="11"/>
      <c r="AS2429" s="11"/>
      <c r="AT2429" s="11"/>
      <c r="AU2429" s="11"/>
      <c r="AV2429" s="11"/>
      <c r="AW2429" s="11"/>
      <c r="AX2429" s="11"/>
      <c r="AY2429" s="11"/>
      <c r="AZ2429" s="11"/>
      <c r="BA2429" s="11"/>
      <c r="BB2429" s="11"/>
      <c r="BC2429" s="11"/>
      <c r="BD2429" s="11"/>
      <c r="BE2429" s="11"/>
      <c r="BF2429" s="11"/>
      <c r="BG2429" s="11"/>
      <c r="BH2429" s="11"/>
      <c r="BI2429" s="11"/>
      <c r="BJ2429" s="11"/>
      <c r="BK2429" s="11"/>
      <c r="BL2429" s="11"/>
      <c r="BM2429" s="11"/>
      <c r="BN2429" s="11"/>
      <c r="BO2429" s="11"/>
      <c r="BP2429" s="1" t="str">
        <v>0- Port Costs</v>
      </c>
      <c r="BT2429" s="1" t="str">
        <v>0- Port Value</v>
      </c>
      <c r="BU2429" s="11"/>
    </row>
    <row r="2430" spans="8:73" hidden="1" outlineLevel="1" x14ac:dyDescent="0.3">
      <c r="H2430" s="1" t="str">
        <v>0 - BM Costs</v>
      </c>
      <c r="L2430" s="1" t="str">
        <v>0 - BM Port</v>
      </c>
      <c r="N2430" s="1" t="str">
        <v>0 - Port Assets</v>
      </c>
      <c r="O2430" s="11"/>
      <c r="P2430" s="11"/>
      <c r="Q2430" s="11"/>
      <c r="R2430" s="11"/>
      <c r="S2430" s="11"/>
      <c r="T2430" s="11"/>
      <c r="U2430" s="11"/>
      <c r="V2430" s="11"/>
      <c r="W2430" s="11"/>
      <c r="X2430" s="11"/>
      <c r="Y2430" s="11"/>
      <c r="Z2430" s="11"/>
      <c r="AA2430" s="11"/>
      <c r="AB2430" s="11"/>
      <c r="AC2430" s="11"/>
      <c r="AD2430" s="11"/>
      <c r="AE2430" s="11"/>
      <c r="AF2430" s="11"/>
      <c r="AG2430" s="11"/>
      <c r="AH2430" s="11"/>
      <c r="AI2430" s="11"/>
      <c r="AJ2430" s="11"/>
      <c r="AK2430" s="11"/>
      <c r="AL2430" s="11"/>
      <c r="AM2430" s="11"/>
      <c r="AN2430" s="11"/>
      <c r="AO2430" s="11"/>
      <c r="AP2430" s="11"/>
      <c r="AQ2430" s="11"/>
      <c r="AR2430" s="11"/>
      <c r="AS2430" s="11"/>
      <c r="AT2430" s="11"/>
      <c r="AU2430" s="11"/>
      <c r="AV2430" s="11"/>
      <c r="AW2430" s="11"/>
      <c r="AX2430" s="11"/>
      <c r="AY2430" s="11"/>
      <c r="AZ2430" s="11"/>
      <c r="BA2430" s="11"/>
      <c r="BB2430" s="11"/>
      <c r="BC2430" s="11"/>
      <c r="BD2430" s="11"/>
      <c r="BE2430" s="11"/>
      <c r="BF2430" s="11"/>
      <c r="BG2430" s="11"/>
      <c r="BH2430" s="11"/>
      <c r="BI2430" s="11"/>
      <c r="BJ2430" s="11"/>
      <c r="BK2430" s="11"/>
      <c r="BL2430" s="11"/>
      <c r="BM2430" s="11"/>
      <c r="BN2430" s="11"/>
      <c r="BO2430" s="11"/>
      <c r="BP2430" s="1" t="str">
        <v>0- Port Costs</v>
      </c>
      <c r="BT2430" s="1" t="str">
        <v>0- Port Value</v>
      </c>
      <c r="BU2430" s="11"/>
    </row>
    <row r="2431" spans="8:73" hidden="1" outlineLevel="1" x14ac:dyDescent="0.3">
      <c r="H2431" s="1" t="str">
        <v>0 - BM Costs</v>
      </c>
      <c r="L2431" s="1" t="str">
        <v>0 - BM Port</v>
      </c>
      <c r="N2431" s="1" t="str">
        <v>0 - Port Assets</v>
      </c>
      <c r="O2431" s="11"/>
      <c r="P2431" s="11"/>
      <c r="Q2431" s="11"/>
      <c r="R2431" s="11"/>
      <c r="S2431" s="11"/>
      <c r="T2431" s="11"/>
      <c r="U2431" s="11"/>
      <c r="V2431" s="11"/>
      <c r="W2431" s="11"/>
      <c r="X2431" s="11"/>
      <c r="Y2431" s="11"/>
      <c r="Z2431" s="11"/>
      <c r="AA2431" s="11"/>
      <c r="AB2431" s="11"/>
      <c r="AC2431" s="11"/>
      <c r="AD2431" s="11"/>
      <c r="AE2431" s="11"/>
      <c r="AF2431" s="11"/>
      <c r="AG2431" s="11"/>
      <c r="AH2431" s="11"/>
      <c r="AI2431" s="11"/>
      <c r="AJ2431" s="11"/>
      <c r="AK2431" s="11"/>
      <c r="AL2431" s="11"/>
      <c r="AM2431" s="11"/>
      <c r="AN2431" s="11"/>
      <c r="AO2431" s="11"/>
      <c r="AP2431" s="11"/>
      <c r="AQ2431" s="11"/>
      <c r="AR2431" s="11"/>
      <c r="AS2431" s="11"/>
      <c r="AT2431" s="11"/>
      <c r="AU2431" s="11"/>
      <c r="AV2431" s="11"/>
      <c r="AW2431" s="11"/>
      <c r="AX2431" s="11"/>
      <c r="AY2431" s="11"/>
      <c r="AZ2431" s="11"/>
      <c r="BA2431" s="11"/>
      <c r="BB2431" s="11"/>
      <c r="BC2431" s="11"/>
      <c r="BD2431" s="11"/>
      <c r="BE2431" s="11"/>
      <c r="BF2431" s="11"/>
      <c r="BG2431" s="11"/>
      <c r="BH2431" s="11"/>
      <c r="BI2431" s="11"/>
      <c r="BJ2431" s="11"/>
      <c r="BK2431" s="11"/>
      <c r="BL2431" s="11"/>
      <c r="BM2431" s="11"/>
      <c r="BN2431" s="11"/>
      <c r="BO2431" s="11"/>
      <c r="BP2431" s="1" t="str">
        <v>0- Port Costs</v>
      </c>
      <c r="BT2431" s="1" t="str">
        <v>0- Port Value</v>
      </c>
      <c r="BU2431" s="11"/>
    </row>
    <row r="2432" spans="8:73" hidden="1" outlineLevel="1" x14ac:dyDescent="0.3">
      <c r="H2432" s="1" t="str">
        <v>0 - BM Costs</v>
      </c>
      <c r="L2432" s="1" t="str">
        <v>0 - BM Port</v>
      </c>
      <c r="N2432" s="1" t="str">
        <v>0 - Port Assets</v>
      </c>
      <c r="O2432" s="11"/>
      <c r="P2432" s="11"/>
      <c r="Q2432" s="11"/>
      <c r="R2432" s="11"/>
      <c r="S2432" s="11"/>
      <c r="T2432" s="11"/>
      <c r="U2432" s="11"/>
      <c r="V2432" s="11"/>
      <c r="W2432" s="11"/>
      <c r="X2432" s="11"/>
      <c r="Y2432" s="11"/>
      <c r="Z2432" s="11"/>
      <c r="AA2432" s="11"/>
      <c r="AB2432" s="11"/>
      <c r="AC2432" s="11"/>
      <c r="AD2432" s="11"/>
      <c r="AE2432" s="11"/>
      <c r="AF2432" s="11"/>
      <c r="AG2432" s="11"/>
      <c r="AH2432" s="11"/>
      <c r="AI2432" s="11"/>
      <c r="AJ2432" s="11"/>
      <c r="AK2432" s="11"/>
      <c r="AL2432" s="11"/>
      <c r="AM2432" s="11"/>
      <c r="AN2432" s="11"/>
      <c r="AO2432" s="11"/>
      <c r="AP2432" s="11"/>
      <c r="AQ2432" s="11"/>
      <c r="AR2432" s="11"/>
      <c r="AS2432" s="11"/>
      <c r="AT2432" s="11"/>
      <c r="AU2432" s="11"/>
      <c r="AV2432" s="11"/>
      <c r="AW2432" s="11"/>
      <c r="AX2432" s="11"/>
      <c r="AY2432" s="11"/>
      <c r="AZ2432" s="11"/>
      <c r="BA2432" s="11"/>
      <c r="BB2432" s="11"/>
      <c r="BC2432" s="11"/>
      <c r="BD2432" s="11"/>
      <c r="BE2432" s="11"/>
      <c r="BF2432" s="11"/>
      <c r="BG2432" s="11"/>
      <c r="BH2432" s="11"/>
      <c r="BI2432" s="11"/>
      <c r="BJ2432" s="11"/>
      <c r="BK2432" s="11"/>
      <c r="BL2432" s="11"/>
      <c r="BM2432" s="11"/>
      <c r="BN2432" s="11"/>
      <c r="BO2432" s="11"/>
      <c r="BP2432" s="1" t="str">
        <v>0- Port Costs</v>
      </c>
      <c r="BT2432" s="1" t="str">
        <v>0- Port Value</v>
      </c>
      <c r="BU2432" s="11"/>
    </row>
    <row r="2433" spans="8:73" hidden="1" outlineLevel="1" x14ac:dyDescent="0.3">
      <c r="H2433" s="1" t="str">
        <v>0 - BM Costs</v>
      </c>
      <c r="L2433" s="1" t="str">
        <v>0 - BM Port</v>
      </c>
      <c r="N2433" s="1" t="str">
        <v>0 - Port Assets</v>
      </c>
      <c r="O2433" s="11"/>
      <c r="P2433" s="11"/>
      <c r="Q2433" s="11"/>
      <c r="R2433" s="11"/>
      <c r="S2433" s="11"/>
      <c r="T2433" s="11"/>
      <c r="U2433" s="11"/>
      <c r="V2433" s="11"/>
      <c r="W2433" s="11"/>
      <c r="X2433" s="11"/>
      <c r="Y2433" s="11"/>
      <c r="Z2433" s="11"/>
      <c r="AA2433" s="11"/>
      <c r="AB2433" s="11"/>
      <c r="AC2433" s="11"/>
      <c r="AD2433" s="11"/>
      <c r="AE2433" s="11"/>
      <c r="AF2433" s="11"/>
      <c r="AG2433" s="11"/>
      <c r="AH2433" s="11"/>
      <c r="AI2433" s="11"/>
      <c r="AJ2433" s="11"/>
      <c r="AK2433" s="11"/>
      <c r="AL2433" s="11"/>
      <c r="AM2433" s="11"/>
      <c r="AN2433" s="11"/>
      <c r="AO2433" s="11"/>
      <c r="AP2433" s="11"/>
      <c r="AQ2433" s="11"/>
      <c r="AR2433" s="11"/>
      <c r="AS2433" s="11"/>
      <c r="AT2433" s="11"/>
      <c r="AU2433" s="11"/>
      <c r="AV2433" s="11"/>
      <c r="AW2433" s="11"/>
      <c r="AX2433" s="11"/>
      <c r="AY2433" s="11"/>
      <c r="AZ2433" s="11"/>
      <c r="BA2433" s="11"/>
      <c r="BB2433" s="11"/>
      <c r="BC2433" s="11"/>
      <c r="BD2433" s="11"/>
      <c r="BE2433" s="11"/>
      <c r="BF2433" s="11"/>
      <c r="BG2433" s="11"/>
      <c r="BH2433" s="11"/>
      <c r="BI2433" s="11"/>
      <c r="BJ2433" s="11"/>
      <c r="BK2433" s="11"/>
      <c r="BL2433" s="11"/>
      <c r="BM2433" s="11"/>
      <c r="BN2433" s="11"/>
      <c r="BO2433" s="11"/>
      <c r="BP2433" s="1" t="str">
        <v>0- Port Costs</v>
      </c>
      <c r="BT2433" s="1" t="str">
        <v>0- Port Value</v>
      </c>
      <c r="BU2433" s="11"/>
    </row>
    <row r="2434" spans="8:73" hidden="1" outlineLevel="1" x14ac:dyDescent="0.3">
      <c r="H2434" s="1" t="str">
        <v>0 - BM Costs</v>
      </c>
      <c r="L2434" s="1" t="str">
        <v>0 - BM Port</v>
      </c>
      <c r="N2434" s="1" t="str">
        <v>0 - Port Assets</v>
      </c>
      <c r="O2434" s="11"/>
      <c r="P2434" s="11"/>
      <c r="Q2434" s="11"/>
      <c r="R2434" s="11"/>
      <c r="S2434" s="11"/>
      <c r="T2434" s="11"/>
      <c r="U2434" s="11"/>
      <c r="V2434" s="11"/>
      <c r="W2434" s="11"/>
      <c r="X2434" s="11"/>
      <c r="Y2434" s="11"/>
      <c r="Z2434" s="11"/>
      <c r="AA2434" s="11"/>
      <c r="AB2434" s="11"/>
      <c r="AC2434" s="11"/>
      <c r="AD2434" s="11"/>
      <c r="AE2434" s="11"/>
      <c r="AF2434" s="11"/>
      <c r="AG2434" s="11"/>
      <c r="AH2434" s="11"/>
      <c r="AI2434" s="11"/>
      <c r="AJ2434" s="11"/>
      <c r="AK2434" s="11"/>
      <c r="AL2434" s="11"/>
      <c r="AM2434" s="11"/>
      <c r="AN2434" s="11"/>
      <c r="AO2434" s="11"/>
      <c r="AP2434" s="11"/>
      <c r="AQ2434" s="11"/>
      <c r="AR2434" s="11"/>
      <c r="AS2434" s="11"/>
      <c r="AT2434" s="11"/>
      <c r="AU2434" s="11"/>
      <c r="AV2434" s="11"/>
      <c r="AW2434" s="11"/>
      <c r="AX2434" s="11"/>
      <c r="AY2434" s="11"/>
      <c r="AZ2434" s="11"/>
      <c r="BA2434" s="11"/>
      <c r="BB2434" s="11"/>
      <c r="BC2434" s="11"/>
      <c r="BD2434" s="11"/>
      <c r="BE2434" s="11"/>
      <c r="BF2434" s="11"/>
      <c r="BG2434" s="11"/>
      <c r="BH2434" s="11"/>
      <c r="BI2434" s="11"/>
      <c r="BJ2434" s="11"/>
      <c r="BK2434" s="11"/>
      <c r="BL2434" s="11"/>
      <c r="BM2434" s="11"/>
      <c r="BN2434" s="11"/>
      <c r="BO2434" s="11"/>
      <c r="BP2434" s="1" t="str">
        <v>0- Port Costs</v>
      </c>
      <c r="BT2434" s="1" t="str">
        <v>0- Port Value</v>
      </c>
      <c r="BU2434" s="11"/>
    </row>
    <row r="2435" spans="8:73" hidden="1" outlineLevel="1" x14ac:dyDescent="0.3">
      <c r="H2435" s="1" t="str">
        <v>0 - BM Costs</v>
      </c>
      <c r="L2435" s="1" t="str">
        <v>0 - BM Port</v>
      </c>
      <c r="N2435" s="1" t="str">
        <v>0 - Port Assets</v>
      </c>
      <c r="O2435" s="11"/>
      <c r="P2435" s="11"/>
      <c r="Q2435" s="11"/>
      <c r="R2435" s="11"/>
      <c r="S2435" s="11"/>
      <c r="T2435" s="11"/>
      <c r="U2435" s="11"/>
      <c r="V2435" s="11"/>
      <c r="W2435" s="11"/>
      <c r="X2435" s="11"/>
      <c r="Y2435" s="11"/>
      <c r="Z2435" s="11"/>
      <c r="AA2435" s="11"/>
      <c r="AB2435" s="11"/>
      <c r="AC2435" s="11"/>
      <c r="AD2435" s="11"/>
      <c r="AE2435" s="11"/>
      <c r="AF2435" s="11"/>
      <c r="AG2435" s="11"/>
      <c r="AH2435" s="11"/>
      <c r="AI2435" s="11"/>
      <c r="AJ2435" s="11"/>
      <c r="AK2435" s="11"/>
      <c r="AL2435" s="11"/>
      <c r="AM2435" s="11"/>
      <c r="AN2435" s="11"/>
      <c r="AO2435" s="11"/>
      <c r="AP2435" s="11"/>
      <c r="AQ2435" s="11"/>
      <c r="AR2435" s="11"/>
      <c r="AS2435" s="11"/>
      <c r="AT2435" s="11"/>
      <c r="AU2435" s="11"/>
      <c r="AV2435" s="11"/>
      <c r="AW2435" s="11"/>
      <c r="AX2435" s="11"/>
      <c r="AY2435" s="11"/>
      <c r="AZ2435" s="11"/>
      <c r="BA2435" s="11"/>
      <c r="BB2435" s="11"/>
      <c r="BC2435" s="11"/>
      <c r="BD2435" s="11"/>
      <c r="BE2435" s="11"/>
      <c r="BF2435" s="11"/>
      <c r="BG2435" s="11"/>
      <c r="BH2435" s="11"/>
      <c r="BI2435" s="11"/>
      <c r="BJ2435" s="11"/>
      <c r="BK2435" s="11"/>
      <c r="BL2435" s="11"/>
      <c r="BM2435" s="11"/>
      <c r="BN2435" s="11"/>
      <c r="BO2435" s="11"/>
      <c r="BP2435" s="1" t="str">
        <v>0- Port Costs</v>
      </c>
      <c r="BT2435" s="1" t="str">
        <v>0- Port Value</v>
      </c>
      <c r="BU2435" s="11"/>
    </row>
    <row r="2436" spans="8:73" hidden="1" outlineLevel="1" x14ac:dyDescent="0.3">
      <c r="H2436" s="1" t="str">
        <v>0 - BM Costs</v>
      </c>
      <c r="L2436" s="1" t="str">
        <v>0 - BM Port</v>
      </c>
      <c r="N2436" s="1" t="str">
        <v>0 - Port Assets</v>
      </c>
      <c r="O2436" s="11"/>
      <c r="P2436" s="11"/>
      <c r="Q2436" s="11"/>
      <c r="R2436" s="11"/>
      <c r="S2436" s="11"/>
      <c r="T2436" s="11"/>
      <c r="U2436" s="11"/>
      <c r="V2436" s="11"/>
      <c r="W2436" s="11"/>
      <c r="X2436" s="11"/>
      <c r="Y2436" s="11"/>
      <c r="Z2436" s="11"/>
      <c r="AA2436" s="11"/>
      <c r="AB2436" s="11"/>
      <c r="AC2436" s="11"/>
      <c r="AD2436" s="11"/>
      <c r="AE2436" s="11"/>
      <c r="AF2436" s="11"/>
      <c r="AG2436" s="11"/>
      <c r="AH2436" s="11"/>
      <c r="AI2436" s="11"/>
      <c r="AJ2436" s="11"/>
      <c r="AK2436" s="11"/>
      <c r="AL2436" s="11"/>
      <c r="AM2436" s="11"/>
      <c r="AN2436" s="11"/>
      <c r="AO2436" s="11"/>
      <c r="AP2436" s="11"/>
      <c r="AQ2436" s="11"/>
      <c r="AR2436" s="11"/>
      <c r="AS2436" s="11"/>
      <c r="AT2436" s="11"/>
      <c r="AU2436" s="11"/>
      <c r="AV2436" s="11"/>
      <c r="AW2436" s="11"/>
      <c r="AX2436" s="11"/>
      <c r="AY2436" s="11"/>
      <c r="AZ2436" s="11"/>
      <c r="BA2436" s="11"/>
      <c r="BB2436" s="11"/>
      <c r="BC2436" s="11"/>
      <c r="BD2436" s="11"/>
      <c r="BE2436" s="11"/>
      <c r="BF2436" s="11"/>
      <c r="BG2436" s="11"/>
      <c r="BH2436" s="11"/>
      <c r="BI2436" s="11"/>
      <c r="BJ2436" s="11"/>
      <c r="BK2436" s="11"/>
      <c r="BL2436" s="11"/>
      <c r="BM2436" s="11"/>
      <c r="BN2436" s="11"/>
      <c r="BO2436" s="11"/>
      <c r="BP2436" s="1" t="str">
        <v>0- Port Costs</v>
      </c>
      <c r="BT2436" s="1" t="str">
        <v>0- Port Value</v>
      </c>
      <c r="BU2436" s="11"/>
    </row>
    <row r="2437" spans="8:73" hidden="1" outlineLevel="1" x14ac:dyDescent="0.3">
      <c r="H2437" s="1" t="str">
        <v>0 - BM Costs</v>
      </c>
      <c r="L2437" s="1" t="str">
        <v>0 - BM Port</v>
      </c>
      <c r="N2437" s="1" t="str">
        <v>0 - Port Assets</v>
      </c>
      <c r="O2437" s="11"/>
      <c r="P2437" s="11"/>
      <c r="Q2437" s="11"/>
      <c r="R2437" s="11"/>
      <c r="S2437" s="11"/>
      <c r="T2437" s="11"/>
      <c r="U2437" s="11"/>
      <c r="V2437" s="11"/>
      <c r="W2437" s="11"/>
      <c r="X2437" s="11"/>
      <c r="Y2437" s="11"/>
      <c r="Z2437" s="11"/>
      <c r="AA2437" s="11"/>
      <c r="AB2437" s="11"/>
      <c r="AC2437" s="11"/>
      <c r="AD2437" s="11"/>
      <c r="AE2437" s="11"/>
      <c r="AF2437" s="11"/>
      <c r="AG2437" s="11"/>
      <c r="AH2437" s="11"/>
      <c r="AI2437" s="11"/>
      <c r="AJ2437" s="11"/>
      <c r="AK2437" s="11"/>
      <c r="AL2437" s="11"/>
      <c r="AM2437" s="11"/>
      <c r="AN2437" s="11"/>
      <c r="AO2437" s="11"/>
      <c r="AP2437" s="11"/>
      <c r="AQ2437" s="11"/>
      <c r="AR2437" s="11"/>
      <c r="AS2437" s="11"/>
      <c r="AT2437" s="11"/>
      <c r="AU2437" s="11"/>
      <c r="AV2437" s="11"/>
      <c r="AW2437" s="11"/>
      <c r="AX2437" s="11"/>
      <c r="AY2437" s="11"/>
      <c r="AZ2437" s="11"/>
      <c r="BA2437" s="11"/>
      <c r="BB2437" s="11"/>
      <c r="BC2437" s="11"/>
      <c r="BD2437" s="11"/>
      <c r="BE2437" s="11"/>
      <c r="BF2437" s="11"/>
      <c r="BG2437" s="11"/>
      <c r="BH2437" s="11"/>
      <c r="BI2437" s="11"/>
      <c r="BJ2437" s="11"/>
      <c r="BK2437" s="11"/>
      <c r="BL2437" s="11"/>
      <c r="BM2437" s="11"/>
      <c r="BN2437" s="11"/>
      <c r="BO2437" s="11"/>
      <c r="BP2437" s="1" t="str">
        <v>0- Port Costs</v>
      </c>
      <c r="BT2437" s="1" t="str">
        <v>0- Port Value</v>
      </c>
      <c r="BU2437" s="11"/>
    </row>
    <row r="2438" spans="8:73" hidden="1" outlineLevel="1" x14ac:dyDescent="0.3">
      <c r="H2438" s="1" t="str">
        <v>0 - BM Costs</v>
      </c>
      <c r="L2438" s="1" t="str">
        <v>0 - BM Port</v>
      </c>
      <c r="N2438" s="1" t="str">
        <v>0 - Port Assets</v>
      </c>
      <c r="O2438" s="11"/>
      <c r="P2438" s="11"/>
      <c r="Q2438" s="11"/>
      <c r="R2438" s="11"/>
      <c r="S2438" s="11"/>
      <c r="T2438" s="11"/>
      <c r="U2438" s="11"/>
      <c r="V2438" s="11"/>
      <c r="W2438" s="11"/>
      <c r="X2438" s="11"/>
      <c r="Y2438" s="11"/>
      <c r="Z2438" s="11"/>
      <c r="AA2438" s="11"/>
      <c r="AB2438" s="11"/>
      <c r="AC2438" s="11"/>
      <c r="AD2438" s="11"/>
      <c r="AE2438" s="11"/>
      <c r="AF2438" s="11"/>
      <c r="AG2438" s="11"/>
      <c r="AH2438" s="11"/>
      <c r="AI2438" s="11"/>
      <c r="AJ2438" s="11"/>
      <c r="AK2438" s="11"/>
      <c r="AL2438" s="11"/>
      <c r="AM2438" s="11"/>
      <c r="AN2438" s="11"/>
      <c r="AO2438" s="11"/>
      <c r="AP2438" s="11"/>
      <c r="AQ2438" s="11"/>
      <c r="AR2438" s="11"/>
      <c r="AS2438" s="11"/>
      <c r="AT2438" s="11"/>
      <c r="AU2438" s="11"/>
      <c r="AV2438" s="11"/>
      <c r="AW2438" s="11"/>
      <c r="AX2438" s="11"/>
      <c r="AY2438" s="11"/>
      <c r="AZ2438" s="11"/>
      <c r="BA2438" s="11"/>
      <c r="BB2438" s="11"/>
      <c r="BC2438" s="11"/>
      <c r="BD2438" s="11"/>
      <c r="BE2438" s="11"/>
      <c r="BF2438" s="11"/>
      <c r="BG2438" s="11"/>
      <c r="BH2438" s="11"/>
      <c r="BI2438" s="11"/>
      <c r="BJ2438" s="11"/>
      <c r="BK2438" s="11"/>
      <c r="BL2438" s="11"/>
      <c r="BM2438" s="11"/>
      <c r="BN2438" s="11"/>
      <c r="BO2438" s="11"/>
      <c r="BP2438" s="1" t="str">
        <v>0- Port Costs</v>
      </c>
      <c r="BT2438" s="1" t="str">
        <v>0- Port Value</v>
      </c>
      <c r="BU2438" s="11"/>
    </row>
    <row r="2439" spans="8:73" hidden="1" outlineLevel="1" x14ac:dyDescent="0.3">
      <c r="H2439" s="1" t="str">
        <v>0 - BM Costs</v>
      </c>
      <c r="L2439" s="1" t="str">
        <v>0 - BM Port</v>
      </c>
      <c r="N2439" s="1" t="str">
        <v>0 - Port Assets</v>
      </c>
      <c r="O2439" s="11"/>
      <c r="P2439" s="11"/>
      <c r="Q2439" s="11"/>
      <c r="R2439" s="11"/>
      <c r="S2439" s="11"/>
      <c r="T2439" s="11"/>
      <c r="U2439" s="11"/>
      <c r="V2439" s="11"/>
      <c r="W2439" s="11"/>
      <c r="X2439" s="11"/>
      <c r="Y2439" s="11"/>
      <c r="Z2439" s="11"/>
      <c r="AA2439" s="11"/>
      <c r="AB2439" s="11"/>
      <c r="AC2439" s="11"/>
      <c r="AD2439" s="11"/>
      <c r="AE2439" s="11"/>
      <c r="AF2439" s="11"/>
      <c r="AG2439" s="11"/>
      <c r="AH2439" s="11"/>
      <c r="AI2439" s="11"/>
      <c r="AJ2439" s="11"/>
      <c r="AK2439" s="11"/>
      <c r="AL2439" s="11"/>
      <c r="AM2439" s="11"/>
      <c r="AN2439" s="11"/>
      <c r="AO2439" s="11"/>
      <c r="AP2439" s="11"/>
      <c r="AQ2439" s="11"/>
      <c r="AR2439" s="11"/>
      <c r="AS2439" s="11"/>
      <c r="AT2439" s="11"/>
      <c r="AU2439" s="11"/>
      <c r="AV2439" s="11"/>
      <c r="AW2439" s="11"/>
      <c r="AX2439" s="11"/>
      <c r="AY2439" s="11"/>
      <c r="AZ2439" s="11"/>
      <c r="BA2439" s="11"/>
      <c r="BB2439" s="11"/>
      <c r="BC2439" s="11"/>
      <c r="BD2439" s="11"/>
      <c r="BE2439" s="11"/>
      <c r="BF2439" s="11"/>
      <c r="BG2439" s="11"/>
      <c r="BH2439" s="11"/>
      <c r="BI2439" s="11"/>
      <c r="BJ2439" s="11"/>
      <c r="BK2439" s="11"/>
      <c r="BL2439" s="11"/>
      <c r="BM2439" s="11"/>
      <c r="BN2439" s="11"/>
      <c r="BO2439" s="11"/>
      <c r="BP2439" s="1" t="str">
        <v>0- Port Costs</v>
      </c>
      <c r="BT2439" s="1" t="str">
        <v>0- Port Value</v>
      </c>
      <c r="BU2439" s="11"/>
    </row>
    <row r="2440" spans="8:73" hidden="1" outlineLevel="1" x14ac:dyDescent="0.3">
      <c r="H2440" s="1" t="str">
        <v>0 - BM Costs</v>
      </c>
      <c r="L2440" s="1" t="str">
        <v>0 - BM Port</v>
      </c>
      <c r="N2440" s="1" t="str">
        <v>0 - Port Assets</v>
      </c>
      <c r="O2440" s="11"/>
      <c r="P2440" s="11"/>
      <c r="Q2440" s="11"/>
      <c r="R2440" s="11"/>
      <c r="S2440" s="11"/>
      <c r="T2440" s="11"/>
      <c r="U2440" s="11"/>
      <c r="V2440" s="11"/>
      <c r="W2440" s="11"/>
      <c r="X2440" s="11"/>
      <c r="Y2440" s="11"/>
      <c r="Z2440" s="11"/>
      <c r="AA2440" s="11"/>
      <c r="AB2440" s="11"/>
      <c r="AC2440" s="11"/>
      <c r="AD2440" s="11"/>
      <c r="AE2440" s="11"/>
      <c r="AF2440" s="11"/>
      <c r="AG2440" s="11"/>
      <c r="AH2440" s="11"/>
      <c r="AI2440" s="11"/>
      <c r="AJ2440" s="11"/>
      <c r="AK2440" s="11"/>
      <c r="AL2440" s="11"/>
      <c r="AM2440" s="11"/>
      <c r="AN2440" s="11"/>
      <c r="AO2440" s="11"/>
      <c r="AP2440" s="11"/>
      <c r="AQ2440" s="11"/>
      <c r="AR2440" s="11"/>
      <c r="AS2440" s="11"/>
      <c r="AT2440" s="11"/>
      <c r="AU2440" s="11"/>
      <c r="AV2440" s="11"/>
      <c r="AW2440" s="11"/>
      <c r="AX2440" s="11"/>
      <c r="AY2440" s="11"/>
      <c r="AZ2440" s="11"/>
      <c r="BA2440" s="11"/>
      <c r="BB2440" s="11"/>
      <c r="BC2440" s="11"/>
      <c r="BD2440" s="11"/>
      <c r="BE2440" s="11"/>
      <c r="BF2440" s="11"/>
      <c r="BG2440" s="11"/>
      <c r="BH2440" s="11"/>
      <c r="BI2440" s="11"/>
      <c r="BJ2440" s="11"/>
      <c r="BK2440" s="11"/>
      <c r="BL2440" s="11"/>
      <c r="BM2440" s="11"/>
      <c r="BN2440" s="11"/>
      <c r="BO2440" s="11"/>
      <c r="BP2440" s="1" t="str">
        <v>0- Port Costs</v>
      </c>
      <c r="BT2440" s="1" t="str">
        <v>0- Port Value</v>
      </c>
      <c r="BU2440" s="11"/>
    </row>
    <row r="2441" spans="8:73" hidden="1" outlineLevel="1" x14ac:dyDescent="0.3">
      <c r="H2441" s="1" t="str">
        <v>0 - BM Costs</v>
      </c>
      <c r="L2441" s="1" t="str">
        <v>0 - BM Port</v>
      </c>
      <c r="N2441" s="1" t="str">
        <v>0 - Port Assets</v>
      </c>
      <c r="O2441" s="11"/>
      <c r="P2441" s="11"/>
      <c r="Q2441" s="11"/>
      <c r="R2441" s="11"/>
      <c r="S2441" s="11"/>
      <c r="T2441" s="11"/>
      <c r="U2441" s="11"/>
      <c r="V2441" s="11"/>
      <c r="W2441" s="11"/>
      <c r="X2441" s="11"/>
      <c r="Y2441" s="11"/>
      <c r="Z2441" s="11"/>
      <c r="AA2441" s="11"/>
      <c r="AB2441" s="11"/>
      <c r="AC2441" s="11"/>
      <c r="AD2441" s="11"/>
      <c r="AE2441" s="11"/>
      <c r="AF2441" s="11"/>
      <c r="AG2441" s="11"/>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c r="BC2441" s="11"/>
      <c r="BD2441" s="11"/>
      <c r="BE2441" s="11"/>
      <c r="BF2441" s="11"/>
      <c r="BG2441" s="11"/>
      <c r="BH2441" s="11"/>
      <c r="BI2441" s="11"/>
      <c r="BJ2441" s="11"/>
      <c r="BK2441" s="11"/>
      <c r="BL2441" s="11"/>
      <c r="BM2441" s="11"/>
      <c r="BN2441" s="11"/>
      <c r="BO2441" s="11"/>
      <c r="BP2441" s="1" t="str">
        <v>0- Port Costs</v>
      </c>
      <c r="BT2441" s="1" t="str">
        <v>0- Port Value</v>
      </c>
      <c r="BU2441" s="11"/>
    </row>
    <row r="2442" spans="8:73" hidden="1" outlineLevel="1" x14ac:dyDescent="0.3">
      <c r="H2442" s="1" t="str">
        <v>0 - BM Costs</v>
      </c>
      <c r="L2442" s="1" t="str">
        <v>0 - BM Port</v>
      </c>
      <c r="N2442" s="1" t="str">
        <v>0 - Port Assets</v>
      </c>
      <c r="O2442" s="11"/>
      <c r="P2442" s="11"/>
      <c r="Q2442" s="11"/>
      <c r="R2442" s="11"/>
      <c r="S2442" s="11"/>
      <c r="T2442" s="11"/>
      <c r="U2442" s="11"/>
      <c r="V2442" s="11"/>
      <c r="W2442" s="11"/>
      <c r="X2442" s="11"/>
      <c r="Y2442" s="11"/>
      <c r="Z2442" s="11"/>
      <c r="AA2442" s="11"/>
      <c r="AB2442" s="11"/>
      <c r="AC2442" s="11"/>
      <c r="AD2442" s="11"/>
      <c r="AE2442" s="11"/>
      <c r="AF2442" s="11"/>
      <c r="AG2442" s="11"/>
      <c r="AH2442" s="11"/>
      <c r="AI2442" s="11"/>
      <c r="AJ2442" s="11"/>
      <c r="AK2442" s="11"/>
      <c r="AL2442" s="11"/>
      <c r="AM2442" s="11"/>
      <c r="AN2442" s="11"/>
      <c r="AO2442" s="11"/>
      <c r="AP2442" s="11"/>
      <c r="AQ2442" s="11"/>
      <c r="AR2442" s="11"/>
      <c r="AS2442" s="11"/>
      <c r="AT2442" s="11"/>
      <c r="AU2442" s="11"/>
      <c r="AV2442" s="11"/>
      <c r="AW2442" s="11"/>
      <c r="AX2442" s="11"/>
      <c r="AY2442" s="11"/>
      <c r="AZ2442" s="11"/>
      <c r="BA2442" s="11"/>
      <c r="BB2442" s="11"/>
      <c r="BC2442" s="11"/>
      <c r="BD2442" s="11"/>
      <c r="BE2442" s="11"/>
      <c r="BF2442" s="11"/>
      <c r="BG2442" s="11"/>
      <c r="BH2442" s="11"/>
      <c r="BI2442" s="11"/>
      <c r="BJ2442" s="11"/>
      <c r="BK2442" s="11"/>
      <c r="BL2442" s="11"/>
      <c r="BM2442" s="11"/>
      <c r="BN2442" s="11"/>
      <c r="BO2442" s="11"/>
      <c r="BP2442" s="1" t="str">
        <v>0- Port Costs</v>
      </c>
      <c r="BT2442" s="1" t="str">
        <v>0- Port Value</v>
      </c>
      <c r="BU2442" s="11"/>
    </row>
    <row r="2443" spans="8:73" hidden="1" outlineLevel="1" x14ac:dyDescent="0.3">
      <c r="H2443" s="1" t="str">
        <v>0 - BM Costs</v>
      </c>
      <c r="L2443" s="1" t="str">
        <v>0 - BM Port</v>
      </c>
      <c r="N2443" s="1" t="str">
        <v>0 - Port Assets</v>
      </c>
      <c r="O2443" s="11"/>
      <c r="P2443" s="11"/>
      <c r="Q2443" s="11"/>
      <c r="R2443" s="11"/>
      <c r="S2443" s="11"/>
      <c r="T2443" s="11"/>
      <c r="U2443" s="11"/>
      <c r="V2443" s="11"/>
      <c r="W2443" s="11"/>
      <c r="X2443" s="11"/>
      <c r="Y2443" s="11"/>
      <c r="Z2443" s="11"/>
      <c r="AA2443" s="11"/>
      <c r="AB2443" s="11"/>
      <c r="AC2443" s="11"/>
      <c r="AD2443" s="11"/>
      <c r="AE2443" s="11"/>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c r="BC2443" s="11"/>
      <c r="BD2443" s="11"/>
      <c r="BE2443" s="11"/>
      <c r="BF2443" s="11"/>
      <c r="BG2443" s="11"/>
      <c r="BH2443" s="11"/>
      <c r="BI2443" s="11"/>
      <c r="BJ2443" s="11"/>
      <c r="BK2443" s="11"/>
      <c r="BL2443" s="11"/>
      <c r="BM2443" s="11"/>
      <c r="BN2443" s="11"/>
      <c r="BO2443" s="11"/>
      <c r="BP2443" s="1" t="str">
        <v>0- Port Costs</v>
      </c>
      <c r="BT2443" s="1" t="str">
        <v>0- Port Value</v>
      </c>
      <c r="BU2443" s="11"/>
    </row>
    <row r="2444" spans="8:73" hidden="1" outlineLevel="1" x14ac:dyDescent="0.3">
      <c r="H2444" s="1" t="str">
        <v>0 - BM Costs</v>
      </c>
      <c r="L2444" s="1" t="str">
        <v>0 - BM Port</v>
      </c>
      <c r="N2444" s="1" t="str">
        <v>0 - Port Assets</v>
      </c>
      <c r="O2444" s="11"/>
      <c r="P2444" s="11"/>
      <c r="Q2444" s="11"/>
      <c r="R2444" s="11"/>
      <c r="S2444" s="11"/>
      <c r="T2444" s="11"/>
      <c r="U2444" s="11"/>
      <c r="V2444" s="11"/>
      <c r="W2444" s="11"/>
      <c r="X2444" s="11"/>
      <c r="Y2444" s="11"/>
      <c r="Z2444" s="11"/>
      <c r="AA2444" s="11"/>
      <c r="AB2444" s="11"/>
      <c r="AC2444" s="11"/>
      <c r="AD2444" s="11"/>
      <c r="AE2444" s="11"/>
      <c r="AF2444" s="11"/>
      <c r="AG2444" s="11"/>
      <c r="AH2444" s="11"/>
      <c r="AI2444" s="11"/>
      <c r="AJ2444" s="11"/>
      <c r="AK2444" s="11"/>
      <c r="AL2444" s="11"/>
      <c r="AM2444" s="11"/>
      <c r="AN2444" s="11"/>
      <c r="AO2444" s="11"/>
      <c r="AP2444" s="11"/>
      <c r="AQ2444" s="11"/>
      <c r="AR2444" s="11"/>
      <c r="AS2444" s="11"/>
      <c r="AT2444" s="11"/>
      <c r="AU2444" s="11"/>
      <c r="AV2444" s="11"/>
      <c r="AW2444" s="11"/>
      <c r="AX2444" s="11"/>
      <c r="AY2444" s="11"/>
      <c r="AZ2444" s="11"/>
      <c r="BA2444" s="11"/>
      <c r="BB2444" s="11"/>
      <c r="BC2444" s="11"/>
      <c r="BD2444" s="11"/>
      <c r="BE2444" s="11"/>
      <c r="BF2444" s="11"/>
      <c r="BG2444" s="11"/>
      <c r="BH2444" s="11"/>
      <c r="BI2444" s="11"/>
      <c r="BJ2444" s="11"/>
      <c r="BK2444" s="11"/>
      <c r="BL2444" s="11"/>
      <c r="BM2444" s="11"/>
      <c r="BN2444" s="11"/>
      <c r="BO2444" s="11"/>
      <c r="BP2444" s="1" t="str">
        <v>0- Port Costs</v>
      </c>
      <c r="BT2444" s="1" t="str">
        <v>0- Port Value</v>
      </c>
      <c r="BU2444" s="11"/>
    </row>
    <row r="2445" spans="8:73" hidden="1" outlineLevel="1" x14ac:dyDescent="0.3">
      <c r="H2445" s="1" t="str">
        <v>0 - BM Costs</v>
      </c>
      <c r="L2445" s="1" t="str">
        <v>0 - BM Port</v>
      </c>
      <c r="N2445" s="1" t="str">
        <v>0 - Port Assets</v>
      </c>
      <c r="O2445" s="11"/>
      <c r="P2445" s="11"/>
      <c r="Q2445" s="11"/>
      <c r="R2445" s="11"/>
      <c r="S2445" s="11"/>
      <c r="T2445" s="11"/>
      <c r="U2445" s="11"/>
      <c r="V2445" s="11"/>
      <c r="W2445" s="11"/>
      <c r="X2445" s="11"/>
      <c r="Y2445" s="11"/>
      <c r="Z2445" s="11"/>
      <c r="AA2445" s="11"/>
      <c r="AB2445" s="11"/>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c r="BC2445" s="11"/>
      <c r="BD2445" s="11"/>
      <c r="BE2445" s="11"/>
      <c r="BF2445" s="11"/>
      <c r="BG2445" s="11"/>
      <c r="BH2445" s="11"/>
      <c r="BI2445" s="11"/>
      <c r="BJ2445" s="11"/>
      <c r="BK2445" s="11"/>
      <c r="BL2445" s="11"/>
      <c r="BM2445" s="11"/>
      <c r="BN2445" s="11"/>
      <c r="BO2445" s="11"/>
      <c r="BP2445" s="1" t="str">
        <v>0- Port Costs</v>
      </c>
      <c r="BT2445" s="1" t="str">
        <v>0- Port Value</v>
      </c>
      <c r="BU2445" s="11"/>
    </row>
    <row r="2446" spans="8:73" hidden="1" outlineLevel="1" x14ac:dyDescent="0.3">
      <c r="H2446" s="1" t="str">
        <v>0 - BM Costs</v>
      </c>
      <c r="L2446" s="1" t="str">
        <v>0 - BM Port</v>
      </c>
      <c r="N2446" s="1" t="str">
        <v>0 - Port Assets</v>
      </c>
      <c r="O2446" s="11"/>
      <c r="P2446" s="11"/>
      <c r="Q2446" s="11"/>
      <c r="R2446" s="11"/>
      <c r="S2446" s="11"/>
      <c r="T2446" s="11"/>
      <c r="U2446" s="11"/>
      <c r="V2446" s="11"/>
      <c r="W2446" s="11"/>
      <c r="X2446" s="11"/>
      <c r="Y2446" s="11"/>
      <c r="Z2446" s="11"/>
      <c r="AA2446" s="11"/>
      <c r="AB2446" s="11"/>
      <c r="AC2446" s="11"/>
      <c r="AD2446" s="11"/>
      <c r="AE2446" s="11"/>
      <c r="AF2446" s="11"/>
      <c r="AG2446" s="11"/>
      <c r="AH2446" s="11"/>
      <c r="AI2446" s="11"/>
      <c r="AJ2446" s="11"/>
      <c r="AK2446" s="11"/>
      <c r="AL2446" s="11"/>
      <c r="AM2446" s="11"/>
      <c r="AN2446" s="11"/>
      <c r="AO2446" s="11"/>
      <c r="AP2446" s="11"/>
      <c r="AQ2446" s="11"/>
      <c r="AR2446" s="11"/>
      <c r="AS2446" s="11"/>
      <c r="AT2446" s="11"/>
      <c r="AU2446" s="11"/>
      <c r="AV2446" s="11"/>
      <c r="AW2446" s="11"/>
      <c r="AX2446" s="11"/>
      <c r="AY2446" s="11"/>
      <c r="AZ2446" s="11"/>
      <c r="BA2446" s="11"/>
      <c r="BB2446" s="11"/>
      <c r="BC2446" s="11"/>
      <c r="BD2446" s="11"/>
      <c r="BE2446" s="11"/>
      <c r="BF2446" s="11"/>
      <c r="BG2446" s="11"/>
      <c r="BH2446" s="11"/>
      <c r="BI2446" s="11"/>
      <c r="BJ2446" s="11"/>
      <c r="BK2446" s="11"/>
      <c r="BL2446" s="11"/>
      <c r="BM2446" s="11"/>
      <c r="BN2446" s="11"/>
      <c r="BO2446" s="11"/>
      <c r="BP2446" s="1" t="str">
        <v>0- Port Costs</v>
      </c>
      <c r="BT2446" s="1" t="str">
        <v>0- Port Value</v>
      </c>
      <c r="BU2446" s="11"/>
    </row>
    <row r="2447" spans="8:73" hidden="1" outlineLevel="1" x14ac:dyDescent="0.3">
      <c r="H2447" s="1" t="str">
        <v>0 - BM Costs</v>
      </c>
      <c r="L2447" s="1" t="str">
        <v>0 - BM Port</v>
      </c>
      <c r="N2447" s="1" t="str">
        <v>0 - Port Assets</v>
      </c>
      <c r="O2447" s="11"/>
      <c r="P2447" s="11"/>
      <c r="Q2447" s="11"/>
      <c r="R2447" s="11"/>
      <c r="S2447" s="11"/>
      <c r="T2447" s="11"/>
      <c r="U2447" s="11"/>
      <c r="V2447" s="11"/>
      <c r="W2447" s="11"/>
      <c r="X2447" s="11"/>
      <c r="Y2447" s="11"/>
      <c r="Z2447" s="11"/>
      <c r="AA2447" s="11"/>
      <c r="AB2447" s="11"/>
      <c r="AC2447" s="11"/>
      <c r="AD2447" s="11"/>
      <c r="AE2447" s="11"/>
      <c r="AF2447" s="11"/>
      <c r="AG2447" s="11"/>
      <c r="AH2447" s="11"/>
      <c r="AI2447" s="11"/>
      <c r="AJ2447" s="11"/>
      <c r="AK2447" s="11"/>
      <c r="AL2447" s="11"/>
      <c r="AM2447" s="11"/>
      <c r="AN2447" s="11"/>
      <c r="AO2447" s="11"/>
      <c r="AP2447" s="11"/>
      <c r="AQ2447" s="11"/>
      <c r="AR2447" s="11"/>
      <c r="AS2447" s="11"/>
      <c r="AT2447" s="11"/>
      <c r="AU2447" s="11"/>
      <c r="AV2447" s="11"/>
      <c r="AW2447" s="11"/>
      <c r="AX2447" s="11"/>
      <c r="AY2447" s="11"/>
      <c r="AZ2447" s="11"/>
      <c r="BA2447" s="11"/>
      <c r="BB2447" s="11"/>
      <c r="BC2447" s="11"/>
      <c r="BD2447" s="11"/>
      <c r="BE2447" s="11"/>
      <c r="BF2447" s="11"/>
      <c r="BG2447" s="11"/>
      <c r="BH2447" s="11"/>
      <c r="BI2447" s="11"/>
      <c r="BJ2447" s="11"/>
      <c r="BK2447" s="11"/>
      <c r="BL2447" s="11"/>
      <c r="BM2447" s="11"/>
      <c r="BN2447" s="11"/>
      <c r="BO2447" s="11"/>
      <c r="BP2447" s="1" t="str">
        <v>0- Port Costs</v>
      </c>
      <c r="BT2447" s="1" t="str">
        <v>0- Port Value</v>
      </c>
      <c r="BU2447" s="11"/>
    </row>
    <row r="2448" spans="8:73" hidden="1" outlineLevel="1" x14ac:dyDescent="0.3">
      <c r="H2448" s="1" t="str">
        <v>0 - BM Costs</v>
      </c>
      <c r="L2448" s="1" t="str">
        <v>0 - BM Port</v>
      </c>
      <c r="N2448" s="1" t="str">
        <v>0 - Port Assets</v>
      </c>
      <c r="O2448" s="11"/>
      <c r="P2448" s="11"/>
      <c r="Q2448" s="11"/>
      <c r="R2448" s="11"/>
      <c r="S2448" s="11"/>
      <c r="T2448" s="11"/>
      <c r="U2448" s="11"/>
      <c r="V2448" s="11"/>
      <c r="W2448" s="11"/>
      <c r="X2448" s="11"/>
      <c r="Y2448" s="11"/>
      <c r="Z2448" s="11"/>
      <c r="AA2448" s="11"/>
      <c r="AB2448" s="11"/>
      <c r="AC2448" s="11"/>
      <c r="AD2448" s="11"/>
      <c r="AE2448" s="11"/>
      <c r="AF2448" s="11"/>
      <c r="AG2448" s="11"/>
      <c r="AH2448" s="11"/>
      <c r="AI2448" s="11"/>
      <c r="AJ2448" s="11"/>
      <c r="AK2448" s="11"/>
      <c r="AL2448" s="11"/>
      <c r="AM2448" s="11"/>
      <c r="AN2448" s="11"/>
      <c r="AO2448" s="11"/>
      <c r="AP2448" s="11"/>
      <c r="AQ2448" s="11"/>
      <c r="AR2448" s="11"/>
      <c r="AS2448" s="11"/>
      <c r="AT2448" s="11"/>
      <c r="AU2448" s="11"/>
      <c r="AV2448" s="11"/>
      <c r="AW2448" s="11"/>
      <c r="AX2448" s="11"/>
      <c r="AY2448" s="11"/>
      <c r="AZ2448" s="11"/>
      <c r="BA2448" s="11"/>
      <c r="BB2448" s="11"/>
      <c r="BC2448" s="11"/>
      <c r="BD2448" s="11"/>
      <c r="BE2448" s="11"/>
      <c r="BF2448" s="11"/>
      <c r="BG2448" s="11"/>
      <c r="BH2448" s="11"/>
      <c r="BI2448" s="11"/>
      <c r="BJ2448" s="11"/>
      <c r="BK2448" s="11"/>
      <c r="BL2448" s="11"/>
      <c r="BM2448" s="11"/>
      <c r="BN2448" s="11"/>
      <c r="BO2448" s="11"/>
      <c r="BP2448" s="1" t="str">
        <v>0- Port Costs</v>
      </c>
      <c r="BT2448" s="1" t="str">
        <v>0- Port Value</v>
      </c>
      <c r="BU2448" s="11"/>
    </row>
    <row r="2449" spans="8:73" hidden="1" outlineLevel="1" x14ac:dyDescent="0.3">
      <c r="H2449" s="1" t="str">
        <v>0 - BM Costs</v>
      </c>
      <c r="L2449" s="1" t="str">
        <v>0 - BM Port</v>
      </c>
      <c r="N2449" s="1" t="str">
        <v>0 - Port Assets</v>
      </c>
      <c r="O2449" s="11"/>
      <c r="P2449" s="11"/>
      <c r="Q2449" s="11"/>
      <c r="R2449" s="11"/>
      <c r="S2449" s="11"/>
      <c r="T2449" s="11"/>
      <c r="U2449" s="11"/>
      <c r="V2449" s="11"/>
      <c r="W2449" s="11"/>
      <c r="X2449" s="11"/>
      <c r="Y2449" s="11"/>
      <c r="Z2449" s="11"/>
      <c r="AA2449" s="11"/>
      <c r="AB2449" s="11"/>
      <c r="AC2449" s="11"/>
      <c r="AD2449" s="11"/>
      <c r="AE2449" s="11"/>
      <c r="AF2449" s="11"/>
      <c r="AG2449" s="11"/>
      <c r="AH2449" s="11"/>
      <c r="AI2449" s="11"/>
      <c r="AJ2449" s="11"/>
      <c r="AK2449" s="11"/>
      <c r="AL2449" s="11"/>
      <c r="AM2449" s="11"/>
      <c r="AN2449" s="11"/>
      <c r="AO2449" s="11"/>
      <c r="AP2449" s="11"/>
      <c r="AQ2449" s="11"/>
      <c r="AR2449" s="11"/>
      <c r="AS2449" s="11"/>
      <c r="AT2449" s="11"/>
      <c r="AU2449" s="11"/>
      <c r="AV2449" s="11"/>
      <c r="AW2449" s="11"/>
      <c r="AX2449" s="11"/>
      <c r="AY2449" s="11"/>
      <c r="AZ2449" s="11"/>
      <c r="BA2449" s="11"/>
      <c r="BB2449" s="11"/>
      <c r="BC2449" s="11"/>
      <c r="BD2449" s="11"/>
      <c r="BE2449" s="11"/>
      <c r="BF2449" s="11"/>
      <c r="BG2449" s="11"/>
      <c r="BH2449" s="11"/>
      <c r="BI2449" s="11"/>
      <c r="BJ2449" s="11"/>
      <c r="BK2449" s="11"/>
      <c r="BL2449" s="11"/>
      <c r="BM2449" s="11"/>
      <c r="BN2449" s="11"/>
      <c r="BO2449" s="11"/>
      <c r="BP2449" s="1" t="str">
        <v>0- Port Costs</v>
      </c>
      <c r="BT2449" s="1" t="str">
        <v>0- Port Value</v>
      </c>
      <c r="BU2449" s="11"/>
    </row>
    <row r="2450" spans="8:73" hidden="1" outlineLevel="1" x14ac:dyDescent="0.3">
      <c r="H2450" s="1" t="str">
        <v>0 - BM Costs</v>
      </c>
      <c r="L2450" s="1" t="str">
        <v>0 - BM Port</v>
      </c>
      <c r="N2450" s="1" t="str">
        <v>0 - Port Assets</v>
      </c>
      <c r="O2450" s="11"/>
      <c r="P2450" s="11"/>
      <c r="Q2450" s="11"/>
      <c r="R2450" s="11"/>
      <c r="S2450" s="11"/>
      <c r="T2450" s="11"/>
      <c r="U2450" s="11"/>
      <c r="V2450" s="11"/>
      <c r="W2450" s="11"/>
      <c r="X2450" s="11"/>
      <c r="Y2450" s="11"/>
      <c r="Z2450" s="11"/>
      <c r="AA2450" s="11"/>
      <c r="AB2450" s="11"/>
      <c r="AC2450" s="11"/>
      <c r="AD2450" s="11"/>
      <c r="AE2450" s="11"/>
      <c r="AF2450" s="11"/>
      <c r="AG2450" s="11"/>
      <c r="AH2450" s="11"/>
      <c r="AI2450" s="11"/>
      <c r="AJ2450" s="11"/>
      <c r="AK2450" s="11"/>
      <c r="AL2450" s="11"/>
      <c r="AM2450" s="11"/>
      <c r="AN2450" s="11"/>
      <c r="AO2450" s="11"/>
      <c r="AP2450" s="11"/>
      <c r="AQ2450" s="11"/>
      <c r="AR2450" s="11"/>
      <c r="AS2450" s="11"/>
      <c r="AT2450" s="11"/>
      <c r="AU2450" s="11"/>
      <c r="AV2450" s="11"/>
      <c r="AW2450" s="11"/>
      <c r="AX2450" s="11"/>
      <c r="AY2450" s="11"/>
      <c r="AZ2450" s="11"/>
      <c r="BA2450" s="11"/>
      <c r="BB2450" s="11"/>
      <c r="BC2450" s="11"/>
      <c r="BD2450" s="11"/>
      <c r="BE2450" s="11"/>
      <c r="BF2450" s="11"/>
      <c r="BG2450" s="11"/>
      <c r="BH2450" s="11"/>
      <c r="BI2450" s="11"/>
      <c r="BJ2450" s="11"/>
      <c r="BK2450" s="11"/>
      <c r="BL2450" s="11"/>
      <c r="BM2450" s="11"/>
      <c r="BN2450" s="11"/>
      <c r="BO2450" s="11"/>
      <c r="BP2450" s="1" t="str">
        <v>0- Port Costs</v>
      </c>
      <c r="BT2450" s="1" t="str">
        <v>0- Port Value</v>
      </c>
      <c r="BU2450" s="11"/>
    </row>
    <row r="2451" spans="8:73" hidden="1" outlineLevel="1" x14ac:dyDescent="0.3">
      <c r="H2451" s="1" t="str">
        <v>0 - BM Costs</v>
      </c>
      <c r="L2451" s="1" t="str">
        <v>0 - BM Port</v>
      </c>
      <c r="N2451" s="1" t="str">
        <v>0 - Port Assets</v>
      </c>
      <c r="O2451" s="11"/>
      <c r="P2451" s="11"/>
      <c r="Q2451" s="11"/>
      <c r="R2451" s="11"/>
      <c r="S2451" s="11"/>
      <c r="T2451" s="11"/>
      <c r="U2451" s="11"/>
      <c r="V2451" s="11"/>
      <c r="W2451" s="11"/>
      <c r="X2451" s="11"/>
      <c r="Y2451" s="11"/>
      <c r="Z2451" s="11"/>
      <c r="AA2451" s="11"/>
      <c r="AB2451" s="11"/>
      <c r="AC2451" s="11"/>
      <c r="AD2451" s="11"/>
      <c r="AE2451" s="11"/>
      <c r="AF2451" s="11"/>
      <c r="AG2451" s="11"/>
      <c r="AH2451" s="11"/>
      <c r="AI2451" s="11"/>
      <c r="AJ2451" s="11"/>
      <c r="AK2451" s="11"/>
      <c r="AL2451" s="11"/>
      <c r="AM2451" s="11"/>
      <c r="AN2451" s="11"/>
      <c r="AO2451" s="11"/>
      <c r="AP2451" s="11"/>
      <c r="AQ2451" s="11"/>
      <c r="AR2451" s="11"/>
      <c r="AS2451" s="11"/>
      <c r="AT2451" s="11"/>
      <c r="AU2451" s="11"/>
      <c r="AV2451" s="11"/>
      <c r="AW2451" s="11"/>
      <c r="AX2451" s="11"/>
      <c r="AY2451" s="11"/>
      <c r="AZ2451" s="11"/>
      <c r="BA2451" s="11"/>
      <c r="BB2451" s="11"/>
      <c r="BC2451" s="11"/>
      <c r="BD2451" s="11"/>
      <c r="BE2451" s="11"/>
      <c r="BF2451" s="11"/>
      <c r="BG2451" s="11"/>
      <c r="BH2451" s="11"/>
      <c r="BI2451" s="11"/>
      <c r="BJ2451" s="11"/>
      <c r="BK2451" s="11"/>
      <c r="BL2451" s="11"/>
      <c r="BM2451" s="11"/>
      <c r="BN2451" s="11"/>
      <c r="BO2451" s="11"/>
      <c r="BP2451" s="1" t="str">
        <v>0- Port Costs</v>
      </c>
      <c r="BT2451" s="1" t="str">
        <v>0- Port Value</v>
      </c>
      <c r="BU2451" s="11"/>
    </row>
    <row r="2452" spans="8:73" hidden="1" outlineLevel="1" x14ac:dyDescent="0.3">
      <c r="H2452" s="1" t="str">
        <v>0 - BM Costs</v>
      </c>
      <c r="L2452" s="1" t="str">
        <v>0 - BM Port</v>
      </c>
      <c r="N2452" s="1" t="str">
        <v>0 - Port Assets</v>
      </c>
      <c r="O2452" s="11"/>
      <c r="P2452" s="11"/>
      <c r="Q2452" s="11"/>
      <c r="R2452" s="11"/>
      <c r="S2452" s="11"/>
      <c r="T2452" s="11"/>
      <c r="U2452" s="11"/>
      <c r="V2452" s="11"/>
      <c r="W2452" s="11"/>
      <c r="X2452" s="11"/>
      <c r="Y2452" s="11"/>
      <c r="Z2452" s="11"/>
      <c r="AA2452" s="11"/>
      <c r="AB2452" s="11"/>
      <c r="AC2452" s="11"/>
      <c r="AD2452" s="11"/>
      <c r="AE2452" s="11"/>
      <c r="AF2452" s="11"/>
      <c r="AG2452" s="11"/>
      <c r="AH2452" s="11"/>
      <c r="AI2452" s="11"/>
      <c r="AJ2452" s="11"/>
      <c r="AK2452" s="11"/>
      <c r="AL2452" s="11"/>
      <c r="AM2452" s="11"/>
      <c r="AN2452" s="11"/>
      <c r="AO2452" s="11"/>
      <c r="AP2452" s="11"/>
      <c r="AQ2452" s="11"/>
      <c r="AR2452" s="11"/>
      <c r="AS2452" s="11"/>
      <c r="AT2452" s="11"/>
      <c r="AU2452" s="11"/>
      <c r="AV2452" s="11"/>
      <c r="AW2452" s="11"/>
      <c r="AX2452" s="11"/>
      <c r="AY2452" s="11"/>
      <c r="AZ2452" s="11"/>
      <c r="BA2452" s="11"/>
      <c r="BB2452" s="11"/>
      <c r="BC2452" s="11"/>
      <c r="BD2452" s="11"/>
      <c r="BE2452" s="11"/>
      <c r="BF2452" s="11"/>
      <c r="BG2452" s="11"/>
      <c r="BH2452" s="11"/>
      <c r="BI2452" s="11"/>
      <c r="BJ2452" s="11"/>
      <c r="BK2452" s="11"/>
      <c r="BL2452" s="11"/>
      <c r="BM2452" s="11"/>
      <c r="BN2452" s="11"/>
      <c r="BO2452" s="11"/>
      <c r="BP2452" s="1" t="str">
        <v>0- Port Costs</v>
      </c>
      <c r="BT2452" s="1" t="str">
        <v>0- Port Value</v>
      </c>
      <c r="BU2452" s="11"/>
    </row>
    <row r="2453" spans="8:73" hidden="1" outlineLevel="1" x14ac:dyDescent="0.3">
      <c r="H2453" s="1" t="str">
        <v>0 - BM Costs</v>
      </c>
      <c r="L2453" s="1" t="str">
        <v>0 - BM Port</v>
      </c>
      <c r="N2453" s="1" t="str">
        <v>0 - Port Assets</v>
      </c>
      <c r="O2453" s="11"/>
      <c r="P2453" s="11"/>
      <c r="Q2453" s="11"/>
      <c r="R2453" s="11"/>
      <c r="S2453" s="11"/>
      <c r="T2453" s="11"/>
      <c r="U2453" s="11"/>
      <c r="V2453" s="11"/>
      <c r="W2453" s="11"/>
      <c r="X2453" s="11"/>
      <c r="Y2453" s="11"/>
      <c r="Z2453" s="11"/>
      <c r="AA2453" s="11"/>
      <c r="AB2453" s="11"/>
      <c r="AC2453" s="11"/>
      <c r="AD2453" s="11"/>
      <c r="AE2453" s="11"/>
      <c r="AF2453" s="11"/>
      <c r="AG2453" s="11"/>
      <c r="AH2453" s="11"/>
      <c r="AI2453" s="11"/>
      <c r="AJ2453" s="11"/>
      <c r="AK2453" s="11"/>
      <c r="AL2453" s="11"/>
      <c r="AM2453" s="11"/>
      <c r="AN2453" s="11"/>
      <c r="AO2453" s="11"/>
      <c r="AP2453" s="11"/>
      <c r="AQ2453" s="11"/>
      <c r="AR2453" s="11"/>
      <c r="AS2453" s="11"/>
      <c r="AT2453" s="11"/>
      <c r="AU2453" s="11"/>
      <c r="AV2453" s="11"/>
      <c r="AW2453" s="11"/>
      <c r="AX2453" s="11"/>
      <c r="AY2453" s="11"/>
      <c r="AZ2453" s="11"/>
      <c r="BA2453" s="11"/>
      <c r="BB2453" s="11"/>
      <c r="BC2453" s="11"/>
      <c r="BD2453" s="11"/>
      <c r="BE2453" s="11"/>
      <c r="BF2453" s="11"/>
      <c r="BG2453" s="11"/>
      <c r="BH2453" s="11"/>
      <c r="BI2453" s="11"/>
      <c r="BJ2453" s="11"/>
      <c r="BK2453" s="11"/>
      <c r="BL2453" s="11"/>
      <c r="BM2453" s="11"/>
      <c r="BN2453" s="11"/>
      <c r="BO2453" s="11"/>
      <c r="BP2453" s="1" t="str">
        <v>0- Port Costs</v>
      </c>
      <c r="BT2453" s="1" t="str">
        <v>0- Port Value</v>
      </c>
      <c r="BU2453" s="11"/>
    </row>
    <row r="2454" spans="8:73" hidden="1" outlineLevel="1" x14ac:dyDescent="0.3">
      <c r="H2454" s="1" t="str">
        <v>0 - BM Costs</v>
      </c>
      <c r="L2454" s="1" t="str">
        <v>0 - BM Port</v>
      </c>
      <c r="N2454" s="1" t="str">
        <v>0 - Port Assets</v>
      </c>
      <c r="O2454" s="11"/>
      <c r="P2454" s="11"/>
      <c r="Q2454" s="11"/>
      <c r="R2454" s="11"/>
      <c r="S2454" s="11"/>
      <c r="T2454" s="11"/>
      <c r="U2454" s="11"/>
      <c r="V2454" s="11"/>
      <c r="W2454" s="11"/>
      <c r="X2454" s="11"/>
      <c r="Y2454" s="11"/>
      <c r="Z2454" s="11"/>
      <c r="AA2454" s="11"/>
      <c r="AB2454" s="11"/>
      <c r="AC2454" s="11"/>
      <c r="AD2454" s="11"/>
      <c r="AE2454" s="11"/>
      <c r="AF2454" s="11"/>
      <c r="AG2454" s="11"/>
      <c r="AH2454" s="11"/>
      <c r="AI2454" s="11"/>
      <c r="AJ2454" s="11"/>
      <c r="AK2454" s="11"/>
      <c r="AL2454" s="11"/>
      <c r="AM2454" s="11"/>
      <c r="AN2454" s="11"/>
      <c r="AO2454" s="11"/>
      <c r="AP2454" s="11"/>
      <c r="AQ2454" s="11"/>
      <c r="AR2454" s="11"/>
      <c r="AS2454" s="11"/>
      <c r="AT2454" s="11"/>
      <c r="AU2454" s="11"/>
      <c r="AV2454" s="11"/>
      <c r="AW2454" s="11"/>
      <c r="AX2454" s="11"/>
      <c r="AY2454" s="11"/>
      <c r="AZ2454" s="11"/>
      <c r="BA2454" s="11"/>
      <c r="BB2454" s="11"/>
      <c r="BC2454" s="11"/>
      <c r="BD2454" s="11"/>
      <c r="BE2454" s="11"/>
      <c r="BF2454" s="11"/>
      <c r="BG2454" s="11"/>
      <c r="BH2454" s="11"/>
      <c r="BI2454" s="11"/>
      <c r="BJ2454" s="11"/>
      <c r="BK2454" s="11"/>
      <c r="BL2454" s="11"/>
      <c r="BM2454" s="11"/>
      <c r="BN2454" s="11"/>
      <c r="BO2454" s="11"/>
      <c r="BP2454" s="1" t="str">
        <v>0- Port Costs</v>
      </c>
      <c r="BT2454" s="1" t="str">
        <v>0- Port Value</v>
      </c>
      <c r="BU2454" s="11"/>
    </row>
    <row r="2455" spans="8:73" hidden="1" outlineLevel="1" x14ac:dyDescent="0.3">
      <c r="H2455" s="1" t="str">
        <v>0 - BM Costs</v>
      </c>
      <c r="L2455" s="1" t="str">
        <v>0 - BM Port</v>
      </c>
      <c r="N2455" s="1" t="str">
        <v>0 - Port Assets</v>
      </c>
      <c r="O2455" s="11"/>
      <c r="P2455" s="11"/>
      <c r="Q2455" s="11"/>
      <c r="R2455" s="11"/>
      <c r="S2455" s="11"/>
      <c r="T2455" s="11"/>
      <c r="U2455" s="11"/>
      <c r="V2455" s="11"/>
      <c r="W2455" s="11"/>
      <c r="X2455" s="11"/>
      <c r="Y2455" s="11"/>
      <c r="Z2455" s="11"/>
      <c r="AA2455" s="11"/>
      <c r="AB2455" s="11"/>
      <c r="AC2455" s="11"/>
      <c r="AD2455" s="11"/>
      <c r="AE2455" s="11"/>
      <c r="AF2455" s="11"/>
      <c r="AG2455" s="11"/>
      <c r="AH2455" s="11"/>
      <c r="AI2455" s="11"/>
      <c r="AJ2455" s="11"/>
      <c r="AK2455" s="11"/>
      <c r="AL2455" s="11"/>
      <c r="AM2455" s="11"/>
      <c r="AN2455" s="11"/>
      <c r="AO2455" s="11"/>
      <c r="AP2455" s="11"/>
      <c r="AQ2455" s="11"/>
      <c r="AR2455" s="11"/>
      <c r="AS2455" s="11"/>
      <c r="AT2455" s="11"/>
      <c r="AU2455" s="11"/>
      <c r="AV2455" s="11"/>
      <c r="AW2455" s="11"/>
      <c r="AX2455" s="11"/>
      <c r="AY2455" s="11"/>
      <c r="AZ2455" s="11"/>
      <c r="BA2455" s="11"/>
      <c r="BB2455" s="11"/>
      <c r="BC2455" s="11"/>
      <c r="BD2455" s="11"/>
      <c r="BE2455" s="11"/>
      <c r="BF2455" s="11"/>
      <c r="BG2455" s="11"/>
      <c r="BH2455" s="11"/>
      <c r="BI2455" s="11"/>
      <c r="BJ2455" s="11"/>
      <c r="BK2455" s="11"/>
      <c r="BL2455" s="11"/>
      <c r="BM2455" s="11"/>
      <c r="BN2455" s="11"/>
      <c r="BO2455" s="11"/>
      <c r="BP2455" s="1" t="str">
        <v>0- Port Costs</v>
      </c>
      <c r="BT2455" s="1" t="str">
        <v>0- Port Value</v>
      </c>
      <c r="BU2455" s="11"/>
    </row>
    <row r="2456" spans="8:73" hidden="1" outlineLevel="1" x14ac:dyDescent="0.3">
      <c r="H2456" s="1" t="str">
        <v>0 - BM Costs</v>
      </c>
      <c r="L2456" s="1" t="str">
        <v>0 - BM Port</v>
      </c>
      <c r="N2456" s="1" t="str">
        <v>0 - Port Assets</v>
      </c>
      <c r="O2456" s="11"/>
      <c r="P2456" s="11"/>
      <c r="Q2456" s="11"/>
      <c r="R2456" s="11"/>
      <c r="S2456" s="11"/>
      <c r="T2456" s="11"/>
      <c r="U2456" s="11"/>
      <c r="V2456" s="11"/>
      <c r="W2456" s="11"/>
      <c r="X2456" s="11"/>
      <c r="Y2456" s="11"/>
      <c r="Z2456" s="11"/>
      <c r="AA2456" s="11"/>
      <c r="AB2456" s="11"/>
      <c r="AC2456" s="11"/>
      <c r="AD2456" s="11"/>
      <c r="AE2456" s="11"/>
      <c r="AF2456" s="11"/>
      <c r="AG2456" s="11"/>
      <c r="AH2456" s="11"/>
      <c r="AI2456" s="11"/>
      <c r="AJ2456" s="11"/>
      <c r="AK2456" s="11"/>
      <c r="AL2456" s="11"/>
      <c r="AM2456" s="11"/>
      <c r="AN2456" s="11"/>
      <c r="AO2456" s="11"/>
      <c r="AP2456" s="11"/>
      <c r="AQ2456" s="11"/>
      <c r="AR2456" s="11"/>
      <c r="AS2456" s="11"/>
      <c r="AT2456" s="11"/>
      <c r="AU2456" s="11"/>
      <c r="AV2456" s="11"/>
      <c r="AW2456" s="11"/>
      <c r="AX2456" s="11"/>
      <c r="AY2456" s="11"/>
      <c r="AZ2456" s="11"/>
      <c r="BA2456" s="11"/>
      <c r="BB2456" s="11"/>
      <c r="BC2456" s="11"/>
      <c r="BD2456" s="11"/>
      <c r="BE2456" s="11"/>
      <c r="BF2456" s="11"/>
      <c r="BG2456" s="11"/>
      <c r="BH2456" s="11"/>
      <c r="BI2456" s="11"/>
      <c r="BJ2456" s="11"/>
      <c r="BK2456" s="11"/>
      <c r="BL2456" s="11"/>
      <c r="BM2456" s="11"/>
      <c r="BN2456" s="11"/>
      <c r="BO2456" s="11"/>
      <c r="BP2456" s="1" t="str">
        <v>0- Port Costs</v>
      </c>
      <c r="BT2456" s="1" t="str">
        <v>0- Port Value</v>
      </c>
      <c r="BU2456" s="11"/>
    </row>
    <row r="2457" spans="8:73" hidden="1" outlineLevel="1" x14ac:dyDescent="0.3">
      <c r="H2457" s="1" t="str">
        <v>0 - BM Costs</v>
      </c>
      <c r="L2457" s="1" t="str">
        <v>0 - BM Port</v>
      </c>
      <c r="N2457" s="1" t="str">
        <v>0 - Port Assets</v>
      </c>
      <c r="O2457" s="11"/>
      <c r="P2457" s="11"/>
      <c r="Q2457" s="11"/>
      <c r="R2457" s="11"/>
      <c r="S2457" s="11"/>
      <c r="T2457" s="11"/>
      <c r="U2457" s="11"/>
      <c r="V2457" s="11"/>
      <c r="W2457" s="11"/>
      <c r="X2457" s="11"/>
      <c r="Y2457" s="11"/>
      <c r="Z2457" s="11"/>
      <c r="AA2457" s="11"/>
      <c r="AB2457" s="11"/>
      <c r="AC2457" s="11"/>
      <c r="AD2457" s="11"/>
      <c r="AE2457" s="11"/>
      <c r="AF2457" s="11"/>
      <c r="AG2457" s="11"/>
      <c r="AH2457" s="11"/>
      <c r="AI2457" s="11"/>
      <c r="AJ2457" s="11"/>
      <c r="AK2457" s="11"/>
      <c r="AL2457" s="11"/>
      <c r="AM2457" s="11"/>
      <c r="AN2457" s="11"/>
      <c r="AO2457" s="11"/>
      <c r="AP2457" s="11"/>
      <c r="AQ2457" s="11"/>
      <c r="AR2457" s="11"/>
      <c r="AS2457" s="11"/>
      <c r="AT2457" s="11"/>
      <c r="AU2457" s="11"/>
      <c r="AV2457" s="11"/>
      <c r="AW2457" s="11"/>
      <c r="AX2457" s="11"/>
      <c r="AY2457" s="11"/>
      <c r="AZ2457" s="11"/>
      <c r="BA2457" s="11"/>
      <c r="BB2457" s="11"/>
      <c r="BC2457" s="11"/>
      <c r="BD2457" s="11"/>
      <c r="BE2457" s="11"/>
      <c r="BF2457" s="11"/>
      <c r="BG2457" s="11"/>
      <c r="BH2457" s="11"/>
      <c r="BI2457" s="11"/>
      <c r="BJ2457" s="11"/>
      <c r="BK2457" s="11"/>
      <c r="BL2457" s="11"/>
      <c r="BM2457" s="11"/>
      <c r="BN2457" s="11"/>
      <c r="BO2457" s="11"/>
      <c r="BP2457" s="1" t="str">
        <v>0- Port Costs</v>
      </c>
      <c r="BT2457" s="1" t="str">
        <v>0- Port Value</v>
      </c>
      <c r="BU2457" s="11"/>
    </row>
    <row r="2458" spans="8:73" hidden="1" outlineLevel="1" x14ac:dyDescent="0.3">
      <c r="H2458" s="1" t="str">
        <v>0 - BM Costs</v>
      </c>
      <c r="L2458" s="1" t="str">
        <v>0 - BM Port</v>
      </c>
      <c r="N2458" s="1" t="str">
        <v>0 - Port Assets</v>
      </c>
      <c r="O2458" s="11"/>
      <c r="P2458" s="11"/>
      <c r="Q2458" s="11"/>
      <c r="R2458" s="11"/>
      <c r="S2458" s="11"/>
      <c r="T2458" s="11"/>
      <c r="U2458" s="11"/>
      <c r="V2458" s="11"/>
      <c r="W2458" s="11"/>
      <c r="X2458" s="11"/>
      <c r="Y2458" s="11"/>
      <c r="Z2458" s="11"/>
      <c r="AA2458" s="11"/>
      <c r="AB2458" s="11"/>
      <c r="AC2458" s="11"/>
      <c r="AD2458" s="11"/>
      <c r="AE2458" s="11"/>
      <c r="AF2458" s="11"/>
      <c r="AG2458" s="11"/>
      <c r="AH2458" s="11"/>
      <c r="AI2458" s="11"/>
      <c r="AJ2458" s="11"/>
      <c r="AK2458" s="11"/>
      <c r="AL2458" s="11"/>
      <c r="AM2458" s="11"/>
      <c r="AN2458" s="11"/>
      <c r="AO2458" s="11"/>
      <c r="AP2458" s="11"/>
      <c r="AQ2458" s="11"/>
      <c r="AR2458" s="11"/>
      <c r="AS2458" s="11"/>
      <c r="AT2458" s="11"/>
      <c r="AU2458" s="11"/>
      <c r="AV2458" s="11"/>
      <c r="AW2458" s="11"/>
      <c r="AX2458" s="11"/>
      <c r="AY2458" s="11"/>
      <c r="AZ2458" s="11"/>
      <c r="BA2458" s="11"/>
      <c r="BB2458" s="11"/>
      <c r="BC2458" s="11"/>
      <c r="BD2458" s="11"/>
      <c r="BE2458" s="11"/>
      <c r="BF2458" s="11"/>
      <c r="BG2458" s="11"/>
      <c r="BH2458" s="11"/>
      <c r="BI2458" s="11"/>
      <c r="BJ2458" s="11"/>
      <c r="BK2458" s="11"/>
      <c r="BL2458" s="11"/>
      <c r="BM2458" s="11"/>
      <c r="BN2458" s="11"/>
      <c r="BO2458" s="11"/>
      <c r="BP2458" s="1" t="str">
        <v>0- Port Costs</v>
      </c>
      <c r="BT2458" s="1" t="str">
        <v>0- Port Value</v>
      </c>
      <c r="BU2458" s="11"/>
    </row>
    <row r="2459" spans="8:73" hidden="1" outlineLevel="1" x14ac:dyDescent="0.3">
      <c r="H2459" s="1" t="str">
        <v>0 - BM Costs</v>
      </c>
      <c r="L2459" s="1" t="str">
        <v>0 - BM Port</v>
      </c>
      <c r="N2459" s="1" t="str">
        <v>0 - Port Assets</v>
      </c>
      <c r="O2459" s="11"/>
      <c r="P2459" s="11"/>
      <c r="Q2459" s="11"/>
      <c r="R2459" s="11"/>
      <c r="S2459" s="11"/>
      <c r="T2459" s="11"/>
      <c r="U2459" s="11"/>
      <c r="V2459" s="11"/>
      <c r="W2459" s="11"/>
      <c r="X2459" s="11"/>
      <c r="Y2459" s="11"/>
      <c r="Z2459" s="11"/>
      <c r="AA2459" s="11"/>
      <c r="AB2459" s="11"/>
      <c r="AC2459" s="11"/>
      <c r="AD2459" s="11"/>
      <c r="AE2459" s="11"/>
      <c r="AF2459" s="11"/>
      <c r="AG2459" s="11"/>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c r="BC2459" s="11"/>
      <c r="BD2459" s="11"/>
      <c r="BE2459" s="11"/>
      <c r="BF2459" s="11"/>
      <c r="BG2459" s="11"/>
      <c r="BH2459" s="11"/>
      <c r="BI2459" s="11"/>
      <c r="BJ2459" s="11"/>
      <c r="BK2459" s="11"/>
      <c r="BL2459" s="11"/>
      <c r="BM2459" s="11"/>
      <c r="BN2459" s="11"/>
      <c r="BO2459" s="11"/>
      <c r="BP2459" s="1" t="str">
        <v>0- Port Costs</v>
      </c>
      <c r="BT2459" s="1" t="str">
        <v>0- Port Value</v>
      </c>
      <c r="BU2459" s="11"/>
    </row>
    <row r="2460" spans="8:73" hidden="1" outlineLevel="1" x14ac:dyDescent="0.3">
      <c r="H2460" s="1" t="str">
        <v>0 - BM Costs</v>
      </c>
      <c r="L2460" s="1" t="str">
        <v>0 - BM Port</v>
      </c>
      <c r="N2460" s="1" t="str">
        <v>0 - Port Assets</v>
      </c>
      <c r="O2460" s="11"/>
      <c r="P2460" s="11"/>
      <c r="Q2460" s="11"/>
      <c r="R2460" s="11"/>
      <c r="S2460" s="11"/>
      <c r="T2460" s="11"/>
      <c r="U2460" s="11"/>
      <c r="V2460" s="11"/>
      <c r="W2460" s="11"/>
      <c r="X2460" s="11"/>
      <c r="Y2460" s="11"/>
      <c r="Z2460" s="11"/>
      <c r="AA2460" s="11"/>
      <c r="AB2460" s="11"/>
      <c r="AC2460" s="11"/>
      <c r="AD2460" s="11"/>
      <c r="AE2460" s="11"/>
      <c r="AF2460" s="11"/>
      <c r="AG2460" s="11"/>
      <c r="AH2460" s="11"/>
      <c r="AI2460" s="11"/>
      <c r="AJ2460" s="11"/>
      <c r="AK2460" s="11"/>
      <c r="AL2460" s="11"/>
      <c r="AM2460" s="11"/>
      <c r="AN2460" s="11"/>
      <c r="AO2460" s="11"/>
      <c r="AP2460" s="11"/>
      <c r="AQ2460" s="11"/>
      <c r="AR2460" s="11"/>
      <c r="AS2460" s="11"/>
      <c r="AT2460" s="11"/>
      <c r="AU2460" s="11"/>
      <c r="AV2460" s="11"/>
      <c r="AW2460" s="11"/>
      <c r="AX2460" s="11"/>
      <c r="AY2460" s="11"/>
      <c r="AZ2460" s="11"/>
      <c r="BA2460" s="11"/>
      <c r="BB2460" s="11"/>
      <c r="BC2460" s="11"/>
      <c r="BD2460" s="11"/>
      <c r="BE2460" s="11"/>
      <c r="BF2460" s="11"/>
      <c r="BG2460" s="11"/>
      <c r="BH2460" s="11"/>
      <c r="BI2460" s="11"/>
      <c r="BJ2460" s="11"/>
      <c r="BK2460" s="11"/>
      <c r="BL2460" s="11"/>
      <c r="BM2460" s="11"/>
      <c r="BN2460" s="11"/>
      <c r="BO2460" s="11"/>
      <c r="BP2460" s="1" t="str">
        <v>0- Port Costs</v>
      </c>
      <c r="BT2460" s="1" t="str">
        <v>0- Port Value</v>
      </c>
      <c r="BU2460" s="11"/>
    </row>
    <row r="2461" spans="8:73" hidden="1" outlineLevel="1" x14ac:dyDescent="0.3">
      <c r="H2461" s="1" t="str">
        <v>0 - BM Costs</v>
      </c>
      <c r="L2461" s="1" t="str">
        <v>0 - BM Port</v>
      </c>
      <c r="N2461" s="1" t="str">
        <v>0 - Port Assets</v>
      </c>
      <c r="O2461" s="11"/>
      <c r="P2461" s="11"/>
      <c r="Q2461" s="11"/>
      <c r="R2461" s="11"/>
      <c r="S2461" s="11"/>
      <c r="T2461" s="11"/>
      <c r="U2461" s="11"/>
      <c r="V2461" s="11"/>
      <c r="W2461" s="11"/>
      <c r="X2461" s="11"/>
      <c r="Y2461" s="11"/>
      <c r="Z2461" s="11"/>
      <c r="AA2461" s="11"/>
      <c r="AB2461" s="11"/>
      <c r="AC2461" s="11"/>
      <c r="AD2461" s="11"/>
      <c r="AE2461" s="11"/>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c r="BC2461" s="11"/>
      <c r="BD2461" s="11"/>
      <c r="BE2461" s="11"/>
      <c r="BF2461" s="11"/>
      <c r="BG2461" s="11"/>
      <c r="BH2461" s="11"/>
      <c r="BI2461" s="11"/>
      <c r="BJ2461" s="11"/>
      <c r="BK2461" s="11"/>
      <c r="BL2461" s="11"/>
      <c r="BM2461" s="11"/>
      <c r="BN2461" s="11"/>
      <c r="BO2461" s="11"/>
      <c r="BP2461" s="1" t="str">
        <v>0- Port Costs</v>
      </c>
      <c r="BT2461" s="1" t="str">
        <v>0- Port Value</v>
      </c>
      <c r="BU2461" s="11"/>
    </row>
    <row r="2462" spans="8:73" hidden="1" outlineLevel="1" x14ac:dyDescent="0.3">
      <c r="H2462" s="1" t="str">
        <v>0 - BM Costs</v>
      </c>
      <c r="L2462" s="1" t="str">
        <v>0 - BM Port</v>
      </c>
      <c r="N2462" s="1" t="str">
        <v>0 - Port Assets</v>
      </c>
      <c r="O2462" s="11"/>
      <c r="P2462" s="11"/>
      <c r="Q2462" s="11"/>
      <c r="R2462" s="11"/>
      <c r="S2462" s="11"/>
      <c r="T2462" s="11"/>
      <c r="U2462" s="11"/>
      <c r="V2462" s="11"/>
      <c r="W2462" s="11"/>
      <c r="X2462" s="11"/>
      <c r="Y2462" s="11"/>
      <c r="Z2462" s="11"/>
      <c r="AA2462" s="11"/>
      <c r="AB2462" s="11"/>
      <c r="AC2462" s="11"/>
      <c r="AD2462" s="11"/>
      <c r="AE2462" s="11"/>
      <c r="AF2462" s="11"/>
      <c r="AG2462" s="11"/>
      <c r="AH2462" s="11"/>
      <c r="AI2462" s="11"/>
      <c r="AJ2462" s="11"/>
      <c r="AK2462" s="11"/>
      <c r="AL2462" s="11"/>
      <c r="AM2462" s="11"/>
      <c r="AN2462" s="11"/>
      <c r="AO2462" s="11"/>
      <c r="AP2462" s="11"/>
      <c r="AQ2462" s="11"/>
      <c r="AR2462" s="11"/>
      <c r="AS2462" s="11"/>
      <c r="AT2462" s="11"/>
      <c r="AU2462" s="11"/>
      <c r="AV2462" s="11"/>
      <c r="AW2462" s="11"/>
      <c r="AX2462" s="11"/>
      <c r="AY2462" s="11"/>
      <c r="AZ2462" s="11"/>
      <c r="BA2462" s="11"/>
      <c r="BB2462" s="11"/>
      <c r="BC2462" s="11"/>
      <c r="BD2462" s="11"/>
      <c r="BE2462" s="11"/>
      <c r="BF2462" s="11"/>
      <c r="BG2462" s="11"/>
      <c r="BH2462" s="11"/>
      <c r="BI2462" s="11"/>
      <c r="BJ2462" s="11"/>
      <c r="BK2462" s="11"/>
      <c r="BL2462" s="11"/>
      <c r="BM2462" s="11"/>
      <c r="BN2462" s="11"/>
      <c r="BO2462" s="11"/>
      <c r="BP2462" s="1" t="str">
        <v>0- Port Costs</v>
      </c>
      <c r="BT2462" s="1" t="str">
        <v>0- Port Value</v>
      </c>
      <c r="BU2462" s="11"/>
    </row>
    <row r="2463" spans="8:73" hidden="1" outlineLevel="1" x14ac:dyDescent="0.3">
      <c r="H2463" s="1" t="str">
        <v>0 - BM Costs</v>
      </c>
      <c r="L2463" s="1" t="str">
        <v>0 - BM Port</v>
      </c>
      <c r="N2463" s="1" t="str">
        <v>0 - Port Assets</v>
      </c>
      <c r="O2463" s="11"/>
      <c r="P2463" s="11"/>
      <c r="Q2463" s="11"/>
      <c r="R2463" s="11"/>
      <c r="S2463" s="11"/>
      <c r="T2463" s="11"/>
      <c r="U2463" s="11"/>
      <c r="V2463" s="11"/>
      <c r="W2463" s="11"/>
      <c r="X2463" s="11"/>
      <c r="Y2463" s="11"/>
      <c r="Z2463" s="11"/>
      <c r="AA2463" s="11"/>
      <c r="AB2463" s="11"/>
      <c r="AC2463" s="11"/>
      <c r="AD2463" s="11"/>
      <c r="AE2463" s="11"/>
      <c r="AF2463" s="11"/>
      <c r="AG2463" s="11"/>
      <c r="AH2463" s="11"/>
      <c r="AI2463" s="11"/>
      <c r="AJ2463" s="11"/>
      <c r="AK2463" s="11"/>
      <c r="AL2463" s="11"/>
      <c r="AM2463" s="11"/>
      <c r="AN2463" s="11"/>
      <c r="AO2463" s="11"/>
      <c r="AP2463" s="11"/>
      <c r="AQ2463" s="11"/>
      <c r="AR2463" s="11"/>
      <c r="AS2463" s="11"/>
      <c r="AT2463" s="11"/>
      <c r="AU2463" s="11"/>
      <c r="AV2463" s="11"/>
      <c r="AW2463" s="11"/>
      <c r="AX2463" s="11"/>
      <c r="AY2463" s="11"/>
      <c r="AZ2463" s="11"/>
      <c r="BA2463" s="11"/>
      <c r="BB2463" s="11"/>
      <c r="BC2463" s="11"/>
      <c r="BD2463" s="11"/>
      <c r="BE2463" s="11"/>
      <c r="BF2463" s="11"/>
      <c r="BG2463" s="11"/>
      <c r="BH2463" s="11"/>
      <c r="BI2463" s="11"/>
      <c r="BJ2463" s="11"/>
      <c r="BK2463" s="11"/>
      <c r="BL2463" s="11"/>
      <c r="BM2463" s="11"/>
      <c r="BN2463" s="11"/>
      <c r="BO2463" s="11"/>
      <c r="BP2463" s="1" t="str">
        <v>0- Port Costs</v>
      </c>
      <c r="BT2463" s="1" t="str">
        <v>0- Port Value</v>
      </c>
      <c r="BU2463" s="11"/>
    </row>
    <row r="2464" spans="8:73" hidden="1" outlineLevel="1" x14ac:dyDescent="0.3">
      <c r="H2464" s="1" t="str">
        <v>0 - BM Costs</v>
      </c>
      <c r="L2464" s="1" t="str">
        <v>0 - BM Port</v>
      </c>
      <c r="N2464" s="1" t="str">
        <v>0 - Port Assets</v>
      </c>
      <c r="O2464" s="11"/>
      <c r="P2464" s="11"/>
      <c r="Q2464" s="11"/>
      <c r="R2464" s="11"/>
      <c r="S2464" s="11"/>
      <c r="T2464" s="11"/>
      <c r="U2464" s="11"/>
      <c r="V2464" s="11"/>
      <c r="W2464" s="11"/>
      <c r="X2464" s="11"/>
      <c r="Y2464" s="11"/>
      <c r="Z2464" s="11"/>
      <c r="AA2464" s="11"/>
      <c r="AB2464" s="11"/>
      <c r="AC2464" s="11"/>
      <c r="AD2464" s="11"/>
      <c r="AE2464" s="11"/>
      <c r="AF2464" s="11"/>
      <c r="AG2464" s="11"/>
      <c r="AH2464" s="11"/>
      <c r="AI2464" s="11"/>
      <c r="AJ2464" s="11"/>
      <c r="AK2464" s="11"/>
      <c r="AL2464" s="11"/>
      <c r="AM2464" s="11"/>
      <c r="AN2464" s="11"/>
      <c r="AO2464" s="11"/>
      <c r="AP2464" s="11"/>
      <c r="AQ2464" s="11"/>
      <c r="AR2464" s="11"/>
      <c r="AS2464" s="11"/>
      <c r="AT2464" s="11"/>
      <c r="AU2464" s="11"/>
      <c r="AV2464" s="11"/>
      <c r="AW2464" s="11"/>
      <c r="AX2464" s="11"/>
      <c r="AY2464" s="11"/>
      <c r="AZ2464" s="11"/>
      <c r="BA2464" s="11"/>
      <c r="BB2464" s="11"/>
      <c r="BC2464" s="11"/>
      <c r="BD2464" s="11"/>
      <c r="BE2464" s="11"/>
      <c r="BF2464" s="11"/>
      <c r="BG2464" s="11"/>
      <c r="BH2464" s="11"/>
      <c r="BI2464" s="11"/>
      <c r="BJ2464" s="11"/>
      <c r="BK2464" s="11"/>
      <c r="BL2464" s="11"/>
      <c r="BM2464" s="11"/>
      <c r="BN2464" s="11"/>
      <c r="BO2464" s="11"/>
      <c r="BP2464" s="1" t="str">
        <v>0- Port Costs</v>
      </c>
      <c r="BT2464" s="1" t="str">
        <v>0- Port Value</v>
      </c>
      <c r="BU2464" s="11"/>
    </row>
    <row r="2465" spans="8:73" hidden="1" outlineLevel="1" x14ac:dyDescent="0.3">
      <c r="H2465" s="1" t="str">
        <v>0 - BM Costs</v>
      </c>
      <c r="L2465" s="1" t="str">
        <v>0 - BM Port</v>
      </c>
      <c r="N2465" s="1" t="str">
        <v>0 - Port Assets</v>
      </c>
      <c r="O2465" s="11"/>
      <c r="P2465" s="11"/>
      <c r="Q2465" s="11"/>
      <c r="R2465" s="11"/>
      <c r="S2465" s="11"/>
      <c r="T2465" s="11"/>
      <c r="U2465" s="11"/>
      <c r="V2465" s="11"/>
      <c r="W2465" s="11"/>
      <c r="X2465" s="11"/>
      <c r="Y2465" s="11"/>
      <c r="Z2465" s="11"/>
      <c r="AA2465" s="11"/>
      <c r="AB2465" s="11"/>
      <c r="AC2465" s="11"/>
      <c r="AD2465" s="11"/>
      <c r="AE2465" s="11"/>
      <c r="AF2465" s="11"/>
      <c r="AG2465" s="11"/>
      <c r="AH2465" s="11"/>
      <c r="AI2465" s="11"/>
      <c r="AJ2465" s="11"/>
      <c r="AK2465" s="11"/>
      <c r="AL2465" s="11"/>
      <c r="AM2465" s="11"/>
      <c r="AN2465" s="11"/>
      <c r="AO2465" s="11"/>
      <c r="AP2465" s="11"/>
      <c r="AQ2465" s="11"/>
      <c r="AR2465" s="11"/>
      <c r="AS2465" s="11"/>
      <c r="AT2465" s="11"/>
      <c r="AU2465" s="11"/>
      <c r="AV2465" s="11"/>
      <c r="AW2465" s="11"/>
      <c r="AX2465" s="11"/>
      <c r="AY2465" s="11"/>
      <c r="AZ2465" s="11"/>
      <c r="BA2465" s="11"/>
      <c r="BB2465" s="11"/>
      <c r="BC2465" s="11"/>
      <c r="BD2465" s="11"/>
      <c r="BE2465" s="11"/>
      <c r="BF2465" s="11"/>
      <c r="BG2465" s="11"/>
      <c r="BH2465" s="11"/>
      <c r="BI2465" s="11"/>
      <c r="BJ2465" s="11"/>
      <c r="BK2465" s="11"/>
      <c r="BL2465" s="11"/>
      <c r="BM2465" s="11"/>
      <c r="BN2465" s="11"/>
      <c r="BO2465" s="11"/>
      <c r="BP2465" s="1" t="str">
        <v>0- Port Costs</v>
      </c>
      <c r="BT2465" s="1" t="str">
        <v>0- Port Value</v>
      </c>
      <c r="BU2465" s="11"/>
    </row>
    <row r="2466" spans="8:73" hidden="1" outlineLevel="1" x14ac:dyDescent="0.3">
      <c r="H2466" s="1" t="str">
        <v>0 - BM Costs</v>
      </c>
      <c r="L2466" s="1" t="str">
        <v>0 - BM Port</v>
      </c>
      <c r="N2466" s="1" t="str">
        <v>0 - Port Assets</v>
      </c>
      <c r="O2466" s="11"/>
      <c r="P2466" s="11"/>
      <c r="Q2466" s="11"/>
      <c r="R2466" s="11"/>
      <c r="S2466" s="11"/>
      <c r="T2466" s="11"/>
      <c r="U2466" s="11"/>
      <c r="V2466" s="11"/>
      <c r="W2466" s="11"/>
      <c r="X2466" s="11"/>
      <c r="Y2466" s="11"/>
      <c r="Z2466" s="11"/>
      <c r="AA2466" s="11"/>
      <c r="AB2466" s="11"/>
      <c r="AC2466" s="11"/>
      <c r="AD2466" s="11"/>
      <c r="AE2466" s="11"/>
      <c r="AF2466" s="11"/>
      <c r="AG2466" s="11"/>
      <c r="AH2466" s="11"/>
      <c r="AI2466" s="11"/>
      <c r="AJ2466" s="11"/>
      <c r="AK2466" s="11"/>
      <c r="AL2466" s="11"/>
      <c r="AM2466" s="11"/>
      <c r="AN2466" s="11"/>
      <c r="AO2466" s="11"/>
      <c r="AP2466" s="11"/>
      <c r="AQ2466" s="11"/>
      <c r="AR2466" s="11"/>
      <c r="AS2466" s="11"/>
      <c r="AT2466" s="11"/>
      <c r="AU2466" s="11"/>
      <c r="AV2466" s="11"/>
      <c r="AW2466" s="11"/>
      <c r="AX2466" s="11"/>
      <c r="AY2466" s="11"/>
      <c r="AZ2466" s="11"/>
      <c r="BA2466" s="11"/>
      <c r="BB2466" s="11"/>
      <c r="BC2466" s="11"/>
      <c r="BD2466" s="11"/>
      <c r="BE2466" s="11"/>
      <c r="BF2466" s="11"/>
      <c r="BG2466" s="11"/>
      <c r="BH2466" s="11"/>
      <c r="BI2466" s="11"/>
      <c r="BJ2466" s="11"/>
      <c r="BK2466" s="11"/>
      <c r="BL2466" s="11"/>
      <c r="BM2466" s="11"/>
      <c r="BN2466" s="11"/>
      <c r="BO2466" s="11"/>
      <c r="BP2466" s="1" t="str">
        <v>0- Port Costs</v>
      </c>
      <c r="BT2466" s="1" t="str">
        <v>0- Port Value</v>
      </c>
      <c r="BU2466" s="11"/>
    </row>
    <row r="2467" spans="8:73" hidden="1" outlineLevel="1" x14ac:dyDescent="0.3">
      <c r="H2467" s="1" t="str">
        <v>0 - BM Costs</v>
      </c>
      <c r="L2467" s="1" t="str">
        <v>0 - BM Port</v>
      </c>
      <c r="N2467" s="1" t="str">
        <v>0 - Port Assets</v>
      </c>
      <c r="O2467" s="11"/>
      <c r="P2467" s="11"/>
      <c r="Q2467" s="11"/>
      <c r="R2467" s="11"/>
      <c r="S2467" s="11"/>
      <c r="T2467" s="11"/>
      <c r="U2467" s="11"/>
      <c r="V2467" s="11"/>
      <c r="W2467" s="11"/>
      <c r="X2467" s="11"/>
      <c r="Y2467" s="11"/>
      <c r="Z2467" s="11"/>
      <c r="AA2467" s="11"/>
      <c r="AB2467" s="11"/>
      <c r="AC2467" s="11"/>
      <c r="AD2467" s="11"/>
      <c r="AE2467" s="11"/>
      <c r="AF2467" s="11"/>
      <c r="AG2467" s="11"/>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c r="BC2467" s="11"/>
      <c r="BD2467" s="11"/>
      <c r="BE2467" s="11"/>
      <c r="BF2467" s="11"/>
      <c r="BG2467" s="11"/>
      <c r="BH2467" s="11"/>
      <c r="BI2467" s="11"/>
      <c r="BJ2467" s="11"/>
      <c r="BK2467" s="11"/>
      <c r="BL2467" s="11"/>
      <c r="BM2467" s="11"/>
      <c r="BN2467" s="11"/>
      <c r="BO2467" s="11"/>
      <c r="BP2467" s="1" t="str">
        <v>0- Port Costs</v>
      </c>
      <c r="BT2467" s="1" t="str">
        <v>0- Port Value</v>
      </c>
      <c r="BU2467" s="11"/>
    </row>
    <row r="2468" spans="8:73" hidden="1" outlineLevel="1" x14ac:dyDescent="0.3">
      <c r="H2468" s="1" t="str">
        <v>0 - BM Costs</v>
      </c>
      <c r="L2468" s="1" t="str">
        <v>0 - BM Port</v>
      </c>
      <c r="N2468" s="1" t="str">
        <v>0 - Port Assets</v>
      </c>
      <c r="O2468" s="11"/>
      <c r="P2468" s="11"/>
      <c r="Q2468" s="11"/>
      <c r="R2468" s="11"/>
      <c r="S2468" s="11"/>
      <c r="T2468" s="11"/>
      <c r="U2468" s="11"/>
      <c r="V2468" s="11"/>
      <c r="W2468" s="11"/>
      <c r="X2468" s="11"/>
      <c r="Y2468" s="11"/>
      <c r="Z2468" s="11"/>
      <c r="AA2468" s="11"/>
      <c r="AB2468" s="11"/>
      <c r="AC2468" s="11"/>
      <c r="AD2468" s="11"/>
      <c r="AE2468" s="11"/>
      <c r="AF2468" s="11"/>
      <c r="AG2468" s="11"/>
      <c r="AH2468" s="11"/>
      <c r="AI2468" s="11"/>
      <c r="AJ2468" s="11"/>
      <c r="AK2468" s="11"/>
      <c r="AL2468" s="11"/>
      <c r="AM2468" s="11"/>
      <c r="AN2468" s="11"/>
      <c r="AO2468" s="11"/>
      <c r="AP2468" s="11"/>
      <c r="AQ2468" s="11"/>
      <c r="AR2468" s="11"/>
      <c r="AS2468" s="11"/>
      <c r="AT2468" s="11"/>
      <c r="AU2468" s="11"/>
      <c r="AV2468" s="11"/>
      <c r="AW2468" s="11"/>
      <c r="AX2468" s="11"/>
      <c r="AY2468" s="11"/>
      <c r="AZ2468" s="11"/>
      <c r="BA2468" s="11"/>
      <c r="BB2468" s="11"/>
      <c r="BC2468" s="11"/>
      <c r="BD2468" s="11"/>
      <c r="BE2468" s="11"/>
      <c r="BF2468" s="11"/>
      <c r="BG2468" s="11"/>
      <c r="BH2468" s="11"/>
      <c r="BI2468" s="11"/>
      <c r="BJ2468" s="11"/>
      <c r="BK2468" s="11"/>
      <c r="BL2468" s="11"/>
      <c r="BM2468" s="11"/>
      <c r="BN2468" s="11"/>
      <c r="BO2468" s="11"/>
      <c r="BP2468" s="1" t="str">
        <v>0- Port Costs</v>
      </c>
      <c r="BT2468" s="1" t="str">
        <v>0- Port Value</v>
      </c>
      <c r="BU2468" s="11"/>
    </row>
    <row r="2469" spans="8:73" hidden="1" outlineLevel="1" x14ac:dyDescent="0.3">
      <c r="H2469" s="1" t="str">
        <v>0 - BM Costs</v>
      </c>
      <c r="L2469" s="1" t="str">
        <v>0 - BM Port</v>
      </c>
      <c r="N2469" s="1" t="str">
        <v>0 - Port Assets</v>
      </c>
      <c r="O2469" s="11"/>
      <c r="P2469" s="11"/>
      <c r="Q2469" s="11"/>
      <c r="R2469" s="11"/>
      <c r="S2469" s="11"/>
      <c r="T2469" s="11"/>
      <c r="U2469" s="11"/>
      <c r="V2469" s="11"/>
      <c r="W2469" s="11"/>
      <c r="X2469" s="11"/>
      <c r="Y2469" s="11"/>
      <c r="Z2469" s="11"/>
      <c r="AA2469" s="11"/>
      <c r="AB2469" s="11"/>
      <c r="AC2469" s="11"/>
      <c r="AD2469" s="11"/>
      <c r="AE2469" s="11"/>
      <c r="AF2469" s="11"/>
      <c r="AG2469" s="11"/>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c r="BC2469" s="11"/>
      <c r="BD2469" s="11"/>
      <c r="BE2469" s="11"/>
      <c r="BF2469" s="11"/>
      <c r="BG2469" s="11"/>
      <c r="BH2469" s="11"/>
      <c r="BI2469" s="11"/>
      <c r="BJ2469" s="11"/>
      <c r="BK2469" s="11"/>
      <c r="BL2469" s="11"/>
      <c r="BM2469" s="11"/>
      <c r="BN2469" s="11"/>
      <c r="BO2469" s="11"/>
      <c r="BP2469" s="1" t="str">
        <v>0- Port Costs</v>
      </c>
      <c r="BT2469" s="1" t="str">
        <v>0- Port Value</v>
      </c>
      <c r="BU2469" s="11"/>
    </row>
    <row r="2470" spans="8:73" hidden="1" outlineLevel="1" x14ac:dyDescent="0.3">
      <c r="H2470" s="1" t="str">
        <v>0 - BM Costs</v>
      </c>
      <c r="L2470" s="1" t="str">
        <v>0 - BM Port</v>
      </c>
      <c r="N2470" s="1" t="str">
        <v>0 - Port Assets</v>
      </c>
      <c r="O2470" s="11"/>
      <c r="P2470" s="11"/>
      <c r="Q2470" s="11"/>
      <c r="R2470" s="11"/>
      <c r="S2470" s="11"/>
      <c r="T2470" s="11"/>
      <c r="U2470" s="11"/>
      <c r="V2470" s="11"/>
      <c r="W2470" s="11"/>
      <c r="X2470" s="11"/>
      <c r="Y2470" s="11"/>
      <c r="Z2470" s="11"/>
      <c r="AA2470" s="11"/>
      <c r="AB2470" s="11"/>
      <c r="AC2470" s="11"/>
      <c r="AD2470" s="11"/>
      <c r="AE2470" s="11"/>
      <c r="AF2470" s="11"/>
      <c r="AG2470" s="11"/>
      <c r="AH2470" s="11"/>
      <c r="AI2470" s="11"/>
      <c r="AJ2470" s="11"/>
      <c r="AK2470" s="11"/>
      <c r="AL2470" s="11"/>
      <c r="AM2470" s="11"/>
      <c r="AN2470" s="11"/>
      <c r="AO2470" s="11"/>
      <c r="AP2470" s="11"/>
      <c r="AQ2470" s="11"/>
      <c r="AR2470" s="11"/>
      <c r="AS2470" s="11"/>
      <c r="AT2470" s="11"/>
      <c r="AU2470" s="11"/>
      <c r="AV2470" s="11"/>
      <c r="AW2470" s="11"/>
      <c r="AX2470" s="11"/>
      <c r="AY2470" s="11"/>
      <c r="AZ2470" s="11"/>
      <c r="BA2470" s="11"/>
      <c r="BB2470" s="11"/>
      <c r="BC2470" s="11"/>
      <c r="BD2470" s="11"/>
      <c r="BE2470" s="11"/>
      <c r="BF2470" s="11"/>
      <c r="BG2470" s="11"/>
      <c r="BH2470" s="11"/>
      <c r="BI2470" s="11"/>
      <c r="BJ2470" s="11"/>
      <c r="BK2470" s="11"/>
      <c r="BL2470" s="11"/>
      <c r="BM2470" s="11"/>
      <c r="BN2470" s="11"/>
      <c r="BO2470" s="11"/>
      <c r="BP2470" s="1" t="str">
        <v>0- Port Costs</v>
      </c>
      <c r="BT2470" s="1" t="str">
        <v>0- Port Value</v>
      </c>
      <c r="BU2470" s="11"/>
    </row>
    <row r="2471" spans="8:73" hidden="1" outlineLevel="1" x14ac:dyDescent="0.3">
      <c r="H2471" s="1" t="str">
        <v>0 - BM Costs</v>
      </c>
      <c r="L2471" s="1" t="str">
        <v>0 - BM Port</v>
      </c>
      <c r="N2471" s="1" t="str">
        <v>0 - Port Assets</v>
      </c>
      <c r="O2471" s="11"/>
      <c r="P2471" s="11"/>
      <c r="Q2471" s="11"/>
      <c r="R2471" s="11"/>
      <c r="S2471" s="11"/>
      <c r="T2471" s="11"/>
      <c r="U2471" s="11"/>
      <c r="V2471" s="11"/>
      <c r="W2471" s="11"/>
      <c r="X2471" s="11"/>
      <c r="Y2471" s="11"/>
      <c r="Z2471" s="11"/>
      <c r="AA2471" s="11"/>
      <c r="AB2471" s="11"/>
      <c r="AC2471" s="11"/>
      <c r="AD2471" s="11"/>
      <c r="AE2471" s="11"/>
      <c r="AF2471" s="11"/>
      <c r="AG2471" s="11"/>
      <c r="AH2471" s="11"/>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c r="BC2471" s="11"/>
      <c r="BD2471" s="11"/>
      <c r="BE2471" s="11"/>
      <c r="BF2471" s="11"/>
      <c r="BG2471" s="11"/>
      <c r="BH2471" s="11"/>
      <c r="BI2471" s="11"/>
      <c r="BJ2471" s="11"/>
      <c r="BK2471" s="11"/>
      <c r="BL2471" s="11"/>
      <c r="BM2471" s="11"/>
      <c r="BN2471" s="11"/>
      <c r="BO2471" s="11"/>
      <c r="BP2471" s="1" t="str">
        <v>0- Port Costs</v>
      </c>
      <c r="BT2471" s="1" t="str">
        <v>0- Port Value</v>
      </c>
      <c r="BU2471" s="11"/>
    </row>
    <row r="2472" spans="8:73" hidden="1" outlineLevel="1" x14ac:dyDescent="0.3">
      <c r="H2472" s="1" t="str">
        <v>0 - BM Costs</v>
      </c>
      <c r="L2472" s="1" t="str">
        <v>0 - BM Port</v>
      </c>
      <c r="N2472" s="1" t="str">
        <v>0 - Port Assets</v>
      </c>
      <c r="O2472" s="11"/>
      <c r="P2472" s="11"/>
      <c r="Q2472" s="11"/>
      <c r="R2472" s="11"/>
      <c r="S2472" s="11"/>
      <c r="T2472" s="11"/>
      <c r="U2472" s="11"/>
      <c r="V2472" s="11"/>
      <c r="W2472" s="11"/>
      <c r="X2472" s="11"/>
      <c r="Y2472" s="11"/>
      <c r="Z2472" s="11"/>
      <c r="AA2472" s="11"/>
      <c r="AB2472" s="11"/>
      <c r="AC2472" s="11"/>
      <c r="AD2472" s="11"/>
      <c r="AE2472" s="11"/>
      <c r="AF2472" s="11"/>
      <c r="AG2472" s="11"/>
      <c r="AH2472" s="11"/>
      <c r="AI2472" s="11"/>
      <c r="AJ2472" s="11"/>
      <c r="AK2472" s="11"/>
      <c r="AL2472" s="11"/>
      <c r="AM2472" s="11"/>
      <c r="AN2472" s="11"/>
      <c r="AO2472" s="11"/>
      <c r="AP2472" s="11"/>
      <c r="AQ2472" s="11"/>
      <c r="AR2472" s="11"/>
      <c r="AS2472" s="11"/>
      <c r="AT2472" s="11"/>
      <c r="AU2472" s="11"/>
      <c r="AV2472" s="11"/>
      <c r="AW2472" s="11"/>
      <c r="AX2472" s="11"/>
      <c r="AY2472" s="11"/>
      <c r="AZ2472" s="11"/>
      <c r="BA2472" s="11"/>
      <c r="BB2472" s="11"/>
      <c r="BC2472" s="11"/>
      <c r="BD2472" s="11"/>
      <c r="BE2472" s="11"/>
      <c r="BF2472" s="11"/>
      <c r="BG2472" s="11"/>
      <c r="BH2472" s="11"/>
      <c r="BI2472" s="11"/>
      <c r="BJ2472" s="11"/>
      <c r="BK2472" s="11"/>
      <c r="BL2472" s="11"/>
      <c r="BM2472" s="11"/>
      <c r="BN2472" s="11"/>
      <c r="BO2472" s="11"/>
      <c r="BP2472" s="1" t="str">
        <v>0- Port Costs</v>
      </c>
      <c r="BT2472" s="1" t="str">
        <v>0- Port Value</v>
      </c>
      <c r="BU2472" s="11"/>
    </row>
    <row r="2473" spans="8:73" hidden="1" outlineLevel="1" x14ac:dyDescent="0.3">
      <c r="H2473" s="1" t="str">
        <v>0 - BM Costs</v>
      </c>
      <c r="L2473" s="1" t="str">
        <v>0 - BM Port</v>
      </c>
      <c r="N2473" s="1" t="str">
        <v>0 - Port Assets</v>
      </c>
      <c r="O2473" s="11"/>
      <c r="P2473" s="11"/>
      <c r="Q2473" s="11"/>
      <c r="R2473" s="11"/>
      <c r="S2473" s="11"/>
      <c r="T2473" s="11"/>
      <c r="U2473" s="11"/>
      <c r="V2473" s="11"/>
      <c r="W2473" s="11"/>
      <c r="X2473" s="11"/>
      <c r="Y2473" s="11"/>
      <c r="Z2473" s="11"/>
      <c r="AA2473" s="11"/>
      <c r="AB2473" s="11"/>
      <c r="AC2473" s="11"/>
      <c r="AD2473" s="11"/>
      <c r="AE2473" s="11"/>
      <c r="AF2473" s="11"/>
      <c r="AG2473" s="11"/>
      <c r="AH2473" s="11"/>
      <c r="AI2473" s="11"/>
      <c r="AJ2473" s="11"/>
      <c r="AK2473" s="11"/>
      <c r="AL2473" s="11"/>
      <c r="AM2473" s="11"/>
      <c r="AN2473" s="11"/>
      <c r="AO2473" s="11"/>
      <c r="AP2473" s="11"/>
      <c r="AQ2473" s="11"/>
      <c r="AR2473" s="11"/>
      <c r="AS2473" s="11"/>
      <c r="AT2473" s="11"/>
      <c r="AU2473" s="11"/>
      <c r="AV2473" s="11"/>
      <c r="AW2473" s="11"/>
      <c r="AX2473" s="11"/>
      <c r="AY2473" s="11"/>
      <c r="AZ2473" s="11"/>
      <c r="BA2473" s="11"/>
      <c r="BB2473" s="11"/>
      <c r="BC2473" s="11"/>
      <c r="BD2473" s="11"/>
      <c r="BE2473" s="11"/>
      <c r="BF2473" s="11"/>
      <c r="BG2473" s="11"/>
      <c r="BH2473" s="11"/>
      <c r="BI2473" s="11"/>
      <c r="BJ2473" s="11"/>
      <c r="BK2473" s="11"/>
      <c r="BL2473" s="11"/>
      <c r="BM2473" s="11"/>
      <c r="BN2473" s="11"/>
      <c r="BO2473" s="11"/>
      <c r="BP2473" s="1" t="str">
        <v>0- Port Costs</v>
      </c>
      <c r="BT2473" s="1" t="str">
        <v>0- Port Value</v>
      </c>
      <c r="BU2473" s="11"/>
    </row>
    <row r="2474" spans="8:73" hidden="1" outlineLevel="1" x14ac:dyDescent="0.3">
      <c r="H2474" s="1" t="str">
        <v>0 - BM Costs</v>
      </c>
      <c r="L2474" s="1" t="str">
        <v>0 - BM Port</v>
      </c>
      <c r="N2474" s="1" t="str">
        <v>0 - Port Assets</v>
      </c>
      <c r="O2474" s="11"/>
      <c r="P2474" s="11"/>
      <c r="Q2474" s="11"/>
      <c r="R2474" s="11"/>
      <c r="S2474" s="11"/>
      <c r="T2474" s="11"/>
      <c r="U2474" s="11"/>
      <c r="V2474" s="11"/>
      <c r="W2474" s="11"/>
      <c r="X2474" s="11"/>
      <c r="Y2474" s="11"/>
      <c r="Z2474" s="11"/>
      <c r="AA2474" s="11"/>
      <c r="AB2474" s="11"/>
      <c r="AC2474" s="11"/>
      <c r="AD2474" s="11"/>
      <c r="AE2474" s="11"/>
      <c r="AF2474" s="11"/>
      <c r="AG2474" s="11"/>
      <c r="AH2474" s="11"/>
      <c r="AI2474" s="11"/>
      <c r="AJ2474" s="11"/>
      <c r="AK2474" s="11"/>
      <c r="AL2474" s="11"/>
      <c r="AM2474" s="11"/>
      <c r="AN2474" s="11"/>
      <c r="AO2474" s="11"/>
      <c r="AP2474" s="11"/>
      <c r="AQ2474" s="11"/>
      <c r="AR2474" s="11"/>
      <c r="AS2474" s="11"/>
      <c r="AT2474" s="11"/>
      <c r="AU2474" s="11"/>
      <c r="AV2474" s="11"/>
      <c r="AW2474" s="11"/>
      <c r="AX2474" s="11"/>
      <c r="AY2474" s="11"/>
      <c r="AZ2474" s="11"/>
      <c r="BA2474" s="11"/>
      <c r="BB2474" s="11"/>
      <c r="BC2474" s="11"/>
      <c r="BD2474" s="11"/>
      <c r="BE2474" s="11"/>
      <c r="BF2474" s="11"/>
      <c r="BG2474" s="11"/>
      <c r="BH2474" s="11"/>
      <c r="BI2474" s="11"/>
      <c r="BJ2474" s="11"/>
      <c r="BK2474" s="11"/>
      <c r="BL2474" s="11"/>
      <c r="BM2474" s="11"/>
      <c r="BN2474" s="11"/>
      <c r="BO2474" s="11"/>
      <c r="BP2474" s="1" t="str">
        <v>0- Port Costs</v>
      </c>
      <c r="BT2474" s="1" t="str">
        <v>0- Port Value</v>
      </c>
      <c r="BU2474" s="11"/>
    </row>
    <row r="2475" spans="8:73" hidden="1" outlineLevel="1" x14ac:dyDescent="0.3">
      <c r="H2475" s="1" t="str">
        <v>0 - BM Costs</v>
      </c>
      <c r="L2475" s="1" t="str">
        <v>0 - BM Port</v>
      </c>
      <c r="N2475" s="1" t="str">
        <v>0 - Port Assets</v>
      </c>
      <c r="O2475" s="11"/>
      <c r="P2475" s="11"/>
      <c r="Q2475" s="11"/>
      <c r="R2475" s="11"/>
      <c r="S2475" s="11"/>
      <c r="T2475" s="11"/>
      <c r="U2475" s="11"/>
      <c r="V2475" s="11"/>
      <c r="W2475" s="11"/>
      <c r="X2475" s="11"/>
      <c r="Y2475" s="11"/>
      <c r="Z2475" s="11"/>
      <c r="AA2475" s="11"/>
      <c r="AB2475" s="11"/>
      <c r="AC2475" s="11"/>
      <c r="AD2475" s="11"/>
      <c r="AE2475" s="11"/>
      <c r="AF2475" s="11"/>
      <c r="AG2475" s="11"/>
      <c r="AH2475" s="11"/>
      <c r="AI2475" s="11"/>
      <c r="AJ2475" s="11"/>
      <c r="AK2475" s="11"/>
      <c r="AL2475" s="11"/>
      <c r="AM2475" s="11"/>
      <c r="AN2475" s="11"/>
      <c r="AO2475" s="11"/>
      <c r="AP2475" s="11"/>
      <c r="AQ2475" s="11"/>
      <c r="AR2475" s="11"/>
      <c r="AS2475" s="11"/>
      <c r="AT2475" s="11"/>
      <c r="AU2475" s="11"/>
      <c r="AV2475" s="11"/>
      <c r="AW2475" s="11"/>
      <c r="AX2475" s="11"/>
      <c r="AY2475" s="11"/>
      <c r="AZ2475" s="11"/>
      <c r="BA2475" s="11"/>
      <c r="BB2475" s="11"/>
      <c r="BC2475" s="11"/>
      <c r="BD2475" s="11"/>
      <c r="BE2475" s="11"/>
      <c r="BF2475" s="11"/>
      <c r="BG2475" s="11"/>
      <c r="BH2475" s="11"/>
      <c r="BI2475" s="11"/>
      <c r="BJ2475" s="11"/>
      <c r="BK2475" s="11"/>
      <c r="BL2475" s="11"/>
      <c r="BM2475" s="11"/>
      <c r="BN2475" s="11"/>
      <c r="BO2475" s="11"/>
      <c r="BP2475" s="1" t="str">
        <v>0- Port Costs</v>
      </c>
      <c r="BT2475" s="1" t="str">
        <v>0- Port Value</v>
      </c>
      <c r="BU2475" s="11"/>
    </row>
    <row r="2476" spans="8:73" hidden="1" outlineLevel="1" x14ac:dyDescent="0.3">
      <c r="H2476" s="1" t="str">
        <v>0 - BM Costs</v>
      </c>
      <c r="L2476" s="1" t="str">
        <v>0 - BM Port</v>
      </c>
      <c r="N2476" s="1" t="str">
        <v>0 - Port Assets</v>
      </c>
      <c r="O2476" s="11"/>
      <c r="P2476" s="11"/>
      <c r="Q2476" s="11"/>
      <c r="R2476" s="11"/>
      <c r="S2476" s="11"/>
      <c r="T2476" s="11"/>
      <c r="U2476" s="11"/>
      <c r="V2476" s="11"/>
      <c r="W2476" s="11"/>
      <c r="X2476" s="11"/>
      <c r="Y2476" s="11"/>
      <c r="Z2476" s="11"/>
      <c r="AA2476" s="11"/>
      <c r="AB2476" s="11"/>
      <c r="AC2476" s="11"/>
      <c r="AD2476" s="11"/>
      <c r="AE2476" s="11"/>
      <c r="AF2476" s="11"/>
      <c r="AG2476" s="11"/>
      <c r="AH2476" s="11"/>
      <c r="AI2476" s="11"/>
      <c r="AJ2476" s="11"/>
      <c r="AK2476" s="11"/>
      <c r="AL2476" s="11"/>
      <c r="AM2476" s="11"/>
      <c r="AN2476" s="11"/>
      <c r="AO2476" s="11"/>
      <c r="AP2476" s="11"/>
      <c r="AQ2476" s="11"/>
      <c r="AR2476" s="11"/>
      <c r="AS2476" s="11"/>
      <c r="AT2476" s="11"/>
      <c r="AU2476" s="11"/>
      <c r="AV2476" s="11"/>
      <c r="AW2476" s="11"/>
      <c r="AX2476" s="11"/>
      <c r="AY2476" s="11"/>
      <c r="AZ2476" s="11"/>
      <c r="BA2476" s="11"/>
      <c r="BB2476" s="11"/>
      <c r="BC2476" s="11"/>
      <c r="BD2476" s="11"/>
      <c r="BE2476" s="11"/>
      <c r="BF2476" s="11"/>
      <c r="BG2476" s="11"/>
      <c r="BH2476" s="11"/>
      <c r="BI2476" s="11"/>
      <c r="BJ2476" s="11"/>
      <c r="BK2476" s="11"/>
      <c r="BL2476" s="11"/>
      <c r="BM2476" s="11"/>
      <c r="BN2476" s="11"/>
      <c r="BO2476" s="11"/>
      <c r="BP2476" s="1" t="str">
        <v>0- Port Costs</v>
      </c>
      <c r="BT2476" s="1" t="str">
        <v>0- Port Value</v>
      </c>
      <c r="BU2476" s="11"/>
    </row>
    <row r="2477" spans="8:73" hidden="1" outlineLevel="1" x14ac:dyDescent="0.3">
      <c r="H2477" s="1" t="str">
        <v>0 - BM Costs</v>
      </c>
      <c r="L2477" s="1" t="str">
        <v>0 - BM Port</v>
      </c>
      <c r="N2477" s="1" t="str">
        <v>0 - Port Assets</v>
      </c>
      <c r="O2477" s="11"/>
      <c r="P2477" s="11"/>
      <c r="Q2477" s="11"/>
      <c r="R2477" s="11"/>
      <c r="S2477" s="11"/>
      <c r="T2477" s="11"/>
      <c r="U2477" s="11"/>
      <c r="V2477" s="11"/>
      <c r="W2477" s="11"/>
      <c r="X2477" s="11"/>
      <c r="Y2477" s="11"/>
      <c r="Z2477" s="11"/>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c r="BC2477" s="11"/>
      <c r="BD2477" s="11"/>
      <c r="BE2477" s="11"/>
      <c r="BF2477" s="11"/>
      <c r="BG2477" s="11"/>
      <c r="BH2477" s="11"/>
      <c r="BI2477" s="11"/>
      <c r="BJ2477" s="11"/>
      <c r="BK2477" s="11"/>
      <c r="BL2477" s="11"/>
      <c r="BM2477" s="11"/>
      <c r="BN2477" s="11"/>
      <c r="BO2477" s="11"/>
      <c r="BP2477" s="1" t="str">
        <v>0- Port Costs</v>
      </c>
      <c r="BT2477" s="1" t="str">
        <v>0- Port Value</v>
      </c>
      <c r="BU2477" s="11"/>
    </row>
    <row r="2478" spans="8:73" hidden="1" outlineLevel="1" x14ac:dyDescent="0.3">
      <c r="H2478" s="1" t="str">
        <v>0 - BM Costs</v>
      </c>
      <c r="L2478" s="1" t="str">
        <v>0 - BM Port</v>
      </c>
      <c r="N2478" s="1" t="str">
        <v>0 - Port Assets</v>
      </c>
      <c r="O2478" s="11"/>
      <c r="P2478" s="11"/>
      <c r="Q2478" s="11"/>
      <c r="R2478" s="11"/>
      <c r="S2478" s="11"/>
      <c r="T2478" s="11"/>
      <c r="U2478" s="11"/>
      <c r="V2478" s="11"/>
      <c r="W2478" s="11"/>
      <c r="X2478" s="11"/>
      <c r="Y2478" s="11"/>
      <c r="Z2478" s="11"/>
      <c r="AA2478" s="11"/>
      <c r="AB2478" s="11"/>
      <c r="AC2478" s="11"/>
      <c r="AD2478" s="11"/>
      <c r="AE2478" s="11"/>
      <c r="AF2478" s="11"/>
      <c r="AG2478" s="11"/>
      <c r="AH2478" s="11"/>
      <c r="AI2478" s="11"/>
      <c r="AJ2478" s="11"/>
      <c r="AK2478" s="11"/>
      <c r="AL2478" s="11"/>
      <c r="AM2478" s="11"/>
      <c r="AN2478" s="11"/>
      <c r="AO2478" s="11"/>
      <c r="AP2478" s="11"/>
      <c r="AQ2478" s="11"/>
      <c r="AR2478" s="11"/>
      <c r="AS2478" s="11"/>
      <c r="AT2478" s="11"/>
      <c r="AU2478" s="11"/>
      <c r="AV2478" s="11"/>
      <c r="AW2478" s="11"/>
      <c r="AX2478" s="11"/>
      <c r="AY2478" s="11"/>
      <c r="AZ2478" s="11"/>
      <c r="BA2478" s="11"/>
      <c r="BB2478" s="11"/>
      <c r="BC2478" s="11"/>
      <c r="BD2478" s="11"/>
      <c r="BE2478" s="11"/>
      <c r="BF2478" s="11"/>
      <c r="BG2478" s="11"/>
      <c r="BH2478" s="11"/>
      <c r="BI2478" s="11"/>
      <c r="BJ2478" s="11"/>
      <c r="BK2478" s="11"/>
      <c r="BL2478" s="11"/>
      <c r="BM2478" s="11"/>
      <c r="BN2478" s="11"/>
      <c r="BO2478" s="11"/>
      <c r="BP2478" s="1" t="str">
        <v>0- Port Costs</v>
      </c>
      <c r="BT2478" s="1" t="str">
        <v>0- Port Value</v>
      </c>
      <c r="BU2478" s="11"/>
    </row>
    <row r="2479" spans="8:73" hidden="1" outlineLevel="1" x14ac:dyDescent="0.3">
      <c r="H2479" s="1" t="str">
        <v>0 - BM Costs</v>
      </c>
      <c r="L2479" s="1" t="str">
        <v>0 - BM Port</v>
      </c>
      <c r="N2479" s="1" t="str">
        <v>0 - Port Assets</v>
      </c>
      <c r="O2479" s="11"/>
      <c r="P2479" s="11"/>
      <c r="Q2479" s="11"/>
      <c r="R2479" s="11"/>
      <c r="S2479" s="11"/>
      <c r="T2479" s="11"/>
      <c r="U2479" s="11"/>
      <c r="V2479" s="11"/>
      <c r="W2479" s="11"/>
      <c r="X2479" s="11"/>
      <c r="Y2479" s="11"/>
      <c r="Z2479" s="11"/>
      <c r="AA2479" s="11"/>
      <c r="AB2479" s="11"/>
      <c r="AC2479" s="11"/>
      <c r="AD2479" s="11"/>
      <c r="AE2479" s="11"/>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c r="BC2479" s="11"/>
      <c r="BD2479" s="11"/>
      <c r="BE2479" s="11"/>
      <c r="BF2479" s="11"/>
      <c r="BG2479" s="11"/>
      <c r="BH2479" s="11"/>
      <c r="BI2479" s="11"/>
      <c r="BJ2479" s="11"/>
      <c r="BK2479" s="11"/>
      <c r="BL2479" s="11"/>
      <c r="BM2479" s="11"/>
      <c r="BN2479" s="11"/>
      <c r="BO2479" s="11"/>
      <c r="BP2479" s="1" t="str">
        <v>0- Port Costs</v>
      </c>
      <c r="BT2479" s="1" t="str">
        <v>0- Port Value</v>
      </c>
      <c r="BU2479" s="11"/>
    </row>
    <row r="2480" spans="8:73" hidden="1" outlineLevel="1" x14ac:dyDescent="0.3">
      <c r="H2480" s="1" t="str">
        <v>0 - BM Costs</v>
      </c>
      <c r="L2480" s="1" t="str">
        <v>0 - BM Port</v>
      </c>
      <c r="N2480" s="1" t="str">
        <v>0 - Port Assets</v>
      </c>
      <c r="O2480" s="11"/>
      <c r="P2480" s="11"/>
      <c r="Q2480" s="11"/>
      <c r="R2480" s="11"/>
      <c r="S2480" s="11"/>
      <c r="T2480" s="11"/>
      <c r="U2480" s="11"/>
      <c r="V2480" s="11"/>
      <c r="W2480" s="11"/>
      <c r="X2480" s="11"/>
      <c r="Y2480" s="11"/>
      <c r="Z2480" s="11"/>
      <c r="AA2480" s="11"/>
      <c r="AB2480" s="11"/>
      <c r="AC2480" s="11"/>
      <c r="AD2480" s="11"/>
      <c r="AE2480" s="11"/>
      <c r="AF2480" s="11"/>
      <c r="AG2480" s="11"/>
      <c r="AH2480" s="11"/>
      <c r="AI2480" s="11"/>
      <c r="AJ2480" s="11"/>
      <c r="AK2480" s="11"/>
      <c r="AL2480" s="11"/>
      <c r="AM2480" s="11"/>
      <c r="AN2480" s="11"/>
      <c r="AO2480" s="11"/>
      <c r="AP2480" s="11"/>
      <c r="AQ2480" s="11"/>
      <c r="AR2480" s="11"/>
      <c r="AS2480" s="11"/>
      <c r="AT2480" s="11"/>
      <c r="AU2480" s="11"/>
      <c r="AV2480" s="11"/>
      <c r="AW2480" s="11"/>
      <c r="AX2480" s="11"/>
      <c r="AY2480" s="11"/>
      <c r="AZ2480" s="11"/>
      <c r="BA2480" s="11"/>
      <c r="BB2480" s="11"/>
      <c r="BC2480" s="11"/>
      <c r="BD2480" s="11"/>
      <c r="BE2480" s="11"/>
      <c r="BF2480" s="11"/>
      <c r="BG2480" s="11"/>
      <c r="BH2480" s="11"/>
      <c r="BI2480" s="11"/>
      <c r="BJ2480" s="11"/>
      <c r="BK2480" s="11"/>
      <c r="BL2480" s="11"/>
      <c r="BM2480" s="11"/>
      <c r="BN2480" s="11"/>
      <c r="BO2480" s="11"/>
      <c r="BP2480" s="1" t="str">
        <v>0- Port Costs</v>
      </c>
      <c r="BT2480" s="1" t="str">
        <v>0- Port Value</v>
      </c>
      <c r="BU2480" s="11"/>
    </row>
    <row r="2481" spans="8:73" hidden="1" outlineLevel="1" x14ac:dyDescent="0.3">
      <c r="H2481" s="1" t="str">
        <v>0 - BM Costs</v>
      </c>
      <c r="L2481" s="1" t="str">
        <v>0 - BM Port</v>
      </c>
      <c r="N2481" s="1" t="str">
        <v>0 - Port Assets</v>
      </c>
      <c r="O2481" s="11"/>
      <c r="P2481" s="11"/>
      <c r="Q2481" s="11"/>
      <c r="R2481" s="11"/>
      <c r="S2481" s="11"/>
      <c r="T2481" s="11"/>
      <c r="U2481" s="11"/>
      <c r="V2481" s="11"/>
      <c r="W2481" s="11"/>
      <c r="X2481" s="11"/>
      <c r="Y2481" s="11"/>
      <c r="Z2481" s="11"/>
      <c r="AA2481" s="11"/>
      <c r="AB2481" s="11"/>
      <c r="AC2481" s="11"/>
      <c r="AD2481" s="11"/>
      <c r="AE2481" s="11"/>
      <c r="AF2481" s="11"/>
      <c r="AG2481" s="11"/>
      <c r="AH2481" s="11"/>
      <c r="AI2481" s="11"/>
      <c r="AJ2481" s="11"/>
      <c r="AK2481" s="11"/>
      <c r="AL2481" s="11"/>
      <c r="AM2481" s="11"/>
      <c r="AN2481" s="11"/>
      <c r="AO2481" s="11"/>
      <c r="AP2481" s="11"/>
      <c r="AQ2481" s="11"/>
      <c r="AR2481" s="11"/>
      <c r="AS2481" s="11"/>
      <c r="AT2481" s="11"/>
      <c r="AU2481" s="11"/>
      <c r="AV2481" s="11"/>
      <c r="AW2481" s="11"/>
      <c r="AX2481" s="11"/>
      <c r="AY2481" s="11"/>
      <c r="AZ2481" s="11"/>
      <c r="BA2481" s="11"/>
      <c r="BB2481" s="11"/>
      <c r="BC2481" s="11"/>
      <c r="BD2481" s="11"/>
      <c r="BE2481" s="11"/>
      <c r="BF2481" s="11"/>
      <c r="BG2481" s="11"/>
      <c r="BH2481" s="11"/>
      <c r="BI2481" s="11"/>
      <c r="BJ2481" s="11"/>
      <c r="BK2481" s="11"/>
      <c r="BL2481" s="11"/>
      <c r="BM2481" s="11"/>
      <c r="BN2481" s="11"/>
      <c r="BO2481" s="11"/>
      <c r="BP2481" s="1" t="str">
        <v>0- Port Costs</v>
      </c>
      <c r="BT2481" s="1" t="str">
        <v>0- Port Value</v>
      </c>
      <c r="BU2481" s="11"/>
    </row>
    <row r="2482" spans="8:73" hidden="1" outlineLevel="1" x14ac:dyDescent="0.3">
      <c r="H2482" s="1" t="str">
        <v>0 - BM Costs</v>
      </c>
      <c r="L2482" s="1" t="str">
        <v>0 - BM Port</v>
      </c>
      <c r="N2482" s="1" t="str">
        <v>0 - Port Assets</v>
      </c>
      <c r="O2482" s="11"/>
      <c r="P2482" s="11"/>
      <c r="Q2482" s="11"/>
      <c r="R2482" s="11"/>
      <c r="S2482" s="11"/>
      <c r="T2482" s="11"/>
      <c r="U2482" s="11"/>
      <c r="V2482" s="11"/>
      <c r="W2482" s="11"/>
      <c r="X2482" s="11"/>
      <c r="Y2482" s="11"/>
      <c r="Z2482" s="11"/>
      <c r="AA2482" s="11"/>
      <c r="AB2482" s="11"/>
      <c r="AC2482" s="11"/>
      <c r="AD2482" s="11"/>
      <c r="AE2482" s="11"/>
      <c r="AF2482" s="11"/>
      <c r="AG2482" s="11"/>
      <c r="AH2482" s="11"/>
      <c r="AI2482" s="11"/>
      <c r="AJ2482" s="11"/>
      <c r="AK2482" s="11"/>
      <c r="AL2482" s="11"/>
      <c r="AM2482" s="11"/>
      <c r="AN2482" s="11"/>
      <c r="AO2482" s="11"/>
      <c r="AP2482" s="11"/>
      <c r="AQ2482" s="11"/>
      <c r="AR2482" s="11"/>
      <c r="AS2482" s="11"/>
      <c r="AT2482" s="11"/>
      <c r="AU2482" s="11"/>
      <c r="AV2482" s="11"/>
      <c r="AW2482" s="11"/>
      <c r="AX2482" s="11"/>
      <c r="AY2482" s="11"/>
      <c r="AZ2482" s="11"/>
      <c r="BA2482" s="11"/>
      <c r="BB2482" s="11"/>
      <c r="BC2482" s="11"/>
      <c r="BD2482" s="11"/>
      <c r="BE2482" s="11"/>
      <c r="BF2482" s="11"/>
      <c r="BG2482" s="11"/>
      <c r="BH2482" s="11"/>
      <c r="BI2482" s="11"/>
      <c r="BJ2482" s="11"/>
      <c r="BK2482" s="11"/>
      <c r="BL2482" s="11"/>
      <c r="BM2482" s="11"/>
      <c r="BN2482" s="11"/>
      <c r="BO2482" s="11"/>
      <c r="BP2482" s="1" t="str">
        <v>0- Port Costs</v>
      </c>
      <c r="BT2482" s="1" t="str">
        <v>0- Port Value</v>
      </c>
      <c r="BU2482" s="11"/>
    </row>
    <row r="2483" spans="8:73" hidden="1" outlineLevel="1" x14ac:dyDescent="0.3">
      <c r="H2483" s="1" t="str">
        <v>0 - BM Costs</v>
      </c>
      <c r="L2483" s="1" t="str">
        <v>0 - BM Port</v>
      </c>
      <c r="N2483" s="1" t="str">
        <v>0 - Port Assets</v>
      </c>
      <c r="O2483" s="11"/>
      <c r="P2483" s="11"/>
      <c r="Q2483" s="11"/>
      <c r="R2483" s="11"/>
      <c r="S2483" s="11"/>
      <c r="T2483" s="11"/>
      <c r="U2483" s="11"/>
      <c r="V2483" s="11"/>
      <c r="W2483" s="11"/>
      <c r="X2483" s="11"/>
      <c r="Y2483" s="11"/>
      <c r="Z2483" s="11"/>
      <c r="AA2483" s="11"/>
      <c r="AB2483" s="11"/>
      <c r="AC2483" s="11"/>
      <c r="AD2483" s="11"/>
      <c r="AE2483" s="11"/>
      <c r="AF2483" s="11"/>
      <c r="AG2483" s="11"/>
      <c r="AH2483" s="11"/>
      <c r="AI2483" s="11"/>
      <c r="AJ2483" s="11"/>
      <c r="AK2483" s="11"/>
      <c r="AL2483" s="11"/>
      <c r="AM2483" s="11"/>
      <c r="AN2483" s="11"/>
      <c r="AO2483" s="11"/>
      <c r="AP2483" s="11"/>
      <c r="AQ2483" s="11"/>
      <c r="AR2483" s="11"/>
      <c r="AS2483" s="11"/>
      <c r="AT2483" s="11"/>
      <c r="AU2483" s="11"/>
      <c r="AV2483" s="11"/>
      <c r="AW2483" s="11"/>
      <c r="AX2483" s="11"/>
      <c r="AY2483" s="11"/>
      <c r="AZ2483" s="11"/>
      <c r="BA2483" s="11"/>
      <c r="BB2483" s="11"/>
      <c r="BC2483" s="11"/>
      <c r="BD2483" s="11"/>
      <c r="BE2483" s="11"/>
      <c r="BF2483" s="11"/>
      <c r="BG2483" s="11"/>
      <c r="BH2483" s="11"/>
      <c r="BI2483" s="11"/>
      <c r="BJ2483" s="11"/>
      <c r="BK2483" s="11"/>
      <c r="BL2483" s="11"/>
      <c r="BM2483" s="11"/>
      <c r="BN2483" s="11"/>
      <c r="BO2483" s="11"/>
      <c r="BP2483" s="1" t="str">
        <v>0- Port Costs</v>
      </c>
      <c r="BT2483" s="1" t="str">
        <v>0- Port Value</v>
      </c>
      <c r="BU2483" s="11"/>
    </row>
    <row r="2484" spans="8:73" hidden="1" outlineLevel="1" x14ac:dyDescent="0.3">
      <c r="H2484" s="1" t="str">
        <v>0 - BM Costs</v>
      </c>
      <c r="L2484" s="1" t="str">
        <v>0 - BM Port</v>
      </c>
      <c r="N2484" s="1" t="str">
        <v>0 - Port Assets</v>
      </c>
      <c r="O2484" s="11"/>
      <c r="P2484" s="11"/>
      <c r="Q2484" s="11"/>
      <c r="R2484" s="11"/>
      <c r="S2484" s="11"/>
      <c r="T2484" s="11"/>
      <c r="U2484" s="11"/>
      <c r="V2484" s="11"/>
      <c r="W2484" s="11"/>
      <c r="X2484" s="11"/>
      <c r="Y2484" s="11"/>
      <c r="Z2484" s="11"/>
      <c r="AA2484" s="11"/>
      <c r="AB2484" s="11"/>
      <c r="AC2484" s="11"/>
      <c r="AD2484" s="11"/>
      <c r="AE2484" s="11"/>
      <c r="AF2484" s="11"/>
      <c r="AG2484" s="11"/>
      <c r="AH2484" s="11"/>
      <c r="AI2484" s="11"/>
      <c r="AJ2484" s="11"/>
      <c r="AK2484" s="11"/>
      <c r="AL2484" s="11"/>
      <c r="AM2484" s="11"/>
      <c r="AN2484" s="11"/>
      <c r="AO2484" s="11"/>
      <c r="AP2484" s="11"/>
      <c r="AQ2484" s="11"/>
      <c r="AR2484" s="11"/>
      <c r="AS2484" s="11"/>
      <c r="AT2484" s="11"/>
      <c r="AU2484" s="11"/>
      <c r="AV2484" s="11"/>
      <c r="AW2484" s="11"/>
      <c r="AX2484" s="11"/>
      <c r="AY2484" s="11"/>
      <c r="AZ2484" s="11"/>
      <c r="BA2484" s="11"/>
      <c r="BB2484" s="11"/>
      <c r="BC2484" s="11"/>
      <c r="BD2484" s="11"/>
      <c r="BE2484" s="11"/>
      <c r="BF2484" s="11"/>
      <c r="BG2484" s="11"/>
      <c r="BH2484" s="11"/>
      <c r="BI2484" s="11"/>
      <c r="BJ2484" s="11"/>
      <c r="BK2484" s="11"/>
      <c r="BL2484" s="11"/>
      <c r="BM2484" s="11"/>
      <c r="BN2484" s="11"/>
      <c r="BO2484" s="11"/>
      <c r="BP2484" s="1" t="str">
        <v>0- Port Costs</v>
      </c>
      <c r="BT2484" s="1" t="str">
        <v>0- Port Value</v>
      </c>
      <c r="BU2484" s="11"/>
    </row>
    <row r="2485" spans="8:73" hidden="1" outlineLevel="1" x14ac:dyDescent="0.3">
      <c r="H2485" s="1" t="str">
        <v>0 - BM Costs</v>
      </c>
      <c r="L2485" s="1" t="str">
        <v>0 - BM Port</v>
      </c>
      <c r="N2485" s="1" t="str">
        <v>0 - Port Assets</v>
      </c>
      <c r="O2485" s="11"/>
      <c r="P2485" s="11"/>
      <c r="Q2485" s="11"/>
      <c r="R2485" s="11"/>
      <c r="S2485" s="11"/>
      <c r="T2485" s="11"/>
      <c r="U2485" s="11"/>
      <c r="V2485" s="11"/>
      <c r="W2485" s="11"/>
      <c r="X2485" s="11"/>
      <c r="Y2485" s="11"/>
      <c r="Z2485" s="11"/>
      <c r="AA2485" s="11"/>
      <c r="AB2485" s="11"/>
      <c r="AC2485" s="11"/>
      <c r="AD2485" s="11"/>
      <c r="AE2485" s="11"/>
      <c r="AF2485" s="11"/>
      <c r="AG2485" s="11"/>
      <c r="AH2485" s="11"/>
      <c r="AI2485" s="11"/>
      <c r="AJ2485" s="11"/>
      <c r="AK2485" s="11"/>
      <c r="AL2485" s="11"/>
      <c r="AM2485" s="11"/>
      <c r="AN2485" s="11"/>
      <c r="AO2485" s="11"/>
      <c r="AP2485" s="11"/>
      <c r="AQ2485" s="11"/>
      <c r="AR2485" s="11"/>
      <c r="AS2485" s="11"/>
      <c r="AT2485" s="11"/>
      <c r="AU2485" s="11"/>
      <c r="AV2485" s="11"/>
      <c r="AW2485" s="11"/>
      <c r="AX2485" s="11"/>
      <c r="AY2485" s="11"/>
      <c r="AZ2485" s="11"/>
      <c r="BA2485" s="11"/>
      <c r="BB2485" s="11"/>
      <c r="BC2485" s="11"/>
      <c r="BD2485" s="11"/>
      <c r="BE2485" s="11"/>
      <c r="BF2485" s="11"/>
      <c r="BG2485" s="11"/>
      <c r="BH2485" s="11"/>
      <c r="BI2485" s="11"/>
      <c r="BJ2485" s="11"/>
      <c r="BK2485" s="11"/>
      <c r="BL2485" s="11"/>
      <c r="BM2485" s="11"/>
      <c r="BN2485" s="11"/>
      <c r="BO2485" s="11"/>
      <c r="BP2485" s="1" t="str">
        <v>0- Port Costs</v>
      </c>
      <c r="BT2485" s="1" t="str">
        <v>0- Port Value</v>
      </c>
      <c r="BU2485" s="11"/>
    </row>
    <row r="2486" spans="8:73" hidden="1" outlineLevel="1" x14ac:dyDescent="0.3">
      <c r="H2486" s="1" t="str">
        <v>0 - BM Costs</v>
      </c>
      <c r="L2486" s="1" t="str">
        <v>0 - BM Port</v>
      </c>
      <c r="N2486" s="1" t="str">
        <v>0 - Port Assets</v>
      </c>
      <c r="O2486" s="11"/>
      <c r="P2486" s="11"/>
      <c r="Q2486" s="11"/>
      <c r="R2486" s="11"/>
      <c r="S2486" s="11"/>
      <c r="T2486" s="11"/>
      <c r="U2486" s="11"/>
      <c r="V2486" s="11"/>
      <c r="W2486" s="11"/>
      <c r="X2486" s="11"/>
      <c r="Y2486" s="11"/>
      <c r="Z2486" s="11"/>
      <c r="AA2486" s="11"/>
      <c r="AB2486" s="11"/>
      <c r="AC2486" s="11"/>
      <c r="AD2486" s="11"/>
      <c r="AE2486" s="11"/>
      <c r="AF2486" s="11"/>
      <c r="AG2486" s="11"/>
      <c r="AH2486" s="11"/>
      <c r="AI2486" s="11"/>
      <c r="AJ2486" s="11"/>
      <c r="AK2486" s="11"/>
      <c r="AL2486" s="11"/>
      <c r="AM2486" s="11"/>
      <c r="AN2486" s="11"/>
      <c r="AO2486" s="11"/>
      <c r="AP2486" s="11"/>
      <c r="AQ2486" s="11"/>
      <c r="AR2486" s="11"/>
      <c r="AS2486" s="11"/>
      <c r="AT2486" s="11"/>
      <c r="AU2486" s="11"/>
      <c r="AV2486" s="11"/>
      <c r="AW2486" s="11"/>
      <c r="AX2486" s="11"/>
      <c r="AY2486" s="11"/>
      <c r="AZ2486" s="11"/>
      <c r="BA2486" s="11"/>
      <c r="BB2486" s="11"/>
      <c r="BC2486" s="11"/>
      <c r="BD2486" s="11"/>
      <c r="BE2486" s="11"/>
      <c r="BF2486" s="11"/>
      <c r="BG2486" s="11"/>
      <c r="BH2486" s="11"/>
      <c r="BI2486" s="11"/>
      <c r="BJ2486" s="11"/>
      <c r="BK2486" s="11"/>
      <c r="BL2486" s="11"/>
      <c r="BM2486" s="11"/>
      <c r="BN2486" s="11"/>
      <c r="BO2486" s="11"/>
      <c r="BP2486" s="1" t="str">
        <v>0- Port Costs</v>
      </c>
      <c r="BT2486" s="1" t="str">
        <v>0- Port Value</v>
      </c>
      <c r="BU2486" s="11"/>
    </row>
    <row r="2487" spans="8:73" hidden="1" outlineLevel="1" x14ac:dyDescent="0.3">
      <c r="H2487" s="1" t="str">
        <v>0 - BM Costs</v>
      </c>
      <c r="L2487" s="1" t="str">
        <v>0 - BM Port</v>
      </c>
      <c r="N2487" s="1" t="str">
        <v>0 - Port Assets</v>
      </c>
      <c r="O2487" s="11"/>
      <c r="P2487" s="11"/>
      <c r="Q2487" s="11"/>
      <c r="R2487" s="11"/>
      <c r="S2487" s="11"/>
      <c r="T2487" s="11"/>
      <c r="U2487" s="11"/>
      <c r="V2487" s="11"/>
      <c r="W2487" s="11"/>
      <c r="X2487" s="11"/>
      <c r="Y2487" s="11"/>
      <c r="Z2487" s="11"/>
      <c r="AA2487" s="11"/>
      <c r="AB2487" s="11"/>
      <c r="AC2487" s="11"/>
      <c r="AD2487" s="11"/>
      <c r="AE2487" s="11"/>
      <c r="AF2487" s="11"/>
      <c r="AG2487" s="11"/>
      <c r="AH2487" s="11"/>
      <c r="AI2487" s="11"/>
      <c r="AJ2487" s="11"/>
      <c r="AK2487" s="11"/>
      <c r="AL2487" s="11"/>
      <c r="AM2487" s="11"/>
      <c r="AN2487" s="11"/>
      <c r="AO2487" s="11"/>
      <c r="AP2487" s="11"/>
      <c r="AQ2487" s="11"/>
      <c r="AR2487" s="11"/>
      <c r="AS2487" s="11"/>
      <c r="AT2487" s="11"/>
      <c r="AU2487" s="11"/>
      <c r="AV2487" s="11"/>
      <c r="AW2487" s="11"/>
      <c r="AX2487" s="11"/>
      <c r="AY2487" s="11"/>
      <c r="AZ2487" s="11"/>
      <c r="BA2487" s="11"/>
      <c r="BB2487" s="11"/>
      <c r="BC2487" s="11"/>
      <c r="BD2487" s="11"/>
      <c r="BE2487" s="11"/>
      <c r="BF2487" s="11"/>
      <c r="BG2487" s="11"/>
      <c r="BH2487" s="11"/>
      <c r="BI2487" s="11"/>
      <c r="BJ2487" s="11"/>
      <c r="BK2487" s="11"/>
      <c r="BL2487" s="11"/>
      <c r="BM2487" s="11"/>
      <c r="BN2487" s="11"/>
      <c r="BO2487" s="11"/>
      <c r="BP2487" s="1" t="str">
        <v>0- Port Costs</v>
      </c>
      <c r="BT2487" s="1" t="str">
        <v>0- Port Value</v>
      </c>
      <c r="BU2487" s="11"/>
    </row>
    <row r="2488" spans="8:73" hidden="1" outlineLevel="1" x14ac:dyDescent="0.3">
      <c r="H2488" s="1" t="str">
        <v>0 - BM Costs</v>
      </c>
      <c r="L2488" s="1" t="str">
        <v>0 - BM Port</v>
      </c>
      <c r="N2488" s="1" t="str">
        <v>0 - Port Assets</v>
      </c>
      <c r="O2488" s="11"/>
      <c r="P2488" s="11"/>
      <c r="Q2488" s="11"/>
      <c r="R2488" s="11"/>
      <c r="S2488" s="11"/>
      <c r="T2488" s="11"/>
      <c r="U2488" s="11"/>
      <c r="V2488" s="11"/>
      <c r="W2488" s="11"/>
      <c r="X2488" s="11"/>
      <c r="Y2488" s="11"/>
      <c r="Z2488" s="11"/>
      <c r="AA2488" s="11"/>
      <c r="AB2488" s="11"/>
      <c r="AC2488" s="11"/>
      <c r="AD2488" s="11"/>
      <c r="AE2488" s="11"/>
      <c r="AF2488" s="11"/>
      <c r="AG2488" s="11"/>
      <c r="AH2488" s="11"/>
      <c r="AI2488" s="11"/>
      <c r="AJ2488" s="11"/>
      <c r="AK2488" s="11"/>
      <c r="AL2488" s="11"/>
      <c r="AM2488" s="11"/>
      <c r="AN2488" s="11"/>
      <c r="AO2488" s="11"/>
      <c r="AP2488" s="11"/>
      <c r="AQ2488" s="11"/>
      <c r="AR2488" s="11"/>
      <c r="AS2488" s="11"/>
      <c r="AT2488" s="11"/>
      <c r="AU2488" s="11"/>
      <c r="AV2488" s="11"/>
      <c r="AW2488" s="11"/>
      <c r="AX2488" s="11"/>
      <c r="AY2488" s="11"/>
      <c r="AZ2488" s="11"/>
      <c r="BA2488" s="11"/>
      <c r="BB2488" s="11"/>
      <c r="BC2488" s="11"/>
      <c r="BD2488" s="11"/>
      <c r="BE2488" s="11"/>
      <c r="BF2488" s="11"/>
      <c r="BG2488" s="11"/>
      <c r="BH2488" s="11"/>
      <c r="BI2488" s="11"/>
      <c r="BJ2488" s="11"/>
      <c r="BK2488" s="11"/>
      <c r="BL2488" s="11"/>
      <c r="BM2488" s="11"/>
      <c r="BN2488" s="11"/>
      <c r="BO2488" s="11"/>
      <c r="BP2488" s="1" t="str">
        <v>0- Port Costs</v>
      </c>
      <c r="BT2488" s="1" t="str">
        <v>0- Port Value</v>
      </c>
      <c r="BU2488" s="11"/>
    </row>
    <row r="2489" spans="8:73" hidden="1" outlineLevel="1" x14ac:dyDescent="0.3">
      <c r="H2489" s="1" t="str">
        <v>0 - BM Costs</v>
      </c>
      <c r="L2489" s="1" t="str">
        <v>0 - BM Port</v>
      </c>
      <c r="N2489" s="1" t="str">
        <v>0 - Port Assets</v>
      </c>
      <c r="O2489" s="11"/>
      <c r="P2489" s="11"/>
      <c r="Q2489" s="11"/>
      <c r="R2489" s="11"/>
      <c r="S2489" s="11"/>
      <c r="T2489" s="11"/>
      <c r="U2489" s="11"/>
      <c r="V2489" s="11"/>
      <c r="W2489" s="11"/>
      <c r="X2489" s="11"/>
      <c r="Y2489" s="11"/>
      <c r="Z2489" s="11"/>
      <c r="AA2489" s="11"/>
      <c r="AB2489" s="11"/>
      <c r="AC2489" s="11"/>
      <c r="AD2489" s="11"/>
      <c r="AE2489" s="11"/>
      <c r="AF2489" s="11"/>
      <c r="AG2489" s="11"/>
      <c r="AH2489" s="11"/>
      <c r="AI2489" s="11"/>
      <c r="AJ2489" s="11"/>
      <c r="AK2489" s="11"/>
      <c r="AL2489" s="11"/>
      <c r="AM2489" s="11"/>
      <c r="AN2489" s="11"/>
      <c r="AO2489" s="11"/>
      <c r="AP2489" s="11"/>
      <c r="AQ2489" s="11"/>
      <c r="AR2489" s="11"/>
      <c r="AS2489" s="11"/>
      <c r="AT2489" s="11"/>
      <c r="AU2489" s="11"/>
      <c r="AV2489" s="11"/>
      <c r="AW2489" s="11"/>
      <c r="AX2489" s="11"/>
      <c r="AY2489" s="11"/>
      <c r="AZ2489" s="11"/>
      <c r="BA2489" s="11"/>
      <c r="BB2489" s="11"/>
      <c r="BC2489" s="11"/>
      <c r="BD2489" s="11"/>
      <c r="BE2489" s="11"/>
      <c r="BF2489" s="11"/>
      <c r="BG2489" s="11"/>
      <c r="BH2489" s="11"/>
      <c r="BI2489" s="11"/>
      <c r="BJ2489" s="11"/>
      <c r="BK2489" s="11"/>
      <c r="BL2489" s="11"/>
      <c r="BM2489" s="11"/>
      <c r="BN2489" s="11"/>
      <c r="BO2489" s="11"/>
      <c r="BP2489" s="1" t="str">
        <v>0- Port Costs</v>
      </c>
      <c r="BT2489" s="1" t="str">
        <v>0- Port Value</v>
      </c>
      <c r="BU2489" s="11"/>
    </row>
    <row r="2490" spans="8:73" hidden="1" outlineLevel="1" x14ac:dyDescent="0.3">
      <c r="H2490" s="1" t="str">
        <v>0 - BM Costs</v>
      </c>
      <c r="L2490" s="1" t="str">
        <v>0 - BM Port</v>
      </c>
      <c r="N2490" s="1" t="str">
        <v>0 - Port Assets</v>
      </c>
      <c r="O2490" s="11"/>
      <c r="P2490" s="11"/>
      <c r="Q2490" s="11"/>
      <c r="R2490" s="11"/>
      <c r="S2490" s="11"/>
      <c r="T2490" s="11"/>
      <c r="U2490" s="11"/>
      <c r="V2490" s="11"/>
      <c r="W2490" s="11"/>
      <c r="X2490" s="11"/>
      <c r="Y2490" s="11"/>
      <c r="Z2490" s="11"/>
      <c r="AA2490" s="11"/>
      <c r="AB2490" s="11"/>
      <c r="AC2490" s="11"/>
      <c r="AD2490" s="11"/>
      <c r="AE2490" s="11"/>
      <c r="AF2490" s="11"/>
      <c r="AG2490" s="11"/>
      <c r="AH2490" s="11"/>
      <c r="AI2490" s="11"/>
      <c r="AJ2490" s="11"/>
      <c r="AK2490" s="11"/>
      <c r="AL2490" s="11"/>
      <c r="AM2490" s="11"/>
      <c r="AN2490" s="11"/>
      <c r="AO2490" s="11"/>
      <c r="AP2490" s="11"/>
      <c r="AQ2490" s="11"/>
      <c r="AR2490" s="11"/>
      <c r="AS2490" s="11"/>
      <c r="AT2490" s="11"/>
      <c r="AU2490" s="11"/>
      <c r="AV2490" s="11"/>
      <c r="AW2490" s="11"/>
      <c r="AX2490" s="11"/>
      <c r="AY2490" s="11"/>
      <c r="AZ2490" s="11"/>
      <c r="BA2490" s="11"/>
      <c r="BB2490" s="11"/>
      <c r="BC2490" s="11"/>
      <c r="BD2490" s="11"/>
      <c r="BE2490" s="11"/>
      <c r="BF2490" s="11"/>
      <c r="BG2490" s="11"/>
      <c r="BH2490" s="11"/>
      <c r="BI2490" s="11"/>
      <c r="BJ2490" s="11"/>
      <c r="BK2490" s="11"/>
      <c r="BL2490" s="11"/>
      <c r="BM2490" s="11"/>
      <c r="BN2490" s="11"/>
      <c r="BO2490" s="11"/>
      <c r="BP2490" s="1" t="str">
        <v>0- Port Costs</v>
      </c>
      <c r="BT2490" s="1" t="str">
        <v>0- Port Value</v>
      </c>
      <c r="BU2490" s="11"/>
    </row>
    <row r="2491" spans="8:73" hidden="1" outlineLevel="1" x14ac:dyDescent="0.3">
      <c r="H2491" s="1" t="str">
        <v>0 - BM Costs</v>
      </c>
      <c r="L2491" s="1" t="str">
        <v>0 - BM Port</v>
      </c>
      <c r="N2491" s="1" t="str">
        <v>0 - Port Assets</v>
      </c>
      <c r="O2491" s="11"/>
      <c r="P2491" s="11"/>
      <c r="Q2491" s="11"/>
      <c r="R2491" s="11"/>
      <c r="S2491" s="11"/>
      <c r="T2491" s="11"/>
      <c r="U2491" s="11"/>
      <c r="V2491" s="11"/>
      <c r="W2491" s="11"/>
      <c r="X2491" s="11"/>
      <c r="Y2491" s="11"/>
      <c r="Z2491" s="11"/>
      <c r="AA2491" s="11"/>
      <c r="AB2491" s="11"/>
      <c r="AC2491" s="11"/>
      <c r="AD2491" s="11"/>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c r="BC2491" s="11"/>
      <c r="BD2491" s="11"/>
      <c r="BE2491" s="11"/>
      <c r="BF2491" s="11"/>
      <c r="BG2491" s="11"/>
      <c r="BH2491" s="11"/>
      <c r="BI2491" s="11"/>
      <c r="BJ2491" s="11"/>
      <c r="BK2491" s="11"/>
      <c r="BL2491" s="11"/>
      <c r="BM2491" s="11"/>
      <c r="BN2491" s="11"/>
      <c r="BO2491" s="11"/>
      <c r="BP2491" s="1" t="str">
        <v>0- Port Costs</v>
      </c>
      <c r="BT2491" s="1" t="str">
        <v>0- Port Value</v>
      </c>
      <c r="BU2491" s="11"/>
    </row>
    <row r="2492" spans="8:73" hidden="1" outlineLevel="1" x14ac:dyDescent="0.3">
      <c r="H2492" s="1" t="str">
        <v>0 - BM Costs</v>
      </c>
      <c r="L2492" s="1" t="str">
        <v>0 - BM Port</v>
      </c>
      <c r="N2492" s="1" t="str">
        <v>0 - Port Assets</v>
      </c>
      <c r="O2492" s="11"/>
      <c r="P2492" s="11"/>
      <c r="Q2492" s="11"/>
      <c r="R2492" s="11"/>
      <c r="S2492" s="11"/>
      <c r="T2492" s="11"/>
      <c r="U2492" s="11"/>
      <c r="V2492" s="11"/>
      <c r="W2492" s="11"/>
      <c r="X2492" s="11"/>
      <c r="Y2492" s="11"/>
      <c r="Z2492" s="11"/>
      <c r="AA2492" s="11"/>
      <c r="AB2492" s="11"/>
      <c r="AC2492" s="11"/>
      <c r="AD2492" s="11"/>
      <c r="AE2492" s="11"/>
      <c r="AF2492" s="11"/>
      <c r="AG2492" s="11"/>
      <c r="AH2492" s="11"/>
      <c r="AI2492" s="11"/>
      <c r="AJ2492" s="11"/>
      <c r="AK2492" s="11"/>
      <c r="AL2492" s="11"/>
      <c r="AM2492" s="11"/>
      <c r="AN2492" s="11"/>
      <c r="AO2492" s="11"/>
      <c r="AP2492" s="11"/>
      <c r="AQ2492" s="11"/>
      <c r="AR2492" s="11"/>
      <c r="AS2492" s="11"/>
      <c r="AT2492" s="11"/>
      <c r="AU2492" s="11"/>
      <c r="AV2492" s="11"/>
      <c r="AW2492" s="11"/>
      <c r="AX2492" s="11"/>
      <c r="AY2492" s="11"/>
      <c r="AZ2492" s="11"/>
      <c r="BA2492" s="11"/>
      <c r="BB2492" s="11"/>
      <c r="BC2492" s="11"/>
      <c r="BD2492" s="11"/>
      <c r="BE2492" s="11"/>
      <c r="BF2492" s="11"/>
      <c r="BG2492" s="11"/>
      <c r="BH2492" s="11"/>
      <c r="BI2492" s="11"/>
      <c r="BJ2492" s="11"/>
      <c r="BK2492" s="11"/>
      <c r="BL2492" s="11"/>
      <c r="BM2492" s="11"/>
      <c r="BN2492" s="11"/>
      <c r="BO2492" s="11"/>
      <c r="BP2492" s="1" t="str">
        <v>0- Port Costs</v>
      </c>
      <c r="BT2492" s="1" t="str">
        <v>0- Port Value</v>
      </c>
      <c r="BU2492" s="11"/>
    </row>
    <row r="2493" spans="8:73" hidden="1" outlineLevel="1" x14ac:dyDescent="0.3">
      <c r="H2493" s="1" t="str">
        <v>0 - BM Costs</v>
      </c>
      <c r="L2493" s="1" t="str">
        <v>0 - BM Port</v>
      </c>
      <c r="N2493" s="1" t="str">
        <v>0 - Port Assets</v>
      </c>
      <c r="O2493" s="11"/>
      <c r="P2493" s="11"/>
      <c r="Q2493" s="11"/>
      <c r="R2493" s="11"/>
      <c r="S2493" s="11"/>
      <c r="T2493" s="11"/>
      <c r="U2493" s="11"/>
      <c r="V2493" s="11"/>
      <c r="W2493" s="11"/>
      <c r="X2493" s="11"/>
      <c r="Y2493" s="11"/>
      <c r="Z2493" s="11"/>
      <c r="AA2493" s="11"/>
      <c r="AB2493" s="11"/>
      <c r="AC2493" s="11"/>
      <c r="AD2493" s="11"/>
      <c r="AE2493" s="11"/>
      <c r="AF2493" s="11"/>
      <c r="AG2493" s="11"/>
      <c r="AH2493" s="11"/>
      <c r="AI2493" s="11"/>
      <c r="AJ2493" s="11"/>
      <c r="AK2493" s="11"/>
      <c r="AL2493" s="11"/>
      <c r="AM2493" s="11"/>
      <c r="AN2493" s="11"/>
      <c r="AO2493" s="11"/>
      <c r="AP2493" s="11"/>
      <c r="AQ2493" s="11"/>
      <c r="AR2493" s="11"/>
      <c r="AS2493" s="11"/>
      <c r="AT2493" s="11"/>
      <c r="AU2493" s="11"/>
      <c r="AV2493" s="11"/>
      <c r="AW2493" s="11"/>
      <c r="AX2493" s="11"/>
      <c r="AY2493" s="11"/>
      <c r="AZ2493" s="11"/>
      <c r="BA2493" s="11"/>
      <c r="BB2493" s="11"/>
      <c r="BC2493" s="11"/>
      <c r="BD2493" s="11"/>
      <c r="BE2493" s="11"/>
      <c r="BF2493" s="11"/>
      <c r="BG2493" s="11"/>
      <c r="BH2493" s="11"/>
      <c r="BI2493" s="11"/>
      <c r="BJ2493" s="11"/>
      <c r="BK2493" s="11"/>
      <c r="BL2493" s="11"/>
      <c r="BM2493" s="11"/>
      <c r="BN2493" s="11"/>
      <c r="BO2493" s="11"/>
      <c r="BP2493" s="1" t="str">
        <v>0- Port Costs</v>
      </c>
      <c r="BT2493" s="1" t="str">
        <v>0- Port Value</v>
      </c>
      <c r="BU2493" s="11"/>
    </row>
    <row r="2494" spans="8:73" hidden="1" outlineLevel="1" x14ac:dyDescent="0.3">
      <c r="H2494" s="1" t="str">
        <v>0 - BM Costs</v>
      </c>
      <c r="L2494" s="1" t="str">
        <v>0 - BM Port</v>
      </c>
      <c r="N2494" s="1" t="str">
        <v>0 - Port Assets</v>
      </c>
      <c r="O2494" s="11"/>
      <c r="P2494" s="11"/>
      <c r="Q2494" s="11"/>
      <c r="R2494" s="11"/>
      <c r="S2494" s="11"/>
      <c r="T2494" s="11"/>
      <c r="U2494" s="11"/>
      <c r="V2494" s="11"/>
      <c r="W2494" s="11"/>
      <c r="X2494" s="11"/>
      <c r="Y2494" s="11"/>
      <c r="Z2494" s="11"/>
      <c r="AA2494" s="11"/>
      <c r="AB2494" s="11"/>
      <c r="AC2494" s="11"/>
      <c r="AD2494" s="11"/>
      <c r="AE2494" s="11"/>
      <c r="AF2494" s="11"/>
      <c r="AG2494" s="11"/>
      <c r="AH2494" s="11"/>
      <c r="AI2494" s="11"/>
      <c r="AJ2494" s="11"/>
      <c r="AK2494" s="11"/>
      <c r="AL2494" s="11"/>
      <c r="AM2494" s="11"/>
      <c r="AN2494" s="11"/>
      <c r="AO2494" s="11"/>
      <c r="AP2494" s="11"/>
      <c r="AQ2494" s="11"/>
      <c r="AR2494" s="11"/>
      <c r="AS2494" s="11"/>
      <c r="AT2494" s="11"/>
      <c r="AU2494" s="11"/>
      <c r="AV2494" s="11"/>
      <c r="AW2494" s="11"/>
      <c r="AX2494" s="11"/>
      <c r="AY2494" s="11"/>
      <c r="AZ2494" s="11"/>
      <c r="BA2494" s="11"/>
      <c r="BB2494" s="11"/>
      <c r="BC2494" s="11"/>
      <c r="BD2494" s="11"/>
      <c r="BE2494" s="11"/>
      <c r="BF2494" s="11"/>
      <c r="BG2494" s="11"/>
      <c r="BH2494" s="11"/>
      <c r="BI2494" s="11"/>
      <c r="BJ2494" s="11"/>
      <c r="BK2494" s="11"/>
      <c r="BL2494" s="11"/>
      <c r="BM2494" s="11"/>
      <c r="BN2494" s="11"/>
      <c r="BO2494" s="11"/>
      <c r="BP2494" s="1" t="str">
        <v>0- Port Costs</v>
      </c>
      <c r="BT2494" s="1" t="str">
        <v>0- Port Value</v>
      </c>
      <c r="BU2494" s="11"/>
    </row>
    <row r="2495" spans="8:73" hidden="1" outlineLevel="1" x14ac:dyDescent="0.3">
      <c r="H2495" s="1" t="str">
        <v>0 - BM Costs</v>
      </c>
      <c r="L2495" s="1" t="str">
        <v>0 - BM Port</v>
      </c>
      <c r="N2495" s="1" t="str">
        <v>0 - Port Assets</v>
      </c>
      <c r="O2495" s="11"/>
      <c r="P2495" s="11"/>
      <c r="Q2495" s="11"/>
      <c r="R2495" s="11"/>
      <c r="S2495" s="11"/>
      <c r="T2495" s="11"/>
      <c r="U2495" s="11"/>
      <c r="V2495" s="11"/>
      <c r="W2495" s="11"/>
      <c r="X2495" s="11"/>
      <c r="Y2495" s="11"/>
      <c r="Z2495" s="11"/>
      <c r="AA2495" s="11"/>
      <c r="AB2495" s="11"/>
      <c r="AC2495" s="11"/>
      <c r="AD2495" s="11"/>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c r="BC2495" s="11"/>
      <c r="BD2495" s="11"/>
      <c r="BE2495" s="11"/>
      <c r="BF2495" s="11"/>
      <c r="BG2495" s="11"/>
      <c r="BH2495" s="11"/>
      <c r="BI2495" s="11"/>
      <c r="BJ2495" s="11"/>
      <c r="BK2495" s="11"/>
      <c r="BL2495" s="11"/>
      <c r="BM2495" s="11"/>
      <c r="BN2495" s="11"/>
      <c r="BO2495" s="11"/>
      <c r="BP2495" s="1" t="str">
        <v>0- Port Costs</v>
      </c>
      <c r="BT2495" s="1" t="str">
        <v>0- Port Value</v>
      </c>
      <c r="BU2495" s="11"/>
    </row>
    <row r="2496" spans="8:73" hidden="1" outlineLevel="1" x14ac:dyDescent="0.3">
      <c r="H2496" s="1" t="str">
        <v>0 - BM Costs</v>
      </c>
      <c r="L2496" s="1" t="str">
        <v>0 - BM Port</v>
      </c>
      <c r="N2496" s="1" t="str">
        <v>0 - Port Assets</v>
      </c>
      <c r="O2496" s="11"/>
      <c r="P2496" s="11"/>
      <c r="Q2496" s="11"/>
      <c r="R2496" s="11"/>
      <c r="S2496" s="11"/>
      <c r="T2496" s="11"/>
      <c r="U2496" s="11"/>
      <c r="V2496" s="11"/>
      <c r="W2496" s="11"/>
      <c r="X2496" s="11"/>
      <c r="Y2496" s="11"/>
      <c r="Z2496" s="11"/>
      <c r="AA2496" s="11"/>
      <c r="AB2496" s="11"/>
      <c r="AC2496" s="11"/>
      <c r="AD2496" s="11"/>
      <c r="AE2496" s="11"/>
      <c r="AF2496" s="11"/>
      <c r="AG2496" s="11"/>
      <c r="AH2496" s="11"/>
      <c r="AI2496" s="11"/>
      <c r="AJ2496" s="11"/>
      <c r="AK2496" s="11"/>
      <c r="AL2496" s="11"/>
      <c r="AM2496" s="11"/>
      <c r="AN2496" s="11"/>
      <c r="AO2496" s="11"/>
      <c r="AP2496" s="11"/>
      <c r="AQ2496" s="11"/>
      <c r="AR2496" s="11"/>
      <c r="AS2496" s="11"/>
      <c r="AT2496" s="11"/>
      <c r="AU2496" s="11"/>
      <c r="AV2496" s="11"/>
      <c r="AW2496" s="11"/>
      <c r="AX2496" s="11"/>
      <c r="AY2496" s="11"/>
      <c r="AZ2496" s="11"/>
      <c r="BA2496" s="11"/>
      <c r="BB2496" s="11"/>
      <c r="BC2496" s="11"/>
      <c r="BD2496" s="11"/>
      <c r="BE2496" s="11"/>
      <c r="BF2496" s="11"/>
      <c r="BG2496" s="11"/>
      <c r="BH2496" s="11"/>
      <c r="BI2496" s="11"/>
      <c r="BJ2496" s="11"/>
      <c r="BK2496" s="11"/>
      <c r="BL2496" s="11"/>
      <c r="BM2496" s="11"/>
      <c r="BN2496" s="11"/>
      <c r="BO2496" s="11"/>
      <c r="BP2496" s="1" t="str">
        <v>0- Port Costs</v>
      </c>
      <c r="BT2496" s="1" t="str">
        <v>0- Port Value</v>
      </c>
      <c r="BU2496" s="11"/>
    </row>
    <row r="2497" spans="8:73" hidden="1" outlineLevel="1" x14ac:dyDescent="0.3">
      <c r="H2497" s="1" t="str">
        <v>0 - BM Costs</v>
      </c>
      <c r="L2497" s="1" t="str">
        <v>0 - BM Port</v>
      </c>
      <c r="N2497" s="1" t="str">
        <v>0 - Port Assets</v>
      </c>
      <c r="O2497" s="11"/>
      <c r="P2497" s="11"/>
      <c r="Q2497" s="11"/>
      <c r="R2497" s="11"/>
      <c r="S2497" s="11"/>
      <c r="T2497" s="11"/>
      <c r="U2497" s="11"/>
      <c r="V2497" s="11"/>
      <c r="W2497" s="11"/>
      <c r="X2497" s="11"/>
      <c r="Y2497" s="11"/>
      <c r="Z2497" s="11"/>
      <c r="AA2497" s="11"/>
      <c r="AB2497" s="11"/>
      <c r="AC2497" s="11"/>
      <c r="AD2497" s="11"/>
      <c r="AE2497" s="11"/>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c r="BC2497" s="11"/>
      <c r="BD2497" s="11"/>
      <c r="BE2497" s="11"/>
      <c r="BF2497" s="11"/>
      <c r="BG2497" s="11"/>
      <c r="BH2497" s="11"/>
      <c r="BI2497" s="11"/>
      <c r="BJ2497" s="11"/>
      <c r="BK2497" s="11"/>
      <c r="BL2497" s="11"/>
      <c r="BM2497" s="11"/>
      <c r="BN2497" s="11"/>
      <c r="BO2497" s="11"/>
      <c r="BP2497" s="1" t="str">
        <v>0- Port Costs</v>
      </c>
      <c r="BT2497" s="1" t="str">
        <v>0- Port Value</v>
      </c>
      <c r="BU2497" s="11"/>
    </row>
    <row r="2498" spans="8:73" hidden="1" outlineLevel="1" x14ac:dyDescent="0.3">
      <c r="H2498" s="1" t="str">
        <v>0 - BM Costs</v>
      </c>
      <c r="L2498" s="1" t="str">
        <v>0 - BM Port</v>
      </c>
      <c r="N2498" s="1" t="str">
        <v>0 - Port Assets</v>
      </c>
      <c r="O2498" s="11"/>
      <c r="P2498" s="11"/>
      <c r="Q2498" s="11"/>
      <c r="R2498" s="11"/>
      <c r="S2498" s="11"/>
      <c r="T2498" s="11"/>
      <c r="U2498" s="11"/>
      <c r="V2498" s="11"/>
      <c r="W2498" s="11"/>
      <c r="X2498" s="11"/>
      <c r="Y2498" s="11"/>
      <c r="Z2498" s="11"/>
      <c r="AA2498" s="11"/>
      <c r="AB2498" s="11"/>
      <c r="AC2498" s="11"/>
      <c r="AD2498" s="11"/>
      <c r="AE2498" s="11"/>
      <c r="AF2498" s="11"/>
      <c r="AG2498" s="11"/>
      <c r="AH2498" s="11"/>
      <c r="AI2498" s="11"/>
      <c r="AJ2498" s="11"/>
      <c r="AK2498" s="11"/>
      <c r="AL2498" s="11"/>
      <c r="AM2498" s="11"/>
      <c r="AN2498" s="11"/>
      <c r="AO2498" s="11"/>
      <c r="AP2498" s="11"/>
      <c r="AQ2498" s="11"/>
      <c r="AR2498" s="11"/>
      <c r="AS2498" s="11"/>
      <c r="AT2498" s="11"/>
      <c r="AU2498" s="11"/>
      <c r="AV2498" s="11"/>
      <c r="AW2498" s="11"/>
      <c r="AX2498" s="11"/>
      <c r="AY2498" s="11"/>
      <c r="AZ2498" s="11"/>
      <c r="BA2498" s="11"/>
      <c r="BB2498" s="11"/>
      <c r="BC2498" s="11"/>
      <c r="BD2498" s="11"/>
      <c r="BE2498" s="11"/>
      <c r="BF2498" s="11"/>
      <c r="BG2498" s="11"/>
      <c r="BH2498" s="11"/>
      <c r="BI2498" s="11"/>
      <c r="BJ2498" s="11"/>
      <c r="BK2498" s="11"/>
      <c r="BL2498" s="11"/>
      <c r="BM2498" s="11"/>
      <c r="BN2498" s="11"/>
      <c r="BO2498" s="11"/>
      <c r="BP2498" s="1" t="str">
        <v>0- Port Costs</v>
      </c>
      <c r="BT2498" s="1" t="str">
        <v>0- Port Value</v>
      </c>
      <c r="BU2498" s="11"/>
    </row>
    <row r="2499" spans="8:73" hidden="1" outlineLevel="1" x14ac:dyDescent="0.3">
      <c r="H2499" s="1" t="str">
        <v>0 - BM Costs</v>
      </c>
      <c r="L2499" s="1" t="str">
        <v>0 - BM Port</v>
      </c>
      <c r="N2499" s="1" t="str">
        <v>0 - Port Assets</v>
      </c>
      <c r="O2499" s="11"/>
      <c r="P2499" s="11"/>
      <c r="Q2499" s="11"/>
      <c r="R2499" s="11"/>
      <c r="S2499" s="11"/>
      <c r="T2499" s="11"/>
      <c r="U2499" s="11"/>
      <c r="V2499" s="11"/>
      <c r="W2499" s="11"/>
      <c r="X2499" s="11"/>
      <c r="Y2499" s="11"/>
      <c r="Z2499" s="11"/>
      <c r="AA2499" s="11"/>
      <c r="AB2499" s="11"/>
      <c r="AC2499" s="11"/>
      <c r="AD2499" s="11"/>
      <c r="AE2499" s="11"/>
      <c r="AF2499" s="11"/>
      <c r="AG2499" s="11"/>
      <c r="AH2499" s="11"/>
      <c r="AI2499" s="11"/>
      <c r="AJ2499" s="11"/>
      <c r="AK2499" s="11"/>
      <c r="AL2499" s="11"/>
      <c r="AM2499" s="11"/>
      <c r="AN2499" s="11"/>
      <c r="AO2499" s="11"/>
      <c r="AP2499" s="11"/>
      <c r="AQ2499" s="11"/>
      <c r="AR2499" s="11"/>
      <c r="AS2499" s="11"/>
      <c r="AT2499" s="11"/>
      <c r="AU2499" s="11"/>
      <c r="AV2499" s="11"/>
      <c r="AW2499" s="11"/>
      <c r="AX2499" s="11"/>
      <c r="AY2499" s="11"/>
      <c r="AZ2499" s="11"/>
      <c r="BA2499" s="11"/>
      <c r="BB2499" s="11"/>
      <c r="BC2499" s="11"/>
      <c r="BD2499" s="11"/>
      <c r="BE2499" s="11"/>
      <c r="BF2499" s="11"/>
      <c r="BG2499" s="11"/>
      <c r="BH2499" s="11"/>
      <c r="BI2499" s="11"/>
      <c r="BJ2499" s="11"/>
      <c r="BK2499" s="11"/>
      <c r="BL2499" s="11"/>
      <c r="BM2499" s="11"/>
      <c r="BN2499" s="11"/>
      <c r="BO2499" s="11"/>
      <c r="BP2499" s="1" t="str">
        <v>0- Port Costs</v>
      </c>
      <c r="BT2499" s="1" t="str">
        <v>0- Port Value</v>
      </c>
      <c r="BU2499" s="11"/>
    </row>
    <row r="2500" spans="8:73" hidden="1" outlineLevel="1" x14ac:dyDescent="0.3">
      <c r="H2500" s="1" t="str">
        <v>0 - BM Costs</v>
      </c>
      <c r="L2500" s="1" t="str">
        <v>0 - BM Port</v>
      </c>
      <c r="N2500" s="1" t="str">
        <v>0 - Port Assets</v>
      </c>
      <c r="O2500" s="11"/>
      <c r="P2500" s="11"/>
      <c r="Q2500" s="11"/>
      <c r="R2500" s="11"/>
      <c r="S2500" s="11"/>
      <c r="T2500" s="11"/>
      <c r="U2500" s="11"/>
      <c r="V2500" s="11"/>
      <c r="W2500" s="11"/>
      <c r="X2500" s="11"/>
      <c r="Y2500" s="11"/>
      <c r="Z2500" s="11"/>
      <c r="AA2500" s="11"/>
      <c r="AB2500" s="11"/>
      <c r="AC2500" s="11"/>
      <c r="AD2500" s="11"/>
      <c r="AE2500" s="11"/>
      <c r="AF2500" s="11"/>
      <c r="AG2500" s="11"/>
      <c r="AH2500" s="11"/>
      <c r="AI2500" s="11"/>
      <c r="AJ2500" s="11"/>
      <c r="AK2500" s="11"/>
      <c r="AL2500" s="11"/>
      <c r="AM2500" s="11"/>
      <c r="AN2500" s="11"/>
      <c r="AO2500" s="11"/>
      <c r="AP2500" s="11"/>
      <c r="AQ2500" s="11"/>
      <c r="AR2500" s="11"/>
      <c r="AS2500" s="11"/>
      <c r="AT2500" s="11"/>
      <c r="AU2500" s="11"/>
      <c r="AV2500" s="11"/>
      <c r="AW2500" s="11"/>
      <c r="AX2500" s="11"/>
      <c r="AY2500" s="11"/>
      <c r="AZ2500" s="11"/>
      <c r="BA2500" s="11"/>
      <c r="BB2500" s="11"/>
      <c r="BC2500" s="11"/>
      <c r="BD2500" s="11"/>
      <c r="BE2500" s="11"/>
      <c r="BF2500" s="11"/>
      <c r="BG2500" s="11"/>
      <c r="BH2500" s="11"/>
      <c r="BI2500" s="11"/>
      <c r="BJ2500" s="11"/>
      <c r="BK2500" s="11"/>
      <c r="BL2500" s="11"/>
      <c r="BM2500" s="11"/>
      <c r="BN2500" s="11"/>
      <c r="BO2500" s="11"/>
      <c r="BP2500" s="1" t="str">
        <v>0- Port Costs</v>
      </c>
      <c r="BT2500" s="1" t="str">
        <v>0- Port Value</v>
      </c>
      <c r="BU2500" s="11"/>
    </row>
    <row r="2501" spans="8:73" hidden="1" outlineLevel="1" x14ac:dyDescent="0.3">
      <c r="H2501" s="1" t="str">
        <v>0 - BM Costs</v>
      </c>
      <c r="L2501" s="1" t="str">
        <v>0 - BM Port</v>
      </c>
      <c r="N2501" s="1" t="str">
        <v>0 - Port Assets</v>
      </c>
      <c r="O2501" s="11"/>
      <c r="P2501" s="11"/>
      <c r="Q2501" s="11"/>
      <c r="R2501" s="11"/>
      <c r="S2501" s="11"/>
      <c r="T2501" s="11"/>
      <c r="U2501" s="11"/>
      <c r="V2501" s="11"/>
      <c r="W2501" s="11"/>
      <c r="X2501" s="11"/>
      <c r="Y2501" s="11"/>
      <c r="Z2501" s="11"/>
      <c r="AA2501" s="11"/>
      <c r="AB2501" s="11"/>
      <c r="AC2501" s="11"/>
      <c r="AD2501" s="11"/>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c r="BC2501" s="11"/>
      <c r="BD2501" s="11"/>
      <c r="BE2501" s="11"/>
      <c r="BF2501" s="11"/>
      <c r="BG2501" s="11"/>
      <c r="BH2501" s="11"/>
      <c r="BI2501" s="11"/>
      <c r="BJ2501" s="11"/>
      <c r="BK2501" s="11"/>
      <c r="BL2501" s="11"/>
      <c r="BM2501" s="11"/>
      <c r="BN2501" s="11"/>
      <c r="BO2501" s="11"/>
      <c r="BP2501" s="1" t="str">
        <v>0- Port Costs</v>
      </c>
      <c r="BT2501" s="1" t="str">
        <v>0- Port Value</v>
      </c>
      <c r="BU2501" s="11"/>
    </row>
    <row r="2502" spans="8:73" hidden="1" outlineLevel="1" x14ac:dyDescent="0.3">
      <c r="H2502" s="1" t="str">
        <v>0 - BM Costs</v>
      </c>
      <c r="L2502" s="1" t="str">
        <v>0 - BM Port</v>
      </c>
      <c r="N2502" s="1" t="str">
        <v>0 - Port Assets</v>
      </c>
      <c r="O2502" s="11"/>
      <c r="P2502" s="11"/>
      <c r="Q2502" s="11"/>
      <c r="R2502" s="11"/>
      <c r="S2502" s="11"/>
      <c r="T2502" s="11"/>
      <c r="U2502" s="11"/>
      <c r="V2502" s="11"/>
      <c r="W2502" s="11"/>
      <c r="X2502" s="11"/>
      <c r="Y2502" s="11"/>
      <c r="Z2502" s="11"/>
      <c r="AA2502" s="11"/>
      <c r="AB2502" s="11"/>
      <c r="AC2502" s="11"/>
      <c r="AD2502" s="11"/>
      <c r="AE2502" s="11"/>
      <c r="AF2502" s="11"/>
      <c r="AG2502" s="11"/>
      <c r="AH2502" s="11"/>
      <c r="AI2502" s="11"/>
      <c r="AJ2502" s="11"/>
      <c r="AK2502" s="11"/>
      <c r="AL2502" s="11"/>
      <c r="AM2502" s="11"/>
      <c r="AN2502" s="11"/>
      <c r="AO2502" s="11"/>
      <c r="AP2502" s="11"/>
      <c r="AQ2502" s="11"/>
      <c r="AR2502" s="11"/>
      <c r="AS2502" s="11"/>
      <c r="AT2502" s="11"/>
      <c r="AU2502" s="11"/>
      <c r="AV2502" s="11"/>
      <c r="AW2502" s="11"/>
      <c r="AX2502" s="11"/>
      <c r="AY2502" s="11"/>
      <c r="AZ2502" s="11"/>
      <c r="BA2502" s="11"/>
      <c r="BB2502" s="11"/>
      <c r="BC2502" s="11"/>
      <c r="BD2502" s="11"/>
      <c r="BE2502" s="11"/>
      <c r="BF2502" s="11"/>
      <c r="BG2502" s="11"/>
      <c r="BH2502" s="11"/>
      <c r="BI2502" s="11"/>
      <c r="BJ2502" s="11"/>
      <c r="BK2502" s="11"/>
      <c r="BL2502" s="11"/>
      <c r="BM2502" s="11"/>
      <c r="BN2502" s="11"/>
      <c r="BO2502" s="11"/>
      <c r="BP2502" s="1" t="str">
        <v>0- Port Costs</v>
      </c>
      <c r="BT2502" s="1" t="str">
        <v>0- Port Value</v>
      </c>
      <c r="BU2502" s="11"/>
    </row>
    <row r="2503" spans="8:73" hidden="1" outlineLevel="1" x14ac:dyDescent="0.3">
      <c r="H2503" s="1" t="str">
        <v>0 - BM Costs</v>
      </c>
      <c r="L2503" s="1" t="str">
        <v>0 - BM Port</v>
      </c>
      <c r="N2503" s="1" t="str">
        <v>0 - Port Assets</v>
      </c>
      <c r="O2503" s="11"/>
      <c r="P2503" s="11"/>
      <c r="Q2503" s="11"/>
      <c r="R2503" s="11"/>
      <c r="S2503" s="11"/>
      <c r="T2503" s="11"/>
      <c r="U2503" s="11"/>
      <c r="V2503" s="11"/>
      <c r="W2503" s="11"/>
      <c r="X2503" s="11"/>
      <c r="Y2503" s="11"/>
      <c r="Z2503" s="11"/>
      <c r="AA2503" s="11"/>
      <c r="AB2503" s="11"/>
      <c r="AC2503" s="11"/>
      <c r="AD2503" s="11"/>
      <c r="AE2503" s="11"/>
      <c r="AF2503" s="11"/>
      <c r="AG2503" s="11"/>
      <c r="AH2503" s="11"/>
      <c r="AI2503" s="11"/>
      <c r="AJ2503" s="11"/>
      <c r="AK2503" s="11"/>
      <c r="AL2503" s="11"/>
      <c r="AM2503" s="11"/>
      <c r="AN2503" s="11"/>
      <c r="AO2503" s="11"/>
      <c r="AP2503" s="11"/>
      <c r="AQ2503" s="11"/>
      <c r="AR2503" s="11"/>
      <c r="AS2503" s="11"/>
      <c r="AT2503" s="11"/>
      <c r="AU2503" s="11"/>
      <c r="AV2503" s="11"/>
      <c r="AW2503" s="11"/>
      <c r="AX2503" s="11"/>
      <c r="AY2503" s="11"/>
      <c r="AZ2503" s="11"/>
      <c r="BA2503" s="11"/>
      <c r="BB2503" s="11"/>
      <c r="BC2503" s="11"/>
      <c r="BD2503" s="11"/>
      <c r="BE2503" s="11"/>
      <c r="BF2503" s="11"/>
      <c r="BG2503" s="11"/>
      <c r="BH2503" s="11"/>
      <c r="BI2503" s="11"/>
      <c r="BJ2503" s="11"/>
      <c r="BK2503" s="11"/>
      <c r="BL2503" s="11"/>
      <c r="BM2503" s="11"/>
      <c r="BN2503" s="11"/>
      <c r="BO2503" s="11"/>
      <c r="BP2503" s="1" t="str">
        <v>0- Port Costs</v>
      </c>
      <c r="BT2503" s="1" t="str">
        <v>0- Port Value</v>
      </c>
      <c r="BU2503" s="11"/>
    </row>
    <row r="2504" spans="8:73" hidden="1" outlineLevel="1" x14ac:dyDescent="0.3">
      <c r="H2504" s="1" t="str">
        <v>0 - BM Costs</v>
      </c>
      <c r="L2504" s="1" t="str">
        <v>0 - BM Port</v>
      </c>
      <c r="N2504" s="1" t="str">
        <v>0 - Port Assets</v>
      </c>
      <c r="O2504" s="11"/>
      <c r="P2504" s="11"/>
      <c r="Q2504" s="11"/>
      <c r="R2504" s="11"/>
      <c r="S2504" s="11"/>
      <c r="T2504" s="11"/>
      <c r="U2504" s="11"/>
      <c r="V2504" s="11"/>
      <c r="W2504" s="11"/>
      <c r="X2504" s="11"/>
      <c r="Y2504" s="11"/>
      <c r="Z2504" s="11"/>
      <c r="AA2504" s="11"/>
      <c r="AB2504" s="11"/>
      <c r="AC2504" s="11"/>
      <c r="AD2504" s="11"/>
      <c r="AE2504" s="11"/>
      <c r="AF2504" s="11"/>
      <c r="AG2504" s="11"/>
      <c r="AH2504" s="11"/>
      <c r="AI2504" s="11"/>
      <c r="AJ2504" s="11"/>
      <c r="AK2504" s="11"/>
      <c r="AL2504" s="11"/>
      <c r="AM2504" s="11"/>
      <c r="AN2504" s="11"/>
      <c r="AO2504" s="11"/>
      <c r="AP2504" s="11"/>
      <c r="AQ2504" s="11"/>
      <c r="AR2504" s="11"/>
      <c r="AS2504" s="11"/>
      <c r="AT2504" s="11"/>
      <c r="AU2504" s="11"/>
      <c r="AV2504" s="11"/>
      <c r="AW2504" s="11"/>
      <c r="AX2504" s="11"/>
      <c r="AY2504" s="11"/>
      <c r="AZ2504" s="11"/>
      <c r="BA2504" s="11"/>
      <c r="BB2504" s="11"/>
      <c r="BC2504" s="11"/>
      <c r="BD2504" s="11"/>
      <c r="BE2504" s="11"/>
      <c r="BF2504" s="11"/>
      <c r="BG2504" s="11"/>
      <c r="BH2504" s="11"/>
      <c r="BI2504" s="11"/>
      <c r="BJ2504" s="11"/>
      <c r="BK2504" s="11"/>
      <c r="BL2504" s="11"/>
      <c r="BM2504" s="11"/>
      <c r="BN2504" s="11"/>
      <c r="BO2504" s="11"/>
      <c r="BP2504" s="1" t="str">
        <v>0- Port Costs</v>
      </c>
      <c r="BT2504" s="1" t="str">
        <v>0- Port Value</v>
      </c>
      <c r="BU2504" s="11"/>
    </row>
    <row r="2505" spans="8:73" hidden="1" outlineLevel="1" x14ac:dyDescent="0.3">
      <c r="H2505" s="1" t="str">
        <v>0 - BM Costs</v>
      </c>
      <c r="L2505" s="1" t="str">
        <v>0 - BM Port</v>
      </c>
      <c r="N2505" s="1" t="str">
        <v>0 - Port Assets</v>
      </c>
      <c r="O2505" s="11"/>
      <c r="P2505" s="11"/>
      <c r="Q2505" s="11"/>
      <c r="R2505" s="11"/>
      <c r="S2505" s="11"/>
      <c r="T2505" s="11"/>
      <c r="U2505" s="11"/>
      <c r="V2505" s="11"/>
      <c r="W2505" s="11"/>
      <c r="X2505" s="11"/>
      <c r="Y2505" s="11"/>
      <c r="Z2505" s="11"/>
      <c r="AA2505" s="11"/>
      <c r="AB2505" s="11"/>
      <c r="AC2505" s="11"/>
      <c r="AD2505" s="11"/>
      <c r="AE2505" s="11"/>
      <c r="AF2505" s="11"/>
      <c r="AG2505" s="11"/>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c r="BC2505" s="11"/>
      <c r="BD2505" s="11"/>
      <c r="BE2505" s="11"/>
      <c r="BF2505" s="11"/>
      <c r="BG2505" s="11"/>
      <c r="BH2505" s="11"/>
      <c r="BI2505" s="11"/>
      <c r="BJ2505" s="11"/>
      <c r="BK2505" s="11"/>
      <c r="BL2505" s="11"/>
      <c r="BM2505" s="11"/>
      <c r="BN2505" s="11"/>
      <c r="BO2505" s="11"/>
      <c r="BP2505" s="1" t="str">
        <v>0- Port Costs</v>
      </c>
      <c r="BT2505" s="1" t="str">
        <v>0- Port Value</v>
      </c>
      <c r="BU2505" s="11"/>
    </row>
    <row r="2506" spans="8:73" hidden="1" outlineLevel="1" x14ac:dyDescent="0.3">
      <c r="H2506" s="1" t="str">
        <v>0 - BM Costs</v>
      </c>
      <c r="L2506" s="1" t="str">
        <v>0 - BM Port</v>
      </c>
      <c r="N2506" s="1" t="str">
        <v>0 - Port Assets</v>
      </c>
      <c r="O2506" s="11"/>
      <c r="P2506" s="11"/>
      <c r="Q2506" s="11"/>
      <c r="R2506" s="11"/>
      <c r="S2506" s="11"/>
      <c r="T2506" s="11"/>
      <c r="U2506" s="11"/>
      <c r="V2506" s="11"/>
      <c r="W2506" s="11"/>
      <c r="X2506" s="11"/>
      <c r="Y2506" s="11"/>
      <c r="Z2506" s="11"/>
      <c r="AA2506" s="11"/>
      <c r="AB2506" s="11"/>
      <c r="AC2506" s="11"/>
      <c r="AD2506" s="11"/>
      <c r="AE2506" s="11"/>
      <c r="AF2506" s="11"/>
      <c r="AG2506" s="11"/>
      <c r="AH2506" s="11"/>
      <c r="AI2506" s="11"/>
      <c r="AJ2506" s="11"/>
      <c r="AK2506" s="11"/>
      <c r="AL2506" s="11"/>
      <c r="AM2506" s="11"/>
      <c r="AN2506" s="11"/>
      <c r="AO2506" s="11"/>
      <c r="AP2506" s="11"/>
      <c r="AQ2506" s="11"/>
      <c r="AR2506" s="11"/>
      <c r="AS2506" s="11"/>
      <c r="AT2506" s="11"/>
      <c r="AU2506" s="11"/>
      <c r="AV2506" s="11"/>
      <c r="AW2506" s="11"/>
      <c r="AX2506" s="11"/>
      <c r="AY2506" s="11"/>
      <c r="AZ2506" s="11"/>
      <c r="BA2506" s="11"/>
      <c r="BB2506" s="11"/>
      <c r="BC2506" s="11"/>
      <c r="BD2506" s="11"/>
      <c r="BE2506" s="11"/>
      <c r="BF2506" s="11"/>
      <c r="BG2506" s="11"/>
      <c r="BH2506" s="11"/>
      <c r="BI2506" s="11"/>
      <c r="BJ2506" s="11"/>
      <c r="BK2506" s="11"/>
      <c r="BL2506" s="11"/>
      <c r="BM2506" s="11"/>
      <c r="BN2506" s="11"/>
      <c r="BO2506" s="11"/>
      <c r="BP2506" s="1" t="str">
        <v>0- Port Costs</v>
      </c>
      <c r="BT2506" s="1" t="str">
        <v>0- Port Value</v>
      </c>
      <c r="BU2506" s="11"/>
    </row>
    <row r="2507" spans="8:73" hidden="1" outlineLevel="1" x14ac:dyDescent="0.3">
      <c r="H2507" s="1" t="str">
        <v>0 - BM Costs</v>
      </c>
      <c r="L2507" s="1" t="str">
        <v>0 - BM Port</v>
      </c>
      <c r="N2507" s="1" t="str">
        <v>0 - Port Assets</v>
      </c>
      <c r="O2507" s="11"/>
      <c r="P2507" s="11"/>
      <c r="Q2507" s="11"/>
      <c r="R2507" s="11"/>
      <c r="S2507" s="11"/>
      <c r="T2507" s="11"/>
      <c r="U2507" s="11"/>
      <c r="V2507" s="11"/>
      <c r="W2507" s="11"/>
      <c r="X2507" s="11"/>
      <c r="Y2507" s="11"/>
      <c r="Z2507" s="11"/>
      <c r="AA2507" s="11"/>
      <c r="AB2507" s="11"/>
      <c r="AC2507" s="11"/>
      <c r="AD2507" s="11"/>
      <c r="AE2507" s="11"/>
      <c r="AF2507" s="11"/>
      <c r="AG2507" s="11"/>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c r="BC2507" s="11"/>
      <c r="BD2507" s="11"/>
      <c r="BE2507" s="11"/>
      <c r="BF2507" s="11"/>
      <c r="BG2507" s="11"/>
      <c r="BH2507" s="11"/>
      <c r="BI2507" s="11"/>
      <c r="BJ2507" s="11"/>
      <c r="BK2507" s="11"/>
      <c r="BL2507" s="11"/>
      <c r="BM2507" s="11"/>
      <c r="BN2507" s="11"/>
      <c r="BO2507" s="11"/>
      <c r="BP2507" s="1" t="str">
        <v>0- Port Costs</v>
      </c>
      <c r="BT2507" s="1" t="str">
        <v>0- Port Value</v>
      </c>
      <c r="BU2507" s="11"/>
    </row>
    <row r="2508" spans="8:73" hidden="1" outlineLevel="1" x14ac:dyDescent="0.3">
      <c r="H2508" s="1" t="str">
        <v>0 - BM Costs</v>
      </c>
      <c r="L2508" s="1" t="str">
        <v>0 - BM Port</v>
      </c>
      <c r="N2508" s="1" t="str">
        <v>0 - Port Assets</v>
      </c>
      <c r="O2508" s="11"/>
      <c r="P2508" s="11"/>
      <c r="Q2508" s="11"/>
      <c r="R2508" s="11"/>
      <c r="S2508" s="11"/>
      <c r="T2508" s="11"/>
      <c r="U2508" s="11"/>
      <c r="V2508" s="11"/>
      <c r="W2508" s="11"/>
      <c r="X2508" s="11"/>
      <c r="Y2508" s="11"/>
      <c r="Z2508" s="11"/>
      <c r="AA2508" s="11"/>
      <c r="AB2508" s="11"/>
      <c r="AC2508" s="11"/>
      <c r="AD2508" s="11"/>
      <c r="AE2508" s="11"/>
      <c r="AF2508" s="11"/>
      <c r="AG2508" s="11"/>
      <c r="AH2508" s="11"/>
      <c r="AI2508" s="11"/>
      <c r="AJ2508" s="11"/>
      <c r="AK2508" s="11"/>
      <c r="AL2508" s="11"/>
      <c r="AM2508" s="11"/>
      <c r="AN2508" s="11"/>
      <c r="AO2508" s="11"/>
      <c r="AP2508" s="11"/>
      <c r="AQ2508" s="11"/>
      <c r="AR2508" s="11"/>
      <c r="AS2508" s="11"/>
      <c r="AT2508" s="11"/>
      <c r="AU2508" s="11"/>
      <c r="AV2508" s="11"/>
      <c r="AW2508" s="11"/>
      <c r="AX2508" s="11"/>
      <c r="AY2508" s="11"/>
      <c r="AZ2508" s="11"/>
      <c r="BA2508" s="11"/>
      <c r="BB2508" s="11"/>
      <c r="BC2508" s="11"/>
      <c r="BD2508" s="11"/>
      <c r="BE2508" s="11"/>
      <c r="BF2508" s="11"/>
      <c r="BG2508" s="11"/>
      <c r="BH2508" s="11"/>
      <c r="BI2508" s="11"/>
      <c r="BJ2508" s="11"/>
      <c r="BK2508" s="11"/>
      <c r="BL2508" s="11"/>
      <c r="BM2508" s="11"/>
      <c r="BN2508" s="11"/>
      <c r="BO2508" s="11"/>
      <c r="BP2508" s="1" t="str">
        <v>0- Port Costs</v>
      </c>
      <c r="BT2508" s="1" t="str">
        <v>0- Port Value</v>
      </c>
      <c r="BU2508" s="11"/>
    </row>
    <row r="2509" spans="8:73" hidden="1" outlineLevel="1" x14ac:dyDescent="0.3">
      <c r="H2509" s="1" t="str">
        <v>0 - BM Costs</v>
      </c>
      <c r="L2509" s="1" t="str">
        <v>0 - BM Port</v>
      </c>
      <c r="N2509" s="1" t="str">
        <v>0 - Port Assets</v>
      </c>
      <c r="O2509" s="11"/>
      <c r="P2509" s="11"/>
      <c r="Q2509" s="11"/>
      <c r="R2509" s="11"/>
      <c r="S2509" s="11"/>
      <c r="T2509" s="11"/>
      <c r="U2509" s="11"/>
      <c r="V2509" s="11"/>
      <c r="W2509" s="11"/>
      <c r="X2509" s="11"/>
      <c r="Y2509" s="11"/>
      <c r="Z2509" s="11"/>
      <c r="AA2509" s="11"/>
      <c r="AB2509" s="11"/>
      <c r="AC2509" s="11"/>
      <c r="AD2509" s="11"/>
      <c r="AE2509" s="11"/>
      <c r="AF2509" s="11"/>
      <c r="AG2509" s="11"/>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c r="BC2509" s="11"/>
      <c r="BD2509" s="11"/>
      <c r="BE2509" s="11"/>
      <c r="BF2509" s="11"/>
      <c r="BG2509" s="11"/>
      <c r="BH2509" s="11"/>
      <c r="BI2509" s="11"/>
      <c r="BJ2509" s="11"/>
      <c r="BK2509" s="11"/>
      <c r="BL2509" s="11"/>
      <c r="BM2509" s="11"/>
      <c r="BN2509" s="11"/>
      <c r="BO2509" s="11"/>
      <c r="BP2509" s="1" t="str">
        <v>0- Port Costs</v>
      </c>
      <c r="BT2509" s="1" t="str">
        <v>0- Port Value</v>
      </c>
      <c r="BU2509" s="11"/>
    </row>
    <row r="2510" spans="8:73" hidden="1" outlineLevel="1" x14ac:dyDescent="0.3">
      <c r="H2510" s="1" t="str">
        <v>0 - BM Costs</v>
      </c>
      <c r="L2510" s="1" t="str">
        <v>0 - BM Port</v>
      </c>
      <c r="N2510" s="1" t="str">
        <v>0 - Port Assets</v>
      </c>
      <c r="O2510" s="11"/>
      <c r="P2510" s="11"/>
      <c r="Q2510" s="11"/>
      <c r="R2510" s="11"/>
      <c r="S2510" s="11"/>
      <c r="T2510" s="11"/>
      <c r="U2510" s="11"/>
      <c r="V2510" s="11"/>
      <c r="W2510" s="11"/>
      <c r="X2510" s="11"/>
      <c r="Y2510" s="11"/>
      <c r="Z2510" s="11"/>
      <c r="AA2510" s="11"/>
      <c r="AB2510" s="11"/>
      <c r="AC2510" s="11"/>
      <c r="AD2510" s="11"/>
      <c r="AE2510" s="11"/>
      <c r="AF2510" s="11"/>
      <c r="AG2510" s="11"/>
      <c r="AH2510" s="11"/>
      <c r="AI2510" s="11"/>
      <c r="AJ2510" s="11"/>
      <c r="AK2510" s="11"/>
      <c r="AL2510" s="11"/>
      <c r="AM2510" s="11"/>
      <c r="AN2510" s="11"/>
      <c r="AO2510" s="11"/>
      <c r="AP2510" s="11"/>
      <c r="AQ2510" s="11"/>
      <c r="AR2510" s="11"/>
      <c r="AS2510" s="11"/>
      <c r="AT2510" s="11"/>
      <c r="AU2510" s="11"/>
      <c r="AV2510" s="11"/>
      <c r="AW2510" s="11"/>
      <c r="AX2510" s="11"/>
      <c r="AY2510" s="11"/>
      <c r="AZ2510" s="11"/>
      <c r="BA2510" s="11"/>
      <c r="BB2510" s="11"/>
      <c r="BC2510" s="11"/>
      <c r="BD2510" s="11"/>
      <c r="BE2510" s="11"/>
      <c r="BF2510" s="11"/>
      <c r="BG2510" s="11"/>
      <c r="BH2510" s="11"/>
      <c r="BI2510" s="11"/>
      <c r="BJ2510" s="11"/>
      <c r="BK2510" s="11"/>
      <c r="BL2510" s="11"/>
      <c r="BM2510" s="11"/>
      <c r="BN2510" s="11"/>
      <c r="BO2510" s="11"/>
      <c r="BP2510" s="1" t="str">
        <v>0- Port Costs</v>
      </c>
      <c r="BT2510" s="1" t="str">
        <v>0- Port Value</v>
      </c>
      <c r="BU2510" s="11"/>
    </row>
    <row r="2511" spans="8:73" hidden="1" outlineLevel="1" x14ac:dyDescent="0.3">
      <c r="H2511" s="1" t="str">
        <v>0 - BM Costs</v>
      </c>
      <c r="L2511" s="1" t="str">
        <v>0 - BM Port</v>
      </c>
      <c r="N2511" s="1" t="str">
        <v>0 - Port Assets</v>
      </c>
      <c r="O2511" s="11"/>
      <c r="P2511" s="11"/>
      <c r="Q2511" s="11"/>
      <c r="R2511" s="11"/>
      <c r="S2511" s="11"/>
      <c r="T2511" s="11"/>
      <c r="U2511" s="11"/>
      <c r="V2511" s="11"/>
      <c r="W2511" s="11"/>
      <c r="X2511" s="11"/>
      <c r="Y2511" s="11"/>
      <c r="Z2511" s="11"/>
      <c r="AA2511" s="11"/>
      <c r="AB2511" s="11"/>
      <c r="AC2511" s="11"/>
      <c r="AD2511" s="11"/>
      <c r="AE2511" s="11"/>
      <c r="AF2511" s="11"/>
      <c r="AG2511" s="11"/>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c r="BC2511" s="11"/>
      <c r="BD2511" s="11"/>
      <c r="BE2511" s="11"/>
      <c r="BF2511" s="11"/>
      <c r="BG2511" s="11"/>
      <c r="BH2511" s="11"/>
      <c r="BI2511" s="11"/>
      <c r="BJ2511" s="11"/>
      <c r="BK2511" s="11"/>
      <c r="BL2511" s="11"/>
      <c r="BM2511" s="11"/>
      <c r="BN2511" s="11"/>
      <c r="BO2511" s="11"/>
      <c r="BP2511" s="1" t="str">
        <v>0- Port Costs</v>
      </c>
      <c r="BT2511" s="1" t="str">
        <v>0- Port Value</v>
      </c>
      <c r="BU2511" s="11"/>
    </row>
    <row r="2512" spans="8:73" hidden="1" outlineLevel="1" x14ac:dyDescent="0.3">
      <c r="H2512" s="1" t="str">
        <v>0 - BM Costs</v>
      </c>
      <c r="L2512" s="1" t="str">
        <v>0 - BM Port</v>
      </c>
      <c r="N2512" s="1" t="str">
        <v>0 - Port Assets</v>
      </c>
      <c r="O2512" s="11"/>
      <c r="P2512" s="11"/>
      <c r="Q2512" s="11"/>
      <c r="R2512" s="11"/>
      <c r="S2512" s="11"/>
      <c r="T2512" s="11"/>
      <c r="U2512" s="11"/>
      <c r="V2512" s="11"/>
      <c r="W2512" s="11"/>
      <c r="X2512" s="11"/>
      <c r="Y2512" s="11"/>
      <c r="Z2512" s="11"/>
      <c r="AA2512" s="11"/>
      <c r="AB2512" s="11"/>
      <c r="AC2512" s="11"/>
      <c r="AD2512" s="11"/>
      <c r="AE2512" s="11"/>
      <c r="AF2512" s="11"/>
      <c r="AG2512" s="11"/>
      <c r="AH2512" s="11"/>
      <c r="AI2512" s="11"/>
      <c r="AJ2512" s="11"/>
      <c r="AK2512" s="11"/>
      <c r="AL2512" s="11"/>
      <c r="AM2512" s="11"/>
      <c r="AN2512" s="11"/>
      <c r="AO2512" s="11"/>
      <c r="AP2512" s="11"/>
      <c r="AQ2512" s="11"/>
      <c r="AR2512" s="11"/>
      <c r="AS2512" s="11"/>
      <c r="AT2512" s="11"/>
      <c r="AU2512" s="11"/>
      <c r="AV2512" s="11"/>
      <c r="AW2512" s="11"/>
      <c r="AX2512" s="11"/>
      <c r="AY2512" s="11"/>
      <c r="AZ2512" s="11"/>
      <c r="BA2512" s="11"/>
      <c r="BB2512" s="11"/>
      <c r="BC2512" s="11"/>
      <c r="BD2512" s="11"/>
      <c r="BE2512" s="11"/>
      <c r="BF2512" s="11"/>
      <c r="BG2512" s="11"/>
      <c r="BH2512" s="11"/>
      <c r="BI2512" s="11"/>
      <c r="BJ2512" s="11"/>
      <c r="BK2512" s="11"/>
      <c r="BL2512" s="11"/>
      <c r="BM2512" s="11"/>
      <c r="BN2512" s="11"/>
      <c r="BO2512" s="11"/>
      <c r="BP2512" s="1" t="str">
        <v>0- Port Costs</v>
      </c>
      <c r="BT2512" s="1" t="str">
        <v>0- Port Value</v>
      </c>
      <c r="BU2512" s="11"/>
    </row>
    <row r="2513" spans="8:73" hidden="1" outlineLevel="1" x14ac:dyDescent="0.3">
      <c r="H2513" s="1" t="str">
        <v>0 - BM Costs</v>
      </c>
      <c r="L2513" s="1" t="str">
        <v>0 - BM Port</v>
      </c>
      <c r="N2513" s="1" t="str">
        <v>0 - Port Assets</v>
      </c>
      <c r="O2513" s="11"/>
      <c r="P2513" s="11"/>
      <c r="Q2513" s="11"/>
      <c r="R2513" s="11"/>
      <c r="S2513" s="11"/>
      <c r="T2513" s="11"/>
      <c r="U2513" s="11"/>
      <c r="V2513" s="11"/>
      <c r="W2513" s="11"/>
      <c r="X2513" s="11"/>
      <c r="Y2513" s="11"/>
      <c r="Z2513" s="11"/>
      <c r="AA2513" s="11"/>
      <c r="AB2513" s="11"/>
      <c r="AC2513" s="11"/>
      <c r="AD2513" s="11"/>
      <c r="AE2513" s="11"/>
      <c r="AF2513" s="11"/>
      <c r="AG2513" s="11"/>
      <c r="AH2513" s="11"/>
      <c r="AI2513" s="11"/>
      <c r="AJ2513" s="11"/>
      <c r="AK2513" s="11"/>
      <c r="AL2513" s="11"/>
      <c r="AM2513" s="11"/>
      <c r="AN2513" s="11"/>
      <c r="AO2513" s="11"/>
      <c r="AP2513" s="11"/>
      <c r="AQ2513" s="11"/>
      <c r="AR2513" s="11"/>
      <c r="AS2513" s="11"/>
      <c r="AT2513" s="11"/>
      <c r="AU2513" s="11"/>
      <c r="AV2513" s="11"/>
      <c r="AW2513" s="11"/>
      <c r="AX2513" s="11"/>
      <c r="AY2513" s="11"/>
      <c r="AZ2513" s="11"/>
      <c r="BA2513" s="11"/>
      <c r="BB2513" s="11"/>
      <c r="BC2513" s="11"/>
      <c r="BD2513" s="11"/>
      <c r="BE2513" s="11"/>
      <c r="BF2513" s="11"/>
      <c r="BG2513" s="11"/>
      <c r="BH2513" s="11"/>
      <c r="BI2513" s="11"/>
      <c r="BJ2513" s="11"/>
      <c r="BK2513" s="11"/>
      <c r="BL2513" s="11"/>
      <c r="BM2513" s="11"/>
      <c r="BN2513" s="11"/>
      <c r="BO2513" s="11"/>
      <c r="BP2513" s="1" t="str">
        <v>0- Port Costs</v>
      </c>
      <c r="BT2513" s="1" t="str">
        <v>0- Port Value</v>
      </c>
      <c r="BU2513" s="11"/>
    </row>
    <row r="2514" spans="8:73" hidden="1" outlineLevel="1" x14ac:dyDescent="0.3">
      <c r="H2514" s="1" t="str">
        <v>0 - BM Costs</v>
      </c>
      <c r="L2514" s="1" t="str">
        <v>0 - BM Port</v>
      </c>
      <c r="N2514" s="1" t="str">
        <v>0 - Port Assets</v>
      </c>
      <c r="O2514" s="11"/>
      <c r="P2514" s="11"/>
      <c r="Q2514" s="11"/>
      <c r="R2514" s="11"/>
      <c r="S2514" s="11"/>
      <c r="T2514" s="11"/>
      <c r="U2514" s="11"/>
      <c r="V2514" s="11"/>
      <c r="W2514" s="11"/>
      <c r="X2514" s="11"/>
      <c r="Y2514" s="11"/>
      <c r="Z2514" s="11"/>
      <c r="AA2514" s="11"/>
      <c r="AB2514" s="11"/>
      <c r="AC2514" s="11"/>
      <c r="AD2514" s="11"/>
      <c r="AE2514" s="11"/>
      <c r="AF2514" s="11"/>
      <c r="AG2514" s="11"/>
      <c r="AH2514" s="11"/>
      <c r="AI2514" s="11"/>
      <c r="AJ2514" s="11"/>
      <c r="AK2514" s="11"/>
      <c r="AL2514" s="11"/>
      <c r="AM2514" s="11"/>
      <c r="AN2514" s="11"/>
      <c r="AO2514" s="11"/>
      <c r="AP2514" s="11"/>
      <c r="AQ2514" s="11"/>
      <c r="AR2514" s="11"/>
      <c r="AS2514" s="11"/>
      <c r="AT2514" s="11"/>
      <c r="AU2514" s="11"/>
      <c r="AV2514" s="11"/>
      <c r="AW2514" s="11"/>
      <c r="AX2514" s="11"/>
      <c r="AY2514" s="11"/>
      <c r="AZ2514" s="11"/>
      <c r="BA2514" s="11"/>
      <c r="BB2514" s="11"/>
      <c r="BC2514" s="11"/>
      <c r="BD2514" s="11"/>
      <c r="BE2514" s="11"/>
      <c r="BF2514" s="11"/>
      <c r="BG2514" s="11"/>
      <c r="BH2514" s="11"/>
      <c r="BI2514" s="11"/>
      <c r="BJ2514" s="11"/>
      <c r="BK2514" s="11"/>
      <c r="BL2514" s="11"/>
      <c r="BM2514" s="11"/>
      <c r="BN2514" s="11"/>
      <c r="BO2514" s="11"/>
      <c r="BP2514" s="1" t="str">
        <v>0- Port Costs</v>
      </c>
      <c r="BT2514" s="1" t="str">
        <v>0- Port Value</v>
      </c>
      <c r="BU2514" s="11"/>
    </row>
    <row r="2515" spans="8:73" hidden="1" outlineLevel="1" x14ac:dyDescent="0.3">
      <c r="H2515" s="1" t="str">
        <v>0 - BM Costs</v>
      </c>
      <c r="L2515" s="1" t="str">
        <v>0 - BM Port</v>
      </c>
      <c r="N2515" s="1" t="str">
        <v>0 - Port Assets</v>
      </c>
      <c r="O2515" s="11"/>
      <c r="P2515" s="11"/>
      <c r="Q2515" s="11"/>
      <c r="R2515" s="11"/>
      <c r="S2515" s="11"/>
      <c r="T2515" s="11"/>
      <c r="U2515" s="11"/>
      <c r="V2515" s="11"/>
      <c r="W2515" s="11"/>
      <c r="X2515" s="11"/>
      <c r="Y2515" s="11"/>
      <c r="Z2515" s="11"/>
      <c r="AA2515" s="11"/>
      <c r="AB2515" s="11"/>
      <c r="AC2515" s="11"/>
      <c r="AD2515" s="11"/>
      <c r="AE2515" s="11"/>
      <c r="AF2515" s="11"/>
      <c r="AG2515" s="11"/>
      <c r="AH2515" s="11"/>
      <c r="AI2515" s="11"/>
      <c r="AJ2515" s="11"/>
      <c r="AK2515" s="11"/>
      <c r="AL2515" s="11"/>
      <c r="AM2515" s="11"/>
      <c r="AN2515" s="11"/>
      <c r="AO2515" s="11"/>
      <c r="AP2515" s="11"/>
      <c r="AQ2515" s="11"/>
      <c r="AR2515" s="11"/>
      <c r="AS2515" s="11"/>
      <c r="AT2515" s="11"/>
      <c r="AU2515" s="11"/>
      <c r="AV2515" s="11"/>
      <c r="AW2515" s="11"/>
      <c r="AX2515" s="11"/>
      <c r="AY2515" s="11"/>
      <c r="AZ2515" s="11"/>
      <c r="BA2515" s="11"/>
      <c r="BB2515" s="11"/>
      <c r="BC2515" s="11"/>
      <c r="BD2515" s="11"/>
      <c r="BE2515" s="11"/>
      <c r="BF2515" s="11"/>
      <c r="BG2515" s="11"/>
      <c r="BH2515" s="11"/>
      <c r="BI2515" s="11"/>
      <c r="BJ2515" s="11"/>
      <c r="BK2515" s="11"/>
      <c r="BL2515" s="11"/>
      <c r="BM2515" s="11"/>
      <c r="BN2515" s="11"/>
      <c r="BO2515" s="11"/>
      <c r="BP2515" s="1" t="str">
        <v>0- Port Costs</v>
      </c>
      <c r="BT2515" s="1" t="str">
        <v>0- Port Value</v>
      </c>
      <c r="BU2515" s="11"/>
    </row>
    <row r="2516" spans="8:73" hidden="1" outlineLevel="1" x14ac:dyDescent="0.3">
      <c r="H2516" s="1" t="str">
        <v>0 - BM Costs</v>
      </c>
      <c r="L2516" s="1" t="str">
        <v>0 - BM Port</v>
      </c>
      <c r="N2516" s="1" t="str">
        <v>0 - Port Assets</v>
      </c>
      <c r="O2516" s="11"/>
      <c r="P2516" s="11"/>
      <c r="Q2516" s="11"/>
      <c r="R2516" s="11"/>
      <c r="S2516" s="11"/>
      <c r="T2516" s="11"/>
      <c r="U2516" s="11"/>
      <c r="V2516" s="11"/>
      <c r="W2516" s="11"/>
      <c r="X2516" s="11"/>
      <c r="Y2516" s="11"/>
      <c r="Z2516" s="11"/>
      <c r="AA2516" s="11"/>
      <c r="AB2516" s="11"/>
      <c r="AC2516" s="11"/>
      <c r="AD2516" s="11"/>
      <c r="AE2516" s="11"/>
      <c r="AF2516" s="11"/>
      <c r="AG2516" s="11"/>
      <c r="AH2516" s="11"/>
      <c r="AI2516" s="11"/>
      <c r="AJ2516" s="11"/>
      <c r="AK2516" s="11"/>
      <c r="AL2516" s="11"/>
      <c r="AM2516" s="11"/>
      <c r="AN2516" s="11"/>
      <c r="AO2516" s="11"/>
      <c r="AP2516" s="11"/>
      <c r="AQ2516" s="11"/>
      <c r="AR2516" s="11"/>
      <c r="AS2516" s="11"/>
      <c r="AT2516" s="11"/>
      <c r="AU2516" s="11"/>
      <c r="AV2516" s="11"/>
      <c r="AW2516" s="11"/>
      <c r="AX2516" s="11"/>
      <c r="AY2516" s="11"/>
      <c r="AZ2516" s="11"/>
      <c r="BA2516" s="11"/>
      <c r="BB2516" s="11"/>
      <c r="BC2516" s="11"/>
      <c r="BD2516" s="11"/>
      <c r="BE2516" s="11"/>
      <c r="BF2516" s="11"/>
      <c r="BG2516" s="11"/>
      <c r="BH2516" s="11"/>
      <c r="BI2516" s="11"/>
      <c r="BJ2516" s="11"/>
      <c r="BK2516" s="11"/>
      <c r="BL2516" s="11"/>
      <c r="BM2516" s="11"/>
      <c r="BN2516" s="11"/>
      <c r="BO2516" s="11"/>
      <c r="BP2516" s="1" t="str">
        <v>0- Port Costs</v>
      </c>
      <c r="BT2516" s="1" t="str">
        <v>0- Port Value</v>
      </c>
      <c r="BU2516" s="11"/>
    </row>
    <row r="2517" spans="8:73" hidden="1" outlineLevel="1" x14ac:dyDescent="0.3">
      <c r="H2517" s="1" t="str">
        <v>0 - BM Costs</v>
      </c>
      <c r="L2517" s="1" t="str">
        <v>0 - BM Port</v>
      </c>
      <c r="N2517" s="1" t="str">
        <v>0 - Port Assets</v>
      </c>
      <c r="O2517" s="11"/>
      <c r="P2517" s="11"/>
      <c r="Q2517" s="11"/>
      <c r="R2517" s="11"/>
      <c r="S2517" s="11"/>
      <c r="T2517" s="11"/>
      <c r="U2517" s="11"/>
      <c r="V2517" s="11"/>
      <c r="W2517" s="11"/>
      <c r="X2517" s="11"/>
      <c r="Y2517" s="11"/>
      <c r="Z2517" s="11"/>
      <c r="AA2517" s="11"/>
      <c r="AB2517" s="11"/>
      <c r="AC2517" s="11"/>
      <c r="AD2517" s="11"/>
      <c r="AE2517" s="11"/>
      <c r="AF2517" s="11"/>
      <c r="AG2517" s="11"/>
      <c r="AH2517" s="11"/>
      <c r="AI2517" s="11"/>
      <c r="AJ2517" s="11"/>
      <c r="AK2517" s="11"/>
      <c r="AL2517" s="11"/>
      <c r="AM2517" s="11"/>
      <c r="AN2517" s="11"/>
      <c r="AO2517" s="11"/>
      <c r="AP2517" s="11"/>
      <c r="AQ2517" s="11"/>
      <c r="AR2517" s="11"/>
      <c r="AS2517" s="11"/>
      <c r="AT2517" s="11"/>
      <c r="AU2517" s="11"/>
      <c r="AV2517" s="11"/>
      <c r="AW2517" s="11"/>
      <c r="AX2517" s="11"/>
      <c r="AY2517" s="11"/>
      <c r="AZ2517" s="11"/>
      <c r="BA2517" s="11"/>
      <c r="BB2517" s="11"/>
      <c r="BC2517" s="11"/>
      <c r="BD2517" s="11"/>
      <c r="BE2517" s="11"/>
      <c r="BF2517" s="11"/>
      <c r="BG2517" s="11"/>
      <c r="BH2517" s="11"/>
      <c r="BI2517" s="11"/>
      <c r="BJ2517" s="11"/>
      <c r="BK2517" s="11"/>
      <c r="BL2517" s="11"/>
      <c r="BM2517" s="11"/>
      <c r="BN2517" s="11"/>
      <c r="BO2517" s="11"/>
      <c r="BP2517" s="1" t="str">
        <v>0- Port Costs</v>
      </c>
      <c r="BT2517" s="1" t="str">
        <v>0- Port Value</v>
      </c>
      <c r="BU2517" s="11"/>
    </row>
    <row r="2518" spans="8:73" hidden="1" outlineLevel="1" x14ac:dyDescent="0.3">
      <c r="H2518" s="1" t="str">
        <v>0 - BM Costs</v>
      </c>
      <c r="L2518" s="1" t="str">
        <v>0 - BM Port</v>
      </c>
      <c r="N2518" s="1" t="str">
        <v>0 - Port Assets</v>
      </c>
      <c r="O2518" s="11"/>
      <c r="P2518" s="11"/>
      <c r="Q2518" s="11"/>
      <c r="R2518" s="11"/>
      <c r="S2518" s="11"/>
      <c r="T2518" s="11"/>
      <c r="U2518" s="11"/>
      <c r="V2518" s="11"/>
      <c r="W2518" s="11"/>
      <c r="X2518" s="11"/>
      <c r="Y2518" s="11"/>
      <c r="Z2518" s="11"/>
      <c r="AA2518" s="11"/>
      <c r="AB2518" s="11"/>
      <c r="AC2518" s="11"/>
      <c r="AD2518" s="11"/>
      <c r="AE2518" s="11"/>
      <c r="AF2518" s="11"/>
      <c r="AG2518" s="11"/>
      <c r="AH2518" s="11"/>
      <c r="AI2518" s="11"/>
      <c r="AJ2518" s="11"/>
      <c r="AK2518" s="11"/>
      <c r="AL2518" s="11"/>
      <c r="AM2518" s="11"/>
      <c r="AN2518" s="11"/>
      <c r="AO2518" s="11"/>
      <c r="AP2518" s="11"/>
      <c r="AQ2518" s="11"/>
      <c r="AR2518" s="11"/>
      <c r="AS2518" s="11"/>
      <c r="AT2518" s="11"/>
      <c r="AU2518" s="11"/>
      <c r="AV2518" s="11"/>
      <c r="AW2518" s="11"/>
      <c r="AX2518" s="11"/>
      <c r="AY2518" s="11"/>
      <c r="AZ2518" s="11"/>
      <c r="BA2518" s="11"/>
      <c r="BB2518" s="11"/>
      <c r="BC2518" s="11"/>
      <c r="BD2518" s="11"/>
      <c r="BE2518" s="11"/>
      <c r="BF2518" s="11"/>
      <c r="BG2518" s="11"/>
      <c r="BH2518" s="11"/>
      <c r="BI2518" s="11"/>
      <c r="BJ2518" s="11"/>
      <c r="BK2518" s="11"/>
      <c r="BL2518" s="11"/>
      <c r="BM2518" s="11"/>
      <c r="BN2518" s="11"/>
      <c r="BO2518" s="11"/>
      <c r="BP2518" s="1" t="str">
        <v>0- Port Costs</v>
      </c>
      <c r="BT2518" s="1" t="str">
        <v>0- Port Value</v>
      </c>
      <c r="BU2518" s="11"/>
    </row>
    <row r="2519" spans="8:73" hidden="1" outlineLevel="1" x14ac:dyDescent="0.3">
      <c r="H2519" s="1" t="str">
        <v>0 - BM Costs</v>
      </c>
      <c r="L2519" s="1" t="str">
        <v>0 - BM Port</v>
      </c>
      <c r="N2519" s="1" t="str">
        <v>0 - Port Assets</v>
      </c>
      <c r="O2519" s="11"/>
      <c r="P2519" s="11"/>
      <c r="Q2519" s="11"/>
      <c r="R2519" s="11"/>
      <c r="S2519" s="11"/>
      <c r="T2519" s="11"/>
      <c r="U2519" s="11"/>
      <c r="V2519" s="11"/>
      <c r="W2519" s="11"/>
      <c r="X2519" s="11"/>
      <c r="Y2519" s="11"/>
      <c r="Z2519" s="11"/>
      <c r="AA2519" s="11"/>
      <c r="AB2519" s="11"/>
      <c r="AC2519" s="11"/>
      <c r="AD2519" s="11"/>
      <c r="AE2519" s="11"/>
      <c r="AF2519" s="11"/>
      <c r="AG2519" s="11"/>
      <c r="AH2519" s="11"/>
      <c r="AI2519" s="11"/>
      <c r="AJ2519" s="11"/>
      <c r="AK2519" s="11"/>
      <c r="AL2519" s="11"/>
      <c r="AM2519" s="11"/>
      <c r="AN2519" s="11"/>
      <c r="AO2519" s="11"/>
      <c r="AP2519" s="11"/>
      <c r="AQ2519" s="11"/>
      <c r="AR2519" s="11"/>
      <c r="AS2519" s="11"/>
      <c r="AT2519" s="11"/>
      <c r="AU2519" s="11"/>
      <c r="AV2519" s="11"/>
      <c r="AW2519" s="11"/>
      <c r="AX2519" s="11"/>
      <c r="AY2519" s="11"/>
      <c r="AZ2519" s="11"/>
      <c r="BA2519" s="11"/>
      <c r="BB2519" s="11"/>
      <c r="BC2519" s="11"/>
      <c r="BD2519" s="11"/>
      <c r="BE2519" s="11"/>
      <c r="BF2519" s="11"/>
      <c r="BG2519" s="11"/>
      <c r="BH2519" s="11"/>
      <c r="BI2519" s="11"/>
      <c r="BJ2519" s="11"/>
      <c r="BK2519" s="11"/>
      <c r="BL2519" s="11"/>
      <c r="BM2519" s="11"/>
      <c r="BN2519" s="11"/>
      <c r="BO2519" s="11"/>
      <c r="BP2519" s="1" t="str">
        <v>0- Port Costs</v>
      </c>
      <c r="BT2519" s="1" t="str">
        <v>0- Port Value</v>
      </c>
      <c r="BU2519" s="11"/>
    </row>
    <row r="2520" spans="8:73" hidden="1" outlineLevel="1" x14ac:dyDescent="0.3">
      <c r="H2520" s="1" t="str">
        <v>0 - BM Costs</v>
      </c>
      <c r="L2520" s="1" t="str">
        <v>0 - BM Port</v>
      </c>
      <c r="N2520" s="1" t="str">
        <v>0 - Port Assets</v>
      </c>
      <c r="O2520" s="11"/>
      <c r="P2520" s="11"/>
      <c r="Q2520" s="11"/>
      <c r="R2520" s="11"/>
      <c r="S2520" s="11"/>
      <c r="T2520" s="11"/>
      <c r="U2520" s="11"/>
      <c r="V2520" s="11"/>
      <c r="W2520" s="11"/>
      <c r="X2520" s="11"/>
      <c r="Y2520" s="11"/>
      <c r="Z2520" s="11"/>
      <c r="AA2520" s="11"/>
      <c r="AB2520" s="11"/>
      <c r="AC2520" s="11"/>
      <c r="AD2520" s="11"/>
      <c r="AE2520" s="11"/>
      <c r="AF2520" s="11"/>
      <c r="AG2520" s="11"/>
      <c r="AH2520" s="11"/>
      <c r="AI2520" s="11"/>
      <c r="AJ2520" s="11"/>
      <c r="AK2520" s="11"/>
      <c r="AL2520" s="11"/>
      <c r="AM2520" s="11"/>
      <c r="AN2520" s="11"/>
      <c r="AO2520" s="11"/>
      <c r="AP2520" s="11"/>
      <c r="AQ2520" s="11"/>
      <c r="AR2520" s="11"/>
      <c r="AS2520" s="11"/>
      <c r="AT2520" s="11"/>
      <c r="AU2520" s="11"/>
      <c r="AV2520" s="11"/>
      <c r="AW2520" s="11"/>
      <c r="AX2520" s="11"/>
      <c r="AY2520" s="11"/>
      <c r="AZ2520" s="11"/>
      <c r="BA2520" s="11"/>
      <c r="BB2520" s="11"/>
      <c r="BC2520" s="11"/>
      <c r="BD2520" s="11"/>
      <c r="BE2520" s="11"/>
      <c r="BF2520" s="11"/>
      <c r="BG2520" s="11"/>
      <c r="BH2520" s="11"/>
      <c r="BI2520" s="11"/>
      <c r="BJ2520" s="11"/>
      <c r="BK2520" s="11"/>
      <c r="BL2520" s="11"/>
      <c r="BM2520" s="11"/>
      <c r="BN2520" s="11"/>
      <c r="BO2520" s="11"/>
      <c r="BP2520" s="1" t="str">
        <v>0- Port Costs</v>
      </c>
      <c r="BT2520" s="1" t="str">
        <v>0- Port Value</v>
      </c>
      <c r="BU2520" s="11"/>
    </row>
    <row r="2521" spans="8:73" hidden="1" outlineLevel="1" x14ac:dyDescent="0.3">
      <c r="H2521" s="1" t="str">
        <v>0 - BM Costs</v>
      </c>
      <c r="L2521" s="1" t="str">
        <v>0 - BM Port</v>
      </c>
      <c r="N2521" s="1" t="str">
        <v>0 - Port Assets</v>
      </c>
      <c r="O2521" s="11"/>
      <c r="P2521" s="11"/>
      <c r="Q2521" s="11"/>
      <c r="R2521" s="11"/>
      <c r="S2521" s="11"/>
      <c r="T2521" s="11"/>
      <c r="U2521" s="11"/>
      <c r="V2521" s="11"/>
      <c r="W2521" s="11"/>
      <c r="X2521" s="11"/>
      <c r="Y2521" s="11"/>
      <c r="Z2521" s="11"/>
      <c r="AA2521" s="11"/>
      <c r="AB2521" s="11"/>
      <c r="AC2521" s="11"/>
      <c r="AD2521" s="11"/>
      <c r="AE2521" s="11"/>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c r="BC2521" s="11"/>
      <c r="BD2521" s="11"/>
      <c r="BE2521" s="11"/>
      <c r="BF2521" s="11"/>
      <c r="BG2521" s="11"/>
      <c r="BH2521" s="11"/>
      <c r="BI2521" s="11"/>
      <c r="BJ2521" s="11"/>
      <c r="BK2521" s="11"/>
      <c r="BL2521" s="11"/>
      <c r="BM2521" s="11"/>
      <c r="BN2521" s="11"/>
      <c r="BO2521" s="11"/>
      <c r="BP2521" s="1" t="str">
        <v>0- Port Costs</v>
      </c>
      <c r="BT2521" s="1" t="str">
        <v>0- Port Value</v>
      </c>
      <c r="BU2521" s="11"/>
    </row>
    <row r="2522" spans="8:73" hidden="1" outlineLevel="1" x14ac:dyDescent="0.3">
      <c r="H2522" s="1" t="str">
        <v>0 - BM Costs</v>
      </c>
      <c r="L2522" s="1" t="str">
        <v>0 - BM Port</v>
      </c>
      <c r="N2522" s="1" t="str">
        <v>0 - Port Assets</v>
      </c>
      <c r="O2522" s="11"/>
      <c r="P2522" s="11"/>
      <c r="Q2522" s="11"/>
      <c r="R2522" s="11"/>
      <c r="S2522" s="11"/>
      <c r="T2522" s="11"/>
      <c r="U2522" s="11"/>
      <c r="V2522" s="11"/>
      <c r="W2522" s="11"/>
      <c r="X2522" s="11"/>
      <c r="Y2522" s="11"/>
      <c r="Z2522" s="11"/>
      <c r="AA2522" s="11"/>
      <c r="AB2522" s="11"/>
      <c r="AC2522" s="11"/>
      <c r="AD2522" s="11"/>
      <c r="AE2522" s="11"/>
      <c r="AF2522" s="11"/>
      <c r="AG2522" s="11"/>
      <c r="AH2522" s="11"/>
      <c r="AI2522" s="11"/>
      <c r="AJ2522" s="11"/>
      <c r="AK2522" s="11"/>
      <c r="AL2522" s="11"/>
      <c r="AM2522" s="11"/>
      <c r="AN2522" s="11"/>
      <c r="AO2522" s="11"/>
      <c r="AP2522" s="11"/>
      <c r="AQ2522" s="11"/>
      <c r="AR2522" s="11"/>
      <c r="AS2522" s="11"/>
      <c r="AT2522" s="11"/>
      <c r="AU2522" s="11"/>
      <c r="AV2522" s="11"/>
      <c r="AW2522" s="11"/>
      <c r="AX2522" s="11"/>
      <c r="AY2522" s="11"/>
      <c r="AZ2522" s="11"/>
      <c r="BA2522" s="11"/>
      <c r="BB2522" s="11"/>
      <c r="BC2522" s="11"/>
      <c r="BD2522" s="11"/>
      <c r="BE2522" s="11"/>
      <c r="BF2522" s="11"/>
      <c r="BG2522" s="11"/>
      <c r="BH2522" s="11"/>
      <c r="BI2522" s="11"/>
      <c r="BJ2522" s="11"/>
      <c r="BK2522" s="11"/>
      <c r="BL2522" s="11"/>
      <c r="BM2522" s="11"/>
      <c r="BN2522" s="11"/>
      <c r="BO2522" s="11"/>
      <c r="BP2522" s="1" t="str">
        <v>0- Port Costs</v>
      </c>
      <c r="BT2522" s="1" t="str">
        <v>0- Port Value</v>
      </c>
      <c r="BU2522" s="11"/>
    </row>
    <row r="2523" spans="8:73" hidden="1" outlineLevel="1" x14ac:dyDescent="0.3">
      <c r="H2523" s="1" t="str">
        <v>0 - BM Costs</v>
      </c>
      <c r="L2523" s="1" t="str">
        <v>0 - BM Port</v>
      </c>
      <c r="N2523" s="1" t="str">
        <v>0 - Port Assets</v>
      </c>
      <c r="O2523" s="11"/>
      <c r="P2523" s="11"/>
      <c r="Q2523" s="11"/>
      <c r="R2523" s="11"/>
      <c r="S2523" s="11"/>
      <c r="T2523" s="11"/>
      <c r="U2523" s="11"/>
      <c r="V2523" s="11"/>
      <c r="W2523" s="11"/>
      <c r="X2523" s="11"/>
      <c r="Y2523" s="11"/>
      <c r="Z2523" s="11"/>
      <c r="AA2523" s="11"/>
      <c r="AB2523" s="11"/>
      <c r="AC2523" s="11"/>
      <c r="AD2523" s="11"/>
      <c r="AE2523" s="11"/>
      <c r="AF2523" s="11"/>
      <c r="AG2523" s="11"/>
      <c r="AH2523" s="11"/>
      <c r="AI2523" s="11"/>
      <c r="AJ2523" s="11"/>
      <c r="AK2523" s="11"/>
      <c r="AL2523" s="11"/>
      <c r="AM2523" s="11"/>
      <c r="AN2523" s="11"/>
      <c r="AO2523" s="11"/>
      <c r="AP2523" s="11"/>
      <c r="AQ2523" s="11"/>
      <c r="AR2523" s="11"/>
      <c r="AS2523" s="11"/>
      <c r="AT2523" s="11"/>
      <c r="AU2523" s="11"/>
      <c r="AV2523" s="11"/>
      <c r="AW2523" s="11"/>
      <c r="AX2523" s="11"/>
      <c r="AY2523" s="11"/>
      <c r="AZ2523" s="11"/>
      <c r="BA2523" s="11"/>
      <c r="BB2523" s="11"/>
      <c r="BC2523" s="11"/>
      <c r="BD2523" s="11"/>
      <c r="BE2523" s="11"/>
      <c r="BF2523" s="11"/>
      <c r="BG2523" s="11"/>
      <c r="BH2523" s="11"/>
      <c r="BI2523" s="11"/>
      <c r="BJ2523" s="11"/>
      <c r="BK2523" s="11"/>
      <c r="BL2523" s="11"/>
      <c r="BM2523" s="11"/>
      <c r="BN2523" s="11"/>
      <c r="BO2523" s="11"/>
      <c r="BP2523" s="1" t="str">
        <v>0- Port Costs</v>
      </c>
      <c r="BT2523" s="1" t="str">
        <v>0- Port Value</v>
      </c>
      <c r="BU2523" s="11"/>
    </row>
    <row r="2524" spans="8:73" hidden="1" outlineLevel="1" x14ac:dyDescent="0.3">
      <c r="H2524" s="1" t="str">
        <v>0 - BM Costs</v>
      </c>
      <c r="L2524" s="1" t="str">
        <v>0 - BM Port</v>
      </c>
      <c r="N2524" s="1" t="str">
        <v>0 - Port Assets</v>
      </c>
      <c r="O2524" s="11"/>
      <c r="P2524" s="11"/>
      <c r="Q2524" s="11"/>
      <c r="R2524" s="11"/>
      <c r="S2524" s="11"/>
      <c r="T2524" s="11"/>
      <c r="U2524" s="11"/>
      <c r="V2524" s="11"/>
      <c r="W2524" s="11"/>
      <c r="X2524" s="11"/>
      <c r="Y2524" s="11"/>
      <c r="Z2524" s="11"/>
      <c r="AA2524" s="11"/>
      <c r="AB2524" s="11"/>
      <c r="AC2524" s="11"/>
      <c r="AD2524" s="11"/>
      <c r="AE2524" s="11"/>
      <c r="AF2524" s="11"/>
      <c r="AG2524" s="11"/>
      <c r="AH2524" s="11"/>
      <c r="AI2524" s="11"/>
      <c r="AJ2524" s="11"/>
      <c r="AK2524" s="11"/>
      <c r="AL2524" s="11"/>
      <c r="AM2524" s="11"/>
      <c r="AN2524" s="11"/>
      <c r="AO2524" s="11"/>
      <c r="AP2524" s="11"/>
      <c r="AQ2524" s="11"/>
      <c r="AR2524" s="11"/>
      <c r="AS2524" s="11"/>
      <c r="AT2524" s="11"/>
      <c r="AU2524" s="11"/>
      <c r="AV2524" s="11"/>
      <c r="AW2524" s="11"/>
      <c r="AX2524" s="11"/>
      <c r="AY2524" s="11"/>
      <c r="AZ2524" s="11"/>
      <c r="BA2524" s="11"/>
      <c r="BB2524" s="11"/>
      <c r="BC2524" s="11"/>
      <c r="BD2524" s="11"/>
      <c r="BE2524" s="11"/>
      <c r="BF2524" s="11"/>
      <c r="BG2524" s="11"/>
      <c r="BH2524" s="11"/>
      <c r="BI2524" s="11"/>
      <c r="BJ2524" s="11"/>
      <c r="BK2524" s="11"/>
      <c r="BL2524" s="11"/>
      <c r="BM2524" s="11"/>
      <c r="BN2524" s="11"/>
      <c r="BO2524" s="11"/>
      <c r="BP2524" s="1" t="str">
        <v>0- Port Costs</v>
      </c>
      <c r="BT2524" s="1" t="str">
        <v>0- Port Value</v>
      </c>
      <c r="BU2524" s="11"/>
    </row>
    <row r="2525" spans="8:73" hidden="1" outlineLevel="1" x14ac:dyDescent="0.3">
      <c r="H2525" s="1" t="str">
        <v>0 - BM Costs</v>
      </c>
      <c r="L2525" s="1" t="str">
        <v>0 - BM Port</v>
      </c>
      <c r="N2525" s="1" t="str">
        <v>0 - Port Assets</v>
      </c>
      <c r="O2525" s="11"/>
      <c r="P2525" s="11"/>
      <c r="Q2525" s="11"/>
      <c r="R2525" s="11"/>
      <c r="S2525" s="11"/>
      <c r="T2525" s="11"/>
      <c r="U2525" s="11"/>
      <c r="V2525" s="11"/>
      <c r="W2525" s="11"/>
      <c r="X2525" s="11"/>
      <c r="Y2525" s="11"/>
      <c r="Z2525" s="11"/>
      <c r="AA2525" s="11"/>
      <c r="AB2525" s="11"/>
      <c r="AC2525" s="11"/>
      <c r="AD2525" s="11"/>
      <c r="AE2525" s="11"/>
      <c r="AF2525" s="11"/>
      <c r="AG2525" s="11"/>
      <c r="AH2525" s="11"/>
      <c r="AI2525" s="11"/>
      <c r="AJ2525" s="11"/>
      <c r="AK2525" s="11"/>
      <c r="AL2525" s="11"/>
      <c r="AM2525" s="11"/>
      <c r="AN2525" s="11"/>
      <c r="AO2525" s="11"/>
      <c r="AP2525" s="11"/>
      <c r="AQ2525" s="11"/>
      <c r="AR2525" s="11"/>
      <c r="AS2525" s="11"/>
      <c r="AT2525" s="11"/>
      <c r="AU2525" s="11"/>
      <c r="AV2525" s="11"/>
      <c r="AW2525" s="11"/>
      <c r="AX2525" s="11"/>
      <c r="AY2525" s="11"/>
      <c r="AZ2525" s="11"/>
      <c r="BA2525" s="11"/>
      <c r="BB2525" s="11"/>
      <c r="BC2525" s="11"/>
      <c r="BD2525" s="11"/>
      <c r="BE2525" s="11"/>
      <c r="BF2525" s="11"/>
      <c r="BG2525" s="11"/>
      <c r="BH2525" s="11"/>
      <c r="BI2525" s="11"/>
      <c r="BJ2525" s="11"/>
      <c r="BK2525" s="11"/>
      <c r="BL2525" s="11"/>
      <c r="BM2525" s="11"/>
      <c r="BN2525" s="11"/>
      <c r="BO2525" s="11"/>
      <c r="BP2525" s="1" t="str">
        <v>0- Port Costs</v>
      </c>
      <c r="BT2525" s="1" t="str">
        <v>0- Port Value</v>
      </c>
      <c r="BU2525" s="11"/>
    </row>
    <row r="2526" spans="8:73" hidden="1" outlineLevel="1" x14ac:dyDescent="0.3">
      <c r="H2526" s="1" t="str">
        <v>0 - BM Costs</v>
      </c>
      <c r="L2526" s="1" t="str">
        <v>0 - BM Port</v>
      </c>
      <c r="N2526" s="1" t="str">
        <v>0 - Port Assets</v>
      </c>
      <c r="O2526" s="11"/>
      <c r="P2526" s="11"/>
      <c r="Q2526" s="11"/>
      <c r="R2526" s="11"/>
      <c r="S2526" s="11"/>
      <c r="T2526" s="11"/>
      <c r="U2526" s="11"/>
      <c r="V2526" s="11"/>
      <c r="W2526" s="11"/>
      <c r="X2526" s="11"/>
      <c r="Y2526" s="11"/>
      <c r="Z2526" s="11"/>
      <c r="AA2526" s="11"/>
      <c r="AB2526" s="11"/>
      <c r="AC2526" s="11"/>
      <c r="AD2526" s="11"/>
      <c r="AE2526" s="11"/>
      <c r="AF2526" s="11"/>
      <c r="AG2526" s="11"/>
      <c r="AH2526" s="11"/>
      <c r="AI2526" s="11"/>
      <c r="AJ2526" s="11"/>
      <c r="AK2526" s="11"/>
      <c r="AL2526" s="11"/>
      <c r="AM2526" s="11"/>
      <c r="AN2526" s="11"/>
      <c r="AO2526" s="11"/>
      <c r="AP2526" s="11"/>
      <c r="AQ2526" s="11"/>
      <c r="AR2526" s="11"/>
      <c r="AS2526" s="11"/>
      <c r="AT2526" s="11"/>
      <c r="AU2526" s="11"/>
      <c r="AV2526" s="11"/>
      <c r="AW2526" s="11"/>
      <c r="AX2526" s="11"/>
      <c r="AY2526" s="11"/>
      <c r="AZ2526" s="11"/>
      <c r="BA2526" s="11"/>
      <c r="BB2526" s="11"/>
      <c r="BC2526" s="11"/>
      <c r="BD2526" s="11"/>
      <c r="BE2526" s="11"/>
      <c r="BF2526" s="11"/>
      <c r="BG2526" s="11"/>
      <c r="BH2526" s="11"/>
      <c r="BI2526" s="11"/>
      <c r="BJ2526" s="11"/>
      <c r="BK2526" s="11"/>
      <c r="BL2526" s="11"/>
      <c r="BM2526" s="11"/>
      <c r="BN2526" s="11"/>
      <c r="BO2526" s="11"/>
      <c r="BP2526" s="1" t="str">
        <v>0- Port Costs</v>
      </c>
      <c r="BT2526" s="1" t="str">
        <v>0- Port Value</v>
      </c>
      <c r="BU2526" s="11"/>
    </row>
    <row r="2527" spans="8:73" hidden="1" outlineLevel="1" x14ac:dyDescent="0.3">
      <c r="H2527" s="1" t="str">
        <v>0 - BM Costs</v>
      </c>
      <c r="L2527" s="1" t="str">
        <v>0 - BM Port</v>
      </c>
      <c r="N2527" s="1" t="str">
        <v>0 - Port Assets</v>
      </c>
      <c r="O2527" s="11"/>
      <c r="P2527" s="11"/>
      <c r="Q2527" s="11"/>
      <c r="R2527" s="11"/>
      <c r="S2527" s="11"/>
      <c r="T2527" s="11"/>
      <c r="U2527" s="11"/>
      <c r="V2527" s="11"/>
      <c r="W2527" s="11"/>
      <c r="X2527" s="11"/>
      <c r="Y2527" s="11"/>
      <c r="Z2527" s="11"/>
      <c r="AA2527" s="11"/>
      <c r="AB2527" s="11"/>
      <c r="AC2527" s="11"/>
      <c r="AD2527" s="11"/>
      <c r="AE2527" s="11"/>
      <c r="AF2527" s="11"/>
      <c r="AG2527" s="11"/>
      <c r="AH2527" s="11"/>
      <c r="AI2527" s="11"/>
      <c r="AJ2527" s="11"/>
      <c r="AK2527" s="11"/>
      <c r="AL2527" s="11"/>
      <c r="AM2527" s="11"/>
      <c r="AN2527" s="11"/>
      <c r="AO2527" s="11"/>
      <c r="AP2527" s="11"/>
      <c r="AQ2527" s="11"/>
      <c r="AR2527" s="11"/>
      <c r="AS2527" s="11"/>
      <c r="AT2527" s="11"/>
      <c r="AU2527" s="11"/>
      <c r="AV2527" s="11"/>
      <c r="AW2527" s="11"/>
      <c r="AX2527" s="11"/>
      <c r="AY2527" s="11"/>
      <c r="AZ2527" s="11"/>
      <c r="BA2527" s="11"/>
      <c r="BB2527" s="11"/>
      <c r="BC2527" s="11"/>
      <c r="BD2527" s="11"/>
      <c r="BE2527" s="11"/>
      <c r="BF2527" s="11"/>
      <c r="BG2527" s="11"/>
      <c r="BH2527" s="11"/>
      <c r="BI2527" s="11"/>
      <c r="BJ2527" s="11"/>
      <c r="BK2527" s="11"/>
      <c r="BL2527" s="11"/>
      <c r="BM2527" s="11"/>
      <c r="BN2527" s="11"/>
      <c r="BO2527" s="11"/>
      <c r="BP2527" s="1" t="str">
        <v>0- Port Costs</v>
      </c>
      <c r="BT2527" s="1" t="str">
        <v>0- Port Value</v>
      </c>
      <c r="BU2527" s="11"/>
    </row>
    <row r="2528" spans="8:73" hidden="1" outlineLevel="1" x14ac:dyDescent="0.3">
      <c r="H2528" s="1" t="str">
        <v>0 - BM Costs</v>
      </c>
      <c r="L2528" s="1" t="str">
        <v>0 - BM Port</v>
      </c>
      <c r="N2528" s="1" t="str">
        <v>0 - Port Assets</v>
      </c>
      <c r="O2528" s="11"/>
      <c r="P2528" s="11"/>
      <c r="Q2528" s="11"/>
      <c r="R2528" s="11"/>
      <c r="S2528" s="11"/>
      <c r="T2528" s="11"/>
      <c r="U2528" s="11"/>
      <c r="V2528" s="11"/>
      <c r="W2528" s="11"/>
      <c r="X2528" s="11"/>
      <c r="Y2528" s="11"/>
      <c r="Z2528" s="11"/>
      <c r="AA2528" s="11"/>
      <c r="AB2528" s="11"/>
      <c r="AC2528" s="11"/>
      <c r="AD2528" s="11"/>
      <c r="AE2528" s="11"/>
      <c r="AF2528" s="11"/>
      <c r="AG2528" s="11"/>
      <c r="AH2528" s="11"/>
      <c r="AI2528" s="11"/>
      <c r="AJ2528" s="11"/>
      <c r="AK2528" s="11"/>
      <c r="AL2528" s="11"/>
      <c r="AM2528" s="11"/>
      <c r="AN2528" s="11"/>
      <c r="AO2528" s="11"/>
      <c r="AP2528" s="11"/>
      <c r="AQ2528" s="11"/>
      <c r="AR2528" s="11"/>
      <c r="AS2528" s="11"/>
      <c r="AT2528" s="11"/>
      <c r="AU2528" s="11"/>
      <c r="AV2528" s="11"/>
      <c r="AW2528" s="11"/>
      <c r="AX2528" s="11"/>
      <c r="AY2528" s="11"/>
      <c r="AZ2528" s="11"/>
      <c r="BA2528" s="11"/>
      <c r="BB2528" s="11"/>
      <c r="BC2528" s="11"/>
      <c r="BD2528" s="11"/>
      <c r="BE2528" s="11"/>
      <c r="BF2528" s="11"/>
      <c r="BG2528" s="11"/>
      <c r="BH2528" s="11"/>
      <c r="BI2528" s="11"/>
      <c r="BJ2528" s="11"/>
      <c r="BK2528" s="11"/>
      <c r="BL2528" s="11"/>
      <c r="BM2528" s="11"/>
      <c r="BN2528" s="11"/>
      <c r="BO2528" s="11"/>
      <c r="BP2528" s="1" t="str">
        <v>0- Port Costs</v>
      </c>
      <c r="BT2528" s="1" t="str">
        <v>0- Port Value</v>
      </c>
      <c r="BU2528" s="11"/>
    </row>
    <row r="2529" spans="8:73" hidden="1" outlineLevel="1" x14ac:dyDescent="0.3">
      <c r="H2529" s="1" t="str">
        <v>0 - BM Costs</v>
      </c>
      <c r="L2529" s="1" t="str">
        <v>0 - BM Port</v>
      </c>
      <c r="N2529" s="1" t="str">
        <v>0 - Port Assets</v>
      </c>
      <c r="O2529" s="11"/>
      <c r="P2529" s="11"/>
      <c r="Q2529" s="11"/>
      <c r="R2529" s="11"/>
      <c r="S2529" s="11"/>
      <c r="T2529" s="11"/>
      <c r="U2529" s="11"/>
      <c r="V2529" s="11"/>
      <c r="W2529" s="11"/>
      <c r="X2529" s="11"/>
      <c r="Y2529" s="11"/>
      <c r="Z2529" s="11"/>
      <c r="AA2529" s="11"/>
      <c r="AB2529" s="11"/>
      <c r="AC2529" s="11"/>
      <c r="AD2529" s="11"/>
      <c r="AE2529" s="11"/>
      <c r="AF2529" s="11"/>
      <c r="AG2529" s="11"/>
      <c r="AH2529" s="11"/>
      <c r="AI2529" s="11"/>
      <c r="AJ2529" s="11"/>
      <c r="AK2529" s="11"/>
      <c r="AL2529" s="11"/>
      <c r="AM2529" s="11"/>
      <c r="AN2529" s="11"/>
      <c r="AO2529" s="11"/>
      <c r="AP2529" s="11"/>
      <c r="AQ2529" s="11"/>
      <c r="AR2529" s="11"/>
      <c r="AS2529" s="11"/>
      <c r="AT2529" s="11"/>
      <c r="AU2529" s="11"/>
      <c r="AV2529" s="11"/>
      <c r="AW2529" s="11"/>
      <c r="AX2529" s="11"/>
      <c r="AY2529" s="11"/>
      <c r="AZ2529" s="11"/>
      <c r="BA2529" s="11"/>
      <c r="BB2529" s="11"/>
      <c r="BC2529" s="11"/>
      <c r="BD2529" s="11"/>
      <c r="BE2529" s="11"/>
      <c r="BF2529" s="11"/>
      <c r="BG2529" s="11"/>
      <c r="BH2529" s="11"/>
      <c r="BI2529" s="11"/>
      <c r="BJ2529" s="11"/>
      <c r="BK2529" s="11"/>
      <c r="BL2529" s="11"/>
      <c r="BM2529" s="11"/>
      <c r="BN2529" s="11"/>
      <c r="BO2529" s="11"/>
      <c r="BP2529" s="1" t="str">
        <v>0- Port Costs</v>
      </c>
      <c r="BT2529" s="1" t="str">
        <v>0- Port Value</v>
      </c>
      <c r="BU2529" s="11"/>
    </row>
    <row r="2530" spans="8:73" hidden="1" outlineLevel="1" x14ac:dyDescent="0.3">
      <c r="H2530" s="1" t="str">
        <v>0 - BM Costs</v>
      </c>
      <c r="L2530" s="1" t="str">
        <v>0 - BM Port</v>
      </c>
      <c r="N2530" s="1" t="str">
        <v>0 - Port Assets</v>
      </c>
      <c r="O2530" s="11"/>
      <c r="P2530" s="11"/>
      <c r="Q2530" s="11"/>
      <c r="R2530" s="11"/>
      <c r="S2530" s="11"/>
      <c r="T2530" s="11"/>
      <c r="U2530" s="11"/>
      <c r="V2530" s="11"/>
      <c r="W2530" s="11"/>
      <c r="X2530" s="11"/>
      <c r="Y2530" s="11"/>
      <c r="Z2530" s="11"/>
      <c r="AA2530" s="11"/>
      <c r="AB2530" s="11"/>
      <c r="AC2530" s="11"/>
      <c r="AD2530" s="11"/>
      <c r="AE2530" s="11"/>
      <c r="AF2530" s="11"/>
      <c r="AG2530" s="11"/>
      <c r="AH2530" s="11"/>
      <c r="AI2530" s="11"/>
      <c r="AJ2530" s="11"/>
      <c r="AK2530" s="11"/>
      <c r="AL2530" s="11"/>
      <c r="AM2530" s="11"/>
      <c r="AN2530" s="11"/>
      <c r="AO2530" s="11"/>
      <c r="AP2530" s="11"/>
      <c r="AQ2530" s="11"/>
      <c r="AR2530" s="11"/>
      <c r="AS2530" s="11"/>
      <c r="AT2530" s="11"/>
      <c r="AU2530" s="11"/>
      <c r="AV2530" s="11"/>
      <c r="AW2530" s="11"/>
      <c r="AX2530" s="11"/>
      <c r="AY2530" s="11"/>
      <c r="AZ2530" s="11"/>
      <c r="BA2530" s="11"/>
      <c r="BB2530" s="11"/>
      <c r="BC2530" s="11"/>
      <c r="BD2530" s="11"/>
      <c r="BE2530" s="11"/>
      <c r="BF2530" s="11"/>
      <c r="BG2530" s="11"/>
      <c r="BH2530" s="11"/>
      <c r="BI2530" s="11"/>
      <c r="BJ2530" s="11"/>
      <c r="BK2530" s="11"/>
      <c r="BL2530" s="11"/>
      <c r="BM2530" s="11"/>
      <c r="BN2530" s="11"/>
      <c r="BO2530" s="11"/>
      <c r="BP2530" s="1" t="str">
        <v>0- Port Costs</v>
      </c>
      <c r="BT2530" s="1" t="str">
        <v>0- Port Value</v>
      </c>
      <c r="BU2530" s="11"/>
    </row>
    <row r="2531" spans="8:73" hidden="1" outlineLevel="1" x14ac:dyDescent="0.3">
      <c r="H2531" s="1" t="str">
        <v>0 - BM Costs</v>
      </c>
      <c r="L2531" s="1" t="str">
        <v>0 - BM Port</v>
      </c>
      <c r="N2531" s="1" t="str">
        <v>0 - Port Assets</v>
      </c>
      <c r="O2531" s="11"/>
      <c r="P2531" s="11"/>
      <c r="Q2531" s="11"/>
      <c r="R2531" s="11"/>
      <c r="S2531" s="11"/>
      <c r="T2531" s="11"/>
      <c r="U2531" s="11"/>
      <c r="V2531" s="11"/>
      <c r="W2531" s="11"/>
      <c r="X2531" s="11"/>
      <c r="Y2531" s="11"/>
      <c r="Z2531" s="11"/>
      <c r="AA2531" s="11"/>
      <c r="AB2531" s="11"/>
      <c r="AC2531" s="11"/>
      <c r="AD2531" s="11"/>
      <c r="AE2531" s="11"/>
      <c r="AF2531" s="11"/>
      <c r="AG2531" s="11"/>
      <c r="AH2531" s="11"/>
      <c r="AI2531" s="11"/>
      <c r="AJ2531" s="11"/>
      <c r="AK2531" s="11"/>
      <c r="AL2531" s="11"/>
      <c r="AM2531" s="11"/>
      <c r="AN2531" s="11"/>
      <c r="AO2531" s="11"/>
      <c r="AP2531" s="11"/>
      <c r="AQ2531" s="11"/>
      <c r="AR2531" s="11"/>
      <c r="AS2531" s="11"/>
      <c r="AT2531" s="11"/>
      <c r="AU2531" s="11"/>
      <c r="AV2531" s="11"/>
      <c r="AW2531" s="11"/>
      <c r="AX2531" s="11"/>
      <c r="AY2531" s="11"/>
      <c r="AZ2531" s="11"/>
      <c r="BA2531" s="11"/>
      <c r="BB2531" s="11"/>
      <c r="BC2531" s="11"/>
      <c r="BD2531" s="11"/>
      <c r="BE2531" s="11"/>
      <c r="BF2531" s="11"/>
      <c r="BG2531" s="11"/>
      <c r="BH2531" s="11"/>
      <c r="BI2531" s="11"/>
      <c r="BJ2531" s="11"/>
      <c r="BK2531" s="11"/>
      <c r="BL2531" s="11"/>
      <c r="BM2531" s="11"/>
      <c r="BN2531" s="11"/>
      <c r="BO2531" s="11"/>
      <c r="BP2531" s="1" t="str">
        <v>0- Port Costs</v>
      </c>
      <c r="BT2531" s="1" t="str">
        <v>0- Port Value</v>
      </c>
      <c r="BU2531" s="11"/>
    </row>
    <row r="2532" spans="8:73" hidden="1" outlineLevel="1" x14ac:dyDescent="0.3">
      <c r="H2532" s="1" t="str">
        <v>0 - BM Costs</v>
      </c>
      <c r="L2532" s="1" t="str">
        <v>0 - BM Port</v>
      </c>
      <c r="N2532" s="1" t="str">
        <v>0 - Port Assets</v>
      </c>
      <c r="O2532" s="11"/>
      <c r="P2532" s="11"/>
      <c r="Q2532" s="11"/>
      <c r="R2532" s="11"/>
      <c r="S2532" s="11"/>
      <c r="T2532" s="11"/>
      <c r="U2532" s="11"/>
      <c r="V2532" s="11"/>
      <c r="W2532" s="11"/>
      <c r="X2532" s="11"/>
      <c r="Y2532" s="11"/>
      <c r="Z2532" s="11"/>
      <c r="AA2532" s="11"/>
      <c r="AB2532" s="11"/>
      <c r="AC2532" s="11"/>
      <c r="AD2532" s="11"/>
      <c r="AE2532" s="11"/>
      <c r="AF2532" s="11"/>
      <c r="AG2532" s="11"/>
      <c r="AH2532" s="11"/>
      <c r="AI2532" s="11"/>
      <c r="AJ2532" s="11"/>
      <c r="AK2532" s="11"/>
      <c r="AL2532" s="11"/>
      <c r="AM2532" s="11"/>
      <c r="AN2532" s="11"/>
      <c r="AO2532" s="11"/>
      <c r="AP2532" s="11"/>
      <c r="AQ2532" s="11"/>
      <c r="AR2532" s="11"/>
      <c r="AS2532" s="11"/>
      <c r="AT2532" s="11"/>
      <c r="AU2532" s="11"/>
      <c r="AV2532" s="11"/>
      <c r="AW2532" s="11"/>
      <c r="AX2532" s="11"/>
      <c r="AY2532" s="11"/>
      <c r="AZ2532" s="11"/>
      <c r="BA2532" s="11"/>
      <c r="BB2532" s="11"/>
      <c r="BC2532" s="11"/>
      <c r="BD2532" s="11"/>
      <c r="BE2532" s="11"/>
      <c r="BF2532" s="11"/>
      <c r="BG2532" s="11"/>
      <c r="BH2532" s="11"/>
      <c r="BI2532" s="11"/>
      <c r="BJ2532" s="11"/>
      <c r="BK2532" s="11"/>
      <c r="BL2532" s="11"/>
      <c r="BM2532" s="11"/>
      <c r="BN2532" s="11"/>
      <c r="BO2532" s="11"/>
      <c r="BP2532" s="1" t="str">
        <v>0- Port Costs</v>
      </c>
      <c r="BT2532" s="1" t="str">
        <v>0- Port Value</v>
      </c>
      <c r="BU2532" s="11"/>
    </row>
    <row r="2533" spans="8:73" hidden="1" outlineLevel="1" x14ac:dyDescent="0.3">
      <c r="H2533" s="1" t="str">
        <v>0 - BM Costs</v>
      </c>
      <c r="L2533" s="1" t="str">
        <v>0 - BM Port</v>
      </c>
      <c r="N2533" s="1" t="str">
        <v>0 - Port Assets</v>
      </c>
      <c r="O2533" s="11"/>
      <c r="P2533" s="11"/>
      <c r="Q2533" s="11"/>
      <c r="R2533" s="11"/>
      <c r="S2533" s="11"/>
      <c r="T2533" s="11"/>
      <c r="U2533" s="11"/>
      <c r="V2533" s="11"/>
      <c r="W2533" s="11"/>
      <c r="X2533" s="11"/>
      <c r="Y2533" s="11"/>
      <c r="Z2533" s="11"/>
      <c r="AA2533" s="11"/>
      <c r="AB2533" s="11"/>
      <c r="AC2533" s="11"/>
      <c r="AD2533" s="11"/>
      <c r="AE2533" s="11"/>
      <c r="AF2533" s="11"/>
      <c r="AG2533" s="11"/>
      <c r="AH2533" s="11"/>
      <c r="AI2533" s="11"/>
      <c r="AJ2533" s="11"/>
      <c r="AK2533" s="11"/>
      <c r="AL2533" s="11"/>
      <c r="AM2533" s="11"/>
      <c r="AN2533" s="11"/>
      <c r="AO2533" s="11"/>
      <c r="AP2533" s="11"/>
      <c r="AQ2533" s="11"/>
      <c r="AR2533" s="11"/>
      <c r="AS2533" s="11"/>
      <c r="AT2533" s="11"/>
      <c r="AU2533" s="11"/>
      <c r="AV2533" s="11"/>
      <c r="AW2533" s="11"/>
      <c r="AX2533" s="11"/>
      <c r="AY2533" s="11"/>
      <c r="AZ2533" s="11"/>
      <c r="BA2533" s="11"/>
      <c r="BB2533" s="11"/>
      <c r="BC2533" s="11"/>
      <c r="BD2533" s="11"/>
      <c r="BE2533" s="11"/>
      <c r="BF2533" s="11"/>
      <c r="BG2533" s="11"/>
      <c r="BH2533" s="11"/>
      <c r="BI2533" s="11"/>
      <c r="BJ2533" s="11"/>
      <c r="BK2533" s="11"/>
      <c r="BL2533" s="11"/>
      <c r="BM2533" s="11"/>
      <c r="BN2533" s="11"/>
      <c r="BO2533" s="11"/>
      <c r="BP2533" s="1" t="str">
        <v>0- Port Costs</v>
      </c>
      <c r="BT2533" s="1" t="str">
        <v>0- Port Value</v>
      </c>
      <c r="BU2533" s="11"/>
    </row>
    <row r="2534" spans="8:73" hidden="1" outlineLevel="1" x14ac:dyDescent="0.3">
      <c r="H2534" s="1" t="str">
        <v>0 - BM Costs</v>
      </c>
      <c r="L2534" s="1" t="str">
        <v>0 - BM Port</v>
      </c>
      <c r="N2534" s="1" t="str">
        <v>0 - Port Assets</v>
      </c>
      <c r="O2534" s="11"/>
      <c r="P2534" s="11"/>
      <c r="Q2534" s="11"/>
      <c r="R2534" s="11"/>
      <c r="S2534" s="11"/>
      <c r="T2534" s="11"/>
      <c r="U2534" s="11"/>
      <c r="V2534" s="11"/>
      <c r="W2534" s="11"/>
      <c r="X2534" s="11"/>
      <c r="Y2534" s="11"/>
      <c r="Z2534" s="11"/>
      <c r="AA2534" s="11"/>
      <c r="AB2534" s="11"/>
      <c r="AC2534" s="11"/>
      <c r="AD2534" s="11"/>
      <c r="AE2534" s="11"/>
      <c r="AF2534" s="11"/>
      <c r="AG2534" s="11"/>
      <c r="AH2534" s="11"/>
      <c r="AI2534" s="11"/>
      <c r="AJ2534" s="11"/>
      <c r="AK2534" s="11"/>
      <c r="AL2534" s="11"/>
      <c r="AM2534" s="11"/>
      <c r="AN2534" s="11"/>
      <c r="AO2534" s="11"/>
      <c r="AP2534" s="11"/>
      <c r="AQ2534" s="11"/>
      <c r="AR2534" s="11"/>
      <c r="AS2534" s="11"/>
      <c r="AT2534" s="11"/>
      <c r="AU2534" s="11"/>
      <c r="AV2534" s="11"/>
      <c r="AW2534" s="11"/>
      <c r="AX2534" s="11"/>
      <c r="AY2534" s="11"/>
      <c r="AZ2534" s="11"/>
      <c r="BA2534" s="11"/>
      <c r="BB2534" s="11"/>
      <c r="BC2534" s="11"/>
      <c r="BD2534" s="11"/>
      <c r="BE2534" s="11"/>
      <c r="BF2534" s="11"/>
      <c r="BG2534" s="11"/>
      <c r="BH2534" s="11"/>
      <c r="BI2534" s="11"/>
      <c r="BJ2534" s="11"/>
      <c r="BK2534" s="11"/>
      <c r="BL2534" s="11"/>
      <c r="BM2534" s="11"/>
      <c r="BN2534" s="11"/>
      <c r="BO2534" s="11"/>
      <c r="BP2534" s="1" t="str">
        <v>0- Port Costs</v>
      </c>
      <c r="BT2534" s="1" t="str">
        <v>0- Port Value</v>
      </c>
      <c r="BU2534" s="11"/>
    </row>
    <row r="2535" spans="8:73" hidden="1" outlineLevel="1" x14ac:dyDescent="0.3">
      <c r="H2535" s="1" t="str">
        <v>0 - BM Costs</v>
      </c>
      <c r="L2535" s="1" t="str">
        <v>0 - BM Port</v>
      </c>
      <c r="N2535" s="1" t="str">
        <v>0 - Port Assets</v>
      </c>
      <c r="O2535" s="11"/>
      <c r="P2535" s="11"/>
      <c r="Q2535" s="11"/>
      <c r="R2535" s="11"/>
      <c r="S2535" s="11"/>
      <c r="T2535" s="11"/>
      <c r="U2535" s="11"/>
      <c r="V2535" s="11"/>
      <c r="W2535" s="11"/>
      <c r="X2535" s="11"/>
      <c r="Y2535" s="11"/>
      <c r="Z2535" s="11"/>
      <c r="AA2535" s="11"/>
      <c r="AB2535" s="11"/>
      <c r="AC2535" s="11"/>
      <c r="AD2535" s="11"/>
      <c r="AE2535" s="11"/>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c r="BC2535" s="11"/>
      <c r="BD2535" s="11"/>
      <c r="BE2535" s="11"/>
      <c r="BF2535" s="11"/>
      <c r="BG2535" s="11"/>
      <c r="BH2535" s="11"/>
      <c r="BI2535" s="11"/>
      <c r="BJ2535" s="11"/>
      <c r="BK2535" s="11"/>
      <c r="BL2535" s="11"/>
      <c r="BM2535" s="11"/>
      <c r="BN2535" s="11"/>
      <c r="BO2535" s="11"/>
      <c r="BP2535" s="1" t="str">
        <v>0- Port Costs</v>
      </c>
      <c r="BT2535" s="1" t="str">
        <v>0- Port Value</v>
      </c>
      <c r="BU2535" s="11"/>
    </row>
    <row r="2536" spans="8:73" hidden="1" outlineLevel="1" x14ac:dyDescent="0.3">
      <c r="H2536" s="1" t="str">
        <v>0 - BM Costs</v>
      </c>
      <c r="L2536" s="1" t="str">
        <v>0 - BM Port</v>
      </c>
      <c r="N2536" s="1" t="str">
        <v>0 - Port Assets</v>
      </c>
      <c r="O2536" s="11"/>
      <c r="P2536" s="11"/>
      <c r="Q2536" s="11"/>
      <c r="R2536" s="11"/>
      <c r="S2536" s="11"/>
      <c r="T2536" s="11"/>
      <c r="U2536" s="11"/>
      <c r="V2536" s="11"/>
      <c r="W2536" s="11"/>
      <c r="X2536" s="11"/>
      <c r="Y2536" s="11"/>
      <c r="Z2536" s="11"/>
      <c r="AA2536" s="11"/>
      <c r="AB2536" s="11"/>
      <c r="AC2536" s="11"/>
      <c r="AD2536" s="11"/>
      <c r="AE2536" s="11"/>
      <c r="AF2536" s="11"/>
      <c r="AG2536" s="11"/>
      <c r="AH2536" s="11"/>
      <c r="AI2536" s="11"/>
      <c r="AJ2536" s="11"/>
      <c r="AK2536" s="11"/>
      <c r="AL2536" s="11"/>
      <c r="AM2536" s="11"/>
      <c r="AN2536" s="11"/>
      <c r="AO2536" s="11"/>
      <c r="AP2536" s="11"/>
      <c r="AQ2536" s="11"/>
      <c r="AR2536" s="11"/>
      <c r="AS2536" s="11"/>
      <c r="AT2536" s="11"/>
      <c r="AU2536" s="11"/>
      <c r="AV2536" s="11"/>
      <c r="AW2536" s="11"/>
      <c r="AX2536" s="11"/>
      <c r="AY2536" s="11"/>
      <c r="AZ2536" s="11"/>
      <c r="BA2536" s="11"/>
      <c r="BB2536" s="11"/>
      <c r="BC2536" s="11"/>
      <c r="BD2536" s="11"/>
      <c r="BE2536" s="11"/>
      <c r="BF2536" s="11"/>
      <c r="BG2536" s="11"/>
      <c r="BH2536" s="11"/>
      <c r="BI2536" s="11"/>
      <c r="BJ2536" s="11"/>
      <c r="BK2536" s="11"/>
      <c r="BL2536" s="11"/>
      <c r="BM2536" s="11"/>
      <c r="BN2536" s="11"/>
      <c r="BO2536" s="11"/>
      <c r="BP2536" s="1" t="str">
        <v>0- Port Costs</v>
      </c>
      <c r="BT2536" s="1" t="str">
        <v>0- Port Value</v>
      </c>
      <c r="BU2536" s="11"/>
    </row>
    <row r="2537" spans="8:73" hidden="1" outlineLevel="1" x14ac:dyDescent="0.3">
      <c r="H2537" s="1" t="str">
        <v>0 - BM Costs</v>
      </c>
      <c r="L2537" s="1" t="str">
        <v>0 - BM Port</v>
      </c>
      <c r="N2537" s="1" t="str">
        <v>0 - Port Assets</v>
      </c>
      <c r="O2537" s="11"/>
      <c r="P2537" s="11"/>
      <c r="Q2537" s="11"/>
      <c r="R2537" s="11"/>
      <c r="S2537" s="11"/>
      <c r="T2537" s="11"/>
      <c r="U2537" s="11"/>
      <c r="V2537" s="11"/>
      <c r="W2537" s="11"/>
      <c r="X2537" s="11"/>
      <c r="Y2537" s="11"/>
      <c r="Z2537" s="11"/>
      <c r="AA2537" s="11"/>
      <c r="AB2537" s="11"/>
      <c r="AC2537" s="11"/>
      <c r="AD2537" s="11"/>
      <c r="AE2537" s="11"/>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c r="BC2537" s="11"/>
      <c r="BD2537" s="11"/>
      <c r="BE2537" s="11"/>
      <c r="BF2537" s="11"/>
      <c r="BG2537" s="11"/>
      <c r="BH2537" s="11"/>
      <c r="BI2537" s="11"/>
      <c r="BJ2537" s="11"/>
      <c r="BK2537" s="11"/>
      <c r="BL2537" s="11"/>
      <c r="BM2537" s="11"/>
      <c r="BN2537" s="11"/>
      <c r="BO2537" s="11"/>
      <c r="BP2537" s="1" t="str">
        <v>0- Port Costs</v>
      </c>
      <c r="BT2537" s="1" t="str">
        <v>0- Port Value</v>
      </c>
      <c r="BU2537" s="11"/>
    </row>
    <row r="2538" spans="8:73" hidden="1" outlineLevel="1" x14ac:dyDescent="0.3">
      <c r="H2538" s="1" t="str">
        <v>0 - BM Costs</v>
      </c>
      <c r="L2538" s="1" t="str">
        <v>0 - BM Port</v>
      </c>
      <c r="N2538" s="1" t="str">
        <v>0 - Port Assets</v>
      </c>
      <c r="O2538" s="11"/>
      <c r="P2538" s="11"/>
      <c r="Q2538" s="11"/>
      <c r="R2538" s="11"/>
      <c r="S2538" s="11"/>
      <c r="T2538" s="11"/>
      <c r="U2538" s="11"/>
      <c r="V2538" s="11"/>
      <c r="W2538" s="11"/>
      <c r="X2538" s="11"/>
      <c r="Y2538" s="11"/>
      <c r="Z2538" s="11"/>
      <c r="AA2538" s="11"/>
      <c r="AB2538" s="11"/>
      <c r="AC2538" s="11"/>
      <c r="AD2538" s="11"/>
      <c r="AE2538" s="11"/>
      <c r="AF2538" s="11"/>
      <c r="AG2538" s="11"/>
      <c r="AH2538" s="11"/>
      <c r="AI2538" s="11"/>
      <c r="AJ2538" s="11"/>
      <c r="AK2538" s="11"/>
      <c r="AL2538" s="11"/>
      <c r="AM2538" s="11"/>
      <c r="AN2538" s="11"/>
      <c r="AO2538" s="11"/>
      <c r="AP2538" s="11"/>
      <c r="AQ2538" s="11"/>
      <c r="AR2538" s="11"/>
      <c r="AS2538" s="11"/>
      <c r="AT2538" s="11"/>
      <c r="AU2538" s="11"/>
      <c r="AV2538" s="11"/>
      <c r="AW2538" s="11"/>
      <c r="AX2538" s="11"/>
      <c r="AY2538" s="11"/>
      <c r="AZ2538" s="11"/>
      <c r="BA2538" s="11"/>
      <c r="BB2538" s="11"/>
      <c r="BC2538" s="11"/>
      <c r="BD2538" s="11"/>
      <c r="BE2538" s="11"/>
      <c r="BF2538" s="11"/>
      <c r="BG2538" s="11"/>
      <c r="BH2538" s="11"/>
      <c r="BI2538" s="11"/>
      <c r="BJ2538" s="11"/>
      <c r="BK2538" s="11"/>
      <c r="BL2538" s="11"/>
      <c r="BM2538" s="11"/>
      <c r="BN2538" s="11"/>
      <c r="BO2538" s="11"/>
      <c r="BP2538" s="1" t="str">
        <v>0- Port Costs</v>
      </c>
      <c r="BT2538" s="1" t="str">
        <v>0- Port Value</v>
      </c>
      <c r="BU2538" s="11"/>
    </row>
    <row r="2539" spans="8:73" hidden="1" outlineLevel="1" x14ac:dyDescent="0.3">
      <c r="H2539" s="1" t="str">
        <v>0 - BM Costs</v>
      </c>
      <c r="L2539" s="1" t="str">
        <v>0 - BM Port</v>
      </c>
      <c r="N2539" s="1" t="str">
        <v>0 - Port Assets</v>
      </c>
      <c r="O2539" s="11"/>
      <c r="P2539" s="11"/>
      <c r="Q2539" s="11"/>
      <c r="R2539" s="11"/>
      <c r="S2539" s="11"/>
      <c r="T2539" s="11"/>
      <c r="U2539" s="11"/>
      <c r="V2539" s="11"/>
      <c r="W2539" s="11"/>
      <c r="X2539" s="11"/>
      <c r="Y2539" s="11"/>
      <c r="Z2539" s="11"/>
      <c r="AA2539" s="11"/>
      <c r="AB2539" s="11"/>
      <c r="AC2539" s="11"/>
      <c r="AD2539" s="11"/>
      <c r="AE2539" s="11"/>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c r="BB2539" s="11"/>
      <c r="BC2539" s="11"/>
      <c r="BD2539" s="11"/>
      <c r="BE2539" s="11"/>
      <c r="BF2539" s="11"/>
      <c r="BG2539" s="11"/>
      <c r="BH2539" s="11"/>
      <c r="BI2539" s="11"/>
      <c r="BJ2539" s="11"/>
      <c r="BK2539" s="11"/>
      <c r="BL2539" s="11"/>
      <c r="BM2539" s="11"/>
      <c r="BN2539" s="11"/>
      <c r="BO2539" s="11"/>
      <c r="BP2539" s="1" t="str">
        <v>0- Port Costs</v>
      </c>
      <c r="BT2539" s="1" t="str">
        <v>0- Port Value</v>
      </c>
      <c r="BU2539" s="11"/>
    </row>
    <row r="2540" spans="8:73" hidden="1" outlineLevel="1" x14ac:dyDescent="0.3">
      <c r="H2540" s="1" t="str">
        <v>0 - BM Costs</v>
      </c>
      <c r="L2540" s="1" t="str">
        <v>0 - BM Port</v>
      </c>
      <c r="N2540" s="1" t="str">
        <v>0 - Port Assets</v>
      </c>
      <c r="O2540" s="11"/>
      <c r="P2540" s="11"/>
      <c r="Q2540" s="11"/>
      <c r="R2540" s="11"/>
      <c r="S2540" s="11"/>
      <c r="T2540" s="11"/>
      <c r="U2540" s="11"/>
      <c r="V2540" s="11"/>
      <c r="W2540" s="11"/>
      <c r="X2540" s="11"/>
      <c r="Y2540" s="11"/>
      <c r="Z2540" s="11"/>
      <c r="AA2540" s="11"/>
      <c r="AB2540" s="11"/>
      <c r="AC2540" s="11"/>
      <c r="AD2540" s="11"/>
      <c r="AE2540" s="11"/>
      <c r="AF2540" s="11"/>
      <c r="AG2540" s="11"/>
      <c r="AH2540" s="11"/>
      <c r="AI2540" s="11"/>
      <c r="AJ2540" s="11"/>
      <c r="AK2540" s="11"/>
      <c r="AL2540" s="11"/>
      <c r="AM2540" s="11"/>
      <c r="AN2540" s="11"/>
      <c r="AO2540" s="11"/>
      <c r="AP2540" s="11"/>
      <c r="AQ2540" s="11"/>
      <c r="AR2540" s="11"/>
      <c r="AS2540" s="11"/>
      <c r="AT2540" s="11"/>
      <c r="AU2540" s="11"/>
      <c r="AV2540" s="11"/>
      <c r="AW2540" s="11"/>
      <c r="AX2540" s="11"/>
      <c r="AY2540" s="11"/>
      <c r="AZ2540" s="11"/>
      <c r="BA2540" s="11"/>
      <c r="BB2540" s="11"/>
      <c r="BC2540" s="11"/>
      <c r="BD2540" s="11"/>
      <c r="BE2540" s="11"/>
      <c r="BF2540" s="11"/>
      <c r="BG2540" s="11"/>
      <c r="BH2540" s="11"/>
      <c r="BI2540" s="11"/>
      <c r="BJ2540" s="11"/>
      <c r="BK2540" s="11"/>
      <c r="BL2540" s="11"/>
      <c r="BM2540" s="11"/>
      <c r="BN2540" s="11"/>
      <c r="BO2540" s="11"/>
      <c r="BP2540" s="1" t="str">
        <v>0- Port Costs</v>
      </c>
      <c r="BT2540" s="1" t="str">
        <v>0- Port Value</v>
      </c>
      <c r="BU2540" s="11"/>
    </row>
    <row r="2541" spans="8:73" hidden="1" outlineLevel="1" x14ac:dyDescent="0.3">
      <c r="H2541" s="1" t="str">
        <v>0 - BM Costs</v>
      </c>
      <c r="L2541" s="1" t="str">
        <v>0 - BM Port</v>
      </c>
      <c r="N2541" s="1" t="str">
        <v>0 - Port Assets</v>
      </c>
      <c r="O2541" s="11"/>
      <c r="P2541" s="11"/>
      <c r="Q2541" s="11"/>
      <c r="R2541" s="11"/>
      <c r="S2541" s="11"/>
      <c r="T2541" s="11"/>
      <c r="U2541" s="11"/>
      <c r="V2541" s="11"/>
      <c r="W2541" s="11"/>
      <c r="X2541" s="11"/>
      <c r="Y2541" s="11"/>
      <c r="Z2541" s="11"/>
      <c r="AA2541" s="11"/>
      <c r="AB2541" s="11"/>
      <c r="AC2541" s="11"/>
      <c r="AD2541" s="11"/>
      <c r="AE2541" s="11"/>
      <c r="AF2541" s="11"/>
      <c r="AG2541" s="11"/>
      <c r="AH2541" s="11"/>
      <c r="AI2541" s="11"/>
      <c r="AJ2541" s="11"/>
      <c r="AK2541" s="11"/>
      <c r="AL2541" s="11"/>
      <c r="AM2541" s="11"/>
      <c r="AN2541" s="11"/>
      <c r="AO2541" s="11"/>
      <c r="AP2541" s="11"/>
      <c r="AQ2541" s="11"/>
      <c r="AR2541" s="11"/>
      <c r="AS2541" s="11"/>
      <c r="AT2541" s="11"/>
      <c r="AU2541" s="11"/>
      <c r="AV2541" s="11"/>
      <c r="AW2541" s="11"/>
      <c r="AX2541" s="11"/>
      <c r="AY2541" s="11"/>
      <c r="AZ2541" s="11"/>
      <c r="BA2541" s="11"/>
      <c r="BB2541" s="11"/>
      <c r="BC2541" s="11"/>
      <c r="BD2541" s="11"/>
      <c r="BE2541" s="11"/>
      <c r="BF2541" s="11"/>
      <c r="BG2541" s="11"/>
      <c r="BH2541" s="11"/>
      <c r="BI2541" s="11"/>
      <c r="BJ2541" s="11"/>
      <c r="BK2541" s="11"/>
      <c r="BL2541" s="11"/>
      <c r="BM2541" s="11"/>
      <c r="BN2541" s="11"/>
      <c r="BO2541" s="11"/>
      <c r="BP2541" s="1" t="str">
        <v>0- Port Costs</v>
      </c>
      <c r="BT2541" s="1" t="str">
        <v>0- Port Value</v>
      </c>
      <c r="BU2541" s="11"/>
    </row>
    <row r="2542" spans="8:73" hidden="1" outlineLevel="1" x14ac:dyDescent="0.3">
      <c r="H2542" s="1" t="str">
        <v>0 - BM Costs</v>
      </c>
      <c r="L2542" s="1" t="str">
        <v>0 - BM Port</v>
      </c>
      <c r="N2542" s="1" t="str">
        <v>0 - Port Assets</v>
      </c>
      <c r="O2542" s="11"/>
      <c r="P2542" s="11"/>
      <c r="Q2542" s="11"/>
      <c r="R2542" s="11"/>
      <c r="S2542" s="11"/>
      <c r="T2542" s="11"/>
      <c r="U2542" s="11"/>
      <c r="V2542" s="11"/>
      <c r="W2542" s="11"/>
      <c r="X2542" s="11"/>
      <c r="Y2542" s="11"/>
      <c r="Z2542" s="11"/>
      <c r="AA2542" s="11"/>
      <c r="AB2542" s="11"/>
      <c r="AC2542" s="11"/>
      <c r="AD2542" s="11"/>
      <c r="AE2542" s="11"/>
      <c r="AF2542" s="11"/>
      <c r="AG2542" s="11"/>
      <c r="AH2542" s="11"/>
      <c r="AI2542" s="11"/>
      <c r="AJ2542" s="11"/>
      <c r="AK2542" s="11"/>
      <c r="AL2542" s="11"/>
      <c r="AM2542" s="11"/>
      <c r="AN2542" s="11"/>
      <c r="AO2542" s="11"/>
      <c r="AP2542" s="11"/>
      <c r="AQ2542" s="11"/>
      <c r="AR2542" s="11"/>
      <c r="AS2542" s="11"/>
      <c r="AT2542" s="11"/>
      <c r="AU2542" s="11"/>
      <c r="AV2542" s="11"/>
      <c r="AW2542" s="11"/>
      <c r="AX2542" s="11"/>
      <c r="AY2542" s="11"/>
      <c r="AZ2542" s="11"/>
      <c r="BA2542" s="11"/>
      <c r="BB2542" s="11"/>
      <c r="BC2542" s="11"/>
      <c r="BD2542" s="11"/>
      <c r="BE2542" s="11"/>
      <c r="BF2542" s="11"/>
      <c r="BG2542" s="11"/>
      <c r="BH2542" s="11"/>
      <c r="BI2542" s="11"/>
      <c r="BJ2542" s="11"/>
      <c r="BK2542" s="11"/>
      <c r="BL2542" s="11"/>
      <c r="BM2542" s="11"/>
      <c r="BN2542" s="11"/>
      <c r="BO2542" s="11"/>
      <c r="BP2542" s="1" t="str">
        <v>0- Port Costs</v>
      </c>
      <c r="BT2542" s="1" t="str">
        <v>0- Port Value</v>
      </c>
      <c r="BU2542" s="11"/>
    </row>
    <row r="2543" spans="8:73" hidden="1" outlineLevel="1" x14ac:dyDescent="0.3">
      <c r="H2543" s="1" t="str">
        <v>0 - BM Costs</v>
      </c>
      <c r="L2543" s="1" t="str">
        <v>0 - BM Port</v>
      </c>
      <c r="N2543" s="1" t="str">
        <v>0 - Port Assets</v>
      </c>
      <c r="O2543" s="11"/>
      <c r="P2543" s="11"/>
      <c r="Q2543" s="11"/>
      <c r="R2543" s="11"/>
      <c r="S2543" s="11"/>
      <c r="T2543" s="11"/>
      <c r="U2543" s="11"/>
      <c r="V2543" s="11"/>
      <c r="W2543" s="11"/>
      <c r="X2543" s="11"/>
      <c r="Y2543" s="11"/>
      <c r="Z2543" s="11"/>
      <c r="AA2543" s="11"/>
      <c r="AB2543" s="11"/>
      <c r="AC2543" s="11"/>
      <c r="AD2543" s="11"/>
      <c r="AE2543" s="11"/>
      <c r="AF2543" s="11"/>
      <c r="AG2543" s="11"/>
      <c r="AH2543" s="11"/>
      <c r="AI2543" s="11"/>
      <c r="AJ2543" s="11"/>
      <c r="AK2543" s="11"/>
      <c r="AL2543" s="11"/>
      <c r="AM2543" s="11"/>
      <c r="AN2543" s="11"/>
      <c r="AO2543" s="11"/>
      <c r="AP2543" s="11"/>
      <c r="AQ2543" s="11"/>
      <c r="AR2543" s="11"/>
      <c r="AS2543" s="11"/>
      <c r="AT2543" s="11"/>
      <c r="AU2543" s="11"/>
      <c r="AV2543" s="11"/>
      <c r="AW2543" s="11"/>
      <c r="AX2543" s="11"/>
      <c r="AY2543" s="11"/>
      <c r="AZ2543" s="11"/>
      <c r="BA2543" s="11"/>
      <c r="BB2543" s="11"/>
      <c r="BC2543" s="11"/>
      <c r="BD2543" s="11"/>
      <c r="BE2543" s="11"/>
      <c r="BF2543" s="11"/>
      <c r="BG2543" s="11"/>
      <c r="BH2543" s="11"/>
      <c r="BI2543" s="11"/>
      <c r="BJ2543" s="11"/>
      <c r="BK2543" s="11"/>
      <c r="BL2543" s="11"/>
      <c r="BM2543" s="11"/>
      <c r="BN2543" s="11"/>
      <c r="BO2543" s="11"/>
      <c r="BP2543" s="1" t="str">
        <v>0- Port Costs</v>
      </c>
      <c r="BT2543" s="1" t="str">
        <v>0- Port Value</v>
      </c>
      <c r="BU2543" s="11"/>
    </row>
    <row r="2544" spans="8:73" hidden="1" outlineLevel="1" x14ac:dyDescent="0.3">
      <c r="H2544" s="1" t="str">
        <v>0 - BM Costs</v>
      </c>
      <c r="L2544" s="1" t="str">
        <v>0 - BM Port</v>
      </c>
      <c r="N2544" s="1" t="str">
        <v>0 - Port Assets</v>
      </c>
      <c r="O2544" s="11"/>
      <c r="P2544" s="11"/>
      <c r="Q2544" s="11"/>
      <c r="R2544" s="11"/>
      <c r="S2544" s="11"/>
      <c r="T2544" s="11"/>
      <c r="U2544" s="11"/>
      <c r="V2544" s="11"/>
      <c r="W2544" s="11"/>
      <c r="X2544" s="11"/>
      <c r="Y2544" s="11"/>
      <c r="Z2544" s="11"/>
      <c r="AA2544" s="11"/>
      <c r="AB2544" s="11"/>
      <c r="AC2544" s="11"/>
      <c r="AD2544" s="11"/>
      <c r="AE2544" s="11"/>
      <c r="AF2544" s="11"/>
      <c r="AG2544" s="11"/>
      <c r="AH2544" s="11"/>
      <c r="AI2544" s="11"/>
      <c r="AJ2544" s="11"/>
      <c r="AK2544" s="11"/>
      <c r="AL2544" s="11"/>
      <c r="AM2544" s="11"/>
      <c r="AN2544" s="11"/>
      <c r="AO2544" s="11"/>
      <c r="AP2544" s="11"/>
      <c r="AQ2544" s="11"/>
      <c r="AR2544" s="11"/>
      <c r="AS2544" s="11"/>
      <c r="AT2544" s="11"/>
      <c r="AU2544" s="11"/>
      <c r="AV2544" s="11"/>
      <c r="AW2544" s="11"/>
      <c r="AX2544" s="11"/>
      <c r="AY2544" s="11"/>
      <c r="AZ2544" s="11"/>
      <c r="BA2544" s="11"/>
      <c r="BB2544" s="11"/>
      <c r="BC2544" s="11"/>
      <c r="BD2544" s="11"/>
      <c r="BE2544" s="11"/>
      <c r="BF2544" s="11"/>
      <c r="BG2544" s="11"/>
      <c r="BH2544" s="11"/>
      <c r="BI2544" s="11"/>
      <c r="BJ2544" s="11"/>
      <c r="BK2544" s="11"/>
      <c r="BL2544" s="11"/>
      <c r="BM2544" s="11"/>
      <c r="BN2544" s="11"/>
      <c r="BO2544" s="11"/>
      <c r="BP2544" s="1" t="str">
        <v>0- Port Costs</v>
      </c>
      <c r="BT2544" s="1" t="str">
        <v>0- Port Value</v>
      </c>
      <c r="BU2544" s="11"/>
    </row>
    <row r="2545" spans="8:73" hidden="1" outlineLevel="1" x14ac:dyDescent="0.3">
      <c r="H2545" s="1" t="str">
        <v>0 - BM Costs</v>
      </c>
      <c r="L2545" s="1" t="str">
        <v>0 - BM Port</v>
      </c>
      <c r="N2545" s="1" t="str">
        <v>0 - Port Assets</v>
      </c>
      <c r="O2545" s="11"/>
      <c r="P2545" s="11"/>
      <c r="Q2545" s="11"/>
      <c r="R2545" s="11"/>
      <c r="S2545" s="11"/>
      <c r="T2545" s="11"/>
      <c r="U2545" s="11"/>
      <c r="V2545" s="11"/>
      <c r="W2545" s="11"/>
      <c r="X2545" s="11"/>
      <c r="Y2545" s="11"/>
      <c r="Z2545" s="11"/>
      <c r="AA2545" s="11"/>
      <c r="AB2545" s="11"/>
      <c r="AC2545" s="11"/>
      <c r="AD2545" s="11"/>
      <c r="AE2545" s="11"/>
      <c r="AF2545" s="11"/>
      <c r="AG2545" s="11"/>
      <c r="AH2545" s="11"/>
      <c r="AI2545" s="11"/>
      <c r="AJ2545" s="11"/>
      <c r="AK2545" s="11"/>
      <c r="AL2545" s="11"/>
      <c r="AM2545" s="11"/>
      <c r="AN2545" s="11"/>
      <c r="AO2545" s="11"/>
      <c r="AP2545" s="11"/>
      <c r="AQ2545" s="11"/>
      <c r="AR2545" s="11"/>
      <c r="AS2545" s="11"/>
      <c r="AT2545" s="11"/>
      <c r="AU2545" s="11"/>
      <c r="AV2545" s="11"/>
      <c r="AW2545" s="11"/>
      <c r="AX2545" s="11"/>
      <c r="AY2545" s="11"/>
      <c r="AZ2545" s="11"/>
      <c r="BA2545" s="11"/>
      <c r="BB2545" s="11"/>
      <c r="BC2545" s="11"/>
      <c r="BD2545" s="11"/>
      <c r="BE2545" s="11"/>
      <c r="BF2545" s="11"/>
      <c r="BG2545" s="11"/>
      <c r="BH2545" s="11"/>
      <c r="BI2545" s="11"/>
      <c r="BJ2545" s="11"/>
      <c r="BK2545" s="11"/>
      <c r="BL2545" s="11"/>
      <c r="BM2545" s="11"/>
      <c r="BN2545" s="11"/>
      <c r="BO2545" s="11"/>
      <c r="BP2545" s="1" t="str">
        <v>0- Port Costs</v>
      </c>
      <c r="BT2545" s="1" t="str">
        <v>0- Port Value</v>
      </c>
      <c r="BU2545" s="11"/>
    </row>
    <row r="2546" spans="8:73" hidden="1" outlineLevel="1" x14ac:dyDescent="0.3">
      <c r="H2546" s="1" t="str">
        <v>0 - BM Costs</v>
      </c>
      <c r="L2546" s="1" t="str">
        <v>0 - BM Port</v>
      </c>
      <c r="N2546" s="1" t="str">
        <v>0 - Port Assets</v>
      </c>
      <c r="O2546" s="11"/>
      <c r="P2546" s="11"/>
      <c r="Q2546" s="11"/>
      <c r="R2546" s="11"/>
      <c r="S2546" s="11"/>
      <c r="T2546" s="11"/>
      <c r="U2546" s="11"/>
      <c r="V2546" s="11"/>
      <c r="W2546" s="11"/>
      <c r="X2546" s="11"/>
      <c r="Y2546" s="11"/>
      <c r="Z2546" s="11"/>
      <c r="AA2546" s="11"/>
      <c r="AB2546" s="11"/>
      <c r="AC2546" s="11"/>
      <c r="AD2546" s="11"/>
      <c r="AE2546" s="11"/>
      <c r="AF2546" s="11"/>
      <c r="AG2546" s="11"/>
      <c r="AH2546" s="11"/>
      <c r="AI2546" s="11"/>
      <c r="AJ2546" s="11"/>
      <c r="AK2546" s="11"/>
      <c r="AL2546" s="11"/>
      <c r="AM2546" s="11"/>
      <c r="AN2546" s="11"/>
      <c r="AO2546" s="11"/>
      <c r="AP2546" s="11"/>
      <c r="AQ2546" s="11"/>
      <c r="AR2546" s="11"/>
      <c r="AS2546" s="11"/>
      <c r="AT2546" s="11"/>
      <c r="AU2546" s="11"/>
      <c r="AV2546" s="11"/>
      <c r="AW2546" s="11"/>
      <c r="AX2546" s="11"/>
      <c r="AY2546" s="11"/>
      <c r="AZ2546" s="11"/>
      <c r="BA2546" s="11"/>
      <c r="BB2546" s="11"/>
      <c r="BC2546" s="11"/>
      <c r="BD2546" s="11"/>
      <c r="BE2546" s="11"/>
      <c r="BF2546" s="11"/>
      <c r="BG2546" s="11"/>
      <c r="BH2546" s="11"/>
      <c r="BI2546" s="11"/>
      <c r="BJ2546" s="11"/>
      <c r="BK2546" s="11"/>
      <c r="BL2546" s="11"/>
      <c r="BM2546" s="11"/>
      <c r="BN2546" s="11"/>
      <c r="BO2546" s="11"/>
      <c r="BP2546" s="1" t="str">
        <v>0- Port Costs</v>
      </c>
      <c r="BT2546" s="1" t="str">
        <v>0- Port Value</v>
      </c>
      <c r="BU2546" s="11"/>
    </row>
    <row r="2547" spans="8:73" hidden="1" outlineLevel="1" x14ac:dyDescent="0.3">
      <c r="H2547" s="1" t="str">
        <v>0 - BM Costs</v>
      </c>
      <c r="L2547" s="1" t="str">
        <v>0 - BM Port</v>
      </c>
      <c r="N2547" s="1" t="str">
        <v>0 - Port Assets</v>
      </c>
      <c r="O2547" s="11"/>
      <c r="P2547" s="11"/>
      <c r="Q2547" s="11"/>
      <c r="R2547" s="11"/>
      <c r="S2547" s="11"/>
      <c r="T2547" s="11"/>
      <c r="U2547" s="11"/>
      <c r="V2547" s="11"/>
      <c r="W2547" s="11"/>
      <c r="X2547" s="11"/>
      <c r="Y2547" s="11"/>
      <c r="Z2547" s="11"/>
      <c r="AA2547" s="11"/>
      <c r="AB2547" s="11"/>
      <c r="AC2547" s="11"/>
      <c r="AD2547" s="11"/>
      <c r="AE2547" s="11"/>
      <c r="AF2547" s="11"/>
      <c r="AG2547" s="11"/>
      <c r="AH2547" s="11"/>
      <c r="AI2547" s="11"/>
      <c r="AJ2547" s="11"/>
      <c r="AK2547" s="11"/>
      <c r="AL2547" s="11"/>
      <c r="AM2547" s="11"/>
      <c r="AN2547" s="11"/>
      <c r="AO2547" s="11"/>
      <c r="AP2547" s="11"/>
      <c r="AQ2547" s="11"/>
      <c r="AR2547" s="11"/>
      <c r="AS2547" s="11"/>
      <c r="AT2547" s="11"/>
      <c r="AU2547" s="11"/>
      <c r="AV2547" s="11"/>
      <c r="AW2547" s="11"/>
      <c r="AX2547" s="11"/>
      <c r="AY2547" s="11"/>
      <c r="AZ2547" s="11"/>
      <c r="BA2547" s="11"/>
      <c r="BB2547" s="11"/>
      <c r="BC2547" s="11"/>
      <c r="BD2547" s="11"/>
      <c r="BE2547" s="11"/>
      <c r="BF2547" s="11"/>
      <c r="BG2547" s="11"/>
      <c r="BH2547" s="11"/>
      <c r="BI2547" s="11"/>
      <c r="BJ2547" s="11"/>
      <c r="BK2547" s="11"/>
      <c r="BL2547" s="11"/>
      <c r="BM2547" s="11"/>
      <c r="BN2547" s="11"/>
      <c r="BO2547" s="11"/>
      <c r="BP2547" s="1" t="str">
        <v>0- Port Costs</v>
      </c>
      <c r="BT2547" s="1" t="str">
        <v>0- Port Value</v>
      </c>
      <c r="BU2547" s="11"/>
    </row>
    <row r="2548" spans="8:73" hidden="1" outlineLevel="1" x14ac:dyDescent="0.3">
      <c r="H2548" s="1" t="str">
        <v>0 - BM Costs</v>
      </c>
      <c r="L2548" s="1" t="str">
        <v>0 - BM Port</v>
      </c>
      <c r="N2548" s="1" t="str">
        <v>0 - Port Assets</v>
      </c>
      <c r="O2548" s="11"/>
      <c r="P2548" s="11"/>
      <c r="Q2548" s="11"/>
      <c r="R2548" s="11"/>
      <c r="S2548" s="11"/>
      <c r="T2548" s="11"/>
      <c r="U2548" s="11"/>
      <c r="V2548" s="11"/>
      <c r="W2548" s="11"/>
      <c r="X2548" s="11"/>
      <c r="Y2548" s="11"/>
      <c r="Z2548" s="11"/>
      <c r="AA2548" s="11"/>
      <c r="AB2548" s="11"/>
      <c r="AC2548" s="11"/>
      <c r="AD2548" s="11"/>
      <c r="AE2548" s="11"/>
      <c r="AF2548" s="11"/>
      <c r="AG2548" s="11"/>
      <c r="AH2548" s="11"/>
      <c r="AI2548" s="11"/>
      <c r="AJ2548" s="11"/>
      <c r="AK2548" s="11"/>
      <c r="AL2548" s="11"/>
      <c r="AM2548" s="11"/>
      <c r="AN2548" s="11"/>
      <c r="AO2548" s="11"/>
      <c r="AP2548" s="11"/>
      <c r="AQ2548" s="11"/>
      <c r="AR2548" s="11"/>
      <c r="AS2548" s="11"/>
      <c r="AT2548" s="11"/>
      <c r="AU2548" s="11"/>
      <c r="AV2548" s="11"/>
      <c r="AW2548" s="11"/>
      <c r="AX2548" s="11"/>
      <c r="AY2548" s="11"/>
      <c r="AZ2548" s="11"/>
      <c r="BA2548" s="11"/>
      <c r="BB2548" s="11"/>
      <c r="BC2548" s="11"/>
      <c r="BD2548" s="11"/>
      <c r="BE2548" s="11"/>
      <c r="BF2548" s="11"/>
      <c r="BG2548" s="11"/>
      <c r="BH2548" s="11"/>
      <c r="BI2548" s="11"/>
      <c r="BJ2548" s="11"/>
      <c r="BK2548" s="11"/>
      <c r="BL2548" s="11"/>
      <c r="BM2548" s="11"/>
      <c r="BN2548" s="11"/>
      <c r="BO2548" s="11"/>
      <c r="BP2548" s="1" t="str">
        <v>0- Port Costs</v>
      </c>
      <c r="BT2548" s="1" t="str">
        <v>0- Port Value</v>
      </c>
      <c r="BU2548" s="11"/>
    </row>
    <row r="2549" spans="8:73" hidden="1" outlineLevel="1" x14ac:dyDescent="0.3">
      <c r="H2549" s="1" t="str">
        <v>0 - BM Costs</v>
      </c>
      <c r="L2549" s="1" t="str">
        <v>0 - BM Port</v>
      </c>
      <c r="N2549" s="1" t="str">
        <v>0 - Port Assets</v>
      </c>
      <c r="O2549" s="11"/>
      <c r="P2549" s="11"/>
      <c r="Q2549" s="11"/>
      <c r="R2549" s="11"/>
      <c r="S2549" s="11"/>
      <c r="T2549" s="11"/>
      <c r="U2549" s="11"/>
      <c r="V2549" s="11"/>
      <c r="W2549" s="11"/>
      <c r="X2549" s="11"/>
      <c r="Y2549" s="11"/>
      <c r="Z2549" s="11"/>
      <c r="AA2549" s="11"/>
      <c r="AB2549" s="11"/>
      <c r="AC2549" s="11"/>
      <c r="AD2549" s="11"/>
      <c r="AE2549" s="11"/>
      <c r="AF2549" s="11"/>
      <c r="AG2549" s="11"/>
      <c r="AH2549" s="11"/>
      <c r="AI2549" s="11"/>
      <c r="AJ2549" s="11"/>
      <c r="AK2549" s="11"/>
      <c r="AL2549" s="11"/>
      <c r="AM2549" s="11"/>
      <c r="AN2549" s="11"/>
      <c r="AO2549" s="11"/>
      <c r="AP2549" s="11"/>
      <c r="AQ2549" s="11"/>
      <c r="AR2549" s="11"/>
      <c r="AS2549" s="11"/>
      <c r="AT2549" s="11"/>
      <c r="AU2549" s="11"/>
      <c r="AV2549" s="11"/>
      <c r="AW2549" s="11"/>
      <c r="AX2549" s="11"/>
      <c r="AY2549" s="11"/>
      <c r="AZ2549" s="11"/>
      <c r="BA2549" s="11"/>
      <c r="BB2549" s="11"/>
      <c r="BC2549" s="11"/>
      <c r="BD2549" s="11"/>
      <c r="BE2549" s="11"/>
      <c r="BF2549" s="11"/>
      <c r="BG2549" s="11"/>
      <c r="BH2549" s="11"/>
      <c r="BI2549" s="11"/>
      <c r="BJ2549" s="11"/>
      <c r="BK2549" s="11"/>
      <c r="BL2549" s="11"/>
      <c r="BM2549" s="11"/>
      <c r="BN2549" s="11"/>
      <c r="BO2549" s="11"/>
      <c r="BP2549" s="1" t="str">
        <v>0- Port Costs</v>
      </c>
      <c r="BT2549" s="1" t="str">
        <v>0- Port Value</v>
      </c>
      <c r="BU2549" s="11"/>
    </row>
    <row r="2550" spans="8:73" hidden="1" outlineLevel="1" x14ac:dyDescent="0.3">
      <c r="H2550" s="1" t="str">
        <v>0 - BM Costs</v>
      </c>
      <c r="L2550" s="1" t="str">
        <v>0 - BM Port</v>
      </c>
      <c r="N2550" s="1" t="str">
        <v>0 - Port Assets</v>
      </c>
      <c r="O2550" s="11"/>
      <c r="P2550" s="11"/>
      <c r="Q2550" s="11"/>
      <c r="R2550" s="11"/>
      <c r="S2550" s="11"/>
      <c r="T2550" s="11"/>
      <c r="U2550" s="11"/>
      <c r="V2550" s="11"/>
      <c r="W2550" s="11"/>
      <c r="X2550" s="11"/>
      <c r="Y2550" s="11"/>
      <c r="Z2550" s="11"/>
      <c r="AA2550" s="11"/>
      <c r="AB2550" s="11"/>
      <c r="AC2550" s="11"/>
      <c r="AD2550" s="11"/>
      <c r="AE2550" s="11"/>
      <c r="AF2550" s="11"/>
      <c r="AG2550" s="11"/>
      <c r="AH2550" s="11"/>
      <c r="AI2550" s="11"/>
      <c r="AJ2550" s="11"/>
      <c r="AK2550" s="11"/>
      <c r="AL2550" s="11"/>
      <c r="AM2550" s="11"/>
      <c r="AN2550" s="11"/>
      <c r="AO2550" s="11"/>
      <c r="AP2550" s="11"/>
      <c r="AQ2550" s="11"/>
      <c r="AR2550" s="11"/>
      <c r="AS2550" s="11"/>
      <c r="AT2550" s="11"/>
      <c r="AU2550" s="11"/>
      <c r="AV2550" s="11"/>
      <c r="AW2550" s="11"/>
      <c r="AX2550" s="11"/>
      <c r="AY2550" s="11"/>
      <c r="AZ2550" s="11"/>
      <c r="BA2550" s="11"/>
      <c r="BB2550" s="11"/>
      <c r="BC2550" s="11"/>
      <c r="BD2550" s="11"/>
      <c r="BE2550" s="11"/>
      <c r="BF2550" s="11"/>
      <c r="BG2550" s="11"/>
      <c r="BH2550" s="11"/>
      <c r="BI2550" s="11"/>
      <c r="BJ2550" s="11"/>
      <c r="BK2550" s="11"/>
      <c r="BL2550" s="11"/>
      <c r="BM2550" s="11"/>
      <c r="BN2550" s="11"/>
      <c r="BO2550" s="11"/>
      <c r="BP2550" s="1" t="str">
        <v>0- Port Costs</v>
      </c>
      <c r="BT2550" s="1" t="str">
        <v>0- Port Value</v>
      </c>
      <c r="BU2550" s="11"/>
    </row>
    <row r="2551" spans="8:73" hidden="1" outlineLevel="1" x14ac:dyDescent="0.3">
      <c r="H2551" s="1" t="str">
        <v>0 - BM Costs</v>
      </c>
      <c r="L2551" s="1" t="str">
        <v>0 - BM Port</v>
      </c>
      <c r="N2551" s="1" t="str">
        <v>0 - Port Assets</v>
      </c>
      <c r="O2551" s="11"/>
      <c r="P2551" s="11"/>
      <c r="Q2551" s="11"/>
      <c r="R2551" s="11"/>
      <c r="S2551" s="11"/>
      <c r="T2551" s="11"/>
      <c r="U2551" s="11"/>
      <c r="V2551" s="11"/>
      <c r="W2551" s="11"/>
      <c r="X2551" s="11"/>
      <c r="Y2551" s="11"/>
      <c r="Z2551" s="11"/>
      <c r="AA2551" s="11"/>
      <c r="AB2551" s="11"/>
      <c r="AC2551" s="11"/>
      <c r="AD2551" s="11"/>
      <c r="AE2551" s="11"/>
      <c r="AF2551" s="11"/>
      <c r="AG2551" s="11"/>
      <c r="AH2551" s="11"/>
      <c r="AI2551" s="11"/>
      <c r="AJ2551" s="11"/>
      <c r="AK2551" s="11"/>
      <c r="AL2551" s="11"/>
      <c r="AM2551" s="11"/>
      <c r="AN2551" s="11"/>
      <c r="AO2551" s="11"/>
      <c r="AP2551" s="11"/>
      <c r="AQ2551" s="11"/>
      <c r="AR2551" s="11"/>
      <c r="AS2551" s="11"/>
      <c r="AT2551" s="11"/>
      <c r="AU2551" s="11"/>
      <c r="AV2551" s="11"/>
      <c r="AW2551" s="11"/>
      <c r="AX2551" s="11"/>
      <c r="AY2551" s="11"/>
      <c r="AZ2551" s="11"/>
      <c r="BA2551" s="11"/>
      <c r="BB2551" s="11"/>
      <c r="BC2551" s="11"/>
      <c r="BD2551" s="11"/>
      <c r="BE2551" s="11"/>
      <c r="BF2551" s="11"/>
      <c r="BG2551" s="11"/>
      <c r="BH2551" s="11"/>
      <c r="BI2551" s="11"/>
      <c r="BJ2551" s="11"/>
      <c r="BK2551" s="11"/>
      <c r="BL2551" s="11"/>
      <c r="BM2551" s="11"/>
      <c r="BN2551" s="11"/>
      <c r="BO2551" s="11"/>
      <c r="BP2551" s="1" t="str">
        <v>0- Port Costs</v>
      </c>
      <c r="BT2551" s="1" t="str">
        <v>0- Port Value</v>
      </c>
      <c r="BU2551" s="11"/>
    </row>
    <row r="2552" spans="8:73" hidden="1" outlineLevel="1" x14ac:dyDescent="0.3">
      <c r="H2552" s="1" t="str">
        <v>0 - BM Costs</v>
      </c>
      <c r="L2552" s="1" t="str">
        <v>0 - BM Port</v>
      </c>
      <c r="N2552" s="1" t="str">
        <v>0 - Port Assets</v>
      </c>
      <c r="O2552" s="11"/>
      <c r="P2552" s="11"/>
      <c r="Q2552" s="11"/>
      <c r="R2552" s="11"/>
      <c r="S2552" s="11"/>
      <c r="T2552" s="11"/>
      <c r="U2552" s="11"/>
      <c r="V2552" s="11"/>
      <c r="W2552" s="11"/>
      <c r="X2552" s="11"/>
      <c r="Y2552" s="11"/>
      <c r="Z2552" s="11"/>
      <c r="AA2552" s="11"/>
      <c r="AB2552" s="11"/>
      <c r="AC2552" s="11"/>
      <c r="AD2552" s="11"/>
      <c r="AE2552" s="11"/>
      <c r="AF2552" s="11"/>
      <c r="AG2552" s="11"/>
      <c r="AH2552" s="11"/>
      <c r="AI2552" s="11"/>
      <c r="AJ2552" s="11"/>
      <c r="AK2552" s="11"/>
      <c r="AL2552" s="11"/>
      <c r="AM2552" s="11"/>
      <c r="AN2552" s="11"/>
      <c r="AO2552" s="11"/>
      <c r="AP2552" s="11"/>
      <c r="AQ2552" s="11"/>
      <c r="AR2552" s="11"/>
      <c r="AS2552" s="11"/>
      <c r="AT2552" s="11"/>
      <c r="AU2552" s="11"/>
      <c r="AV2552" s="11"/>
      <c r="AW2552" s="11"/>
      <c r="AX2552" s="11"/>
      <c r="AY2552" s="11"/>
      <c r="AZ2552" s="11"/>
      <c r="BA2552" s="11"/>
      <c r="BB2552" s="11"/>
      <c r="BC2552" s="11"/>
      <c r="BD2552" s="11"/>
      <c r="BE2552" s="11"/>
      <c r="BF2552" s="11"/>
      <c r="BG2552" s="11"/>
      <c r="BH2552" s="11"/>
      <c r="BI2552" s="11"/>
      <c r="BJ2552" s="11"/>
      <c r="BK2552" s="11"/>
      <c r="BL2552" s="11"/>
      <c r="BM2552" s="11"/>
      <c r="BN2552" s="11"/>
      <c r="BO2552" s="11"/>
      <c r="BP2552" s="1" t="str">
        <v>0- Port Costs</v>
      </c>
      <c r="BT2552" s="1" t="str">
        <v>0- Port Value</v>
      </c>
      <c r="BU2552" s="11"/>
    </row>
    <row r="2553" spans="8:73" hidden="1" outlineLevel="1" x14ac:dyDescent="0.3">
      <c r="H2553" s="1" t="str">
        <v>0 - BM Costs</v>
      </c>
      <c r="L2553" s="1" t="str">
        <v>0 - BM Port</v>
      </c>
      <c r="N2553" s="1" t="str">
        <v>0 - Port Assets</v>
      </c>
      <c r="O2553" s="11"/>
      <c r="P2553" s="11"/>
      <c r="Q2553" s="11"/>
      <c r="R2553" s="11"/>
      <c r="S2553" s="11"/>
      <c r="T2553" s="11"/>
      <c r="U2553" s="11"/>
      <c r="V2553" s="11"/>
      <c r="W2553" s="11"/>
      <c r="X2553" s="11"/>
      <c r="Y2553" s="11"/>
      <c r="Z2553" s="11"/>
      <c r="AA2553" s="11"/>
      <c r="AB2553" s="11"/>
      <c r="AC2553" s="11"/>
      <c r="AD2553" s="11"/>
      <c r="AE2553" s="11"/>
      <c r="AF2553" s="11"/>
      <c r="AG2553" s="11"/>
      <c r="AH2553" s="11"/>
      <c r="AI2553" s="11"/>
      <c r="AJ2553" s="11"/>
      <c r="AK2553" s="11"/>
      <c r="AL2553" s="11"/>
      <c r="AM2553" s="11"/>
      <c r="AN2553" s="11"/>
      <c r="AO2553" s="11"/>
      <c r="AP2553" s="11"/>
      <c r="AQ2553" s="11"/>
      <c r="AR2553" s="11"/>
      <c r="AS2553" s="11"/>
      <c r="AT2553" s="11"/>
      <c r="AU2553" s="11"/>
      <c r="AV2553" s="11"/>
      <c r="AW2553" s="11"/>
      <c r="AX2553" s="11"/>
      <c r="AY2553" s="11"/>
      <c r="AZ2553" s="11"/>
      <c r="BA2553" s="11"/>
      <c r="BB2553" s="11"/>
      <c r="BC2553" s="11"/>
      <c r="BD2553" s="11"/>
      <c r="BE2553" s="11"/>
      <c r="BF2553" s="11"/>
      <c r="BG2553" s="11"/>
      <c r="BH2553" s="11"/>
      <c r="BI2553" s="11"/>
      <c r="BJ2553" s="11"/>
      <c r="BK2553" s="11"/>
      <c r="BL2553" s="11"/>
      <c r="BM2553" s="11"/>
      <c r="BN2553" s="11"/>
      <c r="BO2553" s="11"/>
      <c r="BP2553" s="1" t="str">
        <v>0- Port Costs</v>
      </c>
      <c r="BT2553" s="1" t="str">
        <v>0- Port Value</v>
      </c>
      <c r="BU2553" s="11"/>
    </row>
    <row r="2554" spans="8:73" hidden="1" outlineLevel="1" x14ac:dyDescent="0.3">
      <c r="H2554" s="1" t="str">
        <v>0 - BM Costs</v>
      </c>
      <c r="L2554" s="1" t="str">
        <v>0 - BM Port</v>
      </c>
      <c r="N2554" s="1" t="str">
        <v>0 - Port Assets</v>
      </c>
      <c r="O2554" s="11"/>
      <c r="P2554" s="11"/>
      <c r="Q2554" s="11"/>
      <c r="R2554" s="11"/>
      <c r="S2554" s="11"/>
      <c r="T2554" s="11"/>
      <c r="U2554" s="11"/>
      <c r="V2554" s="11"/>
      <c r="W2554" s="11"/>
      <c r="X2554" s="11"/>
      <c r="Y2554" s="11"/>
      <c r="Z2554" s="11"/>
      <c r="AA2554" s="11"/>
      <c r="AB2554" s="11"/>
      <c r="AC2554" s="11"/>
      <c r="AD2554" s="11"/>
      <c r="AE2554" s="11"/>
      <c r="AF2554" s="11"/>
      <c r="AG2554" s="11"/>
      <c r="AH2554" s="11"/>
      <c r="AI2554" s="11"/>
      <c r="AJ2554" s="11"/>
      <c r="AK2554" s="11"/>
      <c r="AL2554" s="11"/>
      <c r="AM2554" s="11"/>
      <c r="AN2554" s="11"/>
      <c r="AO2554" s="11"/>
      <c r="AP2554" s="11"/>
      <c r="AQ2554" s="11"/>
      <c r="AR2554" s="11"/>
      <c r="AS2554" s="11"/>
      <c r="AT2554" s="11"/>
      <c r="AU2554" s="11"/>
      <c r="AV2554" s="11"/>
      <c r="AW2554" s="11"/>
      <c r="AX2554" s="11"/>
      <c r="AY2554" s="11"/>
      <c r="AZ2554" s="11"/>
      <c r="BA2554" s="11"/>
      <c r="BB2554" s="11"/>
      <c r="BC2554" s="11"/>
      <c r="BD2554" s="11"/>
      <c r="BE2554" s="11"/>
      <c r="BF2554" s="11"/>
      <c r="BG2554" s="11"/>
      <c r="BH2554" s="11"/>
      <c r="BI2554" s="11"/>
      <c r="BJ2554" s="11"/>
      <c r="BK2554" s="11"/>
      <c r="BL2554" s="11"/>
      <c r="BM2554" s="11"/>
      <c r="BN2554" s="11"/>
      <c r="BO2554" s="11"/>
      <c r="BP2554" s="1" t="str">
        <v>0- Port Costs</v>
      </c>
      <c r="BT2554" s="1" t="str">
        <v>0- Port Value</v>
      </c>
      <c r="BU2554" s="11"/>
    </row>
    <row r="2555" spans="8:73" hidden="1" outlineLevel="1" x14ac:dyDescent="0.3">
      <c r="H2555" s="1" t="str">
        <v>0 - BM Costs</v>
      </c>
      <c r="L2555" s="1" t="str">
        <v>0 - BM Port</v>
      </c>
      <c r="N2555" s="1" t="str">
        <v>0 - Port Assets</v>
      </c>
      <c r="O2555" s="11"/>
      <c r="P2555" s="11"/>
      <c r="Q2555" s="11"/>
      <c r="R2555" s="11"/>
      <c r="S2555" s="11"/>
      <c r="T2555" s="11"/>
      <c r="U2555" s="11"/>
      <c r="V2555" s="11"/>
      <c r="W2555" s="11"/>
      <c r="X2555" s="11"/>
      <c r="Y2555" s="11"/>
      <c r="Z2555" s="11"/>
      <c r="AA2555" s="11"/>
      <c r="AB2555" s="11"/>
      <c r="AC2555" s="11"/>
      <c r="AD2555" s="11"/>
      <c r="AE2555" s="11"/>
      <c r="AF2555" s="11"/>
      <c r="AG2555" s="11"/>
      <c r="AH2555" s="11"/>
      <c r="AI2555" s="11"/>
      <c r="AJ2555" s="11"/>
      <c r="AK2555" s="11"/>
      <c r="AL2555" s="11"/>
      <c r="AM2555" s="11"/>
      <c r="AN2555" s="11"/>
      <c r="AO2555" s="11"/>
      <c r="AP2555" s="11"/>
      <c r="AQ2555" s="11"/>
      <c r="AR2555" s="11"/>
      <c r="AS2555" s="11"/>
      <c r="AT2555" s="11"/>
      <c r="AU2555" s="11"/>
      <c r="AV2555" s="11"/>
      <c r="AW2555" s="11"/>
      <c r="AX2555" s="11"/>
      <c r="AY2555" s="11"/>
      <c r="AZ2555" s="11"/>
      <c r="BA2555" s="11"/>
      <c r="BB2555" s="11"/>
      <c r="BC2555" s="11"/>
      <c r="BD2555" s="11"/>
      <c r="BE2555" s="11"/>
      <c r="BF2555" s="11"/>
      <c r="BG2555" s="11"/>
      <c r="BH2555" s="11"/>
      <c r="BI2555" s="11"/>
      <c r="BJ2555" s="11"/>
      <c r="BK2555" s="11"/>
      <c r="BL2555" s="11"/>
      <c r="BM2555" s="11"/>
      <c r="BN2555" s="11"/>
      <c r="BO2555" s="11"/>
      <c r="BP2555" s="1" t="str">
        <v>0- Port Costs</v>
      </c>
      <c r="BT2555" s="1" t="str">
        <v>0- Port Value</v>
      </c>
      <c r="BU2555" s="11"/>
    </row>
    <row r="2556" spans="8:73" hidden="1" outlineLevel="1" x14ac:dyDescent="0.3">
      <c r="H2556" s="1" t="str">
        <v>0 - BM Costs</v>
      </c>
      <c r="L2556" s="1" t="str">
        <v>0 - BM Port</v>
      </c>
      <c r="N2556" s="1" t="str">
        <v>0 - Port Assets</v>
      </c>
      <c r="O2556" s="11"/>
      <c r="P2556" s="11"/>
      <c r="Q2556" s="11"/>
      <c r="R2556" s="11"/>
      <c r="S2556" s="11"/>
      <c r="T2556" s="11"/>
      <c r="U2556" s="11"/>
      <c r="V2556" s="11"/>
      <c r="W2556" s="11"/>
      <c r="X2556" s="11"/>
      <c r="Y2556" s="11"/>
      <c r="Z2556" s="11"/>
      <c r="AA2556" s="11"/>
      <c r="AB2556" s="11"/>
      <c r="AC2556" s="11"/>
      <c r="AD2556" s="11"/>
      <c r="AE2556" s="11"/>
      <c r="AF2556" s="11"/>
      <c r="AG2556" s="11"/>
      <c r="AH2556" s="11"/>
      <c r="AI2556" s="11"/>
      <c r="AJ2556" s="11"/>
      <c r="AK2556" s="11"/>
      <c r="AL2556" s="11"/>
      <c r="AM2556" s="11"/>
      <c r="AN2556" s="11"/>
      <c r="AO2556" s="11"/>
      <c r="AP2556" s="11"/>
      <c r="AQ2556" s="11"/>
      <c r="AR2556" s="11"/>
      <c r="AS2556" s="11"/>
      <c r="AT2556" s="11"/>
      <c r="AU2556" s="11"/>
      <c r="AV2556" s="11"/>
      <c r="AW2556" s="11"/>
      <c r="AX2556" s="11"/>
      <c r="AY2556" s="11"/>
      <c r="AZ2556" s="11"/>
      <c r="BA2556" s="11"/>
      <c r="BB2556" s="11"/>
      <c r="BC2556" s="11"/>
      <c r="BD2556" s="11"/>
      <c r="BE2556" s="11"/>
      <c r="BF2556" s="11"/>
      <c r="BG2556" s="11"/>
      <c r="BH2556" s="11"/>
      <c r="BI2556" s="11"/>
      <c r="BJ2556" s="11"/>
      <c r="BK2556" s="11"/>
      <c r="BL2556" s="11"/>
      <c r="BM2556" s="11"/>
      <c r="BN2556" s="11"/>
      <c r="BO2556" s="11"/>
      <c r="BP2556" s="1" t="str">
        <v>0- Port Costs</v>
      </c>
      <c r="BT2556" s="1" t="str">
        <v>0- Port Value</v>
      </c>
      <c r="BU2556" s="11"/>
    </row>
    <row r="2557" spans="8:73" hidden="1" outlineLevel="1" x14ac:dyDescent="0.3">
      <c r="H2557" s="1" t="str">
        <v>0 - BM Costs</v>
      </c>
      <c r="L2557" s="1" t="str">
        <v>0 - BM Port</v>
      </c>
      <c r="N2557" s="1" t="str">
        <v>0 - Port Assets</v>
      </c>
      <c r="O2557" s="11"/>
      <c r="P2557" s="11"/>
      <c r="Q2557" s="11"/>
      <c r="R2557" s="11"/>
      <c r="S2557" s="11"/>
      <c r="T2557" s="11"/>
      <c r="U2557" s="11"/>
      <c r="V2557" s="11"/>
      <c r="W2557" s="11"/>
      <c r="X2557" s="11"/>
      <c r="Y2557" s="11"/>
      <c r="Z2557" s="11"/>
      <c r="AA2557" s="11"/>
      <c r="AB2557" s="11"/>
      <c r="AC2557" s="11"/>
      <c r="AD2557" s="11"/>
      <c r="AE2557" s="11"/>
      <c r="AF2557" s="11"/>
      <c r="AG2557" s="11"/>
      <c r="AH2557" s="11"/>
      <c r="AI2557" s="11"/>
      <c r="AJ2557" s="11"/>
      <c r="AK2557" s="11"/>
      <c r="AL2557" s="11"/>
      <c r="AM2557" s="11"/>
      <c r="AN2557" s="11"/>
      <c r="AO2557" s="11"/>
      <c r="AP2557" s="11"/>
      <c r="AQ2557" s="11"/>
      <c r="AR2557" s="11"/>
      <c r="AS2557" s="11"/>
      <c r="AT2557" s="11"/>
      <c r="AU2557" s="11"/>
      <c r="AV2557" s="11"/>
      <c r="AW2557" s="11"/>
      <c r="AX2557" s="11"/>
      <c r="AY2557" s="11"/>
      <c r="AZ2557" s="11"/>
      <c r="BA2557" s="11"/>
      <c r="BB2557" s="11"/>
      <c r="BC2557" s="11"/>
      <c r="BD2557" s="11"/>
      <c r="BE2557" s="11"/>
      <c r="BF2557" s="11"/>
      <c r="BG2557" s="11"/>
      <c r="BH2557" s="11"/>
      <c r="BI2557" s="11"/>
      <c r="BJ2557" s="11"/>
      <c r="BK2557" s="11"/>
      <c r="BL2557" s="11"/>
      <c r="BM2557" s="11"/>
      <c r="BN2557" s="11"/>
      <c r="BO2557" s="11"/>
      <c r="BP2557" s="1" t="str">
        <v>0- Port Costs</v>
      </c>
      <c r="BT2557" s="1" t="str">
        <v>0- Port Value</v>
      </c>
      <c r="BU2557" s="11"/>
    </row>
    <row r="2558" spans="8:73" hidden="1" outlineLevel="1" x14ac:dyDescent="0.3">
      <c r="H2558" s="1" t="str">
        <v>0 - BM Costs</v>
      </c>
      <c r="L2558" s="1" t="str">
        <v>0 - BM Port</v>
      </c>
      <c r="N2558" s="1" t="str">
        <v>0 - Port Assets</v>
      </c>
      <c r="O2558" s="11"/>
      <c r="P2558" s="11"/>
      <c r="Q2558" s="11"/>
      <c r="R2558" s="11"/>
      <c r="S2558" s="11"/>
      <c r="T2558" s="11"/>
      <c r="U2558" s="11"/>
      <c r="V2558" s="11"/>
      <c r="W2558" s="11"/>
      <c r="X2558" s="11"/>
      <c r="Y2558" s="11"/>
      <c r="Z2558" s="11"/>
      <c r="AA2558" s="11"/>
      <c r="AB2558" s="11"/>
      <c r="AC2558" s="11"/>
      <c r="AD2558" s="11"/>
      <c r="AE2558" s="11"/>
      <c r="AF2558" s="11"/>
      <c r="AG2558" s="11"/>
      <c r="AH2558" s="11"/>
      <c r="AI2558" s="11"/>
      <c r="AJ2558" s="11"/>
      <c r="AK2558" s="11"/>
      <c r="AL2558" s="11"/>
      <c r="AM2558" s="11"/>
      <c r="AN2558" s="11"/>
      <c r="AO2558" s="11"/>
      <c r="AP2558" s="11"/>
      <c r="AQ2558" s="11"/>
      <c r="AR2558" s="11"/>
      <c r="AS2558" s="11"/>
      <c r="AT2558" s="11"/>
      <c r="AU2558" s="11"/>
      <c r="AV2558" s="11"/>
      <c r="AW2558" s="11"/>
      <c r="AX2558" s="11"/>
      <c r="AY2558" s="11"/>
      <c r="AZ2558" s="11"/>
      <c r="BA2558" s="11"/>
      <c r="BB2558" s="11"/>
      <c r="BC2558" s="11"/>
      <c r="BD2558" s="11"/>
      <c r="BE2558" s="11"/>
      <c r="BF2558" s="11"/>
      <c r="BG2558" s="11"/>
      <c r="BH2558" s="11"/>
      <c r="BI2558" s="11"/>
      <c r="BJ2558" s="11"/>
      <c r="BK2558" s="11"/>
      <c r="BL2558" s="11"/>
      <c r="BM2558" s="11"/>
      <c r="BN2558" s="11"/>
      <c r="BO2558" s="11"/>
      <c r="BP2558" s="1" t="str">
        <v>0- Port Costs</v>
      </c>
      <c r="BT2558" s="1" t="str">
        <v>0- Port Value</v>
      </c>
      <c r="BU2558" s="11"/>
    </row>
    <row r="2559" spans="8:73" hidden="1" outlineLevel="1" x14ac:dyDescent="0.3">
      <c r="H2559" s="1" t="str">
        <v>0 - BM Costs</v>
      </c>
      <c r="L2559" s="1" t="str">
        <v>0 - BM Port</v>
      </c>
      <c r="N2559" s="1" t="str">
        <v>0 - Port Assets</v>
      </c>
      <c r="O2559" s="11"/>
      <c r="P2559" s="11"/>
      <c r="Q2559" s="11"/>
      <c r="R2559" s="11"/>
      <c r="S2559" s="11"/>
      <c r="T2559" s="11"/>
      <c r="U2559" s="11"/>
      <c r="V2559" s="11"/>
      <c r="W2559" s="11"/>
      <c r="X2559" s="11"/>
      <c r="Y2559" s="11"/>
      <c r="Z2559" s="11"/>
      <c r="AA2559" s="11"/>
      <c r="AB2559" s="11"/>
      <c r="AC2559" s="11"/>
      <c r="AD2559" s="11"/>
      <c r="AE2559" s="11"/>
      <c r="AF2559" s="11"/>
      <c r="AG2559" s="11"/>
      <c r="AH2559" s="11"/>
      <c r="AI2559" s="11"/>
      <c r="AJ2559" s="11"/>
      <c r="AK2559" s="11"/>
      <c r="AL2559" s="11"/>
      <c r="AM2559" s="11"/>
      <c r="AN2559" s="11"/>
      <c r="AO2559" s="11"/>
      <c r="AP2559" s="11"/>
      <c r="AQ2559" s="11"/>
      <c r="AR2559" s="11"/>
      <c r="AS2559" s="11"/>
      <c r="AT2559" s="11"/>
      <c r="AU2559" s="11"/>
      <c r="AV2559" s="11"/>
      <c r="AW2559" s="11"/>
      <c r="AX2559" s="11"/>
      <c r="AY2559" s="11"/>
      <c r="AZ2559" s="11"/>
      <c r="BA2559" s="11"/>
      <c r="BB2559" s="11"/>
      <c r="BC2559" s="11"/>
      <c r="BD2559" s="11"/>
      <c r="BE2559" s="11"/>
      <c r="BF2559" s="11"/>
      <c r="BG2559" s="11"/>
      <c r="BH2559" s="11"/>
      <c r="BI2559" s="11"/>
      <c r="BJ2559" s="11"/>
      <c r="BK2559" s="11"/>
      <c r="BL2559" s="11"/>
      <c r="BM2559" s="11"/>
      <c r="BN2559" s="11"/>
      <c r="BO2559" s="11"/>
      <c r="BP2559" s="1" t="str">
        <v>0- Port Costs</v>
      </c>
      <c r="BT2559" s="1" t="str">
        <v>0- Port Value</v>
      </c>
      <c r="BU2559" s="11"/>
    </row>
    <row r="2560" spans="8:73" hidden="1" outlineLevel="1" x14ac:dyDescent="0.3">
      <c r="H2560" s="1" t="str">
        <v>0 - BM Costs</v>
      </c>
      <c r="L2560" s="1" t="str">
        <v>0 - BM Port</v>
      </c>
      <c r="N2560" s="1" t="str">
        <v>0 - Port Assets</v>
      </c>
      <c r="O2560" s="11"/>
      <c r="P2560" s="11"/>
      <c r="Q2560" s="11"/>
      <c r="R2560" s="11"/>
      <c r="S2560" s="11"/>
      <c r="T2560" s="11"/>
      <c r="U2560" s="11"/>
      <c r="V2560" s="11"/>
      <c r="W2560" s="11"/>
      <c r="X2560" s="11"/>
      <c r="Y2560" s="11"/>
      <c r="Z2560" s="11"/>
      <c r="AA2560" s="11"/>
      <c r="AB2560" s="11"/>
      <c r="AC2560" s="11"/>
      <c r="AD2560" s="11"/>
      <c r="AE2560" s="11"/>
      <c r="AF2560" s="11"/>
      <c r="AG2560" s="11"/>
      <c r="AH2560" s="11"/>
      <c r="AI2560" s="11"/>
      <c r="AJ2560" s="11"/>
      <c r="AK2560" s="11"/>
      <c r="AL2560" s="11"/>
      <c r="AM2560" s="11"/>
      <c r="AN2560" s="11"/>
      <c r="AO2560" s="11"/>
      <c r="AP2560" s="11"/>
      <c r="AQ2560" s="11"/>
      <c r="AR2560" s="11"/>
      <c r="AS2560" s="11"/>
      <c r="AT2560" s="11"/>
      <c r="AU2560" s="11"/>
      <c r="AV2560" s="11"/>
      <c r="AW2560" s="11"/>
      <c r="AX2560" s="11"/>
      <c r="AY2560" s="11"/>
      <c r="AZ2560" s="11"/>
      <c r="BA2560" s="11"/>
      <c r="BB2560" s="11"/>
      <c r="BC2560" s="11"/>
      <c r="BD2560" s="11"/>
      <c r="BE2560" s="11"/>
      <c r="BF2560" s="11"/>
      <c r="BG2560" s="11"/>
      <c r="BH2560" s="11"/>
      <c r="BI2560" s="11"/>
      <c r="BJ2560" s="11"/>
      <c r="BK2560" s="11"/>
      <c r="BL2560" s="11"/>
      <c r="BM2560" s="11"/>
      <c r="BN2560" s="11"/>
      <c r="BO2560" s="11"/>
      <c r="BP2560" s="1" t="str">
        <v>0- Port Costs</v>
      </c>
      <c r="BT2560" s="1" t="str">
        <v>0- Port Value</v>
      </c>
      <c r="BU2560" s="11"/>
    </row>
    <row r="2561" spans="8:73" hidden="1" outlineLevel="1" x14ac:dyDescent="0.3">
      <c r="H2561" s="1" t="str">
        <v>0 - BM Costs</v>
      </c>
      <c r="L2561" s="1" t="str">
        <v>0 - BM Port</v>
      </c>
      <c r="N2561" s="1" t="str">
        <v>0 - Port Assets</v>
      </c>
      <c r="O2561" s="11"/>
      <c r="P2561" s="11"/>
      <c r="Q2561" s="11"/>
      <c r="R2561" s="11"/>
      <c r="S2561" s="11"/>
      <c r="T2561" s="11"/>
      <c r="U2561" s="11"/>
      <c r="V2561" s="11"/>
      <c r="W2561" s="11"/>
      <c r="X2561" s="11"/>
      <c r="Y2561" s="11"/>
      <c r="Z2561" s="11"/>
      <c r="AA2561" s="11"/>
      <c r="AB2561" s="11"/>
      <c r="AC2561" s="11"/>
      <c r="AD2561" s="11"/>
      <c r="AE2561" s="11"/>
      <c r="AF2561" s="11"/>
      <c r="AG2561" s="11"/>
      <c r="AH2561" s="11"/>
      <c r="AI2561" s="11"/>
      <c r="AJ2561" s="11"/>
      <c r="AK2561" s="11"/>
      <c r="AL2561" s="11"/>
      <c r="AM2561" s="11"/>
      <c r="AN2561" s="11"/>
      <c r="AO2561" s="11"/>
      <c r="AP2561" s="11"/>
      <c r="AQ2561" s="11"/>
      <c r="AR2561" s="11"/>
      <c r="AS2561" s="11"/>
      <c r="AT2561" s="11"/>
      <c r="AU2561" s="11"/>
      <c r="AV2561" s="11"/>
      <c r="AW2561" s="11"/>
      <c r="AX2561" s="11"/>
      <c r="AY2561" s="11"/>
      <c r="AZ2561" s="11"/>
      <c r="BA2561" s="11"/>
      <c r="BB2561" s="11"/>
      <c r="BC2561" s="11"/>
      <c r="BD2561" s="11"/>
      <c r="BE2561" s="11"/>
      <c r="BF2561" s="11"/>
      <c r="BG2561" s="11"/>
      <c r="BH2561" s="11"/>
      <c r="BI2561" s="11"/>
      <c r="BJ2561" s="11"/>
      <c r="BK2561" s="11"/>
      <c r="BL2561" s="11"/>
      <c r="BM2561" s="11"/>
      <c r="BN2561" s="11"/>
      <c r="BO2561" s="11"/>
      <c r="BP2561" s="1" t="str">
        <v>0- Port Costs</v>
      </c>
      <c r="BT2561" s="1" t="str">
        <v>0- Port Value</v>
      </c>
      <c r="BU2561" s="11"/>
    </row>
    <row r="2562" spans="8:73" hidden="1" outlineLevel="1" x14ac:dyDescent="0.3">
      <c r="H2562" s="1" t="str">
        <v>0 - BM Costs</v>
      </c>
      <c r="L2562" s="1" t="str">
        <v>0 - BM Port</v>
      </c>
      <c r="N2562" s="1" t="str">
        <v>0 - Port Assets</v>
      </c>
      <c r="O2562" s="11"/>
      <c r="P2562" s="11"/>
      <c r="Q2562" s="11"/>
      <c r="R2562" s="11"/>
      <c r="S2562" s="11"/>
      <c r="T2562" s="11"/>
      <c r="U2562" s="11"/>
      <c r="V2562" s="11"/>
      <c r="W2562" s="11"/>
      <c r="X2562" s="11"/>
      <c r="Y2562" s="11"/>
      <c r="Z2562" s="11"/>
      <c r="AA2562" s="11"/>
      <c r="AB2562" s="11"/>
      <c r="AC2562" s="11"/>
      <c r="AD2562" s="11"/>
      <c r="AE2562" s="11"/>
      <c r="AF2562" s="11"/>
      <c r="AG2562" s="11"/>
      <c r="AH2562" s="11"/>
      <c r="AI2562" s="11"/>
      <c r="AJ2562" s="11"/>
      <c r="AK2562" s="11"/>
      <c r="AL2562" s="11"/>
      <c r="AM2562" s="11"/>
      <c r="AN2562" s="11"/>
      <c r="AO2562" s="11"/>
      <c r="AP2562" s="11"/>
      <c r="AQ2562" s="11"/>
      <c r="AR2562" s="11"/>
      <c r="AS2562" s="11"/>
      <c r="AT2562" s="11"/>
      <c r="AU2562" s="11"/>
      <c r="AV2562" s="11"/>
      <c r="AW2562" s="11"/>
      <c r="AX2562" s="11"/>
      <c r="AY2562" s="11"/>
      <c r="AZ2562" s="11"/>
      <c r="BA2562" s="11"/>
      <c r="BB2562" s="11"/>
      <c r="BC2562" s="11"/>
      <c r="BD2562" s="11"/>
      <c r="BE2562" s="11"/>
      <c r="BF2562" s="11"/>
      <c r="BG2562" s="11"/>
      <c r="BH2562" s="11"/>
      <c r="BI2562" s="11"/>
      <c r="BJ2562" s="11"/>
      <c r="BK2562" s="11"/>
      <c r="BL2562" s="11"/>
      <c r="BM2562" s="11"/>
      <c r="BN2562" s="11"/>
      <c r="BO2562" s="11"/>
      <c r="BP2562" s="1" t="str">
        <v>0- Port Costs</v>
      </c>
      <c r="BT2562" s="1" t="str">
        <v>0- Port Value</v>
      </c>
      <c r="BU2562" s="11"/>
    </row>
    <row r="2563" spans="8:73" hidden="1" outlineLevel="1" x14ac:dyDescent="0.3">
      <c r="H2563" s="1" t="str">
        <v>0 - BM Costs</v>
      </c>
      <c r="L2563" s="1" t="str">
        <v>0 - BM Port</v>
      </c>
      <c r="N2563" s="1" t="str">
        <v>0 - Port Assets</v>
      </c>
      <c r="O2563" s="11"/>
      <c r="P2563" s="11"/>
      <c r="Q2563" s="11"/>
      <c r="R2563" s="11"/>
      <c r="S2563" s="11"/>
      <c r="T2563" s="11"/>
      <c r="U2563" s="11"/>
      <c r="V2563" s="11"/>
      <c r="W2563" s="11"/>
      <c r="X2563" s="11"/>
      <c r="Y2563" s="11"/>
      <c r="Z2563" s="11"/>
      <c r="AA2563" s="11"/>
      <c r="AB2563" s="11"/>
      <c r="AC2563" s="11"/>
      <c r="AD2563" s="11"/>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c r="BB2563" s="11"/>
      <c r="BC2563" s="11"/>
      <c r="BD2563" s="11"/>
      <c r="BE2563" s="11"/>
      <c r="BF2563" s="11"/>
      <c r="BG2563" s="11"/>
      <c r="BH2563" s="11"/>
      <c r="BI2563" s="11"/>
      <c r="BJ2563" s="11"/>
      <c r="BK2563" s="11"/>
      <c r="BL2563" s="11"/>
      <c r="BM2563" s="11"/>
      <c r="BN2563" s="11"/>
      <c r="BO2563" s="11"/>
      <c r="BP2563" s="1" t="str">
        <v>0- Port Costs</v>
      </c>
      <c r="BT2563" s="1" t="str">
        <v>0- Port Value</v>
      </c>
      <c r="BU2563" s="11"/>
    </row>
    <row r="2564" spans="8:73" hidden="1" outlineLevel="1" x14ac:dyDescent="0.3">
      <c r="H2564" s="1" t="str">
        <v>0 - BM Costs</v>
      </c>
      <c r="L2564" s="1" t="str">
        <v>0 - BM Port</v>
      </c>
      <c r="N2564" s="1" t="str">
        <v>0 - Port Assets</v>
      </c>
      <c r="O2564" s="11"/>
      <c r="P2564" s="11"/>
      <c r="Q2564" s="11"/>
      <c r="R2564" s="11"/>
      <c r="S2564" s="11"/>
      <c r="T2564" s="11"/>
      <c r="U2564" s="11"/>
      <c r="V2564" s="11"/>
      <c r="W2564" s="11"/>
      <c r="X2564" s="11"/>
      <c r="Y2564" s="11"/>
      <c r="Z2564" s="11"/>
      <c r="AA2564" s="11"/>
      <c r="AB2564" s="11"/>
      <c r="AC2564" s="11"/>
      <c r="AD2564" s="11"/>
      <c r="AE2564" s="11"/>
      <c r="AF2564" s="11"/>
      <c r="AG2564" s="11"/>
      <c r="AH2564" s="11"/>
      <c r="AI2564" s="11"/>
      <c r="AJ2564" s="11"/>
      <c r="AK2564" s="11"/>
      <c r="AL2564" s="11"/>
      <c r="AM2564" s="11"/>
      <c r="AN2564" s="11"/>
      <c r="AO2564" s="11"/>
      <c r="AP2564" s="11"/>
      <c r="AQ2564" s="11"/>
      <c r="AR2564" s="11"/>
      <c r="AS2564" s="11"/>
      <c r="AT2564" s="11"/>
      <c r="AU2564" s="11"/>
      <c r="AV2564" s="11"/>
      <c r="AW2564" s="11"/>
      <c r="AX2564" s="11"/>
      <c r="AY2564" s="11"/>
      <c r="AZ2564" s="11"/>
      <c r="BA2564" s="11"/>
      <c r="BB2564" s="11"/>
      <c r="BC2564" s="11"/>
      <c r="BD2564" s="11"/>
      <c r="BE2564" s="11"/>
      <c r="BF2564" s="11"/>
      <c r="BG2564" s="11"/>
      <c r="BH2564" s="11"/>
      <c r="BI2564" s="11"/>
      <c r="BJ2564" s="11"/>
      <c r="BK2564" s="11"/>
      <c r="BL2564" s="11"/>
      <c r="BM2564" s="11"/>
      <c r="BN2564" s="11"/>
      <c r="BO2564" s="11"/>
      <c r="BP2564" s="1" t="str">
        <v>0- Port Costs</v>
      </c>
      <c r="BT2564" s="1" t="str">
        <v>0- Port Value</v>
      </c>
      <c r="BU2564" s="11"/>
    </row>
    <row r="2565" spans="8:73" hidden="1" outlineLevel="1" x14ac:dyDescent="0.3">
      <c r="H2565" s="1" t="str">
        <v>0 - BM Costs</v>
      </c>
      <c r="L2565" s="1" t="str">
        <v>0 - BM Port</v>
      </c>
      <c r="N2565" s="1" t="str">
        <v>0 - Port Assets</v>
      </c>
      <c r="O2565" s="11"/>
      <c r="P2565" s="11"/>
      <c r="Q2565" s="11"/>
      <c r="R2565" s="11"/>
      <c r="S2565" s="11"/>
      <c r="T2565" s="11"/>
      <c r="U2565" s="11"/>
      <c r="V2565" s="11"/>
      <c r="W2565" s="11"/>
      <c r="X2565" s="11"/>
      <c r="Y2565" s="11"/>
      <c r="Z2565" s="11"/>
      <c r="AA2565" s="11"/>
      <c r="AB2565" s="11"/>
      <c r="AC2565" s="11"/>
      <c r="AD2565" s="11"/>
      <c r="AE2565" s="11"/>
      <c r="AF2565" s="11"/>
      <c r="AG2565" s="11"/>
      <c r="AH2565" s="11"/>
      <c r="AI2565" s="11"/>
      <c r="AJ2565" s="11"/>
      <c r="AK2565" s="11"/>
      <c r="AL2565" s="11"/>
      <c r="AM2565" s="11"/>
      <c r="AN2565" s="11"/>
      <c r="AO2565" s="11"/>
      <c r="AP2565" s="11"/>
      <c r="AQ2565" s="11"/>
      <c r="AR2565" s="11"/>
      <c r="AS2565" s="11"/>
      <c r="AT2565" s="11"/>
      <c r="AU2565" s="11"/>
      <c r="AV2565" s="11"/>
      <c r="AW2565" s="11"/>
      <c r="AX2565" s="11"/>
      <c r="AY2565" s="11"/>
      <c r="AZ2565" s="11"/>
      <c r="BA2565" s="11"/>
      <c r="BB2565" s="11"/>
      <c r="BC2565" s="11"/>
      <c r="BD2565" s="11"/>
      <c r="BE2565" s="11"/>
      <c r="BF2565" s="11"/>
      <c r="BG2565" s="11"/>
      <c r="BH2565" s="11"/>
      <c r="BI2565" s="11"/>
      <c r="BJ2565" s="11"/>
      <c r="BK2565" s="11"/>
      <c r="BL2565" s="11"/>
      <c r="BM2565" s="11"/>
      <c r="BN2565" s="11"/>
      <c r="BO2565" s="11"/>
      <c r="BP2565" s="1" t="str">
        <v>0- Port Costs</v>
      </c>
      <c r="BT2565" s="1" t="str">
        <v>0- Port Value</v>
      </c>
      <c r="BU2565" s="11"/>
    </row>
    <row r="2566" spans="8:73" hidden="1" outlineLevel="1" x14ac:dyDescent="0.3">
      <c r="H2566" s="1" t="str">
        <v>0 - BM Costs</v>
      </c>
      <c r="L2566" s="1" t="str">
        <v>0 - BM Port</v>
      </c>
      <c r="N2566" s="1" t="str">
        <v>0 - Port Assets</v>
      </c>
      <c r="O2566" s="11"/>
      <c r="P2566" s="11"/>
      <c r="Q2566" s="11"/>
      <c r="R2566" s="11"/>
      <c r="S2566" s="11"/>
      <c r="T2566" s="11"/>
      <c r="U2566" s="11"/>
      <c r="V2566" s="11"/>
      <c r="W2566" s="11"/>
      <c r="X2566" s="11"/>
      <c r="Y2566" s="11"/>
      <c r="Z2566" s="11"/>
      <c r="AA2566" s="11"/>
      <c r="AB2566" s="11"/>
      <c r="AC2566" s="11"/>
      <c r="AD2566" s="11"/>
      <c r="AE2566" s="11"/>
      <c r="AF2566" s="11"/>
      <c r="AG2566" s="11"/>
      <c r="AH2566" s="11"/>
      <c r="AI2566" s="11"/>
      <c r="AJ2566" s="11"/>
      <c r="AK2566" s="11"/>
      <c r="AL2566" s="11"/>
      <c r="AM2566" s="11"/>
      <c r="AN2566" s="11"/>
      <c r="AO2566" s="11"/>
      <c r="AP2566" s="11"/>
      <c r="AQ2566" s="11"/>
      <c r="AR2566" s="11"/>
      <c r="AS2566" s="11"/>
      <c r="AT2566" s="11"/>
      <c r="AU2566" s="11"/>
      <c r="AV2566" s="11"/>
      <c r="AW2566" s="11"/>
      <c r="AX2566" s="11"/>
      <c r="AY2566" s="11"/>
      <c r="AZ2566" s="11"/>
      <c r="BA2566" s="11"/>
      <c r="BB2566" s="11"/>
      <c r="BC2566" s="11"/>
      <c r="BD2566" s="11"/>
      <c r="BE2566" s="11"/>
      <c r="BF2566" s="11"/>
      <c r="BG2566" s="11"/>
      <c r="BH2566" s="11"/>
      <c r="BI2566" s="11"/>
      <c r="BJ2566" s="11"/>
      <c r="BK2566" s="11"/>
      <c r="BL2566" s="11"/>
      <c r="BM2566" s="11"/>
      <c r="BN2566" s="11"/>
      <c r="BO2566" s="11"/>
      <c r="BP2566" s="1" t="str">
        <v>0- Port Costs</v>
      </c>
      <c r="BT2566" s="1" t="str">
        <v>0- Port Value</v>
      </c>
      <c r="BU2566" s="11"/>
    </row>
    <row r="2567" spans="8:73" hidden="1" outlineLevel="1" x14ac:dyDescent="0.3">
      <c r="H2567" s="1" t="str">
        <v>0 - BM Costs</v>
      </c>
      <c r="L2567" s="1" t="str">
        <v>0 - BM Port</v>
      </c>
      <c r="N2567" s="1" t="str">
        <v>0 - Port Assets</v>
      </c>
      <c r="O2567" s="11"/>
      <c r="P2567" s="11"/>
      <c r="Q2567" s="11"/>
      <c r="R2567" s="11"/>
      <c r="S2567" s="11"/>
      <c r="T2567" s="11"/>
      <c r="U2567" s="11"/>
      <c r="V2567" s="11"/>
      <c r="W2567" s="11"/>
      <c r="X2567" s="11"/>
      <c r="Y2567" s="11"/>
      <c r="Z2567" s="11"/>
      <c r="AA2567" s="11"/>
      <c r="AB2567" s="11"/>
      <c r="AC2567" s="11"/>
      <c r="AD2567" s="11"/>
      <c r="AE2567" s="11"/>
      <c r="AF2567" s="11"/>
      <c r="AG2567" s="11"/>
      <c r="AH2567" s="11"/>
      <c r="AI2567" s="11"/>
      <c r="AJ2567" s="11"/>
      <c r="AK2567" s="11"/>
      <c r="AL2567" s="11"/>
      <c r="AM2567" s="11"/>
      <c r="AN2567" s="11"/>
      <c r="AO2567" s="11"/>
      <c r="AP2567" s="11"/>
      <c r="AQ2567" s="11"/>
      <c r="AR2567" s="11"/>
      <c r="AS2567" s="11"/>
      <c r="AT2567" s="11"/>
      <c r="AU2567" s="11"/>
      <c r="AV2567" s="11"/>
      <c r="AW2567" s="11"/>
      <c r="AX2567" s="11"/>
      <c r="AY2567" s="11"/>
      <c r="AZ2567" s="11"/>
      <c r="BA2567" s="11"/>
      <c r="BB2567" s="11"/>
      <c r="BC2567" s="11"/>
      <c r="BD2567" s="11"/>
      <c r="BE2567" s="11"/>
      <c r="BF2567" s="11"/>
      <c r="BG2567" s="11"/>
      <c r="BH2567" s="11"/>
      <c r="BI2567" s="11"/>
      <c r="BJ2567" s="11"/>
      <c r="BK2567" s="11"/>
      <c r="BL2567" s="11"/>
      <c r="BM2567" s="11"/>
      <c r="BN2567" s="11"/>
      <c r="BO2567" s="11"/>
      <c r="BP2567" s="1" t="str">
        <v>0- Port Costs</v>
      </c>
      <c r="BT2567" s="1" t="str">
        <v>0- Port Value</v>
      </c>
      <c r="BU2567" s="11"/>
    </row>
    <row r="2568" spans="8:73" hidden="1" outlineLevel="1" x14ac:dyDescent="0.3">
      <c r="H2568" s="1" t="str">
        <v>0 - BM Costs</v>
      </c>
      <c r="L2568" s="1" t="str">
        <v>0 - BM Port</v>
      </c>
      <c r="N2568" s="1" t="str">
        <v>0 - Port Assets</v>
      </c>
      <c r="O2568" s="11"/>
      <c r="P2568" s="11"/>
      <c r="Q2568" s="11"/>
      <c r="R2568" s="11"/>
      <c r="S2568" s="11"/>
      <c r="T2568" s="11"/>
      <c r="U2568" s="11"/>
      <c r="V2568" s="11"/>
      <c r="W2568" s="11"/>
      <c r="X2568" s="11"/>
      <c r="Y2568" s="11"/>
      <c r="Z2568" s="11"/>
      <c r="AA2568" s="11"/>
      <c r="AB2568" s="11"/>
      <c r="AC2568" s="11"/>
      <c r="AD2568" s="11"/>
      <c r="AE2568" s="11"/>
      <c r="AF2568" s="11"/>
      <c r="AG2568" s="11"/>
      <c r="AH2568" s="11"/>
      <c r="AI2568" s="11"/>
      <c r="AJ2568" s="11"/>
      <c r="AK2568" s="11"/>
      <c r="AL2568" s="11"/>
      <c r="AM2568" s="11"/>
      <c r="AN2568" s="11"/>
      <c r="AO2568" s="11"/>
      <c r="AP2568" s="11"/>
      <c r="AQ2568" s="11"/>
      <c r="AR2568" s="11"/>
      <c r="AS2568" s="11"/>
      <c r="AT2568" s="11"/>
      <c r="AU2568" s="11"/>
      <c r="AV2568" s="11"/>
      <c r="AW2568" s="11"/>
      <c r="AX2568" s="11"/>
      <c r="AY2568" s="11"/>
      <c r="AZ2568" s="11"/>
      <c r="BA2568" s="11"/>
      <c r="BB2568" s="11"/>
      <c r="BC2568" s="11"/>
      <c r="BD2568" s="11"/>
      <c r="BE2568" s="11"/>
      <c r="BF2568" s="11"/>
      <c r="BG2568" s="11"/>
      <c r="BH2568" s="11"/>
      <c r="BI2568" s="11"/>
      <c r="BJ2568" s="11"/>
      <c r="BK2568" s="11"/>
      <c r="BL2568" s="11"/>
      <c r="BM2568" s="11"/>
      <c r="BN2568" s="11"/>
      <c r="BO2568" s="11"/>
      <c r="BP2568" s="1" t="str">
        <v>0- Port Costs</v>
      </c>
      <c r="BT2568" s="1" t="str">
        <v>0- Port Value</v>
      </c>
      <c r="BU2568" s="11"/>
    </row>
    <row r="2569" spans="8:73" hidden="1" outlineLevel="1" x14ac:dyDescent="0.3">
      <c r="H2569" s="1" t="str">
        <v>0 - BM Costs</v>
      </c>
      <c r="L2569" s="1" t="str">
        <v>0 - BM Port</v>
      </c>
      <c r="N2569" s="1" t="str">
        <v>0 - Port Assets</v>
      </c>
      <c r="O2569" s="11"/>
      <c r="P2569" s="11"/>
      <c r="Q2569" s="11"/>
      <c r="R2569" s="11"/>
      <c r="S2569" s="11"/>
      <c r="T2569" s="11"/>
      <c r="U2569" s="11"/>
      <c r="V2569" s="11"/>
      <c r="W2569" s="11"/>
      <c r="X2569" s="11"/>
      <c r="Y2569" s="11"/>
      <c r="Z2569" s="11"/>
      <c r="AA2569" s="11"/>
      <c r="AB2569" s="11"/>
      <c r="AC2569" s="11"/>
      <c r="AD2569" s="11"/>
      <c r="AE2569" s="11"/>
      <c r="AF2569" s="11"/>
      <c r="AG2569" s="11"/>
      <c r="AH2569" s="11"/>
      <c r="AI2569" s="11"/>
      <c r="AJ2569" s="11"/>
      <c r="AK2569" s="11"/>
      <c r="AL2569" s="11"/>
      <c r="AM2569" s="11"/>
      <c r="AN2569" s="11"/>
      <c r="AO2569" s="11"/>
      <c r="AP2569" s="11"/>
      <c r="AQ2569" s="11"/>
      <c r="AR2569" s="11"/>
      <c r="AS2569" s="11"/>
      <c r="AT2569" s="11"/>
      <c r="AU2569" s="11"/>
      <c r="AV2569" s="11"/>
      <c r="AW2569" s="11"/>
      <c r="AX2569" s="11"/>
      <c r="AY2569" s="11"/>
      <c r="AZ2569" s="11"/>
      <c r="BA2569" s="11"/>
      <c r="BB2569" s="11"/>
      <c r="BC2569" s="11"/>
      <c r="BD2569" s="11"/>
      <c r="BE2569" s="11"/>
      <c r="BF2569" s="11"/>
      <c r="BG2569" s="11"/>
      <c r="BH2569" s="11"/>
      <c r="BI2569" s="11"/>
      <c r="BJ2569" s="11"/>
      <c r="BK2569" s="11"/>
      <c r="BL2569" s="11"/>
      <c r="BM2569" s="11"/>
      <c r="BN2569" s="11"/>
      <c r="BO2569" s="11"/>
      <c r="BP2569" s="1" t="str">
        <v>0- Port Costs</v>
      </c>
      <c r="BT2569" s="1" t="str">
        <v>0- Port Value</v>
      </c>
      <c r="BU2569" s="11"/>
    </row>
    <row r="2570" spans="8:73" hidden="1" outlineLevel="1" x14ac:dyDescent="0.3">
      <c r="H2570" s="1" t="str">
        <v>0 - BM Costs</v>
      </c>
      <c r="L2570" s="1" t="str">
        <v>0 - BM Port</v>
      </c>
      <c r="N2570" s="1" t="str">
        <v>0 - Port Assets</v>
      </c>
      <c r="O2570" s="11"/>
      <c r="P2570" s="11"/>
      <c r="Q2570" s="11"/>
      <c r="R2570" s="11"/>
      <c r="S2570" s="11"/>
      <c r="T2570" s="11"/>
      <c r="U2570" s="11"/>
      <c r="V2570" s="11"/>
      <c r="W2570" s="11"/>
      <c r="X2570" s="11"/>
      <c r="Y2570" s="11"/>
      <c r="Z2570" s="11"/>
      <c r="AA2570" s="11"/>
      <c r="AB2570" s="11"/>
      <c r="AC2570" s="11"/>
      <c r="AD2570" s="11"/>
      <c r="AE2570" s="11"/>
      <c r="AF2570" s="11"/>
      <c r="AG2570" s="11"/>
      <c r="AH2570" s="11"/>
      <c r="AI2570" s="11"/>
      <c r="AJ2570" s="11"/>
      <c r="AK2570" s="11"/>
      <c r="AL2570" s="11"/>
      <c r="AM2570" s="11"/>
      <c r="AN2570" s="11"/>
      <c r="AO2570" s="11"/>
      <c r="AP2570" s="11"/>
      <c r="AQ2570" s="11"/>
      <c r="AR2570" s="11"/>
      <c r="AS2570" s="11"/>
      <c r="AT2570" s="11"/>
      <c r="AU2570" s="11"/>
      <c r="AV2570" s="11"/>
      <c r="AW2570" s="11"/>
      <c r="AX2570" s="11"/>
      <c r="AY2570" s="11"/>
      <c r="AZ2570" s="11"/>
      <c r="BA2570" s="11"/>
      <c r="BB2570" s="11"/>
      <c r="BC2570" s="11"/>
      <c r="BD2570" s="11"/>
      <c r="BE2570" s="11"/>
      <c r="BF2570" s="11"/>
      <c r="BG2570" s="11"/>
      <c r="BH2570" s="11"/>
      <c r="BI2570" s="11"/>
      <c r="BJ2570" s="11"/>
      <c r="BK2570" s="11"/>
      <c r="BL2570" s="11"/>
      <c r="BM2570" s="11"/>
      <c r="BN2570" s="11"/>
      <c r="BO2570" s="11"/>
      <c r="BP2570" s="1" t="str">
        <v>0- Port Costs</v>
      </c>
      <c r="BT2570" s="1" t="str">
        <v>0- Port Value</v>
      </c>
      <c r="BU2570" s="11"/>
    </row>
    <row r="2571" spans="8:73" hidden="1" outlineLevel="1" x14ac:dyDescent="0.3">
      <c r="H2571" s="1" t="str">
        <v>0 - BM Costs</v>
      </c>
      <c r="L2571" s="1" t="str">
        <v>0 - BM Port</v>
      </c>
      <c r="N2571" s="1" t="str">
        <v>0 - Port Assets</v>
      </c>
      <c r="O2571" s="11"/>
      <c r="P2571" s="11"/>
      <c r="Q2571" s="11"/>
      <c r="R2571" s="11"/>
      <c r="S2571" s="11"/>
      <c r="T2571" s="11"/>
      <c r="U2571" s="11"/>
      <c r="V2571" s="11"/>
      <c r="W2571" s="11"/>
      <c r="X2571" s="11"/>
      <c r="Y2571" s="11"/>
      <c r="Z2571" s="11"/>
      <c r="AA2571" s="11"/>
      <c r="AB2571" s="11"/>
      <c r="AC2571" s="11"/>
      <c r="AD2571" s="11"/>
      <c r="AE2571" s="11"/>
      <c r="AF2571" s="11"/>
      <c r="AG2571" s="11"/>
      <c r="AH2571" s="11"/>
      <c r="AI2571" s="11"/>
      <c r="AJ2571" s="11"/>
      <c r="AK2571" s="11"/>
      <c r="AL2571" s="11"/>
      <c r="AM2571" s="11"/>
      <c r="AN2571" s="11"/>
      <c r="AO2571" s="11"/>
      <c r="AP2571" s="11"/>
      <c r="AQ2571" s="11"/>
      <c r="AR2571" s="11"/>
      <c r="AS2571" s="11"/>
      <c r="AT2571" s="11"/>
      <c r="AU2571" s="11"/>
      <c r="AV2571" s="11"/>
      <c r="AW2571" s="11"/>
      <c r="AX2571" s="11"/>
      <c r="AY2571" s="11"/>
      <c r="AZ2571" s="11"/>
      <c r="BA2571" s="11"/>
      <c r="BB2571" s="11"/>
      <c r="BC2571" s="11"/>
      <c r="BD2571" s="11"/>
      <c r="BE2571" s="11"/>
      <c r="BF2571" s="11"/>
      <c r="BG2571" s="11"/>
      <c r="BH2571" s="11"/>
      <c r="BI2571" s="11"/>
      <c r="BJ2571" s="11"/>
      <c r="BK2571" s="11"/>
      <c r="BL2571" s="11"/>
      <c r="BM2571" s="11"/>
      <c r="BN2571" s="11"/>
      <c r="BO2571" s="11"/>
      <c r="BP2571" s="1" t="str">
        <v>0- Port Costs</v>
      </c>
      <c r="BT2571" s="1" t="str">
        <v>0- Port Value</v>
      </c>
      <c r="BU2571" s="11"/>
    </row>
    <row r="2572" spans="8:73" hidden="1" outlineLevel="1" x14ac:dyDescent="0.3">
      <c r="H2572" s="1" t="str">
        <v>0 - BM Costs</v>
      </c>
      <c r="L2572" s="1" t="str">
        <v>0 - BM Port</v>
      </c>
      <c r="N2572" s="1" t="str">
        <v>0 - Port Assets</v>
      </c>
      <c r="O2572" s="11"/>
      <c r="P2572" s="11"/>
      <c r="Q2572" s="11"/>
      <c r="R2572" s="11"/>
      <c r="S2572" s="11"/>
      <c r="T2572" s="11"/>
      <c r="U2572" s="11"/>
      <c r="V2572" s="11"/>
      <c r="W2572" s="11"/>
      <c r="X2572" s="11"/>
      <c r="Y2572" s="11"/>
      <c r="Z2572" s="11"/>
      <c r="AA2572" s="11"/>
      <c r="AB2572" s="11"/>
      <c r="AC2572" s="11"/>
      <c r="AD2572" s="11"/>
      <c r="AE2572" s="11"/>
      <c r="AF2572" s="11"/>
      <c r="AG2572" s="11"/>
      <c r="AH2572" s="11"/>
      <c r="AI2572" s="11"/>
      <c r="AJ2572" s="11"/>
      <c r="AK2572" s="11"/>
      <c r="AL2572" s="11"/>
      <c r="AM2572" s="11"/>
      <c r="AN2572" s="11"/>
      <c r="AO2572" s="11"/>
      <c r="AP2572" s="11"/>
      <c r="AQ2572" s="11"/>
      <c r="AR2572" s="11"/>
      <c r="AS2572" s="11"/>
      <c r="AT2572" s="11"/>
      <c r="AU2572" s="11"/>
      <c r="AV2572" s="11"/>
      <c r="AW2572" s="11"/>
      <c r="AX2572" s="11"/>
      <c r="AY2572" s="11"/>
      <c r="AZ2572" s="11"/>
      <c r="BA2572" s="11"/>
      <c r="BB2572" s="11"/>
      <c r="BC2572" s="11"/>
      <c r="BD2572" s="11"/>
      <c r="BE2572" s="11"/>
      <c r="BF2572" s="11"/>
      <c r="BG2572" s="11"/>
      <c r="BH2572" s="11"/>
      <c r="BI2572" s="11"/>
      <c r="BJ2572" s="11"/>
      <c r="BK2572" s="11"/>
      <c r="BL2572" s="11"/>
      <c r="BM2572" s="11"/>
      <c r="BN2572" s="11"/>
      <c r="BO2572" s="11"/>
      <c r="BP2572" s="1" t="str">
        <v>0- Port Costs</v>
      </c>
      <c r="BT2572" s="1" t="str">
        <v>0- Port Value</v>
      </c>
      <c r="BU2572" s="11"/>
    </row>
    <row r="2573" spans="8:73" hidden="1" outlineLevel="1" x14ac:dyDescent="0.3">
      <c r="H2573" s="1" t="str">
        <v>0 - BM Costs</v>
      </c>
      <c r="L2573" s="1" t="str">
        <v>0 - BM Port</v>
      </c>
      <c r="N2573" s="1" t="str">
        <v>0 - Port Assets</v>
      </c>
      <c r="O2573" s="11"/>
      <c r="P2573" s="11"/>
      <c r="Q2573" s="11"/>
      <c r="R2573" s="11"/>
      <c r="S2573" s="11"/>
      <c r="T2573" s="11"/>
      <c r="U2573" s="11"/>
      <c r="V2573" s="11"/>
      <c r="W2573" s="11"/>
      <c r="X2573" s="11"/>
      <c r="Y2573" s="11"/>
      <c r="Z2573" s="11"/>
      <c r="AA2573" s="11"/>
      <c r="AB2573" s="11"/>
      <c r="AC2573" s="11"/>
      <c r="AD2573" s="11"/>
      <c r="AE2573" s="11"/>
      <c r="AF2573" s="11"/>
      <c r="AG2573" s="11"/>
      <c r="AH2573" s="11"/>
      <c r="AI2573" s="11"/>
      <c r="AJ2573" s="11"/>
      <c r="AK2573" s="11"/>
      <c r="AL2573" s="11"/>
      <c r="AM2573" s="11"/>
      <c r="AN2573" s="11"/>
      <c r="AO2573" s="11"/>
      <c r="AP2573" s="11"/>
      <c r="AQ2573" s="11"/>
      <c r="AR2573" s="11"/>
      <c r="AS2573" s="11"/>
      <c r="AT2573" s="11"/>
      <c r="AU2573" s="11"/>
      <c r="AV2573" s="11"/>
      <c r="AW2573" s="11"/>
      <c r="AX2573" s="11"/>
      <c r="AY2573" s="11"/>
      <c r="AZ2573" s="11"/>
      <c r="BA2573" s="11"/>
      <c r="BB2573" s="11"/>
      <c r="BC2573" s="11"/>
      <c r="BD2573" s="11"/>
      <c r="BE2573" s="11"/>
      <c r="BF2573" s="11"/>
      <c r="BG2573" s="11"/>
      <c r="BH2573" s="11"/>
      <c r="BI2573" s="11"/>
      <c r="BJ2573" s="11"/>
      <c r="BK2573" s="11"/>
      <c r="BL2573" s="11"/>
      <c r="BM2573" s="11"/>
      <c r="BN2573" s="11"/>
      <c r="BO2573" s="11"/>
      <c r="BP2573" s="1" t="str">
        <v>0- Port Costs</v>
      </c>
      <c r="BT2573" s="1" t="str">
        <v>0- Port Value</v>
      </c>
      <c r="BU2573" s="11"/>
    </row>
    <row r="2574" spans="8:73" hidden="1" outlineLevel="1" x14ac:dyDescent="0.3">
      <c r="H2574" s="1" t="str">
        <v>0 - BM Costs</v>
      </c>
      <c r="L2574" s="1" t="str">
        <v>0 - BM Port</v>
      </c>
      <c r="N2574" s="1" t="str">
        <v>0 - Port Assets</v>
      </c>
      <c r="O2574" s="11"/>
      <c r="P2574" s="11"/>
      <c r="Q2574" s="11"/>
      <c r="R2574" s="11"/>
      <c r="S2574" s="11"/>
      <c r="T2574" s="11"/>
      <c r="U2574" s="11"/>
      <c r="V2574" s="11"/>
      <c r="W2574" s="11"/>
      <c r="X2574" s="11"/>
      <c r="Y2574" s="11"/>
      <c r="Z2574" s="11"/>
      <c r="AA2574" s="11"/>
      <c r="AB2574" s="11"/>
      <c r="AC2574" s="11"/>
      <c r="AD2574" s="11"/>
      <c r="AE2574" s="11"/>
      <c r="AF2574" s="11"/>
      <c r="AG2574" s="11"/>
      <c r="AH2574" s="11"/>
      <c r="AI2574" s="11"/>
      <c r="AJ2574" s="11"/>
      <c r="AK2574" s="11"/>
      <c r="AL2574" s="11"/>
      <c r="AM2574" s="11"/>
      <c r="AN2574" s="11"/>
      <c r="AO2574" s="11"/>
      <c r="AP2574" s="11"/>
      <c r="AQ2574" s="11"/>
      <c r="AR2574" s="11"/>
      <c r="AS2574" s="11"/>
      <c r="AT2574" s="11"/>
      <c r="AU2574" s="11"/>
      <c r="AV2574" s="11"/>
      <c r="AW2574" s="11"/>
      <c r="AX2574" s="11"/>
      <c r="AY2574" s="11"/>
      <c r="AZ2574" s="11"/>
      <c r="BA2574" s="11"/>
      <c r="BB2574" s="11"/>
      <c r="BC2574" s="11"/>
      <c r="BD2574" s="11"/>
      <c r="BE2574" s="11"/>
      <c r="BF2574" s="11"/>
      <c r="BG2574" s="11"/>
      <c r="BH2574" s="11"/>
      <c r="BI2574" s="11"/>
      <c r="BJ2574" s="11"/>
      <c r="BK2574" s="11"/>
      <c r="BL2574" s="11"/>
      <c r="BM2574" s="11"/>
      <c r="BN2574" s="11"/>
      <c r="BO2574" s="11"/>
      <c r="BP2574" s="1" t="str">
        <v>0- Port Costs</v>
      </c>
      <c r="BT2574" s="1" t="str">
        <v>0- Port Value</v>
      </c>
      <c r="BU2574" s="11"/>
    </row>
    <row r="2575" spans="8:73" hidden="1" outlineLevel="1" x14ac:dyDescent="0.3">
      <c r="H2575" s="1" t="str">
        <v>0 - BM Costs</v>
      </c>
      <c r="L2575" s="1" t="str">
        <v>0 - BM Port</v>
      </c>
      <c r="N2575" s="1" t="str">
        <v>0 - Port Assets</v>
      </c>
      <c r="O2575" s="11"/>
      <c r="P2575" s="11"/>
      <c r="Q2575" s="11"/>
      <c r="R2575" s="11"/>
      <c r="S2575" s="11"/>
      <c r="T2575" s="11"/>
      <c r="U2575" s="11"/>
      <c r="V2575" s="11"/>
      <c r="W2575" s="11"/>
      <c r="X2575" s="11"/>
      <c r="Y2575" s="11"/>
      <c r="Z2575" s="11"/>
      <c r="AA2575" s="11"/>
      <c r="AB2575" s="11"/>
      <c r="AC2575" s="11"/>
      <c r="AD2575" s="11"/>
      <c r="AE2575" s="11"/>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c r="BB2575" s="11"/>
      <c r="BC2575" s="11"/>
      <c r="BD2575" s="11"/>
      <c r="BE2575" s="11"/>
      <c r="BF2575" s="11"/>
      <c r="BG2575" s="11"/>
      <c r="BH2575" s="11"/>
      <c r="BI2575" s="11"/>
      <c r="BJ2575" s="11"/>
      <c r="BK2575" s="11"/>
      <c r="BL2575" s="11"/>
      <c r="BM2575" s="11"/>
      <c r="BN2575" s="11"/>
      <c r="BO2575" s="11"/>
      <c r="BP2575" s="1" t="str">
        <v>0- Port Costs</v>
      </c>
      <c r="BT2575" s="1" t="str">
        <v>0- Port Value</v>
      </c>
      <c r="BU2575" s="11"/>
    </row>
    <row r="2576" spans="8:73" hidden="1" outlineLevel="1" x14ac:dyDescent="0.3">
      <c r="H2576" s="1" t="str">
        <v>0 - BM Costs</v>
      </c>
      <c r="L2576" s="1" t="str">
        <v>0 - BM Port</v>
      </c>
      <c r="N2576" s="1" t="str">
        <v>0 - Port Assets</v>
      </c>
      <c r="O2576" s="11"/>
      <c r="P2576" s="11"/>
      <c r="Q2576" s="11"/>
      <c r="R2576" s="11"/>
      <c r="S2576" s="11"/>
      <c r="T2576" s="11"/>
      <c r="U2576" s="11"/>
      <c r="V2576" s="11"/>
      <c r="W2576" s="11"/>
      <c r="X2576" s="11"/>
      <c r="Y2576" s="11"/>
      <c r="Z2576" s="11"/>
      <c r="AA2576" s="11"/>
      <c r="AB2576" s="11"/>
      <c r="AC2576" s="11"/>
      <c r="AD2576" s="11"/>
      <c r="AE2576" s="11"/>
      <c r="AF2576" s="11"/>
      <c r="AG2576" s="11"/>
      <c r="AH2576" s="11"/>
      <c r="AI2576" s="11"/>
      <c r="AJ2576" s="11"/>
      <c r="AK2576" s="11"/>
      <c r="AL2576" s="11"/>
      <c r="AM2576" s="11"/>
      <c r="AN2576" s="11"/>
      <c r="AO2576" s="11"/>
      <c r="AP2576" s="11"/>
      <c r="AQ2576" s="11"/>
      <c r="AR2576" s="11"/>
      <c r="AS2576" s="11"/>
      <c r="AT2576" s="11"/>
      <c r="AU2576" s="11"/>
      <c r="AV2576" s="11"/>
      <c r="AW2576" s="11"/>
      <c r="AX2576" s="11"/>
      <c r="AY2576" s="11"/>
      <c r="AZ2576" s="11"/>
      <c r="BA2576" s="11"/>
      <c r="BB2576" s="11"/>
      <c r="BC2576" s="11"/>
      <c r="BD2576" s="11"/>
      <c r="BE2576" s="11"/>
      <c r="BF2576" s="11"/>
      <c r="BG2576" s="11"/>
      <c r="BH2576" s="11"/>
      <c r="BI2576" s="11"/>
      <c r="BJ2576" s="11"/>
      <c r="BK2576" s="11"/>
      <c r="BL2576" s="11"/>
      <c r="BM2576" s="11"/>
      <c r="BN2576" s="11"/>
      <c r="BO2576" s="11"/>
      <c r="BP2576" s="1" t="str">
        <v>0- Port Costs</v>
      </c>
      <c r="BT2576" s="1" t="str">
        <v>0- Port Value</v>
      </c>
      <c r="BU2576" s="11"/>
    </row>
    <row r="2577" spans="8:73" hidden="1" outlineLevel="1" x14ac:dyDescent="0.3">
      <c r="H2577" s="1" t="str">
        <v>0 - BM Costs</v>
      </c>
      <c r="L2577" s="1" t="str">
        <v>0 - BM Port</v>
      </c>
      <c r="N2577" s="1" t="str">
        <v>0 - Port Assets</v>
      </c>
      <c r="O2577" s="11"/>
      <c r="P2577" s="11"/>
      <c r="Q2577" s="11"/>
      <c r="R2577" s="11"/>
      <c r="S2577" s="11"/>
      <c r="T2577" s="11"/>
      <c r="U2577" s="11"/>
      <c r="V2577" s="11"/>
      <c r="W2577" s="11"/>
      <c r="X2577" s="11"/>
      <c r="Y2577" s="11"/>
      <c r="Z2577" s="11"/>
      <c r="AA2577" s="11"/>
      <c r="AB2577" s="11"/>
      <c r="AC2577" s="11"/>
      <c r="AD2577" s="11"/>
      <c r="AE2577" s="11"/>
      <c r="AF2577" s="11"/>
      <c r="AG2577" s="11"/>
      <c r="AH2577" s="11"/>
      <c r="AI2577" s="11"/>
      <c r="AJ2577" s="11"/>
      <c r="AK2577" s="11"/>
      <c r="AL2577" s="11"/>
      <c r="AM2577" s="11"/>
      <c r="AN2577" s="11"/>
      <c r="AO2577" s="11"/>
      <c r="AP2577" s="11"/>
      <c r="AQ2577" s="11"/>
      <c r="AR2577" s="11"/>
      <c r="AS2577" s="11"/>
      <c r="AT2577" s="11"/>
      <c r="AU2577" s="11"/>
      <c r="AV2577" s="11"/>
      <c r="AW2577" s="11"/>
      <c r="AX2577" s="11"/>
      <c r="AY2577" s="11"/>
      <c r="AZ2577" s="11"/>
      <c r="BA2577" s="11"/>
      <c r="BB2577" s="11"/>
      <c r="BC2577" s="11"/>
      <c r="BD2577" s="11"/>
      <c r="BE2577" s="11"/>
      <c r="BF2577" s="11"/>
      <c r="BG2577" s="11"/>
      <c r="BH2577" s="11"/>
      <c r="BI2577" s="11"/>
      <c r="BJ2577" s="11"/>
      <c r="BK2577" s="11"/>
      <c r="BL2577" s="11"/>
      <c r="BM2577" s="11"/>
      <c r="BN2577" s="11"/>
      <c r="BO2577" s="11"/>
      <c r="BP2577" s="1" t="str">
        <v>0- Port Costs</v>
      </c>
      <c r="BT2577" s="1" t="str">
        <v>0- Port Value</v>
      </c>
      <c r="BU2577" s="11"/>
    </row>
    <row r="2578" spans="8:73" hidden="1" outlineLevel="1" x14ac:dyDescent="0.3">
      <c r="H2578" s="1" t="str">
        <v>0 - BM Costs</v>
      </c>
      <c r="L2578" s="1" t="str">
        <v>0 - BM Port</v>
      </c>
      <c r="N2578" s="1" t="str">
        <v>0 - Port Assets</v>
      </c>
      <c r="O2578" s="11"/>
      <c r="P2578" s="11"/>
      <c r="Q2578" s="11"/>
      <c r="R2578" s="11"/>
      <c r="S2578" s="11"/>
      <c r="T2578" s="11"/>
      <c r="U2578" s="11"/>
      <c r="V2578" s="11"/>
      <c r="W2578" s="11"/>
      <c r="X2578" s="11"/>
      <c r="Y2578" s="11"/>
      <c r="Z2578" s="11"/>
      <c r="AA2578" s="11"/>
      <c r="AB2578" s="11"/>
      <c r="AC2578" s="11"/>
      <c r="AD2578" s="11"/>
      <c r="AE2578" s="11"/>
      <c r="AF2578" s="11"/>
      <c r="AG2578" s="11"/>
      <c r="AH2578" s="11"/>
      <c r="AI2578" s="11"/>
      <c r="AJ2578" s="11"/>
      <c r="AK2578" s="11"/>
      <c r="AL2578" s="11"/>
      <c r="AM2578" s="11"/>
      <c r="AN2578" s="11"/>
      <c r="AO2578" s="11"/>
      <c r="AP2578" s="11"/>
      <c r="AQ2578" s="11"/>
      <c r="AR2578" s="11"/>
      <c r="AS2578" s="11"/>
      <c r="AT2578" s="11"/>
      <c r="AU2578" s="11"/>
      <c r="AV2578" s="11"/>
      <c r="AW2578" s="11"/>
      <c r="AX2578" s="11"/>
      <c r="AY2578" s="11"/>
      <c r="AZ2578" s="11"/>
      <c r="BA2578" s="11"/>
      <c r="BB2578" s="11"/>
      <c r="BC2578" s="11"/>
      <c r="BD2578" s="11"/>
      <c r="BE2578" s="11"/>
      <c r="BF2578" s="11"/>
      <c r="BG2578" s="11"/>
      <c r="BH2578" s="11"/>
      <c r="BI2578" s="11"/>
      <c r="BJ2578" s="11"/>
      <c r="BK2578" s="11"/>
      <c r="BL2578" s="11"/>
      <c r="BM2578" s="11"/>
      <c r="BN2578" s="11"/>
      <c r="BO2578" s="11"/>
      <c r="BP2578" s="1" t="str">
        <v>0- Port Costs</v>
      </c>
      <c r="BT2578" s="1" t="str">
        <v>0- Port Value</v>
      </c>
      <c r="BU2578" s="11"/>
    </row>
    <row r="2579" spans="8:73" hidden="1" outlineLevel="1" x14ac:dyDescent="0.3">
      <c r="H2579" s="1" t="str">
        <v>0 - BM Costs</v>
      </c>
      <c r="L2579" s="1" t="str">
        <v>0 - BM Port</v>
      </c>
      <c r="N2579" s="1" t="str">
        <v>0 - Port Assets</v>
      </c>
      <c r="O2579" s="11"/>
      <c r="P2579" s="11"/>
      <c r="Q2579" s="11"/>
      <c r="R2579" s="11"/>
      <c r="S2579" s="11"/>
      <c r="T2579" s="11"/>
      <c r="U2579" s="11"/>
      <c r="V2579" s="11"/>
      <c r="W2579" s="11"/>
      <c r="X2579" s="11"/>
      <c r="Y2579" s="11"/>
      <c r="Z2579" s="11"/>
      <c r="AA2579" s="11"/>
      <c r="AB2579" s="11"/>
      <c r="AC2579" s="11"/>
      <c r="AD2579" s="11"/>
      <c r="AE2579" s="11"/>
      <c r="AF2579" s="11"/>
      <c r="AG2579" s="11"/>
      <c r="AH2579" s="11"/>
      <c r="AI2579" s="11"/>
      <c r="AJ2579" s="11"/>
      <c r="AK2579" s="11"/>
      <c r="AL2579" s="11"/>
      <c r="AM2579" s="11"/>
      <c r="AN2579" s="11"/>
      <c r="AO2579" s="11"/>
      <c r="AP2579" s="11"/>
      <c r="AQ2579" s="11"/>
      <c r="AR2579" s="11"/>
      <c r="AS2579" s="11"/>
      <c r="AT2579" s="11"/>
      <c r="AU2579" s="11"/>
      <c r="AV2579" s="11"/>
      <c r="AW2579" s="11"/>
      <c r="AX2579" s="11"/>
      <c r="AY2579" s="11"/>
      <c r="AZ2579" s="11"/>
      <c r="BA2579" s="11"/>
      <c r="BB2579" s="11"/>
      <c r="BC2579" s="11"/>
      <c r="BD2579" s="11"/>
      <c r="BE2579" s="11"/>
      <c r="BF2579" s="11"/>
      <c r="BG2579" s="11"/>
      <c r="BH2579" s="11"/>
      <c r="BI2579" s="11"/>
      <c r="BJ2579" s="11"/>
      <c r="BK2579" s="11"/>
      <c r="BL2579" s="11"/>
      <c r="BM2579" s="11"/>
      <c r="BN2579" s="11"/>
      <c r="BO2579" s="11"/>
      <c r="BP2579" s="1" t="str">
        <v>0- Port Costs</v>
      </c>
      <c r="BT2579" s="1" t="str">
        <v>0- Port Value</v>
      </c>
      <c r="BU2579" s="11"/>
    </row>
    <row r="2580" spans="8:73" hidden="1" outlineLevel="1" x14ac:dyDescent="0.3">
      <c r="H2580" s="1" t="str">
        <v>0 - BM Costs</v>
      </c>
      <c r="L2580" s="1" t="str">
        <v>0 - BM Port</v>
      </c>
      <c r="N2580" s="1" t="str">
        <v>0 - Port Assets</v>
      </c>
      <c r="O2580" s="11"/>
      <c r="P2580" s="11"/>
      <c r="Q2580" s="11"/>
      <c r="R2580" s="11"/>
      <c r="S2580" s="11"/>
      <c r="T2580" s="11"/>
      <c r="U2580" s="11"/>
      <c r="V2580" s="11"/>
      <c r="W2580" s="11"/>
      <c r="X2580" s="11"/>
      <c r="Y2580" s="11"/>
      <c r="Z2580" s="11"/>
      <c r="AA2580" s="11"/>
      <c r="AB2580" s="11"/>
      <c r="AC2580" s="11"/>
      <c r="AD2580" s="11"/>
      <c r="AE2580" s="11"/>
      <c r="AF2580" s="11"/>
      <c r="AG2580" s="11"/>
      <c r="AH2580" s="11"/>
      <c r="AI2580" s="11"/>
      <c r="AJ2580" s="11"/>
      <c r="AK2580" s="11"/>
      <c r="AL2580" s="11"/>
      <c r="AM2580" s="11"/>
      <c r="AN2580" s="11"/>
      <c r="AO2580" s="11"/>
      <c r="AP2580" s="11"/>
      <c r="AQ2580" s="11"/>
      <c r="AR2580" s="11"/>
      <c r="AS2580" s="11"/>
      <c r="AT2580" s="11"/>
      <c r="AU2580" s="11"/>
      <c r="AV2580" s="11"/>
      <c r="AW2580" s="11"/>
      <c r="AX2580" s="11"/>
      <c r="AY2580" s="11"/>
      <c r="AZ2580" s="11"/>
      <c r="BA2580" s="11"/>
      <c r="BB2580" s="11"/>
      <c r="BC2580" s="11"/>
      <c r="BD2580" s="11"/>
      <c r="BE2580" s="11"/>
      <c r="BF2580" s="11"/>
      <c r="BG2580" s="11"/>
      <c r="BH2580" s="11"/>
      <c r="BI2580" s="11"/>
      <c r="BJ2580" s="11"/>
      <c r="BK2580" s="11"/>
      <c r="BL2580" s="11"/>
      <c r="BM2580" s="11"/>
      <c r="BN2580" s="11"/>
      <c r="BO2580" s="11"/>
      <c r="BP2580" s="1" t="str">
        <v>0- Port Costs</v>
      </c>
      <c r="BT2580" s="1" t="str">
        <v>0- Port Value</v>
      </c>
      <c r="BU2580" s="11"/>
    </row>
    <row r="2581" spans="8:73" hidden="1" outlineLevel="1" x14ac:dyDescent="0.3">
      <c r="H2581" s="1" t="str">
        <v>0 - BM Costs</v>
      </c>
      <c r="L2581" s="1" t="str">
        <v>0 - BM Port</v>
      </c>
      <c r="N2581" s="1" t="str">
        <v>0 - Port Assets</v>
      </c>
      <c r="O2581" s="11"/>
      <c r="P2581" s="11"/>
      <c r="Q2581" s="11"/>
      <c r="R2581" s="11"/>
      <c r="S2581" s="11"/>
      <c r="T2581" s="11"/>
      <c r="U2581" s="11"/>
      <c r="V2581" s="11"/>
      <c r="W2581" s="11"/>
      <c r="X2581" s="11"/>
      <c r="Y2581" s="11"/>
      <c r="Z2581" s="11"/>
      <c r="AA2581" s="11"/>
      <c r="AB2581" s="11"/>
      <c r="AC2581" s="11"/>
      <c r="AD2581" s="11"/>
      <c r="AE2581" s="11"/>
      <c r="AF2581" s="11"/>
      <c r="AG2581" s="11"/>
      <c r="AH2581" s="11"/>
      <c r="AI2581" s="11"/>
      <c r="AJ2581" s="11"/>
      <c r="AK2581" s="11"/>
      <c r="AL2581" s="11"/>
      <c r="AM2581" s="11"/>
      <c r="AN2581" s="11"/>
      <c r="AO2581" s="11"/>
      <c r="AP2581" s="11"/>
      <c r="AQ2581" s="11"/>
      <c r="AR2581" s="11"/>
      <c r="AS2581" s="11"/>
      <c r="AT2581" s="11"/>
      <c r="AU2581" s="11"/>
      <c r="AV2581" s="11"/>
      <c r="AW2581" s="11"/>
      <c r="AX2581" s="11"/>
      <c r="AY2581" s="11"/>
      <c r="AZ2581" s="11"/>
      <c r="BA2581" s="11"/>
      <c r="BB2581" s="11"/>
      <c r="BC2581" s="11"/>
      <c r="BD2581" s="11"/>
      <c r="BE2581" s="11"/>
      <c r="BF2581" s="11"/>
      <c r="BG2581" s="11"/>
      <c r="BH2581" s="11"/>
      <c r="BI2581" s="11"/>
      <c r="BJ2581" s="11"/>
      <c r="BK2581" s="11"/>
      <c r="BL2581" s="11"/>
      <c r="BM2581" s="11"/>
      <c r="BN2581" s="11"/>
      <c r="BO2581" s="11"/>
      <c r="BP2581" s="1" t="str">
        <v>0- Port Costs</v>
      </c>
      <c r="BT2581" s="1" t="str">
        <v>0- Port Value</v>
      </c>
      <c r="BU2581" s="11"/>
    </row>
    <row r="2582" spans="8:73" hidden="1" outlineLevel="1" x14ac:dyDescent="0.3">
      <c r="H2582" s="1" t="str">
        <v>0 - BM Costs</v>
      </c>
      <c r="L2582" s="1" t="str">
        <v>0 - BM Port</v>
      </c>
      <c r="N2582" s="1" t="str">
        <v>0 - Port Assets</v>
      </c>
      <c r="O2582" s="11"/>
      <c r="P2582" s="11"/>
      <c r="Q2582" s="11"/>
      <c r="R2582" s="11"/>
      <c r="S2582" s="11"/>
      <c r="T2582" s="11"/>
      <c r="U2582" s="11"/>
      <c r="V2582" s="11"/>
      <c r="W2582" s="11"/>
      <c r="X2582" s="11"/>
      <c r="Y2582" s="11"/>
      <c r="Z2582" s="11"/>
      <c r="AA2582" s="11"/>
      <c r="AB2582" s="11"/>
      <c r="AC2582" s="11"/>
      <c r="AD2582" s="11"/>
      <c r="AE2582" s="11"/>
      <c r="AF2582" s="11"/>
      <c r="AG2582" s="11"/>
      <c r="AH2582" s="11"/>
      <c r="AI2582" s="11"/>
      <c r="AJ2582" s="11"/>
      <c r="AK2582" s="11"/>
      <c r="AL2582" s="11"/>
      <c r="AM2582" s="11"/>
      <c r="AN2582" s="11"/>
      <c r="AO2582" s="11"/>
      <c r="AP2582" s="11"/>
      <c r="AQ2582" s="11"/>
      <c r="AR2582" s="11"/>
      <c r="AS2582" s="11"/>
      <c r="AT2582" s="11"/>
      <c r="AU2582" s="11"/>
      <c r="AV2582" s="11"/>
      <c r="AW2582" s="11"/>
      <c r="AX2582" s="11"/>
      <c r="AY2582" s="11"/>
      <c r="AZ2582" s="11"/>
      <c r="BA2582" s="11"/>
      <c r="BB2582" s="11"/>
      <c r="BC2582" s="11"/>
      <c r="BD2582" s="11"/>
      <c r="BE2582" s="11"/>
      <c r="BF2582" s="11"/>
      <c r="BG2582" s="11"/>
      <c r="BH2582" s="11"/>
      <c r="BI2582" s="11"/>
      <c r="BJ2582" s="11"/>
      <c r="BK2582" s="11"/>
      <c r="BL2582" s="11"/>
      <c r="BM2582" s="11"/>
      <c r="BN2582" s="11"/>
      <c r="BO2582" s="11"/>
      <c r="BP2582" s="1" t="str">
        <v>0- Port Costs</v>
      </c>
      <c r="BT2582" s="1" t="str">
        <v>0- Port Value</v>
      </c>
      <c r="BU2582" s="11"/>
    </row>
    <row r="2583" spans="8:73" hidden="1" outlineLevel="1" x14ac:dyDescent="0.3">
      <c r="H2583" s="1" t="str">
        <v>0 - BM Costs</v>
      </c>
      <c r="L2583" s="1" t="str">
        <v>0 - BM Port</v>
      </c>
      <c r="N2583" s="1" t="str">
        <v>0 - Port Assets</v>
      </c>
      <c r="O2583" s="11"/>
      <c r="P2583" s="11"/>
      <c r="Q2583" s="11"/>
      <c r="R2583" s="11"/>
      <c r="S2583" s="11"/>
      <c r="T2583" s="11"/>
      <c r="U2583" s="11"/>
      <c r="V2583" s="11"/>
      <c r="W2583" s="11"/>
      <c r="X2583" s="11"/>
      <c r="Y2583" s="11"/>
      <c r="Z2583" s="11"/>
      <c r="AA2583" s="11"/>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c r="BC2583" s="11"/>
      <c r="BD2583" s="11"/>
      <c r="BE2583" s="11"/>
      <c r="BF2583" s="11"/>
      <c r="BG2583" s="11"/>
      <c r="BH2583" s="11"/>
      <c r="BI2583" s="11"/>
      <c r="BJ2583" s="11"/>
      <c r="BK2583" s="11"/>
      <c r="BL2583" s="11"/>
      <c r="BM2583" s="11"/>
      <c r="BN2583" s="11"/>
      <c r="BO2583" s="11"/>
      <c r="BP2583" s="1" t="str">
        <v>0- Port Costs</v>
      </c>
      <c r="BT2583" s="1" t="str">
        <v>0- Port Value</v>
      </c>
      <c r="BU2583" s="11"/>
    </row>
    <row r="2584" spans="8:73" hidden="1" outlineLevel="1" x14ac:dyDescent="0.3">
      <c r="H2584" s="1" t="str">
        <v>0 - BM Costs</v>
      </c>
      <c r="L2584" s="1" t="str">
        <v>0 - BM Port</v>
      </c>
      <c r="N2584" s="1" t="str">
        <v>0 - Port Assets</v>
      </c>
      <c r="O2584" s="11"/>
      <c r="P2584" s="11"/>
      <c r="Q2584" s="11"/>
      <c r="R2584" s="11"/>
      <c r="S2584" s="11"/>
      <c r="T2584" s="11"/>
      <c r="U2584" s="11"/>
      <c r="V2584" s="11"/>
      <c r="W2584" s="11"/>
      <c r="X2584" s="11"/>
      <c r="Y2584" s="11"/>
      <c r="Z2584" s="11"/>
      <c r="AA2584" s="11"/>
      <c r="AB2584" s="11"/>
      <c r="AC2584" s="11"/>
      <c r="AD2584" s="11"/>
      <c r="AE2584" s="11"/>
      <c r="AF2584" s="11"/>
      <c r="AG2584" s="11"/>
      <c r="AH2584" s="11"/>
      <c r="AI2584" s="11"/>
      <c r="AJ2584" s="11"/>
      <c r="AK2584" s="11"/>
      <c r="AL2584" s="11"/>
      <c r="AM2584" s="11"/>
      <c r="AN2584" s="11"/>
      <c r="AO2584" s="11"/>
      <c r="AP2584" s="11"/>
      <c r="AQ2584" s="11"/>
      <c r="AR2584" s="11"/>
      <c r="AS2584" s="11"/>
      <c r="AT2584" s="11"/>
      <c r="AU2584" s="11"/>
      <c r="AV2584" s="11"/>
      <c r="AW2584" s="11"/>
      <c r="AX2584" s="11"/>
      <c r="AY2584" s="11"/>
      <c r="AZ2584" s="11"/>
      <c r="BA2584" s="11"/>
      <c r="BB2584" s="11"/>
      <c r="BC2584" s="11"/>
      <c r="BD2584" s="11"/>
      <c r="BE2584" s="11"/>
      <c r="BF2584" s="11"/>
      <c r="BG2584" s="11"/>
      <c r="BH2584" s="11"/>
      <c r="BI2584" s="11"/>
      <c r="BJ2584" s="11"/>
      <c r="BK2584" s="11"/>
      <c r="BL2584" s="11"/>
      <c r="BM2584" s="11"/>
      <c r="BN2584" s="11"/>
      <c r="BO2584" s="11"/>
      <c r="BP2584" s="1" t="str">
        <v>0- Port Costs</v>
      </c>
      <c r="BT2584" s="1" t="str">
        <v>0- Port Value</v>
      </c>
      <c r="BU2584" s="11"/>
    </row>
    <row r="2585" spans="8:73" hidden="1" outlineLevel="1" x14ac:dyDescent="0.3">
      <c r="H2585" s="1" t="str">
        <v>0 - BM Costs</v>
      </c>
      <c r="L2585" s="1" t="str">
        <v>0 - BM Port</v>
      </c>
      <c r="N2585" s="1" t="str">
        <v>0 - Port Assets</v>
      </c>
      <c r="O2585" s="11"/>
      <c r="P2585" s="11"/>
      <c r="Q2585" s="11"/>
      <c r="R2585" s="11"/>
      <c r="S2585" s="11"/>
      <c r="T2585" s="11"/>
      <c r="U2585" s="11"/>
      <c r="V2585" s="11"/>
      <c r="W2585" s="11"/>
      <c r="X2585" s="11"/>
      <c r="Y2585" s="11"/>
      <c r="Z2585" s="11"/>
      <c r="AA2585" s="11"/>
      <c r="AB2585" s="11"/>
      <c r="AC2585" s="11"/>
      <c r="AD2585" s="11"/>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c r="BC2585" s="11"/>
      <c r="BD2585" s="11"/>
      <c r="BE2585" s="11"/>
      <c r="BF2585" s="11"/>
      <c r="BG2585" s="11"/>
      <c r="BH2585" s="11"/>
      <c r="BI2585" s="11"/>
      <c r="BJ2585" s="11"/>
      <c r="BK2585" s="11"/>
      <c r="BL2585" s="11"/>
      <c r="BM2585" s="11"/>
      <c r="BN2585" s="11"/>
      <c r="BO2585" s="11"/>
      <c r="BP2585" s="1" t="str">
        <v>0- Port Costs</v>
      </c>
      <c r="BT2585" s="1" t="str">
        <v>0- Port Value</v>
      </c>
      <c r="BU2585" s="11"/>
    </row>
    <row r="2586" spans="8:73" hidden="1" outlineLevel="1" x14ac:dyDescent="0.3">
      <c r="H2586" s="1" t="str">
        <v>0 - BM Costs</v>
      </c>
      <c r="L2586" s="1" t="str">
        <v>0 - BM Port</v>
      </c>
      <c r="N2586" s="1" t="str">
        <v>0 - Port Assets</v>
      </c>
      <c r="O2586" s="11"/>
      <c r="P2586" s="11"/>
      <c r="Q2586" s="11"/>
      <c r="R2586" s="11"/>
      <c r="S2586" s="11"/>
      <c r="T2586" s="11"/>
      <c r="U2586" s="11"/>
      <c r="V2586" s="11"/>
      <c r="W2586" s="11"/>
      <c r="X2586" s="11"/>
      <c r="Y2586" s="11"/>
      <c r="Z2586" s="11"/>
      <c r="AA2586" s="11"/>
      <c r="AB2586" s="11"/>
      <c r="AC2586" s="11"/>
      <c r="AD2586" s="11"/>
      <c r="AE2586" s="11"/>
      <c r="AF2586" s="11"/>
      <c r="AG2586" s="11"/>
      <c r="AH2586" s="11"/>
      <c r="AI2586" s="11"/>
      <c r="AJ2586" s="11"/>
      <c r="AK2586" s="11"/>
      <c r="AL2586" s="11"/>
      <c r="AM2586" s="11"/>
      <c r="AN2586" s="11"/>
      <c r="AO2586" s="11"/>
      <c r="AP2586" s="11"/>
      <c r="AQ2586" s="11"/>
      <c r="AR2586" s="11"/>
      <c r="AS2586" s="11"/>
      <c r="AT2586" s="11"/>
      <c r="AU2586" s="11"/>
      <c r="AV2586" s="11"/>
      <c r="AW2586" s="11"/>
      <c r="AX2586" s="11"/>
      <c r="AY2586" s="11"/>
      <c r="AZ2586" s="11"/>
      <c r="BA2586" s="11"/>
      <c r="BB2586" s="11"/>
      <c r="BC2586" s="11"/>
      <c r="BD2586" s="11"/>
      <c r="BE2586" s="11"/>
      <c r="BF2586" s="11"/>
      <c r="BG2586" s="11"/>
      <c r="BH2586" s="11"/>
      <c r="BI2586" s="11"/>
      <c r="BJ2586" s="11"/>
      <c r="BK2586" s="11"/>
      <c r="BL2586" s="11"/>
      <c r="BM2586" s="11"/>
      <c r="BN2586" s="11"/>
      <c r="BO2586" s="11"/>
      <c r="BP2586" s="1" t="str">
        <v>0- Port Costs</v>
      </c>
      <c r="BT2586" s="1" t="str">
        <v>0- Port Value</v>
      </c>
      <c r="BU2586" s="11"/>
    </row>
    <row r="2587" spans="8:73" hidden="1" outlineLevel="1" x14ac:dyDescent="0.3">
      <c r="H2587" s="1" t="str">
        <v>0 - BM Costs</v>
      </c>
      <c r="L2587" s="1" t="str">
        <v>0 - BM Port</v>
      </c>
      <c r="N2587" s="1" t="str">
        <v>0 - Port Assets</v>
      </c>
      <c r="O2587" s="11"/>
      <c r="P2587" s="11"/>
      <c r="Q2587" s="11"/>
      <c r="R2587" s="11"/>
      <c r="S2587" s="11"/>
      <c r="T2587" s="11"/>
      <c r="U2587" s="11"/>
      <c r="V2587" s="11"/>
      <c r="W2587" s="11"/>
      <c r="X2587" s="11"/>
      <c r="Y2587" s="11"/>
      <c r="Z2587" s="11"/>
      <c r="AA2587" s="11"/>
      <c r="AB2587" s="11"/>
      <c r="AC2587" s="11"/>
      <c r="AD2587" s="11"/>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c r="BC2587" s="11"/>
      <c r="BD2587" s="11"/>
      <c r="BE2587" s="11"/>
      <c r="BF2587" s="11"/>
      <c r="BG2587" s="11"/>
      <c r="BH2587" s="11"/>
      <c r="BI2587" s="11"/>
      <c r="BJ2587" s="11"/>
      <c r="BK2587" s="11"/>
      <c r="BL2587" s="11"/>
      <c r="BM2587" s="11"/>
      <c r="BN2587" s="11"/>
      <c r="BO2587" s="11"/>
      <c r="BP2587" s="1" t="str">
        <v>0- Port Costs</v>
      </c>
      <c r="BT2587" s="1" t="str">
        <v>0- Port Value</v>
      </c>
      <c r="BU2587" s="11"/>
    </row>
    <row r="2588" spans="8:73" hidden="1" outlineLevel="1" x14ac:dyDescent="0.3">
      <c r="H2588" s="1" t="str">
        <v>0 - BM Costs</v>
      </c>
      <c r="L2588" s="1" t="str">
        <v>0 - BM Port</v>
      </c>
      <c r="N2588" s="1" t="str">
        <v>0 - Port Assets</v>
      </c>
      <c r="O2588" s="11"/>
      <c r="P2588" s="11"/>
      <c r="Q2588" s="11"/>
      <c r="R2588" s="11"/>
      <c r="S2588" s="11"/>
      <c r="T2588" s="11"/>
      <c r="U2588" s="11"/>
      <c r="V2588" s="11"/>
      <c r="W2588" s="11"/>
      <c r="X2588" s="11"/>
      <c r="Y2588" s="11"/>
      <c r="Z2588" s="11"/>
      <c r="AA2588" s="11"/>
      <c r="AB2588" s="11"/>
      <c r="AC2588" s="11"/>
      <c r="AD2588" s="11"/>
      <c r="AE2588" s="11"/>
      <c r="AF2588" s="11"/>
      <c r="AG2588" s="11"/>
      <c r="AH2588" s="11"/>
      <c r="AI2588" s="11"/>
      <c r="AJ2588" s="11"/>
      <c r="AK2588" s="11"/>
      <c r="AL2588" s="11"/>
      <c r="AM2588" s="11"/>
      <c r="AN2588" s="11"/>
      <c r="AO2588" s="11"/>
      <c r="AP2588" s="11"/>
      <c r="AQ2588" s="11"/>
      <c r="AR2588" s="11"/>
      <c r="AS2588" s="11"/>
      <c r="AT2588" s="11"/>
      <c r="AU2588" s="11"/>
      <c r="AV2588" s="11"/>
      <c r="AW2588" s="11"/>
      <c r="AX2588" s="11"/>
      <c r="AY2588" s="11"/>
      <c r="AZ2588" s="11"/>
      <c r="BA2588" s="11"/>
      <c r="BB2588" s="11"/>
      <c r="BC2588" s="11"/>
      <c r="BD2588" s="11"/>
      <c r="BE2588" s="11"/>
      <c r="BF2588" s="11"/>
      <c r="BG2588" s="11"/>
      <c r="BH2588" s="11"/>
      <c r="BI2588" s="11"/>
      <c r="BJ2588" s="11"/>
      <c r="BK2588" s="11"/>
      <c r="BL2588" s="11"/>
      <c r="BM2588" s="11"/>
      <c r="BN2588" s="11"/>
      <c r="BO2588" s="11"/>
      <c r="BP2588" s="1" t="str">
        <v>0- Port Costs</v>
      </c>
      <c r="BT2588" s="1" t="str">
        <v>0- Port Value</v>
      </c>
      <c r="BU2588" s="11"/>
    </row>
    <row r="2589" spans="8:73" hidden="1" outlineLevel="1" x14ac:dyDescent="0.3">
      <c r="H2589" s="1" t="str">
        <v>0 - BM Costs</v>
      </c>
      <c r="L2589" s="1" t="str">
        <v>0 - BM Port</v>
      </c>
      <c r="N2589" s="1" t="str">
        <v>0 - Port Assets</v>
      </c>
      <c r="O2589" s="11"/>
      <c r="P2589" s="11"/>
      <c r="Q2589" s="11"/>
      <c r="R2589" s="11"/>
      <c r="S2589" s="11"/>
      <c r="T2589" s="11"/>
      <c r="U2589" s="11"/>
      <c r="V2589" s="11"/>
      <c r="W2589" s="11"/>
      <c r="X2589" s="11"/>
      <c r="Y2589" s="11"/>
      <c r="Z2589" s="11"/>
      <c r="AA2589" s="11"/>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c r="BC2589" s="11"/>
      <c r="BD2589" s="11"/>
      <c r="BE2589" s="11"/>
      <c r="BF2589" s="11"/>
      <c r="BG2589" s="11"/>
      <c r="BH2589" s="11"/>
      <c r="BI2589" s="11"/>
      <c r="BJ2589" s="11"/>
      <c r="BK2589" s="11"/>
      <c r="BL2589" s="11"/>
      <c r="BM2589" s="11"/>
      <c r="BN2589" s="11"/>
      <c r="BO2589" s="11"/>
      <c r="BP2589" s="1" t="str">
        <v>0- Port Costs</v>
      </c>
      <c r="BT2589" s="1" t="str">
        <v>0- Port Value</v>
      </c>
      <c r="BU2589" s="11"/>
    </row>
    <row r="2590" spans="8:73" hidden="1" outlineLevel="1" x14ac:dyDescent="0.3">
      <c r="H2590" s="1" t="str">
        <v>0 - BM Costs</v>
      </c>
      <c r="L2590" s="1" t="str">
        <v>0 - BM Port</v>
      </c>
      <c r="N2590" s="1" t="str">
        <v>0 - Port Assets</v>
      </c>
      <c r="O2590" s="11"/>
      <c r="P2590" s="11"/>
      <c r="Q2590" s="11"/>
      <c r="R2590" s="11"/>
      <c r="S2590" s="11"/>
      <c r="T2590" s="11"/>
      <c r="U2590" s="11"/>
      <c r="V2590" s="11"/>
      <c r="W2590" s="11"/>
      <c r="X2590" s="11"/>
      <c r="Y2590" s="11"/>
      <c r="Z2590" s="11"/>
      <c r="AA2590" s="11"/>
      <c r="AB2590" s="11"/>
      <c r="AC2590" s="11"/>
      <c r="AD2590" s="11"/>
      <c r="AE2590" s="11"/>
      <c r="AF2590" s="11"/>
      <c r="AG2590" s="11"/>
      <c r="AH2590" s="11"/>
      <c r="AI2590" s="11"/>
      <c r="AJ2590" s="11"/>
      <c r="AK2590" s="11"/>
      <c r="AL2590" s="11"/>
      <c r="AM2590" s="11"/>
      <c r="AN2590" s="11"/>
      <c r="AO2590" s="11"/>
      <c r="AP2590" s="11"/>
      <c r="AQ2590" s="11"/>
      <c r="AR2590" s="11"/>
      <c r="AS2590" s="11"/>
      <c r="AT2590" s="11"/>
      <c r="AU2590" s="11"/>
      <c r="AV2590" s="11"/>
      <c r="AW2590" s="11"/>
      <c r="AX2590" s="11"/>
      <c r="AY2590" s="11"/>
      <c r="AZ2590" s="11"/>
      <c r="BA2590" s="11"/>
      <c r="BB2590" s="11"/>
      <c r="BC2590" s="11"/>
      <c r="BD2590" s="11"/>
      <c r="BE2590" s="11"/>
      <c r="BF2590" s="11"/>
      <c r="BG2590" s="11"/>
      <c r="BH2590" s="11"/>
      <c r="BI2590" s="11"/>
      <c r="BJ2590" s="11"/>
      <c r="BK2590" s="11"/>
      <c r="BL2590" s="11"/>
      <c r="BM2590" s="11"/>
      <c r="BN2590" s="11"/>
      <c r="BO2590" s="11"/>
      <c r="BP2590" s="1" t="str">
        <v>0- Port Costs</v>
      </c>
      <c r="BT2590" s="1" t="str">
        <v>0- Port Value</v>
      </c>
      <c r="BU2590" s="11"/>
    </row>
    <row r="2591" spans="8:73" hidden="1" outlineLevel="1" x14ac:dyDescent="0.3">
      <c r="H2591" s="1" t="str">
        <v>0 - BM Costs</v>
      </c>
      <c r="L2591" s="1" t="str">
        <v>0 - BM Port</v>
      </c>
      <c r="N2591" s="1" t="str">
        <v>0 - Port Assets</v>
      </c>
      <c r="O2591" s="11"/>
      <c r="P2591" s="11"/>
      <c r="Q2591" s="11"/>
      <c r="R2591" s="11"/>
      <c r="S2591" s="11"/>
      <c r="T2591" s="11"/>
      <c r="U2591" s="11"/>
      <c r="V2591" s="11"/>
      <c r="W2591" s="11"/>
      <c r="X2591" s="11"/>
      <c r="Y2591" s="11"/>
      <c r="Z2591" s="11"/>
      <c r="AA2591" s="11"/>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c r="BC2591" s="11"/>
      <c r="BD2591" s="11"/>
      <c r="BE2591" s="11"/>
      <c r="BF2591" s="11"/>
      <c r="BG2591" s="11"/>
      <c r="BH2591" s="11"/>
      <c r="BI2591" s="11"/>
      <c r="BJ2591" s="11"/>
      <c r="BK2591" s="11"/>
      <c r="BL2591" s="11"/>
      <c r="BM2591" s="11"/>
      <c r="BN2591" s="11"/>
      <c r="BO2591" s="11"/>
      <c r="BP2591" s="1" t="str">
        <v>0- Port Costs</v>
      </c>
      <c r="BT2591" s="1" t="str">
        <v>0- Port Value</v>
      </c>
      <c r="BU2591" s="11"/>
    </row>
    <row r="2592" spans="8:73" hidden="1" outlineLevel="1" x14ac:dyDescent="0.3">
      <c r="H2592" s="1" t="str">
        <v>0 - BM Costs</v>
      </c>
      <c r="L2592" s="1" t="str">
        <v>0 - BM Port</v>
      </c>
      <c r="N2592" s="1" t="str">
        <v>0 - Port Assets</v>
      </c>
      <c r="O2592" s="11"/>
      <c r="P2592" s="11"/>
      <c r="Q2592" s="11"/>
      <c r="R2592" s="11"/>
      <c r="S2592" s="11"/>
      <c r="T2592" s="11"/>
      <c r="U2592" s="11"/>
      <c r="V2592" s="11"/>
      <c r="W2592" s="11"/>
      <c r="X2592" s="11"/>
      <c r="Y2592" s="11"/>
      <c r="Z2592" s="11"/>
      <c r="AA2592" s="11"/>
      <c r="AB2592" s="11"/>
      <c r="AC2592" s="11"/>
      <c r="AD2592" s="11"/>
      <c r="AE2592" s="11"/>
      <c r="AF2592" s="11"/>
      <c r="AG2592" s="11"/>
      <c r="AH2592" s="11"/>
      <c r="AI2592" s="11"/>
      <c r="AJ2592" s="11"/>
      <c r="AK2592" s="11"/>
      <c r="AL2592" s="11"/>
      <c r="AM2592" s="11"/>
      <c r="AN2592" s="11"/>
      <c r="AO2592" s="11"/>
      <c r="AP2592" s="11"/>
      <c r="AQ2592" s="11"/>
      <c r="AR2592" s="11"/>
      <c r="AS2592" s="11"/>
      <c r="AT2592" s="11"/>
      <c r="AU2592" s="11"/>
      <c r="AV2592" s="11"/>
      <c r="AW2592" s="11"/>
      <c r="AX2592" s="11"/>
      <c r="AY2592" s="11"/>
      <c r="AZ2592" s="11"/>
      <c r="BA2592" s="11"/>
      <c r="BB2592" s="11"/>
      <c r="BC2592" s="11"/>
      <c r="BD2592" s="11"/>
      <c r="BE2592" s="11"/>
      <c r="BF2592" s="11"/>
      <c r="BG2592" s="11"/>
      <c r="BH2592" s="11"/>
      <c r="BI2592" s="11"/>
      <c r="BJ2592" s="11"/>
      <c r="BK2592" s="11"/>
      <c r="BL2592" s="11"/>
      <c r="BM2592" s="11"/>
      <c r="BN2592" s="11"/>
      <c r="BO2592" s="11"/>
      <c r="BP2592" s="1" t="str">
        <v>0- Port Costs</v>
      </c>
      <c r="BT2592" s="1" t="str">
        <v>0- Port Value</v>
      </c>
      <c r="BU2592" s="11"/>
    </row>
    <row r="2593" spans="8:73" hidden="1" outlineLevel="1" x14ac:dyDescent="0.3">
      <c r="H2593" s="1" t="str">
        <v>0 - BM Costs</v>
      </c>
      <c r="L2593" s="1" t="str">
        <v>0 - BM Port</v>
      </c>
      <c r="N2593" s="1" t="str">
        <v>0 - Port Assets</v>
      </c>
      <c r="O2593" s="11"/>
      <c r="P2593" s="11"/>
      <c r="Q2593" s="11"/>
      <c r="R2593" s="11"/>
      <c r="S2593" s="11"/>
      <c r="T2593" s="11"/>
      <c r="U2593" s="11"/>
      <c r="V2593" s="11"/>
      <c r="W2593" s="11"/>
      <c r="X2593" s="11"/>
      <c r="Y2593" s="11"/>
      <c r="Z2593" s="11"/>
      <c r="AA2593" s="11"/>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c r="BC2593" s="11"/>
      <c r="BD2593" s="11"/>
      <c r="BE2593" s="11"/>
      <c r="BF2593" s="11"/>
      <c r="BG2593" s="11"/>
      <c r="BH2593" s="11"/>
      <c r="BI2593" s="11"/>
      <c r="BJ2593" s="11"/>
      <c r="BK2593" s="11"/>
      <c r="BL2593" s="11"/>
      <c r="BM2593" s="11"/>
      <c r="BN2593" s="11"/>
      <c r="BO2593" s="11"/>
      <c r="BP2593" s="1" t="str">
        <v>0- Port Costs</v>
      </c>
      <c r="BT2593" s="1" t="str">
        <v>0- Port Value</v>
      </c>
      <c r="BU2593" s="11"/>
    </row>
    <row r="2594" spans="8:73" hidden="1" outlineLevel="1" x14ac:dyDescent="0.3">
      <c r="H2594" s="1" t="str">
        <v>0 - BM Costs</v>
      </c>
      <c r="L2594" s="1" t="str">
        <v>0 - BM Port</v>
      </c>
      <c r="N2594" s="1" t="str">
        <v>0 - Port Assets</v>
      </c>
      <c r="O2594" s="11"/>
      <c r="P2594" s="11"/>
      <c r="Q2594" s="11"/>
      <c r="R2594" s="11"/>
      <c r="S2594" s="11"/>
      <c r="T2594" s="11"/>
      <c r="U2594" s="11"/>
      <c r="V2594" s="11"/>
      <c r="W2594" s="11"/>
      <c r="X2594" s="11"/>
      <c r="Y2594" s="11"/>
      <c r="Z2594" s="11"/>
      <c r="AA2594" s="11"/>
      <c r="AB2594" s="11"/>
      <c r="AC2594" s="11"/>
      <c r="AD2594" s="11"/>
      <c r="AE2594" s="11"/>
      <c r="AF2594" s="11"/>
      <c r="AG2594" s="11"/>
      <c r="AH2594" s="11"/>
      <c r="AI2594" s="11"/>
      <c r="AJ2594" s="11"/>
      <c r="AK2594" s="11"/>
      <c r="AL2594" s="11"/>
      <c r="AM2594" s="11"/>
      <c r="AN2594" s="11"/>
      <c r="AO2594" s="11"/>
      <c r="AP2594" s="11"/>
      <c r="AQ2594" s="11"/>
      <c r="AR2594" s="11"/>
      <c r="AS2594" s="11"/>
      <c r="AT2594" s="11"/>
      <c r="AU2594" s="11"/>
      <c r="AV2594" s="11"/>
      <c r="AW2594" s="11"/>
      <c r="AX2594" s="11"/>
      <c r="AY2594" s="11"/>
      <c r="AZ2594" s="11"/>
      <c r="BA2594" s="11"/>
      <c r="BB2594" s="11"/>
      <c r="BC2594" s="11"/>
      <c r="BD2594" s="11"/>
      <c r="BE2594" s="11"/>
      <c r="BF2594" s="11"/>
      <c r="BG2594" s="11"/>
      <c r="BH2594" s="11"/>
      <c r="BI2594" s="11"/>
      <c r="BJ2594" s="11"/>
      <c r="BK2594" s="11"/>
      <c r="BL2594" s="11"/>
      <c r="BM2594" s="11"/>
      <c r="BN2594" s="11"/>
      <c r="BO2594" s="11"/>
      <c r="BP2594" s="1" t="str">
        <v>0- Port Costs</v>
      </c>
      <c r="BT2594" s="1" t="str">
        <v>0- Port Value</v>
      </c>
      <c r="BU2594" s="11"/>
    </row>
    <row r="2595" spans="8:73" hidden="1" outlineLevel="1" x14ac:dyDescent="0.3">
      <c r="H2595" s="1" t="str">
        <v>0 - BM Costs</v>
      </c>
      <c r="L2595" s="1" t="str">
        <v>0 - BM Port</v>
      </c>
      <c r="N2595" s="1" t="str">
        <v>0 - Port Assets</v>
      </c>
      <c r="O2595" s="11"/>
      <c r="P2595" s="11"/>
      <c r="Q2595" s="11"/>
      <c r="R2595" s="11"/>
      <c r="S2595" s="11"/>
      <c r="T2595" s="11"/>
      <c r="U2595" s="11"/>
      <c r="V2595" s="11"/>
      <c r="W2595" s="11"/>
      <c r="X2595" s="11"/>
      <c r="Y2595" s="11"/>
      <c r="Z2595" s="11"/>
      <c r="AA2595" s="11"/>
      <c r="AB2595" s="11"/>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c r="BC2595" s="11"/>
      <c r="BD2595" s="11"/>
      <c r="BE2595" s="11"/>
      <c r="BF2595" s="11"/>
      <c r="BG2595" s="11"/>
      <c r="BH2595" s="11"/>
      <c r="BI2595" s="11"/>
      <c r="BJ2595" s="11"/>
      <c r="BK2595" s="11"/>
      <c r="BL2595" s="11"/>
      <c r="BM2595" s="11"/>
      <c r="BN2595" s="11"/>
      <c r="BO2595" s="11"/>
      <c r="BP2595" s="1" t="str">
        <v>0- Port Costs</v>
      </c>
      <c r="BT2595" s="1" t="str">
        <v>0- Port Value</v>
      </c>
      <c r="BU2595" s="11"/>
    </row>
    <row r="2596" spans="8:73" hidden="1" outlineLevel="1" x14ac:dyDescent="0.3">
      <c r="H2596" s="1" t="str">
        <v>0 - BM Costs</v>
      </c>
      <c r="L2596" s="1" t="str">
        <v>0 - BM Port</v>
      </c>
      <c r="N2596" s="1" t="str">
        <v>0 - Port Assets</v>
      </c>
      <c r="O2596" s="11"/>
      <c r="P2596" s="11"/>
      <c r="Q2596" s="11"/>
      <c r="R2596" s="11"/>
      <c r="S2596" s="11"/>
      <c r="T2596" s="11"/>
      <c r="U2596" s="11"/>
      <c r="V2596" s="11"/>
      <c r="W2596" s="11"/>
      <c r="X2596" s="11"/>
      <c r="Y2596" s="11"/>
      <c r="Z2596" s="11"/>
      <c r="AA2596" s="11"/>
      <c r="AB2596" s="11"/>
      <c r="AC2596" s="11"/>
      <c r="AD2596" s="11"/>
      <c r="AE2596" s="11"/>
      <c r="AF2596" s="11"/>
      <c r="AG2596" s="11"/>
      <c r="AH2596" s="11"/>
      <c r="AI2596" s="11"/>
      <c r="AJ2596" s="11"/>
      <c r="AK2596" s="11"/>
      <c r="AL2596" s="11"/>
      <c r="AM2596" s="11"/>
      <c r="AN2596" s="11"/>
      <c r="AO2596" s="11"/>
      <c r="AP2596" s="11"/>
      <c r="AQ2596" s="11"/>
      <c r="AR2596" s="11"/>
      <c r="AS2596" s="11"/>
      <c r="AT2596" s="11"/>
      <c r="AU2596" s="11"/>
      <c r="AV2596" s="11"/>
      <c r="AW2596" s="11"/>
      <c r="AX2596" s="11"/>
      <c r="AY2596" s="11"/>
      <c r="AZ2596" s="11"/>
      <c r="BA2596" s="11"/>
      <c r="BB2596" s="11"/>
      <c r="BC2596" s="11"/>
      <c r="BD2596" s="11"/>
      <c r="BE2596" s="11"/>
      <c r="BF2596" s="11"/>
      <c r="BG2596" s="11"/>
      <c r="BH2596" s="11"/>
      <c r="BI2596" s="11"/>
      <c r="BJ2596" s="11"/>
      <c r="BK2596" s="11"/>
      <c r="BL2596" s="11"/>
      <c r="BM2596" s="11"/>
      <c r="BN2596" s="11"/>
      <c r="BO2596" s="11"/>
      <c r="BP2596" s="1" t="str">
        <v>0- Port Costs</v>
      </c>
      <c r="BT2596" s="1" t="str">
        <v>0- Port Value</v>
      </c>
      <c r="BU2596" s="11"/>
    </row>
    <row r="2597" spans="8:73" hidden="1" outlineLevel="1" x14ac:dyDescent="0.3">
      <c r="H2597" s="1" t="str">
        <v>0 - BM Costs</v>
      </c>
      <c r="L2597" s="1" t="str">
        <v>0 - BM Port</v>
      </c>
      <c r="N2597" s="1" t="str">
        <v>0 - Port Assets</v>
      </c>
      <c r="O2597" s="11"/>
      <c r="P2597" s="11"/>
      <c r="Q2597" s="11"/>
      <c r="R2597" s="11"/>
      <c r="S2597" s="11"/>
      <c r="T2597" s="11"/>
      <c r="U2597" s="11"/>
      <c r="V2597" s="11"/>
      <c r="W2597" s="11"/>
      <c r="X2597" s="11"/>
      <c r="Y2597" s="11"/>
      <c r="Z2597" s="11"/>
      <c r="AA2597" s="11"/>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c r="BC2597" s="11"/>
      <c r="BD2597" s="11"/>
      <c r="BE2597" s="11"/>
      <c r="BF2597" s="11"/>
      <c r="BG2597" s="11"/>
      <c r="BH2597" s="11"/>
      <c r="BI2597" s="11"/>
      <c r="BJ2597" s="11"/>
      <c r="BK2597" s="11"/>
      <c r="BL2597" s="11"/>
      <c r="BM2597" s="11"/>
      <c r="BN2597" s="11"/>
      <c r="BO2597" s="11"/>
      <c r="BP2597" s="1" t="str">
        <v>0- Port Costs</v>
      </c>
      <c r="BT2597" s="1" t="str">
        <v>0- Port Value</v>
      </c>
      <c r="BU2597" s="11"/>
    </row>
    <row r="2598" spans="8:73" hidden="1" outlineLevel="1" x14ac:dyDescent="0.3">
      <c r="H2598" s="1" t="str">
        <v>0 - BM Costs</v>
      </c>
      <c r="L2598" s="1" t="str">
        <v>0 - BM Port</v>
      </c>
      <c r="N2598" s="1" t="str">
        <v>0 - Port Assets</v>
      </c>
      <c r="O2598" s="11"/>
      <c r="P2598" s="11"/>
      <c r="Q2598" s="11"/>
      <c r="R2598" s="11"/>
      <c r="S2598" s="11"/>
      <c r="T2598" s="11"/>
      <c r="U2598" s="11"/>
      <c r="V2598" s="11"/>
      <c r="W2598" s="11"/>
      <c r="X2598" s="11"/>
      <c r="Y2598" s="11"/>
      <c r="Z2598" s="11"/>
      <c r="AA2598" s="11"/>
      <c r="AB2598" s="11"/>
      <c r="AC2598" s="11"/>
      <c r="AD2598" s="11"/>
      <c r="AE2598" s="11"/>
      <c r="AF2598" s="11"/>
      <c r="AG2598" s="11"/>
      <c r="AH2598" s="11"/>
      <c r="AI2598" s="11"/>
      <c r="AJ2598" s="11"/>
      <c r="AK2598" s="11"/>
      <c r="AL2598" s="11"/>
      <c r="AM2598" s="11"/>
      <c r="AN2598" s="11"/>
      <c r="AO2598" s="11"/>
      <c r="AP2598" s="11"/>
      <c r="AQ2598" s="11"/>
      <c r="AR2598" s="11"/>
      <c r="AS2598" s="11"/>
      <c r="AT2598" s="11"/>
      <c r="AU2598" s="11"/>
      <c r="AV2598" s="11"/>
      <c r="AW2598" s="11"/>
      <c r="AX2598" s="11"/>
      <c r="AY2598" s="11"/>
      <c r="AZ2598" s="11"/>
      <c r="BA2598" s="11"/>
      <c r="BB2598" s="11"/>
      <c r="BC2598" s="11"/>
      <c r="BD2598" s="11"/>
      <c r="BE2598" s="11"/>
      <c r="BF2598" s="11"/>
      <c r="BG2598" s="11"/>
      <c r="BH2598" s="11"/>
      <c r="BI2598" s="11"/>
      <c r="BJ2598" s="11"/>
      <c r="BK2598" s="11"/>
      <c r="BL2598" s="11"/>
      <c r="BM2598" s="11"/>
      <c r="BN2598" s="11"/>
      <c r="BO2598" s="11"/>
      <c r="BP2598" s="1" t="str">
        <v>0- Port Costs</v>
      </c>
      <c r="BT2598" s="1" t="str">
        <v>0- Port Value</v>
      </c>
      <c r="BU2598" s="11"/>
    </row>
    <row r="2599" spans="8:73" hidden="1" outlineLevel="1" x14ac:dyDescent="0.3">
      <c r="H2599" s="1" t="str">
        <v>0 - BM Costs</v>
      </c>
      <c r="L2599" s="1" t="str">
        <v>0 - BM Port</v>
      </c>
      <c r="N2599" s="1" t="str">
        <v>0 - Port Assets</v>
      </c>
      <c r="O2599" s="11"/>
      <c r="P2599" s="11"/>
      <c r="Q2599" s="11"/>
      <c r="R2599" s="11"/>
      <c r="S2599" s="11"/>
      <c r="T2599" s="11"/>
      <c r="U2599" s="11"/>
      <c r="V2599" s="11"/>
      <c r="W2599" s="11"/>
      <c r="X2599" s="11"/>
      <c r="Y2599" s="11"/>
      <c r="Z2599" s="11"/>
      <c r="AA2599" s="11"/>
      <c r="AB2599" s="11"/>
      <c r="AC2599" s="11"/>
      <c r="AD2599" s="11"/>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c r="BC2599" s="11"/>
      <c r="BD2599" s="11"/>
      <c r="BE2599" s="11"/>
      <c r="BF2599" s="11"/>
      <c r="BG2599" s="11"/>
      <c r="BH2599" s="11"/>
      <c r="BI2599" s="11"/>
      <c r="BJ2599" s="11"/>
      <c r="BK2599" s="11"/>
      <c r="BL2599" s="11"/>
      <c r="BM2599" s="11"/>
      <c r="BN2599" s="11"/>
      <c r="BO2599" s="11"/>
      <c r="BP2599" s="1" t="str">
        <v>0- Port Costs</v>
      </c>
      <c r="BT2599" s="1" t="str">
        <v>0- Port Value</v>
      </c>
      <c r="BU2599" s="11"/>
    </row>
    <row r="2600" spans="8:73" hidden="1" outlineLevel="1" x14ac:dyDescent="0.3">
      <c r="H2600" s="1" t="str">
        <v>0 - BM Costs</v>
      </c>
      <c r="L2600" s="1" t="str">
        <v>0 - BM Port</v>
      </c>
      <c r="N2600" s="1" t="str">
        <v>0 - Port Assets</v>
      </c>
      <c r="O2600" s="11"/>
      <c r="P2600" s="11"/>
      <c r="Q2600" s="11"/>
      <c r="R2600" s="11"/>
      <c r="S2600" s="11"/>
      <c r="T2600" s="11"/>
      <c r="U2600" s="11"/>
      <c r="V2600" s="11"/>
      <c r="W2600" s="11"/>
      <c r="X2600" s="11"/>
      <c r="Y2600" s="11"/>
      <c r="Z2600" s="11"/>
      <c r="AA2600" s="11"/>
      <c r="AB2600" s="11"/>
      <c r="AC2600" s="11"/>
      <c r="AD2600" s="11"/>
      <c r="AE2600" s="11"/>
      <c r="AF2600" s="11"/>
      <c r="AG2600" s="11"/>
      <c r="AH2600" s="11"/>
      <c r="AI2600" s="11"/>
      <c r="AJ2600" s="11"/>
      <c r="AK2600" s="11"/>
      <c r="AL2600" s="11"/>
      <c r="AM2600" s="11"/>
      <c r="AN2600" s="11"/>
      <c r="AO2600" s="11"/>
      <c r="AP2600" s="11"/>
      <c r="AQ2600" s="11"/>
      <c r="AR2600" s="11"/>
      <c r="AS2600" s="11"/>
      <c r="AT2600" s="11"/>
      <c r="AU2600" s="11"/>
      <c r="AV2600" s="11"/>
      <c r="AW2600" s="11"/>
      <c r="AX2600" s="11"/>
      <c r="AY2600" s="11"/>
      <c r="AZ2600" s="11"/>
      <c r="BA2600" s="11"/>
      <c r="BB2600" s="11"/>
      <c r="BC2600" s="11"/>
      <c r="BD2600" s="11"/>
      <c r="BE2600" s="11"/>
      <c r="BF2600" s="11"/>
      <c r="BG2600" s="11"/>
      <c r="BH2600" s="11"/>
      <c r="BI2600" s="11"/>
      <c r="BJ2600" s="11"/>
      <c r="BK2600" s="11"/>
      <c r="BL2600" s="11"/>
      <c r="BM2600" s="11"/>
      <c r="BN2600" s="11"/>
      <c r="BO2600" s="11"/>
      <c r="BP2600" s="1" t="str">
        <v>0- Port Costs</v>
      </c>
      <c r="BT2600" s="1" t="str">
        <v>0- Port Value</v>
      </c>
      <c r="BU2600" s="11"/>
    </row>
    <row r="2601" spans="8:73" hidden="1" outlineLevel="1" x14ac:dyDescent="0.3">
      <c r="H2601" s="1" t="str">
        <v>0 - BM Costs</v>
      </c>
      <c r="L2601" s="1" t="str">
        <v>0 - BM Port</v>
      </c>
      <c r="N2601" s="1" t="str">
        <v>0 - Port Assets</v>
      </c>
      <c r="O2601" s="11"/>
      <c r="P2601" s="11"/>
      <c r="Q2601" s="11"/>
      <c r="R2601" s="11"/>
      <c r="S2601" s="11"/>
      <c r="T2601" s="11"/>
      <c r="U2601" s="11"/>
      <c r="V2601" s="11"/>
      <c r="W2601" s="11"/>
      <c r="X2601" s="11"/>
      <c r="Y2601" s="11"/>
      <c r="Z2601" s="11"/>
      <c r="AA2601" s="11"/>
      <c r="AB2601" s="11"/>
      <c r="AC2601" s="11"/>
      <c r="AD2601" s="11"/>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c r="BC2601" s="11"/>
      <c r="BD2601" s="11"/>
      <c r="BE2601" s="11"/>
      <c r="BF2601" s="11"/>
      <c r="BG2601" s="11"/>
      <c r="BH2601" s="11"/>
      <c r="BI2601" s="11"/>
      <c r="BJ2601" s="11"/>
      <c r="BK2601" s="11"/>
      <c r="BL2601" s="11"/>
      <c r="BM2601" s="11"/>
      <c r="BN2601" s="11"/>
      <c r="BO2601" s="11"/>
      <c r="BP2601" s="1" t="str">
        <v>0- Port Costs</v>
      </c>
      <c r="BT2601" s="1" t="str">
        <v>0- Port Value</v>
      </c>
      <c r="BU2601" s="11"/>
    </row>
    <row r="2602" spans="8:73" hidden="1" outlineLevel="1" x14ac:dyDescent="0.3">
      <c r="H2602" s="1" t="str">
        <v>0 - BM Costs</v>
      </c>
      <c r="L2602" s="1" t="str">
        <v>0 - BM Port</v>
      </c>
      <c r="N2602" s="1" t="str">
        <v>0 - Port Assets</v>
      </c>
      <c r="O2602" s="11"/>
      <c r="P2602" s="11"/>
      <c r="Q2602" s="11"/>
      <c r="R2602" s="11"/>
      <c r="S2602" s="11"/>
      <c r="T2602" s="11"/>
      <c r="U2602" s="11"/>
      <c r="V2602" s="11"/>
      <c r="W2602" s="11"/>
      <c r="X2602" s="11"/>
      <c r="Y2602" s="11"/>
      <c r="Z2602" s="11"/>
      <c r="AA2602" s="11"/>
      <c r="AB2602" s="11"/>
      <c r="AC2602" s="11"/>
      <c r="AD2602" s="11"/>
      <c r="AE2602" s="11"/>
      <c r="AF2602" s="11"/>
      <c r="AG2602" s="11"/>
      <c r="AH2602" s="11"/>
      <c r="AI2602" s="11"/>
      <c r="AJ2602" s="11"/>
      <c r="AK2602" s="11"/>
      <c r="AL2602" s="11"/>
      <c r="AM2602" s="11"/>
      <c r="AN2602" s="11"/>
      <c r="AO2602" s="11"/>
      <c r="AP2602" s="11"/>
      <c r="AQ2602" s="11"/>
      <c r="AR2602" s="11"/>
      <c r="AS2602" s="11"/>
      <c r="AT2602" s="11"/>
      <c r="AU2602" s="11"/>
      <c r="AV2602" s="11"/>
      <c r="AW2602" s="11"/>
      <c r="AX2602" s="11"/>
      <c r="AY2602" s="11"/>
      <c r="AZ2602" s="11"/>
      <c r="BA2602" s="11"/>
      <c r="BB2602" s="11"/>
      <c r="BC2602" s="11"/>
      <c r="BD2602" s="11"/>
      <c r="BE2602" s="11"/>
      <c r="BF2602" s="11"/>
      <c r="BG2602" s="11"/>
      <c r="BH2602" s="11"/>
      <c r="BI2602" s="11"/>
      <c r="BJ2602" s="11"/>
      <c r="BK2602" s="11"/>
      <c r="BL2602" s="11"/>
      <c r="BM2602" s="11"/>
      <c r="BN2602" s="11"/>
      <c r="BO2602" s="11"/>
      <c r="BP2602" s="1" t="str">
        <v>0- Port Costs</v>
      </c>
      <c r="BT2602" s="1" t="str">
        <v>0- Port Value</v>
      </c>
      <c r="BU2602" s="11"/>
    </row>
    <row r="2603" spans="8:73" hidden="1" outlineLevel="1" x14ac:dyDescent="0.3">
      <c r="H2603" s="1" t="str">
        <v>0 - BM Costs</v>
      </c>
      <c r="L2603" s="1" t="str">
        <v>0 - BM Port</v>
      </c>
      <c r="N2603" s="1" t="str">
        <v>0 - Port Assets</v>
      </c>
      <c r="O2603" s="11"/>
      <c r="P2603" s="11"/>
      <c r="Q2603" s="11"/>
      <c r="R2603" s="11"/>
      <c r="S2603" s="11"/>
      <c r="T2603" s="11"/>
      <c r="U2603" s="11"/>
      <c r="V2603" s="11"/>
      <c r="W2603" s="11"/>
      <c r="X2603" s="11"/>
      <c r="Y2603" s="11"/>
      <c r="Z2603" s="11"/>
      <c r="AA2603" s="11"/>
      <c r="AB2603" s="11"/>
      <c r="AC2603" s="11"/>
      <c r="AD2603" s="11"/>
      <c r="AE2603" s="11"/>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c r="BC2603" s="11"/>
      <c r="BD2603" s="11"/>
      <c r="BE2603" s="11"/>
      <c r="BF2603" s="11"/>
      <c r="BG2603" s="11"/>
      <c r="BH2603" s="11"/>
      <c r="BI2603" s="11"/>
      <c r="BJ2603" s="11"/>
      <c r="BK2603" s="11"/>
      <c r="BL2603" s="11"/>
      <c r="BM2603" s="11"/>
      <c r="BN2603" s="11"/>
      <c r="BO2603" s="11"/>
      <c r="BP2603" s="1" t="str">
        <v>0- Port Costs</v>
      </c>
      <c r="BT2603" s="1" t="str">
        <v>0- Port Value</v>
      </c>
      <c r="BU2603" s="11"/>
    </row>
    <row r="2604" spans="8:73" hidden="1" outlineLevel="1" x14ac:dyDescent="0.3">
      <c r="H2604" s="1" t="str">
        <v>0 - BM Costs</v>
      </c>
      <c r="L2604" s="1" t="str">
        <v>0 - BM Port</v>
      </c>
      <c r="N2604" s="1" t="str">
        <v>0 - Port Assets</v>
      </c>
      <c r="O2604" s="11"/>
      <c r="P2604" s="11"/>
      <c r="Q2604" s="11"/>
      <c r="R2604" s="11"/>
      <c r="S2604" s="11"/>
      <c r="T2604" s="11"/>
      <c r="U2604" s="11"/>
      <c r="V2604" s="11"/>
      <c r="W2604" s="11"/>
      <c r="X2604" s="11"/>
      <c r="Y2604" s="11"/>
      <c r="Z2604" s="11"/>
      <c r="AA2604" s="11"/>
      <c r="AB2604" s="11"/>
      <c r="AC2604" s="11"/>
      <c r="AD2604" s="11"/>
      <c r="AE2604" s="11"/>
      <c r="AF2604" s="11"/>
      <c r="AG2604" s="11"/>
      <c r="AH2604" s="11"/>
      <c r="AI2604" s="11"/>
      <c r="AJ2604" s="11"/>
      <c r="AK2604" s="11"/>
      <c r="AL2604" s="11"/>
      <c r="AM2604" s="11"/>
      <c r="AN2604" s="11"/>
      <c r="AO2604" s="11"/>
      <c r="AP2604" s="11"/>
      <c r="AQ2604" s="11"/>
      <c r="AR2604" s="11"/>
      <c r="AS2604" s="11"/>
      <c r="AT2604" s="11"/>
      <c r="AU2604" s="11"/>
      <c r="AV2604" s="11"/>
      <c r="AW2604" s="11"/>
      <c r="AX2604" s="11"/>
      <c r="AY2604" s="11"/>
      <c r="AZ2604" s="11"/>
      <c r="BA2604" s="11"/>
      <c r="BB2604" s="11"/>
      <c r="BC2604" s="11"/>
      <c r="BD2604" s="11"/>
      <c r="BE2604" s="11"/>
      <c r="BF2604" s="11"/>
      <c r="BG2604" s="11"/>
      <c r="BH2604" s="11"/>
      <c r="BI2604" s="11"/>
      <c r="BJ2604" s="11"/>
      <c r="BK2604" s="11"/>
      <c r="BL2604" s="11"/>
      <c r="BM2604" s="11"/>
      <c r="BN2604" s="11"/>
      <c r="BO2604" s="11"/>
      <c r="BP2604" s="1" t="str">
        <v>0- Port Costs</v>
      </c>
      <c r="BT2604" s="1" t="str">
        <v>0- Port Value</v>
      </c>
      <c r="BU2604" s="11"/>
    </row>
    <row r="2605" spans="8:73" hidden="1" outlineLevel="1" x14ac:dyDescent="0.3">
      <c r="H2605" s="1" t="str">
        <v>0 - BM Costs</v>
      </c>
      <c r="L2605" s="1" t="str">
        <v>0 - BM Port</v>
      </c>
      <c r="N2605" s="1" t="str">
        <v>0 - Port Assets</v>
      </c>
      <c r="O2605" s="11"/>
      <c r="P2605" s="11"/>
      <c r="Q2605" s="11"/>
      <c r="R2605" s="11"/>
      <c r="S2605" s="11"/>
      <c r="T2605" s="11"/>
      <c r="U2605" s="11"/>
      <c r="V2605" s="11"/>
      <c r="W2605" s="11"/>
      <c r="X2605" s="11"/>
      <c r="Y2605" s="11"/>
      <c r="Z2605" s="11"/>
      <c r="AA2605" s="11"/>
      <c r="AB2605" s="11"/>
      <c r="AC2605" s="11"/>
      <c r="AD2605" s="11"/>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c r="BC2605" s="11"/>
      <c r="BD2605" s="11"/>
      <c r="BE2605" s="11"/>
      <c r="BF2605" s="11"/>
      <c r="BG2605" s="11"/>
      <c r="BH2605" s="11"/>
      <c r="BI2605" s="11"/>
      <c r="BJ2605" s="11"/>
      <c r="BK2605" s="11"/>
      <c r="BL2605" s="11"/>
      <c r="BM2605" s="11"/>
      <c r="BN2605" s="11"/>
      <c r="BO2605" s="11"/>
      <c r="BP2605" s="1" t="str">
        <v>0- Port Costs</v>
      </c>
      <c r="BT2605" s="1" t="str">
        <v>0- Port Value</v>
      </c>
      <c r="BU2605" s="11"/>
    </row>
    <row r="2606" spans="8:73" hidden="1" outlineLevel="1" x14ac:dyDescent="0.3">
      <c r="H2606" s="1" t="str">
        <v>0 - BM Costs</v>
      </c>
      <c r="L2606" s="1" t="str">
        <v>0 - BM Port</v>
      </c>
      <c r="N2606" s="1" t="str">
        <v>0 - Port Assets</v>
      </c>
      <c r="O2606" s="11"/>
      <c r="P2606" s="11"/>
      <c r="Q2606" s="11"/>
      <c r="R2606" s="11"/>
      <c r="S2606" s="11"/>
      <c r="T2606" s="11"/>
      <c r="U2606" s="11"/>
      <c r="V2606" s="11"/>
      <c r="W2606" s="11"/>
      <c r="X2606" s="11"/>
      <c r="Y2606" s="11"/>
      <c r="Z2606" s="11"/>
      <c r="AA2606" s="11"/>
      <c r="AB2606" s="11"/>
      <c r="AC2606" s="11"/>
      <c r="AD2606" s="11"/>
      <c r="AE2606" s="11"/>
      <c r="AF2606" s="11"/>
      <c r="AG2606" s="11"/>
      <c r="AH2606" s="11"/>
      <c r="AI2606" s="11"/>
      <c r="AJ2606" s="11"/>
      <c r="AK2606" s="11"/>
      <c r="AL2606" s="11"/>
      <c r="AM2606" s="11"/>
      <c r="AN2606" s="11"/>
      <c r="AO2606" s="11"/>
      <c r="AP2606" s="11"/>
      <c r="AQ2606" s="11"/>
      <c r="AR2606" s="11"/>
      <c r="AS2606" s="11"/>
      <c r="AT2606" s="11"/>
      <c r="AU2606" s="11"/>
      <c r="AV2606" s="11"/>
      <c r="AW2606" s="11"/>
      <c r="AX2606" s="11"/>
      <c r="AY2606" s="11"/>
      <c r="AZ2606" s="11"/>
      <c r="BA2606" s="11"/>
      <c r="BB2606" s="11"/>
      <c r="BC2606" s="11"/>
      <c r="BD2606" s="11"/>
      <c r="BE2606" s="11"/>
      <c r="BF2606" s="11"/>
      <c r="BG2606" s="11"/>
      <c r="BH2606" s="11"/>
      <c r="BI2606" s="11"/>
      <c r="BJ2606" s="11"/>
      <c r="BK2606" s="11"/>
      <c r="BL2606" s="11"/>
      <c r="BM2606" s="11"/>
      <c r="BN2606" s="11"/>
      <c r="BO2606" s="11"/>
      <c r="BP2606" s="1" t="str">
        <v>0- Port Costs</v>
      </c>
      <c r="BT2606" s="1" t="str">
        <v>0- Port Value</v>
      </c>
      <c r="BU2606" s="11"/>
    </row>
    <row r="2607" spans="8:73" hidden="1" outlineLevel="1" x14ac:dyDescent="0.3">
      <c r="H2607" s="1" t="str">
        <v>0 - BM Costs</v>
      </c>
      <c r="L2607" s="1" t="str">
        <v>0 - BM Port</v>
      </c>
      <c r="N2607" s="1" t="str">
        <v>0 - Port Assets</v>
      </c>
      <c r="O2607" s="11"/>
      <c r="P2607" s="11"/>
      <c r="Q2607" s="11"/>
      <c r="R2607" s="11"/>
      <c r="S2607" s="11"/>
      <c r="T2607" s="11"/>
      <c r="U2607" s="11"/>
      <c r="V2607" s="11"/>
      <c r="W2607" s="11"/>
      <c r="X2607" s="11"/>
      <c r="Y2607" s="11"/>
      <c r="Z2607" s="11"/>
      <c r="AA2607" s="11"/>
      <c r="AB2607" s="11"/>
      <c r="AC2607" s="11"/>
      <c r="AD2607" s="11"/>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c r="BC2607" s="11"/>
      <c r="BD2607" s="11"/>
      <c r="BE2607" s="11"/>
      <c r="BF2607" s="11"/>
      <c r="BG2607" s="11"/>
      <c r="BH2607" s="11"/>
      <c r="BI2607" s="11"/>
      <c r="BJ2607" s="11"/>
      <c r="BK2607" s="11"/>
      <c r="BL2607" s="11"/>
      <c r="BM2607" s="11"/>
      <c r="BN2607" s="11"/>
      <c r="BO2607" s="11"/>
      <c r="BP2607" s="1" t="str">
        <v>0- Port Costs</v>
      </c>
      <c r="BT2607" s="1" t="str">
        <v>0- Port Value</v>
      </c>
      <c r="BU2607" s="11"/>
    </row>
    <row r="2608" spans="8:73" hidden="1" outlineLevel="1" x14ac:dyDescent="0.3">
      <c r="H2608" s="1" t="str">
        <v>0 - BM Costs</v>
      </c>
      <c r="L2608" s="1" t="str">
        <v>0 - BM Port</v>
      </c>
      <c r="N2608" s="1" t="str">
        <v>0 - Port Assets</v>
      </c>
      <c r="O2608" s="11"/>
      <c r="P2608" s="11"/>
      <c r="Q2608" s="11"/>
      <c r="R2608" s="11"/>
      <c r="S2608" s="11"/>
      <c r="T2608" s="11"/>
      <c r="U2608" s="11"/>
      <c r="V2608" s="11"/>
      <c r="W2608" s="11"/>
      <c r="X2608" s="11"/>
      <c r="Y2608" s="11"/>
      <c r="Z2608" s="11"/>
      <c r="AA2608" s="11"/>
      <c r="AB2608" s="11"/>
      <c r="AC2608" s="11"/>
      <c r="AD2608" s="11"/>
      <c r="AE2608" s="11"/>
      <c r="AF2608" s="11"/>
      <c r="AG2608" s="11"/>
      <c r="AH2608" s="11"/>
      <c r="AI2608" s="11"/>
      <c r="AJ2608" s="11"/>
      <c r="AK2608" s="11"/>
      <c r="AL2608" s="11"/>
      <c r="AM2608" s="11"/>
      <c r="AN2608" s="11"/>
      <c r="AO2608" s="11"/>
      <c r="AP2608" s="11"/>
      <c r="AQ2608" s="11"/>
      <c r="AR2608" s="11"/>
      <c r="AS2608" s="11"/>
      <c r="AT2608" s="11"/>
      <c r="AU2608" s="11"/>
      <c r="AV2608" s="11"/>
      <c r="AW2608" s="11"/>
      <c r="AX2608" s="11"/>
      <c r="AY2608" s="11"/>
      <c r="AZ2608" s="11"/>
      <c r="BA2608" s="11"/>
      <c r="BB2608" s="11"/>
      <c r="BC2608" s="11"/>
      <c r="BD2608" s="11"/>
      <c r="BE2608" s="11"/>
      <c r="BF2608" s="11"/>
      <c r="BG2608" s="11"/>
      <c r="BH2608" s="11"/>
      <c r="BI2608" s="11"/>
      <c r="BJ2608" s="11"/>
      <c r="BK2608" s="11"/>
      <c r="BL2608" s="11"/>
      <c r="BM2608" s="11"/>
      <c r="BN2608" s="11"/>
      <c r="BO2608" s="11"/>
      <c r="BP2608" s="1" t="str">
        <v>0- Port Costs</v>
      </c>
      <c r="BT2608" s="1" t="str">
        <v>0- Port Value</v>
      </c>
      <c r="BU2608" s="11"/>
    </row>
    <row r="2609" spans="8:73" hidden="1" outlineLevel="1" x14ac:dyDescent="0.3">
      <c r="H2609" s="1" t="str">
        <v>0 - BM Costs</v>
      </c>
      <c r="L2609" s="1" t="str">
        <v>0 - BM Port</v>
      </c>
      <c r="N2609" s="1" t="str">
        <v>0 - Port Assets</v>
      </c>
      <c r="O2609" s="11"/>
      <c r="P2609" s="11"/>
      <c r="Q2609" s="11"/>
      <c r="R2609" s="11"/>
      <c r="S2609" s="11"/>
      <c r="T2609" s="11"/>
      <c r="U2609" s="11"/>
      <c r="V2609" s="11"/>
      <c r="W2609" s="11"/>
      <c r="X2609" s="11"/>
      <c r="Y2609" s="11"/>
      <c r="Z2609" s="11"/>
      <c r="AA2609" s="11"/>
      <c r="AB2609" s="11"/>
      <c r="AC2609" s="11"/>
      <c r="AD2609" s="11"/>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c r="BC2609" s="11"/>
      <c r="BD2609" s="11"/>
      <c r="BE2609" s="11"/>
      <c r="BF2609" s="11"/>
      <c r="BG2609" s="11"/>
      <c r="BH2609" s="11"/>
      <c r="BI2609" s="11"/>
      <c r="BJ2609" s="11"/>
      <c r="BK2609" s="11"/>
      <c r="BL2609" s="11"/>
      <c r="BM2609" s="11"/>
      <c r="BN2609" s="11"/>
      <c r="BO2609" s="11"/>
      <c r="BP2609" s="1" t="str">
        <v>0- Port Costs</v>
      </c>
      <c r="BT2609" s="1" t="str">
        <v>0- Port Value</v>
      </c>
      <c r="BU2609" s="11"/>
    </row>
    <row r="2610" spans="8:73" hidden="1" outlineLevel="1" x14ac:dyDescent="0.3">
      <c r="H2610" s="1" t="str">
        <v>0 - BM Costs</v>
      </c>
      <c r="L2610" s="1" t="str">
        <v>0 - BM Port</v>
      </c>
      <c r="N2610" s="1" t="str">
        <v>0 - Port Assets</v>
      </c>
      <c r="O2610" s="11"/>
      <c r="P2610" s="11"/>
      <c r="Q2610" s="11"/>
      <c r="R2610" s="11"/>
      <c r="S2610" s="11"/>
      <c r="T2610" s="11"/>
      <c r="U2610" s="11"/>
      <c r="V2610" s="11"/>
      <c r="W2610" s="11"/>
      <c r="X2610" s="11"/>
      <c r="Y2610" s="11"/>
      <c r="Z2610" s="11"/>
      <c r="AA2610" s="11"/>
      <c r="AB2610" s="11"/>
      <c r="AC2610" s="11"/>
      <c r="AD2610" s="11"/>
      <c r="AE2610" s="11"/>
      <c r="AF2610" s="11"/>
      <c r="AG2610" s="11"/>
      <c r="AH2610" s="11"/>
      <c r="AI2610" s="11"/>
      <c r="AJ2610" s="11"/>
      <c r="AK2610" s="11"/>
      <c r="AL2610" s="11"/>
      <c r="AM2610" s="11"/>
      <c r="AN2610" s="11"/>
      <c r="AO2610" s="11"/>
      <c r="AP2610" s="11"/>
      <c r="AQ2610" s="11"/>
      <c r="AR2610" s="11"/>
      <c r="AS2610" s="11"/>
      <c r="AT2610" s="11"/>
      <c r="AU2610" s="11"/>
      <c r="AV2610" s="11"/>
      <c r="AW2610" s="11"/>
      <c r="AX2610" s="11"/>
      <c r="AY2610" s="11"/>
      <c r="AZ2610" s="11"/>
      <c r="BA2610" s="11"/>
      <c r="BB2610" s="11"/>
      <c r="BC2610" s="11"/>
      <c r="BD2610" s="11"/>
      <c r="BE2610" s="11"/>
      <c r="BF2610" s="11"/>
      <c r="BG2610" s="11"/>
      <c r="BH2610" s="11"/>
      <c r="BI2610" s="11"/>
      <c r="BJ2610" s="11"/>
      <c r="BK2610" s="11"/>
      <c r="BL2610" s="11"/>
      <c r="BM2610" s="11"/>
      <c r="BN2610" s="11"/>
      <c r="BO2610" s="11"/>
      <c r="BP2610" s="1" t="str">
        <v>0- Port Costs</v>
      </c>
      <c r="BT2610" s="1" t="str">
        <v>0- Port Value</v>
      </c>
      <c r="BU2610" s="11"/>
    </row>
    <row r="2611" spans="8:73" hidden="1" outlineLevel="1" x14ac:dyDescent="0.3">
      <c r="H2611" s="1" t="str">
        <v>0 - BM Costs</v>
      </c>
      <c r="L2611" s="1" t="str">
        <v>0 - BM Port</v>
      </c>
      <c r="N2611" s="1" t="str">
        <v>0 - Port Assets</v>
      </c>
      <c r="O2611" s="11"/>
      <c r="P2611" s="11"/>
      <c r="Q2611" s="11"/>
      <c r="R2611" s="11"/>
      <c r="S2611" s="11"/>
      <c r="T2611" s="11"/>
      <c r="U2611" s="11"/>
      <c r="V2611" s="11"/>
      <c r="W2611" s="11"/>
      <c r="X2611" s="11"/>
      <c r="Y2611" s="11"/>
      <c r="Z2611" s="11"/>
      <c r="AA2611" s="11"/>
      <c r="AB2611" s="11"/>
      <c r="AC2611" s="11"/>
      <c r="AD2611" s="11"/>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c r="BC2611" s="11"/>
      <c r="BD2611" s="11"/>
      <c r="BE2611" s="11"/>
      <c r="BF2611" s="11"/>
      <c r="BG2611" s="11"/>
      <c r="BH2611" s="11"/>
      <c r="BI2611" s="11"/>
      <c r="BJ2611" s="11"/>
      <c r="BK2611" s="11"/>
      <c r="BL2611" s="11"/>
      <c r="BM2611" s="11"/>
      <c r="BN2611" s="11"/>
      <c r="BO2611" s="11"/>
      <c r="BP2611" s="1" t="str">
        <v>0- Port Costs</v>
      </c>
      <c r="BT2611" s="1" t="str">
        <v>0- Port Value</v>
      </c>
      <c r="BU2611" s="11"/>
    </row>
    <row r="2612" spans="8:73" hidden="1" outlineLevel="1" x14ac:dyDescent="0.3">
      <c r="H2612" s="1" t="str">
        <v>0 - BM Costs</v>
      </c>
      <c r="L2612" s="1" t="str">
        <v>0 - BM Port</v>
      </c>
      <c r="N2612" s="1" t="str">
        <v>0 - Port Assets</v>
      </c>
      <c r="O2612" s="11"/>
      <c r="P2612" s="11"/>
      <c r="Q2612" s="11"/>
      <c r="R2612" s="11"/>
      <c r="S2612" s="11"/>
      <c r="T2612" s="11"/>
      <c r="U2612" s="11"/>
      <c r="V2612" s="11"/>
      <c r="W2612" s="11"/>
      <c r="X2612" s="11"/>
      <c r="Y2612" s="11"/>
      <c r="Z2612" s="11"/>
      <c r="AA2612" s="11"/>
      <c r="AB2612" s="11"/>
      <c r="AC2612" s="11"/>
      <c r="AD2612" s="11"/>
      <c r="AE2612" s="11"/>
      <c r="AF2612" s="11"/>
      <c r="AG2612" s="11"/>
      <c r="AH2612" s="11"/>
      <c r="AI2612" s="11"/>
      <c r="AJ2612" s="11"/>
      <c r="AK2612" s="11"/>
      <c r="AL2612" s="11"/>
      <c r="AM2612" s="11"/>
      <c r="AN2612" s="11"/>
      <c r="AO2612" s="11"/>
      <c r="AP2612" s="11"/>
      <c r="AQ2612" s="11"/>
      <c r="AR2612" s="11"/>
      <c r="AS2612" s="11"/>
      <c r="AT2612" s="11"/>
      <c r="AU2612" s="11"/>
      <c r="AV2612" s="11"/>
      <c r="AW2612" s="11"/>
      <c r="AX2612" s="11"/>
      <c r="AY2612" s="11"/>
      <c r="AZ2612" s="11"/>
      <c r="BA2612" s="11"/>
      <c r="BB2612" s="11"/>
      <c r="BC2612" s="11"/>
      <c r="BD2612" s="11"/>
      <c r="BE2612" s="11"/>
      <c r="BF2612" s="11"/>
      <c r="BG2612" s="11"/>
      <c r="BH2612" s="11"/>
      <c r="BI2612" s="11"/>
      <c r="BJ2612" s="11"/>
      <c r="BK2612" s="11"/>
      <c r="BL2612" s="11"/>
      <c r="BM2612" s="11"/>
      <c r="BN2612" s="11"/>
      <c r="BO2612" s="11"/>
      <c r="BP2612" s="1" t="str">
        <v>0- Port Costs</v>
      </c>
      <c r="BT2612" s="1" t="str">
        <v>0- Port Value</v>
      </c>
      <c r="BU2612" s="11"/>
    </row>
    <row r="2613" spans="8:73" hidden="1" outlineLevel="1" x14ac:dyDescent="0.3">
      <c r="H2613" s="1" t="str">
        <v>0 - BM Costs</v>
      </c>
      <c r="L2613" s="1" t="str">
        <v>0 - BM Port</v>
      </c>
      <c r="N2613" s="1" t="str">
        <v>0 - Port Assets</v>
      </c>
      <c r="O2613" s="11"/>
      <c r="P2613" s="11"/>
      <c r="Q2613" s="11"/>
      <c r="R2613" s="11"/>
      <c r="S2613" s="11"/>
      <c r="T2613" s="11"/>
      <c r="U2613" s="11"/>
      <c r="V2613" s="11"/>
      <c r="W2613" s="11"/>
      <c r="X2613" s="11"/>
      <c r="Y2613" s="11"/>
      <c r="Z2613" s="11"/>
      <c r="AA2613" s="11"/>
      <c r="AB2613" s="11"/>
      <c r="AC2613" s="11"/>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c r="BC2613" s="11"/>
      <c r="BD2613" s="11"/>
      <c r="BE2613" s="11"/>
      <c r="BF2613" s="11"/>
      <c r="BG2613" s="11"/>
      <c r="BH2613" s="11"/>
      <c r="BI2613" s="11"/>
      <c r="BJ2613" s="11"/>
      <c r="BK2613" s="11"/>
      <c r="BL2613" s="11"/>
      <c r="BM2613" s="11"/>
      <c r="BN2613" s="11"/>
      <c r="BO2613" s="11"/>
      <c r="BP2613" s="1" t="str">
        <v>0- Port Costs</v>
      </c>
      <c r="BT2613" s="1" t="str">
        <v>0- Port Value</v>
      </c>
      <c r="BU2613" s="11"/>
    </row>
    <row r="2614" spans="8:73" hidden="1" outlineLevel="1" x14ac:dyDescent="0.3">
      <c r="H2614" s="1" t="str">
        <v>0 - BM Costs</v>
      </c>
      <c r="L2614" s="1" t="str">
        <v>0 - BM Port</v>
      </c>
      <c r="N2614" s="1" t="str">
        <v>0 - Port Assets</v>
      </c>
      <c r="O2614" s="11"/>
      <c r="P2614" s="11"/>
      <c r="Q2614" s="11"/>
      <c r="R2614" s="11"/>
      <c r="S2614" s="11"/>
      <c r="T2614" s="11"/>
      <c r="U2614" s="11"/>
      <c r="V2614" s="11"/>
      <c r="W2614" s="11"/>
      <c r="X2614" s="11"/>
      <c r="Y2614" s="11"/>
      <c r="Z2614" s="11"/>
      <c r="AA2614" s="11"/>
      <c r="AB2614" s="11"/>
      <c r="AC2614" s="11"/>
      <c r="AD2614" s="11"/>
      <c r="AE2614" s="11"/>
      <c r="AF2614" s="11"/>
      <c r="AG2614" s="11"/>
      <c r="AH2614" s="11"/>
      <c r="AI2614" s="11"/>
      <c r="AJ2614" s="11"/>
      <c r="AK2614" s="11"/>
      <c r="AL2614" s="11"/>
      <c r="AM2614" s="11"/>
      <c r="AN2614" s="11"/>
      <c r="AO2614" s="11"/>
      <c r="AP2614" s="11"/>
      <c r="AQ2614" s="11"/>
      <c r="AR2614" s="11"/>
      <c r="AS2614" s="11"/>
      <c r="AT2614" s="11"/>
      <c r="AU2614" s="11"/>
      <c r="AV2614" s="11"/>
      <c r="AW2614" s="11"/>
      <c r="AX2614" s="11"/>
      <c r="AY2614" s="11"/>
      <c r="AZ2614" s="11"/>
      <c r="BA2614" s="11"/>
      <c r="BB2614" s="11"/>
      <c r="BC2614" s="11"/>
      <c r="BD2614" s="11"/>
      <c r="BE2614" s="11"/>
      <c r="BF2614" s="11"/>
      <c r="BG2614" s="11"/>
      <c r="BH2614" s="11"/>
      <c r="BI2614" s="11"/>
      <c r="BJ2614" s="11"/>
      <c r="BK2614" s="11"/>
      <c r="BL2614" s="11"/>
      <c r="BM2614" s="11"/>
      <c r="BN2614" s="11"/>
      <c r="BO2614" s="11"/>
      <c r="BP2614" s="1" t="str">
        <v>0- Port Costs</v>
      </c>
      <c r="BT2614" s="1" t="str">
        <v>0- Port Value</v>
      </c>
      <c r="BU2614" s="11"/>
    </row>
    <row r="2615" spans="8:73" hidden="1" outlineLevel="1" x14ac:dyDescent="0.3">
      <c r="H2615" s="1" t="str">
        <v>0 - BM Costs</v>
      </c>
      <c r="L2615" s="1" t="str">
        <v>0 - BM Port</v>
      </c>
      <c r="N2615" s="1" t="str">
        <v>0 - Port Assets</v>
      </c>
      <c r="O2615" s="11"/>
      <c r="P2615" s="11"/>
      <c r="Q2615" s="11"/>
      <c r="R2615" s="11"/>
      <c r="S2615" s="11"/>
      <c r="T2615" s="11"/>
      <c r="U2615" s="11"/>
      <c r="V2615" s="11"/>
      <c r="W2615" s="11"/>
      <c r="X2615" s="11"/>
      <c r="Y2615" s="11"/>
      <c r="Z2615" s="11"/>
      <c r="AA2615" s="11"/>
      <c r="AB2615" s="11"/>
      <c r="AC2615" s="11"/>
      <c r="AD2615" s="11"/>
      <c r="AE2615" s="11"/>
      <c r="AF2615" s="11"/>
      <c r="AG2615" s="11"/>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c r="BC2615" s="11"/>
      <c r="BD2615" s="11"/>
      <c r="BE2615" s="11"/>
      <c r="BF2615" s="11"/>
      <c r="BG2615" s="11"/>
      <c r="BH2615" s="11"/>
      <c r="BI2615" s="11"/>
      <c r="BJ2615" s="11"/>
      <c r="BK2615" s="11"/>
      <c r="BL2615" s="11"/>
      <c r="BM2615" s="11"/>
      <c r="BN2615" s="11"/>
      <c r="BO2615" s="11"/>
      <c r="BP2615" s="1" t="str">
        <v>0- Port Costs</v>
      </c>
      <c r="BT2615" s="1" t="str">
        <v>0- Port Value</v>
      </c>
      <c r="BU2615" s="11"/>
    </row>
    <row r="2616" spans="8:73" hidden="1" outlineLevel="1" x14ac:dyDescent="0.3">
      <c r="H2616" s="1" t="str">
        <v>0 - BM Costs</v>
      </c>
      <c r="L2616" s="1" t="str">
        <v>0 - BM Port</v>
      </c>
      <c r="N2616" s="1" t="str">
        <v>0 - Port Assets</v>
      </c>
      <c r="O2616" s="11"/>
      <c r="P2616" s="11"/>
      <c r="Q2616" s="11"/>
      <c r="R2616" s="11"/>
      <c r="S2616" s="11"/>
      <c r="T2616" s="11"/>
      <c r="U2616" s="11"/>
      <c r="V2616" s="11"/>
      <c r="W2616" s="11"/>
      <c r="X2616" s="11"/>
      <c r="Y2616" s="11"/>
      <c r="Z2616" s="11"/>
      <c r="AA2616" s="11"/>
      <c r="AB2616" s="11"/>
      <c r="AC2616" s="11"/>
      <c r="AD2616" s="11"/>
      <c r="AE2616" s="11"/>
      <c r="AF2616" s="11"/>
      <c r="AG2616" s="11"/>
      <c r="AH2616" s="11"/>
      <c r="AI2616" s="11"/>
      <c r="AJ2616" s="11"/>
      <c r="AK2616" s="11"/>
      <c r="AL2616" s="11"/>
      <c r="AM2616" s="11"/>
      <c r="AN2616" s="11"/>
      <c r="AO2616" s="11"/>
      <c r="AP2616" s="11"/>
      <c r="AQ2616" s="11"/>
      <c r="AR2616" s="11"/>
      <c r="AS2616" s="11"/>
      <c r="AT2616" s="11"/>
      <c r="AU2616" s="11"/>
      <c r="AV2616" s="11"/>
      <c r="AW2616" s="11"/>
      <c r="AX2616" s="11"/>
      <c r="AY2616" s="11"/>
      <c r="AZ2616" s="11"/>
      <c r="BA2616" s="11"/>
      <c r="BB2616" s="11"/>
      <c r="BC2616" s="11"/>
      <c r="BD2616" s="11"/>
      <c r="BE2616" s="11"/>
      <c r="BF2616" s="11"/>
      <c r="BG2616" s="11"/>
      <c r="BH2616" s="11"/>
      <c r="BI2616" s="11"/>
      <c r="BJ2616" s="11"/>
      <c r="BK2616" s="11"/>
      <c r="BL2616" s="11"/>
      <c r="BM2616" s="11"/>
      <c r="BN2616" s="11"/>
      <c r="BO2616" s="11"/>
      <c r="BP2616" s="1" t="str">
        <v>0- Port Costs</v>
      </c>
      <c r="BT2616" s="1" t="str">
        <v>0- Port Value</v>
      </c>
      <c r="BU2616" s="11"/>
    </row>
    <row r="2617" spans="8:73" hidden="1" outlineLevel="1" x14ac:dyDescent="0.3">
      <c r="H2617" s="1" t="str">
        <v>0 - BM Costs</v>
      </c>
      <c r="L2617" s="1" t="str">
        <v>0 - BM Port</v>
      </c>
      <c r="N2617" s="1" t="str">
        <v>0 - Port Assets</v>
      </c>
      <c r="O2617" s="11"/>
      <c r="P2617" s="11"/>
      <c r="Q2617" s="11"/>
      <c r="R2617" s="11"/>
      <c r="S2617" s="11"/>
      <c r="T2617" s="11"/>
      <c r="U2617" s="11"/>
      <c r="V2617" s="11"/>
      <c r="W2617" s="11"/>
      <c r="X2617" s="11"/>
      <c r="Y2617" s="11"/>
      <c r="Z2617" s="11"/>
      <c r="AA2617" s="11"/>
      <c r="AB2617" s="11"/>
      <c r="AC2617" s="11"/>
      <c r="AD2617" s="11"/>
      <c r="AE2617" s="11"/>
      <c r="AF2617" s="11"/>
      <c r="AG2617" s="11"/>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c r="BC2617" s="11"/>
      <c r="BD2617" s="11"/>
      <c r="BE2617" s="11"/>
      <c r="BF2617" s="11"/>
      <c r="BG2617" s="11"/>
      <c r="BH2617" s="11"/>
      <c r="BI2617" s="11"/>
      <c r="BJ2617" s="11"/>
      <c r="BK2617" s="11"/>
      <c r="BL2617" s="11"/>
      <c r="BM2617" s="11"/>
      <c r="BN2617" s="11"/>
      <c r="BO2617" s="11"/>
      <c r="BP2617" s="1" t="str">
        <v>0- Port Costs</v>
      </c>
      <c r="BT2617" s="1" t="str">
        <v>0- Port Value</v>
      </c>
      <c r="BU2617" s="11"/>
    </row>
    <row r="2618" spans="8:73" hidden="1" outlineLevel="1" x14ac:dyDescent="0.3">
      <c r="H2618" s="1" t="str">
        <v>0 - BM Costs</v>
      </c>
      <c r="L2618" s="1" t="str">
        <v>0 - BM Port</v>
      </c>
      <c r="N2618" s="1" t="str">
        <v>0 - Port Assets</v>
      </c>
      <c r="O2618" s="11"/>
      <c r="P2618" s="11"/>
      <c r="Q2618" s="11"/>
      <c r="R2618" s="11"/>
      <c r="S2618" s="11"/>
      <c r="T2618" s="11"/>
      <c r="U2618" s="11"/>
      <c r="V2618" s="11"/>
      <c r="W2618" s="11"/>
      <c r="X2618" s="11"/>
      <c r="Y2618" s="11"/>
      <c r="Z2618" s="11"/>
      <c r="AA2618" s="11"/>
      <c r="AB2618" s="11"/>
      <c r="AC2618" s="11"/>
      <c r="AD2618" s="11"/>
      <c r="AE2618" s="11"/>
      <c r="AF2618" s="11"/>
      <c r="AG2618" s="11"/>
      <c r="AH2618" s="11"/>
      <c r="AI2618" s="11"/>
      <c r="AJ2618" s="11"/>
      <c r="AK2618" s="11"/>
      <c r="AL2618" s="11"/>
      <c r="AM2618" s="11"/>
      <c r="AN2618" s="11"/>
      <c r="AO2618" s="11"/>
      <c r="AP2618" s="11"/>
      <c r="AQ2618" s="11"/>
      <c r="AR2618" s="11"/>
      <c r="AS2618" s="11"/>
      <c r="AT2618" s="11"/>
      <c r="AU2618" s="11"/>
      <c r="AV2618" s="11"/>
      <c r="AW2618" s="11"/>
      <c r="AX2618" s="11"/>
      <c r="AY2618" s="11"/>
      <c r="AZ2618" s="11"/>
      <c r="BA2618" s="11"/>
      <c r="BB2618" s="11"/>
      <c r="BC2618" s="11"/>
      <c r="BD2618" s="11"/>
      <c r="BE2618" s="11"/>
      <c r="BF2618" s="11"/>
      <c r="BG2618" s="11"/>
      <c r="BH2618" s="11"/>
      <c r="BI2618" s="11"/>
      <c r="BJ2618" s="11"/>
      <c r="BK2618" s="11"/>
      <c r="BL2618" s="11"/>
      <c r="BM2618" s="11"/>
      <c r="BN2618" s="11"/>
      <c r="BO2618" s="11"/>
      <c r="BP2618" s="1" t="str">
        <v>0- Port Costs</v>
      </c>
      <c r="BT2618" s="1" t="str">
        <v>0- Port Value</v>
      </c>
      <c r="BU2618" s="11"/>
    </row>
    <row r="2619" spans="8:73" hidden="1" outlineLevel="1" x14ac:dyDescent="0.3">
      <c r="H2619" s="1" t="str">
        <v>0 - BM Costs</v>
      </c>
      <c r="L2619" s="1" t="str">
        <v>0 - BM Port</v>
      </c>
      <c r="N2619" s="1" t="str">
        <v>0 - Port Assets</v>
      </c>
      <c r="O2619" s="11"/>
      <c r="P2619" s="11"/>
      <c r="Q2619" s="11"/>
      <c r="R2619" s="11"/>
      <c r="S2619" s="11"/>
      <c r="T2619" s="11"/>
      <c r="U2619" s="11"/>
      <c r="V2619" s="11"/>
      <c r="W2619" s="11"/>
      <c r="X2619" s="11"/>
      <c r="Y2619" s="11"/>
      <c r="Z2619" s="11"/>
      <c r="AA2619" s="11"/>
      <c r="AB2619" s="11"/>
      <c r="AC2619" s="11"/>
      <c r="AD2619" s="11"/>
      <c r="AE2619" s="11"/>
      <c r="AF2619" s="11"/>
      <c r="AG2619" s="11"/>
      <c r="AH2619" s="11"/>
      <c r="AI2619" s="11"/>
      <c r="AJ2619" s="11"/>
      <c r="AK2619" s="11"/>
      <c r="AL2619" s="11"/>
      <c r="AM2619" s="11"/>
      <c r="AN2619" s="11"/>
      <c r="AO2619" s="11"/>
      <c r="AP2619" s="11"/>
      <c r="AQ2619" s="11"/>
      <c r="AR2619" s="11"/>
      <c r="AS2619" s="11"/>
      <c r="AT2619" s="11"/>
      <c r="AU2619" s="11"/>
      <c r="AV2619" s="11"/>
      <c r="AW2619" s="11"/>
      <c r="AX2619" s="11"/>
      <c r="AY2619" s="11"/>
      <c r="AZ2619" s="11"/>
      <c r="BA2619" s="11"/>
      <c r="BB2619" s="11"/>
      <c r="BC2619" s="11"/>
      <c r="BD2619" s="11"/>
      <c r="BE2619" s="11"/>
      <c r="BF2619" s="11"/>
      <c r="BG2619" s="11"/>
      <c r="BH2619" s="11"/>
      <c r="BI2619" s="11"/>
      <c r="BJ2619" s="11"/>
      <c r="BK2619" s="11"/>
      <c r="BL2619" s="11"/>
      <c r="BM2619" s="11"/>
      <c r="BN2619" s="11"/>
      <c r="BO2619" s="11"/>
      <c r="BP2619" s="1" t="str">
        <v>0- Port Costs</v>
      </c>
      <c r="BT2619" s="1" t="str">
        <v>0- Port Value</v>
      </c>
      <c r="BU2619" s="11"/>
    </row>
    <row r="2620" spans="8:73" hidden="1" outlineLevel="1" x14ac:dyDescent="0.3">
      <c r="H2620" s="1" t="str">
        <v>0 - BM Costs</v>
      </c>
      <c r="L2620" s="1" t="str">
        <v>0 - BM Port</v>
      </c>
      <c r="N2620" s="1" t="str">
        <v>0 - Port Assets</v>
      </c>
      <c r="O2620" s="11"/>
      <c r="P2620" s="11"/>
      <c r="Q2620" s="11"/>
      <c r="R2620" s="11"/>
      <c r="S2620" s="11"/>
      <c r="T2620" s="11"/>
      <c r="U2620" s="11"/>
      <c r="V2620" s="11"/>
      <c r="W2620" s="11"/>
      <c r="X2620" s="11"/>
      <c r="Y2620" s="11"/>
      <c r="Z2620" s="11"/>
      <c r="AA2620" s="11"/>
      <c r="AB2620" s="11"/>
      <c r="AC2620" s="11"/>
      <c r="AD2620" s="11"/>
      <c r="AE2620" s="11"/>
      <c r="AF2620" s="11"/>
      <c r="AG2620" s="11"/>
      <c r="AH2620" s="11"/>
      <c r="AI2620" s="11"/>
      <c r="AJ2620" s="11"/>
      <c r="AK2620" s="11"/>
      <c r="AL2620" s="11"/>
      <c r="AM2620" s="11"/>
      <c r="AN2620" s="11"/>
      <c r="AO2620" s="11"/>
      <c r="AP2620" s="11"/>
      <c r="AQ2620" s="11"/>
      <c r="AR2620" s="11"/>
      <c r="AS2620" s="11"/>
      <c r="AT2620" s="11"/>
      <c r="AU2620" s="11"/>
      <c r="AV2620" s="11"/>
      <c r="AW2620" s="11"/>
      <c r="AX2620" s="11"/>
      <c r="AY2620" s="11"/>
      <c r="AZ2620" s="11"/>
      <c r="BA2620" s="11"/>
      <c r="BB2620" s="11"/>
      <c r="BC2620" s="11"/>
      <c r="BD2620" s="11"/>
      <c r="BE2620" s="11"/>
      <c r="BF2620" s="11"/>
      <c r="BG2620" s="11"/>
      <c r="BH2620" s="11"/>
      <c r="BI2620" s="11"/>
      <c r="BJ2620" s="11"/>
      <c r="BK2620" s="11"/>
      <c r="BL2620" s="11"/>
      <c r="BM2620" s="11"/>
      <c r="BN2620" s="11"/>
      <c r="BO2620" s="11"/>
      <c r="BP2620" s="1" t="str">
        <v>0- Port Costs</v>
      </c>
      <c r="BT2620" s="1" t="str">
        <v>0- Port Value</v>
      </c>
      <c r="BU2620" s="11"/>
    </row>
    <row r="2621" spans="8:73" hidden="1" outlineLevel="1" x14ac:dyDescent="0.3">
      <c r="H2621" s="1" t="str">
        <v>0 - BM Costs</v>
      </c>
      <c r="L2621" s="1" t="str">
        <v>0 - BM Port</v>
      </c>
      <c r="N2621" s="1" t="str">
        <v>0 - Port Assets</v>
      </c>
      <c r="O2621" s="11"/>
      <c r="P2621" s="11"/>
      <c r="Q2621" s="11"/>
      <c r="R2621" s="11"/>
      <c r="S2621" s="11"/>
      <c r="T2621" s="11"/>
      <c r="U2621" s="11"/>
      <c r="V2621" s="11"/>
      <c r="W2621" s="11"/>
      <c r="X2621" s="11"/>
      <c r="Y2621" s="11"/>
      <c r="Z2621" s="11"/>
      <c r="AA2621" s="11"/>
      <c r="AB2621" s="11"/>
      <c r="AC2621" s="11"/>
      <c r="AD2621" s="11"/>
      <c r="AE2621" s="11"/>
      <c r="AF2621" s="11"/>
      <c r="AG2621" s="11"/>
      <c r="AH2621" s="11"/>
      <c r="AI2621" s="11"/>
      <c r="AJ2621" s="11"/>
      <c r="AK2621" s="11"/>
      <c r="AL2621" s="11"/>
      <c r="AM2621" s="11"/>
      <c r="AN2621" s="11"/>
      <c r="AO2621" s="11"/>
      <c r="AP2621" s="11"/>
      <c r="AQ2621" s="11"/>
      <c r="AR2621" s="11"/>
      <c r="AS2621" s="11"/>
      <c r="AT2621" s="11"/>
      <c r="AU2621" s="11"/>
      <c r="AV2621" s="11"/>
      <c r="AW2621" s="11"/>
      <c r="AX2621" s="11"/>
      <c r="AY2621" s="11"/>
      <c r="AZ2621" s="11"/>
      <c r="BA2621" s="11"/>
      <c r="BB2621" s="11"/>
      <c r="BC2621" s="11"/>
      <c r="BD2621" s="11"/>
      <c r="BE2621" s="11"/>
      <c r="BF2621" s="11"/>
      <c r="BG2621" s="11"/>
      <c r="BH2621" s="11"/>
      <c r="BI2621" s="11"/>
      <c r="BJ2621" s="11"/>
      <c r="BK2621" s="11"/>
      <c r="BL2621" s="11"/>
      <c r="BM2621" s="11"/>
      <c r="BN2621" s="11"/>
      <c r="BO2621" s="11"/>
      <c r="BP2621" s="1" t="str">
        <v>0- Port Costs</v>
      </c>
      <c r="BT2621" s="1" t="str">
        <v>0- Port Value</v>
      </c>
      <c r="BU2621" s="11"/>
    </row>
    <row r="2622" spans="8:73" hidden="1" outlineLevel="1" x14ac:dyDescent="0.3">
      <c r="H2622" s="1" t="str">
        <v>0 - BM Costs</v>
      </c>
      <c r="L2622" s="1" t="str">
        <v>0 - BM Port</v>
      </c>
      <c r="N2622" s="1" t="str">
        <v>0 - Port Assets</v>
      </c>
      <c r="O2622" s="11"/>
      <c r="P2622" s="11"/>
      <c r="Q2622" s="11"/>
      <c r="R2622" s="11"/>
      <c r="S2622" s="11"/>
      <c r="T2622" s="11"/>
      <c r="U2622" s="11"/>
      <c r="V2622" s="11"/>
      <c r="W2622" s="11"/>
      <c r="X2622" s="11"/>
      <c r="Y2622" s="11"/>
      <c r="Z2622" s="11"/>
      <c r="AA2622" s="11"/>
      <c r="AB2622" s="11"/>
      <c r="AC2622" s="11"/>
      <c r="AD2622" s="11"/>
      <c r="AE2622" s="11"/>
      <c r="AF2622" s="11"/>
      <c r="AG2622" s="11"/>
      <c r="AH2622" s="11"/>
      <c r="AI2622" s="11"/>
      <c r="AJ2622" s="11"/>
      <c r="AK2622" s="11"/>
      <c r="AL2622" s="11"/>
      <c r="AM2622" s="11"/>
      <c r="AN2622" s="11"/>
      <c r="AO2622" s="11"/>
      <c r="AP2622" s="11"/>
      <c r="AQ2622" s="11"/>
      <c r="AR2622" s="11"/>
      <c r="AS2622" s="11"/>
      <c r="AT2622" s="11"/>
      <c r="AU2622" s="11"/>
      <c r="AV2622" s="11"/>
      <c r="AW2622" s="11"/>
      <c r="AX2622" s="11"/>
      <c r="AY2622" s="11"/>
      <c r="AZ2622" s="11"/>
      <c r="BA2622" s="11"/>
      <c r="BB2622" s="11"/>
      <c r="BC2622" s="11"/>
      <c r="BD2622" s="11"/>
      <c r="BE2622" s="11"/>
      <c r="BF2622" s="11"/>
      <c r="BG2622" s="11"/>
      <c r="BH2622" s="11"/>
      <c r="BI2622" s="11"/>
      <c r="BJ2622" s="11"/>
      <c r="BK2622" s="11"/>
      <c r="BL2622" s="11"/>
      <c r="BM2622" s="11"/>
      <c r="BN2622" s="11"/>
      <c r="BO2622" s="11"/>
      <c r="BP2622" s="1" t="str">
        <v>0- Port Costs</v>
      </c>
      <c r="BT2622" s="1" t="str">
        <v>0- Port Value</v>
      </c>
      <c r="BU2622" s="11"/>
    </row>
    <row r="2623" spans="8:73" hidden="1" outlineLevel="1" x14ac:dyDescent="0.3">
      <c r="H2623" s="1" t="str">
        <v>0 - BM Costs</v>
      </c>
      <c r="L2623" s="1" t="str">
        <v>0 - BM Port</v>
      </c>
      <c r="N2623" s="1" t="str">
        <v>0 - Port Assets</v>
      </c>
      <c r="O2623" s="11"/>
      <c r="P2623" s="11"/>
      <c r="Q2623" s="11"/>
      <c r="R2623" s="11"/>
      <c r="S2623" s="11"/>
      <c r="T2623" s="11"/>
      <c r="U2623" s="11"/>
      <c r="V2623" s="11"/>
      <c r="W2623" s="11"/>
      <c r="X2623" s="11"/>
      <c r="Y2623" s="11"/>
      <c r="Z2623" s="11"/>
      <c r="AA2623" s="11"/>
      <c r="AB2623" s="11"/>
      <c r="AC2623" s="11"/>
      <c r="AD2623" s="11"/>
      <c r="AE2623" s="11"/>
      <c r="AF2623" s="11"/>
      <c r="AG2623" s="11"/>
      <c r="AH2623" s="11"/>
      <c r="AI2623" s="11"/>
      <c r="AJ2623" s="11"/>
      <c r="AK2623" s="11"/>
      <c r="AL2623" s="11"/>
      <c r="AM2623" s="11"/>
      <c r="AN2623" s="11"/>
      <c r="AO2623" s="11"/>
      <c r="AP2623" s="11"/>
      <c r="AQ2623" s="11"/>
      <c r="AR2623" s="11"/>
      <c r="AS2623" s="11"/>
      <c r="AT2623" s="11"/>
      <c r="AU2623" s="11"/>
      <c r="AV2623" s="11"/>
      <c r="AW2623" s="11"/>
      <c r="AX2623" s="11"/>
      <c r="AY2623" s="11"/>
      <c r="AZ2623" s="11"/>
      <c r="BA2623" s="11"/>
      <c r="BB2623" s="11"/>
      <c r="BC2623" s="11"/>
      <c r="BD2623" s="11"/>
      <c r="BE2623" s="11"/>
      <c r="BF2623" s="11"/>
      <c r="BG2623" s="11"/>
      <c r="BH2623" s="11"/>
      <c r="BI2623" s="11"/>
      <c r="BJ2623" s="11"/>
      <c r="BK2623" s="11"/>
      <c r="BL2623" s="11"/>
      <c r="BM2623" s="11"/>
      <c r="BN2623" s="11"/>
      <c r="BO2623" s="11"/>
      <c r="BP2623" s="1" t="str">
        <v>0- Port Costs</v>
      </c>
      <c r="BT2623" s="1" t="str">
        <v>0- Port Value</v>
      </c>
      <c r="BU2623" s="11"/>
    </row>
    <row r="2624" spans="8:73" hidden="1" outlineLevel="1" x14ac:dyDescent="0.3">
      <c r="H2624" s="1" t="str">
        <v>0 - BM Costs</v>
      </c>
      <c r="L2624" s="1" t="str">
        <v>0 - BM Port</v>
      </c>
      <c r="N2624" s="1" t="str">
        <v>0 - Port Assets</v>
      </c>
      <c r="O2624" s="11"/>
      <c r="P2624" s="11"/>
      <c r="Q2624" s="11"/>
      <c r="R2624" s="11"/>
      <c r="S2624" s="11"/>
      <c r="T2624" s="11"/>
      <c r="U2624" s="11"/>
      <c r="V2624" s="11"/>
      <c r="W2624" s="11"/>
      <c r="X2624" s="11"/>
      <c r="Y2624" s="11"/>
      <c r="Z2624" s="11"/>
      <c r="AA2624" s="11"/>
      <c r="AB2624" s="11"/>
      <c r="AC2624" s="11"/>
      <c r="AD2624" s="11"/>
      <c r="AE2624" s="11"/>
      <c r="AF2624" s="11"/>
      <c r="AG2624" s="11"/>
      <c r="AH2624" s="11"/>
      <c r="AI2624" s="11"/>
      <c r="AJ2624" s="11"/>
      <c r="AK2624" s="11"/>
      <c r="AL2624" s="11"/>
      <c r="AM2624" s="11"/>
      <c r="AN2624" s="11"/>
      <c r="AO2624" s="11"/>
      <c r="AP2624" s="11"/>
      <c r="AQ2624" s="11"/>
      <c r="AR2624" s="11"/>
      <c r="AS2624" s="11"/>
      <c r="AT2624" s="11"/>
      <c r="AU2624" s="11"/>
      <c r="AV2624" s="11"/>
      <c r="AW2624" s="11"/>
      <c r="AX2624" s="11"/>
      <c r="AY2624" s="11"/>
      <c r="AZ2624" s="11"/>
      <c r="BA2624" s="11"/>
      <c r="BB2624" s="11"/>
      <c r="BC2624" s="11"/>
      <c r="BD2624" s="11"/>
      <c r="BE2624" s="11"/>
      <c r="BF2624" s="11"/>
      <c r="BG2624" s="11"/>
      <c r="BH2624" s="11"/>
      <c r="BI2624" s="11"/>
      <c r="BJ2624" s="11"/>
      <c r="BK2624" s="11"/>
      <c r="BL2624" s="11"/>
      <c r="BM2624" s="11"/>
      <c r="BN2624" s="11"/>
      <c r="BO2624" s="11"/>
      <c r="BP2624" s="1" t="str">
        <v>0- Port Costs</v>
      </c>
      <c r="BT2624" s="1" t="str">
        <v>0- Port Value</v>
      </c>
      <c r="BU2624" s="11"/>
    </row>
    <row r="2625" spans="8:73" hidden="1" outlineLevel="1" x14ac:dyDescent="0.3">
      <c r="H2625" s="1" t="str">
        <v>0 - BM Costs</v>
      </c>
      <c r="L2625" s="1" t="str">
        <v>0 - BM Port</v>
      </c>
      <c r="N2625" s="1" t="str">
        <v>0 - Port Assets</v>
      </c>
      <c r="O2625" s="11"/>
      <c r="P2625" s="11"/>
      <c r="Q2625" s="11"/>
      <c r="R2625" s="11"/>
      <c r="S2625" s="11"/>
      <c r="T2625" s="11"/>
      <c r="U2625" s="11"/>
      <c r="V2625" s="11"/>
      <c r="W2625" s="11"/>
      <c r="X2625" s="11"/>
      <c r="Y2625" s="11"/>
      <c r="Z2625" s="11"/>
      <c r="AA2625" s="11"/>
      <c r="AB2625" s="11"/>
      <c r="AC2625" s="11"/>
      <c r="AD2625" s="11"/>
      <c r="AE2625" s="11"/>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c r="BC2625" s="11"/>
      <c r="BD2625" s="11"/>
      <c r="BE2625" s="11"/>
      <c r="BF2625" s="11"/>
      <c r="BG2625" s="11"/>
      <c r="BH2625" s="11"/>
      <c r="BI2625" s="11"/>
      <c r="BJ2625" s="11"/>
      <c r="BK2625" s="11"/>
      <c r="BL2625" s="11"/>
      <c r="BM2625" s="11"/>
      <c r="BN2625" s="11"/>
      <c r="BO2625" s="11"/>
      <c r="BP2625" s="1" t="str">
        <v>0- Port Costs</v>
      </c>
      <c r="BT2625" s="1" t="str">
        <v>0- Port Value</v>
      </c>
      <c r="BU2625" s="11"/>
    </row>
    <row r="2626" spans="8:73" hidden="1" outlineLevel="1" x14ac:dyDescent="0.3">
      <c r="H2626" s="1" t="str">
        <v>0 - BM Costs</v>
      </c>
      <c r="L2626" s="1" t="str">
        <v>0 - BM Port</v>
      </c>
      <c r="N2626" s="1" t="str">
        <v>0 - Port Assets</v>
      </c>
      <c r="O2626" s="11"/>
      <c r="P2626" s="11"/>
      <c r="Q2626" s="11"/>
      <c r="R2626" s="11"/>
      <c r="S2626" s="11"/>
      <c r="T2626" s="11"/>
      <c r="U2626" s="11"/>
      <c r="V2626" s="11"/>
      <c r="W2626" s="11"/>
      <c r="X2626" s="11"/>
      <c r="Y2626" s="11"/>
      <c r="Z2626" s="11"/>
      <c r="AA2626" s="11"/>
      <c r="AB2626" s="11"/>
      <c r="AC2626" s="11"/>
      <c r="AD2626" s="11"/>
      <c r="AE2626" s="11"/>
      <c r="AF2626" s="11"/>
      <c r="AG2626" s="11"/>
      <c r="AH2626" s="11"/>
      <c r="AI2626" s="11"/>
      <c r="AJ2626" s="11"/>
      <c r="AK2626" s="11"/>
      <c r="AL2626" s="11"/>
      <c r="AM2626" s="11"/>
      <c r="AN2626" s="11"/>
      <c r="AO2626" s="11"/>
      <c r="AP2626" s="11"/>
      <c r="AQ2626" s="11"/>
      <c r="AR2626" s="11"/>
      <c r="AS2626" s="11"/>
      <c r="AT2626" s="11"/>
      <c r="AU2626" s="11"/>
      <c r="AV2626" s="11"/>
      <c r="AW2626" s="11"/>
      <c r="AX2626" s="11"/>
      <c r="AY2626" s="11"/>
      <c r="AZ2626" s="11"/>
      <c r="BA2626" s="11"/>
      <c r="BB2626" s="11"/>
      <c r="BC2626" s="11"/>
      <c r="BD2626" s="11"/>
      <c r="BE2626" s="11"/>
      <c r="BF2626" s="11"/>
      <c r="BG2626" s="11"/>
      <c r="BH2626" s="11"/>
      <c r="BI2626" s="11"/>
      <c r="BJ2626" s="11"/>
      <c r="BK2626" s="11"/>
      <c r="BL2626" s="11"/>
      <c r="BM2626" s="11"/>
      <c r="BN2626" s="11"/>
      <c r="BO2626" s="11"/>
      <c r="BP2626" s="1" t="str">
        <v>0- Port Costs</v>
      </c>
      <c r="BT2626" s="1" t="str">
        <v>0- Port Value</v>
      </c>
      <c r="BU2626" s="11"/>
    </row>
    <row r="2627" spans="8:73" hidden="1" outlineLevel="1" x14ac:dyDescent="0.3">
      <c r="H2627" s="1" t="str">
        <v>0 - BM Costs</v>
      </c>
      <c r="L2627" s="1" t="str">
        <v>0 - BM Port</v>
      </c>
      <c r="N2627" s="1" t="str">
        <v>0 - Port Assets</v>
      </c>
      <c r="O2627" s="11"/>
      <c r="P2627" s="11"/>
      <c r="Q2627" s="11"/>
      <c r="R2627" s="11"/>
      <c r="S2627" s="11"/>
      <c r="T2627" s="11"/>
      <c r="U2627" s="11"/>
      <c r="V2627" s="11"/>
      <c r="W2627" s="11"/>
      <c r="X2627" s="11"/>
      <c r="Y2627" s="11"/>
      <c r="Z2627" s="11"/>
      <c r="AA2627" s="11"/>
      <c r="AB2627" s="11"/>
      <c r="AC2627" s="11"/>
      <c r="AD2627" s="11"/>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c r="BC2627" s="11"/>
      <c r="BD2627" s="11"/>
      <c r="BE2627" s="11"/>
      <c r="BF2627" s="11"/>
      <c r="BG2627" s="11"/>
      <c r="BH2627" s="11"/>
      <c r="BI2627" s="11"/>
      <c r="BJ2627" s="11"/>
      <c r="BK2627" s="11"/>
      <c r="BL2627" s="11"/>
      <c r="BM2627" s="11"/>
      <c r="BN2627" s="11"/>
      <c r="BO2627" s="11"/>
      <c r="BP2627" s="1" t="str">
        <v>0- Port Costs</v>
      </c>
      <c r="BT2627" s="1" t="str">
        <v>0- Port Value</v>
      </c>
      <c r="BU2627" s="11"/>
    </row>
    <row r="2628" spans="8:73" hidden="1" outlineLevel="1" x14ac:dyDescent="0.3">
      <c r="H2628" s="1" t="str">
        <v>0 - BM Costs</v>
      </c>
      <c r="L2628" s="1" t="str">
        <v>0 - BM Port</v>
      </c>
      <c r="N2628" s="1" t="str">
        <v>0 - Port Assets</v>
      </c>
      <c r="O2628" s="11"/>
      <c r="P2628" s="11"/>
      <c r="Q2628" s="11"/>
      <c r="R2628" s="11"/>
      <c r="S2628" s="11"/>
      <c r="T2628" s="11"/>
      <c r="U2628" s="11"/>
      <c r="V2628" s="11"/>
      <c r="W2628" s="11"/>
      <c r="X2628" s="11"/>
      <c r="Y2628" s="11"/>
      <c r="Z2628" s="11"/>
      <c r="AA2628" s="11"/>
      <c r="AB2628" s="11"/>
      <c r="AC2628" s="11"/>
      <c r="AD2628" s="11"/>
      <c r="AE2628" s="11"/>
      <c r="AF2628" s="11"/>
      <c r="AG2628" s="11"/>
      <c r="AH2628" s="11"/>
      <c r="AI2628" s="11"/>
      <c r="AJ2628" s="11"/>
      <c r="AK2628" s="11"/>
      <c r="AL2628" s="11"/>
      <c r="AM2628" s="11"/>
      <c r="AN2628" s="11"/>
      <c r="AO2628" s="11"/>
      <c r="AP2628" s="11"/>
      <c r="AQ2628" s="11"/>
      <c r="AR2628" s="11"/>
      <c r="AS2628" s="11"/>
      <c r="AT2628" s="11"/>
      <c r="AU2628" s="11"/>
      <c r="AV2628" s="11"/>
      <c r="AW2628" s="11"/>
      <c r="AX2628" s="11"/>
      <c r="AY2628" s="11"/>
      <c r="AZ2628" s="11"/>
      <c r="BA2628" s="11"/>
      <c r="BB2628" s="11"/>
      <c r="BC2628" s="11"/>
      <c r="BD2628" s="11"/>
      <c r="BE2628" s="11"/>
      <c r="BF2628" s="11"/>
      <c r="BG2628" s="11"/>
      <c r="BH2628" s="11"/>
      <c r="BI2628" s="11"/>
      <c r="BJ2628" s="11"/>
      <c r="BK2628" s="11"/>
      <c r="BL2628" s="11"/>
      <c r="BM2628" s="11"/>
      <c r="BN2628" s="11"/>
      <c r="BO2628" s="11"/>
      <c r="BP2628" s="1" t="str">
        <v>0- Port Costs</v>
      </c>
      <c r="BT2628" s="1" t="str">
        <v>0- Port Value</v>
      </c>
      <c r="BU2628" s="11"/>
    </row>
    <row r="2629" spans="8:73" hidden="1" outlineLevel="1" x14ac:dyDescent="0.3">
      <c r="H2629" s="1" t="str">
        <v>0 - BM Costs</v>
      </c>
      <c r="L2629" s="1" t="str">
        <v>0 - BM Port</v>
      </c>
      <c r="N2629" s="1" t="str">
        <v>0 - Port Assets</v>
      </c>
      <c r="O2629" s="11"/>
      <c r="P2629" s="11"/>
      <c r="Q2629" s="11"/>
      <c r="R2629" s="11"/>
      <c r="S2629" s="11"/>
      <c r="T2629" s="11"/>
      <c r="U2629" s="11"/>
      <c r="V2629" s="11"/>
      <c r="W2629" s="11"/>
      <c r="X2629" s="11"/>
      <c r="Y2629" s="11"/>
      <c r="Z2629" s="11"/>
      <c r="AA2629" s="11"/>
      <c r="AB2629" s="11"/>
      <c r="AC2629" s="11"/>
      <c r="AD2629" s="11"/>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c r="BC2629" s="11"/>
      <c r="BD2629" s="11"/>
      <c r="BE2629" s="11"/>
      <c r="BF2629" s="11"/>
      <c r="BG2629" s="11"/>
      <c r="BH2629" s="11"/>
      <c r="BI2629" s="11"/>
      <c r="BJ2629" s="11"/>
      <c r="BK2629" s="11"/>
      <c r="BL2629" s="11"/>
      <c r="BM2629" s="11"/>
      <c r="BN2629" s="11"/>
      <c r="BO2629" s="11"/>
      <c r="BP2629" s="1" t="str">
        <v>0- Port Costs</v>
      </c>
      <c r="BT2629" s="1" t="str">
        <v>0- Port Value</v>
      </c>
      <c r="BU2629" s="11"/>
    </row>
    <row r="2630" spans="8:73" hidden="1" outlineLevel="1" x14ac:dyDescent="0.3">
      <c r="H2630" s="1" t="str">
        <v>0 - BM Costs</v>
      </c>
      <c r="L2630" s="1" t="str">
        <v>0 - BM Port</v>
      </c>
      <c r="N2630" s="1" t="str">
        <v>0 - Port Assets</v>
      </c>
      <c r="O2630" s="11"/>
      <c r="P2630" s="11"/>
      <c r="Q2630" s="11"/>
      <c r="R2630" s="11"/>
      <c r="S2630" s="11"/>
      <c r="T2630" s="11"/>
      <c r="U2630" s="11"/>
      <c r="V2630" s="11"/>
      <c r="W2630" s="11"/>
      <c r="X2630" s="11"/>
      <c r="Y2630" s="11"/>
      <c r="Z2630" s="11"/>
      <c r="AA2630" s="11"/>
      <c r="AB2630" s="11"/>
      <c r="AC2630" s="11"/>
      <c r="AD2630" s="11"/>
      <c r="AE2630" s="11"/>
      <c r="AF2630" s="11"/>
      <c r="AG2630" s="11"/>
      <c r="AH2630" s="11"/>
      <c r="AI2630" s="11"/>
      <c r="AJ2630" s="11"/>
      <c r="AK2630" s="11"/>
      <c r="AL2630" s="11"/>
      <c r="AM2630" s="11"/>
      <c r="AN2630" s="11"/>
      <c r="AO2630" s="11"/>
      <c r="AP2630" s="11"/>
      <c r="AQ2630" s="11"/>
      <c r="AR2630" s="11"/>
      <c r="AS2630" s="11"/>
      <c r="AT2630" s="11"/>
      <c r="AU2630" s="11"/>
      <c r="AV2630" s="11"/>
      <c r="AW2630" s="11"/>
      <c r="AX2630" s="11"/>
      <c r="AY2630" s="11"/>
      <c r="AZ2630" s="11"/>
      <c r="BA2630" s="11"/>
      <c r="BB2630" s="11"/>
      <c r="BC2630" s="11"/>
      <c r="BD2630" s="11"/>
      <c r="BE2630" s="11"/>
      <c r="BF2630" s="11"/>
      <c r="BG2630" s="11"/>
      <c r="BH2630" s="11"/>
      <c r="BI2630" s="11"/>
      <c r="BJ2630" s="11"/>
      <c r="BK2630" s="11"/>
      <c r="BL2630" s="11"/>
      <c r="BM2630" s="11"/>
      <c r="BN2630" s="11"/>
      <c r="BO2630" s="11"/>
      <c r="BP2630" s="1" t="str">
        <v>0- Port Costs</v>
      </c>
      <c r="BT2630" s="1" t="str">
        <v>0- Port Value</v>
      </c>
      <c r="BU2630" s="11"/>
    </row>
    <row r="2631" spans="8:73" hidden="1" outlineLevel="1" x14ac:dyDescent="0.3">
      <c r="H2631" s="1" t="str">
        <v>0 - BM Costs</v>
      </c>
      <c r="L2631" s="1" t="str">
        <v>0 - BM Port</v>
      </c>
      <c r="N2631" s="1" t="str">
        <v>0 - Port Assets</v>
      </c>
      <c r="O2631" s="11"/>
      <c r="P2631" s="11"/>
      <c r="Q2631" s="11"/>
      <c r="R2631" s="11"/>
      <c r="S2631" s="11"/>
      <c r="T2631" s="11"/>
      <c r="U2631" s="11"/>
      <c r="V2631" s="11"/>
      <c r="W2631" s="11"/>
      <c r="X2631" s="11"/>
      <c r="Y2631" s="11"/>
      <c r="Z2631" s="11"/>
      <c r="AA2631" s="11"/>
      <c r="AB2631" s="11"/>
      <c r="AC2631" s="11"/>
      <c r="AD2631" s="11"/>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c r="BC2631" s="11"/>
      <c r="BD2631" s="11"/>
      <c r="BE2631" s="11"/>
      <c r="BF2631" s="11"/>
      <c r="BG2631" s="11"/>
      <c r="BH2631" s="11"/>
      <c r="BI2631" s="11"/>
      <c r="BJ2631" s="11"/>
      <c r="BK2631" s="11"/>
      <c r="BL2631" s="11"/>
      <c r="BM2631" s="11"/>
      <c r="BN2631" s="11"/>
      <c r="BO2631" s="11"/>
      <c r="BP2631" s="1" t="str">
        <v>0- Port Costs</v>
      </c>
      <c r="BT2631" s="1" t="str">
        <v>0- Port Value</v>
      </c>
      <c r="BU2631" s="11"/>
    </row>
    <row r="2632" spans="8:73" hidden="1" outlineLevel="1" x14ac:dyDescent="0.3">
      <c r="H2632" s="1" t="str">
        <v>0 - BM Costs</v>
      </c>
      <c r="L2632" s="1" t="str">
        <v>0 - BM Port</v>
      </c>
      <c r="N2632" s="1" t="str">
        <v>0 - Port Assets</v>
      </c>
      <c r="O2632" s="11"/>
      <c r="P2632" s="11"/>
      <c r="Q2632" s="11"/>
      <c r="R2632" s="11"/>
      <c r="S2632" s="11"/>
      <c r="T2632" s="11"/>
      <c r="U2632" s="11"/>
      <c r="V2632" s="11"/>
      <c r="W2632" s="11"/>
      <c r="X2632" s="11"/>
      <c r="Y2632" s="11"/>
      <c r="Z2632" s="11"/>
      <c r="AA2632" s="11"/>
      <c r="AB2632" s="11"/>
      <c r="AC2632" s="11"/>
      <c r="AD2632" s="11"/>
      <c r="AE2632" s="11"/>
      <c r="AF2632" s="11"/>
      <c r="AG2632" s="11"/>
      <c r="AH2632" s="11"/>
      <c r="AI2632" s="11"/>
      <c r="AJ2632" s="11"/>
      <c r="AK2632" s="11"/>
      <c r="AL2632" s="11"/>
      <c r="AM2632" s="11"/>
      <c r="AN2632" s="11"/>
      <c r="AO2632" s="11"/>
      <c r="AP2632" s="11"/>
      <c r="AQ2632" s="11"/>
      <c r="AR2632" s="11"/>
      <c r="AS2632" s="11"/>
      <c r="AT2632" s="11"/>
      <c r="AU2632" s="11"/>
      <c r="AV2632" s="11"/>
      <c r="AW2632" s="11"/>
      <c r="AX2632" s="11"/>
      <c r="AY2632" s="11"/>
      <c r="AZ2632" s="11"/>
      <c r="BA2632" s="11"/>
      <c r="BB2632" s="11"/>
      <c r="BC2632" s="11"/>
      <c r="BD2632" s="11"/>
      <c r="BE2632" s="11"/>
      <c r="BF2632" s="11"/>
      <c r="BG2632" s="11"/>
      <c r="BH2632" s="11"/>
      <c r="BI2632" s="11"/>
      <c r="BJ2632" s="11"/>
      <c r="BK2632" s="11"/>
      <c r="BL2632" s="11"/>
      <c r="BM2632" s="11"/>
      <c r="BN2632" s="11"/>
      <c r="BO2632" s="11"/>
      <c r="BP2632" s="1" t="str">
        <v>0- Port Costs</v>
      </c>
      <c r="BT2632" s="1" t="str">
        <v>0- Port Value</v>
      </c>
      <c r="BU2632" s="11"/>
    </row>
    <row r="2633" spans="8:73" hidden="1" outlineLevel="1" x14ac:dyDescent="0.3">
      <c r="H2633" s="1" t="str">
        <v>0 - BM Costs</v>
      </c>
      <c r="L2633" s="1" t="str">
        <v>0 - BM Port</v>
      </c>
      <c r="N2633" s="1" t="str">
        <v>0 - Port Assets</v>
      </c>
      <c r="O2633" s="11"/>
      <c r="P2633" s="11"/>
      <c r="Q2633" s="11"/>
      <c r="R2633" s="11"/>
      <c r="S2633" s="11"/>
      <c r="T2633" s="11"/>
      <c r="U2633" s="11"/>
      <c r="V2633" s="11"/>
      <c r="W2633" s="11"/>
      <c r="X2633" s="11"/>
      <c r="Y2633" s="11"/>
      <c r="Z2633" s="11"/>
      <c r="AA2633" s="11"/>
      <c r="AB2633" s="11"/>
      <c r="AC2633" s="11"/>
      <c r="AD2633" s="11"/>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c r="BC2633" s="11"/>
      <c r="BD2633" s="11"/>
      <c r="BE2633" s="11"/>
      <c r="BF2633" s="11"/>
      <c r="BG2633" s="11"/>
      <c r="BH2633" s="11"/>
      <c r="BI2633" s="11"/>
      <c r="BJ2633" s="11"/>
      <c r="BK2633" s="11"/>
      <c r="BL2633" s="11"/>
      <c r="BM2633" s="11"/>
      <c r="BN2633" s="11"/>
      <c r="BO2633" s="11"/>
      <c r="BP2633" s="1" t="str">
        <v>0- Port Costs</v>
      </c>
      <c r="BT2633" s="1" t="str">
        <v>0- Port Value</v>
      </c>
      <c r="BU2633" s="11"/>
    </row>
    <row r="2634" spans="8:73" hidden="1" outlineLevel="1" x14ac:dyDescent="0.3">
      <c r="H2634" s="1" t="str">
        <v>0 - BM Costs</v>
      </c>
      <c r="L2634" s="1" t="str">
        <v>0 - BM Port</v>
      </c>
      <c r="N2634" s="1" t="str">
        <v>0 - Port Assets</v>
      </c>
      <c r="O2634" s="11"/>
      <c r="P2634" s="11"/>
      <c r="Q2634" s="11"/>
      <c r="R2634" s="11"/>
      <c r="S2634" s="11"/>
      <c r="T2634" s="11"/>
      <c r="U2634" s="11"/>
      <c r="V2634" s="11"/>
      <c r="W2634" s="11"/>
      <c r="X2634" s="11"/>
      <c r="Y2634" s="11"/>
      <c r="Z2634" s="11"/>
      <c r="AA2634" s="11"/>
      <c r="AB2634" s="11"/>
      <c r="AC2634" s="11"/>
      <c r="AD2634" s="11"/>
      <c r="AE2634" s="11"/>
      <c r="AF2634" s="11"/>
      <c r="AG2634" s="11"/>
      <c r="AH2634" s="11"/>
      <c r="AI2634" s="11"/>
      <c r="AJ2634" s="11"/>
      <c r="AK2634" s="11"/>
      <c r="AL2634" s="11"/>
      <c r="AM2634" s="11"/>
      <c r="AN2634" s="11"/>
      <c r="AO2634" s="11"/>
      <c r="AP2634" s="11"/>
      <c r="AQ2634" s="11"/>
      <c r="AR2634" s="11"/>
      <c r="AS2634" s="11"/>
      <c r="AT2634" s="11"/>
      <c r="AU2634" s="11"/>
      <c r="AV2634" s="11"/>
      <c r="AW2634" s="11"/>
      <c r="AX2634" s="11"/>
      <c r="AY2634" s="11"/>
      <c r="AZ2634" s="11"/>
      <c r="BA2634" s="11"/>
      <c r="BB2634" s="11"/>
      <c r="BC2634" s="11"/>
      <c r="BD2634" s="11"/>
      <c r="BE2634" s="11"/>
      <c r="BF2634" s="11"/>
      <c r="BG2634" s="11"/>
      <c r="BH2634" s="11"/>
      <c r="BI2634" s="11"/>
      <c r="BJ2634" s="11"/>
      <c r="BK2634" s="11"/>
      <c r="BL2634" s="11"/>
      <c r="BM2634" s="11"/>
      <c r="BN2634" s="11"/>
      <c r="BO2634" s="11"/>
      <c r="BP2634" s="1" t="str">
        <v>0- Port Costs</v>
      </c>
      <c r="BT2634" s="1" t="str">
        <v>0- Port Value</v>
      </c>
      <c r="BU2634" s="11"/>
    </row>
    <row r="2635" spans="8:73" hidden="1" outlineLevel="1" x14ac:dyDescent="0.3">
      <c r="H2635" s="1" t="str">
        <v>0 - BM Costs</v>
      </c>
      <c r="L2635" s="1" t="str">
        <v>0 - BM Port</v>
      </c>
      <c r="N2635" s="1" t="str">
        <v>0 - Port Assets</v>
      </c>
      <c r="O2635" s="11"/>
      <c r="P2635" s="11"/>
      <c r="Q2635" s="11"/>
      <c r="R2635" s="11"/>
      <c r="S2635" s="11"/>
      <c r="T2635" s="11"/>
      <c r="U2635" s="11"/>
      <c r="V2635" s="11"/>
      <c r="W2635" s="11"/>
      <c r="X2635" s="11"/>
      <c r="Y2635" s="11"/>
      <c r="Z2635" s="11"/>
      <c r="AA2635" s="11"/>
      <c r="AB2635" s="11"/>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c r="BC2635" s="11"/>
      <c r="BD2635" s="11"/>
      <c r="BE2635" s="11"/>
      <c r="BF2635" s="11"/>
      <c r="BG2635" s="11"/>
      <c r="BH2635" s="11"/>
      <c r="BI2635" s="11"/>
      <c r="BJ2635" s="11"/>
      <c r="BK2635" s="11"/>
      <c r="BL2635" s="11"/>
      <c r="BM2635" s="11"/>
      <c r="BN2635" s="11"/>
      <c r="BO2635" s="11"/>
      <c r="BP2635" s="1" t="str">
        <v>0- Port Costs</v>
      </c>
      <c r="BT2635" s="1" t="str">
        <v>0- Port Value</v>
      </c>
      <c r="BU2635" s="11"/>
    </row>
    <row r="2636" spans="8:73" hidden="1" outlineLevel="1" x14ac:dyDescent="0.3">
      <c r="H2636" s="1" t="str">
        <v>0 - BM Costs</v>
      </c>
      <c r="L2636" s="1" t="str">
        <v>0 - BM Port</v>
      </c>
      <c r="N2636" s="1" t="str">
        <v>0 - Port Assets</v>
      </c>
      <c r="O2636" s="11"/>
      <c r="P2636" s="11"/>
      <c r="Q2636" s="11"/>
      <c r="R2636" s="11"/>
      <c r="S2636" s="11"/>
      <c r="T2636" s="11"/>
      <c r="U2636" s="11"/>
      <c r="V2636" s="11"/>
      <c r="W2636" s="11"/>
      <c r="X2636" s="11"/>
      <c r="Y2636" s="11"/>
      <c r="Z2636" s="11"/>
      <c r="AA2636" s="11"/>
      <c r="AB2636" s="11"/>
      <c r="AC2636" s="11"/>
      <c r="AD2636" s="11"/>
      <c r="AE2636" s="11"/>
      <c r="AF2636" s="11"/>
      <c r="AG2636" s="11"/>
      <c r="AH2636" s="11"/>
      <c r="AI2636" s="11"/>
      <c r="AJ2636" s="11"/>
      <c r="AK2636" s="11"/>
      <c r="AL2636" s="11"/>
      <c r="AM2636" s="11"/>
      <c r="AN2636" s="11"/>
      <c r="AO2636" s="11"/>
      <c r="AP2636" s="11"/>
      <c r="AQ2636" s="11"/>
      <c r="AR2636" s="11"/>
      <c r="AS2636" s="11"/>
      <c r="AT2636" s="11"/>
      <c r="AU2636" s="11"/>
      <c r="AV2636" s="11"/>
      <c r="AW2636" s="11"/>
      <c r="AX2636" s="11"/>
      <c r="AY2636" s="11"/>
      <c r="AZ2636" s="11"/>
      <c r="BA2636" s="11"/>
      <c r="BB2636" s="11"/>
      <c r="BC2636" s="11"/>
      <c r="BD2636" s="11"/>
      <c r="BE2636" s="11"/>
      <c r="BF2636" s="11"/>
      <c r="BG2636" s="11"/>
      <c r="BH2636" s="11"/>
      <c r="BI2636" s="11"/>
      <c r="BJ2636" s="11"/>
      <c r="BK2636" s="11"/>
      <c r="BL2636" s="11"/>
      <c r="BM2636" s="11"/>
      <c r="BN2636" s="11"/>
      <c r="BO2636" s="11"/>
      <c r="BP2636" s="1" t="str">
        <v>0- Port Costs</v>
      </c>
      <c r="BT2636" s="1" t="str">
        <v>0- Port Value</v>
      </c>
      <c r="BU2636" s="11"/>
    </row>
    <row r="2637" spans="8:73" hidden="1" outlineLevel="1" x14ac:dyDescent="0.3">
      <c r="H2637" s="1" t="str">
        <v>0 - BM Costs</v>
      </c>
      <c r="L2637" s="1" t="str">
        <v>0 - BM Port</v>
      </c>
      <c r="N2637" s="1" t="str">
        <v>0 - Port Assets</v>
      </c>
      <c r="O2637" s="11"/>
      <c r="P2637" s="11"/>
      <c r="Q2637" s="11"/>
      <c r="R2637" s="11"/>
      <c r="S2637" s="11"/>
      <c r="T2637" s="11"/>
      <c r="U2637" s="11"/>
      <c r="V2637" s="11"/>
      <c r="W2637" s="11"/>
      <c r="X2637" s="11"/>
      <c r="Y2637" s="11"/>
      <c r="Z2637" s="11"/>
      <c r="AA2637" s="11"/>
      <c r="AB2637" s="11"/>
      <c r="AC2637" s="11"/>
      <c r="AD2637" s="11"/>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c r="BC2637" s="11"/>
      <c r="BD2637" s="11"/>
      <c r="BE2637" s="11"/>
      <c r="BF2637" s="11"/>
      <c r="BG2637" s="11"/>
      <c r="BH2637" s="11"/>
      <c r="BI2637" s="11"/>
      <c r="BJ2637" s="11"/>
      <c r="BK2637" s="11"/>
      <c r="BL2637" s="11"/>
      <c r="BM2637" s="11"/>
      <c r="BN2637" s="11"/>
      <c r="BO2637" s="11"/>
      <c r="BP2637" s="1" t="str">
        <v>0- Port Costs</v>
      </c>
      <c r="BT2637" s="1" t="str">
        <v>0- Port Value</v>
      </c>
      <c r="BU2637" s="11"/>
    </row>
    <row r="2638" spans="8:73" hidden="1" outlineLevel="1" x14ac:dyDescent="0.3">
      <c r="H2638" s="1" t="str">
        <v>0 - BM Costs</v>
      </c>
      <c r="L2638" s="1" t="str">
        <v>0 - BM Port</v>
      </c>
      <c r="N2638" s="1" t="str">
        <v>0 - Port Assets</v>
      </c>
      <c r="O2638" s="11"/>
      <c r="P2638" s="11"/>
      <c r="Q2638" s="11"/>
      <c r="R2638" s="11"/>
      <c r="S2638" s="11"/>
      <c r="T2638" s="11"/>
      <c r="U2638" s="11"/>
      <c r="V2638" s="11"/>
      <c r="W2638" s="11"/>
      <c r="X2638" s="11"/>
      <c r="Y2638" s="11"/>
      <c r="Z2638" s="11"/>
      <c r="AA2638" s="11"/>
      <c r="AB2638" s="11"/>
      <c r="AC2638" s="11"/>
      <c r="AD2638" s="11"/>
      <c r="AE2638" s="11"/>
      <c r="AF2638" s="11"/>
      <c r="AG2638" s="11"/>
      <c r="AH2638" s="11"/>
      <c r="AI2638" s="11"/>
      <c r="AJ2638" s="11"/>
      <c r="AK2638" s="11"/>
      <c r="AL2638" s="11"/>
      <c r="AM2638" s="11"/>
      <c r="AN2638" s="11"/>
      <c r="AO2638" s="11"/>
      <c r="AP2638" s="11"/>
      <c r="AQ2638" s="11"/>
      <c r="AR2638" s="11"/>
      <c r="AS2638" s="11"/>
      <c r="AT2638" s="11"/>
      <c r="AU2638" s="11"/>
      <c r="AV2638" s="11"/>
      <c r="AW2638" s="11"/>
      <c r="AX2638" s="11"/>
      <c r="AY2638" s="11"/>
      <c r="AZ2638" s="11"/>
      <c r="BA2638" s="11"/>
      <c r="BB2638" s="11"/>
      <c r="BC2638" s="11"/>
      <c r="BD2638" s="11"/>
      <c r="BE2638" s="11"/>
      <c r="BF2638" s="11"/>
      <c r="BG2638" s="11"/>
      <c r="BH2638" s="11"/>
      <c r="BI2638" s="11"/>
      <c r="BJ2638" s="11"/>
      <c r="BK2638" s="11"/>
      <c r="BL2638" s="11"/>
      <c r="BM2638" s="11"/>
      <c r="BN2638" s="11"/>
      <c r="BO2638" s="11"/>
      <c r="BP2638" s="1" t="str">
        <v>0- Port Costs</v>
      </c>
      <c r="BT2638" s="1" t="str">
        <v>0- Port Value</v>
      </c>
      <c r="BU2638" s="11"/>
    </row>
    <row r="2639" spans="8:73" hidden="1" outlineLevel="1" x14ac:dyDescent="0.3">
      <c r="H2639" s="1" t="str">
        <v>0 - BM Costs</v>
      </c>
      <c r="L2639" s="1" t="str">
        <v>0 - BM Port</v>
      </c>
      <c r="N2639" s="1" t="str">
        <v>0 - Port Assets</v>
      </c>
      <c r="O2639" s="11"/>
      <c r="P2639" s="11"/>
      <c r="Q2639" s="11"/>
      <c r="R2639" s="11"/>
      <c r="S2639" s="11"/>
      <c r="T2639" s="11"/>
      <c r="U2639" s="11"/>
      <c r="V2639" s="11"/>
      <c r="W2639" s="11"/>
      <c r="X2639" s="11"/>
      <c r="Y2639" s="11"/>
      <c r="Z2639" s="11"/>
      <c r="AA2639" s="11"/>
      <c r="AB2639" s="11"/>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c r="BC2639" s="11"/>
      <c r="BD2639" s="11"/>
      <c r="BE2639" s="11"/>
      <c r="BF2639" s="11"/>
      <c r="BG2639" s="11"/>
      <c r="BH2639" s="11"/>
      <c r="BI2639" s="11"/>
      <c r="BJ2639" s="11"/>
      <c r="BK2639" s="11"/>
      <c r="BL2639" s="11"/>
      <c r="BM2639" s="11"/>
      <c r="BN2639" s="11"/>
      <c r="BO2639" s="11"/>
      <c r="BP2639" s="1" t="str">
        <v>0- Port Costs</v>
      </c>
      <c r="BT2639" s="1" t="str">
        <v>0- Port Value</v>
      </c>
      <c r="BU2639" s="11"/>
    </row>
    <row r="2640" spans="8:73" hidden="1" outlineLevel="1" x14ac:dyDescent="0.3">
      <c r="H2640" s="1" t="str">
        <v>0 - BM Costs</v>
      </c>
      <c r="L2640" s="1" t="str">
        <v>0 - BM Port</v>
      </c>
      <c r="N2640" s="1" t="str">
        <v>0 - Port Assets</v>
      </c>
      <c r="O2640" s="11"/>
      <c r="P2640" s="11"/>
      <c r="Q2640" s="11"/>
      <c r="R2640" s="11"/>
      <c r="S2640" s="11"/>
      <c r="T2640" s="11"/>
      <c r="U2640" s="11"/>
      <c r="V2640" s="11"/>
      <c r="W2640" s="11"/>
      <c r="X2640" s="11"/>
      <c r="Y2640" s="11"/>
      <c r="Z2640" s="11"/>
      <c r="AA2640" s="11"/>
      <c r="AB2640" s="11"/>
      <c r="AC2640" s="11"/>
      <c r="AD2640" s="11"/>
      <c r="AE2640" s="11"/>
      <c r="AF2640" s="11"/>
      <c r="AG2640" s="11"/>
      <c r="AH2640" s="11"/>
      <c r="AI2640" s="11"/>
      <c r="AJ2640" s="11"/>
      <c r="AK2640" s="11"/>
      <c r="AL2640" s="11"/>
      <c r="AM2640" s="11"/>
      <c r="AN2640" s="11"/>
      <c r="AO2640" s="11"/>
      <c r="AP2640" s="11"/>
      <c r="AQ2640" s="11"/>
      <c r="AR2640" s="11"/>
      <c r="AS2640" s="11"/>
      <c r="AT2640" s="11"/>
      <c r="AU2640" s="11"/>
      <c r="AV2640" s="11"/>
      <c r="AW2640" s="11"/>
      <c r="AX2640" s="11"/>
      <c r="AY2640" s="11"/>
      <c r="AZ2640" s="11"/>
      <c r="BA2640" s="11"/>
      <c r="BB2640" s="11"/>
      <c r="BC2640" s="11"/>
      <c r="BD2640" s="11"/>
      <c r="BE2640" s="11"/>
      <c r="BF2640" s="11"/>
      <c r="BG2640" s="11"/>
      <c r="BH2640" s="11"/>
      <c r="BI2640" s="11"/>
      <c r="BJ2640" s="11"/>
      <c r="BK2640" s="11"/>
      <c r="BL2640" s="11"/>
      <c r="BM2640" s="11"/>
      <c r="BN2640" s="11"/>
      <c r="BO2640" s="11"/>
      <c r="BP2640" s="1" t="str">
        <v>0- Port Costs</v>
      </c>
      <c r="BT2640" s="1" t="str">
        <v>0- Port Value</v>
      </c>
      <c r="BU2640" s="11"/>
    </row>
    <row r="2641" spans="8:73" hidden="1" outlineLevel="1" x14ac:dyDescent="0.3">
      <c r="H2641" s="1" t="str">
        <v>0 - BM Costs</v>
      </c>
      <c r="L2641" s="1" t="str">
        <v>0 - BM Port</v>
      </c>
      <c r="N2641" s="1" t="str">
        <v>0 - Port Assets</v>
      </c>
      <c r="O2641" s="11"/>
      <c r="P2641" s="11"/>
      <c r="Q2641" s="11"/>
      <c r="R2641" s="11"/>
      <c r="S2641" s="11"/>
      <c r="T2641" s="11"/>
      <c r="U2641" s="11"/>
      <c r="V2641" s="11"/>
      <c r="W2641" s="11"/>
      <c r="X2641" s="11"/>
      <c r="Y2641" s="11"/>
      <c r="Z2641" s="11"/>
      <c r="AA2641" s="11"/>
      <c r="AB2641" s="11"/>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c r="AY2641" s="11"/>
      <c r="AZ2641" s="11"/>
      <c r="BA2641" s="11"/>
      <c r="BB2641" s="11"/>
      <c r="BC2641" s="11"/>
      <c r="BD2641" s="11"/>
      <c r="BE2641" s="11"/>
      <c r="BF2641" s="11"/>
      <c r="BG2641" s="11"/>
      <c r="BH2641" s="11"/>
      <c r="BI2641" s="11"/>
      <c r="BJ2641" s="11"/>
      <c r="BK2641" s="11"/>
      <c r="BL2641" s="11"/>
      <c r="BM2641" s="11"/>
      <c r="BN2641" s="11"/>
      <c r="BO2641" s="11"/>
      <c r="BP2641" s="1" t="str">
        <v>0- Port Costs</v>
      </c>
      <c r="BT2641" s="1" t="str">
        <v>0- Port Value</v>
      </c>
      <c r="BU2641" s="11"/>
    </row>
    <row r="2642" spans="8:73" hidden="1" outlineLevel="1" x14ac:dyDescent="0.3">
      <c r="H2642" s="1" t="str">
        <v>0 - BM Costs</v>
      </c>
      <c r="L2642" s="1" t="str">
        <v>0 - BM Port</v>
      </c>
      <c r="N2642" s="1" t="str">
        <v>0 - Port Assets</v>
      </c>
      <c r="O2642" s="11"/>
      <c r="P2642" s="11"/>
      <c r="Q2642" s="11"/>
      <c r="R2642" s="11"/>
      <c r="S2642" s="11"/>
      <c r="T2642" s="11"/>
      <c r="U2642" s="11"/>
      <c r="V2642" s="11"/>
      <c r="W2642" s="11"/>
      <c r="X2642" s="11"/>
      <c r="Y2642" s="11"/>
      <c r="Z2642" s="11"/>
      <c r="AA2642" s="11"/>
      <c r="AB2642" s="11"/>
      <c r="AC2642" s="11"/>
      <c r="AD2642" s="11"/>
      <c r="AE2642" s="11"/>
      <c r="AF2642" s="11"/>
      <c r="AG2642" s="11"/>
      <c r="AH2642" s="11"/>
      <c r="AI2642" s="11"/>
      <c r="AJ2642" s="11"/>
      <c r="AK2642" s="11"/>
      <c r="AL2642" s="11"/>
      <c r="AM2642" s="11"/>
      <c r="AN2642" s="11"/>
      <c r="AO2642" s="11"/>
      <c r="AP2642" s="11"/>
      <c r="AQ2642" s="11"/>
      <c r="AR2642" s="11"/>
      <c r="AS2642" s="11"/>
      <c r="AT2642" s="11"/>
      <c r="AU2642" s="11"/>
      <c r="AV2642" s="11"/>
      <c r="AW2642" s="11"/>
      <c r="AX2642" s="11"/>
      <c r="AY2642" s="11"/>
      <c r="AZ2642" s="11"/>
      <c r="BA2642" s="11"/>
      <c r="BB2642" s="11"/>
      <c r="BC2642" s="11"/>
      <c r="BD2642" s="11"/>
      <c r="BE2642" s="11"/>
      <c r="BF2642" s="11"/>
      <c r="BG2642" s="11"/>
      <c r="BH2642" s="11"/>
      <c r="BI2642" s="11"/>
      <c r="BJ2642" s="11"/>
      <c r="BK2642" s="11"/>
      <c r="BL2642" s="11"/>
      <c r="BM2642" s="11"/>
      <c r="BN2642" s="11"/>
      <c r="BO2642" s="11"/>
      <c r="BP2642" s="1" t="str">
        <v>0- Port Costs</v>
      </c>
      <c r="BT2642" s="1" t="str">
        <v>0- Port Value</v>
      </c>
      <c r="BU2642" s="11"/>
    </row>
    <row r="2643" spans="8:73" hidden="1" outlineLevel="1" x14ac:dyDescent="0.3">
      <c r="H2643" s="1" t="str">
        <v>0 - BM Costs</v>
      </c>
      <c r="L2643" s="1" t="str">
        <v>0 - BM Port</v>
      </c>
      <c r="N2643" s="1" t="str">
        <v>0 - Port Assets</v>
      </c>
      <c r="O2643" s="11"/>
      <c r="P2643" s="11"/>
      <c r="Q2643" s="11"/>
      <c r="R2643" s="11"/>
      <c r="S2643" s="11"/>
      <c r="T2643" s="11"/>
      <c r="U2643" s="11"/>
      <c r="V2643" s="11"/>
      <c r="W2643" s="11"/>
      <c r="X2643" s="11"/>
      <c r="Y2643" s="11"/>
      <c r="Z2643" s="11"/>
      <c r="AA2643" s="11"/>
      <c r="AB2643" s="11"/>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c r="BC2643" s="11"/>
      <c r="BD2643" s="11"/>
      <c r="BE2643" s="11"/>
      <c r="BF2643" s="11"/>
      <c r="BG2643" s="11"/>
      <c r="BH2643" s="11"/>
      <c r="BI2643" s="11"/>
      <c r="BJ2643" s="11"/>
      <c r="BK2643" s="11"/>
      <c r="BL2643" s="11"/>
      <c r="BM2643" s="11"/>
      <c r="BN2643" s="11"/>
      <c r="BO2643" s="11"/>
      <c r="BP2643" s="1" t="str">
        <v>0- Port Costs</v>
      </c>
      <c r="BT2643" s="1" t="str">
        <v>0- Port Value</v>
      </c>
      <c r="BU2643" s="11"/>
    </row>
    <row r="2644" spans="8:73" hidden="1" outlineLevel="1" x14ac:dyDescent="0.3">
      <c r="H2644" s="1" t="str">
        <v>0 - BM Costs</v>
      </c>
      <c r="L2644" s="1" t="str">
        <v>0 - BM Port</v>
      </c>
      <c r="N2644" s="1" t="str">
        <v>0 - Port Assets</v>
      </c>
      <c r="O2644" s="11"/>
      <c r="P2644" s="11"/>
      <c r="Q2644" s="11"/>
      <c r="R2644" s="11"/>
      <c r="S2644" s="11"/>
      <c r="T2644" s="11"/>
      <c r="U2644" s="11"/>
      <c r="V2644" s="11"/>
      <c r="W2644" s="11"/>
      <c r="X2644" s="11"/>
      <c r="Y2644" s="11"/>
      <c r="Z2644" s="11"/>
      <c r="AA2644" s="11"/>
      <c r="AB2644" s="11"/>
      <c r="AC2644" s="11"/>
      <c r="AD2644" s="11"/>
      <c r="AE2644" s="11"/>
      <c r="AF2644" s="11"/>
      <c r="AG2644" s="11"/>
      <c r="AH2644" s="11"/>
      <c r="AI2644" s="11"/>
      <c r="AJ2644" s="11"/>
      <c r="AK2644" s="11"/>
      <c r="AL2644" s="11"/>
      <c r="AM2644" s="11"/>
      <c r="AN2644" s="11"/>
      <c r="AO2644" s="11"/>
      <c r="AP2644" s="11"/>
      <c r="AQ2644" s="11"/>
      <c r="AR2644" s="11"/>
      <c r="AS2644" s="11"/>
      <c r="AT2644" s="11"/>
      <c r="AU2644" s="11"/>
      <c r="AV2644" s="11"/>
      <c r="AW2644" s="11"/>
      <c r="AX2644" s="11"/>
      <c r="AY2644" s="11"/>
      <c r="AZ2644" s="11"/>
      <c r="BA2644" s="11"/>
      <c r="BB2644" s="11"/>
      <c r="BC2644" s="11"/>
      <c r="BD2644" s="11"/>
      <c r="BE2644" s="11"/>
      <c r="BF2644" s="11"/>
      <c r="BG2644" s="11"/>
      <c r="BH2644" s="11"/>
      <c r="BI2644" s="11"/>
      <c r="BJ2644" s="11"/>
      <c r="BK2644" s="11"/>
      <c r="BL2644" s="11"/>
      <c r="BM2644" s="11"/>
      <c r="BN2644" s="11"/>
      <c r="BO2644" s="11"/>
      <c r="BP2644" s="1" t="str">
        <v>0- Port Costs</v>
      </c>
      <c r="BT2644" s="1" t="str">
        <v>0- Port Value</v>
      </c>
      <c r="BU2644" s="11"/>
    </row>
    <row r="2645" spans="8:73" hidden="1" outlineLevel="1" x14ac:dyDescent="0.3">
      <c r="H2645" s="1" t="str">
        <v>0 - BM Costs</v>
      </c>
      <c r="L2645" s="1" t="str">
        <v>0 - BM Port</v>
      </c>
      <c r="N2645" s="1" t="str">
        <v>0 - Port Assets</v>
      </c>
      <c r="O2645" s="11"/>
      <c r="P2645" s="11"/>
      <c r="Q2645" s="11"/>
      <c r="R2645" s="11"/>
      <c r="S2645" s="11"/>
      <c r="T2645" s="11"/>
      <c r="U2645" s="11"/>
      <c r="V2645" s="11"/>
      <c r="W2645" s="11"/>
      <c r="X2645" s="11"/>
      <c r="Y2645" s="11"/>
      <c r="Z2645" s="11"/>
      <c r="AA2645" s="11"/>
      <c r="AB2645" s="11"/>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c r="BC2645" s="11"/>
      <c r="BD2645" s="11"/>
      <c r="BE2645" s="11"/>
      <c r="BF2645" s="11"/>
      <c r="BG2645" s="11"/>
      <c r="BH2645" s="11"/>
      <c r="BI2645" s="11"/>
      <c r="BJ2645" s="11"/>
      <c r="BK2645" s="11"/>
      <c r="BL2645" s="11"/>
      <c r="BM2645" s="11"/>
      <c r="BN2645" s="11"/>
      <c r="BO2645" s="11"/>
      <c r="BP2645" s="1" t="str">
        <v>0- Port Costs</v>
      </c>
      <c r="BT2645" s="1" t="str">
        <v>0- Port Value</v>
      </c>
      <c r="BU2645" s="11"/>
    </row>
    <row r="2646" spans="8:73" hidden="1" outlineLevel="1" x14ac:dyDescent="0.3">
      <c r="H2646" s="1" t="str">
        <v>0 - BM Costs</v>
      </c>
      <c r="L2646" s="1" t="str">
        <v>0 - BM Port</v>
      </c>
      <c r="N2646" s="1" t="str">
        <v>0 - Port Assets</v>
      </c>
      <c r="O2646" s="11"/>
      <c r="P2646" s="11"/>
      <c r="Q2646" s="11"/>
      <c r="R2646" s="11"/>
      <c r="S2646" s="11"/>
      <c r="T2646" s="11"/>
      <c r="U2646" s="11"/>
      <c r="V2646" s="11"/>
      <c r="W2646" s="11"/>
      <c r="X2646" s="11"/>
      <c r="Y2646" s="11"/>
      <c r="Z2646" s="11"/>
      <c r="AA2646" s="11"/>
      <c r="AB2646" s="11"/>
      <c r="AC2646" s="11"/>
      <c r="AD2646" s="11"/>
      <c r="AE2646" s="11"/>
      <c r="AF2646" s="11"/>
      <c r="AG2646" s="11"/>
      <c r="AH2646" s="11"/>
      <c r="AI2646" s="11"/>
      <c r="AJ2646" s="11"/>
      <c r="AK2646" s="11"/>
      <c r="AL2646" s="11"/>
      <c r="AM2646" s="11"/>
      <c r="AN2646" s="11"/>
      <c r="AO2646" s="11"/>
      <c r="AP2646" s="11"/>
      <c r="AQ2646" s="11"/>
      <c r="AR2646" s="11"/>
      <c r="AS2646" s="11"/>
      <c r="AT2646" s="11"/>
      <c r="AU2646" s="11"/>
      <c r="AV2646" s="11"/>
      <c r="AW2646" s="11"/>
      <c r="AX2646" s="11"/>
      <c r="AY2646" s="11"/>
      <c r="AZ2646" s="11"/>
      <c r="BA2646" s="11"/>
      <c r="BB2646" s="11"/>
      <c r="BC2646" s="11"/>
      <c r="BD2646" s="11"/>
      <c r="BE2646" s="11"/>
      <c r="BF2646" s="11"/>
      <c r="BG2646" s="11"/>
      <c r="BH2646" s="11"/>
      <c r="BI2646" s="11"/>
      <c r="BJ2646" s="11"/>
      <c r="BK2646" s="11"/>
      <c r="BL2646" s="11"/>
      <c r="BM2646" s="11"/>
      <c r="BN2646" s="11"/>
      <c r="BO2646" s="11"/>
      <c r="BP2646" s="1" t="str">
        <v>0- Port Costs</v>
      </c>
      <c r="BT2646" s="1" t="str">
        <v>0- Port Value</v>
      </c>
      <c r="BU2646" s="11"/>
    </row>
    <row r="2647" spans="8:73" hidden="1" outlineLevel="1" x14ac:dyDescent="0.3">
      <c r="H2647" s="1" t="str">
        <v>0 - BM Costs</v>
      </c>
      <c r="L2647" s="1" t="str">
        <v>0 - BM Port</v>
      </c>
      <c r="N2647" s="1" t="str">
        <v>0 - Port Assets</v>
      </c>
      <c r="O2647" s="11"/>
      <c r="P2647" s="11"/>
      <c r="Q2647" s="11"/>
      <c r="R2647" s="11"/>
      <c r="S2647" s="11"/>
      <c r="T2647" s="11"/>
      <c r="U2647" s="11"/>
      <c r="V2647" s="11"/>
      <c r="W2647" s="11"/>
      <c r="X2647" s="11"/>
      <c r="Y2647" s="11"/>
      <c r="Z2647" s="11"/>
      <c r="AA2647" s="11"/>
      <c r="AB2647" s="11"/>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c r="BC2647" s="11"/>
      <c r="BD2647" s="11"/>
      <c r="BE2647" s="11"/>
      <c r="BF2647" s="11"/>
      <c r="BG2647" s="11"/>
      <c r="BH2647" s="11"/>
      <c r="BI2647" s="11"/>
      <c r="BJ2647" s="11"/>
      <c r="BK2647" s="11"/>
      <c r="BL2647" s="11"/>
      <c r="BM2647" s="11"/>
      <c r="BN2647" s="11"/>
      <c r="BO2647" s="11"/>
      <c r="BP2647" s="1" t="str">
        <v>0- Port Costs</v>
      </c>
      <c r="BT2647" s="1" t="str">
        <v>0- Port Value</v>
      </c>
      <c r="BU2647" s="11"/>
    </row>
    <row r="2648" spans="8:73" hidden="1" outlineLevel="1" x14ac:dyDescent="0.3">
      <c r="H2648" s="1" t="str">
        <v>0 - BM Costs</v>
      </c>
      <c r="L2648" s="1" t="str">
        <v>0 - BM Port</v>
      </c>
      <c r="N2648" s="1" t="str">
        <v>0 - Port Assets</v>
      </c>
      <c r="O2648" s="11"/>
      <c r="P2648" s="11"/>
      <c r="Q2648" s="11"/>
      <c r="R2648" s="11"/>
      <c r="S2648" s="11"/>
      <c r="T2648" s="11"/>
      <c r="U2648" s="11"/>
      <c r="V2648" s="11"/>
      <c r="W2648" s="11"/>
      <c r="X2648" s="11"/>
      <c r="Y2648" s="11"/>
      <c r="Z2648" s="11"/>
      <c r="AA2648" s="11"/>
      <c r="AB2648" s="11"/>
      <c r="AC2648" s="11"/>
      <c r="AD2648" s="11"/>
      <c r="AE2648" s="11"/>
      <c r="AF2648" s="11"/>
      <c r="AG2648" s="11"/>
      <c r="AH2648" s="11"/>
      <c r="AI2648" s="11"/>
      <c r="AJ2648" s="11"/>
      <c r="AK2648" s="11"/>
      <c r="AL2648" s="11"/>
      <c r="AM2648" s="11"/>
      <c r="AN2648" s="11"/>
      <c r="AO2648" s="11"/>
      <c r="AP2648" s="11"/>
      <c r="AQ2648" s="11"/>
      <c r="AR2648" s="11"/>
      <c r="AS2648" s="11"/>
      <c r="AT2648" s="11"/>
      <c r="AU2648" s="11"/>
      <c r="AV2648" s="11"/>
      <c r="AW2648" s="11"/>
      <c r="AX2648" s="11"/>
      <c r="AY2648" s="11"/>
      <c r="AZ2648" s="11"/>
      <c r="BA2648" s="11"/>
      <c r="BB2648" s="11"/>
      <c r="BC2648" s="11"/>
      <c r="BD2648" s="11"/>
      <c r="BE2648" s="11"/>
      <c r="BF2648" s="11"/>
      <c r="BG2648" s="11"/>
      <c r="BH2648" s="11"/>
      <c r="BI2648" s="11"/>
      <c r="BJ2648" s="11"/>
      <c r="BK2648" s="11"/>
      <c r="BL2648" s="11"/>
      <c r="BM2648" s="11"/>
      <c r="BN2648" s="11"/>
      <c r="BO2648" s="11"/>
      <c r="BP2648" s="1" t="str">
        <v>0- Port Costs</v>
      </c>
      <c r="BT2648" s="1" t="str">
        <v>0- Port Value</v>
      </c>
      <c r="BU2648" s="11"/>
    </row>
    <row r="2649" spans="8:73" hidden="1" outlineLevel="1" x14ac:dyDescent="0.3">
      <c r="H2649" s="1" t="str">
        <v>0 - BM Costs</v>
      </c>
      <c r="L2649" s="1" t="str">
        <v>0 - BM Port</v>
      </c>
      <c r="N2649" s="1" t="str">
        <v>0 - Port Assets</v>
      </c>
      <c r="O2649" s="11"/>
      <c r="P2649" s="11"/>
      <c r="Q2649" s="11"/>
      <c r="R2649" s="11"/>
      <c r="S2649" s="11"/>
      <c r="T2649" s="11"/>
      <c r="U2649" s="11"/>
      <c r="V2649" s="11"/>
      <c r="W2649" s="11"/>
      <c r="X2649" s="11"/>
      <c r="Y2649" s="11"/>
      <c r="Z2649" s="11"/>
      <c r="AA2649" s="11"/>
      <c r="AB2649" s="11"/>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c r="BC2649" s="11"/>
      <c r="BD2649" s="11"/>
      <c r="BE2649" s="11"/>
      <c r="BF2649" s="11"/>
      <c r="BG2649" s="11"/>
      <c r="BH2649" s="11"/>
      <c r="BI2649" s="11"/>
      <c r="BJ2649" s="11"/>
      <c r="BK2649" s="11"/>
      <c r="BL2649" s="11"/>
      <c r="BM2649" s="11"/>
      <c r="BN2649" s="11"/>
      <c r="BO2649" s="11"/>
      <c r="BP2649" s="1" t="str">
        <v>0- Port Costs</v>
      </c>
      <c r="BT2649" s="1" t="str">
        <v>0- Port Value</v>
      </c>
      <c r="BU2649" s="11"/>
    </row>
    <row r="2650" spans="8:73" hidden="1" outlineLevel="1" x14ac:dyDescent="0.3">
      <c r="H2650" s="1" t="str">
        <v>0 - BM Costs</v>
      </c>
      <c r="L2650" s="1" t="str">
        <v>0 - BM Port</v>
      </c>
      <c r="N2650" s="1" t="str">
        <v>0 - Port Assets</v>
      </c>
      <c r="O2650" s="11"/>
      <c r="P2650" s="11"/>
      <c r="Q2650" s="11"/>
      <c r="R2650" s="11"/>
      <c r="S2650" s="11"/>
      <c r="T2650" s="11"/>
      <c r="U2650" s="11"/>
      <c r="V2650" s="11"/>
      <c r="W2650" s="11"/>
      <c r="X2650" s="11"/>
      <c r="Y2650" s="11"/>
      <c r="Z2650" s="11"/>
      <c r="AA2650" s="11"/>
      <c r="AB2650" s="11"/>
      <c r="AC2650" s="11"/>
      <c r="AD2650" s="11"/>
      <c r="AE2650" s="11"/>
      <c r="AF2650" s="11"/>
      <c r="AG2650" s="11"/>
      <c r="AH2650" s="11"/>
      <c r="AI2650" s="11"/>
      <c r="AJ2650" s="11"/>
      <c r="AK2650" s="11"/>
      <c r="AL2650" s="11"/>
      <c r="AM2650" s="11"/>
      <c r="AN2650" s="11"/>
      <c r="AO2650" s="11"/>
      <c r="AP2650" s="11"/>
      <c r="AQ2650" s="11"/>
      <c r="AR2650" s="11"/>
      <c r="AS2650" s="11"/>
      <c r="AT2650" s="11"/>
      <c r="AU2650" s="11"/>
      <c r="AV2650" s="11"/>
      <c r="AW2650" s="11"/>
      <c r="AX2650" s="11"/>
      <c r="AY2650" s="11"/>
      <c r="AZ2650" s="11"/>
      <c r="BA2650" s="11"/>
      <c r="BB2650" s="11"/>
      <c r="BC2650" s="11"/>
      <c r="BD2650" s="11"/>
      <c r="BE2650" s="11"/>
      <c r="BF2650" s="11"/>
      <c r="BG2650" s="11"/>
      <c r="BH2650" s="11"/>
      <c r="BI2650" s="11"/>
      <c r="BJ2650" s="11"/>
      <c r="BK2650" s="11"/>
      <c r="BL2650" s="11"/>
      <c r="BM2650" s="11"/>
      <c r="BN2650" s="11"/>
      <c r="BO2650" s="11"/>
      <c r="BP2650" s="1" t="str">
        <v>0- Port Costs</v>
      </c>
      <c r="BT2650" s="1" t="str">
        <v>0- Port Value</v>
      </c>
      <c r="BU2650" s="11"/>
    </row>
    <row r="2651" spans="8:73" hidden="1" outlineLevel="1" x14ac:dyDescent="0.3">
      <c r="H2651" s="1" t="str">
        <v>0 - BM Costs</v>
      </c>
      <c r="L2651" s="1" t="str">
        <v>0 - BM Port</v>
      </c>
      <c r="N2651" s="1" t="str">
        <v>0 - Port Assets</v>
      </c>
      <c r="O2651" s="11"/>
      <c r="P2651" s="11"/>
      <c r="Q2651" s="11"/>
      <c r="R2651" s="11"/>
      <c r="S2651" s="11"/>
      <c r="T2651" s="11"/>
      <c r="U2651" s="11"/>
      <c r="V2651" s="11"/>
      <c r="W2651" s="11"/>
      <c r="X2651" s="11"/>
      <c r="Y2651" s="11"/>
      <c r="Z2651" s="11"/>
      <c r="AA2651" s="11"/>
      <c r="AB2651" s="11"/>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c r="BC2651" s="11"/>
      <c r="BD2651" s="11"/>
      <c r="BE2651" s="11"/>
      <c r="BF2651" s="11"/>
      <c r="BG2651" s="11"/>
      <c r="BH2651" s="11"/>
      <c r="BI2651" s="11"/>
      <c r="BJ2651" s="11"/>
      <c r="BK2651" s="11"/>
      <c r="BL2651" s="11"/>
      <c r="BM2651" s="11"/>
      <c r="BN2651" s="11"/>
      <c r="BO2651" s="11"/>
      <c r="BP2651" s="1" t="str">
        <v>0- Port Costs</v>
      </c>
      <c r="BT2651" s="1" t="str">
        <v>0- Port Value</v>
      </c>
      <c r="BU2651" s="11"/>
    </row>
    <row r="2652" spans="8:73" hidden="1" outlineLevel="1" x14ac:dyDescent="0.3">
      <c r="H2652" s="1" t="str">
        <v>0 - BM Costs</v>
      </c>
      <c r="L2652" s="1" t="str">
        <v>0 - BM Port</v>
      </c>
      <c r="N2652" s="1" t="str">
        <v>0 - Port Assets</v>
      </c>
      <c r="O2652" s="11"/>
      <c r="P2652" s="11"/>
      <c r="Q2652" s="11"/>
      <c r="R2652" s="11"/>
      <c r="S2652" s="11"/>
      <c r="T2652" s="11"/>
      <c r="U2652" s="11"/>
      <c r="V2652" s="11"/>
      <c r="W2652" s="11"/>
      <c r="X2652" s="11"/>
      <c r="Y2652" s="11"/>
      <c r="Z2652" s="11"/>
      <c r="AA2652" s="11"/>
      <c r="AB2652" s="11"/>
      <c r="AC2652" s="11"/>
      <c r="AD2652" s="11"/>
      <c r="AE2652" s="11"/>
      <c r="AF2652" s="11"/>
      <c r="AG2652" s="11"/>
      <c r="AH2652" s="11"/>
      <c r="AI2652" s="11"/>
      <c r="AJ2652" s="11"/>
      <c r="AK2652" s="11"/>
      <c r="AL2652" s="11"/>
      <c r="AM2652" s="11"/>
      <c r="AN2652" s="11"/>
      <c r="AO2652" s="11"/>
      <c r="AP2652" s="11"/>
      <c r="AQ2652" s="11"/>
      <c r="AR2652" s="11"/>
      <c r="AS2652" s="11"/>
      <c r="AT2652" s="11"/>
      <c r="AU2652" s="11"/>
      <c r="AV2652" s="11"/>
      <c r="AW2652" s="11"/>
      <c r="AX2652" s="11"/>
      <c r="AY2652" s="11"/>
      <c r="AZ2652" s="11"/>
      <c r="BA2652" s="11"/>
      <c r="BB2652" s="11"/>
      <c r="BC2652" s="11"/>
      <c r="BD2652" s="11"/>
      <c r="BE2652" s="11"/>
      <c r="BF2652" s="11"/>
      <c r="BG2652" s="11"/>
      <c r="BH2652" s="11"/>
      <c r="BI2652" s="11"/>
      <c r="BJ2652" s="11"/>
      <c r="BK2652" s="11"/>
      <c r="BL2652" s="11"/>
      <c r="BM2652" s="11"/>
      <c r="BN2652" s="11"/>
      <c r="BO2652" s="11"/>
      <c r="BP2652" s="1" t="str">
        <v>0- Port Costs</v>
      </c>
      <c r="BT2652" s="1" t="str">
        <v>0- Port Value</v>
      </c>
      <c r="BU2652" s="11"/>
    </row>
    <row r="2653" spans="8:73" hidden="1" outlineLevel="1" x14ac:dyDescent="0.3">
      <c r="H2653" s="1" t="str">
        <v>0 - BM Costs</v>
      </c>
      <c r="L2653" s="1" t="str">
        <v>0 - BM Port</v>
      </c>
      <c r="N2653" s="1" t="str">
        <v>0 - Port Assets</v>
      </c>
      <c r="O2653" s="11"/>
      <c r="P2653" s="11"/>
      <c r="Q2653" s="11"/>
      <c r="R2653" s="11"/>
      <c r="S2653" s="11"/>
      <c r="T2653" s="11"/>
      <c r="U2653" s="11"/>
      <c r="V2653" s="11"/>
      <c r="W2653" s="11"/>
      <c r="X2653" s="11"/>
      <c r="Y2653" s="11"/>
      <c r="Z2653" s="11"/>
      <c r="AA2653" s="11"/>
      <c r="AB2653" s="11"/>
      <c r="AC2653" s="11"/>
      <c r="AD2653" s="11"/>
      <c r="AE2653" s="11"/>
      <c r="AF2653" s="11"/>
      <c r="AG2653" s="11"/>
      <c r="AH2653" s="11"/>
      <c r="AI2653" s="11"/>
      <c r="AJ2653" s="11"/>
      <c r="AK2653" s="11"/>
      <c r="AL2653" s="11"/>
      <c r="AM2653" s="11"/>
      <c r="AN2653" s="11"/>
      <c r="AO2653" s="11"/>
      <c r="AP2653" s="11"/>
      <c r="AQ2653" s="11"/>
      <c r="AR2653" s="11"/>
      <c r="AS2653" s="11"/>
      <c r="AT2653" s="11"/>
      <c r="AU2653" s="11"/>
      <c r="AV2653" s="11"/>
      <c r="AW2653" s="11"/>
      <c r="AX2653" s="11"/>
      <c r="AY2653" s="11"/>
      <c r="AZ2653" s="11"/>
      <c r="BA2653" s="11"/>
      <c r="BB2653" s="11"/>
      <c r="BC2653" s="11"/>
      <c r="BD2653" s="11"/>
      <c r="BE2653" s="11"/>
      <c r="BF2653" s="11"/>
      <c r="BG2653" s="11"/>
      <c r="BH2653" s="11"/>
      <c r="BI2653" s="11"/>
      <c r="BJ2653" s="11"/>
      <c r="BK2653" s="11"/>
      <c r="BL2653" s="11"/>
      <c r="BM2653" s="11"/>
      <c r="BN2653" s="11"/>
      <c r="BO2653" s="11"/>
      <c r="BP2653" s="1" t="str">
        <v>0- Port Costs</v>
      </c>
      <c r="BT2653" s="1" t="str">
        <v>0- Port Value</v>
      </c>
      <c r="BU2653" s="11"/>
    </row>
    <row r="2654" spans="8:73" hidden="1" outlineLevel="1" x14ac:dyDescent="0.3">
      <c r="H2654" s="1" t="str">
        <v>0 - BM Costs</v>
      </c>
      <c r="L2654" s="1" t="str">
        <v>0 - BM Port</v>
      </c>
      <c r="N2654" s="1" t="str">
        <v>0 - Port Assets</v>
      </c>
      <c r="O2654" s="11"/>
      <c r="P2654" s="11"/>
      <c r="Q2654" s="11"/>
      <c r="R2654" s="11"/>
      <c r="S2654" s="11"/>
      <c r="T2654" s="11"/>
      <c r="U2654" s="11"/>
      <c r="V2654" s="11"/>
      <c r="W2654" s="11"/>
      <c r="X2654" s="11"/>
      <c r="Y2654" s="11"/>
      <c r="Z2654" s="11"/>
      <c r="AA2654" s="11"/>
      <c r="AB2654" s="11"/>
      <c r="AC2654" s="11"/>
      <c r="AD2654" s="11"/>
      <c r="AE2654" s="11"/>
      <c r="AF2654" s="11"/>
      <c r="AG2654" s="11"/>
      <c r="AH2654" s="11"/>
      <c r="AI2654" s="11"/>
      <c r="AJ2654" s="11"/>
      <c r="AK2654" s="11"/>
      <c r="AL2654" s="11"/>
      <c r="AM2654" s="11"/>
      <c r="AN2654" s="11"/>
      <c r="AO2654" s="11"/>
      <c r="AP2654" s="11"/>
      <c r="AQ2654" s="11"/>
      <c r="AR2654" s="11"/>
      <c r="AS2654" s="11"/>
      <c r="AT2654" s="11"/>
      <c r="AU2654" s="11"/>
      <c r="AV2654" s="11"/>
      <c r="AW2654" s="11"/>
      <c r="AX2654" s="11"/>
      <c r="AY2654" s="11"/>
      <c r="AZ2654" s="11"/>
      <c r="BA2654" s="11"/>
      <c r="BB2654" s="11"/>
      <c r="BC2654" s="11"/>
      <c r="BD2654" s="11"/>
      <c r="BE2654" s="11"/>
      <c r="BF2654" s="11"/>
      <c r="BG2654" s="11"/>
      <c r="BH2654" s="11"/>
      <c r="BI2654" s="11"/>
      <c r="BJ2654" s="11"/>
      <c r="BK2654" s="11"/>
      <c r="BL2654" s="11"/>
      <c r="BM2654" s="11"/>
      <c r="BN2654" s="11"/>
      <c r="BO2654" s="11"/>
      <c r="BP2654" s="1" t="str">
        <v>0- Port Costs</v>
      </c>
      <c r="BT2654" s="1" t="str">
        <v>0- Port Value</v>
      </c>
      <c r="BU2654" s="11"/>
    </row>
    <row r="2655" spans="8:73" hidden="1" outlineLevel="1" x14ac:dyDescent="0.3">
      <c r="H2655" s="1" t="str">
        <v>0 - BM Costs</v>
      </c>
      <c r="L2655" s="1" t="str">
        <v>0 - BM Port</v>
      </c>
      <c r="N2655" s="1" t="str">
        <v>0 - Port Assets</v>
      </c>
      <c r="O2655" s="11"/>
      <c r="P2655" s="11"/>
      <c r="Q2655" s="11"/>
      <c r="R2655" s="11"/>
      <c r="S2655" s="11"/>
      <c r="T2655" s="11"/>
      <c r="U2655" s="11"/>
      <c r="V2655" s="11"/>
      <c r="W2655" s="11"/>
      <c r="X2655" s="11"/>
      <c r="Y2655" s="11"/>
      <c r="Z2655" s="11"/>
      <c r="AA2655" s="11"/>
      <c r="AB2655" s="11"/>
      <c r="AC2655" s="11"/>
      <c r="AD2655" s="11"/>
      <c r="AE2655" s="11"/>
      <c r="AF2655" s="11"/>
      <c r="AG2655" s="11"/>
      <c r="AH2655" s="11"/>
      <c r="AI2655" s="11"/>
      <c r="AJ2655" s="11"/>
      <c r="AK2655" s="11"/>
      <c r="AL2655" s="11"/>
      <c r="AM2655" s="11"/>
      <c r="AN2655" s="11"/>
      <c r="AO2655" s="11"/>
      <c r="AP2655" s="11"/>
      <c r="AQ2655" s="11"/>
      <c r="AR2655" s="11"/>
      <c r="AS2655" s="11"/>
      <c r="AT2655" s="11"/>
      <c r="AU2655" s="11"/>
      <c r="AV2655" s="11"/>
      <c r="AW2655" s="11"/>
      <c r="AX2655" s="11"/>
      <c r="AY2655" s="11"/>
      <c r="AZ2655" s="11"/>
      <c r="BA2655" s="11"/>
      <c r="BB2655" s="11"/>
      <c r="BC2655" s="11"/>
      <c r="BD2655" s="11"/>
      <c r="BE2655" s="11"/>
      <c r="BF2655" s="11"/>
      <c r="BG2655" s="11"/>
      <c r="BH2655" s="11"/>
      <c r="BI2655" s="11"/>
      <c r="BJ2655" s="11"/>
      <c r="BK2655" s="11"/>
      <c r="BL2655" s="11"/>
      <c r="BM2655" s="11"/>
      <c r="BN2655" s="11"/>
      <c r="BO2655" s="11"/>
      <c r="BP2655" s="1" t="str">
        <v>0- Port Costs</v>
      </c>
      <c r="BT2655" s="1" t="str">
        <v>0- Port Value</v>
      </c>
      <c r="BU2655" s="11"/>
    </row>
    <row r="2656" spans="8:73" hidden="1" outlineLevel="1" x14ac:dyDescent="0.3">
      <c r="H2656" s="1" t="str">
        <v>0 - BM Costs</v>
      </c>
      <c r="L2656" s="1" t="str">
        <v>0 - BM Port</v>
      </c>
      <c r="N2656" s="1" t="str">
        <v>0 - Port Assets</v>
      </c>
      <c r="O2656" s="11"/>
      <c r="P2656" s="11"/>
      <c r="Q2656" s="11"/>
      <c r="R2656" s="11"/>
      <c r="S2656" s="11"/>
      <c r="T2656" s="11"/>
      <c r="U2656" s="11"/>
      <c r="V2656" s="11"/>
      <c r="W2656" s="11"/>
      <c r="X2656" s="11"/>
      <c r="Y2656" s="11"/>
      <c r="Z2656" s="11"/>
      <c r="AA2656" s="11"/>
      <c r="AB2656" s="11"/>
      <c r="AC2656" s="11"/>
      <c r="AD2656" s="11"/>
      <c r="AE2656" s="11"/>
      <c r="AF2656" s="11"/>
      <c r="AG2656" s="11"/>
      <c r="AH2656" s="11"/>
      <c r="AI2656" s="11"/>
      <c r="AJ2656" s="11"/>
      <c r="AK2656" s="11"/>
      <c r="AL2656" s="11"/>
      <c r="AM2656" s="11"/>
      <c r="AN2656" s="11"/>
      <c r="AO2656" s="11"/>
      <c r="AP2656" s="11"/>
      <c r="AQ2656" s="11"/>
      <c r="AR2656" s="11"/>
      <c r="AS2656" s="11"/>
      <c r="AT2656" s="11"/>
      <c r="AU2656" s="11"/>
      <c r="AV2656" s="11"/>
      <c r="AW2656" s="11"/>
      <c r="AX2656" s="11"/>
      <c r="AY2656" s="11"/>
      <c r="AZ2656" s="11"/>
      <c r="BA2656" s="11"/>
      <c r="BB2656" s="11"/>
      <c r="BC2656" s="11"/>
      <c r="BD2656" s="11"/>
      <c r="BE2656" s="11"/>
      <c r="BF2656" s="11"/>
      <c r="BG2656" s="11"/>
      <c r="BH2656" s="11"/>
      <c r="BI2656" s="11"/>
      <c r="BJ2656" s="11"/>
      <c r="BK2656" s="11"/>
      <c r="BL2656" s="11"/>
      <c r="BM2656" s="11"/>
      <c r="BN2656" s="11"/>
      <c r="BO2656" s="11"/>
      <c r="BP2656" s="1" t="str">
        <v>0- Port Costs</v>
      </c>
      <c r="BT2656" s="1" t="str">
        <v>0- Port Value</v>
      </c>
      <c r="BU2656" s="11"/>
    </row>
    <row r="2657" spans="8:73" hidden="1" outlineLevel="1" x14ac:dyDescent="0.3">
      <c r="H2657" s="1" t="str">
        <v>0 - BM Costs</v>
      </c>
      <c r="L2657" s="1" t="str">
        <v>0 - BM Port</v>
      </c>
      <c r="N2657" s="1" t="str">
        <v>0 - Port Assets</v>
      </c>
      <c r="O2657" s="11"/>
      <c r="P2657" s="11"/>
      <c r="Q2657" s="11"/>
      <c r="R2657" s="11"/>
      <c r="S2657" s="11"/>
      <c r="T2657" s="11"/>
      <c r="U2657" s="11"/>
      <c r="V2657" s="11"/>
      <c r="W2657" s="11"/>
      <c r="X2657" s="11"/>
      <c r="Y2657" s="11"/>
      <c r="Z2657" s="11"/>
      <c r="AA2657" s="11"/>
      <c r="AB2657" s="11"/>
      <c r="AC2657" s="11"/>
      <c r="AD2657" s="11"/>
      <c r="AE2657" s="11"/>
      <c r="AF2657" s="11"/>
      <c r="AG2657" s="11"/>
      <c r="AH2657" s="11"/>
      <c r="AI2657" s="11"/>
      <c r="AJ2657" s="11"/>
      <c r="AK2657" s="11"/>
      <c r="AL2657" s="11"/>
      <c r="AM2657" s="11"/>
      <c r="AN2657" s="11"/>
      <c r="AO2657" s="11"/>
      <c r="AP2657" s="11"/>
      <c r="AQ2657" s="11"/>
      <c r="AR2657" s="11"/>
      <c r="AS2657" s="11"/>
      <c r="AT2657" s="11"/>
      <c r="AU2657" s="11"/>
      <c r="AV2657" s="11"/>
      <c r="AW2657" s="11"/>
      <c r="AX2657" s="11"/>
      <c r="AY2657" s="11"/>
      <c r="AZ2657" s="11"/>
      <c r="BA2657" s="11"/>
      <c r="BB2657" s="11"/>
      <c r="BC2657" s="11"/>
      <c r="BD2657" s="11"/>
      <c r="BE2657" s="11"/>
      <c r="BF2657" s="11"/>
      <c r="BG2657" s="11"/>
      <c r="BH2657" s="11"/>
      <c r="BI2657" s="11"/>
      <c r="BJ2657" s="11"/>
      <c r="BK2657" s="11"/>
      <c r="BL2657" s="11"/>
      <c r="BM2657" s="11"/>
      <c r="BN2657" s="11"/>
      <c r="BO2657" s="11"/>
      <c r="BP2657" s="1" t="str">
        <v>0- Port Costs</v>
      </c>
      <c r="BT2657" s="1" t="str">
        <v>0- Port Value</v>
      </c>
      <c r="BU2657" s="11"/>
    </row>
    <row r="2658" spans="8:73" hidden="1" outlineLevel="1" x14ac:dyDescent="0.3">
      <c r="H2658" s="1" t="str">
        <v>0 - BM Costs</v>
      </c>
      <c r="L2658" s="1" t="str">
        <v>0 - BM Port</v>
      </c>
      <c r="N2658" s="1" t="str">
        <v>0 - Port Assets</v>
      </c>
      <c r="O2658" s="11"/>
      <c r="P2658" s="11"/>
      <c r="Q2658" s="11"/>
      <c r="R2658" s="11"/>
      <c r="S2658" s="11"/>
      <c r="T2658" s="11"/>
      <c r="U2658" s="11"/>
      <c r="V2658" s="11"/>
      <c r="W2658" s="11"/>
      <c r="X2658" s="11"/>
      <c r="Y2658" s="11"/>
      <c r="Z2658" s="11"/>
      <c r="AA2658" s="11"/>
      <c r="AB2658" s="11"/>
      <c r="AC2658" s="11"/>
      <c r="AD2658" s="11"/>
      <c r="AE2658" s="11"/>
      <c r="AF2658" s="11"/>
      <c r="AG2658" s="11"/>
      <c r="AH2658" s="11"/>
      <c r="AI2658" s="11"/>
      <c r="AJ2658" s="11"/>
      <c r="AK2658" s="11"/>
      <c r="AL2658" s="11"/>
      <c r="AM2658" s="11"/>
      <c r="AN2658" s="11"/>
      <c r="AO2658" s="11"/>
      <c r="AP2658" s="11"/>
      <c r="AQ2658" s="11"/>
      <c r="AR2658" s="11"/>
      <c r="AS2658" s="11"/>
      <c r="AT2658" s="11"/>
      <c r="AU2658" s="11"/>
      <c r="AV2658" s="11"/>
      <c r="AW2658" s="11"/>
      <c r="AX2658" s="11"/>
      <c r="AY2658" s="11"/>
      <c r="AZ2658" s="11"/>
      <c r="BA2658" s="11"/>
      <c r="BB2658" s="11"/>
      <c r="BC2658" s="11"/>
      <c r="BD2658" s="11"/>
      <c r="BE2658" s="11"/>
      <c r="BF2658" s="11"/>
      <c r="BG2658" s="11"/>
      <c r="BH2658" s="11"/>
      <c r="BI2658" s="11"/>
      <c r="BJ2658" s="11"/>
      <c r="BK2658" s="11"/>
      <c r="BL2658" s="11"/>
      <c r="BM2658" s="11"/>
      <c r="BN2658" s="11"/>
      <c r="BO2658" s="11"/>
      <c r="BP2658" s="1" t="str">
        <v>0- Port Costs</v>
      </c>
      <c r="BT2658" s="1" t="str">
        <v>0- Port Value</v>
      </c>
      <c r="BU2658" s="11"/>
    </row>
    <row r="2659" spans="8:73" hidden="1" outlineLevel="1" x14ac:dyDescent="0.3">
      <c r="H2659" s="1" t="str">
        <v>0 - BM Costs</v>
      </c>
      <c r="L2659" s="1" t="str">
        <v>0 - BM Port</v>
      </c>
      <c r="N2659" s="1" t="str">
        <v>0 - Port Assets</v>
      </c>
      <c r="O2659" s="11"/>
      <c r="P2659" s="11"/>
      <c r="Q2659" s="11"/>
      <c r="R2659" s="11"/>
      <c r="S2659" s="11"/>
      <c r="T2659" s="11"/>
      <c r="U2659" s="11"/>
      <c r="V2659" s="11"/>
      <c r="W2659" s="11"/>
      <c r="X2659" s="11"/>
      <c r="Y2659" s="11"/>
      <c r="Z2659" s="11"/>
      <c r="AA2659" s="11"/>
      <c r="AB2659" s="11"/>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c r="BC2659" s="11"/>
      <c r="BD2659" s="11"/>
      <c r="BE2659" s="11"/>
      <c r="BF2659" s="11"/>
      <c r="BG2659" s="11"/>
      <c r="BH2659" s="11"/>
      <c r="BI2659" s="11"/>
      <c r="BJ2659" s="11"/>
      <c r="BK2659" s="11"/>
      <c r="BL2659" s="11"/>
      <c r="BM2659" s="11"/>
      <c r="BN2659" s="11"/>
      <c r="BO2659" s="11"/>
      <c r="BP2659" s="1" t="str">
        <v>0- Port Costs</v>
      </c>
      <c r="BT2659" s="1" t="str">
        <v>0- Port Value</v>
      </c>
      <c r="BU2659" s="11"/>
    </row>
    <row r="2660" spans="8:73" hidden="1" outlineLevel="1" x14ac:dyDescent="0.3">
      <c r="H2660" s="1" t="str">
        <v>0 - BM Costs</v>
      </c>
      <c r="L2660" s="1" t="str">
        <v>0 - BM Port</v>
      </c>
      <c r="N2660" s="1" t="str">
        <v>0 - Port Assets</v>
      </c>
      <c r="O2660" s="11"/>
      <c r="P2660" s="11"/>
      <c r="Q2660" s="11"/>
      <c r="R2660" s="11"/>
      <c r="S2660" s="11"/>
      <c r="T2660" s="11"/>
      <c r="U2660" s="11"/>
      <c r="V2660" s="11"/>
      <c r="W2660" s="11"/>
      <c r="X2660" s="11"/>
      <c r="Y2660" s="11"/>
      <c r="Z2660" s="11"/>
      <c r="AA2660" s="11"/>
      <c r="AB2660" s="11"/>
      <c r="AC2660" s="11"/>
      <c r="AD2660" s="11"/>
      <c r="AE2660" s="11"/>
      <c r="AF2660" s="11"/>
      <c r="AG2660" s="11"/>
      <c r="AH2660" s="11"/>
      <c r="AI2660" s="11"/>
      <c r="AJ2660" s="11"/>
      <c r="AK2660" s="11"/>
      <c r="AL2660" s="11"/>
      <c r="AM2660" s="11"/>
      <c r="AN2660" s="11"/>
      <c r="AO2660" s="11"/>
      <c r="AP2660" s="11"/>
      <c r="AQ2660" s="11"/>
      <c r="AR2660" s="11"/>
      <c r="AS2660" s="11"/>
      <c r="AT2660" s="11"/>
      <c r="AU2660" s="11"/>
      <c r="AV2660" s="11"/>
      <c r="AW2660" s="11"/>
      <c r="AX2660" s="11"/>
      <c r="AY2660" s="11"/>
      <c r="AZ2660" s="11"/>
      <c r="BA2660" s="11"/>
      <c r="BB2660" s="11"/>
      <c r="BC2660" s="11"/>
      <c r="BD2660" s="11"/>
      <c r="BE2660" s="11"/>
      <c r="BF2660" s="11"/>
      <c r="BG2660" s="11"/>
      <c r="BH2660" s="11"/>
      <c r="BI2660" s="11"/>
      <c r="BJ2660" s="11"/>
      <c r="BK2660" s="11"/>
      <c r="BL2660" s="11"/>
      <c r="BM2660" s="11"/>
      <c r="BN2660" s="11"/>
      <c r="BO2660" s="11"/>
      <c r="BP2660" s="1" t="str">
        <v>0- Port Costs</v>
      </c>
      <c r="BT2660" s="1" t="str">
        <v>0- Port Value</v>
      </c>
      <c r="BU2660" s="11"/>
    </row>
    <row r="2661" spans="8:73" hidden="1" outlineLevel="1" x14ac:dyDescent="0.3">
      <c r="H2661" s="1" t="str">
        <v>0 - BM Costs</v>
      </c>
      <c r="L2661" s="1" t="str">
        <v>0 - BM Port</v>
      </c>
      <c r="N2661" s="1" t="str">
        <v>0 - Port Assets</v>
      </c>
      <c r="O2661" s="11"/>
      <c r="P2661" s="11"/>
      <c r="Q2661" s="11"/>
      <c r="R2661" s="11"/>
      <c r="S2661" s="11"/>
      <c r="T2661" s="11"/>
      <c r="U2661" s="11"/>
      <c r="V2661" s="11"/>
      <c r="W2661" s="11"/>
      <c r="X2661" s="11"/>
      <c r="Y2661" s="11"/>
      <c r="Z2661" s="11"/>
      <c r="AA2661" s="11"/>
      <c r="AB2661" s="11"/>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c r="BC2661" s="11"/>
      <c r="BD2661" s="11"/>
      <c r="BE2661" s="11"/>
      <c r="BF2661" s="11"/>
      <c r="BG2661" s="11"/>
      <c r="BH2661" s="11"/>
      <c r="BI2661" s="11"/>
      <c r="BJ2661" s="11"/>
      <c r="BK2661" s="11"/>
      <c r="BL2661" s="11"/>
      <c r="BM2661" s="11"/>
      <c r="BN2661" s="11"/>
      <c r="BO2661" s="11"/>
      <c r="BP2661" s="1" t="str">
        <v>0- Port Costs</v>
      </c>
      <c r="BT2661" s="1" t="str">
        <v>0- Port Value</v>
      </c>
      <c r="BU2661" s="11"/>
    </row>
    <row r="2662" spans="8:73" hidden="1" outlineLevel="1" x14ac:dyDescent="0.3">
      <c r="H2662" s="1" t="str">
        <v>0 - BM Costs</v>
      </c>
      <c r="L2662" s="1" t="str">
        <v>0 - BM Port</v>
      </c>
      <c r="N2662" s="1" t="str">
        <v>0 - Port Assets</v>
      </c>
      <c r="O2662" s="11"/>
      <c r="P2662" s="11"/>
      <c r="Q2662" s="11"/>
      <c r="R2662" s="11"/>
      <c r="S2662" s="11"/>
      <c r="T2662" s="11"/>
      <c r="U2662" s="11"/>
      <c r="V2662" s="11"/>
      <c r="W2662" s="11"/>
      <c r="X2662" s="11"/>
      <c r="Y2662" s="11"/>
      <c r="Z2662" s="11"/>
      <c r="AA2662" s="11"/>
      <c r="AB2662" s="11"/>
      <c r="AC2662" s="11"/>
      <c r="AD2662" s="11"/>
      <c r="AE2662" s="11"/>
      <c r="AF2662" s="11"/>
      <c r="AG2662" s="11"/>
      <c r="AH2662" s="11"/>
      <c r="AI2662" s="11"/>
      <c r="AJ2662" s="11"/>
      <c r="AK2662" s="11"/>
      <c r="AL2662" s="11"/>
      <c r="AM2662" s="11"/>
      <c r="AN2662" s="11"/>
      <c r="AO2662" s="11"/>
      <c r="AP2662" s="11"/>
      <c r="AQ2662" s="11"/>
      <c r="AR2662" s="11"/>
      <c r="AS2662" s="11"/>
      <c r="AT2662" s="11"/>
      <c r="AU2662" s="11"/>
      <c r="AV2662" s="11"/>
      <c r="AW2662" s="11"/>
      <c r="AX2662" s="11"/>
      <c r="AY2662" s="11"/>
      <c r="AZ2662" s="11"/>
      <c r="BA2662" s="11"/>
      <c r="BB2662" s="11"/>
      <c r="BC2662" s="11"/>
      <c r="BD2662" s="11"/>
      <c r="BE2662" s="11"/>
      <c r="BF2662" s="11"/>
      <c r="BG2662" s="11"/>
      <c r="BH2662" s="11"/>
      <c r="BI2662" s="11"/>
      <c r="BJ2662" s="11"/>
      <c r="BK2662" s="11"/>
      <c r="BL2662" s="11"/>
      <c r="BM2662" s="11"/>
      <c r="BN2662" s="11"/>
      <c r="BO2662" s="11"/>
      <c r="BP2662" s="1" t="str">
        <v>0- Port Costs</v>
      </c>
      <c r="BT2662" s="1" t="str">
        <v>0- Port Value</v>
      </c>
      <c r="BU2662" s="11"/>
    </row>
    <row r="2663" spans="8:73" hidden="1" outlineLevel="1" x14ac:dyDescent="0.3">
      <c r="H2663" s="1" t="str">
        <v>0 - BM Costs</v>
      </c>
      <c r="L2663" s="1" t="str">
        <v>0 - BM Port</v>
      </c>
      <c r="N2663" s="1" t="str">
        <v>0 - Port Assets</v>
      </c>
      <c r="O2663" s="11"/>
      <c r="P2663" s="11"/>
      <c r="Q2663" s="11"/>
      <c r="R2663" s="11"/>
      <c r="S2663" s="11"/>
      <c r="T2663" s="11"/>
      <c r="U2663" s="11"/>
      <c r="V2663" s="11"/>
      <c r="W2663" s="11"/>
      <c r="X2663" s="11"/>
      <c r="Y2663" s="11"/>
      <c r="Z2663" s="11"/>
      <c r="AA2663" s="11"/>
      <c r="AB2663" s="11"/>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c r="BC2663" s="11"/>
      <c r="BD2663" s="11"/>
      <c r="BE2663" s="11"/>
      <c r="BF2663" s="11"/>
      <c r="BG2663" s="11"/>
      <c r="BH2663" s="11"/>
      <c r="BI2663" s="11"/>
      <c r="BJ2663" s="11"/>
      <c r="BK2663" s="11"/>
      <c r="BL2663" s="11"/>
      <c r="BM2663" s="11"/>
      <c r="BN2663" s="11"/>
      <c r="BO2663" s="11"/>
      <c r="BP2663" s="1" t="str">
        <v>0- Port Costs</v>
      </c>
      <c r="BT2663" s="1" t="str">
        <v>0- Port Value</v>
      </c>
      <c r="BU2663" s="11"/>
    </row>
    <row r="2664" spans="8:73" hidden="1" outlineLevel="1" x14ac:dyDescent="0.3">
      <c r="H2664" s="1" t="str">
        <v>0 - BM Costs</v>
      </c>
      <c r="L2664" s="1" t="str">
        <v>0 - BM Port</v>
      </c>
      <c r="N2664" s="1" t="str">
        <v>0 - Port Assets</v>
      </c>
      <c r="O2664" s="11"/>
      <c r="P2664" s="11"/>
      <c r="Q2664" s="11"/>
      <c r="R2664" s="11"/>
      <c r="S2664" s="11"/>
      <c r="T2664" s="11"/>
      <c r="U2664" s="11"/>
      <c r="V2664" s="11"/>
      <c r="W2664" s="11"/>
      <c r="X2664" s="11"/>
      <c r="Y2664" s="11"/>
      <c r="Z2664" s="11"/>
      <c r="AA2664" s="11"/>
      <c r="AB2664" s="11"/>
      <c r="AC2664" s="11"/>
      <c r="AD2664" s="11"/>
      <c r="AE2664" s="11"/>
      <c r="AF2664" s="11"/>
      <c r="AG2664" s="11"/>
      <c r="AH2664" s="11"/>
      <c r="AI2664" s="11"/>
      <c r="AJ2664" s="11"/>
      <c r="AK2664" s="11"/>
      <c r="AL2664" s="11"/>
      <c r="AM2664" s="11"/>
      <c r="AN2664" s="11"/>
      <c r="AO2664" s="11"/>
      <c r="AP2664" s="11"/>
      <c r="AQ2664" s="11"/>
      <c r="AR2664" s="11"/>
      <c r="AS2664" s="11"/>
      <c r="AT2664" s="11"/>
      <c r="AU2664" s="11"/>
      <c r="AV2664" s="11"/>
      <c r="AW2664" s="11"/>
      <c r="AX2664" s="11"/>
      <c r="AY2664" s="11"/>
      <c r="AZ2664" s="11"/>
      <c r="BA2664" s="11"/>
      <c r="BB2664" s="11"/>
      <c r="BC2664" s="11"/>
      <c r="BD2664" s="11"/>
      <c r="BE2664" s="11"/>
      <c r="BF2664" s="11"/>
      <c r="BG2664" s="11"/>
      <c r="BH2664" s="11"/>
      <c r="BI2664" s="11"/>
      <c r="BJ2664" s="11"/>
      <c r="BK2664" s="11"/>
      <c r="BL2664" s="11"/>
      <c r="BM2664" s="11"/>
      <c r="BN2664" s="11"/>
      <c r="BO2664" s="11"/>
      <c r="BP2664" s="1" t="str">
        <v>0- Port Costs</v>
      </c>
      <c r="BT2664" s="1" t="str">
        <v>0- Port Value</v>
      </c>
      <c r="BU2664" s="11"/>
    </row>
    <row r="2665" spans="8:73" hidden="1" outlineLevel="1" x14ac:dyDescent="0.3">
      <c r="H2665" s="1" t="str">
        <v>0 - BM Costs</v>
      </c>
      <c r="L2665" s="1" t="str">
        <v>0 - BM Port</v>
      </c>
      <c r="N2665" s="1" t="str">
        <v>0 - Port Assets</v>
      </c>
      <c r="O2665" s="11"/>
      <c r="P2665" s="11"/>
      <c r="Q2665" s="11"/>
      <c r="R2665" s="11"/>
      <c r="S2665" s="11"/>
      <c r="T2665" s="11"/>
      <c r="U2665" s="11"/>
      <c r="V2665" s="11"/>
      <c r="W2665" s="11"/>
      <c r="X2665" s="11"/>
      <c r="Y2665" s="11"/>
      <c r="Z2665" s="11"/>
      <c r="AA2665" s="11"/>
      <c r="AB2665" s="11"/>
      <c r="AC2665" s="11"/>
      <c r="AD2665" s="11"/>
      <c r="AE2665" s="11"/>
      <c r="AF2665" s="11"/>
      <c r="AG2665" s="11"/>
      <c r="AH2665" s="11"/>
      <c r="AI2665" s="11"/>
      <c r="AJ2665" s="11"/>
      <c r="AK2665" s="11"/>
      <c r="AL2665" s="11"/>
      <c r="AM2665" s="11"/>
      <c r="AN2665" s="11"/>
      <c r="AO2665" s="11"/>
      <c r="AP2665" s="11"/>
      <c r="AQ2665" s="11"/>
      <c r="AR2665" s="11"/>
      <c r="AS2665" s="11"/>
      <c r="AT2665" s="11"/>
      <c r="AU2665" s="11"/>
      <c r="AV2665" s="11"/>
      <c r="AW2665" s="11"/>
      <c r="AX2665" s="11"/>
      <c r="AY2665" s="11"/>
      <c r="AZ2665" s="11"/>
      <c r="BA2665" s="11"/>
      <c r="BB2665" s="11"/>
      <c r="BC2665" s="11"/>
      <c r="BD2665" s="11"/>
      <c r="BE2665" s="11"/>
      <c r="BF2665" s="11"/>
      <c r="BG2665" s="11"/>
      <c r="BH2665" s="11"/>
      <c r="BI2665" s="11"/>
      <c r="BJ2665" s="11"/>
      <c r="BK2665" s="11"/>
      <c r="BL2665" s="11"/>
      <c r="BM2665" s="11"/>
      <c r="BN2665" s="11"/>
      <c r="BO2665" s="11"/>
      <c r="BP2665" s="1" t="str">
        <v>0- Port Costs</v>
      </c>
      <c r="BT2665" s="1" t="str">
        <v>0- Port Value</v>
      </c>
      <c r="BU2665" s="11"/>
    </row>
    <row r="2666" spans="8:73" hidden="1" outlineLevel="1" x14ac:dyDescent="0.3">
      <c r="H2666" s="1" t="str">
        <v>0 - BM Costs</v>
      </c>
      <c r="L2666" s="1" t="str">
        <v>0 - BM Port</v>
      </c>
      <c r="N2666" s="1" t="str">
        <v>0 - Port Assets</v>
      </c>
      <c r="O2666" s="11"/>
      <c r="P2666" s="11"/>
      <c r="Q2666" s="11"/>
      <c r="R2666" s="11"/>
      <c r="S2666" s="11"/>
      <c r="T2666" s="11"/>
      <c r="U2666" s="11"/>
      <c r="V2666" s="11"/>
      <c r="W2666" s="11"/>
      <c r="X2666" s="11"/>
      <c r="Y2666" s="11"/>
      <c r="Z2666" s="11"/>
      <c r="AA2666" s="11"/>
      <c r="AB2666" s="11"/>
      <c r="AC2666" s="11"/>
      <c r="AD2666" s="11"/>
      <c r="AE2666" s="11"/>
      <c r="AF2666" s="11"/>
      <c r="AG2666" s="11"/>
      <c r="AH2666" s="11"/>
      <c r="AI2666" s="11"/>
      <c r="AJ2666" s="11"/>
      <c r="AK2666" s="11"/>
      <c r="AL2666" s="11"/>
      <c r="AM2666" s="11"/>
      <c r="AN2666" s="11"/>
      <c r="AO2666" s="11"/>
      <c r="AP2666" s="11"/>
      <c r="AQ2666" s="11"/>
      <c r="AR2666" s="11"/>
      <c r="AS2666" s="11"/>
      <c r="AT2666" s="11"/>
      <c r="AU2666" s="11"/>
      <c r="AV2666" s="11"/>
      <c r="AW2666" s="11"/>
      <c r="AX2666" s="11"/>
      <c r="AY2666" s="11"/>
      <c r="AZ2666" s="11"/>
      <c r="BA2666" s="11"/>
      <c r="BB2666" s="11"/>
      <c r="BC2666" s="11"/>
      <c r="BD2666" s="11"/>
      <c r="BE2666" s="11"/>
      <c r="BF2666" s="11"/>
      <c r="BG2666" s="11"/>
      <c r="BH2666" s="11"/>
      <c r="BI2666" s="11"/>
      <c r="BJ2666" s="11"/>
      <c r="BK2666" s="11"/>
      <c r="BL2666" s="11"/>
      <c r="BM2666" s="11"/>
      <c r="BN2666" s="11"/>
      <c r="BO2666" s="11"/>
      <c r="BP2666" s="1" t="str">
        <v>0- Port Costs</v>
      </c>
      <c r="BT2666" s="1" t="str">
        <v>0- Port Value</v>
      </c>
      <c r="BU2666" s="11"/>
    </row>
    <row r="2667" spans="8:73" hidden="1" outlineLevel="1" x14ac:dyDescent="0.3">
      <c r="H2667" s="1" t="str">
        <v>0 - BM Costs</v>
      </c>
      <c r="L2667" s="1" t="str">
        <v>0 - BM Port</v>
      </c>
      <c r="N2667" s="1" t="str">
        <v>0 - Port Assets</v>
      </c>
      <c r="O2667" s="11"/>
      <c r="P2667" s="11"/>
      <c r="Q2667" s="11"/>
      <c r="R2667" s="11"/>
      <c r="S2667" s="11"/>
      <c r="T2667" s="11"/>
      <c r="U2667" s="11"/>
      <c r="V2667" s="11"/>
      <c r="W2667" s="11"/>
      <c r="X2667" s="11"/>
      <c r="Y2667" s="11"/>
      <c r="Z2667" s="11"/>
      <c r="AA2667" s="11"/>
      <c r="AB2667" s="11"/>
      <c r="AC2667" s="11"/>
      <c r="AD2667" s="11"/>
      <c r="AE2667" s="11"/>
      <c r="AF2667" s="11"/>
      <c r="AG2667" s="11"/>
      <c r="AH2667" s="11"/>
      <c r="AI2667" s="11"/>
      <c r="AJ2667" s="11"/>
      <c r="AK2667" s="11"/>
      <c r="AL2667" s="11"/>
      <c r="AM2667" s="11"/>
      <c r="AN2667" s="11"/>
      <c r="AO2667" s="11"/>
      <c r="AP2667" s="11"/>
      <c r="AQ2667" s="11"/>
      <c r="AR2667" s="11"/>
      <c r="AS2667" s="11"/>
      <c r="AT2667" s="11"/>
      <c r="AU2667" s="11"/>
      <c r="AV2667" s="11"/>
      <c r="AW2667" s="11"/>
      <c r="AX2667" s="11"/>
      <c r="AY2667" s="11"/>
      <c r="AZ2667" s="11"/>
      <c r="BA2667" s="11"/>
      <c r="BB2667" s="11"/>
      <c r="BC2667" s="11"/>
      <c r="BD2667" s="11"/>
      <c r="BE2667" s="11"/>
      <c r="BF2667" s="11"/>
      <c r="BG2667" s="11"/>
      <c r="BH2667" s="11"/>
      <c r="BI2667" s="11"/>
      <c r="BJ2667" s="11"/>
      <c r="BK2667" s="11"/>
      <c r="BL2667" s="11"/>
      <c r="BM2667" s="11"/>
      <c r="BN2667" s="11"/>
      <c r="BO2667" s="11"/>
      <c r="BP2667" s="1" t="str">
        <v>0- Port Costs</v>
      </c>
      <c r="BT2667" s="1" t="str">
        <v>0- Port Value</v>
      </c>
      <c r="BU2667" s="11"/>
    </row>
    <row r="2668" spans="8:73" hidden="1" outlineLevel="1" x14ac:dyDescent="0.3">
      <c r="H2668" s="1" t="str">
        <v>0 - BM Costs</v>
      </c>
      <c r="L2668" s="1" t="str">
        <v>0 - BM Port</v>
      </c>
      <c r="N2668" s="1" t="str">
        <v>0 - Port Assets</v>
      </c>
      <c r="O2668" s="11"/>
      <c r="P2668" s="11"/>
      <c r="Q2668" s="11"/>
      <c r="R2668" s="11"/>
      <c r="S2668" s="11"/>
      <c r="T2668" s="11"/>
      <c r="U2668" s="11"/>
      <c r="V2668" s="11"/>
      <c r="W2668" s="11"/>
      <c r="X2668" s="11"/>
      <c r="Y2668" s="11"/>
      <c r="Z2668" s="11"/>
      <c r="AA2668" s="11"/>
      <c r="AB2668" s="11"/>
      <c r="AC2668" s="11"/>
      <c r="AD2668" s="11"/>
      <c r="AE2668" s="11"/>
      <c r="AF2668" s="11"/>
      <c r="AG2668" s="11"/>
      <c r="AH2668" s="11"/>
      <c r="AI2668" s="11"/>
      <c r="AJ2668" s="11"/>
      <c r="AK2668" s="11"/>
      <c r="AL2668" s="11"/>
      <c r="AM2668" s="11"/>
      <c r="AN2668" s="11"/>
      <c r="AO2668" s="11"/>
      <c r="AP2668" s="11"/>
      <c r="AQ2668" s="11"/>
      <c r="AR2668" s="11"/>
      <c r="AS2668" s="11"/>
      <c r="AT2668" s="11"/>
      <c r="AU2668" s="11"/>
      <c r="AV2668" s="11"/>
      <c r="AW2668" s="11"/>
      <c r="AX2668" s="11"/>
      <c r="AY2668" s="11"/>
      <c r="AZ2668" s="11"/>
      <c r="BA2668" s="11"/>
      <c r="BB2668" s="11"/>
      <c r="BC2668" s="11"/>
      <c r="BD2668" s="11"/>
      <c r="BE2668" s="11"/>
      <c r="BF2668" s="11"/>
      <c r="BG2668" s="11"/>
      <c r="BH2668" s="11"/>
      <c r="BI2668" s="11"/>
      <c r="BJ2668" s="11"/>
      <c r="BK2668" s="11"/>
      <c r="BL2668" s="11"/>
      <c r="BM2668" s="11"/>
      <c r="BN2668" s="11"/>
      <c r="BO2668" s="11"/>
      <c r="BP2668" s="1" t="str">
        <v>0- Port Costs</v>
      </c>
      <c r="BT2668" s="1" t="str">
        <v>0- Port Value</v>
      </c>
      <c r="BU2668" s="11"/>
    </row>
    <row r="2669" spans="8:73" hidden="1" outlineLevel="1" x14ac:dyDescent="0.3">
      <c r="H2669" s="1" t="str">
        <v>0 - BM Costs</v>
      </c>
      <c r="L2669" s="1" t="str">
        <v>0 - BM Port</v>
      </c>
      <c r="N2669" s="1" t="str">
        <v>0 - Port Assets</v>
      </c>
      <c r="O2669" s="11"/>
      <c r="P2669" s="11"/>
      <c r="Q2669" s="11"/>
      <c r="R2669" s="11"/>
      <c r="S2669" s="11"/>
      <c r="T2669" s="11"/>
      <c r="U2669" s="11"/>
      <c r="V2669" s="11"/>
      <c r="W2669" s="11"/>
      <c r="X2669" s="11"/>
      <c r="Y2669" s="11"/>
      <c r="Z2669" s="11"/>
      <c r="AA2669" s="11"/>
      <c r="AB2669" s="11"/>
      <c r="AC2669" s="11"/>
      <c r="AD2669" s="11"/>
      <c r="AE2669" s="11"/>
      <c r="AF2669" s="11"/>
      <c r="AG2669" s="11"/>
      <c r="AH2669" s="11"/>
      <c r="AI2669" s="11"/>
      <c r="AJ2669" s="11"/>
      <c r="AK2669" s="11"/>
      <c r="AL2669" s="11"/>
      <c r="AM2669" s="11"/>
      <c r="AN2669" s="11"/>
      <c r="AO2669" s="11"/>
      <c r="AP2669" s="11"/>
      <c r="AQ2669" s="11"/>
      <c r="AR2669" s="11"/>
      <c r="AS2669" s="11"/>
      <c r="AT2669" s="11"/>
      <c r="AU2669" s="11"/>
      <c r="AV2669" s="11"/>
      <c r="AW2669" s="11"/>
      <c r="AX2669" s="11"/>
      <c r="AY2669" s="11"/>
      <c r="AZ2669" s="11"/>
      <c r="BA2669" s="11"/>
      <c r="BB2669" s="11"/>
      <c r="BC2669" s="11"/>
      <c r="BD2669" s="11"/>
      <c r="BE2669" s="11"/>
      <c r="BF2669" s="11"/>
      <c r="BG2669" s="11"/>
      <c r="BH2669" s="11"/>
      <c r="BI2669" s="11"/>
      <c r="BJ2669" s="11"/>
      <c r="BK2669" s="11"/>
      <c r="BL2669" s="11"/>
      <c r="BM2669" s="11"/>
      <c r="BN2669" s="11"/>
      <c r="BO2669" s="11"/>
      <c r="BP2669" s="1" t="str">
        <v>0- Port Costs</v>
      </c>
      <c r="BT2669" s="1" t="str">
        <v>0- Port Value</v>
      </c>
      <c r="BU2669" s="11"/>
    </row>
    <row r="2670" spans="8:73" hidden="1" outlineLevel="1" x14ac:dyDescent="0.3">
      <c r="H2670" s="1" t="str">
        <v>0 - BM Costs</v>
      </c>
      <c r="L2670" s="1" t="str">
        <v>0 - BM Port</v>
      </c>
      <c r="N2670" s="1" t="str">
        <v>0 - Port Assets</v>
      </c>
      <c r="O2670" s="11"/>
      <c r="P2670" s="11"/>
      <c r="Q2670" s="11"/>
      <c r="R2670" s="11"/>
      <c r="S2670" s="11"/>
      <c r="T2670" s="11"/>
      <c r="U2670" s="11"/>
      <c r="V2670" s="11"/>
      <c r="W2670" s="11"/>
      <c r="X2670" s="11"/>
      <c r="Y2670" s="11"/>
      <c r="Z2670" s="11"/>
      <c r="AA2670" s="11"/>
      <c r="AB2670" s="11"/>
      <c r="AC2670" s="11"/>
      <c r="AD2670" s="11"/>
      <c r="AE2670" s="11"/>
      <c r="AF2670" s="11"/>
      <c r="AG2670" s="11"/>
      <c r="AH2670" s="11"/>
      <c r="AI2670" s="11"/>
      <c r="AJ2670" s="11"/>
      <c r="AK2670" s="11"/>
      <c r="AL2670" s="11"/>
      <c r="AM2670" s="11"/>
      <c r="AN2670" s="11"/>
      <c r="AO2670" s="11"/>
      <c r="AP2670" s="11"/>
      <c r="AQ2670" s="11"/>
      <c r="AR2670" s="11"/>
      <c r="AS2670" s="11"/>
      <c r="AT2670" s="11"/>
      <c r="AU2670" s="11"/>
      <c r="AV2670" s="11"/>
      <c r="AW2670" s="11"/>
      <c r="AX2670" s="11"/>
      <c r="AY2670" s="11"/>
      <c r="AZ2670" s="11"/>
      <c r="BA2670" s="11"/>
      <c r="BB2670" s="11"/>
      <c r="BC2670" s="11"/>
      <c r="BD2670" s="11"/>
      <c r="BE2670" s="11"/>
      <c r="BF2670" s="11"/>
      <c r="BG2670" s="11"/>
      <c r="BH2670" s="11"/>
      <c r="BI2670" s="11"/>
      <c r="BJ2670" s="11"/>
      <c r="BK2670" s="11"/>
      <c r="BL2670" s="11"/>
      <c r="BM2670" s="11"/>
      <c r="BN2670" s="11"/>
      <c r="BO2670" s="11"/>
      <c r="BP2670" s="1" t="str">
        <v>0- Port Costs</v>
      </c>
      <c r="BT2670" s="1" t="str">
        <v>0- Port Value</v>
      </c>
      <c r="BU2670" s="11"/>
    </row>
    <row r="2671" spans="8:73" hidden="1" outlineLevel="1" x14ac:dyDescent="0.3">
      <c r="H2671" s="1" t="str">
        <v>0 - BM Costs</v>
      </c>
      <c r="L2671" s="1" t="str">
        <v>0 - BM Port</v>
      </c>
      <c r="N2671" s="1" t="str">
        <v>0 - Port Assets</v>
      </c>
      <c r="O2671" s="11"/>
      <c r="P2671" s="11"/>
      <c r="Q2671" s="11"/>
      <c r="R2671" s="11"/>
      <c r="S2671" s="11"/>
      <c r="T2671" s="11"/>
      <c r="U2671" s="11"/>
      <c r="V2671" s="11"/>
      <c r="W2671" s="11"/>
      <c r="X2671" s="11"/>
      <c r="Y2671" s="11"/>
      <c r="Z2671" s="11"/>
      <c r="AA2671" s="11"/>
      <c r="AB2671" s="11"/>
      <c r="AC2671" s="11"/>
      <c r="AD2671" s="11"/>
      <c r="AE2671" s="11"/>
      <c r="AF2671" s="11"/>
      <c r="AG2671" s="11"/>
      <c r="AH2671" s="11"/>
      <c r="AI2671" s="11"/>
      <c r="AJ2671" s="11"/>
      <c r="AK2671" s="11"/>
      <c r="AL2671" s="11"/>
      <c r="AM2671" s="11"/>
      <c r="AN2671" s="11"/>
      <c r="AO2671" s="11"/>
      <c r="AP2671" s="11"/>
      <c r="AQ2671" s="11"/>
      <c r="AR2671" s="11"/>
      <c r="AS2671" s="11"/>
      <c r="AT2671" s="11"/>
      <c r="AU2671" s="11"/>
      <c r="AV2671" s="11"/>
      <c r="AW2671" s="11"/>
      <c r="AX2671" s="11"/>
      <c r="AY2671" s="11"/>
      <c r="AZ2671" s="11"/>
      <c r="BA2671" s="11"/>
      <c r="BB2671" s="11"/>
      <c r="BC2671" s="11"/>
      <c r="BD2671" s="11"/>
      <c r="BE2671" s="11"/>
      <c r="BF2671" s="11"/>
      <c r="BG2671" s="11"/>
      <c r="BH2671" s="11"/>
      <c r="BI2671" s="11"/>
      <c r="BJ2671" s="11"/>
      <c r="BK2671" s="11"/>
      <c r="BL2671" s="11"/>
      <c r="BM2671" s="11"/>
      <c r="BN2671" s="11"/>
      <c r="BO2671" s="11"/>
      <c r="BP2671" s="1" t="str">
        <v>0- Port Costs</v>
      </c>
      <c r="BT2671" s="1" t="str">
        <v>0- Port Value</v>
      </c>
      <c r="BU2671" s="11"/>
    </row>
    <row r="2672" spans="8:73" hidden="1" outlineLevel="1" x14ac:dyDescent="0.3">
      <c r="H2672" s="1" t="str">
        <v>0 - BM Costs</v>
      </c>
      <c r="L2672" s="1" t="str">
        <v>0 - BM Port</v>
      </c>
      <c r="N2672" s="1" t="str">
        <v>0 - Port Assets</v>
      </c>
      <c r="O2672" s="11"/>
      <c r="P2672" s="11"/>
      <c r="Q2672" s="11"/>
      <c r="R2672" s="11"/>
      <c r="S2672" s="11"/>
      <c r="T2672" s="11"/>
      <c r="U2672" s="11"/>
      <c r="V2672" s="11"/>
      <c r="W2672" s="11"/>
      <c r="X2672" s="11"/>
      <c r="Y2672" s="11"/>
      <c r="Z2672" s="11"/>
      <c r="AA2672" s="11"/>
      <c r="AB2672" s="11"/>
      <c r="AC2672" s="11"/>
      <c r="AD2672" s="11"/>
      <c r="AE2672" s="11"/>
      <c r="AF2672" s="11"/>
      <c r="AG2672" s="11"/>
      <c r="AH2672" s="11"/>
      <c r="AI2672" s="11"/>
      <c r="AJ2672" s="11"/>
      <c r="AK2672" s="11"/>
      <c r="AL2672" s="11"/>
      <c r="AM2672" s="11"/>
      <c r="AN2672" s="11"/>
      <c r="AO2672" s="11"/>
      <c r="AP2672" s="11"/>
      <c r="AQ2672" s="11"/>
      <c r="AR2672" s="11"/>
      <c r="AS2672" s="11"/>
      <c r="AT2672" s="11"/>
      <c r="AU2672" s="11"/>
      <c r="AV2672" s="11"/>
      <c r="AW2672" s="11"/>
      <c r="AX2672" s="11"/>
      <c r="AY2672" s="11"/>
      <c r="AZ2672" s="11"/>
      <c r="BA2672" s="11"/>
      <c r="BB2672" s="11"/>
      <c r="BC2672" s="11"/>
      <c r="BD2672" s="11"/>
      <c r="BE2672" s="11"/>
      <c r="BF2672" s="11"/>
      <c r="BG2672" s="11"/>
      <c r="BH2672" s="11"/>
      <c r="BI2672" s="11"/>
      <c r="BJ2672" s="11"/>
      <c r="BK2672" s="11"/>
      <c r="BL2672" s="11"/>
      <c r="BM2672" s="11"/>
      <c r="BN2672" s="11"/>
      <c r="BO2672" s="11"/>
      <c r="BP2672" s="1" t="str">
        <v>0- Port Costs</v>
      </c>
      <c r="BT2672" s="1" t="str">
        <v>0- Port Value</v>
      </c>
      <c r="BU2672" s="11"/>
    </row>
    <row r="2673" spans="8:73" hidden="1" outlineLevel="1" x14ac:dyDescent="0.3">
      <c r="H2673" s="1" t="str">
        <v>0 - BM Costs</v>
      </c>
      <c r="L2673" s="1" t="str">
        <v>0 - BM Port</v>
      </c>
      <c r="N2673" s="1" t="str">
        <v>0 - Port Assets</v>
      </c>
      <c r="O2673" s="11"/>
      <c r="P2673" s="11"/>
      <c r="Q2673" s="11"/>
      <c r="R2673" s="11"/>
      <c r="S2673" s="11"/>
      <c r="T2673" s="11"/>
      <c r="U2673" s="11"/>
      <c r="V2673" s="11"/>
      <c r="W2673" s="11"/>
      <c r="X2673" s="11"/>
      <c r="Y2673" s="11"/>
      <c r="Z2673" s="11"/>
      <c r="AA2673" s="11"/>
      <c r="AB2673" s="11"/>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c r="BC2673" s="11"/>
      <c r="BD2673" s="11"/>
      <c r="BE2673" s="11"/>
      <c r="BF2673" s="11"/>
      <c r="BG2673" s="11"/>
      <c r="BH2673" s="11"/>
      <c r="BI2673" s="11"/>
      <c r="BJ2673" s="11"/>
      <c r="BK2673" s="11"/>
      <c r="BL2673" s="11"/>
      <c r="BM2673" s="11"/>
      <c r="BN2673" s="11"/>
      <c r="BO2673" s="11"/>
      <c r="BP2673" s="1" t="str">
        <v>0- Port Costs</v>
      </c>
      <c r="BT2673" s="1" t="str">
        <v>0- Port Value</v>
      </c>
      <c r="BU2673" s="11"/>
    </row>
    <row r="2674" spans="8:73" hidden="1" outlineLevel="1" x14ac:dyDescent="0.3">
      <c r="H2674" s="1" t="str">
        <v>0 - BM Costs</v>
      </c>
      <c r="L2674" s="1" t="str">
        <v>0 - BM Port</v>
      </c>
      <c r="N2674" s="1" t="str">
        <v>0 - Port Assets</v>
      </c>
      <c r="O2674" s="11"/>
      <c r="P2674" s="11"/>
      <c r="Q2674" s="11"/>
      <c r="R2674" s="11"/>
      <c r="S2674" s="11"/>
      <c r="T2674" s="11"/>
      <c r="U2674" s="11"/>
      <c r="V2674" s="11"/>
      <c r="W2674" s="11"/>
      <c r="X2674" s="11"/>
      <c r="Y2674" s="11"/>
      <c r="Z2674" s="11"/>
      <c r="AA2674" s="11"/>
      <c r="AB2674" s="11"/>
      <c r="AC2674" s="11"/>
      <c r="AD2674" s="11"/>
      <c r="AE2674" s="11"/>
      <c r="AF2674" s="11"/>
      <c r="AG2674" s="11"/>
      <c r="AH2674" s="11"/>
      <c r="AI2674" s="11"/>
      <c r="AJ2674" s="11"/>
      <c r="AK2674" s="11"/>
      <c r="AL2674" s="11"/>
      <c r="AM2674" s="11"/>
      <c r="AN2674" s="11"/>
      <c r="AO2674" s="11"/>
      <c r="AP2674" s="11"/>
      <c r="AQ2674" s="11"/>
      <c r="AR2674" s="11"/>
      <c r="AS2674" s="11"/>
      <c r="AT2674" s="11"/>
      <c r="AU2674" s="11"/>
      <c r="AV2674" s="11"/>
      <c r="AW2674" s="11"/>
      <c r="AX2674" s="11"/>
      <c r="AY2674" s="11"/>
      <c r="AZ2674" s="11"/>
      <c r="BA2674" s="11"/>
      <c r="BB2674" s="11"/>
      <c r="BC2674" s="11"/>
      <c r="BD2674" s="11"/>
      <c r="BE2674" s="11"/>
      <c r="BF2674" s="11"/>
      <c r="BG2674" s="11"/>
      <c r="BH2674" s="11"/>
      <c r="BI2674" s="11"/>
      <c r="BJ2674" s="11"/>
      <c r="BK2674" s="11"/>
      <c r="BL2674" s="11"/>
      <c r="BM2674" s="11"/>
      <c r="BN2674" s="11"/>
      <c r="BO2674" s="11"/>
      <c r="BP2674" s="1" t="str">
        <v>0- Port Costs</v>
      </c>
      <c r="BT2674" s="1" t="str">
        <v>0- Port Value</v>
      </c>
      <c r="BU2674" s="11"/>
    </row>
    <row r="2675" spans="8:73" hidden="1" outlineLevel="1" x14ac:dyDescent="0.3">
      <c r="H2675" s="1" t="str">
        <v>0 - BM Costs</v>
      </c>
      <c r="L2675" s="1" t="str">
        <v>0 - BM Port</v>
      </c>
      <c r="N2675" s="1" t="str">
        <v>0 - Port Assets</v>
      </c>
      <c r="O2675" s="11"/>
      <c r="P2675" s="11"/>
      <c r="Q2675" s="11"/>
      <c r="R2675" s="11"/>
      <c r="S2675" s="11"/>
      <c r="T2675" s="11"/>
      <c r="U2675" s="11"/>
      <c r="V2675" s="11"/>
      <c r="W2675" s="11"/>
      <c r="X2675" s="11"/>
      <c r="Y2675" s="11"/>
      <c r="Z2675" s="11"/>
      <c r="AA2675" s="11"/>
      <c r="AB2675" s="11"/>
      <c r="AC2675" s="11"/>
      <c r="AD2675" s="11"/>
      <c r="AE2675" s="11"/>
      <c r="AF2675" s="11"/>
      <c r="AG2675" s="11"/>
      <c r="AH2675" s="11"/>
      <c r="AI2675" s="11"/>
      <c r="AJ2675" s="11"/>
      <c r="AK2675" s="11"/>
      <c r="AL2675" s="11"/>
      <c r="AM2675" s="11"/>
      <c r="AN2675" s="11"/>
      <c r="AO2675" s="11"/>
      <c r="AP2675" s="11"/>
      <c r="AQ2675" s="11"/>
      <c r="AR2675" s="11"/>
      <c r="AS2675" s="11"/>
      <c r="AT2675" s="11"/>
      <c r="AU2675" s="11"/>
      <c r="AV2675" s="11"/>
      <c r="AW2675" s="11"/>
      <c r="AX2675" s="11"/>
      <c r="AY2675" s="11"/>
      <c r="AZ2675" s="11"/>
      <c r="BA2675" s="11"/>
      <c r="BB2675" s="11"/>
      <c r="BC2675" s="11"/>
      <c r="BD2675" s="11"/>
      <c r="BE2675" s="11"/>
      <c r="BF2675" s="11"/>
      <c r="BG2675" s="11"/>
      <c r="BH2675" s="11"/>
      <c r="BI2675" s="11"/>
      <c r="BJ2675" s="11"/>
      <c r="BK2675" s="11"/>
      <c r="BL2675" s="11"/>
      <c r="BM2675" s="11"/>
      <c r="BN2675" s="11"/>
      <c r="BO2675" s="11"/>
      <c r="BP2675" s="1" t="str">
        <v>0- Port Costs</v>
      </c>
      <c r="BT2675" s="1" t="str">
        <v>0- Port Value</v>
      </c>
      <c r="BU2675" s="11"/>
    </row>
    <row r="2676" spans="8:73" hidden="1" outlineLevel="1" x14ac:dyDescent="0.3">
      <c r="H2676" s="1" t="str">
        <v>0 - BM Costs</v>
      </c>
      <c r="L2676" s="1" t="str">
        <v>0 - BM Port</v>
      </c>
      <c r="N2676" s="1" t="str">
        <v>0 - Port Assets</v>
      </c>
      <c r="O2676" s="11"/>
      <c r="P2676" s="11"/>
      <c r="Q2676" s="11"/>
      <c r="R2676" s="11"/>
      <c r="S2676" s="11"/>
      <c r="T2676" s="11"/>
      <c r="U2676" s="11"/>
      <c r="V2676" s="11"/>
      <c r="W2676" s="11"/>
      <c r="X2676" s="11"/>
      <c r="Y2676" s="11"/>
      <c r="Z2676" s="11"/>
      <c r="AA2676" s="11"/>
      <c r="AB2676" s="11"/>
      <c r="AC2676" s="11"/>
      <c r="AD2676" s="11"/>
      <c r="AE2676" s="11"/>
      <c r="AF2676" s="11"/>
      <c r="AG2676" s="11"/>
      <c r="AH2676" s="11"/>
      <c r="AI2676" s="11"/>
      <c r="AJ2676" s="11"/>
      <c r="AK2676" s="11"/>
      <c r="AL2676" s="11"/>
      <c r="AM2676" s="11"/>
      <c r="AN2676" s="11"/>
      <c r="AO2676" s="11"/>
      <c r="AP2676" s="11"/>
      <c r="AQ2676" s="11"/>
      <c r="AR2676" s="11"/>
      <c r="AS2676" s="11"/>
      <c r="AT2676" s="11"/>
      <c r="AU2676" s="11"/>
      <c r="AV2676" s="11"/>
      <c r="AW2676" s="11"/>
      <c r="AX2676" s="11"/>
      <c r="AY2676" s="11"/>
      <c r="AZ2676" s="11"/>
      <c r="BA2676" s="11"/>
      <c r="BB2676" s="11"/>
      <c r="BC2676" s="11"/>
      <c r="BD2676" s="11"/>
      <c r="BE2676" s="11"/>
      <c r="BF2676" s="11"/>
      <c r="BG2676" s="11"/>
      <c r="BH2676" s="11"/>
      <c r="BI2676" s="11"/>
      <c r="BJ2676" s="11"/>
      <c r="BK2676" s="11"/>
      <c r="BL2676" s="11"/>
      <c r="BM2676" s="11"/>
      <c r="BN2676" s="11"/>
      <c r="BO2676" s="11"/>
      <c r="BP2676" s="1" t="str">
        <v>0- Port Costs</v>
      </c>
      <c r="BT2676" s="1" t="str">
        <v>0- Port Value</v>
      </c>
      <c r="BU2676" s="11"/>
    </row>
    <row r="2677" spans="8:73" hidden="1" outlineLevel="1" x14ac:dyDescent="0.3">
      <c r="H2677" s="1" t="str">
        <v>0 - BM Costs</v>
      </c>
      <c r="L2677" s="1" t="str">
        <v>0 - BM Port</v>
      </c>
      <c r="N2677" s="1" t="str">
        <v>0 - Port Assets</v>
      </c>
      <c r="O2677" s="11"/>
      <c r="P2677" s="11"/>
      <c r="Q2677" s="11"/>
      <c r="R2677" s="11"/>
      <c r="S2677" s="11"/>
      <c r="T2677" s="11"/>
      <c r="U2677" s="11"/>
      <c r="V2677" s="11"/>
      <c r="W2677" s="11"/>
      <c r="X2677" s="11"/>
      <c r="Y2677" s="11"/>
      <c r="Z2677" s="11"/>
      <c r="AA2677" s="11"/>
      <c r="AB2677" s="11"/>
      <c r="AC2677" s="11"/>
      <c r="AD2677" s="11"/>
      <c r="AE2677" s="11"/>
      <c r="AF2677" s="11"/>
      <c r="AG2677" s="11"/>
      <c r="AH2677" s="11"/>
      <c r="AI2677" s="11"/>
      <c r="AJ2677" s="11"/>
      <c r="AK2677" s="11"/>
      <c r="AL2677" s="11"/>
      <c r="AM2677" s="11"/>
      <c r="AN2677" s="11"/>
      <c r="AO2677" s="11"/>
      <c r="AP2677" s="11"/>
      <c r="AQ2677" s="11"/>
      <c r="AR2677" s="11"/>
      <c r="AS2677" s="11"/>
      <c r="AT2677" s="11"/>
      <c r="AU2677" s="11"/>
      <c r="AV2677" s="11"/>
      <c r="AW2677" s="11"/>
      <c r="AX2677" s="11"/>
      <c r="AY2677" s="11"/>
      <c r="AZ2677" s="11"/>
      <c r="BA2677" s="11"/>
      <c r="BB2677" s="11"/>
      <c r="BC2677" s="11"/>
      <c r="BD2677" s="11"/>
      <c r="BE2677" s="11"/>
      <c r="BF2677" s="11"/>
      <c r="BG2677" s="11"/>
      <c r="BH2677" s="11"/>
      <c r="BI2677" s="11"/>
      <c r="BJ2677" s="11"/>
      <c r="BK2677" s="11"/>
      <c r="BL2677" s="11"/>
      <c r="BM2677" s="11"/>
      <c r="BN2677" s="11"/>
      <c r="BO2677" s="11"/>
      <c r="BP2677" s="1" t="str">
        <v>0- Port Costs</v>
      </c>
      <c r="BT2677" s="1" t="str">
        <v>0- Port Value</v>
      </c>
      <c r="BU2677" s="11"/>
    </row>
    <row r="2678" spans="8:73" hidden="1" outlineLevel="1" x14ac:dyDescent="0.3">
      <c r="H2678" s="1" t="str">
        <v>0 - BM Costs</v>
      </c>
      <c r="L2678" s="1" t="str">
        <v>0 - BM Port</v>
      </c>
      <c r="N2678" s="1" t="str">
        <v>0 - Port Assets</v>
      </c>
      <c r="O2678" s="11"/>
      <c r="P2678" s="11"/>
      <c r="Q2678" s="11"/>
      <c r="R2678" s="11"/>
      <c r="S2678" s="11"/>
      <c r="T2678" s="11"/>
      <c r="U2678" s="11"/>
      <c r="V2678" s="11"/>
      <c r="W2678" s="11"/>
      <c r="X2678" s="11"/>
      <c r="Y2678" s="11"/>
      <c r="Z2678" s="11"/>
      <c r="AA2678" s="11"/>
      <c r="AB2678" s="11"/>
      <c r="AC2678" s="11"/>
      <c r="AD2678" s="11"/>
      <c r="AE2678" s="11"/>
      <c r="AF2678" s="11"/>
      <c r="AG2678" s="11"/>
      <c r="AH2678" s="11"/>
      <c r="AI2678" s="11"/>
      <c r="AJ2678" s="11"/>
      <c r="AK2678" s="11"/>
      <c r="AL2678" s="11"/>
      <c r="AM2678" s="11"/>
      <c r="AN2678" s="11"/>
      <c r="AO2678" s="11"/>
      <c r="AP2678" s="11"/>
      <c r="AQ2678" s="11"/>
      <c r="AR2678" s="11"/>
      <c r="AS2678" s="11"/>
      <c r="AT2678" s="11"/>
      <c r="AU2678" s="11"/>
      <c r="AV2678" s="11"/>
      <c r="AW2678" s="11"/>
      <c r="AX2678" s="11"/>
      <c r="AY2678" s="11"/>
      <c r="AZ2678" s="11"/>
      <c r="BA2678" s="11"/>
      <c r="BB2678" s="11"/>
      <c r="BC2678" s="11"/>
      <c r="BD2678" s="11"/>
      <c r="BE2678" s="11"/>
      <c r="BF2678" s="11"/>
      <c r="BG2678" s="11"/>
      <c r="BH2678" s="11"/>
      <c r="BI2678" s="11"/>
      <c r="BJ2678" s="11"/>
      <c r="BK2678" s="11"/>
      <c r="BL2678" s="11"/>
      <c r="BM2678" s="11"/>
      <c r="BN2678" s="11"/>
      <c r="BO2678" s="11"/>
      <c r="BP2678" s="1" t="str">
        <v>0- Port Costs</v>
      </c>
      <c r="BT2678" s="1" t="str">
        <v>0- Port Value</v>
      </c>
      <c r="BU2678" s="11"/>
    </row>
    <row r="2679" spans="8:73" hidden="1" outlineLevel="1" x14ac:dyDescent="0.3">
      <c r="H2679" s="1" t="str">
        <v>0 - BM Costs</v>
      </c>
      <c r="L2679" s="1" t="str">
        <v>0 - BM Port</v>
      </c>
      <c r="N2679" s="1" t="str">
        <v>0 - Port Assets</v>
      </c>
      <c r="O2679" s="11"/>
      <c r="P2679" s="11"/>
      <c r="Q2679" s="11"/>
      <c r="R2679" s="11"/>
      <c r="S2679" s="11"/>
      <c r="T2679" s="11"/>
      <c r="U2679" s="11"/>
      <c r="V2679" s="11"/>
      <c r="W2679" s="11"/>
      <c r="X2679" s="11"/>
      <c r="Y2679" s="11"/>
      <c r="Z2679" s="11"/>
      <c r="AA2679" s="11"/>
      <c r="AB2679" s="11"/>
      <c r="AC2679" s="11"/>
      <c r="AD2679" s="11"/>
      <c r="AE2679" s="11"/>
      <c r="AF2679" s="11"/>
      <c r="AG2679" s="11"/>
      <c r="AH2679" s="11"/>
      <c r="AI2679" s="11"/>
      <c r="AJ2679" s="11"/>
      <c r="AK2679" s="11"/>
      <c r="AL2679" s="11"/>
      <c r="AM2679" s="11"/>
      <c r="AN2679" s="11"/>
      <c r="AO2679" s="11"/>
      <c r="AP2679" s="11"/>
      <c r="AQ2679" s="11"/>
      <c r="AR2679" s="11"/>
      <c r="AS2679" s="11"/>
      <c r="AT2679" s="11"/>
      <c r="AU2679" s="11"/>
      <c r="AV2679" s="11"/>
      <c r="AW2679" s="11"/>
      <c r="AX2679" s="11"/>
      <c r="AY2679" s="11"/>
      <c r="AZ2679" s="11"/>
      <c r="BA2679" s="11"/>
      <c r="BB2679" s="11"/>
      <c r="BC2679" s="11"/>
      <c r="BD2679" s="11"/>
      <c r="BE2679" s="11"/>
      <c r="BF2679" s="11"/>
      <c r="BG2679" s="11"/>
      <c r="BH2679" s="11"/>
      <c r="BI2679" s="11"/>
      <c r="BJ2679" s="11"/>
      <c r="BK2679" s="11"/>
      <c r="BL2679" s="11"/>
      <c r="BM2679" s="11"/>
      <c r="BN2679" s="11"/>
      <c r="BO2679" s="11"/>
      <c r="BP2679" s="1" t="str">
        <v>0- Port Costs</v>
      </c>
      <c r="BT2679" s="1" t="str">
        <v>0- Port Value</v>
      </c>
      <c r="BU2679" s="11"/>
    </row>
    <row r="2680" spans="8:73" hidden="1" outlineLevel="1" x14ac:dyDescent="0.3">
      <c r="H2680" s="1" t="str">
        <v>0 - BM Costs</v>
      </c>
      <c r="L2680" s="1" t="str">
        <v>0 - BM Port</v>
      </c>
      <c r="N2680" s="1" t="str">
        <v>0 - Port Assets</v>
      </c>
      <c r="O2680" s="11"/>
      <c r="P2680" s="11"/>
      <c r="Q2680" s="11"/>
      <c r="R2680" s="11"/>
      <c r="S2680" s="11"/>
      <c r="T2680" s="11"/>
      <c r="U2680" s="11"/>
      <c r="V2680" s="11"/>
      <c r="W2680" s="11"/>
      <c r="X2680" s="11"/>
      <c r="Y2680" s="11"/>
      <c r="Z2680" s="11"/>
      <c r="AA2680" s="11"/>
      <c r="AB2680" s="11"/>
      <c r="AC2680" s="11"/>
      <c r="AD2680" s="11"/>
      <c r="AE2680" s="11"/>
      <c r="AF2680" s="11"/>
      <c r="AG2680" s="11"/>
      <c r="AH2680" s="11"/>
      <c r="AI2680" s="11"/>
      <c r="AJ2680" s="11"/>
      <c r="AK2680" s="11"/>
      <c r="AL2680" s="11"/>
      <c r="AM2680" s="11"/>
      <c r="AN2680" s="11"/>
      <c r="AO2680" s="11"/>
      <c r="AP2680" s="11"/>
      <c r="AQ2680" s="11"/>
      <c r="AR2680" s="11"/>
      <c r="AS2680" s="11"/>
      <c r="AT2680" s="11"/>
      <c r="AU2680" s="11"/>
      <c r="AV2680" s="11"/>
      <c r="AW2680" s="11"/>
      <c r="AX2680" s="11"/>
      <c r="AY2680" s="11"/>
      <c r="AZ2680" s="11"/>
      <c r="BA2680" s="11"/>
      <c r="BB2680" s="11"/>
      <c r="BC2680" s="11"/>
      <c r="BD2680" s="11"/>
      <c r="BE2680" s="11"/>
      <c r="BF2680" s="11"/>
      <c r="BG2680" s="11"/>
      <c r="BH2680" s="11"/>
      <c r="BI2680" s="11"/>
      <c r="BJ2680" s="11"/>
      <c r="BK2680" s="11"/>
      <c r="BL2680" s="11"/>
      <c r="BM2680" s="11"/>
      <c r="BN2680" s="11"/>
      <c r="BO2680" s="11"/>
      <c r="BP2680" s="1" t="str">
        <v>0- Port Costs</v>
      </c>
      <c r="BT2680" s="1" t="str">
        <v>0- Port Value</v>
      </c>
      <c r="BU2680" s="11"/>
    </row>
    <row r="2681" spans="8:73" hidden="1" outlineLevel="1" x14ac:dyDescent="0.3">
      <c r="H2681" s="1" t="str">
        <v>0 - BM Costs</v>
      </c>
      <c r="L2681" s="1" t="str">
        <v>0 - BM Port</v>
      </c>
      <c r="N2681" s="1" t="str">
        <v>0 - Port Assets</v>
      </c>
      <c r="O2681" s="11"/>
      <c r="P2681" s="11"/>
      <c r="Q2681" s="11"/>
      <c r="R2681" s="11"/>
      <c r="S2681" s="11"/>
      <c r="T2681" s="11"/>
      <c r="U2681" s="11"/>
      <c r="V2681" s="11"/>
      <c r="W2681" s="11"/>
      <c r="X2681" s="11"/>
      <c r="Y2681" s="11"/>
      <c r="Z2681" s="11"/>
      <c r="AA2681" s="11"/>
      <c r="AB2681" s="11"/>
      <c r="AC2681" s="11"/>
      <c r="AD2681" s="11"/>
      <c r="AE2681" s="11"/>
      <c r="AF2681" s="11"/>
      <c r="AG2681" s="11"/>
      <c r="AH2681" s="11"/>
      <c r="AI2681" s="11"/>
      <c r="AJ2681" s="11"/>
      <c r="AK2681" s="11"/>
      <c r="AL2681" s="11"/>
      <c r="AM2681" s="11"/>
      <c r="AN2681" s="11"/>
      <c r="AO2681" s="11"/>
      <c r="AP2681" s="11"/>
      <c r="AQ2681" s="11"/>
      <c r="AR2681" s="11"/>
      <c r="AS2681" s="11"/>
      <c r="AT2681" s="11"/>
      <c r="AU2681" s="11"/>
      <c r="AV2681" s="11"/>
      <c r="AW2681" s="11"/>
      <c r="AX2681" s="11"/>
      <c r="AY2681" s="11"/>
      <c r="AZ2681" s="11"/>
      <c r="BA2681" s="11"/>
      <c r="BB2681" s="11"/>
      <c r="BC2681" s="11"/>
      <c r="BD2681" s="11"/>
      <c r="BE2681" s="11"/>
      <c r="BF2681" s="11"/>
      <c r="BG2681" s="11"/>
      <c r="BH2681" s="11"/>
      <c r="BI2681" s="11"/>
      <c r="BJ2681" s="11"/>
      <c r="BK2681" s="11"/>
      <c r="BL2681" s="11"/>
      <c r="BM2681" s="11"/>
      <c r="BN2681" s="11"/>
      <c r="BO2681" s="11"/>
      <c r="BP2681" s="1" t="str">
        <v>0- Port Costs</v>
      </c>
      <c r="BT2681" s="1" t="str">
        <v>0- Port Value</v>
      </c>
      <c r="BU2681" s="11"/>
    </row>
    <row r="2682" spans="8:73" hidden="1" outlineLevel="1" x14ac:dyDescent="0.3">
      <c r="H2682" s="1" t="str">
        <v>0 - BM Costs</v>
      </c>
      <c r="L2682" s="1" t="str">
        <v>0 - BM Port</v>
      </c>
      <c r="N2682" s="1" t="str">
        <v>0 - Port Assets</v>
      </c>
      <c r="O2682" s="11"/>
      <c r="P2682" s="11"/>
      <c r="Q2682" s="11"/>
      <c r="R2682" s="11"/>
      <c r="S2682" s="11"/>
      <c r="T2682" s="11"/>
      <c r="U2682" s="11"/>
      <c r="V2682" s="11"/>
      <c r="W2682" s="11"/>
      <c r="X2682" s="11"/>
      <c r="Y2682" s="11"/>
      <c r="Z2682" s="11"/>
      <c r="AA2682" s="11"/>
      <c r="AB2682" s="11"/>
      <c r="AC2682" s="11"/>
      <c r="AD2682" s="11"/>
      <c r="AE2682" s="11"/>
      <c r="AF2682" s="11"/>
      <c r="AG2682" s="11"/>
      <c r="AH2682" s="11"/>
      <c r="AI2682" s="11"/>
      <c r="AJ2682" s="11"/>
      <c r="AK2682" s="11"/>
      <c r="AL2682" s="11"/>
      <c r="AM2682" s="11"/>
      <c r="AN2682" s="11"/>
      <c r="AO2682" s="11"/>
      <c r="AP2682" s="11"/>
      <c r="AQ2682" s="11"/>
      <c r="AR2682" s="11"/>
      <c r="AS2682" s="11"/>
      <c r="AT2682" s="11"/>
      <c r="AU2682" s="11"/>
      <c r="AV2682" s="11"/>
      <c r="AW2682" s="11"/>
      <c r="AX2682" s="11"/>
      <c r="AY2682" s="11"/>
      <c r="AZ2682" s="11"/>
      <c r="BA2682" s="11"/>
      <c r="BB2682" s="11"/>
      <c r="BC2682" s="11"/>
      <c r="BD2682" s="11"/>
      <c r="BE2682" s="11"/>
      <c r="BF2682" s="11"/>
      <c r="BG2682" s="11"/>
      <c r="BH2682" s="11"/>
      <c r="BI2682" s="11"/>
      <c r="BJ2682" s="11"/>
      <c r="BK2682" s="11"/>
      <c r="BL2682" s="11"/>
      <c r="BM2682" s="11"/>
      <c r="BN2682" s="11"/>
      <c r="BO2682" s="11"/>
      <c r="BP2682" s="1" t="str">
        <v>0- Port Costs</v>
      </c>
      <c r="BT2682" s="1" t="str">
        <v>0- Port Value</v>
      </c>
      <c r="BU2682" s="11"/>
    </row>
    <row r="2683" spans="8:73" hidden="1" outlineLevel="1" x14ac:dyDescent="0.3">
      <c r="H2683" s="1" t="str">
        <v>0 - BM Costs</v>
      </c>
      <c r="L2683" s="1" t="str">
        <v>0 - BM Port</v>
      </c>
      <c r="N2683" s="1" t="str">
        <v>0 - Port Assets</v>
      </c>
      <c r="O2683" s="11"/>
      <c r="P2683" s="11"/>
      <c r="Q2683" s="11"/>
      <c r="R2683" s="11"/>
      <c r="S2683" s="11"/>
      <c r="T2683" s="11"/>
      <c r="U2683" s="11"/>
      <c r="V2683" s="11"/>
      <c r="W2683" s="11"/>
      <c r="X2683" s="11"/>
      <c r="Y2683" s="11"/>
      <c r="Z2683" s="11"/>
      <c r="AA2683" s="11"/>
      <c r="AB2683" s="11"/>
      <c r="AC2683" s="11"/>
      <c r="AD2683" s="11"/>
      <c r="AE2683" s="11"/>
      <c r="AF2683" s="11"/>
      <c r="AG2683" s="11"/>
      <c r="AH2683" s="11"/>
      <c r="AI2683" s="11"/>
      <c r="AJ2683" s="11"/>
      <c r="AK2683" s="11"/>
      <c r="AL2683" s="11"/>
      <c r="AM2683" s="11"/>
      <c r="AN2683" s="11"/>
      <c r="AO2683" s="11"/>
      <c r="AP2683" s="11"/>
      <c r="AQ2683" s="11"/>
      <c r="AR2683" s="11"/>
      <c r="AS2683" s="11"/>
      <c r="AT2683" s="11"/>
      <c r="AU2683" s="11"/>
      <c r="AV2683" s="11"/>
      <c r="AW2683" s="11"/>
      <c r="AX2683" s="11"/>
      <c r="AY2683" s="11"/>
      <c r="AZ2683" s="11"/>
      <c r="BA2683" s="11"/>
      <c r="BB2683" s="11"/>
      <c r="BC2683" s="11"/>
      <c r="BD2683" s="11"/>
      <c r="BE2683" s="11"/>
      <c r="BF2683" s="11"/>
      <c r="BG2683" s="11"/>
      <c r="BH2683" s="11"/>
      <c r="BI2683" s="11"/>
      <c r="BJ2683" s="11"/>
      <c r="BK2683" s="11"/>
      <c r="BL2683" s="11"/>
      <c r="BM2683" s="11"/>
      <c r="BN2683" s="11"/>
      <c r="BO2683" s="11"/>
      <c r="BP2683" s="1" t="str">
        <v>0- Port Costs</v>
      </c>
      <c r="BT2683" s="1" t="str">
        <v>0- Port Value</v>
      </c>
      <c r="BU2683" s="11"/>
    </row>
    <row r="2684" spans="8:73" hidden="1" outlineLevel="1" x14ac:dyDescent="0.3">
      <c r="H2684" s="1" t="str">
        <v>0 - BM Costs</v>
      </c>
      <c r="L2684" s="1" t="str">
        <v>0 - BM Port</v>
      </c>
      <c r="N2684" s="1" t="str">
        <v>0 - Port Assets</v>
      </c>
      <c r="O2684" s="11"/>
      <c r="P2684" s="11"/>
      <c r="Q2684" s="11"/>
      <c r="R2684" s="11"/>
      <c r="S2684" s="11"/>
      <c r="T2684" s="11"/>
      <c r="U2684" s="11"/>
      <c r="V2684" s="11"/>
      <c r="W2684" s="11"/>
      <c r="X2684" s="11"/>
      <c r="Y2684" s="11"/>
      <c r="Z2684" s="11"/>
      <c r="AA2684" s="11"/>
      <c r="AB2684" s="11"/>
      <c r="AC2684" s="11"/>
      <c r="AD2684" s="11"/>
      <c r="AE2684" s="11"/>
      <c r="AF2684" s="11"/>
      <c r="AG2684" s="11"/>
      <c r="AH2684" s="11"/>
      <c r="AI2684" s="11"/>
      <c r="AJ2684" s="11"/>
      <c r="AK2684" s="11"/>
      <c r="AL2684" s="11"/>
      <c r="AM2684" s="11"/>
      <c r="AN2684" s="11"/>
      <c r="AO2684" s="11"/>
      <c r="AP2684" s="11"/>
      <c r="AQ2684" s="11"/>
      <c r="AR2684" s="11"/>
      <c r="AS2684" s="11"/>
      <c r="AT2684" s="11"/>
      <c r="AU2684" s="11"/>
      <c r="AV2684" s="11"/>
      <c r="AW2684" s="11"/>
      <c r="AX2684" s="11"/>
      <c r="AY2684" s="11"/>
      <c r="AZ2684" s="11"/>
      <c r="BA2684" s="11"/>
      <c r="BB2684" s="11"/>
      <c r="BC2684" s="11"/>
      <c r="BD2684" s="11"/>
      <c r="BE2684" s="11"/>
      <c r="BF2684" s="11"/>
      <c r="BG2684" s="11"/>
      <c r="BH2684" s="11"/>
      <c r="BI2684" s="11"/>
      <c r="BJ2684" s="11"/>
      <c r="BK2684" s="11"/>
      <c r="BL2684" s="11"/>
      <c r="BM2684" s="11"/>
      <c r="BN2684" s="11"/>
      <c r="BO2684" s="11"/>
      <c r="BP2684" s="1" t="str">
        <v>0- Port Costs</v>
      </c>
      <c r="BT2684" s="1" t="str">
        <v>0- Port Value</v>
      </c>
      <c r="BU2684" s="11"/>
    </row>
    <row r="2685" spans="8:73" hidden="1" outlineLevel="1" x14ac:dyDescent="0.3">
      <c r="H2685" s="1" t="str">
        <v>0 - BM Costs</v>
      </c>
      <c r="L2685" s="1" t="str">
        <v>0 - BM Port</v>
      </c>
      <c r="N2685" s="1" t="str">
        <v>0 - Port Assets</v>
      </c>
      <c r="O2685" s="11"/>
      <c r="P2685" s="11"/>
      <c r="Q2685" s="11"/>
      <c r="R2685" s="11"/>
      <c r="S2685" s="11"/>
      <c r="T2685" s="11"/>
      <c r="U2685" s="11"/>
      <c r="V2685" s="11"/>
      <c r="W2685" s="11"/>
      <c r="X2685" s="11"/>
      <c r="Y2685" s="11"/>
      <c r="Z2685" s="11"/>
      <c r="AA2685" s="11"/>
      <c r="AB2685" s="11"/>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c r="BC2685" s="11"/>
      <c r="BD2685" s="11"/>
      <c r="BE2685" s="11"/>
      <c r="BF2685" s="11"/>
      <c r="BG2685" s="11"/>
      <c r="BH2685" s="11"/>
      <c r="BI2685" s="11"/>
      <c r="BJ2685" s="11"/>
      <c r="BK2685" s="11"/>
      <c r="BL2685" s="11"/>
      <c r="BM2685" s="11"/>
      <c r="BN2685" s="11"/>
      <c r="BO2685" s="11"/>
      <c r="BP2685" s="1" t="str">
        <v>0- Port Costs</v>
      </c>
      <c r="BT2685" s="1" t="str">
        <v>0- Port Value</v>
      </c>
      <c r="BU2685" s="11"/>
    </row>
    <row r="2686" spans="8:73" hidden="1" outlineLevel="1" x14ac:dyDescent="0.3">
      <c r="H2686" s="1" t="str">
        <v>0 - BM Costs</v>
      </c>
      <c r="L2686" s="1" t="str">
        <v>0 - BM Port</v>
      </c>
      <c r="N2686" s="1" t="str">
        <v>0 - Port Assets</v>
      </c>
      <c r="O2686" s="11"/>
      <c r="P2686" s="11"/>
      <c r="Q2686" s="11"/>
      <c r="R2686" s="11"/>
      <c r="S2686" s="11"/>
      <c r="T2686" s="11"/>
      <c r="U2686" s="11"/>
      <c r="V2686" s="11"/>
      <c r="W2686" s="11"/>
      <c r="X2686" s="11"/>
      <c r="Y2686" s="11"/>
      <c r="Z2686" s="11"/>
      <c r="AA2686" s="11"/>
      <c r="AB2686" s="11"/>
      <c r="AC2686" s="11"/>
      <c r="AD2686" s="11"/>
      <c r="AE2686" s="11"/>
      <c r="AF2686" s="11"/>
      <c r="AG2686" s="11"/>
      <c r="AH2686" s="11"/>
      <c r="AI2686" s="11"/>
      <c r="AJ2686" s="11"/>
      <c r="AK2686" s="11"/>
      <c r="AL2686" s="11"/>
      <c r="AM2686" s="11"/>
      <c r="AN2686" s="11"/>
      <c r="AO2686" s="11"/>
      <c r="AP2686" s="11"/>
      <c r="AQ2686" s="11"/>
      <c r="AR2686" s="11"/>
      <c r="AS2686" s="11"/>
      <c r="AT2686" s="11"/>
      <c r="AU2686" s="11"/>
      <c r="AV2686" s="11"/>
      <c r="AW2686" s="11"/>
      <c r="AX2686" s="11"/>
      <c r="AY2686" s="11"/>
      <c r="AZ2686" s="11"/>
      <c r="BA2686" s="11"/>
      <c r="BB2686" s="11"/>
      <c r="BC2686" s="11"/>
      <c r="BD2686" s="11"/>
      <c r="BE2686" s="11"/>
      <c r="BF2686" s="11"/>
      <c r="BG2686" s="11"/>
      <c r="BH2686" s="11"/>
      <c r="BI2686" s="11"/>
      <c r="BJ2686" s="11"/>
      <c r="BK2686" s="11"/>
      <c r="BL2686" s="11"/>
      <c r="BM2686" s="11"/>
      <c r="BN2686" s="11"/>
      <c r="BO2686" s="11"/>
      <c r="BP2686" s="1" t="str">
        <v>0- Port Costs</v>
      </c>
      <c r="BT2686" s="1" t="str">
        <v>0- Port Value</v>
      </c>
      <c r="BU2686" s="11"/>
    </row>
    <row r="2687" spans="8:73" hidden="1" outlineLevel="1" x14ac:dyDescent="0.3">
      <c r="H2687" s="1" t="str">
        <v>0 - BM Costs</v>
      </c>
      <c r="L2687" s="1" t="str">
        <v>0 - BM Port</v>
      </c>
      <c r="N2687" s="1" t="str">
        <v>0 - Port Assets</v>
      </c>
      <c r="O2687" s="11"/>
      <c r="P2687" s="11"/>
      <c r="Q2687" s="11"/>
      <c r="R2687" s="11"/>
      <c r="S2687" s="11"/>
      <c r="T2687" s="11"/>
      <c r="U2687" s="11"/>
      <c r="V2687" s="11"/>
      <c r="W2687" s="11"/>
      <c r="X2687" s="11"/>
      <c r="Y2687" s="11"/>
      <c r="Z2687" s="11"/>
      <c r="AA2687" s="11"/>
      <c r="AB2687" s="11"/>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c r="BC2687" s="11"/>
      <c r="BD2687" s="11"/>
      <c r="BE2687" s="11"/>
      <c r="BF2687" s="11"/>
      <c r="BG2687" s="11"/>
      <c r="BH2687" s="11"/>
      <c r="BI2687" s="11"/>
      <c r="BJ2687" s="11"/>
      <c r="BK2687" s="11"/>
      <c r="BL2687" s="11"/>
      <c r="BM2687" s="11"/>
      <c r="BN2687" s="11"/>
      <c r="BO2687" s="11"/>
      <c r="BP2687" s="1" t="str">
        <v>0- Port Costs</v>
      </c>
      <c r="BT2687" s="1" t="str">
        <v>0- Port Value</v>
      </c>
      <c r="BU2687" s="11"/>
    </row>
    <row r="2688" spans="8:73" hidden="1" outlineLevel="1" x14ac:dyDescent="0.3">
      <c r="H2688" s="1" t="str">
        <v>0 - BM Costs</v>
      </c>
      <c r="L2688" s="1" t="str">
        <v>0 - BM Port</v>
      </c>
      <c r="N2688" s="1" t="str">
        <v>0 - Port Assets</v>
      </c>
      <c r="O2688" s="11"/>
      <c r="P2688" s="11"/>
      <c r="Q2688" s="11"/>
      <c r="R2688" s="11"/>
      <c r="S2688" s="11"/>
      <c r="T2688" s="11"/>
      <c r="U2688" s="11"/>
      <c r="V2688" s="11"/>
      <c r="W2688" s="11"/>
      <c r="X2688" s="11"/>
      <c r="Y2688" s="11"/>
      <c r="Z2688" s="11"/>
      <c r="AA2688" s="11"/>
      <c r="AB2688" s="11"/>
      <c r="AC2688" s="11"/>
      <c r="AD2688" s="11"/>
      <c r="AE2688" s="11"/>
      <c r="AF2688" s="11"/>
      <c r="AG2688" s="11"/>
      <c r="AH2688" s="11"/>
      <c r="AI2688" s="11"/>
      <c r="AJ2688" s="11"/>
      <c r="AK2688" s="11"/>
      <c r="AL2688" s="11"/>
      <c r="AM2688" s="11"/>
      <c r="AN2688" s="11"/>
      <c r="AO2688" s="11"/>
      <c r="AP2688" s="11"/>
      <c r="AQ2688" s="11"/>
      <c r="AR2688" s="11"/>
      <c r="AS2688" s="11"/>
      <c r="AT2688" s="11"/>
      <c r="AU2688" s="11"/>
      <c r="AV2688" s="11"/>
      <c r="AW2688" s="11"/>
      <c r="AX2688" s="11"/>
      <c r="AY2688" s="11"/>
      <c r="AZ2688" s="11"/>
      <c r="BA2688" s="11"/>
      <c r="BB2688" s="11"/>
      <c r="BC2688" s="11"/>
      <c r="BD2688" s="11"/>
      <c r="BE2688" s="11"/>
      <c r="BF2688" s="11"/>
      <c r="BG2688" s="11"/>
      <c r="BH2688" s="11"/>
      <c r="BI2688" s="11"/>
      <c r="BJ2688" s="11"/>
      <c r="BK2688" s="11"/>
      <c r="BL2688" s="11"/>
      <c r="BM2688" s="11"/>
      <c r="BN2688" s="11"/>
      <c r="BO2688" s="11"/>
      <c r="BP2688" s="1" t="str">
        <v>0- Port Costs</v>
      </c>
      <c r="BT2688" s="1" t="str">
        <v>0- Port Value</v>
      </c>
      <c r="BU2688" s="11"/>
    </row>
    <row r="2689" spans="8:73" hidden="1" outlineLevel="1" x14ac:dyDescent="0.3">
      <c r="H2689" s="1" t="str">
        <v>0 - BM Costs</v>
      </c>
      <c r="L2689" s="1" t="str">
        <v>0 - BM Port</v>
      </c>
      <c r="N2689" s="1" t="str">
        <v>0 - Port Assets</v>
      </c>
      <c r="O2689" s="11"/>
      <c r="P2689" s="11"/>
      <c r="Q2689" s="11"/>
      <c r="R2689" s="11"/>
      <c r="S2689" s="11"/>
      <c r="T2689" s="11"/>
      <c r="U2689" s="11"/>
      <c r="V2689" s="11"/>
      <c r="W2689" s="11"/>
      <c r="X2689" s="11"/>
      <c r="Y2689" s="11"/>
      <c r="Z2689" s="11"/>
      <c r="AA2689" s="11"/>
      <c r="AB2689" s="11"/>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c r="AY2689" s="11"/>
      <c r="AZ2689" s="11"/>
      <c r="BA2689" s="11"/>
      <c r="BB2689" s="11"/>
      <c r="BC2689" s="11"/>
      <c r="BD2689" s="11"/>
      <c r="BE2689" s="11"/>
      <c r="BF2689" s="11"/>
      <c r="BG2689" s="11"/>
      <c r="BH2689" s="11"/>
      <c r="BI2689" s="11"/>
      <c r="BJ2689" s="11"/>
      <c r="BK2689" s="11"/>
      <c r="BL2689" s="11"/>
      <c r="BM2689" s="11"/>
      <c r="BN2689" s="11"/>
      <c r="BO2689" s="11"/>
      <c r="BP2689" s="1" t="str">
        <v>0- Port Costs</v>
      </c>
      <c r="BT2689" s="1" t="str">
        <v>0- Port Value</v>
      </c>
      <c r="BU2689" s="11"/>
    </row>
    <row r="2690" spans="8:73" hidden="1" outlineLevel="1" x14ac:dyDescent="0.3">
      <c r="H2690" s="1" t="str">
        <v>0 - BM Costs</v>
      </c>
      <c r="L2690" s="1" t="str">
        <v>0 - BM Port</v>
      </c>
      <c r="N2690" s="1" t="str">
        <v>0 - Port Assets</v>
      </c>
      <c r="O2690" s="11"/>
      <c r="P2690" s="11"/>
      <c r="Q2690" s="11"/>
      <c r="R2690" s="11"/>
      <c r="S2690" s="11"/>
      <c r="T2690" s="11"/>
      <c r="U2690" s="11"/>
      <c r="V2690" s="11"/>
      <c r="W2690" s="11"/>
      <c r="X2690" s="11"/>
      <c r="Y2690" s="11"/>
      <c r="Z2690" s="11"/>
      <c r="AA2690" s="11"/>
      <c r="AB2690" s="11"/>
      <c r="AC2690" s="11"/>
      <c r="AD2690" s="11"/>
      <c r="AE2690" s="11"/>
      <c r="AF2690" s="11"/>
      <c r="AG2690" s="11"/>
      <c r="AH2690" s="11"/>
      <c r="AI2690" s="11"/>
      <c r="AJ2690" s="11"/>
      <c r="AK2690" s="11"/>
      <c r="AL2690" s="11"/>
      <c r="AM2690" s="11"/>
      <c r="AN2690" s="11"/>
      <c r="AO2690" s="11"/>
      <c r="AP2690" s="11"/>
      <c r="AQ2690" s="11"/>
      <c r="AR2690" s="11"/>
      <c r="AS2690" s="11"/>
      <c r="AT2690" s="11"/>
      <c r="AU2690" s="11"/>
      <c r="AV2690" s="11"/>
      <c r="AW2690" s="11"/>
      <c r="AX2690" s="11"/>
      <c r="AY2690" s="11"/>
      <c r="AZ2690" s="11"/>
      <c r="BA2690" s="11"/>
      <c r="BB2690" s="11"/>
      <c r="BC2690" s="11"/>
      <c r="BD2690" s="11"/>
      <c r="BE2690" s="11"/>
      <c r="BF2690" s="11"/>
      <c r="BG2690" s="11"/>
      <c r="BH2690" s="11"/>
      <c r="BI2690" s="11"/>
      <c r="BJ2690" s="11"/>
      <c r="BK2690" s="11"/>
      <c r="BL2690" s="11"/>
      <c r="BM2690" s="11"/>
      <c r="BN2690" s="11"/>
      <c r="BO2690" s="11"/>
      <c r="BP2690" s="1" t="str">
        <v>0- Port Costs</v>
      </c>
      <c r="BT2690" s="1" t="str">
        <v>0- Port Value</v>
      </c>
      <c r="BU2690" s="11"/>
    </row>
    <row r="2691" spans="8:73" hidden="1" outlineLevel="1" x14ac:dyDescent="0.3">
      <c r="H2691" s="1" t="str">
        <v>0 - BM Costs</v>
      </c>
      <c r="L2691" s="1" t="str">
        <v>0 - BM Port</v>
      </c>
      <c r="N2691" s="1" t="str">
        <v>0 - Port Assets</v>
      </c>
      <c r="O2691" s="11"/>
      <c r="P2691" s="11"/>
      <c r="Q2691" s="11"/>
      <c r="R2691" s="11"/>
      <c r="S2691" s="11"/>
      <c r="T2691" s="11"/>
      <c r="U2691" s="11"/>
      <c r="V2691" s="11"/>
      <c r="W2691" s="11"/>
      <c r="X2691" s="11"/>
      <c r="Y2691" s="11"/>
      <c r="Z2691" s="11"/>
      <c r="AA2691" s="11"/>
      <c r="AB2691" s="11"/>
      <c r="AC2691" s="11"/>
      <c r="AD2691" s="11"/>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c r="BC2691" s="11"/>
      <c r="BD2691" s="11"/>
      <c r="BE2691" s="11"/>
      <c r="BF2691" s="11"/>
      <c r="BG2691" s="11"/>
      <c r="BH2691" s="11"/>
      <c r="BI2691" s="11"/>
      <c r="BJ2691" s="11"/>
      <c r="BK2691" s="11"/>
      <c r="BL2691" s="11"/>
      <c r="BM2691" s="11"/>
      <c r="BN2691" s="11"/>
      <c r="BO2691" s="11"/>
      <c r="BP2691" s="1" t="str">
        <v>0- Port Costs</v>
      </c>
      <c r="BT2691" s="1" t="str">
        <v>0- Port Value</v>
      </c>
      <c r="BU2691" s="11"/>
    </row>
    <row r="2692" spans="8:73" hidden="1" outlineLevel="1" x14ac:dyDescent="0.3">
      <c r="H2692" s="1" t="str">
        <v>0 - BM Costs</v>
      </c>
      <c r="L2692" s="1" t="str">
        <v>0 - BM Port</v>
      </c>
      <c r="N2692" s="1" t="str">
        <v>0 - Port Assets</v>
      </c>
      <c r="O2692" s="11"/>
      <c r="P2692" s="11"/>
      <c r="Q2692" s="11"/>
      <c r="R2692" s="11"/>
      <c r="S2692" s="11"/>
      <c r="T2692" s="11"/>
      <c r="U2692" s="11"/>
      <c r="V2692" s="11"/>
      <c r="W2692" s="11"/>
      <c r="X2692" s="11"/>
      <c r="Y2692" s="11"/>
      <c r="Z2692" s="11"/>
      <c r="AA2692" s="11"/>
      <c r="AB2692" s="11"/>
      <c r="AC2692" s="11"/>
      <c r="AD2692" s="11"/>
      <c r="AE2692" s="11"/>
      <c r="AF2692" s="11"/>
      <c r="AG2692" s="11"/>
      <c r="AH2692" s="11"/>
      <c r="AI2692" s="11"/>
      <c r="AJ2692" s="11"/>
      <c r="AK2692" s="11"/>
      <c r="AL2692" s="11"/>
      <c r="AM2692" s="11"/>
      <c r="AN2692" s="11"/>
      <c r="AO2692" s="11"/>
      <c r="AP2692" s="11"/>
      <c r="AQ2692" s="11"/>
      <c r="AR2692" s="11"/>
      <c r="AS2692" s="11"/>
      <c r="AT2692" s="11"/>
      <c r="AU2692" s="11"/>
      <c r="AV2692" s="11"/>
      <c r="AW2692" s="11"/>
      <c r="AX2692" s="11"/>
      <c r="AY2692" s="11"/>
      <c r="AZ2692" s="11"/>
      <c r="BA2692" s="11"/>
      <c r="BB2692" s="11"/>
      <c r="BC2692" s="11"/>
      <c r="BD2692" s="11"/>
      <c r="BE2692" s="11"/>
      <c r="BF2692" s="11"/>
      <c r="BG2692" s="11"/>
      <c r="BH2692" s="11"/>
      <c r="BI2692" s="11"/>
      <c r="BJ2692" s="11"/>
      <c r="BK2692" s="11"/>
      <c r="BL2692" s="11"/>
      <c r="BM2692" s="11"/>
      <c r="BN2692" s="11"/>
      <c r="BO2692" s="11"/>
      <c r="BP2692" s="1" t="str">
        <v>0- Port Costs</v>
      </c>
      <c r="BT2692" s="1" t="str">
        <v>0- Port Value</v>
      </c>
      <c r="BU2692" s="11"/>
    </row>
    <row r="2693" spans="8:73" hidden="1" outlineLevel="1" x14ac:dyDescent="0.3">
      <c r="H2693" s="1" t="str">
        <v>0 - BM Costs</v>
      </c>
      <c r="L2693" s="1" t="str">
        <v>0 - BM Port</v>
      </c>
      <c r="N2693" s="1" t="str">
        <v>0 - Port Assets</v>
      </c>
      <c r="O2693" s="11"/>
      <c r="P2693" s="11"/>
      <c r="Q2693" s="11"/>
      <c r="R2693" s="11"/>
      <c r="S2693" s="11"/>
      <c r="T2693" s="11"/>
      <c r="U2693" s="11"/>
      <c r="V2693" s="11"/>
      <c r="W2693" s="11"/>
      <c r="X2693" s="11"/>
      <c r="Y2693" s="11"/>
      <c r="Z2693" s="11"/>
      <c r="AA2693" s="11"/>
      <c r="AB2693" s="11"/>
      <c r="AC2693" s="11"/>
      <c r="AD2693" s="11"/>
      <c r="AE2693" s="11"/>
      <c r="AF2693" s="11"/>
      <c r="AG2693" s="11"/>
      <c r="AH2693" s="11"/>
      <c r="AI2693" s="11"/>
      <c r="AJ2693" s="11"/>
      <c r="AK2693" s="11"/>
      <c r="AL2693" s="11"/>
      <c r="AM2693" s="11"/>
      <c r="AN2693" s="11"/>
      <c r="AO2693" s="11"/>
      <c r="AP2693" s="11"/>
      <c r="AQ2693" s="11"/>
      <c r="AR2693" s="11"/>
      <c r="AS2693" s="11"/>
      <c r="AT2693" s="11"/>
      <c r="AU2693" s="11"/>
      <c r="AV2693" s="11"/>
      <c r="AW2693" s="11"/>
      <c r="AX2693" s="11"/>
      <c r="AY2693" s="11"/>
      <c r="AZ2693" s="11"/>
      <c r="BA2693" s="11"/>
      <c r="BB2693" s="11"/>
      <c r="BC2693" s="11"/>
      <c r="BD2693" s="11"/>
      <c r="BE2693" s="11"/>
      <c r="BF2693" s="11"/>
      <c r="BG2693" s="11"/>
      <c r="BH2693" s="11"/>
      <c r="BI2693" s="11"/>
      <c r="BJ2693" s="11"/>
      <c r="BK2693" s="11"/>
      <c r="BL2693" s="11"/>
      <c r="BM2693" s="11"/>
      <c r="BN2693" s="11"/>
      <c r="BO2693" s="11"/>
      <c r="BP2693" s="1" t="str">
        <v>0- Port Costs</v>
      </c>
      <c r="BT2693" s="1" t="str">
        <v>0- Port Value</v>
      </c>
      <c r="BU2693" s="11"/>
    </row>
    <row r="2694" spans="8:73" hidden="1" outlineLevel="1" x14ac:dyDescent="0.3">
      <c r="H2694" s="1" t="str">
        <v>0 - BM Costs</v>
      </c>
      <c r="L2694" s="1" t="str">
        <v>0 - BM Port</v>
      </c>
      <c r="N2694" s="1" t="str">
        <v>0 - Port Assets</v>
      </c>
      <c r="O2694" s="11"/>
      <c r="P2694" s="11"/>
      <c r="Q2694" s="11"/>
      <c r="R2694" s="11"/>
      <c r="S2694" s="11"/>
      <c r="T2694" s="11"/>
      <c r="U2694" s="11"/>
      <c r="V2694" s="11"/>
      <c r="W2694" s="11"/>
      <c r="X2694" s="11"/>
      <c r="Y2694" s="11"/>
      <c r="Z2694" s="11"/>
      <c r="AA2694" s="11"/>
      <c r="AB2694" s="11"/>
      <c r="AC2694" s="11"/>
      <c r="AD2694" s="11"/>
      <c r="AE2694" s="11"/>
      <c r="AF2694" s="11"/>
      <c r="AG2694" s="11"/>
      <c r="AH2694" s="11"/>
      <c r="AI2694" s="11"/>
      <c r="AJ2694" s="11"/>
      <c r="AK2694" s="11"/>
      <c r="AL2694" s="11"/>
      <c r="AM2694" s="11"/>
      <c r="AN2694" s="11"/>
      <c r="AO2694" s="11"/>
      <c r="AP2694" s="11"/>
      <c r="AQ2694" s="11"/>
      <c r="AR2694" s="11"/>
      <c r="AS2694" s="11"/>
      <c r="AT2694" s="11"/>
      <c r="AU2694" s="11"/>
      <c r="AV2694" s="11"/>
      <c r="AW2694" s="11"/>
      <c r="AX2694" s="11"/>
      <c r="AY2694" s="11"/>
      <c r="AZ2694" s="11"/>
      <c r="BA2694" s="11"/>
      <c r="BB2694" s="11"/>
      <c r="BC2694" s="11"/>
      <c r="BD2694" s="11"/>
      <c r="BE2694" s="11"/>
      <c r="BF2694" s="11"/>
      <c r="BG2694" s="11"/>
      <c r="BH2694" s="11"/>
      <c r="BI2694" s="11"/>
      <c r="BJ2694" s="11"/>
      <c r="BK2694" s="11"/>
      <c r="BL2694" s="11"/>
      <c r="BM2694" s="11"/>
      <c r="BN2694" s="11"/>
      <c r="BO2694" s="11"/>
      <c r="BP2694" s="1" t="str">
        <v>0- Port Costs</v>
      </c>
      <c r="BT2694" s="1" t="str">
        <v>0- Port Value</v>
      </c>
      <c r="BU2694" s="11"/>
    </row>
    <row r="2695" spans="8:73" hidden="1" outlineLevel="1" x14ac:dyDescent="0.3">
      <c r="H2695" s="1" t="str">
        <v>0 - BM Costs</v>
      </c>
      <c r="L2695" s="1" t="str">
        <v>0 - BM Port</v>
      </c>
      <c r="N2695" s="1" t="str">
        <v>0 - Port Assets</v>
      </c>
      <c r="O2695" s="11"/>
      <c r="P2695" s="11"/>
      <c r="Q2695" s="11"/>
      <c r="R2695" s="11"/>
      <c r="S2695" s="11"/>
      <c r="T2695" s="11"/>
      <c r="U2695" s="11"/>
      <c r="V2695" s="11"/>
      <c r="W2695" s="11"/>
      <c r="X2695" s="11"/>
      <c r="Y2695" s="11"/>
      <c r="Z2695" s="11"/>
      <c r="AA2695" s="11"/>
      <c r="AB2695" s="11"/>
      <c r="AC2695" s="11"/>
      <c r="AD2695" s="11"/>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c r="BB2695" s="11"/>
      <c r="BC2695" s="11"/>
      <c r="BD2695" s="11"/>
      <c r="BE2695" s="11"/>
      <c r="BF2695" s="11"/>
      <c r="BG2695" s="11"/>
      <c r="BH2695" s="11"/>
      <c r="BI2695" s="11"/>
      <c r="BJ2695" s="11"/>
      <c r="BK2695" s="11"/>
      <c r="BL2695" s="11"/>
      <c r="BM2695" s="11"/>
      <c r="BN2695" s="11"/>
      <c r="BO2695" s="11"/>
      <c r="BP2695" s="1" t="str">
        <v>0- Port Costs</v>
      </c>
      <c r="BT2695" s="1" t="str">
        <v>0- Port Value</v>
      </c>
      <c r="BU2695" s="11"/>
    </row>
    <row r="2696" spans="8:73" hidden="1" outlineLevel="1" x14ac:dyDescent="0.3">
      <c r="H2696" s="1" t="str">
        <v>0 - BM Costs</v>
      </c>
      <c r="L2696" s="1" t="str">
        <v>0 - BM Port</v>
      </c>
      <c r="N2696" s="1" t="str">
        <v>0 - Port Assets</v>
      </c>
      <c r="O2696" s="11"/>
      <c r="P2696" s="11"/>
      <c r="Q2696" s="11"/>
      <c r="R2696" s="11"/>
      <c r="S2696" s="11"/>
      <c r="T2696" s="11"/>
      <c r="U2696" s="11"/>
      <c r="V2696" s="11"/>
      <c r="W2696" s="11"/>
      <c r="X2696" s="11"/>
      <c r="Y2696" s="11"/>
      <c r="Z2696" s="11"/>
      <c r="AA2696" s="11"/>
      <c r="AB2696" s="11"/>
      <c r="AC2696" s="11"/>
      <c r="AD2696" s="11"/>
      <c r="AE2696" s="11"/>
      <c r="AF2696" s="11"/>
      <c r="AG2696" s="11"/>
      <c r="AH2696" s="11"/>
      <c r="AI2696" s="11"/>
      <c r="AJ2696" s="11"/>
      <c r="AK2696" s="11"/>
      <c r="AL2696" s="11"/>
      <c r="AM2696" s="11"/>
      <c r="AN2696" s="11"/>
      <c r="AO2696" s="11"/>
      <c r="AP2696" s="11"/>
      <c r="AQ2696" s="11"/>
      <c r="AR2696" s="11"/>
      <c r="AS2696" s="11"/>
      <c r="AT2696" s="11"/>
      <c r="AU2696" s="11"/>
      <c r="AV2696" s="11"/>
      <c r="AW2696" s="11"/>
      <c r="AX2696" s="11"/>
      <c r="AY2696" s="11"/>
      <c r="AZ2696" s="11"/>
      <c r="BA2696" s="11"/>
      <c r="BB2696" s="11"/>
      <c r="BC2696" s="11"/>
      <c r="BD2696" s="11"/>
      <c r="BE2696" s="11"/>
      <c r="BF2696" s="11"/>
      <c r="BG2696" s="11"/>
      <c r="BH2696" s="11"/>
      <c r="BI2696" s="11"/>
      <c r="BJ2696" s="11"/>
      <c r="BK2696" s="11"/>
      <c r="BL2696" s="11"/>
      <c r="BM2696" s="11"/>
      <c r="BN2696" s="11"/>
      <c r="BO2696" s="11"/>
      <c r="BP2696" s="1" t="str">
        <v>0- Port Costs</v>
      </c>
      <c r="BT2696" s="1" t="str">
        <v>0- Port Value</v>
      </c>
      <c r="BU2696" s="11"/>
    </row>
    <row r="2697" spans="8:73" hidden="1" outlineLevel="1" x14ac:dyDescent="0.3">
      <c r="H2697" s="1" t="str">
        <v>0 - BM Costs</v>
      </c>
      <c r="L2697" s="1" t="str">
        <v>0 - BM Port</v>
      </c>
      <c r="N2697" s="1" t="str">
        <v>0 - Port Assets</v>
      </c>
      <c r="O2697" s="11"/>
      <c r="P2697" s="11"/>
      <c r="Q2697" s="11"/>
      <c r="R2697" s="11"/>
      <c r="S2697" s="11"/>
      <c r="T2697" s="11"/>
      <c r="U2697" s="11"/>
      <c r="V2697" s="11"/>
      <c r="W2697" s="11"/>
      <c r="X2697" s="11"/>
      <c r="Y2697" s="11"/>
      <c r="Z2697" s="11"/>
      <c r="AA2697" s="11"/>
      <c r="AB2697" s="11"/>
      <c r="AC2697" s="11"/>
      <c r="AD2697" s="11"/>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c r="BC2697" s="11"/>
      <c r="BD2697" s="11"/>
      <c r="BE2697" s="11"/>
      <c r="BF2697" s="11"/>
      <c r="BG2697" s="11"/>
      <c r="BH2697" s="11"/>
      <c r="BI2697" s="11"/>
      <c r="BJ2697" s="11"/>
      <c r="BK2697" s="11"/>
      <c r="BL2697" s="11"/>
      <c r="BM2697" s="11"/>
      <c r="BN2697" s="11"/>
      <c r="BO2697" s="11"/>
      <c r="BP2697" s="1" t="str">
        <v>0- Port Costs</v>
      </c>
      <c r="BT2697" s="1" t="str">
        <v>0- Port Value</v>
      </c>
      <c r="BU2697" s="11"/>
    </row>
    <row r="2698" spans="8:73" hidden="1" outlineLevel="1" x14ac:dyDescent="0.3">
      <c r="H2698" s="1" t="str">
        <v>0 - BM Costs</v>
      </c>
      <c r="L2698" s="1" t="str">
        <v>0 - BM Port</v>
      </c>
      <c r="N2698" s="1" t="str">
        <v>0 - Port Assets</v>
      </c>
      <c r="O2698" s="11"/>
      <c r="P2698" s="11"/>
      <c r="Q2698" s="11"/>
      <c r="R2698" s="11"/>
      <c r="S2698" s="11"/>
      <c r="T2698" s="11"/>
      <c r="U2698" s="11"/>
      <c r="V2698" s="11"/>
      <c r="W2698" s="11"/>
      <c r="X2698" s="11"/>
      <c r="Y2698" s="11"/>
      <c r="Z2698" s="11"/>
      <c r="AA2698" s="11"/>
      <c r="AB2698" s="11"/>
      <c r="AC2698" s="11"/>
      <c r="AD2698" s="11"/>
      <c r="AE2698" s="11"/>
      <c r="AF2698" s="11"/>
      <c r="AG2698" s="11"/>
      <c r="AH2698" s="11"/>
      <c r="AI2698" s="11"/>
      <c r="AJ2698" s="11"/>
      <c r="AK2698" s="11"/>
      <c r="AL2698" s="11"/>
      <c r="AM2698" s="11"/>
      <c r="AN2698" s="11"/>
      <c r="AO2698" s="11"/>
      <c r="AP2698" s="11"/>
      <c r="AQ2698" s="11"/>
      <c r="AR2698" s="11"/>
      <c r="AS2698" s="11"/>
      <c r="AT2698" s="11"/>
      <c r="AU2698" s="11"/>
      <c r="AV2698" s="11"/>
      <c r="AW2698" s="11"/>
      <c r="AX2698" s="11"/>
      <c r="AY2698" s="11"/>
      <c r="AZ2698" s="11"/>
      <c r="BA2698" s="11"/>
      <c r="BB2698" s="11"/>
      <c r="BC2698" s="11"/>
      <c r="BD2698" s="11"/>
      <c r="BE2698" s="11"/>
      <c r="BF2698" s="11"/>
      <c r="BG2698" s="11"/>
      <c r="BH2698" s="11"/>
      <c r="BI2698" s="11"/>
      <c r="BJ2698" s="11"/>
      <c r="BK2698" s="11"/>
      <c r="BL2698" s="11"/>
      <c r="BM2698" s="11"/>
      <c r="BN2698" s="11"/>
      <c r="BO2698" s="11"/>
      <c r="BP2698" s="1" t="str">
        <v>0- Port Costs</v>
      </c>
      <c r="BT2698" s="1" t="str">
        <v>0- Port Value</v>
      </c>
      <c r="BU2698" s="11"/>
    </row>
    <row r="2699" spans="8:73" hidden="1" outlineLevel="1" x14ac:dyDescent="0.3">
      <c r="H2699" s="1" t="str">
        <v>0 - BM Costs</v>
      </c>
      <c r="L2699" s="1" t="str">
        <v>0 - BM Port</v>
      </c>
      <c r="N2699" s="1" t="str">
        <v>0 - Port Assets</v>
      </c>
      <c r="O2699" s="11"/>
      <c r="P2699" s="11"/>
      <c r="Q2699" s="11"/>
      <c r="R2699" s="11"/>
      <c r="S2699" s="11"/>
      <c r="T2699" s="11"/>
      <c r="U2699" s="11"/>
      <c r="V2699" s="11"/>
      <c r="W2699" s="11"/>
      <c r="X2699" s="11"/>
      <c r="Y2699" s="11"/>
      <c r="Z2699" s="11"/>
      <c r="AA2699" s="11"/>
      <c r="AB2699" s="11"/>
      <c r="AC2699" s="11"/>
      <c r="AD2699" s="11"/>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c r="AY2699" s="11"/>
      <c r="AZ2699" s="11"/>
      <c r="BA2699" s="11"/>
      <c r="BB2699" s="11"/>
      <c r="BC2699" s="11"/>
      <c r="BD2699" s="11"/>
      <c r="BE2699" s="11"/>
      <c r="BF2699" s="11"/>
      <c r="BG2699" s="11"/>
      <c r="BH2699" s="11"/>
      <c r="BI2699" s="11"/>
      <c r="BJ2699" s="11"/>
      <c r="BK2699" s="11"/>
      <c r="BL2699" s="11"/>
      <c r="BM2699" s="11"/>
      <c r="BN2699" s="11"/>
      <c r="BO2699" s="11"/>
      <c r="BP2699" s="1" t="str">
        <v>0- Port Costs</v>
      </c>
      <c r="BT2699" s="1" t="str">
        <v>0- Port Value</v>
      </c>
      <c r="BU2699" s="11"/>
    </row>
    <row r="2700" spans="8:73" hidden="1" outlineLevel="1" x14ac:dyDescent="0.3">
      <c r="H2700" s="1" t="str">
        <v>0 - BM Costs</v>
      </c>
      <c r="L2700" s="1" t="str">
        <v>0 - BM Port</v>
      </c>
      <c r="N2700" s="1" t="str">
        <v>0 - Port Assets</v>
      </c>
      <c r="O2700" s="11"/>
      <c r="P2700" s="11"/>
      <c r="Q2700" s="11"/>
      <c r="R2700" s="11"/>
      <c r="S2700" s="11"/>
      <c r="T2700" s="11"/>
      <c r="U2700" s="11"/>
      <c r="V2700" s="11"/>
      <c r="W2700" s="11"/>
      <c r="X2700" s="11"/>
      <c r="Y2700" s="11"/>
      <c r="Z2700" s="11"/>
      <c r="AA2700" s="11"/>
      <c r="AB2700" s="11"/>
      <c r="AC2700" s="11"/>
      <c r="AD2700" s="11"/>
      <c r="AE2700" s="11"/>
      <c r="AF2700" s="11"/>
      <c r="AG2700" s="11"/>
      <c r="AH2700" s="11"/>
      <c r="AI2700" s="11"/>
      <c r="AJ2700" s="11"/>
      <c r="AK2700" s="11"/>
      <c r="AL2700" s="11"/>
      <c r="AM2700" s="11"/>
      <c r="AN2700" s="11"/>
      <c r="AO2700" s="11"/>
      <c r="AP2700" s="11"/>
      <c r="AQ2700" s="11"/>
      <c r="AR2700" s="11"/>
      <c r="AS2700" s="11"/>
      <c r="AT2700" s="11"/>
      <c r="AU2700" s="11"/>
      <c r="AV2700" s="11"/>
      <c r="AW2700" s="11"/>
      <c r="AX2700" s="11"/>
      <c r="AY2700" s="11"/>
      <c r="AZ2700" s="11"/>
      <c r="BA2700" s="11"/>
      <c r="BB2700" s="11"/>
      <c r="BC2700" s="11"/>
      <c r="BD2700" s="11"/>
      <c r="BE2700" s="11"/>
      <c r="BF2700" s="11"/>
      <c r="BG2700" s="11"/>
      <c r="BH2700" s="11"/>
      <c r="BI2700" s="11"/>
      <c r="BJ2700" s="11"/>
      <c r="BK2700" s="11"/>
      <c r="BL2700" s="11"/>
      <c r="BM2700" s="11"/>
      <c r="BN2700" s="11"/>
      <c r="BO2700" s="11"/>
      <c r="BP2700" s="1" t="str">
        <v>0- Port Costs</v>
      </c>
      <c r="BT2700" s="1" t="str">
        <v>0- Port Value</v>
      </c>
      <c r="BU2700" s="11"/>
    </row>
    <row r="2701" spans="8:73" hidden="1" outlineLevel="1" x14ac:dyDescent="0.3">
      <c r="H2701" s="1" t="str">
        <v>0 - BM Costs</v>
      </c>
      <c r="L2701" s="1" t="str">
        <v>0 - BM Port</v>
      </c>
      <c r="N2701" s="1" t="str">
        <v>0 - Port Assets</v>
      </c>
      <c r="O2701" s="11"/>
      <c r="P2701" s="11"/>
      <c r="Q2701" s="11"/>
      <c r="R2701" s="11"/>
      <c r="S2701" s="11"/>
      <c r="T2701" s="11"/>
      <c r="U2701" s="11"/>
      <c r="V2701" s="11"/>
      <c r="W2701" s="11"/>
      <c r="X2701" s="11"/>
      <c r="Y2701" s="11"/>
      <c r="Z2701" s="11"/>
      <c r="AA2701" s="11"/>
      <c r="AB2701" s="11"/>
      <c r="AC2701" s="11"/>
      <c r="AD2701" s="11"/>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c r="BC2701" s="11"/>
      <c r="BD2701" s="11"/>
      <c r="BE2701" s="11"/>
      <c r="BF2701" s="11"/>
      <c r="BG2701" s="11"/>
      <c r="BH2701" s="11"/>
      <c r="BI2701" s="11"/>
      <c r="BJ2701" s="11"/>
      <c r="BK2701" s="11"/>
      <c r="BL2701" s="11"/>
      <c r="BM2701" s="11"/>
      <c r="BN2701" s="11"/>
      <c r="BO2701" s="11"/>
      <c r="BP2701" s="1" t="str">
        <v>0- Port Costs</v>
      </c>
      <c r="BT2701" s="1" t="str">
        <v>0- Port Value</v>
      </c>
      <c r="BU2701" s="11"/>
    </row>
    <row r="2702" spans="8:73" hidden="1" outlineLevel="1" x14ac:dyDescent="0.3">
      <c r="H2702" s="1" t="str">
        <v>0 - BM Costs</v>
      </c>
      <c r="L2702" s="1" t="str">
        <v>0 - BM Port</v>
      </c>
      <c r="N2702" s="1" t="str">
        <v>0 - Port Assets</v>
      </c>
      <c r="O2702" s="11"/>
      <c r="P2702" s="11"/>
      <c r="Q2702" s="11"/>
      <c r="R2702" s="11"/>
      <c r="S2702" s="11"/>
      <c r="T2702" s="11"/>
      <c r="U2702" s="11"/>
      <c r="V2702" s="11"/>
      <c r="W2702" s="11"/>
      <c r="X2702" s="11"/>
      <c r="Y2702" s="11"/>
      <c r="Z2702" s="11"/>
      <c r="AA2702" s="11"/>
      <c r="AB2702" s="11"/>
      <c r="AC2702" s="11"/>
      <c r="AD2702" s="11"/>
      <c r="AE2702" s="11"/>
      <c r="AF2702" s="11"/>
      <c r="AG2702" s="11"/>
      <c r="AH2702" s="11"/>
      <c r="AI2702" s="11"/>
      <c r="AJ2702" s="11"/>
      <c r="AK2702" s="11"/>
      <c r="AL2702" s="11"/>
      <c r="AM2702" s="11"/>
      <c r="AN2702" s="11"/>
      <c r="AO2702" s="11"/>
      <c r="AP2702" s="11"/>
      <c r="AQ2702" s="11"/>
      <c r="AR2702" s="11"/>
      <c r="AS2702" s="11"/>
      <c r="AT2702" s="11"/>
      <c r="AU2702" s="11"/>
      <c r="AV2702" s="11"/>
      <c r="AW2702" s="11"/>
      <c r="AX2702" s="11"/>
      <c r="AY2702" s="11"/>
      <c r="AZ2702" s="11"/>
      <c r="BA2702" s="11"/>
      <c r="BB2702" s="11"/>
      <c r="BC2702" s="11"/>
      <c r="BD2702" s="11"/>
      <c r="BE2702" s="11"/>
      <c r="BF2702" s="11"/>
      <c r="BG2702" s="11"/>
      <c r="BH2702" s="11"/>
      <c r="BI2702" s="11"/>
      <c r="BJ2702" s="11"/>
      <c r="BK2702" s="11"/>
      <c r="BL2702" s="11"/>
      <c r="BM2702" s="11"/>
      <c r="BN2702" s="11"/>
      <c r="BO2702" s="11"/>
      <c r="BP2702" s="1" t="str">
        <v>0- Port Costs</v>
      </c>
      <c r="BT2702" s="1" t="str">
        <v>0- Port Value</v>
      </c>
      <c r="BU2702" s="11"/>
    </row>
    <row r="2703" spans="8:73" hidden="1" outlineLevel="1" x14ac:dyDescent="0.3">
      <c r="H2703" s="1" t="str">
        <v>0 - BM Costs</v>
      </c>
      <c r="L2703" s="1" t="str">
        <v>0 - BM Port</v>
      </c>
      <c r="N2703" s="1" t="str">
        <v>0 - Port Assets</v>
      </c>
      <c r="O2703" s="11"/>
      <c r="P2703" s="11"/>
      <c r="Q2703" s="11"/>
      <c r="R2703" s="11"/>
      <c r="S2703" s="11"/>
      <c r="T2703" s="11"/>
      <c r="U2703" s="11"/>
      <c r="V2703" s="11"/>
      <c r="W2703" s="11"/>
      <c r="X2703" s="11"/>
      <c r="Y2703" s="11"/>
      <c r="Z2703" s="11"/>
      <c r="AA2703" s="11"/>
      <c r="AB2703" s="11"/>
      <c r="AC2703" s="11"/>
      <c r="AD2703" s="11"/>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c r="BC2703" s="11"/>
      <c r="BD2703" s="11"/>
      <c r="BE2703" s="11"/>
      <c r="BF2703" s="11"/>
      <c r="BG2703" s="11"/>
      <c r="BH2703" s="11"/>
      <c r="BI2703" s="11"/>
      <c r="BJ2703" s="11"/>
      <c r="BK2703" s="11"/>
      <c r="BL2703" s="11"/>
      <c r="BM2703" s="11"/>
      <c r="BN2703" s="11"/>
      <c r="BO2703" s="11"/>
      <c r="BP2703" s="1" t="str">
        <v>0- Port Costs</v>
      </c>
      <c r="BT2703" s="1" t="str">
        <v>0- Port Value</v>
      </c>
      <c r="BU2703" s="11"/>
    </row>
    <row r="2704" spans="8:73" hidden="1" outlineLevel="1" x14ac:dyDescent="0.3">
      <c r="H2704" s="1" t="str">
        <v>0 - BM Costs</v>
      </c>
      <c r="L2704" s="1" t="str">
        <v>0 - BM Port</v>
      </c>
      <c r="N2704" s="1" t="str">
        <v>0 - Port Assets</v>
      </c>
      <c r="O2704" s="11"/>
      <c r="P2704" s="11"/>
      <c r="Q2704" s="11"/>
      <c r="R2704" s="11"/>
      <c r="S2704" s="11"/>
      <c r="T2704" s="11"/>
      <c r="U2704" s="11"/>
      <c r="V2704" s="11"/>
      <c r="W2704" s="11"/>
      <c r="X2704" s="11"/>
      <c r="Y2704" s="11"/>
      <c r="Z2704" s="11"/>
      <c r="AA2704" s="11"/>
      <c r="AB2704" s="11"/>
      <c r="AC2704" s="11"/>
      <c r="AD2704" s="11"/>
      <c r="AE2704" s="11"/>
      <c r="AF2704" s="11"/>
      <c r="AG2704" s="11"/>
      <c r="AH2704" s="11"/>
      <c r="AI2704" s="11"/>
      <c r="AJ2704" s="11"/>
      <c r="AK2704" s="11"/>
      <c r="AL2704" s="11"/>
      <c r="AM2704" s="11"/>
      <c r="AN2704" s="11"/>
      <c r="AO2704" s="11"/>
      <c r="AP2704" s="11"/>
      <c r="AQ2704" s="11"/>
      <c r="AR2704" s="11"/>
      <c r="AS2704" s="11"/>
      <c r="AT2704" s="11"/>
      <c r="AU2704" s="11"/>
      <c r="AV2704" s="11"/>
      <c r="AW2704" s="11"/>
      <c r="AX2704" s="11"/>
      <c r="AY2704" s="11"/>
      <c r="AZ2704" s="11"/>
      <c r="BA2704" s="11"/>
      <c r="BB2704" s="11"/>
      <c r="BC2704" s="11"/>
      <c r="BD2704" s="11"/>
      <c r="BE2704" s="11"/>
      <c r="BF2704" s="11"/>
      <c r="BG2704" s="11"/>
      <c r="BH2704" s="11"/>
      <c r="BI2704" s="11"/>
      <c r="BJ2704" s="11"/>
      <c r="BK2704" s="11"/>
      <c r="BL2704" s="11"/>
      <c r="BM2704" s="11"/>
      <c r="BN2704" s="11"/>
      <c r="BO2704" s="11"/>
      <c r="BP2704" s="1" t="str">
        <v>0- Port Costs</v>
      </c>
      <c r="BT2704" s="1" t="str">
        <v>0- Port Value</v>
      </c>
      <c r="BU2704" s="11"/>
    </row>
    <row r="2705" spans="8:73" hidden="1" outlineLevel="1" x14ac:dyDescent="0.3">
      <c r="H2705" s="1" t="str">
        <v>0 - BM Costs</v>
      </c>
      <c r="L2705" s="1" t="str">
        <v>0 - BM Port</v>
      </c>
      <c r="N2705" s="1" t="str">
        <v>0 - Port Assets</v>
      </c>
      <c r="O2705" s="11"/>
      <c r="P2705" s="11"/>
      <c r="Q2705" s="11"/>
      <c r="R2705" s="11"/>
      <c r="S2705" s="11"/>
      <c r="T2705" s="11"/>
      <c r="U2705" s="11"/>
      <c r="V2705" s="11"/>
      <c r="W2705" s="11"/>
      <c r="X2705" s="11"/>
      <c r="Y2705" s="11"/>
      <c r="Z2705" s="11"/>
      <c r="AA2705" s="11"/>
      <c r="AB2705" s="11"/>
      <c r="AC2705" s="11"/>
      <c r="AD2705" s="11"/>
      <c r="AE2705" s="11"/>
      <c r="AF2705" s="11"/>
      <c r="AG2705" s="11"/>
      <c r="AH2705" s="11"/>
      <c r="AI2705" s="11"/>
      <c r="AJ2705" s="11"/>
      <c r="AK2705" s="11"/>
      <c r="AL2705" s="11"/>
      <c r="AM2705" s="11"/>
      <c r="AN2705" s="11"/>
      <c r="AO2705" s="11"/>
      <c r="AP2705" s="11"/>
      <c r="AQ2705" s="11"/>
      <c r="AR2705" s="11"/>
      <c r="AS2705" s="11"/>
      <c r="AT2705" s="11"/>
      <c r="AU2705" s="11"/>
      <c r="AV2705" s="11"/>
      <c r="AW2705" s="11"/>
      <c r="AX2705" s="11"/>
      <c r="AY2705" s="11"/>
      <c r="AZ2705" s="11"/>
      <c r="BA2705" s="11"/>
      <c r="BB2705" s="11"/>
      <c r="BC2705" s="11"/>
      <c r="BD2705" s="11"/>
      <c r="BE2705" s="11"/>
      <c r="BF2705" s="11"/>
      <c r="BG2705" s="11"/>
      <c r="BH2705" s="11"/>
      <c r="BI2705" s="11"/>
      <c r="BJ2705" s="11"/>
      <c r="BK2705" s="11"/>
      <c r="BL2705" s="11"/>
      <c r="BM2705" s="11"/>
      <c r="BN2705" s="11"/>
      <c r="BO2705" s="11"/>
      <c r="BP2705" s="1" t="str">
        <v>0- Port Costs</v>
      </c>
      <c r="BT2705" s="1" t="str">
        <v>0- Port Value</v>
      </c>
      <c r="BU2705" s="11"/>
    </row>
    <row r="2706" spans="8:73" hidden="1" outlineLevel="1" x14ac:dyDescent="0.3">
      <c r="H2706" s="1" t="str">
        <v>0 - BM Costs</v>
      </c>
      <c r="L2706" s="1" t="str">
        <v>0 - BM Port</v>
      </c>
      <c r="N2706" s="1" t="str">
        <v>0 - Port Assets</v>
      </c>
      <c r="O2706" s="11"/>
      <c r="P2706" s="11"/>
      <c r="Q2706" s="11"/>
      <c r="R2706" s="11"/>
      <c r="S2706" s="11"/>
      <c r="T2706" s="11"/>
      <c r="U2706" s="11"/>
      <c r="V2706" s="11"/>
      <c r="W2706" s="11"/>
      <c r="X2706" s="11"/>
      <c r="Y2706" s="11"/>
      <c r="Z2706" s="11"/>
      <c r="AA2706" s="11"/>
      <c r="AB2706" s="11"/>
      <c r="AC2706" s="11"/>
      <c r="AD2706" s="11"/>
      <c r="AE2706" s="11"/>
      <c r="AF2706" s="11"/>
      <c r="AG2706" s="11"/>
      <c r="AH2706" s="11"/>
      <c r="AI2706" s="11"/>
      <c r="AJ2706" s="11"/>
      <c r="AK2706" s="11"/>
      <c r="AL2706" s="11"/>
      <c r="AM2706" s="11"/>
      <c r="AN2706" s="11"/>
      <c r="AO2706" s="11"/>
      <c r="AP2706" s="11"/>
      <c r="AQ2706" s="11"/>
      <c r="AR2706" s="11"/>
      <c r="AS2706" s="11"/>
      <c r="AT2706" s="11"/>
      <c r="AU2706" s="11"/>
      <c r="AV2706" s="11"/>
      <c r="AW2706" s="11"/>
      <c r="AX2706" s="11"/>
      <c r="AY2706" s="11"/>
      <c r="AZ2706" s="11"/>
      <c r="BA2706" s="11"/>
      <c r="BB2706" s="11"/>
      <c r="BC2706" s="11"/>
      <c r="BD2706" s="11"/>
      <c r="BE2706" s="11"/>
      <c r="BF2706" s="11"/>
      <c r="BG2706" s="11"/>
      <c r="BH2706" s="11"/>
      <c r="BI2706" s="11"/>
      <c r="BJ2706" s="11"/>
      <c r="BK2706" s="11"/>
      <c r="BL2706" s="11"/>
      <c r="BM2706" s="11"/>
      <c r="BN2706" s="11"/>
      <c r="BO2706" s="11"/>
      <c r="BP2706" s="1" t="str">
        <v>0- Port Costs</v>
      </c>
      <c r="BT2706" s="1" t="str">
        <v>0- Port Value</v>
      </c>
      <c r="BU2706" s="11"/>
    </row>
    <row r="2707" spans="8:73" hidden="1" outlineLevel="1" x14ac:dyDescent="0.3">
      <c r="H2707" s="1" t="str">
        <v>0 - BM Costs</v>
      </c>
      <c r="L2707" s="1" t="str">
        <v>0 - BM Port</v>
      </c>
      <c r="N2707" s="1" t="str">
        <v>0 - Port Assets</v>
      </c>
      <c r="O2707" s="11"/>
      <c r="P2707" s="11"/>
      <c r="Q2707" s="11"/>
      <c r="R2707" s="11"/>
      <c r="S2707" s="11"/>
      <c r="T2707" s="11"/>
      <c r="U2707" s="11"/>
      <c r="V2707" s="11"/>
      <c r="W2707" s="11"/>
      <c r="X2707" s="11"/>
      <c r="Y2707" s="11"/>
      <c r="Z2707" s="11"/>
      <c r="AA2707" s="11"/>
      <c r="AB2707" s="11"/>
      <c r="AC2707" s="11"/>
      <c r="AD2707" s="11"/>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c r="BC2707" s="11"/>
      <c r="BD2707" s="11"/>
      <c r="BE2707" s="11"/>
      <c r="BF2707" s="11"/>
      <c r="BG2707" s="11"/>
      <c r="BH2707" s="11"/>
      <c r="BI2707" s="11"/>
      <c r="BJ2707" s="11"/>
      <c r="BK2707" s="11"/>
      <c r="BL2707" s="11"/>
      <c r="BM2707" s="11"/>
      <c r="BN2707" s="11"/>
      <c r="BO2707" s="11"/>
      <c r="BP2707" s="1" t="str">
        <v>0- Port Costs</v>
      </c>
      <c r="BT2707" s="1" t="str">
        <v>0- Port Value</v>
      </c>
      <c r="BU2707" s="11"/>
    </row>
    <row r="2708" spans="8:73" hidden="1" outlineLevel="1" x14ac:dyDescent="0.3">
      <c r="H2708" s="1" t="str">
        <v>0 - BM Costs</v>
      </c>
      <c r="L2708" s="1" t="str">
        <v>0 - BM Port</v>
      </c>
      <c r="N2708" s="1" t="str">
        <v>0 - Port Assets</v>
      </c>
      <c r="O2708" s="11"/>
      <c r="P2708" s="11"/>
      <c r="Q2708" s="11"/>
      <c r="R2708" s="11"/>
      <c r="S2708" s="11"/>
      <c r="T2708" s="11"/>
      <c r="U2708" s="11"/>
      <c r="V2708" s="11"/>
      <c r="W2708" s="11"/>
      <c r="X2708" s="11"/>
      <c r="Y2708" s="11"/>
      <c r="Z2708" s="11"/>
      <c r="AA2708" s="11"/>
      <c r="AB2708" s="11"/>
      <c r="AC2708" s="11"/>
      <c r="AD2708" s="11"/>
      <c r="AE2708" s="11"/>
      <c r="AF2708" s="11"/>
      <c r="AG2708" s="11"/>
      <c r="AH2708" s="11"/>
      <c r="AI2708" s="11"/>
      <c r="AJ2708" s="11"/>
      <c r="AK2708" s="11"/>
      <c r="AL2708" s="11"/>
      <c r="AM2708" s="11"/>
      <c r="AN2708" s="11"/>
      <c r="AO2708" s="11"/>
      <c r="AP2708" s="11"/>
      <c r="AQ2708" s="11"/>
      <c r="AR2708" s="11"/>
      <c r="AS2708" s="11"/>
      <c r="AT2708" s="11"/>
      <c r="AU2708" s="11"/>
      <c r="AV2708" s="11"/>
      <c r="AW2708" s="11"/>
      <c r="AX2708" s="11"/>
      <c r="AY2708" s="11"/>
      <c r="AZ2708" s="11"/>
      <c r="BA2708" s="11"/>
      <c r="BB2708" s="11"/>
      <c r="BC2708" s="11"/>
      <c r="BD2708" s="11"/>
      <c r="BE2708" s="11"/>
      <c r="BF2708" s="11"/>
      <c r="BG2708" s="11"/>
      <c r="BH2708" s="11"/>
      <c r="BI2708" s="11"/>
      <c r="BJ2708" s="11"/>
      <c r="BK2708" s="11"/>
      <c r="BL2708" s="11"/>
      <c r="BM2708" s="11"/>
      <c r="BN2708" s="11"/>
      <c r="BO2708" s="11"/>
      <c r="BP2708" s="1" t="str">
        <v>0- Port Costs</v>
      </c>
      <c r="BT2708" s="1" t="str">
        <v>0- Port Value</v>
      </c>
      <c r="BU2708" s="11"/>
    </row>
    <row r="2709" spans="8:73" hidden="1" outlineLevel="1" x14ac:dyDescent="0.3">
      <c r="H2709" s="1" t="str">
        <v>0 - BM Costs</v>
      </c>
      <c r="L2709" s="1" t="str">
        <v>0 - BM Port</v>
      </c>
      <c r="N2709" s="1" t="str">
        <v>0 - Port Assets</v>
      </c>
      <c r="O2709" s="11"/>
      <c r="P2709" s="11"/>
      <c r="Q2709" s="11"/>
      <c r="R2709" s="11"/>
      <c r="S2709" s="11"/>
      <c r="T2709" s="11"/>
      <c r="U2709" s="11"/>
      <c r="V2709" s="11"/>
      <c r="W2709" s="11"/>
      <c r="X2709" s="11"/>
      <c r="Y2709" s="11"/>
      <c r="Z2709" s="11"/>
      <c r="AA2709" s="11"/>
      <c r="AB2709" s="11"/>
      <c r="AC2709" s="11"/>
      <c r="AD2709" s="11"/>
      <c r="AE2709" s="11"/>
      <c r="AF2709" s="11"/>
      <c r="AG2709" s="11"/>
      <c r="AH2709" s="11"/>
      <c r="AI2709" s="11"/>
      <c r="AJ2709" s="11"/>
      <c r="AK2709" s="11"/>
      <c r="AL2709" s="11"/>
      <c r="AM2709" s="11"/>
      <c r="AN2709" s="11"/>
      <c r="AO2709" s="11"/>
      <c r="AP2709" s="11"/>
      <c r="AQ2709" s="11"/>
      <c r="AR2709" s="11"/>
      <c r="AS2709" s="11"/>
      <c r="AT2709" s="11"/>
      <c r="AU2709" s="11"/>
      <c r="AV2709" s="11"/>
      <c r="AW2709" s="11"/>
      <c r="AX2709" s="11"/>
      <c r="AY2709" s="11"/>
      <c r="AZ2709" s="11"/>
      <c r="BA2709" s="11"/>
      <c r="BB2709" s="11"/>
      <c r="BC2709" s="11"/>
      <c r="BD2709" s="11"/>
      <c r="BE2709" s="11"/>
      <c r="BF2709" s="11"/>
      <c r="BG2709" s="11"/>
      <c r="BH2709" s="11"/>
      <c r="BI2709" s="11"/>
      <c r="BJ2709" s="11"/>
      <c r="BK2709" s="11"/>
      <c r="BL2709" s="11"/>
      <c r="BM2709" s="11"/>
      <c r="BN2709" s="11"/>
      <c r="BO2709" s="11"/>
      <c r="BP2709" s="1" t="str">
        <v>0- Port Costs</v>
      </c>
      <c r="BT2709" s="1" t="str">
        <v>0- Port Value</v>
      </c>
      <c r="BU2709" s="11"/>
    </row>
    <row r="2710" spans="8:73" hidden="1" outlineLevel="1" x14ac:dyDescent="0.3">
      <c r="H2710" s="1" t="str">
        <v>0 - BM Costs</v>
      </c>
      <c r="L2710" s="1" t="str">
        <v>0 - BM Port</v>
      </c>
      <c r="N2710" s="1" t="str">
        <v>0 - Port Assets</v>
      </c>
      <c r="O2710" s="11"/>
      <c r="P2710" s="11"/>
      <c r="Q2710" s="11"/>
      <c r="R2710" s="11"/>
      <c r="S2710" s="11"/>
      <c r="T2710" s="11"/>
      <c r="U2710" s="11"/>
      <c r="V2710" s="11"/>
      <c r="W2710" s="11"/>
      <c r="X2710" s="11"/>
      <c r="Y2710" s="11"/>
      <c r="Z2710" s="11"/>
      <c r="AA2710" s="11"/>
      <c r="AB2710" s="11"/>
      <c r="AC2710" s="11"/>
      <c r="AD2710" s="11"/>
      <c r="AE2710" s="11"/>
      <c r="AF2710" s="11"/>
      <c r="AG2710" s="11"/>
      <c r="AH2710" s="11"/>
      <c r="AI2710" s="11"/>
      <c r="AJ2710" s="11"/>
      <c r="AK2710" s="11"/>
      <c r="AL2710" s="11"/>
      <c r="AM2710" s="11"/>
      <c r="AN2710" s="11"/>
      <c r="AO2710" s="11"/>
      <c r="AP2710" s="11"/>
      <c r="AQ2710" s="11"/>
      <c r="AR2710" s="11"/>
      <c r="AS2710" s="11"/>
      <c r="AT2710" s="11"/>
      <c r="AU2710" s="11"/>
      <c r="AV2710" s="11"/>
      <c r="AW2710" s="11"/>
      <c r="AX2710" s="11"/>
      <c r="AY2710" s="11"/>
      <c r="AZ2710" s="11"/>
      <c r="BA2710" s="11"/>
      <c r="BB2710" s="11"/>
      <c r="BC2710" s="11"/>
      <c r="BD2710" s="11"/>
      <c r="BE2710" s="11"/>
      <c r="BF2710" s="11"/>
      <c r="BG2710" s="11"/>
      <c r="BH2710" s="11"/>
      <c r="BI2710" s="11"/>
      <c r="BJ2710" s="11"/>
      <c r="BK2710" s="11"/>
      <c r="BL2710" s="11"/>
      <c r="BM2710" s="11"/>
      <c r="BN2710" s="11"/>
      <c r="BO2710" s="11"/>
      <c r="BP2710" s="1" t="str">
        <v>0- Port Costs</v>
      </c>
      <c r="BT2710" s="1" t="str">
        <v>0- Port Value</v>
      </c>
      <c r="BU2710" s="11"/>
    </row>
    <row r="2711" spans="8:73" hidden="1" outlineLevel="1" x14ac:dyDescent="0.3">
      <c r="H2711" s="1" t="str">
        <v>0 - BM Costs</v>
      </c>
      <c r="L2711" s="1" t="str">
        <v>0 - BM Port</v>
      </c>
      <c r="N2711" s="1" t="str">
        <v>0 - Port Assets</v>
      </c>
      <c r="O2711" s="11"/>
      <c r="P2711" s="11"/>
      <c r="Q2711" s="11"/>
      <c r="R2711" s="11"/>
      <c r="S2711" s="11"/>
      <c r="T2711" s="11"/>
      <c r="U2711" s="11"/>
      <c r="V2711" s="11"/>
      <c r="W2711" s="11"/>
      <c r="X2711" s="11"/>
      <c r="Y2711" s="11"/>
      <c r="Z2711" s="11"/>
      <c r="AA2711" s="11"/>
      <c r="AB2711" s="11"/>
      <c r="AC2711" s="11"/>
      <c r="AD2711" s="11"/>
      <c r="AE2711" s="11"/>
      <c r="AF2711" s="11"/>
      <c r="AG2711" s="11"/>
      <c r="AH2711" s="11"/>
      <c r="AI2711" s="11"/>
      <c r="AJ2711" s="11"/>
      <c r="AK2711" s="11"/>
      <c r="AL2711" s="11"/>
      <c r="AM2711" s="11"/>
      <c r="AN2711" s="11"/>
      <c r="AO2711" s="11"/>
      <c r="AP2711" s="11"/>
      <c r="AQ2711" s="11"/>
      <c r="AR2711" s="11"/>
      <c r="AS2711" s="11"/>
      <c r="AT2711" s="11"/>
      <c r="AU2711" s="11"/>
      <c r="AV2711" s="11"/>
      <c r="AW2711" s="11"/>
      <c r="AX2711" s="11"/>
      <c r="AY2711" s="11"/>
      <c r="AZ2711" s="11"/>
      <c r="BA2711" s="11"/>
      <c r="BB2711" s="11"/>
      <c r="BC2711" s="11"/>
      <c r="BD2711" s="11"/>
      <c r="BE2711" s="11"/>
      <c r="BF2711" s="11"/>
      <c r="BG2711" s="11"/>
      <c r="BH2711" s="11"/>
      <c r="BI2711" s="11"/>
      <c r="BJ2711" s="11"/>
      <c r="BK2711" s="11"/>
      <c r="BL2711" s="11"/>
      <c r="BM2711" s="11"/>
      <c r="BN2711" s="11"/>
      <c r="BO2711" s="11"/>
      <c r="BP2711" s="1" t="str">
        <v>0- Port Costs</v>
      </c>
      <c r="BT2711" s="1" t="str">
        <v>0- Port Value</v>
      </c>
      <c r="BU2711" s="11"/>
    </row>
    <row r="2712" spans="8:73" hidden="1" outlineLevel="1" x14ac:dyDescent="0.3">
      <c r="H2712" s="1" t="str">
        <v>0 - BM Costs</v>
      </c>
      <c r="L2712" s="1" t="str">
        <v>0 - BM Port</v>
      </c>
      <c r="N2712" s="1" t="str">
        <v>0 - Port Assets</v>
      </c>
      <c r="O2712" s="11"/>
      <c r="P2712" s="11"/>
      <c r="Q2712" s="11"/>
      <c r="R2712" s="11"/>
      <c r="S2712" s="11"/>
      <c r="T2712" s="11"/>
      <c r="U2712" s="11"/>
      <c r="V2712" s="11"/>
      <c r="W2712" s="11"/>
      <c r="X2712" s="11"/>
      <c r="Y2712" s="11"/>
      <c r="Z2712" s="11"/>
      <c r="AA2712" s="11"/>
      <c r="AB2712" s="11"/>
      <c r="AC2712" s="11"/>
      <c r="AD2712" s="11"/>
      <c r="AE2712" s="11"/>
      <c r="AF2712" s="11"/>
      <c r="AG2712" s="11"/>
      <c r="AH2712" s="11"/>
      <c r="AI2712" s="11"/>
      <c r="AJ2712" s="11"/>
      <c r="AK2712" s="11"/>
      <c r="AL2712" s="11"/>
      <c r="AM2712" s="11"/>
      <c r="AN2712" s="11"/>
      <c r="AO2712" s="11"/>
      <c r="AP2712" s="11"/>
      <c r="AQ2712" s="11"/>
      <c r="AR2712" s="11"/>
      <c r="AS2712" s="11"/>
      <c r="AT2712" s="11"/>
      <c r="AU2712" s="11"/>
      <c r="AV2712" s="11"/>
      <c r="AW2712" s="11"/>
      <c r="AX2712" s="11"/>
      <c r="AY2712" s="11"/>
      <c r="AZ2712" s="11"/>
      <c r="BA2712" s="11"/>
      <c r="BB2712" s="11"/>
      <c r="BC2712" s="11"/>
      <c r="BD2712" s="11"/>
      <c r="BE2712" s="11"/>
      <c r="BF2712" s="11"/>
      <c r="BG2712" s="11"/>
      <c r="BH2712" s="11"/>
      <c r="BI2712" s="11"/>
      <c r="BJ2712" s="11"/>
      <c r="BK2712" s="11"/>
      <c r="BL2712" s="11"/>
      <c r="BM2712" s="11"/>
      <c r="BN2712" s="11"/>
      <c r="BO2712" s="11"/>
      <c r="BP2712" s="1" t="str">
        <v>0- Port Costs</v>
      </c>
      <c r="BT2712" s="1" t="str">
        <v>0- Port Value</v>
      </c>
      <c r="BU2712" s="11"/>
    </row>
    <row r="2713" spans="8:73" hidden="1" outlineLevel="1" x14ac:dyDescent="0.3">
      <c r="H2713" s="1" t="str">
        <v>0 - BM Costs</v>
      </c>
      <c r="L2713" s="1" t="str">
        <v>0 - BM Port</v>
      </c>
      <c r="N2713" s="1" t="str">
        <v>0 - Port Assets</v>
      </c>
      <c r="O2713" s="11"/>
      <c r="P2713" s="11"/>
      <c r="Q2713" s="11"/>
      <c r="R2713" s="11"/>
      <c r="S2713" s="11"/>
      <c r="T2713" s="11"/>
      <c r="U2713" s="11"/>
      <c r="V2713" s="11"/>
      <c r="W2713" s="11"/>
      <c r="X2713" s="11"/>
      <c r="Y2713" s="11"/>
      <c r="Z2713" s="11"/>
      <c r="AA2713" s="11"/>
      <c r="AB2713" s="11"/>
      <c r="AC2713" s="11"/>
      <c r="AD2713" s="11"/>
      <c r="AE2713" s="11"/>
      <c r="AF2713" s="11"/>
      <c r="AG2713" s="11"/>
      <c r="AH2713" s="11"/>
      <c r="AI2713" s="11"/>
      <c r="AJ2713" s="11"/>
      <c r="AK2713" s="11"/>
      <c r="AL2713" s="11"/>
      <c r="AM2713" s="11"/>
      <c r="AN2713" s="11"/>
      <c r="AO2713" s="11"/>
      <c r="AP2713" s="11"/>
      <c r="AQ2713" s="11"/>
      <c r="AR2713" s="11"/>
      <c r="AS2713" s="11"/>
      <c r="AT2713" s="11"/>
      <c r="AU2713" s="11"/>
      <c r="AV2713" s="11"/>
      <c r="AW2713" s="11"/>
      <c r="AX2713" s="11"/>
      <c r="AY2713" s="11"/>
      <c r="AZ2713" s="11"/>
      <c r="BA2713" s="11"/>
      <c r="BB2713" s="11"/>
      <c r="BC2713" s="11"/>
      <c r="BD2713" s="11"/>
      <c r="BE2713" s="11"/>
      <c r="BF2713" s="11"/>
      <c r="BG2713" s="11"/>
      <c r="BH2713" s="11"/>
      <c r="BI2713" s="11"/>
      <c r="BJ2713" s="11"/>
      <c r="BK2713" s="11"/>
      <c r="BL2713" s="11"/>
      <c r="BM2713" s="11"/>
      <c r="BN2713" s="11"/>
      <c r="BO2713" s="11"/>
      <c r="BP2713" s="1" t="str">
        <v>0- Port Costs</v>
      </c>
      <c r="BT2713" s="1" t="str">
        <v>0- Port Value</v>
      </c>
      <c r="BU2713" s="11"/>
    </row>
    <row r="2714" spans="8:73" hidden="1" outlineLevel="1" x14ac:dyDescent="0.3">
      <c r="H2714" s="1" t="str">
        <v>0 - BM Costs</v>
      </c>
      <c r="L2714" s="1" t="str">
        <v>0 - BM Port</v>
      </c>
      <c r="N2714" s="1" t="str">
        <v>0 - Port Assets</v>
      </c>
      <c r="O2714" s="11"/>
      <c r="P2714" s="11"/>
      <c r="Q2714" s="11"/>
      <c r="R2714" s="11"/>
      <c r="S2714" s="11"/>
      <c r="T2714" s="11"/>
      <c r="U2714" s="11"/>
      <c r="V2714" s="11"/>
      <c r="W2714" s="11"/>
      <c r="X2714" s="11"/>
      <c r="Y2714" s="11"/>
      <c r="Z2714" s="11"/>
      <c r="AA2714" s="11"/>
      <c r="AB2714" s="11"/>
      <c r="AC2714" s="11"/>
      <c r="AD2714" s="11"/>
      <c r="AE2714" s="11"/>
      <c r="AF2714" s="11"/>
      <c r="AG2714" s="11"/>
      <c r="AH2714" s="11"/>
      <c r="AI2714" s="11"/>
      <c r="AJ2714" s="11"/>
      <c r="AK2714" s="11"/>
      <c r="AL2714" s="11"/>
      <c r="AM2714" s="11"/>
      <c r="AN2714" s="11"/>
      <c r="AO2714" s="11"/>
      <c r="AP2714" s="11"/>
      <c r="AQ2714" s="11"/>
      <c r="AR2714" s="11"/>
      <c r="AS2714" s="11"/>
      <c r="AT2714" s="11"/>
      <c r="AU2714" s="11"/>
      <c r="AV2714" s="11"/>
      <c r="AW2714" s="11"/>
      <c r="AX2714" s="11"/>
      <c r="AY2714" s="11"/>
      <c r="AZ2714" s="11"/>
      <c r="BA2714" s="11"/>
      <c r="BB2714" s="11"/>
      <c r="BC2714" s="11"/>
      <c r="BD2714" s="11"/>
      <c r="BE2714" s="11"/>
      <c r="BF2714" s="11"/>
      <c r="BG2714" s="11"/>
      <c r="BH2714" s="11"/>
      <c r="BI2714" s="11"/>
      <c r="BJ2714" s="11"/>
      <c r="BK2714" s="11"/>
      <c r="BL2714" s="11"/>
      <c r="BM2714" s="11"/>
      <c r="BN2714" s="11"/>
      <c r="BO2714" s="11"/>
      <c r="BP2714" s="1" t="str">
        <v>0- Port Costs</v>
      </c>
      <c r="BT2714" s="1" t="str">
        <v>0- Port Value</v>
      </c>
      <c r="BU2714" s="11"/>
    </row>
    <row r="2715" spans="8:73" hidden="1" outlineLevel="1" x14ac:dyDescent="0.3">
      <c r="H2715" s="1" t="str">
        <v>0 - BM Costs</v>
      </c>
      <c r="L2715" s="1" t="str">
        <v>0 - BM Port</v>
      </c>
      <c r="N2715" s="1" t="str">
        <v>0 - Port Assets</v>
      </c>
      <c r="O2715" s="11"/>
      <c r="P2715" s="11"/>
      <c r="Q2715" s="11"/>
      <c r="R2715" s="11"/>
      <c r="S2715" s="11"/>
      <c r="T2715" s="11"/>
      <c r="U2715" s="11"/>
      <c r="V2715" s="11"/>
      <c r="W2715" s="11"/>
      <c r="X2715" s="11"/>
      <c r="Y2715" s="11"/>
      <c r="Z2715" s="11"/>
      <c r="AA2715" s="11"/>
      <c r="AB2715" s="11"/>
      <c r="AC2715" s="11"/>
      <c r="AD2715" s="11"/>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c r="BB2715" s="11"/>
      <c r="BC2715" s="11"/>
      <c r="BD2715" s="11"/>
      <c r="BE2715" s="11"/>
      <c r="BF2715" s="11"/>
      <c r="BG2715" s="11"/>
      <c r="BH2715" s="11"/>
      <c r="BI2715" s="11"/>
      <c r="BJ2715" s="11"/>
      <c r="BK2715" s="11"/>
      <c r="BL2715" s="11"/>
      <c r="BM2715" s="11"/>
      <c r="BN2715" s="11"/>
      <c r="BO2715" s="11"/>
      <c r="BP2715" s="1" t="str">
        <v>0- Port Costs</v>
      </c>
      <c r="BT2715" s="1" t="str">
        <v>0- Port Value</v>
      </c>
      <c r="BU2715" s="11"/>
    </row>
    <row r="2716" spans="8:73" hidden="1" outlineLevel="1" x14ac:dyDescent="0.3">
      <c r="H2716" s="1" t="str">
        <v>0 - BM Costs</v>
      </c>
      <c r="L2716" s="1" t="str">
        <v>0 - BM Port</v>
      </c>
      <c r="N2716" s="1" t="str">
        <v>0 - Port Assets</v>
      </c>
      <c r="O2716" s="11"/>
      <c r="P2716" s="11"/>
      <c r="Q2716" s="11"/>
      <c r="R2716" s="11"/>
      <c r="S2716" s="11"/>
      <c r="T2716" s="11"/>
      <c r="U2716" s="11"/>
      <c r="V2716" s="11"/>
      <c r="W2716" s="11"/>
      <c r="X2716" s="11"/>
      <c r="Y2716" s="11"/>
      <c r="Z2716" s="11"/>
      <c r="AA2716" s="11"/>
      <c r="AB2716" s="11"/>
      <c r="AC2716" s="11"/>
      <c r="AD2716" s="11"/>
      <c r="AE2716" s="11"/>
      <c r="AF2716" s="11"/>
      <c r="AG2716" s="11"/>
      <c r="AH2716" s="11"/>
      <c r="AI2716" s="11"/>
      <c r="AJ2716" s="11"/>
      <c r="AK2716" s="11"/>
      <c r="AL2716" s="11"/>
      <c r="AM2716" s="11"/>
      <c r="AN2716" s="11"/>
      <c r="AO2716" s="11"/>
      <c r="AP2716" s="11"/>
      <c r="AQ2716" s="11"/>
      <c r="AR2716" s="11"/>
      <c r="AS2716" s="11"/>
      <c r="AT2716" s="11"/>
      <c r="AU2716" s="11"/>
      <c r="AV2716" s="11"/>
      <c r="AW2716" s="11"/>
      <c r="AX2716" s="11"/>
      <c r="AY2716" s="11"/>
      <c r="AZ2716" s="11"/>
      <c r="BA2716" s="11"/>
      <c r="BB2716" s="11"/>
      <c r="BC2716" s="11"/>
      <c r="BD2716" s="11"/>
      <c r="BE2716" s="11"/>
      <c r="BF2716" s="11"/>
      <c r="BG2716" s="11"/>
      <c r="BH2716" s="11"/>
      <c r="BI2716" s="11"/>
      <c r="BJ2716" s="11"/>
      <c r="BK2716" s="11"/>
      <c r="BL2716" s="11"/>
      <c r="BM2716" s="11"/>
      <c r="BN2716" s="11"/>
      <c r="BO2716" s="11"/>
      <c r="BP2716" s="1" t="str">
        <v>0- Port Costs</v>
      </c>
      <c r="BT2716" s="1" t="str">
        <v>0- Port Value</v>
      </c>
      <c r="BU2716" s="11"/>
    </row>
    <row r="2717" spans="8:73" hidden="1" outlineLevel="1" x14ac:dyDescent="0.3">
      <c r="H2717" s="1" t="str">
        <v>0 - BM Costs</v>
      </c>
      <c r="L2717" s="1" t="str">
        <v>0 - BM Port</v>
      </c>
      <c r="N2717" s="1" t="str">
        <v>0 - Port Assets</v>
      </c>
      <c r="O2717" s="11"/>
      <c r="P2717" s="11"/>
      <c r="Q2717" s="11"/>
      <c r="R2717" s="11"/>
      <c r="S2717" s="11"/>
      <c r="T2717" s="11"/>
      <c r="U2717" s="11"/>
      <c r="V2717" s="11"/>
      <c r="W2717" s="11"/>
      <c r="X2717" s="11"/>
      <c r="Y2717" s="11"/>
      <c r="Z2717" s="11"/>
      <c r="AA2717" s="11"/>
      <c r="AB2717" s="11"/>
      <c r="AC2717" s="11"/>
      <c r="AD2717" s="11"/>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c r="BC2717" s="11"/>
      <c r="BD2717" s="11"/>
      <c r="BE2717" s="11"/>
      <c r="BF2717" s="11"/>
      <c r="BG2717" s="11"/>
      <c r="BH2717" s="11"/>
      <c r="BI2717" s="11"/>
      <c r="BJ2717" s="11"/>
      <c r="BK2717" s="11"/>
      <c r="BL2717" s="11"/>
      <c r="BM2717" s="11"/>
      <c r="BN2717" s="11"/>
      <c r="BO2717" s="11"/>
      <c r="BP2717" s="1" t="str">
        <v>0- Port Costs</v>
      </c>
      <c r="BT2717" s="1" t="str">
        <v>0- Port Value</v>
      </c>
      <c r="BU2717" s="11"/>
    </row>
    <row r="2718" spans="8:73" hidden="1" outlineLevel="1" x14ac:dyDescent="0.3">
      <c r="H2718" s="1" t="str">
        <v>0 - BM Costs</v>
      </c>
      <c r="L2718" s="1" t="str">
        <v>0 - BM Port</v>
      </c>
      <c r="N2718" s="1" t="str">
        <v>0 - Port Assets</v>
      </c>
      <c r="O2718" s="11"/>
      <c r="P2718" s="11"/>
      <c r="Q2718" s="11"/>
      <c r="R2718" s="11"/>
      <c r="S2718" s="11"/>
      <c r="T2718" s="11"/>
      <c r="U2718" s="11"/>
      <c r="V2718" s="11"/>
      <c r="W2718" s="11"/>
      <c r="X2718" s="11"/>
      <c r="Y2718" s="11"/>
      <c r="Z2718" s="11"/>
      <c r="AA2718" s="11"/>
      <c r="AB2718" s="11"/>
      <c r="AC2718" s="11"/>
      <c r="AD2718" s="11"/>
      <c r="AE2718" s="11"/>
      <c r="AF2718" s="11"/>
      <c r="AG2718" s="11"/>
      <c r="AH2718" s="11"/>
      <c r="AI2718" s="11"/>
      <c r="AJ2718" s="11"/>
      <c r="AK2718" s="11"/>
      <c r="AL2718" s="11"/>
      <c r="AM2718" s="11"/>
      <c r="AN2718" s="11"/>
      <c r="AO2718" s="11"/>
      <c r="AP2718" s="11"/>
      <c r="AQ2718" s="11"/>
      <c r="AR2718" s="11"/>
      <c r="AS2718" s="11"/>
      <c r="AT2718" s="11"/>
      <c r="AU2718" s="11"/>
      <c r="AV2718" s="11"/>
      <c r="AW2718" s="11"/>
      <c r="AX2718" s="11"/>
      <c r="AY2718" s="11"/>
      <c r="AZ2718" s="11"/>
      <c r="BA2718" s="11"/>
      <c r="BB2718" s="11"/>
      <c r="BC2718" s="11"/>
      <c r="BD2718" s="11"/>
      <c r="BE2718" s="11"/>
      <c r="BF2718" s="11"/>
      <c r="BG2718" s="11"/>
      <c r="BH2718" s="11"/>
      <c r="BI2718" s="11"/>
      <c r="BJ2718" s="11"/>
      <c r="BK2718" s="11"/>
      <c r="BL2718" s="11"/>
      <c r="BM2718" s="11"/>
      <c r="BN2718" s="11"/>
      <c r="BO2718" s="11"/>
      <c r="BP2718" s="1" t="str">
        <v>0- Port Costs</v>
      </c>
      <c r="BT2718" s="1" t="str">
        <v>0- Port Value</v>
      </c>
      <c r="BU2718" s="11"/>
    </row>
    <row r="2719" spans="8:73" hidden="1" outlineLevel="1" x14ac:dyDescent="0.3">
      <c r="H2719" s="1" t="str">
        <v>0 - BM Costs</v>
      </c>
      <c r="L2719" s="1" t="str">
        <v>0 - BM Port</v>
      </c>
      <c r="N2719" s="1" t="str">
        <v>0 - Port Assets</v>
      </c>
      <c r="O2719" s="11"/>
      <c r="P2719" s="11"/>
      <c r="Q2719" s="11"/>
      <c r="R2719" s="11"/>
      <c r="S2719" s="11"/>
      <c r="T2719" s="11"/>
      <c r="U2719" s="11"/>
      <c r="V2719" s="11"/>
      <c r="W2719" s="11"/>
      <c r="X2719" s="11"/>
      <c r="Y2719" s="11"/>
      <c r="Z2719" s="11"/>
      <c r="AA2719" s="11"/>
      <c r="AB2719" s="11"/>
      <c r="AC2719" s="11"/>
      <c r="AD2719" s="11"/>
      <c r="AE2719" s="11"/>
      <c r="AF2719" s="11"/>
      <c r="AG2719" s="11"/>
      <c r="AH2719" s="11"/>
      <c r="AI2719" s="11"/>
      <c r="AJ2719" s="11"/>
      <c r="AK2719" s="11"/>
      <c r="AL2719" s="11"/>
      <c r="AM2719" s="11"/>
      <c r="AN2719" s="11"/>
      <c r="AO2719" s="11"/>
      <c r="AP2719" s="11"/>
      <c r="AQ2719" s="11"/>
      <c r="AR2719" s="11"/>
      <c r="AS2719" s="11"/>
      <c r="AT2719" s="11"/>
      <c r="AU2719" s="11"/>
      <c r="AV2719" s="11"/>
      <c r="AW2719" s="11"/>
      <c r="AX2719" s="11"/>
      <c r="AY2719" s="11"/>
      <c r="AZ2719" s="11"/>
      <c r="BA2719" s="11"/>
      <c r="BB2719" s="11"/>
      <c r="BC2719" s="11"/>
      <c r="BD2719" s="11"/>
      <c r="BE2719" s="11"/>
      <c r="BF2719" s="11"/>
      <c r="BG2719" s="11"/>
      <c r="BH2719" s="11"/>
      <c r="BI2719" s="11"/>
      <c r="BJ2719" s="11"/>
      <c r="BK2719" s="11"/>
      <c r="BL2719" s="11"/>
      <c r="BM2719" s="11"/>
      <c r="BN2719" s="11"/>
      <c r="BO2719" s="11"/>
      <c r="BP2719" s="1" t="str">
        <v>0- Port Costs</v>
      </c>
      <c r="BT2719" s="1" t="str">
        <v>0- Port Value</v>
      </c>
      <c r="BU2719" s="11"/>
    </row>
    <row r="2720" spans="8:73" hidden="1" outlineLevel="1" x14ac:dyDescent="0.3">
      <c r="H2720" s="1" t="str">
        <v>0 - BM Costs</v>
      </c>
      <c r="L2720" s="1" t="str">
        <v>0 - BM Port</v>
      </c>
      <c r="N2720" s="1" t="str">
        <v>0 - Port Assets</v>
      </c>
      <c r="O2720" s="11"/>
      <c r="P2720" s="11"/>
      <c r="Q2720" s="11"/>
      <c r="R2720" s="11"/>
      <c r="S2720" s="11"/>
      <c r="T2720" s="11"/>
      <c r="U2720" s="11"/>
      <c r="V2720" s="11"/>
      <c r="W2720" s="11"/>
      <c r="X2720" s="11"/>
      <c r="Y2720" s="11"/>
      <c r="Z2720" s="11"/>
      <c r="AA2720" s="11"/>
      <c r="AB2720" s="11"/>
      <c r="AC2720" s="11"/>
      <c r="AD2720" s="11"/>
      <c r="AE2720" s="11"/>
      <c r="AF2720" s="11"/>
      <c r="AG2720" s="11"/>
      <c r="AH2720" s="11"/>
      <c r="AI2720" s="11"/>
      <c r="AJ2720" s="11"/>
      <c r="AK2720" s="11"/>
      <c r="AL2720" s="11"/>
      <c r="AM2720" s="11"/>
      <c r="AN2720" s="11"/>
      <c r="AO2720" s="11"/>
      <c r="AP2720" s="11"/>
      <c r="AQ2720" s="11"/>
      <c r="AR2720" s="11"/>
      <c r="AS2720" s="11"/>
      <c r="AT2720" s="11"/>
      <c r="AU2720" s="11"/>
      <c r="AV2720" s="11"/>
      <c r="AW2720" s="11"/>
      <c r="AX2720" s="11"/>
      <c r="AY2720" s="11"/>
      <c r="AZ2720" s="11"/>
      <c r="BA2720" s="11"/>
      <c r="BB2720" s="11"/>
      <c r="BC2720" s="11"/>
      <c r="BD2720" s="11"/>
      <c r="BE2720" s="11"/>
      <c r="BF2720" s="11"/>
      <c r="BG2720" s="11"/>
      <c r="BH2720" s="11"/>
      <c r="BI2720" s="11"/>
      <c r="BJ2720" s="11"/>
      <c r="BK2720" s="11"/>
      <c r="BL2720" s="11"/>
      <c r="BM2720" s="11"/>
      <c r="BN2720" s="11"/>
      <c r="BO2720" s="11"/>
      <c r="BP2720" s="1" t="str">
        <v>0- Port Costs</v>
      </c>
      <c r="BT2720" s="1" t="str">
        <v>0- Port Value</v>
      </c>
      <c r="BU2720" s="11"/>
    </row>
    <row r="2721" spans="8:73" hidden="1" outlineLevel="1" x14ac:dyDescent="0.3">
      <c r="H2721" s="1" t="str">
        <v>0 - BM Costs</v>
      </c>
      <c r="L2721" s="1" t="str">
        <v>0 - BM Port</v>
      </c>
      <c r="N2721" s="1" t="str">
        <v>0 - Port Assets</v>
      </c>
      <c r="O2721" s="11"/>
      <c r="P2721" s="11"/>
      <c r="Q2721" s="11"/>
      <c r="R2721" s="11"/>
      <c r="S2721" s="11"/>
      <c r="T2721" s="11"/>
      <c r="U2721" s="11"/>
      <c r="V2721" s="11"/>
      <c r="W2721" s="11"/>
      <c r="X2721" s="11"/>
      <c r="Y2721" s="11"/>
      <c r="Z2721" s="11"/>
      <c r="AA2721" s="11"/>
      <c r="AB2721" s="11"/>
      <c r="AC2721" s="11"/>
      <c r="AD2721" s="11"/>
      <c r="AE2721" s="11"/>
      <c r="AF2721" s="11"/>
      <c r="AG2721" s="11"/>
      <c r="AH2721" s="11"/>
      <c r="AI2721" s="11"/>
      <c r="AJ2721" s="11"/>
      <c r="AK2721" s="11"/>
      <c r="AL2721" s="11"/>
      <c r="AM2721" s="11"/>
      <c r="AN2721" s="11"/>
      <c r="AO2721" s="11"/>
      <c r="AP2721" s="11"/>
      <c r="AQ2721" s="11"/>
      <c r="AR2721" s="11"/>
      <c r="AS2721" s="11"/>
      <c r="AT2721" s="11"/>
      <c r="AU2721" s="11"/>
      <c r="AV2721" s="11"/>
      <c r="AW2721" s="11"/>
      <c r="AX2721" s="11"/>
      <c r="AY2721" s="11"/>
      <c r="AZ2721" s="11"/>
      <c r="BA2721" s="11"/>
      <c r="BB2721" s="11"/>
      <c r="BC2721" s="11"/>
      <c r="BD2721" s="11"/>
      <c r="BE2721" s="11"/>
      <c r="BF2721" s="11"/>
      <c r="BG2721" s="11"/>
      <c r="BH2721" s="11"/>
      <c r="BI2721" s="11"/>
      <c r="BJ2721" s="11"/>
      <c r="BK2721" s="11"/>
      <c r="BL2721" s="11"/>
      <c r="BM2721" s="11"/>
      <c r="BN2721" s="11"/>
      <c r="BO2721" s="11"/>
      <c r="BP2721" s="1" t="str">
        <v>0- Port Costs</v>
      </c>
      <c r="BT2721" s="1" t="str">
        <v>0- Port Value</v>
      </c>
      <c r="BU2721" s="11"/>
    </row>
    <row r="2722" spans="8:73" hidden="1" outlineLevel="1" x14ac:dyDescent="0.3">
      <c r="H2722" s="1" t="str">
        <v>0 - BM Costs</v>
      </c>
      <c r="L2722" s="1" t="str">
        <v>0 - BM Port</v>
      </c>
      <c r="N2722" s="1" t="str">
        <v>0 - Port Assets</v>
      </c>
      <c r="O2722" s="11"/>
      <c r="P2722" s="11"/>
      <c r="Q2722" s="11"/>
      <c r="R2722" s="11"/>
      <c r="S2722" s="11"/>
      <c r="T2722" s="11"/>
      <c r="U2722" s="11"/>
      <c r="V2722" s="11"/>
      <c r="W2722" s="11"/>
      <c r="X2722" s="11"/>
      <c r="Y2722" s="11"/>
      <c r="Z2722" s="11"/>
      <c r="AA2722" s="11"/>
      <c r="AB2722" s="11"/>
      <c r="AC2722" s="11"/>
      <c r="AD2722" s="11"/>
      <c r="AE2722" s="11"/>
      <c r="AF2722" s="11"/>
      <c r="AG2722" s="11"/>
      <c r="AH2722" s="11"/>
      <c r="AI2722" s="11"/>
      <c r="AJ2722" s="11"/>
      <c r="AK2722" s="11"/>
      <c r="AL2722" s="11"/>
      <c r="AM2722" s="11"/>
      <c r="AN2722" s="11"/>
      <c r="AO2722" s="11"/>
      <c r="AP2722" s="11"/>
      <c r="AQ2722" s="11"/>
      <c r="AR2722" s="11"/>
      <c r="AS2722" s="11"/>
      <c r="AT2722" s="11"/>
      <c r="AU2722" s="11"/>
      <c r="AV2722" s="11"/>
      <c r="AW2722" s="11"/>
      <c r="AX2722" s="11"/>
      <c r="AY2722" s="11"/>
      <c r="AZ2722" s="11"/>
      <c r="BA2722" s="11"/>
      <c r="BB2722" s="11"/>
      <c r="BC2722" s="11"/>
      <c r="BD2722" s="11"/>
      <c r="BE2722" s="11"/>
      <c r="BF2722" s="11"/>
      <c r="BG2722" s="11"/>
      <c r="BH2722" s="11"/>
      <c r="BI2722" s="11"/>
      <c r="BJ2722" s="11"/>
      <c r="BK2722" s="11"/>
      <c r="BL2722" s="11"/>
      <c r="BM2722" s="11"/>
      <c r="BN2722" s="11"/>
      <c r="BO2722" s="11"/>
      <c r="BP2722" s="1" t="str">
        <v>0- Port Costs</v>
      </c>
      <c r="BT2722" s="1" t="str">
        <v>0- Port Value</v>
      </c>
      <c r="BU2722" s="11"/>
    </row>
    <row r="2723" spans="8:73" hidden="1" outlineLevel="1" x14ac:dyDescent="0.3">
      <c r="H2723" s="1" t="str">
        <v>0 - BM Costs</v>
      </c>
      <c r="L2723" s="1" t="str">
        <v>0 - BM Port</v>
      </c>
      <c r="N2723" s="1" t="str">
        <v>0 - Port Assets</v>
      </c>
      <c r="O2723" s="11"/>
      <c r="P2723" s="11"/>
      <c r="Q2723" s="11"/>
      <c r="R2723" s="11"/>
      <c r="S2723" s="11"/>
      <c r="T2723" s="11"/>
      <c r="U2723" s="11"/>
      <c r="V2723" s="11"/>
      <c r="W2723" s="11"/>
      <c r="X2723" s="11"/>
      <c r="Y2723" s="11"/>
      <c r="Z2723" s="11"/>
      <c r="AA2723" s="11"/>
      <c r="AB2723" s="11"/>
      <c r="AC2723" s="11"/>
      <c r="AD2723" s="11"/>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c r="BB2723" s="11"/>
      <c r="BC2723" s="11"/>
      <c r="BD2723" s="11"/>
      <c r="BE2723" s="11"/>
      <c r="BF2723" s="11"/>
      <c r="BG2723" s="11"/>
      <c r="BH2723" s="11"/>
      <c r="BI2723" s="11"/>
      <c r="BJ2723" s="11"/>
      <c r="BK2723" s="11"/>
      <c r="BL2723" s="11"/>
      <c r="BM2723" s="11"/>
      <c r="BN2723" s="11"/>
      <c r="BO2723" s="11"/>
      <c r="BP2723" s="1" t="str">
        <v>0- Port Costs</v>
      </c>
      <c r="BT2723" s="1" t="str">
        <v>0- Port Value</v>
      </c>
      <c r="BU2723" s="11"/>
    </row>
    <row r="2724" spans="8:73" hidden="1" outlineLevel="1" x14ac:dyDescent="0.3">
      <c r="H2724" s="1" t="str">
        <v>0 - BM Costs</v>
      </c>
      <c r="L2724" s="1" t="str">
        <v>0 - BM Port</v>
      </c>
      <c r="N2724" s="1" t="str">
        <v>0 - Port Assets</v>
      </c>
      <c r="O2724" s="11"/>
      <c r="P2724" s="11"/>
      <c r="Q2724" s="11"/>
      <c r="R2724" s="11"/>
      <c r="S2724" s="11"/>
      <c r="T2724" s="11"/>
      <c r="U2724" s="11"/>
      <c r="V2724" s="11"/>
      <c r="W2724" s="11"/>
      <c r="X2724" s="11"/>
      <c r="Y2724" s="11"/>
      <c r="Z2724" s="11"/>
      <c r="AA2724" s="11"/>
      <c r="AB2724" s="11"/>
      <c r="AC2724" s="11"/>
      <c r="AD2724" s="11"/>
      <c r="AE2724" s="11"/>
      <c r="AF2724" s="11"/>
      <c r="AG2724" s="11"/>
      <c r="AH2724" s="11"/>
      <c r="AI2724" s="11"/>
      <c r="AJ2724" s="11"/>
      <c r="AK2724" s="11"/>
      <c r="AL2724" s="11"/>
      <c r="AM2724" s="11"/>
      <c r="AN2724" s="11"/>
      <c r="AO2724" s="11"/>
      <c r="AP2724" s="11"/>
      <c r="AQ2724" s="11"/>
      <c r="AR2724" s="11"/>
      <c r="AS2724" s="11"/>
      <c r="AT2724" s="11"/>
      <c r="AU2724" s="11"/>
      <c r="AV2724" s="11"/>
      <c r="AW2724" s="11"/>
      <c r="AX2724" s="11"/>
      <c r="AY2724" s="11"/>
      <c r="AZ2724" s="11"/>
      <c r="BA2724" s="11"/>
      <c r="BB2724" s="11"/>
      <c r="BC2724" s="11"/>
      <c r="BD2724" s="11"/>
      <c r="BE2724" s="11"/>
      <c r="BF2724" s="11"/>
      <c r="BG2724" s="11"/>
      <c r="BH2724" s="11"/>
      <c r="BI2724" s="11"/>
      <c r="BJ2724" s="11"/>
      <c r="BK2724" s="11"/>
      <c r="BL2724" s="11"/>
      <c r="BM2724" s="11"/>
      <c r="BN2724" s="11"/>
      <c r="BO2724" s="11"/>
      <c r="BP2724" s="1" t="str">
        <v>0- Port Costs</v>
      </c>
      <c r="BT2724" s="1" t="str">
        <v>0- Port Value</v>
      </c>
      <c r="BU2724" s="11"/>
    </row>
    <row r="2725" spans="8:73" hidden="1" outlineLevel="1" x14ac:dyDescent="0.3">
      <c r="H2725" s="1" t="str">
        <v>0 - BM Costs</v>
      </c>
      <c r="L2725" s="1" t="str">
        <v>0 - BM Port</v>
      </c>
      <c r="N2725" s="1" t="str">
        <v>0 - Port Assets</v>
      </c>
      <c r="O2725" s="11"/>
      <c r="P2725" s="11"/>
      <c r="Q2725" s="11"/>
      <c r="R2725" s="11"/>
      <c r="S2725" s="11"/>
      <c r="T2725" s="11"/>
      <c r="U2725" s="11"/>
      <c r="V2725" s="11"/>
      <c r="W2725" s="11"/>
      <c r="X2725" s="11"/>
      <c r="Y2725" s="11"/>
      <c r="Z2725" s="11"/>
      <c r="AA2725" s="11"/>
      <c r="AB2725" s="11"/>
      <c r="AC2725" s="11"/>
      <c r="AD2725" s="11"/>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c r="AY2725" s="11"/>
      <c r="AZ2725" s="11"/>
      <c r="BA2725" s="11"/>
      <c r="BB2725" s="11"/>
      <c r="BC2725" s="11"/>
      <c r="BD2725" s="11"/>
      <c r="BE2725" s="11"/>
      <c r="BF2725" s="11"/>
      <c r="BG2725" s="11"/>
      <c r="BH2725" s="11"/>
      <c r="BI2725" s="11"/>
      <c r="BJ2725" s="11"/>
      <c r="BK2725" s="11"/>
      <c r="BL2725" s="11"/>
      <c r="BM2725" s="11"/>
      <c r="BN2725" s="11"/>
      <c r="BO2725" s="11"/>
      <c r="BP2725" s="1" t="str">
        <v>0- Port Costs</v>
      </c>
      <c r="BT2725" s="1" t="str">
        <v>0- Port Value</v>
      </c>
      <c r="BU2725" s="11"/>
    </row>
    <row r="2726" spans="8:73" hidden="1" outlineLevel="1" x14ac:dyDescent="0.3">
      <c r="H2726" s="1" t="str">
        <v>0 - BM Costs</v>
      </c>
      <c r="L2726" s="1" t="str">
        <v>0 - BM Port</v>
      </c>
      <c r="N2726" s="1" t="str">
        <v>0 - Port Assets</v>
      </c>
      <c r="O2726" s="11"/>
      <c r="P2726" s="11"/>
      <c r="Q2726" s="11"/>
      <c r="R2726" s="11"/>
      <c r="S2726" s="11"/>
      <c r="T2726" s="11"/>
      <c r="U2726" s="11"/>
      <c r="V2726" s="11"/>
      <c r="W2726" s="11"/>
      <c r="X2726" s="11"/>
      <c r="Y2726" s="11"/>
      <c r="Z2726" s="11"/>
      <c r="AA2726" s="11"/>
      <c r="AB2726" s="11"/>
      <c r="AC2726" s="11"/>
      <c r="AD2726" s="11"/>
      <c r="AE2726" s="11"/>
      <c r="AF2726" s="11"/>
      <c r="AG2726" s="11"/>
      <c r="AH2726" s="11"/>
      <c r="AI2726" s="11"/>
      <c r="AJ2726" s="11"/>
      <c r="AK2726" s="11"/>
      <c r="AL2726" s="11"/>
      <c r="AM2726" s="11"/>
      <c r="AN2726" s="11"/>
      <c r="AO2726" s="11"/>
      <c r="AP2726" s="11"/>
      <c r="AQ2726" s="11"/>
      <c r="AR2726" s="11"/>
      <c r="AS2726" s="11"/>
      <c r="AT2726" s="11"/>
      <c r="AU2726" s="11"/>
      <c r="AV2726" s="11"/>
      <c r="AW2726" s="11"/>
      <c r="AX2726" s="11"/>
      <c r="AY2726" s="11"/>
      <c r="AZ2726" s="11"/>
      <c r="BA2726" s="11"/>
      <c r="BB2726" s="11"/>
      <c r="BC2726" s="11"/>
      <c r="BD2726" s="11"/>
      <c r="BE2726" s="11"/>
      <c r="BF2726" s="11"/>
      <c r="BG2726" s="11"/>
      <c r="BH2726" s="11"/>
      <c r="BI2726" s="11"/>
      <c r="BJ2726" s="11"/>
      <c r="BK2726" s="11"/>
      <c r="BL2726" s="11"/>
      <c r="BM2726" s="11"/>
      <c r="BN2726" s="11"/>
      <c r="BO2726" s="11"/>
      <c r="BP2726" s="1" t="str">
        <v>0- Port Costs</v>
      </c>
      <c r="BT2726" s="1" t="str">
        <v>0- Port Value</v>
      </c>
      <c r="BU2726" s="11"/>
    </row>
    <row r="2727" spans="8:73" hidden="1" outlineLevel="1" x14ac:dyDescent="0.3">
      <c r="H2727" s="1" t="str">
        <v>0 - BM Costs</v>
      </c>
      <c r="L2727" s="1" t="str">
        <v>0 - BM Port</v>
      </c>
      <c r="N2727" s="1" t="str">
        <v>0 - Port Assets</v>
      </c>
      <c r="O2727" s="11"/>
      <c r="P2727" s="11"/>
      <c r="Q2727" s="11"/>
      <c r="R2727" s="11"/>
      <c r="S2727" s="11"/>
      <c r="T2727" s="11"/>
      <c r="U2727" s="11"/>
      <c r="V2727" s="11"/>
      <c r="W2727" s="11"/>
      <c r="X2727" s="11"/>
      <c r="Y2727" s="11"/>
      <c r="Z2727" s="11"/>
      <c r="AA2727" s="11"/>
      <c r="AB2727" s="11"/>
      <c r="AC2727" s="11"/>
      <c r="AD2727" s="11"/>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c r="BB2727" s="11"/>
      <c r="BC2727" s="11"/>
      <c r="BD2727" s="11"/>
      <c r="BE2727" s="11"/>
      <c r="BF2727" s="11"/>
      <c r="BG2727" s="11"/>
      <c r="BH2727" s="11"/>
      <c r="BI2727" s="11"/>
      <c r="BJ2727" s="11"/>
      <c r="BK2727" s="11"/>
      <c r="BL2727" s="11"/>
      <c r="BM2727" s="11"/>
      <c r="BN2727" s="11"/>
      <c r="BO2727" s="11"/>
      <c r="BP2727" s="1" t="str">
        <v>0- Port Costs</v>
      </c>
      <c r="BT2727" s="1" t="str">
        <v>0- Port Value</v>
      </c>
      <c r="BU2727" s="11"/>
    </row>
    <row r="2728" spans="8:73" hidden="1" outlineLevel="1" x14ac:dyDescent="0.3">
      <c r="H2728" s="1" t="str">
        <v>0 - BM Costs</v>
      </c>
      <c r="L2728" s="1" t="str">
        <v>0 - BM Port</v>
      </c>
      <c r="N2728" s="1" t="str">
        <v>0 - Port Assets</v>
      </c>
      <c r="O2728" s="11"/>
      <c r="P2728" s="11"/>
      <c r="Q2728" s="11"/>
      <c r="R2728" s="11"/>
      <c r="S2728" s="11"/>
      <c r="T2728" s="11"/>
      <c r="U2728" s="11"/>
      <c r="V2728" s="11"/>
      <c r="W2728" s="11"/>
      <c r="X2728" s="11"/>
      <c r="Y2728" s="11"/>
      <c r="Z2728" s="11"/>
      <c r="AA2728" s="11"/>
      <c r="AB2728" s="11"/>
      <c r="AC2728" s="11"/>
      <c r="AD2728" s="11"/>
      <c r="AE2728" s="11"/>
      <c r="AF2728" s="11"/>
      <c r="AG2728" s="11"/>
      <c r="AH2728" s="11"/>
      <c r="AI2728" s="11"/>
      <c r="AJ2728" s="11"/>
      <c r="AK2728" s="11"/>
      <c r="AL2728" s="11"/>
      <c r="AM2728" s="11"/>
      <c r="AN2728" s="11"/>
      <c r="AO2728" s="11"/>
      <c r="AP2728" s="11"/>
      <c r="AQ2728" s="11"/>
      <c r="AR2728" s="11"/>
      <c r="AS2728" s="11"/>
      <c r="AT2728" s="11"/>
      <c r="AU2728" s="11"/>
      <c r="AV2728" s="11"/>
      <c r="AW2728" s="11"/>
      <c r="AX2728" s="11"/>
      <c r="AY2728" s="11"/>
      <c r="AZ2728" s="11"/>
      <c r="BA2728" s="11"/>
      <c r="BB2728" s="11"/>
      <c r="BC2728" s="11"/>
      <c r="BD2728" s="11"/>
      <c r="BE2728" s="11"/>
      <c r="BF2728" s="11"/>
      <c r="BG2728" s="11"/>
      <c r="BH2728" s="11"/>
      <c r="BI2728" s="11"/>
      <c r="BJ2728" s="11"/>
      <c r="BK2728" s="11"/>
      <c r="BL2728" s="11"/>
      <c r="BM2728" s="11"/>
      <c r="BN2728" s="11"/>
      <c r="BO2728" s="11"/>
      <c r="BP2728" s="1" t="str">
        <v>0- Port Costs</v>
      </c>
      <c r="BT2728" s="1" t="str">
        <v>0- Port Value</v>
      </c>
      <c r="BU2728" s="11"/>
    </row>
    <row r="2729" spans="8:73" hidden="1" outlineLevel="1" x14ac:dyDescent="0.3">
      <c r="H2729" s="1" t="str">
        <v>0 - BM Costs</v>
      </c>
      <c r="L2729" s="1" t="str">
        <v>0 - BM Port</v>
      </c>
      <c r="N2729" s="1" t="str">
        <v>0 - Port Assets</v>
      </c>
      <c r="O2729" s="11"/>
      <c r="P2729" s="11"/>
      <c r="Q2729" s="11"/>
      <c r="R2729" s="11"/>
      <c r="S2729" s="11"/>
      <c r="T2729" s="11"/>
      <c r="U2729" s="11"/>
      <c r="V2729" s="11"/>
      <c r="W2729" s="11"/>
      <c r="X2729" s="11"/>
      <c r="Y2729" s="11"/>
      <c r="Z2729" s="11"/>
      <c r="AA2729" s="11"/>
      <c r="AB2729" s="11"/>
      <c r="AC2729" s="11"/>
      <c r="AD2729" s="11"/>
      <c r="AE2729" s="11"/>
      <c r="AF2729" s="11"/>
      <c r="AG2729" s="11"/>
      <c r="AH2729" s="11"/>
      <c r="AI2729" s="11"/>
      <c r="AJ2729" s="11"/>
      <c r="AK2729" s="11"/>
      <c r="AL2729" s="11"/>
      <c r="AM2729" s="11"/>
      <c r="AN2729" s="11"/>
      <c r="AO2729" s="11"/>
      <c r="AP2729" s="11"/>
      <c r="AQ2729" s="11"/>
      <c r="AR2729" s="11"/>
      <c r="AS2729" s="11"/>
      <c r="AT2729" s="11"/>
      <c r="AU2729" s="11"/>
      <c r="AV2729" s="11"/>
      <c r="AW2729" s="11"/>
      <c r="AX2729" s="11"/>
      <c r="AY2729" s="11"/>
      <c r="AZ2729" s="11"/>
      <c r="BA2729" s="11"/>
      <c r="BB2729" s="11"/>
      <c r="BC2729" s="11"/>
      <c r="BD2729" s="11"/>
      <c r="BE2729" s="11"/>
      <c r="BF2729" s="11"/>
      <c r="BG2729" s="11"/>
      <c r="BH2729" s="11"/>
      <c r="BI2729" s="11"/>
      <c r="BJ2729" s="11"/>
      <c r="BK2729" s="11"/>
      <c r="BL2729" s="11"/>
      <c r="BM2729" s="11"/>
      <c r="BN2729" s="11"/>
      <c r="BO2729" s="11"/>
      <c r="BP2729" s="1" t="str">
        <v>0- Port Costs</v>
      </c>
      <c r="BT2729" s="1" t="str">
        <v>0- Port Value</v>
      </c>
      <c r="BU2729" s="11"/>
    </row>
    <row r="2730" spans="8:73" hidden="1" outlineLevel="1" x14ac:dyDescent="0.3">
      <c r="H2730" s="1" t="str">
        <v>0 - BM Costs</v>
      </c>
      <c r="L2730" s="1" t="str">
        <v>0 - BM Port</v>
      </c>
      <c r="N2730" s="1" t="str">
        <v>0 - Port Assets</v>
      </c>
      <c r="O2730" s="11"/>
      <c r="P2730" s="11"/>
      <c r="Q2730" s="11"/>
      <c r="R2730" s="11"/>
      <c r="S2730" s="11"/>
      <c r="T2730" s="11"/>
      <c r="U2730" s="11"/>
      <c r="V2730" s="11"/>
      <c r="W2730" s="11"/>
      <c r="X2730" s="11"/>
      <c r="Y2730" s="11"/>
      <c r="Z2730" s="11"/>
      <c r="AA2730" s="11"/>
      <c r="AB2730" s="11"/>
      <c r="AC2730" s="11"/>
      <c r="AD2730" s="11"/>
      <c r="AE2730" s="11"/>
      <c r="AF2730" s="11"/>
      <c r="AG2730" s="11"/>
      <c r="AH2730" s="11"/>
      <c r="AI2730" s="11"/>
      <c r="AJ2730" s="11"/>
      <c r="AK2730" s="11"/>
      <c r="AL2730" s="11"/>
      <c r="AM2730" s="11"/>
      <c r="AN2730" s="11"/>
      <c r="AO2730" s="11"/>
      <c r="AP2730" s="11"/>
      <c r="AQ2730" s="11"/>
      <c r="AR2730" s="11"/>
      <c r="AS2730" s="11"/>
      <c r="AT2730" s="11"/>
      <c r="AU2730" s="11"/>
      <c r="AV2730" s="11"/>
      <c r="AW2730" s="11"/>
      <c r="AX2730" s="11"/>
      <c r="AY2730" s="11"/>
      <c r="AZ2730" s="11"/>
      <c r="BA2730" s="11"/>
      <c r="BB2730" s="11"/>
      <c r="BC2730" s="11"/>
      <c r="BD2730" s="11"/>
      <c r="BE2730" s="11"/>
      <c r="BF2730" s="11"/>
      <c r="BG2730" s="11"/>
      <c r="BH2730" s="11"/>
      <c r="BI2730" s="11"/>
      <c r="BJ2730" s="11"/>
      <c r="BK2730" s="11"/>
      <c r="BL2730" s="11"/>
      <c r="BM2730" s="11"/>
      <c r="BN2730" s="11"/>
      <c r="BO2730" s="11"/>
      <c r="BP2730" s="1" t="str">
        <v>0- Port Costs</v>
      </c>
      <c r="BT2730" s="1" t="str">
        <v>0- Port Value</v>
      </c>
      <c r="BU2730" s="11"/>
    </row>
    <row r="2731" spans="8:73" hidden="1" outlineLevel="1" x14ac:dyDescent="0.3">
      <c r="H2731" s="1" t="str">
        <v>0 - BM Costs</v>
      </c>
      <c r="L2731" s="1" t="str">
        <v>0 - BM Port</v>
      </c>
      <c r="N2731" s="1" t="str">
        <v>0 - Port Assets</v>
      </c>
      <c r="O2731" s="11"/>
      <c r="P2731" s="11"/>
      <c r="Q2731" s="11"/>
      <c r="R2731" s="11"/>
      <c r="S2731" s="11"/>
      <c r="T2731" s="11"/>
      <c r="U2731" s="11"/>
      <c r="V2731" s="11"/>
      <c r="W2731" s="11"/>
      <c r="X2731" s="11"/>
      <c r="Y2731" s="11"/>
      <c r="Z2731" s="11"/>
      <c r="AA2731" s="11"/>
      <c r="AB2731" s="11"/>
      <c r="AC2731" s="11"/>
      <c r="AD2731" s="11"/>
      <c r="AE2731" s="11"/>
      <c r="AF2731" s="11"/>
      <c r="AG2731" s="11"/>
      <c r="AH2731" s="11"/>
      <c r="AI2731" s="11"/>
      <c r="AJ2731" s="11"/>
      <c r="AK2731" s="11"/>
      <c r="AL2731" s="11"/>
      <c r="AM2731" s="11"/>
      <c r="AN2731" s="11"/>
      <c r="AO2731" s="11"/>
      <c r="AP2731" s="11"/>
      <c r="AQ2731" s="11"/>
      <c r="AR2731" s="11"/>
      <c r="AS2731" s="11"/>
      <c r="AT2731" s="11"/>
      <c r="AU2731" s="11"/>
      <c r="AV2731" s="11"/>
      <c r="AW2731" s="11"/>
      <c r="AX2731" s="11"/>
      <c r="AY2731" s="11"/>
      <c r="AZ2731" s="11"/>
      <c r="BA2731" s="11"/>
      <c r="BB2731" s="11"/>
      <c r="BC2731" s="11"/>
      <c r="BD2731" s="11"/>
      <c r="BE2731" s="11"/>
      <c r="BF2731" s="11"/>
      <c r="BG2731" s="11"/>
      <c r="BH2731" s="11"/>
      <c r="BI2731" s="11"/>
      <c r="BJ2731" s="11"/>
      <c r="BK2731" s="11"/>
      <c r="BL2731" s="11"/>
      <c r="BM2731" s="11"/>
      <c r="BN2731" s="11"/>
      <c r="BO2731" s="11"/>
      <c r="BP2731" s="1" t="str">
        <v>0- Port Costs</v>
      </c>
      <c r="BT2731" s="1" t="str">
        <v>0- Port Value</v>
      </c>
      <c r="BU2731" s="11"/>
    </row>
    <row r="2732" spans="8:73" hidden="1" outlineLevel="1" x14ac:dyDescent="0.3">
      <c r="H2732" s="1" t="str">
        <v>0 - BM Costs</v>
      </c>
      <c r="L2732" s="1" t="str">
        <v>0 - BM Port</v>
      </c>
      <c r="N2732" s="1" t="str">
        <v>0 - Port Assets</v>
      </c>
      <c r="O2732" s="11"/>
      <c r="P2732" s="11"/>
      <c r="Q2732" s="11"/>
      <c r="R2732" s="11"/>
      <c r="S2732" s="11"/>
      <c r="T2732" s="11"/>
      <c r="U2732" s="11"/>
      <c r="V2732" s="11"/>
      <c r="W2732" s="11"/>
      <c r="X2732" s="11"/>
      <c r="Y2732" s="11"/>
      <c r="Z2732" s="11"/>
      <c r="AA2732" s="11"/>
      <c r="AB2732" s="11"/>
      <c r="AC2732" s="11"/>
      <c r="AD2732" s="11"/>
      <c r="AE2732" s="11"/>
      <c r="AF2732" s="11"/>
      <c r="AG2732" s="11"/>
      <c r="AH2732" s="11"/>
      <c r="AI2732" s="11"/>
      <c r="AJ2732" s="11"/>
      <c r="AK2732" s="11"/>
      <c r="AL2732" s="11"/>
      <c r="AM2732" s="11"/>
      <c r="AN2732" s="11"/>
      <c r="AO2732" s="11"/>
      <c r="AP2732" s="11"/>
      <c r="AQ2732" s="11"/>
      <c r="AR2732" s="11"/>
      <c r="AS2732" s="11"/>
      <c r="AT2732" s="11"/>
      <c r="AU2732" s="11"/>
      <c r="AV2732" s="11"/>
      <c r="AW2732" s="11"/>
      <c r="AX2732" s="11"/>
      <c r="AY2732" s="11"/>
      <c r="AZ2732" s="11"/>
      <c r="BA2732" s="11"/>
      <c r="BB2732" s="11"/>
      <c r="BC2732" s="11"/>
      <c r="BD2732" s="11"/>
      <c r="BE2732" s="11"/>
      <c r="BF2732" s="11"/>
      <c r="BG2732" s="11"/>
      <c r="BH2732" s="11"/>
      <c r="BI2732" s="11"/>
      <c r="BJ2732" s="11"/>
      <c r="BK2732" s="11"/>
      <c r="BL2732" s="11"/>
      <c r="BM2732" s="11"/>
      <c r="BN2732" s="11"/>
      <c r="BO2732" s="11"/>
      <c r="BP2732" s="1" t="str">
        <v>0- Port Costs</v>
      </c>
      <c r="BT2732" s="1" t="str">
        <v>0- Port Value</v>
      </c>
      <c r="BU2732" s="11"/>
    </row>
    <row r="2733" spans="8:73" hidden="1" outlineLevel="1" x14ac:dyDescent="0.3">
      <c r="H2733" s="1" t="str">
        <v>0 - BM Costs</v>
      </c>
      <c r="L2733" s="1" t="str">
        <v>0 - BM Port</v>
      </c>
      <c r="N2733" s="1" t="str">
        <v>0 - Port Assets</v>
      </c>
      <c r="O2733" s="11"/>
      <c r="P2733" s="11"/>
      <c r="Q2733" s="11"/>
      <c r="R2733" s="11"/>
      <c r="S2733" s="11"/>
      <c r="T2733" s="11"/>
      <c r="U2733" s="11"/>
      <c r="V2733" s="11"/>
      <c r="W2733" s="11"/>
      <c r="X2733" s="11"/>
      <c r="Y2733" s="11"/>
      <c r="Z2733" s="11"/>
      <c r="AA2733" s="11"/>
      <c r="AB2733" s="11"/>
      <c r="AC2733" s="11"/>
      <c r="AD2733" s="11"/>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c r="BC2733" s="11"/>
      <c r="BD2733" s="11"/>
      <c r="BE2733" s="11"/>
      <c r="BF2733" s="11"/>
      <c r="BG2733" s="11"/>
      <c r="BH2733" s="11"/>
      <c r="BI2733" s="11"/>
      <c r="BJ2733" s="11"/>
      <c r="BK2733" s="11"/>
      <c r="BL2733" s="11"/>
      <c r="BM2733" s="11"/>
      <c r="BN2733" s="11"/>
      <c r="BO2733" s="11"/>
      <c r="BP2733" s="1" t="str">
        <v>0- Port Costs</v>
      </c>
      <c r="BT2733" s="1" t="str">
        <v>0- Port Value</v>
      </c>
      <c r="BU2733" s="11"/>
    </row>
    <row r="2734" spans="8:73" hidden="1" outlineLevel="1" x14ac:dyDescent="0.3">
      <c r="H2734" s="1" t="str">
        <v>0 - BM Costs</v>
      </c>
      <c r="L2734" s="1" t="str">
        <v>0 - BM Port</v>
      </c>
      <c r="N2734" s="1" t="str">
        <v>0 - Port Assets</v>
      </c>
      <c r="O2734" s="11"/>
      <c r="P2734" s="11"/>
      <c r="Q2734" s="11"/>
      <c r="R2734" s="11"/>
      <c r="S2734" s="11"/>
      <c r="T2734" s="11"/>
      <c r="U2734" s="11"/>
      <c r="V2734" s="11"/>
      <c r="W2734" s="11"/>
      <c r="X2734" s="11"/>
      <c r="Y2734" s="11"/>
      <c r="Z2734" s="11"/>
      <c r="AA2734" s="11"/>
      <c r="AB2734" s="11"/>
      <c r="AC2734" s="11"/>
      <c r="AD2734" s="11"/>
      <c r="AE2734" s="11"/>
      <c r="AF2734" s="11"/>
      <c r="AG2734" s="11"/>
      <c r="AH2734" s="11"/>
      <c r="AI2734" s="11"/>
      <c r="AJ2734" s="11"/>
      <c r="AK2734" s="11"/>
      <c r="AL2734" s="11"/>
      <c r="AM2734" s="11"/>
      <c r="AN2734" s="11"/>
      <c r="AO2734" s="11"/>
      <c r="AP2734" s="11"/>
      <c r="AQ2734" s="11"/>
      <c r="AR2734" s="11"/>
      <c r="AS2734" s="11"/>
      <c r="AT2734" s="11"/>
      <c r="AU2734" s="11"/>
      <c r="AV2734" s="11"/>
      <c r="AW2734" s="11"/>
      <c r="AX2734" s="11"/>
      <c r="AY2734" s="11"/>
      <c r="AZ2734" s="11"/>
      <c r="BA2734" s="11"/>
      <c r="BB2734" s="11"/>
      <c r="BC2734" s="11"/>
      <c r="BD2734" s="11"/>
      <c r="BE2734" s="11"/>
      <c r="BF2734" s="11"/>
      <c r="BG2734" s="11"/>
      <c r="BH2734" s="11"/>
      <c r="BI2734" s="11"/>
      <c r="BJ2734" s="11"/>
      <c r="BK2734" s="11"/>
      <c r="BL2734" s="11"/>
      <c r="BM2734" s="11"/>
      <c r="BN2734" s="11"/>
      <c r="BO2734" s="11"/>
      <c r="BP2734" s="1" t="str">
        <v>0- Port Costs</v>
      </c>
      <c r="BT2734" s="1" t="str">
        <v>0- Port Value</v>
      </c>
      <c r="BU2734" s="11"/>
    </row>
    <row r="2735" spans="8:73" hidden="1" outlineLevel="1" x14ac:dyDescent="0.3">
      <c r="H2735" s="1" t="str">
        <v>0 - BM Costs</v>
      </c>
      <c r="L2735" s="1" t="str">
        <v>0 - BM Port</v>
      </c>
      <c r="N2735" s="1" t="str">
        <v>0 - Port Assets</v>
      </c>
      <c r="O2735" s="11"/>
      <c r="P2735" s="11"/>
      <c r="Q2735" s="11"/>
      <c r="R2735" s="11"/>
      <c r="S2735" s="11"/>
      <c r="T2735" s="11"/>
      <c r="U2735" s="11"/>
      <c r="V2735" s="11"/>
      <c r="W2735" s="11"/>
      <c r="X2735" s="11"/>
      <c r="Y2735" s="11"/>
      <c r="Z2735" s="11"/>
      <c r="AA2735" s="11"/>
      <c r="AB2735" s="11"/>
      <c r="AC2735" s="11"/>
      <c r="AD2735" s="11"/>
      <c r="AE2735" s="11"/>
      <c r="AF2735" s="11"/>
      <c r="AG2735" s="11"/>
      <c r="AH2735" s="11"/>
      <c r="AI2735" s="11"/>
      <c r="AJ2735" s="11"/>
      <c r="AK2735" s="11"/>
      <c r="AL2735" s="11"/>
      <c r="AM2735" s="11"/>
      <c r="AN2735" s="11"/>
      <c r="AO2735" s="11"/>
      <c r="AP2735" s="11"/>
      <c r="AQ2735" s="11"/>
      <c r="AR2735" s="11"/>
      <c r="AS2735" s="11"/>
      <c r="AT2735" s="11"/>
      <c r="AU2735" s="11"/>
      <c r="AV2735" s="11"/>
      <c r="AW2735" s="11"/>
      <c r="AX2735" s="11"/>
      <c r="AY2735" s="11"/>
      <c r="AZ2735" s="11"/>
      <c r="BA2735" s="11"/>
      <c r="BB2735" s="11"/>
      <c r="BC2735" s="11"/>
      <c r="BD2735" s="11"/>
      <c r="BE2735" s="11"/>
      <c r="BF2735" s="11"/>
      <c r="BG2735" s="11"/>
      <c r="BH2735" s="11"/>
      <c r="BI2735" s="11"/>
      <c r="BJ2735" s="11"/>
      <c r="BK2735" s="11"/>
      <c r="BL2735" s="11"/>
      <c r="BM2735" s="11"/>
      <c r="BN2735" s="11"/>
      <c r="BO2735" s="11"/>
      <c r="BP2735" s="1" t="str">
        <v>0- Port Costs</v>
      </c>
      <c r="BT2735" s="1" t="str">
        <v>0- Port Value</v>
      </c>
      <c r="BU2735" s="11"/>
    </row>
    <row r="2736" spans="8:73" hidden="1" outlineLevel="1" x14ac:dyDescent="0.3">
      <c r="H2736" s="1" t="str">
        <v>0 - BM Costs</v>
      </c>
      <c r="L2736" s="1" t="str">
        <v>0 - BM Port</v>
      </c>
      <c r="N2736" s="1" t="str">
        <v>0 - Port Assets</v>
      </c>
      <c r="O2736" s="11"/>
      <c r="P2736" s="11"/>
      <c r="Q2736" s="11"/>
      <c r="R2736" s="11"/>
      <c r="S2736" s="11"/>
      <c r="T2736" s="11"/>
      <c r="U2736" s="11"/>
      <c r="V2736" s="11"/>
      <c r="W2736" s="11"/>
      <c r="X2736" s="11"/>
      <c r="Y2736" s="11"/>
      <c r="Z2736" s="11"/>
      <c r="AA2736" s="11"/>
      <c r="AB2736" s="11"/>
      <c r="AC2736" s="11"/>
      <c r="AD2736" s="11"/>
      <c r="AE2736" s="11"/>
      <c r="AF2736" s="11"/>
      <c r="AG2736" s="11"/>
      <c r="AH2736" s="11"/>
      <c r="AI2736" s="11"/>
      <c r="AJ2736" s="11"/>
      <c r="AK2736" s="11"/>
      <c r="AL2736" s="11"/>
      <c r="AM2736" s="11"/>
      <c r="AN2736" s="11"/>
      <c r="AO2736" s="11"/>
      <c r="AP2736" s="11"/>
      <c r="AQ2736" s="11"/>
      <c r="AR2736" s="11"/>
      <c r="AS2736" s="11"/>
      <c r="AT2736" s="11"/>
      <c r="AU2736" s="11"/>
      <c r="AV2736" s="11"/>
      <c r="AW2736" s="11"/>
      <c r="AX2736" s="11"/>
      <c r="AY2736" s="11"/>
      <c r="AZ2736" s="11"/>
      <c r="BA2736" s="11"/>
      <c r="BB2736" s="11"/>
      <c r="BC2736" s="11"/>
      <c r="BD2736" s="11"/>
      <c r="BE2736" s="11"/>
      <c r="BF2736" s="11"/>
      <c r="BG2736" s="11"/>
      <c r="BH2736" s="11"/>
      <c r="BI2736" s="11"/>
      <c r="BJ2736" s="11"/>
      <c r="BK2736" s="11"/>
      <c r="BL2736" s="11"/>
      <c r="BM2736" s="11"/>
      <c r="BN2736" s="11"/>
      <c r="BO2736" s="11"/>
      <c r="BP2736" s="1" t="str">
        <v>0- Port Costs</v>
      </c>
      <c r="BT2736" s="1" t="str">
        <v>0- Port Value</v>
      </c>
      <c r="BU2736" s="11"/>
    </row>
    <row r="2737" spans="8:73" hidden="1" outlineLevel="1" x14ac:dyDescent="0.3">
      <c r="H2737" s="1" t="str">
        <v>0 - BM Costs</v>
      </c>
      <c r="L2737" s="1" t="str">
        <v>0 - BM Port</v>
      </c>
      <c r="N2737" s="1" t="str">
        <v>0 - Port Assets</v>
      </c>
      <c r="O2737" s="11"/>
      <c r="P2737" s="11"/>
      <c r="Q2737" s="11"/>
      <c r="R2737" s="11"/>
      <c r="S2737" s="11"/>
      <c r="T2737" s="11"/>
      <c r="U2737" s="11"/>
      <c r="V2737" s="11"/>
      <c r="W2737" s="11"/>
      <c r="X2737" s="11"/>
      <c r="Y2737" s="11"/>
      <c r="Z2737" s="11"/>
      <c r="AA2737" s="11"/>
      <c r="AB2737" s="11"/>
      <c r="AC2737" s="11"/>
      <c r="AD2737" s="11"/>
      <c r="AE2737" s="11"/>
      <c r="AF2737" s="11"/>
      <c r="AG2737" s="11"/>
      <c r="AH2737" s="11"/>
      <c r="AI2737" s="11"/>
      <c r="AJ2737" s="11"/>
      <c r="AK2737" s="11"/>
      <c r="AL2737" s="11"/>
      <c r="AM2737" s="11"/>
      <c r="AN2737" s="11"/>
      <c r="AO2737" s="11"/>
      <c r="AP2737" s="11"/>
      <c r="AQ2737" s="11"/>
      <c r="AR2737" s="11"/>
      <c r="AS2737" s="11"/>
      <c r="AT2737" s="11"/>
      <c r="AU2737" s="11"/>
      <c r="AV2737" s="11"/>
      <c r="AW2737" s="11"/>
      <c r="AX2737" s="11"/>
      <c r="AY2737" s="11"/>
      <c r="AZ2737" s="11"/>
      <c r="BA2737" s="11"/>
      <c r="BB2737" s="11"/>
      <c r="BC2737" s="11"/>
      <c r="BD2737" s="11"/>
      <c r="BE2737" s="11"/>
      <c r="BF2737" s="11"/>
      <c r="BG2737" s="11"/>
      <c r="BH2737" s="11"/>
      <c r="BI2737" s="11"/>
      <c r="BJ2737" s="11"/>
      <c r="BK2737" s="11"/>
      <c r="BL2737" s="11"/>
      <c r="BM2737" s="11"/>
      <c r="BN2737" s="11"/>
      <c r="BO2737" s="11"/>
      <c r="BP2737" s="1" t="str">
        <v>0- Port Costs</v>
      </c>
      <c r="BT2737" s="1" t="str">
        <v>0- Port Value</v>
      </c>
      <c r="BU2737" s="11"/>
    </row>
    <row r="2738" spans="8:73" hidden="1" outlineLevel="1" x14ac:dyDescent="0.3">
      <c r="H2738" s="1" t="str">
        <v>0 - BM Costs</v>
      </c>
      <c r="L2738" s="1" t="str">
        <v>0 - BM Port</v>
      </c>
      <c r="N2738" s="1" t="str">
        <v>0 - Port Assets</v>
      </c>
      <c r="O2738" s="11"/>
      <c r="P2738" s="11"/>
      <c r="Q2738" s="11"/>
      <c r="R2738" s="11"/>
      <c r="S2738" s="11"/>
      <c r="T2738" s="11"/>
      <c r="U2738" s="11"/>
      <c r="V2738" s="11"/>
      <c r="W2738" s="11"/>
      <c r="X2738" s="11"/>
      <c r="Y2738" s="11"/>
      <c r="Z2738" s="11"/>
      <c r="AA2738" s="11"/>
      <c r="AB2738" s="11"/>
      <c r="AC2738" s="11"/>
      <c r="AD2738" s="11"/>
      <c r="AE2738" s="11"/>
      <c r="AF2738" s="11"/>
      <c r="AG2738" s="11"/>
      <c r="AH2738" s="11"/>
      <c r="AI2738" s="11"/>
      <c r="AJ2738" s="11"/>
      <c r="AK2738" s="11"/>
      <c r="AL2738" s="11"/>
      <c r="AM2738" s="11"/>
      <c r="AN2738" s="11"/>
      <c r="AO2738" s="11"/>
      <c r="AP2738" s="11"/>
      <c r="AQ2738" s="11"/>
      <c r="AR2738" s="11"/>
      <c r="AS2738" s="11"/>
      <c r="AT2738" s="11"/>
      <c r="AU2738" s="11"/>
      <c r="AV2738" s="11"/>
      <c r="AW2738" s="11"/>
      <c r="AX2738" s="11"/>
      <c r="AY2738" s="11"/>
      <c r="AZ2738" s="11"/>
      <c r="BA2738" s="11"/>
      <c r="BB2738" s="11"/>
      <c r="BC2738" s="11"/>
      <c r="BD2738" s="11"/>
      <c r="BE2738" s="11"/>
      <c r="BF2738" s="11"/>
      <c r="BG2738" s="11"/>
      <c r="BH2738" s="11"/>
      <c r="BI2738" s="11"/>
      <c r="BJ2738" s="11"/>
      <c r="BK2738" s="11"/>
      <c r="BL2738" s="11"/>
      <c r="BM2738" s="11"/>
      <c r="BN2738" s="11"/>
      <c r="BO2738" s="11"/>
      <c r="BP2738" s="1" t="str">
        <v>0- Port Costs</v>
      </c>
      <c r="BT2738" s="1" t="str">
        <v>0- Port Value</v>
      </c>
      <c r="BU2738" s="11"/>
    </row>
    <row r="2739" spans="8:73" hidden="1" outlineLevel="1" x14ac:dyDescent="0.3">
      <c r="H2739" s="1" t="str">
        <v>0 - BM Costs</v>
      </c>
      <c r="L2739" s="1" t="str">
        <v>0 - BM Port</v>
      </c>
      <c r="N2739" s="1" t="str">
        <v>0 - Port Assets</v>
      </c>
      <c r="O2739" s="11"/>
      <c r="P2739" s="11"/>
      <c r="Q2739" s="11"/>
      <c r="R2739" s="11"/>
      <c r="S2739" s="11"/>
      <c r="T2739" s="11"/>
      <c r="U2739" s="11"/>
      <c r="V2739" s="11"/>
      <c r="W2739" s="11"/>
      <c r="X2739" s="11"/>
      <c r="Y2739" s="11"/>
      <c r="Z2739" s="11"/>
      <c r="AA2739" s="11"/>
      <c r="AB2739" s="11"/>
      <c r="AC2739" s="11"/>
      <c r="AD2739" s="11"/>
      <c r="AE2739" s="11"/>
      <c r="AF2739" s="11"/>
      <c r="AG2739" s="11"/>
      <c r="AH2739" s="11"/>
      <c r="AI2739" s="11"/>
      <c r="AJ2739" s="11"/>
      <c r="AK2739" s="11"/>
      <c r="AL2739" s="11"/>
      <c r="AM2739" s="11"/>
      <c r="AN2739" s="11"/>
      <c r="AO2739" s="11"/>
      <c r="AP2739" s="11"/>
      <c r="AQ2739" s="11"/>
      <c r="AR2739" s="11"/>
      <c r="AS2739" s="11"/>
      <c r="AT2739" s="11"/>
      <c r="AU2739" s="11"/>
      <c r="AV2739" s="11"/>
      <c r="AW2739" s="11"/>
      <c r="AX2739" s="11"/>
      <c r="AY2739" s="11"/>
      <c r="AZ2739" s="11"/>
      <c r="BA2739" s="11"/>
      <c r="BB2739" s="11"/>
      <c r="BC2739" s="11"/>
      <c r="BD2739" s="11"/>
      <c r="BE2739" s="11"/>
      <c r="BF2739" s="11"/>
      <c r="BG2739" s="11"/>
      <c r="BH2739" s="11"/>
      <c r="BI2739" s="11"/>
      <c r="BJ2739" s="11"/>
      <c r="BK2739" s="11"/>
      <c r="BL2739" s="11"/>
      <c r="BM2739" s="11"/>
      <c r="BN2739" s="11"/>
      <c r="BO2739" s="11"/>
      <c r="BP2739" s="1" t="str">
        <v>0- Port Costs</v>
      </c>
      <c r="BT2739" s="1" t="str">
        <v>0- Port Value</v>
      </c>
      <c r="BU2739" s="11"/>
    </row>
    <row r="2740" spans="8:73" hidden="1" outlineLevel="1" x14ac:dyDescent="0.3">
      <c r="H2740" s="1" t="str">
        <v>0 - BM Costs</v>
      </c>
      <c r="L2740" s="1" t="str">
        <v>0 - BM Port</v>
      </c>
      <c r="N2740" s="1" t="str">
        <v>0 - Port Assets</v>
      </c>
      <c r="O2740" s="11"/>
      <c r="P2740" s="11"/>
      <c r="Q2740" s="11"/>
      <c r="R2740" s="11"/>
      <c r="S2740" s="11"/>
      <c r="T2740" s="11"/>
      <c r="U2740" s="11"/>
      <c r="V2740" s="11"/>
      <c r="W2740" s="11"/>
      <c r="X2740" s="11"/>
      <c r="Y2740" s="11"/>
      <c r="Z2740" s="11"/>
      <c r="AA2740" s="11"/>
      <c r="AB2740" s="11"/>
      <c r="AC2740" s="11"/>
      <c r="AD2740" s="11"/>
      <c r="AE2740" s="11"/>
      <c r="AF2740" s="11"/>
      <c r="AG2740" s="11"/>
      <c r="AH2740" s="11"/>
      <c r="AI2740" s="11"/>
      <c r="AJ2740" s="11"/>
      <c r="AK2740" s="11"/>
      <c r="AL2740" s="11"/>
      <c r="AM2740" s="11"/>
      <c r="AN2740" s="11"/>
      <c r="AO2740" s="11"/>
      <c r="AP2740" s="11"/>
      <c r="AQ2740" s="11"/>
      <c r="AR2740" s="11"/>
      <c r="AS2740" s="11"/>
      <c r="AT2740" s="11"/>
      <c r="AU2740" s="11"/>
      <c r="AV2740" s="11"/>
      <c r="AW2740" s="11"/>
      <c r="AX2740" s="11"/>
      <c r="AY2740" s="11"/>
      <c r="AZ2740" s="11"/>
      <c r="BA2740" s="11"/>
      <c r="BB2740" s="11"/>
      <c r="BC2740" s="11"/>
      <c r="BD2740" s="11"/>
      <c r="BE2740" s="11"/>
      <c r="BF2740" s="11"/>
      <c r="BG2740" s="11"/>
      <c r="BH2740" s="11"/>
      <c r="BI2740" s="11"/>
      <c r="BJ2740" s="11"/>
      <c r="BK2740" s="11"/>
      <c r="BL2740" s="11"/>
      <c r="BM2740" s="11"/>
      <c r="BN2740" s="11"/>
      <c r="BO2740" s="11"/>
      <c r="BP2740" s="1" t="str">
        <v>0- Port Costs</v>
      </c>
      <c r="BT2740" s="1" t="str">
        <v>0- Port Value</v>
      </c>
      <c r="BU2740" s="11"/>
    </row>
    <row r="2741" spans="8:73" hidden="1" outlineLevel="1" x14ac:dyDescent="0.3">
      <c r="H2741" s="1" t="str">
        <v>0 - BM Costs</v>
      </c>
      <c r="L2741" s="1" t="str">
        <v>0 - BM Port</v>
      </c>
      <c r="N2741" s="1" t="str">
        <v>0 - Port Assets</v>
      </c>
      <c r="O2741" s="11"/>
      <c r="P2741" s="11"/>
      <c r="Q2741" s="11"/>
      <c r="R2741" s="11"/>
      <c r="S2741" s="11"/>
      <c r="T2741" s="11"/>
      <c r="U2741" s="11"/>
      <c r="V2741" s="11"/>
      <c r="W2741" s="11"/>
      <c r="X2741" s="11"/>
      <c r="Y2741" s="11"/>
      <c r="Z2741" s="11"/>
      <c r="AA2741" s="11"/>
      <c r="AB2741" s="11"/>
      <c r="AC2741" s="11"/>
      <c r="AD2741" s="11"/>
      <c r="AE2741" s="11"/>
      <c r="AF2741" s="11"/>
      <c r="AG2741" s="11"/>
      <c r="AH2741" s="11"/>
      <c r="AI2741" s="11"/>
      <c r="AJ2741" s="11"/>
      <c r="AK2741" s="11"/>
      <c r="AL2741" s="11"/>
      <c r="AM2741" s="11"/>
      <c r="AN2741" s="11"/>
      <c r="AO2741" s="11"/>
      <c r="AP2741" s="11"/>
      <c r="AQ2741" s="11"/>
      <c r="AR2741" s="11"/>
      <c r="AS2741" s="11"/>
      <c r="AT2741" s="11"/>
      <c r="AU2741" s="11"/>
      <c r="AV2741" s="11"/>
      <c r="AW2741" s="11"/>
      <c r="AX2741" s="11"/>
      <c r="AY2741" s="11"/>
      <c r="AZ2741" s="11"/>
      <c r="BA2741" s="11"/>
      <c r="BB2741" s="11"/>
      <c r="BC2741" s="11"/>
      <c r="BD2741" s="11"/>
      <c r="BE2741" s="11"/>
      <c r="BF2741" s="11"/>
      <c r="BG2741" s="11"/>
      <c r="BH2741" s="11"/>
      <c r="BI2741" s="11"/>
      <c r="BJ2741" s="11"/>
      <c r="BK2741" s="11"/>
      <c r="BL2741" s="11"/>
      <c r="BM2741" s="11"/>
      <c r="BN2741" s="11"/>
      <c r="BO2741" s="11"/>
      <c r="BP2741" s="1" t="str">
        <v>0- Port Costs</v>
      </c>
      <c r="BT2741" s="1" t="str">
        <v>0- Port Value</v>
      </c>
      <c r="BU2741" s="11"/>
    </row>
    <row r="2742" spans="8:73" hidden="1" outlineLevel="1" x14ac:dyDescent="0.3">
      <c r="H2742" s="1" t="str">
        <v>0 - BM Costs</v>
      </c>
      <c r="L2742" s="1" t="str">
        <v>0 - BM Port</v>
      </c>
      <c r="N2742" s="1" t="str">
        <v>0 - Port Assets</v>
      </c>
      <c r="O2742" s="11"/>
      <c r="P2742" s="11"/>
      <c r="Q2742" s="11"/>
      <c r="R2742" s="11"/>
      <c r="S2742" s="11"/>
      <c r="T2742" s="11"/>
      <c r="U2742" s="11"/>
      <c r="V2742" s="11"/>
      <c r="W2742" s="11"/>
      <c r="X2742" s="11"/>
      <c r="Y2742" s="11"/>
      <c r="Z2742" s="11"/>
      <c r="AA2742" s="11"/>
      <c r="AB2742" s="11"/>
      <c r="AC2742" s="11"/>
      <c r="AD2742" s="11"/>
      <c r="AE2742" s="11"/>
      <c r="AF2742" s="11"/>
      <c r="AG2742" s="11"/>
      <c r="AH2742" s="11"/>
      <c r="AI2742" s="11"/>
      <c r="AJ2742" s="11"/>
      <c r="AK2742" s="11"/>
      <c r="AL2742" s="11"/>
      <c r="AM2742" s="11"/>
      <c r="AN2742" s="11"/>
      <c r="AO2742" s="11"/>
      <c r="AP2742" s="11"/>
      <c r="AQ2742" s="11"/>
      <c r="AR2742" s="11"/>
      <c r="AS2742" s="11"/>
      <c r="AT2742" s="11"/>
      <c r="AU2742" s="11"/>
      <c r="AV2742" s="11"/>
      <c r="AW2742" s="11"/>
      <c r="AX2742" s="11"/>
      <c r="AY2742" s="11"/>
      <c r="AZ2742" s="11"/>
      <c r="BA2742" s="11"/>
      <c r="BB2742" s="11"/>
      <c r="BC2742" s="11"/>
      <c r="BD2742" s="11"/>
      <c r="BE2742" s="11"/>
      <c r="BF2742" s="11"/>
      <c r="BG2742" s="11"/>
      <c r="BH2742" s="11"/>
      <c r="BI2742" s="11"/>
      <c r="BJ2742" s="11"/>
      <c r="BK2742" s="11"/>
      <c r="BL2742" s="11"/>
      <c r="BM2742" s="11"/>
      <c r="BN2742" s="11"/>
      <c r="BO2742" s="11"/>
      <c r="BP2742" s="1" t="str">
        <v>0- Port Costs</v>
      </c>
      <c r="BT2742" s="1" t="str">
        <v>0- Port Value</v>
      </c>
      <c r="BU2742" s="11"/>
    </row>
    <row r="2743" spans="8:73" hidden="1" outlineLevel="1" x14ac:dyDescent="0.3">
      <c r="H2743" s="1" t="str">
        <v>0 - BM Costs</v>
      </c>
      <c r="L2743" s="1" t="str">
        <v>0 - BM Port</v>
      </c>
      <c r="N2743" s="1" t="str">
        <v>0 - Port Assets</v>
      </c>
      <c r="O2743" s="11"/>
      <c r="P2743" s="11"/>
      <c r="Q2743" s="11"/>
      <c r="R2743" s="11"/>
      <c r="S2743" s="11"/>
      <c r="T2743" s="11"/>
      <c r="U2743" s="11"/>
      <c r="V2743" s="11"/>
      <c r="W2743" s="11"/>
      <c r="X2743" s="11"/>
      <c r="Y2743" s="11"/>
      <c r="Z2743" s="11"/>
      <c r="AA2743" s="11"/>
      <c r="AB2743" s="11"/>
      <c r="AC2743" s="11"/>
      <c r="AD2743" s="11"/>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c r="BC2743" s="11"/>
      <c r="BD2743" s="11"/>
      <c r="BE2743" s="11"/>
      <c r="BF2743" s="11"/>
      <c r="BG2743" s="11"/>
      <c r="BH2743" s="11"/>
      <c r="BI2743" s="11"/>
      <c r="BJ2743" s="11"/>
      <c r="BK2743" s="11"/>
      <c r="BL2743" s="11"/>
      <c r="BM2743" s="11"/>
      <c r="BN2743" s="11"/>
      <c r="BO2743" s="11"/>
      <c r="BP2743" s="1" t="str">
        <v>0- Port Costs</v>
      </c>
      <c r="BT2743" s="1" t="str">
        <v>0- Port Value</v>
      </c>
      <c r="BU2743" s="11"/>
    </row>
    <row r="2744" spans="8:73" hidden="1" outlineLevel="1" x14ac:dyDescent="0.3">
      <c r="H2744" s="1" t="str">
        <v>0 - BM Costs</v>
      </c>
      <c r="L2744" s="1" t="str">
        <v>0 - BM Port</v>
      </c>
      <c r="N2744" s="1" t="str">
        <v>0 - Port Assets</v>
      </c>
      <c r="O2744" s="11"/>
      <c r="P2744" s="11"/>
      <c r="Q2744" s="11"/>
      <c r="R2744" s="11"/>
      <c r="S2744" s="11"/>
      <c r="T2744" s="11"/>
      <c r="U2744" s="11"/>
      <c r="V2744" s="11"/>
      <c r="W2744" s="11"/>
      <c r="X2744" s="11"/>
      <c r="Y2744" s="11"/>
      <c r="Z2744" s="11"/>
      <c r="AA2744" s="11"/>
      <c r="AB2744" s="11"/>
      <c r="AC2744" s="11"/>
      <c r="AD2744" s="11"/>
      <c r="AE2744" s="11"/>
      <c r="AF2744" s="11"/>
      <c r="AG2744" s="11"/>
      <c r="AH2744" s="11"/>
      <c r="AI2744" s="11"/>
      <c r="AJ2744" s="11"/>
      <c r="AK2744" s="11"/>
      <c r="AL2744" s="11"/>
      <c r="AM2744" s="11"/>
      <c r="AN2744" s="11"/>
      <c r="AO2744" s="11"/>
      <c r="AP2744" s="11"/>
      <c r="AQ2744" s="11"/>
      <c r="AR2744" s="11"/>
      <c r="AS2744" s="11"/>
      <c r="AT2744" s="11"/>
      <c r="AU2744" s="11"/>
      <c r="AV2744" s="11"/>
      <c r="AW2744" s="11"/>
      <c r="AX2744" s="11"/>
      <c r="AY2744" s="11"/>
      <c r="AZ2744" s="11"/>
      <c r="BA2744" s="11"/>
      <c r="BB2744" s="11"/>
      <c r="BC2744" s="11"/>
      <c r="BD2744" s="11"/>
      <c r="BE2744" s="11"/>
      <c r="BF2744" s="11"/>
      <c r="BG2744" s="11"/>
      <c r="BH2744" s="11"/>
      <c r="BI2744" s="11"/>
      <c r="BJ2744" s="11"/>
      <c r="BK2744" s="11"/>
      <c r="BL2744" s="11"/>
      <c r="BM2744" s="11"/>
      <c r="BN2744" s="11"/>
      <c r="BO2744" s="11"/>
      <c r="BP2744" s="1" t="str">
        <v>0- Port Costs</v>
      </c>
      <c r="BT2744" s="1" t="str">
        <v>0- Port Value</v>
      </c>
      <c r="BU2744" s="11"/>
    </row>
    <row r="2745" spans="8:73" hidden="1" outlineLevel="1" x14ac:dyDescent="0.3">
      <c r="H2745" s="1" t="str">
        <v>0 - BM Costs</v>
      </c>
      <c r="L2745" s="1" t="str">
        <v>0 - BM Port</v>
      </c>
      <c r="N2745" s="1" t="str">
        <v>0 - Port Assets</v>
      </c>
      <c r="O2745" s="11"/>
      <c r="P2745" s="11"/>
      <c r="Q2745" s="11"/>
      <c r="R2745" s="11"/>
      <c r="S2745" s="11"/>
      <c r="T2745" s="11"/>
      <c r="U2745" s="11"/>
      <c r="V2745" s="11"/>
      <c r="W2745" s="11"/>
      <c r="X2745" s="11"/>
      <c r="Y2745" s="11"/>
      <c r="Z2745" s="11"/>
      <c r="AA2745" s="11"/>
      <c r="AB2745" s="11"/>
      <c r="AC2745" s="11"/>
      <c r="AD2745" s="11"/>
      <c r="AE2745" s="11"/>
      <c r="AF2745" s="11"/>
      <c r="AG2745" s="11"/>
      <c r="AH2745" s="11"/>
      <c r="AI2745" s="11"/>
      <c r="AJ2745" s="11"/>
      <c r="AK2745" s="11"/>
      <c r="AL2745" s="11"/>
      <c r="AM2745" s="11"/>
      <c r="AN2745" s="11"/>
      <c r="AO2745" s="11"/>
      <c r="AP2745" s="11"/>
      <c r="AQ2745" s="11"/>
      <c r="AR2745" s="11"/>
      <c r="AS2745" s="11"/>
      <c r="AT2745" s="11"/>
      <c r="AU2745" s="11"/>
      <c r="AV2745" s="11"/>
      <c r="AW2745" s="11"/>
      <c r="AX2745" s="11"/>
      <c r="AY2745" s="11"/>
      <c r="AZ2745" s="11"/>
      <c r="BA2745" s="11"/>
      <c r="BB2745" s="11"/>
      <c r="BC2745" s="11"/>
      <c r="BD2745" s="11"/>
      <c r="BE2745" s="11"/>
      <c r="BF2745" s="11"/>
      <c r="BG2745" s="11"/>
      <c r="BH2745" s="11"/>
      <c r="BI2745" s="11"/>
      <c r="BJ2745" s="11"/>
      <c r="BK2745" s="11"/>
      <c r="BL2745" s="11"/>
      <c r="BM2745" s="11"/>
      <c r="BN2745" s="11"/>
      <c r="BO2745" s="11"/>
      <c r="BP2745" s="1" t="str">
        <v>0- Port Costs</v>
      </c>
      <c r="BT2745" s="1" t="str">
        <v>0- Port Value</v>
      </c>
      <c r="BU2745" s="11"/>
    </row>
    <row r="2746" spans="8:73" hidden="1" outlineLevel="1" x14ac:dyDescent="0.3">
      <c r="H2746" s="1" t="str">
        <v>0 - BM Costs</v>
      </c>
      <c r="L2746" s="1" t="str">
        <v>0 - BM Port</v>
      </c>
      <c r="N2746" s="1" t="str">
        <v>0 - Port Assets</v>
      </c>
      <c r="O2746" s="11"/>
      <c r="P2746" s="11"/>
      <c r="Q2746" s="11"/>
      <c r="R2746" s="11"/>
      <c r="S2746" s="11"/>
      <c r="T2746" s="11"/>
      <c r="U2746" s="11"/>
      <c r="V2746" s="11"/>
      <c r="W2746" s="11"/>
      <c r="X2746" s="11"/>
      <c r="Y2746" s="11"/>
      <c r="Z2746" s="11"/>
      <c r="AA2746" s="11"/>
      <c r="AB2746" s="11"/>
      <c r="AC2746" s="11"/>
      <c r="AD2746" s="11"/>
      <c r="AE2746" s="11"/>
      <c r="AF2746" s="11"/>
      <c r="AG2746" s="11"/>
      <c r="AH2746" s="11"/>
      <c r="AI2746" s="11"/>
      <c r="AJ2746" s="11"/>
      <c r="AK2746" s="11"/>
      <c r="AL2746" s="11"/>
      <c r="AM2746" s="11"/>
      <c r="AN2746" s="11"/>
      <c r="AO2746" s="11"/>
      <c r="AP2746" s="11"/>
      <c r="AQ2746" s="11"/>
      <c r="AR2746" s="11"/>
      <c r="AS2746" s="11"/>
      <c r="AT2746" s="11"/>
      <c r="AU2746" s="11"/>
      <c r="AV2746" s="11"/>
      <c r="AW2746" s="11"/>
      <c r="AX2746" s="11"/>
      <c r="AY2746" s="11"/>
      <c r="AZ2746" s="11"/>
      <c r="BA2746" s="11"/>
      <c r="BB2746" s="11"/>
      <c r="BC2746" s="11"/>
      <c r="BD2746" s="11"/>
      <c r="BE2746" s="11"/>
      <c r="BF2746" s="11"/>
      <c r="BG2746" s="11"/>
      <c r="BH2746" s="11"/>
      <c r="BI2746" s="11"/>
      <c r="BJ2746" s="11"/>
      <c r="BK2746" s="11"/>
      <c r="BL2746" s="11"/>
      <c r="BM2746" s="11"/>
      <c r="BN2746" s="11"/>
      <c r="BO2746" s="11"/>
      <c r="BP2746" s="1" t="str">
        <v>0- Port Costs</v>
      </c>
      <c r="BT2746" s="1" t="str">
        <v>0- Port Value</v>
      </c>
      <c r="BU2746" s="11"/>
    </row>
    <row r="2747" spans="8:73" hidden="1" outlineLevel="1" x14ac:dyDescent="0.3">
      <c r="H2747" s="1" t="str">
        <v>0 - BM Costs</v>
      </c>
      <c r="L2747" s="1" t="str">
        <v>0 - BM Port</v>
      </c>
      <c r="N2747" s="1" t="str">
        <v>0 - Port Assets</v>
      </c>
      <c r="O2747" s="11"/>
      <c r="P2747" s="11"/>
      <c r="Q2747" s="11"/>
      <c r="R2747" s="11"/>
      <c r="S2747" s="11"/>
      <c r="T2747" s="11"/>
      <c r="U2747" s="11"/>
      <c r="V2747" s="11"/>
      <c r="W2747" s="11"/>
      <c r="X2747" s="11"/>
      <c r="Y2747" s="11"/>
      <c r="Z2747" s="11"/>
      <c r="AA2747" s="11"/>
      <c r="AB2747" s="11"/>
      <c r="AC2747" s="11"/>
      <c r="AD2747" s="11"/>
      <c r="AE2747" s="11"/>
      <c r="AF2747" s="11"/>
      <c r="AG2747" s="11"/>
      <c r="AH2747" s="11"/>
      <c r="AI2747" s="11"/>
      <c r="AJ2747" s="11"/>
      <c r="AK2747" s="11"/>
      <c r="AL2747" s="11"/>
      <c r="AM2747" s="11"/>
      <c r="AN2747" s="11"/>
      <c r="AO2747" s="11"/>
      <c r="AP2747" s="11"/>
      <c r="AQ2747" s="11"/>
      <c r="AR2747" s="11"/>
      <c r="AS2747" s="11"/>
      <c r="AT2747" s="11"/>
      <c r="AU2747" s="11"/>
      <c r="AV2747" s="11"/>
      <c r="AW2747" s="11"/>
      <c r="AX2747" s="11"/>
      <c r="AY2747" s="11"/>
      <c r="AZ2747" s="11"/>
      <c r="BA2747" s="11"/>
      <c r="BB2747" s="11"/>
      <c r="BC2747" s="11"/>
      <c r="BD2747" s="11"/>
      <c r="BE2747" s="11"/>
      <c r="BF2747" s="11"/>
      <c r="BG2747" s="11"/>
      <c r="BH2747" s="11"/>
      <c r="BI2747" s="11"/>
      <c r="BJ2747" s="11"/>
      <c r="BK2747" s="11"/>
      <c r="BL2747" s="11"/>
      <c r="BM2747" s="11"/>
      <c r="BN2747" s="11"/>
      <c r="BO2747" s="11"/>
      <c r="BP2747" s="1" t="str">
        <v>0- Port Costs</v>
      </c>
      <c r="BT2747" s="1" t="str">
        <v>0- Port Value</v>
      </c>
      <c r="BU2747" s="11"/>
    </row>
    <row r="2748" spans="8:73" hidden="1" outlineLevel="1" x14ac:dyDescent="0.3">
      <c r="H2748" s="1" t="str">
        <v>0 - BM Costs</v>
      </c>
      <c r="L2748" s="1" t="str">
        <v>0 - BM Port</v>
      </c>
      <c r="N2748" s="1" t="str">
        <v>0 - Port Assets</v>
      </c>
      <c r="O2748" s="11"/>
      <c r="P2748" s="11"/>
      <c r="Q2748" s="11"/>
      <c r="R2748" s="11"/>
      <c r="S2748" s="11"/>
      <c r="T2748" s="11"/>
      <c r="U2748" s="11"/>
      <c r="V2748" s="11"/>
      <c r="W2748" s="11"/>
      <c r="X2748" s="11"/>
      <c r="Y2748" s="11"/>
      <c r="Z2748" s="11"/>
      <c r="AA2748" s="11"/>
      <c r="AB2748" s="11"/>
      <c r="AC2748" s="11"/>
      <c r="AD2748" s="11"/>
      <c r="AE2748" s="11"/>
      <c r="AF2748" s="11"/>
      <c r="AG2748" s="11"/>
      <c r="AH2748" s="11"/>
      <c r="AI2748" s="11"/>
      <c r="AJ2748" s="11"/>
      <c r="AK2748" s="11"/>
      <c r="AL2748" s="11"/>
      <c r="AM2748" s="11"/>
      <c r="AN2748" s="11"/>
      <c r="AO2748" s="11"/>
      <c r="AP2748" s="11"/>
      <c r="AQ2748" s="11"/>
      <c r="AR2748" s="11"/>
      <c r="AS2748" s="11"/>
      <c r="AT2748" s="11"/>
      <c r="AU2748" s="11"/>
      <c r="AV2748" s="11"/>
      <c r="AW2748" s="11"/>
      <c r="AX2748" s="11"/>
      <c r="AY2748" s="11"/>
      <c r="AZ2748" s="11"/>
      <c r="BA2748" s="11"/>
      <c r="BB2748" s="11"/>
      <c r="BC2748" s="11"/>
      <c r="BD2748" s="11"/>
      <c r="BE2748" s="11"/>
      <c r="BF2748" s="11"/>
      <c r="BG2748" s="11"/>
      <c r="BH2748" s="11"/>
      <c r="BI2748" s="11"/>
      <c r="BJ2748" s="11"/>
      <c r="BK2748" s="11"/>
      <c r="BL2748" s="11"/>
      <c r="BM2748" s="11"/>
      <c r="BN2748" s="11"/>
      <c r="BO2748" s="11"/>
      <c r="BP2748" s="1" t="str">
        <v>0- Port Costs</v>
      </c>
      <c r="BT2748" s="1" t="str">
        <v>0- Port Value</v>
      </c>
      <c r="BU2748" s="11"/>
    </row>
    <row r="2749" spans="8:73" hidden="1" outlineLevel="1" x14ac:dyDescent="0.3">
      <c r="H2749" s="1" t="str">
        <v>0 - BM Costs</v>
      </c>
      <c r="L2749" s="1" t="str">
        <v>0 - BM Port</v>
      </c>
      <c r="N2749" s="1" t="str">
        <v>0 - Port Assets</v>
      </c>
      <c r="O2749" s="11"/>
      <c r="P2749" s="11"/>
      <c r="Q2749" s="11"/>
      <c r="R2749" s="11"/>
      <c r="S2749" s="11"/>
      <c r="T2749" s="11"/>
      <c r="U2749" s="11"/>
      <c r="V2749" s="11"/>
      <c r="W2749" s="11"/>
      <c r="X2749" s="11"/>
      <c r="Y2749" s="11"/>
      <c r="Z2749" s="11"/>
      <c r="AA2749" s="11"/>
      <c r="AB2749" s="11"/>
      <c r="AC2749" s="11"/>
      <c r="AD2749" s="11"/>
      <c r="AE2749" s="11"/>
      <c r="AF2749" s="11"/>
      <c r="AG2749" s="11"/>
      <c r="AH2749" s="11"/>
      <c r="AI2749" s="11"/>
      <c r="AJ2749" s="11"/>
      <c r="AK2749" s="11"/>
      <c r="AL2749" s="11"/>
      <c r="AM2749" s="11"/>
      <c r="AN2749" s="11"/>
      <c r="AO2749" s="11"/>
      <c r="AP2749" s="11"/>
      <c r="AQ2749" s="11"/>
      <c r="AR2749" s="11"/>
      <c r="AS2749" s="11"/>
      <c r="AT2749" s="11"/>
      <c r="AU2749" s="11"/>
      <c r="AV2749" s="11"/>
      <c r="AW2749" s="11"/>
      <c r="AX2749" s="11"/>
      <c r="AY2749" s="11"/>
      <c r="AZ2749" s="11"/>
      <c r="BA2749" s="11"/>
      <c r="BB2749" s="11"/>
      <c r="BC2749" s="11"/>
      <c r="BD2749" s="11"/>
      <c r="BE2749" s="11"/>
      <c r="BF2749" s="11"/>
      <c r="BG2749" s="11"/>
      <c r="BH2749" s="11"/>
      <c r="BI2749" s="11"/>
      <c r="BJ2749" s="11"/>
      <c r="BK2749" s="11"/>
      <c r="BL2749" s="11"/>
      <c r="BM2749" s="11"/>
      <c r="BN2749" s="11"/>
      <c r="BO2749" s="11"/>
      <c r="BP2749" s="1" t="str">
        <v>0- Port Costs</v>
      </c>
      <c r="BT2749" s="1" t="str">
        <v>0- Port Value</v>
      </c>
      <c r="BU2749" s="11"/>
    </row>
    <row r="2750" spans="8:73" hidden="1" outlineLevel="1" x14ac:dyDescent="0.3">
      <c r="H2750" s="1" t="str">
        <v>0 - BM Costs</v>
      </c>
      <c r="L2750" s="1" t="str">
        <v>0 - BM Port</v>
      </c>
      <c r="N2750" s="1" t="str">
        <v>0 - Port Assets</v>
      </c>
      <c r="O2750" s="11"/>
      <c r="P2750" s="11"/>
      <c r="Q2750" s="11"/>
      <c r="R2750" s="11"/>
      <c r="S2750" s="11"/>
      <c r="T2750" s="11"/>
      <c r="U2750" s="11"/>
      <c r="V2750" s="11"/>
      <c r="W2750" s="11"/>
      <c r="X2750" s="11"/>
      <c r="Y2750" s="11"/>
      <c r="Z2750" s="11"/>
      <c r="AA2750" s="11"/>
      <c r="AB2750" s="11"/>
      <c r="AC2750" s="11"/>
      <c r="AD2750" s="11"/>
      <c r="AE2750" s="11"/>
      <c r="AF2750" s="11"/>
      <c r="AG2750" s="11"/>
      <c r="AH2750" s="11"/>
      <c r="AI2750" s="11"/>
      <c r="AJ2750" s="11"/>
      <c r="AK2750" s="11"/>
      <c r="AL2750" s="11"/>
      <c r="AM2750" s="11"/>
      <c r="AN2750" s="11"/>
      <c r="AO2750" s="11"/>
      <c r="AP2750" s="11"/>
      <c r="AQ2750" s="11"/>
      <c r="AR2750" s="11"/>
      <c r="AS2750" s="11"/>
      <c r="AT2750" s="11"/>
      <c r="AU2750" s="11"/>
      <c r="AV2750" s="11"/>
      <c r="AW2750" s="11"/>
      <c r="AX2750" s="11"/>
      <c r="AY2750" s="11"/>
      <c r="AZ2750" s="11"/>
      <c r="BA2750" s="11"/>
      <c r="BB2750" s="11"/>
      <c r="BC2750" s="11"/>
      <c r="BD2750" s="11"/>
      <c r="BE2750" s="11"/>
      <c r="BF2750" s="11"/>
      <c r="BG2750" s="11"/>
      <c r="BH2750" s="11"/>
      <c r="BI2750" s="11"/>
      <c r="BJ2750" s="11"/>
      <c r="BK2750" s="11"/>
      <c r="BL2750" s="11"/>
      <c r="BM2750" s="11"/>
      <c r="BN2750" s="11"/>
      <c r="BO2750" s="11"/>
      <c r="BP2750" s="1" t="str">
        <v>0- Port Costs</v>
      </c>
      <c r="BT2750" s="1" t="str">
        <v>0- Port Value</v>
      </c>
      <c r="BU2750" s="11"/>
    </row>
    <row r="2751" spans="8:73" hidden="1" outlineLevel="1" x14ac:dyDescent="0.3">
      <c r="H2751" s="1" t="str">
        <v>0 - BM Costs</v>
      </c>
      <c r="L2751" s="1" t="str">
        <v>0 - BM Port</v>
      </c>
      <c r="N2751" s="1" t="str">
        <v>0 - Port Assets</v>
      </c>
      <c r="O2751" s="11"/>
      <c r="P2751" s="11"/>
      <c r="Q2751" s="11"/>
      <c r="R2751" s="11"/>
      <c r="S2751" s="11"/>
      <c r="T2751" s="11"/>
      <c r="U2751" s="11"/>
      <c r="V2751" s="11"/>
      <c r="W2751" s="11"/>
      <c r="X2751" s="11"/>
      <c r="Y2751" s="11"/>
      <c r="Z2751" s="11"/>
      <c r="AA2751" s="11"/>
      <c r="AB2751" s="11"/>
      <c r="AC2751" s="11"/>
      <c r="AD2751" s="11"/>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c r="AY2751" s="11"/>
      <c r="AZ2751" s="11"/>
      <c r="BA2751" s="11"/>
      <c r="BB2751" s="11"/>
      <c r="BC2751" s="11"/>
      <c r="BD2751" s="11"/>
      <c r="BE2751" s="11"/>
      <c r="BF2751" s="11"/>
      <c r="BG2751" s="11"/>
      <c r="BH2751" s="11"/>
      <c r="BI2751" s="11"/>
      <c r="BJ2751" s="11"/>
      <c r="BK2751" s="11"/>
      <c r="BL2751" s="11"/>
      <c r="BM2751" s="11"/>
      <c r="BN2751" s="11"/>
      <c r="BO2751" s="11"/>
      <c r="BP2751" s="1" t="str">
        <v>0- Port Costs</v>
      </c>
      <c r="BT2751" s="1" t="str">
        <v>0- Port Value</v>
      </c>
      <c r="BU2751" s="11"/>
    </row>
    <row r="2752" spans="8:73" hidden="1" outlineLevel="1" x14ac:dyDescent="0.3">
      <c r="H2752" s="1" t="str">
        <v>0 - BM Costs</v>
      </c>
      <c r="L2752" s="1" t="str">
        <v>0 - BM Port</v>
      </c>
      <c r="N2752" s="1" t="str">
        <v>0 - Port Assets</v>
      </c>
      <c r="O2752" s="11"/>
      <c r="P2752" s="11"/>
      <c r="Q2752" s="11"/>
      <c r="R2752" s="11"/>
      <c r="S2752" s="11"/>
      <c r="T2752" s="11"/>
      <c r="U2752" s="11"/>
      <c r="V2752" s="11"/>
      <c r="W2752" s="11"/>
      <c r="X2752" s="11"/>
      <c r="Y2752" s="11"/>
      <c r="Z2752" s="11"/>
      <c r="AA2752" s="11"/>
      <c r="AB2752" s="11"/>
      <c r="AC2752" s="11"/>
      <c r="AD2752" s="11"/>
      <c r="AE2752" s="11"/>
      <c r="AF2752" s="11"/>
      <c r="AG2752" s="11"/>
      <c r="AH2752" s="11"/>
      <c r="AI2752" s="11"/>
      <c r="AJ2752" s="11"/>
      <c r="AK2752" s="11"/>
      <c r="AL2752" s="11"/>
      <c r="AM2752" s="11"/>
      <c r="AN2752" s="11"/>
      <c r="AO2752" s="11"/>
      <c r="AP2752" s="11"/>
      <c r="AQ2752" s="11"/>
      <c r="AR2752" s="11"/>
      <c r="AS2752" s="11"/>
      <c r="AT2752" s="11"/>
      <c r="AU2752" s="11"/>
      <c r="AV2752" s="11"/>
      <c r="AW2752" s="11"/>
      <c r="AX2752" s="11"/>
      <c r="AY2752" s="11"/>
      <c r="AZ2752" s="11"/>
      <c r="BA2752" s="11"/>
      <c r="BB2752" s="11"/>
      <c r="BC2752" s="11"/>
      <c r="BD2752" s="11"/>
      <c r="BE2752" s="11"/>
      <c r="BF2752" s="11"/>
      <c r="BG2752" s="11"/>
      <c r="BH2752" s="11"/>
      <c r="BI2752" s="11"/>
      <c r="BJ2752" s="11"/>
      <c r="BK2752" s="11"/>
      <c r="BL2752" s="11"/>
      <c r="BM2752" s="11"/>
      <c r="BN2752" s="11"/>
      <c r="BO2752" s="11"/>
      <c r="BP2752" s="1" t="str">
        <v>0- Port Costs</v>
      </c>
      <c r="BT2752" s="1" t="str">
        <v>0- Port Value</v>
      </c>
      <c r="BU2752" s="11"/>
    </row>
    <row r="2753" spans="8:73" hidden="1" outlineLevel="1" x14ac:dyDescent="0.3">
      <c r="H2753" s="1" t="str">
        <v>0 - BM Costs</v>
      </c>
      <c r="L2753" s="1" t="str">
        <v>0 - BM Port</v>
      </c>
      <c r="N2753" s="1" t="str">
        <v>0 - Port Assets</v>
      </c>
      <c r="O2753" s="11"/>
      <c r="P2753" s="11"/>
      <c r="Q2753" s="11"/>
      <c r="R2753" s="11"/>
      <c r="S2753" s="11"/>
      <c r="T2753" s="11"/>
      <c r="U2753" s="11"/>
      <c r="V2753" s="11"/>
      <c r="W2753" s="11"/>
      <c r="X2753" s="11"/>
      <c r="Y2753" s="11"/>
      <c r="Z2753" s="11"/>
      <c r="AA2753" s="11"/>
      <c r="AB2753" s="11"/>
      <c r="AC2753" s="11"/>
      <c r="AD2753" s="11"/>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c r="BC2753" s="11"/>
      <c r="BD2753" s="11"/>
      <c r="BE2753" s="11"/>
      <c r="BF2753" s="11"/>
      <c r="BG2753" s="11"/>
      <c r="BH2753" s="11"/>
      <c r="BI2753" s="11"/>
      <c r="BJ2753" s="11"/>
      <c r="BK2753" s="11"/>
      <c r="BL2753" s="11"/>
      <c r="BM2753" s="11"/>
      <c r="BN2753" s="11"/>
      <c r="BO2753" s="11"/>
      <c r="BP2753" s="1" t="str">
        <v>0- Port Costs</v>
      </c>
      <c r="BT2753" s="1" t="str">
        <v>0- Port Value</v>
      </c>
      <c r="BU2753" s="11"/>
    </row>
    <row r="2754" spans="8:73" hidden="1" outlineLevel="1" x14ac:dyDescent="0.3">
      <c r="H2754" s="1" t="str">
        <v>0 - BM Costs</v>
      </c>
      <c r="L2754" s="1" t="str">
        <v>0 - BM Port</v>
      </c>
      <c r="N2754" s="1" t="str">
        <v>0 - Port Assets</v>
      </c>
      <c r="O2754" s="11"/>
      <c r="P2754" s="11"/>
      <c r="Q2754" s="11"/>
      <c r="R2754" s="11"/>
      <c r="S2754" s="11"/>
      <c r="T2754" s="11"/>
      <c r="U2754" s="11"/>
      <c r="V2754" s="11"/>
      <c r="W2754" s="11"/>
      <c r="X2754" s="11"/>
      <c r="Y2754" s="11"/>
      <c r="Z2754" s="11"/>
      <c r="AA2754" s="11"/>
      <c r="AB2754" s="11"/>
      <c r="AC2754" s="11"/>
      <c r="AD2754" s="11"/>
      <c r="AE2754" s="11"/>
      <c r="AF2754" s="11"/>
      <c r="AG2754" s="11"/>
      <c r="AH2754" s="11"/>
      <c r="AI2754" s="11"/>
      <c r="AJ2754" s="11"/>
      <c r="AK2754" s="11"/>
      <c r="AL2754" s="11"/>
      <c r="AM2754" s="11"/>
      <c r="AN2754" s="11"/>
      <c r="AO2754" s="11"/>
      <c r="AP2754" s="11"/>
      <c r="AQ2754" s="11"/>
      <c r="AR2754" s="11"/>
      <c r="AS2754" s="11"/>
      <c r="AT2754" s="11"/>
      <c r="AU2754" s="11"/>
      <c r="AV2754" s="11"/>
      <c r="AW2754" s="11"/>
      <c r="AX2754" s="11"/>
      <c r="AY2754" s="11"/>
      <c r="AZ2754" s="11"/>
      <c r="BA2754" s="11"/>
      <c r="BB2754" s="11"/>
      <c r="BC2754" s="11"/>
      <c r="BD2754" s="11"/>
      <c r="BE2754" s="11"/>
      <c r="BF2754" s="11"/>
      <c r="BG2754" s="11"/>
      <c r="BH2754" s="11"/>
      <c r="BI2754" s="11"/>
      <c r="BJ2754" s="11"/>
      <c r="BK2754" s="11"/>
      <c r="BL2754" s="11"/>
      <c r="BM2754" s="11"/>
      <c r="BN2754" s="11"/>
      <c r="BO2754" s="11"/>
      <c r="BP2754" s="1" t="str">
        <v>0- Port Costs</v>
      </c>
      <c r="BT2754" s="1" t="str">
        <v>0- Port Value</v>
      </c>
      <c r="BU2754" s="11"/>
    </row>
    <row r="2755" spans="8:73" hidden="1" outlineLevel="1" x14ac:dyDescent="0.3">
      <c r="H2755" s="1" t="str">
        <v>0 - BM Costs</v>
      </c>
      <c r="L2755" s="1" t="str">
        <v>0 - BM Port</v>
      </c>
      <c r="N2755" s="1" t="str">
        <v>0 - Port Assets</v>
      </c>
      <c r="O2755" s="11"/>
      <c r="P2755" s="11"/>
      <c r="Q2755" s="11"/>
      <c r="R2755" s="11"/>
      <c r="S2755" s="11"/>
      <c r="T2755" s="11"/>
      <c r="U2755" s="11"/>
      <c r="V2755" s="11"/>
      <c r="W2755" s="11"/>
      <c r="X2755" s="11"/>
      <c r="Y2755" s="11"/>
      <c r="Z2755" s="11"/>
      <c r="AA2755" s="11"/>
      <c r="AB2755" s="11"/>
      <c r="AC2755" s="11"/>
      <c r="AD2755" s="11"/>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c r="BC2755" s="11"/>
      <c r="BD2755" s="11"/>
      <c r="BE2755" s="11"/>
      <c r="BF2755" s="11"/>
      <c r="BG2755" s="11"/>
      <c r="BH2755" s="11"/>
      <c r="BI2755" s="11"/>
      <c r="BJ2755" s="11"/>
      <c r="BK2755" s="11"/>
      <c r="BL2755" s="11"/>
      <c r="BM2755" s="11"/>
      <c r="BN2755" s="11"/>
      <c r="BO2755" s="11"/>
      <c r="BP2755" s="1" t="str">
        <v>0- Port Costs</v>
      </c>
      <c r="BT2755" s="1" t="str">
        <v>0- Port Value</v>
      </c>
      <c r="BU2755" s="11"/>
    </row>
    <row r="2756" spans="8:73" hidden="1" outlineLevel="1" x14ac:dyDescent="0.3">
      <c r="H2756" s="1" t="str">
        <v>0 - BM Costs</v>
      </c>
      <c r="L2756" s="1" t="str">
        <v>0 - BM Port</v>
      </c>
      <c r="N2756" s="1" t="str">
        <v>0 - Port Assets</v>
      </c>
      <c r="O2756" s="11"/>
      <c r="P2756" s="11"/>
      <c r="Q2756" s="11"/>
      <c r="R2756" s="11"/>
      <c r="S2756" s="11"/>
      <c r="T2756" s="11"/>
      <c r="U2756" s="11"/>
      <c r="V2756" s="11"/>
      <c r="W2756" s="11"/>
      <c r="X2756" s="11"/>
      <c r="Y2756" s="11"/>
      <c r="Z2756" s="11"/>
      <c r="AA2756" s="11"/>
      <c r="AB2756" s="11"/>
      <c r="AC2756" s="11"/>
      <c r="AD2756" s="11"/>
      <c r="AE2756" s="11"/>
      <c r="AF2756" s="11"/>
      <c r="AG2756" s="11"/>
      <c r="AH2756" s="11"/>
      <c r="AI2756" s="11"/>
      <c r="AJ2756" s="11"/>
      <c r="AK2756" s="11"/>
      <c r="AL2756" s="11"/>
      <c r="AM2756" s="11"/>
      <c r="AN2756" s="11"/>
      <c r="AO2756" s="11"/>
      <c r="AP2756" s="11"/>
      <c r="AQ2756" s="11"/>
      <c r="AR2756" s="11"/>
      <c r="AS2756" s="11"/>
      <c r="AT2756" s="11"/>
      <c r="AU2756" s="11"/>
      <c r="AV2756" s="11"/>
      <c r="AW2756" s="11"/>
      <c r="AX2756" s="11"/>
      <c r="AY2756" s="11"/>
      <c r="AZ2756" s="11"/>
      <c r="BA2756" s="11"/>
      <c r="BB2756" s="11"/>
      <c r="BC2756" s="11"/>
      <c r="BD2756" s="11"/>
      <c r="BE2756" s="11"/>
      <c r="BF2756" s="11"/>
      <c r="BG2756" s="11"/>
      <c r="BH2756" s="11"/>
      <c r="BI2756" s="11"/>
      <c r="BJ2756" s="11"/>
      <c r="BK2756" s="11"/>
      <c r="BL2756" s="11"/>
      <c r="BM2756" s="11"/>
      <c r="BN2756" s="11"/>
      <c r="BO2756" s="11"/>
      <c r="BP2756" s="1" t="str">
        <v>0- Port Costs</v>
      </c>
      <c r="BT2756" s="1" t="str">
        <v>0- Port Value</v>
      </c>
      <c r="BU2756" s="11"/>
    </row>
    <row r="2757" spans="8:73" hidden="1" outlineLevel="1" x14ac:dyDescent="0.3">
      <c r="H2757" s="1" t="str">
        <v>0 - BM Costs</v>
      </c>
      <c r="L2757" s="1" t="str">
        <v>0 - BM Port</v>
      </c>
      <c r="N2757" s="1" t="str">
        <v>0 - Port Assets</v>
      </c>
      <c r="O2757" s="11"/>
      <c r="P2757" s="11"/>
      <c r="Q2757" s="11"/>
      <c r="R2757" s="11"/>
      <c r="S2757" s="11"/>
      <c r="T2757" s="11"/>
      <c r="U2757" s="11"/>
      <c r="V2757" s="11"/>
      <c r="W2757" s="11"/>
      <c r="X2757" s="11"/>
      <c r="Y2757" s="11"/>
      <c r="Z2757" s="11"/>
      <c r="AA2757" s="11"/>
      <c r="AB2757" s="11"/>
      <c r="AC2757" s="11"/>
      <c r="AD2757" s="11"/>
      <c r="AE2757" s="11"/>
      <c r="AF2757" s="11"/>
      <c r="AG2757" s="11"/>
      <c r="AH2757" s="11"/>
      <c r="AI2757" s="11"/>
      <c r="AJ2757" s="11"/>
      <c r="AK2757" s="11"/>
      <c r="AL2757" s="11"/>
      <c r="AM2757" s="11"/>
      <c r="AN2757" s="11"/>
      <c r="AO2757" s="11"/>
      <c r="AP2757" s="11"/>
      <c r="AQ2757" s="11"/>
      <c r="AR2757" s="11"/>
      <c r="AS2757" s="11"/>
      <c r="AT2757" s="11"/>
      <c r="AU2757" s="11"/>
      <c r="AV2757" s="11"/>
      <c r="AW2757" s="11"/>
      <c r="AX2757" s="11"/>
      <c r="AY2757" s="11"/>
      <c r="AZ2757" s="11"/>
      <c r="BA2757" s="11"/>
      <c r="BB2757" s="11"/>
      <c r="BC2757" s="11"/>
      <c r="BD2757" s="11"/>
      <c r="BE2757" s="11"/>
      <c r="BF2757" s="11"/>
      <c r="BG2757" s="11"/>
      <c r="BH2757" s="11"/>
      <c r="BI2757" s="11"/>
      <c r="BJ2757" s="11"/>
      <c r="BK2757" s="11"/>
      <c r="BL2757" s="11"/>
      <c r="BM2757" s="11"/>
      <c r="BN2757" s="11"/>
      <c r="BO2757" s="11"/>
      <c r="BP2757" s="1" t="str">
        <v>0- Port Costs</v>
      </c>
      <c r="BT2757" s="1" t="str">
        <v>0- Port Value</v>
      </c>
      <c r="BU2757" s="11"/>
    </row>
    <row r="2758" spans="8:73" hidden="1" outlineLevel="1" x14ac:dyDescent="0.3">
      <c r="H2758" s="1" t="str">
        <v>0 - BM Costs</v>
      </c>
      <c r="L2758" s="1" t="str">
        <v>0 - BM Port</v>
      </c>
      <c r="N2758" s="1" t="str">
        <v>0 - Port Assets</v>
      </c>
      <c r="O2758" s="11"/>
      <c r="P2758" s="11"/>
      <c r="Q2758" s="11"/>
      <c r="R2758" s="11"/>
      <c r="S2758" s="11"/>
      <c r="T2758" s="11"/>
      <c r="U2758" s="11"/>
      <c r="V2758" s="11"/>
      <c r="W2758" s="11"/>
      <c r="X2758" s="11"/>
      <c r="Y2758" s="11"/>
      <c r="Z2758" s="11"/>
      <c r="AA2758" s="11"/>
      <c r="AB2758" s="11"/>
      <c r="AC2758" s="11"/>
      <c r="AD2758" s="11"/>
      <c r="AE2758" s="11"/>
      <c r="AF2758" s="11"/>
      <c r="AG2758" s="11"/>
      <c r="AH2758" s="11"/>
      <c r="AI2758" s="11"/>
      <c r="AJ2758" s="11"/>
      <c r="AK2758" s="11"/>
      <c r="AL2758" s="11"/>
      <c r="AM2758" s="11"/>
      <c r="AN2758" s="11"/>
      <c r="AO2758" s="11"/>
      <c r="AP2758" s="11"/>
      <c r="AQ2758" s="11"/>
      <c r="AR2758" s="11"/>
      <c r="AS2758" s="11"/>
      <c r="AT2758" s="11"/>
      <c r="AU2758" s="11"/>
      <c r="AV2758" s="11"/>
      <c r="AW2758" s="11"/>
      <c r="AX2758" s="11"/>
      <c r="AY2758" s="11"/>
      <c r="AZ2758" s="11"/>
      <c r="BA2758" s="11"/>
      <c r="BB2758" s="11"/>
      <c r="BC2758" s="11"/>
      <c r="BD2758" s="11"/>
      <c r="BE2758" s="11"/>
      <c r="BF2758" s="11"/>
      <c r="BG2758" s="11"/>
      <c r="BH2758" s="11"/>
      <c r="BI2758" s="11"/>
      <c r="BJ2758" s="11"/>
      <c r="BK2758" s="11"/>
      <c r="BL2758" s="11"/>
      <c r="BM2758" s="11"/>
      <c r="BN2758" s="11"/>
      <c r="BO2758" s="11"/>
      <c r="BP2758" s="1" t="str">
        <v>0- Port Costs</v>
      </c>
      <c r="BT2758" s="1" t="str">
        <v>0- Port Value</v>
      </c>
      <c r="BU2758" s="11"/>
    </row>
    <row r="2759" spans="8:73" hidden="1" outlineLevel="1" x14ac:dyDescent="0.3">
      <c r="H2759" s="1" t="str">
        <v>0 - BM Costs</v>
      </c>
      <c r="L2759" s="1" t="str">
        <v>0 - BM Port</v>
      </c>
      <c r="N2759" s="1" t="str">
        <v>0 - Port Assets</v>
      </c>
      <c r="O2759" s="11"/>
      <c r="P2759" s="11"/>
      <c r="Q2759" s="11"/>
      <c r="R2759" s="11"/>
      <c r="S2759" s="11"/>
      <c r="T2759" s="11"/>
      <c r="U2759" s="11"/>
      <c r="V2759" s="11"/>
      <c r="W2759" s="11"/>
      <c r="X2759" s="11"/>
      <c r="Y2759" s="11"/>
      <c r="Z2759" s="11"/>
      <c r="AA2759" s="11"/>
      <c r="AB2759" s="11"/>
      <c r="AC2759" s="11"/>
      <c r="AD2759" s="11"/>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c r="BC2759" s="11"/>
      <c r="BD2759" s="11"/>
      <c r="BE2759" s="11"/>
      <c r="BF2759" s="11"/>
      <c r="BG2759" s="11"/>
      <c r="BH2759" s="11"/>
      <c r="BI2759" s="11"/>
      <c r="BJ2759" s="11"/>
      <c r="BK2759" s="11"/>
      <c r="BL2759" s="11"/>
      <c r="BM2759" s="11"/>
      <c r="BN2759" s="11"/>
      <c r="BO2759" s="11"/>
      <c r="BP2759" s="1" t="str">
        <v>0- Port Costs</v>
      </c>
      <c r="BT2759" s="1" t="str">
        <v>0- Port Value</v>
      </c>
      <c r="BU2759" s="11"/>
    </row>
    <row r="2760" spans="8:73" hidden="1" outlineLevel="1" x14ac:dyDescent="0.3">
      <c r="H2760" s="1" t="str">
        <v>0 - BM Costs</v>
      </c>
      <c r="L2760" s="1" t="str">
        <v>0 - BM Port</v>
      </c>
      <c r="N2760" s="1" t="str">
        <v>0 - Port Assets</v>
      </c>
      <c r="O2760" s="11"/>
      <c r="P2760" s="11"/>
      <c r="Q2760" s="11"/>
      <c r="R2760" s="11"/>
      <c r="S2760" s="11"/>
      <c r="T2760" s="11"/>
      <c r="U2760" s="11"/>
      <c r="V2760" s="11"/>
      <c r="W2760" s="11"/>
      <c r="X2760" s="11"/>
      <c r="Y2760" s="11"/>
      <c r="Z2760" s="11"/>
      <c r="AA2760" s="11"/>
      <c r="AB2760" s="11"/>
      <c r="AC2760" s="11"/>
      <c r="AD2760" s="11"/>
      <c r="AE2760" s="11"/>
      <c r="AF2760" s="11"/>
      <c r="AG2760" s="11"/>
      <c r="AH2760" s="11"/>
      <c r="AI2760" s="11"/>
      <c r="AJ2760" s="11"/>
      <c r="AK2760" s="11"/>
      <c r="AL2760" s="11"/>
      <c r="AM2760" s="11"/>
      <c r="AN2760" s="11"/>
      <c r="AO2760" s="11"/>
      <c r="AP2760" s="11"/>
      <c r="AQ2760" s="11"/>
      <c r="AR2760" s="11"/>
      <c r="AS2760" s="11"/>
      <c r="AT2760" s="11"/>
      <c r="AU2760" s="11"/>
      <c r="AV2760" s="11"/>
      <c r="AW2760" s="11"/>
      <c r="AX2760" s="11"/>
      <c r="AY2760" s="11"/>
      <c r="AZ2760" s="11"/>
      <c r="BA2760" s="11"/>
      <c r="BB2760" s="11"/>
      <c r="BC2760" s="11"/>
      <c r="BD2760" s="11"/>
      <c r="BE2760" s="11"/>
      <c r="BF2760" s="11"/>
      <c r="BG2760" s="11"/>
      <c r="BH2760" s="11"/>
      <c r="BI2760" s="11"/>
      <c r="BJ2760" s="11"/>
      <c r="BK2760" s="11"/>
      <c r="BL2760" s="11"/>
      <c r="BM2760" s="11"/>
      <c r="BN2760" s="11"/>
      <c r="BO2760" s="11"/>
      <c r="BP2760" s="1" t="str">
        <v>0- Port Costs</v>
      </c>
      <c r="BT2760" s="1" t="str">
        <v>0- Port Value</v>
      </c>
      <c r="BU2760" s="11"/>
    </row>
    <row r="2761" spans="8:73" hidden="1" outlineLevel="1" x14ac:dyDescent="0.3">
      <c r="H2761" s="1" t="str">
        <v>0 - BM Costs</v>
      </c>
      <c r="L2761" s="1" t="str">
        <v>0 - BM Port</v>
      </c>
      <c r="N2761" s="1" t="str">
        <v>0 - Port Assets</v>
      </c>
      <c r="O2761" s="11"/>
      <c r="P2761" s="11"/>
      <c r="Q2761" s="11"/>
      <c r="R2761" s="11"/>
      <c r="S2761" s="11"/>
      <c r="T2761" s="11"/>
      <c r="U2761" s="11"/>
      <c r="V2761" s="11"/>
      <c r="W2761" s="11"/>
      <c r="X2761" s="11"/>
      <c r="Y2761" s="11"/>
      <c r="Z2761" s="11"/>
      <c r="AA2761" s="11"/>
      <c r="AB2761" s="11"/>
      <c r="AC2761" s="11"/>
      <c r="AD2761" s="11"/>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c r="BC2761" s="11"/>
      <c r="BD2761" s="11"/>
      <c r="BE2761" s="11"/>
      <c r="BF2761" s="11"/>
      <c r="BG2761" s="11"/>
      <c r="BH2761" s="11"/>
      <c r="BI2761" s="11"/>
      <c r="BJ2761" s="11"/>
      <c r="BK2761" s="11"/>
      <c r="BL2761" s="11"/>
      <c r="BM2761" s="11"/>
      <c r="BN2761" s="11"/>
      <c r="BO2761" s="11"/>
      <c r="BP2761" s="1" t="str">
        <v>0- Port Costs</v>
      </c>
      <c r="BT2761" s="1" t="str">
        <v>0- Port Value</v>
      </c>
      <c r="BU2761" s="11"/>
    </row>
    <row r="2762" spans="8:73" hidden="1" outlineLevel="1" x14ac:dyDescent="0.3">
      <c r="H2762" s="1" t="str">
        <v>0 - BM Costs</v>
      </c>
      <c r="L2762" s="1" t="str">
        <v>0 - BM Port</v>
      </c>
      <c r="N2762" s="1" t="str">
        <v>0 - Port Assets</v>
      </c>
      <c r="O2762" s="11"/>
      <c r="P2762" s="11"/>
      <c r="Q2762" s="11"/>
      <c r="R2762" s="11"/>
      <c r="S2762" s="11"/>
      <c r="T2762" s="11"/>
      <c r="U2762" s="11"/>
      <c r="V2762" s="11"/>
      <c r="W2762" s="11"/>
      <c r="X2762" s="11"/>
      <c r="Y2762" s="11"/>
      <c r="Z2762" s="11"/>
      <c r="AA2762" s="11"/>
      <c r="AB2762" s="11"/>
      <c r="AC2762" s="11"/>
      <c r="AD2762" s="11"/>
      <c r="AE2762" s="11"/>
      <c r="AF2762" s="11"/>
      <c r="AG2762" s="11"/>
      <c r="AH2762" s="11"/>
      <c r="AI2762" s="11"/>
      <c r="AJ2762" s="11"/>
      <c r="AK2762" s="11"/>
      <c r="AL2762" s="11"/>
      <c r="AM2762" s="11"/>
      <c r="AN2762" s="11"/>
      <c r="AO2762" s="11"/>
      <c r="AP2762" s="11"/>
      <c r="AQ2762" s="11"/>
      <c r="AR2762" s="11"/>
      <c r="AS2762" s="11"/>
      <c r="AT2762" s="11"/>
      <c r="AU2762" s="11"/>
      <c r="AV2762" s="11"/>
      <c r="AW2762" s="11"/>
      <c r="AX2762" s="11"/>
      <c r="AY2762" s="11"/>
      <c r="AZ2762" s="11"/>
      <c r="BA2762" s="11"/>
      <c r="BB2762" s="11"/>
      <c r="BC2762" s="11"/>
      <c r="BD2762" s="11"/>
      <c r="BE2762" s="11"/>
      <c r="BF2762" s="11"/>
      <c r="BG2762" s="11"/>
      <c r="BH2762" s="11"/>
      <c r="BI2762" s="11"/>
      <c r="BJ2762" s="11"/>
      <c r="BK2762" s="11"/>
      <c r="BL2762" s="11"/>
      <c r="BM2762" s="11"/>
      <c r="BN2762" s="11"/>
      <c r="BO2762" s="11"/>
      <c r="BP2762" s="1" t="str">
        <v>0- Port Costs</v>
      </c>
      <c r="BT2762" s="1" t="str">
        <v>0- Port Value</v>
      </c>
      <c r="BU2762" s="11"/>
    </row>
    <row r="2763" spans="8:73" hidden="1" outlineLevel="1" x14ac:dyDescent="0.3">
      <c r="H2763" s="1" t="str">
        <v>0 - BM Costs</v>
      </c>
      <c r="L2763" s="1" t="str">
        <v>0 - BM Port</v>
      </c>
      <c r="N2763" s="1" t="str">
        <v>0 - Port Assets</v>
      </c>
      <c r="O2763" s="11"/>
      <c r="P2763" s="11"/>
      <c r="Q2763" s="11"/>
      <c r="R2763" s="11"/>
      <c r="S2763" s="11"/>
      <c r="T2763" s="11"/>
      <c r="U2763" s="11"/>
      <c r="V2763" s="11"/>
      <c r="W2763" s="11"/>
      <c r="X2763" s="11"/>
      <c r="Y2763" s="11"/>
      <c r="Z2763" s="11"/>
      <c r="AA2763" s="11"/>
      <c r="AB2763" s="11"/>
      <c r="AC2763" s="11"/>
      <c r="AD2763" s="11"/>
      <c r="AE2763" s="11"/>
      <c r="AF2763" s="11"/>
      <c r="AG2763" s="11"/>
      <c r="AH2763" s="11"/>
      <c r="AI2763" s="11"/>
      <c r="AJ2763" s="11"/>
      <c r="AK2763" s="11"/>
      <c r="AL2763" s="11"/>
      <c r="AM2763" s="11"/>
      <c r="AN2763" s="11"/>
      <c r="AO2763" s="11"/>
      <c r="AP2763" s="11"/>
      <c r="AQ2763" s="11"/>
      <c r="AR2763" s="11"/>
      <c r="AS2763" s="11"/>
      <c r="AT2763" s="11"/>
      <c r="AU2763" s="11"/>
      <c r="AV2763" s="11"/>
      <c r="AW2763" s="11"/>
      <c r="AX2763" s="11"/>
      <c r="AY2763" s="11"/>
      <c r="AZ2763" s="11"/>
      <c r="BA2763" s="11"/>
      <c r="BB2763" s="11"/>
      <c r="BC2763" s="11"/>
      <c r="BD2763" s="11"/>
      <c r="BE2763" s="11"/>
      <c r="BF2763" s="11"/>
      <c r="BG2763" s="11"/>
      <c r="BH2763" s="11"/>
      <c r="BI2763" s="11"/>
      <c r="BJ2763" s="11"/>
      <c r="BK2763" s="11"/>
      <c r="BL2763" s="11"/>
      <c r="BM2763" s="11"/>
      <c r="BN2763" s="11"/>
      <c r="BO2763" s="11"/>
      <c r="BP2763" s="1" t="str">
        <v>0- Port Costs</v>
      </c>
      <c r="BT2763" s="1" t="str">
        <v>0- Port Value</v>
      </c>
      <c r="BU2763" s="11"/>
    </row>
    <row r="2764" spans="8:73" hidden="1" outlineLevel="1" x14ac:dyDescent="0.3">
      <c r="H2764" s="1" t="str">
        <v>0 - BM Costs</v>
      </c>
      <c r="L2764" s="1" t="str">
        <v>0 - BM Port</v>
      </c>
      <c r="N2764" s="1" t="str">
        <v>0 - Port Assets</v>
      </c>
      <c r="O2764" s="11"/>
      <c r="P2764" s="11"/>
      <c r="Q2764" s="11"/>
      <c r="R2764" s="11"/>
      <c r="S2764" s="11"/>
      <c r="T2764" s="11"/>
      <c r="U2764" s="11"/>
      <c r="V2764" s="11"/>
      <c r="W2764" s="11"/>
      <c r="X2764" s="11"/>
      <c r="Y2764" s="11"/>
      <c r="Z2764" s="11"/>
      <c r="AA2764" s="11"/>
      <c r="AB2764" s="11"/>
      <c r="AC2764" s="11"/>
      <c r="AD2764" s="11"/>
      <c r="AE2764" s="11"/>
      <c r="AF2764" s="11"/>
      <c r="AG2764" s="11"/>
      <c r="AH2764" s="11"/>
      <c r="AI2764" s="11"/>
      <c r="AJ2764" s="11"/>
      <c r="AK2764" s="11"/>
      <c r="AL2764" s="11"/>
      <c r="AM2764" s="11"/>
      <c r="AN2764" s="11"/>
      <c r="AO2764" s="11"/>
      <c r="AP2764" s="11"/>
      <c r="AQ2764" s="11"/>
      <c r="AR2764" s="11"/>
      <c r="AS2764" s="11"/>
      <c r="AT2764" s="11"/>
      <c r="AU2764" s="11"/>
      <c r="AV2764" s="11"/>
      <c r="AW2764" s="11"/>
      <c r="AX2764" s="11"/>
      <c r="AY2764" s="11"/>
      <c r="AZ2764" s="11"/>
      <c r="BA2764" s="11"/>
      <c r="BB2764" s="11"/>
      <c r="BC2764" s="11"/>
      <c r="BD2764" s="11"/>
      <c r="BE2764" s="11"/>
      <c r="BF2764" s="11"/>
      <c r="BG2764" s="11"/>
      <c r="BH2764" s="11"/>
      <c r="BI2764" s="11"/>
      <c r="BJ2764" s="11"/>
      <c r="BK2764" s="11"/>
      <c r="BL2764" s="11"/>
      <c r="BM2764" s="11"/>
      <c r="BN2764" s="11"/>
      <c r="BO2764" s="11"/>
      <c r="BP2764" s="1" t="str">
        <v>0- Port Costs</v>
      </c>
      <c r="BT2764" s="1" t="str">
        <v>0- Port Value</v>
      </c>
      <c r="BU2764" s="11"/>
    </row>
    <row r="2765" spans="8:73" hidden="1" outlineLevel="1" x14ac:dyDescent="0.3">
      <c r="H2765" s="1" t="str">
        <v>0 - BM Costs</v>
      </c>
      <c r="L2765" s="1" t="str">
        <v>0 - BM Port</v>
      </c>
      <c r="N2765" s="1" t="str">
        <v>0 - Port Assets</v>
      </c>
      <c r="O2765" s="11"/>
      <c r="P2765" s="11"/>
      <c r="Q2765" s="11"/>
      <c r="R2765" s="11"/>
      <c r="S2765" s="11"/>
      <c r="T2765" s="11"/>
      <c r="U2765" s="11"/>
      <c r="V2765" s="11"/>
      <c r="W2765" s="11"/>
      <c r="X2765" s="11"/>
      <c r="Y2765" s="11"/>
      <c r="Z2765" s="11"/>
      <c r="AA2765" s="11"/>
      <c r="AB2765" s="11"/>
      <c r="AC2765" s="11"/>
      <c r="AD2765" s="11"/>
      <c r="AE2765" s="11"/>
      <c r="AF2765" s="11"/>
      <c r="AG2765" s="11"/>
      <c r="AH2765" s="11"/>
      <c r="AI2765" s="11"/>
      <c r="AJ2765" s="11"/>
      <c r="AK2765" s="11"/>
      <c r="AL2765" s="11"/>
      <c r="AM2765" s="11"/>
      <c r="AN2765" s="11"/>
      <c r="AO2765" s="11"/>
      <c r="AP2765" s="11"/>
      <c r="AQ2765" s="11"/>
      <c r="AR2765" s="11"/>
      <c r="AS2765" s="11"/>
      <c r="AT2765" s="11"/>
      <c r="AU2765" s="11"/>
      <c r="AV2765" s="11"/>
      <c r="AW2765" s="11"/>
      <c r="AX2765" s="11"/>
      <c r="AY2765" s="11"/>
      <c r="AZ2765" s="11"/>
      <c r="BA2765" s="11"/>
      <c r="BB2765" s="11"/>
      <c r="BC2765" s="11"/>
      <c r="BD2765" s="11"/>
      <c r="BE2765" s="11"/>
      <c r="BF2765" s="11"/>
      <c r="BG2765" s="11"/>
      <c r="BH2765" s="11"/>
      <c r="BI2765" s="11"/>
      <c r="BJ2765" s="11"/>
      <c r="BK2765" s="11"/>
      <c r="BL2765" s="11"/>
      <c r="BM2765" s="11"/>
      <c r="BN2765" s="11"/>
      <c r="BO2765" s="11"/>
      <c r="BP2765" s="1" t="str">
        <v>0- Port Costs</v>
      </c>
      <c r="BT2765" s="1" t="str">
        <v>0- Port Value</v>
      </c>
      <c r="BU2765" s="11"/>
    </row>
    <row r="2766" spans="8:73" hidden="1" outlineLevel="1" x14ac:dyDescent="0.3">
      <c r="H2766" s="1" t="str">
        <v>0 - BM Costs</v>
      </c>
      <c r="L2766" s="1" t="str">
        <v>0 - BM Port</v>
      </c>
      <c r="N2766" s="1" t="str">
        <v>0 - Port Assets</v>
      </c>
      <c r="O2766" s="11"/>
      <c r="P2766" s="11"/>
      <c r="Q2766" s="11"/>
      <c r="R2766" s="11"/>
      <c r="S2766" s="11"/>
      <c r="T2766" s="11"/>
      <c r="U2766" s="11"/>
      <c r="V2766" s="11"/>
      <c r="W2766" s="11"/>
      <c r="X2766" s="11"/>
      <c r="Y2766" s="11"/>
      <c r="Z2766" s="11"/>
      <c r="AA2766" s="11"/>
      <c r="AB2766" s="11"/>
      <c r="AC2766" s="11"/>
      <c r="AD2766" s="11"/>
      <c r="AE2766" s="11"/>
      <c r="AF2766" s="11"/>
      <c r="AG2766" s="11"/>
      <c r="AH2766" s="11"/>
      <c r="AI2766" s="11"/>
      <c r="AJ2766" s="11"/>
      <c r="AK2766" s="11"/>
      <c r="AL2766" s="11"/>
      <c r="AM2766" s="11"/>
      <c r="AN2766" s="11"/>
      <c r="AO2766" s="11"/>
      <c r="AP2766" s="11"/>
      <c r="AQ2766" s="11"/>
      <c r="AR2766" s="11"/>
      <c r="AS2766" s="11"/>
      <c r="AT2766" s="11"/>
      <c r="AU2766" s="11"/>
      <c r="AV2766" s="11"/>
      <c r="AW2766" s="11"/>
      <c r="AX2766" s="11"/>
      <c r="AY2766" s="11"/>
      <c r="AZ2766" s="11"/>
      <c r="BA2766" s="11"/>
      <c r="BB2766" s="11"/>
      <c r="BC2766" s="11"/>
      <c r="BD2766" s="11"/>
      <c r="BE2766" s="11"/>
      <c r="BF2766" s="11"/>
      <c r="BG2766" s="11"/>
      <c r="BH2766" s="11"/>
      <c r="BI2766" s="11"/>
      <c r="BJ2766" s="11"/>
      <c r="BK2766" s="11"/>
      <c r="BL2766" s="11"/>
      <c r="BM2766" s="11"/>
      <c r="BN2766" s="11"/>
      <c r="BO2766" s="11"/>
      <c r="BP2766" s="1" t="str">
        <v>0- Port Costs</v>
      </c>
      <c r="BT2766" s="1" t="str">
        <v>0- Port Value</v>
      </c>
      <c r="BU2766" s="11"/>
    </row>
    <row r="2767" spans="8:73" hidden="1" outlineLevel="1" x14ac:dyDescent="0.3">
      <c r="H2767" s="1" t="str">
        <v>0 - BM Costs</v>
      </c>
      <c r="L2767" s="1" t="str">
        <v>0 - BM Port</v>
      </c>
      <c r="N2767" s="1" t="str">
        <v>0 - Port Assets</v>
      </c>
      <c r="O2767" s="11"/>
      <c r="P2767" s="11"/>
      <c r="Q2767" s="11"/>
      <c r="R2767" s="11"/>
      <c r="S2767" s="11"/>
      <c r="T2767" s="11"/>
      <c r="U2767" s="11"/>
      <c r="V2767" s="11"/>
      <c r="W2767" s="11"/>
      <c r="X2767" s="11"/>
      <c r="Y2767" s="11"/>
      <c r="Z2767" s="11"/>
      <c r="AA2767" s="11"/>
      <c r="AB2767" s="11"/>
      <c r="AC2767" s="11"/>
      <c r="AD2767" s="11"/>
      <c r="AE2767" s="11"/>
      <c r="AF2767" s="11"/>
      <c r="AG2767" s="11"/>
      <c r="AH2767" s="11"/>
      <c r="AI2767" s="11"/>
      <c r="AJ2767" s="11"/>
      <c r="AK2767" s="11"/>
      <c r="AL2767" s="11"/>
      <c r="AM2767" s="11"/>
      <c r="AN2767" s="11"/>
      <c r="AO2767" s="11"/>
      <c r="AP2767" s="11"/>
      <c r="AQ2767" s="11"/>
      <c r="AR2767" s="11"/>
      <c r="AS2767" s="11"/>
      <c r="AT2767" s="11"/>
      <c r="AU2767" s="11"/>
      <c r="AV2767" s="11"/>
      <c r="AW2767" s="11"/>
      <c r="AX2767" s="11"/>
      <c r="AY2767" s="11"/>
      <c r="AZ2767" s="11"/>
      <c r="BA2767" s="11"/>
      <c r="BB2767" s="11"/>
      <c r="BC2767" s="11"/>
      <c r="BD2767" s="11"/>
      <c r="BE2767" s="11"/>
      <c r="BF2767" s="11"/>
      <c r="BG2767" s="11"/>
      <c r="BH2767" s="11"/>
      <c r="BI2767" s="11"/>
      <c r="BJ2767" s="11"/>
      <c r="BK2767" s="11"/>
      <c r="BL2767" s="11"/>
      <c r="BM2767" s="11"/>
      <c r="BN2767" s="11"/>
      <c r="BO2767" s="11"/>
      <c r="BP2767" s="1" t="str">
        <v>0- Port Costs</v>
      </c>
      <c r="BT2767" s="1" t="str">
        <v>0- Port Value</v>
      </c>
      <c r="BU2767" s="11"/>
    </row>
    <row r="2768" spans="8:73" hidden="1" outlineLevel="1" x14ac:dyDescent="0.3">
      <c r="H2768" s="1" t="str">
        <v>0 - BM Costs</v>
      </c>
      <c r="L2768" s="1" t="str">
        <v>0 - BM Port</v>
      </c>
      <c r="N2768" s="1" t="str">
        <v>0 - Port Assets</v>
      </c>
      <c r="O2768" s="11"/>
      <c r="P2768" s="11"/>
      <c r="Q2768" s="11"/>
      <c r="R2768" s="11"/>
      <c r="S2768" s="11"/>
      <c r="T2768" s="11"/>
      <c r="U2768" s="11"/>
      <c r="V2768" s="11"/>
      <c r="W2768" s="11"/>
      <c r="X2768" s="11"/>
      <c r="Y2768" s="11"/>
      <c r="Z2768" s="11"/>
      <c r="AA2768" s="11"/>
      <c r="AB2768" s="11"/>
      <c r="AC2768" s="11"/>
      <c r="AD2768" s="11"/>
      <c r="AE2768" s="11"/>
      <c r="AF2768" s="11"/>
      <c r="AG2768" s="11"/>
      <c r="AH2768" s="11"/>
      <c r="AI2768" s="11"/>
      <c r="AJ2768" s="11"/>
      <c r="AK2768" s="11"/>
      <c r="AL2768" s="11"/>
      <c r="AM2768" s="11"/>
      <c r="AN2768" s="11"/>
      <c r="AO2768" s="11"/>
      <c r="AP2768" s="11"/>
      <c r="AQ2768" s="11"/>
      <c r="AR2768" s="11"/>
      <c r="AS2768" s="11"/>
      <c r="AT2768" s="11"/>
      <c r="AU2768" s="11"/>
      <c r="AV2768" s="11"/>
      <c r="AW2768" s="11"/>
      <c r="AX2768" s="11"/>
      <c r="AY2768" s="11"/>
      <c r="AZ2768" s="11"/>
      <c r="BA2768" s="11"/>
      <c r="BB2768" s="11"/>
      <c r="BC2768" s="11"/>
      <c r="BD2768" s="11"/>
      <c r="BE2768" s="11"/>
      <c r="BF2768" s="11"/>
      <c r="BG2768" s="11"/>
      <c r="BH2768" s="11"/>
      <c r="BI2768" s="11"/>
      <c r="BJ2768" s="11"/>
      <c r="BK2768" s="11"/>
      <c r="BL2768" s="11"/>
      <c r="BM2768" s="11"/>
      <c r="BN2768" s="11"/>
      <c r="BO2768" s="11"/>
      <c r="BP2768" s="1" t="str">
        <v>0- Port Costs</v>
      </c>
      <c r="BT2768" s="1" t="str">
        <v>0- Port Value</v>
      </c>
      <c r="BU2768" s="11"/>
    </row>
    <row r="2769" spans="8:73" hidden="1" outlineLevel="1" x14ac:dyDescent="0.3">
      <c r="H2769" s="1" t="str">
        <v>0 - BM Costs</v>
      </c>
      <c r="L2769" s="1" t="str">
        <v>0 - BM Port</v>
      </c>
      <c r="N2769" s="1" t="str">
        <v>0 - Port Assets</v>
      </c>
      <c r="O2769" s="11"/>
      <c r="P2769" s="11"/>
      <c r="Q2769" s="11"/>
      <c r="R2769" s="11"/>
      <c r="S2769" s="11"/>
      <c r="T2769" s="11"/>
      <c r="U2769" s="11"/>
      <c r="V2769" s="11"/>
      <c r="W2769" s="11"/>
      <c r="X2769" s="11"/>
      <c r="Y2769" s="11"/>
      <c r="Z2769" s="11"/>
      <c r="AA2769" s="11"/>
      <c r="AB2769" s="11"/>
      <c r="AC2769" s="11"/>
      <c r="AD2769" s="11"/>
      <c r="AE2769" s="11"/>
      <c r="AF2769" s="11"/>
      <c r="AG2769" s="11"/>
      <c r="AH2769" s="11"/>
      <c r="AI2769" s="11"/>
      <c r="AJ2769" s="11"/>
      <c r="AK2769" s="11"/>
      <c r="AL2769" s="11"/>
      <c r="AM2769" s="11"/>
      <c r="AN2769" s="11"/>
      <c r="AO2769" s="11"/>
      <c r="AP2769" s="11"/>
      <c r="AQ2769" s="11"/>
      <c r="AR2769" s="11"/>
      <c r="AS2769" s="11"/>
      <c r="AT2769" s="11"/>
      <c r="AU2769" s="11"/>
      <c r="AV2769" s="11"/>
      <c r="AW2769" s="11"/>
      <c r="AX2769" s="11"/>
      <c r="AY2769" s="11"/>
      <c r="AZ2769" s="11"/>
      <c r="BA2769" s="11"/>
      <c r="BB2769" s="11"/>
      <c r="BC2769" s="11"/>
      <c r="BD2769" s="11"/>
      <c r="BE2769" s="11"/>
      <c r="BF2769" s="11"/>
      <c r="BG2769" s="11"/>
      <c r="BH2769" s="11"/>
      <c r="BI2769" s="11"/>
      <c r="BJ2769" s="11"/>
      <c r="BK2769" s="11"/>
      <c r="BL2769" s="11"/>
      <c r="BM2769" s="11"/>
      <c r="BN2769" s="11"/>
      <c r="BO2769" s="11"/>
      <c r="BP2769" s="1" t="str">
        <v>0- Port Costs</v>
      </c>
      <c r="BT2769" s="1" t="str">
        <v>0- Port Value</v>
      </c>
      <c r="BU2769" s="11"/>
    </row>
    <row r="2770" spans="8:73" hidden="1" outlineLevel="1" x14ac:dyDescent="0.3">
      <c r="H2770" s="1" t="str">
        <v>0 - BM Costs</v>
      </c>
      <c r="L2770" s="1" t="str">
        <v>0 - BM Port</v>
      </c>
      <c r="N2770" s="1" t="str">
        <v>0 - Port Assets</v>
      </c>
      <c r="O2770" s="11"/>
      <c r="P2770" s="11"/>
      <c r="Q2770" s="11"/>
      <c r="R2770" s="11"/>
      <c r="S2770" s="11"/>
      <c r="T2770" s="11"/>
      <c r="U2770" s="11"/>
      <c r="V2770" s="11"/>
      <c r="W2770" s="11"/>
      <c r="X2770" s="11"/>
      <c r="Y2770" s="11"/>
      <c r="Z2770" s="11"/>
      <c r="AA2770" s="11"/>
      <c r="AB2770" s="11"/>
      <c r="AC2770" s="11"/>
      <c r="AD2770" s="11"/>
      <c r="AE2770" s="11"/>
      <c r="AF2770" s="11"/>
      <c r="AG2770" s="11"/>
      <c r="AH2770" s="11"/>
      <c r="AI2770" s="11"/>
      <c r="AJ2770" s="11"/>
      <c r="AK2770" s="11"/>
      <c r="AL2770" s="11"/>
      <c r="AM2770" s="11"/>
      <c r="AN2770" s="11"/>
      <c r="AO2770" s="11"/>
      <c r="AP2770" s="11"/>
      <c r="AQ2770" s="11"/>
      <c r="AR2770" s="11"/>
      <c r="AS2770" s="11"/>
      <c r="AT2770" s="11"/>
      <c r="AU2770" s="11"/>
      <c r="AV2770" s="11"/>
      <c r="AW2770" s="11"/>
      <c r="AX2770" s="11"/>
      <c r="AY2770" s="11"/>
      <c r="AZ2770" s="11"/>
      <c r="BA2770" s="11"/>
      <c r="BB2770" s="11"/>
      <c r="BC2770" s="11"/>
      <c r="BD2770" s="11"/>
      <c r="BE2770" s="11"/>
      <c r="BF2770" s="11"/>
      <c r="BG2770" s="11"/>
      <c r="BH2770" s="11"/>
      <c r="BI2770" s="11"/>
      <c r="BJ2770" s="11"/>
      <c r="BK2770" s="11"/>
      <c r="BL2770" s="11"/>
      <c r="BM2770" s="11"/>
      <c r="BN2770" s="11"/>
      <c r="BO2770" s="11"/>
      <c r="BP2770" s="1" t="str">
        <v>0- Port Costs</v>
      </c>
      <c r="BT2770" s="1" t="str">
        <v>0- Port Value</v>
      </c>
      <c r="BU2770" s="11"/>
    </row>
    <row r="2771" spans="8:73" hidden="1" outlineLevel="1" x14ac:dyDescent="0.3">
      <c r="H2771" s="1" t="str">
        <v>0 - BM Costs</v>
      </c>
      <c r="L2771" s="1" t="str">
        <v>0 - BM Port</v>
      </c>
      <c r="N2771" s="1" t="str">
        <v>0 - Port Assets</v>
      </c>
      <c r="O2771" s="11"/>
      <c r="P2771" s="11"/>
      <c r="Q2771" s="11"/>
      <c r="R2771" s="11"/>
      <c r="S2771" s="11"/>
      <c r="T2771" s="11"/>
      <c r="U2771" s="11"/>
      <c r="V2771" s="11"/>
      <c r="W2771" s="11"/>
      <c r="X2771" s="11"/>
      <c r="Y2771" s="11"/>
      <c r="Z2771" s="11"/>
      <c r="AA2771" s="11"/>
      <c r="AB2771" s="11"/>
      <c r="AC2771" s="11"/>
      <c r="AD2771" s="11"/>
      <c r="AE2771" s="11"/>
      <c r="AF2771" s="11"/>
      <c r="AG2771" s="11"/>
      <c r="AH2771" s="11"/>
      <c r="AI2771" s="11"/>
      <c r="AJ2771" s="11"/>
      <c r="AK2771" s="11"/>
      <c r="AL2771" s="11"/>
      <c r="AM2771" s="11"/>
      <c r="AN2771" s="11"/>
      <c r="AO2771" s="11"/>
      <c r="AP2771" s="11"/>
      <c r="AQ2771" s="11"/>
      <c r="AR2771" s="11"/>
      <c r="AS2771" s="11"/>
      <c r="AT2771" s="11"/>
      <c r="AU2771" s="11"/>
      <c r="AV2771" s="11"/>
      <c r="AW2771" s="11"/>
      <c r="AX2771" s="11"/>
      <c r="AY2771" s="11"/>
      <c r="AZ2771" s="11"/>
      <c r="BA2771" s="11"/>
      <c r="BB2771" s="11"/>
      <c r="BC2771" s="11"/>
      <c r="BD2771" s="11"/>
      <c r="BE2771" s="11"/>
      <c r="BF2771" s="11"/>
      <c r="BG2771" s="11"/>
      <c r="BH2771" s="11"/>
      <c r="BI2771" s="11"/>
      <c r="BJ2771" s="11"/>
      <c r="BK2771" s="11"/>
      <c r="BL2771" s="11"/>
      <c r="BM2771" s="11"/>
      <c r="BN2771" s="11"/>
      <c r="BO2771" s="11"/>
      <c r="BP2771" s="1" t="str">
        <v>0- Port Costs</v>
      </c>
      <c r="BT2771" s="1" t="str">
        <v>0- Port Value</v>
      </c>
      <c r="BU2771" s="11"/>
    </row>
    <row r="2772" spans="8:73" hidden="1" outlineLevel="1" x14ac:dyDescent="0.3">
      <c r="H2772" s="1" t="str">
        <v>0 - BM Costs</v>
      </c>
      <c r="L2772" s="1" t="str">
        <v>0 - BM Port</v>
      </c>
      <c r="N2772" s="1" t="str">
        <v>0 - Port Assets</v>
      </c>
      <c r="O2772" s="11"/>
      <c r="P2772" s="11"/>
      <c r="Q2772" s="11"/>
      <c r="R2772" s="11"/>
      <c r="S2772" s="11"/>
      <c r="T2772" s="11"/>
      <c r="U2772" s="11"/>
      <c r="V2772" s="11"/>
      <c r="W2772" s="11"/>
      <c r="X2772" s="11"/>
      <c r="Y2772" s="11"/>
      <c r="Z2772" s="11"/>
      <c r="AA2772" s="11"/>
      <c r="AB2772" s="11"/>
      <c r="AC2772" s="11"/>
      <c r="AD2772" s="11"/>
      <c r="AE2772" s="11"/>
      <c r="AF2772" s="11"/>
      <c r="AG2772" s="11"/>
      <c r="AH2772" s="11"/>
      <c r="AI2772" s="11"/>
      <c r="AJ2772" s="11"/>
      <c r="AK2772" s="11"/>
      <c r="AL2772" s="11"/>
      <c r="AM2772" s="11"/>
      <c r="AN2772" s="11"/>
      <c r="AO2772" s="11"/>
      <c r="AP2772" s="11"/>
      <c r="AQ2772" s="11"/>
      <c r="AR2772" s="11"/>
      <c r="AS2772" s="11"/>
      <c r="AT2772" s="11"/>
      <c r="AU2772" s="11"/>
      <c r="AV2772" s="11"/>
      <c r="AW2772" s="11"/>
      <c r="AX2772" s="11"/>
      <c r="AY2772" s="11"/>
      <c r="AZ2772" s="11"/>
      <c r="BA2772" s="11"/>
      <c r="BB2772" s="11"/>
      <c r="BC2772" s="11"/>
      <c r="BD2772" s="11"/>
      <c r="BE2772" s="11"/>
      <c r="BF2772" s="11"/>
      <c r="BG2772" s="11"/>
      <c r="BH2772" s="11"/>
      <c r="BI2772" s="11"/>
      <c r="BJ2772" s="11"/>
      <c r="BK2772" s="11"/>
      <c r="BL2772" s="11"/>
      <c r="BM2772" s="11"/>
      <c r="BN2772" s="11"/>
      <c r="BO2772" s="11"/>
      <c r="BP2772" s="1" t="str">
        <v>0- Port Costs</v>
      </c>
      <c r="BT2772" s="1" t="str">
        <v>0- Port Value</v>
      </c>
      <c r="BU2772" s="11"/>
    </row>
    <row r="2773" spans="8:73" hidden="1" outlineLevel="1" x14ac:dyDescent="0.3">
      <c r="H2773" s="1" t="str">
        <v>0 - BM Costs</v>
      </c>
      <c r="L2773" s="1" t="str">
        <v>0 - BM Port</v>
      </c>
      <c r="N2773" s="1" t="str">
        <v>0 - Port Assets</v>
      </c>
      <c r="O2773" s="11"/>
      <c r="P2773" s="11"/>
      <c r="Q2773" s="11"/>
      <c r="R2773" s="11"/>
      <c r="S2773" s="11"/>
      <c r="T2773" s="11"/>
      <c r="U2773" s="11"/>
      <c r="V2773" s="11"/>
      <c r="W2773" s="11"/>
      <c r="X2773" s="11"/>
      <c r="Y2773" s="11"/>
      <c r="Z2773" s="11"/>
      <c r="AA2773" s="11"/>
      <c r="AB2773" s="11"/>
      <c r="AC2773" s="11"/>
      <c r="AD2773" s="11"/>
      <c r="AE2773" s="11"/>
      <c r="AF2773" s="11"/>
      <c r="AG2773" s="11"/>
      <c r="AH2773" s="11"/>
      <c r="AI2773" s="11"/>
      <c r="AJ2773" s="11"/>
      <c r="AK2773" s="11"/>
      <c r="AL2773" s="11"/>
      <c r="AM2773" s="11"/>
      <c r="AN2773" s="11"/>
      <c r="AO2773" s="11"/>
      <c r="AP2773" s="11"/>
      <c r="AQ2773" s="11"/>
      <c r="AR2773" s="11"/>
      <c r="AS2773" s="11"/>
      <c r="AT2773" s="11"/>
      <c r="AU2773" s="11"/>
      <c r="AV2773" s="11"/>
      <c r="AW2773" s="11"/>
      <c r="AX2773" s="11"/>
      <c r="AY2773" s="11"/>
      <c r="AZ2773" s="11"/>
      <c r="BA2773" s="11"/>
      <c r="BB2773" s="11"/>
      <c r="BC2773" s="11"/>
      <c r="BD2773" s="11"/>
      <c r="BE2773" s="11"/>
      <c r="BF2773" s="11"/>
      <c r="BG2773" s="11"/>
      <c r="BH2773" s="11"/>
      <c r="BI2773" s="11"/>
      <c r="BJ2773" s="11"/>
      <c r="BK2773" s="11"/>
      <c r="BL2773" s="11"/>
      <c r="BM2773" s="11"/>
      <c r="BN2773" s="11"/>
      <c r="BO2773" s="11"/>
      <c r="BP2773" s="1" t="str">
        <v>0- Port Costs</v>
      </c>
      <c r="BT2773" s="1" t="str">
        <v>0- Port Value</v>
      </c>
      <c r="BU2773" s="11"/>
    </row>
    <row r="2774" spans="8:73" hidden="1" outlineLevel="1" x14ac:dyDescent="0.3">
      <c r="H2774" s="1" t="str">
        <v>0 - BM Costs</v>
      </c>
      <c r="L2774" s="1" t="str">
        <v>0 - BM Port</v>
      </c>
      <c r="N2774" s="1" t="str">
        <v>0 - Port Assets</v>
      </c>
      <c r="O2774" s="11"/>
      <c r="P2774" s="11"/>
      <c r="Q2774" s="11"/>
      <c r="R2774" s="11"/>
      <c r="S2774" s="11"/>
      <c r="T2774" s="11"/>
      <c r="U2774" s="11"/>
      <c r="V2774" s="11"/>
      <c r="W2774" s="11"/>
      <c r="X2774" s="11"/>
      <c r="Y2774" s="11"/>
      <c r="Z2774" s="11"/>
      <c r="AA2774" s="11"/>
      <c r="AB2774" s="11"/>
      <c r="AC2774" s="11"/>
      <c r="AD2774" s="11"/>
      <c r="AE2774" s="11"/>
      <c r="AF2774" s="11"/>
      <c r="AG2774" s="11"/>
      <c r="AH2774" s="11"/>
      <c r="AI2774" s="11"/>
      <c r="AJ2774" s="11"/>
      <c r="AK2774" s="11"/>
      <c r="AL2774" s="11"/>
      <c r="AM2774" s="11"/>
      <c r="AN2774" s="11"/>
      <c r="AO2774" s="11"/>
      <c r="AP2774" s="11"/>
      <c r="AQ2774" s="11"/>
      <c r="AR2774" s="11"/>
      <c r="AS2774" s="11"/>
      <c r="AT2774" s="11"/>
      <c r="AU2774" s="11"/>
      <c r="AV2774" s="11"/>
      <c r="AW2774" s="11"/>
      <c r="AX2774" s="11"/>
      <c r="AY2774" s="11"/>
      <c r="AZ2774" s="11"/>
      <c r="BA2774" s="11"/>
      <c r="BB2774" s="11"/>
      <c r="BC2774" s="11"/>
      <c r="BD2774" s="11"/>
      <c r="BE2774" s="11"/>
      <c r="BF2774" s="11"/>
      <c r="BG2774" s="11"/>
      <c r="BH2774" s="11"/>
      <c r="BI2774" s="11"/>
      <c r="BJ2774" s="11"/>
      <c r="BK2774" s="11"/>
      <c r="BL2774" s="11"/>
      <c r="BM2774" s="11"/>
      <c r="BN2774" s="11"/>
      <c r="BO2774" s="11"/>
      <c r="BP2774" s="1" t="str">
        <v>0- Port Costs</v>
      </c>
      <c r="BT2774" s="1" t="str">
        <v>0- Port Value</v>
      </c>
      <c r="BU2774" s="11"/>
    </row>
    <row r="2775" spans="8:73" hidden="1" outlineLevel="1" x14ac:dyDescent="0.3">
      <c r="H2775" s="1" t="str">
        <v>0 - BM Costs</v>
      </c>
      <c r="L2775" s="1" t="str">
        <v>0 - BM Port</v>
      </c>
      <c r="N2775" s="1" t="str">
        <v>0 - Port Assets</v>
      </c>
      <c r="O2775" s="11"/>
      <c r="P2775" s="11"/>
      <c r="Q2775" s="11"/>
      <c r="R2775" s="11"/>
      <c r="S2775" s="11"/>
      <c r="T2775" s="11"/>
      <c r="U2775" s="11"/>
      <c r="V2775" s="11"/>
      <c r="W2775" s="11"/>
      <c r="X2775" s="11"/>
      <c r="Y2775" s="11"/>
      <c r="Z2775" s="11"/>
      <c r="AA2775" s="11"/>
      <c r="AB2775" s="11"/>
      <c r="AC2775" s="11"/>
      <c r="AD2775" s="11"/>
      <c r="AE2775" s="11"/>
      <c r="AF2775" s="11"/>
      <c r="AG2775" s="11"/>
      <c r="AH2775" s="11"/>
      <c r="AI2775" s="11"/>
      <c r="AJ2775" s="11"/>
      <c r="AK2775" s="11"/>
      <c r="AL2775" s="11"/>
      <c r="AM2775" s="11"/>
      <c r="AN2775" s="11"/>
      <c r="AO2775" s="11"/>
      <c r="AP2775" s="11"/>
      <c r="AQ2775" s="11"/>
      <c r="AR2775" s="11"/>
      <c r="AS2775" s="11"/>
      <c r="AT2775" s="11"/>
      <c r="AU2775" s="11"/>
      <c r="AV2775" s="11"/>
      <c r="AW2775" s="11"/>
      <c r="AX2775" s="11"/>
      <c r="AY2775" s="11"/>
      <c r="AZ2775" s="11"/>
      <c r="BA2775" s="11"/>
      <c r="BB2775" s="11"/>
      <c r="BC2775" s="11"/>
      <c r="BD2775" s="11"/>
      <c r="BE2775" s="11"/>
      <c r="BF2775" s="11"/>
      <c r="BG2775" s="11"/>
      <c r="BH2775" s="11"/>
      <c r="BI2775" s="11"/>
      <c r="BJ2775" s="11"/>
      <c r="BK2775" s="11"/>
      <c r="BL2775" s="11"/>
      <c r="BM2775" s="11"/>
      <c r="BN2775" s="11"/>
      <c r="BO2775" s="11"/>
      <c r="BP2775" s="1" t="str">
        <v>0- Port Costs</v>
      </c>
      <c r="BT2775" s="1" t="str">
        <v>0- Port Value</v>
      </c>
      <c r="BU2775" s="11"/>
    </row>
    <row r="2776" spans="8:73" hidden="1" outlineLevel="1" x14ac:dyDescent="0.3">
      <c r="H2776" s="1" t="str">
        <v>0 - BM Costs</v>
      </c>
      <c r="L2776" s="1" t="str">
        <v>0 - BM Port</v>
      </c>
      <c r="N2776" s="1" t="str">
        <v>0 - Port Assets</v>
      </c>
      <c r="O2776" s="11"/>
      <c r="P2776" s="11"/>
      <c r="Q2776" s="11"/>
      <c r="R2776" s="11"/>
      <c r="S2776" s="11"/>
      <c r="T2776" s="11"/>
      <c r="U2776" s="11"/>
      <c r="V2776" s="11"/>
      <c r="W2776" s="11"/>
      <c r="X2776" s="11"/>
      <c r="Y2776" s="11"/>
      <c r="Z2776" s="11"/>
      <c r="AA2776" s="11"/>
      <c r="AB2776" s="11"/>
      <c r="AC2776" s="11"/>
      <c r="AD2776" s="11"/>
      <c r="AE2776" s="11"/>
      <c r="AF2776" s="11"/>
      <c r="AG2776" s="11"/>
      <c r="AH2776" s="11"/>
      <c r="AI2776" s="11"/>
      <c r="AJ2776" s="11"/>
      <c r="AK2776" s="11"/>
      <c r="AL2776" s="11"/>
      <c r="AM2776" s="11"/>
      <c r="AN2776" s="11"/>
      <c r="AO2776" s="11"/>
      <c r="AP2776" s="11"/>
      <c r="AQ2776" s="11"/>
      <c r="AR2776" s="11"/>
      <c r="AS2776" s="11"/>
      <c r="AT2776" s="11"/>
      <c r="AU2776" s="11"/>
      <c r="AV2776" s="11"/>
      <c r="AW2776" s="11"/>
      <c r="AX2776" s="11"/>
      <c r="AY2776" s="11"/>
      <c r="AZ2776" s="11"/>
      <c r="BA2776" s="11"/>
      <c r="BB2776" s="11"/>
      <c r="BC2776" s="11"/>
      <c r="BD2776" s="11"/>
      <c r="BE2776" s="11"/>
      <c r="BF2776" s="11"/>
      <c r="BG2776" s="11"/>
      <c r="BH2776" s="11"/>
      <c r="BI2776" s="11"/>
      <c r="BJ2776" s="11"/>
      <c r="BK2776" s="11"/>
      <c r="BL2776" s="11"/>
      <c r="BM2776" s="11"/>
      <c r="BN2776" s="11"/>
      <c r="BO2776" s="11"/>
      <c r="BP2776" s="1" t="str">
        <v>0- Port Costs</v>
      </c>
      <c r="BT2776" s="1" t="str">
        <v>0- Port Value</v>
      </c>
      <c r="BU2776" s="11"/>
    </row>
    <row r="2777" spans="8:73" hidden="1" outlineLevel="1" x14ac:dyDescent="0.3">
      <c r="H2777" s="1" t="str">
        <v>0 - BM Costs</v>
      </c>
      <c r="L2777" s="1" t="str">
        <v>0 - BM Port</v>
      </c>
      <c r="N2777" s="1" t="str">
        <v>0 - Port Assets</v>
      </c>
      <c r="O2777" s="11"/>
      <c r="P2777" s="11"/>
      <c r="Q2777" s="11"/>
      <c r="R2777" s="11"/>
      <c r="S2777" s="11"/>
      <c r="T2777" s="11"/>
      <c r="U2777" s="11"/>
      <c r="V2777" s="11"/>
      <c r="W2777" s="11"/>
      <c r="X2777" s="11"/>
      <c r="Y2777" s="11"/>
      <c r="Z2777" s="11"/>
      <c r="AA2777" s="11"/>
      <c r="AB2777" s="11"/>
      <c r="AC2777" s="11"/>
      <c r="AD2777" s="11"/>
      <c r="AE2777" s="11"/>
      <c r="AF2777" s="11"/>
      <c r="AG2777" s="11"/>
      <c r="AH2777" s="11"/>
      <c r="AI2777" s="11"/>
      <c r="AJ2777" s="11"/>
      <c r="AK2777" s="11"/>
      <c r="AL2777" s="11"/>
      <c r="AM2777" s="11"/>
      <c r="AN2777" s="11"/>
      <c r="AO2777" s="11"/>
      <c r="AP2777" s="11"/>
      <c r="AQ2777" s="11"/>
      <c r="AR2777" s="11"/>
      <c r="AS2777" s="11"/>
      <c r="AT2777" s="11"/>
      <c r="AU2777" s="11"/>
      <c r="AV2777" s="11"/>
      <c r="AW2777" s="11"/>
      <c r="AX2777" s="11"/>
      <c r="AY2777" s="11"/>
      <c r="AZ2777" s="11"/>
      <c r="BA2777" s="11"/>
      <c r="BB2777" s="11"/>
      <c r="BC2777" s="11"/>
      <c r="BD2777" s="11"/>
      <c r="BE2777" s="11"/>
      <c r="BF2777" s="11"/>
      <c r="BG2777" s="11"/>
      <c r="BH2777" s="11"/>
      <c r="BI2777" s="11"/>
      <c r="BJ2777" s="11"/>
      <c r="BK2777" s="11"/>
      <c r="BL2777" s="11"/>
      <c r="BM2777" s="11"/>
      <c r="BN2777" s="11"/>
      <c r="BO2777" s="11"/>
      <c r="BP2777" s="1" t="str">
        <v>0- Port Costs</v>
      </c>
      <c r="BT2777" s="1" t="str">
        <v>0- Port Value</v>
      </c>
      <c r="BU2777" s="11"/>
    </row>
    <row r="2778" spans="8:73" hidden="1" outlineLevel="1" x14ac:dyDescent="0.3">
      <c r="H2778" s="1" t="str">
        <v>0 - BM Costs</v>
      </c>
      <c r="L2778" s="1" t="str">
        <v>0 - BM Port</v>
      </c>
      <c r="N2778" s="1" t="str">
        <v>0 - Port Assets</v>
      </c>
      <c r="O2778" s="11"/>
      <c r="P2778" s="11"/>
      <c r="Q2778" s="11"/>
      <c r="R2778" s="11"/>
      <c r="S2778" s="11"/>
      <c r="T2778" s="11"/>
      <c r="U2778" s="11"/>
      <c r="V2778" s="11"/>
      <c r="W2778" s="11"/>
      <c r="X2778" s="11"/>
      <c r="Y2778" s="11"/>
      <c r="Z2778" s="11"/>
      <c r="AA2778" s="11"/>
      <c r="AB2778" s="11"/>
      <c r="AC2778" s="11"/>
      <c r="AD2778" s="11"/>
      <c r="AE2778" s="11"/>
      <c r="AF2778" s="11"/>
      <c r="AG2778" s="11"/>
      <c r="AH2778" s="11"/>
      <c r="AI2778" s="11"/>
      <c r="AJ2778" s="11"/>
      <c r="AK2778" s="11"/>
      <c r="AL2778" s="11"/>
      <c r="AM2778" s="11"/>
      <c r="AN2778" s="11"/>
      <c r="AO2778" s="11"/>
      <c r="AP2778" s="11"/>
      <c r="AQ2778" s="11"/>
      <c r="AR2778" s="11"/>
      <c r="AS2778" s="11"/>
      <c r="AT2778" s="11"/>
      <c r="AU2778" s="11"/>
      <c r="AV2778" s="11"/>
      <c r="AW2778" s="11"/>
      <c r="AX2778" s="11"/>
      <c r="AY2778" s="11"/>
      <c r="AZ2778" s="11"/>
      <c r="BA2778" s="11"/>
      <c r="BB2778" s="11"/>
      <c r="BC2778" s="11"/>
      <c r="BD2778" s="11"/>
      <c r="BE2778" s="11"/>
      <c r="BF2778" s="11"/>
      <c r="BG2778" s="11"/>
      <c r="BH2778" s="11"/>
      <c r="BI2778" s="11"/>
      <c r="BJ2778" s="11"/>
      <c r="BK2778" s="11"/>
      <c r="BL2778" s="11"/>
      <c r="BM2778" s="11"/>
      <c r="BN2778" s="11"/>
      <c r="BO2778" s="11"/>
      <c r="BP2778" s="1" t="str">
        <v>0- Port Costs</v>
      </c>
      <c r="BT2778" s="1" t="str">
        <v>0- Port Value</v>
      </c>
      <c r="BU2778" s="11"/>
    </row>
    <row r="2779" spans="8:73" hidden="1" outlineLevel="1" x14ac:dyDescent="0.3">
      <c r="H2779" s="1" t="str">
        <v>0 - BM Costs</v>
      </c>
      <c r="L2779" s="1" t="str">
        <v>0 - BM Port</v>
      </c>
      <c r="N2779" s="1" t="str">
        <v>0 - Port Assets</v>
      </c>
      <c r="O2779" s="11"/>
      <c r="P2779" s="11"/>
      <c r="Q2779" s="11"/>
      <c r="R2779" s="11"/>
      <c r="S2779" s="11"/>
      <c r="T2779" s="11"/>
      <c r="U2779" s="11"/>
      <c r="V2779" s="11"/>
      <c r="W2779" s="11"/>
      <c r="X2779" s="11"/>
      <c r="Y2779" s="11"/>
      <c r="Z2779" s="11"/>
      <c r="AA2779" s="11"/>
      <c r="AB2779" s="11"/>
      <c r="AC2779" s="11"/>
      <c r="AD2779" s="11"/>
      <c r="AE2779" s="11"/>
      <c r="AF2779" s="11"/>
      <c r="AG2779" s="11"/>
      <c r="AH2779" s="11"/>
      <c r="AI2779" s="11"/>
      <c r="AJ2779" s="11"/>
      <c r="AK2779" s="11"/>
      <c r="AL2779" s="11"/>
      <c r="AM2779" s="11"/>
      <c r="AN2779" s="11"/>
      <c r="AO2779" s="11"/>
      <c r="AP2779" s="11"/>
      <c r="AQ2779" s="11"/>
      <c r="AR2779" s="11"/>
      <c r="AS2779" s="11"/>
      <c r="AT2779" s="11"/>
      <c r="AU2779" s="11"/>
      <c r="AV2779" s="11"/>
      <c r="AW2779" s="11"/>
      <c r="AX2779" s="11"/>
      <c r="AY2779" s="11"/>
      <c r="AZ2779" s="11"/>
      <c r="BA2779" s="11"/>
      <c r="BB2779" s="11"/>
      <c r="BC2779" s="11"/>
      <c r="BD2779" s="11"/>
      <c r="BE2779" s="11"/>
      <c r="BF2779" s="11"/>
      <c r="BG2779" s="11"/>
      <c r="BH2779" s="11"/>
      <c r="BI2779" s="11"/>
      <c r="BJ2779" s="11"/>
      <c r="BK2779" s="11"/>
      <c r="BL2779" s="11"/>
      <c r="BM2779" s="11"/>
      <c r="BN2779" s="11"/>
      <c r="BO2779" s="11"/>
      <c r="BP2779" s="1" t="str">
        <v>0- Port Costs</v>
      </c>
      <c r="BT2779" s="1" t="str">
        <v>0- Port Value</v>
      </c>
      <c r="BU2779" s="11"/>
    </row>
    <row r="2780" spans="8:73" hidden="1" outlineLevel="1" x14ac:dyDescent="0.3">
      <c r="H2780" s="1" t="str">
        <v>0 - BM Costs</v>
      </c>
      <c r="L2780" s="1" t="str">
        <v>0 - BM Port</v>
      </c>
      <c r="N2780" s="1" t="str">
        <v>0 - Port Assets</v>
      </c>
      <c r="O2780" s="11"/>
      <c r="P2780" s="11"/>
      <c r="Q2780" s="11"/>
      <c r="R2780" s="11"/>
      <c r="S2780" s="11"/>
      <c r="T2780" s="11"/>
      <c r="U2780" s="11"/>
      <c r="V2780" s="11"/>
      <c r="W2780" s="11"/>
      <c r="X2780" s="11"/>
      <c r="Y2780" s="11"/>
      <c r="Z2780" s="11"/>
      <c r="AA2780" s="11"/>
      <c r="AB2780" s="11"/>
      <c r="AC2780" s="11"/>
      <c r="AD2780" s="11"/>
      <c r="AE2780" s="11"/>
      <c r="AF2780" s="11"/>
      <c r="AG2780" s="11"/>
      <c r="AH2780" s="11"/>
      <c r="AI2780" s="11"/>
      <c r="AJ2780" s="11"/>
      <c r="AK2780" s="11"/>
      <c r="AL2780" s="11"/>
      <c r="AM2780" s="11"/>
      <c r="AN2780" s="11"/>
      <c r="AO2780" s="11"/>
      <c r="AP2780" s="11"/>
      <c r="AQ2780" s="11"/>
      <c r="AR2780" s="11"/>
      <c r="AS2780" s="11"/>
      <c r="AT2780" s="11"/>
      <c r="AU2780" s="11"/>
      <c r="AV2780" s="11"/>
      <c r="AW2780" s="11"/>
      <c r="AX2780" s="11"/>
      <c r="AY2780" s="11"/>
      <c r="AZ2780" s="11"/>
      <c r="BA2780" s="11"/>
      <c r="BB2780" s="11"/>
      <c r="BC2780" s="11"/>
      <c r="BD2780" s="11"/>
      <c r="BE2780" s="11"/>
      <c r="BF2780" s="11"/>
      <c r="BG2780" s="11"/>
      <c r="BH2780" s="11"/>
      <c r="BI2780" s="11"/>
      <c r="BJ2780" s="11"/>
      <c r="BK2780" s="11"/>
      <c r="BL2780" s="11"/>
      <c r="BM2780" s="11"/>
      <c r="BN2780" s="11"/>
      <c r="BO2780" s="11"/>
      <c r="BP2780" s="1" t="str">
        <v>0- Port Costs</v>
      </c>
      <c r="BT2780" s="1" t="str">
        <v>0- Port Value</v>
      </c>
      <c r="BU2780" s="11"/>
    </row>
    <row r="2781" spans="8:73" hidden="1" outlineLevel="1" x14ac:dyDescent="0.3">
      <c r="H2781" s="1" t="str">
        <v>0 - BM Costs</v>
      </c>
      <c r="L2781" s="1" t="str">
        <v>0 - BM Port</v>
      </c>
      <c r="N2781" s="1" t="str">
        <v>0 - Port Assets</v>
      </c>
      <c r="O2781" s="11"/>
      <c r="P2781" s="11"/>
      <c r="Q2781" s="11"/>
      <c r="R2781" s="11"/>
      <c r="S2781" s="11"/>
      <c r="T2781" s="11"/>
      <c r="U2781" s="11"/>
      <c r="V2781" s="11"/>
      <c r="W2781" s="11"/>
      <c r="X2781" s="11"/>
      <c r="Y2781" s="11"/>
      <c r="Z2781" s="11"/>
      <c r="AA2781" s="11"/>
      <c r="AB2781" s="11"/>
      <c r="AC2781" s="11"/>
      <c r="AD2781" s="11"/>
      <c r="AE2781" s="11"/>
      <c r="AF2781" s="11"/>
      <c r="AG2781" s="11"/>
      <c r="AH2781" s="11"/>
      <c r="AI2781" s="11"/>
      <c r="AJ2781" s="11"/>
      <c r="AK2781" s="11"/>
      <c r="AL2781" s="11"/>
      <c r="AM2781" s="11"/>
      <c r="AN2781" s="11"/>
      <c r="AO2781" s="11"/>
      <c r="AP2781" s="11"/>
      <c r="AQ2781" s="11"/>
      <c r="AR2781" s="11"/>
      <c r="AS2781" s="11"/>
      <c r="AT2781" s="11"/>
      <c r="AU2781" s="11"/>
      <c r="AV2781" s="11"/>
      <c r="AW2781" s="11"/>
      <c r="AX2781" s="11"/>
      <c r="AY2781" s="11"/>
      <c r="AZ2781" s="11"/>
      <c r="BA2781" s="11"/>
      <c r="BB2781" s="11"/>
      <c r="BC2781" s="11"/>
      <c r="BD2781" s="11"/>
      <c r="BE2781" s="11"/>
      <c r="BF2781" s="11"/>
      <c r="BG2781" s="11"/>
      <c r="BH2781" s="11"/>
      <c r="BI2781" s="11"/>
      <c r="BJ2781" s="11"/>
      <c r="BK2781" s="11"/>
      <c r="BL2781" s="11"/>
      <c r="BM2781" s="11"/>
      <c r="BN2781" s="11"/>
      <c r="BO2781" s="11"/>
      <c r="BP2781" s="1" t="str">
        <v>0- Port Costs</v>
      </c>
      <c r="BT2781" s="1" t="str">
        <v>0- Port Value</v>
      </c>
      <c r="BU2781" s="11"/>
    </row>
    <row r="2782" spans="8:73" hidden="1" outlineLevel="1" x14ac:dyDescent="0.3">
      <c r="H2782" s="1" t="str">
        <v>0 - BM Costs</v>
      </c>
      <c r="L2782" s="1" t="str">
        <v>0 - BM Port</v>
      </c>
      <c r="N2782" s="1" t="str">
        <v>0 - Port Assets</v>
      </c>
      <c r="O2782" s="11"/>
      <c r="P2782" s="11"/>
      <c r="Q2782" s="11"/>
      <c r="R2782" s="11"/>
      <c r="S2782" s="11"/>
      <c r="T2782" s="11"/>
      <c r="U2782" s="11"/>
      <c r="V2782" s="11"/>
      <c r="W2782" s="11"/>
      <c r="X2782" s="11"/>
      <c r="Y2782" s="11"/>
      <c r="Z2782" s="11"/>
      <c r="AA2782" s="11"/>
      <c r="AB2782" s="11"/>
      <c r="AC2782" s="11"/>
      <c r="AD2782" s="11"/>
      <c r="AE2782" s="11"/>
      <c r="AF2782" s="11"/>
      <c r="AG2782" s="11"/>
      <c r="AH2782" s="11"/>
      <c r="AI2782" s="11"/>
      <c r="AJ2782" s="11"/>
      <c r="AK2782" s="11"/>
      <c r="AL2782" s="11"/>
      <c r="AM2782" s="11"/>
      <c r="AN2782" s="11"/>
      <c r="AO2782" s="11"/>
      <c r="AP2782" s="11"/>
      <c r="AQ2782" s="11"/>
      <c r="AR2782" s="11"/>
      <c r="AS2782" s="11"/>
      <c r="AT2782" s="11"/>
      <c r="AU2782" s="11"/>
      <c r="AV2782" s="11"/>
      <c r="AW2782" s="11"/>
      <c r="AX2782" s="11"/>
      <c r="AY2782" s="11"/>
      <c r="AZ2782" s="11"/>
      <c r="BA2782" s="11"/>
      <c r="BB2782" s="11"/>
      <c r="BC2782" s="11"/>
      <c r="BD2782" s="11"/>
      <c r="BE2782" s="11"/>
      <c r="BF2782" s="11"/>
      <c r="BG2782" s="11"/>
      <c r="BH2782" s="11"/>
      <c r="BI2782" s="11"/>
      <c r="BJ2782" s="11"/>
      <c r="BK2782" s="11"/>
      <c r="BL2782" s="11"/>
      <c r="BM2782" s="11"/>
      <c r="BN2782" s="11"/>
      <c r="BO2782" s="11"/>
      <c r="BP2782" s="1" t="str">
        <v>0- Port Costs</v>
      </c>
      <c r="BT2782" s="1" t="str">
        <v>0- Port Value</v>
      </c>
      <c r="BU2782" s="11"/>
    </row>
    <row r="2783" spans="8:73" hidden="1" outlineLevel="1" x14ac:dyDescent="0.3">
      <c r="H2783" s="1" t="str">
        <v>0 - BM Costs</v>
      </c>
      <c r="L2783" s="1" t="str">
        <v>0 - BM Port</v>
      </c>
      <c r="N2783" s="1" t="str">
        <v>0 - Port Assets</v>
      </c>
      <c r="O2783" s="11"/>
      <c r="P2783" s="11"/>
      <c r="Q2783" s="11"/>
      <c r="R2783" s="11"/>
      <c r="S2783" s="11"/>
      <c r="T2783" s="11"/>
      <c r="U2783" s="11"/>
      <c r="V2783" s="11"/>
      <c r="W2783" s="11"/>
      <c r="X2783" s="11"/>
      <c r="Y2783" s="11"/>
      <c r="Z2783" s="11"/>
      <c r="AA2783" s="11"/>
      <c r="AB2783" s="11"/>
      <c r="AC2783" s="11"/>
      <c r="AD2783" s="11"/>
      <c r="AE2783" s="11"/>
      <c r="AF2783" s="11"/>
      <c r="AG2783" s="11"/>
      <c r="AH2783" s="11"/>
      <c r="AI2783" s="11"/>
      <c r="AJ2783" s="11"/>
      <c r="AK2783" s="11"/>
      <c r="AL2783" s="11"/>
      <c r="AM2783" s="11"/>
      <c r="AN2783" s="11"/>
      <c r="AO2783" s="11"/>
      <c r="AP2783" s="11"/>
      <c r="AQ2783" s="11"/>
      <c r="AR2783" s="11"/>
      <c r="AS2783" s="11"/>
      <c r="AT2783" s="11"/>
      <c r="AU2783" s="11"/>
      <c r="AV2783" s="11"/>
      <c r="AW2783" s="11"/>
      <c r="AX2783" s="11"/>
      <c r="AY2783" s="11"/>
      <c r="AZ2783" s="11"/>
      <c r="BA2783" s="11"/>
      <c r="BB2783" s="11"/>
      <c r="BC2783" s="11"/>
      <c r="BD2783" s="11"/>
      <c r="BE2783" s="11"/>
      <c r="BF2783" s="11"/>
      <c r="BG2783" s="11"/>
      <c r="BH2783" s="11"/>
      <c r="BI2783" s="11"/>
      <c r="BJ2783" s="11"/>
      <c r="BK2783" s="11"/>
      <c r="BL2783" s="11"/>
      <c r="BM2783" s="11"/>
      <c r="BN2783" s="11"/>
      <c r="BO2783" s="11"/>
      <c r="BP2783" s="1" t="str">
        <v>0- Port Costs</v>
      </c>
      <c r="BT2783" s="1" t="str">
        <v>0- Port Value</v>
      </c>
      <c r="BU2783" s="11"/>
    </row>
    <row r="2784" spans="8:73" hidden="1" outlineLevel="1" x14ac:dyDescent="0.3">
      <c r="H2784" s="1" t="str">
        <v>0 - BM Costs</v>
      </c>
      <c r="L2784" s="1" t="str">
        <v>0 - BM Port</v>
      </c>
      <c r="N2784" s="1" t="str">
        <v>0 - Port Assets</v>
      </c>
      <c r="O2784" s="11"/>
      <c r="P2784" s="11"/>
      <c r="Q2784" s="11"/>
      <c r="R2784" s="11"/>
      <c r="S2784" s="11"/>
      <c r="T2784" s="11"/>
      <c r="U2784" s="11"/>
      <c r="V2784" s="11"/>
      <c r="W2784" s="11"/>
      <c r="X2784" s="11"/>
      <c r="Y2784" s="11"/>
      <c r="Z2784" s="11"/>
      <c r="AA2784" s="11"/>
      <c r="AB2784" s="11"/>
      <c r="AC2784" s="11"/>
      <c r="AD2784" s="11"/>
      <c r="AE2784" s="11"/>
      <c r="AF2784" s="11"/>
      <c r="AG2784" s="11"/>
      <c r="AH2784" s="11"/>
      <c r="AI2784" s="11"/>
      <c r="AJ2784" s="11"/>
      <c r="AK2784" s="11"/>
      <c r="AL2784" s="11"/>
      <c r="AM2784" s="11"/>
      <c r="AN2784" s="11"/>
      <c r="AO2784" s="11"/>
      <c r="AP2784" s="11"/>
      <c r="AQ2784" s="11"/>
      <c r="AR2784" s="11"/>
      <c r="AS2784" s="11"/>
      <c r="AT2784" s="11"/>
      <c r="AU2784" s="11"/>
      <c r="AV2784" s="11"/>
      <c r="AW2784" s="11"/>
      <c r="AX2784" s="11"/>
      <c r="AY2784" s="11"/>
      <c r="AZ2784" s="11"/>
      <c r="BA2784" s="11"/>
      <c r="BB2784" s="11"/>
      <c r="BC2784" s="11"/>
      <c r="BD2784" s="11"/>
      <c r="BE2784" s="11"/>
      <c r="BF2784" s="11"/>
      <c r="BG2784" s="11"/>
      <c r="BH2784" s="11"/>
      <c r="BI2784" s="11"/>
      <c r="BJ2784" s="11"/>
      <c r="BK2784" s="11"/>
      <c r="BL2784" s="11"/>
      <c r="BM2784" s="11"/>
      <c r="BN2784" s="11"/>
      <c r="BO2784" s="11"/>
      <c r="BP2784" s="1" t="str">
        <v>0- Port Costs</v>
      </c>
      <c r="BT2784" s="1" t="str">
        <v>0- Port Value</v>
      </c>
      <c r="BU2784" s="11"/>
    </row>
    <row r="2785" spans="8:73" hidden="1" outlineLevel="1" x14ac:dyDescent="0.3">
      <c r="H2785" s="1" t="str">
        <v>0 - BM Costs</v>
      </c>
      <c r="L2785" s="1" t="str">
        <v>0 - BM Port</v>
      </c>
      <c r="N2785" s="1" t="str">
        <v>0 - Port Assets</v>
      </c>
      <c r="O2785" s="11"/>
      <c r="P2785" s="11"/>
      <c r="Q2785" s="11"/>
      <c r="R2785" s="11"/>
      <c r="S2785" s="11"/>
      <c r="T2785" s="11"/>
      <c r="U2785" s="11"/>
      <c r="V2785" s="11"/>
      <c r="W2785" s="11"/>
      <c r="X2785" s="11"/>
      <c r="Y2785" s="11"/>
      <c r="Z2785" s="11"/>
      <c r="AA2785" s="11"/>
      <c r="AB2785" s="11"/>
      <c r="AC2785" s="11"/>
      <c r="AD2785" s="11"/>
      <c r="AE2785" s="11"/>
      <c r="AF2785" s="11"/>
      <c r="AG2785" s="11"/>
      <c r="AH2785" s="11"/>
      <c r="AI2785" s="11"/>
      <c r="AJ2785" s="11"/>
      <c r="AK2785" s="11"/>
      <c r="AL2785" s="11"/>
      <c r="AM2785" s="11"/>
      <c r="AN2785" s="11"/>
      <c r="AO2785" s="11"/>
      <c r="AP2785" s="11"/>
      <c r="AQ2785" s="11"/>
      <c r="AR2785" s="11"/>
      <c r="AS2785" s="11"/>
      <c r="AT2785" s="11"/>
      <c r="AU2785" s="11"/>
      <c r="AV2785" s="11"/>
      <c r="AW2785" s="11"/>
      <c r="AX2785" s="11"/>
      <c r="AY2785" s="11"/>
      <c r="AZ2785" s="11"/>
      <c r="BA2785" s="11"/>
      <c r="BB2785" s="11"/>
      <c r="BC2785" s="11"/>
      <c r="BD2785" s="11"/>
      <c r="BE2785" s="11"/>
      <c r="BF2785" s="11"/>
      <c r="BG2785" s="11"/>
      <c r="BH2785" s="11"/>
      <c r="BI2785" s="11"/>
      <c r="BJ2785" s="11"/>
      <c r="BK2785" s="11"/>
      <c r="BL2785" s="11"/>
      <c r="BM2785" s="11"/>
      <c r="BN2785" s="11"/>
      <c r="BO2785" s="11"/>
      <c r="BP2785" s="1" t="str">
        <v>0- Port Costs</v>
      </c>
      <c r="BT2785" s="1" t="str">
        <v>0- Port Value</v>
      </c>
      <c r="BU2785" s="11"/>
    </row>
    <row r="2786" spans="8:73" hidden="1" outlineLevel="1" x14ac:dyDescent="0.3">
      <c r="H2786" s="1" t="str">
        <v>0 - BM Costs</v>
      </c>
      <c r="L2786" s="1" t="str">
        <v>0 - BM Port</v>
      </c>
      <c r="N2786" s="1" t="str">
        <v>0 - Port Assets</v>
      </c>
      <c r="O2786" s="11"/>
      <c r="P2786" s="11"/>
      <c r="Q2786" s="11"/>
      <c r="R2786" s="11"/>
      <c r="S2786" s="11"/>
      <c r="T2786" s="11"/>
      <c r="U2786" s="11"/>
      <c r="V2786" s="11"/>
      <c r="W2786" s="11"/>
      <c r="X2786" s="11"/>
      <c r="Y2786" s="11"/>
      <c r="Z2786" s="11"/>
      <c r="AA2786" s="11"/>
      <c r="AB2786" s="11"/>
      <c r="AC2786" s="11"/>
      <c r="AD2786" s="11"/>
      <c r="AE2786" s="11"/>
      <c r="AF2786" s="11"/>
      <c r="AG2786" s="11"/>
      <c r="AH2786" s="11"/>
      <c r="AI2786" s="11"/>
      <c r="AJ2786" s="11"/>
      <c r="AK2786" s="11"/>
      <c r="AL2786" s="11"/>
      <c r="AM2786" s="11"/>
      <c r="AN2786" s="11"/>
      <c r="AO2786" s="11"/>
      <c r="AP2786" s="11"/>
      <c r="AQ2786" s="11"/>
      <c r="AR2786" s="11"/>
      <c r="AS2786" s="11"/>
      <c r="AT2786" s="11"/>
      <c r="AU2786" s="11"/>
      <c r="AV2786" s="11"/>
      <c r="AW2786" s="11"/>
      <c r="AX2786" s="11"/>
      <c r="AY2786" s="11"/>
      <c r="AZ2786" s="11"/>
      <c r="BA2786" s="11"/>
      <c r="BB2786" s="11"/>
      <c r="BC2786" s="11"/>
      <c r="BD2786" s="11"/>
      <c r="BE2786" s="11"/>
      <c r="BF2786" s="11"/>
      <c r="BG2786" s="11"/>
      <c r="BH2786" s="11"/>
      <c r="BI2786" s="11"/>
      <c r="BJ2786" s="11"/>
      <c r="BK2786" s="11"/>
      <c r="BL2786" s="11"/>
      <c r="BM2786" s="11"/>
      <c r="BN2786" s="11"/>
      <c r="BO2786" s="11"/>
      <c r="BP2786" s="1" t="str">
        <v>0- Port Costs</v>
      </c>
      <c r="BT2786" s="1" t="str">
        <v>0- Port Value</v>
      </c>
      <c r="BU2786" s="11"/>
    </row>
    <row r="2787" spans="8:73" hidden="1" outlineLevel="1" x14ac:dyDescent="0.3">
      <c r="H2787" s="1" t="str">
        <v>0 - BM Costs</v>
      </c>
      <c r="L2787" s="1" t="str">
        <v>0 - BM Port</v>
      </c>
      <c r="N2787" s="1" t="str">
        <v>0 - Port Assets</v>
      </c>
      <c r="O2787" s="11"/>
      <c r="P2787" s="11"/>
      <c r="Q2787" s="11"/>
      <c r="R2787" s="11"/>
      <c r="S2787" s="11"/>
      <c r="T2787" s="11"/>
      <c r="U2787" s="11"/>
      <c r="V2787" s="11"/>
      <c r="W2787" s="11"/>
      <c r="X2787" s="11"/>
      <c r="Y2787" s="11"/>
      <c r="Z2787" s="11"/>
      <c r="AA2787" s="11"/>
      <c r="AB2787" s="11"/>
      <c r="AC2787" s="11"/>
      <c r="AD2787" s="11"/>
      <c r="AE2787" s="11"/>
      <c r="AF2787" s="11"/>
      <c r="AG2787" s="11"/>
      <c r="AH2787" s="11"/>
      <c r="AI2787" s="11"/>
      <c r="AJ2787" s="11"/>
      <c r="AK2787" s="11"/>
      <c r="AL2787" s="11"/>
      <c r="AM2787" s="11"/>
      <c r="AN2787" s="11"/>
      <c r="AO2787" s="11"/>
      <c r="AP2787" s="11"/>
      <c r="AQ2787" s="11"/>
      <c r="AR2787" s="11"/>
      <c r="AS2787" s="11"/>
      <c r="AT2787" s="11"/>
      <c r="AU2787" s="11"/>
      <c r="AV2787" s="11"/>
      <c r="AW2787" s="11"/>
      <c r="AX2787" s="11"/>
      <c r="AY2787" s="11"/>
      <c r="AZ2787" s="11"/>
      <c r="BA2787" s="11"/>
      <c r="BB2787" s="11"/>
      <c r="BC2787" s="11"/>
      <c r="BD2787" s="11"/>
      <c r="BE2787" s="11"/>
      <c r="BF2787" s="11"/>
      <c r="BG2787" s="11"/>
      <c r="BH2787" s="11"/>
      <c r="BI2787" s="11"/>
      <c r="BJ2787" s="11"/>
      <c r="BK2787" s="11"/>
      <c r="BL2787" s="11"/>
      <c r="BM2787" s="11"/>
      <c r="BN2787" s="11"/>
      <c r="BO2787" s="11"/>
      <c r="BP2787" s="1" t="str">
        <v>0- Port Costs</v>
      </c>
      <c r="BT2787" s="1" t="str">
        <v>0- Port Value</v>
      </c>
      <c r="BU2787" s="11"/>
    </row>
    <row r="2788" spans="8:73" hidden="1" outlineLevel="1" x14ac:dyDescent="0.3">
      <c r="H2788" s="1" t="str">
        <v>0 - BM Costs</v>
      </c>
      <c r="L2788" s="1" t="str">
        <v>0 - BM Port</v>
      </c>
      <c r="N2788" s="1" t="str">
        <v>0 - Port Assets</v>
      </c>
      <c r="O2788" s="11"/>
      <c r="P2788" s="11"/>
      <c r="Q2788" s="11"/>
      <c r="R2788" s="11"/>
      <c r="S2788" s="11"/>
      <c r="T2788" s="11"/>
      <c r="U2788" s="11"/>
      <c r="V2788" s="11"/>
      <c r="W2788" s="11"/>
      <c r="X2788" s="11"/>
      <c r="Y2788" s="11"/>
      <c r="Z2788" s="11"/>
      <c r="AA2788" s="11"/>
      <c r="AB2788" s="11"/>
      <c r="AC2788" s="11"/>
      <c r="AD2788" s="11"/>
      <c r="AE2788" s="11"/>
      <c r="AF2788" s="11"/>
      <c r="AG2788" s="11"/>
      <c r="AH2788" s="11"/>
      <c r="AI2788" s="11"/>
      <c r="AJ2788" s="11"/>
      <c r="AK2788" s="11"/>
      <c r="AL2788" s="11"/>
      <c r="AM2788" s="11"/>
      <c r="AN2788" s="11"/>
      <c r="AO2788" s="11"/>
      <c r="AP2788" s="11"/>
      <c r="AQ2788" s="11"/>
      <c r="AR2788" s="11"/>
      <c r="AS2788" s="11"/>
      <c r="AT2788" s="11"/>
      <c r="AU2788" s="11"/>
      <c r="AV2788" s="11"/>
      <c r="AW2788" s="11"/>
      <c r="AX2788" s="11"/>
      <c r="AY2788" s="11"/>
      <c r="AZ2788" s="11"/>
      <c r="BA2788" s="11"/>
      <c r="BB2788" s="11"/>
      <c r="BC2788" s="11"/>
      <c r="BD2788" s="11"/>
      <c r="BE2788" s="11"/>
      <c r="BF2788" s="11"/>
      <c r="BG2788" s="11"/>
      <c r="BH2788" s="11"/>
      <c r="BI2788" s="11"/>
      <c r="BJ2788" s="11"/>
      <c r="BK2788" s="11"/>
      <c r="BL2788" s="11"/>
      <c r="BM2788" s="11"/>
      <c r="BN2788" s="11"/>
      <c r="BO2788" s="11"/>
      <c r="BP2788" s="1" t="str">
        <v>0- Port Costs</v>
      </c>
      <c r="BT2788" s="1" t="str">
        <v>0- Port Value</v>
      </c>
      <c r="BU2788" s="11"/>
    </row>
    <row r="2789" spans="8:73" hidden="1" outlineLevel="1" x14ac:dyDescent="0.3">
      <c r="H2789" s="1" t="str">
        <v>0 - BM Costs</v>
      </c>
      <c r="L2789" s="1" t="str">
        <v>0 - BM Port</v>
      </c>
      <c r="N2789" s="1" t="str">
        <v>0 - Port Assets</v>
      </c>
      <c r="O2789" s="11"/>
      <c r="P2789" s="11"/>
      <c r="Q2789" s="11"/>
      <c r="R2789" s="11"/>
      <c r="S2789" s="11"/>
      <c r="T2789" s="11"/>
      <c r="U2789" s="11"/>
      <c r="V2789" s="11"/>
      <c r="W2789" s="11"/>
      <c r="X2789" s="11"/>
      <c r="Y2789" s="11"/>
      <c r="Z2789" s="11"/>
      <c r="AA2789" s="11"/>
      <c r="AB2789" s="11"/>
      <c r="AC2789" s="11"/>
      <c r="AD2789" s="11"/>
      <c r="AE2789" s="11"/>
      <c r="AF2789" s="11"/>
      <c r="AG2789" s="11"/>
      <c r="AH2789" s="11"/>
      <c r="AI2789" s="11"/>
      <c r="AJ2789" s="11"/>
      <c r="AK2789" s="11"/>
      <c r="AL2789" s="11"/>
      <c r="AM2789" s="11"/>
      <c r="AN2789" s="11"/>
      <c r="AO2789" s="11"/>
      <c r="AP2789" s="11"/>
      <c r="AQ2789" s="11"/>
      <c r="AR2789" s="11"/>
      <c r="AS2789" s="11"/>
      <c r="AT2789" s="11"/>
      <c r="AU2789" s="11"/>
      <c r="AV2789" s="11"/>
      <c r="AW2789" s="11"/>
      <c r="AX2789" s="11"/>
      <c r="AY2789" s="11"/>
      <c r="AZ2789" s="11"/>
      <c r="BA2789" s="11"/>
      <c r="BB2789" s="11"/>
      <c r="BC2789" s="11"/>
      <c r="BD2789" s="11"/>
      <c r="BE2789" s="11"/>
      <c r="BF2789" s="11"/>
      <c r="BG2789" s="11"/>
      <c r="BH2789" s="11"/>
      <c r="BI2789" s="11"/>
      <c r="BJ2789" s="11"/>
      <c r="BK2789" s="11"/>
      <c r="BL2789" s="11"/>
      <c r="BM2789" s="11"/>
      <c r="BN2789" s="11"/>
      <c r="BO2789" s="11"/>
      <c r="BP2789" s="1" t="str">
        <v>0- Port Costs</v>
      </c>
      <c r="BT2789" s="1" t="str">
        <v>0- Port Value</v>
      </c>
      <c r="BU2789" s="11"/>
    </row>
    <row r="2790" spans="8:73" hidden="1" outlineLevel="1" x14ac:dyDescent="0.3">
      <c r="H2790" s="1" t="str">
        <v>0 - BM Costs</v>
      </c>
      <c r="L2790" s="1" t="str">
        <v>0 - BM Port</v>
      </c>
      <c r="N2790" s="1" t="str">
        <v>0 - Port Assets</v>
      </c>
      <c r="O2790" s="11"/>
      <c r="P2790" s="11"/>
      <c r="Q2790" s="11"/>
      <c r="R2790" s="11"/>
      <c r="S2790" s="11"/>
      <c r="T2790" s="11"/>
      <c r="U2790" s="11"/>
      <c r="V2790" s="11"/>
      <c r="W2790" s="11"/>
      <c r="X2790" s="11"/>
      <c r="Y2790" s="11"/>
      <c r="Z2790" s="11"/>
      <c r="AA2790" s="11"/>
      <c r="AB2790" s="11"/>
      <c r="AC2790" s="11"/>
      <c r="AD2790" s="11"/>
      <c r="AE2790" s="11"/>
      <c r="AF2790" s="11"/>
      <c r="AG2790" s="11"/>
      <c r="AH2790" s="11"/>
      <c r="AI2790" s="11"/>
      <c r="AJ2790" s="11"/>
      <c r="AK2790" s="11"/>
      <c r="AL2790" s="11"/>
      <c r="AM2790" s="11"/>
      <c r="AN2790" s="11"/>
      <c r="AO2790" s="11"/>
      <c r="AP2790" s="11"/>
      <c r="AQ2790" s="11"/>
      <c r="AR2790" s="11"/>
      <c r="AS2790" s="11"/>
      <c r="AT2790" s="11"/>
      <c r="AU2790" s="11"/>
      <c r="AV2790" s="11"/>
      <c r="AW2790" s="11"/>
      <c r="AX2790" s="11"/>
      <c r="AY2790" s="11"/>
      <c r="AZ2790" s="11"/>
      <c r="BA2790" s="11"/>
      <c r="BB2790" s="11"/>
      <c r="BC2790" s="11"/>
      <c r="BD2790" s="11"/>
      <c r="BE2790" s="11"/>
      <c r="BF2790" s="11"/>
      <c r="BG2790" s="11"/>
      <c r="BH2790" s="11"/>
      <c r="BI2790" s="11"/>
      <c r="BJ2790" s="11"/>
      <c r="BK2790" s="11"/>
      <c r="BL2790" s="11"/>
      <c r="BM2790" s="11"/>
      <c r="BN2790" s="11"/>
      <c r="BO2790" s="11"/>
      <c r="BP2790" s="1" t="str">
        <v>0- Port Costs</v>
      </c>
      <c r="BT2790" s="1" t="str">
        <v>0- Port Value</v>
      </c>
      <c r="BU2790" s="11"/>
    </row>
    <row r="2791" spans="8:73" hidden="1" outlineLevel="1" x14ac:dyDescent="0.3">
      <c r="H2791" s="1" t="str">
        <v>0 - BM Costs</v>
      </c>
      <c r="L2791" s="1" t="str">
        <v>0 - BM Port</v>
      </c>
      <c r="N2791" s="1" t="str">
        <v>0 - Port Assets</v>
      </c>
      <c r="O2791" s="11"/>
      <c r="P2791" s="11"/>
      <c r="Q2791" s="11"/>
      <c r="R2791" s="11"/>
      <c r="S2791" s="11"/>
      <c r="T2791" s="11"/>
      <c r="U2791" s="11"/>
      <c r="V2791" s="11"/>
      <c r="W2791" s="11"/>
      <c r="X2791" s="11"/>
      <c r="Y2791" s="11"/>
      <c r="Z2791" s="11"/>
      <c r="AA2791" s="11"/>
      <c r="AB2791" s="11"/>
      <c r="AC2791" s="11"/>
      <c r="AD2791" s="11"/>
      <c r="AE2791" s="11"/>
      <c r="AF2791" s="11"/>
      <c r="AG2791" s="11"/>
      <c r="AH2791" s="11"/>
      <c r="AI2791" s="11"/>
      <c r="AJ2791" s="11"/>
      <c r="AK2791" s="11"/>
      <c r="AL2791" s="11"/>
      <c r="AM2791" s="11"/>
      <c r="AN2791" s="11"/>
      <c r="AO2791" s="11"/>
      <c r="AP2791" s="11"/>
      <c r="AQ2791" s="11"/>
      <c r="AR2791" s="11"/>
      <c r="AS2791" s="11"/>
      <c r="AT2791" s="11"/>
      <c r="AU2791" s="11"/>
      <c r="AV2791" s="11"/>
      <c r="AW2791" s="11"/>
      <c r="AX2791" s="11"/>
      <c r="AY2791" s="11"/>
      <c r="AZ2791" s="11"/>
      <c r="BA2791" s="11"/>
      <c r="BB2791" s="11"/>
      <c r="BC2791" s="11"/>
      <c r="BD2791" s="11"/>
      <c r="BE2791" s="11"/>
      <c r="BF2791" s="11"/>
      <c r="BG2791" s="11"/>
      <c r="BH2791" s="11"/>
      <c r="BI2791" s="11"/>
      <c r="BJ2791" s="11"/>
      <c r="BK2791" s="11"/>
      <c r="BL2791" s="11"/>
      <c r="BM2791" s="11"/>
      <c r="BN2791" s="11"/>
      <c r="BO2791" s="11"/>
      <c r="BP2791" s="1" t="str">
        <v>0- Port Costs</v>
      </c>
      <c r="BT2791" s="1" t="str">
        <v>0- Port Value</v>
      </c>
      <c r="BU2791" s="11"/>
    </row>
    <row r="2792" spans="8:73" hidden="1" outlineLevel="1" x14ac:dyDescent="0.3">
      <c r="H2792" s="1" t="str">
        <v>0 - BM Costs</v>
      </c>
      <c r="L2792" s="1" t="str">
        <v>0 - BM Port</v>
      </c>
      <c r="N2792" s="1" t="str">
        <v>0 - Port Assets</v>
      </c>
      <c r="O2792" s="11"/>
      <c r="P2792" s="11"/>
      <c r="Q2792" s="11"/>
      <c r="R2792" s="11"/>
      <c r="S2792" s="11"/>
      <c r="T2792" s="11"/>
      <c r="U2792" s="11"/>
      <c r="V2792" s="11"/>
      <c r="W2792" s="11"/>
      <c r="X2792" s="11"/>
      <c r="Y2792" s="11"/>
      <c r="Z2792" s="11"/>
      <c r="AA2792" s="11"/>
      <c r="AB2792" s="11"/>
      <c r="AC2792" s="11"/>
      <c r="AD2792" s="11"/>
      <c r="AE2792" s="11"/>
      <c r="AF2792" s="11"/>
      <c r="AG2792" s="11"/>
      <c r="AH2792" s="11"/>
      <c r="AI2792" s="11"/>
      <c r="AJ2792" s="11"/>
      <c r="AK2792" s="11"/>
      <c r="AL2792" s="11"/>
      <c r="AM2792" s="11"/>
      <c r="AN2792" s="11"/>
      <c r="AO2792" s="11"/>
      <c r="AP2792" s="11"/>
      <c r="AQ2792" s="11"/>
      <c r="AR2792" s="11"/>
      <c r="AS2792" s="11"/>
      <c r="AT2792" s="11"/>
      <c r="AU2792" s="11"/>
      <c r="AV2792" s="11"/>
      <c r="AW2792" s="11"/>
      <c r="AX2792" s="11"/>
      <c r="AY2792" s="11"/>
      <c r="AZ2792" s="11"/>
      <c r="BA2792" s="11"/>
      <c r="BB2792" s="11"/>
      <c r="BC2792" s="11"/>
      <c r="BD2792" s="11"/>
      <c r="BE2792" s="11"/>
      <c r="BF2792" s="11"/>
      <c r="BG2792" s="11"/>
      <c r="BH2792" s="11"/>
      <c r="BI2792" s="11"/>
      <c r="BJ2792" s="11"/>
      <c r="BK2792" s="11"/>
      <c r="BL2792" s="11"/>
      <c r="BM2792" s="11"/>
      <c r="BN2792" s="11"/>
      <c r="BO2792" s="11"/>
      <c r="BP2792" s="1" t="str">
        <v>0- Port Costs</v>
      </c>
      <c r="BT2792" s="1" t="str">
        <v>0- Port Value</v>
      </c>
      <c r="BU2792" s="11"/>
    </row>
    <row r="2793" spans="8:73" hidden="1" outlineLevel="1" x14ac:dyDescent="0.3">
      <c r="H2793" s="1" t="str">
        <v>0 - BM Costs</v>
      </c>
      <c r="L2793" s="1" t="str">
        <v>0 - BM Port</v>
      </c>
      <c r="N2793" s="1" t="str">
        <v>0 - Port Assets</v>
      </c>
      <c r="O2793" s="11"/>
      <c r="P2793" s="11"/>
      <c r="Q2793" s="11"/>
      <c r="R2793" s="11"/>
      <c r="S2793" s="11"/>
      <c r="T2793" s="11"/>
      <c r="U2793" s="11"/>
      <c r="V2793" s="11"/>
      <c r="W2793" s="11"/>
      <c r="X2793" s="11"/>
      <c r="Y2793" s="11"/>
      <c r="Z2793" s="11"/>
      <c r="AA2793" s="11"/>
      <c r="AB2793" s="11"/>
      <c r="AC2793" s="11"/>
      <c r="AD2793" s="11"/>
      <c r="AE2793" s="11"/>
      <c r="AF2793" s="11"/>
      <c r="AG2793" s="11"/>
      <c r="AH2793" s="11"/>
      <c r="AI2793" s="11"/>
      <c r="AJ2793" s="11"/>
      <c r="AK2793" s="11"/>
      <c r="AL2793" s="11"/>
      <c r="AM2793" s="11"/>
      <c r="AN2793" s="11"/>
      <c r="AO2793" s="11"/>
      <c r="AP2793" s="11"/>
      <c r="AQ2793" s="11"/>
      <c r="AR2793" s="11"/>
      <c r="AS2793" s="11"/>
      <c r="AT2793" s="11"/>
      <c r="AU2793" s="11"/>
      <c r="AV2793" s="11"/>
      <c r="AW2793" s="11"/>
      <c r="AX2793" s="11"/>
      <c r="AY2793" s="11"/>
      <c r="AZ2793" s="11"/>
      <c r="BA2793" s="11"/>
      <c r="BB2793" s="11"/>
      <c r="BC2793" s="11"/>
      <c r="BD2793" s="11"/>
      <c r="BE2793" s="11"/>
      <c r="BF2793" s="11"/>
      <c r="BG2793" s="11"/>
      <c r="BH2793" s="11"/>
      <c r="BI2793" s="11"/>
      <c r="BJ2793" s="11"/>
      <c r="BK2793" s="11"/>
      <c r="BL2793" s="11"/>
      <c r="BM2793" s="11"/>
      <c r="BN2793" s="11"/>
      <c r="BO2793" s="11"/>
      <c r="BP2793" s="1" t="str">
        <v>0- Port Costs</v>
      </c>
      <c r="BT2793" s="1" t="str">
        <v>0- Port Value</v>
      </c>
      <c r="BU2793" s="11"/>
    </row>
    <row r="2794" spans="8:73" hidden="1" outlineLevel="1" x14ac:dyDescent="0.3">
      <c r="H2794" s="1" t="str">
        <v>0 - BM Costs</v>
      </c>
      <c r="L2794" s="1" t="str">
        <v>0 - BM Port</v>
      </c>
      <c r="N2794" s="1" t="str">
        <v>0 - Port Assets</v>
      </c>
      <c r="O2794" s="11"/>
      <c r="P2794" s="11"/>
      <c r="Q2794" s="11"/>
      <c r="R2794" s="11"/>
      <c r="S2794" s="11"/>
      <c r="T2794" s="11"/>
      <c r="U2794" s="11"/>
      <c r="V2794" s="11"/>
      <c r="W2794" s="11"/>
      <c r="X2794" s="11"/>
      <c r="Y2794" s="11"/>
      <c r="Z2794" s="11"/>
      <c r="AA2794" s="11"/>
      <c r="AB2794" s="11"/>
      <c r="AC2794" s="11"/>
      <c r="AD2794" s="11"/>
      <c r="AE2794" s="11"/>
      <c r="AF2794" s="11"/>
      <c r="AG2794" s="11"/>
      <c r="AH2794" s="11"/>
      <c r="AI2794" s="11"/>
      <c r="AJ2794" s="11"/>
      <c r="AK2794" s="11"/>
      <c r="AL2794" s="11"/>
      <c r="AM2794" s="11"/>
      <c r="AN2794" s="11"/>
      <c r="AO2794" s="11"/>
      <c r="AP2794" s="11"/>
      <c r="AQ2794" s="11"/>
      <c r="AR2794" s="11"/>
      <c r="AS2794" s="11"/>
      <c r="AT2794" s="11"/>
      <c r="AU2794" s="11"/>
      <c r="AV2794" s="11"/>
      <c r="AW2794" s="11"/>
      <c r="AX2794" s="11"/>
      <c r="AY2794" s="11"/>
      <c r="AZ2794" s="11"/>
      <c r="BA2794" s="11"/>
      <c r="BB2794" s="11"/>
      <c r="BC2794" s="11"/>
      <c r="BD2794" s="11"/>
      <c r="BE2794" s="11"/>
      <c r="BF2794" s="11"/>
      <c r="BG2794" s="11"/>
      <c r="BH2794" s="11"/>
      <c r="BI2794" s="11"/>
      <c r="BJ2794" s="11"/>
      <c r="BK2794" s="11"/>
      <c r="BL2794" s="11"/>
      <c r="BM2794" s="11"/>
      <c r="BN2794" s="11"/>
      <c r="BO2794" s="11"/>
      <c r="BP2794" s="1" t="str">
        <v>0- Port Costs</v>
      </c>
      <c r="BT2794" s="1" t="str">
        <v>0- Port Value</v>
      </c>
      <c r="BU2794" s="11"/>
    </row>
    <row r="2795" spans="8:73" hidden="1" outlineLevel="1" x14ac:dyDescent="0.3">
      <c r="H2795" s="1" t="str">
        <v>0 - BM Costs</v>
      </c>
      <c r="L2795" s="1" t="str">
        <v>0 - BM Port</v>
      </c>
      <c r="N2795" s="1" t="str">
        <v>0 - Port Assets</v>
      </c>
      <c r="O2795" s="11"/>
      <c r="P2795" s="11"/>
      <c r="Q2795" s="11"/>
      <c r="R2795" s="11"/>
      <c r="S2795" s="11"/>
      <c r="T2795" s="11"/>
      <c r="U2795" s="11"/>
      <c r="V2795" s="11"/>
      <c r="W2795" s="11"/>
      <c r="X2795" s="11"/>
      <c r="Y2795" s="11"/>
      <c r="Z2795" s="11"/>
      <c r="AA2795" s="11"/>
      <c r="AB2795" s="11"/>
      <c r="AC2795" s="11"/>
      <c r="AD2795" s="11"/>
      <c r="AE2795" s="11"/>
      <c r="AF2795" s="11"/>
      <c r="AG2795" s="11"/>
      <c r="AH2795" s="11"/>
      <c r="AI2795" s="11"/>
      <c r="AJ2795" s="11"/>
      <c r="AK2795" s="11"/>
      <c r="AL2795" s="11"/>
      <c r="AM2795" s="11"/>
      <c r="AN2795" s="11"/>
      <c r="AO2795" s="11"/>
      <c r="AP2795" s="11"/>
      <c r="AQ2795" s="11"/>
      <c r="AR2795" s="11"/>
      <c r="AS2795" s="11"/>
      <c r="AT2795" s="11"/>
      <c r="AU2795" s="11"/>
      <c r="AV2795" s="11"/>
      <c r="AW2795" s="11"/>
      <c r="AX2795" s="11"/>
      <c r="AY2795" s="11"/>
      <c r="AZ2795" s="11"/>
      <c r="BA2795" s="11"/>
      <c r="BB2795" s="11"/>
      <c r="BC2795" s="11"/>
      <c r="BD2795" s="11"/>
      <c r="BE2795" s="11"/>
      <c r="BF2795" s="11"/>
      <c r="BG2795" s="11"/>
      <c r="BH2795" s="11"/>
      <c r="BI2795" s="11"/>
      <c r="BJ2795" s="11"/>
      <c r="BK2795" s="11"/>
      <c r="BL2795" s="11"/>
      <c r="BM2795" s="11"/>
      <c r="BN2795" s="11"/>
      <c r="BO2795" s="11"/>
      <c r="BP2795" s="1" t="str">
        <v>0- Port Costs</v>
      </c>
      <c r="BT2795" s="1" t="str">
        <v>0- Port Value</v>
      </c>
      <c r="BU2795" s="11"/>
    </row>
    <row r="2796" spans="8:73" hidden="1" outlineLevel="1" x14ac:dyDescent="0.3">
      <c r="H2796" s="1" t="str">
        <v>0 - BM Costs</v>
      </c>
      <c r="L2796" s="1" t="str">
        <v>0 - BM Port</v>
      </c>
      <c r="N2796" s="1" t="str">
        <v>0 - Port Assets</v>
      </c>
      <c r="O2796" s="11"/>
      <c r="P2796" s="11"/>
      <c r="Q2796" s="11"/>
      <c r="R2796" s="11"/>
      <c r="S2796" s="11"/>
      <c r="T2796" s="11"/>
      <c r="U2796" s="11"/>
      <c r="V2796" s="11"/>
      <c r="W2796" s="11"/>
      <c r="X2796" s="11"/>
      <c r="Y2796" s="11"/>
      <c r="Z2796" s="11"/>
      <c r="AA2796" s="11"/>
      <c r="AB2796" s="11"/>
      <c r="AC2796" s="11"/>
      <c r="AD2796" s="11"/>
      <c r="AE2796" s="11"/>
      <c r="AF2796" s="11"/>
      <c r="AG2796" s="11"/>
      <c r="AH2796" s="11"/>
      <c r="AI2796" s="11"/>
      <c r="AJ2796" s="11"/>
      <c r="AK2796" s="11"/>
      <c r="AL2796" s="11"/>
      <c r="AM2796" s="11"/>
      <c r="AN2796" s="11"/>
      <c r="AO2796" s="11"/>
      <c r="AP2796" s="11"/>
      <c r="AQ2796" s="11"/>
      <c r="AR2796" s="11"/>
      <c r="AS2796" s="11"/>
      <c r="AT2796" s="11"/>
      <c r="AU2796" s="11"/>
      <c r="AV2796" s="11"/>
      <c r="AW2796" s="11"/>
      <c r="AX2796" s="11"/>
      <c r="AY2796" s="11"/>
      <c r="AZ2796" s="11"/>
      <c r="BA2796" s="11"/>
      <c r="BB2796" s="11"/>
      <c r="BC2796" s="11"/>
      <c r="BD2796" s="11"/>
      <c r="BE2796" s="11"/>
      <c r="BF2796" s="11"/>
      <c r="BG2796" s="11"/>
      <c r="BH2796" s="11"/>
      <c r="BI2796" s="11"/>
      <c r="BJ2796" s="11"/>
      <c r="BK2796" s="11"/>
      <c r="BL2796" s="11"/>
      <c r="BM2796" s="11"/>
      <c r="BN2796" s="11"/>
      <c r="BO2796" s="11"/>
      <c r="BP2796" s="1" t="str">
        <v>0- Port Costs</v>
      </c>
      <c r="BT2796" s="1" t="str">
        <v>0- Port Value</v>
      </c>
      <c r="BU2796" s="11"/>
    </row>
    <row r="2797" spans="8:73" hidden="1" outlineLevel="1" x14ac:dyDescent="0.3">
      <c r="H2797" s="1" t="str">
        <v>0 - BM Costs</v>
      </c>
      <c r="L2797" s="1" t="str">
        <v>0 - BM Port</v>
      </c>
      <c r="N2797" s="1" t="str">
        <v>0 - Port Assets</v>
      </c>
      <c r="O2797" s="11"/>
      <c r="P2797" s="11"/>
      <c r="Q2797" s="11"/>
      <c r="R2797" s="11"/>
      <c r="S2797" s="11"/>
      <c r="T2797" s="11"/>
      <c r="U2797" s="11"/>
      <c r="V2797" s="11"/>
      <c r="W2797" s="11"/>
      <c r="X2797" s="11"/>
      <c r="Y2797" s="11"/>
      <c r="Z2797" s="11"/>
      <c r="AA2797" s="11"/>
      <c r="AB2797" s="11"/>
      <c r="AC2797" s="11"/>
      <c r="AD2797" s="11"/>
      <c r="AE2797" s="11"/>
      <c r="AF2797" s="11"/>
      <c r="AG2797" s="11"/>
      <c r="AH2797" s="11"/>
      <c r="AI2797" s="11"/>
      <c r="AJ2797" s="11"/>
      <c r="AK2797" s="11"/>
      <c r="AL2797" s="11"/>
      <c r="AM2797" s="11"/>
      <c r="AN2797" s="11"/>
      <c r="AO2797" s="11"/>
      <c r="AP2797" s="11"/>
      <c r="AQ2797" s="11"/>
      <c r="AR2797" s="11"/>
      <c r="AS2797" s="11"/>
      <c r="AT2797" s="11"/>
      <c r="AU2797" s="11"/>
      <c r="AV2797" s="11"/>
      <c r="AW2797" s="11"/>
      <c r="AX2797" s="11"/>
      <c r="AY2797" s="11"/>
      <c r="AZ2797" s="11"/>
      <c r="BA2797" s="11"/>
      <c r="BB2797" s="11"/>
      <c r="BC2797" s="11"/>
      <c r="BD2797" s="11"/>
      <c r="BE2797" s="11"/>
      <c r="BF2797" s="11"/>
      <c r="BG2797" s="11"/>
      <c r="BH2797" s="11"/>
      <c r="BI2797" s="11"/>
      <c r="BJ2797" s="11"/>
      <c r="BK2797" s="11"/>
      <c r="BL2797" s="11"/>
      <c r="BM2797" s="11"/>
      <c r="BN2797" s="11"/>
      <c r="BO2797" s="11"/>
      <c r="BP2797" s="1" t="str">
        <v>0- Port Costs</v>
      </c>
      <c r="BT2797" s="1" t="str">
        <v>0- Port Value</v>
      </c>
      <c r="BU2797" s="11"/>
    </row>
    <row r="2798" spans="8:73" hidden="1" outlineLevel="1" x14ac:dyDescent="0.3">
      <c r="H2798" s="1" t="str">
        <v>0 - BM Costs</v>
      </c>
      <c r="L2798" s="1" t="str">
        <v>0 - BM Port</v>
      </c>
      <c r="N2798" s="1" t="str">
        <v>0 - Port Assets</v>
      </c>
      <c r="O2798" s="11"/>
      <c r="P2798" s="11"/>
      <c r="Q2798" s="11"/>
      <c r="R2798" s="11"/>
      <c r="S2798" s="11"/>
      <c r="T2798" s="11"/>
      <c r="U2798" s="11"/>
      <c r="V2798" s="11"/>
      <c r="W2798" s="11"/>
      <c r="X2798" s="11"/>
      <c r="Y2798" s="11"/>
      <c r="Z2798" s="11"/>
      <c r="AA2798" s="11"/>
      <c r="AB2798" s="11"/>
      <c r="AC2798" s="11"/>
      <c r="AD2798" s="11"/>
      <c r="AE2798" s="11"/>
      <c r="AF2798" s="11"/>
      <c r="AG2798" s="11"/>
      <c r="AH2798" s="11"/>
      <c r="AI2798" s="11"/>
      <c r="AJ2798" s="11"/>
      <c r="AK2798" s="11"/>
      <c r="AL2798" s="11"/>
      <c r="AM2798" s="11"/>
      <c r="AN2798" s="11"/>
      <c r="AO2798" s="11"/>
      <c r="AP2798" s="11"/>
      <c r="AQ2798" s="11"/>
      <c r="AR2798" s="11"/>
      <c r="AS2798" s="11"/>
      <c r="AT2798" s="11"/>
      <c r="AU2798" s="11"/>
      <c r="AV2798" s="11"/>
      <c r="AW2798" s="11"/>
      <c r="AX2798" s="11"/>
      <c r="AY2798" s="11"/>
      <c r="AZ2798" s="11"/>
      <c r="BA2798" s="11"/>
      <c r="BB2798" s="11"/>
      <c r="BC2798" s="11"/>
      <c r="BD2798" s="11"/>
      <c r="BE2798" s="11"/>
      <c r="BF2798" s="11"/>
      <c r="BG2798" s="11"/>
      <c r="BH2798" s="11"/>
      <c r="BI2798" s="11"/>
      <c r="BJ2798" s="11"/>
      <c r="BK2798" s="11"/>
      <c r="BL2798" s="11"/>
      <c r="BM2798" s="11"/>
      <c r="BN2798" s="11"/>
      <c r="BO2798" s="11"/>
      <c r="BP2798" s="1" t="str">
        <v>0- Port Costs</v>
      </c>
      <c r="BT2798" s="1" t="str">
        <v>0- Port Value</v>
      </c>
      <c r="BU2798" s="11"/>
    </row>
    <row r="2799" spans="8:73" hidden="1" outlineLevel="1" x14ac:dyDescent="0.3">
      <c r="H2799" s="1" t="str">
        <v>0 - BM Costs</v>
      </c>
      <c r="L2799" s="1" t="str">
        <v>0 - BM Port</v>
      </c>
      <c r="N2799" s="1" t="str">
        <v>0 - Port Assets</v>
      </c>
      <c r="O2799" s="11"/>
      <c r="P2799" s="11"/>
      <c r="Q2799" s="11"/>
      <c r="R2799" s="11"/>
      <c r="S2799" s="11"/>
      <c r="T2799" s="11"/>
      <c r="U2799" s="11"/>
      <c r="V2799" s="11"/>
      <c r="W2799" s="11"/>
      <c r="X2799" s="11"/>
      <c r="Y2799" s="11"/>
      <c r="Z2799" s="11"/>
      <c r="AA2799" s="11"/>
      <c r="AB2799" s="11"/>
      <c r="AC2799" s="11"/>
      <c r="AD2799" s="11"/>
      <c r="AE2799" s="11"/>
      <c r="AF2799" s="11"/>
      <c r="AG2799" s="11"/>
      <c r="AH2799" s="11"/>
      <c r="AI2799" s="11"/>
      <c r="AJ2799" s="11"/>
      <c r="AK2799" s="11"/>
      <c r="AL2799" s="11"/>
      <c r="AM2799" s="11"/>
      <c r="AN2799" s="11"/>
      <c r="AO2799" s="11"/>
      <c r="AP2799" s="11"/>
      <c r="AQ2799" s="11"/>
      <c r="AR2799" s="11"/>
      <c r="AS2799" s="11"/>
      <c r="AT2799" s="11"/>
      <c r="AU2799" s="11"/>
      <c r="AV2799" s="11"/>
      <c r="AW2799" s="11"/>
      <c r="AX2799" s="11"/>
      <c r="AY2799" s="11"/>
      <c r="AZ2799" s="11"/>
      <c r="BA2799" s="11"/>
      <c r="BB2799" s="11"/>
      <c r="BC2799" s="11"/>
      <c r="BD2799" s="11"/>
      <c r="BE2799" s="11"/>
      <c r="BF2799" s="11"/>
      <c r="BG2799" s="11"/>
      <c r="BH2799" s="11"/>
      <c r="BI2799" s="11"/>
      <c r="BJ2799" s="11"/>
      <c r="BK2799" s="11"/>
      <c r="BL2799" s="11"/>
      <c r="BM2799" s="11"/>
      <c r="BN2799" s="11"/>
      <c r="BO2799" s="11"/>
      <c r="BP2799" s="1" t="str">
        <v>0- Port Costs</v>
      </c>
      <c r="BT2799" s="1" t="str">
        <v>0- Port Value</v>
      </c>
      <c r="BU2799" s="11"/>
    </row>
    <row r="2800" spans="8:73" hidden="1" outlineLevel="1" x14ac:dyDescent="0.3">
      <c r="H2800" s="1" t="str">
        <v>0 - BM Costs</v>
      </c>
      <c r="L2800" s="1" t="str">
        <v>0 - BM Port</v>
      </c>
      <c r="N2800" s="1" t="str">
        <v>0 - Port Assets</v>
      </c>
      <c r="O2800" s="11"/>
      <c r="P2800" s="11"/>
      <c r="Q2800" s="11"/>
      <c r="R2800" s="11"/>
      <c r="S2800" s="11"/>
      <c r="T2800" s="11"/>
      <c r="U2800" s="11"/>
      <c r="V2800" s="11"/>
      <c r="W2800" s="11"/>
      <c r="X2800" s="11"/>
      <c r="Y2800" s="11"/>
      <c r="Z2800" s="11"/>
      <c r="AA2800" s="11"/>
      <c r="AB2800" s="11"/>
      <c r="AC2800" s="11"/>
      <c r="AD2800" s="11"/>
      <c r="AE2800" s="11"/>
      <c r="AF2800" s="11"/>
      <c r="AG2800" s="11"/>
      <c r="AH2800" s="11"/>
      <c r="AI2800" s="11"/>
      <c r="AJ2800" s="11"/>
      <c r="AK2800" s="11"/>
      <c r="AL2800" s="11"/>
      <c r="AM2800" s="11"/>
      <c r="AN2800" s="11"/>
      <c r="AO2800" s="11"/>
      <c r="AP2800" s="11"/>
      <c r="AQ2800" s="11"/>
      <c r="AR2800" s="11"/>
      <c r="AS2800" s="11"/>
      <c r="AT2800" s="11"/>
      <c r="AU2800" s="11"/>
      <c r="AV2800" s="11"/>
      <c r="AW2800" s="11"/>
      <c r="AX2800" s="11"/>
      <c r="AY2800" s="11"/>
      <c r="AZ2800" s="11"/>
      <c r="BA2800" s="11"/>
      <c r="BB2800" s="11"/>
      <c r="BC2800" s="11"/>
      <c r="BD2800" s="11"/>
      <c r="BE2800" s="11"/>
      <c r="BF2800" s="11"/>
      <c r="BG2800" s="11"/>
      <c r="BH2800" s="11"/>
      <c r="BI2800" s="11"/>
      <c r="BJ2800" s="11"/>
      <c r="BK2800" s="11"/>
      <c r="BL2800" s="11"/>
      <c r="BM2800" s="11"/>
      <c r="BN2800" s="11"/>
      <c r="BO2800" s="11"/>
      <c r="BP2800" s="1" t="str">
        <v>0- Port Costs</v>
      </c>
      <c r="BT2800" s="1" t="str">
        <v>0- Port Value</v>
      </c>
      <c r="BU2800" s="11"/>
    </row>
    <row r="2801" spans="8:73" hidden="1" outlineLevel="1" x14ac:dyDescent="0.3">
      <c r="H2801" s="1" t="str">
        <v>0 - BM Costs</v>
      </c>
      <c r="L2801" s="1" t="str">
        <v>0 - BM Port</v>
      </c>
      <c r="N2801" s="1" t="str">
        <v>0 - Port Assets</v>
      </c>
      <c r="O2801" s="11"/>
      <c r="P2801" s="11"/>
      <c r="Q2801" s="11"/>
      <c r="R2801" s="11"/>
      <c r="S2801" s="11"/>
      <c r="T2801" s="11"/>
      <c r="U2801" s="11"/>
      <c r="V2801" s="11"/>
      <c r="W2801" s="11"/>
      <c r="X2801" s="11"/>
      <c r="Y2801" s="11"/>
      <c r="Z2801" s="11"/>
      <c r="AA2801" s="11"/>
      <c r="AB2801" s="11"/>
      <c r="AC2801" s="11"/>
      <c r="AD2801" s="11"/>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c r="BC2801" s="11"/>
      <c r="BD2801" s="11"/>
      <c r="BE2801" s="11"/>
      <c r="BF2801" s="11"/>
      <c r="BG2801" s="11"/>
      <c r="BH2801" s="11"/>
      <c r="BI2801" s="11"/>
      <c r="BJ2801" s="11"/>
      <c r="BK2801" s="11"/>
      <c r="BL2801" s="11"/>
      <c r="BM2801" s="11"/>
      <c r="BN2801" s="11"/>
      <c r="BO2801" s="11"/>
      <c r="BP2801" s="1" t="str">
        <v>0- Port Costs</v>
      </c>
      <c r="BT2801" s="1" t="str">
        <v>0- Port Value</v>
      </c>
      <c r="BU2801" s="11"/>
    </row>
    <row r="2802" spans="8:73" hidden="1" outlineLevel="1" x14ac:dyDescent="0.3">
      <c r="H2802" s="1" t="str">
        <v>0 - BM Costs</v>
      </c>
      <c r="L2802" s="1" t="str">
        <v>0 - BM Port</v>
      </c>
      <c r="N2802" s="1" t="str">
        <v>0 - Port Assets</v>
      </c>
      <c r="O2802" s="11"/>
      <c r="P2802" s="11"/>
      <c r="Q2802" s="11"/>
      <c r="R2802" s="11"/>
      <c r="S2802" s="11"/>
      <c r="T2802" s="11"/>
      <c r="U2802" s="11"/>
      <c r="V2802" s="11"/>
      <c r="W2802" s="11"/>
      <c r="X2802" s="11"/>
      <c r="Y2802" s="11"/>
      <c r="Z2802" s="11"/>
      <c r="AA2802" s="11"/>
      <c r="AB2802" s="11"/>
      <c r="AC2802" s="11"/>
      <c r="AD2802" s="11"/>
      <c r="AE2802" s="11"/>
      <c r="AF2802" s="11"/>
      <c r="AG2802" s="11"/>
      <c r="AH2802" s="11"/>
      <c r="AI2802" s="11"/>
      <c r="AJ2802" s="11"/>
      <c r="AK2802" s="11"/>
      <c r="AL2802" s="11"/>
      <c r="AM2802" s="11"/>
      <c r="AN2802" s="11"/>
      <c r="AO2802" s="11"/>
      <c r="AP2802" s="11"/>
      <c r="AQ2802" s="11"/>
      <c r="AR2802" s="11"/>
      <c r="AS2802" s="11"/>
      <c r="AT2802" s="11"/>
      <c r="AU2802" s="11"/>
      <c r="AV2802" s="11"/>
      <c r="AW2802" s="11"/>
      <c r="AX2802" s="11"/>
      <c r="AY2802" s="11"/>
      <c r="AZ2802" s="11"/>
      <c r="BA2802" s="11"/>
      <c r="BB2802" s="11"/>
      <c r="BC2802" s="11"/>
      <c r="BD2802" s="11"/>
      <c r="BE2802" s="11"/>
      <c r="BF2802" s="11"/>
      <c r="BG2802" s="11"/>
      <c r="BH2802" s="11"/>
      <c r="BI2802" s="11"/>
      <c r="BJ2802" s="11"/>
      <c r="BK2802" s="11"/>
      <c r="BL2802" s="11"/>
      <c r="BM2802" s="11"/>
      <c r="BN2802" s="11"/>
      <c r="BO2802" s="11"/>
      <c r="BP2802" s="1" t="str">
        <v>0- Port Costs</v>
      </c>
      <c r="BT2802" s="1" t="str">
        <v>0- Port Value</v>
      </c>
      <c r="BU2802" s="11"/>
    </row>
    <row r="2803" spans="8:73" hidden="1" outlineLevel="1" x14ac:dyDescent="0.3">
      <c r="H2803" s="1" t="str">
        <v>0 - BM Costs</v>
      </c>
      <c r="L2803" s="1" t="str">
        <v>0 - BM Port</v>
      </c>
      <c r="N2803" s="1" t="str">
        <v>0 - Port Assets</v>
      </c>
      <c r="O2803" s="11"/>
      <c r="P2803" s="11"/>
      <c r="Q2803" s="11"/>
      <c r="R2803" s="11"/>
      <c r="S2803" s="11"/>
      <c r="T2803" s="11"/>
      <c r="U2803" s="11"/>
      <c r="V2803" s="11"/>
      <c r="W2803" s="11"/>
      <c r="X2803" s="11"/>
      <c r="Y2803" s="11"/>
      <c r="Z2803" s="11"/>
      <c r="AA2803" s="11"/>
      <c r="AB2803" s="11"/>
      <c r="AC2803" s="11"/>
      <c r="AD2803" s="11"/>
      <c r="AE2803" s="11"/>
      <c r="AF2803" s="11"/>
      <c r="AG2803" s="11"/>
      <c r="AH2803" s="11"/>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c r="BC2803" s="11"/>
      <c r="BD2803" s="11"/>
      <c r="BE2803" s="11"/>
      <c r="BF2803" s="11"/>
      <c r="BG2803" s="11"/>
      <c r="BH2803" s="11"/>
      <c r="BI2803" s="11"/>
      <c r="BJ2803" s="11"/>
      <c r="BK2803" s="11"/>
      <c r="BL2803" s="11"/>
      <c r="BM2803" s="11"/>
      <c r="BN2803" s="11"/>
      <c r="BO2803" s="11"/>
      <c r="BP2803" s="1" t="str">
        <v>0- Port Costs</v>
      </c>
      <c r="BT2803" s="1" t="str">
        <v>0- Port Value</v>
      </c>
      <c r="BU2803" s="11"/>
    </row>
    <row r="2804" spans="8:73" hidden="1" outlineLevel="1" x14ac:dyDescent="0.3">
      <c r="H2804" s="1" t="str">
        <v>0 - BM Costs</v>
      </c>
      <c r="L2804" s="1" t="str">
        <v>0 - BM Port</v>
      </c>
      <c r="N2804" s="1" t="str">
        <v>0 - Port Assets</v>
      </c>
      <c r="O2804" s="11"/>
      <c r="P2804" s="11"/>
      <c r="Q2804" s="11"/>
      <c r="R2804" s="11"/>
      <c r="S2804" s="11"/>
      <c r="T2804" s="11"/>
      <c r="U2804" s="11"/>
      <c r="V2804" s="11"/>
      <c r="W2804" s="11"/>
      <c r="X2804" s="11"/>
      <c r="Y2804" s="11"/>
      <c r="Z2804" s="11"/>
      <c r="AA2804" s="11"/>
      <c r="AB2804" s="11"/>
      <c r="AC2804" s="11"/>
      <c r="AD2804" s="11"/>
      <c r="AE2804" s="11"/>
      <c r="AF2804" s="11"/>
      <c r="AG2804" s="11"/>
      <c r="AH2804" s="11"/>
      <c r="AI2804" s="11"/>
      <c r="AJ2804" s="11"/>
      <c r="AK2804" s="11"/>
      <c r="AL2804" s="11"/>
      <c r="AM2804" s="11"/>
      <c r="AN2804" s="11"/>
      <c r="AO2804" s="11"/>
      <c r="AP2804" s="11"/>
      <c r="AQ2804" s="11"/>
      <c r="AR2804" s="11"/>
      <c r="AS2804" s="11"/>
      <c r="AT2804" s="11"/>
      <c r="AU2804" s="11"/>
      <c r="AV2804" s="11"/>
      <c r="AW2804" s="11"/>
      <c r="AX2804" s="11"/>
      <c r="AY2804" s="11"/>
      <c r="AZ2804" s="11"/>
      <c r="BA2804" s="11"/>
      <c r="BB2804" s="11"/>
      <c r="BC2804" s="11"/>
      <c r="BD2804" s="11"/>
      <c r="BE2804" s="11"/>
      <c r="BF2804" s="11"/>
      <c r="BG2804" s="11"/>
      <c r="BH2804" s="11"/>
      <c r="BI2804" s="11"/>
      <c r="BJ2804" s="11"/>
      <c r="BK2804" s="11"/>
      <c r="BL2804" s="11"/>
      <c r="BM2804" s="11"/>
      <c r="BN2804" s="11"/>
      <c r="BO2804" s="11"/>
      <c r="BP2804" s="1" t="str">
        <v>0- Port Costs</v>
      </c>
      <c r="BT2804" s="1" t="str">
        <v>0- Port Value</v>
      </c>
      <c r="BU2804" s="11"/>
    </row>
    <row r="2805" spans="8:73" hidden="1" outlineLevel="1" x14ac:dyDescent="0.3">
      <c r="H2805" s="1" t="str">
        <v>0 - BM Costs</v>
      </c>
      <c r="L2805" s="1" t="str">
        <v>0 - BM Port</v>
      </c>
      <c r="N2805" s="1" t="str">
        <v>0 - Port Assets</v>
      </c>
      <c r="O2805" s="11"/>
      <c r="P2805" s="11"/>
      <c r="Q2805" s="11"/>
      <c r="R2805" s="11"/>
      <c r="S2805" s="11"/>
      <c r="T2805" s="11"/>
      <c r="U2805" s="11"/>
      <c r="V2805" s="11"/>
      <c r="W2805" s="11"/>
      <c r="X2805" s="11"/>
      <c r="Y2805" s="11"/>
      <c r="Z2805" s="11"/>
      <c r="AA2805" s="11"/>
      <c r="AB2805" s="11"/>
      <c r="AC2805" s="11"/>
      <c r="AD2805" s="11"/>
      <c r="AE2805" s="11"/>
      <c r="AF2805" s="11"/>
      <c r="AG2805" s="11"/>
      <c r="AH2805" s="11"/>
      <c r="AI2805" s="11"/>
      <c r="AJ2805" s="11"/>
      <c r="AK2805" s="11"/>
      <c r="AL2805" s="11"/>
      <c r="AM2805" s="11"/>
      <c r="AN2805" s="11"/>
      <c r="AO2805" s="11"/>
      <c r="AP2805" s="11"/>
      <c r="AQ2805" s="11"/>
      <c r="AR2805" s="11"/>
      <c r="AS2805" s="11"/>
      <c r="AT2805" s="11"/>
      <c r="AU2805" s="11"/>
      <c r="AV2805" s="11"/>
      <c r="AW2805" s="11"/>
      <c r="AX2805" s="11"/>
      <c r="AY2805" s="11"/>
      <c r="AZ2805" s="11"/>
      <c r="BA2805" s="11"/>
      <c r="BB2805" s="11"/>
      <c r="BC2805" s="11"/>
      <c r="BD2805" s="11"/>
      <c r="BE2805" s="11"/>
      <c r="BF2805" s="11"/>
      <c r="BG2805" s="11"/>
      <c r="BH2805" s="11"/>
      <c r="BI2805" s="11"/>
      <c r="BJ2805" s="11"/>
      <c r="BK2805" s="11"/>
      <c r="BL2805" s="11"/>
      <c r="BM2805" s="11"/>
      <c r="BN2805" s="11"/>
      <c r="BO2805" s="11"/>
      <c r="BP2805" s="1" t="str">
        <v>0- Port Costs</v>
      </c>
      <c r="BT2805" s="1" t="str">
        <v>0- Port Value</v>
      </c>
      <c r="BU2805" s="11"/>
    </row>
    <row r="2806" spans="8:73" hidden="1" outlineLevel="1" x14ac:dyDescent="0.3">
      <c r="H2806" s="1" t="str">
        <v>0 - BM Costs</v>
      </c>
      <c r="L2806" s="1" t="str">
        <v>0 - BM Port</v>
      </c>
      <c r="N2806" s="1" t="str">
        <v>0 - Port Assets</v>
      </c>
      <c r="O2806" s="11"/>
      <c r="P2806" s="11"/>
      <c r="Q2806" s="11"/>
      <c r="R2806" s="11"/>
      <c r="S2806" s="11"/>
      <c r="T2806" s="11"/>
      <c r="U2806" s="11"/>
      <c r="V2806" s="11"/>
      <c r="W2806" s="11"/>
      <c r="X2806" s="11"/>
      <c r="Y2806" s="11"/>
      <c r="Z2806" s="11"/>
      <c r="AA2806" s="11"/>
      <c r="AB2806" s="11"/>
      <c r="AC2806" s="11"/>
      <c r="AD2806" s="11"/>
      <c r="AE2806" s="11"/>
      <c r="AF2806" s="11"/>
      <c r="AG2806" s="11"/>
      <c r="AH2806" s="11"/>
      <c r="AI2806" s="11"/>
      <c r="AJ2806" s="11"/>
      <c r="AK2806" s="11"/>
      <c r="AL2806" s="11"/>
      <c r="AM2806" s="11"/>
      <c r="AN2806" s="11"/>
      <c r="AO2806" s="11"/>
      <c r="AP2806" s="11"/>
      <c r="AQ2806" s="11"/>
      <c r="AR2806" s="11"/>
      <c r="AS2806" s="11"/>
      <c r="AT2806" s="11"/>
      <c r="AU2806" s="11"/>
      <c r="AV2806" s="11"/>
      <c r="AW2806" s="11"/>
      <c r="AX2806" s="11"/>
      <c r="AY2806" s="11"/>
      <c r="AZ2806" s="11"/>
      <c r="BA2806" s="11"/>
      <c r="BB2806" s="11"/>
      <c r="BC2806" s="11"/>
      <c r="BD2806" s="11"/>
      <c r="BE2806" s="11"/>
      <c r="BF2806" s="11"/>
      <c r="BG2806" s="11"/>
      <c r="BH2806" s="11"/>
      <c r="BI2806" s="11"/>
      <c r="BJ2806" s="11"/>
      <c r="BK2806" s="11"/>
      <c r="BL2806" s="11"/>
      <c r="BM2806" s="11"/>
      <c r="BN2806" s="11"/>
      <c r="BO2806" s="11"/>
      <c r="BP2806" s="1" t="str">
        <v>0- Port Costs</v>
      </c>
      <c r="BT2806" s="1" t="str">
        <v>0- Port Value</v>
      </c>
      <c r="BU2806" s="11"/>
    </row>
    <row r="2807" spans="8:73" hidden="1" outlineLevel="1" x14ac:dyDescent="0.3">
      <c r="H2807" s="1" t="str">
        <v>0 - BM Costs</v>
      </c>
      <c r="L2807" s="1" t="str">
        <v>0 - BM Port</v>
      </c>
      <c r="N2807" s="1" t="str">
        <v>0 - Port Assets</v>
      </c>
      <c r="O2807" s="11"/>
      <c r="P2807" s="11"/>
      <c r="Q2807" s="11"/>
      <c r="R2807" s="11"/>
      <c r="S2807" s="11"/>
      <c r="T2807" s="11"/>
      <c r="U2807" s="11"/>
      <c r="V2807" s="11"/>
      <c r="W2807" s="11"/>
      <c r="X2807" s="11"/>
      <c r="Y2807" s="11"/>
      <c r="Z2807" s="11"/>
      <c r="AA2807" s="11"/>
      <c r="AB2807" s="11"/>
      <c r="AC2807" s="11"/>
      <c r="AD2807" s="11"/>
      <c r="AE2807" s="11"/>
      <c r="AF2807" s="11"/>
      <c r="AG2807" s="11"/>
      <c r="AH2807" s="11"/>
      <c r="AI2807" s="11"/>
      <c r="AJ2807" s="11"/>
      <c r="AK2807" s="11"/>
      <c r="AL2807" s="11"/>
      <c r="AM2807" s="11"/>
      <c r="AN2807" s="11"/>
      <c r="AO2807" s="11"/>
      <c r="AP2807" s="11"/>
      <c r="AQ2807" s="11"/>
      <c r="AR2807" s="11"/>
      <c r="AS2807" s="11"/>
      <c r="AT2807" s="11"/>
      <c r="AU2807" s="11"/>
      <c r="AV2807" s="11"/>
      <c r="AW2807" s="11"/>
      <c r="AX2807" s="11"/>
      <c r="AY2807" s="11"/>
      <c r="AZ2807" s="11"/>
      <c r="BA2807" s="11"/>
      <c r="BB2807" s="11"/>
      <c r="BC2807" s="11"/>
      <c r="BD2807" s="11"/>
      <c r="BE2807" s="11"/>
      <c r="BF2807" s="11"/>
      <c r="BG2807" s="11"/>
      <c r="BH2807" s="11"/>
      <c r="BI2807" s="11"/>
      <c r="BJ2807" s="11"/>
      <c r="BK2807" s="11"/>
      <c r="BL2807" s="11"/>
      <c r="BM2807" s="11"/>
      <c r="BN2807" s="11"/>
      <c r="BO2807" s="11"/>
      <c r="BP2807" s="1" t="str">
        <v>0- Port Costs</v>
      </c>
      <c r="BT2807" s="1" t="str">
        <v>0- Port Value</v>
      </c>
      <c r="BU2807" s="11"/>
    </row>
    <row r="2808" spans="8:73" hidden="1" outlineLevel="1" x14ac:dyDescent="0.3">
      <c r="H2808" s="1" t="str">
        <v>0 - BM Costs</v>
      </c>
      <c r="L2808" s="1" t="str">
        <v>0 - BM Port</v>
      </c>
      <c r="N2808" s="1" t="str">
        <v>0 - Port Assets</v>
      </c>
      <c r="O2808" s="11"/>
      <c r="P2808" s="11"/>
      <c r="Q2808" s="11"/>
      <c r="R2808" s="11"/>
      <c r="S2808" s="11"/>
      <c r="T2808" s="11"/>
      <c r="U2808" s="11"/>
      <c r="V2808" s="11"/>
      <c r="W2808" s="11"/>
      <c r="X2808" s="11"/>
      <c r="Y2808" s="11"/>
      <c r="Z2808" s="11"/>
      <c r="AA2808" s="11"/>
      <c r="AB2808" s="11"/>
      <c r="AC2808" s="11"/>
      <c r="AD2808" s="11"/>
      <c r="AE2808" s="11"/>
      <c r="AF2808" s="11"/>
      <c r="AG2808" s="11"/>
      <c r="AH2808" s="11"/>
      <c r="AI2808" s="11"/>
      <c r="AJ2808" s="11"/>
      <c r="AK2808" s="11"/>
      <c r="AL2808" s="11"/>
      <c r="AM2808" s="11"/>
      <c r="AN2808" s="11"/>
      <c r="AO2808" s="11"/>
      <c r="AP2808" s="11"/>
      <c r="AQ2808" s="11"/>
      <c r="AR2808" s="11"/>
      <c r="AS2808" s="11"/>
      <c r="AT2808" s="11"/>
      <c r="AU2808" s="11"/>
      <c r="AV2808" s="11"/>
      <c r="AW2808" s="11"/>
      <c r="AX2808" s="11"/>
      <c r="AY2808" s="11"/>
      <c r="AZ2808" s="11"/>
      <c r="BA2808" s="11"/>
      <c r="BB2808" s="11"/>
      <c r="BC2808" s="11"/>
      <c r="BD2808" s="11"/>
      <c r="BE2808" s="11"/>
      <c r="BF2808" s="11"/>
      <c r="BG2808" s="11"/>
      <c r="BH2808" s="11"/>
      <c r="BI2808" s="11"/>
      <c r="BJ2808" s="11"/>
      <c r="BK2808" s="11"/>
      <c r="BL2808" s="11"/>
      <c r="BM2808" s="11"/>
      <c r="BN2808" s="11"/>
      <c r="BO2808" s="11"/>
      <c r="BP2808" s="1" t="str">
        <v>0- Port Costs</v>
      </c>
      <c r="BT2808" s="1" t="str">
        <v>0- Port Value</v>
      </c>
      <c r="BU2808" s="11"/>
    </row>
    <row r="2809" spans="8:73" hidden="1" outlineLevel="1" x14ac:dyDescent="0.3">
      <c r="H2809" s="1" t="str">
        <v>0 - BM Costs</v>
      </c>
      <c r="L2809" s="1" t="str">
        <v>0 - BM Port</v>
      </c>
      <c r="N2809" s="1" t="str">
        <v>0 - Port Assets</v>
      </c>
      <c r="O2809" s="11"/>
      <c r="P2809" s="11"/>
      <c r="Q2809" s="11"/>
      <c r="R2809" s="11"/>
      <c r="S2809" s="11"/>
      <c r="T2809" s="11"/>
      <c r="U2809" s="11"/>
      <c r="V2809" s="11"/>
      <c r="W2809" s="11"/>
      <c r="X2809" s="11"/>
      <c r="Y2809" s="11"/>
      <c r="Z2809" s="11"/>
      <c r="AA2809" s="11"/>
      <c r="AB2809" s="11"/>
      <c r="AC2809" s="11"/>
      <c r="AD2809" s="11"/>
      <c r="AE2809" s="11"/>
      <c r="AF2809" s="11"/>
      <c r="AG2809" s="11"/>
      <c r="AH2809" s="11"/>
      <c r="AI2809" s="11"/>
      <c r="AJ2809" s="11"/>
      <c r="AK2809" s="11"/>
      <c r="AL2809" s="11"/>
      <c r="AM2809" s="11"/>
      <c r="AN2809" s="11"/>
      <c r="AO2809" s="11"/>
      <c r="AP2809" s="11"/>
      <c r="AQ2809" s="11"/>
      <c r="AR2809" s="11"/>
      <c r="AS2809" s="11"/>
      <c r="AT2809" s="11"/>
      <c r="AU2809" s="11"/>
      <c r="AV2809" s="11"/>
      <c r="AW2809" s="11"/>
      <c r="AX2809" s="11"/>
      <c r="AY2809" s="11"/>
      <c r="AZ2809" s="11"/>
      <c r="BA2809" s="11"/>
      <c r="BB2809" s="11"/>
      <c r="BC2809" s="11"/>
      <c r="BD2809" s="11"/>
      <c r="BE2809" s="11"/>
      <c r="BF2809" s="11"/>
      <c r="BG2809" s="11"/>
      <c r="BH2809" s="11"/>
      <c r="BI2809" s="11"/>
      <c r="BJ2809" s="11"/>
      <c r="BK2809" s="11"/>
      <c r="BL2809" s="11"/>
      <c r="BM2809" s="11"/>
      <c r="BN2809" s="11"/>
      <c r="BO2809" s="11"/>
      <c r="BP2809" s="1" t="str">
        <v>0- Port Costs</v>
      </c>
      <c r="BT2809" s="1" t="str">
        <v>0- Port Value</v>
      </c>
      <c r="BU2809" s="11"/>
    </row>
    <row r="2810" spans="8:73" hidden="1" outlineLevel="1" x14ac:dyDescent="0.3">
      <c r="H2810" s="1" t="str">
        <v>0 - BM Costs</v>
      </c>
      <c r="L2810" s="1" t="str">
        <v>0 - BM Port</v>
      </c>
      <c r="N2810" s="1" t="str">
        <v>0 - Port Assets</v>
      </c>
      <c r="O2810" s="11"/>
      <c r="P2810" s="11"/>
      <c r="Q2810" s="11"/>
      <c r="R2810" s="11"/>
      <c r="S2810" s="11"/>
      <c r="T2810" s="11"/>
      <c r="U2810" s="11"/>
      <c r="V2810" s="11"/>
      <c r="W2810" s="11"/>
      <c r="X2810" s="11"/>
      <c r="Y2810" s="11"/>
      <c r="Z2810" s="11"/>
      <c r="AA2810" s="11"/>
      <c r="AB2810" s="11"/>
      <c r="AC2810" s="11"/>
      <c r="AD2810" s="11"/>
      <c r="AE2810" s="11"/>
      <c r="AF2810" s="11"/>
      <c r="AG2810" s="11"/>
      <c r="AH2810" s="11"/>
      <c r="AI2810" s="11"/>
      <c r="AJ2810" s="11"/>
      <c r="AK2810" s="11"/>
      <c r="AL2810" s="11"/>
      <c r="AM2810" s="11"/>
      <c r="AN2810" s="11"/>
      <c r="AO2810" s="11"/>
      <c r="AP2810" s="11"/>
      <c r="AQ2810" s="11"/>
      <c r="AR2810" s="11"/>
      <c r="AS2810" s="11"/>
      <c r="AT2810" s="11"/>
      <c r="AU2810" s="11"/>
      <c r="AV2810" s="11"/>
      <c r="AW2810" s="11"/>
      <c r="AX2810" s="11"/>
      <c r="AY2810" s="11"/>
      <c r="AZ2810" s="11"/>
      <c r="BA2810" s="11"/>
      <c r="BB2810" s="11"/>
      <c r="BC2810" s="11"/>
      <c r="BD2810" s="11"/>
      <c r="BE2810" s="11"/>
      <c r="BF2810" s="11"/>
      <c r="BG2810" s="11"/>
      <c r="BH2810" s="11"/>
      <c r="BI2810" s="11"/>
      <c r="BJ2810" s="11"/>
      <c r="BK2810" s="11"/>
      <c r="BL2810" s="11"/>
      <c r="BM2810" s="11"/>
      <c r="BN2810" s="11"/>
      <c r="BO2810" s="11"/>
      <c r="BP2810" s="1" t="str">
        <v>0- Port Costs</v>
      </c>
      <c r="BT2810" s="1" t="str">
        <v>0- Port Value</v>
      </c>
      <c r="BU2810" s="11"/>
    </row>
    <row r="2811" spans="8:73" hidden="1" outlineLevel="1" x14ac:dyDescent="0.3">
      <c r="H2811" s="1" t="str">
        <v>0 - BM Costs</v>
      </c>
      <c r="L2811" s="1" t="str">
        <v>0 - BM Port</v>
      </c>
      <c r="N2811" s="1" t="str">
        <v>0 - Port Assets</v>
      </c>
      <c r="O2811" s="11"/>
      <c r="P2811" s="11"/>
      <c r="Q2811" s="11"/>
      <c r="R2811" s="11"/>
      <c r="S2811" s="11"/>
      <c r="T2811" s="11"/>
      <c r="U2811" s="11"/>
      <c r="V2811" s="11"/>
      <c r="W2811" s="11"/>
      <c r="X2811" s="11"/>
      <c r="Y2811" s="11"/>
      <c r="Z2811" s="11"/>
      <c r="AA2811" s="11"/>
      <c r="AB2811" s="11"/>
      <c r="AC2811" s="11"/>
      <c r="AD2811" s="11"/>
      <c r="AE2811" s="11"/>
      <c r="AF2811" s="11"/>
      <c r="AG2811" s="11"/>
      <c r="AH2811" s="11"/>
      <c r="AI2811" s="11"/>
      <c r="AJ2811" s="11"/>
      <c r="AK2811" s="11"/>
      <c r="AL2811" s="11"/>
      <c r="AM2811" s="11"/>
      <c r="AN2811" s="11"/>
      <c r="AO2811" s="11"/>
      <c r="AP2811" s="11"/>
      <c r="AQ2811" s="11"/>
      <c r="AR2811" s="11"/>
      <c r="AS2811" s="11"/>
      <c r="AT2811" s="11"/>
      <c r="AU2811" s="11"/>
      <c r="AV2811" s="11"/>
      <c r="AW2811" s="11"/>
      <c r="AX2811" s="11"/>
      <c r="AY2811" s="11"/>
      <c r="AZ2811" s="11"/>
      <c r="BA2811" s="11"/>
      <c r="BB2811" s="11"/>
      <c r="BC2811" s="11"/>
      <c r="BD2811" s="11"/>
      <c r="BE2811" s="11"/>
      <c r="BF2811" s="11"/>
      <c r="BG2811" s="11"/>
      <c r="BH2811" s="11"/>
      <c r="BI2811" s="11"/>
      <c r="BJ2811" s="11"/>
      <c r="BK2811" s="11"/>
      <c r="BL2811" s="11"/>
      <c r="BM2811" s="11"/>
      <c r="BN2811" s="11"/>
      <c r="BO2811" s="11"/>
      <c r="BP2811" s="1" t="str">
        <v>0- Port Costs</v>
      </c>
      <c r="BT2811" s="1" t="str">
        <v>0- Port Value</v>
      </c>
      <c r="BU2811" s="11"/>
    </row>
    <row r="2812" spans="8:73" hidden="1" outlineLevel="1" x14ac:dyDescent="0.3">
      <c r="H2812" s="1" t="str">
        <v>0 - BM Costs</v>
      </c>
      <c r="L2812" s="1" t="str">
        <v>0 - BM Port</v>
      </c>
      <c r="N2812" s="1" t="str">
        <v>0 - Port Assets</v>
      </c>
      <c r="O2812" s="11"/>
      <c r="P2812" s="11"/>
      <c r="Q2812" s="11"/>
      <c r="R2812" s="11"/>
      <c r="S2812" s="11"/>
      <c r="T2812" s="11"/>
      <c r="U2812" s="11"/>
      <c r="V2812" s="11"/>
      <c r="W2812" s="11"/>
      <c r="X2812" s="11"/>
      <c r="Y2812" s="11"/>
      <c r="Z2812" s="11"/>
      <c r="AA2812" s="11"/>
      <c r="AB2812" s="11"/>
      <c r="AC2812" s="11"/>
      <c r="AD2812" s="11"/>
      <c r="AE2812" s="11"/>
      <c r="AF2812" s="11"/>
      <c r="AG2812" s="11"/>
      <c r="AH2812" s="11"/>
      <c r="AI2812" s="11"/>
      <c r="AJ2812" s="11"/>
      <c r="AK2812" s="11"/>
      <c r="AL2812" s="11"/>
      <c r="AM2812" s="11"/>
      <c r="AN2812" s="11"/>
      <c r="AO2812" s="11"/>
      <c r="AP2812" s="11"/>
      <c r="AQ2812" s="11"/>
      <c r="AR2812" s="11"/>
      <c r="AS2812" s="11"/>
      <c r="AT2812" s="11"/>
      <c r="AU2812" s="11"/>
      <c r="AV2812" s="11"/>
      <c r="AW2812" s="11"/>
      <c r="AX2812" s="11"/>
      <c r="AY2812" s="11"/>
      <c r="AZ2812" s="11"/>
      <c r="BA2812" s="11"/>
      <c r="BB2812" s="11"/>
      <c r="BC2812" s="11"/>
      <c r="BD2812" s="11"/>
      <c r="BE2812" s="11"/>
      <c r="BF2812" s="11"/>
      <c r="BG2812" s="11"/>
      <c r="BH2812" s="11"/>
      <c r="BI2812" s="11"/>
      <c r="BJ2812" s="11"/>
      <c r="BK2812" s="11"/>
      <c r="BL2812" s="11"/>
      <c r="BM2812" s="11"/>
      <c r="BN2812" s="11"/>
      <c r="BO2812" s="11"/>
      <c r="BP2812" s="1" t="str">
        <v>0- Port Costs</v>
      </c>
      <c r="BT2812" s="1" t="str">
        <v>0- Port Value</v>
      </c>
      <c r="BU2812" s="11"/>
    </row>
    <row r="2813" spans="8:73" hidden="1" outlineLevel="1" x14ac:dyDescent="0.3">
      <c r="H2813" s="1" t="str">
        <v>0 - BM Costs</v>
      </c>
      <c r="L2813" s="1" t="str">
        <v>0 - BM Port</v>
      </c>
      <c r="N2813" s="1" t="str">
        <v>0 - Port Assets</v>
      </c>
      <c r="O2813" s="11"/>
      <c r="P2813" s="11"/>
      <c r="Q2813" s="11"/>
      <c r="R2813" s="11"/>
      <c r="S2813" s="11"/>
      <c r="T2813" s="11"/>
      <c r="U2813" s="11"/>
      <c r="V2813" s="11"/>
      <c r="W2813" s="11"/>
      <c r="X2813" s="11"/>
      <c r="Y2813" s="11"/>
      <c r="Z2813" s="11"/>
      <c r="AA2813" s="11"/>
      <c r="AB2813" s="11"/>
      <c r="AC2813" s="11"/>
      <c r="AD2813" s="11"/>
      <c r="AE2813" s="11"/>
      <c r="AF2813" s="11"/>
      <c r="AG2813" s="11"/>
      <c r="AH2813" s="11"/>
      <c r="AI2813" s="11"/>
      <c r="AJ2813" s="11"/>
      <c r="AK2813" s="11"/>
      <c r="AL2813" s="11"/>
      <c r="AM2813" s="11"/>
      <c r="AN2813" s="11"/>
      <c r="AO2813" s="11"/>
      <c r="AP2813" s="11"/>
      <c r="AQ2813" s="11"/>
      <c r="AR2813" s="11"/>
      <c r="AS2813" s="11"/>
      <c r="AT2813" s="11"/>
      <c r="AU2813" s="11"/>
      <c r="AV2813" s="11"/>
      <c r="AW2813" s="11"/>
      <c r="AX2813" s="11"/>
      <c r="AY2813" s="11"/>
      <c r="AZ2813" s="11"/>
      <c r="BA2813" s="11"/>
      <c r="BB2813" s="11"/>
      <c r="BC2813" s="11"/>
      <c r="BD2813" s="11"/>
      <c r="BE2813" s="11"/>
      <c r="BF2813" s="11"/>
      <c r="BG2813" s="11"/>
      <c r="BH2813" s="11"/>
      <c r="BI2813" s="11"/>
      <c r="BJ2813" s="11"/>
      <c r="BK2813" s="11"/>
      <c r="BL2813" s="11"/>
      <c r="BM2813" s="11"/>
      <c r="BN2813" s="11"/>
      <c r="BO2813" s="11"/>
      <c r="BP2813" s="1" t="str">
        <v>0- Port Costs</v>
      </c>
      <c r="BT2813" s="1" t="str">
        <v>0- Port Value</v>
      </c>
      <c r="BU2813" s="11"/>
    </row>
    <row r="2814" spans="8:73" hidden="1" outlineLevel="1" x14ac:dyDescent="0.3">
      <c r="H2814" s="1" t="str">
        <v>0 - BM Costs</v>
      </c>
      <c r="L2814" s="1" t="str">
        <v>0 - BM Port</v>
      </c>
      <c r="N2814" s="1" t="str">
        <v>0 - Port Assets</v>
      </c>
      <c r="O2814" s="11"/>
      <c r="P2814" s="11"/>
      <c r="Q2814" s="11"/>
      <c r="R2814" s="11"/>
      <c r="S2814" s="11"/>
      <c r="T2814" s="11"/>
      <c r="U2814" s="11"/>
      <c r="V2814" s="11"/>
      <c r="W2814" s="11"/>
      <c r="X2814" s="11"/>
      <c r="Y2814" s="11"/>
      <c r="Z2814" s="11"/>
      <c r="AA2814" s="11"/>
      <c r="AB2814" s="11"/>
      <c r="AC2814" s="11"/>
      <c r="AD2814" s="11"/>
      <c r="AE2814" s="11"/>
      <c r="AF2814" s="11"/>
      <c r="AG2814" s="11"/>
      <c r="AH2814" s="11"/>
      <c r="AI2814" s="11"/>
      <c r="AJ2814" s="11"/>
      <c r="AK2814" s="11"/>
      <c r="AL2814" s="11"/>
      <c r="AM2814" s="11"/>
      <c r="AN2814" s="11"/>
      <c r="AO2814" s="11"/>
      <c r="AP2814" s="11"/>
      <c r="AQ2814" s="11"/>
      <c r="AR2814" s="11"/>
      <c r="AS2814" s="11"/>
      <c r="AT2814" s="11"/>
      <c r="AU2814" s="11"/>
      <c r="AV2814" s="11"/>
      <c r="AW2814" s="11"/>
      <c r="AX2814" s="11"/>
      <c r="AY2814" s="11"/>
      <c r="AZ2814" s="11"/>
      <c r="BA2814" s="11"/>
      <c r="BB2814" s="11"/>
      <c r="BC2814" s="11"/>
      <c r="BD2814" s="11"/>
      <c r="BE2814" s="11"/>
      <c r="BF2814" s="11"/>
      <c r="BG2814" s="11"/>
      <c r="BH2814" s="11"/>
      <c r="BI2814" s="11"/>
      <c r="BJ2814" s="11"/>
      <c r="BK2814" s="11"/>
      <c r="BL2814" s="11"/>
      <c r="BM2814" s="11"/>
      <c r="BN2814" s="11"/>
      <c r="BO2814" s="11"/>
      <c r="BP2814" s="1" t="str">
        <v>0- Port Costs</v>
      </c>
      <c r="BT2814" s="1" t="str">
        <v>0- Port Value</v>
      </c>
      <c r="BU2814" s="11"/>
    </row>
    <row r="2815" spans="8:73" hidden="1" outlineLevel="1" x14ac:dyDescent="0.3">
      <c r="H2815" s="1" t="str">
        <v>0 - BM Costs</v>
      </c>
      <c r="L2815" s="1" t="str">
        <v>0 - BM Port</v>
      </c>
      <c r="N2815" s="1" t="str">
        <v>0 - Port Assets</v>
      </c>
      <c r="O2815" s="11"/>
      <c r="P2815" s="11"/>
      <c r="Q2815" s="11"/>
      <c r="R2815" s="11"/>
      <c r="S2815" s="11"/>
      <c r="T2815" s="11"/>
      <c r="U2815" s="11"/>
      <c r="V2815" s="11"/>
      <c r="W2815" s="11"/>
      <c r="X2815" s="11"/>
      <c r="Y2815" s="11"/>
      <c r="Z2815" s="11"/>
      <c r="AA2815" s="11"/>
      <c r="AB2815" s="11"/>
      <c r="AC2815" s="11"/>
      <c r="AD2815" s="11"/>
      <c r="AE2815" s="11"/>
      <c r="AF2815" s="11"/>
      <c r="AG2815" s="11"/>
      <c r="AH2815" s="11"/>
      <c r="AI2815" s="11"/>
      <c r="AJ2815" s="11"/>
      <c r="AK2815" s="11"/>
      <c r="AL2815" s="11"/>
      <c r="AM2815" s="11"/>
      <c r="AN2815" s="11"/>
      <c r="AO2815" s="11"/>
      <c r="AP2815" s="11"/>
      <c r="AQ2815" s="11"/>
      <c r="AR2815" s="11"/>
      <c r="AS2815" s="11"/>
      <c r="AT2815" s="11"/>
      <c r="AU2815" s="11"/>
      <c r="AV2815" s="11"/>
      <c r="AW2815" s="11"/>
      <c r="AX2815" s="11"/>
      <c r="AY2815" s="11"/>
      <c r="AZ2815" s="11"/>
      <c r="BA2815" s="11"/>
      <c r="BB2815" s="11"/>
      <c r="BC2815" s="11"/>
      <c r="BD2815" s="11"/>
      <c r="BE2815" s="11"/>
      <c r="BF2815" s="11"/>
      <c r="BG2815" s="11"/>
      <c r="BH2815" s="11"/>
      <c r="BI2815" s="11"/>
      <c r="BJ2815" s="11"/>
      <c r="BK2815" s="11"/>
      <c r="BL2815" s="11"/>
      <c r="BM2815" s="11"/>
      <c r="BN2815" s="11"/>
      <c r="BO2815" s="11"/>
      <c r="BP2815" s="1" t="str">
        <v>0- Port Costs</v>
      </c>
      <c r="BT2815" s="1" t="str">
        <v>0- Port Value</v>
      </c>
      <c r="BU2815" s="11"/>
    </row>
    <row r="2816" spans="8:73" hidden="1" outlineLevel="1" x14ac:dyDescent="0.3">
      <c r="H2816" s="1" t="str">
        <v>0 - BM Costs</v>
      </c>
      <c r="L2816" s="1" t="str">
        <v>0 - BM Port</v>
      </c>
      <c r="N2816" s="1" t="str">
        <v>0 - Port Assets</v>
      </c>
      <c r="O2816" s="11"/>
      <c r="P2816" s="11"/>
      <c r="Q2816" s="11"/>
      <c r="R2816" s="11"/>
      <c r="S2816" s="11"/>
      <c r="T2816" s="11"/>
      <c r="U2816" s="11"/>
      <c r="V2816" s="11"/>
      <c r="W2816" s="11"/>
      <c r="X2816" s="11"/>
      <c r="Y2816" s="11"/>
      <c r="Z2816" s="11"/>
      <c r="AA2816" s="11"/>
      <c r="AB2816" s="11"/>
      <c r="AC2816" s="11"/>
      <c r="AD2816" s="11"/>
      <c r="AE2816" s="11"/>
      <c r="AF2816" s="11"/>
      <c r="AG2816" s="11"/>
      <c r="AH2816" s="11"/>
      <c r="AI2816" s="11"/>
      <c r="AJ2816" s="11"/>
      <c r="AK2816" s="11"/>
      <c r="AL2816" s="11"/>
      <c r="AM2816" s="11"/>
      <c r="AN2816" s="11"/>
      <c r="AO2816" s="11"/>
      <c r="AP2816" s="11"/>
      <c r="AQ2816" s="11"/>
      <c r="AR2816" s="11"/>
      <c r="AS2816" s="11"/>
      <c r="AT2816" s="11"/>
      <c r="AU2816" s="11"/>
      <c r="AV2816" s="11"/>
      <c r="AW2816" s="11"/>
      <c r="AX2816" s="11"/>
      <c r="AY2816" s="11"/>
      <c r="AZ2816" s="11"/>
      <c r="BA2816" s="11"/>
      <c r="BB2816" s="11"/>
      <c r="BC2816" s="11"/>
      <c r="BD2816" s="11"/>
      <c r="BE2816" s="11"/>
      <c r="BF2816" s="11"/>
      <c r="BG2816" s="11"/>
      <c r="BH2816" s="11"/>
      <c r="BI2816" s="11"/>
      <c r="BJ2816" s="11"/>
      <c r="BK2816" s="11"/>
      <c r="BL2816" s="11"/>
      <c r="BM2816" s="11"/>
      <c r="BN2816" s="11"/>
      <c r="BO2816" s="11"/>
      <c r="BP2816" s="1" t="str">
        <v>0- Port Costs</v>
      </c>
      <c r="BT2816" s="1" t="str">
        <v>0- Port Value</v>
      </c>
      <c r="BU2816" s="11"/>
    </row>
    <row r="2817" spans="8:73" hidden="1" outlineLevel="1" x14ac:dyDescent="0.3">
      <c r="H2817" s="1" t="str">
        <v>0 - BM Costs</v>
      </c>
      <c r="L2817" s="1" t="str">
        <v>0 - BM Port</v>
      </c>
      <c r="N2817" s="1" t="str">
        <v>0 - Port Assets</v>
      </c>
      <c r="O2817" s="11"/>
      <c r="P2817" s="11"/>
      <c r="Q2817" s="11"/>
      <c r="R2817" s="11"/>
      <c r="S2817" s="11"/>
      <c r="T2817" s="11"/>
      <c r="U2817" s="11"/>
      <c r="V2817" s="11"/>
      <c r="W2817" s="11"/>
      <c r="X2817" s="11"/>
      <c r="Y2817" s="11"/>
      <c r="Z2817" s="11"/>
      <c r="AA2817" s="11"/>
      <c r="AB2817" s="11"/>
      <c r="AC2817" s="11"/>
      <c r="AD2817" s="11"/>
      <c r="AE2817" s="11"/>
      <c r="AF2817" s="11"/>
      <c r="AG2817" s="11"/>
      <c r="AH2817" s="11"/>
      <c r="AI2817" s="11"/>
      <c r="AJ2817" s="11"/>
      <c r="AK2817" s="11"/>
      <c r="AL2817" s="11"/>
      <c r="AM2817" s="11"/>
      <c r="AN2817" s="11"/>
      <c r="AO2817" s="11"/>
      <c r="AP2817" s="11"/>
      <c r="AQ2817" s="11"/>
      <c r="AR2817" s="11"/>
      <c r="AS2817" s="11"/>
      <c r="AT2817" s="11"/>
      <c r="AU2817" s="11"/>
      <c r="AV2817" s="11"/>
      <c r="AW2817" s="11"/>
      <c r="AX2817" s="11"/>
      <c r="AY2817" s="11"/>
      <c r="AZ2817" s="11"/>
      <c r="BA2817" s="11"/>
      <c r="BB2817" s="11"/>
      <c r="BC2817" s="11"/>
      <c r="BD2817" s="11"/>
      <c r="BE2817" s="11"/>
      <c r="BF2817" s="11"/>
      <c r="BG2817" s="11"/>
      <c r="BH2817" s="11"/>
      <c r="BI2817" s="11"/>
      <c r="BJ2817" s="11"/>
      <c r="BK2817" s="11"/>
      <c r="BL2817" s="11"/>
      <c r="BM2817" s="11"/>
      <c r="BN2817" s="11"/>
      <c r="BO2817" s="11"/>
      <c r="BP2817" s="1" t="str">
        <v>0- Port Costs</v>
      </c>
      <c r="BT2817" s="1" t="str">
        <v>0- Port Value</v>
      </c>
      <c r="BU2817" s="11"/>
    </row>
    <row r="2818" spans="8:73" hidden="1" outlineLevel="1" x14ac:dyDescent="0.3">
      <c r="H2818" s="1" t="str">
        <v>0 - BM Costs</v>
      </c>
      <c r="L2818" s="1" t="str">
        <v>0 - BM Port</v>
      </c>
      <c r="N2818" s="1" t="str">
        <v>0 - Port Assets</v>
      </c>
      <c r="O2818" s="11"/>
      <c r="P2818" s="11"/>
      <c r="Q2818" s="11"/>
      <c r="R2818" s="11"/>
      <c r="S2818" s="11"/>
      <c r="T2818" s="11"/>
      <c r="U2818" s="11"/>
      <c r="V2818" s="11"/>
      <c r="W2818" s="11"/>
      <c r="X2818" s="11"/>
      <c r="Y2818" s="11"/>
      <c r="Z2818" s="11"/>
      <c r="AA2818" s="11"/>
      <c r="AB2818" s="11"/>
      <c r="AC2818" s="11"/>
      <c r="AD2818" s="11"/>
      <c r="AE2818" s="11"/>
      <c r="AF2818" s="11"/>
      <c r="AG2818" s="11"/>
      <c r="AH2818" s="11"/>
      <c r="AI2818" s="11"/>
      <c r="AJ2818" s="11"/>
      <c r="AK2818" s="11"/>
      <c r="AL2818" s="11"/>
      <c r="AM2818" s="11"/>
      <c r="AN2818" s="11"/>
      <c r="AO2818" s="11"/>
      <c r="AP2818" s="11"/>
      <c r="AQ2818" s="11"/>
      <c r="AR2818" s="11"/>
      <c r="AS2818" s="11"/>
      <c r="AT2818" s="11"/>
      <c r="AU2818" s="11"/>
      <c r="AV2818" s="11"/>
      <c r="AW2818" s="11"/>
      <c r="AX2818" s="11"/>
      <c r="AY2818" s="11"/>
      <c r="AZ2818" s="11"/>
      <c r="BA2818" s="11"/>
      <c r="BB2818" s="11"/>
      <c r="BC2818" s="11"/>
      <c r="BD2818" s="11"/>
      <c r="BE2818" s="11"/>
      <c r="BF2818" s="11"/>
      <c r="BG2818" s="11"/>
      <c r="BH2818" s="11"/>
      <c r="BI2818" s="11"/>
      <c r="BJ2818" s="11"/>
      <c r="BK2818" s="11"/>
      <c r="BL2818" s="11"/>
      <c r="BM2818" s="11"/>
      <c r="BN2818" s="11"/>
      <c r="BO2818" s="11"/>
      <c r="BP2818" s="1" t="str">
        <v>0- Port Costs</v>
      </c>
      <c r="BT2818" s="1" t="str">
        <v>0- Port Value</v>
      </c>
      <c r="BU2818" s="11"/>
    </row>
    <row r="2819" spans="8:73" hidden="1" outlineLevel="1" x14ac:dyDescent="0.3">
      <c r="H2819" s="1" t="str">
        <v>0 - BM Costs</v>
      </c>
      <c r="L2819" s="1" t="str">
        <v>0 - BM Port</v>
      </c>
      <c r="N2819" s="1" t="str">
        <v>0 - Port Assets</v>
      </c>
      <c r="O2819" s="11"/>
      <c r="P2819" s="11"/>
      <c r="Q2819" s="11"/>
      <c r="R2819" s="11"/>
      <c r="S2819" s="11"/>
      <c r="T2819" s="11"/>
      <c r="U2819" s="11"/>
      <c r="V2819" s="11"/>
      <c r="W2819" s="11"/>
      <c r="X2819" s="11"/>
      <c r="Y2819" s="11"/>
      <c r="Z2819" s="11"/>
      <c r="AA2819" s="11"/>
      <c r="AB2819" s="11"/>
      <c r="AC2819" s="11"/>
      <c r="AD2819" s="11"/>
      <c r="AE2819" s="11"/>
      <c r="AF2819" s="11"/>
      <c r="AG2819" s="11"/>
      <c r="AH2819" s="11"/>
      <c r="AI2819" s="11"/>
      <c r="AJ2819" s="11"/>
      <c r="AK2819" s="11"/>
      <c r="AL2819" s="11"/>
      <c r="AM2819" s="11"/>
      <c r="AN2819" s="11"/>
      <c r="AO2819" s="11"/>
      <c r="AP2819" s="11"/>
      <c r="AQ2819" s="11"/>
      <c r="AR2819" s="11"/>
      <c r="AS2819" s="11"/>
      <c r="AT2819" s="11"/>
      <c r="AU2819" s="11"/>
      <c r="AV2819" s="11"/>
      <c r="AW2819" s="11"/>
      <c r="AX2819" s="11"/>
      <c r="AY2819" s="11"/>
      <c r="AZ2819" s="11"/>
      <c r="BA2819" s="11"/>
      <c r="BB2819" s="11"/>
      <c r="BC2819" s="11"/>
      <c r="BD2819" s="11"/>
      <c r="BE2819" s="11"/>
      <c r="BF2819" s="11"/>
      <c r="BG2819" s="11"/>
      <c r="BH2819" s="11"/>
      <c r="BI2819" s="11"/>
      <c r="BJ2819" s="11"/>
      <c r="BK2819" s="11"/>
      <c r="BL2819" s="11"/>
      <c r="BM2819" s="11"/>
      <c r="BN2819" s="11"/>
      <c r="BO2819" s="11"/>
      <c r="BP2819" s="1" t="str">
        <v>0- Port Costs</v>
      </c>
      <c r="BT2819" s="1" t="str">
        <v>0- Port Value</v>
      </c>
      <c r="BU2819" s="11"/>
    </row>
    <row r="2820" spans="8:73" hidden="1" outlineLevel="1" x14ac:dyDescent="0.3">
      <c r="H2820" s="1" t="str">
        <v>0 - BM Costs</v>
      </c>
      <c r="L2820" s="1" t="str">
        <v>0 - BM Port</v>
      </c>
      <c r="N2820" s="1" t="str">
        <v>0 - Port Assets</v>
      </c>
      <c r="O2820" s="11"/>
      <c r="P2820" s="11"/>
      <c r="Q2820" s="11"/>
      <c r="R2820" s="11"/>
      <c r="S2820" s="11"/>
      <c r="T2820" s="11"/>
      <c r="U2820" s="11"/>
      <c r="V2820" s="11"/>
      <c r="W2820" s="11"/>
      <c r="X2820" s="11"/>
      <c r="Y2820" s="11"/>
      <c r="Z2820" s="11"/>
      <c r="AA2820" s="11"/>
      <c r="AB2820" s="11"/>
      <c r="AC2820" s="11"/>
      <c r="AD2820" s="11"/>
      <c r="AE2820" s="11"/>
      <c r="AF2820" s="11"/>
      <c r="AG2820" s="11"/>
      <c r="AH2820" s="11"/>
      <c r="AI2820" s="11"/>
      <c r="AJ2820" s="11"/>
      <c r="AK2820" s="11"/>
      <c r="AL2820" s="11"/>
      <c r="AM2820" s="11"/>
      <c r="AN2820" s="11"/>
      <c r="AO2820" s="11"/>
      <c r="AP2820" s="11"/>
      <c r="AQ2820" s="11"/>
      <c r="AR2820" s="11"/>
      <c r="AS2820" s="11"/>
      <c r="AT2820" s="11"/>
      <c r="AU2820" s="11"/>
      <c r="AV2820" s="11"/>
      <c r="AW2820" s="11"/>
      <c r="AX2820" s="11"/>
      <c r="AY2820" s="11"/>
      <c r="AZ2820" s="11"/>
      <c r="BA2820" s="11"/>
      <c r="BB2820" s="11"/>
      <c r="BC2820" s="11"/>
      <c r="BD2820" s="11"/>
      <c r="BE2820" s="11"/>
      <c r="BF2820" s="11"/>
      <c r="BG2820" s="11"/>
      <c r="BH2820" s="11"/>
      <c r="BI2820" s="11"/>
      <c r="BJ2820" s="11"/>
      <c r="BK2820" s="11"/>
      <c r="BL2820" s="11"/>
      <c r="BM2820" s="11"/>
      <c r="BN2820" s="11"/>
      <c r="BO2820" s="11"/>
      <c r="BP2820" s="1" t="str">
        <v>0- Port Costs</v>
      </c>
      <c r="BT2820" s="1" t="str">
        <v>0- Port Value</v>
      </c>
      <c r="BU2820" s="11"/>
    </row>
    <row r="2821" spans="8:73" hidden="1" outlineLevel="1" x14ac:dyDescent="0.3">
      <c r="H2821" s="1" t="str">
        <v>0 - BM Costs</v>
      </c>
      <c r="L2821" s="1" t="str">
        <v>0 - BM Port</v>
      </c>
      <c r="N2821" s="1" t="str">
        <v>0 - Port Assets</v>
      </c>
      <c r="O2821" s="11"/>
      <c r="P2821" s="11"/>
      <c r="Q2821" s="11"/>
      <c r="R2821" s="11"/>
      <c r="S2821" s="11"/>
      <c r="T2821" s="11"/>
      <c r="U2821" s="11"/>
      <c r="V2821" s="11"/>
      <c r="W2821" s="11"/>
      <c r="X2821" s="11"/>
      <c r="Y2821" s="11"/>
      <c r="Z2821" s="11"/>
      <c r="AA2821" s="11"/>
      <c r="AB2821" s="11"/>
      <c r="AC2821" s="11"/>
      <c r="AD2821" s="11"/>
      <c r="AE2821" s="11"/>
      <c r="AF2821" s="11"/>
      <c r="AG2821" s="11"/>
      <c r="AH2821" s="11"/>
      <c r="AI2821" s="11"/>
      <c r="AJ2821" s="11"/>
      <c r="AK2821" s="11"/>
      <c r="AL2821" s="11"/>
      <c r="AM2821" s="11"/>
      <c r="AN2821" s="11"/>
      <c r="AO2821" s="11"/>
      <c r="AP2821" s="11"/>
      <c r="AQ2821" s="11"/>
      <c r="AR2821" s="11"/>
      <c r="AS2821" s="11"/>
      <c r="AT2821" s="11"/>
      <c r="AU2821" s="11"/>
      <c r="AV2821" s="11"/>
      <c r="AW2821" s="11"/>
      <c r="AX2821" s="11"/>
      <c r="AY2821" s="11"/>
      <c r="AZ2821" s="11"/>
      <c r="BA2821" s="11"/>
      <c r="BB2821" s="11"/>
      <c r="BC2821" s="11"/>
      <c r="BD2821" s="11"/>
      <c r="BE2821" s="11"/>
      <c r="BF2821" s="11"/>
      <c r="BG2821" s="11"/>
      <c r="BH2821" s="11"/>
      <c r="BI2821" s="11"/>
      <c r="BJ2821" s="11"/>
      <c r="BK2821" s="11"/>
      <c r="BL2821" s="11"/>
      <c r="BM2821" s="11"/>
      <c r="BN2821" s="11"/>
      <c r="BO2821" s="11"/>
      <c r="BP2821" s="1" t="str">
        <v>0- Port Costs</v>
      </c>
      <c r="BT2821" s="1" t="str">
        <v>0- Port Value</v>
      </c>
      <c r="BU2821" s="11"/>
    </row>
    <row r="2822" spans="8:73" hidden="1" outlineLevel="1" x14ac:dyDescent="0.3">
      <c r="H2822" s="1" t="str">
        <v>0 - BM Costs</v>
      </c>
      <c r="L2822" s="1" t="str">
        <v>0 - BM Port</v>
      </c>
      <c r="N2822" s="1" t="str">
        <v>0 - Port Assets</v>
      </c>
      <c r="O2822" s="11"/>
      <c r="P2822" s="11"/>
      <c r="Q2822" s="11"/>
      <c r="R2822" s="11"/>
      <c r="S2822" s="11"/>
      <c r="T2822" s="11"/>
      <c r="U2822" s="11"/>
      <c r="V2822" s="11"/>
      <c r="W2822" s="11"/>
      <c r="X2822" s="11"/>
      <c r="Y2822" s="11"/>
      <c r="Z2822" s="11"/>
      <c r="AA2822" s="11"/>
      <c r="AB2822" s="11"/>
      <c r="AC2822" s="11"/>
      <c r="AD2822" s="11"/>
      <c r="AE2822" s="11"/>
      <c r="AF2822" s="11"/>
      <c r="AG2822" s="11"/>
      <c r="AH2822" s="11"/>
      <c r="AI2822" s="11"/>
      <c r="AJ2822" s="11"/>
      <c r="AK2822" s="11"/>
      <c r="AL2822" s="11"/>
      <c r="AM2822" s="11"/>
      <c r="AN2822" s="11"/>
      <c r="AO2822" s="11"/>
      <c r="AP2822" s="11"/>
      <c r="AQ2822" s="11"/>
      <c r="AR2822" s="11"/>
      <c r="AS2822" s="11"/>
      <c r="AT2822" s="11"/>
      <c r="AU2822" s="11"/>
      <c r="AV2822" s="11"/>
      <c r="AW2822" s="11"/>
      <c r="AX2822" s="11"/>
      <c r="AY2822" s="11"/>
      <c r="AZ2822" s="11"/>
      <c r="BA2822" s="11"/>
      <c r="BB2822" s="11"/>
      <c r="BC2822" s="11"/>
      <c r="BD2822" s="11"/>
      <c r="BE2822" s="11"/>
      <c r="BF2822" s="11"/>
      <c r="BG2822" s="11"/>
      <c r="BH2822" s="11"/>
      <c r="BI2822" s="11"/>
      <c r="BJ2822" s="11"/>
      <c r="BK2822" s="11"/>
      <c r="BL2822" s="11"/>
      <c r="BM2822" s="11"/>
      <c r="BN2822" s="11"/>
      <c r="BO2822" s="11"/>
      <c r="BP2822" s="1" t="str">
        <v>0- Port Costs</v>
      </c>
      <c r="BT2822" s="1" t="str">
        <v>0- Port Value</v>
      </c>
      <c r="BU2822" s="11"/>
    </row>
    <row r="2823" spans="8:73" hidden="1" outlineLevel="1" x14ac:dyDescent="0.3">
      <c r="H2823" s="1" t="str">
        <v>0 - BM Costs</v>
      </c>
      <c r="L2823" s="1" t="str">
        <v>0 - BM Port</v>
      </c>
      <c r="N2823" s="1" t="str">
        <v>0 - Port Assets</v>
      </c>
      <c r="O2823" s="11"/>
      <c r="P2823" s="11"/>
      <c r="Q2823" s="11"/>
      <c r="R2823" s="11"/>
      <c r="S2823" s="11"/>
      <c r="T2823" s="11"/>
      <c r="U2823" s="11"/>
      <c r="V2823" s="11"/>
      <c r="W2823" s="11"/>
      <c r="X2823" s="11"/>
      <c r="Y2823" s="11"/>
      <c r="Z2823" s="11"/>
      <c r="AA2823" s="11"/>
      <c r="AB2823" s="11"/>
      <c r="AC2823" s="11"/>
      <c r="AD2823" s="11"/>
      <c r="AE2823" s="11"/>
      <c r="AF2823" s="11"/>
      <c r="AG2823" s="11"/>
      <c r="AH2823" s="11"/>
      <c r="AI2823" s="11"/>
      <c r="AJ2823" s="11"/>
      <c r="AK2823" s="11"/>
      <c r="AL2823" s="11"/>
      <c r="AM2823" s="11"/>
      <c r="AN2823" s="11"/>
      <c r="AO2823" s="11"/>
      <c r="AP2823" s="11"/>
      <c r="AQ2823" s="11"/>
      <c r="AR2823" s="11"/>
      <c r="AS2823" s="11"/>
      <c r="AT2823" s="11"/>
      <c r="AU2823" s="11"/>
      <c r="AV2823" s="11"/>
      <c r="AW2823" s="11"/>
      <c r="AX2823" s="11"/>
      <c r="AY2823" s="11"/>
      <c r="AZ2823" s="11"/>
      <c r="BA2823" s="11"/>
      <c r="BB2823" s="11"/>
      <c r="BC2823" s="11"/>
      <c r="BD2823" s="11"/>
      <c r="BE2823" s="11"/>
      <c r="BF2823" s="11"/>
      <c r="BG2823" s="11"/>
      <c r="BH2823" s="11"/>
      <c r="BI2823" s="11"/>
      <c r="BJ2823" s="11"/>
      <c r="BK2823" s="11"/>
      <c r="BL2823" s="11"/>
      <c r="BM2823" s="11"/>
      <c r="BN2823" s="11"/>
      <c r="BO2823" s="11"/>
      <c r="BP2823" s="1" t="str">
        <v>0- Port Costs</v>
      </c>
      <c r="BT2823" s="1" t="str">
        <v>0- Port Value</v>
      </c>
      <c r="BU2823" s="11"/>
    </row>
    <row r="2824" spans="8:73" hidden="1" outlineLevel="1" x14ac:dyDescent="0.3">
      <c r="H2824" s="1" t="str">
        <v>0 - BM Costs</v>
      </c>
      <c r="L2824" s="1" t="str">
        <v>0 - BM Port</v>
      </c>
      <c r="N2824" s="1" t="str">
        <v>0 - Port Assets</v>
      </c>
      <c r="O2824" s="11"/>
      <c r="P2824" s="11"/>
      <c r="Q2824" s="11"/>
      <c r="R2824" s="11"/>
      <c r="S2824" s="11"/>
      <c r="T2824" s="11"/>
      <c r="U2824" s="11"/>
      <c r="V2824" s="11"/>
      <c r="W2824" s="11"/>
      <c r="X2824" s="11"/>
      <c r="Y2824" s="11"/>
      <c r="Z2824" s="11"/>
      <c r="AA2824" s="11"/>
      <c r="AB2824" s="11"/>
      <c r="AC2824" s="11"/>
      <c r="AD2824" s="11"/>
      <c r="AE2824" s="11"/>
      <c r="AF2824" s="11"/>
      <c r="AG2824" s="11"/>
      <c r="AH2824" s="11"/>
      <c r="AI2824" s="11"/>
      <c r="AJ2824" s="11"/>
      <c r="AK2824" s="11"/>
      <c r="AL2824" s="11"/>
      <c r="AM2824" s="11"/>
      <c r="AN2824" s="11"/>
      <c r="AO2824" s="11"/>
      <c r="AP2824" s="11"/>
      <c r="AQ2824" s="11"/>
      <c r="AR2824" s="11"/>
      <c r="AS2824" s="11"/>
      <c r="AT2824" s="11"/>
      <c r="AU2824" s="11"/>
      <c r="AV2824" s="11"/>
      <c r="AW2824" s="11"/>
      <c r="AX2824" s="11"/>
      <c r="AY2824" s="11"/>
      <c r="AZ2824" s="11"/>
      <c r="BA2824" s="11"/>
      <c r="BB2824" s="11"/>
      <c r="BC2824" s="11"/>
      <c r="BD2824" s="11"/>
      <c r="BE2824" s="11"/>
      <c r="BF2824" s="11"/>
      <c r="BG2824" s="11"/>
      <c r="BH2824" s="11"/>
      <c r="BI2824" s="11"/>
      <c r="BJ2824" s="11"/>
      <c r="BK2824" s="11"/>
      <c r="BL2824" s="11"/>
      <c r="BM2824" s="11"/>
      <c r="BN2824" s="11"/>
      <c r="BO2824" s="11"/>
      <c r="BP2824" s="1" t="str">
        <v>0- Port Costs</v>
      </c>
      <c r="BT2824" s="1" t="str">
        <v>0- Port Value</v>
      </c>
      <c r="BU2824" s="11"/>
    </row>
    <row r="2825" spans="8:73" hidden="1" outlineLevel="1" x14ac:dyDescent="0.3">
      <c r="H2825" s="1" t="str">
        <v>0 - BM Costs</v>
      </c>
      <c r="L2825" s="1" t="str">
        <v>0 - BM Port</v>
      </c>
      <c r="N2825" s="1" t="str">
        <v>0 - Port Assets</v>
      </c>
      <c r="O2825" s="11"/>
      <c r="P2825" s="11"/>
      <c r="Q2825" s="11"/>
      <c r="R2825" s="11"/>
      <c r="S2825" s="11"/>
      <c r="T2825" s="11"/>
      <c r="U2825" s="11"/>
      <c r="V2825" s="11"/>
      <c r="W2825" s="11"/>
      <c r="X2825" s="11"/>
      <c r="Y2825" s="11"/>
      <c r="Z2825" s="11"/>
      <c r="AA2825" s="11"/>
      <c r="AB2825" s="11"/>
      <c r="AC2825" s="11"/>
      <c r="AD2825" s="11"/>
      <c r="AE2825" s="11"/>
      <c r="AF2825" s="11"/>
      <c r="AG2825" s="11"/>
      <c r="AH2825" s="11"/>
      <c r="AI2825" s="11"/>
      <c r="AJ2825" s="11"/>
      <c r="AK2825" s="11"/>
      <c r="AL2825" s="11"/>
      <c r="AM2825" s="11"/>
      <c r="AN2825" s="11"/>
      <c r="AO2825" s="11"/>
      <c r="AP2825" s="11"/>
      <c r="AQ2825" s="11"/>
      <c r="AR2825" s="11"/>
      <c r="AS2825" s="11"/>
      <c r="AT2825" s="11"/>
      <c r="AU2825" s="11"/>
      <c r="AV2825" s="11"/>
      <c r="AW2825" s="11"/>
      <c r="AX2825" s="11"/>
      <c r="AY2825" s="11"/>
      <c r="AZ2825" s="11"/>
      <c r="BA2825" s="11"/>
      <c r="BB2825" s="11"/>
      <c r="BC2825" s="11"/>
      <c r="BD2825" s="11"/>
      <c r="BE2825" s="11"/>
      <c r="BF2825" s="11"/>
      <c r="BG2825" s="11"/>
      <c r="BH2825" s="11"/>
      <c r="BI2825" s="11"/>
      <c r="BJ2825" s="11"/>
      <c r="BK2825" s="11"/>
      <c r="BL2825" s="11"/>
      <c r="BM2825" s="11"/>
      <c r="BN2825" s="11"/>
      <c r="BO2825" s="11"/>
      <c r="BP2825" s="1" t="str">
        <v>0- Port Costs</v>
      </c>
      <c r="BT2825" s="1" t="str">
        <v>0- Port Value</v>
      </c>
      <c r="BU2825" s="11"/>
    </row>
    <row r="2826" spans="8:73" hidden="1" outlineLevel="1" x14ac:dyDescent="0.3">
      <c r="H2826" s="1" t="str">
        <v>0 - BM Costs</v>
      </c>
      <c r="L2826" s="1" t="str">
        <v>0 - BM Port</v>
      </c>
      <c r="N2826" s="1" t="str">
        <v>0 - Port Assets</v>
      </c>
      <c r="O2826" s="11"/>
      <c r="P2826" s="11"/>
      <c r="Q2826" s="11"/>
      <c r="R2826" s="11"/>
      <c r="S2826" s="11"/>
      <c r="T2826" s="11"/>
      <c r="U2826" s="11"/>
      <c r="V2826" s="11"/>
      <c r="W2826" s="11"/>
      <c r="X2826" s="11"/>
      <c r="Y2826" s="11"/>
      <c r="Z2826" s="11"/>
      <c r="AA2826" s="11"/>
      <c r="AB2826" s="11"/>
      <c r="AC2826" s="11"/>
      <c r="AD2826" s="11"/>
      <c r="AE2826" s="11"/>
      <c r="AF2826" s="11"/>
      <c r="AG2826" s="11"/>
      <c r="AH2826" s="11"/>
      <c r="AI2826" s="11"/>
      <c r="AJ2826" s="11"/>
      <c r="AK2826" s="11"/>
      <c r="AL2826" s="11"/>
      <c r="AM2826" s="11"/>
      <c r="AN2826" s="11"/>
      <c r="AO2826" s="11"/>
      <c r="AP2826" s="11"/>
      <c r="AQ2826" s="11"/>
      <c r="AR2826" s="11"/>
      <c r="AS2826" s="11"/>
      <c r="AT2826" s="11"/>
      <c r="AU2826" s="11"/>
      <c r="AV2826" s="11"/>
      <c r="AW2826" s="11"/>
      <c r="AX2826" s="11"/>
      <c r="AY2826" s="11"/>
      <c r="AZ2826" s="11"/>
      <c r="BA2826" s="11"/>
      <c r="BB2826" s="11"/>
      <c r="BC2826" s="11"/>
      <c r="BD2826" s="11"/>
      <c r="BE2826" s="11"/>
      <c r="BF2826" s="11"/>
      <c r="BG2826" s="11"/>
      <c r="BH2826" s="11"/>
      <c r="BI2826" s="11"/>
      <c r="BJ2826" s="11"/>
      <c r="BK2826" s="11"/>
      <c r="BL2826" s="11"/>
      <c r="BM2826" s="11"/>
      <c r="BN2826" s="11"/>
      <c r="BO2826" s="11"/>
      <c r="BP2826" s="1" t="str">
        <v>0- Port Costs</v>
      </c>
      <c r="BT2826" s="1" t="str">
        <v>0- Port Value</v>
      </c>
      <c r="BU2826" s="11"/>
    </row>
    <row r="2827" spans="8:73" hidden="1" outlineLevel="1" x14ac:dyDescent="0.3">
      <c r="H2827" s="1" t="str">
        <v>0 - BM Costs</v>
      </c>
      <c r="L2827" s="1" t="str">
        <v>0 - BM Port</v>
      </c>
      <c r="N2827" s="1" t="str">
        <v>0 - Port Assets</v>
      </c>
      <c r="O2827" s="11"/>
      <c r="P2827" s="11"/>
      <c r="Q2827" s="11"/>
      <c r="R2827" s="11"/>
      <c r="S2827" s="11"/>
      <c r="T2827" s="11"/>
      <c r="U2827" s="11"/>
      <c r="V2827" s="11"/>
      <c r="W2827" s="11"/>
      <c r="X2827" s="11"/>
      <c r="Y2827" s="11"/>
      <c r="Z2827" s="11"/>
      <c r="AA2827" s="11"/>
      <c r="AB2827" s="11"/>
      <c r="AC2827" s="11"/>
      <c r="AD2827" s="11"/>
      <c r="AE2827" s="11"/>
      <c r="AF2827" s="11"/>
      <c r="AG2827" s="11"/>
      <c r="AH2827" s="11"/>
      <c r="AI2827" s="11"/>
      <c r="AJ2827" s="11"/>
      <c r="AK2827" s="11"/>
      <c r="AL2827" s="11"/>
      <c r="AM2827" s="11"/>
      <c r="AN2827" s="11"/>
      <c r="AO2827" s="11"/>
      <c r="AP2827" s="11"/>
      <c r="AQ2827" s="11"/>
      <c r="AR2827" s="11"/>
      <c r="AS2827" s="11"/>
      <c r="AT2827" s="11"/>
      <c r="AU2827" s="11"/>
      <c r="AV2827" s="11"/>
      <c r="AW2827" s="11"/>
      <c r="AX2827" s="11"/>
      <c r="AY2827" s="11"/>
      <c r="AZ2827" s="11"/>
      <c r="BA2827" s="11"/>
      <c r="BB2827" s="11"/>
      <c r="BC2827" s="11"/>
      <c r="BD2827" s="11"/>
      <c r="BE2827" s="11"/>
      <c r="BF2827" s="11"/>
      <c r="BG2827" s="11"/>
      <c r="BH2827" s="11"/>
      <c r="BI2827" s="11"/>
      <c r="BJ2827" s="11"/>
      <c r="BK2827" s="11"/>
      <c r="BL2827" s="11"/>
      <c r="BM2827" s="11"/>
      <c r="BN2827" s="11"/>
      <c r="BO2827" s="11"/>
      <c r="BP2827" s="1" t="str">
        <v>0- Port Costs</v>
      </c>
      <c r="BT2827" s="1" t="str">
        <v>0- Port Value</v>
      </c>
      <c r="BU2827" s="11"/>
    </row>
    <row r="2828" spans="8:73" hidden="1" outlineLevel="1" x14ac:dyDescent="0.3">
      <c r="H2828" s="1" t="str">
        <v>0 - BM Costs</v>
      </c>
      <c r="L2828" s="1" t="str">
        <v>0 - BM Port</v>
      </c>
      <c r="N2828" s="1" t="str">
        <v>0 - Port Assets</v>
      </c>
      <c r="O2828" s="11"/>
      <c r="P2828" s="11"/>
      <c r="Q2828" s="11"/>
      <c r="R2828" s="11"/>
      <c r="S2828" s="11"/>
      <c r="T2828" s="11"/>
      <c r="U2828" s="11"/>
      <c r="V2828" s="11"/>
      <c r="W2828" s="11"/>
      <c r="X2828" s="11"/>
      <c r="Y2828" s="11"/>
      <c r="Z2828" s="11"/>
      <c r="AA2828" s="11"/>
      <c r="AB2828" s="11"/>
      <c r="AC2828" s="11"/>
      <c r="AD2828" s="11"/>
      <c r="AE2828" s="11"/>
      <c r="AF2828" s="11"/>
      <c r="AG2828" s="11"/>
      <c r="AH2828" s="11"/>
      <c r="AI2828" s="11"/>
      <c r="AJ2828" s="11"/>
      <c r="AK2828" s="11"/>
      <c r="AL2828" s="11"/>
      <c r="AM2828" s="11"/>
      <c r="AN2828" s="11"/>
      <c r="AO2828" s="11"/>
      <c r="AP2828" s="11"/>
      <c r="AQ2828" s="11"/>
      <c r="AR2828" s="11"/>
      <c r="AS2828" s="11"/>
      <c r="AT2828" s="11"/>
      <c r="AU2828" s="11"/>
      <c r="AV2828" s="11"/>
      <c r="AW2828" s="11"/>
      <c r="AX2828" s="11"/>
      <c r="AY2828" s="11"/>
      <c r="AZ2828" s="11"/>
      <c r="BA2828" s="11"/>
      <c r="BB2828" s="11"/>
      <c r="BC2828" s="11"/>
      <c r="BD2828" s="11"/>
      <c r="BE2828" s="11"/>
      <c r="BF2828" s="11"/>
      <c r="BG2828" s="11"/>
      <c r="BH2828" s="11"/>
      <c r="BI2828" s="11"/>
      <c r="BJ2828" s="11"/>
      <c r="BK2828" s="11"/>
      <c r="BL2828" s="11"/>
      <c r="BM2828" s="11"/>
      <c r="BN2828" s="11"/>
      <c r="BO2828" s="11"/>
      <c r="BP2828" s="1" t="str">
        <v>0- Port Costs</v>
      </c>
      <c r="BT2828" s="1" t="str">
        <v>0- Port Value</v>
      </c>
      <c r="BU2828" s="11"/>
    </row>
    <row r="2829" spans="8:73" hidden="1" outlineLevel="1" x14ac:dyDescent="0.3">
      <c r="H2829" s="1" t="str">
        <v>0 - BM Costs</v>
      </c>
      <c r="L2829" s="1" t="str">
        <v>0 - BM Port</v>
      </c>
      <c r="N2829" s="1" t="str">
        <v>0 - Port Assets</v>
      </c>
      <c r="O2829" s="11"/>
      <c r="P2829" s="11"/>
      <c r="Q2829" s="11"/>
      <c r="R2829" s="11"/>
      <c r="S2829" s="11"/>
      <c r="T2829" s="11"/>
      <c r="U2829" s="11"/>
      <c r="V2829" s="11"/>
      <c r="W2829" s="11"/>
      <c r="X2829" s="11"/>
      <c r="Y2829" s="11"/>
      <c r="Z2829" s="11"/>
      <c r="AA2829" s="11"/>
      <c r="AB2829" s="11"/>
      <c r="AC2829" s="11"/>
      <c r="AD2829" s="11"/>
      <c r="AE2829" s="11"/>
      <c r="AF2829" s="11"/>
      <c r="AG2829" s="11"/>
      <c r="AH2829" s="11"/>
      <c r="AI2829" s="11"/>
      <c r="AJ2829" s="11"/>
      <c r="AK2829" s="11"/>
      <c r="AL2829" s="11"/>
      <c r="AM2829" s="11"/>
      <c r="AN2829" s="11"/>
      <c r="AO2829" s="11"/>
      <c r="AP2829" s="11"/>
      <c r="AQ2829" s="11"/>
      <c r="AR2829" s="11"/>
      <c r="AS2829" s="11"/>
      <c r="AT2829" s="11"/>
      <c r="AU2829" s="11"/>
      <c r="AV2829" s="11"/>
      <c r="AW2829" s="11"/>
      <c r="AX2829" s="11"/>
      <c r="AY2829" s="11"/>
      <c r="AZ2829" s="11"/>
      <c r="BA2829" s="11"/>
      <c r="BB2829" s="11"/>
      <c r="BC2829" s="11"/>
      <c r="BD2829" s="11"/>
      <c r="BE2829" s="11"/>
      <c r="BF2829" s="11"/>
      <c r="BG2829" s="11"/>
      <c r="BH2829" s="11"/>
      <c r="BI2829" s="11"/>
      <c r="BJ2829" s="11"/>
      <c r="BK2829" s="11"/>
      <c r="BL2829" s="11"/>
      <c r="BM2829" s="11"/>
      <c r="BN2829" s="11"/>
      <c r="BO2829" s="11"/>
      <c r="BP2829" s="1" t="str">
        <v>0- Port Costs</v>
      </c>
      <c r="BT2829" s="1" t="str">
        <v>0- Port Value</v>
      </c>
      <c r="BU2829" s="11"/>
    </row>
    <row r="2830" spans="8:73" hidden="1" outlineLevel="1" x14ac:dyDescent="0.3">
      <c r="H2830" s="1" t="str">
        <v>0 - BM Costs</v>
      </c>
      <c r="L2830" s="1" t="str">
        <v>0 - BM Port</v>
      </c>
      <c r="N2830" s="1" t="str">
        <v>0 - Port Assets</v>
      </c>
      <c r="O2830" s="11"/>
      <c r="P2830" s="11"/>
      <c r="Q2830" s="11"/>
      <c r="R2830" s="11"/>
      <c r="S2830" s="11"/>
      <c r="T2830" s="11"/>
      <c r="U2830" s="11"/>
      <c r="V2830" s="11"/>
      <c r="W2830" s="11"/>
      <c r="X2830" s="11"/>
      <c r="Y2830" s="11"/>
      <c r="Z2830" s="11"/>
      <c r="AA2830" s="11"/>
      <c r="AB2830" s="11"/>
      <c r="AC2830" s="11"/>
      <c r="AD2830" s="11"/>
      <c r="AE2830" s="11"/>
      <c r="AF2830" s="11"/>
      <c r="AG2830" s="11"/>
      <c r="AH2830" s="11"/>
      <c r="AI2830" s="11"/>
      <c r="AJ2830" s="11"/>
      <c r="AK2830" s="11"/>
      <c r="AL2830" s="11"/>
      <c r="AM2830" s="11"/>
      <c r="AN2830" s="11"/>
      <c r="AO2830" s="11"/>
      <c r="AP2830" s="11"/>
      <c r="AQ2830" s="11"/>
      <c r="AR2830" s="11"/>
      <c r="AS2830" s="11"/>
      <c r="AT2830" s="11"/>
      <c r="AU2830" s="11"/>
      <c r="AV2830" s="11"/>
      <c r="AW2830" s="11"/>
      <c r="AX2830" s="11"/>
      <c r="AY2830" s="11"/>
      <c r="AZ2830" s="11"/>
      <c r="BA2830" s="11"/>
      <c r="BB2830" s="11"/>
      <c r="BC2830" s="11"/>
      <c r="BD2830" s="11"/>
      <c r="BE2830" s="11"/>
      <c r="BF2830" s="11"/>
      <c r="BG2830" s="11"/>
      <c r="BH2830" s="11"/>
      <c r="BI2830" s="11"/>
      <c r="BJ2830" s="11"/>
      <c r="BK2830" s="11"/>
      <c r="BL2830" s="11"/>
      <c r="BM2830" s="11"/>
      <c r="BN2830" s="11"/>
      <c r="BO2830" s="11"/>
      <c r="BP2830" s="1" t="str">
        <v>0- Port Costs</v>
      </c>
      <c r="BT2830" s="1" t="str">
        <v>0- Port Value</v>
      </c>
      <c r="BU2830" s="11"/>
    </row>
    <row r="2831" spans="8:73" hidden="1" outlineLevel="1" x14ac:dyDescent="0.3">
      <c r="H2831" s="1" t="str">
        <v>0 - BM Costs</v>
      </c>
      <c r="L2831" s="1" t="str">
        <v>0 - BM Port</v>
      </c>
      <c r="N2831" s="1" t="str">
        <v>0 - Port Assets</v>
      </c>
      <c r="O2831" s="11"/>
      <c r="P2831" s="11"/>
      <c r="Q2831" s="11"/>
      <c r="R2831" s="11"/>
      <c r="S2831" s="11"/>
      <c r="T2831" s="11"/>
      <c r="U2831" s="11"/>
      <c r="V2831" s="11"/>
      <c r="W2831" s="11"/>
      <c r="X2831" s="11"/>
      <c r="Y2831" s="11"/>
      <c r="Z2831" s="11"/>
      <c r="AA2831" s="11"/>
      <c r="AB2831" s="11"/>
      <c r="AC2831" s="11"/>
      <c r="AD2831" s="11"/>
      <c r="AE2831" s="11"/>
      <c r="AF2831" s="11"/>
      <c r="AG2831" s="11"/>
      <c r="AH2831" s="11"/>
      <c r="AI2831" s="11"/>
      <c r="AJ2831" s="11"/>
      <c r="AK2831" s="11"/>
      <c r="AL2831" s="11"/>
      <c r="AM2831" s="11"/>
      <c r="AN2831" s="11"/>
      <c r="AO2831" s="11"/>
      <c r="AP2831" s="11"/>
      <c r="AQ2831" s="11"/>
      <c r="AR2831" s="11"/>
      <c r="AS2831" s="11"/>
      <c r="AT2831" s="11"/>
      <c r="AU2831" s="11"/>
      <c r="AV2831" s="11"/>
      <c r="AW2831" s="11"/>
      <c r="AX2831" s="11"/>
      <c r="AY2831" s="11"/>
      <c r="AZ2831" s="11"/>
      <c r="BA2831" s="11"/>
      <c r="BB2831" s="11"/>
      <c r="BC2831" s="11"/>
      <c r="BD2831" s="11"/>
      <c r="BE2831" s="11"/>
      <c r="BF2831" s="11"/>
      <c r="BG2831" s="11"/>
      <c r="BH2831" s="11"/>
      <c r="BI2831" s="11"/>
      <c r="BJ2831" s="11"/>
      <c r="BK2831" s="11"/>
      <c r="BL2831" s="11"/>
      <c r="BM2831" s="11"/>
      <c r="BN2831" s="11"/>
      <c r="BO2831" s="11"/>
      <c r="BP2831" s="1" t="str">
        <v>0- Port Costs</v>
      </c>
      <c r="BT2831" s="1" t="str">
        <v>0- Port Value</v>
      </c>
      <c r="BU2831" s="11"/>
    </row>
    <row r="2832" spans="8:73" hidden="1" outlineLevel="1" x14ac:dyDescent="0.3">
      <c r="H2832" s="1" t="str">
        <v>0 - BM Costs</v>
      </c>
      <c r="L2832" s="1" t="str">
        <v>0 - BM Port</v>
      </c>
      <c r="N2832" s="1" t="str">
        <v>0 - Port Assets</v>
      </c>
      <c r="O2832" s="11"/>
      <c r="P2832" s="11"/>
      <c r="Q2832" s="11"/>
      <c r="R2832" s="11"/>
      <c r="S2832" s="11"/>
      <c r="T2832" s="11"/>
      <c r="U2832" s="11"/>
      <c r="V2832" s="11"/>
      <c r="W2832" s="11"/>
      <c r="X2832" s="11"/>
      <c r="Y2832" s="11"/>
      <c r="Z2832" s="11"/>
      <c r="AA2832" s="11"/>
      <c r="AB2832" s="11"/>
      <c r="AC2832" s="11"/>
      <c r="AD2832" s="11"/>
      <c r="AE2832" s="11"/>
      <c r="AF2832" s="11"/>
      <c r="AG2832" s="11"/>
      <c r="AH2832" s="11"/>
      <c r="AI2832" s="11"/>
      <c r="AJ2832" s="11"/>
      <c r="AK2832" s="11"/>
      <c r="AL2832" s="11"/>
      <c r="AM2832" s="11"/>
      <c r="AN2832" s="11"/>
      <c r="AO2832" s="11"/>
      <c r="AP2832" s="11"/>
      <c r="AQ2832" s="11"/>
      <c r="AR2832" s="11"/>
      <c r="AS2832" s="11"/>
      <c r="AT2832" s="11"/>
      <c r="AU2832" s="11"/>
      <c r="AV2832" s="11"/>
      <c r="AW2832" s="11"/>
      <c r="AX2832" s="11"/>
      <c r="AY2832" s="11"/>
      <c r="AZ2832" s="11"/>
      <c r="BA2832" s="11"/>
      <c r="BB2832" s="11"/>
      <c r="BC2832" s="11"/>
      <c r="BD2832" s="11"/>
      <c r="BE2832" s="11"/>
      <c r="BF2832" s="11"/>
      <c r="BG2832" s="11"/>
      <c r="BH2832" s="11"/>
      <c r="BI2832" s="11"/>
      <c r="BJ2832" s="11"/>
      <c r="BK2832" s="11"/>
      <c r="BL2832" s="11"/>
      <c r="BM2832" s="11"/>
      <c r="BN2832" s="11"/>
      <c r="BO2832" s="11"/>
      <c r="BP2832" s="1" t="str">
        <v>0- Port Costs</v>
      </c>
      <c r="BT2832" s="1" t="str">
        <v>0- Port Value</v>
      </c>
      <c r="BU2832" s="11"/>
    </row>
    <row r="2833" spans="8:73" hidden="1" outlineLevel="1" x14ac:dyDescent="0.3">
      <c r="H2833" s="1" t="str">
        <v>0 - BM Costs</v>
      </c>
      <c r="L2833" s="1" t="str">
        <v>0 - BM Port</v>
      </c>
      <c r="N2833" s="1" t="str">
        <v>0 - Port Assets</v>
      </c>
      <c r="O2833" s="11"/>
      <c r="P2833" s="11"/>
      <c r="Q2833" s="11"/>
      <c r="R2833" s="11"/>
      <c r="S2833" s="11"/>
      <c r="T2833" s="11"/>
      <c r="U2833" s="11"/>
      <c r="V2833" s="11"/>
      <c r="W2833" s="11"/>
      <c r="X2833" s="11"/>
      <c r="Y2833" s="11"/>
      <c r="Z2833" s="11"/>
      <c r="AA2833" s="11"/>
      <c r="AB2833" s="11"/>
      <c r="AC2833" s="11"/>
      <c r="AD2833" s="11"/>
      <c r="AE2833" s="11"/>
      <c r="AF2833" s="11"/>
      <c r="AG2833" s="11"/>
      <c r="AH2833" s="11"/>
      <c r="AI2833" s="11"/>
      <c r="AJ2833" s="11"/>
      <c r="AK2833" s="11"/>
      <c r="AL2833" s="11"/>
      <c r="AM2833" s="11"/>
      <c r="AN2833" s="11"/>
      <c r="AO2833" s="11"/>
      <c r="AP2833" s="11"/>
      <c r="AQ2833" s="11"/>
      <c r="AR2833" s="11"/>
      <c r="AS2833" s="11"/>
      <c r="AT2833" s="11"/>
      <c r="AU2833" s="11"/>
      <c r="AV2833" s="11"/>
      <c r="AW2833" s="11"/>
      <c r="AX2833" s="11"/>
      <c r="AY2833" s="11"/>
      <c r="AZ2833" s="11"/>
      <c r="BA2833" s="11"/>
      <c r="BB2833" s="11"/>
      <c r="BC2833" s="11"/>
      <c r="BD2833" s="11"/>
      <c r="BE2833" s="11"/>
      <c r="BF2833" s="11"/>
      <c r="BG2833" s="11"/>
      <c r="BH2833" s="11"/>
      <c r="BI2833" s="11"/>
      <c r="BJ2833" s="11"/>
      <c r="BK2833" s="11"/>
      <c r="BL2833" s="11"/>
      <c r="BM2833" s="11"/>
      <c r="BN2833" s="11"/>
      <c r="BO2833" s="11"/>
      <c r="BP2833" s="1" t="str">
        <v>0- Port Costs</v>
      </c>
      <c r="BT2833" s="1" t="str">
        <v>0- Port Value</v>
      </c>
      <c r="BU2833" s="11"/>
    </row>
    <row r="2834" spans="8:73" hidden="1" outlineLevel="1" x14ac:dyDescent="0.3">
      <c r="H2834" s="1" t="str">
        <v>0 - BM Costs</v>
      </c>
      <c r="L2834" s="1" t="str">
        <v>0 - BM Port</v>
      </c>
      <c r="N2834" s="1" t="str">
        <v>0 - Port Assets</v>
      </c>
      <c r="O2834" s="11"/>
      <c r="P2834" s="11"/>
      <c r="Q2834" s="11"/>
      <c r="R2834" s="11"/>
      <c r="S2834" s="11"/>
      <c r="T2834" s="11"/>
      <c r="U2834" s="11"/>
      <c r="V2834" s="11"/>
      <c r="W2834" s="11"/>
      <c r="X2834" s="11"/>
      <c r="Y2834" s="11"/>
      <c r="Z2834" s="11"/>
      <c r="AA2834" s="11"/>
      <c r="AB2834" s="11"/>
      <c r="AC2834" s="11"/>
      <c r="AD2834" s="11"/>
      <c r="AE2834" s="11"/>
      <c r="AF2834" s="11"/>
      <c r="AG2834" s="11"/>
      <c r="AH2834" s="11"/>
      <c r="AI2834" s="11"/>
      <c r="AJ2834" s="11"/>
      <c r="AK2834" s="11"/>
      <c r="AL2834" s="11"/>
      <c r="AM2834" s="11"/>
      <c r="AN2834" s="11"/>
      <c r="AO2834" s="11"/>
      <c r="AP2834" s="11"/>
      <c r="AQ2834" s="11"/>
      <c r="AR2834" s="11"/>
      <c r="AS2834" s="11"/>
      <c r="AT2834" s="11"/>
      <c r="AU2834" s="11"/>
      <c r="AV2834" s="11"/>
      <c r="AW2834" s="11"/>
      <c r="AX2834" s="11"/>
      <c r="AY2834" s="11"/>
      <c r="AZ2834" s="11"/>
      <c r="BA2834" s="11"/>
      <c r="BB2834" s="11"/>
      <c r="BC2834" s="11"/>
      <c r="BD2834" s="11"/>
      <c r="BE2834" s="11"/>
      <c r="BF2834" s="11"/>
      <c r="BG2834" s="11"/>
      <c r="BH2834" s="11"/>
      <c r="BI2834" s="11"/>
      <c r="BJ2834" s="11"/>
      <c r="BK2834" s="11"/>
      <c r="BL2834" s="11"/>
      <c r="BM2834" s="11"/>
      <c r="BN2834" s="11"/>
      <c r="BO2834" s="11"/>
      <c r="BP2834" s="1" t="str">
        <v>0- Port Costs</v>
      </c>
      <c r="BT2834" s="1" t="str">
        <v>0- Port Value</v>
      </c>
      <c r="BU2834" s="11"/>
    </row>
    <row r="2835" spans="8:73" hidden="1" outlineLevel="1" x14ac:dyDescent="0.3">
      <c r="H2835" s="1" t="str">
        <v>0 - BM Costs</v>
      </c>
      <c r="L2835" s="1" t="str">
        <v>0 - BM Port</v>
      </c>
      <c r="N2835" s="1" t="str">
        <v>0 - Port Assets</v>
      </c>
      <c r="O2835" s="11"/>
      <c r="P2835" s="11"/>
      <c r="Q2835" s="11"/>
      <c r="R2835" s="11"/>
      <c r="S2835" s="11"/>
      <c r="T2835" s="11"/>
      <c r="U2835" s="11"/>
      <c r="V2835" s="11"/>
      <c r="W2835" s="11"/>
      <c r="X2835" s="11"/>
      <c r="Y2835" s="11"/>
      <c r="Z2835" s="11"/>
      <c r="AA2835" s="11"/>
      <c r="AB2835" s="11"/>
      <c r="AC2835" s="11"/>
      <c r="AD2835" s="11"/>
      <c r="AE2835" s="11"/>
      <c r="AF2835" s="11"/>
      <c r="AG2835" s="11"/>
      <c r="AH2835" s="11"/>
      <c r="AI2835" s="11"/>
      <c r="AJ2835" s="11"/>
      <c r="AK2835" s="11"/>
      <c r="AL2835" s="11"/>
      <c r="AM2835" s="11"/>
      <c r="AN2835" s="11"/>
      <c r="AO2835" s="11"/>
      <c r="AP2835" s="11"/>
      <c r="AQ2835" s="11"/>
      <c r="AR2835" s="11"/>
      <c r="AS2835" s="11"/>
      <c r="AT2835" s="11"/>
      <c r="AU2835" s="11"/>
      <c r="AV2835" s="11"/>
      <c r="AW2835" s="11"/>
      <c r="AX2835" s="11"/>
      <c r="AY2835" s="11"/>
      <c r="AZ2835" s="11"/>
      <c r="BA2835" s="11"/>
      <c r="BB2835" s="11"/>
      <c r="BC2835" s="11"/>
      <c r="BD2835" s="11"/>
      <c r="BE2835" s="11"/>
      <c r="BF2835" s="11"/>
      <c r="BG2835" s="11"/>
      <c r="BH2835" s="11"/>
      <c r="BI2835" s="11"/>
      <c r="BJ2835" s="11"/>
      <c r="BK2835" s="11"/>
      <c r="BL2835" s="11"/>
      <c r="BM2835" s="11"/>
      <c r="BN2835" s="11"/>
      <c r="BO2835" s="11"/>
      <c r="BP2835" s="1" t="str">
        <v>0- Port Costs</v>
      </c>
      <c r="BT2835" s="1" t="str">
        <v>0- Port Value</v>
      </c>
      <c r="BU2835" s="11"/>
    </row>
    <row r="2836" spans="8:73" hidden="1" outlineLevel="1" x14ac:dyDescent="0.3">
      <c r="H2836" s="1" t="str">
        <v>0 - BM Costs</v>
      </c>
      <c r="L2836" s="1" t="str">
        <v>0 - BM Port</v>
      </c>
      <c r="N2836" s="1" t="str">
        <v>0 - Port Assets</v>
      </c>
      <c r="O2836" s="11"/>
      <c r="P2836" s="11"/>
      <c r="Q2836" s="11"/>
      <c r="R2836" s="11"/>
      <c r="S2836" s="11"/>
      <c r="T2836" s="11"/>
      <c r="U2836" s="11"/>
      <c r="V2836" s="11"/>
      <c r="W2836" s="11"/>
      <c r="X2836" s="11"/>
      <c r="Y2836" s="11"/>
      <c r="Z2836" s="11"/>
      <c r="AA2836" s="11"/>
      <c r="AB2836" s="11"/>
      <c r="AC2836" s="11"/>
      <c r="AD2836" s="11"/>
      <c r="AE2836" s="11"/>
      <c r="AF2836" s="11"/>
      <c r="AG2836" s="11"/>
      <c r="AH2836" s="11"/>
      <c r="AI2836" s="11"/>
      <c r="AJ2836" s="11"/>
      <c r="AK2836" s="11"/>
      <c r="AL2836" s="11"/>
      <c r="AM2836" s="11"/>
      <c r="AN2836" s="11"/>
      <c r="AO2836" s="11"/>
      <c r="AP2836" s="11"/>
      <c r="AQ2836" s="11"/>
      <c r="AR2836" s="11"/>
      <c r="AS2836" s="11"/>
      <c r="AT2836" s="11"/>
      <c r="AU2836" s="11"/>
      <c r="AV2836" s="11"/>
      <c r="AW2836" s="11"/>
      <c r="AX2836" s="11"/>
      <c r="AY2836" s="11"/>
      <c r="AZ2836" s="11"/>
      <c r="BA2836" s="11"/>
      <c r="BB2836" s="11"/>
      <c r="BC2836" s="11"/>
      <c r="BD2836" s="11"/>
      <c r="BE2836" s="11"/>
      <c r="BF2836" s="11"/>
      <c r="BG2836" s="11"/>
      <c r="BH2836" s="11"/>
      <c r="BI2836" s="11"/>
      <c r="BJ2836" s="11"/>
      <c r="BK2836" s="11"/>
      <c r="BL2836" s="11"/>
      <c r="BM2836" s="11"/>
      <c r="BN2836" s="11"/>
      <c r="BO2836" s="11"/>
      <c r="BP2836" s="1" t="str">
        <v>0- Port Costs</v>
      </c>
      <c r="BT2836" s="1" t="str">
        <v>0- Port Value</v>
      </c>
      <c r="BU2836" s="11"/>
    </row>
    <row r="2837" spans="8:73" hidden="1" outlineLevel="1" x14ac:dyDescent="0.3">
      <c r="H2837" s="1" t="str">
        <v>0 - BM Costs</v>
      </c>
      <c r="L2837" s="1" t="str">
        <v>0 - BM Port</v>
      </c>
      <c r="N2837" s="1" t="str">
        <v>0 - Port Assets</v>
      </c>
      <c r="O2837" s="11"/>
      <c r="P2837" s="11"/>
      <c r="Q2837" s="11"/>
      <c r="R2837" s="11"/>
      <c r="S2837" s="11"/>
      <c r="T2837" s="11"/>
      <c r="U2837" s="11"/>
      <c r="V2837" s="11"/>
      <c r="W2837" s="11"/>
      <c r="X2837" s="11"/>
      <c r="Y2837" s="11"/>
      <c r="Z2837" s="11"/>
      <c r="AA2837" s="11"/>
      <c r="AB2837" s="11"/>
      <c r="AC2837" s="11"/>
      <c r="AD2837" s="11"/>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c r="BB2837" s="11"/>
      <c r="BC2837" s="11"/>
      <c r="BD2837" s="11"/>
      <c r="BE2837" s="11"/>
      <c r="BF2837" s="11"/>
      <c r="BG2837" s="11"/>
      <c r="BH2837" s="11"/>
      <c r="BI2837" s="11"/>
      <c r="BJ2837" s="11"/>
      <c r="BK2837" s="11"/>
      <c r="BL2837" s="11"/>
      <c r="BM2837" s="11"/>
      <c r="BN2837" s="11"/>
      <c r="BO2837" s="11"/>
      <c r="BP2837" s="1" t="str">
        <v>0- Port Costs</v>
      </c>
      <c r="BT2837" s="1" t="str">
        <v>0- Port Value</v>
      </c>
      <c r="BU2837" s="11"/>
    </row>
    <row r="2838" spans="8:73" hidden="1" outlineLevel="1" x14ac:dyDescent="0.3">
      <c r="H2838" s="1" t="str">
        <v>0 - BM Costs</v>
      </c>
      <c r="L2838" s="1" t="str">
        <v>0 - BM Port</v>
      </c>
      <c r="N2838" s="1" t="str">
        <v>0 - Port Assets</v>
      </c>
      <c r="O2838" s="11"/>
      <c r="P2838" s="11"/>
      <c r="Q2838" s="11"/>
      <c r="R2838" s="11"/>
      <c r="S2838" s="11"/>
      <c r="T2838" s="11"/>
      <c r="U2838" s="11"/>
      <c r="V2838" s="11"/>
      <c r="W2838" s="11"/>
      <c r="X2838" s="11"/>
      <c r="Y2838" s="11"/>
      <c r="Z2838" s="11"/>
      <c r="AA2838" s="11"/>
      <c r="AB2838" s="11"/>
      <c r="AC2838" s="11"/>
      <c r="AD2838" s="11"/>
      <c r="AE2838" s="11"/>
      <c r="AF2838" s="11"/>
      <c r="AG2838" s="11"/>
      <c r="AH2838" s="11"/>
      <c r="AI2838" s="11"/>
      <c r="AJ2838" s="11"/>
      <c r="AK2838" s="11"/>
      <c r="AL2838" s="11"/>
      <c r="AM2838" s="11"/>
      <c r="AN2838" s="11"/>
      <c r="AO2838" s="11"/>
      <c r="AP2838" s="11"/>
      <c r="AQ2838" s="11"/>
      <c r="AR2838" s="11"/>
      <c r="AS2838" s="11"/>
      <c r="AT2838" s="11"/>
      <c r="AU2838" s="11"/>
      <c r="AV2838" s="11"/>
      <c r="AW2838" s="11"/>
      <c r="AX2838" s="11"/>
      <c r="AY2838" s="11"/>
      <c r="AZ2838" s="11"/>
      <c r="BA2838" s="11"/>
      <c r="BB2838" s="11"/>
      <c r="BC2838" s="11"/>
      <c r="BD2838" s="11"/>
      <c r="BE2838" s="11"/>
      <c r="BF2838" s="11"/>
      <c r="BG2838" s="11"/>
      <c r="BH2838" s="11"/>
      <c r="BI2838" s="11"/>
      <c r="BJ2838" s="11"/>
      <c r="BK2838" s="11"/>
      <c r="BL2838" s="11"/>
      <c r="BM2838" s="11"/>
      <c r="BN2838" s="11"/>
      <c r="BO2838" s="11"/>
      <c r="BP2838" s="1" t="str">
        <v>0- Port Costs</v>
      </c>
      <c r="BT2838" s="1" t="str">
        <v>0- Port Value</v>
      </c>
      <c r="BU2838" s="11"/>
    </row>
    <row r="2839" spans="8:73" hidden="1" outlineLevel="1" x14ac:dyDescent="0.3">
      <c r="H2839" s="1" t="str">
        <v>0 - BM Costs</v>
      </c>
      <c r="L2839" s="1" t="str">
        <v>0 - BM Port</v>
      </c>
      <c r="N2839" s="1" t="str">
        <v>0 - Port Assets</v>
      </c>
      <c r="O2839" s="11"/>
      <c r="P2839" s="11"/>
      <c r="Q2839" s="11"/>
      <c r="R2839" s="11"/>
      <c r="S2839" s="11"/>
      <c r="T2839" s="11"/>
      <c r="U2839" s="11"/>
      <c r="V2839" s="11"/>
      <c r="W2839" s="11"/>
      <c r="X2839" s="11"/>
      <c r="Y2839" s="11"/>
      <c r="Z2839" s="11"/>
      <c r="AA2839" s="11"/>
      <c r="AB2839" s="11"/>
      <c r="AC2839" s="11"/>
      <c r="AD2839" s="11"/>
      <c r="AE2839" s="11"/>
      <c r="AF2839" s="11"/>
      <c r="AG2839" s="11"/>
      <c r="AH2839" s="11"/>
      <c r="AI2839" s="11"/>
      <c r="AJ2839" s="11"/>
      <c r="AK2839" s="11"/>
      <c r="AL2839" s="11"/>
      <c r="AM2839" s="11"/>
      <c r="AN2839" s="11"/>
      <c r="AO2839" s="11"/>
      <c r="AP2839" s="11"/>
      <c r="AQ2839" s="11"/>
      <c r="AR2839" s="11"/>
      <c r="AS2839" s="11"/>
      <c r="AT2839" s="11"/>
      <c r="AU2839" s="11"/>
      <c r="AV2839" s="11"/>
      <c r="AW2839" s="11"/>
      <c r="AX2839" s="11"/>
      <c r="AY2839" s="11"/>
      <c r="AZ2839" s="11"/>
      <c r="BA2839" s="11"/>
      <c r="BB2839" s="11"/>
      <c r="BC2839" s="11"/>
      <c r="BD2839" s="11"/>
      <c r="BE2839" s="11"/>
      <c r="BF2839" s="11"/>
      <c r="BG2839" s="11"/>
      <c r="BH2839" s="11"/>
      <c r="BI2839" s="11"/>
      <c r="BJ2839" s="11"/>
      <c r="BK2839" s="11"/>
      <c r="BL2839" s="11"/>
      <c r="BM2839" s="11"/>
      <c r="BN2839" s="11"/>
      <c r="BO2839" s="11"/>
      <c r="BP2839" s="1" t="str">
        <v>0- Port Costs</v>
      </c>
      <c r="BT2839" s="1" t="str">
        <v>0- Port Value</v>
      </c>
      <c r="BU2839" s="11"/>
    </row>
    <row r="2840" spans="8:73" hidden="1" outlineLevel="1" x14ac:dyDescent="0.3">
      <c r="H2840" s="1" t="str">
        <v>0 - BM Costs</v>
      </c>
      <c r="L2840" s="1" t="str">
        <v>0 - BM Port</v>
      </c>
      <c r="N2840" s="1" t="str">
        <v>0 - Port Assets</v>
      </c>
      <c r="O2840" s="11"/>
      <c r="P2840" s="11"/>
      <c r="Q2840" s="11"/>
      <c r="R2840" s="11"/>
      <c r="S2840" s="11"/>
      <c r="T2840" s="11"/>
      <c r="U2840" s="11"/>
      <c r="V2840" s="11"/>
      <c r="W2840" s="11"/>
      <c r="X2840" s="11"/>
      <c r="Y2840" s="11"/>
      <c r="Z2840" s="11"/>
      <c r="AA2840" s="11"/>
      <c r="AB2840" s="11"/>
      <c r="AC2840" s="11"/>
      <c r="AD2840" s="11"/>
      <c r="AE2840" s="11"/>
      <c r="AF2840" s="11"/>
      <c r="AG2840" s="11"/>
      <c r="AH2840" s="11"/>
      <c r="AI2840" s="11"/>
      <c r="AJ2840" s="11"/>
      <c r="AK2840" s="11"/>
      <c r="AL2840" s="11"/>
      <c r="AM2840" s="11"/>
      <c r="AN2840" s="11"/>
      <c r="AO2840" s="11"/>
      <c r="AP2840" s="11"/>
      <c r="AQ2840" s="11"/>
      <c r="AR2840" s="11"/>
      <c r="AS2840" s="11"/>
      <c r="AT2840" s="11"/>
      <c r="AU2840" s="11"/>
      <c r="AV2840" s="11"/>
      <c r="AW2840" s="11"/>
      <c r="AX2840" s="11"/>
      <c r="AY2840" s="11"/>
      <c r="AZ2840" s="11"/>
      <c r="BA2840" s="11"/>
      <c r="BB2840" s="11"/>
      <c r="BC2840" s="11"/>
      <c r="BD2840" s="11"/>
      <c r="BE2840" s="11"/>
      <c r="BF2840" s="11"/>
      <c r="BG2840" s="11"/>
      <c r="BH2840" s="11"/>
      <c r="BI2840" s="11"/>
      <c r="BJ2840" s="11"/>
      <c r="BK2840" s="11"/>
      <c r="BL2840" s="11"/>
      <c r="BM2840" s="11"/>
      <c r="BN2840" s="11"/>
      <c r="BO2840" s="11"/>
      <c r="BP2840" s="1" t="str">
        <v>0- Port Costs</v>
      </c>
      <c r="BT2840" s="1" t="str">
        <v>0- Port Value</v>
      </c>
      <c r="BU2840" s="11"/>
    </row>
    <row r="2841" spans="8:73" hidden="1" outlineLevel="1" x14ac:dyDescent="0.3">
      <c r="H2841" s="1" t="str">
        <v>0 - BM Costs</v>
      </c>
      <c r="L2841" s="1" t="str">
        <v>0 - BM Port</v>
      </c>
      <c r="N2841" s="1" t="str">
        <v>0 - Port Assets</v>
      </c>
      <c r="O2841" s="11"/>
      <c r="P2841" s="11"/>
      <c r="Q2841" s="11"/>
      <c r="R2841" s="11"/>
      <c r="S2841" s="11"/>
      <c r="T2841" s="11"/>
      <c r="U2841" s="11"/>
      <c r="V2841" s="11"/>
      <c r="W2841" s="11"/>
      <c r="X2841" s="11"/>
      <c r="Y2841" s="11"/>
      <c r="Z2841" s="11"/>
      <c r="AA2841" s="11"/>
      <c r="AB2841" s="11"/>
      <c r="AC2841" s="11"/>
      <c r="AD2841" s="11"/>
      <c r="AE2841" s="11"/>
      <c r="AF2841" s="11"/>
      <c r="AG2841" s="11"/>
      <c r="AH2841" s="11"/>
      <c r="AI2841" s="11"/>
      <c r="AJ2841" s="11"/>
      <c r="AK2841" s="11"/>
      <c r="AL2841" s="11"/>
      <c r="AM2841" s="11"/>
      <c r="AN2841" s="11"/>
      <c r="AO2841" s="11"/>
      <c r="AP2841" s="11"/>
      <c r="AQ2841" s="11"/>
      <c r="AR2841" s="11"/>
      <c r="AS2841" s="11"/>
      <c r="AT2841" s="11"/>
      <c r="AU2841" s="11"/>
      <c r="AV2841" s="11"/>
      <c r="AW2841" s="11"/>
      <c r="AX2841" s="11"/>
      <c r="AY2841" s="11"/>
      <c r="AZ2841" s="11"/>
      <c r="BA2841" s="11"/>
      <c r="BB2841" s="11"/>
      <c r="BC2841" s="11"/>
      <c r="BD2841" s="11"/>
      <c r="BE2841" s="11"/>
      <c r="BF2841" s="11"/>
      <c r="BG2841" s="11"/>
      <c r="BH2841" s="11"/>
      <c r="BI2841" s="11"/>
      <c r="BJ2841" s="11"/>
      <c r="BK2841" s="11"/>
      <c r="BL2841" s="11"/>
      <c r="BM2841" s="11"/>
      <c r="BN2841" s="11"/>
      <c r="BO2841" s="11"/>
      <c r="BP2841" s="1" t="str">
        <v>0- Port Costs</v>
      </c>
      <c r="BT2841" s="1" t="str">
        <v>0- Port Value</v>
      </c>
      <c r="BU2841" s="11"/>
    </row>
    <row r="2842" spans="8:73" hidden="1" outlineLevel="1" x14ac:dyDescent="0.3">
      <c r="H2842" s="1" t="str">
        <v>0 - BM Costs</v>
      </c>
      <c r="L2842" s="1" t="str">
        <v>0 - BM Port</v>
      </c>
      <c r="N2842" s="1" t="str">
        <v>0 - Port Assets</v>
      </c>
      <c r="O2842" s="11"/>
      <c r="P2842" s="11"/>
      <c r="Q2842" s="11"/>
      <c r="R2842" s="11"/>
      <c r="S2842" s="11"/>
      <c r="T2842" s="11"/>
      <c r="U2842" s="11"/>
      <c r="V2842" s="11"/>
      <c r="W2842" s="11"/>
      <c r="X2842" s="11"/>
      <c r="Y2842" s="11"/>
      <c r="Z2842" s="11"/>
      <c r="AA2842" s="11"/>
      <c r="AB2842" s="11"/>
      <c r="AC2842" s="11"/>
      <c r="AD2842" s="11"/>
      <c r="AE2842" s="11"/>
      <c r="AF2842" s="11"/>
      <c r="AG2842" s="11"/>
      <c r="AH2842" s="11"/>
      <c r="AI2842" s="11"/>
      <c r="AJ2842" s="11"/>
      <c r="AK2842" s="11"/>
      <c r="AL2842" s="11"/>
      <c r="AM2842" s="11"/>
      <c r="AN2842" s="11"/>
      <c r="AO2842" s="11"/>
      <c r="AP2842" s="11"/>
      <c r="AQ2842" s="11"/>
      <c r="AR2842" s="11"/>
      <c r="AS2842" s="11"/>
      <c r="AT2842" s="11"/>
      <c r="AU2842" s="11"/>
      <c r="AV2842" s="11"/>
      <c r="AW2842" s="11"/>
      <c r="AX2842" s="11"/>
      <c r="AY2842" s="11"/>
      <c r="AZ2842" s="11"/>
      <c r="BA2842" s="11"/>
      <c r="BB2842" s="11"/>
      <c r="BC2842" s="11"/>
      <c r="BD2842" s="11"/>
      <c r="BE2842" s="11"/>
      <c r="BF2842" s="11"/>
      <c r="BG2842" s="11"/>
      <c r="BH2842" s="11"/>
      <c r="BI2842" s="11"/>
      <c r="BJ2842" s="11"/>
      <c r="BK2842" s="11"/>
      <c r="BL2842" s="11"/>
      <c r="BM2842" s="11"/>
      <c r="BN2842" s="11"/>
      <c r="BO2842" s="11"/>
      <c r="BP2842" s="1" t="str">
        <v>0- Port Costs</v>
      </c>
      <c r="BT2842" s="1" t="str">
        <v>0- Port Value</v>
      </c>
      <c r="BU2842" s="11"/>
    </row>
    <row r="2843" spans="8:73" hidden="1" outlineLevel="1" x14ac:dyDescent="0.3">
      <c r="H2843" s="1" t="str">
        <v>0 - BM Costs</v>
      </c>
      <c r="L2843" s="1" t="str">
        <v>0 - BM Port</v>
      </c>
      <c r="N2843" s="1" t="str">
        <v>0 - Port Assets</v>
      </c>
      <c r="O2843" s="11"/>
      <c r="P2843" s="11"/>
      <c r="Q2843" s="11"/>
      <c r="R2843" s="11"/>
      <c r="S2843" s="11"/>
      <c r="T2843" s="11"/>
      <c r="U2843" s="11"/>
      <c r="V2843" s="11"/>
      <c r="W2843" s="11"/>
      <c r="X2843" s="11"/>
      <c r="Y2843" s="11"/>
      <c r="Z2843" s="11"/>
      <c r="AA2843" s="11"/>
      <c r="AB2843" s="11"/>
      <c r="AC2843" s="11"/>
      <c r="AD2843" s="11"/>
      <c r="AE2843" s="11"/>
      <c r="AF2843" s="11"/>
      <c r="AG2843" s="11"/>
      <c r="AH2843" s="11"/>
      <c r="AI2843" s="11"/>
      <c r="AJ2843" s="11"/>
      <c r="AK2843" s="11"/>
      <c r="AL2843" s="11"/>
      <c r="AM2843" s="11"/>
      <c r="AN2843" s="11"/>
      <c r="AO2843" s="11"/>
      <c r="AP2843" s="11"/>
      <c r="AQ2843" s="11"/>
      <c r="AR2843" s="11"/>
      <c r="AS2843" s="11"/>
      <c r="AT2843" s="11"/>
      <c r="AU2843" s="11"/>
      <c r="AV2843" s="11"/>
      <c r="AW2843" s="11"/>
      <c r="AX2843" s="11"/>
      <c r="AY2843" s="11"/>
      <c r="AZ2843" s="11"/>
      <c r="BA2843" s="11"/>
      <c r="BB2843" s="11"/>
      <c r="BC2843" s="11"/>
      <c r="BD2843" s="11"/>
      <c r="BE2843" s="11"/>
      <c r="BF2843" s="11"/>
      <c r="BG2843" s="11"/>
      <c r="BH2843" s="11"/>
      <c r="BI2843" s="11"/>
      <c r="BJ2843" s="11"/>
      <c r="BK2843" s="11"/>
      <c r="BL2843" s="11"/>
      <c r="BM2843" s="11"/>
      <c r="BN2843" s="11"/>
      <c r="BO2843" s="11"/>
      <c r="BP2843" s="1" t="str">
        <v>0- Port Costs</v>
      </c>
      <c r="BT2843" s="1" t="str">
        <v>0- Port Value</v>
      </c>
      <c r="BU2843" s="11"/>
    </row>
    <row r="2844" spans="8:73" hidden="1" outlineLevel="1" x14ac:dyDescent="0.3">
      <c r="H2844" s="1" t="str">
        <v>0 - BM Costs</v>
      </c>
      <c r="L2844" s="1" t="str">
        <v>0 - BM Port</v>
      </c>
      <c r="N2844" s="1" t="str">
        <v>0 - Port Assets</v>
      </c>
      <c r="O2844" s="11"/>
      <c r="P2844" s="11"/>
      <c r="Q2844" s="11"/>
      <c r="R2844" s="11"/>
      <c r="S2844" s="11"/>
      <c r="T2844" s="11"/>
      <c r="U2844" s="11"/>
      <c r="V2844" s="11"/>
      <c r="W2844" s="11"/>
      <c r="X2844" s="11"/>
      <c r="Y2844" s="11"/>
      <c r="Z2844" s="11"/>
      <c r="AA2844" s="11"/>
      <c r="AB2844" s="11"/>
      <c r="AC2844" s="11"/>
      <c r="AD2844" s="11"/>
      <c r="AE2844" s="11"/>
      <c r="AF2844" s="11"/>
      <c r="AG2844" s="11"/>
      <c r="AH2844" s="11"/>
      <c r="AI2844" s="11"/>
      <c r="AJ2844" s="11"/>
      <c r="AK2844" s="11"/>
      <c r="AL2844" s="11"/>
      <c r="AM2844" s="11"/>
      <c r="AN2844" s="11"/>
      <c r="AO2844" s="11"/>
      <c r="AP2844" s="11"/>
      <c r="AQ2844" s="11"/>
      <c r="AR2844" s="11"/>
      <c r="AS2844" s="11"/>
      <c r="AT2844" s="11"/>
      <c r="AU2844" s="11"/>
      <c r="AV2844" s="11"/>
      <c r="AW2844" s="11"/>
      <c r="AX2844" s="11"/>
      <c r="AY2844" s="11"/>
      <c r="AZ2844" s="11"/>
      <c r="BA2844" s="11"/>
      <c r="BB2844" s="11"/>
      <c r="BC2844" s="11"/>
      <c r="BD2844" s="11"/>
      <c r="BE2844" s="11"/>
      <c r="BF2844" s="11"/>
      <c r="BG2844" s="11"/>
      <c r="BH2844" s="11"/>
      <c r="BI2844" s="11"/>
      <c r="BJ2844" s="11"/>
      <c r="BK2844" s="11"/>
      <c r="BL2844" s="11"/>
      <c r="BM2844" s="11"/>
      <c r="BN2844" s="11"/>
      <c r="BO2844" s="11"/>
      <c r="BP2844" s="1" t="str">
        <v>0- Port Costs</v>
      </c>
      <c r="BT2844" s="1" t="str">
        <v>0- Port Value</v>
      </c>
      <c r="BU2844" s="11"/>
    </row>
    <row r="2845" spans="8:73" hidden="1" outlineLevel="1" x14ac:dyDescent="0.3">
      <c r="H2845" s="1" t="str">
        <v>0 - BM Costs</v>
      </c>
      <c r="L2845" s="1" t="str">
        <v>0 - BM Port</v>
      </c>
      <c r="N2845" s="1" t="str">
        <v>0 - Port Assets</v>
      </c>
      <c r="O2845" s="11"/>
      <c r="P2845" s="11"/>
      <c r="Q2845" s="11"/>
      <c r="R2845" s="11"/>
      <c r="S2845" s="11"/>
      <c r="T2845" s="11"/>
      <c r="U2845" s="11"/>
      <c r="V2845" s="11"/>
      <c r="W2845" s="11"/>
      <c r="X2845" s="11"/>
      <c r="Y2845" s="11"/>
      <c r="Z2845" s="11"/>
      <c r="AA2845" s="11"/>
      <c r="AB2845" s="11"/>
      <c r="AC2845" s="11"/>
      <c r="AD2845" s="11"/>
      <c r="AE2845" s="11"/>
      <c r="AF2845" s="11"/>
      <c r="AG2845" s="11"/>
      <c r="AH2845" s="11"/>
      <c r="AI2845" s="11"/>
      <c r="AJ2845" s="11"/>
      <c r="AK2845" s="11"/>
      <c r="AL2845" s="11"/>
      <c r="AM2845" s="11"/>
      <c r="AN2845" s="11"/>
      <c r="AO2845" s="11"/>
      <c r="AP2845" s="11"/>
      <c r="AQ2845" s="11"/>
      <c r="AR2845" s="11"/>
      <c r="AS2845" s="11"/>
      <c r="AT2845" s="11"/>
      <c r="AU2845" s="11"/>
      <c r="AV2845" s="11"/>
      <c r="AW2845" s="11"/>
      <c r="AX2845" s="11"/>
      <c r="AY2845" s="11"/>
      <c r="AZ2845" s="11"/>
      <c r="BA2845" s="11"/>
      <c r="BB2845" s="11"/>
      <c r="BC2845" s="11"/>
      <c r="BD2845" s="11"/>
      <c r="BE2845" s="11"/>
      <c r="BF2845" s="11"/>
      <c r="BG2845" s="11"/>
      <c r="BH2845" s="11"/>
      <c r="BI2845" s="11"/>
      <c r="BJ2845" s="11"/>
      <c r="BK2845" s="11"/>
      <c r="BL2845" s="11"/>
      <c r="BM2845" s="11"/>
      <c r="BN2845" s="11"/>
      <c r="BO2845" s="11"/>
      <c r="BP2845" s="1" t="str">
        <v>0- Port Costs</v>
      </c>
      <c r="BT2845" s="1" t="str">
        <v>0- Port Value</v>
      </c>
      <c r="BU2845" s="11"/>
    </row>
    <row r="2846" spans="8:73" hidden="1" outlineLevel="1" x14ac:dyDescent="0.3">
      <c r="H2846" s="1" t="str">
        <v>0 - BM Costs</v>
      </c>
      <c r="L2846" s="1" t="str">
        <v>0 - BM Port</v>
      </c>
      <c r="N2846" s="1" t="str">
        <v>0 - Port Assets</v>
      </c>
      <c r="O2846" s="11"/>
      <c r="P2846" s="11"/>
      <c r="Q2846" s="11"/>
      <c r="R2846" s="11"/>
      <c r="S2846" s="11"/>
      <c r="T2846" s="11"/>
      <c r="U2846" s="11"/>
      <c r="V2846" s="11"/>
      <c r="W2846" s="11"/>
      <c r="X2846" s="11"/>
      <c r="Y2846" s="11"/>
      <c r="Z2846" s="11"/>
      <c r="AA2846" s="11"/>
      <c r="AB2846" s="11"/>
      <c r="AC2846" s="11"/>
      <c r="AD2846" s="11"/>
      <c r="AE2846" s="11"/>
      <c r="AF2846" s="11"/>
      <c r="AG2846" s="11"/>
      <c r="AH2846" s="11"/>
      <c r="AI2846" s="11"/>
      <c r="AJ2846" s="11"/>
      <c r="AK2846" s="11"/>
      <c r="AL2846" s="11"/>
      <c r="AM2846" s="11"/>
      <c r="AN2846" s="11"/>
      <c r="AO2846" s="11"/>
      <c r="AP2846" s="11"/>
      <c r="AQ2846" s="11"/>
      <c r="AR2846" s="11"/>
      <c r="AS2846" s="11"/>
      <c r="AT2846" s="11"/>
      <c r="AU2846" s="11"/>
      <c r="AV2846" s="11"/>
      <c r="AW2846" s="11"/>
      <c r="AX2846" s="11"/>
      <c r="AY2846" s="11"/>
      <c r="AZ2846" s="11"/>
      <c r="BA2846" s="11"/>
      <c r="BB2846" s="11"/>
      <c r="BC2846" s="11"/>
      <c r="BD2846" s="11"/>
      <c r="BE2846" s="11"/>
      <c r="BF2846" s="11"/>
      <c r="BG2846" s="11"/>
      <c r="BH2846" s="11"/>
      <c r="BI2846" s="11"/>
      <c r="BJ2846" s="11"/>
      <c r="BK2846" s="11"/>
      <c r="BL2846" s="11"/>
      <c r="BM2846" s="11"/>
      <c r="BN2846" s="11"/>
      <c r="BO2846" s="11"/>
      <c r="BP2846" s="1" t="str">
        <v>0- Port Costs</v>
      </c>
      <c r="BT2846" s="1" t="str">
        <v>0- Port Value</v>
      </c>
      <c r="BU2846" s="11"/>
    </row>
    <row r="2847" spans="8:73" hidden="1" outlineLevel="1" x14ac:dyDescent="0.3">
      <c r="H2847" s="1" t="str">
        <v>0 - BM Costs</v>
      </c>
      <c r="L2847" s="1" t="str">
        <v>0 - BM Port</v>
      </c>
      <c r="N2847" s="1" t="str">
        <v>0 - Port Assets</v>
      </c>
      <c r="O2847" s="11"/>
      <c r="P2847" s="11"/>
      <c r="Q2847" s="11"/>
      <c r="R2847" s="11"/>
      <c r="S2847" s="11"/>
      <c r="T2847" s="11"/>
      <c r="U2847" s="11"/>
      <c r="V2847" s="11"/>
      <c r="W2847" s="11"/>
      <c r="X2847" s="11"/>
      <c r="Y2847" s="11"/>
      <c r="Z2847" s="11"/>
      <c r="AA2847" s="11"/>
      <c r="AB2847" s="11"/>
      <c r="AC2847" s="11"/>
      <c r="AD2847" s="11"/>
      <c r="AE2847" s="11"/>
      <c r="AF2847" s="11"/>
      <c r="AG2847" s="11"/>
      <c r="AH2847" s="11"/>
      <c r="AI2847" s="11"/>
      <c r="AJ2847" s="11"/>
      <c r="AK2847" s="11"/>
      <c r="AL2847" s="11"/>
      <c r="AM2847" s="11"/>
      <c r="AN2847" s="11"/>
      <c r="AO2847" s="11"/>
      <c r="AP2847" s="11"/>
      <c r="AQ2847" s="11"/>
      <c r="AR2847" s="11"/>
      <c r="AS2847" s="11"/>
      <c r="AT2847" s="11"/>
      <c r="AU2847" s="11"/>
      <c r="AV2847" s="11"/>
      <c r="AW2847" s="11"/>
      <c r="AX2847" s="11"/>
      <c r="AY2847" s="11"/>
      <c r="AZ2847" s="11"/>
      <c r="BA2847" s="11"/>
      <c r="BB2847" s="11"/>
      <c r="BC2847" s="11"/>
      <c r="BD2847" s="11"/>
      <c r="BE2847" s="11"/>
      <c r="BF2847" s="11"/>
      <c r="BG2847" s="11"/>
      <c r="BH2847" s="11"/>
      <c r="BI2847" s="11"/>
      <c r="BJ2847" s="11"/>
      <c r="BK2847" s="11"/>
      <c r="BL2847" s="11"/>
      <c r="BM2847" s="11"/>
      <c r="BN2847" s="11"/>
      <c r="BO2847" s="11"/>
      <c r="BP2847" s="1" t="str">
        <v>0- Port Costs</v>
      </c>
      <c r="BT2847" s="1" t="str">
        <v>0- Port Value</v>
      </c>
      <c r="BU2847" s="11"/>
    </row>
    <row r="2848" spans="8:73" hidden="1" outlineLevel="1" x14ac:dyDescent="0.3">
      <c r="H2848" s="1" t="str">
        <v>0 - BM Costs</v>
      </c>
      <c r="L2848" s="1" t="str">
        <v>0 - BM Port</v>
      </c>
      <c r="N2848" s="1" t="str">
        <v>0 - Port Assets</v>
      </c>
      <c r="O2848" s="11"/>
      <c r="P2848" s="11"/>
      <c r="Q2848" s="11"/>
      <c r="R2848" s="11"/>
      <c r="S2848" s="11"/>
      <c r="T2848" s="11"/>
      <c r="U2848" s="11"/>
      <c r="V2848" s="11"/>
      <c r="W2848" s="11"/>
      <c r="X2848" s="11"/>
      <c r="Y2848" s="11"/>
      <c r="Z2848" s="11"/>
      <c r="AA2848" s="11"/>
      <c r="AB2848" s="11"/>
      <c r="AC2848" s="11"/>
      <c r="AD2848" s="11"/>
      <c r="AE2848" s="11"/>
      <c r="AF2848" s="11"/>
      <c r="AG2848" s="11"/>
      <c r="AH2848" s="11"/>
      <c r="AI2848" s="11"/>
      <c r="AJ2848" s="11"/>
      <c r="AK2848" s="11"/>
      <c r="AL2848" s="11"/>
      <c r="AM2848" s="11"/>
      <c r="AN2848" s="11"/>
      <c r="AO2848" s="11"/>
      <c r="AP2848" s="11"/>
      <c r="AQ2848" s="11"/>
      <c r="AR2848" s="11"/>
      <c r="AS2848" s="11"/>
      <c r="AT2848" s="11"/>
      <c r="AU2848" s="11"/>
      <c r="AV2848" s="11"/>
      <c r="AW2848" s="11"/>
      <c r="AX2848" s="11"/>
      <c r="AY2848" s="11"/>
      <c r="AZ2848" s="11"/>
      <c r="BA2848" s="11"/>
      <c r="BB2848" s="11"/>
      <c r="BC2848" s="11"/>
      <c r="BD2848" s="11"/>
      <c r="BE2848" s="11"/>
      <c r="BF2848" s="11"/>
      <c r="BG2848" s="11"/>
      <c r="BH2848" s="11"/>
      <c r="BI2848" s="11"/>
      <c r="BJ2848" s="11"/>
      <c r="BK2848" s="11"/>
      <c r="BL2848" s="11"/>
      <c r="BM2848" s="11"/>
      <c r="BN2848" s="11"/>
      <c r="BO2848" s="11"/>
      <c r="BP2848" s="1" t="str">
        <v>0- Port Costs</v>
      </c>
      <c r="BT2848" s="1" t="str">
        <v>0- Port Value</v>
      </c>
      <c r="BU2848" s="11"/>
    </row>
    <row r="2849" spans="8:73" hidden="1" outlineLevel="1" x14ac:dyDescent="0.3">
      <c r="H2849" s="1" t="str">
        <v>0 - BM Costs</v>
      </c>
      <c r="L2849" s="1" t="str">
        <v>0 - BM Port</v>
      </c>
      <c r="N2849" s="1" t="str">
        <v>0 - Port Assets</v>
      </c>
      <c r="O2849" s="11"/>
      <c r="P2849" s="11"/>
      <c r="Q2849" s="11"/>
      <c r="R2849" s="11"/>
      <c r="S2849" s="11"/>
      <c r="T2849" s="11"/>
      <c r="U2849" s="11"/>
      <c r="V2849" s="11"/>
      <c r="W2849" s="11"/>
      <c r="X2849" s="11"/>
      <c r="Y2849" s="11"/>
      <c r="Z2849" s="11"/>
      <c r="AA2849" s="11"/>
      <c r="AB2849" s="11"/>
      <c r="AC2849" s="11"/>
      <c r="AD2849" s="11"/>
      <c r="AE2849" s="11"/>
      <c r="AF2849" s="11"/>
      <c r="AG2849" s="11"/>
      <c r="AH2849" s="11"/>
      <c r="AI2849" s="11"/>
      <c r="AJ2849" s="11"/>
      <c r="AK2849" s="11"/>
      <c r="AL2849" s="11"/>
      <c r="AM2849" s="11"/>
      <c r="AN2849" s="11"/>
      <c r="AO2849" s="11"/>
      <c r="AP2849" s="11"/>
      <c r="AQ2849" s="11"/>
      <c r="AR2849" s="11"/>
      <c r="AS2849" s="11"/>
      <c r="AT2849" s="11"/>
      <c r="AU2849" s="11"/>
      <c r="AV2849" s="11"/>
      <c r="AW2849" s="11"/>
      <c r="AX2849" s="11"/>
      <c r="AY2849" s="11"/>
      <c r="AZ2849" s="11"/>
      <c r="BA2849" s="11"/>
      <c r="BB2849" s="11"/>
      <c r="BC2849" s="11"/>
      <c r="BD2849" s="11"/>
      <c r="BE2849" s="11"/>
      <c r="BF2849" s="11"/>
      <c r="BG2849" s="11"/>
      <c r="BH2849" s="11"/>
      <c r="BI2849" s="11"/>
      <c r="BJ2849" s="11"/>
      <c r="BK2849" s="11"/>
      <c r="BL2849" s="11"/>
      <c r="BM2849" s="11"/>
      <c r="BN2849" s="11"/>
      <c r="BO2849" s="11"/>
      <c r="BP2849" s="1" t="str">
        <v>0- Port Costs</v>
      </c>
      <c r="BT2849" s="1" t="str">
        <v>0- Port Value</v>
      </c>
      <c r="BU2849" s="11"/>
    </row>
    <row r="2850" spans="8:73" hidden="1" outlineLevel="1" x14ac:dyDescent="0.3">
      <c r="H2850" s="1" t="str">
        <v>0 - BM Costs</v>
      </c>
      <c r="L2850" s="1" t="str">
        <v>0 - BM Port</v>
      </c>
      <c r="N2850" s="1" t="str">
        <v>0 - Port Assets</v>
      </c>
      <c r="O2850" s="11"/>
      <c r="P2850" s="11"/>
      <c r="Q2850" s="11"/>
      <c r="R2850" s="11"/>
      <c r="S2850" s="11"/>
      <c r="T2850" s="11"/>
      <c r="U2850" s="11"/>
      <c r="V2850" s="11"/>
      <c r="W2850" s="11"/>
      <c r="X2850" s="11"/>
      <c r="Y2850" s="11"/>
      <c r="Z2850" s="11"/>
      <c r="AA2850" s="11"/>
      <c r="AB2850" s="11"/>
      <c r="AC2850" s="11"/>
      <c r="AD2850" s="11"/>
      <c r="AE2850" s="11"/>
      <c r="AF2850" s="11"/>
      <c r="AG2850" s="11"/>
      <c r="AH2850" s="11"/>
      <c r="AI2850" s="11"/>
      <c r="AJ2850" s="11"/>
      <c r="AK2850" s="11"/>
      <c r="AL2850" s="11"/>
      <c r="AM2850" s="11"/>
      <c r="AN2850" s="11"/>
      <c r="AO2850" s="11"/>
      <c r="AP2850" s="11"/>
      <c r="AQ2850" s="11"/>
      <c r="AR2850" s="11"/>
      <c r="AS2850" s="11"/>
      <c r="AT2850" s="11"/>
      <c r="AU2850" s="11"/>
      <c r="AV2850" s="11"/>
      <c r="AW2850" s="11"/>
      <c r="AX2850" s="11"/>
      <c r="AY2850" s="11"/>
      <c r="AZ2850" s="11"/>
      <c r="BA2850" s="11"/>
      <c r="BB2850" s="11"/>
      <c r="BC2850" s="11"/>
      <c r="BD2850" s="11"/>
      <c r="BE2850" s="11"/>
      <c r="BF2850" s="11"/>
      <c r="BG2850" s="11"/>
      <c r="BH2850" s="11"/>
      <c r="BI2850" s="11"/>
      <c r="BJ2850" s="11"/>
      <c r="BK2850" s="11"/>
      <c r="BL2850" s="11"/>
      <c r="BM2850" s="11"/>
      <c r="BN2850" s="11"/>
      <c r="BO2850" s="11"/>
      <c r="BP2850" s="1" t="str">
        <v>0- Port Costs</v>
      </c>
      <c r="BT2850" s="1" t="str">
        <v>0- Port Value</v>
      </c>
      <c r="BU2850" s="11"/>
    </row>
    <row r="2851" spans="8:73" hidden="1" outlineLevel="1" x14ac:dyDescent="0.3">
      <c r="H2851" s="1" t="str">
        <v>0 - BM Costs</v>
      </c>
      <c r="L2851" s="1" t="str">
        <v>0 - BM Port</v>
      </c>
      <c r="N2851" s="1" t="str">
        <v>0 - Port Assets</v>
      </c>
      <c r="O2851" s="11"/>
      <c r="P2851" s="11"/>
      <c r="Q2851" s="11"/>
      <c r="R2851" s="11"/>
      <c r="S2851" s="11"/>
      <c r="T2851" s="11"/>
      <c r="U2851" s="11"/>
      <c r="V2851" s="11"/>
      <c r="W2851" s="11"/>
      <c r="X2851" s="11"/>
      <c r="Y2851" s="11"/>
      <c r="Z2851" s="11"/>
      <c r="AA2851" s="11"/>
      <c r="AB2851" s="11"/>
      <c r="AC2851" s="11"/>
      <c r="AD2851" s="11"/>
      <c r="AE2851" s="11"/>
      <c r="AF2851" s="11"/>
      <c r="AG2851" s="11"/>
      <c r="AH2851" s="11"/>
      <c r="AI2851" s="11"/>
      <c r="AJ2851" s="11"/>
      <c r="AK2851" s="11"/>
      <c r="AL2851" s="11"/>
      <c r="AM2851" s="11"/>
      <c r="AN2851" s="11"/>
      <c r="AO2851" s="11"/>
      <c r="AP2851" s="11"/>
      <c r="AQ2851" s="11"/>
      <c r="AR2851" s="11"/>
      <c r="AS2851" s="11"/>
      <c r="AT2851" s="11"/>
      <c r="AU2851" s="11"/>
      <c r="AV2851" s="11"/>
      <c r="AW2851" s="11"/>
      <c r="AX2851" s="11"/>
      <c r="AY2851" s="11"/>
      <c r="AZ2851" s="11"/>
      <c r="BA2851" s="11"/>
      <c r="BB2851" s="11"/>
      <c r="BC2851" s="11"/>
      <c r="BD2851" s="11"/>
      <c r="BE2851" s="11"/>
      <c r="BF2851" s="11"/>
      <c r="BG2851" s="11"/>
      <c r="BH2851" s="11"/>
      <c r="BI2851" s="11"/>
      <c r="BJ2851" s="11"/>
      <c r="BK2851" s="11"/>
      <c r="BL2851" s="11"/>
      <c r="BM2851" s="11"/>
      <c r="BN2851" s="11"/>
      <c r="BO2851" s="11"/>
      <c r="BP2851" s="1" t="str">
        <v>0- Port Costs</v>
      </c>
      <c r="BT2851" s="1" t="str">
        <v>0- Port Value</v>
      </c>
      <c r="BU2851" s="11"/>
    </row>
    <row r="2852" spans="8:73" hidden="1" outlineLevel="1" x14ac:dyDescent="0.3">
      <c r="H2852" s="1" t="str">
        <v>0 - BM Costs</v>
      </c>
      <c r="L2852" s="1" t="str">
        <v>0 - BM Port</v>
      </c>
      <c r="N2852" s="1" t="str">
        <v>0 - Port Assets</v>
      </c>
      <c r="O2852" s="11"/>
      <c r="P2852" s="11"/>
      <c r="Q2852" s="11"/>
      <c r="R2852" s="11"/>
      <c r="S2852" s="11"/>
      <c r="T2852" s="11"/>
      <c r="U2852" s="11"/>
      <c r="V2852" s="11"/>
      <c r="W2852" s="11"/>
      <c r="X2852" s="11"/>
      <c r="Y2852" s="11"/>
      <c r="Z2852" s="11"/>
      <c r="AA2852" s="11"/>
      <c r="AB2852" s="11"/>
      <c r="AC2852" s="11"/>
      <c r="AD2852" s="11"/>
      <c r="AE2852" s="11"/>
      <c r="AF2852" s="11"/>
      <c r="AG2852" s="11"/>
      <c r="AH2852" s="11"/>
      <c r="AI2852" s="11"/>
      <c r="AJ2852" s="11"/>
      <c r="AK2852" s="11"/>
      <c r="AL2852" s="11"/>
      <c r="AM2852" s="11"/>
      <c r="AN2852" s="11"/>
      <c r="AO2852" s="11"/>
      <c r="AP2852" s="11"/>
      <c r="AQ2852" s="11"/>
      <c r="AR2852" s="11"/>
      <c r="AS2852" s="11"/>
      <c r="AT2852" s="11"/>
      <c r="AU2852" s="11"/>
      <c r="AV2852" s="11"/>
      <c r="AW2852" s="11"/>
      <c r="AX2852" s="11"/>
      <c r="AY2852" s="11"/>
      <c r="AZ2852" s="11"/>
      <c r="BA2852" s="11"/>
      <c r="BB2852" s="11"/>
      <c r="BC2852" s="11"/>
      <c r="BD2852" s="11"/>
      <c r="BE2852" s="11"/>
      <c r="BF2852" s="11"/>
      <c r="BG2852" s="11"/>
      <c r="BH2852" s="11"/>
      <c r="BI2852" s="11"/>
      <c r="BJ2852" s="11"/>
      <c r="BK2852" s="11"/>
      <c r="BL2852" s="11"/>
      <c r="BM2852" s="11"/>
      <c r="BN2852" s="11"/>
      <c r="BO2852" s="11"/>
      <c r="BP2852" s="1" t="str">
        <v>0- Port Costs</v>
      </c>
      <c r="BT2852" s="1" t="str">
        <v>0- Port Value</v>
      </c>
      <c r="BU2852" s="11"/>
    </row>
    <row r="2853" spans="8:73" hidden="1" outlineLevel="1" x14ac:dyDescent="0.3">
      <c r="H2853" s="1" t="str">
        <v>0 - BM Costs</v>
      </c>
      <c r="L2853" s="1" t="str">
        <v>0 - BM Port</v>
      </c>
      <c r="N2853" s="1" t="str">
        <v>0 - Port Assets</v>
      </c>
      <c r="O2853" s="11"/>
      <c r="P2853" s="11"/>
      <c r="Q2853" s="11"/>
      <c r="R2853" s="11"/>
      <c r="S2853" s="11"/>
      <c r="T2853" s="11"/>
      <c r="U2853" s="11"/>
      <c r="V2853" s="11"/>
      <c r="W2853" s="11"/>
      <c r="X2853" s="11"/>
      <c r="Y2853" s="11"/>
      <c r="Z2853" s="11"/>
      <c r="AA2853" s="11"/>
      <c r="AB2853" s="11"/>
      <c r="AC2853" s="11"/>
      <c r="AD2853" s="11"/>
      <c r="AE2853" s="11"/>
      <c r="AF2853" s="11"/>
      <c r="AG2853" s="11"/>
      <c r="AH2853" s="11"/>
      <c r="AI2853" s="11"/>
      <c r="AJ2853" s="11"/>
      <c r="AK2853" s="11"/>
      <c r="AL2853" s="11"/>
      <c r="AM2853" s="11"/>
      <c r="AN2853" s="11"/>
      <c r="AO2853" s="11"/>
      <c r="AP2853" s="11"/>
      <c r="AQ2853" s="11"/>
      <c r="AR2853" s="11"/>
      <c r="AS2853" s="11"/>
      <c r="AT2853" s="11"/>
      <c r="AU2853" s="11"/>
      <c r="AV2853" s="11"/>
      <c r="AW2853" s="11"/>
      <c r="AX2853" s="11"/>
      <c r="AY2853" s="11"/>
      <c r="AZ2853" s="11"/>
      <c r="BA2853" s="11"/>
      <c r="BB2853" s="11"/>
      <c r="BC2853" s="11"/>
      <c r="BD2853" s="11"/>
      <c r="BE2853" s="11"/>
      <c r="BF2853" s="11"/>
      <c r="BG2853" s="11"/>
      <c r="BH2853" s="11"/>
      <c r="BI2853" s="11"/>
      <c r="BJ2853" s="11"/>
      <c r="BK2853" s="11"/>
      <c r="BL2853" s="11"/>
      <c r="BM2853" s="11"/>
      <c r="BN2853" s="11"/>
      <c r="BO2853" s="11"/>
      <c r="BP2853" s="1" t="str">
        <v>0- Port Costs</v>
      </c>
      <c r="BT2853" s="1" t="str">
        <v>0- Port Value</v>
      </c>
      <c r="BU2853" s="11"/>
    </row>
    <row r="2854" spans="8:73" hidden="1" outlineLevel="1" x14ac:dyDescent="0.3">
      <c r="H2854" s="1" t="str">
        <v>0 - BM Costs</v>
      </c>
      <c r="L2854" s="1" t="str">
        <v>0 - BM Port</v>
      </c>
      <c r="N2854" s="1" t="str">
        <v>0 - Port Assets</v>
      </c>
      <c r="O2854" s="11"/>
      <c r="P2854" s="11"/>
      <c r="Q2854" s="11"/>
      <c r="R2854" s="11"/>
      <c r="S2854" s="11"/>
      <c r="T2854" s="11"/>
      <c r="U2854" s="11"/>
      <c r="V2854" s="11"/>
      <c r="W2854" s="11"/>
      <c r="X2854" s="11"/>
      <c r="Y2854" s="11"/>
      <c r="Z2854" s="11"/>
      <c r="AA2854" s="11"/>
      <c r="AB2854" s="11"/>
      <c r="AC2854" s="11"/>
      <c r="AD2854" s="11"/>
      <c r="AE2854" s="11"/>
      <c r="AF2854" s="11"/>
      <c r="AG2854" s="11"/>
      <c r="AH2854" s="11"/>
      <c r="AI2854" s="11"/>
      <c r="AJ2854" s="11"/>
      <c r="AK2854" s="11"/>
      <c r="AL2854" s="11"/>
      <c r="AM2854" s="11"/>
      <c r="AN2854" s="11"/>
      <c r="AO2854" s="11"/>
      <c r="AP2854" s="11"/>
      <c r="AQ2854" s="11"/>
      <c r="AR2854" s="11"/>
      <c r="AS2854" s="11"/>
      <c r="AT2854" s="11"/>
      <c r="AU2854" s="11"/>
      <c r="AV2854" s="11"/>
      <c r="AW2854" s="11"/>
      <c r="AX2854" s="11"/>
      <c r="AY2854" s="11"/>
      <c r="AZ2854" s="11"/>
      <c r="BA2854" s="11"/>
      <c r="BB2854" s="11"/>
      <c r="BC2854" s="11"/>
      <c r="BD2854" s="11"/>
      <c r="BE2854" s="11"/>
      <c r="BF2854" s="11"/>
      <c r="BG2854" s="11"/>
      <c r="BH2854" s="11"/>
      <c r="BI2854" s="11"/>
      <c r="BJ2854" s="11"/>
      <c r="BK2854" s="11"/>
      <c r="BL2854" s="11"/>
      <c r="BM2854" s="11"/>
      <c r="BN2854" s="11"/>
      <c r="BO2854" s="11"/>
      <c r="BP2854" s="1" t="str">
        <v>0- Port Costs</v>
      </c>
      <c r="BT2854" s="1" t="str">
        <v>0- Port Value</v>
      </c>
      <c r="BU2854" s="11"/>
    </row>
    <row r="2855" spans="8:73" hidden="1" outlineLevel="1" x14ac:dyDescent="0.3">
      <c r="H2855" s="1" t="str">
        <v>0 - BM Costs</v>
      </c>
      <c r="L2855" s="1" t="str">
        <v>0 - BM Port</v>
      </c>
      <c r="N2855" s="1" t="str">
        <v>0 - Port Assets</v>
      </c>
      <c r="O2855" s="11"/>
      <c r="P2855" s="11"/>
      <c r="Q2855" s="11"/>
      <c r="R2855" s="11"/>
      <c r="S2855" s="11"/>
      <c r="T2855" s="11"/>
      <c r="U2855" s="11"/>
      <c r="V2855" s="11"/>
      <c r="W2855" s="11"/>
      <c r="X2855" s="11"/>
      <c r="Y2855" s="11"/>
      <c r="Z2855" s="11"/>
      <c r="AA2855" s="11"/>
      <c r="AB2855" s="11"/>
      <c r="AC2855" s="11"/>
      <c r="AD2855" s="11"/>
      <c r="AE2855" s="11"/>
      <c r="AF2855" s="11"/>
      <c r="AG2855" s="11"/>
      <c r="AH2855" s="11"/>
      <c r="AI2855" s="11"/>
      <c r="AJ2855" s="11"/>
      <c r="AK2855" s="11"/>
      <c r="AL2855" s="11"/>
      <c r="AM2855" s="11"/>
      <c r="AN2855" s="11"/>
      <c r="AO2855" s="11"/>
      <c r="AP2855" s="11"/>
      <c r="AQ2855" s="11"/>
      <c r="AR2855" s="11"/>
      <c r="AS2855" s="11"/>
      <c r="AT2855" s="11"/>
      <c r="AU2855" s="11"/>
      <c r="AV2855" s="11"/>
      <c r="AW2855" s="11"/>
      <c r="AX2855" s="11"/>
      <c r="AY2855" s="11"/>
      <c r="AZ2855" s="11"/>
      <c r="BA2855" s="11"/>
      <c r="BB2855" s="11"/>
      <c r="BC2855" s="11"/>
      <c r="BD2855" s="11"/>
      <c r="BE2855" s="11"/>
      <c r="BF2855" s="11"/>
      <c r="BG2855" s="11"/>
      <c r="BH2855" s="11"/>
      <c r="BI2855" s="11"/>
      <c r="BJ2855" s="11"/>
      <c r="BK2855" s="11"/>
      <c r="BL2855" s="11"/>
      <c r="BM2855" s="11"/>
      <c r="BN2855" s="11"/>
      <c r="BO2855" s="11"/>
      <c r="BP2855" s="1" t="str">
        <v>0- Port Costs</v>
      </c>
      <c r="BT2855" s="1" t="str">
        <v>0- Port Value</v>
      </c>
      <c r="BU2855" s="11"/>
    </row>
    <row r="2856" spans="8:73" hidden="1" outlineLevel="1" x14ac:dyDescent="0.3">
      <c r="H2856" s="1" t="str">
        <v>0 - BM Costs</v>
      </c>
      <c r="L2856" s="1" t="str">
        <v>0 - BM Port</v>
      </c>
      <c r="N2856" s="1" t="str">
        <v>0 - Port Assets</v>
      </c>
      <c r="O2856" s="11"/>
      <c r="P2856" s="11"/>
      <c r="Q2856" s="11"/>
      <c r="R2856" s="11"/>
      <c r="S2856" s="11"/>
      <c r="T2856" s="11"/>
      <c r="U2856" s="11"/>
      <c r="V2856" s="11"/>
      <c r="W2856" s="11"/>
      <c r="X2856" s="11"/>
      <c r="Y2856" s="11"/>
      <c r="Z2856" s="11"/>
      <c r="AA2856" s="11"/>
      <c r="AB2856" s="11"/>
      <c r="AC2856" s="11"/>
      <c r="AD2856" s="11"/>
      <c r="AE2856" s="11"/>
      <c r="AF2856" s="11"/>
      <c r="AG2856" s="11"/>
      <c r="AH2856" s="11"/>
      <c r="AI2856" s="11"/>
      <c r="AJ2856" s="11"/>
      <c r="AK2856" s="11"/>
      <c r="AL2856" s="11"/>
      <c r="AM2856" s="11"/>
      <c r="AN2856" s="11"/>
      <c r="AO2856" s="11"/>
      <c r="AP2856" s="11"/>
      <c r="AQ2856" s="11"/>
      <c r="AR2856" s="11"/>
      <c r="AS2856" s="11"/>
      <c r="AT2856" s="11"/>
      <c r="AU2856" s="11"/>
      <c r="AV2856" s="11"/>
      <c r="AW2856" s="11"/>
      <c r="AX2856" s="11"/>
      <c r="AY2856" s="11"/>
      <c r="AZ2856" s="11"/>
      <c r="BA2856" s="11"/>
      <c r="BB2856" s="11"/>
      <c r="BC2856" s="11"/>
      <c r="BD2856" s="11"/>
      <c r="BE2856" s="11"/>
      <c r="BF2856" s="11"/>
      <c r="BG2856" s="11"/>
      <c r="BH2856" s="11"/>
      <c r="BI2856" s="11"/>
      <c r="BJ2856" s="11"/>
      <c r="BK2856" s="11"/>
      <c r="BL2856" s="11"/>
      <c r="BM2856" s="11"/>
      <c r="BN2856" s="11"/>
      <c r="BO2856" s="11"/>
      <c r="BP2856" s="1" t="str">
        <v>0- Port Costs</v>
      </c>
      <c r="BT2856" s="1" t="str">
        <v>0- Port Value</v>
      </c>
      <c r="BU2856" s="11"/>
    </row>
    <row r="2857" spans="8:73" hidden="1" outlineLevel="1" x14ac:dyDescent="0.3">
      <c r="H2857" s="1" t="str">
        <v>0 - BM Costs</v>
      </c>
      <c r="L2857" s="1" t="str">
        <v>0 - BM Port</v>
      </c>
      <c r="N2857" s="1" t="str">
        <v>0 - Port Assets</v>
      </c>
      <c r="O2857" s="11"/>
      <c r="P2857" s="11"/>
      <c r="Q2857" s="11"/>
      <c r="R2857" s="11"/>
      <c r="S2857" s="11"/>
      <c r="T2857" s="11"/>
      <c r="U2857" s="11"/>
      <c r="V2857" s="11"/>
      <c r="W2857" s="11"/>
      <c r="X2857" s="11"/>
      <c r="Y2857" s="11"/>
      <c r="Z2857" s="11"/>
      <c r="AA2857" s="11"/>
      <c r="AB2857" s="11"/>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c r="BC2857" s="11"/>
      <c r="BD2857" s="11"/>
      <c r="BE2857" s="11"/>
      <c r="BF2857" s="11"/>
      <c r="BG2857" s="11"/>
      <c r="BH2857" s="11"/>
      <c r="BI2857" s="11"/>
      <c r="BJ2857" s="11"/>
      <c r="BK2857" s="11"/>
      <c r="BL2857" s="11"/>
      <c r="BM2857" s="11"/>
      <c r="BN2857" s="11"/>
      <c r="BO2857" s="11"/>
      <c r="BP2857" s="1" t="str">
        <v>0- Port Costs</v>
      </c>
      <c r="BT2857" s="1" t="str">
        <v>0- Port Value</v>
      </c>
      <c r="BU2857" s="11"/>
    </row>
    <row r="2858" spans="8:73" hidden="1" outlineLevel="1" x14ac:dyDescent="0.3">
      <c r="H2858" s="1" t="str">
        <v>0 - BM Costs</v>
      </c>
      <c r="L2858" s="1" t="str">
        <v>0 - BM Port</v>
      </c>
      <c r="N2858" s="1" t="str">
        <v>0 - Port Assets</v>
      </c>
      <c r="O2858" s="11"/>
      <c r="P2858" s="11"/>
      <c r="Q2858" s="11"/>
      <c r="R2858" s="11"/>
      <c r="S2858" s="11"/>
      <c r="T2858" s="11"/>
      <c r="U2858" s="11"/>
      <c r="V2858" s="11"/>
      <c r="W2858" s="11"/>
      <c r="X2858" s="11"/>
      <c r="Y2858" s="11"/>
      <c r="Z2858" s="11"/>
      <c r="AA2858" s="11"/>
      <c r="AB2858" s="11"/>
      <c r="AC2858" s="11"/>
      <c r="AD2858" s="11"/>
      <c r="AE2858" s="11"/>
      <c r="AF2858" s="11"/>
      <c r="AG2858" s="11"/>
      <c r="AH2858" s="11"/>
      <c r="AI2858" s="11"/>
      <c r="AJ2858" s="11"/>
      <c r="AK2858" s="11"/>
      <c r="AL2858" s="11"/>
      <c r="AM2858" s="11"/>
      <c r="AN2858" s="11"/>
      <c r="AO2858" s="11"/>
      <c r="AP2858" s="11"/>
      <c r="AQ2858" s="11"/>
      <c r="AR2858" s="11"/>
      <c r="AS2858" s="11"/>
      <c r="AT2858" s="11"/>
      <c r="AU2858" s="11"/>
      <c r="AV2858" s="11"/>
      <c r="AW2858" s="11"/>
      <c r="AX2858" s="11"/>
      <c r="AY2858" s="11"/>
      <c r="AZ2858" s="11"/>
      <c r="BA2858" s="11"/>
      <c r="BB2858" s="11"/>
      <c r="BC2858" s="11"/>
      <c r="BD2858" s="11"/>
      <c r="BE2858" s="11"/>
      <c r="BF2858" s="11"/>
      <c r="BG2858" s="11"/>
      <c r="BH2858" s="11"/>
      <c r="BI2858" s="11"/>
      <c r="BJ2858" s="11"/>
      <c r="BK2858" s="11"/>
      <c r="BL2858" s="11"/>
      <c r="BM2858" s="11"/>
      <c r="BN2858" s="11"/>
      <c r="BO2858" s="11"/>
      <c r="BP2858" s="1" t="str">
        <v>0- Port Costs</v>
      </c>
      <c r="BT2858" s="1" t="str">
        <v>0- Port Value</v>
      </c>
      <c r="BU2858" s="11"/>
    </row>
    <row r="2859" spans="8:73" hidden="1" outlineLevel="1" x14ac:dyDescent="0.3">
      <c r="H2859" s="1" t="str">
        <v>0 - BM Costs</v>
      </c>
      <c r="L2859" s="1" t="str">
        <v>0 - BM Port</v>
      </c>
      <c r="N2859" s="1" t="str">
        <v>0 - Port Assets</v>
      </c>
      <c r="O2859" s="11"/>
      <c r="P2859" s="11"/>
      <c r="Q2859" s="11"/>
      <c r="R2859" s="11"/>
      <c r="S2859" s="11"/>
      <c r="T2859" s="11"/>
      <c r="U2859" s="11"/>
      <c r="V2859" s="11"/>
      <c r="W2859" s="11"/>
      <c r="X2859" s="11"/>
      <c r="Y2859" s="11"/>
      <c r="Z2859" s="11"/>
      <c r="AA2859" s="11"/>
      <c r="AB2859" s="11"/>
      <c r="AC2859" s="11"/>
      <c r="AD2859" s="11"/>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c r="BC2859" s="11"/>
      <c r="BD2859" s="11"/>
      <c r="BE2859" s="11"/>
      <c r="BF2859" s="11"/>
      <c r="BG2859" s="11"/>
      <c r="BH2859" s="11"/>
      <c r="BI2859" s="11"/>
      <c r="BJ2859" s="11"/>
      <c r="BK2859" s="11"/>
      <c r="BL2859" s="11"/>
      <c r="BM2859" s="11"/>
      <c r="BN2859" s="11"/>
      <c r="BO2859" s="11"/>
      <c r="BP2859" s="1" t="str">
        <v>0- Port Costs</v>
      </c>
      <c r="BT2859" s="1" t="str">
        <v>0- Port Value</v>
      </c>
      <c r="BU2859" s="11"/>
    </row>
    <row r="2860" spans="8:73" hidden="1" outlineLevel="1" x14ac:dyDescent="0.3">
      <c r="H2860" s="1" t="str">
        <v>0 - BM Costs</v>
      </c>
      <c r="L2860" s="1" t="str">
        <v>0 - BM Port</v>
      </c>
      <c r="N2860" s="1" t="str">
        <v>0 - Port Assets</v>
      </c>
      <c r="O2860" s="11"/>
      <c r="P2860" s="11"/>
      <c r="Q2860" s="11"/>
      <c r="R2860" s="11"/>
      <c r="S2860" s="11"/>
      <c r="T2860" s="11"/>
      <c r="U2860" s="11"/>
      <c r="V2860" s="11"/>
      <c r="W2860" s="11"/>
      <c r="X2860" s="11"/>
      <c r="Y2860" s="11"/>
      <c r="Z2860" s="11"/>
      <c r="AA2860" s="11"/>
      <c r="AB2860" s="11"/>
      <c r="AC2860" s="11"/>
      <c r="AD2860" s="11"/>
      <c r="AE2860" s="11"/>
      <c r="AF2860" s="11"/>
      <c r="AG2860" s="11"/>
      <c r="AH2860" s="11"/>
      <c r="AI2860" s="11"/>
      <c r="AJ2860" s="11"/>
      <c r="AK2860" s="11"/>
      <c r="AL2860" s="11"/>
      <c r="AM2860" s="11"/>
      <c r="AN2860" s="11"/>
      <c r="AO2860" s="11"/>
      <c r="AP2860" s="11"/>
      <c r="AQ2860" s="11"/>
      <c r="AR2860" s="11"/>
      <c r="AS2860" s="11"/>
      <c r="AT2860" s="11"/>
      <c r="AU2860" s="11"/>
      <c r="AV2860" s="11"/>
      <c r="AW2860" s="11"/>
      <c r="AX2860" s="11"/>
      <c r="AY2860" s="11"/>
      <c r="AZ2860" s="11"/>
      <c r="BA2860" s="11"/>
      <c r="BB2860" s="11"/>
      <c r="BC2860" s="11"/>
      <c r="BD2860" s="11"/>
      <c r="BE2860" s="11"/>
      <c r="BF2860" s="11"/>
      <c r="BG2860" s="11"/>
      <c r="BH2860" s="11"/>
      <c r="BI2860" s="11"/>
      <c r="BJ2860" s="11"/>
      <c r="BK2860" s="11"/>
      <c r="BL2860" s="11"/>
      <c r="BM2860" s="11"/>
      <c r="BN2860" s="11"/>
      <c r="BO2860" s="11"/>
      <c r="BP2860" s="1" t="str">
        <v>0- Port Costs</v>
      </c>
      <c r="BT2860" s="1" t="str">
        <v>0- Port Value</v>
      </c>
      <c r="BU2860" s="11"/>
    </row>
    <row r="2861" spans="8:73" hidden="1" outlineLevel="1" x14ac:dyDescent="0.3">
      <c r="H2861" s="1" t="str">
        <v>0 - BM Costs</v>
      </c>
      <c r="L2861" s="1" t="str">
        <v>0 - BM Port</v>
      </c>
      <c r="N2861" s="1" t="str">
        <v>0 - Port Assets</v>
      </c>
      <c r="O2861" s="11"/>
      <c r="P2861" s="11"/>
      <c r="Q2861" s="11"/>
      <c r="R2861" s="11"/>
      <c r="S2861" s="11"/>
      <c r="T2861" s="11"/>
      <c r="U2861" s="11"/>
      <c r="V2861" s="11"/>
      <c r="W2861" s="11"/>
      <c r="X2861" s="11"/>
      <c r="Y2861" s="11"/>
      <c r="Z2861" s="11"/>
      <c r="AA2861" s="11"/>
      <c r="AB2861" s="11"/>
      <c r="AC2861" s="11"/>
      <c r="AD2861" s="11"/>
      <c r="AE2861" s="11"/>
      <c r="AF2861" s="11"/>
      <c r="AG2861" s="11"/>
      <c r="AH2861" s="11"/>
      <c r="AI2861" s="11"/>
      <c r="AJ2861" s="11"/>
      <c r="AK2861" s="11"/>
      <c r="AL2861" s="11"/>
      <c r="AM2861" s="11"/>
      <c r="AN2861" s="11"/>
      <c r="AO2861" s="11"/>
      <c r="AP2861" s="11"/>
      <c r="AQ2861" s="11"/>
      <c r="AR2861" s="11"/>
      <c r="AS2861" s="11"/>
      <c r="AT2861" s="11"/>
      <c r="AU2861" s="11"/>
      <c r="AV2861" s="11"/>
      <c r="AW2861" s="11"/>
      <c r="AX2861" s="11"/>
      <c r="AY2861" s="11"/>
      <c r="AZ2861" s="11"/>
      <c r="BA2861" s="11"/>
      <c r="BB2861" s="11"/>
      <c r="BC2861" s="11"/>
      <c r="BD2861" s="11"/>
      <c r="BE2861" s="11"/>
      <c r="BF2861" s="11"/>
      <c r="BG2861" s="11"/>
      <c r="BH2861" s="11"/>
      <c r="BI2861" s="11"/>
      <c r="BJ2861" s="11"/>
      <c r="BK2861" s="11"/>
      <c r="BL2861" s="11"/>
      <c r="BM2861" s="11"/>
      <c r="BN2861" s="11"/>
      <c r="BO2861" s="11"/>
      <c r="BP2861" s="1" t="str">
        <v>0- Port Costs</v>
      </c>
      <c r="BT2861" s="1" t="str">
        <v>0- Port Value</v>
      </c>
      <c r="BU2861" s="11"/>
    </row>
    <row r="2862" spans="8:73" hidden="1" outlineLevel="1" x14ac:dyDescent="0.3">
      <c r="H2862" s="1" t="str">
        <v>0 - BM Costs</v>
      </c>
      <c r="L2862" s="1" t="str">
        <v>0 - BM Port</v>
      </c>
      <c r="N2862" s="1" t="str">
        <v>0 - Port Assets</v>
      </c>
      <c r="O2862" s="11"/>
      <c r="P2862" s="11"/>
      <c r="Q2862" s="11"/>
      <c r="R2862" s="11"/>
      <c r="S2862" s="11"/>
      <c r="T2862" s="11"/>
      <c r="U2862" s="11"/>
      <c r="V2862" s="11"/>
      <c r="W2862" s="11"/>
      <c r="X2862" s="11"/>
      <c r="Y2862" s="11"/>
      <c r="Z2862" s="11"/>
      <c r="AA2862" s="11"/>
      <c r="AB2862" s="11"/>
      <c r="AC2862" s="11"/>
      <c r="AD2862" s="11"/>
      <c r="AE2862" s="11"/>
      <c r="AF2862" s="11"/>
      <c r="AG2862" s="11"/>
      <c r="AH2862" s="11"/>
      <c r="AI2862" s="11"/>
      <c r="AJ2862" s="11"/>
      <c r="AK2862" s="11"/>
      <c r="AL2862" s="11"/>
      <c r="AM2862" s="11"/>
      <c r="AN2862" s="11"/>
      <c r="AO2862" s="11"/>
      <c r="AP2862" s="11"/>
      <c r="AQ2862" s="11"/>
      <c r="AR2862" s="11"/>
      <c r="AS2862" s="11"/>
      <c r="AT2862" s="11"/>
      <c r="AU2862" s="11"/>
      <c r="AV2862" s="11"/>
      <c r="AW2862" s="11"/>
      <c r="AX2862" s="11"/>
      <c r="AY2862" s="11"/>
      <c r="AZ2862" s="11"/>
      <c r="BA2862" s="11"/>
      <c r="BB2862" s="11"/>
      <c r="BC2862" s="11"/>
      <c r="BD2862" s="11"/>
      <c r="BE2862" s="11"/>
      <c r="BF2862" s="11"/>
      <c r="BG2862" s="11"/>
      <c r="BH2862" s="11"/>
      <c r="BI2862" s="11"/>
      <c r="BJ2862" s="11"/>
      <c r="BK2862" s="11"/>
      <c r="BL2862" s="11"/>
      <c r="BM2862" s="11"/>
      <c r="BN2862" s="11"/>
      <c r="BO2862" s="11"/>
      <c r="BP2862" s="1" t="str">
        <v>0- Port Costs</v>
      </c>
      <c r="BT2862" s="1" t="str">
        <v>0- Port Value</v>
      </c>
      <c r="BU2862" s="11"/>
    </row>
    <row r="2863" spans="8:73" hidden="1" outlineLevel="1" x14ac:dyDescent="0.3">
      <c r="H2863" s="1" t="str">
        <v>0 - BM Costs</v>
      </c>
      <c r="L2863" s="1" t="str">
        <v>0 - BM Port</v>
      </c>
      <c r="N2863" s="1" t="str">
        <v>0 - Port Assets</v>
      </c>
      <c r="O2863" s="11"/>
      <c r="P2863" s="11"/>
      <c r="Q2863" s="11"/>
      <c r="R2863" s="11"/>
      <c r="S2863" s="11"/>
      <c r="T2863" s="11"/>
      <c r="U2863" s="11"/>
      <c r="V2863" s="11"/>
      <c r="W2863" s="11"/>
      <c r="X2863" s="11"/>
      <c r="Y2863" s="11"/>
      <c r="Z2863" s="11"/>
      <c r="AA2863" s="11"/>
      <c r="AB2863" s="11"/>
      <c r="AC2863" s="11"/>
      <c r="AD2863" s="11"/>
      <c r="AE2863" s="11"/>
      <c r="AF2863" s="11"/>
      <c r="AG2863" s="11"/>
      <c r="AH2863" s="11"/>
      <c r="AI2863" s="11"/>
      <c r="AJ2863" s="11"/>
      <c r="AK2863" s="11"/>
      <c r="AL2863" s="11"/>
      <c r="AM2863" s="11"/>
      <c r="AN2863" s="11"/>
      <c r="AO2863" s="11"/>
      <c r="AP2863" s="11"/>
      <c r="AQ2863" s="11"/>
      <c r="AR2863" s="11"/>
      <c r="AS2863" s="11"/>
      <c r="AT2863" s="11"/>
      <c r="AU2863" s="11"/>
      <c r="AV2863" s="11"/>
      <c r="AW2863" s="11"/>
      <c r="AX2863" s="11"/>
      <c r="AY2863" s="11"/>
      <c r="AZ2863" s="11"/>
      <c r="BA2863" s="11"/>
      <c r="BB2863" s="11"/>
      <c r="BC2863" s="11"/>
      <c r="BD2863" s="11"/>
      <c r="BE2863" s="11"/>
      <c r="BF2863" s="11"/>
      <c r="BG2863" s="11"/>
      <c r="BH2863" s="11"/>
      <c r="BI2863" s="11"/>
      <c r="BJ2863" s="11"/>
      <c r="BK2863" s="11"/>
      <c r="BL2863" s="11"/>
      <c r="BM2863" s="11"/>
      <c r="BN2863" s="11"/>
      <c r="BO2863" s="11"/>
      <c r="BP2863" s="1" t="str">
        <v>0- Port Costs</v>
      </c>
      <c r="BT2863" s="1" t="str">
        <v>0- Port Value</v>
      </c>
      <c r="BU2863" s="11"/>
    </row>
    <row r="2864" spans="8:73" hidden="1" outlineLevel="1" x14ac:dyDescent="0.3">
      <c r="H2864" s="1" t="str">
        <v>0 - BM Costs</v>
      </c>
      <c r="L2864" s="1" t="str">
        <v>0 - BM Port</v>
      </c>
      <c r="N2864" s="1" t="str">
        <v>0 - Port Assets</v>
      </c>
      <c r="O2864" s="11"/>
      <c r="P2864" s="11"/>
      <c r="Q2864" s="11"/>
      <c r="R2864" s="11"/>
      <c r="S2864" s="11"/>
      <c r="T2864" s="11"/>
      <c r="U2864" s="11"/>
      <c r="V2864" s="11"/>
      <c r="W2864" s="11"/>
      <c r="X2864" s="11"/>
      <c r="Y2864" s="11"/>
      <c r="Z2864" s="11"/>
      <c r="AA2864" s="11"/>
      <c r="AB2864" s="11"/>
      <c r="AC2864" s="11"/>
      <c r="AD2864" s="11"/>
      <c r="AE2864" s="11"/>
      <c r="AF2864" s="11"/>
      <c r="AG2864" s="11"/>
      <c r="AH2864" s="11"/>
      <c r="AI2864" s="11"/>
      <c r="AJ2864" s="11"/>
      <c r="AK2864" s="11"/>
      <c r="AL2864" s="11"/>
      <c r="AM2864" s="11"/>
      <c r="AN2864" s="11"/>
      <c r="AO2864" s="11"/>
      <c r="AP2864" s="11"/>
      <c r="AQ2864" s="11"/>
      <c r="AR2864" s="11"/>
      <c r="AS2864" s="11"/>
      <c r="AT2864" s="11"/>
      <c r="AU2864" s="11"/>
      <c r="AV2864" s="11"/>
      <c r="AW2864" s="11"/>
      <c r="AX2864" s="11"/>
      <c r="AY2864" s="11"/>
      <c r="AZ2864" s="11"/>
      <c r="BA2864" s="11"/>
      <c r="BB2864" s="11"/>
      <c r="BC2864" s="11"/>
      <c r="BD2864" s="11"/>
      <c r="BE2864" s="11"/>
      <c r="BF2864" s="11"/>
      <c r="BG2864" s="11"/>
      <c r="BH2864" s="11"/>
      <c r="BI2864" s="11"/>
      <c r="BJ2864" s="11"/>
      <c r="BK2864" s="11"/>
      <c r="BL2864" s="11"/>
      <c r="BM2864" s="11"/>
      <c r="BN2864" s="11"/>
      <c r="BO2864" s="11"/>
      <c r="BP2864" s="1" t="str">
        <v>0- Port Costs</v>
      </c>
      <c r="BT2864" s="1" t="str">
        <v>0- Port Value</v>
      </c>
      <c r="BU2864" s="11"/>
    </row>
    <row r="2865" spans="8:73" hidden="1" outlineLevel="1" x14ac:dyDescent="0.3">
      <c r="H2865" s="1" t="str">
        <v>0 - BM Costs</v>
      </c>
      <c r="L2865" s="1" t="str">
        <v>0 - BM Port</v>
      </c>
      <c r="N2865" s="1" t="str">
        <v>0 - Port Assets</v>
      </c>
      <c r="O2865" s="11"/>
      <c r="P2865" s="11"/>
      <c r="Q2865" s="11"/>
      <c r="R2865" s="11"/>
      <c r="S2865" s="11"/>
      <c r="T2865" s="11"/>
      <c r="U2865" s="11"/>
      <c r="V2865" s="11"/>
      <c r="W2865" s="11"/>
      <c r="X2865" s="11"/>
      <c r="Y2865" s="11"/>
      <c r="Z2865" s="11"/>
      <c r="AA2865" s="11"/>
      <c r="AB2865" s="11"/>
      <c r="AC2865" s="11"/>
      <c r="AD2865" s="11"/>
      <c r="AE2865" s="11"/>
      <c r="AF2865" s="11"/>
      <c r="AG2865" s="11"/>
      <c r="AH2865" s="11"/>
      <c r="AI2865" s="11"/>
      <c r="AJ2865" s="11"/>
      <c r="AK2865" s="11"/>
      <c r="AL2865" s="11"/>
      <c r="AM2865" s="11"/>
      <c r="AN2865" s="11"/>
      <c r="AO2865" s="11"/>
      <c r="AP2865" s="11"/>
      <c r="AQ2865" s="11"/>
      <c r="AR2865" s="11"/>
      <c r="AS2865" s="11"/>
      <c r="AT2865" s="11"/>
      <c r="AU2865" s="11"/>
      <c r="AV2865" s="11"/>
      <c r="AW2865" s="11"/>
      <c r="AX2865" s="11"/>
      <c r="AY2865" s="11"/>
      <c r="AZ2865" s="11"/>
      <c r="BA2865" s="11"/>
      <c r="BB2865" s="11"/>
      <c r="BC2865" s="11"/>
      <c r="BD2865" s="11"/>
      <c r="BE2865" s="11"/>
      <c r="BF2865" s="11"/>
      <c r="BG2865" s="11"/>
      <c r="BH2865" s="11"/>
      <c r="BI2865" s="11"/>
      <c r="BJ2865" s="11"/>
      <c r="BK2865" s="11"/>
      <c r="BL2865" s="11"/>
      <c r="BM2865" s="11"/>
      <c r="BN2865" s="11"/>
      <c r="BO2865" s="11"/>
      <c r="BP2865" s="1" t="str">
        <v>0- Port Costs</v>
      </c>
      <c r="BT2865" s="1" t="str">
        <v>0- Port Value</v>
      </c>
      <c r="BU2865" s="11"/>
    </row>
    <row r="2866" spans="8:73" hidden="1" outlineLevel="1" x14ac:dyDescent="0.3">
      <c r="H2866" s="1" t="str">
        <v>0 - BM Costs</v>
      </c>
      <c r="L2866" s="1" t="str">
        <v>0 - BM Port</v>
      </c>
      <c r="N2866" s="1" t="str">
        <v>0 - Port Assets</v>
      </c>
      <c r="O2866" s="11"/>
      <c r="P2866" s="11"/>
      <c r="Q2866" s="11"/>
      <c r="R2866" s="11"/>
      <c r="S2866" s="11"/>
      <c r="T2866" s="11"/>
      <c r="U2866" s="11"/>
      <c r="V2866" s="11"/>
      <c r="W2866" s="11"/>
      <c r="X2866" s="11"/>
      <c r="Y2866" s="11"/>
      <c r="Z2866" s="11"/>
      <c r="AA2866" s="11"/>
      <c r="AB2866" s="11"/>
      <c r="AC2866" s="11"/>
      <c r="AD2866" s="11"/>
      <c r="AE2866" s="11"/>
      <c r="AF2866" s="11"/>
      <c r="AG2866" s="11"/>
      <c r="AH2866" s="11"/>
      <c r="AI2866" s="11"/>
      <c r="AJ2866" s="11"/>
      <c r="AK2866" s="11"/>
      <c r="AL2866" s="11"/>
      <c r="AM2866" s="11"/>
      <c r="AN2866" s="11"/>
      <c r="AO2866" s="11"/>
      <c r="AP2866" s="11"/>
      <c r="AQ2866" s="11"/>
      <c r="AR2866" s="11"/>
      <c r="AS2866" s="11"/>
      <c r="AT2866" s="11"/>
      <c r="AU2866" s="11"/>
      <c r="AV2866" s="11"/>
      <c r="AW2866" s="11"/>
      <c r="AX2866" s="11"/>
      <c r="AY2866" s="11"/>
      <c r="AZ2866" s="11"/>
      <c r="BA2866" s="11"/>
      <c r="BB2866" s="11"/>
      <c r="BC2866" s="11"/>
      <c r="BD2866" s="11"/>
      <c r="BE2866" s="11"/>
      <c r="BF2866" s="11"/>
      <c r="BG2866" s="11"/>
      <c r="BH2866" s="11"/>
      <c r="BI2866" s="11"/>
      <c r="BJ2866" s="11"/>
      <c r="BK2866" s="11"/>
      <c r="BL2866" s="11"/>
      <c r="BM2866" s="11"/>
      <c r="BN2866" s="11"/>
      <c r="BO2866" s="11"/>
      <c r="BP2866" s="1" t="str">
        <v>0- Port Costs</v>
      </c>
      <c r="BT2866" s="1" t="str">
        <v>0- Port Value</v>
      </c>
      <c r="BU2866" s="11"/>
    </row>
    <row r="2867" spans="8:73" hidden="1" outlineLevel="1" x14ac:dyDescent="0.3">
      <c r="H2867" s="1" t="str">
        <v>0 - BM Costs</v>
      </c>
      <c r="L2867" s="1" t="str">
        <v>0 - BM Port</v>
      </c>
      <c r="N2867" s="1" t="str">
        <v>0 - Port Assets</v>
      </c>
      <c r="O2867" s="11"/>
      <c r="P2867" s="11"/>
      <c r="Q2867" s="11"/>
      <c r="R2867" s="11"/>
      <c r="S2867" s="11"/>
      <c r="T2867" s="11"/>
      <c r="U2867" s="11"/>
      <c r="V2867" s="11"/>
      <c r="W2867" s="11"/>
      <c r="X2867" s="11"/>
      <c r="Y2867" s="11"/>
      <c r="Z2867" s="11"/>
      <c r="AA2867" s="11"/>
      <c r="AB2867" s="11"/>
      <c r="AC2867" s="11"/>
      <c r="AD2867" s="11"/>
      <c r="AE2867" s="11"/>
      <c r="AF2867" s="11"/>
      <c r="AG2867" s="11"/>
      <c r="AH2867" s="11"/>
      <c r="AI2867" s="11"/>
      <c r="AJ2867" s="11"/>
      <c r="AK2867" s="11"/>
      <c r="AL2867" s="11"/>
      <c r="AM2867" s="11"/>
      <c r="AN2867" s="11"/>
      <c r="AO2867" s="11"/>
      <c r="AP2867" s="11"/>
      <c r="AQ2867" s="11"/>
      <c r="AR2867" s="11"/>
      <c r="AS2867" s="11"/>
      <c r="AT2867" s="11"/>
      <c r="AU2867" s="11"/>
      <c r="AV2867" s="11"/>
      <c r="AW2867" s="11"/>
      <c r="AX2867" s="11"/>
      <c r="AY2867" s="11"/>
      <c r="AZ2867" s="11"/>
      <c r="BA2867" s="11"/>
      <c r="BB2867" s="11"/>
      <c r="BC2867" s="11"/>
      <c r="BD2867" s="11"/>
      <c r="BE2867" s="11"/>
      <c r="BF2867" s="11"/>
      <c r="BG2867" s="11"/>
      <c r="BH2867" s="11"/>
      <c r="BI2867" s="11"/>
      <c r="BJ2867" s="11"/>
      <c r="BK2867" s="11"/>
      <c r="BL2867" s="11"/>
      <c r="BM2867" s="11"/>
      <c r="BN2867" s="11"/>
      <c r="BO2867" s="11"/>
      <c r="BP2867" s="1" t="str">
        <v>0- Port Costs</v>
      </c>
      <c r="BT2867" s="1" t="str">
        <v>0- Port Value</v>
      </c>
      <c r="BU2867" s="11"/>
    </row>
    <row r="2868" spans="8:73" hidden="1" outlineLevel="1" x14ac:dyDescent="0.3">
      <c r="H2868" s="1" t="str">
        <v>0 - BM Costs</v>
      </c>
      <c r="L2868" s="1" t="str">
        <v>0 - BM Port</v>
      </c>
      <c r="N2868" s="1" t="str">
        <v>0 - Port Assets</v>
      </c>
      <c r="O2868" s="11"/>
      <c r="P2868" s="11"/>
      <c r="Q2868" s="11"/>
      <c r="R2868" s="11"/>
      <c r="S2868" s="11"/>
      <c r="T2868" s="11"/>
      <c r="U2868" s="11"/>
      <c r="V2868" s="11"/>
      <c r="W2868" s="11"/>
      <c r="X2868" s="11"/>
      <c r="Y2868" s="11"/>
      <c r="Z2868" s="11"/>
      <c r="AA2868" s="11"/>
      <c r="AB2868" s="11"/>
      <c r="AC2868" s="11"/>
      <c r="AD2868" s="11"/>
      <c r="AE2868" s="11"/>
      <c r="AF2868" s="11"/>
      <c r="AG2868" s="11"/>
      <c r="AH2868" s="11"/>
      <c r="AI2868" s="11"/>
      <c r="AJ2868" s="11"/>
      <c r="AK2868" s="11"/>
      <c r="AL2868" s="11"/>
      <c r="AM2868" s="11"/>
      <c r="AN2868" s="11"/>
      <c r="AO2868" s="11"/>
      <c r="AP2868" s="11"/>
      <c r="AQ2868" s="11"/>
      <c r="AR2868" s="11"/>
      <c r="AS2868" s="11"/>
      <c r="AT2868" s="11"/>
      <c r="AU2868" s="11"/>
      <c r="AV2868" s="11"/>
      <c r="AW2868" s="11"/>
      <c r="AX2868" s="11"/>
      <c r="AY2868" s="11"/>
      <c r="AZ2868" s="11"/>
      <c r="BA2868" s="11"/>
      <c r="BB2868" s="11"/>
      <c r="BC2868" s="11"/>
      <c r="BD2868" s="11"/>
      <c r="BE2868" s="11"/>
      <c r="BF2868" s="11"/>
      <c r="BG2868" s="11"/>
      <c r="BH2868" s="11"/>
      <c r="BI2868" s="11"/>
      <c r="BJ2868" s="11"/>
      <c r="BK2868" s="11"/>
      <c r="BL2868" s="11"/>
      <c r="BM2868" s="11"/>
      <c r="BN2868" s="11"/>
      <c r="BO2868" s="11"/>
      <c r="BP2868" s="1" t="str">
        <v>0- Port Costs</v>
      </c>
      <c r="BT2868" s="1" t="str">
        <v>0- Port Value</v>
      </c>
      <c r="BU2868" s="11"/>
    </row>
    <row r="2869" spans="8:73" hidden="1" outlineLevel="1" x14ac:dyDescent="0.3">
      <c r="H2869" s="1" t="str">
        <v>0 - BM Costs</v>
      </c>
      <c r="L2869" s="1" t="str">
        <v>0 - BM Port</v>
      </c>
      <c r="N2869" s="1" t="str">
        <v>0 - Port Assets</v>
      </c>
      <c r="O2869" s="11"/>
      <c r="P2869" s="11"/>
      <c r="Q2869" s="11"/>
      <c r="R2869" s="11"/>
      <c r="S2869" s="11"/>
      <c r="T2869" s="11"/>
      <c r="U2869" s="11"/>
      <c r="V2869" s="11"/>
      <c r="W2869" s="11"/>
      <c r="X2869" s="11"/>
      <c r="Y2869" s="11"/>
      <c r="Z2869" s="11"/>
      <c r="AA2869" s="11"/>
      <c r="AB2869" s="11"/>
      <c r="AC2869" s="11"/>
      <c r="AD2869" s="11"/>
      <c r="AE2869" s="11"/>
      <c r="AF2869" s="11"/>
      <c r="AG2869" s="11"/>
      <c r="AH2869" s="11"/>
      <c r="AI2869" s="11"/>
      <c r="AJ2869" s="11"/>
      <c r="AK2869" s="11"/>
      <c r="AL2869" s="11"/>
      <c r="AM2869" s="11"/>
      <c r="AN2869" s="11"/>
      <c r="AO2869" s="11"/>
      <c r="AP2869" s="11"/>
      <c r="AQ2869" s="11"/>
      <c r="AR2869" s="11"/>
      <c r="AS2869" s="11"/>
      <c r="AT2869" s="11"/>
      <c r="AU2869" s="11"/>
      <c r="AV2869" s="11"/>
      <c r="AW2869" s="11"/>
      <c r="AX2869" s="11"/>
      <c r="AY2869" s="11"/>
      <c r="AZ2869" s="11"/>
      <c r="BA2869" s="11"/>
      <c r="BB2869" s="11"/>
      <c r="BC2869" s="11"/>
      <c r="BD2869" s="11"/>
      <c r="BE2869" s="11"/>
      <c r="BF2869" s="11"/>
      <c r="BG2869" s="11"/>
      <c r="BH2869" s="11"/>
      <c r="BI2869" s="11"/>
      <c r="BJ2869" s="11"/>
      <c r="BK2869" s="11"/>
      <c r="BL2869" s="11"/>
      <c r="BM2869" s="11"/>
      <c r="BN2869" s="11"/>
      <c r="BO2869" s="11"/>
      <c r="BP2869" s="1" t="str">
        <v>0- Port Costs</v>
      </c>
      <c r="BT2869" s="1" t="str">
        <v>0- Port Value</v>
      </c>
      <c r="BU2869" s="11"/>
    </row>
    <row r="2870" spans="8:73" hidden="1" outlineLevel="1" x14ac:dyDescent="0.3">
      <c r="H2870" s="1" t="str">
        <v>0 - BM Costs</v>
      </c>
      <c r="L2870" s="1" t="str">
        <v>0 - BM Port</v>
      </c>
      <c r="N2870" s="1" t="str">
        <v>0 - Port Assets</v>
      </c>
      <c r="O2870" s="11"/>
      <c r="P2870" s="11"/>
      <c r="Q2870" s="11"/>
      <c r="R2870" s="11"/>
      <c r="S2870" s="11"/>
      <c r="T2870" s="11"/>
      <c r="U2870" s="11"/>
      <c r="V2870" s="11"/>
      <c r="W2870" s="11"/>
      <c r="X2870" s="11"/>
      <c r="Y2870" s="11"/>
      <c r="Z2870" s="11"/>
      <c r="AA2870" s="11"/>
      <c r="AB2870" s="11"/>
      <c r="AC2870" s="11"/>
      <c r="AD2870" s="11"/>
      <c r="AE2870" s="11"/>
      <c r="AF2870" s="11"/>
      <c r="AG2870" s="11"/>
      <c r="AH2870" s="11"/>
      <c r="AI2870" s="11"/>
      <c r="AJ2870" s="11"/>
      <c r="AK2870" s="11"/>
      <c r="AL2870" s="11"/>
      <c r="AM2870" s="11"/>
      <c r="AN2870" s="11"/>
      <c r="AO2870" s="11"/>
      <c r="AP2870" s="11"/>
      <c r="AQ2870" s="11"/>
      <c r="AR2870" s="11"/>
      <c r="AS2870" s="11"/>
      <c r="AT2870" s="11"/>
      <c r="AU2870" s="11"/>
      <c r="AV2870" s="11"/>
      <c r="AW2870" s="11"/>
      <c r="AX2870" s="11"/>
      <c r="AY2870" s="11"/>
      <c r="AZ2870" s="11"/>
      <c r="BA2870" s="11"/>
      <c r="BB2870" s="11"/>
      <c r="BC2870" s="11"/>
      <c r="BD2870" s="11"/>
      <c r="BE2870" s="11"/>
      <c r="BF2870" s="11"/>
      <c r="BG2870" s="11"/>
      <c r="BH2870" s="11"/>
      <c r="BI2870" s="11"/>
      <c r="BJ2870" s="11"/>
      <c r="BK2870" s="11"/>
      <c r="BL2870" s="11"/>
      <c r="BM2870" s="11"/>
      <c r="BN2870" s="11"/>
      <c r="BO2870" s="11"/>
      <c r="BP2870" s="1" t="str">
        <v>0- Port Costs</v>
      </c>
      <c r="BT2870" s="1" t="str">
        <v>0- Port Value</v>
      </c>
      <c r="BU2870" s="11"/>
    </row>
    <row r="2871" spans="8:73" hidden="1" outlineLevel="1" x14ac:dyDescent="0.3">
      <c r="H2871" s="1" t="str">
        <v>0 - BM Costs</v>
      </c>
      <c r="L2871" s="1" t="str">
        <v>0 - BM Port</v>
      </c>
      <c r="N2871" s="1" t="str">
        <v>0 - Port Assets</v>
      </c>
      <c r="O2871" s="11"/>
      <c r="P2871" s="11"/>
      <c r="Q2871" s="11"/>
      <c r="R2871" s="11"/>
      <c r="S2871" s="11"/>
      <c r="T2871" s="11"/>
      <c r="U2871" s="11"/>
      <c r="V2871" s="11"/>
      <c r="W2871" s="11"/>
      <c r="X2871" s="11"/>
      <c r="Y2871" s="11"/>
      <c r="Z2871" s="11"/>
      <c r="AA2871" s="11"/>
      <c r="AB2871" s="11"/>
      <c r="AC2871" s="11"/>
      <c r="AD2871" s="11"/>
      <c r="AE2871" s="11"/>
      <c r="AF2871" s="11"/>
      <c r="AG2871" s="11"/>
      <c r="AH2871" s="11"/>
      <c r="AI2871" s="11"/>
      <c r="AJ2871" s="11"/>
      <c r="AK2871" s="11"/>
      <c r="AL2871" s="11"/>
      <c r="AM2871" s="11"/>
      <c r="AN2871" s="11"/>
      <c r="AO2871" s="11"/>
      <c r="AP2871" s="11"/>
      <c r="AQ2871" s="11"/>
      <c r="AR2871" s="11"/>
      <c r="AS2871" s="11"/>
      <c r="AT2871" s="11"/>
      <c r="AU2871" s="11"/>
      <c r="AV2871" s="11"/>
      <c r="AW2871" s="11"/>
      <c r="AX2871" s="11"/>
      <c r="AY2871" s="11"/>
      <c r="AZ2871" s="11"/>
      <c r="BA2871" s="11"/>
      <c r="BB2871" s="11"/>
      <c r="BC2871" s="11"/>
      <c r="BD2871" s="11"/>
      <c r="BE2871" s="11"/>
      <c r="BF2871" s="11"/>
      <c r="BG2871" s="11"/>
      <c r="BH2871" s="11"/>
      <c r="BI2871" s="11"/>
      <c r="BJ2871" s="11"/>
      <c r="BK2871" s="11"/>
      <c r="BL2871" s="11"/>
      <c r="BM2871" s="11"/>
      <c r="BN2871" s="11"/>
      <c r="BO2871" s="11"/>
      <c r="BP2871" s="1" t="str">
        <v>0- Port Costs</v>
      </c>
      <c r="BT2871" s="1" t="str">
        <v>0- Port Value</v>
      </c>
      <c r="BU2871" s="11"/>
    </row>
    <row r="2872" spans="8:73" hidden="1" outlineLevel="1" x14ac:dyDescent="0.3">
      <c r="H2872" s="1" t="str">
        <v>0 - BM Costs</v>
      </c>
      <c r="L2872" s="1" t="str">
        <v>0 - BM Port</v>
      </c>
      <c r="N2872" s="1" t="str">
        <v>0 - Port Assets</v>
      </c>
      <c r="O2872" s="11"/>
      <c r="P2872" s="11"/>
      <c r="Q2872" s="11"/>
      <c r="R2872" s="11"/>
      <c r="S2872" s="11"/>
      <c r="T2872" s="11"/>
      <c r="U2872" s="11"/>
      <c r="V2872" s="11"/>
      <c r="W2872" s="11"/>
      <c r="X2872" s="11"/>
      <c r="Y2872" s="11"/>
      <c r="Z2872" s="11"/>
      <c r="AA2872" s="11"/>
      <c r="AB2872" s="11"/>
      <c r="AC2872" s="11"/>
      <c r="AD2872" s="11"/>
      <c r="AE2872" s="11"/>
      <c r="AF2872" s="11"/>
      <c r="AG2872" s="11"/>
      <c r="AH2872" s="11"/>
      <c r="AI2872" s="11"/>
      <c r="AJ2872" s="11"/>
      <c r="AK2872" s="11"/>
      <c r="AL2872" s="11"/>
      <c r="AM2872" s="11"/>
      <c r="AN2872" s="11"/>
      <c r="AO2872" s="11"/>
      <c r="AP2872" s="11"/>
      <c r="AQ2872" s="11"/>
      <c r="AR2872" s="11"/>
      <c r="AS2872" s="11"/>
      <c r="AT2872" s="11"/>
      <c r="AU2872" s="11"/>
      <c r="AV2872" s="11"/>
      <c r="AW2872" s="11"/>
      <c r="AX2872" s="11"/>
      <c r="AY2872" s="11"/>
      <c r="AZ2872" s="11"/>
      <c r="BA2872" s="11"/>
      <c r="BB2872" s="11"/>
      <c r="BC2872" s="11"/>
      <c r="BD2872" s="11"/>
      <c r="BE2872" s="11"/>
      <c r="BF2872" s="11"/>
      <c r="BG2872" s="11"/>
      <c r="BH2872" s="11"/>
      <c r="BI2872" s="11"/>
      <c r="BJ2872" s="11"/>
      <c r="BK2872" s="11"/>
      <c r="BL2872" s="11"/>
      <c r="BM2872" s="11"/>
      <c r="BN2872" s="11"/>
      <c r="BO2872" s="11"/>
      <c r="BP2872" s="1" t="str">
        <v>0- Port Costs</v>
      </c>
      <c r="BT2872" s="1" t="str">
        <v>0- Port Value</v>
      </c>
      <c r="BU2872" s="11"/>
    </row>
    <row r="2873" spans="8:73" hidden="1" outlineLevel="1" x14ac:dyDescent="0.3">
      <c r="H2873" s="1" t="str">
        <v>0 - BM Costs</v>
      </c>
      <c r="L2873" s="1" t="str">
        <v>0 - BM Port</v>
      </c>
      <c r="N2873" s="1" t="str">
        <v>0 - Port Assets</v>
      </c>
      <c r="O2873" s="11"/>
      <c r="P2873" s="11"/>
      <c r="Q2873" s="11"/>
      <c r="R2873" s="11"/>
      <c r="S2873" s="11"/>
      <c r="T2873" s="11"/>
      <c r="U2873" s="11"/>
      <c r="V2873" s="11"/>
      <c r="W2873" s="11"/>
      <c r="X2873" s="11"/>
      <c r="Y2873" s="11"/>
      <c r="Z2873" s="11"/>
      <c r="AA2873" s="11"/>
      <c r="AB2873" s="11"/>
      <c r="AC2873" s="11"/>
      <c r="AD2873" s="11"/>
      <c r="AE2873" s="11"/>
      <c r="AF2873" s="11"/>
      <c r="AG2873" s="11"/>
      <c r="AH2873" s="11"/>
      <c r="AI2873" s="11"/>
      <c r="AJ2873" s="11"/>
      <c r="AK2873" s="11"/>
      <c r="AL2873" s="11"/>
      <c r="AM2873" s="11"/>
      <c r="AN2873" s="11"/>
      <c r="AO2873" s="11"/>
      <c r="AP2873" s="11"/>
      <c r="AQ2873" s="11"/>
      <c r="AR2873" s="11"/>
      <c r="AS2873" s="11"/>
      <c r="AT2873" s="11"/>
      <c r="AU2873" s="11"/>
      <c r="AV2873" s="11"/>
      <c r="AW2873" s="11"/>
      <c r="AX2873" s="11"/>
      <c r="AY2873" s="11"/>
      <c r="AZ2873" s="11"/>
      <c r="BA2873" s="11"/>
      <c r="BB2873" s="11"/>
      <c r="BC2873" s="11"/>
      <c r="BD2873" s="11"/>
      <c r="BE2873" s="11"/>
      <c r="BF2873" s="11"/>
      <c r="BG2873" s="11"/>
      <c r="BH2873" s="11"/>
      <c r="BI2873" s="11"/>
      <c r="BJ2873" s="11"/>
      <c r="BK2873" s="11"/>
      <c r="BL2873" s="11"/>
      <c r="BM2873" s="11"/>
      <c r="BN2873" s="11"/>
      <c r="BO2873" s="11"/>
      <c r="BP2873" s="1" t="str">
        <v>0- Port Costs</v>
      </c>
      <c r="BT2873" s="1" t="str">
        <v>0- Port Value</v>
      </c>
      <c r="BU2873" s="11"/>
    </row>
    <row r="2874" spans="8:73" hidden="1" outlineLevel="1" x14ac:dyDescent="0.3">
      <c r="H2874" s="1" t="str">
        <v>0 - BM Costs</v>
      </c>
      <c r="L2874" s="1" t="str">
        <v>0 - BM Port</v>
      </c>
      <c r="N2874" s="1" t="str">
        <v>0 - Port Assets</v>
      </c>
      <c r="O2874" s="11"/>
      <c r="P2874" s="11"/>
      <c r="Q2874" s="11"/>
      <c r="R2874" s="11"/>
      <c r="S2874" s="11"/>
      <c r="T2874" s="11"/>
      <c r="U2874" s="11"/>
      <c r="V2874" s="11"/>
      <c r="W2874" s="11"/>
      <c r="X2874" s="11"/>
      <c r="Y2874" s="11"/>
      <c r="Z2874" s="11"/>
      <c r="AA2874" s="11"/>
      <c r="AB2874" s="11"/>
      <c r="AC2874" s="11"/>
      <c r="AD2874" s="11"/>
      <c r="AE2874" s="11"/>
      <c r="AF2874" s="11"/>
      <c r="AG2874" s="11"/>
      <c r="AH2874" s="11"/>
      <c r="AI2874" s="11"/>
      <c r="AJ2874" s="11"/>
      <c r="AK2874" s="11"/>
      <c r="AL2874" s="11"/>
      <c r="AM2874" s="11"/>
      <c r="AN2874" s="11"/>
      <c r="AO2874" s="11"/>
      <c r="AP2874" s="11"/>
      <c r="AQ2874" s="11"/>
      <c r="AR2874" s="11"/>
      <c r="AS2874" s="11"/>
      <c r="AT2874" s="11"/>
      <c r="AU2874" s="11"/>
      <c r="AV2874" s="11"/>
      <c r="AW2874" s="11"/>
      <c r="AX2874" s="11"/>
      <c r="AY2874" s="11"/>
      <c r="AZ2874" s="11"/>
      <c r="BA2874" s="11"/>
      <c r="BB2874" s="11"/>
      <c r="BC2874" s="11"/>
      <c r="BD2874" s="11"/>
      <c r="BE2874" s="11"/>
      <c r="BF2874" s="11"/>
      <c r="BG2874" s="11"/>
      <c r="BH2874" s="11"/>
      <c r="BI2874" s="11"/>
      <c r="BJ2874" s="11"/>
      <c r="BK2874" s="11"/>
      <c r="BL2874" s="11"/>
      <c r="BM2874" s="11"/>
      <c r="BN2874" s="11"/>
      <c r="BO2874" s="11"/>
      <c r="BP2874" s="1" t="str">
        <v>0- Port Costs</v>
      </c>
      <c r="BT2874" s="1" t="str">
        <v>0- Port Value</v>
      </c>
      <c r="BU2874" s="11"/>
    </row>
    <row r="2875" spans="8:73" hidden="1" outlineLevel="1" x14ac:dyDescent="0.3">
      <c r="H2875" s="1" t="str">
        <v>0 - BM Costs</v>
      </c>
      <c r="L2875" s="1" t="str">
        <v>0 - BM Port</v>
      </c>
      <c r="N2875" s="1" t="str">
        <v>0 - Port Assets</v>
      </c>
      <c r="O2875" s="11"/>
      <c r="P2875" s="11"/>
      <c r="Q2875" s="11"/>
      <c r="R2875" s="11"/>
      <c r="S2875" s="11"/>
      <c r="T2875" s="11"/>
      <c r="U2875" s="11"/>
      <c r="V2875" s="11"/>
      <c r="W2875" s="11"/>
      <c r="X2875" s="11"/>
      <c r="Y2875" s="11"/>
      <c r="Z2875" s="11"/>
      <c r="AA2875" s="11"/>
      <c r="AB2875" s="11"/>
      <c r="AC2875" s="11"/>
      <c r="AD2875" s="11"/>
      <c r="AE2875" s="11"/>
      <c r="AF2875" s="11"/>
      <c r="AG2875" s="11"/>
      <c r="AH2875" s="11"/>
      <c r="AI2875" s="11"/>
      <c r="AJ2875" s="11"/>
      <c r="AK2875" s="11"/>
      <c r="AL2875" s="11"/>
      <c r="AM2875" s="11"/>
      <c r="AN2875" s="11"/>
      <c r="AO2875" s="11"/>
      <c r="AP2875" s="11"/>
      <c r="AQ2875" s="11"/>
      <c r="AR2875" s="11"/>
      <c r="AS2875" s="11"/>
      <c r="AT2875" s="11"/>
      <c r="AU2875" s="11"/>
      <c r="AV2875" s="11"/>
      <c r="AW2875" s="11"/>
      <c r="AX2875" s="11"/>
      <c r="AY2875" s="11"/>
      <c r="AZ2875" s="11"/>
      <c r="BA2875" s="11"/>
      <c r="BB2875" s="11"/>
      <c r="BC2875" s="11"/>
      <c r="BD2875" s="11"/>
      <c r="BE2875" s="11"/>
      <c r="BF2875" s="11"/>
      <c r="BG2875" s="11"/>
      <c r="BH2875" s="11"/>
      <c r="BI2875" s="11"/>
      <c r="BJ2875" s="11"/>
      <c r="BK2875" s="11"/>
      <c r="BL2875" s="11"/>
      <c r="BM2875" s="11"/>
      <c r="BN2875" s="11"/>
      <c r="BO2875" s="11"/>
      <c r="BP2875" s="1" t="str">
        <v>0- Port Costs</v>
      </c>
      <c r="BT2875" s="1" t="str">
        <v>0- Port Value</v>
      </c>
      <c r="BU2875" s="11"/>
    </row>
    <row r="2876" spans="8:73" hidden="1" outlineLevel="1" x14ac:dyDescent="0.3">
      <c r="H2876" s="1" t="str">
        <v>0 - BM Costs</v>
      </c>
      <c r="L2876" s="1" t="str">
        <v>0 - BM Port</v>
      </c>
      <c r="N2876" s="1" t="str">
        <v>0 - Port Assets</v>
      </c>
      <c r="O2876" s="11"/>
      <c r="P2876" s="11"/>
      <c r="Q2876" s="11"/>
      <c r="R2876" s="11"/>
      <c r="S2876" s="11"/>
      <c r="T2876" s="11"/>
      <c r="U2876" s="11"/>
      <c r="V2876" s="11"/>
      <c r="W2876" s="11"/>
      <c r="X2876" s="11"/>
      <c r="Y2876" s="11"/>
      <c r="Z2876" s="11"/>
      <c r="AA2876" s="11"/>
      <c r="AB2876" s="11"/>
      <c r="AC2876" s="11"/>
      <c r="AD2876" s="11"/>
      <c r="AE2876" s="11"/>
      <c r="AF2876" s="11"/>
      <c r="AG2876" s="11"/>
      <c r="AH2876" s="11"/>
      <c r="AI2876" s="11"/>
      <c r="AJ2876" s="11"/>
      <c r="AK2876" s="11"/>
      <c r="AL2876" s="11"/>
      <c r="AM2876" s="11"/>
      <c r="AN2876" s="11"/>
      <c r="AO2876" s="11"/>
      <c r="AP2876" s="11"/>
      <c r="AQ2876" s="11"/>
      <c r="AR2876" s="11"/>
      <c r="AS2876" s="11"/>
      <c r="AT2876" s="11"/>
      <c r="AU2876" s="11"/>
      <c r="AV2876" s="11"/>
      <c r="AW2876" s="11"/>
      <c r="AX2876" s="11"/>
      <c r="AY2876" s="11"/>
      <c r="AZ2876" s="11"/>
      <c r="BA2876" s="11"/>
      <c r="BB2876" s="11"/>
      <c r="BC2876" s="11"/>
      <c r="BD2876" s="11"/>
      <c r="BE2876" s="11"/>
      <c r="BF2876" s="11"/>
      <c r="BG2876" s="11"/>
      <c r="BH2876" s="11"/>
      <c r="BI2876" s="11"/>
      <c r="BJ2876" s="11"/>
      <c r="BK2876" s="11"/>
      <c r="BL2876" s="11"/>
      <c r="BM2876" s="11"/>
      <c r="BN2876" s="11"/>
      <c r="BO2876" s="11"/>
      <c r="BP2876" s="1" t="str">
        <v>0- Port Costs</v>
      </c>
      <c r="BT2876" s="1" t="str">
        <v>0- Port Value</v>
      </c>
      <c r="BU2876" s="11"/>
    </row>
    <row r="2877" spans="8:73" hidden="1" outlineLevel="1" x14ac:dyDescent="0.3">
      <c r="H2877" s="1" t="str">
        <v>0 - BM Costs</v>
      </c>
      <c r="L2877" s="1" t="str">
        <v>0 - BM Port</v>
      </c>
      <c r="N2877" s="1" t="str">
        <v>0 - Port Assets</v>
      </c>
      <c r="O2877" s="11"/>
      <c r="P2877" s="11"/>
      <c r="Q2877" s="11"/>
      <c r="R2877" s="11"/>
      <c r="S2877" s="11"/>
      <c r="T2877" s="11"/>
      <c r="U2877" s="11"/>
      <c r="V2877" s="11"/>
      <c r="W2877" s="11"/>
      <c r="X2877" s="11"/>
      <c r="Y2877" s="11"/>
      <c r="Z2877" s="11"/>
      <c r="AA2877" s="11"/>
      <c r="AB2877" s="11"/>
      <c r="AC2877" s="11"/>
      <c r="AD2877" s="11"/>
      <c r="AE2877" s="11"/>
      <c r="AF2877" s="11"/>
      <c r="AG2877" s="11"/>
      <c r="AH2877" s="11"/>
      <c r="AI2877" s="11"/>
      <c r="AJ2877" s="11"/>
      <c r="AK2877" s="11"/>
      <c r="AL2877" s="11"/>
      <c r="AM2877" s="11"/>
      <c r="AN2877" s="11"/>
      <c r="AO2877" s="11"/>
      <c r="AP2877" s="11"/>
      <c r="AQ2877" s="11"/>
      <c r="AR2877" s="11"/>
      <c r="AS2877" s="11"/>
      <c r="AT2877" s="11"/>
      <c r="AU2877" s="11"/>
      <c r="AV2877" s="11"/>
      <c r="AW2877" s="11"/>
      <c r="AX2877" s="11"/>
      <c r="AY2877" s="11"/>
      <c r="AZ2877" s="11"/>
      <c r="BA2877" s="11"/>
      <c r="BB2877" s="11"/>
      <c r="BC2877" s="11"/>
      <c r="BD2877" s="11"/>
      <c r="BE2877" s="11"/>
      <c r="BF2877" s="11"/>
      <c r="BG2877" s="11"/>
      <c r="BH2877" s="11"/>
      <c r="BI2877" s="11"/>
      <c r="BJ2877" s="11"/>
      <c r="BK2877" s="11"/>
      <c r="BL2877" s="11"/>
      <c r="BM2877" s="11"/>
      <c r="BN2877" s="11"/>
      <c r="BO2877" s="11"/>
      <c r="BP2877" s="1" t="str">
        <v>0- Port Costs</v>
      </c>
      <c r="BT2877" s="1" t="str">
        <v>0- Port Value</v>
      </c>
      <c r="BU2877" s="11"/>
    </row>
    <row r="2878" spans="8:73" hidden="1" outlineLevel="1" x14ac:dyDescent="0.3">
      <c r="H2878" s="1" t="str">
        <v>0 - BM Costs</v>
      </c>
      <c r="L2878" s="1" t="str">
        <v>0 - BM Port</v>
      </c>
      <c r="N2878" s="1" t="str">
        <v>0 - Port Assets</v>
      </c>
      <c r="O2878" s="11"/>
      <c r="P2878" s="11"/>
      <c r="Q2878" s="11"/>
      <c r="R2878" s="11"/>
      <c r="S2878" s="11"/>
      <c r="T2878" s="11"/>
      <c r="U2878" s="11"/>
      <c r="V2878" s="11"/>
      <c r="W2878" s="11"/>
      <c r="X2878" s="11"/>
      <c r="Y2878" s="11"/>
      <c r="Z2878" s="11"/>
      <c r="AA2878" s="11"/>
      <c r="AB2878" s="11"/>
      <c r="AC2878" s="11"/>
      <c r="AD2878" s="11"/>
      <c r="AE2878" s="11"/>
      <c r="AF2878" s="11"/>
      <c r="AG2878" s="11"/>
      <c r="AH2878" s="11"/>
      <c r="AI2878" s="11"/>
      <c r="AJ2878" s="11"/>
      <c r="AK2878" s="11"/>
      <c r="AL2878" s="11"/>
      <c r="AM2878" s="11"/>
      <c r="AN2878" s="11"/>
      <c r="AO2878" s="11"/>
      <c r="AP2878" s="11"/>
      <c r="AQ2878" s="11"/>
      <c r="AR2878" s="11"/>
      <c r="AS2878" s="11"/>
      <c r="AT2878" s="11"/>
      <c r="AU2878" s="11"/>
      <c r="AV2878" s="11"/>
      <c r="AW2878" s="11"/>
      <c r="AX2878" s="11"/>
      <c r="AY2878" s="11"/>
      <c r="AZ2878" s="11"/>
      <c r="BA2878" s="11"/>
      <c r="BB2878" s="11"/>
      <c r="BC2878" s="11"/>
      <c r="BD2878" s="11"/>
      <c r="BE2878" s="11"/>
      <c r="BF2878" s="11"/>
      <c r="BG2878" s="11"/>
      <c r="BH2878" s="11"/>
      <c r="BI2878" s="11"/>
      <c r="BJ2878" s="11"/>
      <c r="BK2878" s="11"/>
      <c r="BL2878" s="11"/>
      <c r="BM2878" s="11"/>
      <c r="BN2878" s="11"/>
      <c r="BO2878" s="11"/>
      <c r="BP2878" s="1" t="str">
        <v>0- Port Costs</v>
      </c>
      <c r="BT2878" s="1" t="str">
        <v>0- Port Value</v>
      </c>
      <c r="BU2878" s="11"/>
    </row>
    <row r="2879" spans="8:73" hidden="1" outlineLevel="1" x14ac:dyDescent="0.3">
      <c r="H2879" s="1" t="str">
        <v>0 - BM Costs</v>
      </c>
      <c r="L2879" s="1" t="str">
        <v>0 - BM Port</v>
      </c>
      <c r="N2879" s="1" t="str">
        <v>0 - Port Assets</v>
      </c>
      <c r="O2879" s="11"/>
      <c r="P2879" s="11"/>
      <c r="Q2879" s="11"/>
      <c r="R2879" s="11"/>
      <c r="S2879" s="11"/>
      <c r="T2879" s="11"/>
      <c r="U2879" s="11"/>
      <c r="V2879" s="11"/>
      <c r="W2879" s="11"/>
      <c r="X2879" s="11"/>
      <c r="Y2879" s="11"/>
      <c r="Z2879" s="11"/>
      <c r="AA2879" s="11"/>
      <c r="AB2879" s="11"/>
      <c r="AC2879" s="11"/>
      <c r="AD2879" s="11"/>
      <c r="AE2879" s="11"/>
      <c r="AF2879" s="11"/>
      <c r="AG2879" s="11"/>
      <c r="AH2879" s="11"/>
      <c r="AI2879" s="11"/>
      <c r="AJ2879" s="11"/>
      <c r="AK2879" s="11"/>
      <c r="AL2879" s="11"/>
      <c r="AM2879" s="11"/>
      <c r="AN2879" s="11"/>
      <c r="AO2879" s="11"/>
      <c r="AP2879" s="11"/>
      <c r="AQ2879" s="11"/>
      <c r="AR2879" s="11"/>
      <c r="AS2879" s="11"/>
      <c r="AT2879" s="11"/>
      <c r="AU2879" s="11"/>
      <c r="AV2879" s="11"/>
      <c r="AW2879" s="11"/>
      <c r="AX2879" s="11"/>
      <c r="AY2879" s="11"/>
      <c r="AZ2879" s="11"/>
      <c r="BA2879" s="11"/>
      <c r="BB2879" s="11"/>
      <c r="BC2879" s="11"/>
      <c r="BD2879" s="11"/>
      <c r="BE2879" s="11"/>
      <c r="BF2879" s="11"/>
      <c r="BG2879" s="11"/>
      <c r="BH2879" s="11"/>
      <c r="BI2879" s="11"/>
      <c r="BJ2879" s="11"/>
      <c r="BK2879" s="11"/>
      <c r="BL2879" s="11"/>
      <c r="BM2879" s="11"/>
      <c r="BN2879" s="11"/>
      <c r="BO2879" s="11"/>
      <c r="BP2879" s="1" t="str">
        <v>0- Port Costs</v>
      </c>
      <c r="BT2879" s="1" t="str">
        <v>0- Port Value</v>
      </c>
      <c r="BU2879" s="11"/>
    </row>
    <row r="2880" spans="8:73" hidden="1" outlineLevel="1" x14ac:dyDescent="0.3">
      <c r="H2880" s="1" t="str">
        <v>0 - BM Costs</v>
      </c>
      <c r="L2880" s="1" t="str">
        <v>0 - BM Port</v>
      </c>
      <c r="N2880" s="1" t="str">
        <v>0 - Port Assets</v>
      </c>
      <c r="O2880" s="11"/>
      <c r="P2880" s="11"/>
      <c r="Q2880" s="11"/>
      <c r="R2880" s="11"/>
      <c r="S2880" s="11"/>
      <c r="T2880" s="11"/>
      <c r="U2880" s="11"/>
      <c r="V2880" s="11"/>
      <c r="W2880" s="11"/>
      <c r="X2880" s="11"/>
      <c r="Y2880" s="11"/>
      <c r="Z2880" s="11"/>
      <c r="AA2880" s="11"/>
      <c r="AB2880" s="11"/>
      <c r="AC2880" s="11"/>
      <c r="AD2880" s="11"/>
      <c r="AE2880" s="11"/>
      <c r="AF2880" s="11"/>
      <c r="AG2880" s="11"/>
      <c r="AH2880" s="11"/>
      <c r="AI2880" s="11"/>
      <c r="AJ2880" s="11"/>
      <c r="AK2880" s="11"/>
      <c r="AL2880" s="11"/>
      <c r="AM2880" s="11"/>
      <c r="AN2880" s="11"/>
      <c r="AO2880" s="11"/>
      <c r="AP2880" s="11"/>
      <c r="AQ2880" s="11"/>
      <c r="AR2880" s="11"/>
      <c r="AS2880" s="11"/>
      <c r="AT2880" s="11"/>
      <c r="AU2880" s="11"/>
      <c r="AV2880" s="11"/>
      <c r="AW2880" s="11"/>
      <c r="AX2880" s="11"/>
      <c r="AY2880" s="11"/>
      <c r="AZ2880" s="11"/>
      <c r="BA2880" s="11"/>
      <c r="BB2880" s="11"/>
      <c r="BC2880" s="11"/>
      <c r="BD2880" s="11"/>
      <c r="BE2880" s="11"/>
      <c r="BF2880" s="11"/>
      <c r="BG2880" s="11"/>
      <c r="BH2880" s="11"/>
      <c r="BI2880" s="11"/>
      <c r="BJ2880" s="11"/>
      <c r="BK2880" s="11"/>
      <c r="BL2880" s="11"/>
      <c r="BM2880" s="11"/>
      <c r="BN2880" s="11"/>
      <c r="BO2880" s="11"/>
      <c r="BP2880" s="1" t="str">
        <v>0- Port Costs</v>
      </c>
      <c r="BT2880" s="1" t="str">
        <v>0- Port Value</v>
      </c>
      <c r="BU2880" s="11"/>
    </row>
    <row r="2881" spans="8:73" hidden="1" outlineLevel="1" x14ac:dyDescent="0.3">
      <c r="H2881" s="1" t="str">
        <v>0 - BM Costs</v>
      </c>
      <c r="L2881" s="1" t="str">
        <v>0 - BM Port</v>
      </c>
      <c r="N2881" s="1" t="str">
        <v>0 - Port Assets</v>
      </c>
      <c r="O2881" s="11"/>
      <c r="P2881" s="11"/>
      <c r="Q2881" s="11"/>
      <c r="R2881" s="11"/>
      <c r="S2881" s="11"/>
      <c r="T2881" s="11"/>
      <c r="U2881" s="11"/>
      <c r="V2881" s="11"/>
      <c r="W2881" s="11"/>
      <c r="X2881" s="11"/>
      <c r="Y2881" s="11"/>
      <c r="Z2881" s="11"/>
      <c r="AA2881" s="11"/>
      <c r="AB2881" s="11"/>
      <c r="AC2881" s="11"/>
      <c r="AD2881" s="11"/>
      <c r="AE2881" s="11"/>
      <c r="AF2881" s="11"/>
      <c r="AG2881" s="11"/>
      <c r="AH2881" s="11"/>
      <c r="AI2881" s="11"/>
      <c r="AJ2881" s="11"/>
      <c r="AK2881" s="11"/>
      <c r="AL2881" s="11"/>
      <c r="AM2881" s="11"/>
      <c r="AN2881" s="11"/>
      <c r="AO2881" s="11"/>
      <c r="AP2881" s="11"/>
      <c r="AQ2881" s="11"/>
      <c r="AR2881" s="11"/>
      <c r="AS2881" s="11"/>
      <c r="AT2881" s="11"/>
      <c r="AU2881" s="11"/>
      <c r="AV2881" s="11"/>
      <c r="AW2881" s="11"/>
      <c r="AX2881" s="11"/>
      <c r="AY2881" s="11"/>
      <c r="AZ2881" s="11"/>
      <c r="BA2881" s="11"/>
      <c r="BB2881" s="11"/>
      <c r="BC2881" s="11"/>
      <c r="BD2881" s="11"/>
      <c r="BE2881" s="11"/>
      <c r="BF2881" s="11"/>
      <c r="BG2881" s="11"/>
      <c r="BH2881" s="11"/>
      <c r="BI2881" s="11"/>
      <c r="BJ2881" s="11"/>
      <c r="BK2881" s="11"/>
      <c r="BL2881" s="11"/>
      <c r="BM2881" s="11"/>
      <c r="BN2881" s="11"/>
      <c r="BO2881" s="11"/>
      <c r="BP2881" s="1" t="str">
        <v>0- Port Costs</v>
      </c>
      <c r="BT2881" s="1" t="str">
        <v>0- Port Value</v>
      </c>
      <c r="BU2881" s="11"/>
    </row>
    <row r="2882" spans="8:73" hidden="1" outlineLevel="1" x14ac:dyDescent="0.3">
      <c r="H2882" s="1" t="str">
        <v>0 - BM Costs</v>
      </c>
      <c r="L2882" s="1" t="str">
        <v>0 - BM Port</v>
      </c>
      <c r="N2882" s="1" t="str">
        <v>0 - Port Assets</v>
      </c>
      <c r="O2882" s="11"/>
      <c r="P2882" s="11"/>
      <c r="Q2882" s="11"/>
      <c r="R2882" s="11"/>
      <c r="S2882" s="11"/>
      <c r="T2882" s="11"/>
      <c r="U2882" s="11"/>
      <c r="V2882" s="11"/>
      <c r="W2882" s="11"/>
      <c r="X2882" s="11"/>
      <c r="Y2882" s="11"/>
      <c r="Z2882" s="11"/>
      <c r="AA2882" s="11"/>
      <c r="AB2882" s="11"/>
      <c r="AC2882" s="11"/>
      <c r="AD2882" s="11"/>
      <c r="AE2882" s="11"/>
      <c r="AF2882" s="11"/>
      <c r="AG2882" s="11"/>
      <c r="AH2882" s="11"/>
      <c r="AI2882" s="11"/>
      <c r="AJ2882" s="11"/>
      <c r="AK2882" s="11"/>
      <c r="AL2882" s="11"/>
      <c r="AM2882" s="11"/>
      <c r="AN2882" s="11"/>
      <c r="AO2882" s="11"/>
      <c r="AP2882" s="11"/>
      <c r="AQ2882" s="11"/>
      <c r="AR2882" s="11"/>
      <c r="AS2882" s="11"/>
      <c r="AT2882" s="11"/>
      <c r="AU2882" s="11"/>
      <c r="AV2882" s="11"/>
      <c r="AW2882" s="11"/>
      <c r="AX2882" s="11"/>
      <c r="AY2882" s="11"/>
      <c r="AZ2882" s="11"/>
      <c r="BA2882" s="11"/>
      <c r="BB2882" s="11"/>
      <c r="BC2882" s="11"/>
      <c r="BD2882" s="11"/>
      <c r="BE2882" s="11"/>
      <c r="BF2882" s="11"/>
      <c r="BG2882" s="11"/>
      <c r="BH2882" s="11"/>
      <c r="BI2882" s="11"/>
      <c r="BJ2882" s="11"/>
      <c r="BK2882" s="11"/>
      <c r="BL2882" s="11"/>
      <c r="BM2882" s="11"/>
      <c r="BN2882" s="11"/>
      <c r="BO2882" s="11"/>
      <c r="BP2882" s="1" t="str">
        <v>0- Port Costs</v>
      </c>
      <c r="BT2882" s="1" t="str">
        <v>0- Port Value</v>
      </c>
      <c r="BU2882" s="11"/>
    </row>
    <row r="2883" spans="8:73" hidden="1" outlineLevel="1" x14ac:dyDescent="0.3">
      <c r="H2883" s="1" t="str">
        <v>0 - BM Costs</v>
      </c>
      <c r="L2883" s="1" t="str">
        <v>0 - BM Port</v>
      </c>
      <c r="N2883" s="1" t="str">
        <v>0 - Port Assets</v>
      </c>
      <c r="O2883" s="11"/>
      <c r="P2883" s="11"/>
      <c r="Q2883" s="11"/>
      <c r="R2883" s="11"/>
      <c r="S2883" s="11"/>
      <c r="T2883" s="11"/>
      <c r="U2883" s="11"/>
      <c r="V2883" s="11"/>
      <c r="W2883" s="11"/>
      <c r="X2883" s="11"/>
      <c r="Y2883" s="11"/>
      <c r="Z2883" s="11"/>
      <c r="AA2883" s="11"/>
      <c r="AB2883" s="11"/>
      <c r="AC2883" s="11"/>
      <c r="AD2883" s="11"/>
      <c r="AE2883" s="11"/>
      <c r="AF2883" s="11"/>
      <c r="AG2883" s="11"/>
      <c r="AH2883" s="11"/>
      <c r="AI2883" s="11"/>
      <c r="AJ2883" s="11"/>
      <c r="AK2883" s="11"/>
      <c r="AL2883" s="11"/>
      <c r="AM2883" s="11"/>
      <c r="AN2883" s="11"/>
      <c r="AO2883" s="11"/>
      <c r="AP2883" s="11"/>
      <c r="AQ2883" s="11"/>
      <c r="AR2883" s="11"/>
      <c r="AS2883" s="11"/>
      <c r="AT2883" s="11"/>
      <c r="AU2883" s="11"/>
      <c r="AV2883" s="11"/>
      <c r="AW2883" s="11"/>
      <c r="AX2883" s="11"/>
      <c r="AY2883" s="11"/>
      <c r="AZ2883" s="11"/>
      <c r="BA2883" s="11"/>
      <c r="BB2883" s="11"/>
      <c r="BC2883" s="11"/>
      <c r="BD2883" s="11"/>
      <c r="BE2883" s="11"/>
      <c r="BF2883" s="11"/>
      <c r="BG2883" s="11"/>
      <c r="BH2883" s="11"/>
      <c r="BI2883" s="11"/>
      <c r="BJ2883" s="11"/>
      <c r="BK2883" s="11"/>
      <c r="BL2883" s="11"/>
      <c r="BM2883" s="11"/>
      <c r="BN2883" s="11"/>
      <c r="BO2883" s="11"/>
      <c r="BP2883" s="1" t="str">
        <v>0- Port Costs</v>
      </c>
      <c r="BT2883" s="1" t="str">
        <v>0- Port Value</v>
      </c>
      <c r="BU2883" s="11"/>
    </row>
    <row r="2884" spans="8:73" hidden="1" outlineLevel="1" x14ac:dyDescent="0.3">
      <c r="H2884" s="1" t="str">
        <v>0 - BM Costs</v>
      </c>
      <c r="L2884" s="1" t="str">
        <v>0 - BM Port</v>
      </c>
      <c r="N2884" s="1" t="str">
        <v>0 - Port Assets</v>
      </c>
      <c r="O2884" s="11"/>
      <c r="P2884" s="11"/>
      <c r="Q2884" s="11"/>
      <c r="R2884" s="11"/>
      <c r="S2884" s="11"/>
      <c r="T2884" s="11"/>
      <c r="U2884" s="11"/>
      <c r="V2884" s="11"/>
      <c r="W2884" s="11"/>
      <c r="X2884" s="11"/>
      <c r="Y2884" s="11"/>
      <c r="Z2884" s="11"/>
      <c r="AA2884" s="11"/>
      <c r="AB2884" s="11"/>
      <c r="AC2884" s="11"/>
      <c r="AD2884" s="11"/>
      <c r="AE2884" s="11"/>
      <c r="AF2884" s="11"/>
      <c r="AG2884" s="11"/>
      <c r="AH2884" s="11"/>
      <c r="AI2884" s="11"/>
      <c r="AJ2884" s="11"/>
      <c r="AK2884" s="11"/>
      <c r="AL2884" s="11"/>
      <c r="AM2884" s="11"/>
      <c r="AN2884" s="11"/>
      <c r="AO2884" s="11"/>
      <c r="AP2884" s="11"/>
      <c r="AQ2884" s="11"/>
      <c r="AR2884" s="11"/>
      <c r="AS2884" s="11"/>
      <c r="AT2884" s="11"/>
      <c r="AU2884" s="11"/>
      <c r="AV2884" s="11"/>
      <c r="AW2884" s="11"/>
      <c r="AX2884" s="11"/>
      <c r="AY2884" s="11"/>
      <c r="AZ2884" s="11"/>
      <c r="BA2884" s="11"/>
      <c r="BB2884" s="11"/>
      <c r="BC2884" s="11"/>
      <c r="BD2884" s="11"/>
      <c r="BE2884" s="11"/>
      <c r="BF2884" s="11"/>
      <c r="BG2884" s="11"/>
      <c r="BH2884" s="11"/>
      <c r="BI2884" s="11"/>
      <c r="BJ2884" s="11"/>
      <c r="BK2884" s="11"/>
      <c r="BL2884" s="11"/>
      <c r="BM2884" s="11"/>
      <c r="BN2884" s="11"/>
      <c r="BO2884" s="11"/>
      <c r="BP2884" s="1" t="str">
        <v>0- Port Costs</v>
      </c>
      <c r="BT2884" s="1" t="str">
        <v>0- Port Value</v>
      </c>
      <c r="BU2884" s="11"/>
    </row>
    <row r="2885" spans="8:73" hidden="1" outlineLevel="1" x14ac:dyDescent="0.3">
      <c r="H2885" s="1" t="str">
        <v>0 - BM Costs</v>
      </c>
      <c r="L2885" s="1" t="str">
        <v>0 - BM Port</v>
      </c>
      <c r="N2885" s="1" t="str">
        <v>0 - Port Assets</v>
      </c>
      <c r="O2885" s="11"/>
      <c r="P2885" s="11"/>
      <c r="Q2885" s="11"/>
      <c r="R2885" s="11"/>
      <c r="S2885" s="11"/>
      <c r="T2885" s="11"/>
      <c r="U2885" s="11"/>
      <c r="V2885" s="11"/>
      <c r="W2885" s="11"/>
      <c r="X2885" s="11"/>
      <c r="Y2885" s="11"/>
      <c r="Z2885" s="11"/>
      <c r="AA2885" s="11"/>
      <c r="AB2885" s="11"/>
      <c r="AC2885" s="11"/>
      <c r="AD2885" s="11"/>
      <c r="AE2885" s="11"/>
      <c r="AF2885" s="11"/>
      <c r="AG2885" s="11"/>
      <c r="AH2885" s="11"/>
      <c r="AI2885" s="11"/>
      <c r="AJ2885" s="11"/>
      <c r="AK2885" s="11"/>
      <c r="AL2885" s="11"/>
      <c r="AM2885" s="11"/>
      <c r="AN2885" s="11"/>
      <c r="AO2885" s="11"/>
      <c r="AP2885" s="11"/>
      <c r="AQ2885" s="11"/>
      <c r="AR2885" s="11"/>
      <c r="AS2885" s="11"/>
      <c r="AT2885" s="11"/>
      <c r="AU2885" s="11"/>
      <c r="AV2885" s="11"/>
      <c r="AW2885" s="11"/>
      <c r="AX2885" s="11"/>
      <c r="AY2885" s="11"/>
      <c r="AZ2885" s="11"/>
      <c r="BA2885" s="11"/>
      <c r="BB2885" s="11"/>
      <c r="BC2885" s="11"/>
      <c r="BD2885" s="11"/>
      <c r="BE2885" s="11"/>
      <c r="BF2885" s="11"/>
      <c r="BG2885" s="11"/>
      <c r="BH2885" s="11"/>
      <c r="BI2885" s="11"/>
      <c r="BJ2885" s="11"/>
      <c r="BK2885" s="11"/>
      <c r="BL2885" s="11"/>
      <c r="BM2885" s="11"/>
      <c r="BN2885" s="11"/>
      <c r="BO2885" s="11"/>
      <c r="BP2885" s="1" t="str">
        <v>0- Port Costs</v>
      </c>
      <c r="BT2885" s="1" t="str">
        <v>0- Port Value</v>
      </c>
      <c r="BU2885" s="11"/>
    </row>
    <row r="2886" spans="8:73" hidden="1" outlineLevel="1" x14ac:dyDescent="0.3">
      <c r="H2886" s="1" t="str">
        <v>0 - BM Costs</v>
      </c>
      <c r="L2886" s="1" t="str">
        <v>0 - BM Port</v>
      </c>
      <c r="N2886" s="1" t="str">
        <v>0 - Port Assets</v>
      </c>
      <c r="O2886" s="11"/>
      <c r="P2886" s="11"/>
      <c r="Q2886" s="11"/>
      <c r="R2886" s="11"/>
      <c r="S2886" s="11"/>
      <c r="T2886" s="11"/>
      <c r="U2886" s="11"/>
      <c r="V2886" s="11"/>
      <c r="W2886" s="11"/>
      <c r="X2886" s="11"/>
      <c r="Y2886" s="11"/>
      <c r="Z2886" s="11"/>
      <c r="AA2886" s="11"/>
      <c r="AB2886" s="11"/>
      <c r="AC2886" s="11"/>
      <c r="AD2886" s="11"/>
      <c r="AE2886" s="11"/>
      <c r="AF2886" s="11"/>
      <c r="AG2886" s="11"/>
      <c r="AH2886" s="11"/>
      <c r="AI2886" s="11"/>
      <c r="AJ2886" s="11"/>
      <c r="AK2886" s="11"/>
      <c r="AL2886" s="11"/>
      <c r="AM2886" s="11"/>
      <c r="AN2886" s="11"/>
      <c r="AO2886" s="11"/>
      <c r="AP2886" s="11"/>
      <c r="AQ2886" s="11"/>
      <c r="AR2886" s="11"/>
      <c r="AS2886" s="11"/>
      <c r="AT2886" s="11"/>
      <c r="AU2886" s="11"/>
      <c r="AV2886" s="11"/>
      <c r="AW2886" s="11"/>
      <c r="AX2886" s="11"/>
      <c r="AY2886" s="11"/>
      <c r="AZ2886" s="11"/>
      <c r="BA2886" s="11"/>
      <c r="BB2886" s="11"/>
      <c r="BC2886" s="11"/>
      <c r="BD2886" s="11"/>
      <c r="BE2886" s="11"/>
      <c r="BF2886" s="11"/>
      <c r="BG2886" s="11"/>
      <c r="BH2886" s="11"/>
      <c r="BI2886" s="11"/>
      <c r="BJ2886" s="11"/>
      <c r="BK2886" s="11"/>
      <c r="BL2886" s="11"/>
      <c r="BM2886" s="11"/>
      <c r="BN2886" s="11"/>
      <c r="BO2886" s="11"/>
      <c r="BP2886" s="1" t="str">
        <v>0- Port Costs</v>
      </c>
      <c r="BT2886" s="1" t="str">
        <v>0- Port Value</v>
      </c>
      <c r="BU2886" s="11"/>
    </row>
    <row r="2887" spans="8:73" hidden="1" outlineLevel="1" x14ac:dyDescent="0.3">
      <c r="H2887" s="1" t="str">
        <v>0 - BM Costs</v>
      </c>
      <c r="L2887" s="1" t="str">
        <v>0 - BM Port</v>
      </c>
      <c r="N2887" s="1" t="str">
        <v>0 - Port Assets</v>
      </c>
      <c r="O2887" s="11"/>
      <c r="P2887" s="11"/>
      <c r="Q2887" s="11"/>
      <c r="R2887" s="11"/>
      <c r="S2887" s="11"/>
      <c r="T2887" s="11"/>
      <c r="U2887" s="11"/>
      <c r="V2887" s="11"/>
      <c r="W2887" s="11"/>
      <c r="X2887" s="11"/>
      <c r="Y2887" s="11"/>
      <c r="Z2887" s="11"/>
      <c r="AA2887" s="11"/>
      <c r="AB2887" s="11"/>
      <c r="AC2887" s="11"/>
      <c r="AD2887" s="11"/>
      <c r="AE2887" s="11"/>
      <c r="AF2887" s="11"/>
      <c r="AG2887" s="11"/>
      <c r="AH2887" s="11"/>
      <c r="AI2887" s="11"/>
      <c r="AJ2887" s="11"/>
      <c r="AK2887" s="11"/>
      <c r="AL2887" s="11"/>
      <c r="AM2887" s="11"/>
      <c r="AN2887" s="11"/>
      <c r="AO2887" s="11"/>
      <c r="AP2887" s="11"/>
      <c r="AQ2887" s="11"/>
      <c r="AR2887" s="11"/>
      <c r="AS2887" s="11"/>
      <c r="AT2887" s="11"/>
      <c r="AU2887" s="11"/>
      <c r="AV2887" s="11"/>
      <c r="AW2887" s="11"/>
      <c r="AX2887" s="11"/>
      <c r="AY2887" s="11"/>
      <c r="AZ2887" s="11"/>
      <c r="BA2887" s="11"/>
      <c r="BB2887" s="11"/>
      <c r="BC2887" s="11"/>
      <c r="BD2887" s="11"/>
      <c r="BE2887" s="11"/>
      <c r="BF2887" s="11"/>
      <c r="BG2887" s="11"/>
      <c r="BH2887" s="11"/>
      <c r="BI2887" s="11"/>
      <c r="BJ2887" s="11"/>
      <c r="BK2887" s="11"/>
      <c r="BL2887" s="11"/>
      <c r="BM2887" s="11"/>
      <c r="BN2887" s="11"/>
      <c r="BO2887" s="11"/>
      <c r="BP2887" s="1" t="str">
        <v>0- Port Costs</v>
      </c>
      <c r="BT2887" s="1" t="str">
        <v>0- Port Value</v>
      </c>
      <c r="BU2887" s="11"/>
    </row>
    <row r="2888" spans="8:73" hidden="1" outlineLevel="1" x14ac:dyDescent="0.3">
      <c r="H2888" s="1" t="str">
        <v>0 - BM Costs</v>
      </c>
      <c r="L2888" s="1" t="str">
        <v>0 - BM Port</v>
      </c>
      <c r="N2888" s="1" t="str">
        <v>0 - Port Assets</v>
      </c>
      <c r="O2888" s="11"/>
      <c r="P2888" s="11"/>
      <c r="Q2888" s="11"/>
      <c r="R2888" s="11"/>
      <c r="S2888" s="11"/>
      <c r="T2888" s="11"/>
      <c r="U2888" s="11"/>
      <c r="V2888" s="11"/>
      <c r="W2888" s="11"/>
      <c r="X2888" s="11"/>
      <c r="Y2888" s="11"/>
      <c r="Z2888" s="11"/>
      <c r="AA2888" s="11"/>
      <c r="AB2888" s="11"/>
      <c r="AC2888" s="11"/>
      <c r="AD2888" s="11"/>
      <c r="AE2888" s="11"/>
      <c r="AF2888" s="11"/>
      <c r="AG2888" s="11"/>
      <c r="AH2888" s="11"/>
      <c r="AI2888" s="11"/>
      <c r="AJ2888" s="11"/>
      <c r="AK2888" s="11"/>
      <c r="AL2888" s="11"/>
      <c r="AM2888" s="11"/>
      <c r="AN2888" s="11"/>
      <c r="AO2888" s="11"/>
      <c r="AP2888" s="11"/>
      <c r="AQ2888" s="11"/>
      <c r="AR2888" s="11"/>
      <c r="AS2888" s="11"/>
      <c r="AT2888" s="11"/>
      <c r="AU2888" s="11"/>
      <c r="AV2888" s="11"/>
      <c r="AW2888" s="11"/>
      <c r="AX2888" s="11"/>
      <c r="AY2888" s="11"/>
      <c r="AZ2888" s="11"/>
      <c r="BA2888" s="11"/>
      <c r="BB2888" s="11"/>
      <c r="BC2888" s="11"/>
      <c r="BD2888" s="11"/>
      <c r="BE2888" s="11"/>
      <c r="BF2888" s="11"/>
      <c r="BG2888" s="11"/>
      <c r="BH2888" s="11"/>
      <c r="BI2888" s="11"/>
      <c r="BJ2888" s="11"/>
      <c r="BK2888" s="11"/>
      <c r="BL2888" s="11"/>
      <c r="BM2888" s="11"/>
      <c r="BN2888" s="11"/>
      <c r="BO2888" s="11"/>
      <c r="BP2888" s="1" t="str">
        <v>0- Port Costs</v>
      </c>
      <c r="BT2888" s="1" t="str">
        <v>0- Port Value</v>
      </c>
      <c r="BU2888" s="11"/>
    </row>
    <row r="2889" spans="8:73" hidden="1" outlineLevel="1" x14ac:dyDescent="0.3">
      <c r="H2889" s="1" t="str">
        <v>0 - BM Costs</v>
      </c>
      <c r="L2889" s="1" t="str">
        <v>0 - BM Port</v>
      </c>
      <c r="N2889" s="1" t="str">
        <v>0 - Port Assets</v>
      </c>
      <c r="O2889" s="11"/>
      <c r="P2889" s="11"/>
      <c r="Q2889" s="11"/>
      <c r="R2889" s="11"/>
      <c r="S2889" s="11"/>
      <c r="T2889" s="11"/>
      <c r="U2889" s="11"/>
      <c r="V2889" s="11"/>
      <c r="W2889" s="11"/>
      <c r="X2889" s="11"/>
      <c r="Y2889" s="11"/>
      <c r="Z2889" s="11"/>
      <c r="AA2889" s="11"/>
      <c r="AB2889" s="11"/>
      <c r="AC2889" s="11"/>
      <c r="AD2889" s="11"/>
      <c r="AE2889" s="11"/>
      <c r="AF2889" s="11"/>
      <c r="AG2889" s="11"/>
      <c r="AH2889" s="11"/>
      <c r="AI2889" s="11"/>
      <c r="AJ2889" s="11"/>
      <c r="AK2889" s="11"/>
      <c r="AL2889" s="11"/>
      <c r="AM2889" s="11"/>
      <c r="AN2889" s="11"/>
      <c r="AO2889" s="11"/>
      <c r="AP2889" s="11"/>
      <c r="AQ2889" s="11"/>
      <c r="AR2889" s="11"/>
      <c r="AS2889" s="11"/>
      <c r="AT2889" s="11"/>
      <c r="AU2889" s="11"/>
      <c r="AV2889" s="11"/>
      <c r="AW2889" s="11"/>
      <c r="AX2889" s="11"/>
      <c r="AY2889" s="11"/>
      <c r="AZ2889" s="11"/>
      <c r="BA2889" s="11"/>
      <c r="BB2889" s="11"/>
      <c r="BC2889" s="11"/>
      <c r="BD2889" s="11"/>
      <c r="BE2889" s="11"/>
      <c r="BF2889" s="11"/>
      <c r="BG2889" s="11"/>
      <c r="BH2889" s="11"/>
      <c r="BI2889" s="11"/>
      <c r="BJ2889" s="11"/>
      <c r="BK2889" s="11"/>
      <c r="BL2889" s="11"/>
      <c r="BM2889" s="11"/>
      <c r="BN2889" s="11"/>
      <c r="BO2889" s="11"/>
      <c r="BP2889" s="1" t="str">
        <v>0- Port Costs</v>
      </c>
      <c r="BT2889" s="1" t="str">
        <v>0- Port Value</v>
      </c>
      <c r="BU2889" s="11"/>
    </row>
    <row r="2890" spans="8:73" hidden="1" outlineLevel="1" x14ac:dyDescent="0.3">
      <c r="H2890" s="1" t="str">
        <v>0 - BM Costs</v>
      </c>
      <c r="L2890" s="1" t="str">
        <v>0 - BM Port</v>
      </c>
      <c r="N2890" s="1" t="str">
        <v>0 - Port Assets</v>
      </c>
      <c r="O2890" s="11"/>
      <c r="P2890" s="11"/>
      <c r="Q2890" s="11"/>
      <c r="R2890" s="11"/>
      <c r="S2890" s="11"/>
      <c r="T2890" s="11"/>
      <c r="U2890" s="11"/>
      <c r="V2890" s="11"/>
      <c r="W2890" s="11"/>
      <c r="X2890" s="11"/>
      <c r="Y2890" s="11"/>
      <c r="Z2890" s="11"/>
      <c r="AA2890" s="11"/>
      <c r="AB2890" s="11"/>
      <c r="AC2890" s="11"/>
      <c r="AD2890" s="11"/>
      <c r="AE2890" s="11"/>
      <c r="AF2890" s="11"/>
      <c r="AG2890" s="11"/>
      <c r="AH2890" s="11"/>
      <c r="AI2890" s="11"/>
      <c r="AJ2890" s="11"/>
      <c r="AK2890" s="11"/>
      <c r="AL2890" s="11"/>
      <c r="AM2890" s="11"/>
      <c r="AN2890" s="11"/>
      <c r="AO2890" s="11"/>
      <c r="AP2890" s="11"/>
      <c r="AQ2890" s="11"/>
      <c r="AR2890" s="11"/>
      <c r="AS2890" s="11"/>
      <c r="AT2890" s="11"/>
      <c r="AU2890" s="11"/>
      <c r="AV2890" s="11"/>
      <c r="AW2890" s="11"/>
      <c r="AX2890" s="11"/>
      <c r="AY2890" s="11"/>
      <c r="AZ2890" s="11"/>
      <c r="BA2890" s="11"/>
      <c r="BB2890" s="11"/>
      <c r="BC2890" s="11"/>
      <c r="BD2890" s="11"/>
      <c r="BE2890" s="11"/>
      <c r="BF2890" s="11"/>
      <c r="BG2890" s="11"/>
      <c r="BH2890" s="11"/>
      <c r="BI2890" s="11"/>
      <c r="BJ2890" s="11"/>
      <c r="BK2890" s="11"/>
      <c r="BL2890" s="11"/>
      <c r="BM2890" s="11"/>
      <c r="BN2890" s="11"/>
      <c r="BO2890" s="11"/>
      <c r="BP2890" s="1" t="str">
        <v>0- Port Costs</v>
      </c>
      <c r="BT2890" s="1" t="str">
        <v>0- Port Value</v>
      </c>
      <c r="BU2890" s="11"/>
    </row>
    <row r="2891" spans="8:73" hidden="1" outlineLevel="1" x14ac:dyDescent="0.3">
      <c r="H2891" s="1" t="str">
        <v>0 - BM Costs</v>
      </c>
      <c r="L2891" s="1" t="str">
        <v>0 - BM Port</v>
      </c>
      <c r="N2891" s="1" t="str">
        <v>0 - Port Assets</v>
      </c>
      <c r="O2891" s="11"/>
      <c r="P2891" s="11"/>
      <c r="Q2891" s="11"/>
      <c r="R2891" s="11"/>
      <c r="S2891" s="11"/>
      <c r="T2891" s="11"/>
      <c r="U2891" s="11"/>
      <c r="V2891" s="11"/>
      <c r="W2891" s="11"/>
      <c r="X2891" s="11"/>
      <c r="Y2891" s="11"/>
      <c r="Z2891" s="11"/>
      <c r="AA2891" s="11"/>
      <c r="AB2891" s="11"/>
      <c r="AC2891" s="11"/>
      <c r="AD2891" s="11"/>
      <c r="AE2891" s="11"/>
      <c r="AF2891" s="11"/>
      <c r="AG2891" s="11"/>
      <c r="AH2891" s="11"/>
      <c r="AI2891" s="11"/>
      <c r="AJ2891" s="11"/>
      <c r="AK2891" s="11"/>
      <c r="AL2891" s="11"/>
      <c r="AM2891" s="11"/>
      <c r="AN2891" s="11"/>
      <c r="AO2891" s="11"/>
      <c r="AP2891" s="11"/>
      <c r="AQ2891" s="11"/>
      <c r="AR2891" s="11"/>
      <c r="AS2891" s="11"/>
      <c r="AT2891" s="11"/>
      <c r="AU2891" s="11"/>
      <c r="AV2891" s="11"/>
      <c r="AW2891" s="11"/>
      <c r="AX2891" s="11"/>
      <c r="AY2891" s="11"/>
      <c r="AZ2891" s="11"/>
      <c r="BA2891" s="11"/>
      <c r="BB2891" s="11"/>
      <c r="BC2891" s="11"/>
      <c r="BD2891" s="11"/>
      <c r="BE2891" s="11"/>
      <c r="BF2891" s="11"/>
      <c r="BG2891" s="11"/>
      <c r="BH2891" s="11"/>
      <c r="BI2891" s="11"/>
      <c r="BJ2891" s="11"/>
      <c r="BK2891" s="11"/>
      <c r="BL2891" s="11"/>
      <c r="BM2891" s="11"/>
      <c r="BN2891" s="11"/>
      <c r="BO2891" s="11"/>
      <c r="BP2891" s="1" t="str">
        <v>0- Port Costs</v>
      </c>
      <c r="BT2891" s="1" t="str">
        <v>0- Port Value</v>
      </c>
      <c r="BU2891" s="11"/>
    </row>
    <row r="2892" spans="8:73" hidden="1" outlineLevel="1" x14ac:dyDescent="0.3">
      <c r="H2892" s="1" t="str">
        <v>0 - BM Costs</v>
      </c>
      <c r="L2892" s="1" t="str">
        <v>0 - BM Port</v>
      </c>
      <c r="N2892" s="1" t="str">
        <v>0 - Port Assets</v>
      </c>
      <c r="O2892" s="11"/>
      <c r="P2892" s="11"/>
      <c r="Q2892" s="11"/>
      <c r="R2892" s="11"/>
      <c r="S2892" s="11"/>
      <c r="T2892" s="11"/>
      <c r="U2892" s="11"/>
      <c r="V2892" s="11"/>
      <c r="W2892" s="11"/>
      <c r="X2892" s="11"/>
      <c r="Y2892" s="11"/>
      <c r="Z2892" s="11"/>
      <c r="AA2892" s="11"/>
      <c r="AB2892" s="11"/>
      <c r="AC2892" s="11"/>
      <c r="AD2892" s="11"/>
      <c r="AE2892" s="11"/>
      <c r="AF2892" s="11"/>
      <c r="AG2892" s="11"/>
      <c r="AH2892" s="11"/>
      <c r="AI2892" s="11"/>
      <c r="AJ2892" s="11"/>
      <c r="AK2892" s="11"/>
      <c r="AL2892" s="11"/>
      <c r="AM2892" s="11"/>
      <c r="AN2892" s="11"/>
      <c r="AO2892" s="11"/>
      <c r="AP2892" s="11"/>
      <c r="AQ2892" s="11"/>
      <c r="AR2892" s="11"/>
      <c r="AS2892" s="11"/>
      <c r="AT2892" s="11"/>
      <c r="AU2892" s="11"/>
      <c r="AV2892" s="11"/>
      <c r="AW2892" s="11"/>
      <c r="AX2892" s="11"/>
      <c r="AY2892" s="11"/>
      <c r="AZ2892" s="11"/>
      <c r="BA2892" s="11"/>
      <c r="BB2892" s="11"/>
      <c r="BC2892" s="11"/>
      <c r="BD2892" s="11"/>
      <c r="BE2892" s="11"/>
      <c r="BF2892" s="11"/>
      <c r="BG2892" s="11"/>
      <c r="BH2892" s="11"/>
      <c r="BI2892" s="11"/>
      <c r="BJ2892" s="11"/>
      <c r="BK2892" s="11"/>
      <c r="BL2892" s="11"/>
      <c r="BM2892" s="11"/>
      <c r="BN2892" s="11"/>
      <c r="BO2892" s="11"/>
      <c r="BP2892" s="1" t="str">
        <v>0- Port Costs</v>
      </c>
      <c r="BT2892" s="1" t="str">
        <v>0- Port Value</v>
      </c>
      <c r="BU2892" s="11"/>
    </row>
    <row r="2893" spans="8:73" hidden="1" outlineLevel="1" x14ac:dyDescent="0.3">
      <c r="H2893" s="1" t="str">
        <v>0 - BM Costs</v>
      </c>
      <c r="L2893" s="1" t="str">
        <v>0 - BM Port</v>
      </c>
      <c r="N2893" s="1" t="str">
        <v>0 - Port Assets</v>
      </c>
      <c r="O2893" s="11"/>
      <c r="P2893" s="11"/>
      <c r="Q2893" s="11"/>
      <c r="R2893" s="11"/>
      <c r="S2893" s="11"/>
      <c r="T2893" s="11"/>
      <c r="U2893" s="11"/>
      <c r="V2893" s="11"/>
      <c r="W2893" s="11"/>
      <c r="X2893" s="11"/>
      <c r="Y2893" s="11"/>
      <c r="Z2893" s="11"/>
      <c r="AA2893" s="11"/>
      <c r="AB2893" s="11"/>
      <c r="AC2893" s="11"/>
      <c r="AD2893" s="11"/>
      <c r="AE2893" s="11"/>
      <c r="AF2893" s="11"/>
      <c r="AG2893" s="11"/>
      <c r="AH2893" s="11"/>
      <c r="AI2893" s="11"/>
      <c r="AJ2893" s="11"/>
      <c r="AK2893" s="11"/>
      <c r="AL2893" s="11"/>
      <c r="AM2893" s="11"/>
      <c r="AN2893" s="11"/>
      <c r="AO2893" s="11"/>
      <c r="AP2893" s="11"/>
      <c r="AQ2893" s="11"/>
      <c r="AR2893" s="11"/>
      <c r="AS2893" s="11"/>
      <c r="AT2893" s="11"/>
      <c r="AU2893" s="11"/>
      <c r="AV2893" s="11"/>
      <c r="AW2893" s="11"/>
      <c r="AX2893" s="11"/>
      <c r="AY2893" s="11"/>
      <c r="AZ2893" s="11"/>
      <c r="BA2893" s="11"/>
      <c r="BB2893" s="11"/>
      <c r="BC2893" s="11"/>
      <c r="BD2893" s="11"/>
      <c r="BE2893" s="11"/>
      <c r="BF2893" s="11"/>
      <c r="BG2893" s="11"/>
      <c r="BH2893" s="11"/>
      <c r="BI2893" s="11"/>
      <c r="BJ2893" s="11"/>
      <c r="BK2893" s="11"/>
      <c r="BL2893" s="11"/>
      <c r="BM2893" s="11"/>
      <c r="BN2893" s="11"/>
      <c r="BO2893" s="11"/>
      <c r="BP2893" s="1" t="str">
        <v>0- Port Costs</v>
      </c>
      <c r="BT2893" s="1" t="str">
        <v>0- Port Value</v>
      </c>
      <c r="BU2893" s="11"/>
    </row>
    <row r="2894" spans="8:73" hidden="1" outlineLevel="1" x14ac:dyDescent="0.3">
      <c r="H2894" s="1" t="str">
        <v>0 - BM Costs</v>
      </c>
      <c r="L2894" s="1" t="str">
        <v>0 - BM Port</v>
      </c>
      <c r="N2894" s="1" t="str">
        <v>0 - Port Assets</v>
      </c>
      <c r="O2894" s="11"/>
      <c r="P2894" s="11"/>
      <c r="Q2894" s="11"/>
      <c r="R2894" s="11"/>
      <c r="S2894" s="11"/>
      <c r="T2894" s="11"/>
      <c r="U2894" s="11"/>
      <c r="V2894" s="11"/>
      <c r="W2894" s="11"/>
      <c r="X2894" s="11"/>
      <c r="Y2894" s="11"/>
      <c r="Z2894" s="11"/>
      <c r="AA2894" s="11"/>
      <c r="AB2894" s="11"/>
      <c r="AC2894" s="11"/>
      <c r="AD2894" s="11"/>
      <c r="AE2894" s="11"/>
      <c r="AF2894" s="11"/>
      <c r="AG2894" s="11"/>
      <c r="AH2894" s="11"/>
      <c r="AI2894" s="11"/>
      <c r="AJ2894" s="11"/>
      <c r="AK2894" s="11"/>
      <c r="AL2894" s="11"/>
      <c r="AM2894" s="11"/>
      <c r="AN2894" s="11"/>
      <c r="AO2894" s="11"/>
      <c r="AP2894" s="11"/>
      <c r="AQ2894" s="11"/>
      <c r="AR2894" s="11"/>
      <c r="AS2894" s="11"/>
      <c r="AT2894" s="11"/>
      <c r="AU2894" s="11"/>
      <c r="AV2894" s="11"/>
      <c r="AW2894" s="11"/>
      <c r="AX2894" s="11"/>
      <c r="AY2894" s="11"/>
      <c r="AZ2894" s="11"/>
      <c r="BA2894" s="11"/>
      <c r="BB2894" s="11"/>
      <c r="BC2894" s="11"/>
      <c r="BD2894" s="11"/>
      <c r="BE2894" s="11"/>
      <c r="BF2894" s="11"/>
      <c r="BG2894" s="11"/>
      <c r="BH2894" s="11"/>
      <c r="BI2894" s="11"/>
      <c r="BJ2894" s="11"/>
      <c r="BK2894" s="11"/>
      <c r="BL2894" s="11"/>
      <c r="BM2894" s="11"/>
      <c r="BN2894" s="11"/>
      <c r="BO2894" s="11"/>
      <c r="BP2894" s="1" t="str">
        <v>0- Port Costs</v>
      </c>
      <c r="BT2894" s="1" t="str">
        <v>0- Port Value</v>
      </c>
      <c r="BU2894" s="11"/>
    </row>
    <row r="2895" spans="8:73" hidden="1" outlineLevel="1" x14ac:dyDescent="0.3">
      <c r="H2895" s="1" t="str">
        <v>0 - BM Costs</v>
      </c>
      <c r="L2895" s="1" t="str">
        <v>0 - BM Port</v>
      </c>
      <c r="N2895" s="1" t="str">
        <v>0 - Port Assets</v>
      </c>
      <c r="O2895" s="11"/>
      <c r="P2895" s="11"/>
      <c r="Q2895" s="11"/>
      <c r="R2895" s="11"/>
      <c r="S2895" s="11"/>
      <c r="T2895" s="11"/>
      <c r="U2895" s="11"/>
      <c r="V2895" s="11"/>
      <c r="W2895" s="11"/>
      <c r="X2895" s="11"/>
      <c r="Y2895" s="11"/>
      <c r="Z2895" s="11"/>
      <c r="AA2895" s="11"/>
      <c r="AB2895" s="11"/>
      <c r="AC2895" s="11"/>
      <c r="AD2895" s="11"/>
      <c r="AE2895" s="11"/>
      <c r="AF2895" s="11"/>
      <c r="AG2895" s="11"/>
      <c r="AH2895" s="11"/>
      <c r="AI2895" s="11"/>
      <c r="AJ2895" s="11"/>
      <c r="AK2895" s="11"/>
      <c r="AL2895" s="11"/>
      <c r="AM2895" s="11"/>
      <c r="AN2895" s="11"/>
      <c r="AO2895" s="11"/>
      <c r="AP2895" s="11"/>
      <c r="AQ2895" s="11"/>
      <c r="AR2895" s="11"/>
      <c r="AS2895" s="11"/>
      <c r="AT2895" s="11"/>
      <c r="AU2895" s="11"/>
      <c r="AV2895" s="11"/>
      <c r="AW2895" s="11"/>
      <c r="AX2895" s="11"/>
      <c r="AY2895" s="11"/>
      <c r="AZ2895" s="11"/>
      <c r="BA2895" s="11"/>
      <c r="BB2895" s="11"/>
      <c r="BC2895" s="11"/>
      <c r="BD2895" s="11"/>
      <c r="BE2895" s="11"/>
      <c r="BF2895" s="11"/>
      <c r="BG2895" s="11"/>
      <c r="BH2895" s="11"/>
      <c r="BI2895" s="11"/>
      <c r="BJ2895" s="11"/>
      <c r="BK2895" s="11"/>
      <c r="BL2895" s="11"/>
      <c r="BM2895" s="11"/>
      <c r="BN2895" s="11"/>
      <c r="BO2895" s="11"/>
      <c r="BP2895" s="1" t="str">
        <v>0- Port Costs</v>
      </c>
      <c r="BT2895" s="1" t="str">
        <v>0- Port Value</v>
      </c>
      <c r="BU2895" s="11"/>
    </row>
    <row r="2896" spans="8:73" hidden="1" outlineLevel="1" x14ac:dyDescent="0.3">
      <c r="H2896" s="1" t="str">
        <v>0 - BM Costs</v>
      </c>
      <c r="L2896" s="1" t="str">
        <v>0 - BM Port</v>
      </c>
      <c r="N2896" s="1" t="str">
        <v>0 - Port Assets</v>
      </c>
      <c r="O2896" s="11"/>
      <c r="P2896" s="11"/>
      <c r="Q2896" s="11"/>
      <c r="R2896" s="11"/>
      <c r="S2896" s="11"/>
      <c r="T2896" s="11"/>
      <c r="U2896" s="11"/>
      <c r="V2896" s="11"/>
      <c r="W2896" s="11"/>
      <c r="X2896" s="11"/>
      <c r="Y2896" s="11"/>
      <c r="Z2896" s="11"/>
      <c r="AA2896" s="11"/>
      <c r="AB2896" s="11"/>
      <c r="AC2896" s="11"/>
      <c r="AD2896" s="11"/>
      <c r="AE2896" s="11"/>
      <c r="AF2896" s="11"/>
      <c r="AG2896" s="11"/>
      <c r="AH2896" s="11"/>
      <c r="AI2896" s="11"/>
      <c r="AJ2896" s="11"/>
      <c r="AK2896" s="11"/>
      <c r="AL2896" s="11"/>
      <c r="AM2896" s="11"/>
      <c r="AN2896" s="11"/>
      <c r="AO2896" s="11"/>
      <c r="AP2896" s="11"/>
      <c r="AQ2896" s="11"/>
      <c r="AR2896" s="11"/>
      <c r="AS2896" s="11"/>
      <c r="AT2896" s="11"/>
      <c r="AU2896" s="11"/>
      <c r="AV2896" s="11"/>
      <c r="AW2896" s="11"/>
      <c r="AX2896" s="11"/>
      <c r="AY2896" s="11"/>
      <c r="AZ2896" s="11"/>
      <c r="BA2896" s="11"/>
      <c r="BB2896" s="11"/>
      <c r="BC2896" s="11"/>
      <c r="BD2896" s="11"/>
      <c r="BE2896" s="11"/>
      <c r="BF2896" s="11"/>
      <c r="BG2896" s="11"/>
      <c r="BH2896" s="11"/>
      <c r="BI2896" s="11"/>
      <c r="BJ2896" s="11"/>
      <c r="BK2896" s="11"/>
      <c r="BL2896" s="11"/>
      <c r="BM2896" s="11"/>
      <c r="BN2896" s="11"/>
      <c r="BO2896" s="11"/>
      <c r="BP2896" s="1" t="str">
        <v>0- Port Costs</v>
      </c>
      <c r="BT2896" s="1" t="str">
        <v>0- Port Value</v>
      </c>
      <c r="BU2896" s="11"/>
    </row>
    <row r="2897" spans="8:73" hidden="1" outlineLevel="1" x14ac:dyDescent="0.3">
      <c r="H2897" s="1" t="str">
        <v>0 - BM Costs</v>
      </c>
      <c r="L2897" s="1" t="str">
        <v>0 - BM Port</v>
      </c>
      <c r="N2897" s="1" t="str">
        <v>0 - Port Assets</v>
      </c>
      <c r="O2897" s="11"/>
      <c r="P2897" s="11"/>
      <c r="Q2897" s="11"/>
      <c r="R2897" s="11"/>
      <c r="S2897" s="11"/>
      <c r="T2897" s="11"/>
      <c r="U2897" s="11"/>
      <c r="V2897" s="11"/>
      <c r="W2897" s="11"/>
      <c r="X2897" s="11"/>
      <c r="Y2897" s="11"/>
      <c r="Z2897" s="11"/>
      <c r="AA2897" s="11"/>
      <c r="AB2897" s="11"/>
      <c r="AC2897" s="11"/>
      <c r="AD2897" s="11"/>
      <c r="AE2897" s="11"/>
      <c r="AF2897" s="11"/>
      <c r="AG2897" s="11"/>
      <c r="AH2897" s="11"/>
      <c r="AI2897" s="11"/>
      <c r="AJ2897" s="11"/>
      <c r="AK2897" s="11"/>
      <c r="AL2897" s="11"/>
      <c r="AM2897" s="11"/>
      <c r="AN2897" s="11"/>
      <c r="AO2897" s="11"/>
      <c r="AP2897" s="11"/>
      <c r="AQ2897" s="11"/>
      <c r="AR2897" s="11"/>
      <c r="AS2897" s="11"/>
      <c r="AT2897" s="11"/>
      <c r="AU2897" s="11"/>
      <c r="AV2897" s="11"/>
      <c r="AW2897" s="11"/>
      <c r="AX2897" s="11"/>
      <c r="AY2897" s="11"/>
      <c r="AZ2897" s="11"/>
      <c r="BA2897" s="11"/>
      <c r="BB2897" s="11"/>
      <c r="BC2897" s="11"/>
      <c r="BD2897" s="11"/>
      <c r="BE2897" s="11"/>
      <c r="BF2897" s="11"/>
      <c r="BG2897" s="11"/>
      <c r="BH2897" s="11"/>
      <c r="BI2897" s="11"/>
      <c r="BJ2897" s="11"/>
      <c r="BK2897" s="11"/>
      <c r="BL2897" s="11"/>
      <c r="BM2897" s="11"/>
      <c r="BN2897" s="11"/>
      <c r="BO2897" s="11"/>
      <c r="BP2897" s="1" t="str">
        <v>0- Port Costs</v>
      </c>
      <c r="BT2897" s="1" t="str">
        <v>0- Port Value</v>
      </c>
      <c r="BU2897" s="11"/>
    </row>
    <row r="2898" spans="8:73" hidden="1" outlineLevel="1" x14ac:dyDescent="0.3">
      <c r="H2898" s="1" t="str">
        <v>0 - BM Costs</v>
      </c>
      <c r="L2898" s="1" t="str">
        <v>0 - BM Port</v>
      </c>
      <c r="N2898" s="1" t="str">
        <v>0 - Port Assets</v>
      </c>
      <c r="O2898" s="11"/>
      <c r="P2898" s="11"/>
      <c r="Q2898" s="11"/>
      <c r="R2898" s="11"/>
      <c r="S2898" s="11"/>
      <c r="T2898" s="11"/>
      <c r="U2898" s="11"/>
      <c r="V2898" s="11"/>
      <c r="W2898" s="11"/>
      <c r="X2898" s="11"/>
      <c r="Y2898" s="11"/>
      <c r="Z2898" s="11"/>
      <c r="AA2898" s="11"/>
      <c r="AB2898" s="11"/>
      <c r="AC2898" s="11"/>
      <c r="AD2898" s="11"/>
      <c r="AE2898" s="11"/>
      <c r="AF2898" s="11"/>
      <c r="AG2898" s="11"/>
      <c r="AH2898" s="11"/>
      <c r="AI2898" s="11"/>
      <c r="AJ2898" s="11"/>
      <c r="AK2898" s="11"/>
      <c r="AL2898" s="11"/>
      <c r="AM2898" s="11"/>
      <c r="AN2898" s="11"/>
      <c r="AO2898" s="11"/>
      <c r="AP2898" s="11"/>
      <c r="AQ2898" s="11"/>
      <c r="AR2898" s="11"/>
      <c r="AS2898" s="11"/>
      <c r="AT2898" s="11"/>
      <c r="AU2898" s="11"/>
      <c r="AV2898" s="11"/>
      <c r="AW2898" s="11"/>
      <c r="AX2898" s="11"/>
      <c r="AY2898" s="11"/>
      <c r="AZ2898" s="11"/>
      <c r="BA2898" s="11"/>
      <c r="BB2898" s="11"/>
      <c r="BC2898" s="11"/>
      <c r="BD2898" s="11"/>
      <c r="BE2898" s="11"/>
      <c r="BF2898" s="11"/>
      <c r="BG2898" s="11"/>
      <c r="BH2898" s="11"/>
      <c r="BI2898" s="11"/>
      <c r="BJ2898" s="11"/>
      <c r="BK2898" s="11"/>
      <c r="BL2898" s="11"/>
      <c r="BM2898" s="11"/>
      <c r="BN2898" s="11"/>
      <c r="BO2898" s="11"/>
      <c r="BP2898" s="1" t="str">
        <v>0- Port Costs</v>
      </c>
      <c r="BT2898" s="1" t="str">
        <v>0- Port Value</v>
      </c>
      <c r="BU2898" s="11"/>
    </row>
    <row r="2899" spans="8:73" hidden="1" outlineLevel="1" x14ac:dyDescent="0.3">
      <c r="H2899" s="1" t="str">
        <v>0 - BM Costs</v>
      </c>
      <c r="L2899" s="1" t="str">
        <v>0 - BM Port</v>
      </c>
      <c r="N2899" s="1" t="str">
        <v>0 - Port Assets</v>
      </c>
      <c r="O2899" s="11"/>
      <c r="P2899" s="11"/>
      <c r="Q2899" s="11"/>
      <c r="R2899" s="11"/>
      <c r="S2899" s="11"/>
      <c r="T2899" s="11"/>
      <c r="U2899" s="11"/>
      <c r="V2899" s="11"/>
      <c r="W2899" s="11"/>
      <c r="X2899" s="11"/>
      <c r="Y2899" s="11"/>
      <c r="Z2899" s="11"/>
      <c r="AA2899" s="11"/>
      <c r="AB2899" s="11"/>
      <c r="AC2899" s="11"/>
      <c r="AD2899" s="11"/>
      <c r="AE2899" s="11"/>
      <c r="AF2899" s="11"/>
      <c r="AG2899" s="11"/>
      <c r="AH2899" s="11"/>
      <c r="AI2899" s="11"/>
      <c r="AJ2899" s="11"/>
      <c r="AK2899" s="11"/>
      <c r="AL2899" s="11"/>
      <c r="AM2899" s="11"/>
      <c r="AN2899" s="11"/>
      <c r="AO2899" s="11"/>
      <c r="AP2899" s="11"/>
      <c r="AQ2899" s="11"/>
      <c r="AR2899" s="11"/>
      <c r="AS2899" s="11"/>
      <c r="AT2899" s="11"/>
      <c r="AU2899" s="11"/>
      <c r="AV2899" s="11"/>
      <c r="AW2899" s="11"/>
      <c r="AX2899" s="11"/>
      <c r="AY2899" s="11"/>
      <c r="AZ2899" s="11"/>
      <c r="BA2899" s="11"/>
      <c r="BB2899" s="11"/>
      <c r="BC2899" s="11"/>
      <c r="BD2899" s="11"/>
      <c r="BE2899" s="11"/>
      <c r="BF2899" s="11"/>
      <c r="BG2899" s="11"/>
      <c r="BH2899" s="11"/>
      <c r="BI2899" s="11"/>
      <c r="BJ2899" s="11"/>
      <c r="BK2899" s="11"/>
      <c r="BL2899" s="11"/>
      <c r="BM2899" s="11"/>
      <c r="BN2899" s="11"/>
      <c r="BO2899" s="11"/>
      <c r="BP2899" s="1" t="str">
        <v>0- Port Costs</v>
      </c>
      <c r="BT2899" s="1" t="str">
        <v>0- Port Value</v>
      </c>
      <c r="BU2899" s="11"/>
    </row>
    <row r="2900" spans="8:73" hidden="1" outlineLevel="1" x14ac:dyDescent="0.3">
      <c r="H2900" s="1" t="str">
        <v>0 - BM Costs</v>
      </c>
      <c r="L2900" s="1" t="str">
        <v>0 - BM Port</v>
      </c>
      <c r="N2900" s="1" t="str">
        <v>0 - Port Assets</v>
      </c>
      <c r="O2900" s="11"/>
      <c r="P2900" s="11"/>
      <c r="Q2900" s="11"/>
      <c r="R2900" s="11"/>
      <c r="S2900" s="11"/>
      <c r="T2900" s="11"/>
      <c r="U2900" s="11"/>
      <c r="V2900" s="11"/>
      <c r="W2900" s="11"/>
      <c r="X2900" s="11"/>
      <c r="Y2900" s="11"/>
      <c r="Z2900" s="11"/>
      <c r="AA2900" s="11"/>
      <c r="AB2900" s="11"/>
      <c r="AC2900" s="11"/>
      <c r="AD2900" s="11"/>
      <c r="AE2900" s="11"/>
      <c r="AF2900" s="11"/>
      <c r="AG2900" s="11"/>
      <c r="AH2900" s="11"/>
      <c r="AI2900" s="11"/>
      <c r="AJ2900" s="11"/>
      <c r="AK2900" s="11"/>
      <c r="AL2900" s="11"/>
      <c r="AM2900" s="11"/>
      <c r="AN2900" s="11"/>
      <c r="AO2900" s="11"/>
      <c r="AP2900" s="11"/>
      <c r="AQ2900" s="11"/>
      <c r="AR2900" s="11"/>
      <c r="AS2900" s="11"/>
      <c r="AT2900" s="11"/>
      <c r="AU2900" s="11"/>
      <c r="AV2900" s="11"/>
      <c r="AW2900" s="11"/>
      <c r="AX2900" s="11"/>
      <c r="AY2900" s="11"/>
      <c r="AZ2900" s="11"/>
      <c r="BA2900" s="11"/>
      <c r="BB2900" s="11"/>
      <c r="BC2900" s="11"/>
      <c r="BD2900" s="11"/>
      <c r="BE2900" s="11"/>
      <c r="BF2900" s="11"/>
      <c r="BG2900" s="11"/>
      <c r="BH2900" s="11"/>
      <c r="BI2900" s="11"/>
      <c r="BJ2900" s="11"/>
      <c r="BK2900" s="11"/>
      <c r="BL2900" s="11"/>
      <c r="BM2900" s="11"/>
      <c r="BN2900" s="11"/>
      <c r="BO2900" s="11"/>
      <c r="BP2900" s="1" t="str">
        <v>0- Port Costs</v>
      </c>
      <c r="BT2900" s="1" t="str">
        <v>0- Port Value</v>
      </c>
      <c r="BU2900" s="11"/>
    </row>
    <row r="2901" spans="8:73" hidden="1" outlineLevel="1" x14ac:dyDescent="0.3">
      <c r="H2901" s="1" t="str">
        <v>0 - BM Costs</v>
      </c>
      <c r="L2901" s="1" t="str">
        <v>0 - BM Port</v>
      </c>
      <c r="N2901" s="1" t="str">
        <v>0 - Port Assets</v>
      </c>
      <c r="O2901" s="11"/>
      <c r="P2901" s="11"/>
      <c r="Q2901" s="11"/>
      <c r="R2901" s="11"/>
      <c r="S2901" s="11"/>
      <c r="T2901" s="11"/>
      <c r="U2901" s="11"/>
      <c r="V2901" s="11"/>
      <c r="W2901" s="11"/>
      <c r="X2901" s="11"/>
      <c r="Y2901" s="11"/>
      <c r="Z2901" s="11"/>
      <c r="AA2901" s="11"/>
      <c r="AB2901" s="11"/>
      <c r="AC2901" s="11"/>
      <c r="AD2901" s="11"/>
      <c r="AE2901" s="11"/>
      <c r="AF2901" s="11"/>
      <c r="AG2901" s="11"/>
      <c r="AH2901" s="11"/>
      <c r="AI2901" s="11"/>
      <c r="AJ2901" s="11"/>
      <c r="AK2901" s="11"/>
      <c r="AL2901" s="11"/>
      <c r="AM2901" s="11"/>
      <c r="AN2901" s="11"/>
      <c r="AO2901" s="11"/>
      <c r="AP2901" s="11"/>
      <c r="AQ2901" s="11"/>
      <c r="AR2901" s="11"/>
      <c r="AS2901" s="11"/>
      <c r="AT2901" s="11"/>
      <c r="AU2901" s="11"/>
      <c r="AV2901" s="11"/>
      <c r="AW2901" s="11"/>
      <c r="AX2901" s="11"/>
      <c r="AY2901" s="11"/>
      <c r="AZ2901" s="11"/>
      <c r="BA2901" s="11"/>
      <c r="BB2901" s="11"/>
      <c r="BC2901" s="11"/>
      <c r="BD2901" s="11"/>
      <c r="BE2901" s="11"/>
      <c r="BF2901" s="11"/>
      <c r="BG2901" s="11"/>
      <c r="BH2901" s="11"/>
      <c r="BI2901" s="11"/>
      <c r="BJ2901" s="11"/>
      <c r="BK2901" s="11"/>
      <c r="BL2901" s="11"/>
      <c r="BM2901" s="11"/>
      <c r="BN2901" s="11"/>
      <c r="BO2901" s="11"/>
      <c r="BP2901" s="1" t="str">
        <v>0- Port Costs</v>
      </c>
      <c r="BT2901" s="1" t="str">
        <v>0- Port Value</v>
      </c>
      <c r="BU2901" s="11"/>
    </row>
    <row r="2902" spans="8:73" hidden="1" outlineLevel="1" x14ac:dyDescent="0.3">
      <c r="H2902" s="1" t="str">
        <v>0 - BM Costs</v>
      </c>
      <c r="L2902" s="1" t="str">
        <v>0 - BM Port</v>
      </c>
      <c r="N2902" s="1" t="str">
        <v>0 - Port Assets</v>
      </c>
      <c r="O2902" s="11"/>
      <c r="P2902" s="11"/>
      <c r="Q2902" s="11"/>
      <c r="R2902" s="11"/>
      <c r="S2902" s="11"/>
      <c r="T2902" s="11"/>
      <c r="U2902" s="11"/>
      <c r="V2902" s="11"/>
      <c r="W2902" s="11"/>
      <c r="X2902" s="11"/>
      <c r="Y2902" s="11"/>
      <c r="Z2902" s="11"/>
      <c r="AA2902" s="11"/>
      <c r="AB2902" s="11"/>
      <c r="AC2902" s="11"/>
      <c r="AD2902" s="11"/>
      <c r="AE2902" s="11"/>
      <c r="AF2902" s="11"/>
      <c r="AG2902" s="11"/>
      <c r="AH2902" s="11"/>
      <c r="AI2902" s="11"/>
      <c r="AJ2902" s="11"/>
      <c r="AK2902" s="11"/>
      <c r="AL2902" s="11"/>
      <c r="AM2902" s="11"/>
      <c r="AN2902" s="11"/>
      <c r="AO2902" s="11"/>
      <c r="AP2902" s="11"/>
      <c r="AQ2902" s="11"/>
      <c r="AR2902" s="11"/>
      <c r="AS2902" s="11"/>
      <c r="AT2902" s="11"/>
      <c r="AU2902" s="11"/>
      <c r="AV2902" s="11"/>
      <c r="AW2902" s="11"/>
      <c r="AX2902" s="11"/>
      <c r="AY2902" s="11"/>
      <c r="AZ2902" s="11"/>
      <c r="BA2902" s="11"/>
      <c r="BB2902" s="11"/>
      <c r="BC2902" s="11"/>
      <c r="BD2902" s="11"/>
      <c r="BE2902" s="11"/>
      <c r="BF2902" s="11"/>
      <c r="BG2902" s="11"/>
      <c r="BH2902" s="11"/>
      <c r="BI2902" s="11"/>
      <c r="BJ2902" s="11"/>
      <c r="BK2902" s="11"/>
      <c r="BL2902" s="11"/>
      <c r="BM2902" s="11"/>
      <c r="BN2902" s="11"/>
      <c r="BO2902" s="11"/>
      <c r="BP2902" s="1" t="str">
        <v>0- Port Costs</v>
      </c>
      <c r="BT2902" s="1" t="str">
        <v>0- Port Value</v>
      </c>
      <c r="BU2902" s="11"/>
    </row>
    <row r="2903" spans="8:73" hidden="1" outlineLevel="1" x14ac:dyDescent="0.3">
      <c r="H2903" s="1" t="str">
        <v>0 - BM Costs</v>
      </c>
      <c r="L2903" s="1" t="str">
        <v>0 - BM Port</v>
      </c>
      <c r="N2903" s="1" t="str">
        <v>0 - Port Assets</v>
      </c>
      <c r="O2903" s="11"/>
      <c r="P2903" s="11"/>
      <c r="Q2903" s="11"/>
      <c r="R2903" s="11"/>
      <c r="S2903" s="11"/>
      <c r="T2903" s="11"/>
      <c r="U2903" s="11"/>
      <c r="V2903" s="11"/>
      <c r="W2903" s="11"/>
      <c r="X2903" s="11"/>
      <c r="Y2903" s="11"/>
      <c r="Z2903" s="11"/>
      <c r="AA2903" s="11"/>
      <c r="AB2903" s="11"/>
      <c r="AC2903" s="11"/>
      <c r="AD2903" s="11"/>
      <c r="AE2903" s="11"/>
      <c r="AF2903" s="11"/>
      <c r="AG2903" s="11"/>
      <c r="AH2903" s="11"/>
      <c r="AI2903" s="11"/>
      <c r="AJ2903" s="11"/>
      <c r="AK2903" s="11"/>
      <c r="AL2903" s="11"/>
      <c r="AM2903" s="11"/>
      <c r="AN2903" s="11"/>
      <c r="AO2903" s="11"/>
      <c r="AP2903" s="11"/>
      <c r="AQ2903" s="11"/>
      <c r="AR2903" s="11"/>
      <c r="AS2903" s="11"/>
      <c r="AT2903" s="11"/>
      <c r="AU2903" s="11"/>
      <c r="AV2903" s="11"/>
      <c r="AW2903" s="11"/>
      <c r="AX2903" s="11"/>
      <c r="AY2903" s="11"/>
      <c r="AZ2903" s="11"/>
      <c r="BA2903" s="11"/>
      <c r="BB2903" s="11"/>
      <c r="BC2903" s="11"/>
      <c r="BD2903" s="11"/>
      <c r="BE2903" s="11"/>
      <c r="BF2903" s="11"/>
      <c r="BG2903" s="11"/>
      <c r="BH2903" s="11"/>
      <c r="BI2903" s="11"/>
      <c r="BJ2903" s="11"/>
      <c r="BK2903" s="11"/>
      <c r="BL2903" s="11"/>
      <c r="BM2903" s="11"/>
      <c r="BN2903" s="11"/>
      <c r="BO2903" s="11"/>
      <c r="BP2903" s="1" t="str">
        <v>0- Port Costs</v>
      </c>
      <c r="BT2903" s="1" t="str">
        <v>0- Port Value</v>
      </c>
      <c r="BU2903" s="11"/>
    </row>
    <row r="2904" spans="8:73" hidden="1" outlineLevel="1" x14ac:dyDescent="0.3">
      <c r="H2904" s="1" t="str">
        <v>0 - BM Costs</v>
      </c>
      <c r="L2904" s="1" t="str">
        <v>0 - BM Port</v>
      </c>
      <c r="N2904" s="1" t="str">
        <v>0 - Port Assets</v>
      </c>
      <c r="O2904" s="11"/>
      <c r="P2904" s="11"/>
      <c r="Q2904" s="11"/>
      <c r="R2904" s="11"/>
      <c r="S2904" s="11"/>
      <c r="T2904" s="11"/>
      <c r="U2904" s="11"/>
      <c r="V2904" s="11"/>
      <c r="W2904" s="11"/>
      <c r="X2904" s="11"/>
      <c r="Y2904" s="11"/>
      <c r="Z2904" s="11"/>
      <c r="AA2904" s="11"/>
      <c r="AB2904" s="11"/>
      <c r="AC2904" s="11"/>
      <c r="AD2904" s="11"/>
      <c r="AE2904" s="11"/>
      <c r="AF2904" s="11"/>
      <c r="AG2904" s="11"/>
      <c r="AH2904" s="11"/>
      <c r="AI2904" s="11"/>
      <c r="AJ2904" s="11"/>
      <c r="AK2904" s="11"/>
      <c r="AL2904" s="11"/>
      <c r="AM2904" s="11"/>
      <c r="AN2904" s="11"/>
      <c r="AO2904" s="11"/>
      <c r="AP2904" s="11"/>
      <c r="AQ2904" s="11"/>
      <c r="AR2904" s="11"/>
      <c r="AS2904" s="11"/>
      <c r="AT2904" s="11"/>
      <c r="AU2904" s="11"/>
      <c r="AV2904" s="11"/>
      <c r="AW2904" s="11"/>
      <c r="AX2904" s="11"/>
      <c r="AY2904" s="11"/>
      <c r="AZ2904" s="11"/>
      <c r="BA2904" s="11"/>
      <c r="BB2904" s="11"/>
      <c r="BC2904" s="11"/>
      <c r="BD2904" s="11"/>
      <c r="BE2904" s="11"/>
      <c r="BF2904" s="11"/>
      <c r="BG2904" s="11"/>
      <c r="BH2904" s="11"/>
      <c r="BI2904" s="11"/>
      <c r="BJ2904" s="11"/>
      <c r="BK2904" s="11"/>
      <c r="BL2904" s="11"/>
      <c r="BM2904" s="11"/>
      <c r="BN2904" s="11"/>
      <c r="BO2904" s="11"/>
      <c r="BP2904" s="1" t="str">
        <v>0- Port Costs</v>
      </c>
      <c r="BT2904" s="1" t="str">
        <v>0- Port Value</v>
      </c>
      <c r="BU2904" s="11"/>
    </row>
    <row r="2905" spans="8:73" hidden="1" outlineLevel="1" x14ac:dyDescent="0.3">
      <c r="H2905" s="1" t="str">
        <v>0 - BM Costs</v>
      </c>
      <c r="L2905" s="1" t="str">
        <v>0 - BM Port</v>
      </c>
      <c r="N2905" s="1" t="str">
        <v>0 - Port Assets</v>
      </c>
      <c r="O2905" s="11"/>
      <c r="P2905" s="11"/>
      <c r="Q2905" s="11"/>
      <c r="R2905" s="11"/>
      <c r="S2905" s="11"/>
      <c r="T2905" s="11"/>
      <c r="U2905" s="11"/>
      <c r="V2905" s="11"/>
      <c r="W2905" s="11"/>
      <c r="X2905" s="11"/>
      <c r="Y2905" s="11"/>
      <c r="Z2905" s="11"/>
      <c r="AA2905" s="11"/>
      <c r="AB2905" s="11"/>
      <c r="AC2905" s="11"/>
      <c r="AD2905" s="11"/>
      <c r="AE2905" s="11"/>
      <c r="AF2905" s="11"/>
      <c r="AG2905" s="11"/>
      <c r="AH2905" s="11"/>
      <c r="AI2905" s="11"/>
      <c r="AJ2905" s="11"/>
      <c r="AK2905" s="11"/>
      <c r="AL2905" s="11"/>
      <c r="AM2905" s="11"/>
      <c r="AN2905" s="11"/>
      <c r="AO2905" s="11"/>
      <c r="AP2905" s="11"/>
      <c r="AQ2905" s="11"/>
      <c r="AR2905" s="11"/>
      <c r="AS2905" s="11"/>
      <c r="AT2905" s="11"/>
      <c r="AU2905" s="11"/>
      <c r="AV2905" s="11"/>
      <c r="AW2905" s="11"/>
      <c r="AX2905" s="11"/>
      <c r="AY2905" s="11"/>
      <c r="AZ2905" s="11"/>
      <c r="BA2905" s="11"/>
      <c r="BB2905" s="11"/>
      <c r="BC2905" s="11"/>
      <c r="BD2905" s="11"/>
      <c r="BE2905" s="11"/>
      <c r="BF2905" s="11"/>
      <c r="BG2905" s="11"/>
      <c r="BH2905" s="11"/>
      <c r="BI2905" s="11"/>
      <c r="BJ2905" s="11"/>
      <c r="BK2905" s="11"/>
      <c r="BL2905" s="11"/>
      <c r="BM2905" s="11"/>
      <c r="BN2905" s="11"/>
      <c r="BO2905" s="11"/>
      <c r="BP2905" s="1" t="str">
        <v>0- Port Costs</v>
      </c>
      <c r="BT2905" s="1" t="str">
        <v>0- Port Value</v>
      </c>
      <c r="BU2905" s="11"/>
    </row>
    <row r="2906" spans="8:73" hidden="1" outlineLevel="1" x14ac:dyDescent="0.3">
      <c r="H2906" s="1" t="str">
        <v>0 - BM Costs</v>
      </c>
      <c r="L2906" s="1" t="str">
        <v>0 - BM Port</v>
      </c>
      <c r="N2906" s="1" t="str">
        <v>0 - Port Assets</v>
      </c>
      <c r="O2906" s="11"/>
      <c r="P2906" s="11"/>
      <c r="Q2906" s="11"/>
      <c r="R2906" s="11"/>
      <c r="S2906" s="11"/>
      <c r="T2906" s="11"/>
      <c r="U2906" s="11"/>
      <c r="V2906" s="11"/>
      <c r="W2906" s="11"/>
      <c r="X2906" s="11"/>
      <c r="Y2906" s="11"/>
      <c r="Z2906" s="11"/>
      <c r="AA2906" s="11"/>
      <c r="AB2906" s="11"/>
      <c r="AC2906" s="11"/>
      <c r="AD2906" s="11"/>
      <c r="AE2906" s="11"/>
      <c r="AF2906" s="11"/>
      <c r="AG2906" s="11"/>
      <c r="AH2906" s="11"/>
      <c r="AI2906" s="11"/>
      <c r="AJ2906" s="11"/>
      <c r="AK2906" s="11"/>
      <c r="AL2906" s="11"/>
      <c r="AM2906" s="11"/>
      <c r="AN2906" s="11"/>
      <c r="AO2906" s="11"/>
      <c r="AP2906" s="11"/>
      <c r="AQ2906" s="11"/>
      <c r="AR2906" s="11"/>
      <c r="AS2906" s="11"/>
      <c r="AT2906" s="11"/>
      <c r="AU2906" s="11"/>
      <c r="AV2906" s="11"/>
      <c r="AW2906" s="11"/>
      <c r="AX2906" s="11"/>
      <c r="AY2906" s="11"/>
      <c r="AZ2906" s="11"/>
      <c r="BA2906" s="11"/>
      <c r="BB2906" s="11"/>
      <c r="BC2906" s="11"/>
      <c r="BD2906" s="11"/>
      <c r="BE2906" s="11"/>
      <c r="BF2906" s="11"/>
      <c r="BG2906" s="11"/>
      <c r="BH2906" s="11"/>
      <c r="BI2906" s="11"/>
      <c r="BJ2906" s="11"/>
      <c r="BK2906" s="11"/>
      <c r="BL2906" s="11"/>
      <c r="BM2906" s="11"/>
      <c r="BN2906" s="11"/>
      <c r="BO2906" s="11"/>
      <c r="BP2906" s="1" t="str">
        <v>0- Port Costs</v>
      </c>
      <c r="BT2906" s="1" t="str">
        <v>0- Port Value</v>
      </c>
      <c r="BU2906" s="11"/>
    </row>
    <row r="2907" spans="8:73" hidden="1" outlineLevel="1" x14ac:dyDescent="0.3">
      <c r="H2907" s="1" t="str">
        <v>0 - BM Costs</v>
      </c>
      <c r="L2907" s="1" t="str">
        <v>0 - BM Port</v>
      </c>
      <c r="N2907" s="1" t="str">
        <v>0 - Port Assets</v>
      </c>
      <c r="O2907" s="11"/>
      <c r="P2907" s="11"/>
      <c r="Q2907" s="11"/>
      <c r="R2907" s="11"/>
      <c r="S2907" s="11"/>
      <c r="T2907" s="11"/>
      <c r="U2907" s="11"/>
      <c r="V2907" s="11"/>
      <c r="W2907" s="11"/>
      <c r="X2907" s="11"/>
      <c r="Y2907" s="11"/>
      <c r="Z2907" s="11"/>
      <c r="AA2907" s="11"/>
      <c r="AB2907" s="11"/>
      <c r="AC2907" s="11"/>
      <c r="AD2907" s="11"/>
      <c r="AE2907" s="11"/>
      <c r="AF2907" s="11"/>
      <c r="AG2907" s="11"/>
      <c r="AH2907" s="11"/>
      <c r="AI2907" s="11"/>
      <c r="AJ2907" s="11"/>
      <c r="AK2907" s="11"/>
      <c r="AL2907" s="11"/>
      <c r="AM2907" s="11"/>
      <c r="AN2907" s="11"/>
      <c r="AO2907" s="11"/>
      <c r="AP2907" s="11"/>
      <c r="AQ2907" s="11"/>
      <c r="AR2907" s="11"/>
      <c r="AS2907" s="11"/>
      <c r="AT2907" s="11"/>
      <c r="AU2907" s="11"/>
      <c r="AV2907" s="11"/>
      <c r="AW2907" s="11"/>
      <c r="AX2907" s="11"/>
      <c r="AY2907" s="11"/>
      <c r="AZ2907" s="11"/>
      <c r="BA2907" s="11"/>
      <c r="BB2907" s="11"/>
      <c r="BC2907" s="11"/>
      <c r="BD2907" s="11"/>
      <c r="BE2907" s="11"/>
      <c r="BF2907" s="11"/>
      <c r="BG2907" s="11"/>
      <c r="BH2907" s="11"/>
      <c r="BI2907" s="11"/>
      <c r="BJ2907" s="11"/>
      <c r="BK2907" s="11"/>
      <c r="BL2907" s="11"/>
      <c r="BM2907" s="11"/>
      <c r="BN2907" s="11"/>
      <c r="BO2907" s="11"/>
      <c r="BP2907" s="1" t="str">
        <v>0- Port Costs</v>
      </c>
      <c r="BT2907" s="1" t="str">
        <v>0- Port Value</v>
      </c>
      <c r="BU2907" s="11"/>
    </row>
    <row r="2908" spans="8:73" hidden="1" outlineLevel="1" x14ac:dyDescent="0.3">
      <c r="H2908" s="1" t="str">
        <v>0 - BM Costs</v>
      </c>
      <c r="L2908" s="1" t="str">
        <v>0 - BM Port</v>
      </c>
      <c r="N2908" s="1" t="str">
        <v>0 - Port Assets</v>
      </c>
      <c r="O2908" s="11"/>
      <c r="P2908" s="11"/>
      <c r="Q2908" s="11"/>
      <c r="R2908" s="11"/>
      <c r="S2908" s="11"/>
      <c r="T2908" s="11"/>
      <c r="U2908" s="11"/>
      <c r="V2908" s="11"/>
      <c r="W2908" s="11"/>
      <c r="X2908" s="11"/>
      <c r="Y2908" s="11"/>
      <c r="Z2908" s="11"/>
      <c r="AA2908" s="11"/>
      <c r="AB2908" s="11"/>
      <c r="AC2908" s="11"/>
      <c r="AD2908" s="11"/>
      <c r="AE2908" s="11"/>
      <c r="AF2908" s="11"/>
      <c r="AG2908" s="11"/>
      <c r="AH2908" s="11"/>
      <c r="AI2908" s="11"/>
      <c r="AJ2908" s="11"/>
      <c r="AK2908" s="11"/>
      <c r="AL2908" s="11"/>
      <c r="AM2908" s="11"/>
      <c r="AN2908" s="11"/>
      <c r="AO2908" s="11"/>
      <c r="AP2908" s="11"/>
      <c r="AQ2908" s="11"/>
      <c r="AR2908" s="11"/>
      <c r="AS2908" s="11"/>
      <c r="AT2908" s="11"/>
      <c r="AU2908" s="11"/>
      <c r="AV2908" s="11"/>
      <c r="AW2908" s="11"/>
      <c r="AX2908" s="11"/>
      <c r="AY2908" s="11"/>
      <c r="AZ2908" s="11"/>
      <c r="BA2908" s="11"/>
      <c r="BB2908" s="11"/>
      <c r="BC2908" s="11"/>
      <c r="BD2908" s="11"/>
      <c r="BE2908" s="11"/>
      <c r="BF2908" s="11"/>
      <c r="BG2908" s="11"/>
      <c r="BH2908" s="11"/>
      <c r="BI2908" s="11"/>
      <c r="BJ2908" s="11"/>
      <c r="BK2908" s="11"/>
      <c r="BL2908" s="11"/>
      <c r="BM2908" s="11"/>
      <c r="BN2908" s="11"/>
      <c r="BO2908" s="11"/>
      <c r="BP2908" s="1" t="str">
        <v>0- Port Costs</v>
      </c>
      <c r="BT2908" s="1" t="str">
        <v>0- Port Value</v>
      </c>
      <c r="BU2908" s="11"/>
    </row>
    <row r="2909" spans="8:73" hidden="1" outlineLevel="1" x14ac:dyDescent="0.3">
      <c r="H2909" s="1" t="str">
        <v>0 - BM Costs</v>
      </c>
      <c r="L2909" s="1" t="str">
        <v>0 - BM Port</v>
      </c>
      <c r="N2909" s="1" t="str">
        <v>0 - Port Assets</v>
      </c>
      <c r="O2909" s="11"/>
      <c r="P2909" s="11"/>
      <c r="Q2909" s="11"/>
      <c r="R2909" s="11"/>
      <c r="S2909" s="11"/>
      <c r="T2909" s="11"/>
      <c r="U2909" s="11"/>
      <c r="V2909" s="11"/>
      <c r="W2909" s="11"/>
      <c r="X2909" s="11"/>
      <c r="Y2909" s="11"/>
      <c r="Z2909" s="11"/>
      <c r="AA2909" s="11"/>
      <c r="AB2909" s="11"/>
      <c r="AC2909" s="11"/>
      <c r="AD2909" s="11"/>
      <c r="AE2909" s="11"/>
      <c r="AF2909" s="11"/>
      <c r="AG2909" s="11"/>
      <c r="AH2909" s="11"/>
      <c r="AI2909" s="11"/>
      <c r="AJ2909" s="11"/>
      <c r="AK2909" s="11"/>
      <c r="AL2909" s="11"/>
      <c r="AM2909" s="11"/>
      <c r="AN2909" s="11"/>
      <c r="AO2909" s="11"/>
      <c r="AP2909" s="11"/>
      <c r="AQ2909" s="11"/>
      <c r="AR2909" s="11"/>
      <c r="AS2909" s="11"/>
      <c r="AT2909" s="11"/>
      <c r="AU2909" s="11"/>
      <c r="AV2909" s="11"/>
      <c r="AW2909" s="11"/>
      <c r="AX2909" s="11"/>
      <c r="AY2909" s="11"/>
      <c r="AZ2909" s="11"/>
      <c r="BA2909" s="11"/>
      <c r="BB2909" s="11"/>
      <c r="BC2909" s="11"/>
      <c r="BD2909" s="11"/>
      <c r="BE2909" s="11"/>
      <c r="BF2909" s="11"/>
      <c r="BG2909" s="11"/>
      <c r="BH2909" s="11"/>
      <c r="BI2909" s="11"/>
      <c r="BJ2909" s="11"/>
      <c r="BK2909" s="11"/>
      <c r="BL2909" s="11"/>
      <c r="BM2909" s="11"/>
      <c r="BN2909" s="11"/>
      <c r="BO2909" s="11"/>
      <c r="BP2909" s="1" t="str">
        <v>0- Port Costs</v>
      </c>
      <c r="BT2909" s="1" t="str">
        <v>0- Port Value</v>
      </c>
      <c r="BU2909" s="11"/>
    </row>
    <row r="2910" spans="8:73" hidden="1" outlineLevel="1" x14ac:dyDescent="0.3">
      <c r="H2910" s="1" t="str">
        <v>0 - BM Costs</v>
      </c>
      <c r="L2910" s="1" t="str">
        <v>0 - BM Port</v>
      </c>
      <c r="N2910" s="1" t="str">
        <v>0 - Port Assets</v>
      </c>
      <c r="O2910" s="11"/>
      <c r="P2910" s="11"/>
      <c r="Q2910" s="11"/>
      <c r="R2910" s="11"/>
      <c r="S2910" s="11"/>
      <c r="T2910" s="11"/>
      <c r="U2910" s="11"/>
      <c r="V2910" s="11"/>
      <c r="W2910" s="11"/>
      <c r="X2910" s="11"/>
      <c r="Y2910" s="11"/>
      <c r="Z2910" s="11"/>
      <c r="AA2910" s="11"/>
      <c r="AB2910" s="11"/>
      <c r="AC2910" s="11"/>
      <c r="AD2910" s="11"/>
      <c r="AE2910" s="11"/>
      <c r="AF2910" s="11"/>
      <c r="AG2910" s="11"/>
      <c r="AH2910" s="11"/>
      <c r="AI2910" s="11"/>
      <c r="AJ2910" s="11"/>
      <c r="AK2910" s="11"/>
      <c r="AL2910" s="11"/>
      <c r="AM2910" s="11"/>
      <c r="AN2910" s="11"/>
      <c r="AO2910" s="11"/>
      <c r="AP2910" s="11"/>
      <c r="AQ2910" s="11"/>
      <c r="AR2910" s="11"/>
      <c r="AS2910" s="11"/>
      <c r="AT2910" s="11"/>
      <c r="AU2910" s="11"/>
      <c r="AV2910" s="11"/>
      <c r="AW2910" s="11"/>
      <c r="AX2910" s="11"/>
      <c r="AY2910" s="11"/>
      <c r="AZ2910" s="11"/>
      <c r="BA2910" s="11"/>
      <c r="BB2910" s="11"/>
      <c r="BC2910" s="11"/>
      <c r="BD2910" s="11"/>
      <c r="BE2910" s="11"/>
      <c r="BF2910" s="11"/>
      <c r="BG2910" s="11"/>
      <c r="BH2910" s="11"/>
      <c r="BI2910" s="11"/>
      <c r="BJ2910" s="11"/>
      <c r="BK2910" s="11"/>
      <c r="BL2910" s="11"/>
      <c r="BM2910" s="11"/>
      <c r="BN2910" s="11"/>
      <c r="BO2910" s="11"/>
      <c r="BP2910" s="1" t="str">
        <v>0- Port Costs</v>
      </c>
      <c r="BT2910" s="1" t="str">
        <v>0- Port Value</v>
      </c>
      <c r="BU2910" s="11"/>
    </row>
    <row r="2911" spans="8:73" hidden="1" outlineLevel="1" x14ac:dyDescent="0.3">
      <c r="H2911" s="1" t="str">
        <v>0 - BM Costs</v>
      </c>
      <c r="L2911" s="1" t="str">
        <v>0 - BM Port</v>
      </c>
      <c r="N2911" s="1" t="str">
        <v>0 - Port Assets</v>
      </c>
      <c r="O2911" s="11"/>
      <c r="P2911" s="11"/>
      <c r="Q2911" s="11"/>
      <c r="R2911" s="11"/>
      <c r="S2911" s="11"/>
      <c r="T2911" s="11"/>
      <c r="U2911" s="11"/>
      <c r="V2911" s="11"/>
      <c r="W2911" s="11"/>
      <c r="X2911" s="11"/>
      <c r="Y2911" s="11"/>
      <c r="Z2911" s="11"/>
      <c r="AA2911" s="11"/>
      <c r="AB2911" s="11"/>
      <c r="AC2911" s="11"/>
      <c r="AD2911" s="11"/>
      <c r="AE2911" s="11"/>
      <c r="AF2911" s="11"/>
      <c r="AG2911" s="11"/>
      <c r="AH2911" s="11"/>
      <c r="AI2911" s="11"/>
      <c r="AJ2911" s="11"/>
      <c r="AK2911" s="11"/>
      <c r="AL2911" s="11"/>
      <c r="AM2911" s="11"/>
      <c r="AN2911" s="11"/>
      <c r="AO2911" s="11"/>
      <c r="AP2911" s="11"/>
      <c r="AQ2911" s="11"/>
      <c r="AR2911" s="11"/>
      <c r="AS2911" s="11"/>
      <c r="AT2911" s="11"/>
      <c r="AU2911" s="11"/>
      <c r="AV2911" s="11"/>
      <c r="AW2911" s="11"/>
      <c r="AX2911" s="11"/>
      <c r="AY2911" s="11"/>
      <c r="AZ2911" s="11"/>
      <c r="BA2911" s="11"/>
      <c r="BB2911" s="11"/>
      <c r="BC2911" s="11"/>
      <c r="BD2911" s="11"/>
      <c r="BE2911" s="11"/>
      <c r="BF2911" s="11"/>
      <c r="BG2911" s="11"/>
      <c r="BH2911" s="11"/>
      <c r="BI2911" s="11"/>
      <c r="BJ2911" s="11"/>
      <c r="BK2911" s="11"/>
      <c r="BL2911" s="11"/>
      <c r="BM2911" s="11"/>
      <c r="BN2911" s="11"/>
      <c r="BO2911" s="11"/>
      <c r="BP2911" s="1" t="str">
        <v>0- Port Costs</v>
      </c>
      <c r="BT2911" s="1" t="str">
        <v>0- Port Value</v>
      </c>
      <c r="BU2911" s="11"/>
    </row>
    <row r="2912" spans="8:73" hidden="1" outlineLevel="1" x14ac:dyDescent="0.3">
      <c r="H2912" s="1" t="str">
        <v>0 - BM Costs</v>
      </c>
      <c r="L2912" s="1" t="str">
        <v>0 - BM Port</v>
      </c>
      <c r="N2912" s="1" t="str">
        <v>0 - Port Assets</v>
      </c>
      <c r="O2912" s="11"/>
      <c r="P2912" s="11"/>
      <c r="Q2912" s="11"/>
      <c r="R2912" s="11"/>
      <c r="S2912" s="11"/>
      <c r="T2912" s="11"/>
      <c r="U2912" s="11"/>
      <c r="V2912" s="11"/>
      <c r="W2912" s="11"/>
      <c r="X2912" s="11"/>
      <c r="Y2912" s="11"/>
      <c r="Z2912" s="11"/>
      <c r="AA2912" s="11"/>
      <c r="AB2912" s="11"/>
      <c r="AC2912" s="11"/>
      <c r="AD2912" s="11"/>
      <c r="AE2912" s="11"/>
      <c r="AF2912" s="11"/>
      <c r="AG2912" s="11"/>
      <c r="AH2912" s="11"/>
      <c r="AI2912" s="11"/>
      <c r="AJ2912" s="11"/>
      <c r="AK2912" s="11"/>
      <c r="AL2912" s="11"/>
      <c r="AM2912" s="11"/>
      <c r="AN2912" s="11"/>
      <c r="AO2912" s="11"/>
      <c r="AP2912" s="11"/>
      <c r="AQ2912" s="11"/>
      <c r="AR2912" s="11"/>
      <c r="AS2912" s="11"/>
      <c r="AT2912" s="11"/>
      <c r="AU2912" s="11"/>
      <c r="AV2912" s="11"/>
      <c r="AW2912" s="11"/>
      <c r="AX2912" s="11"/>
      <c r="AY2912" s="11"/>
      <c r="AZ2912" s="11"/>
      <c r="BA2912" s="11"/>
      <c r="BB2912" s="11"/>
      <c r="BC2912" s="11"/>
      <c r="BD2912" s="11"/>
      <c r="BE2912" s="11"/>
      <c r="BF2912" s="11"/>
      <c r="BG2912" s="11"/>
      <c r="BH2912" s="11"/>
      <c r="BI2912" s="11"/>
      <c r="BJ2912" s="11"/>
      <c r="BK2912" s="11"/>
      <c r="BL2912" s="11"/>
      <c r="BM2912" s="11"/>
      <c r="BN2912" s="11"/>
      <c r="BO2912" s="11"/>
      <c r="BP2912" s="1" t="str">
        <v>0- Port Costs</v>
      </c>
      <c r="BT2912" s="1" t="str">
        <v>0- Port Value</v>
      </c>
      <c r="BU2912" s="11"/>
    </row>
    <row r="2913" spans="8:73" hidden="1" outlineLevel="1" x14ac:dyDescent="0.3">
      <c r="H2913" s="1" t="str">
        <v>0 - BM Costs</v>
      </c>
      <c r="L2913" s="1" t="str">
        <v>0 - BM Port</v>
      </c>
      <c r="N2913" s="1" t="str">
        <v>0 - Port Assets</v>
      </c>
      <c r="O2913" s="11"/>
      <c r="P2913" s="11"/>
      <c r="Q2913" s="11"/>
      <c r="R2913" s="11"/>
      <c r="S2913" s="11"/>
      <c r="T2913" s="11"/>
      <c r="U2913" s="11"/>
      <c r="V2913" s="11"/>
      <c r="W2913" s="11"/>
      <c r="X2913" s="11"/>
      <c r="Y2913" s="11"/>
      <c r="Z2913" s="11"/>
      <c r="AA2913" s="11"/>
      <c r="AB2913" s="11"/>
      <c r="AC2913" s="11"/>
      <c r="AD2913" s="11"/>
      <c r="AE2913" s="11"/>
      <c r="AF2913" s="11"/>
      <c r="AG2913" s="11"/>
      <c r="AH2913" s="11"/>
      <c r="AI2913" s="11"/>
      <c r="AJ2913" s="11"/>
      <c r="AK2913" s="11"/>
      <c r="AL2913" s="11"/>
      <c r="AM2913" s="11"/>
      <c r="AN2913" s="11"/>
      <c r="AO2913" s="11"/>
      <c r="AP2913" s="11"/>
      <c r="AQ2913" s="11"/>
      <c r="AR2913" s="11"/>
      <c r="AS2913" s="11"/>
      <c r="AT2913" s="11"/>
      <c r="AU2913" s="11"/>
      <c r="AV2913" s="11"/>
      <c r="AW2913" s="11"/>
      <c r="AX2913" s="11"/>
      <c r="AY2913" s="11"/>
      <c r="AZ2913" s="11"/>
      <c r="BA2913" s="11"/>
      <c r="BB2913" s="11"/>
      <c r="BC2913" s="11"/>
      <c r="BD2913" s="11"/>
      <c r="BE2913" s="11"/>
      <c r="BF2913" s="11"/>
      <c r="BG2913" s="11"/>
      <c r="BH2913" s="11"/>
      <c r="BI2913" s="11"/>
      <c r="BJ2913" s="11"/>
      <c r="BK2913" s="11"/>
      <c r="BL2913" s="11"/>
      <c r="BM2913" s="11"/>
      <c r="BN2913" s="11"/>
      <c r="BO2913" s="11"/>
      <c r="BP2913" s="1" t="str">
        <v>0- Port Costs</v>
      </c>
      <c r="BT2913" s="1" t="str">
        <v>0- Port Value</v>
      </c>
      <c r="BU2913" s="11"/>
    </row>
    <row r="2914" spans="8:73" hidden="1" outlineLevel="1" x14ac:dyDescent="0.3">
      <c r="H2914" s="1" t="str">
        <v>0 - BM Costs</v>
      </c>
      <c r="L2914" s="1" t="str">
        <v>0 - BM Port</v>
      </c>
      <c r="N2914" s="1" t="str">
        <v>0 - Port Assets</v>
      </c>
      <c r="O2914" s="11"/>
      <c r="P2914" s="11"/>
      <c r="Q2914" s="11"/>
      <c r="R2914" s="11"/>
      <c r="S2914" s="11"/>
      <c r="T2914" s="11"/>
      <c r="U2914" s="11"/>
      <c r="V2914" s="11"/>
      <c r="W2914" s="11"/>
      <c r="X2914" s="11"/>
      <c r="Y2914" s="11"/>
      <c r="Z2914" s="11"/>
      <c r="AA2914" s="11"/>
      <c r="AB2914" s="11"/>
      <c r="AC2914" s="11"/>
      <c r="AD2914" s="11"/>
      <c r="AE2914" s="11"/>
      <c r="AF2914" s="11"/>
      <c r="AG2914" s="11"/>
      <c r="AH2914" s="11"/>
      <c r="AI2914" s="11"/>
      <c r="AJ2914" s="11"/>
      <c r="AK2914" s="11"/>
      <c r="AL2914" s="11"/>
      <c r="AM2914" s="11"/>
      <c r="AN2914" s="11"/>
      <c r="AO2914" s="11"/>
      <c r="AP2914" s="11"/>
      <c r="AQ2914" s="11"/>
      <c r="AR2914" s="11"/>
      <c r="AS2914" s="11"/>
      <c r="AT2914" s="11"/>
      <c r="AU2914" s="11"/>
      <c r="AV2914" s="11"/>
      <c r="AW2914" s="11"/>
      <c r="AX2914" s="11"/>
      <c r="AY2914" s="11"/>
      <c r="AZ2914" s="11"/>
      <c r="BA2914" s="11"/>
      <c r="BB2914" s="11"/>
      <c r="BC2914" s="11"/>
      <c r="BD2914" s="11"/>
      <c r="BE2914" s="11"/>
      <c r="BF2914" s="11"/>
      <c r="BG2914" s="11"/>
      <c r="BH2914" s="11"/>
      <c r="BI2914" s="11"/>
      <c r="BJ2914" s="11"/>
      <c r="BK2914" s="11"/>
      <c r="BL2914" s="11"/>
      <c r="BM2914" s="11"/>
      <c r="BN2914" s="11"/>
      <c r="BO2914" s="11"/>
      <c r="BP2914" s="1" t="str">
        <v>0- Port Costs</v>
      </c>
      <c r="BT2914" s="1" t="str">
        <v>0- Port Value</v>
      </c>
      <c r="BU2914" s="11"/>
    </row>
    <row r="2915" spans="8:73" hidden="1" outlineLevel="1" x14ac:dyDescent="0.3">
      <c r="H2915" s="1" t="str">
        <v>0 - BM Costs</v>
      </c>
      <c r="L2915" s="1" t="str">
        <v>0 - BM Port</v>
      </c>
      <c r="N2915" s="1" t="str">
        <v>0 - Port Assets</v>
      </c>
      <c r="O2915" s="11"/>
      <c r="P2915" s="11"/>
      <c r="Q2915" s="11"/>
      <c r="R2915" s="11"/>
      <c r="S2915" s="11"/>
      <c r="T2915" s="11"/>
      <c r="U2915" s="11"/>
      <c r="V2915" s="11"/>
      <c r="W2915" s="11"/>
      <c r="X2915" s="11"/>
      <c r="Y2915" s="11"/>
      <c r="Z2915" s="11"/>
      <c r="AA2915" s="11"/>
      <c r="AB2915" s="11"/>
      <c r="AC2915" s="11"/>
      <c r="AD2915" s="11"/>
      <c r="AE2915" s="11"/>
      <c r="AF2915" s="11"/>
      <c r="AG2915" s="11"/>
      <c r="AH2915" s="11"/>
      <c r="AI2915" s="11"/>
      <c r="AJ2915" s="11"/>
      <c r="AK2915" s="11"/>
      <c r="AL2915" s="11"/>
      <c r="AM2915" s="11"/>
      <c r="AN2915" s="11"/>
      <c r="AO2915" s="11"/>
      <c r="AP2915" s="11"/>
      <c r="AQ2915" s="11"/>
      <c r="AR2915" s="11"/>
      <c r="AS2915" s="11"/>
      <c r="AT2915" s="11"/>
      <c r="AU2915" s="11"/>
      <c r="AV2915" s="11"/>
      <c r="AW2915" s="11"/>
      <c r="AX2915" s="11"/>
      <c r="AY2915" s="11"/>
      <c r="AZ2915" s="11"/>
      <c r="BA2915" s="11"/>
      <c r="BB2915" s="11"/>
      <c r="BC2915" s="11"/>
      <c r="BD2915" s="11"/>
      <c r="BE2915" s="11"/>
      <c r="BF2915" s="11"/>
      <c r="BG2915" s="11"/>
      <c r="BH2915" s="11"/>
      <c r="BI2915" s="11"/>
      <c r="BJ2915" s="11"/>
      <c r="BK2915" s="11"/>
      <c r="BL2915" s="11"/>
      <c r="BM2915" s="11"/>
      <c r="BN2915" s="11"/>
      <c r="BO2915" s="11"/>
      <c r="BP2915" s="1" t="str">
        <v>0- Port Costs</v>
      </c>
      <c r="BT2915" s="1" t="str">
        <v>0- Port Value</v>
      </c>
      <c r="BU2915" s="11"/>
    </row>
    <row r="2916" spans="8:73" hidden="1" outlineLevel="1" x14ac:dyDescent="0.3">
      <c r="H2916" s="1" t="str">
        <v>0 - BM Costs</v>
      </c>
      <c r="L2916" s="1" t="str">
        <v>0 - BM Port</v>
      </c>
      <c r="N2916" s="1" t="str">
        <v>0 - Port Assets</v>
      </c>
      <c r="O2916" s="11"/>
      <c r="P2916" s="11"/>
      <c r="Q2916" s="11"/>
      <c r="R2916" s="11"/>
      <c r="S2916" s="11"/>
      <c r="T2916" s="11"/>
      <c r="U2916" s="11"/>
      <c r="V2916" s="11"/>
      <c r="W2916" s="11"/>
      <c r="X2916" s="11"/>
      <c r="Y2916" s="11"/>
      <c r="Z2916" s="11"/>
      <c r="AA2916" s="11"/>
      <c r="AB2916" s="11"/>
      <c r="AC2916" s="11"/>
      <c r="AD2916" s="11"/>
      <c r="AE2916" s="11"/>
      <c r="AF2916" s="11"/>
      <c r="AG2916" s="11"/>
      <c r="AH2916" s="11"/>
      <c r="AI2916" s="11"/>
      <c r="AJ2916" s="11"/>
      <c r="AK2916" s="11"/>
      <c r="AL2916" s="11"/>
      <c r="AM2916" s="11"/>
      <c r="AN2916" s="11"/>
      <c r="AO2916" s="11"/>
      <c r="AP2916" s="11"/>
      <c r="AQ2916" s="11"/>
      <c r="AR2916" s="11"/>
      <c r="AS2916" s="11"/>
      <c r="AT2916" s="11"/>
      <c r="AU2916" s="11"/>
      <c r="AV2916" s="11"/>
      <c r="AW2916" s="11"/>
      <c r="AX2916" s="11"/>
      <c r="AY2916" s="11"/>
      <c r="AZ2916" s="11"/>
      <c r="BA2916" s="11"/>
      <c r="BB2916" s="11"/>
      <c r="BC2916" s="11"/>
      <c r="BD2916" s="11"/>
      <c r="BE2916" s="11"/>
      <c r="BF2916" s="11"/>
      <c r="BG2916" s="11"/>
      <c r="BH2916" s="11"/>
      <c r="BI2916" s="11"/>
      <c r="BJ2916" s="11"/>
      <c r="BK2916" s="11"/>
      <c r="BL2916" s="11"/>
      <c r="BM2916" s="11"/>
      <c r="BN2916" s="11"/>
      <c r="BO2916" s="11"/>
      <c r="BP2916" s="1" t="str">
        <v>0- Port Costs</v>
      </c>
      <c r="BT2916" s="1" t="str">
        <v>0- Port Value</v>
      </c>
      <c r="BU2916" s="11"/>
    </row>
    <row r="2917" spans="8:73" hidden="1" outlineLevel="1" x14ac:dyDescent="0.3">
      <c r="H2917" s="1" t="str">
        <v>0 - BM Costs</v>
      </c>
      <c r="L2917" s="1" t="str">
        <v>0 - BM Port</v>
      </c>
      <c r="N2917" s="1" t="str">
        <v>0 - Port Assets</v>
      </c>
      <c r="O2917" s="11"/>
      <c r="P2917" s="11"/>
      <c r="Q2917" s="11"/>
      <c r="R2917" s="11"/>
      <c r="S2917" s="11"/>
      <c r="T2917" s="11"/>
      <c r="U2917" s="11"/>
      <c r="V2917" s="11"/>
      <c r="W2917" s="11"/>
      <c r="X2917" s="11"/>
      <c r="Y2917" s="11"/>
      <c r="Z2917" s="11"/>
      <c r="AA2917" s="11"/>
      <c r="AB2917" s="11"/>
      <c r="AC2917" s="11"/>
      <c r="AD2917" s="11"/>
      <c r="AE2917" s="11"/>
      <c r="AF2917" s="11"/>
      <c r="AG2917" s="11"/>
      <c r="AH2917" s="11"/>
      <c r="AI2917" s="11"/>
      <c r="AJ2917" s="11"/>
      <c r="AK2917" s="11"/>
      <c r="AL2917" s="11"/>
      <c r="AM2917" s="11"/>
      <c r="AN2917" s="11"/>
      <c r="AO2917" s="11"/>
      <c r="AP2917" s="11"/>
      <c r="AQ2917" s="11"/>
      <c r="AR2917" s="11"/>
      <c r="AS2917" s="11"/>
      <c r="AT2917" s="11"/>
      <c r="AU2917" s="11"/>
      <c r="AV2917" s="11"/>
      <c r="AW2917" s="11"/>
      <c r="AX2917" s="11"/>
      <c r="AY2917" s="11"/>
      <c r="AZ2917" s="11"/>
      <c r="BA2917" s="11"/>
      <c r="BB2917" s="11"/>
      <c r="BC2917" s="11"/>
      <c r="BD2917" s="11"/>
      <c r="BE2917" s="11"/>
      <c r="BF2917" s="11"/>
      <c r="BG2917" s="11"/>
      <c r="BH2917" s="11"/>
      <c r="BI2917" s="11"/>
      <c r="BJ2917" s="11"/>
      <c r="BK2917" s="11"/>
      <c r="BL2917" s="11"/>
      <c r="BM2917" s="11"/>
      <c r="BN2917" s="11"/>
      <c r="BO2917" s="11"/>
      <c r="BP2917" s="1" t="str">
        <v>0- Port Costs</v>
      </c>
      <c r="BT2917" s="1" t="str">
        <v>0- Port Value</v>
      </c>
      <c r="BU2917" s="11"/>
    </row>
    <row r="2918" spans="8:73" hidden="1" outlineLevel="1" x14ac:dyDescent="0.3">
      <c r="H2918" s="1" t="str">
        <v>0 - BM Costs</v>
      </c>
      <c r="L2918" s="1" t="str">
        <v>0 - BM Port</v>
      </c>
      <c r="N2918" s="1" t="str">
        <v>0 - Port Assets</v>
      </c>
      <c r="O2918" s="11"/>
      <c r="P2918" s="11"/>
      <c r="Q2918" s="11"/>
      <c r="R2918" s="11"/>
      <c r="S2918" s="11"/>
      <c r="T2918" s="11"/>
      <c r="U2918" s="11"/>
      <c r="V2918" s="11"/>
      <c r="W2918" s="11"/>
      <c r="X2918" s="11"/>
      <c r="Y2918" s="11"/>
      <c r="Z2918" s="11"/>
      <c r="AA2918" s="11"/>
      <c r="AB2918" s="11"/>
      <c r="AC2918" s="11"/>
      <c r="AD2918" s="11"/>
      <c r="AE2918" s="11"/>
      <c r="AF2918" s="11"/>
      <c r="AG2918" s="11"/>
      <c r="AH2918" s="11"/>
      <c r="AI2918" s="11"/>
      <c r="AJ2918" s="11"/>
      <c r="AK2918" s="11"/>
      <c r="AL2918" s="11"/>
      <c r="AM2918" s="11"/>
      <c r="AN2918" s="11"/>
      <c r="AO2918" s="11"/>
      <c r="AP2918" s="11"/>
      <c r="AQ2918" s="11"/>
      <c r="AR2918" s="11"/>
      <c r="AS2918" s="11"/>
      <c r="AT2918" s="11"/>
      <c r="AU2918" s="11"/>
      <c r="AV2918" s="11"/>
      <c r="AW2918" s="11"/>
      <c r="AX2918" s="11"/>
      <c r="AY2918" s="11"/>
      <c r="AZ2918" s="11"/>
      <c r="BA2918" s="11"/>
      <c r="BB2918" s="11"/>
      <c r="BC2918" s="11"/>
      <c r="BD2918" s="11"/>
      <c r="BE2918" s="11"/>
      <c r="BF2918" s="11"/>
      <c r="BG2918" s="11"/>
      <c r="BH2918" s="11"/>
      <c r="BI2918" s="11"/>
      <c r="BJ2918" s="11"/>
      <c r="BK2918" s="11"/>
      <c r="BL2918" s="11"/>
      <c r="BM2918" s="11"/>
      <c r="BN2918" s="11"/>
      <c r="BO2918" s="11"/>
      <c r="BP2918" s="1" t="str">
        <v>0- Port Costs</v>
      </c>
      <c r="BT2918" s="1" t="str">
        <v>0- Port Value</v>
      </c>
      <c r="BU2918" s="11"/>
    </row>
    <row r="2919" spans="8:73" hidden="1" outlineLevel="1" x14ac:dyDescent="0.3">
      <c r="H2919" s="1" t="str">
        <v>0 - BM Costs</v>
      </c>
      <c r="L2919" s="1" t="str">
        <v>0 - BM Port</v>
      </c>
      <c r="N2919" s="1" t="str">
        <v>0 - Port Assets</v>
      </c>
      <c r="O2919" s="11"/>
      <c r="P2919" s="11"/>
      <c r="Q2919" s="11"/>
      <c r="R2919" s="11"/>
      <c r="S2919" s="11"/>
      <c r="T2919" s="11"/>
      <c r="U2919" s="11"/>
      <c r="V2919" s="11"/>
      <c r="W2919" s="11"/>
      <c r="X2919" s="11"/>
      <c r="Y2919" s="11"/>
      <c r="Z2919" s="11"/>
      <c r="AA2919" s="11"/>
      <c r="AB2919" s="11"/>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c r="BB2919" s="11"/>
      <c r="BC2919" s="11"/>
      <c r="BD2919" s="11"/>
      <c r="BE2919" s="11"/>
      <c r="BF2919" s="11"/>
      <c r="BG2919" s="11"/>
      <c r="BH2919" s="11"/>
      <c r="BI2919" s="11"/>
      <c r="BJ2919" s="11"/>
      <c r="BK2919" s="11"/>
      <c r="BL2919" s="11"/>
      <c r="BM2919" s="11"/>
      <c r="BN2919" s="11"/>
      <c r="BO2919" s="11"/>
      <c r="BP2919" s="1" t="str">
        <v>0- Port Costs</v>
      </c>
      <c r="BT2919" s="1" t="str">
        <v>0- Port Value</v>
      </c>
      <c r="BU2919" s="11"/>
    </row>
    <row r="2920" spans="8:73" hidden="1" outlineLevel="1" x14ac:dyDescent="0.3">
      <c r="H2920" s="1" t="str">
        <v>0 - BM Costs</v>
      </c>
      <c r="L2920" s="1" t="str">
        <v>0 - BM Port</v>
      </c>
      <c r="N2920" s="1" t="str">
        <v>0 - Port Assets</v>
      </c>
      <c r="O2920" s="11"/>
      <c r="P2920" s="11"/>
      <c r="Q2920" s="11"/>
      <c r="R2920" s="11"/>
      <c r="S2920" s="11"/>
      <c r="T2920" s="11"/>
      <c r="U2920" s="11"/>
      <c r="V2920" s="11"/>
      <c r="W2920" s="11"/>
      <c r="X2920" s="11"/>
      <c r="Y2920" s="11"/>
      <c r="Z2920" s="11"/>
      <c r="AA2920" s="11"/>
      <c r="AB2920" s="11"/>
      <c r="AC2920" s="11"/>
      <c r="AD2920" s="11"/>
      <c r="AE2920" s="11"/>
      <c r="AF2920" s="11"/>
      <c r="AG2920" s="11"/>
      <c r="AH2920" s="11"/>
      <c r="AI2920" s="11"/>
      <c r="AJ2920" s="11"/>
      <c r="AK2920" s="11"/>
      <c r="AL2920" s="11"/>
      <c r="AM2920" s="11"/>
      <c r="AN2920" s="11"/>
      <c r="AO2920" s="11"/>
      <c r="AP2920" s="11"/>
      <c r="AQ2920" s="11"/>
      <c r="AR2920" s="11"/>
      <c r="AS2920" s="11"/>
      <c r="AT2920" s="11"/>
      <c r="AU2920" s="11"/>
      <c r="AV2920" s="11"/>
      <c r="AW2920" s="11"/>
      <c r="AX2920" s="11"/>
      <c r="AY2920" s="11"/>
      <c r="AZ2920" s="11"/>
      <c r="BA2920" s="11"/>
      <c r="BB2920" s="11"/>
      <c r="BC2920" s="11"/>
      <c r="BD2920" s="11"/>
      <c r="BE2920" s="11"/>
      <c r="BF2920" s="11"/>
      <c r="BG2920" s="11"/>
      <c r="BH2920" s="11"/>
      <c r="BI2920" s="11"/>
      <c r="BJ2920" s="11"/>
      <c r="BK2920" s="11"/>
      <c r="BL2920" s="11"/>
      <c r="BM2920" s="11"/>
      <c r="BN2920" s="11"/>
      <c r="BO2920" s="11"/>
      <c r="BP2920" s="1" t="str">
        <v>0- Port Costs</v>
      </c>
      <c r="BT2920" s="1" t="str">
        <v>0- Port Value</v>
      </c>
      <c r="BU2920" s="11"/>
    </row>
    <row r="2921" spans="8:73" hidden="1" outlineLevel="1" x14ac:dyDescent="0.3">
      <c r="H2921" s="1" t="str">
        <v>0 - BM Costs</v>
      </c>
      <c r="L2921" s="1" t="str">
        <v>0 - BM Port</v>
      </c>
      <c r="N2921" s="1" t="str">
        <v>0 - Port Assets</v>
      </c>
      <c r="O2921" s="11"/>
      <c r="P2921" s="11"/>
      <c r="Q2921" s="11"/>
      <c r="R2921" s="11"/>
      <c r="S2921" s="11"/>
      <c r="T2921" s="11"/>
      <c r="U2921" s="11"/>
      <c r="V2921" s="11"/>
      <c r="W2921" s="11"/>
      <c r="X2921" s="11"/>
      <c r="Y2921" s="11"/>
      <c r="Z2921" s="11"/>
      <c r="AA2921" s="11"/>
      <c r="AB2921" s="11"/>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c r="BC2921" s="11"/>
      <c r="BD2921" s="11"/>
      <c r="BE2921" s="11"/>
      <c r="BF2921" s="11"/>
      <c r="BG2921" s="11"/>
      <c r="BH2921" s="11"/>
      <c r="BI2921" s="11"/>
      <c r="BJ2921" s="11"/>
      <c r="BK2921" s="11"/>
      <c r="BL2921" s="11"/>
      <c r="BM2921" s="11"/>
      <c r="BN2921" s="11"/>
      <c r="BO2921" s="11"/>
      <c r="BP2921" s="1" t="str">
        <v>0- Port Costs</v>
      </c>
      <c r="BT2921" s="1" t="str">
        <v>0- Port Value</v>
      </c>
      <c r="BU2921" s="11"/>
    </row>
    <row r="2922" spans="8:73" hidden="1" outlineLevel="1" x14ac:dyDescent="0.3">
      <c r="H2922" s="1" t="str">
        <v>0 - BM Costs</v>
      </c>
      <c r="L2922" s="1" t="str">
        <v>0 - BM Port</v>
      </c>
      <c r="N2922" s="1" t="str">
        <v>0 - Port Assets</v>
      </c>
      <c r="O2922" s="11"/>
      <c r="P2922" s="11"/>
      <c r="Q2922" s="11"/>
      <c r="R2922" s="11"/>
      <c r="S2922" s="11"/>
      <c r="T2922" s="11"/>
      <c r="U2922" s="11"/>
      <c r="V2922" s="11"/>
      <c r="W2922" s="11"/>
      <c r="X2922" s="11"/>
      <c r="Y2922" s="11"/>
      <c r="Z2922" s="11"/>
      <c r="AA2922" s="11"/>
      <c r="AB2922" s="11"/>
      <c r="AC2922" s="11"/>
      <c r="AD2922" s="11"/>
      <c r="AE2922" s="11"/>
      <c r="AF2922" s="11"/>
      <c r="AG2922" s="11"/>
      <c r="AH2922" s="11"/>
      <c r="AI2922" s="11"/>
      <c r="AJ2922" s="11"/>
      <c r="AK2922" s="11"/>
      <c r="AL2922" s="11"/>
      <c r="AM2922" s="11"/>
      <c r="AN2922" s="11"/>
      <c r="AO2922" s="11"/>
      <c r="AP2922" s="11"/>
      <c r="AQ2922" s="11"/>
      <c r="AR2922" s="11"/>
      <c r="AS2922" s="11"/>
      <c r="AT2922" s="11"/>
      <c r="AU2922" s="11"/>
      <c r="AV2922" s="11"/>
      <c r="AW2922" s="11"/>
      <c r="AX2922" s="11"/>
      <c r="AY2922" s="11"/>
      <c r="AZ2922" s="11"/>
      <c r="BA2922" s="11"/>
      <c r="BB2922" s="11"/>
      <c r="BC2922" s="11"/>
      <c r="BD2922" s="11"/>
      <c r="BE2922" s="11"/>
      <c r="BF2922" s="11"/>
      <c r="BG2922" s="11"/>
      <c r="BH2922" s="11"/>
      <c r="BI2922" s="11"/>
      <c r="BJ2922" s="11"/>
      <c r="BK2922" s="11"/>
      <c r="BL2922" s="11"/>
      <c r="BM2922" s="11"/>
      <c r="BN2922" s="11"/>
      <c r="BO2922" s="11"/>
      <c r="BP2922" s="1" t="str">
        <v>0- Port Costs</v>
      </c>
      <c r="BT2922" s="1" t="str">
        <v>0- Port Value</v>
      </c>
      <c r="BU2922" s="11"/>
    </row>
    <row r="2923" spans="8:73" hidden="1" outlineLevel="1" x14ac:dyDescent="0.3">
      <c r="H2923" s="1" t="str">
        <v>0 - BM Costs</v>
      </c>
      <c r="L2923" s="1" t="str">
        <v>0 - BM Port</v>
      </c>
      <c r="N2923" s="1" t="str">
        <v>0 - Port Assets</v>
      </c>
      <c r="O2923" s="11"/>
      <c r="P2923" s="11"/>
      <c r="Q2923" s="11"/>
      <c r="R2923" s="11"/>
      <c r="S2923" s="11"/>
      <c r="T2923" s="11"/>
      <c r="U2923" s="11"/>
      <c r="V2923" s="11"/>
      <c r="W2923" s="11"/>
      <c r="X2923" s="11"/>
      <c r="Y2923" s="11"/>
      <c r="Z2923" s="11"/>
      <c r="AA2923" s="11"/>
      <c r="AB2923" s="11"/>
      <c r="AC2923" s="11"/>
      <c r="AD2923" s="11"/>
      <c r="AE2923" s="11"/>
      <c r="AF2923" s="11"/>
      <c r="AG2923" s="11"/>
      <c r="AH2923" s="11"/>
      <c r="AI2923" s="11"/>
      <c r="AJ2923" s="11"/>
      <c r="AK2923" s="11"/>
      <c r="AL2923" s="11"/>
      <c r="AM2923" s="11"/>
      <c r="AN2923" s="11"/>
      <c r="AO2923" s="11"/>
      <c r="AP2923" s="11"/>
      <c r="AQ2923" s="11"/>
      <c r="AR2923" s="11"/>
      <c r="AS2923" s="11"/>
      <c r="AT2923" s="11"/>
      <c r="AU2923" s="11"/>
      <c r="AV2923" s="11"/>
      <c r="AW2923" s="11"/>
      <c r="AX2923" s="11"/>
      <c r="AY2923" s="11"/>
      <c r="AZ2923" s="11"/>
      <c r="BA2923" s="11"/>
      <c r="BB2923" s="11"/>
      <c r="BC2923" s="11"/>
      <c r="BD2923" s="11"/>
      <c r="BE2923" s="11"/>
      <c r="BF2923" s="11"/>
      <c r="BG2923" s="11"/>
      <c r="BH2923" s="11"/>
      <c r="BI2923" s="11"/>
      <c r="BJ2923" s="11"/>
      <c r="BK2923" s="11"/>
      <c r="BL2923" s="11"/>
      <c r="BM2923" s="11"/>
      <c r="BN2923" s="11"/>
      <c r="BO2923" s="11"/>
      <c r="BP2923" s="1" t="str">
        <v>0- Port Costs</v>
      </c>
      <c r="BT2923" s="1" t="str">
        <v>0- Port Value</v>
      </c>
      <c r="BU2923" s="11"/>
    </row>
    <row r="2924" spans="8:73" hidden="1" outlineLevel="1" x14ac:dyDescent="0.3">
      <c r="H2924" s="1" t="str">
        <v>0 - BM Costs</v>
      </c>
      <c r="L2924" s="1" t="str">
        <v>0 - BM Port</v>
      </c>
      <c r="N2924" s="1" t="str">
        <v>0 - Port Assets</v>
      </c>
      <c r="O2924" s="11"/>
      <c r="P2924" s="11"/>
      <c r="Q2924" s="11"/>
      <c r="R2924" s="11"/>
      <c r="S2924" s="11"/>
      <c r="T2924" s="11"/>
      <c r="U2924" s="11"/>
      <c r="V2924" s="11"/>
      <c r="W2924" s="11"/>
      <c r="X2924" s="11"/>
      <c r="Y2924" s="11"/>
      <c r="Z2924" s="11"/>
      <c r="AA2924" s="11"/>
      <c r="AB2924" s="11"/>
      <c r="AC2924" s="11"/>
      <c r="AD2924" s="11"/>
      <c r="AE2924" s="11"/>
      <c r="AF2924" s="11"/>
      <c r="AG2924" s="11"/>
      <c r="AH2924" s="11"/>
      <c r="AI2924" s="11"/>
      <c r="AJ2924" s="11"/>
      <c r="AK2924" s="11"/>
      <c r="AL2924" s="11"/>
      <c r="AM2924" s="11"/>
      <c r="AN2924" s="11"/>
      <c r="AO2924" s="11"/>
      <c r="AP2924" s="11"/>
      <c r="AQ2924" s="11"/>
      <c r="AR2924" s="11"/>
      <c r="AS2924" s="11"/>
      <c r="AT2924" s="11"/>
      <c r="AU2924" s="11"/>
      <c r="AV2924" s="11"/>
      <c r="AW2924" s="11"/>
      <c r="AX2924" s="11"/>
      <c r="AY2924" s="11"/>
      <c r="AZ2924" s="11"/>
      <c r="BA2924" s="11"/>
      <c r="BB2924" s="11"/>
      <c r="BC2924" s="11"/>
      <c r="BD2924" s="11"/>
      <c r="BE2924" s="11"/>
      <c r="BF2924" s="11"/>
      <c r="BG2924" s="11"/>
      <c r="BH2924" s="11"/>
      <c r="BI2924" s="11"/>
      <c r="BJ2924" s="11"/>
      <c r="BK2924" s="11"/>
      <c r="BL2924" s="11"/>
      <c r="BM2924" s="11"/>
      <c r="BN2924" s="11"/>
      <c r="BO2924" s="11"/>
      <c r="BP2924" s="1" t="str">
        <v>0- Port Costs</v>
      </c>
      <c r="BT2924" s="1" t="str">
        <v>0- Port Value</v>
      </c>
      <c r="BU2924" s="11"/>
    </row>
    <row r="2925" spans="8:73" hidden="1" outlineLevel="1" x14ac:dyDescent="0.3">
      <c r="H2925" s="1" t="str">
        <v>0 - BM Costs</v>
      </c>
      <c r="L2925" s="1" t="str">
        <v>0 - BM Port</v>
      </c>
      <c r="N2925" s="1" t="str">
        <v>0 - Port Assets</v>
      </c>
      <c r="O2925" s="11"/>
      <c r="P2925" s="11"/>
      <c r="Q2925" s="11"/>
      <c r="R2925" s="11"/>
      <c r="S2925" s="11"/>
      <c r="T2925" s="11"/>
      <c r="U2925" s="11"/>
      <c r="V2925" s="11"/>
      <c r="W2925" s="11"/>
      <c r="X2925" s="11"/>
      <c r="Y2925" s="11"/>
      <c r="Z2925" s="11"/>
      <c r="AA2925" s="11"/>
      <c r="AB2925" s="11"/>
      <c r="AC2925" s="11"/>
      <c r="AD2925" s="11"/>
      <c r="AE2925" s="11"/>
      <c r="AF2925" s="11"/>
      <c r="AG2925" s="11"/>
      <c r="AH2925" s="11"/>
      <c r="AI2925" s="11"/>
      <c r="AJ2925" s="11"/>
      <c r="AK2925" s="11"/>
      <c r="AL2925" s="11"/>
      <c r="AM2925" s="11"/>
      <c r="AN2925" s="11"/>
      <c r="AO2925" s="11"/>
      <c r="AP2925" s="11"/>
      <c r="AQ2925" s="11"/>
      <c r="AR2925" s="11"/>
      <c r="AS2925" s="11"/>
      <c r="AT2925" s="11"/>
      <c r="AU2925" s="11"/>
      <c r="AV2925" s="11"/>
      <c r="AW2925" s="11"/>
      <c r="AX2925" s="11"/>
      <c r="AY2925" s="11"/>
      <c r="AZ2925" s="11"/>
      <c r="BA2925" s="11"/>
      <c r="BB2925" s="11"/>
      <c r="BC2925" s="11"/>
      <c r="BD2925" s="11"/>
      <c r="BE2925" s="11"/>
      <c r="BF2925" s="11"/>
      <c r="BG2925" s="11"/>
      <c r="BH2925" s="11"/>
      <c r="BI2925" s="11"/>
      <c r="BJ2925" s="11"/>
      <c r="BK2925" s="11"/>
      <c r="BL2925" s="11"/>
      <c r="BM2925" s="11"/>
      <c r="BN2925" s="11"/>
      <c r="BO2925" s="11"/>
      <c r="BP2925" s="1" t="str">
        <v>0- Port Costs</v>
      </c>
      <c r="BT2925" s="1" t="str">
        <v>0- Port Value</v>
      </c>
      <c r="BU2925" s="11"/>
    </row>
    <row r="2926" spans="8:73" hidden="1" outlineLevel="1" x14ac:dyDescent="0.3">
      <c r="H2926" s="1" t="str">
        <v>0 - BM Costs</v>
      </c>
      <c r="L2926" s="1" t="str">
        <v>0 - BM Port</v>
      </c>
      <c r="N2926" s="1" t="str">
        <v>0 - Port Assets</v>
      </c>
      <c r="O2926" s="11"/>
      <c r="P2926" s="11"/>
      <c r="Q2926" s="11"/>
      <c r="R2926" s="11"/>
      <c r="S2926" s="11"/>
      <c r="T2926" s="11"/>
      <c r="U2926" s="11"/>
      <c r="V2926" s="11"/>
      <c r="W2926" s="11"/>
      <c r="X2926" s="11"/>
      <c r="Y2926" s="11"/>
      <c r="Z2926" s="11"/>
      <c r="AA2926" s="11"/>
      <c r="AB2926" s="11"/>
      <c r="AC2926" s="11"/>
      <c r="AD2926" s="11"/>
      <c r="AE2926" s="11"/>
      <c r="AF2926" s="11"/>
      <c r="AG2926" s="11"/>
      <c r="AH2926" s="11"/>
      <c r="AI2926" s="11"/>
      <c r="AJ2926" s="11"/>
      <c r="AK2926" s="11"/>
      <c r="AL2926" s="11"/>
      <c r="AM2926" s="11"/>
      <c r="AN2926" s="11"/>
      <c r="AO2926" s="11"/>
      <c r="AP2926" s="11"/>
      <c r="AQ2926" s="11"/>
      <c r="AR2926" s="11"/>
      <c r="AS2926" s="11"/>
      <c r="AT2926" s="11"/>
      <c r="AU2926" s="11"/>
      <c r="AV2926" s="11"/>
      <c r="AW2926" s="11"/>
      <c r="AX2926" s="11"/>
      <c r="AY2926" s="11"/>
      <c r="AZ2926" s="11"/>
      <c r="BA2926" s="11"/>
      <c r="BB2926" s="11"/>
      <c r="BC2926" s="11"/>
      <c r="BD2926" s="11"/>
      <c r="BE2926" s="11"/>
      <c r="BF2926" s="11"/>
      <c r="BG2926" s="11"/>
      <c r="BH2926" s="11"/>
      <c r="BI2926" s="11"/>
      <c r="BJ2926" s="11"/>
      <c r="BK2926" s="11"/>
      <c r="BL2926" s="11"/>
      <c r="BM2926" s="11"/>
      <c r="BN2926" s="11"/>
      <c r="BO2926" s="11"/>
      <c r="BP2926" s="1" t="str">
        <v>0- Port Costs</v>
      </c>
      <c r="BT2926" s="1" t="str">
        <v>0- Port Value</v>
      </c>
      <c r="BU2926" s="11"/>
    </row>
    <row r="2927" spans="8:73" hidden="1" outlineLevel="1" x14ac:dyDescent="0.3">
      <c r="H2927" s="1" t="str">
        <v>0 - BM Costs</v>
      </c>
      <c r="L2927" s="1" t="str">
        <v>0 - BM Port</v>
      </c>
      <c r="N2927" s="1" t="str">
        <v>0 - Port Assets</v>
      </c>
      <c r="O2927" s="11"/>
      <c r="P2927" s="11"/>
      <c r="Q2927" s="11"/>
      <c r="R2927" s="11"/>
      <c r="S2927" s="11"/>
      <c r="T2927" s="11"/>
      <c r="U2927" s="11"/>
      <c r="V2927" s="11"/>
      <c r="W2927" s="11"/>
      <c r="X2927" s="11"/>
      <c r="Y2927" s="11"/>
      <c r="Z2927" s="11"/>
      <c r="AA2927" s="11"/>
      <c r="AB2927" s="11"/>
      <c r="AC2927" s="11"/>
      <c r="AD2927" s="11"/>
      <c r="AE2927" s="11"/>
      <c r="AF2927" s="11"/>
      <c r="AG2927" s="11"/>
      <c r="AH2927" s="11"/>
      <c r="AI2927" s="11"/>
      <c r="AJ2927" s="11"/>
      <c r="AK2927" s="11"/>
      <c r="AL2927" s="11"/>
      <c r="AM2927" s="11"/>
      <c r="AN2927" s="11"/>
      <c r="AO2927" s="11"/>
      <c r="AP2927" s="11"/>
      <c r="AQ2927" s="11"/>
      <c r="AR2927" s="11"/>
      <c r="AS2927" s="11"/>
      <c r="AT2927" s="11"/>
      <c r="AU2927" s="11"/>
      <c r="AV2927" s="11"/>
      <c r="AW2927" s="11"/>
      <c r="AX2927" s="11"/>
      <c r="AY2927" s="11"/>
      <c r="AZ2927" s="11"/>
      <c r="BA2927" s="11"/>
      <c r="BB2927" s="11"/>
      <c r="BC2927" s="11"/>
      <c r="BD2927" s="11"/>
      <c r="BE2927" s="11"/>
      <c r="BF2927" s="11"/>
      <c r="BG2927" s="11"/>
      <c r="BH2927" s="11"/>
      <c r="BI2927" s="11"/>
      <c r="BJ2927" s="11"/>
      <c r="BK2927" s="11"/>
      <c r="BL2927" s="11"/>
      <c r="BM2927" s="11"/>
      <c r="BN2927" s="11"/>
      <c r="BO2927" s="11"/>
      <c r="BP2927" s="1" t="str">
        <v>0- Port Costs</v>
      </c>
      <c r="BT2927" s="1" t="str">
        <v>0- Port Value</v>
      </c>
      <c r="BU2927" s="11"/>
    </row>
    <row r="2928" spans="8:73" hidden="1" outlineLevel="1" x14ac:dyDescent="0.3">
      <c r="H2928" s="1" t="str">
        <v>0 - BM Costs</v>
      </c>
      <c r="L2928" s="1" t="str">
        <v>0 - BM Port</v>
      </c>
      <c r="N2928" s="1" t="str">
        <v>0 - Port Assets</v>
      </c>
      <c r="O2928" s="11"/>
      <c r="P2928" s="11"/>
      <c r="Q2928" s="11"/>
      <c r="R2928" s="11"/>
      <c r="S2928" s="11"/>
      <c r="T2928" s="11"/>
      <c r="U2928" s="11"/>
      <c r="V2928" s="11"/>
      <c r="W2928" s="11"/>
      <c r="X2928" s="11"/>
      <c r="Y2928" s="11"/>
      <c r="Z2928" s="11"/>
      <c r="AA2928" s="11"/>
      <c r="AB2928" s="11"/>
      <c r="AC2928" s="11"/>
      <c r="AD2928" s="11"/>
      <c r="AE2928" s="11"/>
      <c r="AF2928" s="11"/>
      <c r="AG2928" s="11"/>
      <c r="AH2928" s="11"/>
      <c r="AI2928" s="11"/>
      <c r="AJ2928" s="11"/>
      <c r="AK2928" s="11"/>
      <c r="AL2928" s="11"/>
      <c r="AM2928" s="11"/>
      <c r="AN2928" s="11"/>
      <c r="AO2928" s="11"/>
      <c r="AP2928" s="11"/>
      <c r="AQ2928" s="11"/>
      <c r="AR2928" s="11"/>
      <c r="AS2928" s="11"/>
      <c r="AT2928" s="11"/>
      <c r="AU2928" s="11"/>
      <c r="AV2928" s="11"/>
      <c r="AW2928" s="11"/>
      <c r="AX2928" s="11"/>
      <c r="AY2928" s="11"/>
      <c r="AZ2928" s="11"/>
      <c r="BA2928" s="11"/>
      <c r="BB2928" s="11"/>
      <c r="BC2928" s="11"/>
      <c r="BD2928" s="11"/>
      <c r="BE2928" s="11"/>
      <c r="BF2928" s="11"/>
      <c r="BG2928" s="11"/>
      <c r="BH2928" s="11"/>
      <c r="BI2928" s="11"/>
      <c r="BJ2928" s="11"/>
      <c r="BK2928" s="11"/>
      <c r="BL2928" s="11"/>
      <c r="BM2928" s="11"/>
      <c r="BN2928" s="11"/>
      <c r="BO2928" s="11"/>
      <c r="BP2928" s="1" t="str">
        <v>0- Port Costs</v>
      </c>
      <c r="BT2928" s="1" t="str">
        <v>0- Port Value</v>
      </c>
      <c r="BU2928" s="11"/>
    </row>
    <row r="2929" spans="8:73" hidden="1" outlineLevel="1" x14ac:dyDescent="0.3">
      <c r="H2929" s="1" t="str">
        <v>0 - BM Costs</v>
      </c>
      <c r="L2929" s="1" t="str">
        <v>0 - BM Port</v>
      </c>
      <c r="N2929" s="1" t="str">
        <v>0 - Port Assets</v>
      </c>
      <c r="O2929" s="11"/>
      <c r="P2929" s="11"/>
      <c r="Q2929" s="11"/>
      <c r="R2929" s="11"/>
      <c r="S2929" s="11"/>
      <c r="T2929" s="11"/>
      <c r="U2929" s="11"/>
      <c r="V2929" s="11"/>
      <c r="W2929" s="11"/>
      <c r="X2929" s="11"/>
      <c r="Y2929" s="11"/>
      <c r="Z2929" s="11"/>
      <c r="AA2929" s="11"/>
      <c r="AB2929" s="11"/>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c r="BC2929" s="11"/>
      <c r="BD2929" s="11"/>
      <c r="BE2929" s="11"/>
      <c r="BF2929" s="11"/>
      <c r="BG2929" s="11"/>
      <c r="BH2929" s="11"/>
      <c r="BI2929" s="11"/>
      <c r="BJ2929" s="11"/>
      <c r="BK2929" s="11"/>
      <c r="BL2929" s="11"/>
      <c r="BM2929" s="11"/>
      <c r="BN2929" s="11"/>
      <c r="BO2929" s="11"/>
      <c r="BP2929" s="1" t="str">
        <v>0- Port Costs</v>
      </c>
      <c r="BT2929" s="1" t="str">
        <v>0- Port Value</v>
      </c>
      <c r="BU2929" s="11"/>
    </row>
    <row r="2930" spans="8:73" hidden="1" outlineLevel="1" x14ac:dyDescent="0.3">
      <c r="H2930" s="1" t="str">
        <v>0 - BM Costs</v>
      </c>
      <c r="L2930" s="1" t="str">
        <v>0 - BM Port</v>
      </c>
      <c r="N2930" s="1" t="str">
        <v>0 - Port Assets</v>
      </c>
      <c r="O2930" s="11"/>
      <c r="P2930" s="11"/>
      <c r="Q2930" s="11"/>
      <c r="R2930" s="11"/>
      <c r="S2930" s="11"/>
      <c r="T2930" s="11"/>
      <c r="U2930" s="11"/>
      <c r="V2930" s="11"/>
      <c r="W2930" s="11"/>
      <c r="X2930" s="11"/>
      <c r="Y2930" s="11"/>
      <c r="Z2930" s="11"/>
      <c r="AA2930" s="11"/>
      <c r="AB2930" s="11"/>
      <c r="AC2930" s="11"/>
      <c r="AD2930" s="11"/>
      <c r="AE2930" s="11"/>
      <c r="AF2930" s="11"/>
      <c r="AG2930" s="11"/>
      <c r="AH2930" s="11"/>
      <c r="AI2930" s="11"/>
      <c r="AJ2930" s="11"/>
      <c r="AK2930" s="11"/>
      <c r="AL2930" s="11"/>
      <c r="AM2930" s="11"/>
      <c r="AN2930" s="11"/>
      <c r="AO2930" s="11"/>
      <c r="AP2930" s="11"/>
      <c r="AQ2930" s="11"/>
      <c r="AR2930" s="11"/>
      <c r="AS2930" s="11"/>
      <c r="AT2930" s="11"/>
      <c r="AU2930" s="11"/>
      <c r="AV2930" s="11"/>
      <c r="AW2930" s="11"/>
      <c r="AX2930" s="11"/>
      <c r="AY2930" s="11"/>
      <c r="AZ2930" s="11"/>
      <c r="BA2930" s="11"/>
      <c r="BB2930" s="11"/>
      <c r="BC2930" s="11"/>
      <c r="BD2930" s="11"/>
      <c r="BE2930" s="11"/>
      <c r="BF2930" s="11"/>
      <c r="BG2930" s="11"/>
      <c r="BH2930" s="11"/>
      <c r="BI2930" s="11"/>
      <c r="BJ2930" s="11"/>
      <c r="BK2930" s="11"/>
      <c r="BL2930" s="11"/>
      <c r="BM2930" s="11"/>
      <c r="BN2930" s="11"/>
      <c r="BO2930" s="11"/>
      <c r="BP2930" s="1" t="str">
        <v>0- Port Costs</v>
      </c>
      <c r="BT2930" s="1" t="str">
        <v>0- Port Value</v>
      </c>
      <c r="BU2930" s="11"/>
    </row>
    <row r="2931" spans="8:73" hidden="1" outlineLevel="1" x14ac:dyDescent="0.3">
      <c r="H2931" s="1" t="str">
        <v>0 - BM Costs</v>
      </c>
      <c r="L2931" s="1" t="str">
        <v>0 - BM Port</v>
      </c>
      <c r="N2931" s="1" t="str">
        <v>0 - Port Assets</v>
      </c>
      <c r="O2931" s="11"/>
      <c r="P2931" s="11"/>
      <c r="Q2931" s="11"/>
      <c r="R2931" s="11"/>
      <c r="S2931" s="11"/>
      <c r="T2931" s="11"/>
      <c r="U2931" s="11"/>
      <c r="V2931" s="11"/>
      <c r="W2931" s="11"/>
      <c r="X2931" s="11"/>
      <c r="Y2931" s="11"/>
      <c r="Z2931" s="11"/>
      <c r="AA2931" s="11"/>
      <c r="AB2931" s="11"/>
      <c r="AC2931" s="11"/>
      <c r="AD2931" s="11"/>
      <c r="AE2931" s="11"/>
      <c r="AF2931" s="11"/>
      <c r="AG2931" s="11"/>
      <c r="AH2931" s="11"/>
      <c r="AI2931" s="11"/>
      <c r="AJ2931" s="11"/>
      <c r="AK2931" s="11"/>
      <c r="AL2931" s="11"/>
      <c r="AM2931" s="11"/>
      <c r="AN2931" s="11"/>
      <c r="AO2931" s="11"/>
      <c r="AP2931" s="11"/>
      <c r="AQ2931" s="11"/>
      <c r="AR2931" s="11"/>
      <c r="AS2931" s="11"/>
      <c r="AT2931" s="11"/>
      <c r="AU2931" s="11"/>
      <c r="AV2931" s="11"/>
      <c r="AW2931" s="11"/>
      <c r="AX2931" s="11"/>
      <c r="AY2931" s="11"/>
      <c r="AZ2931" s="11"/>
      <c r="BA2931" s="11"/>
      <c r="BB2931" s="11"/>
      <c r="BC2931" s="11"/>
      <c r="BD2931" s="11"/>
      <c r="BE2931" s="11"/>
      <c r="BF2931" s="11"/>
      <c r="BG2931" s="11"/>
      <c r="BH2931" s="11"/>
      <c r="BI2931" s="11"/>
      <c r="BJ2931" s="11"/>
      <c r="BK2931" s="11"/>
      <c r="BL2931" s="11"/>
      <c r="BM2931" s="11"/>
      <c r="BN2931" s="11"/>
      <c r="BO2931" s="11"/>
      <c r="BP2931" s="1" t="str">
        <v>0- Port Costs</v>
      </c>
      <c r="BT2931" s="1" t="str">
        <v>0- Port Value</v>
      </c>
      <c r="BU2931" s="11"/>
    </row>
    <row r="2932" spans="8:73" hidden="1" outlineLevel="1" x14ac:dyDescent="0.3">
      <c r="H2932" s="1" t="str">
        <v>0 - BM Costs</v>
      </c>
      <c r="L2932" s="1" t="str">
        <v>0 - BM Port</v>
      </c>
      <c r="N2932" s="1" t="str">
        <v>0 - Port Assets</v>
      </c>
      <c r="O2932" s="11"/>
      <c r="P2932" s="11"/>
      <c r="Q2932" s="11"/>
      <c r="R2932" s="11"/>
      <c r="S2932" s="11"/>
      <c r="T2932" s="11"/>
      <c r="U2932" s="11"/>
      <c r="V2932" s="11"/>
      <c r="W2932" s="11"/>
      <c r="X2932" s="11"/>
      <c r="Y2932" s="11"/>
      <c r="Z2932" s="11"/>
      <c r="AA2932" s="11"/>
      <c r="AB2932" s="11"/>
      <c r="AC2932" s="11"/>
      <c r="AD2932" s="11"/>
      <c r="AE2932" s="11"/>
      <c r="AF2932" s="11"/>
      <c r="AG2932" s="11"/>
      <c r="AH2932" s="11"/>
      <c r="AI2932" s="11"/>
      <c r="AJ2932" s="11"/>
      <c r="AK2932" s="11"/>
      <c r="AL2932" s="11"/>
      <c r="AM2932" s="11"/>
      <c r="AN2932" s="11"/>
      <c r="AO2932" s="11"/>
      <c r="AP2932" s="11"/>
      <c r="AQ2932" s="11"/>
      <c r="AR2932" s="11"/>
      <c r="AS2932" s="11"/>
      <c r="AT2932" s="11"/>
      <c r="AU2932" s="11"/>
      <c r="AV2932" s="11"/>
      <c r="AW2932" s="11"/>
      <c r="AX2932" s="11"/>
      <c r="AY2932" s="11"/>
      <c r="AZ2932" s="11"/>
      <c r="BA2932" s="11"/>
      <c r="BB2932" s="11"/>
      <c r="BC2932" s="11"/>
      <c r="BD2932" s="11"/>
      <c r="BE2932" s="11"/>
      <c r="BF2932" s="11"/>
      <c r="BG2932" s="11"/>
      <c r="BH2932" s="11"/>
      <c r="BI2932" s="11"/>
      <c r="BJ2932" s="11"/>
      <c r="BK2932" s="11"/>
      <c r="BL2932" s="11"/>
      <c r="BM2932" s="11"/>
      <c r="BN2932" s="11"/>
      <c r="BO2932" s="11"/>
      <c r="BP2932" s="1" t="str">
        <v>0- Port Costs</v>
      </c>
      <c r="BT2932" s="1" t="str">
        <v>0- Port Value</v>
      </c>
      <c r="BU2932" s="11"/>
    </row>
    <row r="2933" spans="8:73" hidden="1" outlineLevel="1" x14ac:dyDescent="0.3">
      <c r="H2933" s="1" t="str">
        <v>0 - BM Costs</v>
      </c>
      <c r="L2933" s="1" t="str">
        <v>0 - BM Port</v>
      </c>
      <c r="N2933" s="1" t="str">
        <v>0 - Port Assets</v>
      </c>
      <c r="O2933" s="11"/>
      <c r="P2933" s="11"/>
      <c r="Q2933" s="11"/>
      <c r="R2933" s="11"/>
      <c r="S2933" s="11"/>
      <c r="T2933" s="11"/>
      <c r="U2933" s="11"/>
      <c r="V2933" s="11"/>
      <c r="W2933" s="11"/>
      <c r="X2933" s="11"/>
      <c r="Y2933" s="11"/>
      <c r="Z2933" s="11"/>
      <c r="AA2933" s="11"/>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c r="BC2933" s="11"/>
      <c r="BD2933" s="11"/>
      <c r="BE2933" s="11"/>
      <c r="BF2933" s="11"/>
      <c r="BG2933" s="11"/>
      <c r="BH2933" s="11"/>
      <c r="BI2933" s="11"/>
      <c r="BJ2933" s="11"/>
      <c r="BK2933" s="11"/>
      <c r="BL2933" s="11"/>
      <c r="BM2933" s="11"/>
      <c r="BN2933" s="11"/>
      <c r="BO2933" s="11"/>
      <c r="BP2933" s="1" t="str">
        <v>0- Port Costs</v>
      </c>
      <c r="BT2933" s="1" t="str">
        <v>0- Port Value</v>
      </c>
      <c r="BU2933" s="11"/>
    </row>
    <row r="2934" spans="8:73" hidden="1" outlineLevel="1" x14ac:dyDescent="0.3">
      <c r="H2934" s="1" t="str">
        <v>0 - BM Costs</v>
      </c>
      <c r="L2934" s="1" t="str">
        <v>0 - BM Port</v>
      </c>
      <c r="N2934" s="1" t="str">
        <v>0 - Port Assets</v>
      </c>
      <c r="O2934" s="11"/>
      <c r="P2934" s="11"/>
      <c r="Q2934" s="11"/>
      <c r="R2934" s="11"/>
      <c r="S2934" s="11"/>
      <c r="T2934" s="11"/>
      <c r="U2934" s="11"/>
      <c r="V2934" s="11"/>
      <c r="W2934" s="11"/>
      <c r="X2934" s="11"/>
      <c r="Y2934" s="11"/>
      <c r="Z2934" s="11"/>
      <c r="AA2934" s="11"/>
      <c r="AB2934" s="11"/>
      <c r="AC2934" s="11"/>
      <c r="AD2934" s="11"/>
      <c r="AE2934" s="11"/>
      <c r="AF2934" s="11"/>
      <c r="AG2934" s="11"/>
      <c r="AH2934" s="11"/>
      <c r="AI2934" s="11"/>
      <c r="AJ2934" s="11"/>
      <c r="AK2934" s="11"/>
      <c r="AL2934" s="11"/>
      <c r="AM2934" s="11"/>
      <c r="AN2934" s="11"/>
      <c r="AO2934" s="11"/>
      <c r="AP2934" s="11"/>
      <c r="AQ2934" s="11"/>
      <c r="AR2934" s="11"/>
      <c r="AS2934" s="11"/>
      <c r="AT2934" s="11"/>
      <c r="AU2934" s="11"/>
      <c r="AV2934" s="11"/>
      <c r="AW2934" s="11"/>
      <c r="AX2934" s="11"/>
      <c r="AY2934" s="11"/>
      <c r="AZ2934" s="11"/>
      <c r="BA2934" s="11"/>
      <c r="BB2934" s="11"/>
      <c r="BC2934" s="11"/>
      <c r="BD2934" s="11"/>
      <c r="BE2934" s="11"/>
      <c r="BF2934" s="11"/>
      <c r="BG2934" s="11"/>
      <c r="BH2934" s="11"/>
      <c r="BI2934" s="11"/>
      <c r="BJ2934" s="11"/>
      <c r="BK2934" s="11"/>
      <c r="BL2934" s="11"/>
      <c r="BM2934" s="11"/>
      <c r="BN2934" s="11"/>
      <c r="BO2934" s="11"/>
      <c r="BP2934" s="1" t="str">
        <v>0- Port Costs</v>
      </c>
      <c r="BT2934" s="1" t="str">
        <v>0- Port Value</v>
      </c>
      <c r="BU2934" s="11"/>
    </row>
    <row r="2935" spans="8:73" hidden="1" outlineLevel="1" x14ac:dyDescent="0.3">
      <c r="H2935" s="1" t="str">
        <v>0 - BM Costs</v>
      </c>
      <c r="L2935" s="1" t="str">
        <v>0 - BM Port</v>
      </c>
      <c r="N2935" s="1" t="str">
        <v>0 - Port Assets</v>
      </c>
      <c r="O2935" s="11"/>
      <c r="P2935" s="11"/>
      <c r="Q2935" s="11"/>
      <c r="R2935" s="11"/>
      <c r="S2935" s="11"/>
      <c r="T2935" s="11"/>
      <c r="U2935" s="11"/>
      <c r="V2935" s="11"/>
      <c r="W2935" s="11"/>
      <c r="X2935" s="11"/>
      <c r="Y2935" s="11"/>
      <c r="Z2935" s="11"/>
      <c r="AA2935" s="11"/>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c r="BC2935" s="11"/>
      <c r="BD2935" s="11"/>
      <c r="BE2935" s="11"/>
      <c r="BF2935" s="11"/>
      <c r="BG2935" s="11"/>
      <c r="BH2935" s="11"/>
      <c r="BI2935" s="11"/>
      <c r="BJ2935" s="11"/>
      <c r="BK2935" s="11"/>
      <c r="BL2935" s="11"/>
      <c r="BM2935" s="11"/>
      <c r="BN2935" s="11"/>
      <c r="BO2935" s="11"/>
      <c r="BP2935" s="1" t="str">
        <v>0- Port Costs</v>
      </c>
      <c r="BT2935" s="1" t="str">
        <v>0- Port Value</v>
      </c>
      <c r="BU2935" s="11"/>
    </row>
    <row r="2936" spans="8:73" hidden="1" outlineLevel="1" x14ac:dyDescent="0.3">
      <c r="H2936" s="1" t="str">
        <v>0 - BM Costs</v>
      </c>
      <c r="L2936" s="1" t="str">
        <v>0 - BM Port</v>
      </c>
      <c r="N2936" s="1" t="str">
        <v>0 - Port Assets</v>
      </c>
      <c r="O2936" s="11"/>
      <c r="P2936" s="11"/>
      <c r="Q2936" s="11"/>
      <c r="R2936" s="11"/>
      <c r="S2936" s="11"/>
      <c r="T2936" s="11"/>
      <c r="U2936" s="11"/>
      <c r="V2936" s="11"/>
      <c r="W2936" s="11"/>
      <c r="X2936" s="11"/>
      <c r="Y2936" s="11"/>
      <c r="Z2936" s="11"/>
      <c r="AA2936" s="11"/>
      <c r="AB2936" s="11"/>
      <c r="AC2936" s="11"/>
      <c r="AD2936" s="11"/>
      <c r="AE2936" s="11"/>
      <c r="AF2936" s="11"/>
      <c r="AG2936" s="11"/>
      <c r="AH2936" s="11"/>
      <c r="AI2936" s="11"/>
      <c r="AJ2936" s="11"/>
      <c r="AK2936" s="11"/>
      <c r="AL2936" s="11"/>
      <c r="AM2936" s="11"/>
      <c r="AN2936" s="11"/>
      <c r="AO2936" s="11"/>
      <c r="AP2936" s="11"/>
      <c r="AQ2936" s="11"/>
      <c r="AR2936" s="11"/>
      <c r="AS2936" s="11"/>
      <c r="AT2936" s="11"/>
      <c r="AU2936" s="11"/>
      <c r="AV2936" s="11"/>
      <c r="AW2936" s="11"/>
      <c r="AX2936" s="11"/>
      <c r="AY2936" s="11"/>
      <c r="AZ2936" s="11"/>
      <c r="BA2936" s="11"/>
      <c r="BB2936" s="11"/>
      <c r="BC2936" s="11"/>
      <c r="BD2936" s="11"/>
      <c r="BE2936" s="11"/>
      <c r="BF2936" s="11"/>
      <c r="BG2936" s="11"/>
      <c r="BH2936" s="11"/>
      <c r="BI2936" s="11"/>
      <c r="BJ2936" s="11"/>
      <c r="BK2936" s="11"/>
      <c r="BL2936" s="11"/>
      <c r="BM2936" s="11"/>
      <c r="BN2936" s="11"/>
      <c r="BO2936" s="11"/>
      <c r="BP2936" s="1" t="str">
        <v>0- Port Costs</v>
      </c>
      <c r="BT2936" s="1" t="str">
        <v>0- Port Value</v>
      </c>
      <c r="BU2936" s="11"/>
    </row>
    <row r="2937" spans="8:73" hidden="1" outlineLevel="1" x14ac:dyDescent="0.3">
      <c r="H2937" s="1" t="str">
        <v>0 - BM Costs</v>
      </c>
      <c r="L2937" s="1" t="str">
        <v>0 - BM Port</v>
      </c>
      <c r="N2937" s="1" t="str">
        <v>0 - Port Assets</v>
      </c>
      <c r="O2937" s="11"/>
      <c r="P2937" s="11"/>
      <c r="Q2937" s="11"/>
      <c r="R2937" s="11"/>
      <c r="S2937" s="11"/>
      <c r="T2937" s="11"/>
      <c r="U2937" s="11"/>
      <c r="V2937" s="11"/>
      <c r="W2937" s="11"/>
      <c r="X2937" s="11"/>
      <c r="Y2937" s="11"/>
      <c r="Z2937" s="11"/>
      <c r="AA2937" s="11"/>
      <c r="AB2937" s="11"/>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c r="BC2937" s="11"/>
      <c r="BD2937" s="11"/>
      <c r="BE2937" s="11"/>
      <c r="BF2937" s="11"/>
      <c r="BG2937" s="11"/>
      <c r="BH2937" s="11"/>
      <c r="BI2937" s="11"/>
      <c r="BJ2937" s="11"/>
      <c r="BK2937" s="11"/>
      <c r="BL2937" s="11"/>
      <c r="BM2937" s="11"/>
      <c r="BN2937" s="11"/>
      <c r="BO2937" s="11"/>
      <c r="BP2937" s="1" t="str">
        <v>0- Port Costs</v>
      </c>
      <c r="BT2937" s="1" t="str">
        <v>0- Port Value</v>
      </c>
      <c r="BU2937" s="11"/>
    </row>
    <row r="2938" spans="8:73" hidden="1" outlineLevel="1" x14ac:dyDescent="0.3">
      <c r="H2938" s="1" t="str">
        <v>0 - BM Costs</v>
      </c>
      <c r="L2938" s="1" t="str">
        <v>0 - BM Port</v>
      </c>
      <c r="N2938" s="1" t="str">
        <v>0 - Port Assets</v>
      </c>
      <c r="O2938" s="11"/>
      <c r="P2938" s="11"/>
      <c r="Q2938" s="11"/>
      <c r="R2938" s="11"/>
      <c r="S2938" s="11"/>
      <c r="T2938" s="11"/>
      <c r="U2938" s="11"/>
      <c r="V2938" s="11"/>
      <c r="W2938" s="11"/>
      <c r="X2938" s="11"/>
      <c r="Y2938" s="11"/>
      <c r="Z2938" s="11"/>
      <c r="AA2938" s="11"/>
      <c r="AB2938" s="11"/>
      <c r="AC2938" s="11"/>
      <c r="AD2938" s="11"/>
      <c r="AE2938" s="11"/>
      <c r="AF2938" s="11"/>
      <c r="AG2938" s="11"/>
      <c r="AH2938" s="11"/>
      <c r="AI2938" s="11"/>
      <c r="AJ2938" s="11"/>
      <c r="AK2938" s="11"/>
      <c r="AL2938" s="11"/>
      <c r="AM2938" s="11"/>
      <c r="AN2938" s="11"/>
      <c r="AO2938" s="11"/>
      <c r="AP2938" s="11"/>
      <c r="AQ2938" s="11"/>
      <c r="AR2938" s="11"/>
      <c r="AS2938" s="11"/>
      <c r="AT2938" s="11"/>
      <c r="AU2938" s="11"/>
      <c r="AV2938" s="11"/>
      <c r="AW2938" s="11"/>
      <c r="AX2938" s="11"/>
      <c r="AY2938" s="11"/>
      <c r="AZ2938" s="11"/>
      <c r="BA2938" s="11"/>
      <c r="BB2938" s="11"/>
      <c r="BC2938" s="11"/>
      <c r="BD2938" s="11"/>
      <c r="BE2938" s="11"/>
      <c r="BF2938" s="11"/>
      <c r="BG2938" s="11"/>
      <c r="BH2938" s="11"/>
      <c r="BI2938" s="11"/>
      <c r="BJ2938" s="11"/>
      <c r="BK2938" s="11"/>
      <c r="BL2938" s="11"/>
      <c r="BM2938" s="11"/>
      <c r="BN2938" s="11"/>
      <c r="BO2938" s="11"/>
      <c r="BP2938" s="1" t="str">
        <v>0- Port Costs</v>
      </c>
      <c r="BT2938" s="1" t="str">
        <v>0- Port Value</v>
      </c>
      <c r="BU2938" s="11"/>
    </row>
    <row r="2939" spans="8:73" hidden="1" outlineLevel="1" x14ac:dyDescent="0.3">
      <c r="H2939" s="1" t="str">
        <v>0 - BM Costs</v>
      </c>
      <c r="L2939" s="1" t="str">
        <v>0 - BM Port</v>
      </c>
      <c r="N2939" s="1" t="str">
        <v>0 - Port Assets</v>
      </c>
      <c r="O2939" s="11"/>
      <c r="P2939" s="11"/>
      <c r="Q2939" s="11"/>
      <c r="R2939" s="11"/>
      <c r="S2939" s="11"/>
      <c r="T2939" s="11"/>
      <c r="U2939" s="11"/>
      <c r="V2939" s="11"/>
      <c r="W2939" s="11"/>
      <c r="X2939" s="11"/>
      <c r="Y2939" s="11"/>
      <c r="Z2939" s="11"/>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c r="BC2939" s="11"/>
      <c r="BD2939" s="11"/>
      <c r="BE2939" s="11"/>
      <c r="BF2939" s="11"/>
      <c r="BG2939" s="11"/>
      <c r="BH2939" s="11"/>
      <c r="BI2939" s="11"/>
      <c r="BJ2939" s="11"/>
      <c r="BK2939" s="11"/>
      <c r="BL2939" s="11"/>
      <c r="BM2939" s="11"/>
      <c r="BN2939" s="11"/>
      <c r="BO2939" s="11"/>
      <c r="BP2939" s="1" t="str">
        <v>0- Port Costs</v>
      </c>
      <c r="BT2939" s="1" t="str">
        <v>0- Port Value</v>
      </c>
      <c r="BU2939" s="11"/>
    </row>
    <row r="2940" spans="8:73" hidden="1" outlineLevel="1" x14ac:dyDescent="0.3">
      <c r="H2940" s="1" t="str">
        <v>0 - BM Costs</v>
      </c>
      <c r="L2940" s="1" t="str">
        <v>0 - BM Port</v>
      </c>
      <c r="N2940" s="1" t="str">
        <v>0 - Port Assets</v>
      </c>
      <c r="O2940" s="11"/>
      <c r="P2940" s="11"/>
      <c r="Q2940" s="11"/>
      <c r="R2940" s="11"/>
      <c r="S2940" s="11"/>
      <c r="T2940" s="11"/>
      <c r="U2940" s="11"/>
      <c r="V2940" s="11"/>
      <c r="W2940" s="11"/>
      <c r="X2940" s="11"/>
      <c r="Y2940" s="11"/>
      <c r="Z2940" s="11"/>
      <c r="AA2940" s="11"/>
      <c r="AB2940" s="11"/>
      <c r="AC2940" s="11"/>
      <c r="AD2940" s="11"/>
      <c r="AE2940" s="11"/>
      <c r="AF2940" s="11"/>
      <c r="AG2940" s="11"/>
      <c r="AH2940" s="11"/>
      <c r="AI2940" s="11"/>
      <c r="AJ2940" s="11"/>
      <c r="AK2940" s="11"/>
      <c r="AL2940" s="11"/>
      <c r="AM2940" s="11"/>
      <c r="AN2940" s="11"/>
      <c r="AO2940" s="11"/>
      <c r="AP2940" s="11"/>
      <c r="AQ2940" s="11"/>
      <c r="AR2940" s="11"/>
      <c r="AS2940" s="11"/>
      <c r="AT2940" s="11"/>
      <c r="AU2940" s="11"/>
      <c r="AV2940" s="11"/>
      <c r="AW2940" s="11"/>
      <c r="AX2940" s="11"/>
      <c r="AY2940" s="11"/>
      <c r="AZ2940" s="11"/>
      <c r="BA2940" s="11"/>
      <c r="BB2940" s="11"/>
      <c r="BC2940" s="11"/>
      <c r="BD2940" s="11"/>
      <c r="BE2940" s="11"/>
      <c r="BF2940" s="11"/>
      <c r="BG2940" s="11"/>
      <c r="BH2940" s="11"/>
      <c r="BI2940" s="11"/>
      <c r="BJ2940" s="11"/>
      <c r="BK2940" s="11"/>
      <c r="BL2940" s="11"/>
      <c r="BM2940" s="11"/>
      <c r="BN2940" s="11"/>
      <c r="BO2940" s="11"/>
      <c r="BP2940" s="1" t="str">
        <v>0- Port Costs</v>
      </c>
      <c r="BT2940" s="1" t="str">
        <v>0- Port Value</v>
      </c>
      <c r="BU2940" s="11"/>
    </row>
    <row r="2941" spans="8:73" hidden="1" outlineLevel="1" x14ac:dyDescent="0.3">
      <c r="H2941" s="1" t="str">
        <v>0 - BM Costs</v>
      </c>
      <c r="L2941" s="1" t="str">
        <v>0 - BM Port</v>
      </c>
      <c r="N2941" s="1" t="str">
        <v>0 - Port Assets</v>
      </c>
      <c r="O2941" s="11"/>
      <c r="P2941" s="11"/>
      <c r="Q2941" s="11"/>
      <c r="R2941" s="11"/>
      <c r="S2941" s="11"/>
      <c r="T2941" s="11"/>
      <c r="U2941" s="11"/>
      <c r="V2941" s="11"/>
      <c r="W2941" s="11"/>
      <c r="X2941" s="11"/>
      <c r="Y2941" s="11"/>
      <c r="Z2941" s="11"/>
      <c r="AA2941" s="11"/>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c r="BC2941" s="11"/>
      <c r="BD2941" s="11"/>
      <c r="BE2941" s="11"/>
      <c r="BF2941" s="11"/>
      <c r="BG2941" s="11"/>
      <c r="BH2941" s="11"/>
      <c r="BI2941" s="11"/>
      <c r="BJ2941" s="11"/>
      <c r="BK2941" s="11"/>
      <c r="BL2941" s="11"/>
      <c r="BM2941" s="11"/>
      <c r="BN2941" s="11"/>
      <c r="BO2941" s="11"/>
      <c r="BP2941" s="1" t="str">
        <v>0- Port Costs</v>
      </c>
      <c r="BT2941" s="1" t="str">
        <v>0- Port Value</v>
      </c>
      <c r="BU2941" s="11"/>
    </row>
    <row r="2942" spans="8:73" hidden="1" outlineLevel="1" x14ac:dyDescent="0.3">
      <c r="H2942" s="1" t="str">
        <v>0 - BM Costs</v>
      </c>
      <c r="L2942" s="1" t="str">
        <v>0 - BM Port</v>
      </c>
      <c r="N2942" s="1" t="str">
        <v>0 - Port Assets</v>
      </c>
      <c r="O2942" s="11"/>
      <c r="P2942" s="11"/>
      <c r="Q2942" s="11"/>
      <c r="R2942" s="11"/>
      <c r="S2942" s="11"/>
      <c r="T2942" s="11"/>
      <c r="U2942" s="11"/>
      <c r="V2942" s="11"/>
      <c r="W2942" s="11"/>
      <c r="X2942" s="11"/>
      <c r="Y2942" s="11"/>
      <c r="Z2942" s="11"/>
      <c r="AA2942" s="11"/>
      <c r="AB2942" s="11"/>
      <c r="AC2942" s="11"/>
      <c r="AD2942" s="11"/>
      <c r="AE2942" s="11"/>
      <c r="AF2942" s="11"/>
      <c r="AG2942" s="11"/>
      <c r="AH2942" s="11"/>
      <c r="AI2942" s="11"/>
      <c r="AJ2942" s="11"/>
      <c r="AK2942" s="11"/>
      <c r="AL2942" s="11"/>
      <c r="AM2942" s="11"/>
      <c r="AN2942" s="11"/>
      <c r="AO2942" s="11"/>
      <c r="AP2942" s="11"/>
      <c r="AQ2942" s="11"/>
      <c r="AR2942" s="11"/>
      <c r="AS2942" s="11"/>
      <c r="AT2942" s="11"/>
      <c r="AU2942" s="11"/>
      <c r="AV2942" s="11"/>
      <c r="AW2942" s="11"/>
      <c r="AX2942" s="11"/>
      <c r="AY2942" s="11"/>
      <c r="AZ2942" s="11"/>
      <c r="BA2942" s="11"/>
      <c r="BB2942" s="11"/>
      <c r="BC2942" s="11"/>
      <c r="BD2942" s="11"/>
      <c r="BE2942" s="11"/>
      <c r="BF2942" s="11"/>
      <c r="BG2942" s="11"/>
      <c r="BH2942" s="11"/>
      <c r="BI2942" s="11"/>
      <c r="BJ2942" s="11"/>
      <c r="BK2942" s="11"/>
      <c r="BL2942" s="11"/>
      <c r="BM2942" s="11"/>
      <c r="BN2942" s="11"/>
      <c r="BO2942" s="11"/>
      <c r="BP2942" s="1" t="str">
        <v>0- Port Costs</v>
      </c>
      <c r="BT2942" s="1" t="str">
        <v>0- Port Value</v>
      </c>
      <c r="BU2942" s="11"/>
    </row>
    <row r="2943" spans="8:73" hidden="1" outlineLevel="1" x14ac:dyDescent="0.3">
      <c r="H2943" s="1" t="str">
        <v>0 - BM Costs</v>
      </c>
      <c r="L2943" s="1" t="str">
        <v>0 - BM Port</v>
      </c>
      <c r="N2943" s="1" t="str">
        <v>0 - Port Assets</v>
      </c>
      <c r="O2943" s="11"/>
      <c r="P2943" s="11"/>
      <c r="Q2943" s="11"/>
      <c r="R2943" s="11"/>
      <c r="S2943" s="11"/>
      <c r="T2943" s="11"/>
      <c r="U2943" s="11"/>
      <c r="V2943" s="11"/>
      <c r="W2943" s="11"/>
      <c r="X2943" s="11"/>
      <c r="Y2943" s="11"/>
      <c r="Z2943" s="11"/>
      <c r="AA2943" s="11"/>
      <c r="AB2943" s="11"/>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c r="BC2943" s="11"/>
      <c r="BD2943" s="11"/>
      <c r="BE2943" s="11"/>
      <c r="BF2943" s="11"/>
      <c r="BG2943" s="11"/>
      <c r="BH2943" s="11"/>
      <c r="BI2943" s="11"/>
      <c r="BJ2943" s="11"/>
      <c r="BK2943" s="11"/>
      <c r="BL2943" s="11"/>
      <c r="BM2943" s="11"/>
      <c r="BN2943" s="11"/>
      <c r="BO2943" s="11"/>
      <c r="BP2943" s="1" t="str">
        <v>0- Port Costs</v>
      </c>
      <c r="BT2943" s="1" t="str">
        <v>0- Port Value</v>
      </c>
      <c r="BU2943" s="11"/>
    </row>
    <row r="2944" spans="8:73" hidden="1" outlineLevel="1" x14ac:dyDescent="0.3">
      <c r="H2944" s="1" t="str">
        <v>0 - BM Costs</v>
      </c>
      <c r="L2944" s="1" t="str">
        <v>0 - BM Port</v>
      </c>
      <c r="N2944" s="1" t="str">
        <v>0 - Port Assets</v>
      </c>
      <c r="O2944" s="11"/>
      <c r="P2944" s="11"/>
      <c r="Q2944" s="11"/>
      <c r="R2944" s="11"/>
      <c r="S2944" s="11"/>
      <c r="T2944" s="11"/>
      <c r="U2944" s="11"/>
      <c r="V2944" s="11"/>
      <c r="W2944" s="11"/>
      <c r="X2944" s="11"/>
      <c r="Y2944" s="11"/>
      <c r="Z2944" s="11"/>
      <c r="AA2944" s="11"/>
      <c r="AB2944" s="11"/>
      <c r="AC2944" s="11"/>
      <c r="AD2944" s="11"/>
      <c r="AE2944" s="11"/>
      <c r="AF2944" s="11"/>
      <c r="AG2944" s="11"/>
      <c r="AH2944" s="11"/>
      <c r="AI2944" s="11"/>
      <c r="AJ2944" s="11"/>
      <c r="AK2944" s="11"/>
      <c r="AL2944" s="11"/>
      <c r="AM2944" s="11"/>
      <c r="AN2944" s="11"/>
      <c r="AO2944" s="11"/>
      <c r="AP2944" s="11"/>
      <c r="AQ2944" s="11"/>
      <c r="AR2944" s="11"/>
      <c r="AS2944" s="11"/>
      <c r="AT2944" s="11"/>
      <c r="AU2944" s="11"/>
      <c r="AV2944" s="11"/>
      <c r="AW2944" s="11"/>
      <c r="AX2944" s="11"/>
      <c r="AY2944" s="11"/>
      <c r="AZ2944" s="11"/>
      <c r="BA2944" s="11"/>
      <c r="BB2944" s="11"/>
      <c r="BC2944" s="11"/>
      <c r="BD2944" s="11"/>
      <c r="BE2944" s="11"/>
      <c r="BF2944" s="11"/>
      <c r="BG2944" s="11"/>
      <c r="BH2944" s="11"/>
      <c r="BI2944" s="11"/>
      <c r="BJ2944" s="11"/>
      <c r="BK2944" s="11"/>
      <c r="BL2944" s="11"/>
      <c r="BM2944" s="11"/>
      <c r="BN2944" s="11"/>
      <c r="BO2944" s="11"/>
      <c r="BP2944" s="1" t="str">
        <v>0- Port Costs</v>
      </c>
      <c r="BT2944" s="1" t="str">
        <v>0- Port Value</v>
      </c>
      <c r="BU2944" s="11"/>
    </row>
    <row r="2945" spans="8:73" hidden="1" outlineLevel="1" x14ac:dyDescent="0.3">
      <c r="H2945" s="1" t="str">
        <v>0 - BM Costs</v>
      </c>
      <c r="L2945" s="1" t="str">
        <v>0 - BM Port</v>
      </c>
      <c r="N2945" s="1" t="str">
        <v>0 - Port Assets</v>
      </c>
      <c r="O2945" s="11"/>
      <c r="P2945" s="11"/>
      <c r="Q2945" s="11"/>
      <c r="R2945" s="11"/>
      <c r="S2945" s="11"/>
      <c r="T2945" s="11"/>
      <c r="U2945" s="11"/>
      <c r="V2945" s="11"/>
      <c r="W2945" s="11"/>
      <c r="X2945" s="11"/>
      <c r="Y2945" s="11"/>
      <c r="Z2945" s="11"/>
      <c r="AA2945" s="11"/>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c r="BC2945" s="11"/>
      <c r="BD2945" s="11"/>
      <c r="BE2945" s="11"/>
      <c r="BF2945" s="11"/>
      <c r="BG2945" s="11"/>
      <c r="BH2945" s="11"/>
      <c r="BI2945" s="11"/>
      <c r="BJ2945" s="11"/>
      <c r="BK2945" s="11"/>
      <c r="BL2945" s="11"/>
      <c r="BM2945" s="11"/>
      <c r="BN2945" s="11"/>
      <c r="BO2945" s="11"/>
      <c r="BP2945" s="1" t="str">
        <v>0- Port Costs</v>
      </c>
      <c r="BT2945" s="1" t="str">
        <v>0- Port Value</v>
      </c>
      <c r="BU2945" s="11"/>
    </row>
    <row r="2946" spans="8:73" hidden="1" outlineLevel="1" x14ac:dyDescent="0.3">
      <c r="H2946" s="1" t="str">
        <v>0 - BM Costs</v>
      </c>
      <c r="L2946" s="1" t="str">
        <v>0 - BM Port</v>
      </c>
      <c r="N2946" s="1" t="str">
        <v>0 - Port Assets</v>
      </c>
      <c r="O2946" s="11"/>
      <c r="P2946" s="11"/>
      <c r="Q2946" s="11"/>
      <c r="R2946" s="11"/>
      <c r="S2946" s="11"/>
      <c r="T2946" s="11"/>
      <c r="U2946" s="11"/>
      <c r="V2946" s="11"/>
      <c r="W2946" s="11"/>
      <c r="X2946" s="11"/>
      <c r="Y2946" s="11"/>
      <c r="Z2946" s="11"/>
      <c r="AA2946" s="11"/>
      <c r="AB2946" s="11"/>
      <c r="AC2946" s="11"/>
      <c r="AD2946" s="11"/>
      <c r="AE2946" s="11"/>
      <c r="AF2946" s="11"/>
      <c r="AG2946" s="11"/>
      <c r="AH2946" s="11"/>
      <c r="AI2946" s="11"/>
      <c r="AJ2946" s="11"/>
      <c r="AK2946" s="11"/>
      <c r="AL2946" s="11"/>
      <c r="AM2946" s="11"/>
      <c r="AN2946" s="11"/>
      <c r="AO2946" s="11"/>
      <c r="AP2946" s="11"/>
      <c r="AQ2946" s="11"/>
      <c r="AR2946" s="11"/>
      <c r="AS2946" s="11"/>
      <c r="AT2946" s="11"/>
      <c r="AU2946" s="11"/>
      <c r="AV2946" s="11"/>
      <c r="AW2946" s="11"/>
      <c r="AX2946" s="11"/>
      <c r="AY2946" s="11"/>
      <c r="AZ2946" s="11"/>
      <c r="BA2946" s="11"/>
      <c r="BB2946" s="11"/>
      <c r="BC2946" s="11"/>
      <c r="BD2946" s="11"/>
      <c r="BE2946" s="11"/>
      <c r="BF2946" s="11"/>
      <c r="BG2946" s="11"/>
      <c r="BH2946" s="11"/>
      <c r="BI2946" s="11"/>
      <c r="BJ2946" s="11"/>
      <c r="BK2946" s="11"/>
      <c r="BL2946" s="11"/>
      <c r="BM2946" s="11"/>
      <c r="BN2946" s="11"/>
      <c r="BO2946" s="11"/>
      <c r="BP2946" s="1" t="str">
        <v>0- Port Costs</v>
      </c>
      <c r="BT2946" s="1" t="str">
        <v>0- Port Value</v>
      </c>
      <c r="BU2946" s="11"/>
    </row>
    <row r="2947" spans="8:73" hidden="1" outlineLevel="1" x14ac:dyDescent="0.3">
      <c r="H2947" s="1" t="str">
        <v>0 - BM Costs</v>
      </c>
      <c r="L2947" s="1" t="str">
        <v>0 - BM Port</v>
      </c>
      <c r="N2947" s="1" t="str">
        <v>0 - Port Assets</v>
      </c>
      <c r="O2947" s="11"/>
      <c r="P2947" s="11"/>
      <c r="Q2947" s="11"/>
      <c r="R2947" s="11"/>
      <c r="S2947" s="11"/>
      <c r="T2947" s="11"/>
      <c r="U2947" s="11"/>
      <c r="V2947" s="11"/>
      <c r="W2947" s="11"/>
      <c r="X2947" s="11"/>
      <c r="Y2947" s="11"/>
      <c r="Z2947" s="11"/>
      <c r="AA2947" s="11"/>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c r="BC2947" s="11"/>
      <c r="BD2947" s="11"/>
      <c r="BE2947" s="11"/>
      <c r="BF2947" s="11"/>
      <c r="BG2947" s="11"/>
      <c r="BH2947" s="11"/>
      <c r="BI2947" s="11"/>
      <c r="BJ2947" s="11"/>
      <c r="BK2947" s="11"/>
      <c r="BL2947" s="11"/>
      <c r="BM2947" s="11"/>
      <c r="BN2947" s="11"/>
      <c r="BO2947" s="11"/>
      <c r="BP2947" s="1" t="str">
        <v>0- Port Costs</v>
      </c>
      <c r="BT2947" s="1" t="str">
        <v>0- Port Value</v>
      </c>
      <c r="BU2947" s="11"/>
    </row>
    <row r="2948" spans="8:73" hidden="1" outlineLevel="1" x14ac:dyDescent="0.3">
      <c r="H2948" s="1" t="str">
        <v>0 - BM Costs</v>
      </c>
      <c r="L2948" s="1" t="str">
        <v>0 - BM Port</v>
      </c>
      <c r="N2948" s="1" t="str">
        <v>0 - Port Assets</v>
      </c>
      <c r="O2948" s="11"/>
      <c r="P2948" s="11"/>
      <c r="Q2948" s="11"/>
      <c r="R2948" s="11"/>
      <c r="S2948" s="11"/>
      <c r="T2948" s="11"/>
      <c r="U2948" s="11"/>
      <c r="V2948" s="11"/>
      <c r="W2948" s="11"/>
      <c r="X2948" s="11"/>
      <c r="Y2948" s="11"/>
      <c r="Z2948" s="11"/>
      <c r="AA2948" s="11"/>
      <c r="AB2948" s="11"/>
      <c r="AC2948" s="11"/>
      <c r="AD2948" s="11"/>
      <c r="AE2948" s="11"/>
      <c r="AF2948" s="11"/>
      <c r="AG2948" s="11"/>
      <c r="AH2948" s="11"/>
      <c r="AI2948" s="11"/>
      <c r="AJ2948" s="11"/>
      <c r="AK2948" s="11"/>
      <c r="AL2948" s="11"/>
      <c r="AM2948" s="11"/>
      <c r="AN2948" s="11"/>
      <c r="AO2948" s="11"/>
      <c r="AP2948" s="11"/>
      <c r="AQ2948" s="11"/>
      <c r="AR2948" s="11"/>
      <c r="AS2948" s="11"/>
      <c r="AT2948" s="11"/>
      <c r="AU2948" s="11"/>
      <c r="AV2948" s="11"/>
      <c r="AW2948" s="11"/>
      <c r="AX2948" s="11"/>
      <c r="AY2948" s="11"/>
      <c r="AZ2948" s="11"/>
      <c r="BA2948" s="11"/>
      <c r="BB2948" s="11"/>
      <c r="BC2948" s="11"/>
      <c r="BD2948" s="11"/>
      <c r="BE2948" s="11"/>
      <c r="BF2948" s="11"/>
      <c r="BG2948" s="11"/>
      <c r="BH2948" s="11"/>
      <c r="BI2948" s="11"/>
      <c r="BJ2948" s="11"/>
      <c r="BK2948" s="11"/>
      <c r="BL2948" s="11"/>
      <c r="BM2948" s="11"/>
      <c r="BN2948" s="11"/>
      <c r="BO2948" s="11"/>
      <c r="BP2948" s="1" t="str">
        <v>0- Port Costs</v>
      </c>
      <c r="BT2948" s="1" t="str">
        <v>0- Port Value</v>
      </c>
      <c r="BU2948" s="11"/>
    </row>
    <row r="2949" spans="8:73" hidden="1" outlineLevel="1" x14ac:dyDescent="0.3">
      <c r="H2949" s="1" t="str">
        <v>0 - BM Costs</v>
      </c>
      <c r="L2949" s="1" t="str">
        <v>0 - BM Port</v>
      </c>
      <c r="N2949" s="1" t="str">
        <v>0 - Port Assets</v>
      </c>
      <c r="O2949" s="11"/>
      <c r="P2949" s="11"/>
      <c r="Q2949" s="11"/>
      <c r="R2949" s="11"/>
      <c r="S2949" s="11"/>
      <c r="T2949" s="11"/>
      <c r="U2949" s="11"/>
      <c r="V2949" s="11"/>
      <c r="W2949" s="11"/>
      <c r="X2949" s="11"/>
      <c r="Y2949" s="11"/>
      <c r="Z2949" s="11"/>
      <c r="AA2949" s="11"/>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c r="BC2949" s="11"/>
      <c r="BD2949" s="11"/>
      <c r="BE2949" s="11"/>
      <c r="BF2949" s="11"/>
      <c r="BG2949" s="11"/>
      <c r="BH2949" s="11"/>
      <c r="BI2949" s="11"/>
      <c r="BJ2949" s="11"/>
      <c r="BK2949" s="11"/>
      <c r="BL2949" s="11"/>
      <c r="BM2949" s="11"/>
      <c r="BN2949" s="11"/>
      <c r="BO2949" s="11"/>
      <c r="BP2949" s="1" t="str">
        <v>0- Port Costs</v>
      </c>
      <c r="BT2949" s="1" t="str">
        <v>0- Port Value</v>
      </c>
      <c r="BU2949" s="11"/>
    </row>
    <row r="2950" spans="8:73" hidden="1" outlineLevel="1" x14ac:dyDescent="0.3">
      <c r="H2950" s="1" t="str">
        <v>0 - BM Costs</v>
      </c>
      <c r="L2950" s="1" t="str">
        <v>0 - BM Port</v>
      </c>
      <c r="N2950" s="1" t="str">
        <v>0 - Port Assets</v>
      </c>
      <c r="O2950" s="11"/>
      <c r="P2950" s="11"/>
      <c r="Q2950" s="11"/>
      <c r="R2950" s="11"/>
      <c r="S2950" s="11"/>
      <c r="T2950" s="11"/>
      <c r="U2950" s="11"/>
      <c r="V2950" s="11"/>
      <c r="W2950" s="11"/>
      <c r="X2950" s="11"/>
      <c r="Y2950" s="11"/>
      <c r="Z2950" s="11"/>
      <c r="AA2950" s="11"/>
      <c r="AB2950" s="11"/>
      <c r="AC2950" s="11"/>
      <c r="AD2950" s="11"/>
      <c r="AE2950" s="11"/>
      <c r="AF2950" s="11"/>
      <c r="AG2950" s="11"/>
      <c r="AH2950" s="11"/>
      <c r="AI2950" s="11"/>
      <c r="AJ2950" s="11"/>
      <c r="AK2950" s="11"/>
      <c r="AL2950" s="11"/>
      <c r="AM2950" s="11"/>
      <c r="AN2950" s="11"/>
      <c r="AO2950" s="11"/>
      <c r="AP2950" s="11"/>
      <c r="AQ2950" s="11"/>
      <c r="AR2950" s="11"/>
      <c r="AS2950" s="11"/>
      <c r="AT2950" s="11"/>
      <c r="AU2950" s="11"/>
      <c r="AV2950" s="11"/>
      <c r="AW2950" s="11"/>
      <c r="AX2950" s="11"/>
      <c r="AY2950" s="11"/>
      <c r="AZ2950" s="11"/>
      <c r="BA2950" s="11"/>
      <c r="BB2950" s="11"/>
      <c r="BC2950" s="11"/>
      <c r="BD2950" s="11"/>
      <c r="BE2950" s="11"/>
      <c r="BF2950" s="11"/>
      <c r="BG2950" s="11"/>
      <c r="BH2950" s="11"/>
      <c r="BI2950" s="11"/>
      <c r="BJ2950" s="11"/>
      <c r="BK2950" s="11"/>
      <c r="BL2950" s="11"/>
      <c r="BM2950" s="11"/>
      <c r="BN2950" s="11"/>
      <c r="BO2950" s="11"/>
      <c r="BP2950" s="1" t="str">
        <v>0- Port Costs</v>
      </c>
      <c r="BT2950" s="1" t="str">
        <v>0- Port Value</v>
      </c>
      <c r="BU2950" s="11"/>
    </row>
    <row r="2951" spans="8:73" hidden="1" outlineLevel="1" x14ac:dyDescent="0.3">
      <c r="H2951" s="1" t="str">
        <v>0 - BM Costs</v>
      </c>
      <c r="L2951" s="1" t="str">
        <v>0 - BM Port</v>
      </c>
      <c r="N2951" s="1" t="str">
        <v>0 - Port Assets</v>
      </c>
      <c r="O2951" s="11"/>
      <c r="P2951" s="11"/>
      <c r="Q2951" s="11"/>
      <c r="R2951" s="11"/>
      <c r="S2951" s="11"/>
      <c r="T2951" s="11"/>
      <c r="U2951" s="11"/>
      <c r="V2951" s="11"/>
      <c r="W2951" s="11"/>
      <c r="X2951" s="11"/>
      <c r="Y2951" s="11"/>
      <c r="Z2951" s="11"/>
      <c r="AA2951" s="11"/>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c r="BC2951" s="11"/>
      <c r="BD2951" s="11"/>
      <c r="BE2951" s="11"/>
      <c r="BF2951" s="11"/>
      <c r="BG2951" s="11"/>
      <c r="BH2951" s="11"/>
      <c r="BI2951" s="11"/>
      <c r="BJ2951" s="11"/>
      <c r="BK2951" s="11"/>
      <c r="BL2951" s="11"/>
      <c r="BM2951" s="11"/>
      <c r="BN2951" s="11"/>
      <c r="BO2951" s="11"/>
      <c r="BP2951" s="1" t="str">
        <v>0- Port Costs</v>
      </c>
      <c r="BT2951" s="1" t="str">
        <v>0- Port Value</v>
      </c>
      <c r="BU2951" s="11"/>
    </row>
    <row r="2952" spans="8:73" hidden="1" outlineLevel="1" x14ac:dyDescent="0.3">
      <c r="H2952" s="1" t="str">
        <v>0 - BM Costs</v>
      </c>
      <c r="L2952" s="1" t="str">
        <v>0 - BM Port</v>
      </c>
      <c r="N2952" s="1" t="str">
        <v>0 - Port Assets</v>
      </c>
      <c r="O2952" s="11"/>
      <c r="P2952" s="11"/>
      <c r="Q2952" s="11"/>
      <c r="R2952" s="11"/>
      <c r="S2952" s="11"/>
      <c r="T2952" s="11"/>
      <c r="U2952" s="11"/>
      <c r="V2952" s="11"/>
      <c r="W2952" s="11"/>
      <c r="X2952" s="11"/>
      <c r="Y2952" s="11"/>
      <c r="Z2952" s="11"/>
      <c r="AA2952" s="11"/>
      <c r="AB2952" s="11"/>
      <c r="AC2952" s="11"/>
      <c r="AD2952" s="11"/>
      <c r="AE2952" s="11"/>
      <c r="AF2952" s="11"/>
      <c r="AG2952" s="11"/>
      <c r="AH2952" s="11"/>
      <c r="AI2952" s="11"/>
      <c r="AJ2952" s="11"/>
      <c r="AK2952" s="11"/>
      <c r="AL2952" s="11"/>
      <c r="AM2952" s="11"/>
      <c r="AN2952" s="11"/>
      <c r="AO2952" s="11"/>
      <c r="AP2952" s="11"/>
      <c r="AQ2952" s="11"/>
      <c r="AR2952" s="11"/>
      <c r="AS2952" s="11"/>
      <c r="AT2952" s="11"/>
      <c r="AU2952" s="11"/>
      <c r="AV2952" s="11"/>
      <c r="AW2952" s="11"/>
      <c r="AX2952" s="11"/>
      <c r="AY2952" s="11"/>
      <c r="AZ2952" s="11"/>
      <c r="BA2952" s="11"/>
      <c r="BB2952" s="11"/>
      <c r="BC2952" s="11"/>
      <c r="BD2952" s="11"/>
      <c r="BE2952" s="11"/>
      <c r="BF2952" s="11"/>
      <c r="BG2952" s="11"/>
      <c r="BH2952" s="11"/>
      <c r="BI2952" s="11"/>
      <c r="BJ2952" s="11"/>
      <c r="BK2952" s="11"/>
      <c r="BL2952" s="11"/>
      <c r="BM2952" s="11"/>
      <c r="BN2952" s="11"/>
      <c r="BO2952" s="11"/>
      <c r="BP2952" s="1" t="str">
        <v>0- Port Costs</v>
      </c>
      <c r="BT2952" s="1" t="str">
        <v>0- Port Value</v>
      </c>
      <c r="BU2952" s="11"/>
    </row>
    <row r="2953" spans="8:73" hidden="1" outlineLevel="1" x14ac:dyDescent="0.3">
      <c r="H2953" s="1" t="str">
        <v>0 - BM Costs</v>
      </c>
      <c r="L2953" s="1" t="str">
        <v>0 - BM Port</v>
      </c>
      <c r="N2953" s="1" t="str">
        <v>0 - Port Assets</v>
      </c>
      <c r="O2953" s="11"/>
      <c r="P2953" s="11"/>
      <c r="Q2953" s="11"/>
      <c r="R2953" s="11"/>
      <c r="S2953" s="11"/>
      <c r="T2953" s="11"/>
      <c r="U2953" s="11"/>
      <c r="V2953" s="11"/>
      <c r="W2953" s="11"/>
      <c r="X2953" s="11"/>
      <c r="Y2953" s="11"/>
      <c r="Z2953" s="11"/>
      <c r="AA2953" s="11"/>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c r="AY2953" s="11"/>
      <c r="AZ2953" s="11"/>
      <c r="BA2953" s="11"/>
      <c r="BB2953" s="11"/>
      <c r="BC2953" s="11"/>
      <c r="BD2953" s="11"/>
      <c r="BE2953" s="11"/>
      <c r="BF2953" s="11"/>
      <c r="BG2953" s="11"/>
      <c r="BH2953" s="11"/>
      <c r="BI2953" s="11"/>
      <c r="BJ2953" s="11"/>
      <c r="BK2953" s="11"/>
      <c r="BL2953" s="11"/>
      <c r="BM2953" s="11"/>
      <c r="BN2953" s="11"/>
      <c r="BO2953" s="11"/>
      <c r="BP2953" s="1" t="str">
        <v>0- Port Costs</v>
      </c>
      <c r="BT2953" s="1" t="str">
        <v>0- Port Value</v>
      </c>
      <c r="BU2953" s="11"/>
    </row>
    <row r="2954" spans="8:73" hidden="1" outlineLevel="1" x14ac:dyDescent="0.3">
      <c r="H2954" s="1" t="str">
        <v>0 - BM Costs</v>
      </c>
      <c r="L2954" s="1" t="str">
        <v>0 - BM Port</v>
      </c>
      <c r="N2954" s="1" t="str">
        <v>0 - Port Assets</v>
      </c>
      <c r="O2954" s="11"/>
      <c r="P2954" s="11"/>
      <c r="Q2954" s="11"/>
      <c r="R2954" s="11"/>
      <c r="S2954" s="11"/>
      <c r="T2954" s="11"/>
      <c r="U2954" s="11"/>
      <c r="V2954" s="11"/>
      <c r="W2954" s="11"/>
      <c r="X2954" s="11"/>
      <c r="Y2954" s="11"/>
      <c r="Z2954" s="11"/>
      <c r="AA2954" s="11"/>
      <c r="AB2954" s="11"/>
      <c r="AC2954" s="11"/>
      <c r="AD2954" s="11"/>
      <c r="AE2954" s="11"/>
      <c r="AF2954" s="11"/>
      <c r="AG2954" s="11"/>
      <c r="AH2954" s="11"/>
      <c r="AI2954" s="11"/>
      <c r="AJ2954" s="11"/>
      <c r="AK2954" s="11"/>
      <c r="AL2954" s="11"/>
      <c r="AM2954" s="11"/>
      <c r="AN2954" s="11"/>
      <c r="AO2954" s="11"/>
      <c r="AP2954" s="11"/>
      <c r="AQ2954" s="11"/>
      <c r="AR2954" s="11"/>
      <c r="AS2954" s="11"/>
      <c r="AT2954" s="11"/>
      <c r="AU2954" s="11"/>
      <c r="AV2954" s="11"/>
      <c r="AW2954" s="11"/>
      <c r="AX2954" s="11"/>
      <c r="AY2954" s="11"/>
      <c r="AZ2954" s="11"/>
      <c r="BA2954" s="11"/>
      <c r="BB2954" s="11"/>
      <c r="BC2954" s="11"/>
      <c r="BD2954" s="11"/>
      <c r="BE2954" s="11"/>
      <c r="BF2954" s="11"/>
      <c r="BG2954" s="11"/>
      <c r="BH2954" s="11"/>
      <c r="BI2954" s="11"/>
      <c r="BJ2954" s="11"/>
      <c r="BK2954" s="11"/>
      <c r="BL2954" s="11"/>
      <c r="BM2954" s="11"/>
      <c r="BN2954" s="11"/>
      <c r="BO2954" s="11"/>
      <c r="BP2954" s="1" t="str">
        <v>0- Port Costs</v>
      </c>
      <c r="BT2954" s="1" t="str">
        <v>0- Port Value</v>
      </c>
      <c r="BU2954" s="11"/>
    </row>
    <row r="2955" spans="8:73" hidden="1" outlineLevel="1" x14ac:dyDescent="0.3">
      <c r="H2955" s="1" t="str">
        <v>0 - BM Costs</v>
      </c>
      <c r="L2955" s="1" t="str">
        <v>0 - BM Port</v>
      </c>
      <c r="N2955" s="1" t="str">
        <v>0 - Port Assets</v>
      </c>
      <c r="O2955" s="11"/>
      <c r="P2955" s="11"/>
      <c r="Q2955" s="11"/>
      <c r="R2955" s="11"/>
      <c r="S2955" s="11"/>
      <c r="T2955" s="11"/>
      <c r="U2955" s="11"/>
      <c r="V2955" s="11"/>
      <c r="W2955" s="11"/>
      <c r="X2955" s="11"/>
      <c r="Y2955" s="11"/>
      <c r="Z2955" s="11"/>
      <c r="AA2955" s="11"/>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c r="BC2955" s="11"/>
      <c r="BD2955" s="11"/>
      <c r="BE2955" s="11"/>
      <c r="BF2955" s="11"/>
      <c r="BG2955" s="11"/>
      <c r="BH2955" s="11"/>
      <c r="BI2955" s="11"/>
      <c r="BJ2955" s="11"/>
      <c r="BK2955" s="11"/>
      <c r="BL2955" s="11"/>
      <c r="BM2955" s="11"/>
      <c r="BN2955" s="11"/>
      <c r="BO2955" s="11"/>
      <c r="BP2955" s="1" t="str">
        <v>0- Port Costs</v>
      </c>
      <c r="BT2955" s="1" t="str">
        <v>0- Port Value</v>
      </c>
      <c r="BU2955" s="11"/>
    </row>
    <row r="2956" spans="8:73" hidden="1" outlineLevel="1" x14ac:dyDescent="0.3">
      <c r="H2956" s="1" t="str">
        <v>0 - BM Costs</v>
      </c>
      <c r="L2956" s="1" t="str">
        <v>0 - BM Port</v>
      </c>
      <c r="N2956" s="1" t="str">
        <v>0 - Port Assets</v>
      </c>
      <c r="O2956" s="11"/>
      <c r="P2956" s="11"/>
      <c r="Q2956" s="11"/>
      <c r="R2956" s="11"/>
      <c r="S2956" s="11"/>
      <c r="T2956" s="11"/>
      <c r="U2956" s="11"/>
      <c r="V2956" s="11"/>
      <c r="W2956" s="11"/>
      <c r="X2956" s="11"/>
      <c r="Y2956" s="11"/>
      <c r="Z2956" s="11"/>
      <c r="AA2956" s="11"/>
      <c r="AB2956" s="11"/>
      <c r="AC2956" s="11"/>
      <c r="AD2956" s="11"/>
      <c r="AE2956" s="11"/>
      <c r="AF2956" s="11"/>
      <c r="AG2956" s="11"/>
      <c r="AH2956" s="11"/>
      <c r="AI2956" s="11"/>
      <c r="AJ2956" s="11"/>
      <c r="AK2956" s="11"/>
      <c r="AL2956" s="11"/>
      <c r="AM2956" s="11"/>
      <c r="AN2956" s="11"/>
      <c r="AO2956" s="11"/>
      <c r="AP2956" s="11"/>
      <c r="AQ2956" s="11"/>
      <c r="AR2956" s="11"/>
      <c r="AS2956" s="11"/>
      <c r="AT2956" s="11"/>
      <c r="AU2956" s="11"/>
      <c r="AV2956" s="11"/>
      <c r="AW2956" s="11"/>
      <c r="AX2956" s="11"/>
      <c r="AY2956" s="11"/>
      <c r="AZ2956" s="11"/>
      <c r="BA2956" s="11"/>
      <c r="BB2956" s="11"/>
      <c r="BC2956" s="11"/>
      <c r="BD2956" s="11"/>
      <c r="BE2956" s="11"/>
      <c r="BF2956" s="11"/>
      <c r="BG2956" s="11"/>
      <c r="BH2956" s="11"/>
      <c r="BI2956" s="11"/>
      <c r="BJ2956" s="11"/>
      <c r="BK2956" s="11"/>
      <c r="BL2956" s="11"/>
      <c r="BM2956" s="11"/>
      <c r="BN2956" s="11"/>
      <c r="BO2956" s="11"/>
      <c r="BP2956" s="1" t="str">
        <v>0- Port Costs</v>
      </c>
      <c r="BT2956" s="1" t="str">
        <v>0- Port Value</v>
      </c>
      <c r="BU2956" s="11"/>
    </row>
    <row r="2957" spans="8:73" hidden="1" outlineLevel="1" x14ac:dyDescent="0.3">
      <c r="H2957" s="1" t="str">
        <v>0 - BM Costs</v>
      </c>
      <c r="L2957" s="1" t="str">
        <v>0 - BM Port</v>
      </c>
      <c r="N2957" s="1" t="str">
        <v>0 - Port Assets</v>
      </c>
      <c r="O2957" s="11"/>
      <c r="P2957" s="11"/>
      <c r="Q2957" s="11"/>
      <c r="R2957" s="11"/>
      <c r="S2957" s="11"/>
      <c r="T2957" s="11"/>
      <c r="U2957" s="11"/>
      <c r="V2957" s="11"/>
      <c r="W2957" s="11"/>
      <c r="X2957" s="11"/>
      <c r="Y2957" s="11"/>
      <c r="Z2957" s="11"/>
      <c r="AA2957" s="11"/>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c r="BC2957" s="11"/>
      <c r="BD2957" s="11"/>
      <c r="BE2957" s="11"/>
      <c r="BF2957" s="11"/>
      <c r="BG2957" s="11"/>
      <c r="BH2957" s="11"/>
      <c r="BI2957" s="11"/>
      <c r="BJ2957" s="11"/>
      <c r="BK2957" s="11"/>
      <c r="BL2957" s="11"/>
      <c r="BM2957" s="11"/>
      <c r="BN2957" s="11"/>
      <c r="BO2957" s="11"/>
      <c r="BP2957" s="1" t="str">
        <v>0- Port Costs</v>
      </c>
      <c r="BT2957" s="1" t="str">
        <v>0- Port Value</v>
      </c>
      <c r="BU2957" s="11"/>
    </row>
    <row r="2958" spans="8:73" hidden="1" outlineLevel="1" x14ac:dyDescent="0.3">
      <c r="H2958" s="1" t="str">
        <v>0 - BM Costs</v>
      </c>
      <c r="L2958" s="1" t="str">
        <v>0 - BM Port</v>
      </c>
      <c r="N2958" s="1" t="str">
        <v>0 - Port Assets</v>
      </c>
      <c r="O2958" s="11"/>
      <c r="P2958" s="11"/>
      <c r="Q2958" s="11"/>
      <c r="R2958" s="11"/>
      <c r="S2958" s="11"/>
      <c r="T2958" s="11"/>
      <c r="U2958" s="11"/>
      <c r="V2958" s="11"/>
      <c r="W2958" s="11"/>
      <c r="X2958" s="11"/>
      <c r="Y2958" s="11"/>
      <c r="Z2958" s="11"/>
      <c r="AA2958" s="11"/>
      <c r="AB2958" s="11"/>
      <c r="AC2958" s="11"/>
      <c r="AD2958" s="11"/>
      <c r="AE2958" s="11"/>
      <c r="AF2958" s="11"/>
      <c r="AG2958" s="11"/>
      <c r="AH2958" s="11"/>
      <c r="AI2958" s="11"/>
      <c r="AJ2958" s="11"/>
      <c r="AK2958" s="11"/>
      <c r="AL2958" s="11"/>
      <c r="AM2958" s="11"/>
      <c r="AN2958" s="11"/>
      <c r="AO2958" s="11"/>
      <c r="AP2958" s="11"/>
      <c r="AQ2958" s="11"/>
      <c r="AR2958" s="11"/>
      <c r="AS2958" s="11"/>
      <c r="AT2958" s="11"/>
      <c r="AU2958" s="11"/>
      <c r="AV2958" s="11"/>
      <c r="AW2958" s="11"/>
      <c r="AX2958" s="11"/>
      <c r="AY2958" s="11"/>
      <c r="AZ2958" s="11"/>
      <c r="BA2958" s="11"/>
      <c r="BB2958" s="11"/>
      <c r="BC2958" s="11"/>
      <c r="BD2958" s="11"/>
      <c r="BE2958" s="11"/>
      <c r="BF2958" s="11"/>
      <c r="BG2958" s="11"/>
      <c r="BH2958" s="11"/>
      <c r="BI2958" s="11"/>
      <c r="BJ2958" s="11"/>
      <c r="BK2958" s="11"/>
      <c r="BL2958" s="11"/>
      <c r="BM2958" s="11"/>
      <c r="BN2958" s="11"/>
      <c r="BO2958" s="11"/>
      <c r="BP2958" s="1" t="str">
        <v>0- Port Costs</v>
      </c>
      <c r="BT2958" s="1" t="str">
        <v>0- Port Value</v>
      </c>
      <c r="BU2958" s="11"/>
    </row>
    <row r="2959" spans="8:73" hidden="1" outlineLevel="1" x14ac:dyDescent="0.3">
      <c r="H2959" s="1" t="str">
        <v>0 - BM Costs</v>
      </c>
      <c r="L2959" s="1" t="str">
        <v>0 - BM Port</v>
      </c>
      <c r="N2959" s="1" t="str">
        <v>0 - Port Assets</v>
      </c>
      <c r="O2959" s="11"/>
      <c r="P2959" s="11"/>
      <c r="Q2959" s="11"/>
      <c r="R2959" s="11"/>
      <c r="S2959" s="11"/>
      <c r="T2959" s="11"/>
      <c r="U2959" s="11"/>
      <c r="V2959" s="11"/>
      <c r="W2959" s="11"/>
      <c r="X2959" s="11"/>
      <c r="Y2959" s="11"/>
      <c r="Z2959" s="11"/>
      <c r="AA2959" s="11"/>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c r="BC2959" s="11"/>
      <c r="BD2959" s="11"/>
      <c r="BE2959" s="11"/>
      <c r="BF2959" s="11"/>
      <c r="BG2959" s="11"/>
      <c r="BH2959" s="11"/>
      <c r="BI2959" s="11"/>
      <c r="BJ2959" s="11"/>
      <c r="BK2959" s="11"/>
      <c r="BL2959" s="11"/>
      <c r="BM2959" s="11"/>
      <c r="BN2959" s="11"/>
      <c r="BO2959" s="11"/>
      <c r="BP2959" s="1" t="str">
        <v>0- Port Costs</v>
      </c>
      <c r="BT2959" s="1" t="str">
        <v>0- Port Value</v>
      </c>
      <c r="BU2959" s="11"/>
    </row>
    <row r="2960" spans="8:73" hidden="1" outlineLevel="1" x14ac:dyDescent="0.3">
      <c r="H2960" s="1" t="str">
        <v>0 - BM Costs</v>
      </c>
      <c r="L2960" s="1" t="str">
        <v>0 - BM Port</v>
      </c>
      <c r="N2960" s="1" t="str">
        <v>0 - Port Assets</v>
      </c>
      <c r="O2960" s="11"/>
      <c r="P2960" s="11"/>
      <c r="Q2960" s="11"/>
      <c r="R2960" s="11"/>
      <c r="S2960" s="11"/>
      <c r="T2960" s="11"/>
      <c r="U2960" s="11"/>
      <c r="V2960" s="11"/>
      <c r="W2960" s="11"/>
      <c r="X2960" s="11"/>
      <c r="Y2960" s="11"/>
      <c r="Z2960" s="11"/>
      <c r="AA2960" s="11"/>
      <c r="AB2960" s="11"/>
      <c r="AC2960" s="11"/>
      <c r="AD2960" s="11"/>
      <c r="AE2960" s="11"/>
      <c r="AF2960" s="11"/>
      <c r="AG2960" s="11"/>
      <c r="AH2960" s="11"/>
      <c r="AI2960" s="11"/>
      <c r="AJ2960" s="11"/>
      <c r="AK2960" s="11"/>
      <c r="AL2960" s="11"/>
      <c r="AM2960" s="11"/>
      <c r="AN2960" s="11"/>
      <c r="AO2960" s="11"/>
      <c r="AP2960" s="11"/>
      <c r="AQ2960" s="11"/>
      <c r="AR2960" s="11"/>
      <c r="AS2960" s="11"/>
      <c r="AT2960" s="11"/>
      <c r="AU2960" s="11"/>
      <c r="AV2960" s="11"/>
      <c r="AW2960" s="11"/>
      <c r="AX2960" s="11"/>
      <c r="AY2960" s="11"/>
      <c r="AZ2960" s="11"/>
      <c r="BA2960" s="11"/>
      <c r="BB2960" s="11"/>
      <c r="BC2960" s="11"/>
      <c r="BD2960" s="11"/>
      <c r="BE2960" s="11"/>
      <c r="BF2960" s="11"/>
      <c r="BG2960" s="11"/>
      <c r="BH2960" s="11"/>
      <c r="BI2960" s="11"/>
      <c r="BJ2960" s="11"/>
      <c r="BK2960" s="11"/>
      <c r="BL2960" s="11"/>
      <c r="BM2960" s="11"/>
      <c r="BN2960" s="11"/>
      <c r="BO2960" s="11"/>
      <c r="BP2960" s="1" t="str">
        <v>0- Port Costs</v>
      </c>
      <c r="BT2960" s="1" t="str">
        <v>0- Port Value</v>
      </c>
      <c r="BU2960" s="11"/>
    </row>
    <row r="2961" spans="8:73" hidden="1" outlineLevel="1" x14ac:dyDescent="0.3">
      <c r="H2961" s="1" t="str">
        <v>0 - BM Costs</v>
      </c>
      <c r="L2961" s="1" t="str">
        <v>0 - BM Port</v>
      </c>
      <c r="N2961" s="1" t="str">
        <v>0 - Port Assets</v>
      </c>
      <c r="O2961" s="11"/>
      <c r="P2961" s="11"/>
      <c r="Q2961" s="11"/>
      <c r="R2961" s="11"/>
      <c r="S2961" s="11"/>
      <c r="T2961" s="11"/>
      <c r="U2961" s="11"/>
      <c r="V2961" s="11"/>
      <c r="W2961" s="11"/>
      <c r="X2961" s="11"/>
      <c r="Y2961" s="11"/>
      <c r="Z2961" s="11"/>
      <c r="AA2961" s="11"/>
      <c r="AB2961" s="11"/>
      <c r="AC2961" s="11"/>
      <c r="AD2961" s="11"/>
      <c r="AE2961" s="11"/>
      <c r="AF2961" s="11"/>
      <c r="AG2961" s="11"/>
      <c r="AH2961" s="11"/>
      <c r="AI2961" s="11"/>
      <c r="AJ2961" s="11"/>
      <c r="AK2961" s="11"/>
      <c r="AL2961" s="11"/>
      <c r="AM2961" s="11"/>
      <c r="AN2961" s="11"/>
      <c r="AO2961" s="11"/>
      <c r="AP2961" s="11"/>
      <c r="AQ2961" s="11"/>
      <c r="AR2961" s="11"/>
      <c r="AS2961" s="11"/>
      <c r="AT2961" s="11"/>
      <c r="AU2961" s="11"/>
      <c r="AV2961" s="11"/>
      <c r="AW2961" s="11"/>
      <c r="AX2961" s="11"/>
      <c r="AY2961" s="11"/>
      <c r="AZ2961" s="11"/>
      <c r="BA2961" s="11"/>
      <c r="BB2961" s="11"/>
      <c r="BC2961" s="11"/>
      <c r="BD2961" s="11"/>
      <c r="BE2961" s="11"/>
      <c r="BF2961" s="11"/>
      <c r="BG2961" s="11"/>
      <c r="BH2961" s="11"/>
      <c r="BI2961" s="11"/>
      <c r="BJ2961" s="11"/>
      <c r="BK2961" s="11"/>
      <c r="BL2961" s="11"/>
      <c r="BM2961" s="11"/>
      <c r="BN2961" s="11"/>
      <c r="BO2961" s="11"/>
      <c r="BP2961" s="1" t="str">
        <v>0- Port Costs</v>
      </c>
      <c r="BT2961" s="1" t="str">
        <v>0- Port Value</v>
      </c>
      <c r="BU2961" s="11"/>
    </row>
    <row r="2962" spans="8:73" hidden="1" outlineLevel="1" x14ac:dyDescent="0.3">
      <c r="H2962" s="1" t="str">
        <v>0 - BM Costs</v>
      </c>
      <c r="L2962" s="1" t="str">
        <v>0 - BM Port</v>
      </c>
      <c r="N2962" s="1" t="str">
        <v>0 - Port Assets</v>
      </c>
      <c r="O2962" s="11"/>
      <c r="P2962" s="11"/>
      <c r="Q2962" s="11"/>
      <c r="R2962" s="11"/>
      <c r="S2962" s="11"/>
      <c r="T2962" s="11"/>
      <c r="U2962" s="11"/>
      <c r="V2962" s="11"/>
      <c r="W2962" s="11"/>
      <c r="X2962" s="11"/>
      <c r="Y2962" s="11"/>
      <c r="Z2962" s="11"/>
      <c r="AA2962" s="11"/>
      <c r="AB2962" s="11"/>
      <c r="AC2962" s="11"/>
      <c r="AD2962" s="11"/>
      <c r="AE2962" s="11"/>
      <c r="AF2962" s="11"/>
      <c r="AG2962" s="11"/>
      <c r="AH2962" s="11"/>
      <c r="AI2962" s="11"/>
      <c r="AJ2962" s="11"/>
      <c r="AK2962" s="11"/>
      <c r="AL2962" s="11"/>
      <c r="AM2962" s="11"/>
      <c r="AN2962" s="11"/>
      <c r="AO2962" s="11"/>
      <c r="AP2962" s="11"/>
      <c r="AQ2962" s="11"/>
      <c r="AR2962" s="11"/>
      <c r="AS2962" s="11"/>
      <c r="AT2962" s="11"/>
      <c r="AU2962" s="11"/>
      <c r="AV2962" s="11"/>
      <c r="AW2962" s="11"/>
      <c r="AX2962" s="11"/>
      <c r="AY2962" s="11"/>
      <c r="AZ2962" s="11"/>
      <c r="BA2962" s="11"/>
      <c r="BB2962" s="11"/>
      <c r="BC2962" s="11"/>
      <c r="BD2962" s="11"/>
      <c r="BE2962" s="11"/>
      <c r="BF2962" s="11"/>
      <c r="BG2962" s="11"/>
      <c r="BH2962" s="11"/>
      <c r="BI2962" s="11"/>
      <c r="BJ2962" s="11"/>
      <c r="BK2962" s="11"/>
      <c r="BL2962" s="11"/>
      <c r="BM2962" s="11"/>
      <c r="BN2962" s="11"/>
      <c r="BO2962" s="11"/>
      <c r="BP2962" s="1" t="str">
        <v>0- Port Costs</v>
      </c>
      <c r="BT2962" s="1" t="str">
        <v>0- Port Value</v>
      </c>
      <c r="BU2962" s="11"/>
    </row>
    <row r="2963" spans="8:73" hidden="1" outlineLevel="1" x14ac:dyDescent="0.3">
      <c r="H2963" s="1" t="str">
        <v>0 - BM Costs</v>
      </c>
      <c r="L2963" s="1" t="str">
        <v>0 - BM Port</v>
      </c>
      <c r="N2963" s="1" t="str">
        <v>0 - Port Assets</v>
      </c>
      <c r="O2963" s="11"/>
      <c r="P2963" s="11"/>
      <c r="Q2963" s="11"/>
      <c r="R2963" s="11"/>
      <c r="S2963" s="11"/>
      <c r="T2963" s="11"/>
      <c r="U2963" s="11"/>
      <c r="V2963" s="11"/>
      <c r="W2963" s="11"/>
      <c r="X2963" s="11"/>
      <c r="Y2963" s="11"/>
      <c r="Z2963" s="11"/>
      <c r="AA2963" s="11"/>
      <c r="AB2963" s="11"/>
      <c r="AC2963" s="11"/>
      <c r="AD2963" s="11"/>
      <c r="AE2963" s="11"/>
      <c r="AF2963" s="11"/>
      <c r="AG2963" s="11"/>
      <c r="AH2963" s="11"/>
      <c r="AI2963" s="11"/>
      <c r="AJ2963" s="11"/>
      <c r="AK2963" s="11"/>
      <c r="AL2963" s="11"/>
      <c r="AM2963" s="11"/>
      <c r="AN2963" s="11"/>
      <c r="AO2963" s="11"/>
      <c r="AP2963" s="11"/>
      <c r="AQ2963" s="11"/>
      <c r="AR2963" s="11"/>
      <c r="AS2963" s="11"/>
      <c r="AT2963" s="11"/>
      <c r="AU2963" s="11"/>
      <c r="AV2963" s="11"/>
      <c r="AW2963" s="11"/>
      <c r="AX2963" s="11"/>
      <c r="AY2963" s="11"/>
      <c r="AZ2963" s="11"/>
      <c r="BA2963" s="11"/>
      <c r="BB2963" s="11"/>
      <c r="BC2963" s="11"/>
      <c r="BD2963" s="11"/>
      <c r="BE2963" s="11"/>
      <c r="BF2963" s="11"/>
      <c r="BG2963" s="11"/>
      <c r="BH2963" s="11"/>
      <c r="BI2963" s="11"/>
      <c r="BJ2963" s="11"/>
      <c r="BK2963" s="11"/>
      <c r="BL2963" s="11"/>
      <c r="BM2963" s="11"/>
      <c r="BN2963" s="11"/>
      <c r="BO2963" s="11"/>
      <c r="BP2963" s="1" t="str">
        <v>0- Port Costs</v>
      </c>
      <c r="BT2963" s="1" t="str">
        <v>0- Port Value</v>
      </c>
      <c r="BU2963" s="11"/>
    </row>
    <row r="2964" spans="8:73" hidden="1" outlineLevel="1" x14ac:dyDescent="0.3">
      <c r="H2964" s="1" t="str">
        <v>0 - BM Costs</v>
      </c>
      <c r="L2964" s="1" t="str">
        <v>0 - BM Port</v>
      </c>
      <c r="N2964" s="1" t="str">
        <v>0 - Port Assets</v>
      </c>
      <c r="O2964" s="11"/>
      <c r="P2964" s="11"/>
      <c r="Q2964" s="11"/>
      <c r="R2964" s="11"/>
      <c r="S2964" s="11"/>
      <c r="T2964" s="11"/>
      <c r="U2964" s="11"/>
      <c r="V2964" s="11"/>
      <c r="W2964" s="11"/>
      <c r="X2964" s="11"/>
      <c r="Y2964" s="11"/>
      <c r="Z2964" s="11"/>
      <c r="AA2964" s="11"/>
      <c r="AB2964" s="11"/>
      <c r="AC2964" s="11"/>
      <c r="AD2964" s="11"/>
      <c r="AE2964" s="11"/>
      <c r="AF2964" s="11"/>
      <c r="AG2964" s="11"/>
      <c r="AH2964" s="11"/>
      <c r="AI2964" s="11"/>
      <c r="AJ2964" s="11"/>
      <c r="AK2964" s="11"/>
      <c r="AL2964" s="11"/>
      <c r="AM2964" s="11"/>
      <c r="AN2964" s="11"/>
      <c r="AO2964" s="11"/>
      <c r="AP2964" s="11"/>
      <c r="AQ2964" s="11"/>
      <c r="AR2964" s="11"/>
      <c r="AS2964" s="11"/>
      <c r="AT2964" s="11"/>
      <c r="AU2964" s="11"/>
      <c r="AV2964" s="11"/>
      <c r="AW2964" s="11"/>
      <c r="AX2964" s="11"/>
      <c r="AY2964" s="11"/>
      <c r="AZ2964" s="11"/>
      <c r="BA2964" s="11"/>
      <c r="BB2964" s="11"/>
      <c r="BC2964" s="11"/>
      <c r="BD2964" s="11"/>
      <c r="BE2964" s="11"/>
      <c r="BF2964" s="11"/>
      <c r="BG2964" s="11"/>
      <c r="BH2964" s="11"/>
      <c r="BI2964" s="11"/>
      <c r="BJ2964" s="11"/>
      <c r="BK2964" s="11"/>
      <c r="BL2964" s="11"/>
      <c r="BM2964" s="11"/>
      <c r="BN2964" s="11"/>
      <c r="BO2964" s="11"/>
      <c r="BP2964" s="1" t="str">
        <v>0- Port Costs</v>
      </c>
      <c r="BT2964" s="1" t="str">
        <v>0- Port Value</v>
      </c>
      <c r="BU2964" s="11"/>
    </row>
    <row r="2965" spans="8:73" hidden="1" outlineLevel="1" x14ac:dyDescent="0.3">
      <c r="H2965" s="1" t="str">
        <v>0 - BM Costs</v>
      </c>
      <c r="L2965" s="1" t="str">
        <v>0 - BM Port</v>
      </c>
      <c r="N2965" s="1" t="str">
        <v>0 - Port Assets</v>
      </c>
      <c r="O2965" s="11"/>
      <c r="P2965" s="11"/>
      <c r="Q2965" s="11"/>
      <c r="R2965" s="11"/>
      <c r="S2965" s="11"/>
      <c r="T2965" s="11"/>
      <c r="U2965" s="11"/>
      <c r="V2965" s="11"/>
      <c r="W2965" s="11"/>
      <c r="X2965" s="11"/>
      <c r="Y2965" s="11"/>
      <c r="Z2965" s="11"/>
      <c r="AA2965" s="11"/>
      <c r="AB2965" s="11"/>
      <c r="AC2965" s="11"/>
      <c r="AD2965" s="11"/>
      <c r="AE2965" s="11"/>
      <c r="AF2965" s="11"/>
      <c r="AG2965" s="11"/>
      <c r="AH2965" s="11"/>
      <c r="AI2965" s="11"/>
      <c r="AJ2965" s="11"/>
      <c r="AK2965" s="11"/>
      <c r="AL2965" s="11"/>
      <c r="AM2965" s="11"/>
      <c r="AN2965" s="11"/>
      <c r="AO2965" s="11"/>
      <c r="AP2965" s="11"/>
      <c r="AQ2965" s="11"/>
      <c r="AR2965" s="11"/>
      <c r="AS2965" s="11"/>
      <c r="AT2965" s="11"/>
      <c r="AU2965" s="11"/>
      <c r="AV2965" s="11"/>
      <c r="AW2965" s="11"/>
      <c r="AX2965" s="11"/>
      <c r="AY2965" s="11"/>
      <c r="AZ2965" s="11"/>
      <c r="BA2965" s="11"/>
      <c r="BB2965" s="11"/>
      <c r="BC2965" s="11"/>
      <c r="BD2965" s="11"/>
      <c r="BE2965" s="11"/>
      <c r="BF2965" s="11"/>
      <c r="BG2965" s="11"/>
      <c r="BH2965" s="11"/>
      <c r="BI2965" s="11"/>
      <c r="BJ2965" s="11"/>
      <c r="BK2965" s="11"/>
      <c r="BL2965" s="11"/>
      <c r="BM2965" s="11"/>
      <c r="BN2965" s="11"/>
      <c r="BO2965" s="11"/>
      <c r="BP2965" s="1" t="str">
        <v>0- Port Costs</v>
      </c>
      <c r="BT2965" s="1" t="str">
        <v>0- Port Value</v>
      </c>
      <c r="BU2965" s="11"/>
    </row>
    <row r="2966" spans="8:73" hidden="1" outlineLevel="1" x14ac:dyDescent="0.3">
      <c r="H2966" s="1" t="str">
        <v>0 - BM Costs</v>
      </c>
      <c r="L2966" s="1" t="str">
        <v>0 - BM Port</v>
      </c>
      <c r="N2966" s="1" t="str">
        <v>0 - Port Assets</v>
      </c>
      <c r="O2966" s="11"/>
      <c r="P2966" s="11"/>
      <c r="Q2966" s="11"/>
      <c r="R2966" s="11"/>
      <c r="S2966" s="11"/>
      <c r="T2966" s="11"/>
      <c r="U2966" s="11"/>
      <c r="V2966" s="11"/>
      <c r="W2966" s="11"/>
      <c r="X2966" s="11"/>
      <c r="Y2966" s="11"/>
      <c r="Z2966" s="11"/>
      <c r="AA2966" s="11"/>
      <c r="AB2966" s="11"/>
      <c r="AC2966" s="11"/>
      <c r="AD2966" s="11"/>
      <c r="AE2966" s="11"/>
      <c r="AF2966" s="11"/>
      <c r="AG2966" s="11"/>
      <c r="AH2966" s="11"/>
      <c r="AI2966" s="11"/>
      <c r="AJ2966" s="11"/>
      <c r="AK2966" s="11"/>
      <c r="AL2966" s="11"/>
      <c r="AM2966" s="11"/>
      <c r="AN2966" s="11"/>
      <c r="AO2966" s="11"/>
      <c r="AP2966" s="11"/>
      <c r="AQ2966" s="11"/>
      <c r="AR2966" s="11"/>
      <c r="AS2966" s="11"/>
      <c r="AT2966" s="11"/>
      <c r="AU2966" s="11"/>
      <c r="AV2966" s="11"/>
      <c r="AW2966" s="11"/>
      <c r="AX2966" s="11"/>
      <c r="AY2966" s="11"/>
      <c r="AZ2966" s="11"/>
      <c r="BA2966" s="11"/>
      <c r="BB2966" s="11"/>
      <c r="BC2966" s="11"/>
      <c r="BD2966" s="11"/>
      <c r="BE2966" s="11"/>
      <c r="BF2966" s="11"/>
      <c r="BG2966" s="11"/>
      <c r="BH2966" s="11"/>
      <c r="BI2966" s="11"/>
      <c r="BJ2966" s="11"/>
      <c r="BK2966" s="11"/>
      <c r="BL2966" s="11"/>
      <c r="BM2966" s="11"/>
      <c r="BN2966" s="11"/>
      <c r="BO2966" s="11"/>
      <c r="BP2966" s="1" t="str">
        <v>0- Port Costs</v>
      </c>
      <c r="BT2966" s="1" t="str">
        <v>0- Port Value</v>
      </c>
      <c r="BU2966" s="11"/>
    </row>
    <row r="2967" spans="8:73" hidden="1" outlineLevel="1" x14ac:dyDescent="0.3">
      <c r="H2967" s="1" t="str">
        <v>0 - BM Costs</v>
      </c>
      <c r="L2967" s="1" t="str">
        <v>0 - BM Port</v>
      </c>
      <c r="N2967" s="1" t="str">
        <v>0 - Port Assets</v>
      </c>
      <c r="O2967" s="11"/>
      <c r="P2967" s="11"/>
      <c r="Q2967" s="11"/>
      <c r="R2967" s="11"/>
      <c r="S2967" s="11"/>
      <c r="T2967" s="11"/>
      <c r="U2967" s="11"/>
      <c r="V2967" s="11"/>
      <c r="W2967" s="11"/>
      <c r="X2967" s="11"/>
      <c r="Y2967" s="11"/>
      <c r="Z2967" s="11"/>
      <c r="AA2967" s="11"/>
      <c r="AB2967" s="11"/>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11"/>
      <c r="AX2967" s="11"/>
      <c r="AY2967" s="11"/>
      <c r="AZ2967" s="11"/>
      <c r="BA2967" s="11"/>
      <c r="BB2967" s="11"/>
      <c r="BC2967" s="11"/>
      <c r="BD2967" s="11"/>
      <c r="BE2967" s="11"/>
      <c r="BF2967" s="11"/>
      <c r="BG2967" s="11"/>
      <c r="BH2967" s="11"/>
      <c r="BI2967" s="11"/>
      <c r="BJ2967" s="11"/>
      <c r="BK2967" s="11"/>
      <c r="BL2967" s="11"/>
      <c r="BM2967" s="11"/>
      <c r="BN2967" s="11"/>
      <c r="BO2967" s="11"/>
      <c r="BP2967" s="1" t="str">
        <v>0- Port Costs</v>
      </c>
      <c r="BT2967" s="1" t="str">
        <v>0- Port Value</v>
      </c>
      <c r="BU2967" s="11"/>
    </row>
    <row r="2968" spans="8:73" hidden="1" outlineLevel="1" x14ac:dyDescent="0.3">
      <c r="H2968" s="1" t="str">
        <v>0 - BM Costs</v>
      </c>
      <c r="L2968" s="1" t="str">
        <v>0 - BM Port</v>
      </c>
      <c r="N2968" s="1" t="str">
        <v>0 - Port Assets</v>
      </c>
      <c r="O2968" s="11"/>
      <c r="P2968" s="11"/>
      <c r="Q2968" s="11"/>
      <c r="R2968" s="11"/>
      <c r="S2968" s="11"/>
      <c r="T2968" s="11"/>
      <c r="U2968" s="11"/>
      <c r="V2968" s="11"/>
      <c r="W2968" s="11"/>
      <c r="X2968" s="11"/>
      <c r="Y2968" s="11"/>
      <c r="Z2968" s="11"/>
      <c r="AA2968" s="11"/>
      <c r="AB2968" s="11"/>
      <c r="AC2968" s="11"/>
      <c r="AD2968" s="11"/>
      <c r="AE2968" s="11"/>
      <c r="AF2968" s="11"/>
      <c r="AG2968" s="11"/>
      <c r="AH2968" s="11"/>
      <c r="AI2968" s="11"/>
      <c r="AJ2968" s="11"/>
      <c r="AK2968" s="11"/>
      <c r="AL2968" s="11"/>
      <c r="AM2968" s="11"/>
      <c r="AN2968" s="11"/>
      <c r="AO2968" s="11"/>
      <c r="AP2968" s="11"/>
      <c r="AQ2968" s="11"/>
      <c r="AR2968" s="11"/>
      <c r="AS2968" s="11"/>
      <c r="AT2968" s="11"/>
      <c r="AU2968" s="11"/>
      <c r="AV2968" s="11"/>
      <c r="AW2968" s="11"/>
      <c r="AX2968" s="11"/>
      <c r="AY2968" s="11"/>
      <c r="AZ2968" s="11"/>
      <c r="BA2968" s="11"/>
      <c r="BB2968" s="11"/>
      <c r="BC2968" s="11"/>
      <c r="BD2968" s="11"/>
      <c r="BE2968" s="11"/>
      <c r="BF2968" s="11"/>
      <c r="BG2968" s="11"/>
      <c r="BH2968" s="11"/>
      <c r="BI2968" s="11"/>
      <c r="BJ2968" s="11"/>
      <c r="BK2968" s="11"/>
      <c r="BL2968" s="11"/>
      <c r="BM2968" s="11"/>
      <c r="BN2968" s="11"/>
      <c r="BO2968" s="11"/>
      <c r="BP2968" s="1" t="str">
        <v>0- Port Costs</v>
      </c>
      <c r="BT2968" s="1" t="str">
        <v>0- Port Value</v>
      </c>
      <c r="BU2968" s="11"/>
    </row>
    <row r="2969" spans="8:73" hidden="1" outlineLevel="1" x14ac:dyDescent="0.3">
      <c r="H2969" s="1" t="str">
        <v>0 - BM Costs</v>
      </c>
      <c r="L2969" s="1" t="str">
        <v>0 - BM Port</v>
      </c>
      <c r="N2969" s="1" t="str">
        <v>0 - Port Assets</v>
      </c>
      <c r="O2969" s="11"/>
      <c r="P2969" s="11"/>
      <c r="Q2969" s="11"/>
      <c r="R2969" s="11"/>
      <c r="S2969" s="11"/>
      <c r="T2969" s="11"/>
      <c r="U2969" s="11"/>
      <c r="V2969" s="11"/>
      <c r="W2969" s="11"/>
      <c r="X2969" s="11"/>
      <c r="Y2969" s="11"/>
      <c r="Z2969" s="11"/>
      <c r="AA2969" s="11"/>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c r="BC2969" s="11"/>
      <c r="BD2969" s="11"/>
      <c r="BE2969" s="11"/>
      <c r="BF2969" s="11"/>
      <c r="BG2969" s="11"/>
      <c r="BH2969" s="11"/>
      <c r="BI2969" s="11"/>
      <c r="BJ2969" s="11"/>
      <c r="BK2969" s="11"/>
      <c r="BL2969" s="11"/>
      <c r="BM2969" s="11"/>
      <c r="BN2969" s="11"/>
      <c r="BO2969" s="11"/>
      <c r="BP2969" s="1" t="str">
        <v>0- Port Costs</v>
      </c>
      <c r="BT2969" s="1" t="str">
        <v>0- Port Value</v>
      </c>
      <c r="BU2969" s="11"/>
    </row>
    <row r="2970" spans="8:73" hidden="1" outlineLevel="1" x14ac:dyDescent="0.3">
      <c r="H2970" s="1" t="str">
        <v>0 - BM Costs</v>
      </c>
      <c r="L2970" s="1" t="str">
        <v>0 - BM Port</v>
      </c>
      <c r="N2970" s="1" t="str">
        <v>0 - Port Assets</v>
      </c>
      <c r="O2970" s="11"/>
      <c r="P2970" s="11"/>
      <c r="Q2970" s="11"/>
      <c r="R2970" s="11"/>
      <c r="S2970" s="11"/>
      <c r="T2970" s="11"/>
      <c r="U2970" s="11"/>
      <c r="V2970" s="11"/>
      <c r="W2970" s="11"/>
      <c r="X2970" s="11"/>
      <c r="Y2970" s="11"/>
      <c r="Z2970" s="11"/>
      <c r="AA2970" s="11"/>
      <c r="AB2970" s="11"/>
      <c r="AC2970" s="11"/>
      <c r="AD2970" s="11"/>
      <c r="AE2970" s="11"/>
      <c r="AF2970" s="11"/>
      <c r="AG2970" s="11"/>
      <c r="AH2970" s="11"/>
      <c r="AI2970" s="11"/>
      <c r="AJ2970" s="11"/>
      <c r="AK2970" s="11"/>
      <c r="AL2970" s="11"/>
      <c r="AM2970" s="11"/>
      <c r="AN2970" s="11"/>
      <c r="AO2970" s="11"/>
      <c r="AP2970" s="11"/>
      <c r="AQ2970" s="11"/>
      <c r="AR2970" s="11"/>
      <c r="AS2970" s="11"/>
      <c r="AT2970" s="11"/>
      <c r="AU2970" s="11"/>
      <c r="AV2970" s="11"/>
      <c r="AW2970" s="11"/>
      <c r="AX2970" s="11"/>
      <c r="AY2970" s="11"/>
      <c r="AZ2970" s="11"/>
      <c r="BA2970" s="11"/>
      <c r="BB2970" s="11"/>
      <c r="BC2970" s="11"/>
      <c r="BD2970" s="11"/>
      <c r="BE2970" s="11"/>
      <c r="BF2970" s="11"/>
      <c r="BG2970" s="11"/>
      <c r="BH2970" s="11"/>
      <c r="BI2970" s="11"/>
      <c r="BJ2970" s="11"/>
      <c r="BK2970" s="11"/>
      <c r="BL2970" s="11"/>
      <c r="BM2970" s="11"/>
      <c r="BN2970" s="11"/>
      <c r="BO2970" s="11"/>
      <c r="BP2970" s="1" t="str">
        <v>0- Port Costs</v>
      </c>
      <c r="BT2970" s="1" t="str">
        <v>0- Port Value</v>
      </c>
      <c r="BU2970" s="11"/>
    </row>
    <row r="2971" spans="8:73" hidden="1" outlineLevel="1" x14ac:dyDescent="0.3">
      <c r="H2971" s="1" t="str">
        <v>0 - BM Costs</v>
      </c>
      <c r="L2971" s="1" t="str">
        <v>0 - BM Port</v>
      </c>
      <c r="N2971" s="1" t="str">
        <v>0 - Port Assets</v>
      </c>
      <c r="O2971" s="11"/>
      <c r="P2971" s="11"/>
      <c r="Q2971" s="11"/>
      <c r="R2971" s="11"/>
      <c r="S2971" s="11"/>
      <c r="T2971" s="11"/>
      <c r="U2971" s="11"/>
      <c r="V2971" s="11"/>
      <c r="W2971" s="11"/>
      <c r="X2971" s="11"/>
      <c r="Y2971" s="11"/>
      <c r="Z2971" s="11"/>
      <c r="AA2971" s="11"/>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c r="BC2971" s="11"/>
      <c r="BD2971" s="11"/>
      <c r="BE2971" s="11"/>
      <c r="BF2971" s="11"/>
      <c r="BG2971" s="11"/>
      <c r="BH2971" s="11"/>
      <c r="BI2971" s="11"/>
      <c r="BJ2971" s="11"/>
      <c r="BK2971" s="11"/>
      <c r="BL2971" s="11"/>
      <c r="BM2971" s="11"/>
      <c r="BN2971" s="11"/>
      <c r="BO2971" s="11"/>
      <c r="BP2971" s="1" t="str">
        <v>0- Port Costs</v>
      </c>
      <c r="BT2971" s="1" t="str">
        <v>0- Port Value</v>
      </c>
      <c r="BU2971" s="11"/>
    </row>
    <row r="2972" spans="8:73" hidden="1" outlineLevel="1" x14ac:dyDescent="0.3">
      <c r="H2972" s="1" t="str">
        <v>0 - BM Costs</v>
      </c>
      <c r="L2972" s="1" t="str">
        <v>0 - BM Port</v>
      </c>
      <c r="N2972" s="1" t="str">
        <v>0 - Port Assets</v>
      </c>
      <c r="O2972" s="11"/>
      <c r="P2972" s="11"/>
      <c r="Q2972" s="11"/>
      <c r="R2972" s="11"/>
      <c r="S2972" s="11"/>
      <c r="T2972" s="11"/>
      <c r="U2972" s="11"/>
      <c r="V2972" s="11"/>
      <c r="W2972" s="11"/>
      <c r="X2972" s="11"/>
      <c r="Y2972" s="11"/>
      <c r="Z2972" s="11"/>
      <c r="AA2972" s="11"/>
      <c r="AB2972" s="11"/>
      <c r="AC2972" s="11"/>
      <c r="AD2972" s="11"/>
      <c r="AE2972" s="11"/>
      <c r="AF2972" s="11"/>
      <c r="AG2972" s="11"/>
      <c r="AH2972" s="11"/>
      <c r="AI2972" s="11"/>
      <c r="AJ2972" s="11"/>
      <c r="AK2972" s="11"/>
      <c r="AL2972" s="11"/>
      <c r="AM2972" s="11"/>
      <c r="AN2972" s="11"/>
      <c r="AO2972" s="11"/>
      <c r="AP2972" s="11"/>
      <c r="AQ2972" s="11"/>
      <c r="AR2972" s="11"/>
      <c r="AS2972" s="11"/>
      <c r="AT2972" s="11"/>
      <c r="AU2972" s="11"/>
      <c r="AV2972" s="11"/>
      <c r="AW2972" s="11"/>
      <c r="AX2972" s="11"/>
      <c r="AY2972" s="11"/>
      <c r="AZ2972" s="11"/>
      <c r="BA2972" s="11"/>
      <c r="BB2972" s="11"/>
      <c r="BC2972" s="11"/>
      <c r="BD2972" s="11"/>
      <c r="BE2972" s="11"/>
      <c r="BF2972" s="11"/>
      <c r="BG2972" s="11"/>
      <c r="BH2972" s="11"/>
      <c r="BI2972" s="11"/>
      <c r="BJ2972" s="11"/>
      <c r="BK2972" s="11"/>
      <c r="BL2972" s="11"/>
      <c r="BM2972" s="11"/>
      <c r="BN2972" s="11"/>
      <c r="BO2972" s="11"/>
      <c r="BP2972" s="1" t="str">
        <v>0- Port Costs</v>
      </c>
      <c r="BT2972" s="1" t="str">
        <v>0- Port Value</v>
      </c>
      <c r="BU2972" s="11"/>
    </row>
    <row r="2973" spans="8:73" hidden="1" outlineLevel="1" x14ac:dyDescent="0.3">
      <c r="H2973" s="1" t="str">
        <v>0 - BM Costs</v>
      </c>
      <c r="L2973" s="1" t="str">
        <v>0 - BM Port</v>
      </c>
      <c r="N2973" s="1" t="str">
        <v>0 - Port Assets</v>
      </c>
      <c r="O2973" s="11"/>
      <c r="P2973" s="11"/>
      <c r="Q2973" s="11"/>
      <c r="R2973" s="11"/>
      <c r="S2973" s="11"/>
      <c r="T2973" s="11"/>
      <c r="U2973" s="11"/>
      <c r="V2973" s="11"/>
      <c r="W2973" s="11"/>
      <c r="X2973" s="11"/>
      <c r="Y2973" s="11"/>
      <c r="Z2973" s="11"/>
      <c r="AA2973" s="11"/>
      <c r="AB2973" s="11"/>
      <c r="AC2973" s="11"/>
      <c r="AD2973" s="11"/>
      <c r="AE2973" s="11"/>
      <c r="AF2973" s="11"/>
      <c r="AG2973" s="11"/>
      <c r="AH2973" s="11"/>
      <c r="AI2973" s="11"/>
      <c r="AJ2973" s="11"/>
      <c r="AK2973" s="11"/>
      <c r="AL2973" s="11"/>
      <c r="AM2973" s="11"/>
      <c r="AN2973" s="11"/>
      <c r="AO2973" s="11"/>
      <c r="AP2973" s="11"/>
      <c r="AQ2973" s="11"/>
      <c r="AR2973" s="11"/>
      <c r="AS2973" s="11"/>
      <c r="AT2973" s="11"/>
      <c r="AU2973" s="11"/>
      <c r="AV2973" s="11"/>
      <c r="AW2973" s="11"/>
      <c r="AX2973" s="11"/>
      <c r="AY2973" s="11"/>
      <c r="AZ2973" s="11"/>
      <c r="BA2973" s="11"/>
      <c r="BB2973" s="11"/>
      <c r="BC2973" s="11"/>
      <c r="BD2973" s="11"/>
      <c r="BE2973" s="11"/>
      <c r="BF2973" s="11"/>
      <c r="BG2973" s="11"/>
      <c r="BH2973" s="11"/>
      <c r="BI2973" s="11"/>
      <c r="BJ2973" s="11"/>
      <c r="BK2973" s="11"/>
      <c r="BL2973" s="11"/>
      <c r="BM2973" s="11"/>
      <c r="BN2973" s="11"/>
      <c r="BO2973" s="11"/>
      <c r="BP2973" s="1" t="str">
        <v>0- Port Costs</v>
      </c>
      <c r="BT2973" s="1" t="str">
        <v>0- Port Value</v>
      </c>
      <c r="BU2973" s="11"/>
    </row>
    <row r="2974" spans="8:73" hidden="1" outlineLevel="1" x14ac:dyDescent="0.3">
      <c r="H2974" s="1" t="str">
        <v>0 - BM Costs</v>
      </c>
      <c r="L2974" s="1" t="str">
        <v>0 - BM Port</v>
      </c>
      <c r="N2974" s="1" t="str">
        <v>0 - Port Assets</v>
      </c>
      <c r="O2974" s="11"/>
      <c r="P2974" s="11"/>
      <c r="Q2974" s="11"/>
      <c r="R2974" s="11"/>
      <c r="S2974" s="11"/>
      <c r="T2974" s="11"/>
      <c r="U2974" s="11"/>
      <c r="V2974" s="11"/>
      <c r="W2974" s="11"/>
      <c r="X2974" s="11"/>
      <c r="Y2974" s="11"/>
      <c r="Z2974" s="11"/>
      <c r="AA2974" s="11"/>
      <c r="AB2974" s="11"/>
      <c r="AC2974" s="11"/>
      <c r="AD2974" s="11"/>
      <c r="AE2974" s="11"/>
      <c r="AF2974" s="11"/>
      <c r="AG2974" s="11"/>
      <c r="AH2974" s="11"/>
      <c r="AI2974" s="11"/>
      <c r="AJ2974" s="11"/>
      <c r="AK2974" s="11"/>
      <c r="AL2974" s="11"/>
      <c r="AM2974" s="11"/>
      <c r="AN2974" s="11"/>
      <c r="AO2974" s="11"/>
      <c r="AP2974" s="11"/>
      <c r="AQ2974" s="11"/>
      <c r="AR2974" s="11"/>
      <c r="AS2974" s="11"/>
      <c r="AT2974" s="11"/>
      <c r="AU2974" s="11"/>
      <c r="AV2974" s="11"/>
      <c r="AW2974" s="11"/>
      <c r="AX2974" s="11"/>
      <c r="AY2974" s="11"/>
      <c r="AZ2974" s="11"/>
      <c r="BA2974" s="11"/>
      <c r="BB2974" s="11"/>
      <c r="BC2974" s="11"/>
      <c r="BD2974" s="11"/>
      <c r="BE2974" s="11"/>
      <c r="BF2974" s="11"/>
      <c r="BG2974" s="11"/>
      <c r="BH2974" s="11"/>
      <c r="BI2974" s="11"/>
      <c r="BJ2974" s="11"/>
      <c r="BK2974" s="11"/>
      <c r="BL2974" s="11"/>
      <c r="BM2974" s="11"/>
      <c r="BN2974" s="11"/>
      <c r="BO2974" s="11"/>
      <c r="BP2974" s="1" t="str">
        <v>0- Port Costs</v>
      </c>
      <c r="BT2974" s="1" t="str">
        <v>0- Port Value</v>
      </c>
      <c r="BU2974" s="11"/>
    </row>
    <row r="2975" spans="8:73" hidden="1" outlineLevel="1" x14ac:dyDescent="0.3">
      <c r="H2975" s="1" t="str">
        <v>0 - BM Costs</v>
      </c>
      <c r="L2975" s="1" t="str">
        <v>0 - BM Port</v>
      </c>
      <c r="N2975" s="1" t="str">
        <v>0 - Port Assets</v>
      </c>
      <c r="O2975" s="11"/>
      <c r="P2975" s="11"/>
      <c r="Q2975" s="11"/>
      <c r="R2975" s="11"/>
      <c r="S2975" s="11"/>
      <c r="T2975" s="11"/>
      <c r="U2975" s="11"/>
      <c r="V2975" s="11"/>
      <c r="W2975" s="11"/>
      <c r="X2975" s="11"/>
      <c r="Y2975" s="11"/>
      <c r="Z2975" s="11"/>
      <c r="AA2975" s="11"/>
      <c r="AB2975" s="11"/>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c r="BC2975" s="11"/>
      <c r="BD2975" s="11"/>
      <c r="BE2975" s="11"/>
      <c r="BF2975" s="11"/>
      <c r="BG2975" s="11"/>
      <c r="BH2975" s="11"/>
      <c r="BI2975" s="11"/>
      <c r="BJ2975" s="11"/>
      <c r="BK2975" s="11"/>
      <c r="BL2975" s="11"/>
      <c r="BM2975" s="11"/>
      <c r="BN2975" s="11"/>
      <c r="BO2975" s="11"/>
      <c r="BP2975" s="1" t="str">
        <v>0- Port Costs</v>
      </c>
      <c r="BT2975" s="1" t="str">
        <v>0- Port Value</v>
      </c>
      <c r="BU2975" s="11"/>
    </row>
    <row r="2976" spans="8:73" hidden="1" outlineLevel="1" x14ac:dyDescent="0.3">
      <c r="H2976" s="1" t="str">
        <v>0 - BM Costs</v>
      </c>
      <c r="L2976" s="1" t="str">
        <v>0 - BM Port</v>
      </c>
      <c r="N2976" s="1" t="str">
        <v>0 - Port Assets</v>
      </c>
      <c r="O2976" s="11"/>
      <c r="P2976" s="11"/>
      <c r="Q2976" s="11"/>
      <c r="R2976" s="11"/>
      <c r="S2976" s="11"/>
      <c r="T2976" s="11"/>
      <c r="U2976" s="11"/>
      <c r="V2976" s="11"/>
      <c r="W2976" s="11"/>
      <c r="X2976" s="11"/>
      <c r="Y2976" s="11"/>
      <c r="Z2976" s="11"/>
      <c r="AA2976" s="11"/>
      <c r="AB2976" s="11"/>
      <c r="AC2976" s="11"/>
      <c r="AD2976" s="11"/>
      <c r="AE2976" s="11"/>
      <c r="AF2976" s="11"/>
      <c r="AG2976" s="11"/>
      <c r="AH2976" s="11"/>
      <c r="AI2976" s="11"/>
      <c r="AJ2976" s="11"/>
      <c r="AK2976" s="11"/>
      <c r="AL2976" s="11"/>
      <c r="AM2976" s="11"/>
      <c r="AN2976" s="11"/>
      <c r="AO2976" s="11"/>
      <c r="AP2976" s="11"/>
      <c r="AQ2976" s="11"/>
      <c r="AR2976" s="11"/>
      <c r="AS2976" s="11"/>
      <c r="AT2976" s="11"/>
      <c r="AU2976" s="11"/>
      <c r="AV2976" s="11"/>
      <c r="AW2976" s="11"/>
      <c r="AX2976" s="11"/>
      <c r="AY2976" s="11"/>
      <c r="AZ2976" s="11"/>
      <c r="BA2976" s="11"/>
      <c r="BB2976" s="11"/>
      <c r="BC2976" s="11"/>
      <c r="BD2976" s="11"/>
      <c r="BE2976" s="11"/>
      <c r="BF2976" s="11"/>
      <c r="BG2976" s="11"/>
      <c r="BH2976" s="11"/>
      <c r="BI2976" s="11"/>
      <c r="BJ2976" s="11"/>
      <c r="BK2976" s="11"/>
      <c r="BL2976" s="11"/>
      <c r="BM2976" s="11"/>
      <c r="BN2976" s="11"/>
      <c r="BO2976" s="11"/>
      <c r="BP2976" s="1" t="str">
        <v>0- Port Costs</v>
      </c>
      <c r="BT2976" s="1" t="str">
        <v>0- Port Value</v>
      </c>
      <c r="BU2976" s="11"/>
    </row>
    <row r="2977" spans="8:73" hidden="1" outlineLevel="1" x14ac:dyDescent="0.3">
      <c r="H2977" s="1" t="str">
        <v>0 - BM Costs</v>
      </c>
      <c r="L2977" s="1" t="str">
        <v>0 - BM Port</v>
      </c>
      <c r="N2977" s="1" t="str">
        <v>0 - Port Assets</v>
      </c>
      <c r="O2977" s="11"/>
      <c r="P2977" s="11"/>
      <c r="Q2977" s="11"/>
      <c r="R2977" s="11"/>
      <c r="S2977" s="11"/>
      <c r="T2977" s="11"/>
      <c r="U2977" s="11"/>
      <c r="V2977" s="11"/>
      <c r="W2977" s="11"/>
      <c r="X2977" s="11"/>
      <c r="Y2977" s="11"/>
      <c r="Z2977" s="11"/>
      <c r="AA2977" s="11"/>
      <c r="AB2977" s="11"/>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c r="BC2977" s="11"/>
      <c r="BD2977" s="11"/>
      <c r="BE2977" s="11"/>
      <c r="BF2977" s="11"/>
      <c r="BG2977" s="11"/>
      <c r="BH2977" s="11"/>
      <c r="BI2977" s="11"/>
      <c r="BJ2977" s="11"/>
      <c r="BK2977" s="11"/>
      <c r="BL2977" s="11"/>
      <c r="BM2977" s="11"/>
      <c r="BN2977" s="11"/>
      <c r="BO2977" s="11"/>
      <c r="BP2977" s="1" t="str">
        <v>0- Port Costs</v>
      </c>
      <c r="BT2977" s="1" t="str">
        <v>0- Port Value</v>
      </c>
      <c r="BU2977" s="11"/>
    </row>
    <row r="2978" spans="8:73" hidden="1" outlineLevel="1" x14ac:dyDescent="0.3">
      <c r="H2978" s="1" t="str">
        <v>0 - BM Costs</v>
      </c>
      <c r="L2978" s="1" t="str">
        <v>0 - BM Port</v>
      </c>
      <c r="N2978" s="1" t="str">
        <v>0 - Port Assets</v>
      </c>
      <c r="O2978" s="11"/>
      <c r="P2978" s="11"/>
      <c r="Q2978" s="11"/>
      <c r="R2978" s="11"/>
      <c r="S2978" s="11"/>
      <c r="T2978" s="11"/>
      <c r="U2978" s="11"/>
      <c r="V2978" s="11"/>
      <c r="W2978" s="11"/>
      <c r="X2978" s="11"/>
      <c r="Y2978" s="11"/>
      <c r="Z2978" s="11"/>
      <c r="AA2978" s="11"/>
      <c r="AB2978" s="11"/>
      <c r="AC2978" s="11"/>
      <c r="AD2978" s="11"/>
      <c r="AE2978" s="11"/>
      <c r="AF2978" s="11"/>
      <c r="AG2978" s="11"/>
      <c r="AH2978" s="11"/>
      <c r="AI2978" s="11"/>
      <c r="AJ2978" s="11"/>
      <c r="AK2978" s="11"/>
      <c r="AL2978" s="11"/>
      <c r="AM2978" s="11"/>
      <c r="AN2978" s="11"/>
      <c r="AO2978" s="11"/>
      <c r="AP2978" s="11"/>
      <c r="AQ2978" s="11"/>
      <c r="AR2978" s="11"/>
      <c r="AS2978" s="11"/>
      <c r="AT2978" s="11"/>
      <c r="AU2978" s="11"/>
      <c r="AV2978" s="11"/>
      <c r="AW2978" s="11"/>
      <c r="AX2978" s="11"/>
      <c r="AY2978" s="11"/>
      <c r="AZ2978" s="11"/>
      <c r="BA2978" s="11"/>
      <c r="BB2978" s="11"/>
      <c r="BC2978" s="11"/>
      <c r="BD2978" s="11"/>
      <c r="BE2978" s="11"/>
      <c r="BF2978" s="11"/>
      <c r="BG2978" s="11"/>
      <c r="BH2978" s="11"/>
      <c r="BI2978" s="11"/>
      <c r="BJ2978" s="11"/>
      <c r="BK2978" s="11"/>
      <c r="BL2978" s="11"/>
      <c r="BM2978" s="11"/>
      <c r="BN2978" s="11"/>
      <c r="BO2978" s="11"/>
      <c r="BP2978" s="1" t="str">
        <v>0- Port Costs</v>
      </c>
      <c r="BT2978" s="1" t="str">
        <v>0- Port Value</v>
      </c>
      <c r="BU2978" s="11"/>
    </row>
    <row r="2979" spans="8:73" hidden="1" outlineLevel="1" x14ac:dyDescent="0.3">
      <c r="H2979" s="1" t="str">
        <v>0 - BM Costs</v>
      </c>
      <c r="L2979" s="1" t="str">
        <v>0 - BM Port</v>
      </c>
      <c r="N2979" s="1" t="str">
        <v>0 - Port Assets</v>
      </c>
      <c r="O2979" s="11"/>
      <c r="P2979" s="11"/>
      <c r="Q2979" s="11"/>
      <c r="R2979" s="11"/>
      <c r="S2979" s="11"/>
      <c r="T2979" s="11"/>
      <c r="U2979" s="11"/>
      <c r="V2979" s="11"/>
      <c r="W2979" s="11"/>
      <c r="X2979" s="11"/>
      <c r="Y2979" s="11"/>
      <c r="Z2979" s="11"/>
      <c r="AA2979" s="11"/>
      <c r="AB2979" s="11"/>
      <c r="AC2979" s="11"/>
      <c r="AD2979" s="11"/>
      <c r="AE2979" s="11"/>
      <c r="AF2979" s="11"/>
      <c r="AG2979" s="11"/>
      <c r="AH2979" s="11"/>
      <c r="AI2979" s="11"/>
      <c r="AJ2979" s="11"/>
      <c r="AK2979" s="11"/>
      <c r="AL2979" s="11"/>
      <c r="AM2979" s="11"/>
      <c r="AN2979" s="11"/>
      <c r="AO2979" s="11"/>
      <c r="AP2979" s="11"/>
      <c r="AQ2979" s="11"/>
      <c r="AR2979" s="11"/>
      <c r="AS2979" s="11"/>
      <c r="AT2979" s="11"/>
      <c r="AU2979" s="11"/>
      <c r="AV2979" s="11"/>
      <c r="AW2979" s="11"/>
      <c r="AX2979" s="11"/>
      <c r="AY2979" s="11"/>
      <c r="AZ2979" s="11"/>
      <c r="BA2979" s="11"/>
      <c r="BB2979" s="11"/>
      <c r="BC2979" s="11"/>
      <c r="BD2979" s="11"/>
      <c r="BE2979" s="11"/>
      <c r="BF2979" s="11"/>
      <c r="BG2979" s="11"/>
      <c r="BH2979" s="11"/>
      <c r="BI2979" s="11"/>
      <c r="BJ2979" s="11"/>
      <c r="BK2979" s="11"/>
      <c r="BL2979" s="11"/>
      <c r="BM2979" s="11"/>
      <c r="BN2979" s="11"/>
      <c r="BO2979" s="11"/>
      <c r="BP2979" s="1" t="str">
        <v>0- Port Costs</v>
      </c>
      <c r="BT2979" s="1" t="str">
        <v>0- Port Value</v>
      </c>
      <c r="BU2979" s="11"/>
    </row>
    <row r="2980" spans="8:73" hidden="1" outlineLevel="1" x14ac:dyDescent="0.3">
      <c r="H2980" s="1" t="str">
        <v>0 - BM Costs</v>
      </c>
      <c r="L2980" s="1" t="str">
        <v>0 - BM Port</v>
      </c>
      <c r="N2980" s="1" t="str">
        <v>0 - Port Assets</v>
      </c>
      <c r="O2980" s="11"/>
      <c r="P2980" s="11"/>
      <c r="Q2980" s="11"/>
      <c r="R2980" s="11"/>
      <c r="S2980" s="11"/>
      <c r="T2980" s="11"/>
      <c r="U2980" s="11"/>
      <c r="V2980" s="11"/>
      <c r="W2980" s="11"/>
      <c r="X2980" s="11"/>
      <c r="Y2980" s="11"/>
      <c r="Z2980" s="11"/>
      <c r="AA2980" s="11"/>
      <c r="AB2980" s="11"/>
      <c r="AC2980" s="11"/>
      <c r="AD2980" s="11"/>
      <c r="AE2980" s="11"/>
      <c r="AF2980" s="11"/>
      <c r="AG2980" s="11"/>
      <c r="AH2980" s="11"/>
      <c r="AI2980" s="11"/>
      <c r="AJ2980" s="11"/>
      <c r="AK2980" s="11"/>
      <c r="AL2980" s="11"/>
      <c r="AM2980" s="11"/>
      <c r="AN2980" s="11"/>
      <c r="AO2980" s="11"/>
      <c r="AP2980" s="11"/>
      <c r="AQ2980" s="11"/>
      <c r="AR2980" s="11"/>
      <c r="AS2980" s="11"/>
      <c r="AT2980" s="11"/>
      <c r="AU2980" s="11"/>
      <c r="AV2980" s="11"/>
      <c r="AW2980" s="11"/>
      <c r="AX2980" s="11"/>
      <c r="AY2980" s="11"/>
      <c r="AZ2980" s="11"/>
      <c r="BA2980" s="11"/>
      <c r="BB2980" s="11"/>
      <c r="BC2980" s="11"/>
      <c r="BD2980" s="11"/>
      <c r="BE2980" s="11"/>
      <c r="BF2980" s="11"/>
      <c r="BG2980" s="11"/>
      <c r="BH2980" s="11"/>
      <c r="BI2980" s="11"/>
      <c r="BJ2980" s="11"/>
      <c r="BK2980" s="11"/>
      <c r="BL2980" s="11"/>
      <c r="BM2980" s="11"/>
      <c r="BN2980" s="11"/>
      <c r="BO2980" s="11"/>
      <c r="BP2980" s="1" t="str">
        <v>0- Port Costs</v>
      </c>
      <c r="BT2980" s="1" t="str">
        <v>0- Port Value</v>
      </c>
      <c r="BU2980" s="11"/>
    </row>
    <row r="2981" spans="8:73" hidden="1" outlineLevel="1" x14ac:dyDescent="0.3">
      <c r="H2981" s="1" t="str">
        <v>0 - BM Costs</v>
      </c>
      <c r="L2981" s="1" t="str">
        <v>0 - BM Port</v>
      </c>
      <c r="N2981" s="1" t="str">
        <v>0 - Port Assets</v>
      </c>
      <c r="O2981" s="11"/>
      <c r="P2981" s="11"/>
      <c r="Q2981" s="11"/>
      <c r="R2981" s="11"/>
      <c r="S2981" s="11"/>
      <c r="T2981" s="11"/>
      <c r="U2981" s="11"/>
      <c r="V2981" s="11"/>
      <c r="W2981" s="11"/>
      <c r="X2981" s="11"/>
      <c r="Y2981" s="11"/>
      <c r="Z2981" s="11"/>
      <c r="AA2981" s="11"/>
      <c r="AB2981" s="11"/>
      <c r="AC2981" s="11"/>
      <c r="AD2981" s="11"/>
      <c r="AE2981" s="11"/>
      <c r="AF2981" s="11"/>
      <c r="AG2981" s="11"/>
      <c r="AH2981" s="11"/>
      <c r="AI2981" s="11"/>
      <c r="AJ2981" s="11"/>
      <c r="AK2981" s="11"/>
      <c r="AL2981" s="11"/>
      <c r="AM2981" s="11"/>
      <c r="AN2981" s="11"/>
      <c r="AO2981" s="11"/>
      <c r="AP2981" s="11"/>
      <c r="AQ2981" s="11"/>
      <c r="AR2981" s="11"/>
      <c r="AS2981" s="11"/>
      <c r="AT2981" s="11"/>
      <c r="AU2981" s="11"/>
      <c r="AV2981" s="11"/>
      <c r="AW2981" s="11"/>
      <c r="AX2981" s="11"/>
      <c r="AY2981" s="11"/>
      <c r="AZ2981" s="11"/>
      <c r="BA2981" s="11"/>
      <c r="BB2981" s="11"/>
      <c r="BC2981" s="11"/>
      <c r="BD2981" s="11"/>
      <c r="BE2981" s="11"/>
      <c r="BF2981" s="11"/>
      <c r="BG2981" s="11"/>
      <c r="BH2981" s="11"/>
      <c r="BI2981" s="11"/>
      <c r="BJ2981" s="11"/>
      <c r="BK2981" s="11"/>
      <c r="BL2981" s="11"/>
      <c r="BM2981" s="11"/>
      <c r="BN2981" s="11"/>
      <c r="BO2981" s="11"/>
      <c r="BP2981" s="1" t="str">
        <v>0- Port Costs</v>
      </c>
      <c r="BT2981" s="1" t="str">
        <v>0- Port Value</v>
      </c>
      <c r="BU2981" s="11"/>
    </row>
    <row r="2982" spans="8:73" hidden="1" outlineLevel="1" x14ac:dyDescent="0.3">
      <c r="H2982" s="1" t="str">
        <v>0 - BM Costs</v>
      </c>
      <c r="L2982" s="1" t="str">
        <v>0 - BM Port</v>
      </c>
      <c r="N2982" s="1" t="str">
        <v>0 - Port Assets</v>
      </c>
      <c r="O2982" s="11"/>
      <c r="P2982" s="11"/>
      <c r="Q2982" s="11"/>
      <c r="R2982" s="11"/>
      <c r="S2982" s="11"/>
      <c r="T2982" s="11"/>
      <c r="U2982" s="11"/>
      <c r="V2982" s="11"/>
      <c r="W2982" s="11"/>
      <c r="X2982" s="11"/>
      <c r="Y2982" s="11"/>
      <c r="Z2982" s="11"/>
      <c r="AA2982" s="11"/>
      <c r="AB2982" s="11"/>
      <c r="AC2982" s="11"/>
      <c r="AD2982" s="11"/>
      <c r="AE2982" s="11"/>
      <c r="AF2982" s="11"/>
      <c r="AG2982" s="11"/>
      <c r="AH2982" s="11"/>
      <c r="AI2982" s="11"/>
      <c r="AJ2982" s="11"/>
      <c r="AK2982" s="11"/>
      <c r="AL2982" s="11"/>
      <c r="AM2982" s="11"/>
      <c r="AN2982" s="11"/>
      <c r="AO2982" s="11"/>
      <c r="AP2982" s="11"/>
      <c r="AQ2982" s="11"/>
      <c r="AR2982" s="11"/>
      <c r="AS2982" s="11"/>
      <c r="AT2982" s="11"/>
      <c r="AU2982" s="11"/>
      <c r="AV2982" s="11"/>
      <c r="AW2982" s="11"/>
      <c r="AX2982" s="11"/>
      <c r="AY2982" s="11"/>
      <c r="AZ2982" s="11"/>
      <c r="BA2982" s="11"/>
      <c r="BB2982" s="11"/>
      <c r="BC2982" s="11"/>
      <c r="BD2982" s="11"/>
      <c r="BE2982" s="11"/>
      <c r="BF2982" s="11"/>
      <c r="BG2982" s="11"/>
      <c r="BH2982" s="11"/>
      <c r="BI2982" s="11"/>
      <c r="BJ2982" s="11"/>
      <c r="BK2982" s="11"/>
      <c r="BL2982" s="11"/>
      <c r="BM2982" s="11"/>
      <c r="BN2982" s="11"/>
      <c r="BO2982" s="11"/>
      <c r="BP2982" s="1" t="str">
        <v>0- Port Costs</v>
      </c>
      <c r="BT2982" s="1" t="str">
        <v>0- Port Value</v>
      </c>
      <c r="BU2982" s="11"/>
    </row>
    <row r="2983" spans="8:73" hidden="1" outlineLevel="1" x14ac:dyDescent="0.3">
      <c r="H2983" s="1" t="str">
        <v>0 - BM Costs</v>
      </c>
      <c r="L2983" s="1" t="str">
        <v>0 - BM Port</v>
      </c>
      <c r="N2983" s="1" t="str">
        <v>0 - Port Assets</v>
      </c>
      <c r="O2983" s="11"/>
      <c r="P2983" s="11"/>
      <c r="Q2983" s="11"/>
      <c r="R2983" s="11"/>
      <c r="S2983" s="11"/>
      <c r="T2983" s="11"/>
      <c r="U2983" s="11"/>
      <c r="V2983" s="11"/>
      <c r="W2983" s="11"/>
      <c r="X2983" s="11"/>
      <c r="Y2983" s="11"/>
      <c r="Z2983" s="11"/>
      <c r="AA2983" s="11"/>
      <c r="AB2983" s="11"/>
      <c r="AC2983" s="11"/>
      <c r="AD2983" s="11"/>
      <c r="AE2983" s="11"/>
      <c r="AF2983" s="11"/>
      <c r="AG2983" s="11"/>
      <c r="AH2983" s="11"/>
      <c r="AI2983" s="11"/>
      <c r="AJ2983" s="11"/>
      <c r="AK2983" s="11"/>
      <c r="AL2983" s="11"/>
      <c r="AM2983" s="11"/>
      <c r="AN2983" s="11"/>
      <c r="AO2983" s="11"/>
      <c r="AP2983" s="11"/>
      <c r="AQ2983" s="11"/>
      <c r="AR2983" s="11"/>
      <c r="AS2983" s="11"/>
      <c r="AT2983" s="11"/>
      <c r="AU2983" s="11"/>
      <c r="AV2983" s="11"/>
      <c r="AW2983" s="11"/>
      <c r="AX2983" s="11"/>
      <c r="AY2983" s="11"/>
      <c r="AZ2983" s="11"/>
      <c r="BA2983" s="11"/>
      <c r="BB2983" s="11"/>
      <c r="BC2983" s="11"/>
      <c r="BD2983" s="11"/>
      <c r="BE2983" s="11"/>
      <c r="BF2983" s="11"/>
      <c r="BG2983" s="11"/>
      <c r="BH2983" s="11"/>
      <c r="BI2983" s="11"/>
      <c r="BJ2983" s="11"/>
      <c r="BK2983" s="11"/>
      <c r="BL2983" s="11"/>
      <c r="BM2983" s="11"/>
      <c r="BN2983" s="11"/>
      <c r="BO2983" s="11"/>
      <c r="BP2983" s="1" t="str">
        <v>0- Port Costs</v>
      </c>
      <c r="BT2983" s="1" t="str">
        <v>0- Port Value</v>
      </c>
      <c r="BU2983" s="11"/>
    </row>
    <row r="2984" spans="8:73" hidden="1" outlineLevel="1" x14ac:dyDescent="0.3">
      <c r="H2984" s="1" t="str">
        <v>0 - BM Costs</v>
      </c>
      <c r="L2984" s="1" t="str">
        <v>0 - BM Port</v>
      </c>
      <c r="N2984" s="1" t="str">
        <v>0 - Port Assets</v>
      </c>
      <c r="O2984" s="11"/>
      <c r="P2984" s="11"/>
      <c r="Q2984" s="11"/>
      <c r="R2984" s="11"/>
      <c r="S2984" s="11"/>
      <c r="T2984" s="11"/>
      <c r="U2984" s="11"/>
      <c r="V2984" s="11"/>
      <c r="W2984" s="11"/>
      <c r="X2984" s="11"/>
      <c r="Y2984" s="11"/>
      <c r="Z2984" s="11"/>
      <c r="AA2984" s="11"/>
      <c r="AB2984" s="11"/>
      <c r="AC2984" s="11"/>
      <c r="AD2984" s="11"/>
      <c r="AE2984" s="11"/>
      <c r="AF2984" s="11"/>
      <c r="AG2984" s="11"/>
      <c r="AH2984" s="11"/>
      <c r="AI2984" s="11"/>
      <c r="AJ2984" s="11"/>
      <c r="AK2984" s="11"/>
      <c r="AL2984" s="11"/>
      <c r="AM2984" s="11"/>
      <c r="AN2984" s="11"/>
      <c r="AO2984" s="11"/>
      <c r="AP2984" s="11"/>
      <c r="AQ2984" s="11"/>
      <c r="AR2984" s="11"/>
      <c r="AS2984" s="11"/>
      <c r="AT2984" s="11"/>
      <c r="AU2984" s="11"/>
      <c r="AV2984" s="11"/>
      <c r="AW2984" s="11"/>
      <c r="AX2984" s="11"/>
      <c r="AY2984" s="11"/>
      <c r="AZ2984" s="11"/>
      <c r="BA2984" s="11"/>
      <c r="BB2984" s="11"/>
      <c r="BC2984" s="11"/>
      <c r="BD2984" s="11"/>
      <c r="BE2984" s="11"/>
      <c r="BF2984" s="11"/>
      <c r="BG2984" s="11"/>
      <c r="BH2984" s="11"/>
      <c r="BI2984" s="11"/>
      <c r="BJ2984" s="11"/>
      <c r="BK2984" s="11"/>
      <c r="BL2984" s="11"/>
      <c r="BM2984" s="11"/>
      <c r="BN2984" s="11"/>
      <c r="BO2984" s="11"/>
      <c r="BP2984" s="1" t="str">
        <v>0- Port Costs</v>
      </c>
      <c r="BT2984" s="1" t="str">
        <v>0- Port Value</v>
      </c>
      <c r="BU2984" s="11"/>
    </row>
    <row r="2985" spans="8:73" hidden="1" outlineLevel="1" x14ac:dyDescent="0.3">
      <c r="H2985" s="1" t="str">
        <v>0 - BM Costs</v>
      </c>
      <c r="L2985" s="1" t="str">
        <v>0 - BM Port</v>
      </c>
      <c r="N2985" s="1" t="str">
        <v>0 - Port Assets</v>
      </c>
      <c r="O2985" s="11"/>
      <c r="P2985" s="11"/>
      <c r="Q2985" s="11"/>
      <c r="R2985" s="11"/>
      <c r="S2985" s="11"/>
      <c r="T2985" s="11"/>
      <c r="U2985" s="11"/>
      <c r="V2985" s="11"/>
      <c r="W2985" s="11"/>
      <c r="X2985" s="11"/>
      <c r="Y2985" s="11"/>
      <c r="Z2985" s="11"/>
      <c r="AA2985" s="11"/>
      <c r="AB2985" s="11"/>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c r="BC2985" s="11"/>
      <c r="BD2985" s="11"/>
      <c r="BE2985" s="11"/>
      <c r="BF2985" s="11"/>
      <c r="BG2985" s="11"/>
      <c r="BH2985" s="11"/>
      <c r="BI2985" s="11"/>
      <c r="BJ2985" s="11"/>
      <c r="BK2985" s="11"/>
      <c r="BL2985" s="11"/>
      <c r="BM2985" s="11"/>
      <c r="BN2985" s="11"/>
      <c r="BO2985" s="11"/>
      <c r="BP2985" s="1" t="str">
        <v>0- Port Costs</v>
      </c>
      <c r="BT2985" s="1" t="str">
        <v>0- Port Value</v>
      </c>
      <c r="BU2985" s="11"/>
    </row>
    <row r="2986" spans="8:73" hidden="1" outlineLevel="1" x14ac:dyDescent="0.3">
      <c r="H2986" s="1" t="str">
        <v>0 - BM Costs</v>
      </c>
      <c r="L2986" s="1" t="str">
        <v>0 - BM Port</v>
      </c>
      <c r="N2986" s="1" t="str">
        <v>0 - Port Assets</v>
      </c>
      <c r="O2986" s="11"/>
      <c r="P2986" s="11"/>
      <c r="Q2986" s="11"/>
      <c r="R2986" s="11"/>
      <c r="S2986" s="11"/>
      <c r="T2986" s="11"/>
      <c r="U2986" s="11"/>
      <c r="V2986" s="11"/>
      <c r="W2986" s="11"/>
      <c r="X2986" s="11"/>
      <c r="Y2986" s="11"/>
      <c r="Z2986" s="11"/>
      <c r="AA2986" s="11"/>
      <c r="AB2986" s="11"/>
      <c r="AC2986" s="11"/>
      <c r="AD2986" s="11"/>
      <c r="AE2986" s="11"/>
      <c r="AF2986" s="11"/>
      <c r="AG2986" s="11"/>
      <c r="AH2986" s="11"/>
      <c r="AI2986" s="11"/>
      <c r="AJ2986" s="11"/>
      <c r="AK2986" s="11"/>
      <c r="AL2986" s="11"/>
      <c r="AM2986" s="11"/>
      <c r="AN2986" s="11"/>
      <c r="AO2986" s="11"/>
      <c r="AP2986" s="11"/>
      <c r="AQ2986" s="11"/>
      <c r="AR2986" s="11"/>
      <c r="AS2986" s="11"/>
      <c r="AT2986" s="11"/>
      <c r="AU2986" s="11"/>
      <c r="AV2986" s="11"/>
      <c r="AW2986" s="11"/>
      <c r="AX2986" s="11"/>
      <c r="AY2986" s="11"/>
      <c r="AZ2986" s="11"/>
      <c r="BA2986" s="11"/>
      <c r="BB2986" s="11"/>
      <c r="BC2986" s="11"/>
      <c r="BD2986" s="11"/>
      <c r="BE2986" s="11"/>
      <c r="BF2986" s="11"/>
      <c r="BG2986" s="11"/>
      <c r="BH2986" s="11"/>
      <c r="BI2986" s="11"/>
      <c r="BJ2986" s="11"/>
      <c r="BK2986" s="11"/>
      <c r="BL2986" s="11"/>
      <c r="BM2986" s="11"/>
      <c r="BN2986" s="11"/>
      <c r="BO2986" s="11"/>
      <c r="BP2986" s="1" t="str">
        <v>0- Port Costs</v>
      </c>
      <c r="BT2986" s="1" t="str">
        <v>0- Port Value</v>
      </c>
      <c r="BU2986" s="11"/>
    </row>
    <row r="2987" spans="8:73" hidden="1" outlineLevel="1" x14ac:dyDescent="0.3">
      <c r="H2987" s="1" t="str">
        <v>0 - BM Costs</v>
      </c>
      <c r="L2987" s="1" t="str">
        <v>0 - BM Port</v>
      </c>
      <c r="N2987" s="1" t="str">
        <v>0 - Port Assets</v>
      </c>
      <c r="O2987" s="11"/>
      <c r="P2987" s="11"/>
      <c r="Q2987" s="11"/>
      <c r="R2987" s="11"/>
      <c r="S2987" s="11"/>
      <c r="T2987" s="11"/>
      <c r="U2987" s="11"/>
      <c r="V2987" s="11"/>
      <c r="W2987" s="11"/>
      <c r="X2987" s="11"/>
      <c r="Y2987" s="11"/>
      <c r="Z2987" s="11"/>
      <c r="AA2987" s="11"/>
      <c r="AB2987" s="11"/>
      <c r="AC2987" s="11"/>
      <c r="AD2987" s="11"/>
      <c r="AE2987" s="11"/>
      <c r="AF2987" s="11"/>
      <c r="AG2987" s="11"/>
      <c r="AH2987" s="11"/>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c r="BC2987" s="11"/>
      <c r="BD2987" s="11"/>
      <c r="BE2987" s="11"/>
      <c r="BF2987" s="11"/>
      <c r="BG2987" s="11"/>
      <c r="BH2987" s="11"/>
      <c r="BI2987" s="11"/>
      <c r="BJ2987" s="11"/>
      <c r="BK2987" s="11"/>
      <c r="BL2987" s="11"/>
      <c r="BM2987" s="11"/>
      <c r="BN2987" s="11"/>
      <c r="BO2987" s="11"/>
      <c r="BP2987" s="1" t="str">
        <v>0- Port Costs</v>
      </c>
      <c r="BT2987" s="1" t="str">
        <v>0- Port Value</v>
      </c>
      <c r="BU2987" s="11"/>
    </row>
    <row r="2988" spans="8:73" hidden="1" outlineLevel="1" x14ac:dyDescent="0.3">
      <c r="H2988" s="1" t="str">
        <v>0 - BM Costs</v>
      </c>
      <c r="L2988" s="1" t="str">
        <v>0 - BM Port</v>
      </c>
      <c r="N2988" s="1" t="str">
        <v>0 - Port Assets</v>
      </c>
      <c r="O2988" s="11"/>
      <c r="P2988" s="11"/>
      <c r="Q2988" s="11"/>
      <c r="R2988" s="11"/>
      <c r="S2988" s="11"/>
      <c r="T2988" s="11"/>
      <c r="U2988" s="11"/>
      <c r="V2988" s="11"/>
      <c r="W2988" s="11"/>
      <c r="X2988" s="11"/>
      <c r="Y2988" s="11"/>
      <c r="Z2988" s="11"/>
      <c r="AA2988" s="11"/>
      <c r="AB2988" s="11"/>
      <c r="AC2988" s="11"/>
      <c r="AD2988" s="11"/>
      <c r="AE2988" s="11"/>
      <c r="AF2988" s="11"/>
      <c r="AG2988" s="11"/>
      <c r="AH2988" s="11"/>
      <c r="AI2988" s="11"/>
      <c r="AJ2988" s="11"/>
      <c r="AK2988" s="11"/>
      <c r="AL2988" s="11"/>
      <c r="AM2988" s="11"/>
      <c r="AN2988" s="11"/>
      <c r="AO2988" s="11"/>
      <c r="AP2988" s="11"/>
      <c r="AQ2988" s="11"/>
      <c r="AR2988" s="11"/>
      <c r="AS2988" s="11"/>
      <c r="AT2988" s="11"/>
      <c r="AU2988" s="11"/>
      <c r="AV2988" s="11"/>
      <c r="AW2988" s="11"/>
      <c r="AX2988" s="11"/>
      <c r="AY2988" s="11"/>
      <c r="AZ2988" s="11"/>
      <c r="BA2988" s="11"/>
      <c r="BB2988" s="11"/>
      <c r="BC2988" s="11"/>
      <c r="BD2988" s="11"/>
      <c r="BE2988" s="11"/>
      <c r="BF2988" s="11"/>
      <c r="BG2988" s="11"/>
      <c r="BH2988" s="11"/>
      <c r="BI2988" s="11"/>
      <c r="BJ2988" s="11"/>
      <c r="BK2988" s="11"/>
      <c r="BL2988" s="11"/>
      <c r="BM2988" s="11"/>
      <c r="BN2988" s="11"/>
      <c r="BO2988" s="11"/>
      <c r="BP2988" s="1" t="str">
        <v>0- Port Costs</v>
      </c>
      <c r="BT2988" s="1" t="str">
        <v>0- Port Value</v>
      </c>
      <c r="BU2988" s="11"/>
    </row>
    <row r="2989" spans="8:73" hidden="1" outlineLevel="1" x14ac:dyDescent="0.3">
      <c r="H2989" s="1" t="str">
        <v>0 - BM Costs</v>
      </c>
      <c r="L2989" s="1" t="str">
        <v>0 - BM Port</v>
      </c>
      <c r="N2989" s="1" t="str">
        <v>0 - Port Assets</v>
      </c>
      <c r="O2989" s="11"/>
      <c r="P2989" s="11"/>
      <c r="Q2989" s="11"/>
      <c r="R2989" s="11"/>
      <c r="S2989" s="11"/>
      <c r="T2989" s="11"/>
      <c r="U2989" s="11"/>
      <c r="V2989" s="11"/>
      <c r="W2989" s="11"/>
      <c r="X2989" s="11"/>
      <c r="Y2989" s="11"/>
      <c r="Z2989" s="11"/>
      <c r="AA2989" s="11"/>
      <c r="AB2989" s="11"/>
      <c r="AC2989" s="11"/>
      <c r="AD2989" s="11"/>
      <c r="AE2989" s="11"/>
      <c r="AF2989" s="11"/>
      <c r="AG2989" s="11"/>
      <c r="AH2989" s="11"/>
      <c r="AI2989" s="11"/>
      <c r="AJ2989" s="11"/>
      <c r="AK2989" s="11"/>
      <c r="AL2989" s="11"/>
      <c r="AM2989" s="11"/>
      <c r="AN2989" s="11"/>
      <c r="AO2989" s="11"/>
      <c r="AP2989" s="11"/>
      <c r="AQ2989" s="11"/>
      <c r="AR2989" s="11"/>
      <c r="AS2989" s="11"/>
      <c r="AT2989" s="11"/>
      <c r="AU2989" s="11"/>
      <c r="AV2989" s="11"/>
      <c r="AW2989" s="11"/>
      <c r="AX2989" s="11"/>
      <c r="AY2989" s="11"/>
      <c r="AZ2989" s="11"/>
      <c r="BA2989" s="11"/>
      <c r="BB2989" s="11"/>
      <c r="BC2989" s="11"/>
      <c r="BD2989" s="11"/>
      <c r="BE2989" s="11"/>
      <c r="BF2989" s="11"/>
      <c r="BG2989" s="11"/>
      <c r="BH2989" s="11"/>
      <c r="BI2989" s="11"/>
      <c r="BJ2989" s="11"/>
      <c r="BK2989" s="11"/>
      <c r="BL2989" s="11"/>
      <c r="BM2989" s="11"/>
      <c r="BN2989" s="11"/>
      <c r="BO2989" s="11"/>
      <c r="BP2989" s="1" t="str">
        <v>0- Port Costs</v>
      </c>
      <c r="BT2989" s="1" t="str">
        <v>0- Port Value</v>
      </c>
      <c r="BU2989" s="11"/>
    </row>
    <row r="2990" spans="8:73" hidden="1" outlineLevel="1" x14ac:dyDescent="0.3">
      <c r="H2990" s="1" t="str">
        <v>0 - BM Costs</v>
      </c>
      <c r="L2990" s="1" t="str">
        <v>0 - BM Port</v>
      </c>
      <c r="N2990" s="1" t="str">
        <v>0 - Port Assets</v>
      </c>
      <c r="O2990" s="11"/>
      <c r="P2990" s="11"/>
      <c r="Q2990" s="11"/>
      <c r="R2990" s="11"/>
      <c r="S2990" s="11"/>
      <c r="T2990" s="11"/>
      <c r="U2990" s="11"/>
      <c r="V2990" s="11"/>
      <c r="W2990" s="11"/>
      <c r="X2990" s="11"/>
      <c r="Y2990" s="11"/>
      <c r="Z2990" s="11"/>
      <c r="AA2990" s="11"/>
      <c r="AB2990" s="11"/>
      <c r="AC2990" s="11"/>
      <c r="AD2990" s="11"/>
      <c r="AE2990" s="11"/>
      <c r="AF2990" s="11"/>
      <c r="AG2990" s="11"/>
      <c r="AH2990" s="11"/>
      <c r="AI2990" s="11"/>
      <c r="AJ2990" s="11"/>
      <c r="AK2990" s="11"/>
      <c r="AL2990" s="11"/>
      <c r="AM2990" s="11"/>
      <c r="AN2990" s="11"/>
      <c r="AO2990" s="11"/>
      <c r="AP2990" s="11"/>
      <c r="AQ2990" s="11"/>
      <c r="AR2990" s="11"/>
      <c r="AS2990" s="11"/>
      <c r="AT2990" s="11"/>
      <c r="AU2990" s="11"/>
      <c r="AV2990" s="11"/>
      <c r="AW2990" s="11"/>
      <c r="AX2990" s="11"/>
      <c r="AY2990" s="11"/>
      <c r="AZ2990" s="11"/>
      <c r="BA2990" s="11"/>
      <c r="BB2990" s="11"/>
      <c r="BC2990" s="11"/>
      <c r="BD2990" s="11"/>
      <c r="BE2990" s="11"/>
      <c r="BF2990" s="11"/>
      <c r="BG2990" s="11"/>
      <c r="BH2990" s="11"/>
      <c r="BI2990" s="11"/>
      <c r="BJ2990" s="11"/>
      <c r="BK2990" s="11"/>
      <c r="BL2990" s="11"/>
      <c r="BM2990" s="11"/>
      <c r="BN2990" s="11"/>
      <c r="BO2990" s="11"/>
      <c r="BP2990" s="1" t="str">
        <v>0- Port Costs</v>
      </c>
      <c r="BT2990" s="1" t="str">
        <v>0- Port Value</v>
      </c>
      <c r="BU2990" s="11"/>
    </row>
    <row r="2991" spans="8:73" hidden="1" outlineLevel="1" x14ac:dyDescent="0.3">
      <c r="H2991" s="1" t="str">
        <v>0 - BM Costs</v>
      </c>
      <c r="L2991" s="1" t="str">
        <v>0 - BM Port</v>
      </c>
      <c r="N2991" s="1" t="str">
        <v>0 - Port Assets</v>
      </c>
      <c r="O2991" s="11"/>
      <c r="P2991" s="11"/>
      <c r="Q2991" s="11"/>
      <c r="R2991" s="11"/>
      <c r="S2991" s="11"/>
      <c r="T2991" s="11"/>
      <c r="U2991" s="11"/>
      <c r="V2991" s="11"/>
      <c r="W2991" s="11"/>
      <c r="X2991" s="11"/>
      <c r="Y2991" s="11"/>
      <c r="Z2991" s="11"/>
      <c r="AA2991" s="11"/>
      <c r="AB2991" s="11"/>
      <c r="AC2991" s="11"/>
      <c r="AD2991" s="11"/>
      <c r="AE2991" s="11"/>
      <c r="AF2991" s="11"/>
      <c r="AG2991" s="11"/>
      <c r="AH2991" s="11"/>
      <c r="AI2991" s="11"/>
      <c r="AJ2991" s="11"/>
      <c r="AK2991" s="11"/>
      <c r="AL2991" s="11"/>
      <c r="AM2991" s="11"/>
      <c r="AN2991" s="11"/>
      <c r="AO2991" s="11"/>
      <c r="AP2991" s="11"/>
      <c r="AQ2991" s="11"/>
      <c r="AR2991" s="11"/>
      <c r="AS2991" s="11"/>
      <c r="AT2991" s="11"/>
      <c r="AU2991" s="11"/>
      <c r="AV2991" s="11"/>
      <c r="AW2991" s="11"/>
      <c r="AX2991" s="11"/>
      <c r="AY2991" s="11"/>
      <c r="AZ2991" s="11"/>
      <c r="BA2991" s="11"/>
      <c r="BB2991" s="11"/>
      <c r="BC2991" s="11"/>
      <c r="BD2991" s="11"/>
      <c r="BE2991" s="11"/>
      <c r="BF2991" s="11"/>
      <c r="BG2991" s="11"/>
      <c r="BH2991" s="11"/>
      <c r="BI2991" s="11"/>
      <c r="BJ2991" s="11"/>
      <c r="BK2991" s="11"/>
      <c r="BL2991" s="11"/>
      <c r="BM2991" s="11"/>
      <c r="BN2991" s="11"/>
      <c r="BO2991" s="11"/>
      <c r="BP2991" s="1" t="str">
        <v>0- Port Costs</v>
      </c>
      <c r="BT2991" s="1" t="str">
        <v>0- Port Value</v>
      </c>
      <c r="BU2991" s="11"/>
    </row>
    <row r="2992" spans="8:73" hidden="1" outlineLevel="1" x14ac:dyDescent="0.3">
      <c r="H2992" s="1" t="str">
        <v>0 - BM Costs</v>
      </c>
      <c r="L2992" s="1" t="str">
        <v>0 - BM Port</v>
      </c>
      <c r="N2992" s="1" t="str">
        <v>0 - Port Assets</v>
      </c>
      <c r="O2992" s="11"/>
      <c r="P2992" s="11"/>
      <c r="Q2992" s="11"/>
      <c r="R2992" s="11"/>
      <c r="S2992" s="11"/>
      <c r="T2992" s="11"/>
      <c r="U2992" s="11"/>
      <c r="V2992" s="11"/>
      <c r="W2992" s="11"/>
      <c r="X2992" s="11"/>
      <c r="Y2992" s="11"/>
      <c r="Z2992" s="11"/>
      <c r="AA2992" s="11"/>
      <c r="AB2992" s="11"/>
      <c r="AC2992" s="11"/>
      <c r="AD2992" s="11"/>
      <c r="AE2992" s="11"/>
      <c r="AF2992" s="11"/>
      <c r="AG2992" s="11"/>
      <c r="AH2992" s="11"/>
      <c r="AI2992" s="11"/>
      <c r="AJ2992" s="11"/>
      <c r="AK2992" s="11"/>
      <c r="AL2992" s="11"/>
      <c r="AM2992" s="11"/>
      <c r="AN2992" s="11"/>
      <c r="AO2992" s="11"/>
      <c r="AP2992" s="11"/>
      <c r="AQ2992" s="11"/>
      <c r="AR2992" s="11"/>
      <c r="AS2992" s="11"/>
      <c r="AT2992" s="11"/>
      <c r="AU2992" s="11"/>
      <c r="AV2992" s="11"/>
      <c r="AW2992" s="11"/>
      <c r="AX2992" s="11"/>
      <c r="AY2992" s="11"/>
      <c r="AZ2992" s="11"/>
      <c r="BA2992" s="11"/>
      <c r="BB2992" s="11"/>
      <c r="BC2992" s="11"/>
      <c r="BD2992" s="11"/>
      <c r="BE2992" s="11"/>
      <c r="BF2992" s="11"/>
      <c r="BG2992" s="11"/>
      <c r="BH2992" s="11"/>
      <c r="BI2992" s="11"/>
      <c r="BJ2992" s="11"/>
      <c r="BK2992" s="11"/>
      <c r="BL2992" s="11"/>
      <c r="BM2992" s="11"/>
      <c r="BN2992" s="11"/>
      <c r="BO2992" s="11"/>
      <c r="BP2992" s="1" t="str">
        <v>0- Port Costs</v>
      </c>
      <c r="BT2992" s="1" t="str">
        <v>0- Port Value</v>
      </c>
      <c r="BU2992" s="11"/>
    </row>
    <row r="2993" spans="1:73" hidden="1" outlineLevel="1" x14ac:dyDescent="0.3">
      <c r="H2993" s="1" t="str">
        <v>0 - BM Costs</v>
      </c>
      <c r="L2993" s="1" t="str">
        <v>0 - BM Port</v>
      </c>
      <c r="N2993" s="1" t="str">
        <v>0 - Port Assets</v>
      </c>
      <c r="O2993" s="11"/>
      <c r="P2993" s="11"/>
      <c r="Q2993" s="11"/>
      <c r="R2993" s="11"/>
      <c r="S2993" s="11"/>
      <c r="T2993" s="11"/>
      <c r="U2993" s="11"/>
      <c r="V2993" s="11"/>
      <c r="W2993" s="11"/>
      <c r="X2993" s="11"/>
      <c r="Y2993" s="11"/>
      <c r="Z2993" s="11"/>
      <c r="AA2993" s="11"/>
      <c r="AB2993" s="11"/>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c r="BB2993" s="11"/>
      <c r="BC2993" s="11"/>
      <c r="BD2993" s="11"/>
      <c r="BE2993" s="11"/>
      <c r="BF2993" s="11"/>
      <c r="BG2993" s="11"/>
      <c r="BH2993" s="11"/>
      <c r="BI2993" s="11"/>
      <c r="BJ2993" s="11"/>
      <c r="BK2993" s="11"/>
      <c r="BL2993" s="11"/>
      <c r="BM2993" s="11"/>
      <c r="BN2993" s="11"/>
      <c r="BO2993" s="11"/>
      <c r="BP2993" s="1" t="str">
        <v>0- Port Costs</v>
      </c>
      <c r="BT2993" s="1" t="str">
        <v>0- Port Value</v>
      </c>
      <c r="BU2993" s="11"/>
    </row>
    <row r="2994" spans="1:73" hidden="1" outlineLevel="1" x14ac:dyDescent="0.3">
      <c r="H2994" s="1" t="str">
        <v>0 - BM Costs</v>
      </c>
      <c r="L2994" s="1" t="str">
        <v>0 - BM Port</v>
      </c>
      <c r="N2994" s="1" t="str">
        <v>0 - Port Assets</v>
      </c>
      <c r="O2994" s="11"/>
      <c r="P2994" s="11"/>
      <c r="Q2994" s="11"/>
      <c r="R2994" s="11"/>
      <c r="S2994" s="11"/>
      <c r="T2994" s="11"/>
      <c r="U2994" s="11"/>
      <c r="V2994" s="11"/>
      <c r="W2994" s="11"/>
      <c r="X2994" s="11"/>
      <c r="Y2994" s="11"/>
      <c r="Z2994" s="11"/>
      <c r="AA2994" s="11"/>
      <c r="AB2994" s="11"/>
      <c r="AC2994" s="11"/>
      <c r="AD2994" s="11"/>
      <c r="AE2994" s="11"/>
      <c r="AF2994" s="11"/>
      <c r="AG2994" s="11"/>
      <c r="AH2994" s="11"/>
      <c r="AI2994" s="11"/>
      <c r="AJ2994" s="11"/>
      <c r="AK2994" s="11"/>
      <c r="AL2994" s="11"/>
      <c r="AM2994" s="11"/>
      <c r="AN2994" s="11"/>
      <c r="AO2994" s="11"/>
      <c r="AP2994" s="11"/>
      <c r="AQ2994" s="11"/>
      <c r="AR2994" s="11"/>
      <c r="AS2994" s="11"/>
      <c r="AT2994" s="11"/>
      <c r="AU2994" s="11"/>
      <c r="AV2994" s="11"/>
      <c r="AW2994" s="11"/>
      <c r="AX2994" s="11"/>
      <c r="AY2994" s="11"/>
      <c r="AZ2994" s="11"/>
      <c r="BA2994" s="11"/>
      <c r="BB2994" s="11"/>
      <c r="BC2994" s="11"/>
      <c r="BD2994" s="11"/>
      <c r="BE2994" s="11"/>
      <c r="BF2994" s="11"/>
      <c r="BG2994" s="11"/>
      <c r="BH2994" s="11"/>
      <c r="BI2994" s="11"/>
      <c r="BJ2994" s="11"/>
      <c r="BK2994" s="11"/>
      <c r="BL2994" s="11"/>
      <c r="BM2994" s="11"/>
      <c r="BN2994" s="11"/>
      <c r="BO2994" s="11"/>
      <c r="BP2994" s="1" t="str">
        <v>0- Port Costs</v>
      </c>
      <c r="BT2994" s="1" t="str">
        <v>0- Port Value</v>
      </c>
      <c r="BU2994" s="11"/>
    </row>
    <row r="2995" spans="1:73" hidden="1" outlineLevel="1" x14ac:dyDescent="0.3">
      <c r="H2995" s="1" t="str">
        <v>0 - BM Costs</v>
      </c>
      <c r="L2995" s="1" t="str">
        <v>0 - BM Port</v>
      </c>
      <c r="N2995" s="1" t="str">
        <v>0 - Port Assets</v>
      </c>
      <c r="O2995" s="11"/>
      <c r="P2995" s="11"/>
      <c r="Q2995" s="11"/>
      <c r="R2995" s="11"/>
      <c r="S2995" s="11"/>
      <c r="T2995" s="11"/>
      <c r="U2995" s="11"/>
      <c r="V2995" s="11"/>
      <c r="W2995" s="11"/>
      <c r="X2995" s="11"/>
      <c r="Y2995" s="11"/>
      <c r="Z2995" s="11"/>
      <c r="AA2995" s="11"/>
      <c r="AB2995" s="11"/>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c r="BC2995" s="11"/>
      <c r="BD2995" s="11"/>
      <c r="BE2995" s="11"/>
      <c r="BF2995" s="11"/>
      <c r="BG2995" s="11"/>
      <c r="BH2995" s="11"/>
      <c r="BI2995" s="11"/>
      <c r="BJ2995" s="11"/>
      <c r="BK2995" s="11"/>
      <c r="BL2995" s="11"/>
      <c r="BM2995" s="11"/>
      <c r="BN2995" s="11"/>
      <c r="BO2995" s="11"/>
      <c r="BP2995" s="1" t="str">
        <v>0- Port Costs</v>
      </c>
      <c r="BT2995" s="1" t="str">
        <v>0- Port Value</v>
      </c>
      <c r="BU2995" s="11"/>
    </row>
    <row r="2996" spans="1:73" hidden="1" outlineLevel="1" x14ac:dyDescent="0.3">
      <c r="H2996" s="1" t="str">
        <v>0 - BM Costs</v>
      </c>
      <c r="L2996" s="1" t="str">
        <v>0 - BM Port</v>
      </c>
      <c r="N2996" s="1" t="str">
        <v>0 - Port Assets</v>
      </c>
      <c r="O2996" s="11"/>
      <c r="P2996" s="11"/>
      <c r="Q2996" s="11"/>
      <c r="R2996" s="11"/>
      <c r="S2996" s="11"/>
      <c r="T2996" s="11"/>
      <c r="U2996" s="11"/>
      <c r="V2996" s="11"/>
      <c r="W2996" s="11"/>
      <c r="X2996" s="11"/>
      <c r="Y2996" s="11"/>
      <c r="Z2996" s="11"/>
      <c r="AA2996" s="11"/>
      <c r="AB2996" s="11"/>
      <c r="AC2996" s="11"/>
      <c r="AD2996" s="11"/>
      <c r="AE2996" s="11"/>
      <c r="AF2996" s="11"/>
      <c r="AG2996" s="11"/>
      <c r="AH2996" s="11"/>
      <c r="AI2996" s="11"/>
      <c r="AJ2996" s="11"/>
      <c r="AK2996" s="11"/>
      <c r="AL2996" s="11"/>
      <c r="AM2996" s="11"/>
      <c r="AN2996" s="11"/>
      <c r="AO2996" s="11"/>
      <c r="AP2996" s="11"/>
      <c r="AQ2996" s="11"/>
      <c r="AR2996" s="11"/>
      <c r="AS2996" s="11"/>
      <c r="AT2996" s="11"/>
      <c r="AU2996" s="11"/>
      <c r="AV2996" s="11"/>
      <c r="AW2996" s="11"/>
      <c r="AX2996" s="11"/>
      <c r="AY2996" s="11"/>
      <c r="AZ2996" s="11"/>
      <c r="BA2996" s="11"/>
      <c r="BB2996" s="11"/>
      <c r="BC2996" s="11"/>
      <c r="BD2996" s="11"/>
      <c r="BE2996" s="11"/>
      <c r="BF2996" s="11"/>
      <c r="BG2996" s="11"/>
      <c r="BH2996" s="11"/>
      <c r="BI2996" s="11"/>
      <c r="BJ2996" s="11"/>
      <c r="BK2996" s="11"/>
      <c r="BL2996" s="11"/>
      <c r="BM2996" s="11"/>
      <c r="BN2996" s="11"/>
      <c r="BO2996" s="11"/>
      <c r="BP2996" s="1" t="str">
        <v>0- Port Costs</v>
      </c>
      <c r="BT2996" s="1" t="str">
        <v>0- Port Value</v>
      </c>
      <c r="BU2996" s="11"/>
    </row>
    <row r="2997" spans="1:73" hidden="1" outlineLevel="1" x14ac:dyDescent="0.3">
      <c r="H2997" s="1" t="str">
        <v>0 - BM Costs</v>
      </c>
      <c r="L2997" s="1" t="str">
        <v>0 - BM Port</v>
      </c>
      <c r="N2997" s="1" t="str">
        <v>0 - Port Assets</v>
      </c>
      <c r="O2997" s="11"/>
      <c r="P2997" s="11"/>
      <c r="Q2997" s="11"/>
      <c r="R2997" s="11"/>
      <c r="S2997" s="11"/>
      <c r="T2997" s="11"/>
      <c r="U2997" s="11"/>
      <c r="V2997" s="11"/>
      <c r="W2997" s="11"/>
      <c r="X2997" s="11"/>
      <c r="Y2997" s="11"/>
      <c r="Z2997" s="11"/>
      <c r="AA2997" s="11"/>
      <c r="AB2997" s="11"/>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c r="BC2997" s="11"/>
      <c r="BD2997" s="11"/>
      <c r="BE2997" s="11"/>
      <c r="BF2997" s="11"/>
      <c r="BG2997" s="11"/>
      <c r="BH2997" s="11"/>
      <c r="BI2997" s="11"/>
      <c r="BJ2997" s="11"/>
      <c r="BK2997" s="11"/>
      <c r="BL2997" s="11"/>
      <c r="BM2997" s="11"/>
      <c r="BN2997" s="11"/>
      <c r="BO2997" s="11"/>
      <c r="BP2997" s="1" t="str">
        <v>0- Port Costs</v>
      </c>
      <c r="BT2997" s="1" t="str">
        <v>0- Port Value</v>
      </c>
      <c r="BU2997" s="11"/>
    </row>
    <row r="2998" spans="1:73" hidden="1" outlineLevel="1" x14ac:dyDescent="0.3">
      <c r="H2998" s="1" t="str">
        <v>0 - BM Costs</v>
      </c>
      <c r="L2998" s="1" t="str">
        <v>0 - BM Port</v>
      </c>
      <c r="N2998" s="1" t="str">
        <v>0 - Port Assets</v>
      </c>
      <c r="O2998" s="11"/>
      <c r="P2998" s="11"/>
      <c r="Q2998" s="11"/>
      <c r="R2998" s="11"/>
      <c r="S2998" s="11"/>
      <c r="T2998" s="11"/>
      <c r="U2998" s="11"/>
      <c r="V2998" s="11"/>
      <c r="W2998" s="11"/>
      <c r="X2998" s="11"/>
      <c r="Y2998" s="11"/>
      <c r="Z2998" s="11"/>
      <c r="AA2998" s="11"/>
      <c r="AB2998" s="11"/>
      <c r="AC2998" s="11"/>
      <c r="AD2998" s="11"/>
      <c r="AE2998" s="11"/>
      <c r="AF2998" s="11"/>
      <c r="AG2998" s="11"/>
      <c r="AH2998" s="11"/>
      <c r="AI2998" s="11"/>
      <c r="AJ2998" s="11"/>
      <c r="AK2998" s="11"/>
      <c r="AL2998" s="11"/>
      <c r="AM2998" s="11"/>
      <c r="AN2998" s="11"/>
      <c r="AO2998" s="11"/>
      <c r="AP2998" s="11"/>
      <c r="AQ2998" s="11"/>
      <c r="AR2998" s="11"/>
      <c r="AS2998" s="11"/>
      <c r="AT2998" s="11"/>
      <c r="AU2998" s="11"/>
      <c r="AV2998" s="11"/>
      <c r="AW2998" s="11"/>
      <c r="AX2998" s="11"/>
      <c r="AY2998" s="11"/>
      <c r="AZ2998" s="11"/>
      <c r="BA2998" s="11"/>
      <c r="BB2998" s="11"/>
      <c r="BC2998" s="11"/>
      <c r="BD2998" s="11"/>
      <c r="BE2998" s="11"/>
      <c r="BF2998" s="11"/>
      <c r="BG2998" s="11"/>
      <c r="BH2998" s="11"/>
      <c r="BI2998" s="11"/>
      <c r="BJ2998" s="11"/>
      <c r="BK2998" s="11"/>
      <c r="BL2998" s="11"/>
      <c r="BM2998" s="11"/>
      <c r="BN2998" s="11"/>
      <c r="BO2998" s="11"/>
      <c r="BP2998" s="1" t="str">
        <v>0- Port Costs</v>
      </c>
      <c r="BT2998" s="1" t="str">
        <v>0- Port Value</v>
      </c>
      <c r="BU2998" s="11"/>
    </row>
    <row r="2999" spans="1:73" collapsed="1" x14ac:dyDescent="0.3">
      <c r="H2999" s="1" t="str">
        <v>0 - BM Costs</v>
      </c>
      <c r="L2999" s="1" t="str">
        <v>0 - BM Port</v>
      </c>
      <c r="N2999" s="1" t="str">
        <v>0 - Port Assets</v>
      </c>
      <c r="O2999" s="11"/>
      <c r="P2999" s="11"/>
      <c r="Q2999" s="11"/>
      <c r="R2999" s="11"/>
      <c r="S2999" s="11"/>
      <c r="T2999" s="11"/>
      <c r="U2999" s="11"/>
      <c r="V2999" s="11"/>
      <c r="W2999" s="11"/>
      <c r="X2999" s="11"/>
      <c r="Y2999" s="11"/>
      <c r="Z2999" s="11"/>
      <c r="AA2999" s="11"/>
      <c r="AB2999" s="11"/>
      <c r="AC2999" s="11"/>
      <c r="AD2999" s="11"/>
      <c r="AE2999" s="11"/>
      <c r="AF2999" s="11"/>
      <c r="AG2999" s="11"/>
      <c r="AH2999" s="11"/>
      <c r="AI2999" s="11"/>
      <c r="AJ2999" s="11"/>
      <c r="AK2999" s="11"/>
      <c r="AL2999" s="11"/>
      <c r="AM2999" s="11"/>
      <c r="AN2999" s="11"/>
      <c r="AO2999" s="11"/>
      <c r="AP2999" s="11"/>
      <c r="AQ2999" s="11"/>
      <c r="AR2999" s="11"/>
      <c r="AS2999" s="11"/>
      <c r="AT2999" s="11"/>
      <c r="AU2999" s="11"/>
      <c r="AV2999" s="11"/>
      <c r="AW2999" s="11"/>
      <c r="AX2999" s="11"/>
      <c r="AY2999" s="11"/>
      <c r="AZ2999" s="11"/>
      <c r="BA2999" s="11"/>
      <c r="BB2999" s="11"/>
      <c r="BC2999" s="11"/>
      <c r="BD2999" s="11"/>
      <c r="BE2999" s="11"/>
      <c r="BF2999" s="11"/>
      <c r="BG2999" s="11"/>
      <c r="BH2999" s="11"/>
      <c r="BI2999" s="11"/>
      <c r="BJ2999" s="11"/>
      <c r="BK2999" s="11"/>
      <c r="BL2999" s="11"/>
      <c r="BM2999" s="11"/>
      <c r="BN2999" s="11"/>
      <c r="BO2999" s="11"/>
      <c r="BP2999" s="1" t="str">
        <v>0- Port Costs</v>
      </c>
      <c r="BT2999" s="1" t="str">
        <v>0- Port Value</v>
      </c>
      <c r="BU2999" s="11"/>
    </row>
    <row r="3000" spans="1:73" s="16" customFormat="1" x14ac:dyDescent="0.3">
      <c r="A3000" s="16" t="s">
        <v>25</v>
      </c>
      <c r="H3000" s="16" t="str">
        <v>0 - BM Costs</v>
      </c>
      <c r="L3000" s="16" t="str">
        <v>0 - BM Port</v>
      </c>
      <c r="N3000" s="16" t="str">
        <v>0 - Port Assets</v>
      </c>
      <c r="BP3000" s="16" t="str">
        <v>0- Port Costs</v>
      </c>
      <c r="BT3000" s="16" t="str">
        <v>0- Port Value</v>
      </c>
    </row>
    <row r="3001" spans="1:73" x14ac:dyDescent="0.3">
      <c r="C3001" s="15" cm="1">
        <f t="array" aca="1" ref="C3001" ca="1">_xlfn.LET(
_xlpm.MktDynamicArray,_xlfn.ANCHORARRAY($M$1006),
_xlpm.SecurityDynamicArray,_xlfn.ANCHORARRAY( C$1006),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0.9536487313549834</v>
      </c>
      <c r="D3001" s="15" cm="1">
        <f t="array" aca="1" ref="D3001" ca="1">_xlfn.LET(
_xlpm.MktDynamicArray,_xlfn.ANCHORARRAY($M$1006),
_xlpm.SecurityDynamicArray,_xlfn.ANCHORARRAY( D$1006),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0.9923237403008287</v>
      </c>
      <c r="E3001" s="15" cm="1">
        <f t="array" aca="1" ref="E3001" ca="1">_xlfn.LET(
_xlpm.MktDynamicArray,_xlfn.ANCHORARRAY($M$1006),
_xlpm.SecurityDynamicArray,_xlfn.ANCHORARRAY( E$1006),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0.99631825799680174</v>
      </c>
      <c r="F3001" s="15" cm="1">
        <f t="array" aca="1" ref="F3001" ca="1">_xlfn.LET(
_xlpm.MktDynamicArray,_xlfn.ANCHORARRAY($M$1006),
_xlpm.SecurityDynamicArray,_xlfn.ANCHORARRAY( F$1006),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0.9981875938216771</v>
      </c>
      <c r="G3001" s="15" cm="1">
        <f t="array" aca="1" ref="G3001" ca="1">_xlfn.LET(
_xlpm.MktDynamicArray,_xlfn.ANCHORARRAY($M$1006),
_xlpm.SecurityDynamicArray,_xlfn.ANCHORARRAY( G$1006),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0.99199892603294371</v>
      </c>
      <c r="H3001" s="1" t="str">
        <v>0 - BM Costs</v>
      </c>
      <c r="L3001" s="1" t="str">
        <v>0 - BM Port</v>
      </c>
      <c r="M3001" s="15" cm="1">
        <f t="array" aca="1" ref="M3001" ca="1">_xlfn.LET(
_xlpm.MktDynamicArray,_xlfn.ANCHORARRAY($M$1006),
_xlpm.SecurityDynamicArray,_xlfn.ANCHORARRAY( M$1006),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1.0000000000000002</v>
      </c>
      <c r="N3001" s="1" t="str">
        <v>0 - Port Assets</v>
      </c>
      <c r="O3001" s="15" cm="1">
        <f t="array" aca="1" ref="O3001" ca="1">_xlfn.LET(
_xlpm.MktDynamicArray,_xlfn.ANCHORARRAY($M$1006),
_xlpm.SecurityDynamicArray,_xlfn.ANCHORARRAY( O$1006),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0.7551536572292129</v>
      </c>
      <c r="P3001" s="15" cm="1">
        <f t="array" aca="1" ref="P3001" ca="1">_xlfn.LET(
_xlpm.MktDynamicArray,_xlfn.ANCHORARRAY($M$1006),
_xlpm.SecurityDynamicArray,_xlfn.ANCHORARRAY( P$1006),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0.55750721897783384</v>
      </c>
      <c r="Q3001" s="15" cm="1">
        <f t="array" aca="1" ref="Q3001" ca="1">_xlfn.LET(
_xlpm.MktDynamicArray,_xlfn.ANCHORARRAY($M$1006),
_xlpm.SecurityDynamicArray,_xlfn.ANCHORARRAY( Q$1006),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-0.68107885347389507</v>
      </c>
      <c r="R3001" s="15" cm="1">
        <f t="array" aca="1" ref="R3001" ca="1">_xlfn.LET(
_xlpm.MktDynamicArray,_xlfn.ANCHORARRAY($M$1006),
_xlpm.SecurityDynamicArray,_xlfn.ANCHORARRAY( R$1006),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0.94402675019511484</v>
      </c>
      <c r="S3001" s="15" cm="1">
        <f t="array" aca="1" ref="S3001" ca="1">_xlfn.LET(
_xlpm.MktDynamicArray,_xlfn.ANCHORARRAY($M$1006),
_xlpm.SecurityDynamicArray,_xlfn.ANCHORARRAY( S$1006),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0.77359089482209287</v>
      </c>
      <c r="T3001" s="15" cm="1">
        <f t="array" aca="1" ref="T3001" ca="1">_xlfn.LET(
_xlpm.MktDynamicArray,_xlfn.ANCHORARRAY($M$1006),
_xlpm.SecurityDynamicArray,_xlfn.ANCHORARRAY( T$1006),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-0.48536558544994418</v>
      </c>
      <c r="U3001" s="15" cm="1">
        <f t="array" aca="1" ref="U3001" ca="1">_xlfn.LET(
_xlpm.MktDynamicArray,_xlfn.ANCHORARRAY($M$1006),
_xlpm.SecurityDynamicArray,_xlfn.ANCHORARRAY( U$1006),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0.84829421198817634</v>
      </c>
      <c r="V3001" s="15" cm="1">
        <f t="array" aca="1" ref="V3001" ca="1">_xlfn.LET(
_xlpm.MktDynamicArray,_xlfn.ANCHORARRAY($M$1006),
_xlpm.SecurityDynamicArray,_xlfn.ANCHORARRAY( V$1006),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-0.29056694910301833</v>
      </c>
      <c r="W3001" s="15" cm="1">
        <f t="array" aca="1" ref="W3001" ca="1">_xlfn.LET(
_xlpm.MktDynamicArray,_xlfn.ANCHORARRAY($M$1006),
_xlpm.SecurityDynamicArray,_xlfn.ANCHORARRAY( W$1006),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0.74636876865241009</v>
      </c>
      <c r="X3001" s="15" cm="1">
        <f t="array" aca="1" ref="X3001" ca="1">_xlfn.LET(
_xlpm.MktDynamicArray,_xlfn.ANCHORARRAY($M$1006),
_xlpm.SecurityDynamicArray,_xlfn.ANCHORARRAY( X$1006),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-0.34926968356363952</v>
      </c>
      <c r="Y3001" s="15" cm="1">
        <f t="array" aca="1" ref="Y3001" ca="1">_xlfn.LET(
_xlpm.MktDynamicArray,_xlfn.ANCHORARRAY($M$1006),
_xlpm.SecurityDynamicArray,_xlfn.ANCHORARRAY( Y$1006),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0.60197001430066588</v>
      </c>
      <c r="Z3001" s="15" cm="1">
        <f t="array" aca="1" ref="Z3001" ca="1">_xlfn.LET(
_xlpm.MktDynamicArray,_xlfn.ANCHORARRAY($M$1006),
_xlpm.SecurityDynamicArray,_xlfn.ANCHORARRAY( Z$1006),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0.78509047699496504</v>
      </c>
      <c r="AA3001" s="15" cm="1">
        <f t="array" aca="1" ref="AA3001" ca="1">_xlfn.LET(
_xlpm.MktDynamicArray,_xlfn.ANCHORARRAY($M$1006),
_xlpm.SecurityDynamicArray,_xlfn.ANCHORARRAY( AA$1006),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-0.10770396425014672</v>
      </c>
      <c r="AB3001" s="15" cm="1">
        <f t="array" aca="1" ref="AB3001" ca="1">_xlfn.LET(
_xlpm.MktDynamicArray,_xlfn.ANCHORARRAY($M$1006),
_xlpm.SecurityDynamicArray,_xlfn.ANCHORARRAY( AB$1006),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0.31823380339452134</v>
      </c>
      <c r="AC3001" s="15" cm="1">
        <f t="array" aca="1" ref="AC3001" ca="1">_xlfn.LET(
_xlpm.MktDynamicArray,_xlfn.ANCHORARRAY($M$1006),
_xlpm.SecurityDynamicArray,_xlfn.ANCHORARRAY( AC$1006),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0.8656263794122413</v>
      </c>
      <c r="AD3001" s="15" cm="1">
        <f t="array" aca="1" ref="AD3001" ca="1">_xlfn.LET(
_xlpm.MktDynamicArray,_xlfn.ANCHORARRAY($M$1006),
_xlpm.SecurityDynamicArray,_xlfn.ANCHORARRAY( AD$1006),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0.88816224121279419</v>
      </c>
      <c r="AE3001" s="15" cm="1">
        <f t="array" aca="1" ref="AE3001" ca="1">_xlfn.LET(
_xlpm.MktDynamicArray,_xlfn.ANCHORARRAY($M$1006),
_xlpm.SecurityDynamicArray,_xlfn.ANCHORARRAY( AE$1006),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0.8407675518303942</v>
      </c>
      <c r="AF3001" s="15" cm="1">
        <f t="array" aca="1" ref="AF3001" ca="1">_xlfn.LET(
_xlpm.MktDynamicArray,_xlfn.ANCHORARRAY($M$1006),
_xlpm.SecurityDynamicArray,_xlfn.ANCHORARRAY( AF$1006),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0.53952198037057364</v>
      </c>
      <c r="AG3001" s="15" cm="1">
        <f t="array" aca="1" ref="AG3001" ca="1">_xlfn.LET(
_xlpm.MktDynamicArray,_xlfn.ANCHORARRAY($M$1006),
_xlpm.SecurityDynamicArray,_xlfn.ANCHORARRAY( AG$1006),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-0.22715205072660813</v>
      </c>
      <c r="AH3001" s="15" cm="1">
        <f t="array" aca="1" ref="AH3001" ca="1">_xlfn.LET(
_xlpm.MktDynamicArray,_xlfn.ANCHORARRAY($M$1006),
_xlpm.SecurityDynamicArray,_xlfn.ANCHORARRAY( AH$1006),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0.49047897788228823</v>
      </c>
      <c r="AI3001" s="15" cm="1">
        <f t="array" aca="1" ref="AI3001" ca="1">_xlfn.LET(
_xlpm.MktDynamicArray,_xlfn.ANCHORARRAY($M$1006),
_xlpm.SecurityDynamicArray,_xlfn.ANCHORARRAY( AI$1006),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0.81026108881428871</v>
      </c>
      <c r="AJ3001" s="15" cm="1">
        <f t="array" aca="1" ref="AJ3001" ca="1">_xlfn.LET(
_xlpm.MktDynamicArray,_xlfn.ANCHORARRAY($M$1006),
_xlpm.SecurityDynamicArray,_xlfn.ANCHORARRAY( AJ$1006),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0.79910620491971807</v>
      </c>
      <c r="AK3001" s="15" cm="1">
        <f t="array" aca="1" ref="AK3001" ca="1">_xlfn.LET(
_xlpm.MktDynamicArray,_xlfn.ANCHORARRAY($M$1006),
_xlpm.SecurityDynamicArray,_xlfn.ANCHORARRAY( AK$1006),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8.9211063596661436E-2</v>
      </c>
      <c r="AL3001" s="15" cm="1">
        <f t="array" aca="1" ref="AL3001" ca="1">_xlfn.LET(
_xlpm.MktDynamicArray,_xlfn.ANCHORARRAY($M$1006),
_xlpm.SecurityDynamicArray,_xlfn.ANCHORARRAY( AL$1006),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0.60421336836674311</v>
      </c>
      <c r="AM3001" s="15" cm="1">
        <f t="array" aca="1" ref="AM3001" ca="1">_xlfn.LET(
_xlpm.MktDynamicArray,_xlfn.ANCHORARRAY($M$1006),
_xlpm.SecurityDynamicArray,_xlfn.ANCHORARRAY( AM$1006),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7.7474733781249264E-2</v>
      </c>
      <c r="AN3001" s="15" cm="1">
        <f t="array" aca="1" ref="AN3001" ca="1">_xlfn.LET(
_xlpm.MktDynamicArray,_xlfn.ANCHORARRAY($M$1006),
_xlpm.SecurityDynamicArray,_xlfn.ANCHORARRAY( AN$1006),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0.74818819135841097</v>
      </c>
      <c r="AO3001" s="15" cm="1">
        <f t="array" aca="1" ref="AO3001" ca="1">_xlfn.LET(
_xlpm.MktDynamicArray,_xlfn.ANCHORARRAY($M$1006),
_xlpm.SecurityDynamicArray,_xlfn.ANCHORARRAY( AO$1006),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-0.80087945144535144</v>
      </c>
      <c r="AP3001" s="15" cm="1">
        <f t="array" aca="1" ref="AP3001" ca="1">_xlfn.LET(
_xlpm.MktDynamicArray,_xlfn.ANCHORARRAY($M$1006),
_xlpm.SecurityDynamicArray,_xlfn.ANCHORARRAY( AP$1006),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0.62255977297922183</v>
      </c>
      <c r="AQ3001" s="15" cm="1">
        <f t="array" aca="1" ref="AQ3001" ca="1">_xlfn.LET(
_xlpm.MktDynamicArray,_xlfn.ANCHORARRAY($M$1006),
_xlpm.SecurityDynamicArray,_xlfn.ANCHORARRAY( AQ$1006),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-0.52626229511502243</v>
      </c>
      <c r="AR3001" s="15" cm="1">
        <f t="array" aca="1" ref="AR3001" ca="1">_xlfn.LET(
_xlpm.MktDynamicArray,_xlfn.ANCHORARRAY($M$1006),
_xlpm.SecurityDynamicArray,_xlfn.ANCHORARRAY( AR$1006),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0.20813011199706632</v>
      </c>
      <c r="AS3001" s="15" cm="1">
        <f t="array" aca="1" ref="AS3001" ca="1">_xlfn.LET(
_xlpm.MktDynamicArray,_xlfn.ANCHORARRAY($M$1006),
_xlpm.SecurityDynamicArray,_xlfn.ANCHORARRAY( AS$1006),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-0.2071463911172525</v>
      </c>
      <c r="AT3001" s="15" cm="1">
        <f t="array" aca="1" ref="AT3001" ca="1">_xlfn.LET(
_xlpm.MktDynamicArray,_xlfn.ANCHORARRAY($M$1006),
_xlpm.SecurityDynamicArray,_xlfn.ANCHORARRAY( AT$1006),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-0.63365491393653095</v>
      </c>
      <c r="AU3001" s="15" cm="1">
        <f t="array" aca="1" ref="AU3001" ca="1">_xlfn.LET(
_xlpm.MktDynamicArray,_xlfn.ANCHORARRAY($M$1006),
_xlpm.SecurityDynamicArray,_xlfn.ANCHORARRAY( AU$1006),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0.19262573196302316</v>
      </c>
      <c r="AV3001" s="15" cm="1">
        <f t="array" aca="1" ref="AV3001" ca="1">_xlfn.LET(
_xlpm.MktDynamicArray,_xlfn.ANCHORARRAY($M$1006),
_xlpm.SecurityDynamicArray,_xlfn.ANCHORARRAY( AV$1006),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0.69393153441160793</v>
      </c>
      <c r="AW3001" s="15" cm="1">
        <f t="array" aca="1" ref="AW3001" ca="1">_xlfn.LET(
_xlpm.MktDynamicArray,_xlfn.ANCHORARRAY($M$1006),
_xlpm.SecurityDynamicArray,_xlfn.ANCHORARRAY( AW$1006),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0.44036881732022642</v>
      </c>
      <c r="AX3001" s="15" cm="1">
        <f t="array" aca="1" ref="AX3001" ca="1">_xlfn.LET(
_xlpm.MktDynamicArray,_xlfn.ANCHORARRAY($M$1006),
_xlpm.SecurityDynamicArray,_xlfn.ANCHORARRAY( AX$1006),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-0.54986377504627171</v>
      </c>
      <c r="AY3001" s="15" cm="1">
        <f t="array" aca="1" ref="AY3001" ca="1">_xlfn.LET(
_xlpm.MktDynamicArray,_xlfn.ANCHORARRAY($M$1006),
_xlpm.SecurityDynamicArray,_xlfn.ANCHORARRAY( AY$1006),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-0.24159064244928535</v>
      </c>
      <c r="AZ3001" s="15" cm="1">
        <f t="array" aca="1" ref="AZ3001" ca="1">_xlfn.LET(
_xlpm.MktDynamicArray,_xlfn.ANCHORARRAY($M$1006),
_xlpm.SecurityDynamicArray,_xlfn.ANCHORARRAY( AZ$1006),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-0.34026305495833753</v>
      </c>
      <c r="BA3001" s="15" cm="1">
        <f t="array" aca="1" ref="BA3001" ca="1">_xlfn.LET(
_xlpm.MktDynamicArray,_xlfn.ANCHORARRAY($M$1006),
_xlpm.SecurityDynamicArray,_xlfn.ANCHORARRAY( BA$1006),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-0.1509555318143285</v>
      </c>
      <c r="BB3001" s="15" cm="1">
        <f t="array" aca="1" ref="BB3001" ca="1">_xlfn.LET(
_xlpm.MktDynamicArray,_xlfn.ANCHORARRAY($M$1006),
_xlpm.SecurityDynamicArray,_xlfn.ANCHORARRAY( BB$1006),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-0.59986161382999659</v>
      </c>
      <c r="BC3001" s="15" cm="1">
        <f t="array" aca="1" ref="BC3001" ca="1">_xlfn.LET(
_xlpm.MktDynamicArray,_xlfn.ANCHORARRAY($M$1006),
_xlpm.SecurityDynamicArray,_xlfn.ANCHORARRAY( BC$1006),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0.54663617815171317</v>
      </c>
      <c r="BD3001" s="15" cm="1">
        <f t="array" aca="1" ref="BD3001" ca="1">_xlfn.LET(
_xlpm.MktDynamicArray,_xlfn.ANCHORARRAY($M$1006),
_xlpm.SecurityDynamicArray,_xlfn.ANCHORARRAY( BD$1006),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0.24230380455964118</v>
      </c>
      <c r="BE3001" s="15" cm="1">
        <f t="array" aca="1" ref="BE3001" ca="1">_xlfn.LET(
_xlpm.MktDynamicArray,_xlfn.ANCHORARRAY($M$1006),
_xlpm.SecurityDynamicArray,_xlfn.ANCHORARRAY( BE$1006),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-0.46976160274464107</v>
      </c>
      <c r="BF3001" s="15" cm="1">
        <f t="array" aca="1" ref="BF3001" ca="1">_xlfn.LET(
_xlpm.MktDynamicArray,_xlfn.ANCHORARRAY($M$1006),
_xlpm.SecurityDynamicArray,_xlfn.ANCHORARRAY( BF$1006),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0.38566769281281588</v>
      </c>
      <c r="BG3001" s="15" cm="1">
        <f t="array" aca="1" ref="BG3001" ca="1">_xlfn.LET(
_xlpm.MktDynamicArray,_xlfn.ANCHORARRAY($M$1006),
_xlpm.SecurityDynamicArray,_xlfn.ANCHORARRAY( BG$1006),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-0.31110819303539977</v>
      </c>
      <c r="BH3001" s="15" cm="1">
        <f t="array" aca="1" ref="BH3001" ca="1">_xlfn.LET(
_xlpm.MktDynamicArray,_xlfn.ANCHORARRAY($M$1006),
_xlpm.SecurityDynamicArray,_xlfn.ANCHORARRAY( BH$1006),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0.74364567544917948</v>
      </c>
      <c r="BI3001" s="15" cm="1">
        <f t="array" aca="1" ref="BI3001" ca="1">_xlfn.LET(
_xlpm.MktDynamicArray,_xlfn.ANCHORARRAY($M$1006),
_xlpm.SecurityDynamicArray,_xlfn.ANCHORARRAY( BI$1006),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0.66644496379495688</v>
      </c>
      <c r="BJ3001" s="15" cm="1">
        <f t="array" aca="1" ref="BJ3001" ca="1">_xlfn.LET(
_xlpm.MktDynamicArray,_xlfn.ANCHORARRAY($M$1006),
_xlpm.SecurityDynamicArray,_xlfn.ANCHORARRAY( BJ$1006),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0.35334704525352728</v>
      </c>
      <c r="BK3001" s="15" cm="1">
        <f t="array" aca="1" ref="BK3001" ca="1">_xlfn.LET(
_xlpm.MktDynamicArray,_xlfn.ANCHORARRAY($M$1006),
_xlpm.SecurityDynamicArray,_xlfn.ANCHORARRAY( BK$1006),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0.672533743737593</v>
      </c>
      <c r="BL3001" s="15" cm="1">
        <f t="array" aca="1" ref="BL3001" ca="1">_xlfn.LET(
_xlpm.MktDynamicArray,_xlfn.ANCHORARRAY($M$1006),
_xlpm.SecurityDynamicArray,_xlfn.ANCHORARRAY( BL$1006),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0.30702983653251642</v>
      </c>
      <c r="BM3001" s="15" cm="1">
        <f t="array" aca="1" ref="BM3001" ca="1">_xlfn.LET(
_xlpm.MktDynamicArray,_xlfn.ANCHORARRAY($M$1006),
_xlpm.SecurityDynamicArray,_xlfn.ANCHORARRAY( BM$1006),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N3001" s="15" cm="1">
        <f t="array" aca="1" ref="BN3001" ca="1">_xlfn.LET(
_xlpm.MktDynamicArray,_xlfn.ANCHORARRAY($M$1006),
_xlpm.SecurityDynamicArray,_xlfn.ANCHORARRAY( BN$1006),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O3001" s="15" cm="1">
        <f t="array" aca="1" ref="BO3001" ca="1">_xlfn.LET(
_xlpm.MktDynamicArray,_xlfn.ANCHORARRAY($M$1006),
_xlpm.SecurityDynamicArray,_xlfn.ANCHORARRAY( BO$1006),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-0.19898895467663916</v>
      </c>
      <c r="BP3001" s="1" t="str">
        <v>0- Port Costs</v>
      </c>
      <c r="BT3001" s="1" t="str">
        <v>0- Port Value</v>
      </c>
      <c r="BU3001" s="15" cm="1">
        <f t="array" aca="1" ref="BU3001" ca="1">_xlfn.LET(
_xlpm.MktDynamicArray,_xlfn.ANCHORARRAY($M$1006),
_xlpm.SecurityDynamicArray,_xlfn.ANCHORARRAY( BU$1006),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0.9112571409845851</v>
      </c>
    </row>
    <row r="3005" spans="1:73" s="16" customFormat="1" x14ac:dyDescent="0.3">
      <c r="A3005" s="16" t="s">
        <v>79</v>
      </c>
      <c r="K3005" s="21"/>
      <c r="L3005" s="21"/>
      <c r="M3005" s="21"/>
    </row>
    <row r="3006" spans="1:73" x14ac:dyDescent="0.3">
      <c r="B3006" s="1" t="s">
        <v>70</v>
      </c>
      <c r="C3006" s="1" t="s">
        <v>71</v>
      </c>
      <c r="D3006" s="1" t="s">
        <v>72</v>
      </c>
      <c r="E3006" s="1" t="str">
        <f>"-1.0 Daily Correl"</f>
        <v>-1.0 Daily Correl</v>
      </c>
      <c r="I3006" s="1" t="s">
        <v>71</v>
      </c>
      <c r="J3006" s="1" t="s">
        <v>72</v>
      </c>
      <c r="K3006" s="20">
        <v>-1</v>
      </c>
      <c r="L3006" s="1" t="s">
        <v>75</v>
      </c>
      <c r="M3006" s="1" t="s">
        <v>76</v>
      </c>
      <c r="N3006" s="1" t="s">
        <v>77</v>
      </c>
    </row>
    <row r="3007" spans="1:73" x14ac:dyDescent="0.3">
      <c r="A3007" s="1" cm="1">
        <f t="array" aca="1" ref="A3007:A3020" ca="1">_xlfn.ANCHORARRAY(A1006)</f>
        <v>1</v>
      </c>
      <c r="B3007" s="1" cm="1" vm="59">
        <f t="array" aca="1" ref="B3007:B3020" ca="1">_xlfn.ANCHORARRAY(B1006)</f>
        <v>44886</v>
      </c>
      <c r="C3007" s="8" cm="1">
        <f t="array" aca="1" ref="C3007:C3020" ca="1">_xlfn.ANCHORARRAY(M1006)</f>
        <v>917711.90999999992</v>
      </c>
      <c r="D3007" s="8" cm="1">
        <f t="array" aca="1" ref="D3007:D3020" ca="1">_xlfn.ANCHORARRAY(BU1006)</f>
        <v>886755.07500000042</v>
      </c>
      <c r="E3007" s="1" cm="1">
        <f t="array" aca="1" ref="E3007:E3020" ca="1">_xlfn.XLOOKUP(_xlfn.ANCHORARRAY(A3007),_xlfn.ANCHORARRAY(G3007), N3007:N3028)</f>
        <v>1081427.6659038351</v>
      </c>
      <c r="G3007" s="1" cm="1">
        <f t="array" ref="G3007:G3028">_xlfn.SEQUENCE(22)</f>
        <v>1</v>
      </c>
      <c r="H3007" s="1" cm="1">
        <f t="array" aca="1" ref="H3007:H3019" ca="1">_xlfn.SEQUENCE(ROWS(_xlfn.ANCHORARRAY(I3007)))</f>
        <v>1</v>
      </c>
      <c r="I3007" s="12" cm="1">
        <f t="array" aca="1" ref="I3007:I3019" ca="1">_xlfn.ANCHORARRAY(M2001)</f>
        <v>-1.1535726532653223E-3</v>
      </c>
      <c r="J3007" s="12" cm="1">
        <f t="array" aca="1" ref="J3007:J3019" ca="1">_xlfn.ANCHORARRAY(BU2001)</f>
        <v>-2.1151468432052845E-2</v>
      </c>
      <c r="K3007" s="12" cm="1">
        <f t="array" aca="1" ref="K3007:K3019" ca="1">_xlfn.ANCHORARRAY(I3007)*K3006</f>
        <v>1.1535726532653223E-3</v>
      </c>
      <c r="L3007" s="12" cm="1">
        <f t="array" aca="1" ref="L3007:L3019" ca="1">1+_xlfn.ANCHORARRAY(K3007)</f>
        <v>1.0011535726532652</v>
      </c>
      <c r="M3007" s="12" cm="1">
        <f t="array" aca="1" ref="M3007:M3028" ca="1">IFERROR(_xlfn.ANCHORARRAY(G3007)-_xlfn.ANCHORARRAY(H3007)+_xlfn.ANCHORARRAY(L3007), 1)</f>
        <v>1.0011535726532652</v>
      </c>
      <c r="N3007" s="5">
        <f t="shared" ref="N3007:N3026" ca="1" si="9">N3008*M3007</f>
        <v>1081427.6659038351</v>
      </c>
    </row>
    <row r="3008" spans="1:73" x14ac:dyDescent="0.3">
      <c r="A3008" s="1">
        <f ca="1"/>
        <v>2</v>
      </c>
      <c r="B3008" s="1" vm="118">
        <f ca="1"/>
        <v>44883</v>
      </c>
      <c r="C3008" s="8">
        <f ca="1"/>
        <v>918771.7799999998</v>
      </c>
      <c r="D3008" s="8">
        <f ca="1"/>
        <v>905916.5401000001</v>
      </c>
      <c r="E3008" s="1">
        <f ca="1"/>
        <v>1080181.5979518774</v>
      </c>
      <c r="G3008" s="1">
        <v>2</v>
      </c>
      <c r="H3008" s="1">
        <f ca="1"/>
        <v>2</v>
      </c>
      <c r="I3008" s="12">
        <f ca="1"/>
        <v>-1.8332393608105124E-2</v>
      </c>
      <c r="J3008" s="12">
        <f ca="1"/>
        <v>-1.7418710925073855E-2</v>
      </c>
      <c r="K3008" s="12">
        <f ca="1"/>
        <v>1.8332393608105124E-2</v>
      </c>
      <c r="L3008" s="12">
        <f ca="1"/>
        <v>1.0183323936081052</v>
      </c>
      <c r="M3008" s="12">
        <f ca="1"/>
        <v>1.0183323936081052</v>
      </c>
      <c r="N3008" s="5">
        <f t="shared" ca="1" si="9"/>
        <v>1080181.5979518774</v>
      </c>
    </row>
    <row r="3009" spans="1:14" x14ac:dyDescent="0.3">
      <c r="A3009" s="1">
        <f ca="1"/>
        <v>3</v>
      </c>
      <c r="B3009" s="1" vm="175">
        <f ca="1"/>
        <v>44882</v>
      </c>
      <c r="C3009" s="8">
        <f ca="1"/>
        <v>935929.6100000001</v>
      </c>
      <c r="D3009" s="8">
        <f ca="1"/>
        <v>921976.17660000036</v>
      </c>
      <c r="E3009" s="1">
        <f ca="1"/>
        <v>1060735.7722605986</v>
      </c>
      <c r="G3009" s="1">
        <v>3</v>
      </c>
      <c r="H3009" s="1">
        <f ca="1"/>
        <v>3</v>
      </c>
      <c r="I3009" s="12">
        <f ca="1"/>
        <v>-2.7226506379509297E-2</v>
      </c>
      <c r="J3009" s="12">
        <f ca="1"/>
        <v>-2.0125437466405049E-2</v>
      </c>
      <c r="K3009" s="12">
        <f ca="1"/>
        <v>2.7226506379509297E-2</v>
      </c>
      <c r="L3009" s="12">
        <f ca="1"/>
        <v>1.0272265063795092</v>
      </c>
      <c r="M3009" s="12">
        <f ca="1"/>
        <v>1.0272265063795092</v>
      </c>
      <c r="N3009" s="5">
        <f t="shared" ca="1" si="9"/>
        <v>1060735.7722605986</v>
      </c>
    </row>
    <row r="3010" spans="1:14" x14ac:dyDescent="0.3">
      <c r="A3010" s="1">
        <f ca="1"/>
        <v>4</v>
      </c>
      <c r="B3010" s="1" vm="229">
        <f ca="1"/>
        <v>44881</v>
      </c>
      <c r="C3010" s="8">
        <f ca="1"/>
        <v>962124.90999999992</v>
      </c>
      <c r="D3010" s="8">
        <f ca="1"/>
        <v>940912.45130000042</v>
      </c>
      <c r="E3010" s="1">
        <f ca="1"/>
        <v>1032621.1071005107</v>
      </c>
      <c r="G3010" s="1">
        <v>4</v>
      </c>
      <c r="H3010" s="1">
        <f ca="1"/>
        <v>4</v>
      </c>
      <c r="I3010" s="12">
        <f ca="1"/>
        <v>-1.4142846500963646E-2</v>
      </c>
      <c r="J3010" s="12">
        <f ca="1"/>
        <v>-3.8343363551867293E-2</v>
      </c>
      <c r="K3010" s="12">
        <f ca="1"/>
        <v>1.4142846500963646E-2</v>
      </c>
      <c r="L3010" s="12">
        <f ca="1"/>
        <v>1.0141428465009636</v>
      </c>
      <c r="M3010" s="12">
        <f ca="1"/>
        <v>1.0141428465009636</v>
      </c>
      <c r="N3010" s="5">
        <f t="shared" ca="1" si="9"/>
        <v>1032621.1071005107</v>
      </c>
    </row>
    <row r="3011" spans="1:14" x14ac:dyDescent="0.3">
      <c r="A3011" s="1">
        <f ca="1"/>
        <v>5</v>
      </c>
      <c r="B3011" s="1" vm="285">
        <f ca="1"/>
        <v>44880</v>
      </c>
      <c r="C3011" s="8">
        <f ca="1"/>
        <v>975927.29999999981</v>
      </c>
      <c r="D3011" s="8">
        <f ca="1"/>
        <v>978428.69860000059</v>
      </c>
      <c r="E3011" s="1">
        <f ca="1"/>
        <v>1018220.5698766219</v>
      </c>
      <c r="G3011" s="1">
        <v>5</v>
      </c>
      <c r="H3011" s="1">
        <f ca="1"/>
        <v>5</v>
      </c>
      <c r="I3011" s="12">
        <f ca="1"/>
        <v>1.4256130452865445E-2</v>
      </c>
      <c r="J3011" s="12">
        <f ca="1"/>
        <v>1.490774591664823E-2</v>
      </c>
      <c r="K3011" s="12">
        <f ca="1"/>
        <v>-1.4256130452865445E-2</v>
      </c>
      <c r="L3011" s="12">
        <f ca="1"/>
        <v>0.98574386954713455</v>
      </c>
      <c r="M3011" s="12">
        <f ca="1"/>
        <v>0.98574386954713455</v>
      </c>
      <c r="N3011" s="5">
        <f t="shared" ca="1" si="9"/>
        <v>1018220.5698766219</v>
      </c>
    </row>
    <row r="3012" spans="1:14" hidden="1" outlineLevel="1" x14ac:dyDescent="0.3">
      <c r="A3012" s="1">
        <f ca="1"/>
        <v>6</v>
      </c>
      <c r="B3012" s="1" vm="333">
        <f ca="1"/>
        <v>44879</v>
      </c>
      <c r="C3012" s="8">
        <f ca="1"/>
        <v>962209.90999999992</v>
      </c>
      <c r="D3012" s="8">
        <f ca="1"/>
        <v>964056.78499999992</v>
      </c>
      <c r="E3012" s="1">
        <f ca="1"/>
        <v>1032946.3883396076</v>
      </c>
      <c r="G3012" s="1">
        <v>6</v>
      </c>
      <c r="H3012" s="1">
        <f ca="1"/>
        <v>6</v>
      </c>
      <c r="I3012" s="12">
        <f ca="1"/>
        <v>-3.7058784293731772E-2</v>
      </c>
      <c r="J3012" s="12">
        <f ca="1"/>
        <v>-2.3625431617972592E-2</v>
      </c>
      <c r="K3012" s="12">
        <f ca="1"/>
        <v>3.7058784293731772E-2</v>
      </c>
      <c r="L3012" s="12">
        <f ca="1"/>
        <v>1.0370587842937318</v>
      </c>
      <c r="M3012" s="12">
        <f ca="1"/>
        <v>1.0370587842937318</v>
      </c>
      <c r="N3012" s="5">
        <f t="shared" ca="1" si="9"/>
        <v>1032946.3883396076</v>
      </c>
    </row>
    <row r="3013" spans="1:14" hidden="1" outlineLevel="1" x14ac:dyDescent="0.3">
      <c r="A3013" s="1">
        <f ca="1"/>
        <v>7</v>
      </c>
      <c r="B3013" s="1" vm="384">
        <f ca="1"/>
        <v>44876</v>
      </c>
      <c r="C3013" s="8">
        <f ca="1"/>
        <v>999240.54999999981</v>
      </c>
      <c r="D3013" s="8">
        <f ca="1"/>
        <v>987384.16200000013</v>
      </c>
      <c r="E3013" s="1">
        <f ca="1"/>
        <v>996034.55848751636</v>
      </c>
      <c r="G3013" s="1">
        <v>7</v>
      </c>
      <c r="H3013" s="1">
        <f ca="1"/>
        <v>7</v>
      </c>
      <c r="I3013" s="12">
        <f ca="1"/>
        <v>2.8553290217920413E-2</v>
      </c>
      <c r="J3013" s="12">
        <f ca="1"/>
        <v>9.1532629854804703E-3</v>
      </c>
      <c r="K3013" s="12">
        <f ca="1"/>
        <v>-2.8553290217920413E-2</v>
      </c>
      <c r="L3013" s="12">
        <f ca="1"/>
        <v>0.97144670978207959</v>
      </c>
      <c r="M3013" s="12">
        <f ca="1"/>
        <v>0.97144670978207959</v>
      </c>
      <c r="N3013" s="5">
        <f t="shared" ca="1" si="9"/>
        <v>996034.55848751636</v>
      </c>
    </row>
    <row r="3014" spans="1:14" hidden="1" outlineLevel="1" x14ac:dyDescent="0.3">
      <c r="A3014" s="1">
        <f ca="1"/>
        <v>8</v>
      </c>
      <c r="B3014" s="1" vm="429">
        <f ca="1"/>
        <v>44875</v>
      </c>
      <c r="C3014" s="8">
        <f ca="1"/>
        <v>971501</v>
      </c>
      <c r="D3014" s="8">
        <f ca="1"/>
        <v>978428.35000000044</v>
      </c>
      <c r="E3014" s="1">
        <f ca="1"/>
        <v>1025310.5481318192</v>
      </c>
      <c r="G3014" s="1">
        <v>8</v>
      </c>
      <c r="H3014" s="1">
        <f ca="1"/>
        <v>8</v>
      </c>
      <c r="I3014" s="12">
        <f ca="1"/>
        <v>8.0790578883640496E-3</v>
      </c>
      <c r="J3014" s="12">
        <f ca="1"/>
        <v>2.9546713087131193E-2</v>
      </c>
      <c r="K3014" s="12">
        <f ca="1"/>
        <v>-8.0790578883640496E-3</v>
      </c>
      <c r="L3014" s="12">
        <f ca="1"/>
        <v>0.99192094211163595</v>
      </c>
      <c r="M3014" s="12">
        <f ca="1"/>
        <v>0.99192094211163595</v>
      </c>
      <c r="N3014" s="5">
        <f t="shared" ca="1" si="9"/>
        <v>1025310.5481318192</v>
      </c>
    </row>
    <row r="3015" spans="1:14" hidden="1" outlineLevel="1" x14ac:dyDescent="0.3">
      <c r="A3015" s="1">
        <f ca="1"/>
        <v>9</v>
      </c>
      <c r="B3015" s="1" vm="474">
        <f ca="1"/>
        <v>44874</v>
      </c>
      <c r="C3015" s="8">
        <f ca="1"/>
        <v>963715.09</v>
      </c>
      <c r="D3015" s="8">
        <f ca="1"/>
        <v>950348.67050000036</v>
      </c>
      <c r="E3015" s="1">
        <f ca="1"/>
        <v>1033661.5597096905</v>
      </c>
      <c r="G3015" s="1">
        <v>9</v>
      </c>
      <c r="H3015" s="1">
        <f ca="1"/>
        <v>9</v>
      </c>
      <c r="I3015" s="12">
        <f ca="1"/>
        <v>-3.5779716424623409E-2</v>
      </c>
      <c r="J3015" s="12">
        <f ca="1"/>
        <v>-2.8034979160263873E-2</v>
      </c>
      <c r="K3015" s="12">
        <f ca="1"/>
        <v>3.5779716424623409E-2</v>
      </c>
      <c r="L3015" s="12">
        <f ca="1"/>
        <v>1.0357797164246234</v>
      </c>
      <c r="M3015" s="12">
        <f ca="1"/>
        <v>1.0357797164246234</v>
      </c>
      <c r="N3015" s="5">
        <f t="shared" ca="1" si="9"/>
        <v>1033661.5597096905</v>
      </c>
    </row>
    <row r="3016" spans="1:14" hidden="1" outlineLevel="1" x14ac:dyDescent="0.3">
      <c r="A3016" s="1">
        <f ca="1"/>
        <v>10</v>
      </c>
      <c r="B3016" s="1" vm="520">
        <f ca="1"/>
        <v>44873</v>
      </c>
      <c r="C3016" s="8">
        <f ca="1"/>
        <v>999476.05999999982</v>
      </c>
      <c r="D3016" s="8">
        <f ca="1"/>
        <v>977760.15610000025</v>
      </c>
      <c r="E3016" s="1">
        <f ca="1"/>
        <v>997955.0123628173</v>
      </c>
      <c r="G3016" s="1">
        <v>10</v>
      </c>
      <c r="H3016" s="1">
        <f ca="1"/>
        <v>10</v>
      </c>
      <c r="I3016" s="12">
        <f ca="1"/>
        <v>-2.4222749420326317E-2</v>
      </c>
      <c r="J3016" s="12">
        <f ca="1"/>
        <v>-1.6008422035063363E-2</v>
      </c>
      <c r="K3016" s="12">
        <f ca="1"/>
        <v>2.4222749420326317E-2</v>
      </c>
      <c r="L3016" s="12">
        <f ca="1"/>
        <v>1.0242227494203262</v>
      </c>
      <c r="M3016" s="12">
        <f ca="1"/>
        <v>1.0242227494203262</v>
      </c>
      <c r="N3016" s="5">
        <f t="shared" ca="1" si="9"/>
        <v>997955.0123628173</v>
      </c>
    </row>
    <row r="3017" spans="1:14" hidden="1" outlineLevel="1" x14ac:dyDescent="0.3">
      <c r="A3017" s="1">
        <f ca="1"/>
        <v>11</v>
      </c>
      <c r="B3017" s="1" vm="565">
        <f ca="1"/>
        <v>44872</v>
      </c>
      <c r="C3017" s="8">
        <f ca="1"/>
        <v>1024287.11</v>
      </c>
      <c r="D3017" s="8">
        <f ca="1"/>
        <v>993667.2</v>
      </c>
      <c r="E3017" s="1">
        <f ca="1"/>
        <v>974353.49188213644</v>
      </c>
      <c r="G3017" s="1">
        <v>11</v>
      </c>
      <c r="H3017" s="1">
        <f ca="1"/>
        <v>11</v>
      </c>
      <c r="I3017" s="12">
        <f ca="1"/>
        <v>-8.6937193487079956E-3</v>
      </c>
      <c r="J3017" s="12">
        <f ca="1"/>
        <v>-5.9790975422788772E-3</v>
      </c>
      <c r="K3017" s="12">
        <f ca="1"/>
        <v>8.6937193487079956E-3</v>
      </c>
      <c r="L3017" s="12">
        <f ca="1"/>
        <v>1.008693719348708</v>
      </c>
      <c r="M3017" s="12">
        <f ca="1"/>
        <v>1.008693719348708</v>
      </c>
      <c r="N3017" s="5">
        <f t="shared" ca="1" si="9"/>
        <v>974353.49188213644</v>
      </c>
    </row>
    <row r="3018" spans="1:14" hidden="1" outlineLevel="1" x14ac:dyDescent="0.3">
      <c r="A3018" s="1">
        <f ca="1"/>
        <v>12</v>
      </c>
      <c r="B3018" s="1" vm="613">
        <f ca="1"/>
        <v>44869</v>
      </c>
      <c r="C3018" s="8">
        <f ca="1"/>
        <v>1033270.0699999998</v>
      </c>
      <c r="D3018" s="8">
        <f ca="1"/>
        <v>999644.17000000039</v>
      </c>
      <c r="E3018" s="1">
        <f ca="1"/>
        <v>965955.74374276435</v>
      </c>
      <c r="G3018" s="1">
        <v>12</v>
      </c>
      <c r="H3018" s="1">
        <f ca="1"/>
        <v>12</v>
      </c>
      <c r="I3018" s="12">
        <f ca="1"/>
        <v>4.174104764573805E-2</v>
      </c>
      <c r="J3018" s="12">
        <f ca="1"/>
        <v>-1.0182971019802034E-2</v>
      </c>
      <c r="K3018" s="12">
        <f ca="1"/>
        <v>-4.174104764573805E-2</v>
      </c>
      <c r="L3018" s="12">
        <f ca="1"/>
        <v>0.95825895235426195</v>
      </c>
      <c r="M3018" s="12">
        <f ca="1"/>
        <v>0.95825895235426195</v>
      </c>
      <c r="N3018" s="5">
        <f t="shared" ca="1" si="9"/>
        <v>965955.74374276435</v>
      </c>
    </row>
    <row r="3019" spans="1:14" hidden="1" outlineLevel="1" x14ac:dyDescent="0.3">
      <c r="A3019" s="1">
        <f ca="1"/>
        <v>13</v>
      </c>
      <c r="B3019" s="1" vm="655">
        <f ca="1"/>
        <v>44868</v>
      </c>
      <c r="C3019" s="8">
        <f ca="1"/>
        <v>991868.44209999987</v>
      </c>
      <c r="D3019" s="8">
        <f ca="1"/>
        <v>1009928.2400000001</v>
      </c>
      <c r="E3019" s="1">
        <f ca="1"/>
        <v>1008032.0578999997</v>
      </c>
      <c r="G3019" s="1">
        <v>13</v>
      </c>
      <c r="H3019" s="1">
        <f ca="1"/>
        <v>13</v>
      </c>
      <c r="I3019" s="12">
        <f ca="1"/>
        <v>-8.0822099899469091E-3</v>
      </c>
      <c r="J3019" s="12">
        <f ca="1"/>
        <v>1.0461106664598763E-2</v>
      </c>
      <c r="K3019" s="12">
        <f ca="1"/>
        <v>8.0822099899469091E-3</v>
      </c>
      <c r="L3019" s="12">
        <f ca="1"/>
        <v>1.0080822099899469</v>
      </c>
      <c r="M3019" s="12">
        <f ca="1"/>
        <v>1.0080822099899469</v>
      </c>
      <c r="N3019" s="5">
        <f t="shared" ca="1" si="9"/>
        <v>1008032.0578999997</v>
      </c>
    </row>
    <row r="3020" spans="1:14" hidden="1" outlineLevel="1" x14ac:dyDescent="0.3">
      <c r="A3020" s="1">
        <f ca="1"/>
        <v>14</v>
      </c>
      <c r="B3020" s="1" vm="697">
        <f ca="1"/>
        <v>44867</v>
      </c>
      <c r="C3020" s="8">
        <f ca="1"/>
        <v>999950.24999999977</v>
      </c>
      <c r="D3020" s="8">
        <f ca="1"/>
        <v>999472.65000000095</v>
      </c>
      <c r="E3020" s="1">
        <f ca="1"/>
        <v>999950.24999999977</v>
      </c>
      <c r="G3020" s="1">
        <v>14</v>
      </c>
      <c r="I3020" s="12"/>
      <c r="J3020" s="12"/>
      <c r="K3020" s="12"/>
      <c r="L3020" s="12"/>
      <c r="M3020" s="12">
        <f ca="1"/>
        <v>1</v>
      </c>
      <c r="N3020" s="5">
        <f t="shared" ca="1" si="9"/>
        <v>999950.24999999977</v>
      </c>
    </row>
    <row r="3021" spans="1:14" hidden="1" outlineLevel="1" x14ac:dyDescent="0.3">
      <c r="C3021" s="8"/>
      <c r="D3021" s="8"/>
      <c r="G3021" s="1">
        <v>15</v>
      </c>
      <c r="I3021" s="12"/>
      <c r="J3021" s="12"/>
      <c r="K3021" s="12"/>
      <c r="L3021" s="12"/>
      <c r="M3021" s="12">
        <f ca="1"/>
        <v>1</v>
      </c>
      <c r="N3021" s="5">
        <f t="shared" ca="1" si="9"/>
        <v>999950.24999999977</v>
      </c>
    </row>
    <row r="3022" spans="1:14" hidden="1" outlineLevel="1" x14ac:dyDescent="0.3">
      <c r="C3022" s="8"/>
      <c r="D3022" s="8"/>
      <c r="G3022" s="1">
        <v>16</v>
      </c>
      <c r="I3022" s="12"/>
      <c r="J3022" s="12"/>
      <c r="K3022" s="12"/>
      <c r="L3022" s="12"/>
      <c r="M3022" s="12">
        <f ca="1"/>
        <v>1</v>
      </c>
      <c r="N3022" s="5">
        <f t="shared" ca="1" si="9"/>
        <v>999950.24999999977</v>
      </c>
    </row>
    <row r="3023" spans="1:14" hidden="1" outlineLevel="1" x14ac:dyDescent="0.3">
      <c r="C3023" s="8"/>
      <c r="D3023" s="8"/>
      <c r="G3023" s="1">
        <v>17</v>
      </c>
      <c r="I3023" s="12"/>
      <c r="J3023" s="12"/>
      <c r="K3023" s="12"/>
      <c r="L3023" s="12"/>
      <c r="M3023" s="12">
        <f ca="1"/>
        <v>1</v>
      </c>
      <c r="N3023" s="5">
        <f t="shared" ca="1" si="9"/>
        <v>999950.24999999977</v>
      </c>
    </row>
    <row r="3024" spans="1:14" hidden="1" outlineLevel="1" x14ac:dyDescent="0.3">
      <c r="C3024" s="8"/>
      <c r="D3024" s="8"/>
      <c r="G3024" s="1">
        <v>18</v>
      </c>
      <c r="I3024" s="12"/>
      <c r="J3024" s="12"/>
      <c r="K3024" s="12"/>
      <c r="L3024" s="12"/>
      <c r="M3024" s="12">
        <f ca="1"/>
        <v>1</v>
      </c>
      <c r="N3024" s="5">
        <f t="shared" ca="1" si="9"/>
        <v>999950.24999999977</v>
      </c>
    </row>
    <row r="3025" spans="3:14" hidden="1" outlineLevel="1" x14ac:dyDescent="0.3">
      <c r="C3025" s="8"/>
      <c r="D3025" s="8"/>
      <c r="G3025" s="1">
        <v>19</v>
      </c>
      <c r="I3025" s="12"/>
      <c r="J3025" s="12"/>
      <c r="K3025" s="12"/>
      <c r="L3025" s="12"/>
      <c r="M3025" s="12">
        <f ca="1"/>
        <v>1</v>
      </c>
      <c r="N3025" s="5">
        <f t="shared" ca="1" si="9"/>
        <v>999950.24999999977</v>
      </c>
    </row>
    <row r="3026" spans="3:14" hidden="1" outlineLevel="1" x14ac:dyDescent="0.3">
      <c r="C3026" s="8"/>
      <c r="D3026" s="8"/>
      <c r="G3026" s="1">
        <v>20</v>
      </c>
      <c r="I3026" s="12"/>
      <c r="J3026" s="12"/>
      <c r="K3026" s="12"/>
      <c r="L3026" s="12"/>
      <c r="M3026" s="12">
        <f ca="1"/>
        <v>1</v>
      </c>
      <c r="N3026" s="5">
        <f t="shared" ca="1" si="9"/>
        <v>999950.24999999977</v>
      </c>
    </row>
    <row r="3027" spans="3:14" hidden="1" outlineLevel="1" x14ac:dyDescent="0.3">
      <c r="C3027" s="8"/>
      <c r="D3027" s="8"/>
      <c r="G3027" s="1">
        <v>21</v>
      </c>
      <c r="I3027" s="12"/>
      <c r="J3027" s="12"/>
      <c r="K3027" s="12"/>
      <c r="L3027" s="12"/>
      <c r="M3027" s="12">
        <f ca="1"/>
        <v>1</v>
      </c>
      <c r="N3027" s="5">
        <f ca="1">N3028*M3027</f>
        <v>999950.24999999977</v>
      </c>
    </row>
    <row r="3028" spans="3:14" hidden="1" outlineLevel="1" x14ac:dyDescent="0.3">
      <c r="C3028" s="8"/>
      <c r="D3028" s="8"/>
      <c r="G3028" s="1">
        <v>22</v>
      </c>
      <c r="I3028" s="12"/>
      <c r="J3028" s="12"/>
      <c r="K3028" s="12"/>
      <c r="L3028" s="12"/>
      <c r="M3028" s="12">
        <f ca="1"/>
        <v>1</v>
      </c>
      <c r="N3028" s="1" cm="1">
        <f t="array" aca="1" ref="N3028" ca="1">_xlfn.XLOOKUP(MAX(_xlfn.ANCHORARRAY(A3007)),_xlfn.ANCHORARRAY( A3007),_xlfn.ANCHORARRAY( C3007))</f>
        <v>999950.24999999977</v>
      </c>
    </row>
    <row r="3029" spans="3:14" hidden="1" outlineLevel="1" x14ac:dyDescent="0.3">
      <c r="C3029" s="8"/>
      <c r="D3029" s="8"/>
    </row>
    <row r="3030" spans="3:14" hidden="1" outlineLevel="1" x14ac:dyDescent="0.3">
      <c r="C3030" s="8"/>
      <c r="D3030" s="8"/>
    </row>
    <row r="3031" spans="3:14" hidden="1" outlineLevel="1" x14ac:dyDescent="0.3">
      <c r="C3031" s="8"/>
      <c r="D3031" s="8"/>
    </row>
    <row r="3032" spans="3:14" hidden="1" outlineLevel="1" x14ac:dyDescent="0.3">
      <c r="C3032" s="8"/>
      <c r="D3032" s="8"/>
    </row>
    <row r="3033" spans="3:14" hidden="1" outlineLevel="1" x14ac:dyDescent="0.3">
      <c r="C3033" s="8"/>
      <c r="D3033" s="8"/>
    </row>
    <row r="3034" spans="3:14" hidden="1" outlineLevel="1" x14ac:dyDescent="0.3">
      <c r="C3034" s="8"/>
      <c r="D3034" s="8"/>
    </row>
    <row r="3035" spans="3:14" hidden="1" outlineLevel="1" x14ac:dyDescent="0.3">
      <c r="C3035" s="8"/>
      <c r="D3035" s="8"/>
    </row>
    <row r="3036" spans="3:14" hidden="1" outlineLevel="1" x14ac:dyDescent="0.3">
      <c r="C3036" s="8"/>
      <c r="D3036" s="8"/>
    </row>
    <row r="3037" spans="3:14" hidden="1" outlineLevel="1" x14ac:dyDescent="0.3">
      <c r="C3037" s="8"/>
      <c r="D3037" s="8"/>
    </row>
    <row r="3038" spans="3:14" hidden="1" outlineLevel="1" x14ac:dyDescent="0.3">
      <c r="C3038" s="8"/>
      <c r="D3038" s="8"/>
    </row>
    <row r="3039" spans="3:14" hidden="1" outlineLevel="1" x14ac:dyDescent="0.3">
      <c r="C3039" s="8"/>
      <c r="D3039" s="8"/>
    </row>
    <row r="3040" spans="3:14" hidden="1" outlineLevel="1" x14ac:dyDescent="0.3">
      <c r="C3040" s="8"/>
      <c r="D3040" s="8"/>
    </row>
    <row r="3041" spans="1:5" hidden="1" outlineLevel="1" x14ac:dyDescent="0.3">
      <c r="C3041" s="8"/>
      <c r="D3041" s="8"/>
    </row>
    <row r="3042" spans="1:5" hidden="1" outlineLevel="1" x14ac:dyDescent="0.3">
      <c r="C3042" s="8"/>
      <c r="D3042" s="8"/>
    </row>
    <row r="3043" spans="1:5" hidden="1" outlineLevel="1" x14ac:dyDescent="0.3">
      <c r="C3043" s="8"/>
      <c r="D3043" s="8"/>
    </row>
    <row r="3044" spans="1:5" hidden="1" outlineLevel="1" x14ac:dyDescent="0.3">
      <c r="C3044" s="8"/>
      <c r="D3044" s="8"/>
    </row>
    <row r="3045" spans="1:5" hidden="1" outlineLevel="1" x14ac:dyDescent="0.3">
      <c r="C3045" s="8"/>
      <c r="D3045" s="8"/>
    </row>
    <row r="3046" spans="1:5" hidden="1" outlineLevel="1" x14ac:dyDescent="0.3">
      <c r="C3046" s="8"/>
      <c r="D3046" s="8"/>
    </row>
    <row r="3047" spans="1:5" hidden="1" outlineLevel="1" x14ac:dyDescent="0.3">
      <c r="C3047" s="8"/>
      <c r="D3047" s="8"/>
    </row>
    <row r="3048" spans="1:5" hidden="1" outlineLevel="1" x14ac:dyDescent="0.3">
      <c r="C3048" s="8"/>
      <c r="D3048" s="8"/>
    </row>
    <row r="3049" spans="1:5" collapsed="1" x14ac:dyDescent="0.3">
      <c r="C3049" s="8"/>
      <c r="D3049" s="8"/>
    </row>
    <row r="3050" spans="1:5" s="16" customFormat="1" x14ac:dyDescent="0.3">
      <c r="A3050" s="16" t="s">
        <v>78</v>
      </c>
      <c r="C3050" s="22"/>
      <c r="D3050" s="22"/>
    </row>
    <row r="3051" spans="1:5" x14ac:dyDescent="0.3">
      <c r="B3051" s="1" t="s">
        <v>70</v>
      </c>
      <c r="C3051" s="8" t="s">
        <v>73</v>
      </c>
      <c r="D3051" s="8" t="s">
        <v>74</v>
      </c>
      <c r="E3051" s="1" t="str">
        <f>"-1 Correlation"</f>
        <v>-1 Correlation</v>
      </c>
    </row>
    <row r="3052" spans="1:5" x14ac:dyDescent="0.3">
      <c r="A3052" s="1" cm="1">
        <f t="array" ref="A3052:A3073">_xlfn.SEQUENCE(ROWS(_xlfn.ANCHORARRAY(B3052)))</f>
        <v>1</v>
      </c>
      <c r="B3052" s="2" cm="1">
        <f t="array" ref="B3052:B3073">_xlfn.VSTACK(
WORKDAY(DATE(2022, 11, 2)-1,_xlfn.SEQUENCE(NETWORKDAYS(DATE(2022, 11, 2),DATE(2022,11,23)))),
WORKDAY(DATE(2022, 11, 25)-1,_xlfn.SEQUENCE(NETWORKDAYS(DATE(2022, 11, 25),DATE(2022,12,2)))))</f>
        <v>44867</v>
      </c>
      <c r="C3052" s="8" cm="1">
        <f t="array" aca="1" ref="C3052:C3073" ca="1">_xlfn.XLOOKUP(_xlfn.ANCHORARRAY(B3052),_xlfn.ANCHORARRAY(B3007),_xlfn.ANCHORARRAY(C3007),,-1,1)</f>
        <v>999950.24999999977</v>
      </c>
      <c r="D3052" s="8" cm="1">
        <f t="array" aca="1" ref="D3052:D3073" ca="1">_xlfn.XLOOKUP(_xlfn.ANCHORARRAY(B3052),_xlfn.ANCHORARRAY(B3007),_xlfn.ANCHORARRAY(D3007),,-1,1)</f>
        <v>999472.65000000095</v>
      </c>
      <c r="E3052" s="8" cm="1">
        <f t="array" aca="1" ref="E3052:E3073" ca="1">_xlfn.XLOOKUP(_xlfn.ANCHORARRAY(B3052),_xlfn.ANCHORARRAY(B3007),_xlfn.ANCHORARRAY(E3007),,-1,1)</f>
        <v>999950.24999999977</v>
      </c>
    </row>
    <row r="3053" spans="1:5" x14ac:dyDescent="0.3">
      <c r="A3053" s="1">
        <v>2</v>
      </c>
      <c r="B3053" s="2">
        <v>44868</v>
      </c>
      <c r="C3053" s="8">
        <f ca="1"/>
        <v>991868.44209999987</v>
      </c>
      <c r="D3053" s="8">
        <f ca="1"/>
        <v>1009928.2400000001</v>
      </c>
      <c r="E3053" s="8">
        <f ca="1"/>
        <v>1008032.0578999997</v>
      </c>
    </row>
    <row r="3054" spans="1:5" x14ac:dyDescent="0.3">
      <c r="A3054" s="1">
        <v>3</v>
      </c>
      <c r="B3054" s="2">
        <v>44869</v>
      </c>
      <c r="C3054" s="8">
        <f ca="1"/>
        <v>1033270.0699999998</v>
      </c>
      <c r="D3054" s="8">
        <f ca="1"/>
        <v>999644.17000000039</v>
      </c>
      <c r="E3054" s="8">
        <f ca="1"/>
        <v>965955.74374276435</v>
      </c>
    </row>
    <row r="3055" spans="1:5" x14ac:dyDescent="0.3">
      <c r="A3055" s="1">
        <v>4</v>
      </c>
      <c r="B3055" s="2">
        <v>44872</v>
      </c>
      <c r="C3055" s="8">
        <f ca="1"/>
        <v>1024287.11</v>
      </c>
      <c r="D3055" s="8">
        <f ca="1"/>
        <v>993667.2</v>
      </c>
      <c r="E3055" s="8">
        <f ca="1"/>
        <v>974353.49188213644</v>
      </c>
    </row>
    <row r="3056" spans="1:5" x14ac:dyDescent="0.3">
      <c r="A3056" s="1">
        <v>5</v>
      </c>
      <c r="B3056" s="2">
        <v>44873</v>
      </c>
      <c r="C3056" s="8">
        <f ca="1"/>
        <v>999476.05999999982</v>
      </c>
      <c r="D3056" s="8">
        <f ca="1"/>
        <v>977760.15610000025</v>
      </c>
      <c r="E3056" s="8">
        <f ca="1"/>
        <v>997955.0123628173</v>
      </c>
    </row>
    <row r="3057" spans="1:5" x14ac:dyDescent="0.3">
      <c r="A3057" s="1">
        <v>6</v>
      </c>
      <c r="B3057" s="2">
        <v>44874</v>
      </c>
      <c r="C3057" s="8">
        <f ca="1"/>
        <v>963715.09</v>
      </c>
      <c r="D3057" s="8">
        <f ca="1"/>
        <v>950348.67050000036</v>
      </c>
      <c r="E3057" s="8">
        <f ca="1"/>
        <v>1033661.5597096905</v>
      </c>
    </row>
    <row r="3058" spans="1:5" x14ac:dyDescent="0.3">
      <c r="A3058" s="1">
        <v>7</v>
      </c>
      <c r="B3058" s="2">
        <v>44875</v>
      </c>
      <c r="C3058" s="8">
        <f ca="1"/>
        <v>971501</v>
      </c>
      <c r="D3058" s="8">
        <f ca="1"/>
        <v>978428.35000000044</v>
      </c>
      <c r="E3058" s="8">
        <f ca="1"/>
        <v>1025310.5481318192</v>
      </c>
    </row>
    <row r="3059" spans="1:5" x14ac:dyDescent="0.3">
      <c r="A3059" s="1">
        <v>8</v>
      </c>
      <c r="B3059" s="2">
        <v>44876</v>
      </c>
      <c r="C3059" s="8">
        <f ca="1"/>
        <v>999240.54999999981</v>
      </c>
      <c r="D3059" s="8">
        <f ca="1"/>
        <v>987384.16200000013</v>
      </c>
      <c r="E3059" s="8">
        <f ca="1"/>
        <v>996034.55848751636</v>
      </c>
    </row>
    <row r="3060" spans="1:5" x14ac:dyDescent="0.3">
      <c r="A3060" s="1">
        <v>9</v>
      </c>
      <c r="B3060" s="2">
        <v>44879</v>
      </c>
      <c r="C3060" s="8">
        <f ca="1"/>
        <v>962209.90999999992</v>
      </c>
      <c r="D3060" s="8">
        <f ca="1"/>
        <v>964056.78499999992</v>
      </c>
      <c r="E3060" s="8">
        <f ca="1"/>
        <v>1032946.3883396076</v>
      </c>
    </row>
    <row r="3061" spans="1:5" x14ac:dyDescent="0.3">
      <c r="A3061" s="1">
        <v>10</v>
      </c>
      <c r="B3061" s="2">
        <v>44880</v>
      </c>
      <c r="C3061" s="8">
        <f ca="1"/>
        <v>975927.29999999981</v>
      </c>
      <c r="D3061" s="8">
        <f ca="1"/>
        <v>978428.69860000059</v>
      </c>
      <c r="E3061" s="8">
        <f ca="1"/>
        <v>1018220.5698766219</v>
      </c>
    </row>
    <row r="3062" spans="1:5" x14ac:dyDescent="0.3">
      <c r="A3062" s="1">
        <v>11</v>
      </c>
      <c r="B3062" s="2">
        <v>44881</v>
      </c>
      <c r="C3062" s="8">
        <f ca="1"/>
        <v>962124.90999999992</v>
      </c>
      <c r="D3062" s="8">
        <f ca="1"/>
        <v>940912.45130000042</v>
      </c>
      <c r="E3062" s="8">
        <f ca="1"/>
        <v>1032621.1071005107</v>
      </c>
    </row>
    <row r="3063" spans="1:5" x14ac:dyDescent="0.3">
      <c r="A3063" s="1">
        <v>12</v>
      </c>
      <c r="B3063" s="2">
        <v>44882</v>
      </c>
      <c r="C3063" s="8">
        <f ca="1"/>
        <v>935929.6100000001</v>
      </c>
      <c r="D3063" s="8">
        <f ca="1"/>
        <v>921976.17660000036</v>
      </c>
      <c r="E3063" s="8">
        <f ca="1"/>
        <v>1060735.7722605986</v>
      </c>
    </row>
    <row r="3064" spans="1:5" x14ac:dyDescent="0.3">
      <c r="A3064" s="1">
        <v>13</v>
      </c>
      <c r="B3064" s="2">
        <v>44883</v>
      </c>
      <c r="C3064" s="8">
        <f ca="1"/>
        <v>918771.7799999998</v>
      </c>
      <c r="D3064" s="8">
        <f ca="1"/>
        <v>905916.5401000001</v>
      </c>
      <c r="E3064" s="8">
        <f ca="1"/>
        <v>1080181.5979518774</v>
      </c>
    </row>
    <row r="3065" spans="1:5" x14ac:dyDescent="0.3">
      <c r="A3065" s="1">
        <v>14</v>
      </c>
      <c r="B3065" s="2">
        <v>44886</v>
      </c>
      <c r="C3065" s="8">
        <f ca="1"/>
        <v>917711.90999999992</v>
      </c>
      <c r="D3065" s="8">
        <f ca="1"/>
        <v>886755.07500000042</v>
      </c>
      <c r="E3065" s="8">
        <f ca="1"/>
        <v>1081427.6659038351</v>
      </c>
    </row>
    <row r="3066" spans="1:5" x14ac:dyDescent="0.3">
      <c r="A3066" s="1">
        <v>15</v>
      </c>
      <c r="B3066" s="2">
        <v>44887</v>
      </c>
      <c r="C3066" s="8">
        <f ca="1"/>
        <v>917711.90999999992</v>
      </c>
      <c r="D3066" s="8">
        <f ca="1"/>
        <v>886755.07500000042</v>
      </c>
      <c r="E3066" s="8">
        <f ca="1"/>
        <v>1081427.6659038351</v>
      </c>
    </row>
    <row r="3067" spans="1:5" x14ac:dyDescent="0.3">
      <c r="A3067" s="1">
        <v>16</v>
      </c>
      <c r="B3067" s="2">
        <v>44888</v>
      </c>
      <c r="C3067" s="8">
        <f ca="1"/>
        <v>917711.90999999992</v>
      </c>
      <c r="D3067" s="8">
        <f ca="1"/>
        <v>886755.07500000042</v>
      </c>
      <c r="E3067" s="8">
        <f ca="1"/>
        <v>1081427.6659038351</v>
      </c>
    </row>
    <row r="3068" spans="1:5" x14ac:dyDescent="0.3">
      <c r="A3068" s="1">
        <v>17</v>
      </c>
      <c r="B3068" s="2">
        <v>44890</v>
      </c>
      <c r="C3068" s="8">
        <f ca="1"/>
        <v>917711.90999999992</v>
      </c>
      <c r="D3068" s="8">
        <f ca="1"/>
        <v>886755.07500000042</v>
      </c>
      <c r="E3068" s="8">
        <f ca="1"/>
        <v>1081427.6659038351</v>
      </c>
    </row>
    <row r="3069" spans="1:5" x14ac:dyDescent="0.3">
      <c r="A3069" s="1">
        <v>18</v>
      </c>
      <c r="B3069" s="2">
        <v>44893</v>
      </c>
      <c r="C3069" s="8">
        <f ca="1"/>
        <v>917711.90999999992</v>
      </c>
      <c r="D3069" s="8">
        <f ca="1"/>
        <v>886755.07500000042</v>
      </c>
      <c r="E3069" s="8">
        <f ca="1"/>
        <v>1081427.6659038351</v>
      </c>
    </row>
    <row r="3070" spans="1:5" x14ac:dyDescent="0.3">
      <c r="A3070" s="1">
        <v>19</v>
      </c>
      <c r="B3070" s="2">
        <v>44894</v>
      </c>
      <c r="C3070" s="8">
        <f ca="1"/>
        <v>917711.90999999992</v>
      </c>
      <c r="D3070" s="8">
        <f ca="1"/>
        <v>886755.07500000042</v>
      </c>
      <c r="E3070" s="8">
        <f ca="1"/>
        <v>1081427.6659038351</v>
      </c>
    </row>
    <row r="3071" spans="1:5" x14ac:dyDescent="0.3">
      <c r="A3071" s="1">
        <v>20</v>
      </c>
      <c r="B3071" s="2">
        <v>44895</v>
      </c>
      <c r="C3071" s="8">
        <f ca="1"/>
        <v>917711.90999999992</v>
      </c>
      <c r="D3071" s="8">
        <f ca="1"/>
        <v>886755.07500000042</v>
      </c>
      <c r="E3071" s="8">
        <f ca="1"/>
        <v>1081427.6659038351</v>
      </c>
    </row>
    <row r="3072" spans="1:5" x14ac:dyDescent="0.3">
      <c r="A3072" s="1">
        <v>21</v>
      </c>
      <c r="B3072" s="2">
        <v>44896</v>
      </c>
      <c r="C3072" s="8">
        <f ca="1"/>
        <v>917711.90999999992</v>
      </c>
      <c r="D3072" s="8">
        <f ca="1"/>
        <v>886755.07500000042</v>
      </c>
      <c r="E3072" s="8">
        <f ca="1"/>
        <v>1081427.6659038351</v>
      </c>
    </row>
    <row r="3073" spans="1:9" x14ac:dyDescent="0.3">
      <c r="A3073" s="1">
        <v>22</v>
      </c>
      <c r="B3073" s="2">
        <v>44897</v>
      </c>
      <c r="C3073" s="8">
        <f ca="1"/>
        <v>917711.90999999992</v>
      </c>
      <c r="D3073" s="8">
        <f ca="1"/>
        <v>886755.07500000042</v>
      </c>
      <c r="E3073" s="8">
        <f ca="1"/>
        <v>1081427.6659038351</v>
      </c>
    </row>
    <row r="3076" spans="1:9" s="16" customFormat="1" x14ac:dyDescent="0.3">
      <c r="A3076" s="16" t="s">
        <v>80</v>
      </c>
    </row>
    <row r="3077" spans="1:9" x14ac:dyDescent="0.3">
      <c r="C3077" s="1" t="s">
        <v>74</v>
      </c>
      <c r="D3077" s="1" t="s">
        <v>83</v>
      </c>
      <c r="E3077" s="1" t="s">
        <v>84</v>
      </c>
      <c r="F3077" s="1" t="s">
        <v>85</v>
      </c>
    </row>
    <row r="3078" spans="1:9" x14ac:dyDescent="0.3">
      <c r="B3078" s="1" t="s">
        <v>81</v>
      </c>
      <c r="C3078" s="20">
        <f ca="1">CORREL(_xlfn.ANCHORARRAY(I3007),_xlfn.ANCHORARRAY(J3007))</f>
        <v>0.56809601622682615</v>
      </c>
      <c r="D3078" s="12"/>
      <c r="E3078" s="11"/>
      <c r="F3078" s="11"/>
      <c r="G3078" s="11"/>
      <c r="H3078" s="11"/>
      <c r="I3078" s="11"/>
    </row>
    <row r="3079" spans="1:9" x14ac:dyDescent="0.3">
      <c r="B3079" s="1" t="s">
        <v>82</v>
      </c>
      <c r="C3079" s="20" cm="1">
        <f t="array" aca="1" ref="C3079" ca="1">MIN(ABS(PRODUCT(_xlfn.ANCHORARRAY(I3007)+1)-1),ABS(PRODUCT(_xlfn.ANCHORARRAY(J3007)+1)-1))/MAX(ABS(PRODUCT(_xlfn.ANCHORARRAY(I3007)+1)-1),ABS(PRODUCT(_xlfn.ANCHORARRAY(J3007)+1)-1))*IF(SIGN(PRODUCT(_xlfn.ANCHORARRAY(I3007)+1)-1)+SIGN(PRODUCT(_xlfn.ANCHORARRAY(J3007)+1)-1)=0, -1, 1)</f>
        <v>0.72924795458637326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48BC5-F45B-462C-B74F-1AB5FB8947CE}">
  <dimension ref="A1:BX3079"/>
  <sheetViews>
    <sheetView tabSelected="1" topLeftCell="A3000" zoomScaleNormal="100" workbookViewId="0">
      <selection activeCell="G3076" sqref="G3076"/>
    </sheetView>
  </sheetViews>
  <sheetFormatPr defaultColWidth="0" defaultRowHeight="14.4" customHeight="1" zeroHeight="1" outlineLevelRow="1" x14ac:dyDescent="0.3"/>
  <cols>
    <col min="1" max="1" width="10.77734375" style="1" bestFit="1" customWidth="1"/>
    <col min="2" max="2" width="14.77734375" style="1" bestFit="1" customWidth="1"/>
    <col min="3" max="8" width="14.6640625" style="1" bestFit="1" customWidth="1"/>
    <col min="9" max="9" width="13.88671875" style="1" bestFit="1" customWidth="1"/>
    <col min="10" max="10" width="8.88671875" style="1" bestFit="1" customWidth="1"/>
    <col min="11" max="11" width="8.77734375" style="1" bestFit="1" customWidth="1"/>
    <col min="12" max="12" width="10.109375" style="1" bestFit="1" customWidth="1"/>
    <col min="13" max="13" width="13.77734375" style="1" bestFit="1" customWidth="1"/>
    <col min="14" max="14" width="13.21875" style="1" bestFit="1" customWidth="1"/>
    <col min="15" max="20" width="12.33203125" style="1" bestFit="1" customWidth="1"/>
    <col min="21" max="27" width="11.33203125" style="1" bestFit="1" customWidth="1"/>
    <col min="28" max="34" width="10.33203125" style="1" bestFit="1" customWidth="1"/>
    <col min="35" max="56" width="8.88671875" style="1" bestFit="1" customWidth="1"/>
    <col min="57" max="58" width="11.33203125" style="1" bestFit="1" customWidth="1"/>
    <col min="59" max="59" width="8.88671875" style="1" bestFit="1" customWidth="1"/>
    <col min="60" max="60" width="11.33203125" style="1" bestFit="1" customWidth="1"/>
    <col min="61" max="61" width="10.33203125" style="1" bestFit="1" customWidth="1"/>
    <col min="62" max="62" width="11.33203125" style="1" bestFit="1" customWidth="1"/>
    <col min="63" max="63" width="10.33203125" style="1" bestFit="1" customWidth="1"/>
    <col min="64" max="66" width="8.88671875" style="1" bestFit="1" customWidth="1"/>
    <col min="67" max="67" width="10.33203125" style="1" bestFit="1" customWidth="1"/>
    <col min="68" max="68" width="11.33203125" style="1" bestFit="1" customWidth="1"/>
    <col min="69" max="69" width="8.88671875" style="1" bestFit="1" customWidth="1"/>
    <col min="70" max="70" width="11.44140625" style="16" bestFit="1" customWidth="1"/>
    <col min="71" max="71" width="7.77734375" style="1" hidden="1" customWidth="1"/>
    <col min="72" max="72" width="11.33203125" style="1" bestFit="1" customWidth="1"/>
    <col min="73" max="73" width="12.33203125" style="1" bestFit="1" customWidth="1"/>
    <col min="74" max="74" width="11.44140625" style="16" bestFit="1" customWidth="1"/>
    <col min="75" max="75" width="13.77734375" style="1" bestFit="1" customWidth="1"/>
    <col min="76" max="76" width="8.77734375" style="16" customWidth="1"/>
    <col min="77" max="16384" width="8.77734375" style="1" hidden="1"/>
  </cols>
  <sheetData>
    <row r="1" spans="1:76" x14ac:dyDescent="0.3">
      <c r="B1" s="1" t="s">
        <v>0</v>
      </c>
      <c r="C1" s="2">
        <f>DATE(2022, 11, 2)</f>
        <v>44867</v>
      </c>
      <c r="D1" s="1" t="s">
        <v>104</v>
      </c>
      <c r="E1" s="4">
        <f>DATE(2022, 11, 21)</f>
        <v>44886</v>
      </c>
      <c r="H1" s="16" t="str" cm="1">
        <f t="array" ref="H1:H3001">_xlfn.SEQUENCE(C4,,0,0)&amp;" - BM Costs"</f>
        <v>0 - BM Costs</v>
      </c>
      <c r="L1" s="16" t="str" cm="1">
        <f t="array" ref="L1:L3001">""&amp;_xlfn.SEQUENCE(C4,,0,0)&amp;" - BM Port"</f>
        <v>0 - BM Port</v>
      </c>
      <c r="N1" s="16" t="str" cm="1">
        <f t="array" ref="N1:N3001">""&amp;_xlfn.SEQUENCE(C4,,0,0)&amp;" - Port Assets"</f>
        <v>0 - Port Assets</v>
      </c>
      <c r="BR1" s="16" t="str" cm="1">
        <f t="array" ref="BR1:BR3001">""&amp;_xlfn.SEQUENCE(C4,,0,0)&amp;"- Port Costs"</f>
        <v>0- Port Costs</v>
      </c>
      <c r="BV1" s="16" t="str" cm="1">
        <f t="array" ref="BV1:BV3001">""&amp;_xlfn.SEQUENCE(C4,,0,0)&amp;"- Port Value"</f>
        <v>0- Port Value</v>
      </c>
      <c r="BX1" s="16" t="str" cm="1">
        <f t="array" ref="BX1:BX3001">""&amp;_xlfn.SEQUENCE(C4,,0,0)&amp;""</f>
        <v>0</v>
      </c>
    </row>
    <row r="2" spans="1:76" x14ac:dyDescent="0.3">
      <c r="B2" s="1" t="s">
        <v>1</v>
      </c>
      <c r="C2" s="4">
        <f>DATE(2022, 12, 2)</f>
        <v>44897</v>
      </c>
      <c r="E2" s="2">
        <f>DATE(2022,11,18)</f>
        <v>44883</v>
      </c>
      <c r="H2" s="16" t="str">
        <v>0 - BM Costs</v>
      </c>
      <c r="L2" s="16" t="str">
        <v>0 - BM Port</v>
      </c>
      <c r="N2" s="16" t="str">
        <v>0 - Port Assets</v>
      </c>
      <c r="BR2" s="16" t="str">
        <v>0- Port Costs</v>
      </c>
      <c r="BV2" s="16" t="str">
        <v>0- Port Value</v>
      </c>
      <c r="BX2" s="16" t="str">
        <v>0</v>
      </c>
    </row>
    <row r="3" spans="1:76" x14ac:dyDescent="0.3">
      <c r="B3" s="1" t="s">
        <v>2</v>
      </c>
      <c r="C3" s="5">
        <v>0</v>
      </c>
      <c r="H3" s="16" t="str">
        <v>0 - BM Costs</v>
      </c>
      <c r="L3" s="16" t="str">
        <v>0 - BM Port</v>
      </c>
      <c r="N3" s="16" t="str">
        <v>0 - Port Assets</v>
      </c>
      <c r="BR3" s="16" t="str">
        <v>0- Port Costs</v>
      </c>
      <c r="BV3" s="16" t="str">
        <v>0- Port Value</v>
      </c>
      <c r="BX3" s="16" t="str">
        <v>0</v>
      </c>
    </row>
    <row r="4" spans="1:76" x14ac:dyDescent="0.3">
      <c r="B4" s="1" t="s">
        <v>3</v>
      </c>
      <c r="C4" s="5">
        <v>3001</v>
      </c>
      <c r="H4" s="16" t="str">
        <v>0 - BM Costs</v>
      </c>
      <c r="L4" s="16" t="str">
        <v>0 - BM Port</v>
      </c>
      <c r="N4" s="16" t="str">
        <v>0 - Port Assets</v>
      </c>
      <c r="BR4" s="16" t="str">
        <v>0- Port Costs</v>
      </c>
      <c r="BV4" s="16" t="str">
        <v>0- Port Value</v>
      </c>
      <c r="BX4" s="16" t="str">
        <v>0</v>
      </c>
    </row>
    <row r="5" spans="1:76" x14ac:dyDescent="0.3">
      <c r="B5" s="1" t="s">
        <v>28</v>
      </c>
      <c r="C5" s="9">
        <v>1000000</v>
      </c>
      <c r="H5" s="16" t="str">
        <v>0 - BM Costs</v>
      </c>
      <c r="L5" s="16" t="str">
        <v>0 - BM Port</v>
      </c>
      <c r="N5" s="16" t="str">
        <v>0 - Port Assets</v>
      </c>
      <c r="BR5" s="16" t="str">
        <v>0- Port Costs</v>
      </c>
      <c r="BV5" s="16" t="str">
        <v>0- Port Value</v>
      </c>
      <c r="BX5" s="16" t="str">
        <v>0</v>
      </c>
    </row>
    <row r="6" spans="1:76" x14ac:dyDescent="0.3">
      <c r="B6" s="1" t="s">
        <v>30</v>
      </c>
      <c r="C6" s="8">
        <v>9.9499999999999993</v>
      </c>
      <c r="H6" s="16" t="str">
        <v>0 - BM Costs</v>
      </c>
      <c r="L6" s="16" t="str">
        <v>0 - BM Port</v>
      </c>
      <c r="N6" s="16" t="str">
        <v>0 - Port Assets</v>
      </c>
      <c r="BR6" s="16" t="str">
        <v>0- Port Costs</v>
      </c>
      <c r="BV6" s="16" t="str">
        <v>0- Port Value</v>
      </c>
      <c r="BX6" s="16" t="str">
        <v>0</v>
      </c>
    </row>
    <row r="7" spans="1:76" x14ac:dyDescent="0.3">
      <c r="H7" s="16" t="str">
        <v>0 - BM Costs</v>
      </c>
      <c r="L7" s="16" t="str">
        <v>0 - BM Port</v>
      </c>
      <c r="N7" s="16" t="str">
        <v>0 - Port Assets</v>
      </c>
      <c r="BR7" s="16" t="str">
        <v>0- Port Costs</v>
      </c>
      <c r="BV7" s="16" t="str">
        <v>0- Port Value</v>
      </c>
      <c r="BX7" s="16" t="str">
        <v>0</v>
      </c>
    </row>
    <row r="8" spans="1:76" x14ac:dyDescent="0.3">
      <c r="H8" s="16" t="str">
        <v>0 - BM Costs</v>
      </c>
      <c r="L8" s="16" t="str">
        <v>0 - BM Port</v>
      </c>
      <c r="N8" s="16" t="str">
        <v>0 - Port Assets</v>
      </c>
      <c r="BR8" s="16" t="str">
        <v>0- Port Costs</v>
      </c>
      <c r="BV8" s="16" t="str">
        <v>0- Port Value</v>
      </c>
      <c r="BX8" s="16" t="str">
        <v>0</v>
      </c>
    </row>
    <row r="9" spans="1:76" x14ac:dyDescent="0.3">
      <c r="C9" s="1">
        <f ca="1">ABS(C1003-C1004)</f>
        <v>0</v>
      </c>
      <c r="D9" s="1">
        <f t="shared" ref="D9:G9" ca="1" si="0">ABS(D1003-D1004)</f>
        <v>0</v>
      </c>
      <c r="E9" s="1">
        <f t="shared" ca="1" si="0"/>
        <v>0</v>
      </c>
      <c r="F9" s="1">
        <f t="shared" ca="1" si="0"/>
        <v>0</v>
      </c>
      <c r="G9" s="1">
        <f t="shared" ca="1" si="0"/>
        <v>0</v>
      </c>
      <c r="H9" s="16" t="str">
        <v>0 - BM Costs</v>
      </c>
      <c r="L9" s="16" t="str">
        <v>0 - BM Port</v>
      </c>
      <c r="N9" s="16" t="str">
        <v>0 - Port Assets</v>
      </c>
      <c r="O9" s="1">
        <f ca="1">O1004-O1003</f>
        <v>0</v>
      </c>
      <c r="P9" s="1">
        <f t="shared" ref="P9:BQ9" ca="1" si="1">P1004-P1003</f>
        <v>0</v>
      </c>
      <c r="Q9" s="1">
        <f t="shared" ca="1" si="1"/>
        <v>0</v>
      </c>
      <c r="R9" s="1">
        <f t="shared" ca="1" si="1"/>
        <v>3154</v>
      </c>
      <c r="S9" s="1">
        <f t="shared" ca="1" si="1"/>
        <v>224</v>
      </c>
      <c r="T9" s="1">
        <f t="shared" ca="1" si="1"/>
        <v>0</v>
      </c>
      <c r="U9" s="1">
        <f t="shared" ca="1" si="1"/>
        <v>0</v>
      </c>
      <c r="V9" s="1">
        <f t="shared" ca="1" si="1"/>
        <v>0</v>
      </c>
      <c r="W9" s="1">
        <f t="shared" ca="1" si="1"/>
        <v>0</v>
      </c>
      <c r="X9" s="1">
        <f t="shared" ca="1" si="1"/>
        <v>0</v>
      </c>
      <c r="Y9" s="1">
        <f t="shared" ca="1" si="1"/>
        <v>0</v>
      </c>
      <c r="Z9" s="1">
        <f t="shared" ca="1" si="1"/>
        <v>0</v>
      </c>
      <c r="AA9" s="1">
        <f t="shared" ca="1" si="1"/>
        <v>0</v>
      </c>
      <c r="AB9" s="1">
        <f t="shared" ca="1" si="1"/>
        <v>0</v>
      </c>
      <c r="AC9" s="1">
        <f t="shared" ca="1" si="1"/>
        <v>0</v>
      </c>
      <c r="AD9" s="1">
        <f t="shared" ca="1" si="1"/>
        <v>0</v>
      </c>
      <c r="AE9" s="1">
        <f t="shared" ca="1" si="1"/>
        <v>0</v>
      </c>
      <c r="AF9" s="1">
        <f t="shared" ca="1" si="1"/>
        <v>0</v>
      </c>
      <c r="AG9" s="1">
        <f t="shared" ca="1" si="1"/>
        <v>0</v>
      </c>
      <c r="AH9" s="1">
        <f t="shared" ca="1" si="1"/>
        <v>0</v>
      </c>
      <c r="AI9" s="1">
        <f t="shared" ca="1" si="1"/>
        <v>0</v>
      </c>
      <c r="AJ9" s="1">
        <f t="shared" ca="1" si="1"/>
        <v>0</v>
      </c>
      <c r="AK9" s="1">
        <f t="shared" ca="1" si="1"/>
        <v>0</v>
      </c>
      <c r="AL9" s="1">
        <f t="shared" ca="1" si="1"/>
        <v>0</v>
      </c>
      <c r="AM9" s="1">
        <f t="shared" ca="1" si="1"/>
        <v>0</v>
      </c>
      <c r="AN9" s="1">
        <f t="shared" ca="1" si="1"/>
        <v>0</v>
      </c>
      <c r="AO9" s="1">
        <f t="shared" ca="1" si="1"/>
        <v>0</v>
      </c>
      <c r="AP9" s="1">
        <f t="shared" ca="1" si="1"/>
        <v>0</v>
      </c>
      <c r="AQ9" s="1">
        <f t="shared" ca="1" si="1"/>
        <v>0</v>
      </c>
      <c r="AR9" s="1">
        <f t="shared" ca="1" si="1"/>
        <v>0</v>
      </c>
      <c r="AS9" s="1">
        <f t="shared" ca="1" si="1"/>
        <v>0</v>
      </c>
      <c r="AT9" s="1">
        <f t="shared" ca="1" si="1"/>
        <v>0</v>
      </c>
      <c r="AU9" s="1">
        <f t="shared" ca="1" si="1"/>
        <v>0</v>
      </c>
      <c r="AV9" s="1">
        <f t="shared" ca="1" si="1"/>
        <v>0</v>
      </c>
      <c r="AW9" s="1">
        <f t="shared" ca="1" si="1"/>
        <v>0</v>
      </c>
      <c r="AX9" s="1">
        <f t="shared" ca="1" si="1"/>
        <v>0</v>
      </c>
      <c r="AY9" s="1">
        <f t="shared" ca="1" si="1"/>
        <v>0</v>
      </c>
      <c r="AZ9" s="1">
        <f t="shared" ca="1" si="1"/>
        <v>0</v>
      </c>
      <c r="BA9" s="1">
        <f t="shared" ca="1" si="1"/>
        <v>0</v>
      </c>
      <c r="BB9" s="1">
        <f t="shared" ca="1" si="1"/>
        <v>0</v>
      </c>
      <c r="BC9" s="1">
        <f t="shared" ca="1" si="1"/>
        <v>0</v>
      </c>
      <c r="BD9" s="1">
        <f t="shared" ca="1" si="1"/>
        <v>0</v>
      </c>
      <c r="BE9" s="1">
        <f t="shared" ca="1" si="1"/>
        <v>0</v>
      </c>
      <c r="BF9" s="1">
        <f t="shared" ca="1" si="1"/>
        <v>0</v>
      </c>
      <c r="BG9" s="1">
        <f t="shared" ca="1" si="1"/>
        <v>-1783</v>
      </c>
      <c r="BH9" s="1">
        <f t="shared" ca="1" si="1"/>
        <v>-5619</v>
      </c>
      <c r="BI9" s="1">
        <f t="shared" ca="1" si="1"/>
        <v>-55</v>
      </c>
      <c r="BJ9" s="1">
        <f t="shared" ca="1" si="1"/>
        <v>-7876</v>
      </c>
      <c r="BK9" s="1">
        <f t="shared" ca="1" si="1"/>
        <v>-29061</v>
      </c>
      <c r="BL9" s="1">
        <f t="shared" ca="1" si="1"/>
        <v>-505</v>
      </c>
      <c r="BM9" s="1">
        <f t="shared" ca="1" si="1"/>
        <v>-221</v>
      </c>
      <c r="BN9" s="1">
        <f t="shared" ca="1" si="1"/>
        <v>-22</v>
      </c>
      <c r="BO9" s="1">
        <f t="shared" ca="1" si="1"/>
        <v>-87</v>
      </c>
      <c r="BP9" s="1">
        <f t="shared" ca="1" si="1"/>
        <v>-792</v>
      </c>
      <c r="BQ9" s="1">
        <f t="shared" ca="1" si="1"/>
        <v>-1362</v>
      </c>
      <c r="BR9" s="16" t="str">
        <v>0- Port Costs</v>
      </c>
      <c r="BV9" s="16" t="str">
        <v>0- Port Value</v>
      </c>
      <c r="BX9" s="16" t="str">
        <v>0</v>
      </c>
    </row>
    <row r="10" spans="1:76" x14ac:dyDescent="0.3">
      <c r="C10" s="1" t="str" cm="1">
        <f t="array" ref="C10:G10">"OIL ETF - "&amp;_xlfn.SEQUENCE(1, 5)</f>
        <v>OIL ETF - 1</v>
      </c>
      <c r="D10" s="1" t="str">
        <v>OIL ETF - 2</v>
      </c>
      <c r="E10" s="1" t="str">
        <v>OIL ETF - 3</v>
      </c>
      <c r="F10" s="1" t="str">
        <v>OIL ETF - 4</v>
      </c>
      <c r="G10" s="1" t="str">
        <v>OIL ETF - 5</v>
      </c>
      <c r="H10" s="16" t="str">
        <v>0 - BM Costs</v>
      </c>
      <c r="I10" s="1" t="s">
        <v>34</v>
      </c>
      <c r="J10" s="1" t="s">
        <v>33</v>
      </c>
      <c r="K10" s="1" t="s">
        <v>32</v>
      </c>
      <c r="L10" s="16" t="str">
        <v>0 - BM Port</v>
      </c>
      <c r="N10" s="16" t="str">
        <v>0 - Port Assets</v>
      </c>
      <c r="BR10" s="16" t="str">
        <v>0- Port Costs</v>
      </c>
      <c r="BS10" s="1" t="s">
        <v>34</v>
      </c>
      <c r="BT10" s="1" t="s">
        <v>33</v>
      </c>
      <c r="BU10" s="1" t="s">
        <v>32</v>
      </c>
      <c r="BV10" s="16" t="str">
        <v>0- Port Value</v>
      </c>
      <c r="BX10" s="16" t="str">
        <v>0</v>
      </c>
    </row>
    <row r="11" spans="1:76" x14ac:dyDescent="0.3">
      <c r="A11" s="1" t="s">
        <v>4</v>
      </c>
      <c r="C11" s="6">
        <v>0.2</v>
      </c>
      <c r="D11" s="6">
        <v>0.2</v>
      </c>
      <c r="E11" s="6">
        <v>0.2</v>
      </c>
      <c r="F11" s="6">
        <v>0.2</v>
      </c>
      <c r="G11" s="3">
        <f>1-SUM(C11:F11)</f>
        <v>0.19999999999999996</v>
      </c>
      <c r="H11" s="16" t="str">
        <v>0 - BM Costs</v>
      </c>
      <c r="I11" s="10"/>
      <c r="J11" s="10">
        <f ca="1">COUNTIF(C1003:G1003, "&gt;0")</f>
        <v>5</v>
      </c>
      <c r="K11" s="3"/>
      <c r="L11" s="16" t="str">
        <v>0 - BM Port</v>
      </c>
      <c r="N11" s="16" t="str">
        <v>0 - Port Assets</v>
      </c>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6" t="str">
        <v>0- Port Costs</v>
      </c>
      <c r="BS11" s="10"/>
      <c r="BT11" s="10"/>
      <c r="BU11" s="3"/>
      <c r="BV11" s="16" t="str">
        <v>0- Port Value</v>
      </c>
      <c r="BX11" s="16" t="str">
        <v>0</v>
      </c>
    </row>
    <row r="12" spans="1:76" x14ac:dyDescent="0.3">
      <c r="A12" s="1" t="s">
        <v>5</v>
      </c>
      <c r="C12" s="1" t="s">
        <v>10</v>
      </c>
      <c r="D12" s="1" t="s">
        <v>10</v>
      </c>
      <c r="E12" s="1" t="s">
        <v>10</v>
      </c>
      <c r="F12" s="1" t="s">
        <v>10</v>
      </c>
      <c r="G12" s="1" t="s">
        <v>10</v>
      </c>
      <c r="H12" s="16" t="str">
        <v>0 - BM Costs</v>
      </c>
      <c r="L12" s="16" t="str">
        <v>0 - BM Port</v>
      </c>
      <c r="N12" s="16" t="str">
        <v>0 - Port Assets</v>
      </c>
      <c r="O12" s="1" t="str" cm="1">
        <f t="array" aca="1" ref="O12:BQ12" ca="1">_xlfn.XLOOKUP(_xlfn.ANCHORARRAY(O14),_xlfn.ANCHORARRAY(Weights!C63),_xlfn.ANCHORARRAY(Weights!E63))</f>
        <v>Industrials</v>
      </c>
      <c r="P12" s="1" t="str">
        <f ca="1"/>
        <v>Real Estate</v>
      </c>
      <c r="Q12" s="1" t="str">
        <f ca="1"/>
        <v>Industrials</v>
      </c>
      <c r="R12" s="1" t="str">
        <f ca="1"/>
        <v>Industrials</v>
      </c>
      <c r="S12" s="1" t="str">
        <f ca="1"/>
        <v>Industrials</v>
      </c>
      <c r="T12" s="1" t="str">
        <f ca="1"/>
        <v>Health Care</v>
      </c>
      <c r="U12" s="1" t="str">
        <f ca="1"/>
        <v>Health Care</v>
      </c>
      <c r="V12" s="1" t="str">
        <f ca="1"/>
        <v>Health Care</v>
      </c>
      <c r="W12" s="1" t="str">
        <f ca="1"/>
        <v>Financials</v>
      </c>
      <c r="X12" s="1" t="str">
        <f ca="1"/>
        <v>Information Technology</v>
      </c>
      <c r="Y12" s="1" t="str">
        <f ca="1"/>
        <v>Health Care</v>
      </c>
      <c r="Z12" s="1" t="str">
        <f ca="1"/>
        <v>Health Care</v>
      </c>
      <c r="AA12" s="1" t="str">
        <f ca="1"/>
        <v>Health Care</v>
      </c>
      <c r="AB12" s="1" t="str">
        <f ca="1"/>
        <v>Health Care</v>
      </c>
      <c r="AC12" s="1" t="str">
        <f ca="1"/>
        <v>Information Technology</v>
      </c>
      <c r="AD12" s="1" t="str">
        <f ca="1"/>
        <v>Consumer Discretionary</v>
      </c>
      <c r="AE12" s="1" t="str">
        <f ca="1"/>
        <v>Information Technology</v>
      </c>
      <c r="AF12" s="1" t="str">
        <f ca="1"/>
        <v>Health Care</v>
      </c>
      <c r="AG12" s="1" t="str">
        <f ca="1"/>
        <v>Health Care</v>
      </c>
      <c r="AH12" s="1" t="str">
        <f ca="1"/>
        <v>Financials</v>
      </c>
      <c r="AI12" s="1" t="str">
        <f ca="1"/>
        <v>Consumer Discretionary</v>
      </c>
      <c r="AJ12" s="1" t="str">
        <f ca="1"/>
        <v>Information Technology</v>
      </c>
      <c r="AK12" s="1" t="str">
        <f ca="1"/>
        <v>Information Technology</v>
      </c>
      <c r="AL12" s="1" t="str">
        <f ca="1"/>
        <v>Consumer Discretionary</v>
      </c>
      <c r="AM12" s="1" t="str">
        <f ca="1"/>
        <v>Health Care</v>
      </c>
      <c r="AN12" s="1" t="str">
        <f ca="1"/>
        <v>Industrials</v>
      </c>
      <c r="AO12" s="1" t="str">
        <f ca="1"/>
        <v>Health Care</v>
      </c>
      <c r="AP12" s="1" t="str">
        <f ca="1"/>
        <v>Health Care</v>
      </c>
      <c r="AQ12" s="1" t="str">
        <f ca="1"/>
        <v>Health Care</v>
      </c>
      <c r="AR12" s="1" t="str">
        <f ca="1"/>
        <v>Health Care</v>
      </c>
      <c r="AS12" s="1" t="str">
        <f ca="1"/>
        <v>Health Care</v>
      </c>
      <c r="AT12" s="1" t="str">
        <f ca="1"/>
        <v>Health Care</v>
      </c>
      <c r="AU12" s="1" t="str">
        <f ca="1"/>
        <v>Health Care</v>
      </c>
      <c r="AV12" s="1" t="str">
        <f ca="1"/>
        <v>Information Technology</v>
      </c>
      <c r="AW12" s="1" t="str">
        <f ca="1"/>
        <v>Health Care</v>
      </c>
      <c r="AX12" s="1" t="str">
        <f ca="1"/>
        <v>Health Care</v>
      </c>
      <c r="AY12" s="1" t="str">
        <f ca="1"/>
        <v>Communication Services</v>
      </c>
      <c r="AZ12" s="1" t="str">
        <f ca="1"/>
        <v>Consumer Discretionary</v>
      </c>
      <c r="BA12" s="1" t="str">
        <f ca="1"/>
        <v>Information Technology</v>
      </c>
      <c r="BB12" s="1" t="str">
        <f ca="1"/>
        <v>Health Care</v>
      </c>
      <c r="BC12" s="1" t="str">
        <f ca="1"/>
        <v>Health Care</v>
      </c>
      <c r="BD12" s="1" t="str">
        <f ca="1"/>
        <v>Health Care</v>
      </c>
      <c r="BE12" s="1" t="str">
        <f ca="1"/>
        <v>Health Care</v>
      </c>
      <c r="BF12" s="1" t="str">
        <f ca="1"/>
        <v>Health Care</v>
      </c>
      <c r="BG12" s="1" t="str">
        <f ca="1"/>
        <v>Consumer Discretionary</v>
      </c>
      <c r="BH12" s="1" t="str">
        <f ca="1"/>
        <v>Information Technology</v>
      </c>
      <c r="BI12" s="1" t="str">
        <f ca="1"/>
        <v>Consumer Discretionary</v>
      </c>
      <c r="BJ12" s="1" t="str">
        <f ca="1"/>
        <v>Health Care</v>
      </c>
      <c r="BK12" s="1" t="str">
        <f ca="1"/>
        <v>Health Care</v>
      </c>
      <c r="BL12" s="1" t="str">
        <f ca="1"/>
        <v>Real Estate</v>
      </c>
      <c r="BM12" s="1" t="str">
        <f ca="1"/>
        <v>Information Technology</v>
      </c>
      <c r="BN12" s="1" t="str">
        <f ca="1"/>
        <v>Industrials</v>
      </c>
      <c r="BO12" s="1" t="str">
        <f ca="1"/>
        <v>Financials</v>
      </c>
      <c r="BP12" s="1" t="str">
        <f ca="1"/>
        <v>Health Care</v>
      </c>
      <c r="BQ12" s="1" t="str">
        <f ca="1"/>
        <v>Health Care</v>
      </c>
      <c r="BR12" s="16" t="str">
        <v>0- Port Costs</v>
      </c>
      <c r="BV12" s="16" t="str">
        <v>0- Port Value</v>
      </c>
      <c r="BX12" s="16" t="str">
        <v>0</v>
      </c>
    </row>
    <row r="13" spans="1:76" x14ac:dyDescent="0.3">
      <c r="A13" s="1" t="s">
        <v>6</v>
      </c>
      <c r="C13" s="1" t="s">
        <v>11</v>
      </c>
      <c r="D13" s="1" t="s">
        <v>12</v>
      </c>
      <c r="E13" s="1" t="s">
        <v>13</v>
      </c>
      <c r="F13" s="1" t="s">
        <v>14</v>
      </c>
      <c r="G13" s="1" t="s">
        <v>12</v>
      </c>
      <c r="H13" s="16" t="str">
        <v>0 - BM Costs</v>
      </c>
      <c r="L13" s="16" t="str">
        <v>0 - BM Port</v>
      </c>
      <c r="N13" s="16" t="str">
        <v>0 - Port Assets</v>
      </c>
      <c r="O13" s="1" t="str" cm="1">
        <f t="array" aca="1" ref="O13:BQ13" ca="1">_xlfn.XLOOKUP(_xlfn.ANCHORARRAY(O14),_xlfn.ANCHORARRAY(Weights!C63),_xlfn.ANCHORARRAY(Weights!D63))</f>
        <v>Freight &amp; Logistics Services</v>
      </c>
      <c r="P13" s="1" t="str">
        <f ca="1"/>
        <v>Residential &amp; Commercial REIT</v>
      </c>
      <c r="Q13" s="1" t="str">
        <f ca="1"/>
        <v>Passenger Transportation Services</v>
      </c>
      <c r="R13" s="1" t="str">
        <f ca="1"/>
        <v>Passenger Transportation Services</v>
      </c>
      <c r="S13" s="1" t="str">
        <f ca="1"/>
        <v>Aerospace &amp; Defense</v>
      </c>
      <c r="T13" s="1" t="str">
        <f ca="1"/>
        <v>Biotechnology &amp; Medical Research</v>
      </c>
      <c r="U13" s="1" t="str">
        <f ca="1"/>
        <v>Biotechnology &amp; Medical Research</v>
      </c>
      <c r="V13" s="1" t="str">
        <f ca="1"/>
        <v>Biotechnology &amp; Medical Research</v>
      </c>
      <c r="W13" s="1" t="str">
        <f ca="1"/>
        <v>Software &amp; IT Services</v>
      </c>
      <c r="X13" s="1" t="str">
        <f ca="1"/>
        <v>Software &amp; IT Services</v>
      </c>
      <c r="Y13" s="1" t="str">
        <f ca="1"/>
        <v>Biotechnology &amp; Medical Research</v>
      </c>
      <c r="Z13" s="1" t="str">
        <f ca="1"/>
        <v>Biotechnology &amp; Medical Research</v>
      </c>
      <c r="AA13" s="1" t="str">
        <f ca="1"/>
        <v>Biotechnology &amp; Medical Research</v>
      </c>
      <c r="AB13" s="1" t="str">
        <f ca="1"/>
        <v>Electronic Equipment &amp; Parts</v>
      </c>
      <c r="AC13" s="1" t="str">
        <f ca="1"/>
        <v>Biotechnology &amp; Medical Research</v>
      </c>
      <c r="AD13" s="1" t="str">
        <f ca="1"/>
        <v>Biotechnology &amp; Medical Research</v>
      </c>
      <c r="AE13" s="1" t="str">
        <f ca="1"/>
        <v>Biotechnology &amp; Medical Research</v>
      </c>
      <c r="AF13" s="1" t="str">
        <f ca="1"/>
        <v>Biotechnology &amp; Medical Research</v>
      </c>
      <c r="AG13" s="1" t="str">
        <f ca="1"/>
        <v>Biotechnology &amp; Medical Research</v>
      </c>
      <c r="AH13" s="1" t="str">
        <f ca="1"/>
        <v>Financial Technology (Fintech) &amp; Infrastructure</v>
      </c>
      <c r="AI13" s="1" t="str">
        <f ca="1"/>
        <v>Biotechnology &amp; Medical Research</v>
      </c>
      <c r="AJ13" s="1" t="str">
        <f ca="1"/>
        <v>Software &amp; IT Services</v>
      </c>
      <c r="AK13" s="1" t="str">
        <f ca="1"/>
        <v>Software &amp; IT Services</v>
      </c>
      <c r="AL13" s="1" t="str">
        <f ca="1"/>
        <v>Household Goods</v>
      </c>
      <c r="AM13" s="1" t="str">
        <f ca="1"/>
        <v>Biotechnology &amp; Medical Research</v>
      </c>
      <c r="AN13" s="1" t="str">
        <f ca="1"/>
        <v>Biotechnology &amp; Medical Research</v>
      </c>
      <c r="AO13" s="1" t="str">
        <f ca="1"/>
        <v>Healthcare Equipment &amp; Supplies</v>
      </c>
      <c r="AP13" s="1" t="str">
        <f ca="1"/>
        <v>Biotechnology &amp; Medical Research</v>
      </c>
      <c r="AQ13" s="1" t="str">
        <f ca="1"/>
        <v>Hotels &amp; Entertainment Services</v>
      </c>
      <c r="AR13" s="1" t="str">
        <f ca="1"/>
        <v>Biotechnology &amp; Medical Research</v>
      </c>
      <c r="AS13" s="1" t="str">
        <f ca="1"/>
        <v>Biotechnology &amp; Medical Research</v>
      </c>
      <c r="AT13" s="1" t="str">
        <f ca="1"/>
        <v>Software &amp; IT Services</v>
      </c>
      <c r="AU13" s="1" t="str">
        <f ca="1"/>
        <v>Biotechnology &amp; Medical Research</v>
      </c>
      <c r="AV13" s="1" t="str">
        <f ca="1"/>
        <v>Specialty Retailers</v>
      </c>
      <c r="AW13" s="1" t="str">
        <f ca="1"/>
        <v>Biotechnology &amp; Medical Research</v>
      </c>
      <c r="AX13" s="1" t="str">
        <f ca="1"/>
        <v>Specialty Retailers</v>
      </c>
      <c r="AY13" s="1" t="str">
        <f ca="1"/>
        <v>Software &amp; IT Services</v>
      </c>
      <c r="AZ13" s="1" t="str">
        <f ca="1"/>
        <v>Software &amp; IT Services</v>
      </c>
      <c r="BA13" s="1" t="str">
        <f ca="1"/>
        <v>Healthcare Equipment &amp; Supplies</v>
      </c>
      <c r="BB13" s="1" t="str">
        <f ca="1"/>
        <v>Biotechnology &amp; Medical Research</v>
      </c>
      <c r="BC13" s="1" t="str">
        <f ca="1"/>
        <v>Biotechnology &amp; Medical Research</v>
      </c>
      <c r="BD13" s="1" t="str">
        <f ca="1"/>
        <v>Biotechnology &amp; Medical Research</v>
      </c>
      <c r="BE13" s="1" t="str">
        <f ca="1"/>
        <v>Electrical Utilities &amp; IPPs</v>
      </c>
      <c r="BF13" s="1" t="str">
        <f ca="1"/>
        <v>Biotechnology &amp; Medical Research</v>
      </c>
      <c r="BG13" s="1" t="str">
        <f ca="1"/>
        <v>Software &amp; IT Services</v>
      </c>
      <c r="BH13" s="1" t="str">
        <f ca="1"/>
        <v>Banking Services</v>
      </c>
      <c r="BI13" s="1" t="str">
        <f ca="1"/>
        <v>Software &amp; IT Services</v>
      </c>
      <c r="BJ13" s="1" t="str">
        <f ca="1"/>
        <v>Specialty Retailers</v>
      </c>
      <c r="BK13" s="1" t="str">
        <f ca="1"/>
        <v>Electronic Equipment &amp; Parts</v>
      </c>
      <c r="BL13" s="1" t="str">
        <f ca="1"/>
        <v>Financial Technology (Fintech) &amp; Infrastructure</v>
      </c>
      <c r="BM13" s="1" t="str">
        <f ca="1"/>
        <v>Software &amp; IT Services</v>
      </c>
      <c r="BN13" s="1" t="str">
        <f ca="1"/>
        <v>Biotechnology &amp; Medical Research</v>
      </c>
      <c r="BO13" s="1" t="str">
        <f ca="1"/>
        <v>Investment Banking &amp; Investment Services</v>
      </c>
      <c r="BP13" s="1" t="str">
        <f ca="1"/>
        <v>Healthcare Equipment &amp; Supplies</v>
      </c>
      <c r="BQ13" s="1" t="str">
        <f ca="1"/>
        <v>Biotechnology &amp; Medical Research</v>
      </c>
      <c r="BR13" s="16" t="str">
        <v>0- Port Costs</v>
      </c>
      <c r="BV13" s="16" t="str">
        <v>0- Port Value</v>
      </c>
      <c r="BX13" s="16" t="str">
        <v>0</v>
      </c>
    </row>
    <row r="14" spans="1:76" x14ac:dyDescent="0.3">
      <c r="A14" s="1" t="s">
        <v>7</v>
      </c>
      <c r="C14" s="5" t="e" vm="1">
        <v>#VALUE!</v>
      </c>
      <c r="D14" s="5" t="e" vm="2">
        <v>#VALUE!</v>
      </c>
      <c r="E14" s="5" t="e" vm="3">
        <v>#VALUE!</v>
      </c>
      <c r="F14" s="5" t="e" vm="4">
        <v>#VALUE!</v>
      </c>
      <c r="G14" s="5" t="e" vm="5">
        <v>#VALUE!</v>
      </c>
      <c r="H14" s="16" t="str">
        <v>0 - BM Costs</v>
      </c>
      <c r="I14" s="5"/>
      <c r="J14" s="5"/>
      <c r="K14" s="5"/>
      <c r="L14" s="16" t="str">
        <v>0 - BM Port</v>
      </c>
      <c r="M14" s="5" t="s">
        <v>69</v>
      </c>
      <c r="N14" s="16" t="str">
        <v>0 - Port Assets</v>
      </c>
      <c r="O14" s="1" t="e" cm="1" vm="6">
        <f t="array" aca="1" ref="O14:BQ14" ca="1">TRANSPOSE(_xlfn.SORTBY(_xlfn.ANCHORARRAY(Weights!C63),_xlfn.ANCHORARRAY( Weights!R63),-1))</f>
        <v>#VALUE!</v>
      </c>
      <c r="P14" s="1" t="e" vm="7">
        <f ca="1"/>
        <v>#VALUE!</v>
      </c>
      <c r="Q14" s="1" t="e" vm="8">
        <f ca="1"/>
        <v>#VALUE!</v>
      </c>
      <c r="R14" s="1" t="e" vm="735">
        <f ca="1"/>
        <v>#VALUE!</v>
      </c>
      <c r="S14" s="1" t="e" vm="736">
        <f ca="1"/>
        <v>#VALUE!</v>
      </c>
      <c r="T14" s="1" t="e" vm="23">
        <f ca="1"/>
        <v>#VALUE!</v>
      </c>
      <c r="U14" s="1" t="e" vm="20">
        <f ca="1"/>
        <v>#VALUE!</v>
      </c>
      <c r="V14" s="1" t="e" vm="27">
        <f ca="1"/>
        <v>#VALUE!</v>
      </c>
      <c r="W14" s="1" t="e" vm="51">
        <f ca="1"/>
        <v>#VALUE!</v>
      </c>
      <c r="X14" s="1" t="e" vm="43">
        <f ca="1"/>
        <v>#VALUE!</v>
      </c>
      <c r="Y14" s="1" t="e" vm="34">
        <f ca="1"/>
        <v>#VALUE!</v>
      </c>
      <c r="Z14" s="1" t="e" vm="25">
        <f ca="1"/>
        <v>#VALUE!</v>
      </c>
      <c r="AA14" s="1" t="e" vm="32">
        <f ca="1"/>
        <v>#VALUE!</v>
      </c>
      <c r="AB14" s="1" t="e" vm="17">
        <f ca="1"/>
        <v>#VALUE!</v>
      </c>
      <c r="AC14" s="1" t="e" vm="30">
        <f ca="1"/>
        <v>#VALUE!</v>
      </c>
      <c r="AD14" s="1" t="e" vm="35">
        <f ca="1"/>
        <v>#VALUE!</v>
      </c>
      <c r="AE14" s="1" t="e" vm="24">
        <f ca="1"/>
        <v>#VALUE!</v>
      </c>
      <c r="AF14" s="1" t="e" vm="44">
        <f ca="1"/>
        <v>#VALUE!</v>
      </c>
      <c r="AG14" s="1" t="e" vm="10">
        <f ca="1"/>
        <v>#VALUE!</v>
      </c>
      <c r="AH14" s="1" t="e" vm="39">
        <f ca="1"/>
        <v>#VALUE!</v>
      </c>
      <c r="AI14" s="1" t="e" vm="52">
        <f ca="1"/>
        <v>#VALUE!</v>
      </c>
      <c r="AJ14" s="1" t="e" vm="13">
        <f ca="1"/>
        <v>#VALUE!</v>
      </c>
      <c r="AK14" s="1" t="e" vm="31">
        <f ca="1"/>
        <v>#VALUE!</v>
      </c>
      <c r="AL14" s="1" t="e" vm="58">
        <f ca="1"/>
        <v>#VALUE!</v>
      </c>
      <c r="AM14" s="1" t="e" vm="40">
        <f ca="1"/>
        <v>#VALUE!</v>
      </c>
      <c r="AN14" s="1" t="e" vm="16">
        <f ca="1"/>
        <v>#VALUE!</v>
      </c>
      <c r="AO14" s="1" t="e" vm="19">
        <f ca="1"/>
        <v>#VALUE!</v>
      </c>
      <c r="AP14" s="1" t="e" vm="21">
        <f ca="1"/>
        <v>#VALUE!</v>
      </c>
      <c r="AQ14" s="1" t="e" vm="49">
        <f ca="1"/>
        <v>#VALUE!</v>
      </c>
      <c r="AR14" s="1" t="e" vm="15">
        <f ca="1"/>
        <v>#VALUE!</v>
      </c>
      <c r="AS14" s="1" t="e" vm="55">
        <f ca="1"/>
        <v>#VALUE!</v>
      </c>
      <c r="AT14" s="1" t="e" vm="33">
        <f ca="1"/>
        <v>#VALUE!</v>
      </c>
      <c r="AU14" s="1" t="e" vm="54">
        <f ca="1"/>
        <v>#VALUE!</v>
      </c>
      <c r="AV14" s="1" t="e" vm="53">
        <f ca="1"/>
        <v>#VALUE!</v>
      </c>
      <c r="AW14" s="1" t="e" vm="28">
        <f ca="1"/>
        <v>#VALUE!</v>
      </c>
      <c r="AX14" s="1" t="e" vm="11">
        <f ca="1"/>
        <v>#VALUE!</v>
      </c>
      <c r="AY14" s="1" t="e" vm="29">
        <f ca="1"/>
        <v>#VALUE!</v>
      </c>
      <c r="AZ14" s="1" t="e" vm="22">
        <f ca="1"/>
        <v>#VALUE!</v>
      </c>
      <c r="BA14" s="1" t="e" vm="41">
        <f ca="1"/>
        <v>#VALUE!</v>
      </c>
      <c r="BB14" s="1" t="e" vm="50">
        <f ca="1"/>
        <v>#VALUE!</v>
      </c>
      <c r="BC14" s="1" t="e" vm="47">
        <f ca="1"/>
        <v>#VALUE!</v>
      </c>
      <c r="BD14" s="1" t="e" vm="48">
        <f ca="1"/>
        <v>#VALUE!</v>
      </c>
      <c r="BE14" s="1" t="e" vm="12">
        <f ca="1"/>
        <v>#VALUE!</v>
      </c>
      <c r="BF14" s="1" t="e" vm="45">
        <f ca="1"/>
        <v>#VALUE!</v>
      </c>
      <c r="BG14" s="1" t="e" vm="9">
        <f ca="1"/>
        <v>#VALUE!</v>
      </c>
      <c r="BH14" s="1" t="e" vm="14">
        <f ca="1"/>
        <v>#VALUE!</v>
      </c>
      <c r="BI14" s="1" t="e" vm="18">
        <f ca="1"/>
        <v>#VALUE!</v>
      </c>
      <c r="BJ14" s="1" t="e" vm="26">
        <f ca="1"/>
        <v>#VALUE!</v>
      </c>
      <c r="BK14" s="1" t="e" vm="36">
        <f ca="1"/>
        <v>#VALUE!</v>
      </c>
      <c r="BL14" s="1" t="e" vm="37">
        <f ca="1"/>
        <v>#VALUE!</v>
      </c>
      <c r="BM14" s="1" t="e" vm="38">
        <f ca="1"/>
        <v>#VALUE!</v>
      </c>
      <c r="BN14" s="1" t="e" vm="42">
        <f ca="1"/>
        <v>#VALUE!</v>
      </c>
      <c r="BO14" s="1" t="e" vm="46">
        <f ca="1"/>
        <v>#VALUE!</v>
      </c>
      <c r="BP14" s="1" t="e" vm="56">
        <f ca="1"/>
        <v>#VALUE!</v>
      </c>
      <c r="BQ14" s="1" t="e" vm="57">
        <f ca="1"/>
        <v>#VALUE!</v>
      </c>
      <c r="BR14" s="16" t="str">
        <v>0- Port Costs</v>
      </c>
      <c r="BS14" s="5"/>
      <c r="BT14" s="5"/>
      <c r="BU14" s="5"/>
      <c r="BV14" s="16" t="str">
        <v>0- Port Value</v>
      </c>
      <c r="BX14" s="16" t="str">
        <v>0</v>
      </c>
    </row>
    <row r="15" spans="1:76" x14ac:dyDescent="0.3">
      <c r="A15" s="1" t="s">
        <v>8</v>
      </c>
      <c r="C15" s="1" t="str" cm="1">
        <f t="array" ref="C15">_FV(C14,"Currency")</f>
        <v>USD</v>
      </c>
      <c r="D15" s="1" t="str" cm="1">
        <f t="array" ref="D15">_FV(D14,"Currency")</f>
        <v>USD</v>
      </c>
      <c r="E15" s="1" t="str" cm="1">
        <f t="array" ref="E15">_FV(E14,"Currency")</f>
        <v>USD</v>
      </c>
      <c r="F15" s="1" t="str" cm="1">
        <f t="array" ref="F15">_FV(F14,"Currency")</f>
        <v>USD</v>
      </c>
      <c r="G15" s="1" t="str" cm="1">
        <f t="array" ref="G15">_FV(G14,"Currency")</f>
        <v>USD</v>
      </c>
      <c r="H15" s="16" t="str">
        <v>0 - BM Costs</v>
      </c>
      <c r="L15" s="16" t="str">
        <v>0 - BM Port</v>
      </c>
      <c r="M15" s="5"/>
      <c r="N15" s="16" t="str">
        <v>0 - Port Assets</v>
      </c>
      <c r="O15" s="1" t="str" cm="1">
        <f t="array" aca="1" ref="O15" ca="1">_FV(O14,"Currency")</f>
        <v>USD</v>
      </c>
      <c r="P15" s="1" t="str" cm="1">
        <f t="array" aca="1" ref="P15" ca="1">_FV(P14,"Currency")</f>
        <v>USD</v>
      </c>
      <c r="Q15" s="1" t="str" cm="1">
        <f t="array" aca="1" ref="Q15" ca="1">_FV(Q14,"Currency")</f>
        <v>USD</v>
      </c>
      <c r="R15" s="1" t="str" cm="1">
        <f t="array" aca="1" ref="R15" ca="1">_FV(R14,"Currency")</f>
        <v>USD</v>
      </c>
      <c r="S15" s="1" t="str" cm="1">
        <f t="array" aca="1" ref="S15" ca="1">_FV(S14,"Currency")</f>
        <v>USD</v>
      </c>
      <c r="T15" s="1" t="str" cm="1">
        <f t="array" aca="1" ref="T15" ca="1">_FV(T14,"Currency")</f>
        <v>USD</v>
      </c>
      <c r="U15" s="1" t="str" cm="1">
        <f t="array" aca="1" ref="U15" ca="1">_FV(U14,"Currency")</f>
        <v>USD</v>
      </c>
      <c r="V15" s="1" t="str" cm="1">
        <f t="array" aca="1" ref="V15" ca="1">_FV(V14,"Currency")</f>
        <v>USD</v>
      </c>
      <c r="W15" s="1" t="str" cm="1">
        <f t="array" aca="1" ref="W15" ca="1">_FV(W14,"Currency")</f>
        <v>USD</v>
      </c>
      <c r="X15" s="1" t="str" cm="1">
        <f t="array" aca="1" ref="X15" ca="1">_FV(X14,"Currency")</f>
        <v>USD</v>
      </c>
      <c r="Y15" s="1" t="str" cm="1">
        <f t="array" aca="1" ref="Y15" ca="1">_FV(Y14,"Currency")</f>
        <v>USD</v>
      </c>
      <c r="Z15" s="1" t="str" cm="1">
        <f t="array" aca="1" ref="Z15" ca="1">_FV(Z14,"Currency")</f>
        <v>USD</v>
      </c>
      <c r="AA15" s="1" t="str" cm="1">
        <f t="array" aca="1" ref="AA15" ca="1">_FV(AA14,"Currency")</f>
        <v>USD</v>
      </c>
      <c r="AB15" s="1" t="str" cm="1">
        <f t="array" aca="1" ref="AB15" ca="1">_FV(AB14,"Currency")</f>
        <v>USD</v>
      </c>
      <c r="AC15" s="1" t="str" cm="1">
        <f t="array" aca="1" ref="AC15" ca="1">_FV(AC14,"Currency")</f>
        <v>USD</v>
      </c>
      <c r="AD15" s="1" t="str" cm="1">
        <f t="array" aca="1" ref="AD15" ca="1">_FV(AD14,"Currency")</f>
        <v>USD</v>
      </c>
      <c r="AE15" s="1" t="str" cm="1">
        <f t="array" aca="1" ref="AE15" ca="1">_FV(AE14,"Currency")</f>
        <v>USD</v>
      </c>
      <c r="AF15" s="1" t="str" cm="1">
        <f t="array" aca="1" ref="AF15" ca="1">_FV(AF14,"Currency")</f>
        <v>USD</v>
      </c>
      <c r="AG15" s="1" t="str" cm="1">
        <f t="array" aca="1" ref="AG15" ca="1">_FV(AG14,"Currency")</f>
        <v>USD</v>
      </c>
      <c r="AH15" s="1" t="str" cm="1">
        <f t="array" aca="1" ref="AH15" ca="1">_FV(AH14,"Currency")</f>
        <v>USD</v>
      </c>
      <c r="AI15" s="1" t="str" cm="1">
        <f t="array" aca="1" ref="AI15" ca="1">_FV(AI14,"Currency")</f>
        <v>USD</v>
      </c>
      <c r="AJ15" s="1" t="str" cm="1">
        <f t="array" aca="1" ref="AJ15" ca="1">_FV(AJ14,"Currency")</f>
        <v>USD</v>
      </c>
      <c r="AK15" s="1" t="str" cm="1">
        <f t="array" aca="1" ref="AK15" ca="1">_FV(AK14,"Currency")</f>
        <v>USD</v>
      </c>
      <c r="AL15" s="1" t="str" cm="1">
        <f t="array" aca="1" ref="AL15" ca="1">_FV(AL14,"Currency")</f>
        <v>USD</v>
      </c>
      <c r="AM15" s="1" t="str" cm="1">
        <f t="array" aca="1" ref="AM15" ca="1">_FV(AM14,"Currency")</f>
        <v>USD</v>
      </c>
      <c r="AN15" s="1" t="str" cm="1">
        <f t="array" aca="1" ref="AN15" ca="1">_FV(AN14,"Currency")</f>
        <v>USD</v>
      </c>
      <c r="AO15" s="1" t="str" cm="1">
        <f t="array" aca="1" ref="AO15" ca="1">_FV(AO14,"Currency")</f>
        <v>USD</v>
      </c>
      <c r="AP15" s="1" t="str" cm="1">
        <f t="array" aca="1" ref="AP15" ca="1">_FV(AP14,"Currency")</f>
        <v>USD</v>
      </c>
      <c r="AQ15" s="1" t="str" cm="1">
        <f t="array" aca="1" ref="AQ15" ca="1">_FV(AQ14,"Currency")</f>
        <v>USD</v>
      </c>
      <c r="AR15" s="1" t="str" cm="1">
        <f t="array" aca="1" ref="AR15" ca="1">_FV(AR14,"Currency")</f>
        <v>USD</v>
      </c>
      <c r="AS15" s="1" t="str" cm="1">
        <f t="array" aca="1" ref="AS15" ca="1">_FV(AS14,"Currency")</f>
        <v>USD</v>
      </c>
      <c r="AT15" s="1" t="str" cm="1">
        <f t="array" aca="1" ref="AT15" ca="1">_FV(AT14,"Currency")</f>
        <v>USD</v>
      </c>
      <c r="AU15" s="1" t="str" cm="1">
        <f t="array" aca="1" ref="AU15" ca="1">_FV(AU14,"Currency")</f>
        <v>USD</v>
      </c>
      <c r="AV15" s="1" t="str" cm="1">
        <f t="array" aca="1" ref="AV15" ca="1">_FV(AV14,"Currency")</f>
        <v>USD</v>
      </c>
      <c r="AW15" s="1" t="str" cm="1">
        <f t="array" aca="1" ref="AW15" ca="1">_FV(AW14,"Currency")</f>
        <v>USD</v>
      </c>
      <c r="AX15" s="1" t="str" cm="1">
        <f t="array" aca="1" ref="AX15" ca="1">_FV(AX14,"Currency")</f>
        <v>USD</v>
      </c>
      <c r="AY15" s="1" t="str" cm="1">
        <f t="array" aca="1" ref="AY15" ca="1">_FV(AY14,"Currency")</f>
        <v>USD</v>
      </c>
      <c r="AZ15" s="1" t="str" cm="1">
        <f t="array" aca="1" ref="AZ15" ca="1">_FV(AZ14,"Currency")</f>
        <v>USD</v>
      </c>
      <c r="BA15" s="1" t="str" cm="1">
        <f t="array" aca="1" ref="BA15" ca="1">_FV(BA14,"Currency")</f>
        <v>USD</v>
      </c>
      <c r="BB15" s="1" t="str" cm="1">
        <f t="array" aca="1" ref="BB15" ca="1">_FV(BB14,"Currency")</f>
        <v>USD</v>
      </c>
      <c r="BC15" s="1" t="str" cm="1">
        <f t="array" aca="1" ref="BC15" ca="1">_FV(BC14,"Currency")</f>
        <v>USD</v>
      </c>
      <c r="BD15" s="1" t="str" cm="1">
        <f t="array" aca="1" ref="BD15" ca="1">_FV(BD14,"Currency")</f>
        <v>USD</v>
      </c>
      <c r="BE15" s="1" t="str" cm="1">
        <f t="array" aca="1" ref="BE15" ca="1">_FV(BE14,"Currency")</f>
        <v>USD</v>
      </c>
      <c r="BF15" s="1" t="str" cm="1">
        <f t="array" aca="1" ref="BF15" ca="1">_FV(BF14,"Currency")</f>
        <v>USD</v>
      </c>
      <c r="BG15" s="1" t="str" cm="1">
        <f t="array" aca="1" ref="BG15" ca="1">_FV(BG14,"Currency")</f>
        <v>USD</v>
      </c>
      <c r="BH15" s="1" t="str" cm="1">
        <f t="array" aca="1" ref="BH15" ca="1">_FV(BH14,"Currency")</f>
        <v>USD</v>
      </c>
      <c r="BI15" s="1" t="str" cm="1">
        <f t="array" aca="1" ref="BI15" ca="1">_FV(BI14,"Currency")</f>
        <v>USD</v>
      </c>
      <c r="BJ15" s="1" t="str" cm="1">
        <f t="array" aca="1" ref="BJ15" ca="1">_FV(BJ14,"Currency")</f>
        <v>USD</v>
      </c>
      <c r="BK15" s="1" t="str" cm="1">
        <f t="array" aca="1" ref="BK15" ca="1">_FV(BK14,"Currency")</f>
        <v>USD</v>
      </c>
      <c r="BL15" s="1" t="str" cm="1">
        <f t="array" aca="1" ref="BL15" ca="1">_FV(BL14,"Currency")</f>
        <v>USD</v>
      </c>
      <c r="BM15" s="1" t="str" cm="1">
        <f t="array" aca="1" ref="BM15" ca="1">_FV(BM14,"Currency")</f>
        <v>USD</v>
      </c>
      <c r="BN15" s="1" t="str" cm="1">
        <f t="array" aca="1" ref="BN15" ca="1">_FV(BN14,"Currency")</f>
        <v>USD</v>
      </c>
      <c r="BO15" s="1" t="str" cm="1">
        <f t="array" aca="1" ref="BO15" ca="1">_FV(BO14,"Currency")</f>
        <v>USD</v>
      </c>
      <c r="BP15" s="1" t="str" cm="1">
        <f t="array" aca="1" ref="BP15" ca="1">_FV(BP14,"Currency")</f>
        <v>USD</v>
      </c>
      <c r="BQ15" s="1" t="str" cm="1">
        <f t="array" aca="1" ref="BQ15" ca="1">_FV(BQ14,"Currency")</f>
        <v>USD</v>
      </c>
      <c r="BR15" s="16" t="str">
        <v>0- Port Costs</v>
      </c>
      <c r="BV15" s="16" t="str">
        <v>0- Port Value</v>
      </c>
      <c r="BX15" s="16" t="str">
        <v>0</v>
      </c>
    </row>
    <row r="16" spans="1:76" x14ac:dyDescent="0.3">
      <c r="A16" s="1" t="s">
        <v>9</v>
      </c>
      <c r="C16" s="7" t="str" cm="1">
        <f t="array" ref="C16">_FV(C14,"Ticker symbol",TRUE)</f>
        <v>UGA</v>
      </c>
      <c r="D16" s="7" t="str" cm="1">
        <f t="array" ref="D16">_FV(D14,"Ticker symbol",TRUE)</f>
        <v>USO</v>
      </c>
      <c r="E16" s="7" t="str" cm="1">
        <f t="array" ref="E16">_FV(E14,"Ticker symbol",TRUE)</f>
        <v>BNO</v>
      </c>
      <c r="F16" s="7" t="str" cm="1">
        <f t="array" ref="F16">_FV(F14,"Ticker symbol",TRUE)</f>
        <v>DBO</v>
      </c>
      <c r="G16" s="7" t="str" cm="1">
        <f t="array" ref="G16">_FV(G14,"Ticker symbol",TRUE)</f>
        <v>OIL</v>
      </c>
      <c r="H16" s="16" t="str">
        <v>0 - BM Costs</v>
      </c>
      <c r="I16" s="7"/>
      <c r="J16" s="7"/>
      <c r="K16" s="7"/>
      <c r="L16" s="16" t="str">
        <v>0 - BM Port</v>
      </c>
      <c r="M16" s="5" t="s">
        <v>15</v>
      </c>
      <c r="N16" s="16" t="str">
        <v>0 - Port Assets</v>
      </c>
      <c r="O16" s="7" t="str" cm="1">
        <f t="array" aca="1" ref="O16" ca="1">_FV(O14,"Ticker symbol",TRUE)</f>
        <v>UPS</v>
      </c>
      <c r="P16" s="7" t="str" cm="1">
        <f t="array" aca="1" ref="P16" ca="1">_FV(P14,"Ticker symbol",TRUE)</f>
        <v>O</v>
      </c>
      <c r="Q16" s="7" t="str" cm="1">
        <f t="array" aca="1" ref="Q16" ca="1">_FV(Q14,"Ticker symbol",TRUE)</f>
        <v>LUV</v>
      </c>
      <c r="R16" s="7" t="str" cm="1">
        <f t="array" aca="1" ref="R16" ca="1">_FV(R14,"Ticker symbol",TRUE)</f>
        <v>DAL</v>
      </c>
      <c r="S16" s="7" t="str" cm="1">
        <f t="array" aca="1" ref="S16" ca="1">_FV(S14,"Ticker symbol",TRUE)</f>
        <v>LMT</v>
      </c>
      <c r="T16" s="7" t="str" cm="1">
        <f t="array" aca="1" ref="T16" ca="1">_FV(T14,"Ticker symbol",TRUE)</f>
        <v>DYN</v>
      </c>
      <c r="U16" s="7" t="str" cm="1">
        <f t="array" aca="1" ref="U16" ca="1">_FV(U14,"Ticker symbol",TRUE)</f>
        <v>DAWN</v>
      </c>
      <c r="V16" s="7" t="str" cm="1">
        <f t="array" aca="1" ref="V16" ca="1">_FV(V14,"Ticker symbol",TRUE)</f>
        <v>GRNA</v>
      </c>
      <c r="W16" s="7" t="str" cm="1">
        <f t="array" aca="1" ref="W16" ca="1">_FV(W14,"Ticker symbol",TRUE)</f>
        <v>SQSP</v>
      </c>
      <c r="X16" s="7" t="str" cm="1">
        <f t="array" aca="1" ref="X16" ca="1">_FV(X14,"Ticker symbol",TRUE)</f>
        <v>OLO</v>
      </c>
      <c r="Y16" s="7" t="str" cm="1">
        <f t="array" aca="1" ref="Y16" ca="1">_FV(Y14,"Ticker symbol",TRUE)</f>
        <v>KNTE</v>
      </c>
      <c r="Z16" s="7" t="str" cm="1">
        <f t="array" aca="1" ref="Z16" ca="1">_FV(Z14,"Ticker symbol",TRUE)</f>
        <v>EQRX</v>
      </c>
      <c r="AA16" s="7" t="str" cm="1">
        <f t="array" aca="1" ref="AA16" ca="1">_FV(AA14,"Ticker symbol",TRUE)</f>
        <v>IVVD</v>
      </c>
      <c r="AB16" s="7" t="str" cm="1">
        <f t="array" aca="1" ref="AB16" ca="1">_FV(AB14,"Ticker symbol",TRUE)</f>
        <v>CPTN</v>
      </c>
      <c r="AC16" s="7" t="str" cm="1">
        <f t="array" aca="1" ref="AC16" ca="1">_FV(AC14,"Ticker symbol",TRUE)</f>
        <v>TIL</v>
      </c>
      <c r="AD16" s="7" t="str" cm="1">
        <f t="array" aca="1" ref="AD16" ca="1">_FV(AD14,"Ticker symbol",TRUE)</f>
        <v>KRON</v>
      </c>
      <c r="AE16" s="7" t="str" cm="1">
        <f t="array" aca="1" ref="AE16" ca="1">_FV(AE14,"Ticker symbol",TRUE)</f>
        <v>EWTX</v>
      </c>
      <c r="AF16" s="7" t="str" cm="1">
        <f t="array" aca="1" ref="AF16" ca="1">_FV(AF14,"Ticker symbol",TRUE)</f>
        <v>PRDS</v>
      </c>
      <c r="AG16" s="7" t="str" cm="1">
        <f t="array" aca="1" ref="AG16" ca="1">_FV(AG14,"Ticker symbol",TRUE)</f>
        <v>FDMT</v>
      </c>
      <c r="AH16" s="7" t="str" cm="1">
        <f t="array" aca="1" ref="AH16" ca="1">_FV(AH14,"Ticker symbol",TRUE)</f>
        <v>ML</v>
      </c>
      <c r="AI16" s="7" t="str" cm="1">
        <f t="array" aca="1" ref="AI16" ca="1">_FV(AI14,"Ticker symbol",TRUE)</f>
        <v>THRX</v>
      </c>
      <c r="AJ16" s="7" t="str" cm="1">
        <f t="array" aca="1" ref="AJ16" ca="1">_FV(AJ14,"Ticker symbol",TRUE)</f>
        <v>AIP</v>
      </c>
      <c r="AK16" s="7" t="str" cm="1">
        <f t="array" aca="1" ref="AK16" ca="1">_FV(AK14,"Ticker symbol",TRUE)</f>
        <v>INTA</v>
      </c>
      <c r="AL16" s="7" t="str" cm="1">
        <f t="array" aca="1" ref="AL16" ca="1">_FV(AL14,"Ticker symbol",TRUE)</f>
        <v>WEBR</v>
      </c>
      <c r="AM16" s="7" t="str" cm="1">
        <f t="array" aca="1" ref="AM16" ca="1">_FV(AM14,"Ticker symbol",TRUE)</f>
        <v>GLUE</v>
      </c>
      <c r="AN16" s="7" t="str" cm="1">
        <f t="array" aca="1" ref="AN16" ca="1">_FV(AN14,"Ticker symbol",TRUE)</f>
        <v>IPSC</v>
      </c>
      <c r="AO16" s="7" t="str" cm="1">
        <f t="array" aca="1" ref="AO16" ca="1">_FV(AO14,"Ticker symbol",TRUE)</f>
        <v>CTKB</v>
      </c>
      <c r="AP16" s="7" t="str" cm="1">
        <f t="array" aca="1" ref="AP16" ca="1">_FV(AP14,"Ticker symbol",TRUE)</f>
        <v>DICE</v>
      </c>
      <c r="AQ16" s="7" t="str" cm="1">
        <f t="array" aca="1" ref="AQ16" ca="1">_FV(AQ14,"Ticker symbol",TRUE)</f>
        <v>PTLO</v>
      </c>
      <c r="AR16" s="7" t="str" cm="1">
        <f t="array" aca="1" ref="AR16" ca="1">_FV(AR14,"Ticker symbol",TRUE)</f>
        <v>CRBU</v>
      </c>
      <c r="AS16" s="7" t="str" cm="1">
        <f t="array" aca="1" ref="AS16" ca="1">_FV(AS14,"Ticker symbol",TRUE)</f>
        <v>VERA</v>
      </c>
      <c r="AT16" s="7" t="str" cm="1">
        <f t="array" aca="1" ref="AT16" ca="1">_FV(AT14,"Ticker symbol",TRUE)</f>
        <v>IONQ</v>
      </c>
      <c r="AU16" s="7" t="str" cm="1">
        <f t="array" aca="1" ref="AU16" ca="1">_FV(AU14,"Ticker symbol",TRUE)</f>
        <v>VXRT</v>
      </c>
      <c r="AV16" s="7" t="str" cm="1">
        <f t="array" aca="1" ref="AV16" ca="1">_FV(AV14,"Ticker symbol",TRUE)</f>
        <v>CURV</v>
      </c>
      <c r="AW16" s="7" t="str" cm="1">
        <f t="array" aca="1" ref="AW16" ca="1">_FV(AW14,"Ticker symbol",TRUE)</f>
        <v>ICVX</v>
      </c>
      <c r="AX16" s="7" t="str" cm="1">
        <f t="array" aca="1" ref="AX16" ca="1">_FV(AX14,"Ticker symbol",TRUE)</f>
        <v>AKA</v>
      </c>
      <c r="AY16" s="7" t="str" cm="1">
        <f t="array" aca="1" ref="AY16" ca="1">_FV(AY14,"Ticker symbol",TRUE)</f>
        <v>CTV</v>
      </c>
      <c r="AZ16" s="7" t="str" cm="1">
        <f t="array" aca="1" ref="AZ16" ca="1">_FV(AZ14,"Ticker symbol",TRUE)</f>
        <v>DUOL</v>
      </c>
      <c r="BA16" s="7" t="str" cm="1">
        <f t="array" aca="1" ref="BA16" ca="1">_FV(BA14,"Ticker symbol",TRUE)</f>
        <v>NNOX</v>
      </c>
      <c r="BB16" s="7" t="str" cm="1">
        <f t="array" aca="1" ref="BB16" ca="1">_FV(BB14,"Ticker symbol",TRUE)</f>
        <v>SANA</v>
      </c>
      <c r="BC16" s="7" t="str" cm="1">
        <f t="array" aca="1" ref="BC16" ca="1">_FV(BC14,"Ticker symbol",TRUE)</f>
        <v>PMVP</v>
      </c>
      <c r="BD16" s="7" t="str" cm="1">
        <f t="array" aca="1" ref="BD16" ca="1">_FV(BD14,"Ticker symbol",TRUE)</f>
        <v>PNT</v>
      </c>
      <c r="BE16" s="7" t="str" cm="1">
        <f t="array" aca="1" ref="BE16" ca="1">_FV(BE14,"Ticker symbol",TRUE)</f>
        <v>AMPS</v>
      </c>
      <c r="BF16" s="7" t="str" cm="1">
        <f t="array" aca="1" ref="BF16" ca="1">_FV(BF14,"Ticker symbol",TRUE)</f>
        <v>PEAR</v>
      </c>
      <c r="BG16" s="7" t="str" cm="1">
        <f t="array" aca="1" ref="BG16" ca="1">_FV(BG14,"Ticker symbol",TRUE)</f>
        <v>DIBS</v>
      </c>
      <c r="BH16" s="7" t="str" cm="1">
        <f t="array" aca="1" ref="BH16" ca="1">_FV(BH14,"Ticker symbol",TRUE)</f>
        <v>BLFY</v>
      </c>
      <c r="BI16" s="7" t="str" cm="1">
        <f t="array" aca="1" ref="BI16" ca="1">_FV(BI14,"Ticker symbol",TRUE)</f>
        <v>COUR</v>
      </c>
      <c r="BJ16" s="7" t="str" cm="1">
        <f t="array" aca="1" ref="BJ16" ca="1">_FV(BJ14,"Ticker symbol",TRUE)</f>
        <v>FIGS</v>
      </c>
      <c r="BK16" s="7" t="str" cm="1">
        <f t="array" aca="1" ref="BK16" ca="1">_FV(BK14,"Ticker symbol",TRUE)</f>
        <v>MKFG</v>
      </c>
      <c r="BL16" s="7" t="str" cm="1">
        <f t="array" aca="1" ref="BL16" ca="1">_FV(BL14,"Ticker symbol",TRUE)</f>
        <v>MQ</v>
      </c>
      <c r="BM16" s="7" t="str" cm="1">
        <f t="array" aca="1" ref="BM16" ca="1">_FV(BM14,"Ticker symbol",TRUE)</f>
        <v>MTTR</v>
      </c>
      <c r="BN16" s="7" t="str" cm="1">
        <f t="array" aca="1" ref="BN16" ca="1">_FV(BN14,"Ticker symbol",TRUE)</f>
        <v>NUVL</v>
      </c>
      <c r="BO16" s="7" t="str" cm="1">
        <f t="array" aca="1" ref="BO16" ca="1">_FV(BO14,"Ticker symbol",TRUE)</f>
        <v>PWP</v>
      </c>
      <c r="BP16" s="7" t="str" cm="1">
        <f t="array" aca="1" ref="BP16" ca="1">_FV(BP14,"Ticker symbol",TRUE)</f>
        <v>RBOT</v>
      </c>
      <c r="BQ16" s="7" t="str" cm="1">
        <f t="array" aca="1" ref="BQ16" ca="1">_FV(BQ14,"Ticker symbol",TRUE)</f>
        <v>VIR</v>
      </c>
      <c r="BR16" s="16" t="str">
        <v>0- Port Costs</v>
      </c>
      <c r="BS16" s="7"/>
      <c r="BT16" s="7"/>
      <c r="BU16" s="7"/>
      <c r="BV16" s="16" t="str">
        <v>0- Port Value</v>
      </c>
      <c r="BX16" s="16" t="str">
        <v>0</v>
      </c>
    </row>
    <row r="17" spans="1:76" x14ac:dyDescent="0.3">
      <c r="H17" s="16" t="str">
        <v>0 - BM Costs</v>
      </c>
      <c r="L17" s="16" t="str">
        <v>0 - BM Port</v>
      </c>
      <c r="N17" s="16" t="str">
        <v>0 - Port Assets</v>
      </c>
      <c r="BR17" s="16" t="str">
        <v>0- Port Costs</v>
      </c>
      <c r="BV17" s="16" t="str">
        <v>0- Port Value</v>
      </c>
      <c r="BX17" s="16" t="str">
        <v>0</v>
      </c>
    </row>
    <row r="18" spans="1:76" s="16" customFormat="1" x14ac:dyDescent="0.3">
      <c r="A18" s="16" t="s">
        <v>16</v>
      </c>
      <c r="H18" s="16" t="str">
        <v>0 - BM Costs</v>
      </c>
      <c r="L18" s="16" t="str">
        <v>0 - BM Port</v>
      </c>
      <c r="N18" s="16" t="str">
        <v>0 - Port Assets</v>
      </c>
      <c r="BR18" s="16" t="str">
        <v>0- Port Costs</v>
      </c>
      <c r="BV18" s="16" t="str">
        <v>0- Port Value</v>
      </c>
      <c r="BX18" s="16" t="str">
        <v>0</v>
      </c>
    </row>
    <row r="19" spans="1:76" hidden="1" outlineLevel="1" x14ac:dyDescent="0.3">
      <c r="A19" s="1" t="s">
        <v>17</v>
      </c>
      <c r="C19" s="14">
        <f ca="1">AVERAGE(_xlfn.ANCHORARRAY(C2001))</f>
        <v>-7.9695613182562304E-3</v>
      </c>
      <c r="D19" s="14">
        <f t="shared" ref="D19:G19" ca="1" si="2">AVERAGE(_xlfn.ANCHORARRAY(D2001))</f>
        <v>-5.1151609736759512E-3</v>
      </c>
      <c r="E19" s="14">
        <f t="shared" ca="1" si="2"/>
        <v>-6.2199049576468195E-3</v>
      </c>
      <c r="F19" s="14">
        <f t="shared" ca="1" si="2"/>
        <v>-6.8806811162613465E-3</v>
      </c>
      <c r="G19" s="14">
        <f t="shared" ca="1" si="2"/>
        <v>-5.3193619177465037E-3</v>
      </c>
      <c r="H19" s="16" t="str">
        <v>0 - BM Costs</v>
      </c>
      <c r="L19" s="16" t="str">
        <v>0 - BM Port</v>
      </c>
      <c r="N19" s="16" t="str">
        <v>0 - Port Assets</v>
      </c>
      <c r="BR19" s="16" t="str">
        <v>0- Port Costs</v>
      </c>
      <c r="BV19" s="16" t="str">
        <v>0- Port Value</v>
      </c>
      <c r="BX19" s="16" t="str">
        <v>0</v>
      </c>
    </row>
    <row r="20" spans="1:76" hidden="1" outlineLevel="1" x14ac:dyDescent="0.3">
      <c r="A20" s="1" t="s">
        <v>18</v>
      </c>
      <c r="C20" s="13">
        <f ca="1">_xlfn.STDEV.S(_xlfn.ANCHORARRAY(C2001))</f>
        <v>1.9050980637173552E-2</v>
      </c>
      <c r="D20" s="13">
        <f t="shared" ref="D20:G20" ca="1" si="3">_xlfn.STDEV.S(_xlfn.ANCHORARRAY(D2001))</f>
        <v>2.5614972709586306E-2</v>
      </c>
      <c r="E20" s="13">
        <f t="shared" ca="1" si="3"/>
        <v>2.4061786019764109E-2</v>
      </c>
      <c r="F20" s="13">
        <f t="shared" ca="1" si="3"/>
        <v>2.8061082293944873E-2</v>
      </c>
      <c r="G20" s="13">
        <f t="shared" ca="1" si="3"/>
        <v>2.6834293809511755E-2</v>
      </c>
      <c r="H20" s="16" t="str">
        <v>0 - BM Costs</v>
      </c>
      <c r="L20" s="16" t="str">
        <v>0 - BM Port</v>
      </c>
      <c r="N20" s="16" t="str">
        <v>0 - Port Assets</v>
      </c>
      <c r="BR20" s="16" t="str">
        <v>0- Port Costs</v>
      </c>
      <c r="BV20" s="16" t="str">
        <v>0- Port Value</v>
      </c>
      <c r="BX20" s="16" t="str">
        <v>0</v>
      </c>
    </row>
    <row r="21" spans="1:76" hidden="1" outlineLevel="1" x14ac:dyDescent="0.3">
      <c r="A21" s="1" t="s">
        <v>19</v>
      </c>
      <c r="C21" s="14">
        <f ca="1">MIN(_xlfn.ANCHORARRAY(C2001))</f>
        <v>-3.6096470212426124E-2</v>
      </c>
      <c r="D21" s="14">
        <f t="shared" ref="D21:G21" ca="1" si="4">MIN(_xlfn.ANCHORARRAY(D2001))</f>
        <v>-3.759903316771851E-2</v>
      </c>
      <c r="E21" s="14">
        <f t="shared" ca="1" si="4"/>
        <v>-3.5440613026819778E-2</v>
      </c>
      <c r="F21" s="14">
        <f t="shared" ca="1" si="4"/>
        <v>-4.065040650406504E-2</v>
      </c>
      <c r="G21" s="14">
        <f t="shared" ca="1" si="4"/>
        <v>-4.0196379257441017E-2</v>
      </c>
      <c r="H21" s="16" t="str">
        <v>0 - BM Costs</v>
      </c>
      <c r="L21" s="16" t="str">
        <v>0 - BM Port</v>
      </c>
      <c r="N21" s="16" t="str">
        <v>0 - Port Assets</v>
      </c>
      <c r="BR21" s="16" t="str">
        <v>0- Port Costs</v>
      </c>
      <c r="BV21" s="16" t="str">
        <v>0- Port Value</v>
      </c>
      <c r="BX21" s="16" t="str">
        <v>0</v>
      </c>
    </row>
    <row r="22" spans="1:76" hidden="1" outlineLevel="1" x14ac:dyDescent="0.3">
      <c r="A22" s="1" t="s">
        <v>20</v>
      </c>
      <c r="C22" s="14">
        <f ca="1">MAX(_xlfn.ANCHORARRAY(C2001))</f>
        <v>2.3075655183780963E-2</v>
      </c>
      <c r="D22" s="14">
        <f t="shared" ref="D22:G22" ca="1" si="5">MAX(_xlfn.ANCHORARRAY(D2001))</f>
        <v>4.8164824669122419E-2</v>
      </c>
      <c r="E22" s="14">
        <f t="shared" ca="1" si="5"/>
        <v>4.3745949449125243E-2</v>
      </c>
      <c r="F22" s="14">
        <f t="shared" ca="1" si="5"/>
        <v>5.1206592113007821E-2</v>
      </c>
      <c r="G22" s="14">
        <f t="shared" ca="1" si="5"/>
        <v>4.9502528902866771E-2</v>
      </c>
      <c r="H22" s="16" t="str">
        <v>0 - BM Costs</v>
      </c>
      <c r="L22" s="16" t="str">
        <v>0 - BM Port</v>
      </c>
      <c r="N22" s="16" t="str">
        <v>0 - Port Assets</v>
      </c>
      <c r="BR22" s="16" t="str">
        <v>0- Port Costs</v>
      </c>
      <c r="BV22" s="16" t="str">
        <v>0- Port Value</v>
      </c>
      <c r="BX22" s="16" t="str">
        <v>0</v>
      </c>
    </row>
    <row r="23" spans="1:76" hidden="1" outlineLevel="1" x14ac:dyDescent="0.3">
      <c r="A23" s="1" t="s">
        <v>21</v>
      </c>
      <c r="C23" s="13">
        <f ca="1">C19/C20</f>
        <v>-0.41832814121418438</v>
      </c>
      <c r="D23" s="13">
        <f t="shared" ref="D23:G23" ca="1" si="6">D19/D20</f>
        <v>-0.19969418010590428</v>
      </c>
      <c r="E23" s="13">
        <f t="shared" ca="1" si="6"/>
        <v>-0.25849722678681675</v>
      </c>
      <c r="F23" s="13">
        <f t="shared" ca="1" si="6"/>
        <v>-0.24520369685620022</v>
      </c>
      <c r="G23" s="13">
        <f t="shared" ca="1" si="6"/>
        <v>-0.19822999462952098</v>
      </c>
      <c r="H23" s="16" t="str">
        <v>0 - BM Costs</v>
      </c>
      <c r="L23" s="16" t="str">
        <v>0 - BM Port</v>
      </c>
      <c r="N23" s="16" t="str">
        <v>0 - Port Assets</v>
      </c>
      <c r="BR23" s="16" t="str">
        <v>0- Port Costs</v>
      </c>
      <c r="BV23" s="16" t="str">
        <v>0- Port Value</v>
      </c>
      <c r="BX23" s="16" t="str">
        <v>0</v>
      </c>
    </row>
    <row r="24" spans="1:76" collapsed="1" x14ac:dyDescent="0.3">
      <c r="H24" s="16" t="str">
        <v>0 - BM Costs</v>
      </c>
      <c r="L24" s="16" t="str">
        <v>0 - BM Port</v>
      </c>
      <c r="N24" s="16" t="str">
        <v>0 - Port Assets</v>
      </c>
      <c r="BR24" s="16" t="str">
        <v>0- Port Costs</v>
      </c>
      <c r="BV24" s="16" t="str">
        <v>0- Port Value</v>
      </c>
      <c r="BX24" s="16" t="str">
        <v>0</v>
      </c>
    </row>
    <row r="25" spans="1:76" s="16" customFormat="1" x14ac:dyDescent="0.3">
      <c r="A25" s="16" t="s">
        <v>22</v>
      </c>
      <c r="H25" s="16" t="str">
        <v>0 - BM Costs</v>
      </c>
      <c r="L25" s="16" t="str">
        <v>0 - BM Port</v>
      </c>
      <c r="N25" s="16" t="str">
        <v>0 - Port Assets</v>
      </c>
      <c r="BR25" s="16" t="str">
        <v>0- Port Costs</v>
      </c>
      <c r="BV25" s="16" t="str">
        <v>0- Port Value</v>
      </c>
      <c r="BX25" s="16" t="str">
        <v>0</v>
      </c>
    </row>
    <row r="26" spans="1:76" x14ac:dyDescent="0.3">
      <c r="A26" s="1" cm="1">
        <f t="array" aca="1" ref="A26" ca="1">_xlfn.SEQUENCE(ROWS(_xlfn.ANCHORARRAY(C26)))</f>
        <v>1</v>
      </c>
      <c r="B26" s="1" cm="1" vm="59">
        <f t="array" aca="1" ref="B26" ca="1">INDEX(_xlfn._xlws.SORT(_xlfn.STOCKHISTORY(C14,$E$1,$C$2,$C$3,0,0,1),1,-1),,1)</f>
        <v>44886</v>
      </c>
      <c r="C26" s="1" cm="1" vm="60">
        <f t="array" aca="1" ref="C26" ca="1">INDEX(_xlfn._xlws.SORT(_xlfn.STOCKHISTORY(C14,$E$1,$C$2,$C$3,0,0,1),1,-1),,2)</f>
        <v>57.19</v>
      </c>
      <c r="D26" s="1" cm="1" vm="61">
        <f t="array" aca="1" ref="D26" ca="1">INDEX(_xlfn._xlws.SORT(_xlfn.STOCKHISTORY(D14,$E$1,$C$2,$C$3,0,0,1),1,-1),,2)</f>
        <v>69.03</v>
      </c>
      <c r="E26" s="1" cm="1" vm="62">
        <f t="array" aca="1" ref="E26" ca="1">INDEX(_xlfn._xlws.SORT(_xlfn.STOCKHISTORY(E14,$E$1,$C$2,$C$3,0,0,1),1,-1),,2)</f>
        <v>28.66</v>
      </c>
      <c r="F26" s="1" cm="1" vm="63">
        <f t="array" aca="1" ref="F26" ca="1">INDEX(_xlfn._xlws.SORT(_xlfn.STOCKHISTORY(F14,$E$1,$C$2,$C$3,0,0,1),1,-1),,2)</f>
        <v>15.64</v>
      </c>
      <c r="G26" s="1" cm="1" vm="64">
        <f t="array" aca="1" ref="G26" ca="1">INDEX(_xlfn._xlws.SORT(_xlfn.STOCKHISTORY(G14,$E$1,$C$2,$C$3,0,0,1),1,-1),,2)</f>
        <v>29.96</v>
      </c>
      <c r="H26" s="16" t="str">
        <v>0 - BM Costs</v>
      </c>
      <c r="L26" s="16" t="str">
        <v>0 - BM Port</v>
      </c>
      <c r="N26" s="16" t="str">
        <v>0 - Port Assets</v>
      </c>
      <c r="O26" s="1" cm="1" vm="65">
        <f t="array" aca="1" ref="O26" ca="1">INDEX(_xlfn._xlws.SORT(_xlfn.STOCKHISTORY(O14,$E$1,$C$2,$C$3,0,0,1),1,-1),,2)</f>
        <v>180.61</v>
      </c>
      <c r="P26" s="1" cm="1" vm="66">
        <f t="array" aca="1" ref="P26" ca="1">INDEX(_xlfn._xlws.SORT(_xlfn.STOCKHISTORY(P14,$E$1,$C$2,$C$3,0,0,1),1,-1),,2)</f>
        <v>65.3</v>
      </c>
      <c r="Q26" s="1" cm="1" vm="67">
        <f t="array" aca="1" ref="Q26" ca="1">INDEX(_xlfn._xlws.SORT(_xlfn.STOCKHISTORY(Q14,$E$1,$C$2,$C$3,0,0,1),1,-1),,2)</f>
        <v>37.75</v>
      </c>
      <c r="R26" s="1" cm="1" vm="737">
        <f t="array" aca="1" ref="R26" ca="1">INDEX(_xlfn._xlws.SORT(_xlfn.STOCKHISTORY(R14,$E$1,$C$2,$C$3,0,0,1),1,-1),,2)</f>
        <v>34.229999999999997</v>
      </c>
      <c r="S26" s="1" cm="1" vm="738">
        <f t="array" aca="1" ref="S26" ca="1">INDEX(_xlfn._xlws.SORT(_xlfn.STOCKHISTORY(S14,$E$1,$C$2,$C$3,0,0,1),1,-1),,2)</f>
        <v>480.94</v>
      </c>
      <c r="T26" s="1" cm="1" vm="82">
        <f t="array" aca="1" ref="T26" ca="1">INDEX(_xlfn._xlws.SORT(_xlfn.STOCKHISTORY(T14,$E$1,$C$2,$C$3,0,0,1),1,-1),,2)</f>
        <v>9.3699999999999992</v>
      </c>
      <c r="U26" s="1" cm="1" vm="79">
        <f t="array" aca="1" ref="U26" ca="1">INDEX(_xlfn._xlws.SORT(_xlfn.STOCKHISTORY(U14,$E$1,$C$2,$C$3,0,0,1),1,-1),,2)</f>
        <v>20.41</v>
      </c>
      <c r="V26" s="1" cm="1" vm="86">
        <f t="array" aca="1" ref="V26" ca="1">INDEX(_xlfn._xlws.SORT(_xlfn.STOCKHISTORY(V14,$E$1,$C$2,$C$3,0,0,1),1,-1),,2)</f>
        <v>1.18</v>
      </c>
      <c r="W26" s="1" cm="1" vm="110">
        <f t="array" aca="1" ref="W26" ca="1">INDEX(_xlfn._xlws.SORT(_xlfn.STOCKHISTORY(W14,$E$1,$C$2,$C$3,0,0,1),1,-1),,2)</f>
        <v>20.83</v>
      </c>
      <c r="X26" s="1" cm="1" vm="102">
        <f t="array" aca="1" ref="X26" ca="1">INDEX(_xlfn._xlws.SORT(_xlfn.STOCKHISTORY(X14,$E$1,$C$2,$C$3,0,0,1),1,-1),,2)</f>
        <v>7.29</v>
      </c>
      <c r="Y26" s="1" cm="1" vm="93">
        <f t="array" aca="1" ref="Y26" ca="1">INDEX(_xlfn._xlws.SORT(_xlfn.STOCKHISTORY(Y14,$E$1,$C$2,$C$3,0,0,1),1,-1),,2)</f>
        <v>8.09</v>
      </c>
      <c r="Z26" s="1" cm="1" vm="84">
        <f t="array" aca="1" ref="Z26" ca="1">INDEX(_xlfn._xlws.SORT(_xlfn.STOCKHISTORY(Z14,$E$1,$C$2,$C$3,0,0,1),1,-1),,2)</f>
        <v>3.31</v>
      </c>
      <c r="AA26" s="1" cm="1" vm="91">
        <f t="array" aca="1" ref="AA26" ca="1">INDEX(_xlfn._xlws.SORT(_xlfn.STOCKHISTORY(AA14,$E$1,$C$2,$C$3,0,0,1),1,-1),,2)</f>
        <v>2.2599999999999998</v>
      </c>
      <c r="AB26" s="1" cm="1" vm="76">
        <f t="array" aca="1" ref="AB26" ca="1">INDEX(_xlfn._xlws.SORT(_xlfn.STOCKHISTORY(AB14,$E$1,$C$2,$C$3,0,0,1),1,-1),,2)</f>
        <v>1.36</v>
      </c>
      <c r="AC26" s="1" cm="1" vm="89">
        <f t="array" aca="1" ref="AC26" ca="1">INDEX(_xlfn._xlws.SORT(_xlfn.STOCKHISTORY(AC14,$E$1,$C$2,$C$3,0,0,1),1,-1),,2)</f>
        <v>1.59</v>
      </c>
      <c r="AD26" s="1" cm="1" vm="94">
        <f t="array" aca="1" ref="AD26" ca="1">INDEX(_xlfn._xlws.SORT(_xlfn.STOCKHISTORY(AD14,$E$1,$C$2,$C$3,0,0,1),1,-1),,2)</f>
        <v>1.99</v>
      </c>
      <c r="AE26" s="1" cm="1" vm="83">
        <f t="array" aca="1" ref="AE26" ca="1">INDEX(_xlfn._xlws.SORT(_xlfn.STOCKHISTORY(AE14,$E$1,$C$2,$C$3,0,0,1),1,-1),,2)</f>
        <v>9.99</v>
      </c>
      <c r="AF26" s="1" cm="1" vm="103">
        <f t="array" aca="1" ref="AF26" ca="1">INDEX(_xlfn._xlws.SORT(_xlfn.STOCKHISTORY(AF14,$E$1,$C$2,$C$3,0,0,1),1,-1),,2)</f>
        <v>1.01</v>
      </c>
      <c r="AG26" s="1" cm="1" vm="69">
        <f t="array" aca="1" ref="AG26" ca="1">INDEX(_xlfn._xlws.SORT(_xlfn.STOCKHISTORY(AG14,$E$1,$C$2,$C$3,0,0,1),1,-1),,2)</f>
        <v>20.88</v>
      </c>
      <c r="AH26" s="1" cm="1" vm="98">
        <f t="array" aca="1" ref="AH26" ca="1">INDEX(_xlfn._xlws.SORT(_xlfn.STOCKHISTORY(AH14,$E$1,$C$2,$C$3,0,0,1),1,-1),,2)</f>
        <v>0.69</v>
      </c>
      <c r="AI26" s="1" cm="1" vm="111">
        <f t="array" aca="1" ref="AI26" ca="1">INDEX(_xlfn._xlws.SORT(_xlfn.STOCKHISTORY(AI14,$E$1,$C$2,$C$3,0,0,1),1,-1),,2)</f>
        <v>6.56</v>
      </c>
      <c r="AJ26" s="1" cm="1" vm="72">
        <f t="array" aca="1" ref="AJ26" ca="1">INDEX(_xlfn._xlws.SORT(_xlfn.STOCKHISTORY(AJ14,$E$1,$C$2,$C$3,0,0,1),1,-1),,2)</f>
        <v>5.42</v>
      </c>
      <c r="AK26" s="1" t="e" cm="1" vm="739">
        <f t="array" aca="1" ref="AK26" ca="1">INDEX(_xlfn._xlws.SORT(_xlfn.STOCKHISTORY(AK14,$E$1,$C$2,$C$3,0,0,1),1,-1),,2)</f>
        <v>#VALUE!</v>
      </c>
      <c r="AL26" s="1" cm="1" vm="117">
        <f t="array" aca="1" ref="AL26" ca="1">INDEX(_xlfn._xlws.SORT(_xlfn.STOCKHISTORY(AL14,$E$1,$C$2,$C$3,0,0,1),1,-1),,2)</f>
        <v>6.76</v>
      </c>
      <c r="AM26" s="1" cm="1" vm="99">
        <f t="array" aca="1" ref="AM26" ca="1">INDEX(_xlfn._xlws.SORT(_xlfn.STOCKHISTORY(AM14,$E$1,$C$2,$C$3,0,0,1),1,-1),,2)</f>
        <v>8.15</v>
      </c>
      <c r="AN26" s="1" cm="1" vm="75">
        <f t="array" aca="1" ref="AN26" ca="1">INDEX(_xlfn._xlws.SORT(_xlfn.STOCKHISTORY(AN14,$E$1,$C$2,$C$3,0,0,1),1,-1),,2)</f>
        <v>10.31</v>
      </c>
      <c r="AO26" s="1" cm="1" vm="78">
        <f t="array" aca="1" ref="AO26" ca="1">INDEX(_xlfn._xlws.SORT(_xlfn.STOCKHISTORY(AO14,$E$1,$C$2,$C$3,0,0,1),1,-1),,2)</f>
        <v>14.76</v>
      </c>
      <c r="AP26" s="1" cm="1" vm="80">
        <f t="array" aca="1" ref="AP26" ca="1">INDEX(_xlfn._xlws.SORT(_xlfn.STOCKHISTORY(AP14,$E$1,$C$2,$C$3,0,0,1),1,-1),,2)</f>
        <v>33</v>
      </c>
      <c r="AQ26" s="1" cm="1" vm="108">
        <f t="array" aca="1" ref="AQ26" ca="1">INDEX(_xlfn._xlws.SORT(_xlfn.STOCKHISTORY(AQ14,$E$1,$C$2,$C$3,0,0,1),1,-1),,2)</f>
        <v>20.46</v>
      </c>
      <c r="AR26" s="1" cm="1" vm="74">
        <f t="array" aca="1" ref="AR26" ca="1">INDEX(_xlfn._xlws.SORT(_xlfn.STOCKHISTORY(AR14,$E$1,$C$2,$C$3,0,0,1),1,-1),,2)</f>
        <v>8.91</v>
      </c>
      <c r="AS26" s="1" t="e" cm="1" vm="739">
        <f t="array" aca="1" ref="AS26" ca="1">INDEX(_xlfn._xlws.SORT(_xlfn.STOCKHISTORY(AS14,$E$1,$C$2,$C$3,0,0,1),1,-1),,2)</f>
        <v>#VALUE!</v>
      </c>
      <c r="AT26" s="1" cm="1" vm="92">
        <f t="array" aca="1" ref="AT26" ca="1">INDEX(_xlfn._xlws.SORT(_xlfn.STOCKHISTORY(AT14,$E$1,$C$2,$C$3,0,0,1),1,-1),,2)</f>
        <v>4.8</v>
      </c>
      <c r="AU26" s="1" cm="1" vm="113">
        <f t="array" aca="1" ref="AU26" ca="1">INDEX(_xlfn._xlws.SORT(_xlfn.STOCKHISTORY(AU14,$E$1,$C$2,$C$3,0,0,1),1,-1),,2)</f>
        <v>1.34</v>
      </c>
      <c r="AV26" s="1" cm="1" vm="112">
        <f t="array" aca="1" ref="AV26" ca="1">INDEX(_xlfn._xlws.SORT(_xlfn.STOCKHISTORY(AV14,$E$1,$C$2,$C$3,0,0,1),1,-1),,2)</f>
        <v>3.89</v>
      </c>
      <c r="AW26" s="1" t="e" cm="1" vm="739">
        <f t="array" aca="1" ref="AW26" ca="1">INDEX(_xlfn._xlws.SORT(_xlfn.STOCKHISTORY(AW14,$E$1,$C$2,$C$3,0,0,1),1,-1),,2)</f>
        <v>#VALUE!</v>
      </c>
      <c r="AX26" s="1" cm="1" vm="70">
        <f t="array" aca="1" ref="AX26" ca="1">INDEX(_xlfn._xlws.SORT(_xlfn.STOCKHISTORY(AX14,$E$1,$C$2,$C$3,0,0,1),1,-1),,2)</f>
        <v>1.64</v>
      </c>
      <c r="AY26" s="1" cm="1" vm="88">
        <f t="array" aca="1" ref="AY26" ca="1">INDEX(_xlfn._xlws.SORT(_xlfn.STOCKHISTORY(AY14,$E$1,$C$2,$C$3,0,0,1),1,-1),,2)</f>
        <v>2.94</v>
      </c>
      <c r="AZ26" s="1" cm="1" vm="81">
        <f t="array" aca="1" ref="AZ26" ca="1">INDEX(_xlfn._xlws.SORT(_xlfn.STOCKHISTORY(AZ14,$E$1,$C$2,$C$3,0,0,1),1,-1),,2)</f>
        <v>69.44</v>
      </c>
      <c r="BA26" s="1" cm="1" vm="100">
        <f t="array" aca="1" ref="BA26" ca="1">INDEX(_xlfn._xlws.SORT(_xlfn.STOCKHISTORY(BA14,$E$1,$C$2,$C$3,0,0,1),1,-1),,2)</f>
        <v>10.84</v>
      </c>
      <c r="BB26" s="1" cm="1" vm="109">
        <f t="array" aca="1" ref="BB26" ca="1">INDEX(_xlfn._xlws.SORT(_xlfn.STOCKHISTORY(BB14,$E$1,$C$2,$C$3,0,0,1),1,-1),,2)</f>
        <v>4.66</v>
      </c>
      <c r="BC26" s="1" cm="1" vm="106">
        <f t="array" aca="1" ref="BC26" ca="1">INDEX(_xlfn._xlws.SORT(_xlfn.STOCKHISTORY(BC14,$E$1,$C$2,$C$3,0,0,1),1,-1),,2)</f>
        <v>9.76</v>
      </c>
      <c r="BD26" s="1" cm="1" vm="107">
        <f t="array" aca="1" ref="BD26" ca="1">INDEX(_xlfn._xlws.SORT(_xlfn.STOCKHISTORY(BD14,$E$1,$C$2,$C$3,0,0,1),1,-1),,2)</f>
        <v>6.52</v>
      </c>
      <c r="BE26" s="1" cm="1" vm="71">
        <f t="array" aca="1" ref="BE26" ca="1">INDEX(_xlfn._xlws.SORT(_xlfn.STOCKHISTORY(BE14,$E$1,$C$2,$C$3,0,0,1),1,-1),,2)</f>
        <v>6.82</v>
      </c>
      <c r="BF26" s="1" cm="1" vm="104">
        <f t="array" aca="1" ref="BF26" ca="1">INDEX(_xlfn._xlws.SORT(_xlfn.STOCKHISTORY(BF14,$E$1,$C$2,$C$3,0,0,1),1,-1),,2)</f>
        <v>1.8</v>
      </c>
      <c r="BG26" s="1" t="e" cm="1" vm="739">
        <f t="array" aca="1" ref="BG26" ca="1">INDEX(_xlfn._xlws.SORT(_xlfn.STOCKHISTORY(BG14,$E$1,$C$2,$C$3,0,0,1),1,-1),,2)</f>
        <v>#VALUE!</v>
      </c>
      <c r="BH26" s="1" cm="1" vm="73">
        <f t="array" aca="1" ref="BH26" ca="1">INDEX(_xlfn._xlws.SORT(_xlfn.STOCKHISTORY(BH14,$E$1,$C$2,$C$3,0,0,1),1,-1),,2)</f>
        <v>13.11</v>
      </c>
      <c r="BI26" s="1" cm="1" vm="77">
        <f t="array" aca="1" ref="BI26" ca="1">INDEX(_xlfn._xlws.SORT(_xlfn.STOCKHISTORY(BI14,$E$1,$C$2,$C$3,0,0,1),1,-1),,2)</f>
        <v>13.79</v>
      </c>
      <c r="BJ26" s="1" cm="1" vm="85">
        <f t="array" aca="1" ref="BJ26" ca="1">INDEX(_xlfn._xlws.SORT(_xlfn.STOCKHISTORY(BJ14,$E$1,$C$2,$C$3,0,0,1),1,-1),,2)</f>
        <v>5.83</v>
      </c>
      <c r="BK26" s="1" cm="1" vm="95">
        <f t="array" aca="1" ref="BK26" ca="1">INDEX(_xlfn._xlws.SORT(_xlfn.STOCKHISTORY(BK14,$E$1,$C$2,$C$3,0,0,1),1,-1),,2)</f>
        <v>1.37</v>
      </c>
      <c r="BL26" s="1" cm="1" vm="96">
        <f t="array" aca="1" ref="BL26" ca="1">INDEX(_xlfn._xlws.SORT(_xlfn.STOCKHISTORY(BL14,$E$1,$C$2,$C$3,0,0,1),1,-1),,2)</f>
        <v>6.39</v>
      </c>
      <c r="BM26" s="1" cm="1" vm="97">
        <f t="array" aca="1" ref="BM26" ca="1">INDEX(_xlfn._xlws.SORT(_xlfn.STOCKHISTORY(BM14,$E$1,$C$2,$C$3,0,0,1),1,-1),,2)</f>
        <v>3.16</v>
      </c>
      <c r="BN26" s="1" cm="1" vm="101">
        <f t="array" aca="1" ref="BN26" ca="1">INDEX(_xlfn._xlws.SORT(_xlfn.STOCKHISTORY(BN14,$E$1,$C$2,$C$3,0,0,1),1,-1),,2)</f>
        <v>32</v>
      </c>
      <c r="BO26" s="1" cm="1" vm="105">
        <f t="array" aca="1" ref="BO26" ca="1">INDEX(_xlfn._xlws.SORT(_xlfn.STOCKHISTORY(BO14,$E$1,$C$2,$C$3,0,0,1),1,-1),,2)</f>
        <v>9.52</v>
      </c>
      <c r="BP26" s="1" cm="1" vm="115">
        <f t="array" aca="1" ref="BP26" ca="1">INDEX(_xlfn._xlws.SORT(_xlfn.STOCKHISTORY(BP14,$E$1,$C$2,$C$3,0,0,1),1,-1),,2)</f>
        <v>3.38</v>
      </c>
      <c r="BQ26" s="1" cm="1" vm="116">
        <f t="array" aca="1" ref="BQ26" ca="1">INDEX(_xlfn._xlws.SORT(_xlfn.STOCKHISTORY(BQ14,$E$1,$C$2,$C$3,0,0,1),1,-1),,2)</f>
        <v>26.7</v>
      </c>
      <c r="BR26" s="16" t="str">
        <v>0- Port Costs</v>
      </c>
      <c r="BU26" s="26" cm="1" vm="118">
        <f t="array" aca="1" ref="BU26:BU38" ca="1">INDEX(_xlfn._xlws.SORT(_xlfn.STOCKHISTORY(BQ14,$C$1,$E$2,$C$3,0,0,1),1,-1),,1)</f>
        <v>44883</v>
      </c>
      <c r="BV26" s="16" t="str">
        <v>0- Port Value</v>
      </c>
      <c r="BX26" s="16" t="str">
        <v>0</v>
      </c>
    </row>
    <row r="27" spans="1:76" x14ac:dyDescent="0.3">
      <c r="H27" s="16" t="str">
        <v>0 - BM Costs</v>
      </c>
      <c r="L27" s="16" t="str">
        <v>0 - BM Port</v>
      </c>
      <c r="N27" s="16" t="str">
        <v>0 - Port Assets</v>
      </c>
      <c r="BR27" s="16" t="str">
        <v>0- Port Costs</v>
      </c>
      <c r="BU27" s="26" vm="175">
        <f ca="1"/>
        <v>44882</v>
      </c>
      <c r="BV27" s="16" t="str">
        <v>0- Port Value</v>
      </c>
      <c r="BX27" s="16" t="str">
        <v>0</v>
      </c>
    </row>
    <row r="28" spans="1:76" x14ac:dyDescent="0.3">
      <c r="H28" s="16" t="str">
        <v>0 - BM Costs</v>
      </c>
      <c r="L28" s="16" t="str">
        <v>0 - BM Port</v>
      </c>
      <c r="N28" s="16" t="str">
        <v>0 - Port Assets</v>
      </c>
      <c r="BR28" s="16" t="str">
        <v>0- Port Costs</v>
      </c>
      <c r="BU28" s="26" vm="229">
        <f ca="1"/>
        <v>44881</v>
      </c>
      <c r="BV28" s="16" t="str">
        <v>0- Port Value</v>
      </c>
      <c r="BX28" s="16" t="str">
        <v>0</v>
      </c>
    </row>
    <row r="29" spans="1:76" x14ac:dyDescent="0.3">
      <c r="H29" s="16" t="str">
        <v>0 - BM Costs</v>
      </c>
      <c r="L29" s="16" t="str">
        <v>0 - BM Port</v>
      </c>
      <c r="N29" s="16" t="str">
        <v>0 - Port Assets</v>
      </c>
      <c r="BR29" s="16" t="str">
        <v>0- Port Costs</v>
      </c>
      <c r="BU29" s="26" vm="285">
        <f ca="1"/>
        <v>44880</v>
      </c>
      <c r="BV29" s="16" t="str">
        <v>0- Port Value</v>
      </c>
      <c r="BX29" s="16" t="str">
        <v>0</v>
      </c>
    </row>
    <row r="30" spans="1:76" x14ac:dyDescent="0.3">
      <c r="H30" s="16" t="str">
        <v>0 - BM Costs</v>
      </c>
      <c r="L30" s="16" t="str">
        <v>0 - BM Port</v>
      </c>
      <c r="N30" s="16" t="str">
        <v>0 - Port Assets</v>
      </c>
      <c r="BR30" s="16" t="str">
        <v>0- Port Costs</v>
      </c>
      <c r="BU30" s="26" vm="333">
        <f ca="1"/>
        <v>44879</v>
      </c>
      <c r="BV30" s="16" t="str">
        <v>0- Port Value</v>
      </c>
      <c r="BX30" s="16" t="str">
        <v>0</v>
      </c>
    </row>
    <row r="31" spans="1:76" hidden="1" outlineLevel="1" x14ac:dyDescent="0.3">
      <c r="H31" s="16" t="str">
        <v>0 - BM Costs</v>
      </c>
      <c r="L31" s="16" t="str">
        <v>0 - BM Port</v>
      </c>
      <c r="N31" s="16" t="str">
        <v>0 - Port Assets</v>
      </c>
      <c r="BR31" s="16" t="str">
        <v>0- Port Costs</v>
      </c>
      <c r="BU31" s="1" vm="384">
        <f ca="1"/>
        <v>44876</v>
      </c>
      <c r="BV31" s="16" t="str">
        <v>0- Port Value</v>
      </c>
      <c r="BX31" s="16" t="str">
        <v>0</v>
      </c>
    </row>
    <row r="32" spans="1:76" hidden="1" outlineLevel="1" x14ac:dyDescent="0.3">
      <c r="H32" s="16" t="str">
        <v>0 - BM Costs</v>
      </c>
      <c r="L32" s="16" t="str">
        <v>0 - BM Port</v>
      </c>
      <c r="N32" s="16" t="str">
        <v>0 - Port Assets</v>
      </c>
      <c r="BR32" s="16" t="str">
        <v>0- Port Costs</v>
      </c>
      <c r="BU32" s="1" vm="429">
        <f ca="1"/>
        <v>44875</v>
      </c>
      <c r="BV32" s="16" t="str">
        <v>0- Port Value</v>
      </c>
      <c r="BX32" s="16" t="str">
        <v>0</v>
      </c>
    </row>
    <row r="33" spans="8:76" hidden="1" outlineLevel="1" x14ac:dyDescent="0.3">
      <c r="H33" s="16" t="str">
        <v>0 - BM Costs</v>
      </c>
      <c r="L33" s="16" t="str">
        <v>0 - BM Port</v>
      </c>
      <c r="N33" s="16" t="str">
        <v>0 - Port Assets</v>
      </c>
      <c r="BR33" s="16" t="str">
        <v>0- Port Costs</v>
      </c>
      <c r="BU33" s="1" vm="474">
        <f ca="1"/>
        <v>44874</v>
      </c>
      <c r="BV33" s="16" t="str">
        <v>0- Port Value</v>
      </c>
      <c r="BX33" s="16" t="str">
        <v>0</v>
      </c>
    </row>
    <row r="34" spans="8:76" hidden="1" outlineLevel="1" x14ac:dyDescent="0.3">
      <c r="H34" s="16" t="str">
        <v>0 - BM Costs</v>
      </c>
      <c r="L34" s="16" t="str">
        <v>0 - BM Port</v>
      </c>
      <c r="N34" s="16" t="str">
        <v>0 - Port Assets</v>
      </c>
      <c r="BR34" s="16" t="str">
        <v>0- Port Costs</v>
      </c>
      <c r="BU34" s="1" vm="520">
        <f ca="1"/>
        <v>44873</v>
      </c>
      <c r="BV34" s="16" t="str">
        <v>0- Port Value</v>
      </c>
      <c r="BX34" s="16" t="str">
        <v>0</v>
      </c>
    </row>
    <row r="35" spans="8:76" hidden="1" outlineLevel="1" x14ac:dyDescent="0.3">
      <c r="H35" s="16" t="str">
        <v>0 - BM Costs</v>
      </c>
      <c r="L35" s="16" t="str">
        <v>0 - BM Port</v>
      </c>
      <c r="N35" s="16" t="str">
        <v>0 - Port Assets</v>
      </c>
      <c r="BR35" s="16" t="str">
        <v>0- Port Costs</v>
      </c>
      <c r="BU35" s="1" vm="565">
        <f ca="1"/>
        <v>44872</v>
      </c>
      <c r="BV35" s="16" t="str">
        <v>0- Port Value</v>
      </c>
      <c r="BX35" s="16" t="str">
        <v>0</v>
      </c>
    </row>
    <row r="36" spans="8:76" hidden="1" outlineLevel="1" x14ac:dyDescent="0.3">
      <c r="H36" s="16" t="str">
        <v>0 - BM Costs</v>
      </c>
      <c r="L36" s="16" t="str">
        <v>0 - BM Port</v>
      </c>
      <c r="N36" s="16" t="str">
        <v>0 - Port Assets</v>
      </c>
      <c r="BR36" s="16" t="str">
        <v>0- Port Costs</v>
      </c>
      <c r="BU36" s="1" vm="613">
        <f ca="1"/>
        <v>44869</v>
      </c>
      <c r="BV36" s="16" t="str">
        <v>0- Port Value</v>
      </c>
      <c r="BX36" s="16" t="str">
        <v>0</v>
      </c>
    </row>
    <row r="37" spans="8:76" hidden="1" outlineLevel="1" x14ac:dyDescent="0.3">
      <c r="H37" s="16" t="str">
        <v>0 - BM Costs</v>
      </c>
      <c r="L37" s="16" t="str">
        <v>0 - BM Port</v>
      </c>
      <c r="N37" s="16" t="str">
        <v>0 - Port Assets</v>
      </c>
      <c r="BR37" s="16" t="str">
        <v>0- Port Costs</v>
      </c>
      <c r="BU37" s="1" vm="655">
        <f ca="1"/>
        <v>44868</v>
      </c>
      <c r="BV37" s="16" t="str">
        <v>0- Port Value</v>
      </c>
      <c r="BX37" s="16" t="str">
        <v>0</v>
      </c>
    </row>
    <row r="38" spans="8:76" hidden="1" outlineLevel="1" x14ac:dyDescent="0.3">
      <c r="H38" s="16" t="str">
        <v>0 - BM Costs</v>
      </c>
      <c r="L38" s="16" t="str">
        <v>0 - BM Port</v>
      </c>
      <c r="N38" s="16" t="str">
        <v>0 - Port Assets</v>
      </c>
      <c r="BR38" s="16" t="str">
        <v>0- Port Costs</v>
      </c>
      <c r="BU38" s="1" vm="697">
        <f ca="1"/>
        <v>44867</v>
      </c>
      <c r="BV38" s="16" t="str">
        <v>0- Port Value</v>
      </c>
      <c r="BX38" s="16" t="str">
        <v>0</v>
      </c>
    </row>
    <row r="39" spans="8:76" hidden="1" outlineLevel="1" x14ac:dyDescent="0.3">
      <c r="H39" s="16" t="str">
        <v>0 - BM Costs</v>
      </c>
      <c r="L39" s="16" t="str">
        <v>0 - BM Port</v>
      </c>
      <c r="N39" s="16" t="str">
        <v>0 - Port Assets</v>
      </c>
      <c r="BR39" s="16" t="str">
        <v>0- Port Costs</v>
      </c>
      <c r="BV39" s="16" t="str">
        <v>0- Port Value</v>
      </c>
      <c r="BX39" s="16" t="str">
        <v>0</v>
      </c>
    </row>
    <row r="40" spans="8:76" hidden="1" outlineLevel="1" x14ac:dyDescent="0.3">
      <c r="H40" s="16" t="str">
        <v>0 - BM Costs</v>
      </c>
      <c r="L40" s="16" t="str">
        <v>0 - BM Port</v>
      </c>
      <c r="N40" s="16" t="str">
        <v>0 - Port Assets</v>
      </c>
      <c r="BR40" s="16" t="str">
        <v>0- Port Costs</v>
      </c>
      <c r="BV40" s="16" t="str">
        <v>0- Port Value</v>
      </c>
      <c r="BX40" s="16" t="str">
        <v>0</v>
      </c>
    </row>
    <row r="41" spans="8:76" hidden="1" outlineLevel="1" x14ac:dyDescent="0.3">
      <c r="H41" s="16" t="str">
        <v>0 - BM Costs</v>
      </c>
      <c r="L41" s="16" t="str">
        <v>0 - BM Port</v>
      </c>
      <c r="N41" s="16" t="str">
        <v>0 - Port Assets</v>
      </c>
      <c r="BR41" s="16" t="str">
        <v>0- Port Costs</v>
      </c>
      <c r="BV41" s="16" t="str">
        <v>0- Port Value</v>
      </c>
      <c r="BX41" s="16" t="str">
        <v>0</v>
      </c>
    </row>
    <row r="42" spans="8:76" hidden="1" outlineLevel="1" x14ac:dyDescent="0.3">
      <c r="H42" s="16" t="str">
        <v>0 - BM Costs</v>
      </c>
      <c r="L42" s="16" t="str">
        <v>0 - BM Port</v>
      </c>
      <c r="N42" s="16" t="str">
        <v>0 - Port Assets</v>
      </c>
      <c r="BR42" s="16" t="str">
        <v>0- Port Costs</v>
      </c>
      <c r="BV42" s="16" t="str">
        <v>0- Port Value</v>
      </c>
      <c r="BX42" s="16" t="str">
        <v>0</v>
      </c>
    </row>
    <row r="43" spans="8:76" hidden="1" outlineLevel="1" x14ac:dyDescent="0.3">
      <c r="H43" s="16" t="str">
        <v>0 - BM Costs</v>
      </c>
      <c r="L43" s="16" t="str">
        <v>0 - BM Port</v>
      </c>
      <c r="N43" s="16" t="str">
        <v>0 - Port Assets</v>
      </c>
      <c r="BR43" s="16" t="str">
        <v>0- Port Costs</v>
      </c>
      <c r="BV43" s="16" t="str">
        <v>0- Port Value</v>
      </c>
      <c r="BX43" s="16" t="str">
        <v>0</v>
      </c>
    </row>
    <row r="44" spans="8:76" hidden="1" outlineLevel="1" x14ac:dyDescent="0.3">
      <c r="H44" s="16" t="str">
        <v>0 - BM Costs</v>
      </c>
      <c r="L44" s="16" t="str">
        <v>0 - BM Port</v>
      </c>
      <c r="N44" s="16" t="str">
        <v>0 - Port Assets</v>
      </c>
      <c r="BR44" s="16" t="str">
        <v>0- Port Costs</v>
      </c>
      <c r="BV44" s="16" t="str">
        <v>0- Port Value</v>
      </c>
      <c r="BX44" s="16" t="str">
        <v>0</v>
      </c>
    </row>
    <row r="45" spans="8:76" hidden="1" outlineLevel="1" x14ac:dyDescent="0.3">
      <c r="H45" s="16" t="str">
        <v>0 - BM Costs</v>
      </c>
      <c r="L45" s="16" t="str">
        <v>0 - BM Port</v>
      </c>
      <c r="N45" s="16" t="str">
        <v>0 - Port Assets</v>
      </c>
      <c r="BR45" s="16" t="str">
        <v>0- Port Costs</v>
      </c>
      <c r="BV45" s="16" t="str">
        <v>0- Port Value</v>
      </c>
      <c r="BX45" s="16" t="str">
        <v>0</v>
      </c>
    </row>
    <row r="46" spans="8:76" hidden="1" outlineLevel="1" x14ac:dyDescent="0.3">
      <c r="H46" s="16" t="str">
        <v>0 - BM Costs</v>
      </c>
      <c r="L46" s="16" t="str">
        <v>0 - BM Port</v>
      </c>
      <c r="N46" s="16" t="str">
        <v>0 - Port Assets</v>
      </c>
      <c r="BR46" s="16" t="str">
        <v>0- Port Costs</v>
      </c>
      <c r="BV46" s="16" t="str">
        <v>0- Port Value</v>
      </c>
      <c r="BX46" s="16" t="str">
        <v>0</v>
      </c>
    </row>
    <row r="47" spans="8:76" hidden="1" outlineLevel="1" x14ac:dyDescent="0.3">
      <c r="H47" s="16" t="str">
        <v>0 - BM Costs</v>
      </c>
      <c r="L47" s="16" t="str">
        <v>0 - BM Port</v>
      </c>
      <c r="N47" s="16" t="str">
        <v>0 - Port Assets</v>
      </c>
      <c r="BR47" s="16" t="str">
        <v>0- Port Costs</v>
      </c>
      <c r="BV47" s="16" t="str">
        <v>0- Port Value</v>
      </c>
      <c r="BX47" s="16" t="str">
        <v>0</v>
      </c>
    </row>
    <row r="48" spans="8:76" hidden="1" outlineLevel="1" x14ac:dyDescent="0.3">
      <c r="H48" s="16" t="str">
        <v>0 - BM Costs</v>
      </c>
      <c r="L48" s="16" t="str">
        <v>0 - BM Port</v>
      </c>
      <c r="N48" s="16" t="str">
        <v>0 - Port Assets</v>
      </c>
      <c r="BR48" s="16" t="str">
        <v>0- Port Costs</v>
      </c>
      <c r="BV48" s="16" t="str">
        <v>0- Port Value</v>
      </c>
      <c r="BX48" s="16" t="str">
        <v>0</v>
      </c>
    </row>
    <row r="49" spans="8:76" hidden="1" outlineLevel="1" x14ac:dyDescent="0.3">
      <c r="H49" s="16" t="str">
        <v>0 - BM Costs</v>
      </c>
      <c r="L49" s="16" t="str">
        <v>0 - BM Port</v>
      </c>
      <c r="N49" s="16" t="str">
        <v>0 - Port Assets</v>
      </c>
      <c r="BR49" s="16" t="str">
        <v>0- Port Costs</v>
      </c>
      <c r="BV49" s="16" t="str">
        <v>0- Port Value</v>
      </c>
      <c r="BX49" s="16" t="str">
        <v>0</v>
      </c>
    </row>
    <row r="50" spans="8:76" hidden="1" outlineLevel="1" x14ac:dyDescent="0.3">
      <c r="H50" s="16" t="str">
        <v>0 - BM Costs</v>
      </c>
      <c r="L50" s="16" t="str">
        <v>0 - BM Port</v>
      </c>
      <c r="N50" s="16" t="str">
        <v>0 - Port Assets</v>
      </c>
      <c r="BR50" s="16" t="str">
        <v>0- Port Costs</v>
      </c>
      <c r="BV50" s="16" t="str">
        <v>0- Port Value</v>
      </c>
      <c r="BX50" s="16" t="str">
        <v>0</v>
      </c>
    </row>
    <row r="51" spans="8:76" hidden="1" outlineLevel="1" x14ac:dyDescent="0.3">
      <c r="H51" s="16" t="str">
        <v>0 - BM Costs</v>
      </c>
      <c r="L51" s="16" t="str">
        <v>0 - BM Port</v>
      </c>
      <c r="N51" s="16" t="str">
        <v>0 - Port Assets</v>
      </c>
      <c r="BR51" s="16" t="str">
        <v>0- Port Costs</v>
      </c>
      <c r="BV51" s="16" t="str">
        <v>0- Port Value</v>
      </c>
      <c r="BX51" s="16" t="str">
        <v>0</v>
      </c>
    </row>
    <row r="52" spans="8:76" hidden="1" outlineLevel="1" x14ac:dyDescent="0.3">
      <c r="H52" s="16" t="str">
        <v>0 - BM Costs</v>
      </c>
      <c r="L52" s="16" t="str">
        <v>0 - BM Port</v>
      </c>
      <c r="N52" s="16" t="str">
        <v>0 - Port Assets</v>
      </c>
      <c r="BR52" s="16" t="str">
        <v>0- Port Costs</v>
      </c>
      <c r="BV52" s="16" t="str">
        <v>0- Port Value</v>
      </c>
      <c r="BX52" s="16" t="str">
        <v>0</v>
      </c>
    </row>
    <row r="53" spans="8:76" hidden="1" outlineLevel="1" x14ac:dyDescent="0.3">
      <c r="H53" s="16" t="str">
        <v>0 - BM Costs</v>
      </c>
      <c r="L53" s="16" t="str">
        <v>0 - BM Port</v>
      </c>
      <c r="N53" s="16" t="str">
        <v>0 - Port Assets</v>
      </c>
      <c r="BR53" s="16" t="str">
        <v>0- Port Costs</v>
      </c>
      <c r="BV53" s="16" t="str">
        <v>0- Port Value</v>
      </c>
      <c r="BX53" s="16" t="str">
        <v>0</v>
      </c>
    </row>
    <row r="54" spans="8:76" hidden="1" outlineLevel="1" x14ac:dyDescent="0.3">
      <c r="H54" s="16" t="str">
        <v>0 - BM Costs</v>
      </c>
      <c r="L54" s="16" t="str">
        <v>0 - BM Port</v>
      </c>
      <c r="N54" s="16" t="str">
        <v>0 - Port Assets</v>
      </c>
      <c r="BR54" s="16" t="str">
        <v>0- Port Costs</v>
      </c>
      <c r="BV54" s="16" t="str">
        <v>0- Port Value</v>
      </c>
      <c r="BX54" s="16" t="str">
        <v>0</v>
      </c>
    </row>
    <row r="55" spans="8:76" hidden="1" outlineLevel="1" x14ac:dyDescent="0.3">
      <c r="H55" s="16" t="str">
        <v>0 - BM Costs</v>
      </c>
      <c r="L55" s="16" t="str">
        <v>0 - BM Port</v>
      </c>
      <c r="N55" s="16" t="str">
        <v>0 - Port Assets</v>
      </c>
      <c r="BR55" s="16" t="str">
        <v>0- Port Costs</v>
      </c>
      <c r="BV55" s="16" t="str">
        <v>0- Port Value</v>
      </c>
      <c r="BX55" s="16" t="str">
        <v>0</v>
      </c>
    </row>
    <row r="56" spans="8:76" hidden="1" outlineLevel="1" x14ac:dyDescent="0.3">
      <c r="H56" s="16" t="str">
        <v>0 - BM Costs</v>
      </c>
      <c r="L56" s="16" t="str">
        <v>0 - BM Port</v>
      </c>
      <c r="N56" s="16" t="str">
        <v>0 - Port Assets</v>
      </c>
      <c r="BR56" s="16" t="str">
        <v>0- Port Costs</v>
      </c>
      <c r="BV56" s="16" t="str">
        <v>0- Port Value</v>
      </c>
      <c r="BX56" s="16" t="str">
        <v>0</v>
      </c>
    </row>
    <row r="57" spans="8:76" hidden="1" outlineLevel="1" x14ac:dyDescent="0.3">
      <c r="H57" s="16" t="str">
        <v>0 - BM Costs</v>
      </c>
      <c r="L57" s="16" t="str">
        <v>0 - BM Port</v>
      </c>
      <c r="N57" s="16" t="str">
        <v>0 - Port Assets</v>
      </c>
      <c r="BR57" s="16" t="str">
        <v>0- Port Costs</v>
      </c>
      <c r="BV57" s="16" t="str">
        <v>0- Port Value</v>
      </c>
      <c r="BX57" s="16" t="str">
        <v>0</v>
      </c>
    </row>
    <row r="58" spans="8:76" hidden="1" outlineLevel="1" x14ac:dyDescent="0.3">
      <c r="H58" s="16" t="str">
        <v>0 - BM Costs</v>
      </c>
      <c r="L58" s="16" t="str">
        <v>0 - BM Port</v>
      </c>
      <c r="N58" s="16" t="str">
        <v>0 - Port Assets</v>
      </c>
      <c r="BR58" s="16" t="str">
        <v>0- Port Costs</v>
      </c>
      <c r="BV58" s="16" t="str">
        <v>0- Port Value</v>
      </c>
      <c r="BX58" s="16" t="str">
        <v>0</v>
      </c>
    </row>
    <row r="59" spans="8:76" hidden="1" outlineLevel="1" x14ac:dyDescent="0.3">
      <c r="H59" s="16" t="str">
        <v>0 - BM Costs</v>
      </c>
      <c r="L59" s="16" t="str">
        <v>0 - BM Port</v>
      </c>
      <c r="N59" s="16" t="str">
        <v>0 - Port Assets</v>
      </c>
      <c r="BR59" s="16" t="str">
        <v>0- Port Costs</v>
      </c>
      <c r="BV59" s="16" t="str">
        <v>0- Port Value</v>
      </c>
      <c r="BX59" s="16" t="str">
        <v>0</v>
      </c>
    </row>
    <row r="60" spans="8:76" hidden="1" outlineLevel="1" x14ac:dyDescent="0.3">
      <c r="H60" s="16" t="str">
        <v>0 - BM Costs</v>
      </c>
      <c r="L60" s="16" t="str">
        <v>0 - BM Port</v>
      </c>
      <c r="N60" s="16" t="str">
        <v>0 - Port Assets</v>
      </c>
      <c r="BR60" s="16" t="str">
        <v>0- Port Costs</v>
      </c>
      <c r="BV60" s="16" t="str">
        <v>0- Port Value</v>
      </c>
      <c r="BX60" s="16" t="str">
        <v>0</v>
      </c>
    </row>
    <row r="61" spans="8:76" hidden="1" outlineLevel="1" x14ac:dyDescent="0.3">
      <c r="H61" s="16" t="str">
        <v>0 - BM Costs</v>
      </c>
      <c r="L61" s="16" t="str">
        <v>0 - BM Port</v>
      </c>
      <c r="N61" s="16" t="str">
        <v>0 - Port Assets</v>
      </c>
      <c r="BR61" s="16" t="str">
        <v>0- Port Costs</v>
      </c>
      <c r="BV61" s="16" t="str">
        <v>0- Port Value</v>
      </c>
      <c r="BX61" s="16" t="str">
        <v>0</v>
      </c>
    </row>
    <row r="62" spans="8:76" hidden="1" outlineLevel="1" x14ac:dyDescent="0.3">
      <c r="H62" s="16" t="str">
        <v>0 - BM Costs</v>
      </c>
      <c r="L62" s="16" t="str">
        <v>0 - BM Port</v>
      </c>
      <c r="N62" s="16" t="str">
        <v>0 - Port Assets</v>
      </c>
      <c r="BR62" s="16" t="str">
        <v>0- Port Costs</v>
      </c>
      <c r="BV62" s="16" t="str">
        <v>0- Port Value</v>
      </c>
      <c r="BX62" s="16" t="str">
        <v>0</v>
      </c>
    </row>
    <row r="63" spans="8:76" hidden="1" outlineLevel="1" x14ac:dyDescent="0.3">
      <c r="H63" s="16" t="str">
        <v>0 - BM Costs</v>
      </c>
      <c r="L63" s="16" t="str">
        <v>0 - BM Port</v>
      </c>
      <c r="N63" s="16" t="str">
        <v>0 - Port Assets</v>
      </c>
      <c r="BR63" s="16" t="str">
        <v>0- Port Costs</v>
      </c>
      <c r="BV63" s="16" t="str">
        <v>0- Port Value</v>
      </c>
      <c r="BX63" s="16" t="str">
        <v>0</v>
      </c>
    </row>
    <row r="64" spans="8:76" hidden="1" outlineLevel="1" x14ac:dyDescent="0.3">
      <c r="H64" s="16" t="str">
        <v>0 - BM Costs</v>
      </c>
      <c r="L64" s="16" t="str">
        <v>0 - BM Port</v>
      </c>
      <c r="N64" s="16" t="str">
        <v>0 - Port Assets</v>
      </c>
      <c r="BR64" s="16" t="str">
        <v>0- Port Costs</v>
      </c>
      <c r="BV64" s="16" t="str">
        <v>0- Port Value</v>
      </c>
      <c r="BX64" s="16" t="str">
        <v>0</v>
      </c>
    </row>
    <row r="65" spans="8:76" hidden="1" outlineLevel="1" x14ac:dyDescent="0.3">
      <c r="H65" s="16" t="str">
        <v>0 - BM Costs</v>
      </c>
      <c r="L65" s="16" t="str">
        <v>0 - BM Port</v>
      </c>
      <c r="N65" s="16" t="str">
        <v>0 - Port Assets</v>
      </c>
      <c r="BR65" s="16" t="str">
        <v>0- Port Costs</v>
      </c>
      <c r="BV65" s="16" t="str">
        <v>0- Port Value</v>
      </c>
      <c r="BX65" s="16" t="str">
        <v>0</v>
      </c>
    </row>
    <row r="66" spans="8:76" hidden="1" outlineLevel="1" x14ac:dyDescent="0.3">
      <c r="H66" s="16" t="str">
        <v>0 - BM Costs</v>
      </c>
      <c r="L66" s="16" t="str">
        <v>0 - BM Port</v>
      </c>
      <c r="N66" s="16" t="str">
        <v>0 - Port Assets</v>
      </c>
      <c r="BR66" s="16" t="str">
        <v>0- Port Costs</v>
      </c>
      <c r="BV66" s="16" t="str">
        <v>0- Port Value</v>
      </c>
      <c r="BX66" s="16" t="str">
        <v>0</v>
      </c>
    </row>
    <row r="67" spans="8:76" hidden="1" outlineLevel="1" x14ac:dyDescent="0.3">
      <c r="H67" s="16" t="str">
        <v>0 - BM Costs</v>
      </c>
      <c r="L67" s="16" t="str">
        <v>0 - BM Port</v>
      </c>
      <c r="N67" s="16" t="str">
        <v>0 - Port Assets</v>
      </c>
      <c r="BR67" s="16" t="str">
        <v>0- Port Costs</v>
      </c>
      <c r="BV67" s="16" t="str">
        <v>0- Port Value</v>
      </c>
      <c r="BX67" s="16" t="str">
        <v>0</v>
      </c>
    </row>
    <row r="68" spans="8:76" hidden="1" outlineLevel="1" x14ac:dyDescent="0.3">
      <c r="H68" s="16" t="str">
        <v>0 - BM Costs</v>
      </c>
      <c r="L68" s="16" t="str">
        <v>0 - BM Port</v>
      </c>
      <c r="N68" s="16" t="str">
        <v>0 - Port Assets</v>
      </c>
      <c r="BR68" s="16" t="str">
        <v>0- Port Costs</v>
      </c>
      <c r="BV68" s="16" t="str">
        <v>0- Port Value</v>
      </c>
      <c r="BX68" s="16" t="str">
        <v>0</v>
      </c>
    </row>
    <row r="69" spans="8:76" hidden="1" outlineLevel="1" x14ac:dyDescent="0.3">
      <c r="H69" s="16" t="str">
        <v>0 - BM Costs</v>
      </c>
      <c r="L69" s="16" t="str">
        <v>0 - BM Port</v>
      </c>
      <c r="N69" s="16" t="str">
        <v>0 - Port Assets</v>
      </c>
      <c r="BR69" s="16" t="str">
        <v>0- Port Costs</v>
      </c>
      <c r="BV69" s="16" t="str">
        <v>0- Port Value</v>
      </c>
      <c r="BX69" s="16" t="str">
        <v>0</v>
      </c>
    </row>
    <row r="70" spans="8:76" hidden="1" outlineLevel="1" x14ac:dyDescent="0.3">
      <c r="H70" s="16" t="str">
        <v>0 - BM Costs</v>
      </c>
      <c r="L70" s="16" t="str">
        <v>0 - BM Port</v>
      </c>
      <c r="N70" s="16" t="str">
        <v>0 - Port Assets</v>
      </c>
      <c r="BR70" s="16" t="str">
        <v>0- Port Costs</v>
      </c>
      <c r="BV70" s="16" t="str">
        <v>0- Port Value</v>
      </c>
      <c r="BX70" s="16" t="str">
        <v>0</v>
      </c>
    </row>
    <row r="71" spans="8:76" hidden="1" outlineLevel="1" x14ac:dyDescent="0.3">
      <c r="H71" s="16" t="str">
        <v>0 - BM Costs</v>
      </c>
      <c r="L71" s="16" t="str">
        <v>0 - BM Port</v>
      </c>
      <c r="N71" s="16" t="str">
        <v>0 - Port Assets</v>
      </c>
      <c r="BR71" s="16" t="str">
        <v>0- Port Costs</v>
      </c>
      <c r="BV71" s="16" t="str">
        <v>0- Port Value</v>
      </c>
      <c r="BX71" s="16" t="str">
        <v>0</v>
      </c>
    </row>
    <row r="72" spans="8:76" hidden="1" outlineLevel="1" x14ac:dyDescent="0.3">
      <c r="H72" s="16" t="str">
        <v>0 - BM Costs</v>
      </c>
      <c r="L72" s="16" t="str">
        <v>0 - BM Port</v>
      </c>
      <c r="N72" s="16" t="str">
        <v>0 - Port Assets</v>
      </c>
      <c r="BR72" s="16" t="str">
        <v>0- Port Costs</v>
      </c>
      <c r="BV72" s="16" t="str">
        <v>0- Port Value</v>
      </c>
      <c r="BX72" s="16" t="str">
        <v>0</v>
      </c>
    </row>
    <row r="73" spans="8:76" hidden="1" outlineLevel="1" x14ac:dyDescent="0.3">
      <c r="H73" s="16" t="str">
        <v>0 - BM Costs</v>
      </c>
      <c r="L73" s="16" t="str">
        <v>0 - BM Port</v>
      </c>
      <c r="N73" s="16" t="str">
        <v>0 - Port Assets</v>
      </c>
      <c r="BR73" s="16" t="str">
        <v>0- Port Costs</v>
      </c>
      <c r="BV73" s="16" t="str">
        <v>0- Port Value</v>
      </c>
      <c r="BX73" s="16" t="str">
        <v>0</v>
      </c>
    </row>
    <row r="74" spans="8:76" hidden="1" outlineLevel="1" x14ac:dyDescent="0.3">
      <c r="H74" s="16" t="str">
        <v>0 - BM Costs</v>
      </c>
      <c r="L74" s="16" t="str">
        <v>0 - BM Port</v>
      </c>
      <c r="N74" s="16" t="str">
        <v>0 - Port Assets</v>
      </c>
      <c r="BR74" s="16" t="str">
        <v>0- Port Costs</v>
      </c>
      <c r="BV74" s="16" t="str">
        <v>0- Port Value</v>
      </c>
      <c r="BX74" s="16" t="str">
        <v>0</v>
      </c>
    </row>
    <row r="75" spans="8:76" hidden="1" outlineLevel="1" x14ac:dyDescent="0.3">
      <c r="H75" s="16" t="str">
        <v>0 - BM Costs</v>
      </c>
      <c r="L75" s="16" t="str">
        <v>0 - BM Port</v>
      </c>
      <c r="N75" s="16" t="str">
        <v>0 - Port Assets</v>
      </c>
      <c r="BR75" s="16" t="str">
        <v>0- Port Costs</v>
      </c>
      <c r="BV75" s="16" t="str">
        <v>0- Port Value</v>
      </c>
      <c r="BX75" s="16" t="str">
        <v>0</v>
      </c>
    </row>
    <row r="76" spans="8:76" hidden="1" outlineLevel="1" x14ac:dyDescent="0.3">
      <c r="H76" s="16" t="str">
        <v>0 - BM Costs</v>
      </c>
      <c r="L76" s="16" t="str">
        <v>0 - BM Port</v>
      </c>
      <c r="N76" s="16" t="str">
        <v>0 - Port Assets</v>
      </c>
      <c r="BR76" s="16" t="str">
        <v>0- Port Costs</v>
      </c>
      <c r="BV76" s="16" t="str">
        <v>0- Port Value</v>
      </c>
      <c r="BX76" s="16" t="str">
        <v>0</v>
      </c>
    </row>
    <row r="77" spans="8:76" hidden="1" outlineLevel="1" x14ac:dyDescent="0.3">
      <c r="H77" s="16" t="str">
        <v>0 - BM Costs</v>
      </c>
      <c r="L77" s="16" t="str">
        <v>0 - BM Port</v>
      </c>
      <c r="N77" s="16" t="str">
        <v>0 - Port Assets</v>
      </c>
      <c r="BR77" s="16" t="str">
        <v>0- Port Costs</v>
      </c>
      <c r="BV77" s="16" t="str">
        <v>0- Port Value</v>
      </c>
      <c r="BX77" s="16" t="str">
        <v>0</v>
      </c>
    </row>
    <row r="78" spans="8:76" hidden="1" outlineLevel="1" x14ac:dyDescent="0.3">
      <c r="H78" s="16" t="str">
        <v>0 - BM Costs</v>
      </c>
      <c r="L78" s="16" t="str">
        <v>0 - BM Port</v>
      </c>
      <c r="N78" s="16" t="str">
        <v>0 - Port Assets</v>
      </c>
      <c r="BR78" s="16" t="str">
        <v>0- Port Costs</v>
      </c>
      <c r="BV78" s="16" t="str">
        <v>0- Port Value</v>
      </c>
      <c r="BX78" s="16" t="str">
        <v>0</v>
      </c>
    </row>
    <row r="79" spans="8:76" hidden="1" outlineLevel="1" x14ac:dyDescent="0.3">
      <c r="H79" s="16" t="str">
        <v>0 - BM Costs</v>
      </c>
      <c r="L79" s="16" t="str">
        <v>0 - BM Port</v>
      </c>
      <c r="N79" s="16" t="str">
        <v>0 - Port Assets</v>
      </c>
      <c r="BR79" s="16" t="str">
        <v>0- Port Costs</v>
      </c>
      <c r="BV79" s="16" t="str">
        <v>0- Port Value</v>
      </c>
      <c r="BX79" s="16" t="str">
        <v>0</v>
      </c>
    </row>
    <row r="80" spans="8:76" hidden="1" outlineLevel="1" x14ac:dyDescent="0.3">
      <c r="H80" s="16" t="str">
        <v>0 - BM Costs</v>
      </c>
      <c r="L80" s="16" t="str">
        <v>0 - BM Port</v>
      </c>
      <c r="N80" s="16" t="str">
        <v>0 - Port Assets</v>
      </c>
      <c r="BR80" s="16" t="str">
        <v>0- Port Costs</v>
      </c>
      <c r="BV80" s="16" t="str">
        <v>0- Port Value</v>
      </c>
      <c r="BX80" s="16" t="str">
        <v>0</v>
      </c>
    </row>
    <row r="81" spans="8:76" hidden="1" outlineLevel="1" x14ac:dyDescent="0.3">
      <c r="H81" s="16" t="str">
        <v>0 - BM Costs</v>
      </c>
      <c r="L81" s="16" t="str">
        <v>0 - BM Port</v>
      </c>
      <c r="N81" s="16" t="str">
        <v>0 - Port Assets</v>
      </c>
      <c r="BR81" s="16" t="str">
        <v>0- Port Costs</v>
      </c>
      <c r="BV81" s="16" t="str">
        <v>0- Port Value</v>
      </c>
      <c r="BX81" s="16" t="str">
        <v>0</v>
      </c>
    </row>
    <row r="82" spans="8:76" hidden="1" outlineLevel="1" x14ac:dyDescent="0.3">
      <c r="H82" s="16" t="str">
        <v>0 - BM Costs</v>
      </c>
      <c r="L82" s="16" t="str">
        <v>0 - BM Port</v>
      </c>
      <c r="N82" s="16" t="str">
        <v>0 - Port Assets</v>
      </c>
      <c r="BR82" s="16" t="str">
        <v>0- Port Costs</v>
      </c>
      <c r="BV82" s="16" t="str">
        <v>0- Port Value</v>
      </c>
      <c r="BX82" s="16" t="str">
        <v>0</v>
      </c>
    </row>
    <row r="83" spans="8:76" hidden="1" outlineLevel="1" x14ac:dyDescent="0.3">
      <c r="H83" s="16" t="str">
        <v>0 - BM Costs</v>
      </c>
      <c r="L83" s="16" t="str">
        <v>0 - BM Port</v>
      </c>
      <c r="N83" s="16" t="str">
        <v>0 - Port Assets</v>
      </c>
      <c r="BR83" s="16" t="str">
        <v>0- Port Costs</v>
      </c>
      <c r="BV83" s="16" t="str">
        <v>0- Port Value</v>
      </c>
      <c r="BX83" s="16" t="str">
        <v>0</v>
      </c>
    </row>
    <row r="84" spans="8:76" hidden="1" outlineLevel="1" x14ac:dyDescent="0.3">
      <c r="H84" s="16" t="str">
        <v>0 - BM Costs</v>
      </c>
      <c r="L84" s="16" t="str">
        <v>0 - BM Port</v>
      </c>
      <c r="N84" s="16" t="str">
        <v>0 - Port Assets</v>
      </c>
      <c r="BR84" s="16" t="str">
        <v>0- Port Costs</v>
      </c>
      <c r="BV84" s="16" t="str">
        <v>0- Port Value</v>
      </c>
      <c r="BX84" s="16" t="str">
        <v>0</v>
      </c>
    </row>
    <row r="85" spans="8:76" hidden="1" outlineLevel="1" x14ac:dyDescent="0.3">
      <c r="H85" s="16" t="str">
        <v>0 - BM Costs</v>
      </c>
      <c r="L85" s="16" t="str">
        <v>0 - BM Port</v>
      </c>
      <c r="N85" s="16" t="str">
        <v>0 - Port Assets</v>
      </c>
      <c r="BR85" s="16" t="str">
        <v>0- Port Costs</v>
      </c>
      <c r="BV85" s="16" t="str">
        <v>0- Port Value</v>
      </c>
      <c r="BX85" s="16" t="str">
        <v>0</v>
      </c>
    </row>
    <row r="86" spans="8:76" hidden="1" outlineLevel="1" x14ac:dyDescent="0.3">
      <c r="H86" s="16" t="str">
        <v>0 - BM Costs</v>
      </c>
      <c r="L86" s="16" t="str">
        <v>0 - BM Port</v>
      </c>
      <c r="N86" s="16" t="str">
        <v>0 - Port Assets</v>
      </c>
      <c r="BR86" s="16" t="str">
        <v>0- Port Costs</v>
      </c>
      <c r="BV86" s="16" t="str">
        <v>0- Port Value</v>
      </c>
      <c r="BX86" s="16" t="str">
        <v>0</v>
      </c>
    </row>
    <row r="87" spans="8:76" hidden="1" outlineLevel="1" x14ac:dyDescent="0.3">
      <c r="H87" s="16" t="str">
        <v>0 - BM Costs</v>
      </c>
      <c r="L87" s="16" t="str">
        <v>0 - BM Port</v>
      </c>
      <c r="N87" s="16" t="str">
        <v>0 - Port Assets</v>
      </c>
      <c r="BR87" s="16" t="str">
        <v>0- Port Costs</v>
      </c>
      <c r="BV87" s="16" t="str">
        <v>0- Port Value</v>
      </c>
      <c r="BX87" s="16" t="str">
        <v>0</v>
      </c>
    </row>
    <row r="88" spans="8:76" hidden="1" outlineLevel="1" x14ac:dyDescent="0.3">
      <c r="H88" s="16" t="str">
        <v>0 - BM Costs</v>
      </c>
      <c r="L88" s="16" t="str">
        <v>0 - BM Port</v>
      </c>
      <c r="N88" s="16" t="str">
        <v>0 - Port Assets</v>
      </c>
      <c r="BR88" s="16" t="str">
        <v>0- Port Costs</v>
      </c>
      <c r="BV88" s="16" t="str">
        <v>0- Port Value</v>
      </c>
      <c r="BX88" s="16" t="str">
        <v>0</v>
      </c>
    </row>
    <row r="89" spans="8:76" hidden="1" outlineLevel="1" x14ac:dyDescent="0.3">
      <c r="H89" s="16" t="str">
        <v>0 - BM Costs</v>
      </c>
      <c r="L89" s="16" t="str">
        <v>0 - BM Port</v>
      </c>
      <c r="N89" s="16" t="str">
        <v>0 - Port Assets</v>
      </c>
      <c r="BR89" s="16" t="str">
        <v>0- Port Costs</v>
      </c>
      <c r="BV89" s="16" t="str">
        <v>0- Port Value</v>
      </c>
      <c r="BX89" s="16" t="str">
        <v>0</v>
      </c>
    </row>
    <row r="90" spans="8:76" hidden="1" outlineLevel="1" x14ac:dyDescent="0.3">
      <c r="H90" s="16" t="str">
        <v>0 - BM Costs</v>
      </c>
      <c r="L90" s="16" t="str">
        <v>0 - BM Port</v>
      </c>
      <c r="N90" s="16" t="str">
        <v>0 - Port Assets</v>
      </c>
      <c r="BR90" s="16" t="str">
        <v>0- Port Costs</v>
      </c>
      <c r="BV90" s="16" t="str">
        <v>0- Port Value</v>
      </c>
      <c r="BX90" s="16" t="str">
        <v>0</v>
      </c>
    </row>
    <row r="91" spans="8:76" hidden="1" outlineLevel="1" x14ac:dyDescent="0.3">
      <c r="H91" s="16" t="str">
        <v>0 - BM Costs</v>
      </c>
      <c r="L91" s="16" t="str">
        <v>0 - BM Port</v>
      </c>
      <c r="N91" s="16" t="str">
        <v>0 - Port Assets</v>
      </c>
      <c r="BR91" s="16" t="str">
        <v>0- Port Costs</v>
      </c>
      <c r="BV91" s="16" t="str">
        <v>0- Port Value</v>
      </c>
      <c r="BX91" s="16" t="str">
        <v>0</v>
      </c>
    </row>
    <row r="92" spans="8:76" hidden="1" outlineLevel="1" x14ac:dyDescent="0.3">
      <c r="H92" s="16" t="str">
        <v>0 - BM Costs</v>
      </c>
      <c r="L92" s="16" t="str">
        <v>0 - BM Port</v>
      </c>
      <c r="N92" s="16" t="str">
        <v>0 - Port Assets</v>
      </c>
      <c r="BR92" s="16" t="str">
        <v>0- Port Costs</v>
      </c>
      <c r="BV92" s="16" t="str">
        <v>0- Port Value</v>
      </c>
      <c r="BX92" s="16" t="str">
        <v>0</v>
      </c>
    </row>
    <row r="93" spans="8:76" hidden="1" outlineLevel="1" x14ac:dyDescent="0.3">
      <c r="H93" s="16" t="str">
        <v>0 - BM Costs</v>
      </c>
      <c r="L93" s="16" t="str">
        <v>0 - BM Port</v>
      </c>
      <c r="N93" s="16" t="str">
        <v>0 - Port Assets</v>
      </c>
      <c r="BR93" s="16" t="str">
        <v>0- Port Costs</v>
      </c>
      <c r="BV93" s="16" t="str">
        <v>0- Port Value</v>
      </c>
      <c r="BX93" s="16" t="str">
        <v>0</v>
      </c>
    </row>
    <row r="94" spans="8:76" hidden="1" outlineLevel="1" x14ac:dyDescent="0.3">
      <c r="H94" s="16" t="str">
        <v>0 - BM Costs</v>
      </c>
      <c r="L94" s="16" t="str">
        <v>0 - BM Port</v>
      </c>
      <c r="N94" s="16" t="str">
        <v>0 - Port Assets</v>
      </c>
      <c r="BR94" s="16" t="str">
        <v>0- Port Costs</v>
      </c>
      <c r="BV94" s="16" t="str">
        <v>0- Port Value</v>
      </c>
      <c r="BX94" s="16" t="str">
        <v>0</v>
      </c>
    </row>
    <row r="95" spans="8:76" hidden="1" outlineLevel="1" x14ac:dyDescent="0.3">
      <c r="H95" s="16" t="str">
        <v>0 - BM Costs</v>
      </c>
      <c r="L95" s="16" t="str">
        <v>0 - BM Port</v>
      </c>
      <c r="N95" s="16" t="str">
        <v>0 - Port Assets</v>
      </c>
      <c r="BR95" s="16" t="str">
        <v>0- Port Costs</v>
      </c>
      <c r="BV95" s="16" t="str">
        <v>0- Port Value</v>
      </c>
      <c r="BX95" s="16" t="str">
        <v>0</v>
      </c>
    </row>
    <row r="96" spans="8:76" hidden="1" outlineLevel="1" x14ac:dyDescent="0.3">
      <c r="H96" s="16" t="str">
        <v>0 - BM Costs</v>
      </c>
      <c r="L96" s="16" t="str">
        <v>0 - BM Port</v>
      </c>
      <c r="N96" s="16" t="str">
        <v>0 - Port Assets</v>
      </c>
      <c r="BR96" s="16" t="str">
        <v>0- Port Costs</v>
      </c>
      <c r="BV96" s="16" t="str">
        <v>0- Port Value</v>
      </c>
      <c r="BX96" s="16" t="str">
        <v>0</v>
      </c>
    </row>
    <row r="97" spans="8:76" hidden="1" outlineLevel="1" x14ac:dyDescent="0.3">
      <c r="H97" s="16" t="str">
        <v>0 - BM Costs</v>
      </c>
      <c r="L97" s="16" t="str">
        <v>0 - BM Port</v>
      </c>
      <c r="N97" s="16" t="str">
        <v>0 - Port Assets</v>
      </c>
      <c r="BR97" s="16" t="str">
        <v>0- Port Costs</v>
      </c>
      <c r="BV97" s="16" t="str">
        <v>0- Port Value</v>
      </c>
      <c r="BX97" s="16" t="str">
        <v>0</v>
      </c>
    </row>
    <row r="98" spans="8:76" hidden="1" outlineLevel="1" x14ac:dyDescent="0.3">
      <c r="H98" s="16" t="str">
        <v>0 - BM Costs</v>
      </c>
      <c r="L98" s="16" t="str">
        <v>0 - BM Port</v>
      </c>
      <c r="N98" s="16" t="str">
        <v>0 - Port Assets</v>
      </c>
      <c r="BR98" s="16" t="str">
        <v>0- Port Costs</v>
      </c>
      <c r="BV98" s="16" t="str">
        <v>0- Port Value</v>
      </c>
      <c r="BX98" s="16" t="str">
        <v>0</v>
      </c>
    </row>
    <row r="99" spans="8:76" hidden="1" outlineLevel="1" x14ac:dyDescent="0.3">
      <c r="H99" s="16" t="str">
        <v>0 - BM Costs</v>
      </c>
      <c r="L99" s="16" t="str">
        <v>0 - BM Port</v>
      </c>
      <c r="N99" s="16" t="str">
        <v>0 - Port Assets</v>
      </c>
      <c r="BR99" s="16" t="str">
        <v>0- Port Costs</v>
      </c>
      <c r="BV99" s="16" t="str">
        <v>0- Port Value</v>
      </c>
      <c r="BX99" s="16" t="str">
        <v>0</v>
      </c>
    </row>
    <row r="100" spans="8:76" hidden="1" outlineLevel="1" x14ac:dyDescent="0.3">
      <c r="H100" s="16" t="str">
        <v>0 - BM Costs</v>
      </c>
      <c r="L100" s="16" t="str">
        <v>0 - BM Port</v>
      </c>
      <c r="N100" s="16" t="str">
        <v>0 - Port Assets</v>
      </c>
      <c r="BR100" s="16" t="str">
        <v>0- Port Costs</v>
      </c>
      <c r="BV100" s="16" t="str">
        <v>0- Port Value</v>
      </c>
      <c r="BX100" s="16" t="str">
        <v>0</v>
      </c>
    </row>
    <row r="101" spans="8:76" hidden="1" outlineLevel="1" x14ac:dyDescent="0.3">
      <c r="H101" s="16" t="str">
        <v>0 - BM Costs</v>
      </c>
      <c r="L101" s="16" t="str">
        <v>0 - BM Port</v>
      </c>
      <c r="N101" s="16" t="str">
        <v>0 - Port Assets</v>
      </c>
      <c r="BR101" s="16" t="str">
        <v>0- Port Costs</v>
      </c>
      <c r="BV101" s="16" t="str">
        <v>0- Port Value</v>
      </c>
      <c r="BX101" s="16" t="str">
        <v>0</v>
      </c>
    </row>
    <row r="102" spans="8:76" hidden="1" outlineLevel="1" x14ac:dyDescent="0.3">
      <c r="H102" s="16" t="str">
        <v>0 - BM Costs</v>
      </c>
      <c r="L102" s="16" t="str">
        <v>0 - BM Port</v>
      </c>
      <c r="N102" s="16" t="str">
        <v>0 - Port Assets</v>
      </c>
      <c r="BR102" s="16" t="str">
        <v>0- Port Costs</v>
      </c>
      <c r="BV102" s="16" t="str">
        <v>0- Port Value</v>
      </c>
      <c r="BX102" s="16" t="str">
        <v>0</v>
      </c>
    </row>
    <row r="103" spans="8:76" hidden="1" outlineLevel="1" x14ac:dyDescent="0.3">
      <c r="H103" s="16" t="str">
        <v>0 - BM Costs</v>
      </c>
      <c r="L103" s="16" t="str">
        <v>0 - BM Port</v>
      </c>
      <c r="N103" s="16" t="str">
        <v>0 - Port Assets</v>
      </c>
      <c r="BR103" s="16" t="str">
        <v>0- Port Costs</v>
      </c>
      <c r="BV103" s="16" t="str">
        <v>0- Port Value</v>
      </c>
      <c r="BX103" s="16" t="str">
        <v>0</v>
      </c>
    </row>
    <row r="104" spans="8:76" hidden="1" outlineLevel="1" x14ac:dyDescent="0.3">
      <c r="H104" s="16" t="str">
        <v>0 - BM Costs</v>
      </c>
      <c r="L104" s="16" t="str">
        <v>0 - BM Port</v>
      </c>
      <c r="N104" s="16" t="str">
        <v>0 - Port Assets</v>
      </c>
      <c r="BR104" s="16" t="str">
        <v>0- Port Costs</v>
      </c>
      <c r="BV104" s="16" t="str">
        <v>0- Port Value</v>
      </c>
      <c r="BX104" s="16" t="str">
        <v>0</v>
      </c>
    </row>
    <row r="105" spans="8:76" hidden="1" outlineLevel="1" x14ac:dyDescent="0.3">
      <c r="H105" s="16" t="str">
        <v>0 - BM Costs</v>
      </c>
      <c r="L105" s="16" t="str">
        <v>0 - BM Port</v>
      </c>
      <c r="N105" s="16" t="str">
        <v>0 - Port Assets</v>
      </c>
      <c r="BR105" s="16" t="str">
        <v>0- Port Costs</v>
      </c>
      <c r="BV105" s="16" t="str">
        <v>0- Port Value</v>
      </c>
      <c r="BX105" s="16" t="str">
        <v>0</v>
      </c>
    </row>
    <row r="106" spans="8:76" hidden="1" outlineLevel="1" x14ac:dyDescent="0.3">
      <c r="H106" s="16" t="str">
        <v>0 - BM Costs</v>
      </c>
      <c r="L106" s="16" t="str">
        <v>0 - BM Port</v>
      </c>
      <c r="N106" s="16" t="str">
        <v>0 - Port Assets</v>
      </c>
      <c r="BR106" s="16" t="str">
        <v>0- Port Costs</v>
      </c>
      <c r="BV106" s="16" t="str">
        <v>0- Port Value</v>
      </c>
      <c r="BX106" s="16" t="str">
        <v>0</v>
      </c>
    </row>
    <row r="107" spans="8:76" hidden="1" outlineLevel="1" x14ac:dyDescent="0.3">
      <c r="H107" s="16" t="str">
        <v>0 - BM Costs</v>
      </c>
      <c r="L107" s="16" t="str">
        <v>0 - BM Port</v>
      </c>
      <c r="N107" s="16" t="str">
        <v>0 - Port Assets</v>
      </c>
      <c r="BR107" s="16" t="str">
        <v>0- Port Costs</v>
      </c>
      <c r="BV107" s="16" t="str">
        <v>0- Port Value</v>
      </c>
      <c r="BX107" s="16" t="str">
        <v>0</v>
      </c>
    </row>
    <row r="108" spans="8:76" hidden="1" outlineLevel="1" x14ac:dyDescent="0.3">
      <c r="H108" s="16" t="str">
        <v>0 - BM Costs</v>
      </c>
      <c r="L108" s="16" t="str">
        <v>0 - BM Port</v>
      </c>
      <c r="N108" s="16" t="str">
        <v>0 - Port Assets</v>
      </c>
      <c r="BR108" s="16" t="str">
        <v>0- Port Costs</v>
      </c>
      <c r="BV108" s="16" t="str">
        <v>0- Port Value</v>
      </c>
      <c r="BX108" s="16" t="str">
        <v>0</v>
      </c>
    </row>
    <row r="109" spans="8:76" hidden="1" outlineLevel="1" x14ac:dyDescent="0.3">
      <c r="H109" s="16" t="str">
        <v>0 - BM Costs</v>
      </c>
      <c r="L109" s="16" t="str">
        <v>0 - BM Port</v>
      </c>
      <c r="N109" s="16" t="str">
        <v>0 - Port Assets</v>
      </c>
      <c r="BR109" s="16" t="str">
        <v>0- Port Costs</v>
      </c>
      <c r="BV109" s="16" t="str">
        <v>0- Port Value</v>
      </c>
      <c r="BX109" s="16" t="str">
        <v>0</v>
      </c>
    </row>
    <row r="110" spans="8:76" hidden="1" outlineLevel="1" x14ac:dyDescent="0.3">
      <c r="H110" s="16" t="str">
        <v>0 - BM Costs</v>
      </c>
      <c r="L110" s="16" t="str">
        <v>0 - BM Port</v>
      </c>
      <c r="N110" s="16" t="str">
        <v>0 - Port Assets</v>
      </c>
      <c r="BR110" s="16" t="str">
        <v>0- Port Costs</v>
      </c>
      <c r="BV110" s="16" t="str">
        <v>0- Port Value</v>
      </c>
      <c r="BX110" s="16" t="str">
        <v>0</v>
      </c>
    </row>
    <row r="111" spans="8:76" hidden="1" outlineLevel="1" x14ac:dyDescent="0.3">
      <c r="H111" s="16" t="str">
        <v>0 - BM Costs</v>
      </c>
      <c r="L111" s="16" t="str">
        <v>0 - BM Port</v>
      </c>
      <c r="N111" s="16" t="str">
        <v>0 - Port Assets</v>
      </c>
      <c r="BR111" s="16" t="str">
        <v>0- Port Costs</v>
      </c>
      <c r="BV111" s="16" t="str">
        <v>0- Port Value</v>
      </c>
      <c r="BX111" s="16" t="str">
        <v>0</v>
      </c>
    </row>
    <row r="112" spans="8:76" hidden="1" outlineLevel="1" x14ac:dyDescent="0.3">
      <c r="H112" s="16" t="str">
        <v>0 - BM Costs</v>
      </c>
      <c r="L112" s="16" t="str">
        <v>0 - BM Port</v>
      </c>
      <c r="N112" s="16" t="str">
        <v>0 - Port Assets</v>
      </c>
      <c r="BR112" s="16" t="str">
        <v>0- Port Costs</v>
      </c>
      <c r="BV112" s="16" t="str">
        <v>0- Port Value</v>
      </c>
      <c r="BX112" s="16" t="str">
        <v>0</v>
      </c>
    </row>
    <row r="113" spans="8:76" hidden="1" outlineLevel="1" x14ac:dyDescent="0.3">
      <c r="H113" s="16" t="str">
        <v>0 - BM Costs</v>
      </c>
      <c r="L113" s="16" t="str">
        <v>0 - BM Port</v>
      </c>
      <c r="N113" s="16" t="str">
        <v>0 - Port Assets</v>
      </c>
      <c r="BR113" s="16" t="str">
        <v>0- Port Costs</v>
      </c>
      <c r="BV113" s="16" t="str">
        <v>0- Port Value</v>
      </c>
      <c r="BX113" s="16" t="str">
        <v>0</v>
      </c>
    </row>
    <row r="114" spans="8:76" hidden="1" outlineLevel="1" x14ac:dyDescent="0.3">
      <c r="H114" s="16" t="str">
        <v>0 - BM Costs</v>
      </c>
      <c r="L114" s="16" t="str">
        <v>0 - BM Port</v>
      </c>
      <c r="N114" s="16" t="str">
        <v>0 - Port Assets</v>
      </c>
      <c r="BR114" s="16" t="str">
        <v>0- Port Costs</v>
      </c>
      <c r="BV114" s="16" t="str">
        <v>0- Port Value</v>
      </c>
      <c r="BX114" s="16" t="str">
        <v>0</v>
      </c>
    </row>
    <row r="115" spans="8:76" hidden="1" outlineLevel="1" x14ac:dyDescent="0.3">
      <c r="H115" s="16" t="str">
        <v>0 - BM Costs</v>
      </c>
      <c r="L115" s="16" t="str">
        <v>0 - BM Port</v>
      </c>
      <c r="N115" s="16" t="str">
        <v>0 - Port Assets</v>
      </c>
      <c r="BR115" s="16" t="str">
        <v>0- Port Costs</v>
      </c>
      <c r="BV115" s="16" t="str">
        <v>0- Port Value</v>
      </c>
      <c r="BX115" s="16" t="str">
        <v>0</v>
      </c>
    </row>
    <row r="116" spans="8:76" hidden="1" outlineLevel="1" x14ac:dyDescent="0.3">
      <c r="H116" s="16" t="str">
        <v>0 - BM Costs</v>
      </c>
      <c r="L116" s="16" t="str">
        <v>0 - BM Port</v>
      </c>
      <c r="N116" s="16" t="str">
        <v>0 - Port Assets</v>
      </c>
      <c r="BR116" s="16" t="str">
        <v>0- Port Costs</v>
      </c>
      <c r="BV116" s="16" t="str">
        <v>0- Port Value</v>
      </c>
      <c r="BX116" s="16" t="str">
        <v>0</v>
      </c>
    </row>
    <row r="117" spans="8:76" hidden="1" outlineLevel="1" x14ac:dyDescent="0.3">
      <c r="H117" s="16" t="str">
        <v>0 - BM Costs</v>
      </c>
      <c r="L117" s="16" t="str">
        <v>0 - BM Port</v>
      </c>
      <c r="N117" s="16" t="str">
        <v>0 - Port Assets</v>
      </c>
      <c r="BR117" s="16" t="str">
        <v>0- Port Costs</v>
      </c>
      <c r="BV117" s="16" t="str">
        <v>0- Port Value</v>
      </c>
      <c r="BX117" s="16" t="str">
        <v>0</v>
      </c>
    </row>
    <row r="118" spans="8:76" hidden="1" outlineLevel="1" x14ac:dyDescent="0.3">
      <c r="H118" s="16" t="str">
        <v>0 - BM Costs</v>
      </c>
      <c r="L118" s="16" t="str">
        <v>0 - BM Port</v>
      </c>
      <c r="N118" s="16" t="str">
        <v>0 - Port Assets</v>
      </c>
      <c r="BR118" s="16" t="str">
        <v>0- Port Costs</v>
      </c>
      <c r="BV118" s="16" t="str">
        <v>0- Port Value</v>
      </c>
      <c r="BX118" s="16" t="str">
        <v>0</v>
      </c>
    </row>
    <row r="119" spans="8:76" hidden="1" outlineLevel="1" x14ac:dyDescent="0.3">
      <c r="H119" s="16" t="str">
        <v>0 - BM Costs</v>
      </c>
      <c r="L119" s="16" t="str">
        <v>0 - BM Port</v>
      </c>
      <c r="N119" s="16" t="str">
        <v>0 - Port Assets</v>
      </c>
      <c r="BR119" s="16" t="str">
        <v>0- Port Costs</v>
      </c>
      <c r="BV119" s="16" t="str">
        <v>0- Port Value</v>
      </c>
      <c r="BX119" s="16" t="str">
        <v>0</v>
      </c>
    </row>
    <row r="120" spans="8:76" hidden="1" outlineLevel="1" x14ac:dyDescent="0.3">
      <c r="H120" s="16" t="str">
        <v>0 - BM Costs</v>
      </c>
      <c r="L120" s="16" t="str">
        <v>0 - BM Port</v>
      </c>
      <c r="N120" s="16" t="str">
        <v>0 - Port Assets</v>
      </c>
      <c r="BR120" s="16" t="str">
        <v>0- Port Costs</v>
      </c>
      <c r="BV120" s="16" t="str">
        <v>0- Port Value</v>
      </c>
      <c r="BX120" s="16" t="str">
        <v>0</v>
      </c>
    </row>
    <row r="121" spans="8:76" hidden="1" outlineLevel="1" x14ac:dyDescent="0.3">
      <c r="H121" s="16" t="str">
        <v>0 - BM Costs</v>
      </c>
      <c r="L121" s="16" t="str">
        <v>0 - BM Port</v>
      </c>
      <c r="N121" s="16" t="str">
        <v>0 - Port Assets</v>
      </c>
      <c r="BR121" s="16" t="str">
        <v>0- Port Costs</v>
      </c>
      <c r="BV121" s="16" t="str">
        <v>0- Port Value</v>
      </c>
      <c r="BX121" s="16" t="str">
        <v>0</v>
      </c>
    </row>
    <row r="122" spans="8:76" hidden="1" outlineLevel="1" x14ac:dyDescent="0.3">
      <c r="H122" s="16" t="str">
        <v>0 - BM Costs</v>
      </c>
      <c r="L122" s="16" t="str">
        <v>0 - BM Port</v>
      </c>
      <c r="N122" s="16" t="str">
        <v>0 - Port Assets</v>
      </c>
      <c r="BR122" s="16" t="str">
        <v>0- Port Costs</v>
      </c>
      <c r="BV122" s="16" t="str">
        <v>0- Port Value</v>
      </c>
      <c r="BX122" s="16" t="str">
        <v>0</v>
      </c>
    </row>
    <row r="123" spans="8:76" hidden="1" outlineLevel="1" x14ac:dyDescent="0.3">
      <c r="H123" s="16" t="str">
        <v>0 - BM Costs</v>
      </c>
      <c r="L123" s="16" t="str">
        <v>0 - BM Port</v>
      </c>
      <c r="N123" s="16" t="str">
        <v>0 - Port Assets</v>
      </c>
      <c r="BR123" s="16" t="str">
        <v>0- Port Costs</v>
      </c>
      <c r="BV123" s="16" t="str">
        <v>0- Port Value</v>
      </c>
      <c r="BX123" s="16" t="str">
        <v>0</v>
      </c>
    </row>
    <row r="124" spans="8:76" hidden="1" outlineLevel="1" x14ac:dyDescent="0.3">
      <c r="H124" s="16" t="str">
        <v>0 - BM Costs</v>
      </c>
      <c r="L124" s="16" t="str">
        <v>0 - BM Port</v>
      </c>
      <c r="N124" s="16" t="str">
        <v>0 - Port Assets</v>
      </c>
      <c r="BR124" s="16" t="str">
        <v>0- Port Costs</v>
      </c>
      <c r="BV124" s="16" t="str">
        <v>0- Port Value</v>
      </c>
      <c r="BX124" s="16" t="str">
        <v>0</v>
      </c>
    </row>
    <row r="125" spans="8:76" hidden="1" outlineLevel="1" x14ac:dyDescent="0.3">
      <c r="H125" s="16" t="str">
        <v>0 - BM Costs</v>
      </c>
      <c r="L125" s="16" t="str">
        <v>0 - BM Port</v>
      </c>
      <c r="N125" s="16" t="str">
        <v>0 - Port Assets</v>
      </c>
      <c r="BR125" s="16" t="str">
        <v>0- Port Costs</v>
      </c>
      <c r="BV125" s="16" t="str">
        <v>0- Port Value</v>
      </c>
      <c r="BX125" s="16" t="str">
        <v>0</v>
      </c>
    </row>
    <row r="126" spans="8:76" hidden="1" outlineLevel="1" x14ac:dyDescent="0.3">
      <c r="H126" s="16" t="str">
        <v>0 - BM Costs</v>
      </c>
      <c r="L126" s="16" t="str">
        <v>0 - BM Port</v>
      </c>
      <c r="N126" s="16" t="str">
        <v>0 - Port Assets</v>
      </c>
      <c r="BR126" s="16" t="str">
        <v>0- Port Costs</v>
      </c>
      <c r="BV126" s="16" t="str">
        <v>0- Port Value</v>
      </c>
      <c r="BX126" s="16" t="str">
        <v>0</v>
      </c>
    </row>
    <row r="127" spans="8:76" hidden="1" outlineLevel="1" x14ac:dyDescent="0.3">
      <c r="H127" s="16" t="str">
        <v>0 - BM Costs</v>
      </c>
      <c r="L127" s="16" t="str">
        <v>0 - BM Port</v>
      </c>
      <c r="N127" s="16" t="str">
        <v>0 - Port Assets</v>
      </c>
      <c r="BR127" s="16" t="str">
        <v>0- Port Costs</v>
      </c>
      <c r="BV127" s="16" t="str">
        <v>0- Port Value</v>
      </c>
      <c r="BX127" s="16" t="str">
        <v>0</v>
      </c>
    </row>
    <row r="128" spans="8:76" hidden="1" outlineLevel="1" x14ac:dyDescent="0.3">
      <c r="H128" s="16" t="str">
        <v>0 - BM Costs</v>
      </c>
      <c r="L128" s="16" t="str">
        <v>0 - BM Port</v>
      </c>
      <c r="N128" s="16" t="str">
        <v>0 - Port Assets</v>
      </c>
      <c r="BR128" s="16" t="str">
        <v>0- Port Costs</v>
      </c>
      <c r="BV128" s="16" t="str">
        <v>0- Port Value</v>
      </c>
      <c r="BX128" s="16" t="str">
        <v>0</v>
      </c>
    </row>
    <row r="129" spans="8:76" hidden="1" outlineLevel="1" x14ac:dyDescent="0.3">
      <c r="H129" s="16" t="str">
        <v>0 - BM Costs</v>
      </c>
      <c r="L129" s="16" t="str">
        <v>0 - BM Port</v>
      </c>
      <c r="N129" s="16" t="str">
        <v>0 - Port Assets</v>
      </c>
      <c r="BR129" s="16" t="str">
        <v>0- Port Costs</v>
      </c>
      <c r="BV129" s="16" t="str">
        <v>0- Port Value</v>
      </c>
      <c r="BX129" s="16" t="str">
        <v>0</v>
      </c>
    </row>
    <row r="130" spans="8:76" hidden="1" outlineLevel="1" x14ac:dyDescent="0.3">
      <c r="H130" s="16" t="str">
        <v>0 - BM Costs</v>
      </c>
      <c r="L130" s="16" t="str">
        <v>0 - BM Port</v>
      </c>
      <c r="N130" s="16" t="str">
        <v>0 - Port Assets</v>
      </c>
      <c r="BR130" s="16" t="str">
        <v>0- Port Costs</v>
      </c>
      <c r="BV130" s="16" t="str">
        <v>0- Port Value</v>
      </c>
      <c r="BX130" s="16" t="str">
        <v>0</v>
      </c>
    </row>
    <row r="131" spans="8:76" hidden="1" outlineLevel="1" x14ac:dyDescent="0.3">
      <c r="H131" s="16" t="str">
        <v>0 - BM Costs</v>
      </c>
      <c r="L131" s="16" t="str">
        <v>0 - BM Port</v>
      </c>
      <c r="N131" s="16" t="str">
        <v>0 - Port Assets</v>
      </c>
      <c r="BR131" s="16" t="str">
        <v>0- Port Costs</v>
      </c>
      <c r="BV131" s="16" t="str">
        <v>0- Port Value</v>
      </c>
      <c r="BX131" s="16" t="str">
        <v>0</v>
      </c>
    </row>
    <row r="132" spans="8:76" hidden="1" outlineLevel="1" x14ac:dyDescent="0.3">
      <c r="H132" s="16" t="str">
        <v>0 - BM Costs</v>
      </c>
      <c r="L132" s="16" t="str">
        <v>0 - BM Port</v>
      </c>
      <c r="N132" s="16" t="str">
        <v>0 - Port Assets</v>
      </c>
      <c r="BR132" s="16" t="str">
        <v>0- Port Costs</v>
      </c>
      <c r="BV132" s="16" t="str">
        <v>0- Port Value</v>
      </c>
      <c r="BX132" s="16" t="str">
        <v>0</v>
      </c>
    </row>
    <row r="133" spans="8:76" hidden="1" outlineLevel="1" x14ac:dyDescent="0.3">
      <c r="H133" s="16" t="str">
        <v>0 - BM Costs</v>
      </c>
      <c r="L133" s="16" t="str">
        <v>0 - BM Port</v>
      </c>
      <c r="N133" s="16" t="str">
        <v>0 - Port Assets</v>
      </c>
      <c r="BR133" s="16" t="str">
        <v>0- Port Costs</v>
      </c>
      <c r="BV133" s="16" t="str">
        <v>0- Port Value</v>
      </c>
      <c r="BX133" s="16" t="str">
        <v>0</v>
      </c>
    </row>
    <row r="134" spans="8:76" hidden="1" outlineLevel="1" x14ac:dyDescent="0.3">
      <c r="H134" s="16" t="str">
        <v>0 - BM Costs</v>
      </c>
      <c r="L134" s="16" t="str">
        <v>0 - BM Port</v>
      </c>
      <c r="N134" s="16" t="str">
        <v>0 - Port Assets</v>
      </c>
      <c r="BR134" s="16" t="str">
        <v>0- Port Costs</v>
      </c>
      <c r="BV134" s="16" t="str">
        <v>0- Port Value</v>
      </c>
      <c r="BX134" s="16" t="str">
        <v>0</v>
      </c>
    </row>
    <row r="135" spans="8:76" hidden="1" outlineLevel="1" x14ac:dyDescent="0.3">
      <c r="H135" s="16" t="str">
        <v>0 - BM Costs</v>
      </c>
      <c r="L135" s="16" t="str">
        <v>0 - BM Port</v>
      </c>
      <c r="N135" s="16" t="str">
        <v>0 - Port Assets</v>
      </c>
      <c r="BR135" s="16" t="str">
        <v>0- Port Costs</v>
      </c>
      <c r="BV135" s="16" t="str">
        <v>0- Port Value</v>
      </c>
      <c r="BX135" s="16" t="str">
        <v>0</v>
      </c>
    </row>
    <row r="136" spans="8:76" hidden="1" outlineLevel="1" x14ac:dyDescent="0.3">
      <c r="H136" s="16" t="str">
        <v>0 - BM Costs</v>
      </c>
      <c r="L136" s="16" t="str">
        <v>0 - BM Port</v>
      </c>
      <c r="N136" s="16" t="str">
        <v>0 - Port Assets</v>
      </c>
      <c r="BR136" s="16" t="str">
        <v>0- Port Costs</v>
      </c>
      <c r="BV136" s="16" t="str">
        <v>0- Port Value</v>
      </c>
      <c r="BX136" s="16" t="str">
        <v>0</v>
      </c>
    </row>
    <row r="137" spans="8:76" hidden="1" outlineLevel="1" x14ac:dyDescent="0.3">
      <c r="H137" s="16" t="str">
        <v>0 - BM Costs</v>
      </c>
      <c r="L137" s="16" t="str">
        <v>0 - BM Port</v>
      </c>
      <c r="N137" s="16" t="str">
        <v>0 - Port Assets</v>
      </c>
      <c r="BR137" s="16" t="str">
        <v>0- Port Costs</v>
      </c>
      <c r="BV137" s="16" t="str">
        <v>0- Port Value</v>
      </c>
      <c r="BX137" s="16" t="str">
        <v>0</v>
      </c>
    </row>
    <row r="138" spans="8:76" hidden="1" outlineLevel="1" x14ac:dyDescent="0.3">
      <c r="H138" s="16" t="str">
        <v>0 - BM Costs</v>
      </c>
      <c r="L138" s="16" t="str">
        <v>0 - BM Port</v>
      </c>
      <c r="N138" s="16" t="str">
        <v>0 - Port Assets</v>
      </c>
      <c r="BR138" s="16" t="str">
        <v>0- Port Costs</v>
      </c>
      <c r="BV138" s="16" t="str">
        <v>0- Port Value</v>
      </c>
      <c r="BX138" s="16" t="str">
        <v>0</v>
      </c>
    </row>
    <row r="139" spans="8:76" hidden="1" outlineLevel="1" x14ac:dyDescent="0.3">
      <c r="H139" s="16" t="str">
        <v>0 - BM Costs</v>
      </c>
      <c r="L139" s="16" t="str">
        <v>0 - BM Port</v>
      </c>
      <c r="N139" s="16" t="str">
        <v>0 - Port Assets</v>
      </c>
      <c r="BR139" s="16" t="str">
        <v>0- Port Costs</v>
      </c>
      <c r="BV139" s="16" t="str">
        <v>0- Port Value</v>
      </c>
      <c r="BX139" s="16" t="str">
        <v>0</v>
      </c>
    </row>
    <row r="140" spans="8:76" hidden="1" outlineLevel="1" x14ac:dyDescent="0.3">
      <c r="H140" s="16" t="str">
        <v>0 - BM Costs</v>
      </c>
      <c r="L140" s="16" t="str">
        <v>0 - BM Port</v>
      </c>
      <c r="N140" s="16" t="str">
        <v>0 - Port Assets</v>
      </c>
      <c r="BR140" s="16" t="str">
        <v>0- Port Costs</v>
      </c>
      <c r="BV140" s="16" t="str">
        <v>0- Port Value</v>
      </c>
      <c r="BX140" s="16" t="str">
        <v>0</v>
      </c>
    </row>
    <row r="141" spans="8:76" hidden="1" outlineLevel="1" x14ac:dyDescent="0.3">
      <c r="H141" s="16" t="str">
        <v>0 - BM Costs</v>
      </c>
      <c r="L141" s="16" t="str">
        <v>0 - BM Port</v>
      </c>
      <c r="N141" s="16" t="str">
        <v>0 - Port Assets</v>
      </c>
      <c r="BR141" s="16" t="str">
        <v>0- Port Costs</v>
      </c>
      <c r="BV141" s="16" t="str">
        <v>0- Port Value</v>
      </c>
      <c r="BX141" s="16" t="str">
        <v>0</v>
      </c>
    </row>
    <row r="142" spans="8:76" hidden="1" outlineLevel="1" x14ac:dyDescent="0.3">
      <c r="H142" s="16" t="str">
        <v>0 - BM Costs</v>
      </c>
      <c r="L142" s="16" t="str">
        <v>0 - BM Port</v>
      </c>
      <c r="N142" s="16" t="str">
        <v>0 - Port Assets</v>
      </c>
      <c r="BR142" s="16" t="str">
        <v>0- Port Costs</v>
      </c>
      <c r="BV142" s="16" t="str">
        <v>0- Port Value</v>
      </c>
      <c r="BX142" s="16" t="str">
        <v>0</v>
      </c>
    </row>
    <row r="143" spans="8:76" hidden="1" outlineLevel="1" x14ac:dyDescent="0.3">
      <c r="H143" s="16" t="str">
        <v>0 - BM Costs</v>
      </c>
      <c r="L143" s="16" t="str">
        <v>0 - BM Port</v>
      </c>
      <c r="N143" s="16" t="str">
        <v>0 - Port Assets</v>
      </c>
      <c r="BR143" s="16" t="str">
        <v>0- Port Costs</v>
      </c>
      <c r="BV143" s="16" t="str">
        <v>0- Port Value</v>
      </c>
      <c r="BX143" s="16" t="str">
        <v>0</v>
      </c>
    </row>
    <row r="144" spans="8:76" hidden="1" outlineLevel="1" x14ac:dyDescent="0.3">
      <c r="H144" s="16" t="str">
        <v>0 - BM Costs</v>
      </c>
      <c r="L144" s="16" t="str">
        <v>0 - BM Port</v>
      </c>
      <c r="N144" s="16" t="str">
        <v>0 - Port Assets</v>
      </c>
      <c r="BR144" s="16" t="str">
        <v>0- Port Costs</v>
      </c>
      <c r="BV144" s="16" t="str">
        <v>0- Port Value</v>
      </c>
      <c r="BX144" s="16" t="str">
        <v>0</v>
      </c>
    </row>
    <row r="145" spans="8:76" hidden="1" outlineLevel="1" x14ac:dyDescent="0.3">
      <c r="H145" s="16" t="str">
        <v>0 - BM Costs</v>
      </c>
      <c r="L145" s="16" t="str">
        <v>0 - BM Port</v>
      </c>
      <c r="N145" s="16" t="str">
        <v>0 - Port Assets</v>
      </c>
      <c r="BR145" s="16" t="str">
        <v>0- Port Costs</v>
      </c>
      <c r="BV145" s="16" t="str">
        <v>0- Port Value</v>
      </c>
      <c r="BX145" s="16" t="str">
        <v>0</v>
      </c>
    </row>
    <row r="146" spans="8:76" hidden="1" outlineLevel="1" x14ac:dyDescent="0.3">
      <c r="H146" s="16" t="str">
        <v>0 - BM Costs</v>
      </c>
      <c r="L146" s="16" t="str">
        <v>0 - BM Port</v>
      </c>
      <c r="N146" s="16" t="str">
        <v>0 - Port Assets</v>
      </c>
      <c r="BR146" s="16" t="str">
        <v>0- Port Costs</v>
      </c>
      <c r="BV146" s="16" t="str">
        <v>0- Port Value</v>
      </c>
      <c r="BX146" s="16" t="str">
        <v>0</v>
      </c>
    </row>
    <row r="147" spans="8:76" hidden="1" outlineLevel="1" x14ac:dyDescent="0.3">
      <c r="H147" s="16" t="str">
        <v>0 - BM Costs</v>
      </c>
      <c r="L147" s="16" t="str">
        <v>0 - BM Port</v>
      </c>
      <c r="N147" s="16" t="str">
        <v>0 - Port Assets</v>
      </c>
      <c r="BR147" s="16" t="str">
        <v>0- Port Costs</v>
      </c>
      <c r="BV147" s="16" t="str">
        <v>0- Port Value</v>
      </c>
      <c r="BX147" s="16" t="str">
        <v>0</v>
      </c>
    </row>
    <row r="148" spans="8:76" hidden="1" outlineLevel="1" x14ac:dyDescent="0.3">
      <c r="H148" s="16" t="str">
        <v>0 - BM Costs</v>
      </c>
      <c r="L148" s="16" t="str">
        <v>0 - BM Port</v>
      </c>
      <c r="N148" s="16" t="str">
        <v>0 - Port Assets</v>
      </c>
      <c r="BR148" s="16" t="str">
        <v>0- Port Costs</v>
      </c>
      <c r="BV148" s="16" t="str">
        <v>0- Port Value</v>
      </c>
      <c r="BX148" s="16" t="str">
        <v>0</v>
      </c>
    </row>
    <row r="149" spans="8:76" hidden="1" outlineLevel="1" x14ac:dyDescent="0.3">
      <c r="H149" s="16" t="str">
        <v>0 - BM Costs</v>
      </c>
      <c r="L149" s="16" t="str">
        <v>0 - BM Port</v>
      </c>
      <c r="N149" s="16" t="str">
        <v>0 - Port Assets</v>
      </c>
      <c r="BR149" s="16" t="str">
        <v>0- Port Costs</v>
      </c>
      <c r="BV149" s="16" t="str">
        <v>0- Port Value</v>
      </c>
      <c r="BX149" s="16" t="str">
        <v>0</v>
      </c>
    </row>
    <row r="150" spans="8:76" hidden="1" outlineLevel="1" x14ac:dyDescent="0.3">
      <c r="H150" s="16" t="str">
        <v>0 - BM Costs</v>
      </c>
      <c r="L150" s="16" t="str">
        <v>0 - BM Port</v>
      </c>
      <c r="N150" s="16" t="str">
        <v>0 - Port Assets</v>
      </c>
      <c r="BR150" s="16" t="str">
        <v>0- Port Costs</v>
      </c>
      <c r="BV150" s="16" t="str">
        <v>0- Port Value</v>
      </c>
      <c r="BX150" s="16" t="str">
        <v>0</v>
      </c>
    </row>
    <row r="151" spans="8:76" hidden="1" outlineLevel="1" x14ac:dyDescent="0.3">
      <c r="H151" s="16" t="str">
        <v>0 - BM Costs</v>
      </c>
      <c r="L151" s="16" t="str">
        <v>0 - BM Port</v>
      </c>
      <c r="N151" s="16" t="str">
        <v>0 - Port Assets</v>
      </c>
      <c r="BR151" s="16" t="str">
        <v>0- Port Costs</v>
      </c>
      <c r="BV151" s="16" t="str">
        <v>0- Port Value</v>
      </c>
      <c r="BX151" s="16" t="str">
        <v>0</v>
      </c>
    </row>
    <row r="152" spans="8:76" hidden="1" outlineLevel="1" x14ac:dyDescent="0.3">
      <c r="H152" s="16" t="str">
        <v>0 - BM Costs</v>
      </c>
      <c r="L152" s="16" t="str">
        <v>0 - BM Port</v>
      </c>
      <c r="N152" s="16" t="str">
        <v>0 - Port Assets</v>
      </c>
      <c r="BR152" s="16" t="str">
        <v>0- Port Costs</v>
      </c>
      <c r="BV152" s="16" t="str">
        <v>0- Port Value</v>
      </c>
      <c r="BX152" s="16" t="str">
        <v>0</v>
      </c>
    </row>
    <row r="153" spans="8:76" hidden="1" outlineLevel="1" x14ac:dyDescent="0.3">
      <c r="H153" s="16" t="str">
        <v>0 - BM Costs</v>
      </c>
      <c r="L153" s="16" t="str">
        <v>0 - BM Port</v>
      </c>
      <c r="N153" s="16" t="str">
        <v>0 - Port Assets</v>
      </c>
      <c r="BR153" s="16" t="str">
        <v>0- Port Costs</v>
      </c>
      <c r="BV153" s="16" t="str">
        <v>0- Port Value</v>
      </c>
      <c r="BX153" s="16" t="str">
        <v>0</v>
      </c>
    </row>
    <row r="154" spans="8:76" hidden="1" outlineLevel="1" x14ac:dyDescent="0.3">
      <c r="H154" s="16" t="str">
        <v>0 - BM Costs</v>
      </c>
      <c r="L154" s="16" t="str">
        <v>0 - BM Port</v>
      </c>
      <c r="N154" s="16" t="str">
        <v>0 - Port Assets</v>
      </c>
      <c r="BR154" s="16" t="str">
        <v>0- Port Costs</v>
      </c>
      <c r="BV154" s="16" t="str">
        <v>0- Port Value</v>
      </c>
      <c r="BX154" s="16" t="str">
        <v>0</v>
      </c>
    </row>
    <row r="155" spans="8:76" hidden="1" outlineLevel="1" x14ac:dyDescent="0.3">
      <c r="H155" s="16" t="str">
        <v>0 - BM Costs</v>
      </c>
      <c r="L155" s="16" t="str">
        <v>0 - BM Port</v>
      </c>
      <c r="N155" s="16" t="str">
        <v>0 - Port Assets</v>
      </c>
      <c r="BR155" s="16" t="str">
        <v>0- Port Costs</v>
      </c>
      <c r="BV155" s="16" t="str">
        <v>0- Port Value</v>
      </c>
      <c r="BX155" s="16" t="str">
        <v>0</v>
      </c>
    </row>
    <row r="156" spans="8:76" hidden="1" outlineLevel="1" x14ac:dyDescent="0.3">
      <c r="H156" s="16" t="str">
        <v>0 - BM Costs</v>
      </c>
      <c r="L156" s="16" t="str">
        <v>0 - BM Port</v>
      </c>
      <c r="N156" s="16" t="str">
        <v>0 - Port Assets</v>
      </c>
      <c r="BR156" s="16" t="str">
        <v>0- Port Costs</v>
      </c>
      <c r="BV156" s="16" t="str">
        <v>0- Port Value</v>
      </c>
      <c r="BX156" s="16" t="str">
        <v>0</v>
      </c>
    </row>
    <row r="157" spans="8:76" hidden="1" outlineLevel="1" x14ac:dyDescent="0.3">
      <c r="H157" s="16" t="str">
        <v>0 - BM Costs</v>
      </c>
      <c r="L157" s="16" t="str">
        <v>0 - BM Port</v>
      </c>
      <c r="N157" s="16" t="str">
        <v>0 - Port Assets</v>
      </c>
      <c r="BR157" s="16" t="str">
        <v>0- Port Costs</v>
      </c>
      <c r="BV157" s="16" t="str">
        <v>0- Port Value</v>
      </c>
      <c r="BX157" s="16" t="str">
        <v>0</v>
      </c>
    </row>
    <row r="158" spans="8:76" hidden="1" outlineLevel="1" x14ac:dyDescent="0.3">
      <c r="H158" s="16" t="str">
        <v>0 - BM Costs</v>
      </c>
      <c r="L158" s="16" t="str">
        <v>0 - BM Port</v>
      </c>
      <c r="N158" s="16" t="str">
        <v>0 - Port Assets</v>
      </c>
      <c r="BR158" s="16" t="str">
        <v>0- Port Costs</v>
      </c>
      <c r="BV158" s="16" t="str">
        <v>0- Port Value</v>
      </c>
      <c r="BX158" s="16" t="str">
        <v>0</v>
      </c>
    </row>
    <row r="159" spans="8:76" hidden="1" outlineLevel="1" x14ac:dyDescent="0.3">
      <c r="H159" s="16" t="str">
        <v>0 - BM Costs</v>
      </c>
      <c r="L159" s="16" t="str">
        <v>0 - BM Port</v>
      </c>
      <c r="N159" s="16" t="str">
        <v>0 - Port Assets</v>
      </c>
      <c r="BR159" s="16" t="str">
        <v>0- Port Costs</v>
      </c>
      <c r="BV159" s="16" t="str">
        <v>0- Port Value</v>
      </c>
      <c r="BX159" s="16" t="str">
        <v>0</v>
      </c>
    </row>
    <row r="160" spans="8:76" hidden="1" outlineLevel="1" x14ac:dyDescent="0.3">
      <c r="H160" s="16" t="str">
        <v>0 - BM Costs</v>
      </c>
      <c r="L160" s="16" t="str">
        <v>0 - BM Port</v>
      </c>
      <c r="N160" s="16" t="str">
        <v>0 - Port Assets</v>
      </c>
      <c r="BR160" s="16" t="str">
        <v>0- Port Costs</v>
      </c>
      <c r="BV160" s="16" t="str">
        <v>0- Port Value</v>
      </c>
      <c r="BX160" s="16" t="str">
        <v>0</v>
      </c>
    </row>
    <row r="161" spans="8:76" hidden="1" outlineLevel="1" x14ac:dyDescent="0.3">
      <c r="H161" s="16" t="str">
        <v>0 - BM Costs</v>
      </c>
      <c r="L161" s="16" t="str">
        <v>0 - BM Port</v>
      </c>
      <c r="N161" s="16" t="str">
        <v>0 - Port Assets</v>
      </c>
      <c r="BR161" s="16" t="str">
        <v>0- Port Costs</v>
      </c>
      <c r="BV161" s="16" t="str">
        <v>0- Port Value</v>
      </c>
      <c r="BX161" s="16" t="str">
        <v>0</v>
      </c>
    </row>
    <row r="162" spans="8:76" hidden="1" outlineLevel="1" x14ac:dyDescent="0.3">
      <c r="H162" s="16" t="str">
        <v>0 - BM Costs</v>
      </c>
      <c r="L162" s="16" t="str">
        <v>0 - BM Port</v>
      </c>
      <c r="N162" s="16" t="str">
        <v>0 - Port Assets</v>
      </c>
      <c r="BR162" s="16" t="str">
        <v>0- Port Costs</v>
      </c>
      <c r="BV162" s="16" t="str">
        <v>0- Port Value</v>
      </c>
      <c r="BX162" s="16" t="str">
        <v>0</v>
      </c>
    </row>
    <row r="163" spans="8:76" hidden="1" outlineLevel="1" x14ac:dyDescent="0.3">
      <c r="H163" s="16" t="str">
        <v>0 - BM Costs</v>
      </c>
      <c r="L163" s="16" t="str">
        <v>0 - BM Port</v>
      </c>
      <c r="N163" s="16" t="str">
        <v>0 - Port Assets</v>
      </c>
      <c r="BR163" s="16" t="str">
        <v>0- Port Costs</v>
      </c>
      <c r="BV163" s="16" t="str">
        <v>0- Port Value</v>
      </c>
      <c r="BX163" s="16" t="str">
        <v>0</v>
      </c>
    </row>
    <row r="164" spans="8:76" hidden="1" outlineLevel="1" x14ac:dyDescent="0.3">
      <c r="H164" s="16" t="str">
        <v>0 - BM Costs</v>
      </c>
      <c r="L164" s="16" t="str">
        <v>0 - BM Port</v>
      </c>
      <c r="N164" s="16" t="str">
        <v>0 - Port Assets</v>
      </c>
      <c r="BR164" s="16" t="str">
        <v>0- Port Costs</v>
      </c>
      <c r="BV164" s="16" t="str">
        <v>0- Port Value</v>
      </c>
      <c r="BX164" s="16" t="str">
        <v>0</v>
      </c>
    </row>
    <row r="165" spans="8:76" hidden="1" outlineLevel="1" x14ac:dyDescent="0.3">
      <c r="H165" s="16" t="str">
        <v>0 - BM Costs</v>
      </c>
      <c r="L165" s="16" t="str">
        <v>0 - BM Port</v>
      </c>
      <c r="N165" s="16" t="str">
        <v>0 - Port Assets</v>
      </c>
      <c r="BR165" s="16" t="str">
        <v>0- Port Costs</v>
      </c>
      <c r="BV165" s="16" t="str">
        <v>0- Port Value</v>
      </c>
      <c r="BX165" s="16" t="str">
        <v>0</v>
      </c>
    </row>
    <row r="166" spans="8:76" hidden="1" outlineLevel="1" x14ac:dyDescent="0.3">
      <c r="H166" s="16" t="str">
        <v>0 - BM Costs</v>
      </c>
      <c r="L166" s="16" t="str">
        <v>0 - BM Port</v>
      </c>
      <c r="N166" s="16" t="str">
        <v>0 - Port Assets</v>
      </c>
      <c r="BR166" s="16" t="str">
        <v>0- Port Costs</v>
      </c>
      <c r="BV166" s="16" t="str">
        <v>0- Port Value</v>
      </c>
      <c r="BX166" s="16" t="str">
        <v>0</v>
      </c>
    </row>
    <row r="167" spans="8:76" hidden="1" outlineLevel="1" x14ac:dyDescent="0.3">
      <c r="H167" s="16" t="str">
        <v>0 - BM Costs</v>
      </c>
      <c r="L167" s="16" t="str">
        <v>0 - BM Port</v>
      </c>
      <c r="N167" s="16" t="str">
        <v>0 - Port Assets</v>
      </c>
      <c r="BR167" s="16" t="str">
        <v>0- Port Costs</v>
      </c>
      <c r="BV167" s="16" t="str">
        <v>0- Port Value</v>
      </c>
      <c r="BX167" s="16" t="str">
        <v>0</v>
      </c>
    </row>
    <row r="168" spans="8:76" hidden="1" outlineLevel="1" x14ac:dyDescent="0.3">
      <c r="H168" s="16" t="str">
        <v>0 - BM Costs</v>
      </c>
      <c r="L168" s="16" t="str">
        <v>0 - BM Port</v>
      </c>
      <c r="N168" s="16" t="str">
        <v>0 - Port Assets</v>
      </c>
      <c r="BR168" s="16" t="str">
        <v>0- Port Costs</v>
      </c>
      <c r="BV168" s="16" t="str">
        <v>0- Port Value</v>
      </c>
      <c r="BX168" s="16" t="str">
        <v>0</v>
      </c>
    </row>
    <row r="169" spans="8:76" hidden="1" outlineLevel="1" x14ac:dyDescent="0.3">
      <c r="H169" s="16" t="str">
        <v>0 - BM Costs</v>
      </c>
      <c r="L169" s="16" t="str">
        <v>0 - BM Port</v>
      </c>
      <c r="N169" s="16" t="str">
        <v>0 - Port Assets</v>
      </c>
      <c r="BR169" s="16" t="str">
        <v>0- Port Costs</v>
      </c>
      <c r="BV169" s="16" t="str">
        <v>0- Port Value</v>
      </c>
      <c r="BX169" s="16" t="str">
        <v>0</v>
      </c>
    </row>
    <row r="170" spans="8:76" hidden="1" outlineLevel="1" x14ac:dyDescent="0.3">
      <c r="H170" s="16" t="str">
        <v>0 - BM Costs</v>
      </c>
      <c r="L170" s="16" t="str">
        <v>0 - BM Port</v>
      </c>
      <c r="N170" s="16" t="str">
        <v>0 - Port Assets</v>
      </c>
      <c r="BR170" s="16" t="str">
        <v>0- Port Costs</v>
      </c>
      <c r="BV170" s="16" t="str">
        <v>0- Port Value</v>
      </c>
      <c r="BX170" s="16" t="str">
        <v>0</v>
      </c>
    </row>
    <row r="171" spans="8:76" hidden="1" outlineLevel="1" x14ac:dyDescent="0.3">
      <c r="H171" s="16" t="str">
        <v>0 - BM Costs</v>
      </c>
      <c r="L171" s="16" t="str">
        <v>0 - BM Port</v>
      </c>
      <c r="N171" s="16" t="str">
        <v>0 - Port Assets</v>
      </c>
      <c r="BR171" s="16" t="str">
        <v>0- Port Costs</v>
      </c>
      <c r="BV171" s="16" t="str">
        <v>0- Port Value</v>
      </c>
      <c r="BX171" s="16" t="str">
        <v>0</v>
      </c>
    </row>
    <row r="172" spans="8:76" hidden="1" outlineLevel="1" x14ac:dyDescent="0.3">
      <c r="H172" s="16" t="str">
        <v>0 - BM Costs</v>
      </c>
      <c r="L172" s="16" t="str">
        <v>0 - BM Port</v>
      </c>
      <c r="N172" s="16" t="str">
        <v>0 - Port Assets</v>
      </c>
      <c r="BR172" s="16" t="str">
        <v>0- Port Costs</v>
      </c>
      <c r="BV172" s="16" t="str">
        <v>0- Port Value</v>
      </c>
      <c r="BX172" s="16" t="str">
        <v>0</v>
      </c>
    </row>
    <row r="173" spans="8:76" hidden="1" outlineLevel="1" x14ac:dyDescent="0.3">
      <c r="H173" s="16" t="str">
        <v>0 - BM Costs</v>
      </c>
      <c r="L173" s="16" t="str">
        <v>0 - BM Port</v>
      </c>
      <c r="N173" s="16" t="str">
        <v>0 - Port Assets</v>
      </c>
      <c r="BR173" s="16" t="str">
        <v>0- Port Costs</v>
      </c>
      <c r="BV173" s="16" t="str">
        <v>0- Port Value</v>
      </c>
      <c r="BX173" s="16" t="str">
        <v>0</v>
      </c>
    </row>
    <row r="174" spans="8:76" hidden="1" outlineLevel="1" x14ac:dyDescent="0.3">
      <c r="H174" s="16" t="str">
        <v>0 - BM Costs</v>
      </c>
      <c r="L174" s="16" t="str">
        <v>0 - BM Port</v>
      </c>
      <c r="N174" s="16" t="str">
        <v>0 - Port Assets</v>
      </c>
      <c r="BR174" s="16" t="str">
        <v>0- Port Costs</v>
      </c>
      <c r="BV174" s="16" t="str">
        <v>0- Port Value</v>
      </c>
      <c r="BX174" s="16" t="str">
        <v>0</v>
      </c>
    </row>
    <row r="175" spans="8:76" hidden="1" outlineLevel="1" x14ac:dyDescent="0.3">
      <c r="H175" s="16" t="str">
        <v>0 - BM Costs</v>
      </c>
      <c r="L175" s="16" t="str">
        <v>0 - BM Port</v>
      </c>
      <c r="N175" s="16" t="str">
        <v>0 - Port Assets</v>
      </c>
      <c r="BR175" s="16" t="str">
        <v>0- Port Costs</v>
      </c>
      <c r="BV175" s="16" t="str">
        <v>0- Port Value</v>
      </c>
      <c r="BX175" s="16" t="str">
        <v>0</v>
      </c>
    </row>
    <row r="176" spans="8:76" hidden="1" outlineLevel="1" x14ac:dyDescent="0.3">
      <c r="H176" s="16" t="str">
        <v>0 - BM Costs</v>
      </c>
      <c r="L176" s="16" t="str">
        <v>0 - BM Port</v>
      </c>
      <c r="N176" s="16" t="str">
        <v>0 - Port Assets</v>
      </c>
      <c r="BR176" s="16" t="str">
        <v>0- Port Costs</v>
      </c>
      <c r="BV176" s="16" t="str">
        <v>0- Port Value</v>
      </c>
      <c r="BX176" s="16" t="str">
        <v>0</v>
      </c>
    </row>
    <row r="177" spans="8:76" hidden="1" outlineLevel="1" x14ac:dyDescent="0.3">
      <c r="H177" s="16" t="str">
        <v>0 - BM Costs</v>
      </c>
      <c r="L177" s="16" t="str">
        <v>0 - BM Port</v>
      </c>
      <c r="N177" s="16" t="str">
        <v>0 - Port Assets</v>
      </c>
      <c r="BR177" s="16" t="str">
        <v>0- Port Costs</v>
      </c>
      <c r="BV177" s="16" t="str">
        <v>0- Port Value</v>
      </c>
      <c r="BX177" s="16" t="str">
        <v>0</v>
      </c>
    </row>
    <row r="178" spans="8:76" hidden="1" outlineLevel="1" x14ac:dyDescent="0.3">
      <c r="H178" s="16" t="str">
        <v>0 - BM Costs</v>
      </c>
      <c r="L178" s="16" t="str">
        <v>0 - BM Port</v>
      </c>
      <c r="N178" s="16" t="str">
        <v>0 - Port Assets</v>
      </c>
      <c r="BR178" s="16" t="str">
        <v>0- Port Costs</v>
      </c>
      <c r="BV178" s="16" t="str">
        <v>0- Port Value</v>
      </c>
      <c r="BX178" s="16" t="str">
        <v>0</v>
      </c>
    </row>
    <row r="179" spans="8:76" hidden="1" outlineLevel="1" x14ac:dyDescent="0.3">
      <c r="H179" s="16" t="str">
        <v>0 - BM Costs</v>
      </c>
      <c r="L179" s="16" t="str">
        <v>0 - BM Port</v>
      </c>
      <c r="N179" s="16" t="str">
        <v>0 - Port Assets</v>
      </c>
      <c r="BR179" s="16" t="str">
        <v>0- Port Costs</v>
      </c>
      <c r="BV179" s="16" t="str">
        <v>0- Port Value</v>
      </c>
      <c r="BX179" s="16" t="str">
        <v>0</v>
      </c>
    </row>
    <row r="180" spans="8:76" hidden="1" outlineLevel="1" x14ac:dyDescent="0.3">
      <c r="H180" s="16" t="str">
        <v>0 - BM Costs</v>
      </c>
      <c r="L180" s="16" t="str">
        <v>0 - BM Port</v>
      </c>
      <c r="N180" s="16" t="str">
        <v>0 - Port Assets</v>
      </c>
      <c r="BR180" s="16" t="str">
        <v>0- Port Costs</v>
      </c>
      <c r="BV180" s="16" t="str">
        <v>0- Port Value</v>
      </c>
      <c r="BX180" s="16" t="str">
        <v>0</v>
      </c>
    </row>
    <row r="181" spans="8:76" hidden="1" outlineLevel="1" x14ac:dyDescent="0.3">
      <c r="H181" s="16" t="str">
        <v>0 - BM Costs</v>
      </c>
      <c r="L181" s="16" t="str">
        <v>0 - BM Port</v>
      </c>
      <c r="N181" s="16" t="str">
        <v>0 - Port Assets</v>
      </c>
      <c r="BR181" s="16" t="str">
        <v>0- Port Costs</v>
      </c>
      <c r="BV181" s="16" t="str">
        <v>0- Port Value</v>
      </c>
      <c r="BX181" s="16" t="str">
        <v>0</v>
      </c>
    </row>
    <row r="182" spans="8:76" hidden="1" outlineLevel="1" x14ac:dyDescent="0.3">
      <c r="H182" s="16" t="str">
        <v>0 - BM Costs</v>
      </c>
      <c r="L182" s="16" t="str">
        <v>0 - BM Port</v>
      </c>
      <c r="N182" s="16" t="str">
        <v>0 - Port Assets</v>
      </c>
      <c r="BR182" s="16" t="str">
        <v>0- Port Costs</v>
      </c>
      <c r="BV182" s="16" t="str">
        <v>0- Port Value</v>
      </c>
      <c r="BX182" s="16" t="str">
        <v>0</v>
      </c>
    </row>
    <row r="183" spans="8:76" hidden="1" outlineLevel="1" x14ac:dyDescent="0.3">
      <c r="H183" s="16" t="str">
        <v>0 - BM Costs</v>
      </c>
      <c r="L183" s="16" t="str">
        <v>0 - BM Port</v>
      </c>
      <c r="N183" s="16" t="str">
        <v>0 - Port Assets</v>
      </c>
      <c r="BR183" s="16" t="str">
        <v>0- Port Costs</v>
      </c>
      <c r="BV183" s="16" t="str">
        <v>0- Port Value</v>
      </c>
      <c r="BX183" s="16" t="str">
        <v>0</v>
      </c>
    </row>
    <row r="184" spans="8:76" hidden="1" outlineLevel="1" x14ac:dyDescent="0.3">
      <c r="H184" s="16" t="str">
        <v>0 - BM Costs</v>
      </c>
      <c r="L184" s="16" t="str">
        <v>0 - BM Port</v>
      </c>
      <c r="N184" s="16" t="str">
        <v>0 - Port Assets</v>
      </c>
      <c r="BR184" s="16" t="str">
        <v>0- Port Costs</v>
      </c>
      <c r="BV184" s="16" t="str">
        <v>0- Port Value</v>
      </c>
      <c r="BX184" s="16" t="str">
        <v>0</v>
      </c>
    </row>
    <row r="185" spans="8:76" hidden="1" outlineLevel="1" x14ac:dyDescent="0.3">
      <c r="H185" s="16" t="str">
        <v>0 - BM Costs</v>
      </c>
      <c r="L185" s="16" t="str">
        <v>0 - BM Port</v>
      </c>
      <c r="N185" s="16" t="str">
        <v>0 - Port Assets</v>
      </c>
      <c r="BR185" s="16" t="str">
        <v>0- Port Costs</v>
      </c>
      <c r="BV185" s="16" t="str">
        <v>0- Port Value</v>
      </c>
      <c r="BX185" s="16" t="str">
        <v>0</v>
      </c>
    </row>
    <row r="186" spans="8:76" hidden="1" outlineLevel="1" x14ac:dyDescent="0.3">
      <c r="H186" s="16" t="str">
        <v>0 - BM Costs</v>
      </c>
      <c r="L186" s="16" t="str">
        <v>0 - BM Port</v>
      </c>
      <c r="N186" s="16" t="str">
        <v>0 - Port Assets</v>
      </c>
      <c r="BR186" s="16" t="str">
        <v>0- Port Costs</v>
      </c>
      <c r="BV186" s="16" t="str">
        <v>0- Port Value</v>
      </c>
      <c r="BX186" s="16" t="str">
        <v>0</v>
      </c>
    </row>
    <row r="187" spans="8:76" hidden="1" outlineLevel="1" x14ac:dyDescent="0.3">
      <c r="H187" s="16" t="str">
        <v>0 - BM Costs</v>
      </c>
      <c r="L187" s="16" t="str">
        <v>0 - BM Port</v>
      </c>
      <c r="N187" s="16" t="str">
        <v>0 - Port Assets</v>
      </c>
      <c r="BR187" s="16" t="str">
        <v>0- Port Costs</v>
      </c>
      <c r="BV187" s="16" t="str">
        <v>0- Port Value</v>
      </c>
      <c r="BX187" s="16" t="str">
        <v>0</v>
      </c>
    </row>
    <row r="188" spans="8:76" hidden="1" outlineLevel="1" x14ac:dyDescent="0.3">
      <c r="H188" s="16" t="str">
        <v>0 - BM Costs</v>
      </c>
      <c r="L188" s="16" t="str">
        <v>0 - BM Port</v>
      </c>
      <c r="N188" s="16" t="str">
        <v>0 - Port Assets</v>
      </c>
      <c r="BR188" s="16" t="str">
        <v>0- Port Costs</v>
      </c>
      <c r="BV188" s="16" t="str">
        <v>0- Port Value</v>
      </c>
      <c r="BX188" s="16" t="str">
        <v>0</v>
      </c>
    </row>
    <row r="189" spans="8:76" hidden="1" outlineLevel="1" x14ac:dyDescent="0.3">
      <c r="H189" s="16" t="str">
        <v>0 - BM Costs</v>
      </c>
      <c r="L189" s="16" t="str">
        <v>0 - BM Port</v>
      </c>
      <c r="N189" s="16" t="str">
        <v>0 - Port Assets</v>
      </c>
      <c r="BR189" s="16" t="str">
        <v>0- Port Costs</v>
      </c>
      <c r="BV189" s="16" t="str">
        <v>0- Port Value</v>
      </c>
      <c r="BX189" s="16" t="str">
        <v>0</v>
      </c>
    </row>
    <row r="190" spans="8:76" hidden="1" outlineLevel="1" x14ac:dyDescent="0.3">
      <c r="H190" s="16" t="str">
        <v>0 - BM Costs</v>
      </c>
      <c r="L190" s="16" t="str">
        <v>0 - BM Port</v>
      </c>
      <c r="N190" s="16" t="str">
        <v>0 - Port Assets</v>
      </c>
      <c r="BR190" s="16" t="str">
        <v>0- Port Costs</v>
      </c>
      <c r="BV190" s="16" t="str">
        <v>0- Port Value</v>
      </c>
      <c r="BX190" s="16" t="str">
        <v>0</v>
      </c>
    </row>
    <row r="191" spans="8:76" hidden="1" outlineLevel="1" x14ac:dyDescent="0.3">
      <c r="H191" s="16" t="str">
        <v>0 - BM Costs</v>
      </c>
      <c r="L191" s="16" t="str">
        <v>0 - BM Port</v>
      </c>
      <c r="N191" s="16" t="str">
        <v>0 - Port Assets</v>
      </c>
      <c r="BR191" s="16" t="str">
        <v>0- Port Costs</v>
      </c>
      <c r="BV191" s="16" t="str">
        <v>0- Port Value</v>
      </c>
      <c r="BX191" s="16" t="str">
        <v>0</v>
      </c>
    </row>
    <row r="192" spans="8:76" hidden="1" outlineLevel="1" x14ac:dyDescent="0.3">
      <c r="H192" s="16" t="str">
        <v>0 - BM Costs</v>
      </c>
      <c r="L192" s="16" t="str">
        <v>0 - BM Port</v>
      </c>
      <c r="N192" s="16" t="str">
        <v>0 - Port Assets</v>
      </c>
      <c r="BR192" s="16" t="str">
        <v>0- Port Costs</v>
      </c>
      <c r="BV192" s="16" t="str">
        <v>0- Port Value</v>
      </c>
      <c r="BX192" s="16" t="str">
        <v>0</v>
      </c>
    </row>
    <row r="193" spans="8:76" hidden="1" outlineLevel="1" x14ac:dyDescent="0.3">
      <c r="H193" s="16" t="str">
        <v>0 - BM Costs</v>
      </c>
      <c r="L193" s="16" t="str">
        <v>0 - BM Port</v>
      </c>
      <c r="N193" s="16" t="str">
        <v>0 - Port Assets</v>
      </c>
      <c r="BR193" s="16" t="str">
        <v>0- Port Costs</v>
      </c>
      <c r="BV193" s="16" t="str">
        <v>0- Port Value</v>
      </c>
      <c r="BX193" s="16" t="str">
        <v>0</v>
      </c>
    </row>
    <row r="194" spans="8:76" hidden="1" outlineLevel="1" x14ac:dyDescent="0.3">
      <c r="H194" s="16" t="str">
        <v>0 - BM Costs</v>
      </c>
      <c r="L194" s="16" t="str">
        <v>0 - BM Port</v>
      </c>
      <c r="N194" s="16" t="str">
        <v>0 - Port Assets</v>
      </c>
      <c r="BR194" s="16" t="str">
        <v>0- Port Costs</v>
      </c>
      <c r="BV194" s="16" t="str">
        <v>0- Port Value</v>
      </c>
      <c r="BX194" s="16" t="str">
        <v>0</v>
      </c>
    </row>
    <row r="195" spans="8:76" hidden="1" outlineLevel="1" x14ac:dyDescent="0.3">
      <c r="H195" s="16" t="str">
        <v>0 - BM Costs</v>
      </c>
      <c r="L195" s="16" t="str">
        <v>0 - BM Port</v>
      </c>
      <c r="N195" s="16" t="str">
        <v>0 - Port Assets</v>
      </c>
      <c r="BR195" s="16" t="str">
        <v>0- Port Costs</v>
      </c>
      <c r="BV195" s="16" t="str">
        <v>0- Port Value</v>
      </c>
      <c r="BX195" s="16" t="str">
        <v>0</v>
      </c>
    </row>
    <row r="196" spans="8:76" hidden="1" outlineLevel="1" x14ac:dyDescent="0.3">
      <c r="H196" s="16" t="str">
        <v>0 - BM Costs</v>
      </c>
      <c r="L196" s="16" t="str">
        <v>0 - BM Port</v>
      </c>
      <c r="N196" s="16" t="str">
        <v>0 - Port Assets</v>
      </c>
      <c r="BR196" s="16" t="str">
        <v>0- Port Costs</v>
      </c>
      <c r="BV196" s="16" t="str">
        <v>0- Port Value</v>
      </c>
      <c r="BX196" s="16" t="str">
        <v>0</v>
      </c>
    </row>
    <row r="197" spans="8:76" hidden="1" outlineLevel="1" x14ac:dyDescent="0.3">
      <c r="H197" s="16" t="str">
        <v>0 - BM Costs</v>
      </c>
      <c r="L197" s="16" t="str">
        <v>0 - BM Port</v>
      </c>
      <c r="N197" s="16" t="str">
        <v>0 - Port Assets</v>
      </c>
      <c r="BR197" s="16" t="str">
        <v>0- Port Costs</v>
      </c>
      <c r="BV197" s="16" t="str">
        <v>0- Port Value</v>
      </c>
      <c r="BX197" s="16" t="str">
        <v>0</v>
      </c>
    </row>
    <row r="198" spans="8:76" hidden="1" outlineLevel="1" x14ac:dyDescent="0.3">
      <c r="H198" s="16" t="str">
        <v>0 - BM Costs</v>
      </c>
      <c r="L198" s="16" t="str">
        <v>0 - BM Port</v>
      </c>
      <c r="N198" s="16" t="str">
        <v>0 - Port Assets</v>
      </c>
      <c r="BR198" s="16" t="str">
        <v>0- Port Costs</v>
      </c>
      <c r="BV198" s="16" t="str">
        <v>0- Port Value</v>
      </c>
      <c r="BX198" s="16" t="str">
        <v>0</v>
      </c>
    </row>
    <row r="199" spans="8:76" hidden="1" outlineLevel="1" x14ac:dyDescent="0.3">
      <c r="H199" s="16" t="str">
        <v>0 - BM Costs</v>
      </c>
      <c r="L199" s="16" t="str">
        <v>0 - BM Port</v>
      </c>
      <c r="N199" s="16" t="str">
        <v>0 - Port Assets</v>
      </c>
      <c r="BR199" s="16" t="str">
        <v>0- Port Costs</v>
      </c>
      <c r="BV199" s="16" t="str">
        <v>0- Port Value</v>
      </c>
      <c r="BX199" s="16" t="str">
        <v>0</v>
      </c>
    </row>
    <row r="200" spans="8:76" hidden="1" outlineLevel="1" x14ac:dyDescent="0.3">
      <c r="H200" s="16" t="str">
        <v>0 - BM Costs</v>
      </c>
      <c r="L200" s="16" t="str">
        <v>0 - BM Port</v>
      </c>
      <c r="N200" s="16" t="str">
        <v>0 - Port Assets</v>
      </c>
      <c r="BR200" s="16" t="str">
        <v>0- Port Costs</v>
      </c>
      <c r="BV200" s="16" t="str">
        <v>0- Port Value</v>
      </c>
      <c r="BX200" s="16" t="str">
        <v>0</v>
      </c>
    </row>
    <row r="201" spans="8:76" hidden="1" outlineLevel="1" x14ac:dyDescent="0.3">
      <c r="H201" s="16" t="str">
        <v>0 - BM Costs</v>
      </c>
      <c r="L201" s="16" t="str">
        <v>0 - BM Port</v>
      </c>
      <c r="N201" s="16" t="str">
        <v>0 - Port Assets</v>
      </c>
      <c r="BR201" s="16" t="str">
        <v>0- Port Costs</v>
      </c>
      <c r="BV201" s="16" t="str">
        <v>0- Port Value</v>
      </c>
      <c r="BX201" s="16" t="str">
        <v>0</v>
      </c>
    </row>
    <row r="202" spans="8:76" hidden="1" outlineLevel="1" x14ac:dyDescent="0.3">
      <c r="H202" s="16" t="str">
        <v>0 - BM Costs</v>
      </c>
      <c r="L202" s="16" t="str">
        <v>0 - BM Port</v>
      </c>
      <c r="N202" s="16" t="str">
        <v>0 - Port Assets</v>
      </c>
      <c r="BR202" s="16" t="str">
        <v>0- Port Costs</v>
      </c>
      <c r="BV202" s="16" t="str">
        <v>0- Port Value</v>
      </c>
      <c r="BX202" s="16" t="str">
        <v>0</v>
      </c>
    </row>
    <row r="203" spans="8:76" hidden="1" outlineLevel="1" x14ac:dyDescent="0.3">
      <c r="H203" s="16" t="str">
        <v>0 - BM Costs</v>
      </c>
      <c r="L203" s="16" t="str">
        <v>0 - BM Port</v>
      </c>
      <c r="N203" s="16" t="str">
        <v>0 - Port Assets</v>
      </c>
      <c r="BR203" s="16" t="str">
        <v>0- Port Costs</v>
      </c>
      <c r="BV203" s="16" t="str">
        <v>0- Port Value</v>
      </c>
      <c r="BX203" s="16" t="str">
        <v>0</v>
      </c>
    </row>
    <row r="204" spans="8:76" hidden="1" outlineLevel="1" x14ac:dyDescent="0.3">
      <c r="H204" s="16" t="str">
        <v>0 - BM Costs</v>
      </c>
      <c r="L204" s="16" t="str">
        <v>0 - BM Port</v>
      </c>
      <c r="N204" s="16" t="str">
        <v>0 - Port Assets</v>
      </c>
      <c r="BR204" s="16" t="str">
        <v>0- Port Costs</v>
      </c>
      <c r="BV204" s="16" t="str">
        <v>0- Port Value</v>
      </c>
      <c r="BX204" s="16" t="str">
        <v>0</v>
      </c>
    </row>
    <row r="205" spans="8:76" hidden="1" outlineLevel="1" x14ac:dyDescent="0.3">
      <c r="H205" s="16" t="str">
        <v>0 - BM Costs</v>
      </c>
      <c r="L205" s="16" t="str">
        <v>0 - BM Port</v>
      </c>
      <c r="N205" s="16" t="str">
        <v>0 - Port Assets</v>
      </c>
      <c r="BR205" s="16" t="str">
        <v>0- Port Costs</v>
      </c>
      <c r="BV205" s="16" t="str">
        <v>0- Port Value</v>
      </c>
      <c r="BX205" s="16" t="str">
        <v>0</v>
      </c>
    </row>
    <row r="206" spans="8:76" hidden="1" outlineLevel="1" x14ac:dyDescent="0.3">
      <c r="H206" s="16" t="str">
        <v>0 - BM Costs</v>
      </c>
      <c r="L206" s="16" t="str">
        <v>0 - BM Port</v>
      </c>
      <c r="N206" s="16" t="str">
        <v>0 - Port Assets</v>
      </c>
      <c r="BR206" s="16" t="str">
        <v>0- Port Costs</v>
      </c>
      <c r="BV206" s="16" t="str">
        <v>0- Port Value</v>
      </c>
      <c r="BX206" s="16" t="str">
        <v>0</v>
      </c>
    </row>
    <row r="207" spans="8:76" hidden="1" outlineLevel="1" x14ac:dyDescent="0.3">
      <c r="H207" s="16" t="str">
        <v>0 - BM Costs</v>
      </c>
      <c r="L207" s="16" t="str">
        <v>0 - BM Port</v>
      </c>
      <c r="N207" s="16" t="str">
        <v>0 - Port Assets</v>
      </c>
      <c r="BR207" s="16" t="str">
        <v>0- Port Costs</v>
      </c>
      <c r="BV207" s="16" t="str">
        <v>0- Port Value</v>
      </c>
      <c r="BX207" s="16" t="str">
        <v>0</v>
      </c>
    </row>
    <row r="208" spans="8:76" hidden="1" outlineLevel="1" x14ac:dyDescent="0.3">
      <c r="H208" s="16" t="str">
        <v>0 - BM Costs</v>
      </c>
      <c r="L208" s="16" t="str">
        <v>0 - BM Port</v>
      </c>
      <c r="N208" s="16" t="str">
        <v>0 - Port Assets</v>
      </c>
      <c r="BR208" s="16" t="str">
        <v>0- Port Costs</v>
      </c>
      <c r="BV208" s="16" t="str">
        <v>0- Port Value</v>
      </c>
      <c r="BX208" s="16" t="str">
        <v>0</v>
      </c>
    </row>
    <row r="209" spans="8:76" hidden="1" outlineLevel="1" x14ac:dyDescent="0.3">
      <c r="H209" s="16" t="str">
        <v>0 - BM Costs</v>
      </c>
      <c r="L209" s="16" t="str">
        <v>0 - BM Port</v>
      </c>
      <c r="N209" s="16" t="str">
        <v>0 - Port Assets</v>
      </c>
      <c r="BR209" s="16" t="str">
        <v>0- Port Costs</v>
      </c>
      <c r="BV209" s="16" t="str">
        <v>0- Port Value</v>
      </c>
      <c r="BX209" s="16" t="str">
        <v>0</v>
      </c>
    </row>
    <row r="210" spans="8:76" hidden="1" outlineLevel="1" x14ac:dyDescent="0.3">
      <c r="H210" s="16" t="str">
        <v>0 - BM Costs</v>
      </c>
      <c r="L210" s="16" t="str">
        <v>0 - BM Port</v>
      </c>
      <c r="N210" s="16" t="str">
        <v>0 - Port Assets</v>
      </c>
      <c r="BR210" s="16" t="str">
        <v>0- Port Costs</v>
      </c>
      <c r="BV210" s="16" t="str">
        <v>0- Port Value</v>
      </c>
      <c r="BX210" s="16" t="str">
        <v>0</v>
      </c>
    </row>
    <row r="211" spans="8:76" hidden="1" outlineLevel="1" x14ac:dyDescent="0.3">
      <c r="H211" s="16" t="str">
        <v>0 - BM Costs</v>
      </c>
      <c r="L211" s="16" t="str">
        <v>0 - BM Port</v>
      </c>
      <c r="N211" s="16" t="str">
        <v>0 - Port Assets</v>
      </c>
      <c r="BR211" s="16" t="str">
        <v>0- Port Costs</v>
      </c>
      <c r="BV211" s="16" t="str">
        <v>0- Port Value</v>
      </c>
      <c r="BX211" s="16" t="str">
        <v>0</v>
      </c>
    </row>
    <row r="212" spans="8:76" hidden="1" outlineLevel="1" x14ac:dyDescent="0.3">
      <c r="H212" s="16" t="str">
        <v>0 - BM Costs</v>
      </c>
      <c r="L212" s="16" t="str">
        <v>0 - BM Port</v>
      </c>
      <c r="N212" s="16" t="str">
        <v>0 - Port Assets</v>
      </c>
      <c r="BR212" s="16" t="str">
        <v>0- Port Costs</v>
      </c>
      <c r="BV212" s="16" t="str">
        <v>0- Port Value</v>
      </c>
      <c r="BX212" s="16" t="str">
        <v>0</v>
      </c>
    </row>
    <row r="213" spans="8:76" hidden="1" outlineLevel="1" x14ac:dyDescent="0.3">
      <c r="H213" s="16" t="str">
        <v>0 - BM Costs</v>
      </c>
      <c r="L213" s="16" t="str">
        <v>0 - BM Port</v>
      </c>
      <c r="N213" s="16" t="str">
        <v>0 - Port Assets</v>
      </c>
      <c r="BR213" s="16" t="str">
        <v>0- Port Costs</v>
      </c>
      <c r="BV213" s="16" t="str">
        <v>0- Port Value</v>
      </c>
      <c r="BX213" s="16" t="str">
        <v>0</v>
      </c>
    </row>
    <row r="214" spans="8:76" hidden="1" outlineLevel="1" x14ac:dyDescent="0.3">
      <c r="H214" s="16" t="str">
        <v>0 - BM Costs</v>
      </c>
      <c r="L214" s="16" t="str">
        <v>0 - BM Port</v>
      </c>
      <c r="N214" s="16" t="str">
        <v>0 - Port Assets</v>
      </c>
      <c r="BR214" s="16" t="str">
        <v>0- Port Costs</v>
      </c>
      <c r="BV214" s="16" t="str">
        <v>0- Port Value</v>
      </c>
      <c r="BX214" s="16" t="str">
        <v>0</v>
      </c>
    </row>
    <row r="215" spans="8:76" hidden="1" outlineLevel="1" x14ac:dyDescent="0.3">
      <c r="H215" s="16" t="str">
        <v>0 - BM Costs</v>
      </c>
      <c r="L215" s="16" t="str">
        <v>0 - BM Port</v>
      </c>
      <c r="N215" s="16" t="str">
        <v>0 - Port Assets</v>
      </c>
      <c r="BR215" s="16" t="str">
        <v>0- Port Costs</v>
      </c>
      <c r="BV215" s="16" t="str">
        <v>0- Port Value</v>
      </c>
      <c r="BX215" s="16" t="str">
        <v>0</v>
      </c>
    </row>
    <row r="216" spans="8:76" hidden="1" outlineLevel="1" x14ac:dyDescent="0.3">
      <c r="H216" s="16" t="str">
        <v>0 - BM Costs</v>
      </c>
      <c r="L216" s="16" t="str">
        <v>0 - BM Port</v>
      </c>
      <c r="N216" s="16" t="str">
        <v>0 - Port Assets</v>
      </c>
      <c r="BR216" s="16" t="str">
        <v>0- Port Costs</v>
      </c>
      <c r="BV216" s="16" t="str">
        <v>0- Port Value</v>
      </c>
      <c r="BX216" s="16" t="str">
        <v>0</v>
      </c>
    </row>
    <row r="217" spans="8:76" hidden="1" outlineLevel="1" x14ac:dyDescent="0.3">
      <c r="H217" s="16" t="str">
        <v>0 - BM Costs</v>
      </c>
      <c r="L217" s="16" t="str">
        <v>0 - BM Port</v>
      </c>
      <c r="N217" s="16" t="str">
        <v>0 - Port Assets</v>
      </c>
      <c r="BR217" s="16" t="str">
        <v>0- Port Costs</v>
      </c>
      <c r="BV217" s="16" t="str">
        <v>0- Port Value</v>
      </c>
      <c r="BX217" s="16" t="str">
        <v>0</v>
      </c>
    </row>
    <row r="218" spans="8:76" hidden="1" outlineLevel="1" x14ac:dyDescent="0.3">
      <c r="H218" s="16" t="str">
        <v>0 - BM Costs</v>
      </c>
      <c r="L218" s="16" t="str">
        <v>0 - BM Port</v>
      </c>
      <c r="N218" s="16" t="str">
        <v>0 - Port Assets</v>
      </c>
      <c r="BR218" s="16" t="str">
        <v>0- Port Costs</v>
      </c>
      <c r="BV218" s="16" t="str">
        <v>0- Port Value</v>
      </c>
      <c r="BX218" s="16" t="str">
        <v>0</v>
      </c>
    </row>
    <row r="219" spans="8:76" hidden="1" outlineLevel="1" x14ac:dyDescent="0.3">
      <c r="H219" s="16" t="str">
        <v>0 - BM Costs</v>
      </c>
      <c r="L219" s="16" t="str">
        <v>0 - BM Port</v>
      </c>
      <c r="N219" s="16" t="str">
        <v>0 - Port Assets</v>
      </c>
      <c r="BR219" s="16" t="str">
        <v>0- Port Costs</v>
      </c>
      <c r="BV219" s="16" t="str">
        <v>0- Port Value</v>
      </c>
      <c r="BX219" s="16" t="str">
        <v>0</v>
      </c>
    </row>
    <row r="220" spans="8:76" hidden="1" outlineLevel="1" x14ac:dyDescent="0.3">
      <c r="H220" s="16" t="str">
        <v>0 - BM Costs</v>
      </c>
      <c r="L220" s="16" t="str">
        <v>0 - BM Port</v>
      </c>
      <c r="N220" s="16" t="str">
        <v>0 - Port Assets</v>
      </c>
      <c r="BR220" s="16" t="str">
        <v>0- Port Costs</v>
      </c>
      <c r="BV220" s="16" t="str">
        <v>0- Port Value</v>
      </c>
      <c r="BX220" s="16" t="str">
        <v>0</v>
      </c>
    </row>
    <row r="221" spans="8:76" hidden="1" outlineLevel="1" x14ac:dyDescent="0.3">
      <c r="H221" s="16" t="str">
        <v>0 - BM Costs</v>
      </c>
      <c r="L221" s="16" t="str">
        <v>0 - BM Port</v>
      </c>
      <c r="N221" s="16" t="str">
        <v>0 - Port Assets</v>
      </c>
      <c r="BR221" s="16" t="str">
        <v>0- Port Costs</v>
      </c>
      <c r="BV221" s="16" t="str">
        <v>0- Port Value</v>
      </c>
      <c r="BX221" s="16" t="str">
        <v>0</v>
      </c>
    </row>
    <row r="222" spans="8:76" hidden="1" outlineLevel="1" x14ac:dyDescent="0.3">
      <c r="H222" s="16" t="str">
        <v>0 - BM Costs</v>
      </c>
      <c r="L222" s="16" t="str">
        <v>0 - BM Port</v>
      </c>
      <c r="N222" s="16" t="str">
        <v>0 - Port Assets</v>
      </c>
      <c r="BR222" s="16" t="str">
        <v>0- Port Costs</v>
      </c>
      <c r="BV222" s="16" t="str">
        <v>0- Port Value</v>
      </c>
      <c r="BX222" s="16" t="str">
        <v>0</v>
      </c>
    </row>
    <row r="223" spans="8:76" hidden="1" outlineLevel="1" x14ac:dyDescent="0.3">
      <c r="H223" s="16" t="str">
        <v>0 - BM Costs</v>
      </c>
      <c r="L223" s="16" t="str">
        <v>0 - BM Port</v>
      </c>
      <c r="N223" s="16" t="str">
        <v>0 - Port Assets</v>
      </c>
      <c r="BR223" s="16" t="str">
        <v>0- Port Costs</v>
      </c>
      <c r="BV223" s="16" t="str">
        <v>0- Port Value</v>
      </c>
      <c r="BX223" s="16" t="str">
        <v>0</v>
      </c>
    </row>
    <row r="224" spans="8:76" hidden="1" outlineLevel="1" x14ac:dyDescent="0.3">
      <c r="H224" s="16" t="str">
        <v>0 - BM Costs</v>
      </c>
      <c r="L224" s="16" t="str">
        <v>0 - BM Port</v>
      </c>
      <c r="N224" s="16" t="str">
        <v>0 - Port Assets</v>
      </c>
      <c r="BR224" s="16" t="str">
        <v>0- Port Costs</v>
      </c>
      <c r="BV224" s="16" t="str">
        <v>0- Port Value</v>
      </c>
      <c r="BX224" s="16" t="str">
        <v>0</v>
      </c>
    </row>
    <row r="225" spans="8:76" hidden="1" outlineLevel="1" x14ac:dyDescent="0.3">
      <c r="H225" s="16" t="str">
        <v>0 - BM Costs</v>
      </c>
      <c r="L225" s="16" t="str">
        <v>0 - BM Port</v>
      </c>
      <c r="N225" s="16" t="str">
        <v>0 - Port Assets</v>
      </c>
      <c r="BR225" s="16" t="str">
        <v>0- Port Costs</v>
      </c>
      <c r="BV225" s="16" t="str">
        <v>0- Port Value</v>
      </c>
      <c r="BX225" s="16" t="str">
        <v>0</v>
      </c>
    </row>
    <row r="226" spans="8:76" hidden="1" outlineLevel="1" x14ac:dyDescent="0.3">
      <c r="H226" s="16" t="str">
        <v>0 - BM Costs</v>
      </c>
      <c r="L226" s="16" t="str">
        <v>0 - BM Port</v>
      </c>
      <c r="N226" s="16" t="str">
        <v>0 - Port Assets</v>
      </c>
      <c r="BR226" s="16" t="str">
        <v>0- Port Costs</v>
      </c>
      <c r="BV226" s="16" t="str">
        <v>0- Port Value</v>
      </c>
      <c r="BX226" s="16" t="str">
        <v>0</v>
      </c>
    </row>
    <row r="227" spans="8:76" hidden="1" outlineLevel="1" x14ac:dyDescent="0.3">
      <c r="H227" s="16" t="str">
        <v>0 - BM Costs</v>
      </c>
      <c r="L227" s="16" t="str">
        <v>0 - BM Port</v>
      </c>
      <c r="N227" s="16" t="str">
        <v>0 - Port Assets</v>
      </c>
      <c r="BR227" s="16" t="str">
        <v>0- Port Costs</v>
      </c>
      <c r="BV227" s="16" t="str">
        <v>0- Port Value</v>
      </c>
      <c r="BX227" s="16" t="str">
        <v>0</v>
      </c>
    </row>
    <row r="228" spans="8:76" hidden="1" outlineLevel="1" x14ac:dyDescent="0.3">
      <c r="H228" s="16" t="str">
        <v>0 - BM Costs</v>
      </c>
      <c r="L228" s="16" t="str">
        <v>0 - BM Port</v>
      </c>
      <c r="N228" s="16" t="str">
        <v>0 - Port Assets</v>
      </c>
      <c r="BR228" s="16" t="str">
        <v>0- Port Costs</v>
      </c>
      <c r="BV228" s="16" t="str">
        <v>0- Port Value</v>
      </c>
      <c r="BX228" s="16" t="str">
        <v>0</v>
      </c>
    </row>
    <row r="229" spans="8:76" hidden="1" outlineLevel="1" x14ac:dyDescent="0.3">
      <c r="H229" s="16" t="str">
        <v>0 - BM Costs</v>
      </c>
      <c r="L229" s="16" t="str">
        <v>0 - BM Port</v>
      </c>
      <c r="N229" s="16" t="str">
        <v>0 - Port Assets</v>
      </c>
      <c r="BR229" s="16" t="str">
        <v>0- Port Costs</v>
      </c>
      <c r="BV229" s="16" t="str">
        <v>0- Port Value</v>
      </c>
      <c r="BX229" s="16" t="str">
        <v>0</v>
      </c>
    </row>
    <row r="230" spans="8:76" hidden="1" outlineLevel="1" x14ac:dyDescent="0.3">
      <c r="H230" s="16" t="str">
        <v>0 - BM Costs</v>
      </c>
      <c r="L230" s="16" t="str">
        <v>0 - BM Port</v>
      </c>
      <c r="N230" s="16" t="str">
        <v>0 - Port Assets</v>
      </c>
      <c r="BR230" s="16" t="str">
        <v>0- Port Costs</v>
      </c>
      <c r="BV230" s="16" t="str">
        <v>0- Port Value</v>
      </c>
      <c r="BX230" s="16" t="str">
        <v>0</v>
      </c>
    </row>
    <row r="231" spans="8:76" hidden="1" outlineLevel="1" x14ac:dyDescent="0.3">
      <c r="H231" s="16" t="str">
        <v>0 - BM Costs</v>
      </c>
      <c r="L231" s="16" t="str">
        <v>0 - BM Port</v>
      </c>
      <c r="N231" s="16" t="str">
        <v>0 - Port Assets</v>
      </c>
      <c r="BR231" s="16" t="str">
        <v>0- Port Costs</v>
      </c>
      <c r="BV231" s="16" t="str">
        <v>0- Port Value</v>
      </c>
      <c r="BX231" s="16" t="str">
        <v>0</v>
      </c>
    </row>
    <row r="232" spans="8:76" hidden="1" outlineLevel="1" x14ac:dyDescent="0.3">
      <c r="H232" s="16" t="str">
        <v>0 - BM Costs</v>
      </c>
      <c r="L232" s="16" t="str">
        <v>0 - BM Port</v>
      </c>
      <c r="N232" s="16" t="str">
        <v>0 - Port Assets</v>
      </c>
      <c r="BR232" s="16" t="str">
        <v>0- Port Costs</v>
      </c>
      <c r="BV232" s="16" t="str">
        <v>0- Port Value</v>
      </c>
      <c r="BX232" s="16" t="str">
        <v>0</v>
      </c>
    </row>
    <row r="233" spans="8:76" hidden="1" outlineLevel="1" x14ac:dyDescent="0.3">
      <c r="H233" s="16" t="str">
        <v>0 - BM Costs</v>
      </c>
      <c r="L233" s="16" t="str">
        <v>0 - BM Port</v>
      </c>
      <c r="N233" s="16" t="str">
        <v>0 - Port Assets</v>
      </c>
      <c r="BR233" s="16" t="str">
        <v>0- Port Costs</v>
      </c>
      <c r="BV233" s="16" t="str">
        <v>0- Port Value</v>
      </c>
      <c r="BX233" s="16" t="str">
        <v>0</v>
      </c>
    </row>
    <row r="234" spans="8:76" hidden="1" outlineLevel="1" x14ac:dyDescent="0.3">
      <c r="H234" s="16" t="str">
        <v>0 - BM Costs</v>
      </c>
      <c r="L234" s="16" t="str">
        <v>0 - BM Port</v>
      </c>
      <c r="N234" s="16" t="str">
        <v>0 - Port Assets</v>
      </c>
      <c r="BR234" s="16" t="str">
        <v>0- Port Costs</v>
      </c>
      <c r="BV234" s="16" t="str">
        <v>0- Port Value</v>
      </c>
      <c r="BX234" s="16" t="str">
        <v>0</v>
      </c>
    </row>
    <row r="235" spans="8:76" hidden="1" outlineLevel="1" x14ac:dyDescent="0.3">
      <c r="H235" s="16" t="str">
        <v>0 - BM Costs</v>
      </c>
      <c r="L235" s="16" t="str">
        <v>0 - BM Port</v>
      </c>
      <c r="N235" s="16" t="str">
        <v>0 - Port Assets</v>
      </c>
      <c r="BR235" s="16" t="str">
        <v>0- Port Costs</v>
      </c>
      <c r="BV235" s="16" t="str">
        <v>0- Port Value</v>
      </c>
      <c r="BX235" s="16" t="str">
        <v>0</v>
      </c>
    </row>
    <row r="236" spans="8:76" hidden="1" outlineLevel="1" x14ac:dyDescent="0.3">
      <c r="H236" s="16" t="str">
        <v>0 - BM Costs</v>
      </c>
      <c r="L236" s="16" t="str">
        <v>0 - BM Port</v>
      </c>
      <c r="N236" s="16" t="str">
        <v>0 - Port Assets</v>
      </c>
      <c r="BR236" s="16" t="str">
        <v>0- Port Costs</v>
      </c>
      <c r="BV236" s="16" t="str">
        <v>0- Port Value</v>
      </c>
      <c r="BX236" s="16" t="str">
        <v>0</v>
      </c>
    </row>
    <row r="237" spans="8:76" hidden="1" outlineLevel="1" x14ac:dyDescent="0.3">
      <c r="H237" s="16" t="str">
        <v>0 - BM Costs</v>
      </c>
      <c r="L237" s="16" t="str">
        <v>0 - BM Port</v>
      </c>
      <c r="N237" s="16" t="str">
        <v>0 - Port Assets</v>
      </c>
      <c r="BR237" s="16" t="str">
        <v>0- Port Costs</v>
      </c>
      <c r="BV237" s="16" t="str">
        <v>0- Port Value</v>
      </c>
      <c r="BX237" s="16" t="str">
        <v>0</v>
      </c>
    </row>
    <row r="238" spans="8:76" hidden="1" outlineLevel="1" x14ac:dyDescent="0.3">
      <c r="H238" s="16" t="str">
        <v>0 - BM Costs</v>
      </c>
      <c r="L238" s="16" t="str">
        <v>0 - BM Port</v>
      </c>
      <c r="N238" s="16" t="str">
        <v>0 - Port Assets</v>
      </c>
      <c r="BR238" s="16" t="str">
        <v>0- Port Costs</v>
      </c>
      <c r="BV238" s="16" t="str">
        <v>0- Port Value</v>
      </c>
      <c r="BX238" s="16" t="str">
        <v>0</v>
      </c>
    </row>
    <row r="239" spans="8:76" hidden="1" outlineLevel="1" x14ac:dyDescent="0.3">
      <c r="H239" s="16" t="str">
        <v>0 - BM Costs</v>
      </c>
      <c r="L239" s="16" t="str">
        <v>0 - BM Port</v>
      </c>
      <c r="N239" s="16" t="str">
        <v>0 - Port Assets</v>
      </c>
      <c r="BR239" s="16" t="str">
        <v>0- Port Costs</v>
      </c>
      <c r="BV239" s="16" t="str">
        <v>0- Port Value</v>
      </c>
      <c r="BX239" s="16" t="str">
        <v>0</v>
      </c>
    </row>
    <row r="240" spans="8:76" hidden="1" outlineLevel="1" x14ac:dyDescent="0.3">
      <c r="H240" s="16" t="str">
        <v>0 - BM Costs</v>
      </c>
      <c r="L240" s="16" t="str">
        <v>0 - BM Port</v>
      </c>
      <c r="N240" s="16" t="str">
        <v>0 - Port Assets</v>
      </c>
      <c r="BR240" s="16" t="str">
        <v>0- Port Costs</v>
      </c>
      <c r="BV240" s="16" t="str">
        <v>0- Port Value</v>
      </c>
      <c r="BX240" s="16" t="str">
        <v>0</v>
      </c>
    </row>
    <row r="241" spans="8:76" hidden="1" outlineLevel="1" x14ac:dyDescent="0.3">
      <c r="H241" s="16" t="str">
        <v>0 - BM Costs</v>
      </c>
      <c r="L241" s="16" t="str">
        <v>0 - BM Port</v>
      </c>
      <c r="N241" s="16" t="str">
        <v>0 - Port Assets</v>
      </c>
      <c r="BR241" s="16" t="str">
        <v>0- Port Costs</v>
      </c>
      <c r="BV241" s="16" t="str">
        <v>0- Port Value</v>
      </c>
      <c r="BX241" s="16" t="str">
        <v>0</v>
      </c>
    </row>
    <row r="242" spans="8:76" hidden="1" outlineLevel="1" x14ac:dyDescent="0.3">
      <c r="H242" s="16" t="str">
        <v>0 - BM Costs</v>
      </c>
      <c r="L242" s="16" t="str">
        <v>0 - BM Port</v>
      </c>
      <c r="N242" s="16" t="str">
        <v>0 - Port Assets</v>
      </c>
      <c r="BR242" s="16" t="str">
        <v>0- Port Costs</v>
      </c>
      <c r="BV242" s="16" t="str">
        <v>0- Port Value</v>
      </c>
      <c r="BX242" s="16" t="str">
        <v>0</v>
      </c>
    </row>
    <row r="243" spans="8:76" hidden="1" outlineLevel="1" x14ac:dyDescent="0.3">
      <c r="H243" s="16" t="str">
        <v>0 - BM Costs</v>
      </c>
      <c r="L243" s="16" t="str">
        <v>0 - BM Port</v>
      </c>
      <c r="N243" s="16" t="str">
        <v>0 - Port Assets</v>
      </c>
      <c r="BR243" s="16" t="str">
        <v>0- Port Costs</v>
      </c>
      <c r="BV243" s="16" t="str">
        <v>0- Port Value</v>
      </c>
      <c r="BX243" s="16" t="str">
        <v>0</v>
      </c>
    </row>
    <row r="244" spans="8:76" hidden="1" outlineLevel="1" x14ac:dyDescent="0.3">
      <c r="H244" s="16" t="str">
        <v>0 - BM Costs</v>
      </c>
      <c r="L244" s="16" t="str">
        <v>0 - BM Port</v>
      </c>
      <c r="N244" s="16" t="str">
        <v>0 - Port Assets</v>
      </c>
      <c r="BR244" s="16" t="str">
        <v>0- Port Costs</v>
      </c>
      <c r="BV244" s="16" t="str">
        <v>0- Port Value</v>
      </c>
      <c r="BX244" s="16" t="str">
        <v>0</v>
      </c>
    </row>
    <row r="245" spans="8:76" hidden="1" outlineLevel="1" x14ac:dyDescent="0.3">
      <c r="H245" s="16" t="str">
        <v>0 - BM Costs</v>
      </c>
      <c r="L245" s="16" t="str">
        <v>0 - BM Port</v>
      </c>
      <c r="N245" s="16" t="str">
        <v>0 - Port Assets</v>
      </c>
      <c r="BR245" s="16" t="str">
        <v>0- Port Costs</v>
      </c>
      <c r="BV245" s="16" t="str">
        <v>0- Port Value</v>
      </c>
      <c r="BX245" s="16" t="str">
        <v>0</v>
      </c>
    </row>
    <row r="246" spans="8:76" hidden="1" outlineLevel="1" x14ac:dyDescent="0.3">
      <c r="H246" s="16" t="str">
        <v>0 - BM Costs</v>
      </c>
      <c r="L246" s="16" t="str">
        <v>0 - BM Port</v>
      </c>
      <c r="N246" s="16" t="str">
        <v>0 - Port Assets</v>
      </c>
      <c r="BR246" s="16" t="str">
        <v>0- Port Costs</v>
      </c>
      <c r="BV246" s="16" t="str">
        <v>0- Port Value</v>
      </c>
      <c r="BX246" s="16" t="str">
        <v>0</v>
      </c>
    </row>
    <row r="247" spans="8:76" hidden="1" outlineLevel="1" x14ac:dyDescent="0.3">
      <c r="H247" s="16" t="str">
        <v>0 - BM Costs</v>
      </c>
      <c r="L247" s="16" t="str">
        <v>0 - BM Port</v>
      </c>
      <c r="N247" s="16" t="str">
        <v>0 - Port Assets</v>
      </c>
      <c r="BR247" s="16" t="str">
        <v>0- Port Costs</v>
      </c>
      <c r="BV247" s="16" t="str">
        <v>0- Port Value</v>
      </c>
      <c r="BX247" s="16" t="str">
        <v>0</v>
      </c>
    </row>
    <row r="248" spans="8:76" hidden="1" outlineLevel="1" x14ac:dyDescent="0.3">
      <c r="H248" s="16" t="str">
        <v>0 - BM Costs</v>
      </c>
      <c r="L248" s="16" t="str">
        <v>0 - BM Port</v>
      </c>
      <c r="N248" s="16" t="str">
        <v>0 - Port Assets</v>
      </c>
      <c r="BR248" s="16" t="str">
        <v>0- Port Costs</v>
      </c>
      <c r="BV248" s="16" t="str">
        <v>0- Port Value</v>
      </c>
      <c r="BX248" s="16" t="str">
        <v>0</v>
      </c>
    </row>
    <row r="249" spans="8:76" hidden="1" outlineLevel="1" x14ac:dyDescent="0.3">
      <c r="H249" s="16" t="str">
        <v>0 - BM Costs</v>
      </c>
      <c r="L249" s="16" t="str">
        <v>0 - BM Port</v>
      </c>
      <c r="N249" s="16" t="str">
        <v>0 - Port Assets</v>
      </c>
      <c r="BR249" s="16" t="str">
        <v>0- Port Costs</v>
      </c>
      <c r="BV249" s="16" t="str">
        <v>0- Port Value</v>
      </c>
      <c r="BX249" s="16" t="str">
        <v>0</v>
      </c>
    </row>
    <row r="250" spans="8:76" hidden="1" outlineLevel="1" x14ac:dyDescent="0.3">
      <c r="H250" s="16" t="str">
        <v>0 - BM Costs</v>
      </c>
      <c r="L250" s="16" t="str">
        <v>0 - BM Port</v>
      </c>
      <c r="N250" s="16" t="str">
        <v>0 - Port Assets</v>
      </c>
      <c r="BR250" s="16" t="str">
        <v>0- Port Costs</v>
      </c>
      <c r="BV250" s="16" t="str">
        <v>0- Port Value</v>
      </c>
      <c r="BX250" s="16" t="str">
        <v>0</v>
      </c>
    </row>
    <row r="251" spans="8:76" hidden="1" outlineLevel="1" x14ac:dyDescent="0.3">
      <c r="H251" s="16" t="str">
        <v>0 - BM Costs</v>
      </c>
      <c r="L251" s="16" t="str">
        <v>0 - BM Port</v>
      </c>
      <c r="N251" s="16" t="str">
        <v>0 - Port Assets</v>
      </c>
      <c r="BR251" s="16" t="str">
        <v>0- Port Costs</v>
      </c>
      <c r="BV251" s="16" t="str">
        <v>0- Port Value</v>
      </c>
      <c r="BX251" s="16" t="str">
        <v>0</v>
      </c>
    </row>
    <row r="252" spans="8:76" hidden="1" outlineLevel="1" x14ac:dyDescent="0.3">
      <c r="H252" s="16" t="str">
        <v>0 - BM Costs</v>
      </c>
      <c r="L252" s="16" t="str">
        <v>0 - BM Port</v>
      </c>
      <c r="N252" s="16" t="str">
        <v>0 - Port Assets</v>
      </c>
      <c r="BR252" s="16" t="str">
        <v>0- Port Costs</v>
      </c>
      <c r="BV252" s="16" t="str">
        <v>0- Port Value</v>
      </c>
      <c r="BX252" s="16" t="str">
        <v>0</v>
      </c>
    </row>
    <row r="253" spans="8:76" hidden="1" outlineLevel="1" x14ac:dyDescent="0.3">
      <c r="H253" s="16" t="str">
        <v>0 - BM Costs</v>
      </c>
      <c r="L253" s="16" t="str">
        <v>0 - BM Port</v>
      </c>
      <c r="N253" s="16" t="str">
        <v>0 - Port Assets</v>
      </c>
      <c r="BR253" s="16" t="str">
        <v>0- Port Costs</v>
      </c>
      <c r="BV253" s="16" t="str">
        <v>0- Port Value</v>
      </c>
      <c r="BX253" s="16" t="str">
        <v>0</v>
      </c>
    </row>
    <row r="254" spans="8:76" hidden="1" outlineLevel="1" x14ac:dyDescent="0.3">
      <c r="H254" s="16" t="str">
        <v>0 - BM Costs</v>
      </c>
      <c r="L254" s="16" t="str">
        <v>0 - BM Port</v>
      </c>
      <c r="N254" s="16" t="str">
        <v>0 - Port Assets</v>
      </c>
      <c r="BR254" s="16" t="str">
        <v>0- Port Costs</v>
      </c>
      <c r="BV254" s="16" t="str">
        <v>0- Port Value</v>
      </c>
      <c r="BX254" s="16" t="str">
        <v>0</v>
      </c>
    </row>
    <row r="255" spans="8:76" hidden="1" outlineLevel="1" x14ac:dyDescent="0.3">
      <c r="H255" s="16" t="str">
        <v>0 - BM Costs</v>
      </c>
      <c r="L255" s="16" t="str">
        <v>0 - BM Port</v>
      </c>
      <c r="N255" s="16" t="str">
        <v>0 - Port Assets</v>
      </c>
      <c r="BR255" s="16" t="str">
        <v>0- Port Costs</v>
      </c>
      <c r="BV255" s="16" t="str">
        <v>0- Port Value</v>
      </c>
      <c r="BX255" s="16" t="str">
        <v>0</v>
      </c>
    </row>
    <row r="256" spans="8:76" hidden="1" outlineLevel="1" x14ac:dyDescent="0.3">
      <c r="H256" s="16" t="str">
        <v>0 - BM Costs</v>
      </c>
      <c r="L256" s="16" t="str">
        <v>0 - BM Port</v>
      </c>
      <c r="N256" s="16" t="str">
        <v>0 - Port Assets</v>
      </c>
      <c r="BR256" s="16" t="str">
        <v>0- Port Costs</v>
      </c>
      <c r="BV256" s="16" t="str">
        <v>0- Port Value</v>
      </c>
      <c r="BX256" s="16" t="str">
        <v>0</v>
      </c>
    </row>
    <row r="257" spans="8:76" hidden="1" outlineLevel="1" x14ac:dyDescent="0.3">
      <c r="H257" s="16" t="str">
        <v>0 - BM Costs</v>
      </c>
      <c r="L257" s="16" t="str">
        <v>0 - BM Port</v>
      </c>
      <c r="N257" s="16" t="str">
        <v>0 - Port Assets</v>
      </c>
      <c r="BR257" s="16" t="str">
        <v>0- Port Costs</v>
      </c>
      <c r="BV257" s="16" t="str">
        <v>0- Port Value</v>
      </c>
      <c r="BX257" s="16" t="str">
        <v>0</v>
      </c>
    </row>
    <row r="258" spans="8:76" hidden="1" outlineLevel="1" x14ac:dyDescent="0.3">
      <c r="H258" s="16" t="str">
        <v>0 - BM Costs</v>
      </c>
      <c r="L258" s="16" t="str">
        <v>0 - BM Port</v>
      </c>
      <c r="N258" s="16" t="str">
        <v>0 - Port Assets</v>
      </c>
      <c r="BR258" s="16" t="str">
        <v>0- Port Costs</v>
      </c>
      <c r="BV258" s="16" t="str">
        <v>0- Port Value</v>
      </c>
      <c r="BX258" s="16" t="str">
        <v>0</v>
      </c>
    </row>
    <row r="259" spans="8:76" hidden="1" outlineLevel="1" x14ac:dyDescent="0.3">
      <c r="H259" s="16" t="str">
        <v>0 - BM Costs</v>
      </c>
      <c r="L259" s="16" t="str">
        <v>0 - BM Port</v>
      </c>
      <c r="N259" s="16" t="str">
        <v>0 - Port Assets</v>
      </c>
      <c r="BR259" s="16" t="str">
        <v>0- Port Costs</v>
      </c>
      <c r="BV259" s="16" t="str">
        <v>0- Port Value</v>
      </c>
      <c r="BX259" s="16" t="str">
        <v>0</v>
      </c>
    </row>
    <row r="260" spans="8:76" hidden="1" outlineLevel="1" x14ac:dyDescent="0.3">
      <c r="H260" s="16" t="str">
        <v>0 - BM Costs</v>
      </c>
      <c r="L260" s="16" t="str">
        <v>0 - BM Port</v>
      </c>
      <c r="N260" s="16" t="str">
        <v>0 - Port Assets</v>
      </c>
      <c r="BR260" s="16" t="str">
        <v>0- Port Costs</v>
      </c>
      <c r="BV260" s="16" t="str">
        <v>0- Port Value</v>
      </c>
      <c r="BX260" s="16" t="str">
        <v>0</v>
      </c>
    </row>
    <row r="261" spans="8:76" hidden="1" outlineLevel="1" x14ac:dyDescent="0.3">
      <c r="H261" s="16" t="str">
        <v>0 - BM Costs</v>
      </c>
      <c r="L261" s="16" t="str">
        <v>0 - BM Port</v>
      </c>
      <c r="N261" s="16" t="str">
        <v>0 - Port Assets</v>
      </c>
      <c r="BR261" s="16" t="str">
        <v>0- Port Costs</v>
      </c>
      <c r="BV261" s="16" t="str">
        <v>0- Port Value</v>
      </c>
      <c r="BX261" s="16" t="str">
        <v>0</v>
      </c>
    </row>
    <row r="262" spans="8:76" hidden="1" outlineLevel="1" x14ac:dyDescent="0.3">
      <c r="H262" s="16" t="str">
        <v>0 - BM Costs</v>
      </c>
      <c r="L262" s="16" t="str">
        <v>0 - BM Port</v>
      </c>
      <c r="N262" s="16" t="str">
        <v>0 - Port Assets</v>
      </c>
      <c r="BR262" s="16" t="str">
        <v>0- Port Costs</v>
      </c>
      <c r="BV262" s="16" t="str">
        <v>0- Port Value</v>
      </c>
      <c r="BX262" s="16" t="str">
        <v>0</v>
      </c>
    </row>
    <row r="263" spans="8:76" hidden="1" outlineLevel="1" x14ac:dyDescent="0.3">
      <c r="H263" s="16" t="str">
        <v>0 - BM Costs</v>
      </c>
      <c r="L263" s="16" t="str">
        <v>0 - BM Port</v>
      </c>
      <c r="N263" s="16" t="str">
        <v>0 - Port Assets</v>
      </c>
      <c r="BR263" s="16" t="str">
        <v>0- Port Costs</v>
      </c>
      <c r="BV263" s="16" t="str">
        <v>0- Port Value</v>
      </c>
      <c r="BX263" s="16" t="str">
        <v>0</v>
      </c>
    </row>
    <row r="264" spans="8:76" hidden="1" outlineLevel="1" x14ac:dyDescent="0.3">
      <c r="H264" s="16" t="str">
        <v>0 - BM Costs</v>
      </c>
      <c r="L264" s="16" t="str">
        <v>0 - BM Port</v>
      </c>
      <c r="N264" s="16" t="str">
        <v>0 - Port Assets</v>
      </c>
      <c r="BR264" s="16" t="str">
        <v>0- Port Costs</v>
      </c>
      <c r="BV264" s="16" t="str">
        <v>0- Port Value</v>
      </c>
      <c r="BX264" s="16" t="str">
        <v>0</v>
      </c>
    </row>
    <row r="265" spans="8:76" hidden="1" outlineLevel="1" x14ac:dyDescent="0.3">
      <c r="H265" s="16" t="str">
        <v>0 - BM Costs</v>
      </c>
      <c r="L265" s="16" t="str">
        <v>0 - BM Port</v>
      </c>
      <c r="N265" s="16" t="str">
        <v>0 - Port Assets</v>
      </c>
      <c r="BR265" s="16" t="str">
        <v>0- Port Costs</v>
      </c>
      <c r="BV265" s="16" t="str">
        <v>0- Port Value</v>
      </c>
      <c r="BX265" s="16" t="str">
        <v>0</v>
      </c>
    </row>
    <row r="266" spans="8:76" hidden="1" outlineLevel="1" x14ac:dyDescent="0.3">
      <c r="H266" s="16" t="str">
        <v>0 - BM Costs</v>
      </c>
      <c r="L266" s="16" t="str">
        <v>0 - BM Port</v>
      </c>
      <c r="N266" s="16" t="str">
        <v>0 - Port Assets</v>
      </c>
      <c r="BR266" s="16" t="str">
        <v>0- Port Costs</v>
      </c>
      <c r="BV266" s="16" t="str">
        <v>0- Port Value</v>
      </c>
      <c r="BX266" s="16" t="str">
        <v>0</v>
      </c>
    </row>
    <row r="267" spans="8:76" hidden="1" outlineLevel="1" x14ac:dyDescent="0.3">
      <c r="H267" s="16" t="str">
        <v>0 - BM Costs</v>
      </c>
      <c r="L267" s="16" t="str">
        <v>0 - BM Port</v>
      </c>
      <c r="N267" s="16" t="str">
        <v>0 - Port Assets</v>
      </c>
      <c r="BR267" s="16" t="str">
        <v>0- Port Costs</v>
      </c>
      <c r="BV267" s="16" t="str">
        <v>0- Port Value</v>
      </c>
      <c r="BX267" s="16" t="str">
        <v>0</v>
      </c>
    </row>
    <row r="268" spans="8:76" hidden="1" outlineLevel="1" x14ac:dyDescent="0.3">
      <c r="H268" s="16" t="str">
        <v>0 - BM Costs</v>
      </c>
      <c r="L268" s="16" t="str">
        <v>0 - BM Port</v>
      </c>
      <c r="N268" s="16" t="str">
        <v>0 - Port Assets</v>
      </c>
      <c r="BR268" s="16" t="str">
        <v>0- Port Costs</v>
      </c>
      <c r="BV268" s="16" t="str">
        <v>0- Port Value</v>
      </c>
      <c r="BX268" s="16" t="str">
        <v>0</v>
      </c>
    </row>
    <row r="269" spans="8:76" hidden="1" outlineLevel="1" x14ac:dyDescent="0.3">
      <c r="H269" s="16" t="str">
        <v>0 - BM Costs</v>
      </c>
      <c r="L269" s="16" t="str">
        <v>0 - BM Port</v>
      </c>
      <c r="N269" s="16" t="str">
        <v>0 - Port Assets</v>
      </c>
      <c r="BR269" s="16" t="str">
        <v>0- Port Costs</v>
      </c>
      <c r="BV269" s="16" t="str">
        <v>0- Port Value</v>
      </c>
      <c r="BX269" s="16" t="str">
        <v>0</v>
      </c>
    </row>
    <row r="270" spans="8:76" hidden="1" outlineLevel="1" x14ac:dyDescent="0.3">
      <c r="H270" s="16" t="str">
        <v>0 - BM Costs</v>
      </c>
      <c r="L270" s="16" t="str">
        <v>0 - BM Port</v>
      </c>
      <c r="N270" s="16" t="str">
        <v>0 - Port Assets</v>
      </c>
      <c r="BR270" s="16" t="str">
        <v>0- Port Costs</v>
      </c>
      <c r="BV270" s="16" t="str">
        <v>0- Port Value</v>
      </c>
      <c r="BX270" s="16" t="str">
        <v>0</v>
      </c>
    </row>
    <row r="271" spans="8:76" hidden="1" outlineLevel="1" x14ac:dyDescent="0.3">
      <c r="H271" s="16" t="str">
        <v>0 - BM Costs</v>
      </c>
      <c r="L271" s="16" t="str">
        <v>0 - BM Port</v>
      </c>
      <c r="N271" s="16" t="str">
        <v>0 - Port Assets</v>
      </c>
      <c r="BR271" s="16" t="str">
        <v>0- Port Costs</v>
      </c>
      <c r="BV271" s="16" t="str">
        <v>0- Port Value</v>
      </c>
      <c r="BX271" s="16" t="str">
        <v>0</v>
      </c>
    </row>
    <row r="272" spans="8:76" hidden="1" outlineLevel="1" x14ac:dyDescent="0.3">
      <c r="H272" s="16" t="str">
        <v>0 - BM Costs</v>
      </c>
      <c r="L272" s="16" t="str">
        <v>0 - BM Port</v>
      </c>
      <c r="N272" s="16" t="str">
        <v>0 - Port Assets</v>
      </c>
      <c r="BR272" s="16" t="str">
        <v>0- Port Costs</v>
      </c>
      <c r="BV272" s="16" t="str">
        <v>0- Port Value</v>
      </c>
      <c r="BX272" s="16" t="str">
        <v>0</v>
      </c>
    </row>
    <row r="273" spans="8:76" hidden="1" outlineLevel="1" x14ac:dyDescent="0.3">
      <c r="H273" s="16" t="str">
        <v>0 - BM Costs</v>
      </c>
      <c r="L273" s="16" t="str">
        <v>0 - BM Port</v>
      </c>
      <c r="N273" s="16" t="str">
        <v>0 - Port Assets</v>
      </c>
      <c r="BR273" s="16" t="str">
        <v>0- Port Costs</v>
      </c>
      <c r="BV273" s="16" t="str">
        <v>0- Port Value</v>
      </c>
      <c r="BX273" s="16" t="str">
        <v>0</v>
      </c>
    </row>
    <row r="274" spans="8:76" hidden="1" outlineLevel="1" x14ac:dyDescent="0.3">
      <c r="H274" s="16" t="str">
        <v>0 - BM Costs</v>
      </c>
      <c r="L274" s="16" t="str">
        <v>0 - BM Port</v>
      </c>
      <c r="N274" s="16" t="str">
        <v>0 - Port Assets</v>
      </c>
      <c r="BR274" s="16" t="str">
        <v>0- Port Costs</v>
      </c>
      <c r="BV274" s="16" t="str">
        <v>0- Port Value</v>
      </c>
      <c r="BX274" s="16" t="str">
        <v>0</v>
      </c>
    </row>
    <row r="275" spans="8:76" hidden="1" outlineLevel="1" x14ac:dyDescent="0.3">
      <c r="H275" s="16" t="str">
        <v>0 - BM Costs</v>
      </c>
      <c r="L275" s="16" t="str">
        <v>0 - BM Port</v>
      </c>
      <c r="N275" s="16" t="str">
        <v>0 - Port Assets</v>
      </c>
      <c r="BR275" s="16" t="str">
        <v>0- Port Costs</v>
      </c>
      <c r="BV275" s="16" t="str">
        <v>0- Port Value</v>
      </c>
      <c r="BX275" s="16" t="str">
        <v>0</v>
      </c>
    </row>
    <row r="276" spans="8:76" hidden="1" outlineLevel="1" x14ac:dyDescent="0.3">
      <c r="H276" s="16" t="str">
        <v>0 - BM Costs</v>
      </c>
      <c r="L276" s="16" t="str">
        <v>0 - BM Port</v>
      </c>
      <c r="N276" s="16" t="str">
        <v>0 - Port Assets</v>
      </c>
      <c r="BR276" s="16" t="str">
        <v>0- Port Costs</v>
      </c>
      <c r="BV276" s="16" t="str">
        <v>0- Port Value</v>
      </c>
      <c r="BX276" s="16" t="str">
        <v>0</v>
      </c>
    </row>
    <row r="277" spans="8:76" hidden="1" outlineLevel="1" x14ac:dyDescent="0.3">
      <c r="H277" s="16" t="str">
        <v>0 - BM Costs</v>
      </c>
      <c r="L277" s="16" t="str">
        <v>0 - BM Port</v>
      </c>
      <c r="N277" s="16" t="str">
        <v>0 - Port Assets</v>
      </c>
      <c r="BR277" s="16" t="str">
        <v>0- Port Costs</v>
      </c>
      <c r="BV277" s="16" t="str">
        <v>0- Port Value</v>
      </c>
      <c r="BX277" s="16" t="str">
        <v>0</v>
      </c>
    </row>
    <row r="278" spans="8:76" hidden="1" outlineLevel="1" x14ac:dyDescent="0.3">
      <c r="H278" s="16" t="str">
        <v>0 - BM Costs</v>
      </c>
      <c r="L278" s="16" t="str">
        <v>0 - BM Port</v>
      </c>
      <c r="N278" s="16" t="str">
        <v>0 - Port Assets</v>
      </c>
      <c r="BR278" s="16" t="str">
        <v>0- Port Costs</v>
      </c>
      <c r="BV278" s="16" t="str">
        <v>0- Port Value</v>
      </c>
      <c r="BX278" s="16" t="str">
        <v>0</v>
      </c>
    </row>
    <row r="279" spans="8:76" hidden="1" outlineLevel="1" x14ac:dyDescent="0.3">
      <c r="H279" s="16" t="str">
        <v>0 - BM Costs</v>
      </c>
      <c r="L279" s="16" t="str">
        <v>0 - BM Port</v>
      </c>
      <c r="N279" s="16" t="str">
        <v>0 - Port Assets</v>
      </c>
      <c r="BR279" s="16" t="str">
        <v>0- Port Costs</v>
      </c>
      <c r="BV279" s="16" t="str">
        <v>0- Port Value</v>
      </c>
      <c r="BX279" s="16" t="str">
        <v>0</v>
      </c>
    </row>
    <row r="280" spans="8:76" hidden="1" outlineLevel="1" x14ac:dyDescent="0.3">
      <c r="H280" s="16" t="str">
        <v>0 - BM Costs</v>
      </c>
      <c r="L280" s="16" t="str">
        <v>0 - BM Port</v>
      </c>
      <c r="N280" s="16" t="str">
        <v>0 - Port Assets</v>
      </c>
      <c r="BR280" s="16" t="str">
        <v>0- Port Costs</v>
      </c>
      <c r="BV280" s="16" t="str">
        <v>0- Port Value</v>
      </c>
      <c r="BX280" s="16" t="str">
        <v>0</v>
      </c>
    </row>
    <row r="281" spans="8:76" hidden="1" outlineLevel="1" x14ac:dyDescent="0.3">
      <c r="H281" s="16" t="str">
        <v>0 - BM Costs</v>
      </c>
      <c r="L281" s="16" t="str">
        <v>0 - BM Port</v>
      </c>
      <c r="N281" s="16" t="str">
        <v>0 - Port Assets</v>
      </c>
      <c r="BR281" s="16" t="str">
        <v>0- Port Costs</v>
      </c>
      <c r="BV281" s="16" t="str">
        <v>0- Port Value</v>
      </c>
      <c r="BX281" s="16" t="str">
        <v>0</v>
      </c>
    </row>
    <row r="282" spans="8:76" hidden="1" outlineLevel="1" x14ac:dyDescent="0.3">
      <c r="H282" s="16" t="str">
        <v>0 - BM Costs</v>
      </c>
      <c r="L282" s="16" t="str">
        <v>0 - BM Port</v>
      </c>
      <c r="N282" s="16" t="str">
        <v>0 - Port Assets</v>
      </c>
      <c r="BR282" s="16" t="str">
        <v>0- Port Costs</v>
      </c>
      <c r="BV282" s="16" t="str">
        <v>0- Port Value</v>
      </c>
      <c r="BX282" s="16" t="str">
        <v>0</v>
      </c>
    </row>
    <row r="283" spans="8:76" hidden="1" outlineLevel="1" x14ac:dyDescent="0.3">
      <c r="H283" s="16" t="str">
        <v>0 - BM Costs</v>
      </c>
      <c r="L283" s="16" t="str">
        <v>0 - BM Port</v>
      </c>
      <c r="N283" s="16" t="str">
        <v>0 - Port Assets</v>
      </c>
      <c r="BR283" s="16" t="str">
        <v>0- Port Costs</v>
      </c>
      <c r="BV283" s="16" t="str">
        <v>0- Port Value</v>
      </c>
      <c r="BX283" s="16" t="str">
        <v>0</v>
      </c>
    </row>
    <row r="284" spans="8:76" hidden="1" outlineLevel="1" x14ac:dyDescent="0.3">
      <c r="H284" s="16" t="str">
        <v>0 - BM Costs</v>
      </c>
      <c r="L284" s="16" t="str">
        <v>0 - BM Port</v>
      </c>
      <c r="N284" s="16" t="str">
        <v>0 - Port Assets</v>
      </c>
      <c r="BR284" s="16" t="str">
        <v>0- Port Costs</v>
      </c>
      <c r="BV284" s="16" t="str">
        <v>0- Port Value</v>
      </c>
      <c r="BX284" s="16" t="str">
        <v>0</v>
      </c>
    </row>
    <row r="285" spans="8:76" hidden="1" outlineLevel="1" x14ac:dyDescent="0.3">
      <c r="H285" s="16" t="str">
        <v>0 - BM Costs</v>
      </c>
      <c r="L285" s="16" t="str">
        <v>0 - BM Port</v>
      </c>
      <c r="N285" s="16" t="str">
        <v>0 - Port Assets</v>
      </c>
      <c r="BR285" s="16" t="str">
        <v>0- Port Costs</v>
      </c>
      <c r="BV285" s="16" t="str">
        <v>0- Port Value</v>
      </c>
      <c r="BX285" s="16" t="str">
        <v>0</v>
      </c>
    </row>
    <row r="286" spans="8:76" hidden="1" outlineLevel="1" x14ac:dyDescent="0.3">
      <c r="H286" s="16" t="str">
        <v>0 - BM Costs</v>
      </c>
      <c r="L286" s="16" t="str">
        <v>0 - BM Port</v>
      </c>
      <c r="N286" s="16" t="str">
        <v>0 - Port Assets</v>
      </c>
      <c r="BR286" s="16" t="str">
        <v>0- Port Costs</v>
      </c>
      <c r="BV286" s="16" t="str">
        <v>0- Port Value</v>
      </c>
      <c r="BX286" s="16" t="str">
        <v>0</v>
      </c>
    </row>
    <row r="287" spans="8:76" hidden="1" outlineLevel="1" x14ac:dyDescent="0.3">
      <c r="H287" s="16" t="str">
        <v>0 - BM Costs</v>
      </c>
      <c r="L287" s="16" t="str">
        <v>0 - BM Port</v>
      </c>
      <c r="N287" s="16" t="str">
        <v>0 - Port Assets</v>
      </c>
      <c r="BR287" s="16" t="str">
        <v>0- Port Costs</v>
      </c>
      <c r="BV287" s="16" t="str">
        <v>0- Port Value</v>
      </c>
      <c r="BX287" s="16" t="str">
        <v>0</v>
      </c>
    </row>
    <row r="288" spans="8:76" hidden="1" outlineLevel="1" x14ac:dyDescent="0.3">
      <c r="H288" s="16" t="str">
        <v>0 - BM Costs</v>
      </c>
      <c r="L288" s="16" t="str">
        <v>0 - BM Port</v>
      </c>
      <c r="N288" s="16" t="str">
        <v>0 - Port Assets</v>
      </c>
      <c r="BR288" s="16" t="str">
        <v>0- Port Costs</v>
      </c>
      <c r="BV288" s="16" t="str">
        <v>0- Port Value</v>
      </c>
      <c r="BX288" s="16" t="str">
        <v>0</v>
      </c>
    </row>
    <row r="289" spans="8:76" hidden="1" outlineLevel="1" x14ac:dyDescent="0.3">
      <c r="H289" s="16" t="str">
        <v>0 - BM Costs</v>
      </c>
      <c r="L289" s="16" t="str">
        <v>0 - BM Port</v>
      </c>
      <c r="N289" s="16" t="str">
        <v>0 - Port Assets</v>
      </c>
      <c r="BR289" s="16" t="str">
        <v>0- Port Costs</v>
      </c>
      <c r="BV289" s="16" t="str">
        <v>0- Port Value</v>
      </c>
      <c r="BX289" s="16" t="str">
        <v>0</v>
      </c>
    </row>
    <row r="290" spans="8:76" hidden="1" outlineLevel="1" x14ac:dyDescent="0.3">
      <c r="H290" s="16" t="str">
        <v>0 - BM Costs</v>
      </c>
      <c r="L290" s="16" t="str">
        <v>0 - BM Port</v>
      </c>
      <c r="N290" s="16" t="str">
        <v>0 - Port Assets</v>
      </c>
      <c r="BR290" s="16" t="str">
        <v>0- Port Costs</v>
      </c>
      <c r="BV290" s="16" t="str">
        <v>0- Port Value</v>
      </c>
      <c r="BX290" s="16" t="str">
        <v>0</v>
      </c>
    </row>
    <row r="291" spans="8:76" hidden="1" outlineLevel="1" x14ac:dyDescent="0.3">
      <c r="H291" s="16" t="str">
        <v>0 - BM Costs</v>
      </c>
      <c r="L291" s="16" t="str">
        <v>0 - BM Port</v>
      </c>
      <c r="N291" s="16" t="str">
        <v>0 - Port Assets</v>
      </c>
      <c r="BR291" s="16" t="str">
        <v>0- Port Costs</v>
      </c>
      <c r="BV291" s="16" t="str">
        <v>0- Port Value</v>
      </c>
      <c r="BX291" s="16" t="str">
        <v>0</v>
      </c>
    </row>
    <row r="292" spans="8:76" hidden="1" outlineLevel="1" x14ac:dyDescent="0.3">
      <c r="H292" s="16" t="str">
        <v>0 - BM Costs</v>
      </c>
      <c r="L292" s="16" t="str">
        <v>0 - BM Port</v>
      </c>
      <c r="N292" s="16" t="str">
        <v>0 - Port Assets</v>
      </c>
      <c r="BR292" s="16" t="str">
        <v>0- Port Costs</v>
      </c>
      <c r="BV292" s="16" t="str">
        <v>0- Port Value</v>
      </c>
      <c r="BX292" s="16" t="str">
        <v>0</v>
      </c>
    </row>
    <row r="293" spans="8:76" hidden="1" outlineLevel="1" x14ac:dyDescent="0.3">
      <c r="H293" s="16" t="str">
        <v>0 - BM Costs</v>
      </c>
      <c r="L293" s="16" t="str">
        <v>0 - BM Port</v>
      </c>
      <c r="N293" s="16" t="str">
        <v>0 - Port Assets</v>
      </c>
      <c r="BR293" s="16" t="str">
        <v>0- Port Costs</v>
      </c>
      <c r="BV293" s="16" t="str">
        <v>0- Port Value</v>
      </c>
      <c r="BX293" s="16" t="str">
        <v>0</v>
      </c>
    </row>
    <row r="294" spans="8:76" hidden="1" outlineLevel="1" x14ac:dyDescent="0.3">
      <c r="H294" s="16" t="str">
        <v>0 - BM Costs</v>
      </c>
      <c r="L294" s="16" t="str">
        <v>0 - BM Port</v>
      </c>
      <c r="N294" s="16" t="str">
        <v>0 - Port Assets</v>
      </c>
      <c r="BR294" s="16" t="str">
        <v>0- Port Costs</v>
      </c>
      <c r="BV294" s="16" t="str">
        <v>0- Port Value</v>
      </c>
      <c r="BX294" s="16" t="str">
        <v>0</v>
      </c>
    </row>
    <row r="295" spans="8:76" hidden="1" outlineLevel="1" x14ac:dyDescent="0.3">
      <c r="H295" s="16" t="str">
        <v>0 - BM Costs</v>
      </c>
      <c r="L295" s="16" t="str">
        <v>0 - BM Port</v>
      </c>
      <c r="N295" s="16" t="str">
        <v>0 - Port Assets</v>
      </c>
      <c r="BR295" s="16" t="str">
        <v>0- Port Costs</v>
      </c>
      <c r="BV295" s="16" t="str">
        <v>0- Port Value</v>
      </c>
      <c r="BX295" s="16" t="str">
        <v>0</v>
      </c>
    </row>
    <row r="296" spans="8:76" hidden="1" outlineLevel="1" x14ac:dyDescent="0.3">
      <c r="H296" s="16" t="str">
        <v>0 - BM Costs</v>
      </c>
      <c r="L296" s="16" t="str">
        <v>0 - BM Port</v>
      </c>
      <c r="N296" s="16" t="str">
        <v>0 - Port Assets</v>
      </c>
      <c r="BR296" s="16" t="str">
        <v>0- Port Costs</v>
      </c>
      <c r="BV296" s="16" t="str">
        <v>0- Port Value</v>
      </c>
      <c r="BX296" s="16" t="str">
        <v>0</v>
      </c>
    </row>
    <row r="297" spans="8:76" hidden="1" outlineLevel="1" x14ac:dyDescent="0.3">
      <c r="H297" s="16" t="str">
        <v>0 - BM Costs</v>
      </c>
      <c r="L297" s="16" t="str">
        <v>0 - BM Port</v>
      </c>
      <c r="N297" s="16" t="str">
        <v>0 - Port Assets</v>
      </c>
      <c r="BR297" s="16" t="str">
        <v>0- Port Costs</v>
      </c>
      <c r="BV297" s="16" t="str">
        <v>0- Port Value</v>
      </c>
      <c r="BX297" s="16" t="str">
        <v>0</v>
      </c>
    </row>
    <row r="298" spans="8:76" hidden="1" outlineLevel="1" x14ac:dyDescent="0.3">
      <c r="H298" s="16" t="str">
        <v>0 - BM Costs</v>
      </c>
      <c r="L298" s="16" t="str">
        <v>0 - BM Port</v>
      </c>
      <c r="N298" s="16" t="str">
        <v>0 - Port Assets</v>
      </c>
      <c r="BR298" s="16" t="str">
        <v>0- Port Costs</v>
      </c>
      <c r="BV298" s="16" t="str">
        <v>0- Port Value</v>
      </c>
      <c r="BX298" s="16" t="str">
        <v>0</v>
      </c>
    </row>
    <row r="299" spans="8:76" hidden="1" outlineLevel="1" x14ac:dyDescent="0.3">
      <c r="H299" s="16" t="str">
        <v>0 - BM Costs</v>
      </c>
      <c r="L299" s="16" t="str">
        <v>0 - BM Port</v>
      </c>
      <c r="N299" s="16" t="str">
        <v>0 - Port Assets</v>
      </c>
      <c r="BR299" s="16" t="str">
        <v>0- Port Costs</v>
      </c>
      <c r="BV299" s="16" t="str">
        <v>0- Port Value</v>
      </c>
      <c r="BX299" s="16" t="str">
        <v>0</v>
      </c>
    </row>
    <row r="300" spans="8:76" hidden="1" outlineLevel="1" x14ac:dyDescent="0.3">
      <c r="H300" s="16" t="str">
        <v>0 - BM Costs</v>
      </c>
      <c r="L300" s="16" t="str">
        <v>0 - BM Port</v>
      </c>
      <c r="N300" s="16" t="str">
        <v>0 - Port Assets</v>
      </c>
      <c r="BR300" s="16" t="str">
        <v>0- Port Costs</v>
      </c>
      <c r="BV300" s="16" t="str">
        <v>0- Port Value</v>
      </c>
      <c r="BX300" s="16" t="str">
        <v>0</v>
      </c>
    </row>
    <row r="301" spans="8:76" hidden="1" outlineLevel="1" x14ac:dyDescent="0.3">
      <c r="H301" s="16" t="str">
        <v>0 - BM Costs</v>
      </c>
      <c r="L301" s="16" t="str">
        <v>0 - BM Port</v>
      </c>
      <c r="N301" s="16" t="str">
        <v>0 - Port Assets</v>
      </c>
      <c r="BR301" s="16" t="str">
        <v>0- Port Costs</v>
      </c>
      <c r="BV301" s="16" t="str">
        <v>0- Port Value</v>
      </c>
      <c r="BX301" s="16" t="str">
        <v>0</v>
      </c>
    </row>
    <row r="302" spans="8:76" hidden="1" outlineLevel="1" x14ac:dyDescent="0.3">
      <c r="H302" s="16" t="str">
        <v>0 - BM Costs</v>
      </c>
      <c r="L302" s="16" t="str">
        <v>0 - BM Port</v>
      </c>
      <c r="N302" s="16" t="str">
        <v>0 - Port Assets</v>
      </c>
      <c r="BR302" s="16" t="str">
        <v>0- Port Costs</v>
      </c>
      <c r="BV302" s="16" t="str">
        <v>0- Port Value</v>
      </c>
      <c r="BX302" s="16" t="str">
        <v>0</v>
      </c>
    </row>
    <row r="303" spans="8:76" hidden="1" outlineLevel="1" x14ac:dyDescent="0.3">
      <c r="H303" s="16" t="str">
        <v>0 - BM Costs</v>
      </c>
      <c r="L303" s="16" t="str">
        <v>0 - BM Port</v>
      </c>
      <c r="N303" s="16" t="str">
        <v>0 - Port Assets</v>
      </c>
      <c r="BR303" s="16" t="str">
        <v>0- Port Costs</v>
      </c>
      <c r="BV303" s="16" t="str">
        <v>0- Port Value</v>
      </c>
      <c r="BX303" s="16" t="str">
        <v>0</v>
      </c>
    </row>
    <row r="304" spans="8:76" hidden="1" outlineLevel="1" x14ac:dyDescent="0.3">
      <c r="H304" s="16" t="str">
        <v>0 - BM Costs</v>
      </c>
      <c r="L304" s="16" t="str">
        <v>0 - BM Port</v>
      </c>
      <c r="N304" s="16" t="str">
        <v>0 - Port Assets</v>
      </c>
      <c r="BR304" s="16" t="str">
        <v>0- Port Costs</v>
      </c>
      <c r="BV304" s="16" t="str">
        <v>0- Port Value</v>
      </c>
      <c r="BX304" s="16" t="str">
        <v>0</v>
      </c>
    </row>
    <row r="305" spans="8:76" hidden="1" outlineLevel="1" x14ac:dyDescent="0.3">
      <c r="H305" s="16" t="str">
        <v>0 - BM Costs</v>
      </c>
      <c r="L305" s="16" t="str">
        <v>0 - BM Port</v>
      </c>
      <c r="N305" s="16" t="str">
        <v>0 - Port Assets</v>
      </c>
      <c r="BR305" s="16" t="str">
        <v>0- Port Costs</v>
      </c>
      <c r="BV305" s="16" t="str">
        <v>0- Port Value</v>
      </c>
      <c r="BX305" s="16" t="str">
        <v>0</v>
      </c>
    </row>
    <row r="306" spans="8:76" hidden="1" outlineLevel="1" x14ac:dyDescent="0.3">
      <c r="H306" s="16" t="str">
        <v>0 - BM Costs</v>
      </c>
      <c r="L306" s="16" t="str">
        <v>0 - BM Port</v>
      </c>
      <c r="N306" s="16" t="str">
        <v>0 - Port Assets</v>
      </c>
      <c r="BR306" s="16" t="str">
        <v>0- Port Costs</v>
      </c>
      <c r="BV306" s="16" t="str">
        <v>0- Port Value</v>
      </c>
      <c r="BX306" s="16" t="str">
        <v>0</v>
      </c>
    </row>
    <row r="307" spans="8:76" hidden="1" outlineLevel="1" x14ac:dyDescent="0.3">
      <c r="H307" s="16" t="str">
        <v>0 - BM Costs</v>
      </c>
      <c r="L307" s="16" t="str">
        <v>0 - BM Port</v>
      </c>
      <c r="N307" s="16" t="str">
        <v>0 - Port Assets</v>
      </c>
      <c r="BR307" s="16" t="str">
        <v>0- Port Costs</v>
      </c>
      <c r="BV307" s="16" t="str">
        <v>0- Port Value</v>
      </c>
      <c r="BX307" s="16" t="str">
        <v>0</v>
      </c>
    </row>
    <row r="308" spans="8:76" hidden="1" outlineLevel="1" x14ac:dyDescent="0.3">
      <c r="H308" s="16" t="str">
        <v>0 - BM Costs</v>
      </c>
      <c r="L308" s="16" t="str">
        <v>0 - BM Port</v>
      </c>
      <c r="N308" s="16" t="str">
        <v>0 - Port Assets</v>
      </c>
      <c r="BR308" s="16" t="str">
        <v>0- Port Costs</v>
      </c>
      <c r="BV308" s="16" t="str">
        <v>0- Port Value</v>
      </c>
      <c r="BX308" s="16" t="str">
        <v>0</v>
      </c>
    </row>
    <row r="309" spans="8:76" hidden="1" outlineLevel="1" x14ac:dyDescent="0.3">
      <c r="H309" s="16" t="str">
        <v>0 - BM Costs</v>
      </c>
      <c r="L309" s="16" t="str">
        <v>0 - BM Port</v>
      </c>
      <c r="N309" s="16" t="str">
        <v>0 - Port Assets</v>
      </c>
      <c r="BR309" s="16" t="str">
        <v>0- Port Costs</v>
      </c>
      <c r="BV309" s="16" t="str">
        <v>0- Port Value</v>
      </c>
      <c r="BX309" s="16" t="str">
        <v>0</v>
      </c>
    </row>
    <row r="310" spans="8:76" hidden="1" outlineLevel="1" x14ac:dyDescent="0.3">
      <c r="H310" s="16" t="str">
        <v>0 - BM Costs</v>
      </c>
      <c r="L310" s="16" t="str">
        <v>0 - BM Port</v>
      </c>
      <c r="N310" s="16" t="str">
        <v>0 - Port Assets</v>
      </c>
      <c r="BR310" s="16" t="str">
        <v>0- Port Costs</v>
      </c>
      <c r="BV310" s="16" t="str">
        <v>0- Port Value</v>
      </c>
      <c r="BX310" s="16" t="str">
        <v>0</v>
      </c>
    </row>
    <row r="311" spans="8:76" hidden="1" outlineLevel="1" x14ac:dyDescent="0.3">
      <c r="H311" s="16" t="str">
        <v>0 - BM Costs</v>
      </c>
      <c r="L311" s="16" t="str">
        <v>0 - BM Port</v>
      </c>
      <c r="N311" s="16" t="str">
        <v>0 - Port Assets</v>
      </c>
      <c r="BR311" s="16" t="str">
        <v>0- Port Costs</v>
      </c>
      <c r="BV311" s="16" t="str">
        <v>0- Port Value</v>
      </c>
      <c r="BX311" s="16" t="str">
        <v>0</v>
      </c>
    </row>
    <row r="312" spans="8:76" hidden="1" outlineLevel="1" x14ac:dyDescent="0.3">
      <c r="H312" s="16" t="str">
        <v>0 - BM Costs</v>
      </c>
      <c r="L312" s="16" t="str">
        <v>0 - BM Port</v>
      </c>
      <c r="N312" s="16" t="str">
        <v>0 - Port Assets</v>
      </c>
      <c r="BR312" s="16" t="str">
        <v>0- Port Costs</v>
      </c>
      <c r="BV312" s="16" t="str">
        <v>0- Port Value</v>
      </c>
      <c r="BX312" s="16" t="str">
        <v>0</v>
      </c>
    </row>
    <row r="313" spans="8:76" hidden="1" outlineLevel="1" x14ac:dyDescent="0.3">
      <c r="H313" s="16" t="str">
        <v>0 - BM Costs</v>
      </c>
      <c r="L313" s="16" t="str">
        <v>0 - BM Port</v>
      </c>
      <c r="N313" s="16" t="str">
        <v>0 - Port Assets</v>
      </c>
      <c r="BR313" s="16" t="str">
        <v>0- Port Costs</v>
      </c>
      <c r="BV313" s="16" t="str">
        <v>0- Port Value</v>
      </c>
      <c r="BX313" s="16" t="str">
        <v>0</v>
      </c>
    </row>
    <row r="314" spans="8:76" hidden="1" outlineLevel="1" x14ac:dyDescent="0.3">
      <c r="H314" s="16" t="str">
        <v>0 - BM Costs</v>
      </c>
      <c r="L314" s="16" t="str">
        <v>0 - BM Port</v>
      </c>
      <c r="N314" s="16" t="str">
        <v>0 - Port Assets</v>
      </c>
      <c r="BR314" s="16" t="str">
        <v>0- Port Costs</v>
      </c>
      <c r="BV314" s="16" t="str">
        <v>0- Port Value</v>
      </c>
      <c r="BX314" s="16" t="str">
        <v>0</v>
      </c>
    </row>
    <row r="315" spans="8:76" hidden="1" outlineLevel="1" x14ac:dyDescent="0.3">
      <c r="H315" s="16" t="str">
        <v>0 - BM Costs</v>
      </c>
      <c r="L315" s="16" t="str">
        <v>0 - BM Port</v>
      </c>
      <c r="N315" s="16" t="str">
        <v>0 - Port Assets</v>
      </c>
      <c r="BR315" s="16" t="str">
        <v>0- Port Costs</v>
      </c>
      <c r="BV315" s="16" t="str">
        <v>0- Port Value</v>
      </c>
      <c r="BX315" s="16" t="str">
        <v>0</v>
      </c>
    </row>
    <row r="316" spans="8:76" hidden="1" outlineLevel="1" x14ac:dyDescent="0.3">
      <c r="H316" s="16" t="str">
        <v>0 - BM Costs</v>
      </c>
      <c r="L316" s="16" t="str">
        <v>0 - BM Port</v>
      </c>
      <c r="N316" s="16" t="str">
        <v>0 - Port Assets</v>
      </c>
      <c r="BR316" s="16" t="str">
        <v>0- Port Costs</v>
      </c>
      <c r="BV316" s="16" t="str">
        <v>0- Port Value</v>
      </c>
      <c r="BX316" s="16" t="str">
        <v>0</v>
      </c>
    </row>
    <row r="317" spans="8:76" hidden="1" outlineLevel="1" x14ac:dyDescent="0.3">
      <c r="H317" s="16" t="str">
        <v>0 - BM Costs</v>
      </c>
      <c r="L317" s="16" t="str">
        <v>0 - BM Port</v>
      </c>
      <c r="N317" s="16" t="str">
        <v>0 - Port Assets</v>
      </c>
      <c r="BR317" s="16" t="str">
        <v>0- Port Costs</v>
      </c>
      <c r="BV317" s="16" t="str">
        <v>0- Port Value</v>
      </c>
      <c r="BX317" s="16" t="str">
        <v>0</v>
      </c>
    </row>
    <row r="318" spans="8:76" hidden="1" outlineLevel="1" x14ac:dyDescent="0.3">
      <c r="H318" s="16" t="str">
        <v>0 - BM Costs</v>
      </c>
      <c r="L318" s="16" t="str">
        <v>0 - BM Port</v>
      </c>
      <c r="N318" s="16" t="str">
        <v>0 - Port Assets</v>
      </c>
      <c r="BR318" s="16" t="str">
        <v>0- Port Costs</v>
      </c>
      <c r="BV318" s="16" t="str">
        <v>0- Port Value</v>
      </c>
      <c r="BX318" s="16" t="str">
        <v>0</v>
      </c>
    </row>
    <row r="319" spans="8:76" hidden="1" outlineLevel="1" x14ac:dyDescent="0.3">
      <c r="H319" s="16" t="str">
        <v>0 - BM Costs</v>
      </c>
      <c r="L319" s="16" t="str">
        <v>0 - BM Port</v>
      </c>
      <c r="N319" s="16" t="str">
        <v>0 - Port Assets</v>
      </c>
      <c r="BR319" s="16" t="str">
        <v>0- Port Costs</v>
      </c>
      <c r="BV319" s="16" t="str">
        <v>0- Port Value</v>
      </c>
      <c r="BX319" s="16" t="str">
        <v>0</v>
      </c>
    </row>
    <row r="320" spans="8:76" hidden="1" outlineLevel="1" x14ac:dyDescent="0.3">
      <c r="H320" s="16" t="str">
        <v>0 - BM Costs</v>
      </c>
      <c r="L320" s="16" t="str">
        <v>0 - BM Port</v>
      </c>
      <c r="N320" s="16" t="str">
        <v>0 - Port Assets</v>
      </c>
      <c r="BR320" s="16" t="str">
        <v>0- Port Costs</v>
      </c>
      <c r="BV320" s="16" t="str">
        <v>0- Port Value</v>
      </c>
      <c r="BX320" s="16" t="str">
        <v>0</v>
      </c>
    </row>
    <row r="321" spans="8:76" hidden="1" outlineLevel="1" x14ac:dyDescent="0.3">
      <c r="H321" s="16" t="str">
        <v>0 - BM Costs</v>
      </c>
      <c r="L321" s="16" t="str">
        <v>0 - BM Port</v>
      </c>
      <c r="N321" s="16" t="str">
        <v>0 - Port Assets</v>
      </c>
      <c r="BR321" s="16" t="str">
        <v>0- Port Costs</v>
      </c>
      <c r="BV321" s="16" t="str">
        <v>0- Port Value</v>
      </c>
      <c r="BX321" s="16" t="str">
        <v>0</v>
      </c>
    </row>
    <row r="322" spans="8:76" hidden="1" outlineLevel="1" x14ac:dyDescent="0.3">
      <c r="H322" s="16" t="str">
        <v>0 - BM Costs</v>
      </c>
      <c r="L322" s="16" t="str">
        <v>0 - BM Port</v>
      </c>
      <c r="N322" s="16" t="str">
        <v>0 - Port Assets</v>
      </c>
      <c r="BR322" s="16" t="str">
        <v>0- Port Costs</v>
      </c>
      <c r="BV322" s="16" t="str">
        <v>0- Port Value</v>
      </c>
      <c r="BX322" s="16" t="str">
        <v>0</v>
      </c>
    </row>
    <row r="323" spans="8:76" hidden="1" outlineLevel="1" x14ac:dyDescent="0.3">
      <c r="H323" s="16" t="str">
        <v>0 - BM Costs</v>
      </c>
      <c r="L323" s="16" t="str">
        <v>0 - BM Port</v>
      </c>
      <c r="N323" s="16" t="str">
        <v>0 - Port Assets</v>
      </c>
      <c r="BR323" s="16" t="str">
        <v>0- Port Costs</v>
      </c>
      <c r="BV323" s="16" t="str">
        <v>0- Port Value</v>
      </c>
      <c r="BX323" s="16" t="str">
        <v>0</v>
      </c>
    </row>
    <row r="324" spans="8:76" hidden="1" outlineLevel="1" x14ac:dyDescent="0.3">
      <c r="H324" s="16" t="str">
        <v>0 - BM Costs</v>
      </c>
      <c r="L324" s="16" t="str">
        <v>0 - BM Port</v>
      </c>
      <c r="N324" s="16" t="str">
        <v>0 - Port Assets</v>
      </c>
      <c r="BR324" s="16" t="str">
        <v>0- Port Costs</v>
      </c>
      <c r="BV324" s="16" t="str">
        <v>0- Port Value</v>
      </c>
      <c r="BX324" s="16" t="str">
        <v>0</v>
      </c>
    </row>
    <row r="325" spans="8:76" hidden="1" outlineLevel="1" x14ac:dyDescent="0.3">
      <c r="H325" s="16" t="str">
        <v>0 - BM Costs</v>
      </c>
      <c r="L325" s="16" t="str">
        <v>0 - BM Port</v>
      </c>
      <c r="N325" s="16" t="str">
        <v>0 - Port Assets</v>
      </c>
      <c r="BR325" s="16" t="str">
        <v>0- Port Costs</v>
      </c>
      <c r="BV325" s="16" t="str">
        <v>0- Port Value</v>
      </c>
      <c r="BX325" s="16" t="str">
        <v>0</v>
      </c>
    </row>
    <row r="326" spans="8:76" hidden="1" outlineLevel="1" x14ac:dyDescent="0.3">
      <c r="H326" s="16" t="str">
        <v>0 - BM Costs</v>
      </c>
      <c r="L326" s="16" t="str">
        <v>0 - BM Port</v>
      </c>
      <c r="N326" s="16" t="str">
        <v>0 - Port Assets</v>
      </c>
      <c r="BR326" s="16" t="str">
        <v>0- Port Costs</v>
      </c>
      <c r="BV326" s="16" t="str">
        <v>0- Port Value</v>
      </c>
      <c r="BX326" s="16" t="str">
        <v>0</v>
      </c>
    </row>
    <row r="327" spans="8:76" hidden="1" outlineLevel="1" x14ac:dyDescent="0.3">
      <c r="H327" s="16" t="str">
        <v>0 - BM Costs</v>
      </c>
      <c r="L327" s="16" t="str">
        <v>0 - BM Port</v>
      </c>
      <c r="N327" s="16" t="str">
        <v>0 - Port Assets</v>
      </c>
      <c r="BR327" s="16" t="str">
        <v>0- Port Costs</v>
      </c>
      <c r="BV327" s="16" t="str">
        <v>0- Port Value</v>
      </c>
      <c r="BX327" s="16" t="str">
        <v>0</v>
      </c>
    </row>
    <row r="328" spans="8:76" hidden="1" outlineLevel="1" x14ac:dyDescent="0.3">
      <c r="H328" s="16" t="str">
        <v>0 - BM Costs</v>
      </c>
      <c r="L328" s="16" t="str">
        <v>0 - BM Port</v>
      </c>
      <c r="N328" s="16" t="str">
        <v>0 - Port Assets</v>
      </c>
      <c r="BR328" s="16" t="str">
        <v>0- Port Costs</v>
      </c>
      <c r="BV328" s="16" t="str">
        <v>0- Port Value</v>
      </c>
      <c r="BX328" s="16" t="str">
        <v>0</v>
      </c>
    </row>
    <row r="329" spans="8:76" hidden="1" outlineLevel="1" x14ac:dyDescent="0.3">
      <c r="H329" s="16" t="str">
        <v>0 - BM Costs</v>
      </c>
      <c r="L329" s="16" t="str">
        <v>0 - BM Port</v>
      </c>
      <c r="N329" s="16" t="str">
        <v>0 - Port Assets</v>
      </c>
      <c r="BR329" s="16" t="str">
        <v>0- Port Costs</v>
      </c>
      <c r="BV329" s="16" t="str">
        <v>0- Port Value</v>
      </c>
      <c r="BX329" s="16" t="str">
        <v>0</v>
      </c>
    </row>
    <row r="330" spans="8:76" hidden="1" outlineLevel="1" x14ac:dyDescent="0.3">
      <c r="H330" s="16" t="str">
        <v>0 - BM Costs</v>
      </c>
      <c r="L330" s="16" t="str">
        <v>0 - BM Port</v>
      </c>
      <c r="N330" s="16" t="str">
        <v>0 - Port Assets</v>
      </c>
      <c r="BR330" s="16" t="str">
        <v>0- Port Costs</v>
      </c>
      <c r="BV330" s="16" t="str">
        <v>0- Port Value</v>
      </c>
      <c r="BX330" s="16" t="str">
        <v>0</v>
      </c>
    </row>
    <row r="331" spans="8:76" hidden="1" outlineLevel="1" x14ac:dyDescent="0.3">
      <c r="H331" s="16" t="str">
        <v>0 - BM Costs</v>
      </c>
      <c r="L331" s="16" t="str">
        <v>0 - BM Port</v>
      </c>
      <c r="N331" s="16" t="str">
        <v>0 - Port Assets</v>
      </c>
      <c r="BR331" s="16" t="str">
        <v>0- Port Costs</v>
      </c>
      <c r="BV331" s="16" t="str">
        <v>0- Port Value</v>
      </c>
      <c r="BX331" s="16" t="str">
        <v>0</v>
      </c>
    </row>
    <row r="332" spans="8:76" hidden="1" outlineLevel="1" x14ac:dyDescent="0.3">
      <c r="H332" s="16" t="str">
        <v>0 - BM Costs</v>
      </c>
      <c r="L332" s="16" t="str">
        <v>0 - BM Port</v>
      </c>
      <c r="N332" s="16" t="str">
        <v>0 - Port Assets</v>
      </c>
      <c r="BR332" s="16" t="str">
        <v>0- Port Costs</v>
      </c>
      <c r="BV332" s="16" t="str">
        <v>0- Port Value</v>
      </c>
      <c r="BX332" s="16" t="str">
        <v>0</v>
      </c>
    </row>
    <row r="333" spans="8:76" hidden="1" outlineLevel="1" x14ac:dyDescent="0.3">
      <c r="H333" s="16" t="str">
        <v>0 - BM Costs</v>
      </c>
      <c r="L333" s="16" t="str">
        <v>0 - BM Port</v>
      </c>
      <c r="N333" s="16" t="str">
        <v>0 - Port Assets</v>
      </c>
      <c r="BR333" s="16" t="str">
        <v>0- Port Costs</v>
      </c>
      <c r="BV333" s="16" t="str">
        <v>0- Port Value</v>
      </c>
      <c r="BX333" s="16" t="str">
        <v>0</v>
      </c>
    </row>
    <row r="334" spans="8:76" hidden="1" outlineLevel="1" x14ac:dyDescent="0.3">
      <c r="H334" s="16" t="str">
        <v>0 - BM Costs</v>
      </c>
      <c r="L334" s="16" t="str">
        <v>0 - BM Port</v>
      </c>
      <c r="N334" s="16" t="str">
        <v>0 - Port Assets</v>
      </c>
      <c r="BR334" s="16" t="str">
        <v>0- Port Costs</v>
      </c>
      <c r="BV334" s="16" t="str">
        <v>0- Port Value</v>
      </c>
      <c r="BX334" s="16" t="str">
        <v>0</v>
      </c>
    </row>
    <row r="335" spans="8:76" hidden="1" outlineLevel="1" x14ac:dyDescent="0.3">
      <c r="H335" s="16" t="str">
        <v>0 - BM Costs</v>
      </c>
      <c r="L335" s="16" t="str">
        <v>0 - BM Port</v>
      </c>
      <c r="N335" s="16" t="str">
        <v>0 - Port Assets</v>
      </c>
      <c r="BR335" s="16" t="str">
        <v>0- Port Costs</v>
      </c>
      <c r="BV335" s="16" t="str">
        <v>0- Port Value</v>
      </c>
      <c r="BX335" s="16" t="str">
        <v>0</v>
      </c>
    </row>
    <row r="336" spans="8:76" hidden="1" outlineLevel="1" x14ac:dyDescent="0.3">
      <c r="H336" s="16" t="str">
        <v>0 - BM Costs</v>
      </c>
      <c r="L336" s="16" t="str">
        <v>0 - BM Port</v>
      </c>
      <c r="N336" s="16" t="str">
        <v>0 - Port Assets</v>
      </c>
      <c r="BR336" s="16" t="str">
        <v>0- Port Costs</v>
      </c>
      <c r="BV336" s="16" t="str">
        <v>0- Port Value</v>
      </c>
      <c r="BX336" s="16" t="str">
        <v>0</v>
      </c>
    </row>
    <row r="337" spans="8:76" hidden="1" outlineLevel="1" x14ac:dyDescent="0.3">
      <c r="H337" s="16" t="str">
        <v>0 - BM Costs</v>
      </c>
      <c r="L337" s="16" t="str">
        <v>0 - BM Port</v>
      </c>
      <c r="N337" s="16" t="str">
        <v>0 - Port Assets</v>
      </c>
      <c r="BR337" s="16" t="str">
        <v>0- Port Costs</v>
      </c>
      <c r="BV337" s="16" t="str">
        <v>0- Port Value</v>
      </c>
      <c r="BX337" s="16" t="str">
        <v>0</v>
      </c>
    </row>
    <row r="338" spans="8:76" hidden="1" outlineLevel="1" x14ac:dyDescent="0.3">
      <c r="H338" s="16" t="str">
        <v>0 - BM Costs</v>
      </c>
      <c r="L338" s="16" t="str">
        <v>0 - BM Port</v>
      </c>
      <c r="N338" s="16" t="str">
        <v>0 - Port Assets</v>
      </c>
      <c r="BR338" s="16" t="str">
        <v>0- Port Costs</v>
      </c>
      <c r="BV338" s="16" t="str">
        <v>0- Port Value</v>
      </c>
      <c r="BX338" s="16" t="str">
        <v>0</v>
      </c>
    </row>
    <row r="339" spans="8:76" hidden="1" outlineLevel="1" x14ac:dyDescent="0.3">
      <c r="H339" s="16" t="str">
        <v>0 - BM Costs</v>
      </c>
      <c r="L339" s="16" t="str">
        <v>0 - BM Port</v>
      </c>
      <c r="N339" s="16" t="str">
        <v>0 - Port Assets</v>
      </c>
      <c r="BR339" s="16" t="str">
        <v>0- Port Costs</v>
      </c>
      <c r="BV339" s="16" t="str">
        <v>0- Port Value</v>
      </c>
      <c r="BX339" s="16" t="str">
        <v>0</v>
      </c>
    </row>
    <row r="340" spans="8:76" hidden="1" outlineLevel="1" x14ac:dyDescent="0.3">
      <c r="H340" s="16" t="str">
        <v>0 - BM Costs</v>
      </c>
      <c r="L340" s="16" t="str">
        <v>0 - BM Port</v>
      </c>
      <c r="N340" s="16" t="str">
        <v>0 - Port Assets</v>
      </c>
      <c r="BR340" s="16" t="str">
        <v>0- Port Costs</v>
      </c>
      <c r="BV340" s="16" t="str">
        <v>0- Port Value</v>
      </c>
      <c r="BX340" s="16" t="str">
        <v>0</v>
      </c>
    </row>
    <row r="341" spans="8:76" hidden="1" outlineLevel="1" x14ac:dyDescent="0.3">
      <c r="H341" s="16" t="str">
        <v>0 - BM Costs</v>
      </c>
      <c r="L341" s="16" t="str">
        <v>0 - BM Port</v>
      </c>
      <c r="N341" s="16" t="str">
        <v>0 - Port Assets</v>
      </c>
      <c r="BR341" s="16" t="str">
        <v>0- Port Costs</v>
      </c>
      <c r="BV341" s="16" t="str">
        <v>0- Port Value</v>
      </c>
      <c r="BX341" s="16" t="str">
        <v>0</v>
      </c>
    </row>
    <row r="342" spans="8:76" hidden="1" outlineLevel="1" x14ac:dyDescent="0.3">
      <c r="H342" s="16" t="str">
        <v>0 - BM Costs</v>
      </c>
      <c r="L342" s="16" t="str">
        <v>0 - BM Port</v>
      </c>
      <c r="N342" s="16" t="str">
        <v>0 - Port Assets</v>
      </c>
      <c r="BR342" s="16" t="str">
        <v>0- Port Costs</v>
      </c>
      <c r="BV342" s="16" t="str">
        <v>0- Port Value</v>
      </c>
      <c r="BX342" s="16" t="str">
        <v>0</v>
      </c>
    </row>
    <row r="343" spans="8:76" hidden="1" outlineLevel="1" x14ac:dyDescent="0.3">
      <c r="H343" s="16" t="str">
        <v>0 - BM Costs</v>
      </c>
      <c r="L343" s="16" t="str">
        <v>0 - BM Port</v>
      </c>
      <c r="N343" s="16" t="str">
        <v>0 - Port Assets</v>
      </c>
      <c r="BR343" s="16" t="str">
        <v>0- Port Costs</v>
      </c>
      <c r="BV343" s="16" t="str">
        <v>0- Port Value</v>
      </c>
      <c r="BX343" s="16" t="str">
        <v>0</v>
      </c>
    </row>
    <row r="344" spans="8:76" hidden="1" outlineLevel="1" x14ac:dyDescent="0.3">
      <c r="H344" s="16" t="str">
        <v>0 - BM Costs</v>
      </c>
      <c r="L344" s="16" t="str">
        <v>0 - BM Port</v>
      </c>
      <c r="N344" s="16" t="str">
        <v>0 - Port Assets</v>
      </c>
      <c r="BR344" s="16" t="str">
        <v>0- Port Costs</v>
      </c>
      <c r="BV344" s="16" t="str">
        <v>0- Port Value</v>
      </c>
      <c r="BX344" s="16" t="str">
        <v>0</v>
      </c>
    </row>
    <row r="345" spans="8:76" hidden="1" outlineLevel="1" x14ac:dyDescent="0.3">
      <c r="H345" s="16" t="str">
        <v>0 - BM Costs</v>
      </c>
      <c r="L345" s="16" t="str">
        <v>0 - BM Port</v>
      </c>
      <c r="N345" s="16" t="str">
        <v>0 - Port Assets</v>
      </c>
      <c r="BR345" s="16" t="str">
        <v>0- Port Costs</v>
      </c>
      <c r="BV345" s="16" t="str">
        <v>0- Port Value</v>
      </c>
      <c r="BX345" s="16" t="str">
        <v>0</v>
      </c>
    </row>
    <row r="346" spans="8:76" hidden="1" outlineLevel="1" x14ac:dyDescent="0.3">
      <c r="H346" s="16" t="str">
        <v>0 - BM Costs</v>
      </c>
      <c r="L346" s="16" t="str">
        <v>0 - BM Port</v>
      </c>
      <c r="N346" s="16" t="str">
        <v>0 - Port Assets</v>
      </c>
      <c r="BR346" s="16" t="str">
        <v>0- Port Costs</v>
      </c>
      <c r="BV346" s="16" t="str">
        <v>0- Port Value</v>
      </c>
      <c r="BX346" s="16" t="str">
        <v>0</v>
      </c>
    </row>
    <row r="347" spans="8:76" hidden="1" outlineLevel="1" x14ac:dyDescent="0.3">
      <c r="H347" s="16" t="str">
        <v>0 - BM Costs</v>
      </c>
      <c r="L347" s="16" t="str">
        <v>0 - BM Port</v>
      </c>
      <c r="N347" s="16" t="str">
        <v>0 - Port Assets</v>
      </c>
      <c r="BR347" s="16" t="str">
        <v>0- Port Costs</v>
      </c>
      <c r="BV347" s="16" t="str">
        <v>0- Port Value</v>
      </c>
      <c r="BX347" s="16" t="str">
        <v>0</v>
      </c>
    </row>
    <row r="348" spans="8:76" hidden="1" outlineLevel="1" x14ac:dyDescent="0.3">
      <c r="H348" s="16" t="str">
        <v>0 - BM Costs</v>
      </c>
      <c r="L348" s="16" t="str">
        <v>0 - BM Port</v>
      </c>
      <c r="N348" s="16" t="str">
        <v>0 - Port Assets</v>
      </c>
      <c r="BR348" s="16" t="str">
        <v>0- Port Costs</v>
      </c>
      <c r="BV348" s="16" t="str">
        <v>0- Port Value</v>
      </c>
      <c r="BX348" s="16" t="str">
        <v>0</v>
      </c>
    </row>
    <row r="349" spans="8:76" hidden="1" outlineLevel="1" x14ac:dyDescent="0.3">
      <c r="H349" s="16" t="str">
        <v>0 - BM Costs</v>
      </c>
      <c r="L349" s="16" t="str">
        <v>0 - BM Port</v>
      </c>
      <c r="N349" s="16" t="str">
        <v>0 - Port Assets</v>
      </c>
      <c r="BR349" s="16" t="str">
        <v>0- Port Costs</v>
      </c>
      <c r="BV349" s="16" t="str">
        <v>0- Port Value</v>
      </c>
      <c r="BX349" s="16" t="str">
        <v>0</v>
      </c>
    </row>
    <row r="350" spans="8:76" hidden="1" outlineLevel="1" x14ac:dyDescent="0.3">
      <c r="H350" s="16" t="str">
        <v>0 - BM Costs</v>
      </c>
      <c r="L350" s="16" t="str">
        <v>0 - BM Port</v>
      </c>
      <c r="N350" s="16" t="str">
        <v>0 - Port Assets</v>
      </c>
      <c r="BR350" s="16" t="str">
        <v>0- Port Costs</v>
      </c>
      <c r="BV350" s="16" t="str">
        <v>0- Port Value</v>
      </c>
      <c r="BX350" s="16" t="str">
        <v>0</v>
      </c>
    </row>
    <row r="351" spans="8:76" hidden="1" outlineLevel="1" x14ac:dyDescent="0.3">
      <c r="H351" s="16" t="str">
        <v>0 - BM Costs</v>
      </c>
      <c r="L351" s="16" t="str">
        <v>0 - BM Port</v>
      </c>
      <c r="N351" s="16" t="str">
        <v>0 - Port Assets</v>
      </c>
      <c r="BR351" s="16" t="str">
        <v>0- Port Costs</v>
      </c>
      <c r="BV351" s="16" t="str">
        <v>0- Port Value</v>
      </c>
      <c r="BX351" s="16" t="str">
        <v>0</v>
      </c>
    </row>
    <row r="352" spans="8:76" hidden="1" outlineLevel="1" x14ac:dyDescent="0.3">
      <c r="H352" s="16" t="str">
        <v>0 - BM Costs</v>
      </c>
      <c r="L352" s="16" t="str">
        <v>0 - BM Port</v>
      </c>
      <c r="N352" s="16" t="str">
        <v>0 - Port Assets</v>
      </c>
      <c r="BR352" s="16" t="str">
        <v>0- Port Costs</v>
      </c>
      <c r="BV352" s="16" t="str">
        <v>0- Port Value</v>
      </c>
      <c r="BX352" s="16" t="str">
        <v>0</v>
      </c>
    </row>
    <row r="353" spans="8:76" hidden="1" outlineLevel="1" x14ac:dyDescent="0.3">
      <c r="H353" s="16" t="str">
        <v>0 - BM Costs</v>
      </c>
      <c r="L353" s="16" t="str">
        <v>0 - BM Port</v>
      </c>
      <c r="N353" s="16" t="str">
        <v>0 - Port Assets</v>
      </c>
      <c r="BR353" s="16" t="str">
        <v>0- Port Costs</v>
      </c>
      <c r="BV353" s="16" t="str">
        <v>0- Port Value</v>
      </c>
      <c r="BX353" s="16" t="str">
        <v>0</v>
      </c>
    </row>
    <row r="354" spans="8:76" hidden="1" outlineLevel="1" x14ac:dyDescent="0.3">
      <c r="H354" s="16" t="str">
        <v>0 - BM Costs</v>
      </c>
      <c r="L354" s="16" t="str">
        <v>0 - BM Port</v>
      </c>
      <c r="N354" s="16" t="str">
        <v>0 - Port Assets</v>
      </c>
      <c r="BR354" s="16" t="str">
        <v>0- Port Costs</v>
      </c>
      <c r="BV354" s="16" t="str">
        <v>0- Port Value</v>
      </c>
      <c r="BX354" s="16" t="str">
        <v>0</v>
      </c>
    </row>
    <row r="355" spans="8:76" hidden="1" outlineLevel="1" x14ac:dyDescent="0.3">
      <c r="H355" s="16" t="str">
        <v>0 - BM Costs</v>
      </c>
      <c r="L355" s="16" t="str">
        <v>0 - BM Port</v>
      </c>
      <c r="N355" s="16" t="str">
        <v>0 - Port Assets</v>
      </c>
      <c r="BR355" s="16" t="str">
        <v>0- Port Costs</v>
      </c>
      <c r="BV355" s="16" t="str">
        <v>0- Port Value</v>
      </c>
      <c r="BX355" s="16" t="str">
        <v>0</v>
      </c>
    </row>
    <row r="356" spans="8:76" hidden="1" outlineLevel="1" x14ac:dyDescent="0.3">
      <c r="H356" s="16" t="str">
        <v>0 - BM Costs</v>
      </c>
      <c r="L356" s="16" t="str">
        <v>0 - BM Port</v>
      </c>
      <c r="N356" s="16" t="str">
        <v>0 - Port Assets</v>
      </c>
      <c r="BR356" s="16" t="str">
        <v>0- Port Costs</v>
      </c>
      <c r="BV356" s="16" t="str">
        <v>0- Port Value</v>
      </c>
      <c r="BX356" s="16" t="str">
        <v>0</v>
      </c>
    </row>
    <row r="357" spans="8:76" hidden="1" outlineLevel="1" x14ac:dyDescent="0.3">
      <c r="H357" s="16" t="str">
        <v>0 - BM Costs</v>
      </c>
      <c r="L357" s="16" t="str">
        <v>0 - BM Port</v>
      </c>
      <c r="N357" s="16" t="str">
        <v>0 - Port Assets</v>
      </c>
      <c r="BR357" s="16" t="str">
        <v>0- Port Costs</v>
      </c>
      <c r="BV357" s="16" t="str">
        <v>0- Port Value</v>
      </c>
      <c r="BX357" s="16" t="str">
        <v>0</v>
      </c>
    </row>
    <row r="358" spans="8:76" hidden="1" outlineLevel="1" x14ac:dyDescent="0.3">
      <c r="H358" s="16" t="str">
        <v>0 - BM Costs</v>
      </c>
      <c r="L358" s="16" t="str">
        <v>0 - BM Port</v>
      </c>
      <c r="N358" s="16" t="str">
        <v>0 - Port Assets</v>
      </c>
      <c r="BR358" s="16" t="str">
        <v>0- Port Costs</v>
      </c>
      <c r="BV358" s="16" t="str">
        <v>0- Port Value</v>
      </c>
      <c r="BX358" s="16" t="str">
        <v>0</v>
      </c>
    </row>
    <row r="359" spans="8:76" hidden="1" outlineLevel="1" x14ac:dyDescent="0.3">
      <c r="H359" s="16" t="str">
        <v>0 - BM Costs</v>
      </c>
      <c r="L359" s="16" t="str">
        <v>0 - BM Port</v>
      </c>
      <c r="N359" s="16" t="str">
        <v>0 - Port Assets</v>
      </c>
      <c r="BR359" s="16" t="str">
        <v>0- Port Costs</v>
      </c>
      <c r="BV359" s="16" t="str">
        <v>0- Port Value</v>
      </c>
      <c r="BX359" s="16" t="str">
        <v>0</v>
      </c>
    </row>
    <row r="360" spans="8:76" hidden="1" outlineLevel="1" x14ac:dyDescent="0.3">
      <c r="H360" s="16" t="str">
        <v>0 - BM Costs</v>
      </c>
      <c r="L360" s="16" t="str">
        <v>0 - BM Port</v>
      </c>
      <c r="N360" s="16" t="str">
        <v>0 - Port Assets</v>
      </c>
      <c r="BR360" s="16" t="str">
        <v>0- Port Costs</v>
      </c>
      <c r="BV360" s="16" t="str">
        <v>0- Port Value</v>
      </c>
      <c r="BX360" s="16" t="str">
        <v>0</v>
      </c>
    </row>
    <row r="361" spans="8:76" hidden="1" outlineLevel="1" x14ac:dyDescent="0.3">
      <c r="H361" s="16" t="str">
        <v>0 - BM Costs</v>
      </c>
      <c r="L361" s="16" t="str">
        <v>0 - BM Port</v>
      </c>
      <c r="N361" s="16" t="str">
        <v>0 - Port Assets</v>
      </c>
      <c r="BR361" s="16" t="str">
        <v>0- Port Costs</v>
      </c>
      <c r="BV361" s="16" t="str">
        <v>0- Port Value</v>
      </c>
      <c r="BX361" s="16" t="str">
        <v>0</v>
      </c>
    </row>
    <row r="362" spans="8:76" hidden="1" outlineLevel="1" x14ac:dyDescent="0.3">
      <c r="H362" s="16" t="str">
        <v>0 - BM Costs</v>
      </c>
      <c r="L362" s="16" t="str">
        <v>0 - BM Port</v>
      </c>
      <c r="N362" s="16" t="str">
        <v>0 - Port Assets</v>
      </c>
      <c r="BR362" s="16" t="str">
        <v>0- Port Costs</v>
      </c>
      <c r="BV362" s="16" t="str">
        <v>0- Port Value</v>
      </c>
      <c r="BX362" s="16" t="str">
        <v>0</v>
      </c>
    </row>
    <row r="363" spans="8:76" hidden="1" outlineLevel="1" x14ac:dyDescent="0.3">
      <c r="H363" s="16" t="str">
        <v>0 - BM Costs</v>
      </c>
      <c r="L363" s="16" t="str">
        <v>0 - BM Port</v>
      </c>
      <c r="N363" s="16" t="str">
        <v>0 - Port Assets</v>
      </c>
      <c r="BR363" s="16" t="str">
        <v>0- Port Costs</v>
      </c>
      <c r="BV363" s="16" t="str">
        <v>0- Port Value</v>
      </c>
      <c r="BX363" s="16" t="str">
        <v>0</v>
      </c>
    </row>
    <row r="364" spans="8:76" hidden="1" outlineLevel="1" x14ac:dyDescent="0.3">
      <c r="H364" s="16" t="str">
        <v>0 - BM Costs</v>
      </c>
      <c r="L364" s="16" t="str">
        <v>0 - BM Port</v>
      </c>
      <c r="N364" s="16" t="str">
        <v>0 - Port Assets</v>
      </c>
      <c r="BR364" s="16" t="str">
        <v>0- Port Costs</v>
      </c>
      <c r="BV364" s="16" t="str">
        <v>0- Port Value</v>
      </c>
      <c r="BX364" s="16" t="str">
        <v>0</v>
      </c>
    </row>
    <row r="365" spans="8:76" hidden="1" outlineLevel="1" x14ac:dyDescent="0.3">
      <c r="H365" s="16" t="str">
        <v>0 - BM Costs</v>
      </c>
      <c r="L365" s="16" t="str">
        <v>0 - BM Port</v>
      </c>
      <c r="N365" s="16" t="str">
        <v>0 - Port Assets</v>
      </c>
      <c r="BR365" s="16" t="str">
        <v>0- Port Costs</v>
      </c>
      <c r="BV365" s="16" t="str">
        <v>0- Port Value</v>
      </c>
      <c r="BX365" s="16" t="str">
        <v>0</v>
      </c>
    </row>
    <row r="366" spans="8:76" hidden="1" outlineLevel="1" x14ac:dyDescent="0.3">
      <c r="H366" s="16" t="str">
        <v>0 - BM Costs</v>
      </c>
      <c r="L366" s="16" t="str">
        <v>0 - BM Port</v>
      </c>
      <c r="N366" s="16" t="str">
        <v>0 - Port Assets</v>
      </c>
      <c r="BR366" s="16" t="str">
        <v>0- Port Costs</v>
      </c>
      <c r="BV366" s="16" t="str">
        <v>0- Port Value</v>
      </c>
      <c r="BX366" s="16" t="str">
        <v>0</v>
      </c>
    </row>
    <row r="367" spans="8:76" hidden="1" outlineLevel="1" x14ac:dyDescent="0.3">
      <c r="H367" s="16" t="str">
        <v>0 - BM Costs</v>
      </c>
      <c r="L367" s="16" t="str">
        <v>0 - BM Port</v>
      </c>
      <c r="N367" s="16" t="str">
        <v>0 - Port Assets</v>
      </c>
      <c r="BR367" s="16" t="str">
        <v>0- Port Costs</v>
      </c>
      <c r="BV367" s="16" t="str">
        <v>0- Port Value</v>
      </c>
      <c r="BX367" s="16" t="str">
        <v>0</v>
      </c>
    </row>
    <row r="368" spans="8:76" hidden="1" outlineLevel="1" x14ac:dyDescent="0.3">
      <c r="H368" s="16" t="str">
        <v>0 - BM Costs</v>
      </c>
      <c r="L368" s="16" t="str">
        <v>0 - BM Port</v>
      </c>
      <c r="N368" s="16" t="str">
        <v>0 - Port Assets</v>
      </c>
      <c r="BR368" s="16" t="str">
        <v>0- Port Costs</v>
      </c>
      <c r="BV368" s="16" t="str">
        <v>0- Port Value</v>
      </c>
      <c r="BX368" s="16" t="str">
        <v>0</v>
      </c>
    </row>
    <row r="369" spans="8:76" hidden="1" outlineLevel="1" x14ac:dyDescent="0.3">
      <c r="H369" s="16" t="str">
        <v>0 - BM Costs</v>
      </c>
      <c r="L369" s="16" t="str">
        <v>0 - BM Port</v>
      </c>
      <c r="N369" s="16" t="str">
        <v>0 - Port Assets</v>
      </c>
      <c r="BR369" s="16" t="str">
        <v>0- Port Costs</v>
      </c>
      <c r="BV369" s="16" t="str">
        <v>0- Port Value</v>
      </c>
      <c r="BX369" s="16" t="str">
        <v>0</v>
      </c>
    </row>
    <row r="370" spans="8:76" hidden="1" outlineLevel="1" x14ac:dyDescent="0.3">
      <c r="H370" s="16" t="str">
        <v>0 - BM Costs</v>
      </c>
      <c r="L370" s="16" t="str">
        <v>0 - BM Port</v>
      </c>
      <c r="N370" s="16" t="str">
        <v>0 - Port Assets</v>
      </c>
      <c r="BR370" s="16" t="str">
        <v>0- Port Costs</v>
      </c>
      <c r="BV370" s="16" t="str">
        <v>0- Port Value</v>
      </c>
      <c r="BX370" s="16" t="str">
        <v>0</v>
      </c>
    </row>
    <row r="371" spans="8:76" hidden="1" outlineLevel="1" x14ac:dyDescent="0.3">
      <c r="H371" s="16" t="str">
        <v>0 - BM Costs</v>
      </c>
      <c r="L371" s="16" t="str">
        <v>0 - BM Port</v>
      </c>
      <c r="N371" s="16" t="str">
        <v>0 - Port Assets</v>
      </c>
      <c r="BR371" s="16" t="str">
        <v>0- Port Costs</v>
      </c>
      <c r="BV371" s="16" t="str">
        <v>0- Port Value</v>
      </c>
      <c r="BX371" s="16" t="str">
        <v>0</v>
      </c>
    </row>
    <row r="372" spans="8:76" hidden="1" outlineLevel="1" x14ac:dyDescent="0.3">
      <c r="H372" s="16" t="str">
        <v>0 - BM Costs</v>
      </c>
      <c r="L372" s="16" t="str">
        <v>0 - BM Port</v>
      </c>
      <c r="N372" s="16" t="str">
        <v>0 - Port Assets</v>
      </c>
      <c r="BR372" s="16" t="str">
        <v>0- Port Costs</v>
      </c>
      <c r="BV372" s="16" t="str">
        <v>0- Port Value</v>
      </c>
      <c r="BX372" s="16" t="str">
        <v>0</v>
      </c>
    </row>
    <row r="373" spans="8:76" hidden="1" outlineLevel="1" x14ac:dyDescent="0.3">
      <c r="H373" s="16" t="str">
        <v>0 - BM Costs</v>
      </c>
      <c r="L373" s="16" t="str">
        <v>0 - BM Port</v>
      </c>
      <c r="N373" s="16" t="str">
        <v>0 - Port Assets</v>
      </c>
      <c r="BR373" s="16" t="str">
        <v>0- Port Costs</v>
      </c>
      <c r="BV373" s="16" t="str">
        <v>0- Port Value</v>
      </c>
      <c r="BX373" s="16" t="str">
        <v>0</v>
      </c>
    </row>
    <row r="374" spans="8:76" hidden="1" outlineLevel="1" x14ac:dyDescent="0.3">
      <c r="H374" s="16" t="str">
        <v>0 - BM Costs</v>
      </c>
      <c r="L374" s="16" t="str">
        <v>0 - BM Port</v>
      </c>
      <c r="N374" s="16" t="str">
        <v>0 - Port Assets</v>
      </c>
      <c r="BR374" s="16" t="str">
        <v>0- Port Costs</v>
      </c>
      <c r="BV374" s="16" t="str">
        <v>0- Port Value</v>
      </c>
      <c r="BX374" s="16" t="str">
        <v>0</v>
      </c>
    </row>
    <row r="375" spans="8:76" hidden="1" outlineLevel="1" x14ac:dyDescent="0.3">
      <c r="H375" s="16" t="str">
        <v>0 - BM Costs</v>
      </c>
      <c r="L375" s="16" t="str">
        <v>0 - BM Port</v>
      </c>
      <c r="N375" s="16" t="str">
        <v>0 - Port Assets</v>
      </c>
      <c r="BR375" s="16" t="str">
        <v>0- Port Costs</v>
      </c>
      <c r="BV375" s="16" t="str">
        <v>0- Port Value</v>
      </c>
      <c r="BX375" s="16" t="str">
        <v>0</v>
      </c>
    </row>
    <row r="376" spans="8:76" hidden="1" outlineLevel="1" x14ac:dyDescent="0.3">
      <c r="H376" s="16" t="str">
        <v>0 - BM Costs</v>
      </c>
      <c r="L376" s="16" t="str">
        <v>0 - BM Port</v>
      </c>
      <c r="N376" s="16" t="str">
        <v>0 - Port Assets</v>
      </c>
      <c r="BR376" s="16" t="str">
        <v>0- Port Costs</v>
      </c>
      <c r="BV376" s="16" t="str">
        <v>0- Port Value</v>
      </c>
      <c r="BX376" s="16" t="str">
        <v>0</v>
      </c>
    </row>
    <row r="377" spans="8:76" hidden="1" outlineLevel="1" x14ac:dyDescent="0.3">
      <c r="H377" s="16" t="str">
        <v>0 - BM Costs</v>
      </c>
      <c r="L377" s="16" t="str">
        <v>0 - BM Port</v>
      </c>
      <c r="N377" s="16" t="str">
        <v>0 - Port Assets</v>
      </c>
      <c r="BR377" s="16" t="str">
        <v>0- Port Costs</v>
      </c>
      <c r="BV377" s="16" t="str">
        <v>0- Port Value</v>
      </c>
      <c r="BX377" s="16" t="str">
        <v>0</v>
      </c>
    </row>
    <row r="378" spans="8:76" hidden="1" outlineLevel="1" x14ac:dyDescent="0.3">
      <c r="H378" s="16" t="str">
        <v>0 - BM Costs</v>
      </c>
      <c r="L378" s="16" t="str">
        <v>0 - BM Port</v>
      </c>
      <c r="N378" s="16" t="str">
        <v>0 - Port Assets</v>
      </c>
      <c r="BR378" s="16" t="str">
        <v>0- Port Costs</v>
      </c>
      <c r="BV378" s="16" t="str">
        <v>0- Port Value</v>
      </c>
      <c r="BX378" s="16" t="str">
        <v>0</v>
      </c>
    </row>
    <row r="379" spans="8:76" hidden="1" outlineLevel="1" x14ac:dyDescent="0.3">
      <c r="H379" s="16" t="str">
        <v>0 - BM Costs</v>
      </c>
      <c r="L379" s="16" t="str">
        <v>0 - BM Port</v>
      </c>
      <c r="N379" s="16" t="str">
        <v>0 - Port Assets</v>
      </c>
      <c r="BR379" s="16" t="str">
        <v>0- Port Costs</v>
      </c>
      <c r="BV379" s="16" t="str">
        <v>0- Port Value</v>
      </c>
      <c r="BX379" s="16" t="str">
        <v>0</v>
      </c>
    </row>
    <row r="380" spans="8:76" hidden="1" outlineLevel="1" x14ac:dyDescent="0.3">
      <c r="H380" s="16" t="str">
        <v>0 - BM Costs</v>
      </c>
      <c r="L380" s="16" t="str">
        <v>0 - BM Port</v>
      </c>
      <c r="N380" s="16" t="str">
        <v>0 - Port Assets</v>
      </c>
      <c r="BR380" s="16" t="str">
        <v>0- Port Costs</v>
      </c>
      <c r="BV380" s="16" t="str">
        <v>0- Port Value</v>
      </c>
      <c r="BX380" s="16" t="str">
        <v>0</v>
      </c>
    </row>
    <row r="381" spans="8:76" hidden="1" outlineLevel="1" x14ac:dyDescent="0.3">
      <c r="H381" s="16" t="str">
        <v>0 - BM Costs</v>
      </c>
      <c r="L381" s="16" t="str">
        <v>0 - BM Port</v>
      </c>
      <c r="N381" s="16" t="str">
        <v>0 - Port Assets</v>
      </c>
      <c r="BR381" s="16" t="str">
        <v>0- Port Costs</v>
      </c>
      <c r="BV381" s="16" t="str">
        <v>0- Port Value</v>
      </c>
      <c r="BX381" s="16" t="str">
        <v>0</v>
      </c>
    </row>
    <row r="382" spans="8:76" hidden="1" outlineLevel="1" x14ac:dyDescent="0.3">
      <c r="H382" s="16" t="str">
        <v>0 - BM Costs</v>
      </c>
      <c r="L382" s="16" t="str">
        <v>0 - BM Port</v>
      </c>
      <c r="N382" s="16" t="str">
        <v>0 - Port Assets</v>
      </c>
      <c r="BR382" s="16" t="str">
        <v>0- Port Costs</v>
      </c>
      <c r="BV382" s="16" t="str">
        <v>0- Port Value</v>
      </c>
      <c r="BX382" s="16" t="str">
        <v>0</v>
      </c>
    </row>
    <row r="383" spans="8:76" hidden="1" outlineLevel="1" x14ac:dyDescent="0.3">
      <c r="H383" s="16" t="str">
        <v>0 - BM Costs</v>
      </c>
      <c r="L383" s="16" t="str">
        <v>0 - BM Port</v>
      </c>
      <c r="N383" s="16" t="str">
        <v>0 - Port Assets</v>
      </c>
      <c r="BR383" s="16" t="str">
        <v>0- Port Costs</v>
      </c>
      <c r="BV383" s="16" t="str">
        <v>0- Port Value</v>
      </c>
      <c r="BX383" s="16" t="str">
        <v>0</v>
      </c>
    </row>
    <row r="384" spans="8:76" hidden="1" outlineLevel="1" x14ac:dyDescent="0.3">
      <c r="H384" s="16" t="str">
        <v>0 - BM Costs</v>
      </c>
      <c r="L384" s="16" t="str">
        <v>0 - BM Port</v>
      </c>
      <c r="N384" s="16" t="str">
        <v>0 - Port Assets</v>
      </c>
      <c r="BR384" s="16" t="str">
        <v>0- Port Costs</v>
      </c>
      <c r="BV384" s="16" t="str">
        <v>0- Port Value</v>
      </c>
      <c r="BX384" s="16" t="str">
        <v>0</v>
      </c>
    </row>
    <row r="385" spans="8:76" hidden="1" outlineLevel="1" x14ac:dyDescent="0.3">
      <c r="H385" s="16" t="str">
        <v>0 - BM Costs</v>
      </c>
      <c r="L385" s="16" t="str">
        <v>0 - BM Port</v>
      </c>
      <c r="N385" s="16" t="str">
        <v>0 - Port Assets</v>
      </c>
      <c r="BR385" s="16" t="str">
        <v>0- Port Costs</v>
      </c>
      <c r="BV385" s="16" t="str">
        <v>0- Port Value</v>
      </c>
      <c r="BX385" s="16" t="str">
        <v>0</v>
      </c>
    </row>
    <row r="386" spans="8:76" hidden="1" outlineLevel="1" x14ac:dyDescent="0.3">
      <c r="H386" s="16" t="str">
        <v>0 - BM Costs</v>
      </c>
      <c r="L386" s="16" t="str">
        <v>0 - BM Port</v>
      </c>
      <c r="N386" s="16" t="str">
        <v>0 - Port Assets</v>
      </c>
      <c r="BR386" s="16" t="str">
        <v>0- Port Costs</v>
      </c>
      <c r="BV386" s="16" t="str">
        <v>0- Port Value</v>
      </c>
      <c r="BX386" s="16" t="str">
        <v>0</v>
      </c>
    </row>
    <row r="387" spans="8:76" hidden="1" outlineLevel="1" x14ac:dyDescent="0.3">
      <c r="H387" s="16" t="str">
        <v>0 - BM Costs</v>
      </c>
      <c r="L387" s="16" t="str">
        <v>0 - BM Port</v>
      </c>
      <c r="N387" s="16" t="str">
        <v>0 - Port Assets</v>
      </c>
      <c r="BR387" s="16" t="str">
        <v>0- Port Costs</v>
      </c>
      <c r="BV387" s="16" t="str">
        <v>0- Port Value</v>
      </c>
      <c r="BX387" s="16" t="str">
        <v>0</v>
      </c>
    </row>
    <row r="388" spans="8:76" hidden="1" outlineLevel="1" x14ac:dyDescent="0.3">
      <c r="H388" s="16" t="str">
        <v>0 - BM Costs</v>
      </c>
      <c r="L388" s="16" t="str">
        <v>0 - BM Port</v>
      </c>
      <c r="N388" s="16" t="str">
        <v>0 - Port Assets</v>
      </c>
      <c r="BR388" s="16" t="str">
        <v>0- Port Costs</v>
      </c>
      <c r="BV388" s="16" t="str">
        <v>0- Port Value</v>
      </c>
      <c r="BX388" s="16" t="str">
        <v>0</v>
      </c>
    </row>
    <row r="389" spans="8:76" hidden="1" outlineLevel="1" x14ac:dyDescent="0.3">
      <c r="H389" s="16" t="str">
        <v>0 - BM Costs</v>
      </c>
      <c r="L389" s="16" t="str">
        <v>0 - BM Port</v>
      </c>
      <c r="N389" s="16" t="str">
        <v>0 - Port Assets</v>
      </c>
      <c r="BR389" s="16" t="str">
        <v>0- Port Costs</v>
      </c>
      <c r="BV389" s="16" t="str">
        <v>0- Port Value</v>
      </c>
      <c r="BX389" s="16" t="str">
        <v>0</v>
      </c>
    </row>
    <row r="390" spans="8:76" hidden="1" outlineLevel="1" x14ac:dyDescent="0.3">
      <c r="H390" s="16" t="str">
        <v>0 - BM Costs</v>
      </c>
      <c r="L390" s="16" t="str">
        <v>0 - BM Port</v>
      </c>
      <c r="N390" s="16" t="str">
        <v>0 - Port Assets</v>
      </c>
      <c r="BR390" s="16" t="str">
        <v>0- Port Costs</v>
      </c>
      <c r="BV390" s="16" t="str">
        <v>0- Port Value</v>
      </c>
      <c r="BX390" s="16" t="str">
        <v>0</v>
      </c>
    </row>
    <row r="391" spans="8:76" hidden="1" outlineLevel="1" x14ac:dyDescent="0.3">
      <c r="H391" s="16" t="str">
        <v>0 - BM Costs</v>
      </c>
      <c r="L391" s="16" t="str">
        <v>0 - BM Port</v>
      </c>
      <c r="N391" s="16" t="str">
        <v>0 - Port Assets</v>
      </c>
      <c r="BR391" s="16" t="str">
        <v>0- Port Costs</v>
      </c>
      <c r="BV391" s="16" t="str">
        <v>0- Port Value</v>
      </c>
      <c r="BX391" s="16" t="str">
        <v>0</v>
      </c>
    </row>
    <row r="392" spans="8:76" hidden="1" outlineLevel="1" x14ac:dyDescent="0.3">
      <c r="H392" s="16" t="str">
        <v>0 - BM Costs</v>
      </c>
      <c r="L392" s="16" t="str">
        <v>0 - BM Port</v>
      </c>
      <c r="N392" s="16" t="str">
        <v>0 - Port Assets</v>
      </c>
      <c r="BR392" s="16" t="str">
        <v>0- Port Costs</v>
      </c>
      <c r="BV392" s="16" t="str">
        <v>0- Port Value</v>
      </c>
      <c r="BX392" s="16" t="str">
        <v>0</v>
      </c>
    </row>
    <row r="393" spans="8:76" hidden="1" outlineLevel="1" x14ac:dyDescent="0.3">
      <c r="H393" s="16" t="str">
        <v>0 - BM Costs</v>
      </c>
      <c r="L393" s="16" t="str">
        <v>0 - BM Port</v>
      </c>
      <c r="N393" s="16" t="str">
        <v>0 - Port Assets</v>
      </c>
      <c r="BR393" s="16" t="str">
        <v>0- Port Costs</v>
      </c>
      <c r="BV393" s="16" t="str">
        <v>0- Port Value</v>
      </c>
      <c r="BX393" s="16" t="str">
        <v>0</v>
      </c>
    </row>
    <row r="394" spans="8:76" hidden="1" outlineLevel="1" x14ac:dyDescent="0.3">
      <c r="H394" s="16" t="str">
        <v>0 - BM Costs</v>
      </c>
      <c r="L394" s="16" t="str">
        <v>0 - BM Port</v>
      </c>
      <c r="N394" s="16" t="str">
        <v>0 - Port Assets</v>
      </c>
      <c r="BR394" s="16" t="str">
        <v>0- Port Costs</v>
      </c>
      <c r="BV394" s="16" t="str">
        <v>0- Port Value</v>
      </c>
      <c r="BX394" s="16" t="str">
        <v>0</v>
      </c>
    </row>
    <row r="395" spans="8:76" hidden="1" outlineLevel="1" x14ac:dyDescent="0.3">
      <c r="H395" s="16" t="str">
        <v>0 - BM Costs</v>
      </c>
      <c r="L395" s="16" t="str">
        <v>0 - BM Port</v>
      </c>
      <c r="N395" s="16" t="str">
        <v>0 - Port Assets</v>
      </c>
      <c r="BR395" s="16" t="str">
        <v>0- Port Costs</v>
      </c>
      <c r="BV395" s="16" t="str">
        <v>0- Port Value</v>
      </c>
      <c r="BX395" s="16" t="str">
        <v>0</v>
      </c>
    </row>
    <row r="396" spans="8:76" hidden="1" outlineLevel="1" x14ac:dyDescent="0.3">
      <c r="H396" s="16" t="str">
        <v>0 - BM Costs</v>
      </c>
      <c r="L396" s="16" t="str">
        <v>0 - BM Port</v>
      </c>
      <c r="N396" s="16" t="str">
        <v>0 - Port Assets</v>
      </c>
      <c r="BR396" s="16" t="str">
        <v>0- Port Costs</v>
      </c>
      <c r="BV396" s="16" t="str">
        <v>0- Port Value</v>
      </c>
      <c r="BX396" s="16" t="str">
        <v>0</v>
      </c>
    </row>
    <row r="397" spans="8:76" hidden="1" outlineLevel="1" x14ac:dyDescent="0.3">
      <c r="H397" s="16" t="str">
        <v>0 - BM Costs</v>
      </c>
      <c r="L397" s="16" t="str">
        <v>0 - BM Port</v>
      </c>
      <c r="N397" s="16" t="str">
        <v>0 - Port Assets</v>
      </c>
      <c r="BR397" s="16" t="str">
        <v>0- Port Costs</v>
      </c>
      <c r="BV397" s="16" t="str">
        <v>0- Port Value</v>
      </c>
      <c r="BX397" s="16" t="str">
        <v>0</v>
      </c>
    </row>
    <row r="398" spans="8:76" hidden="1" outlineLevel="1" x14ac:dyDescent="0.3">
      <c r="H398" s="16" t="str">
        <v>0 - BM Costs</v>
      </c>
      <c r="L398" s="16" t="str">
        <v>0 - BM Port</v>
      </c>
      <c r="N398" s="16" t="str">
        <v>0 - Port Assets</v>
      </c>
      <c r="BR398" s="16" t="str">
        <v>0- Port Costs</v>
      </c>
      <c r="BV398" s="16" t="str">
        <v>0- Port Value</v>
      </c>
      <c r="BX398" s="16" t="str">
        <v>0</v>
      </c>
    </row>
    <row r="399" spans="8:76" hidden="1" outlineLevel="1" x14ac:dyDescent="0.3">
      <c r="H399" s="16" t="str">
        <v>0 - BM Costs</v>
      </c>
      <c r="L399" s="16" t="str">
        <v>0 - BM Port</v>
      </c>
      <c r="N399" s="16" t="str">
        <v>0 - Port Assets</v>
      </c>
      <c r="BR399" s="16" t="str">
        <v>0- Port Costs</v>
      </c>
      <c r="BV399" s="16" t="str">
        <v>0- Port Value</v>
      </c>
      <c r="BX399" s="16" t="str">
        <v>0</v>
      </c>
    </row>
    <row r="400" spans="8:76" hidden="1" outlineLevel="1" x14ac:dyDescent="0.3">
      <c r="H400" s="16" t="str">
        <v>0 - BM Costs</v>
      </c>
      <c r="L400" s="16" t="str">
        <v>0 - BM Port</v>
      </c>
      <c r="N400" s="16" t="str">
        <v>0 - Port Assets</v>
      </c>
      <c r="BR400" s="16" t="str">
        <v>0- Port Costs</v>
      </c>
      <c r="BV400" s="16" t="str">
        <v>0- Port Value</v>
      </c>
      <c r="BX400" s="16" t="str">
        <v>0</v>
      </c>
    </row>
    <row r="401" spans="8:76" hidden="1" outlineLevel="1" x14ac:dyDescent="0.3">
      <c r="H401" s="16" t="str">
        <v>0 - BM Costs</v>
      </c>
      <c r="L401" s="16" t="str">
        <v>0 - BM Port</v>
      </c>
      <c r="N401" s="16" t="str">
        <v>0 - Port Assets</v>
      </c>
      <c r="BR401" s="16" t="str">
        <v>0- Port Costs</v>
      </c>
      <c r="BV401" s="16" t="str">
        <v>0- Port Value</v>
      </c>
      <c r="BX401" s="16" t="str">
        <v>0</v>
      </c>
    </row>
    <row r="402" spans="8:76" hidden="1" outlineLevel="1" x14ac:dyDescent="0.3">
      <c r="H402" s="16" t="str">
        <v>0 - BM Costs</v>
      </c>
      <c r="L402" s="16" t="str">
        <v>0 - BM Port</v>
      </c>
      <c r="N402" s="16" t="str">
        <v>0 - Port Assets</v>
      </c>
      <c r="BR402" s="16" t="str">
        <v>0- Port Costs</v>
      </c>
      <c r="BV402" s="16" t="str">
        <v>0- Port Value</v>
      </c>
      <c r="BX402" s="16" t="str">
        <v>0</v>
      </c>
    </row>
    <row r="403" spans="8:76" hidden="1" outlineLevel="1" x14ac:dyDescent="0.3">
      <c r="H403" s="16" t="str">
        <v>0 - BM Costs</v>
      </c>
      <c r="L403" s="16" t="str">
        <v>0 - BM Port</v>
      </c>
      <c r="N403" s="16" t="str">
        <v>0 - Port Assets</v>
      </c>
      <c r="BR403" s="16" t="str">
        <v>0- Port Costs</v>
      </c>
      <c r="BV403" s="16" t="str">
        <v>0- Port Value</v>
      </c>
      <c r="BX403" s="16" t="str">
        <v>0</v>
      </c>
    </row>
    <row r="404" spans="8:76" hidden="1" outlineLevel="1" x14ac:dyDescent="0.3">
      <c r="H404" s="16" t="str">
        <v>0 - BM Costs</v>
      </c>
      <c r="L404" s="16" t="str">
        <v>0 - BM Port</v>
      </c>
      <c r="N404" s="16" t="str">
        <v>0 - Port Assets</v>
      </c>
      <c r="BR404" s="16" t="str">
        <v>0- Port Costs</v>
      </c>
      <c r="BV404" s="16" t="str">
        <v>0- Port Value</v>
      </c>
      <c r="BX404" s="16" t="str">
        <v>0</v>
      </c>
    </row>
    <row r="405" spans="8:76" hidden="1" outlineLevel="1" x14ac:dyDescent="0.3">
      <c r="H405" s="16" t="str">
        <v>0 - BM Costs</v>
      </c>
      <c r="L405" s="16" t="str">
        <v>0 - BM Port</v>
      </c>
      <c r="N405" s="16" t="str">
        <v>0 - Port Assets</v>
      </c>
      <c r="BR405" s="16" t="str">
        <v>0- Port Costs</v>
      </c>
      <c r="BV405" s="16" t="str">
        <v>0- Port Value</v>
      </c>
      <c r="BX405" s="16" t="str">
        <v>0</v>
      </c>
    </row>
    <row r="406" spans="8:76" hidden="1" outlineLevel="1" x14ac:dyDescent="0.3">
      <c r="H406" s="16" t="str">
        <v>0 - BM Costs</v>
      </c>
      <c r="L406" s="16" t="str">
        <v>0 - BM Port</v>
      </c>
      <c r="N406" s="16" t="str">
        <v>0 - Port Assets</v>
      </c>
      <c r="BR406" s="16" t="str">
        <v>0- Port Costs</v>
      </c>
      <c r="BV406" s="16" t="str">
        <v>0- Port Value</v>
      </c>
      <c r="BX406" s="16" t="str">
        <v>0</v>
      </c>
    </row>
    <row r="407" spans="8:76" hidden="1" outlineLevel="1" x14ac:dyDescent="0.3">
      <c r="H407" s="16" t="str">
        <v>0 - BM Costs</v>
      </c>
      <c r="L407" s="16" t="str">
        <v>0 - BM Port</v>
      </c>
      <c r="N407" s="16" t="str">
        <v>0 - Port Assets</v>
      </c>
      <c r="BR407" s="16" t="str">
        <v>0- Port Costs</v>
      </c>
      <c r="BV407" s="16" t="str">
        <v>0- Port Value</v>
      </c>
      <c r="BX407" s="16" t="str">
        <v>0</v>
      </c>
    </row>
    <row r="408" spans="8:76" hidden="1" outlineLevel="1" x14ac:dyDescent="0.3">
      <c r="H408" s="16" t="str">
        <v>0 - BM Costs</v>
      </c>
      <c r="L408" s="16" t="str">
        <v>0 - BM Port</v>
      </c>
      <c r="N408" s="16" t="str">
        <v>0 - Port Assets</v>
      </c>
      <c r="BR408" s="16" t="str">
        <v>0- Port Costs</v>
      </c>
      <c r="BV408" s="16" t="str">
        <v>0- Port Value</v>
      </c>
      <c r="BX408" s="16" t="str">
        <v>0</v>
      </c>
    </row>
    <row r="409" spans="8:76" hidden="1" outlineLevel="1" x14ac:dyDescent="0.3">
      <c r="H409" s="16" t="str">
        <v>0 - BM Costs</v>
      </c>
      <c r="L409" s="16" t="str">
        <v>0 - BM Port</v>
      </c>
      <c r="N409" s="16" t="str">
        <v>0 - Port Assets</v>
      </c>
      <c r="BR409" s="16" t="str">
        <v>0- Port Costs</v>
      </c>
      <c r="BV409" s="16" t="str">
        <v>0- Port Value</v>
      </c>
      <c r="BX409" s="16" t="str">
        <v>0</v>
      </c>
    </row>
    <row r="410" spans="8:76" hidden="1" outlineLevel="1" x14ac:dyDescent="0.3">
      <c r="H410" s="16" t="str">
        <v>0 - BM Costs</v>
      </c>
      <c r="L410" s="16" t="str">
        <v>0 - BM Port</v>
      </c>
      <c r="N410" s="16" t="str">
        <v>0 - Port Assets</v>
      </c>
      <c r="BR410" s="16" t="str">
        <v>0- Port Costs</v>
      </c>
      <c r="BV410" s="16" t="str">
        <v>0- Port Value</v>
      </c>
      <c r="BX410" s="16" t="str">
        <v>0</v>
      </c>
    </row>
    <row r="411" spans="8:76" hidden="1" outlineLevel="1" x14ac:dyDescent="0.3">
      <c r="H411" s="16" t="str">
        <v>0 - BM Costs</v>
      </c>
      <c r="L411" s="16" t="str">
        <v>0 - BM Port</v>
      </c>
      <c r="N411" s="16" t="str">
        <v>0 - Port Assets</v>
      </c>
      <c r="BR411" s="16" t="str">
        <v>0- Port Costs</v>
      </c>
      <c r="BV411" s="16" t="str">
        <v>0- Port Value</v>
      </c>
      <c r="BX411" s="16" t="str">
        <v>0</v>
      </c>
    </row>
    <row r="412" spans="8:76" hidden="1" outlineLevel="1" x14ac:dyDescent="0.3">
      <c r="H412" s="16" t="str">
        <v>0 - BM Costs</v>
      </c>
      <c r="L412" s="16" t="str">
        <v>0 - BM Port</v>
      </c>
      <c r="N412" s="16" t="str">
        <v>0 - Port Assets</v>
      </c>
      <c r="BR412" s="16" t="str">
        <v>0- Port Costs</v>
      </c>
      <c r="BV412" s="16" t="str">
        <v>0- Port Value</v>
      </c>
      <c r="BX412" s="16" t="str">
        <v>0</v>
      </c>
    </row>
    <row r="413" spans="8:76" hidden="1" outlineLevel="1" x14ac:dyDescent="0.3">
      <c r="H413" s="16" t="str">
        <v>0 - BM Costs</v>
      </c>
      <c r="L413" s="16" t="str">
        <v>0 - BM Port</v>
      </c>
      <c r="N413" s="16" t="str">
        <v>0 - Port Assets</v>
      </c>
      <c r="BR413" s="16" t="str">
        <v>0- Port Costs</v>
      </c>
      <c r="BV413" s="16" t="str">
        <v>0- Port Value</v>
      </c>
      <c r="BX413" s="16" t="str">
        <v>0</v>
      </c>
    </row>
    <row r="414" spans="8:76" hidden="1" outlineLevel="1" x14ac:dyDescent="0.3">
      <c r="H414" s="16" t="str">
        <v>0 - BM Costs</v>
      </c>
      <c r="L414" s="16" t="str">
        <v>0 - BM Port</v>
      </c>
      <c r="N414" s="16" t="str">
        <v>0 - Port Assets</v>
      </c>
      <c r="BR414" s="16" t="str">
        <v>0- Port Costs</v>
      </c>
      <c r="BV414" s="16" t="str">
        <v>0- Port Value</v>
      </c>
      <c r="BX414" s="16" t="str">
        <v>0</v>
      </c>
    </row>
    <row r="415" spans="8:76" hidden="1" outlineLevel="1" x14ac:dyDescent="0.3">
      <c r="H415" s="16" t="str">
        <v>0 - BM Costs</v>
      </c>
      <c r="L415" s="16" t="str">
        <v>0 - BM Port</v>
      </c>
      <c r="N415" s="16" t="str">
        <v>0 - Port Assets</v>
      </c>
      <c r="BR415" s="16" t="str">
        <v>0- Port Costs</v>
      </c>
      <c r="BV415" s="16" t="str">
        <v>0- Port Value</v>
      </c>
      <c r="BX415" s="16" t="str">
        <v>0</v>
      </c>
    </row>
    <row r="416" spans="8:76" hidden="1" outlineLevel="1" x14ac:dyDescent="0.3">
      <c r="H416" s="16" t="str">
        <v>0 - BM Costs</v>
      </c>
      <c r="L416" s="16" t="str">
        <v>0 - BM Port</v>
      </c>
      <c r="N416" s="16" t="str">
        <v>0 - Port Assets</v>
      </c>
      <c r="BR416" s="16" t="str">
        <v>0- Port Costs</v>
      </c>
      <c r="BV416" s="16" t="str">
        <v>0- Port Value</v>
      </c>
      <c r="BX416" s="16" t="str">
        <v>0</v>
      </c>
    </row>
    <row r="417" spans="8:76" hidden="1" outlineLevel="1" x14ac:dyDescent="0.3">
      <c r="H417" s="16" t="str">
        <v>0 - BM Costs</v>
      </c>
      <c r="L417" s="16" t="str">
        <v>0 - BM Port</v>
      </c>
      <c r="N417" s="16" t="str">
        <v>0 - Port Assets</v>
      </c>
      <c r="BR417" s="16" t="str">
        <v>0- Port Costs</v>
      </c>
      <c r="BV417" s="16" t="str">
        <v>0- Port Value</v>
      </c>
      <c r="BX417" s="16" t="str">
        <v>0</v>
      </c>
    </row>
    <row r="418" spans="8:76" hidden="1" outlineLevel="1" x14ac:dyDescent="0.3">
      <c r="H418" s="16" t="str">
        <v>0 - BM Costs</v>
      </c>
      <c r="L418" s="16" t="str">
        <v>0 - BM Port</v>
      </c>
      <c r="N418" s="16" t="str">
        <v>0 - Port Assets</v>
      </c>
      <c r="BR418" s="16" t="str">
        <v>0- Port Costs</v>
      </c>
      <c r="BV418" s="16" t="str">
        <v>0- Port Value</v>
      </c>
      <c r="BX418" s="16" t="str">
        <v>0</v>
      </c>
    </row>
    <row r="419" spans="8:76" hidden="1" outlineLevel="1" x14ac:dyDescent="0.3">
      <c r="H419" s="16" t="str">
        <v>0 - BM Costs</v>
      </c>
      <c r="L419" s="16" t="str">
        <v>0 - BM Port</v>
      </c>
      <c r="N419" s="16" t="str">
        <v>0 - Port Assets</v>
      </c>
      <c r="BR419" s="16" t="str">
        <v>0- Port Costs</v>
      </c>
      <c r="BV419" s="16" t="str">
        <v>0- Port Value</v>
      </c>
      <c r="BX419" s="16" t="str">
        <v>0</v>
      </c>
    </row>
    <row r="420" spans="8:76" hidden="1" outlineLevel="1" x14ac:dyDescent="0.3">
      <c r="H420" s="16" t="str">
        <v>0 - BM Costs</v>
      </c>
      <c r="L420" s="16" t="str">
        <v>0 - BM Port</v>
      </c>
      <c r="N420" s="16" t="str">
        <v>0 - Port Assets</v>
      </c>
      <c r="BR420" s="16" t="str">
        <v>0- Port Costs</v>
      </c>
      <c r="BV420" s="16" t="str">
        <v>0- Port Value</v>
      </c>
      <c r="BX420" s="16" t="str">
        <v>0</v>
      </c>
    </row>
    <row r="421" spans="8:76" hidden="1" outlineLevel="1" x14ac:dyDescent="0.3">
      <c r="H421" s="16" t="str">
        <v>0 - BM Costs</v>
      </c>
      <c r="L421" s="16" t="str">
        <v>0 - BM Port</v>
      </c>
      <c r="N421" s="16" t="str">
        <v>0 - Port Assets</v>
      </c>
      <c r="BR421" s="16" t="str">
        <v>0- Port Costs</v>
      </c>
      <c r="BV421" s="16" t="str">
        <v>0- Port Value</v>
      </c>
      <c r="BX421" s="16" t="str">
        <v>0</v>
      </c>
    </row>
    <row r="422" spans="8:76" hidden="1" outlineLevel="1" x14ac:dyDescent="0.3">
      <c r="H422" s="16" t="str">
        <v>0 - BM Costs</v>
      </c>
      <c r="L422" s="16" t="str">
        <v>0 - BM Port</v>
      </c>
      <c r="N422" s="16" t="str">
        <v>0 - Port Assets</v>
      </c>
      <c r="BR422" s="16" t="str">
        <v>0- Port Costs</v>
      </c>
      <c r="BV422" s="16" t="str">
        <v>0- Port Value</v>
      </c>
      <c r="BX422" s="16" t="str">
        <v>0</v>
      </c>
    </row>
    <row r="423" spans="8:76" hidden="1" outlineLevel="1" x14ac:dyDescent="0.3">
      <c r="H423" s="16" t="str">
        <v>0 - BM Costs</v>
      </c>
      <c r="L423" s="16" t="str">
        <v>0 - BM Port</v>
      </c>
      <c r="N423" s="16" t="str">
        <v>0 - Port Assets</v>
      </c>
      <c r="BR423" s="16" t="str">
        <v>0- Port Costs</v>
      </c>
      <c r="BV423" s="16" t="str">
        <v>0- Port Value</v>
      </c>
      <c r="BX423" s="16" t="str">
        <v>0</v>
      </c>
    </row>
    <row r="424" spans="8:76" hidden="1" outlineLevel="1" x14ac:dyDescent="0.3">
      <c r="H424" s="16" t="str">
        <v>0 - BM Costs</v>
      </c>
      <c r="L424" s="16" t="str">
        <v>0 - BM Port</v>
      </c>
      <c r="N424" s="16" t="str">
        <v>0 - Port Assets</v>
      </c>
      <c r="BR424" s="16" t="str">
        <v>0- Port Costs</v>
      </c>
      <c r="BV424" s="16" t="str">
        <v>0- Port Value</v>
      </c>
      <c r="BX424" s="16" t="str">
        <v>0</v>
      </c>
    </row>
    <row r="425" spans="8:76" hidden="1" outlineLevel="1" x14ac:dyDescent="0.3">
      <c r="H425" s="16" t="str">
        <v>0 - BM Costs</v>
      </c>
      <c r="L425" s="16" t="str">
        <v>0 - BM Port</v>
      </c>
      <c r="N425" s="16" t="str">
        <v>0 - Port Assets</v>
      </c>
      <c r="BR425" s="16" t="str">
        <v>0- Port Costs</v>
      </c>
      <c r="BV425" s="16" t="str">
        <v>0- Port Value</v>
      </c>
      <c r="BX425" s="16" t="str">
        <v>0</v>
      </c>
    </row>
    <row r="426" spans="8:76" hidden="1" outlineLevel="1" x14ac:dyDescent="0.3">
      <c r="H426" s="16" t="str">
        <v>0 - BM Costs</v>
      </c>
      <c r="L426" s="16" t="str">
        <v>0 - BM Port</v>
      </c>
      <c r="N426" s="16" t="str">
        <v>0 - Port Assets</v>
      </c>
      <c r="BR426" s="16" t="str">
        <v>0- Port Costs</v>
      </c>
      <c r="BV426" s="16" t="str">
        <v>0- Port Value</v>
      </c>
      <c r="BX426" s="16" t="str">
        <v>0</v>
      </c>
    </row>
    <row r="427" spans="8:76" hidden="1" outlineLevel="1" x14ac:dyDescent="0.3">
      <c r="H427" s="16" t="str">
        <v>0 - BM Costs</v>
      </c>
      <c r="L427" s="16" t="str">
        <v>0 - BM Port</v>
      </c>
      <c r="N427" s="16" t="str">
        <v>0 - Port Assets</v>
      </c>
      <c r="BR427" s="16" t="str">
        <v>0- Port Costs</v>
      </c>
      <c r="BV427" s="16" t="str">
        <v>0- Port Value</v>
      </c>
      <c r="BX427" s="16" t="str">
        <v>0</v>
      </c>
    </row>
    <row r="428" spans="8:76" hidden="1" outlineLevel="1" x14ac:dyDescent="0.3">
      <c r="H428" s="16" t="str">
        <v>0 - BM Costs</v>
      </c>
      <c r="L428" s="16" t="str">
        <v>0 - BM Port</v>
      </c>
      <c r="N428" s="16" t="str">
        <v>0 - Port Assets</v>
      </c>
      <c r="BR428" s="16" t="str">
        <v>0- Port Costs</v>
      </c>
      <c r="BV428" s="16" t="str">
        <v>0- Port Value</v>
      </c>
      <c r="BX428" s="16" t="str">
        <v>0</v>
      </c>
    </row>
    <row r="429" spans="8:76" hidden="1" outlineLevel="1" x14ac:dyDescent="0.3">
      <c r="H429" s="16" t="str">
        <v>0 - BM Costs</v>
      </c>
      <c r="L429" s="16" t="str">
        <v>0 - BM Port</v>
      </c>
      <c r="N429" s="16" t="str">
        <v>0 - Port Assets</v>
      </c>
      <c r="BR429" s="16" t="str">
        <v>0- Port Costs</v>
      </c>
      <c r="BV429" s="16" t="str">
        <v>0- Port Value</v>
      </c>
      <c r="BX429" s="16" t="str">
        <v>0</v>
      </c>
    </row>
    <row r="430" spans="8:76" hidden="1" outlineLevel="1" x14ac:dyDescent="0.3">
      <c r="H430" s="16" t="str">
        <v>0 - BM Costs</v>
      </c>
      <c r="L430" s="16" t="str">
        <v>0 - BM Port</v>
      </c>
      <c r="N430" s="16" t="str">
        <v>0 - Port Assets</v>
      </c>
      <c r="BR430" s="16" t="str">
        <v>0- Port Costs</v>
      </c>
      <c r="BV430" s="16" t="str">
        <v>0- Port Value</v>
      </c>
      <c r="BX430" s="16" t="str">
        <v>0</v>
      </c>
    </row>
    <row r="431" spans="8:76" hidden="1" outlineLevel="1" x14ac:dyDescent="0.3">
      <c r="H431" s="16" t="str">
        <v>0 - BM Costs</v>
      </c>
      <c r="L431" s="16" t="str">
        <v>0 - BM Port</v>
      </c>
      <c r="N431" s="16" t="str">
        <v>0 - Port Assets</v>
      </c>
      <c r="BR431" s="16" t="str">
        <v>0- Port Costs</v>
      </c>
      <c r="BV431" s="16" t="str">
        <v>0- Port Value</v>
      </c>
      <c r="BX431" s="16" t="str">
        <v>0</v>
      </c>
    </row>
    <row r="432" spans="8:76" hidden="1" outlineLevel="1" x14ac:dyDescent="0.3">
      <c r="H432" s="16" t="str">
        <v>0 - BM Costs</v>
      </c>
      <c r="L432" s="16" t="str">
        <v>0 - BM Port</v>
      </c>
      <c r="N432" s="16" t="str">
        <v>0 - Port Assets</v>
      </c>
      <c r="BR432" s="16" t="str">
        <v>0- Port Costs</v>
      </c>
      <c r="BV432" s="16" t="str">
        <v>0- Port Value</v>
      </c>
      <c r="BX432" s="16" t="str">
        <v>0</v>
      </c>
    </row>
    <row r="433" spans="8:76" hidden="1" outlineLevel="1" x14ac:dyDescent="0.3">
      <c r="H433" s="16" t="str">
        <v>0 - BM Costs</v>
      </c>
      <c r="L433" s="16" t="str">
        <v>0 - BM Port</v>
      </c>
      <c r="N433" s="16" t="str">
        <v>0 - Port Assets</v>
      </c>
      <c r="BR433" s="16" t="str">
        <v>0- Port Costs</v>
      </c>
      <c r="BV433" s="16" t="str">
        <v>0- Port Value</v>
      </c>
      <c r="BX433" s="16" t="str">
        <v>0</v>
      </c>
    </row>
    <row r="434" spans="8:76" hidden="1" outlineLevel="1" x14ac:dyDescent="0.3">
      <c r="H434" s="16" t="str">
        <v>0 - BM Costs</v>
      </c>
      <c r="L434" s="16" t="str">
        <v>0 - BM Port</v>
      </c>
      <c r="N434" s="16" t="str">
        <v>0 - Port Assets</v>
      </c>
      <c r="BR434" s="16" t="str">
        <v>0- Port Costs</v>
      </c>
      <c r="BV434" s="16" t="str">
        <v>0- Port Value</v>
      </c>
      <c r="BX434" s="16" t="str">
        <v>0</v>
      </c>
    </row>
    <row r="435" spans="8:76" hidden="1" outlineLevel="1" x14ac:dyDescent="0.3">
      <c r="H435" s="16" t="str">
        <v>0 - BM Costs</v>
      </c>
      <c r="L435" s="16" t="str">
        <v>0 - BM Port</v>
      </c>
      <c r="N435" s="16" t="str">
        <v>0 - Port Assets</v>
      </c>
      <c r="BR435" s="16" t="str">
        <v>0- Port Costs</v>
      </c>
      <c r="BV435" s="16" t="str">
        <v>0- Port Value</v>
      </c>
      <c r="BX435" s="16" t="str">
        <v>0</v>
      </c>
    </row>
    <row r="436" spans="8:76" hidden="1" outlineLevel="1" x14ac:dyDescent="0.3">
      <c r="H436" s="16" t="str">
        <v>0 - BM Costs</v>
      </c>
      <c r="L436" s="16" t="str">
        <v>0 - BM Port</v>
      </c>
      <c r="N436" s="16" t="str">
        <v>0 - Port Assets</v>
      </c>
      <c r="BR436" s="16" t="str">
        <v>0- Port Costs</v>
      </c>
      <c r="BV436" s="16" t="str">
        <v>0- Port Value</v>
      </c>
      <c r="BX436" s="16" t="str">
        <v>0</v>
      </c>
    </row>
    <row r="437" spans="8:76" hidden="1" outlineLevel="1" x14ac:dyDescent="0.3">
      <c r="H437" s="16" t="str">
        <v>0 - BM Costs</v>
      </c>
      <c r="L437" s="16" t="str">
        <v>0 - BM Port</v>
      </c>
      <c r="N437" s="16" t="str">
        <v>0 - Port Assets</v>
      </c>
      <c r="BR437" s="16" t="str">
        <v>0- Port Costs</v>
      </c>
      <c r="BV437" s="16" t="str">
        <v>0- Port Value</v>
      </c>
      <c r="BX437" s="16" t="str">
        <v>0</v>
      </c>
    </row>
    <row r="438" spans="8:76" hidden="1" outlineLevel="1" x14ac:dyDescent="0.3">
      <c r="H438" s="16" t="str">
        <v>0 - BM Costs</v>
      </c>
      <c r="L438" s="16" t="str">
        <v>0 - BM Port</v>
      </c>
      <c r="N438" s="16" t="str">
        <v>0 - Port Assets</v>
      </c>
      <c r="BR438" s="16" t="str">
        <v>0- Port Costs</v>
      </c>
      <c r="BV438" s="16" t="str">
        <v>0- Port Value</v>
      </c>
      <c r="BX438" s="16" t="str">
        <v>0</v>
      </c>
    </row>
    <row r="439" spans="8:76" hidden="1" outlineLevel="1" x14ac:dyDescent="0.3">
      <c r="H439" s="16" t="str">
        <v>0 - BM Costs</v>
      </c>
      <c r="L439" s="16" t="str">
        <v>0 - BM Port</v>
      </c>
      <c r="N439" s="16" t="str">
        <v>0 - Port Assets</v>
      </c>
      <c r="BR439" s="16" t="str">
        <v>0- Port Costs</v>
      </c>
      <c r="BV439" s="16" t="str">
        <v>0- Port Value</v>
      </c>
      <c r="BX439" s="16" t="str">
        <v>0</v>
      </c>
    </row>
    <row r="440" spans="8:76" hidden="1" outlineLevel="1" x14ac:dyDescent="0.3">
      <c r="H440" s="16" t="str">
        <v>0 - BM Costs</v>
      </c>
      <c r="L440" s="16" t="str">
        <v>0 - BM Port</v>
      </c>
      <c r="N440" s="16" t="str">
        <v>0 - Port Assets</v>
      </c>
      <c r="BR440" s="16" t="str">
        <v>0- Port Costs</v>
      </c>
      <c r="BV440" s="16" t="str">
        <v>0- Port Value</v>
      </c>
      <c r="BX440" s="16" t="str">
        <v>0</v>
      </c>
    </row>
    <row r="441" spans="8:76" hidden="1" outlineLevel="1" x14ac:dyDescent="0.3">
      <c r="H441" s="16" t="str">
        <v>0 - BM Costs</v>
      </c>
      <c r="L441" s="16" t="str">
        <v>0 - BM Port</v>
      </c>
      <c r="N441" s="16" t="str">
        <v>0 - Port Assets</v>
      </c>
      <c r="BR441" s="16" t="str">
        <v>0- Port Costs</v>
      </c>
      <c r="BV441" s="16" t="str">
        <v>0- Port Value</v>
      </c>
      <c r="BX441" s="16" t="str">
        <v>0</v>
      </c>
    </row>
    <row r="442" spans="8:76" hidden="1" outlineLevel="1" x14ac:dyDescent="0.3">
      <c r="H442" s="16" t="str">
        <v>0 - BM Costs</v>
      </c>
      <c r="L442" s="16" t="str">
        <v>0 - BM Port</v>
      </c>
      <c r="N442" s="16" t="str">
        <v>0 - Port Assets</v>
      </c>
      <c r="BR442" s="16" t="str">
        <v>0- Port Costs</v>
      </c>
      <c r="BV442" s="16" t="str">
        <v>0- Port Value</v>
      </c>
      <c r="BX442" s="16" t="str">
        <v>0</v>
      </c>
    </row>
    <row r="443" spans="8:76" hidden="1" outlineLevel="1" x14ac:dyDescent="0.3">
      <c r="H443" s="16" t="str">
        <v>0 - BM Costs</v>
      </c>
      <c r="L443" s="16" t="str">
        <v>0 - BM Port</v>
      </c>
      <c r="N443" s="16" t="str">
        <v>0 - Port Assets</v>
      </c>
      <c r="BR443" s="16" t="str">
        <v>0- Port Costs</v>
      </c>
      <c r="BV443" s="16" t="str">
        <v>0- Port Value</v>
      </c>
      <c r="BX443" s="16" t="str">
        <v>0</v>
      </c>
    </row>
    <row r="444" spans="8:76" hidden="1" outlineLevel="1" x14ac:dyDescent="0.3">
      <c r="H444" s="16" t="str">
        <v>0 - BM Costs</v>
      </c>
      <c r="L444" s="16" t="str">
        <v>0 - BM Port</v>
      </c>
      <c r="N444" s="16" t="str">
        <v>0 - Port Assets</v>
      </c>
      <c r="BR444" s="16" t="str">
        <v>0- Port Costs</v>
      </c>
      <c r="BV444" s="16" t="str">
        <v>0- Port Value</v>
      </c>
      <c r="BX444" s="16" t="str">
        <v>0</v>
      </c>
    </row>
    <row r="445" spans="8:76" hidden="1" outlineLevel="1" x14ac:dyDescent="0.3">
      <c r="H445" s="16" t="str">
        <v>0 - BM Costs</v>
      </c>
      <c r="L445" s="16" t="str">
        <v>0 - BM Port</v>
      </c>
      <c r="N445" s="16" t="str">
        <v>0 - Port Assets</v>
      </c>
      <c r="BR445" s="16" t="str">
        <v>0- Port Costs</v>
      </c>
      <c r="BV445" s="16" t="str">
        <v>0- Port Value</v>
      </c>
      <c r="BX445" s="16" t="str">
        <v>0</v>
      </c>
    </row>
    <row r="446" spans="8:76" hidden="1" outlineLevel="1" x14ac:dyDescent="0.3">
      <c r="H446" s="16" t="str">
        <v>0 - BM Costs</v>
      </c>
      <c r="L446" s="16" t="str">
        <v>0 - BM Port</v>
      </c>
      <c r="N446" s="16" t="str">
        <v>0 - Port Assets</v>
      </c>
      <c r="BR446" s="16" t="str">
        <v>0- Port Costs</v>
      </c>
      <c r="BV446" s="16" t="str">
        <v>0- Port Value</v>
      </c>
      <c r="BX446" s="16" t="str">
        <v>0</v>
      </c>
    </row>
    <row r="447" spans="8:76" hidden="1" outlineLevel="1" x14ac:dyDescent="0.3">
      <c r="H447" s="16" t="str">
        <v>0 - BM Costs</v>
      </c>
      <c r="L447" s="16" t="str">
        <v>0 - BM Port</v>
      </c>
      <c r="N447" s="16" t="str">
        <v>0 - Port Assets</v>
      </c>
      <c r="BR447" s="16" t="str">
        <v>0- Port Costs</v>
      </c>
      <c r="BV447" s="16" t="str">
        <v>0- Port Value</v>
      </c>
      <c r="BX447" s="16" t="str">
        <v>0</v>
      </c>
    </row>
    <row r="448" spans="8:76" hidden="1" outlineLevel="1" x14ac:dyDescent="0.3">
      <c r="H448" s="16" t="str">
        <v>0 - BM Costs</v>
      </c>
      <c r="L448" s="16" t="str">
        <v>0 - BM Port</v>
      </c>
      <c r="N448" s="16" t="str">
        <v>0 - Port Assets</v>
      </c>
      <c r="BR448" s="16" t="str">
        <v>0- Port Costs</v>
      </c>
      <c r="BV448" s="16" t="str">
        <v>0- Port Value</v>
      </c>
      <c r="BX448" s="16" t="str">
        <v>0</v>
      </c>
    </row>
    <row r="449" spans="8:76" hidden="1" outlineLevel="1" x14ac:dyDescent="0.3">
      <c r="H449" s="16" t="str">
        <v>0 - BM Costs</v>
      </c>
      <c r="L449" s="16" t="str">
        <v>0 - BM Port</v>
      </c>
      <c r="N449" s="16" t="str">
        <v>0 - Port Assets</v>
      </c>
      <c r="BR449" s="16" t="str">
        <v>0- Port Costs</v>
      </c>
      <c r="BV449" s="16" t="str">
        <v>0- Port Value</v>
      </c>
      <c r="BX449" s="16" t="str">
        <v>0</v>
      </c>
    </row>
    <row r="450" spans="8:76" hidden="1" outlineLevel="1" x14ac:dyDescent="0.3">
      <c r="H450" s="16" t="str">
        <v>0 - BM Costs</v>
      </c>
      <c r="L450" s="16" t="str">
        <v>0 - BM Port</v>
      </c>
      <c r="N450" s="16" t="str">
        <v>0 - Port Assets</v>
      </c>
      <c r="BR450" s="16" t="str">
        <v>0- Port Costs</v>
      </c>
      <c r="BV450" s="16" t="str">
        <v>0- Port Value</v>
      </c>
      <c r="BX450" s="16" t="str">
        <v>0</v>
      </c>
    </row>
    <row r="451" spans="8:76" hidden="1" outlineLevel="1" x14ac:dyDescent="0.3">
      <c r="H451" s="16" t="str">
        <v>0 - BM Costs</v>
      </c>
      <c r="L451" s="16" t="str">
        <v>0 - BM Port</v>
      </c>
      <c r="N451" s="16" t="str">
        <v>0 - Port Assets</v>
      </c>
      <c r="BR451" s="16" t="str">
        <v>0- Port Costs</v>
      </c>
      <c r="BV451" s="16" t="str">
        <v>0- Port Value</v>
      </c>
      <c r="BX451" s="16" t="str">
        <v>0</v>
      </c>
    </row>
    <row r="452" spans="8:76" hidden="1" outlineLevel="1" x14ac:dyDescent="0.3">
      <c r="H452" s="16" t="str">
        <v>0 - BM Costs</v>
      </c>
      <c r="L452" s="16" t="str">
        <v>0 - BM Port</v>
      </c>
      <c r="N452" s="16" t="str">
        <v>0 - Port Assets</v>
      </c>
      <c r="BR452" s="16" t="str">
        <v>0- Port Costs</v>
      </c>
      <c r="BV452" s="16" t="str">
        <v>0- Port Value</v>
      </c>
      <c r="BX452" s="16" t="str">
        <v>0</v>
      </c>
    </row>
    <row r="453" spans="8:76" hidden="1" outlineLevel="1" x14ac:dyDescent="0.3">
      <c r="H453" s="16" t="str">
        <v>0 - BM Costs</v>
      </c>
      <c r="L453" s="16" t="str">
        <v>0 - BM Port</v>
      </c>
      <c r="N453" s="16" t="str">
        <v>0 - Port Assets</v>
      </c>
      <c r="BR453" s="16" t="str">
        <v>0- Port Costs</v>
      </c>
      <c r="BV453" s="16" t="str">
        <v>0- Port Value</v>
      </c>
      <c r="BX453" s="16" t="str">
        <v>0</v>
      </c>
    </row>
    <row r="454" spans="8:76" hidden="1" outlineLevel="1" x14ac:dyDescent="0.3">
      <c r="H454" s="16" t="str">
        <v>0 - BM Costs</v>
      </c>
      <c r="L454" s="16" t="str">
        <v>0 - BM Port</v>
      </c>
      <c r="N454" s="16" t="str">
        <v>0 - Port Assets</v>
      </c>
      <c r="BR454" s="16" t="str">
        <v>0- Port Costs</v>
      </c>
      <c r="BV454" s="16" t="str">
        <v>0- Port Value</v>
      </c>
      <c r="BX454" s="16" t="str">
        <v>0</v>
      </c>
    </row>
    <row r="455" spans="8:76" hidden="1" outlineLevel="1" x14ac:dyDescent="0.3">
      <c r="H455" s="16" t="str">
        <v>0 - BM Costs</v>
      </c>
      <c r="L455" s="16" t="str">
        <v>0 - BM Port</v>
      </c>
      <c r="N455" s="16" t="str">
        <v>0 - Port Assets</v>
      </c>
      <c r="BR455" s="16" t="str">
        <v>0- Port Costs</v>
      </c>
      <c r="BV455" s="16" t="str">
        <v>0- Port Value</v>
      </c>
      <c r="BX455" s="16" t="str">
        <v>0</v>
      </c>
    </row>
    <row r="456" spans="8:76" hidden="1" outlineLevel="1" x14ac:dyDescent="0.3">
      <c r="H456" s="16" t="str">
        <v>0 - BM Costs</v>
      </c>
      <c r="L456" s="16" t="str">
        <v>0 - BM Port</v>
      </c>
      <c r="N456" s="16" t="str">
        <v>0 - Port Assets</v>
      </c>
      <c r="BR456" s="16" t="str">
        <v>0- Port Costs</v>
      </c>
      <c r="BV456" s="16" t="str">
        <v>0- Port Value</v>
      </c>
      <c r="BX456" s="16" t="str">
        <v>0</v>
      </c>
    </row>
    <row r="457" spans="8:76" hidden="1" outlineLevel="1" x14ac:dyDescent="0.3">
      <c r="H457" s="16" t="str">
        <v>0 - BM Costs</v>
      </c>
      <c r="L457" s="16" t="str">
        <v>0 - BM Port</v>
      </c>
      <c r="N457" s="16" t="str">
        <v>0 - Port Assets</v>
      </c>
      <c r="BR457" s="16" t="str">
        <v>0- Port Costs</v>
      </c>
      <c r="BV457" s="16" t="str">
        <v>0- Port Value</v>
      </c>
      <c r="BX457" s="16" t="str">
        <v>0</v>
      </c>
    </row>
    <row r="458" spans="8:76" hidden="1" outlineLevel="1" x14ac:dyDescent="0.3">
      <c r="H458" s="16" t="str">
        <v>0 - BM Costs</v>
      </c>
      <c r="L458" s="16" t="str">
        <v>0 - BM Port</v>
      </c>
      <c r="N458" s="16" t="str">
        <v>0 - Port Assets</v>
      </c>
      <c r="BR458" s="16" t="str">
        <v>0- Port Costs</v>
      </c>
      <c r="BV458" s="16" t="str">
        <v>0- Port Value</v>
      </c>
      <c r="BX458" s="16" t="str">
        <v>0</v>
      </c>
    </row>
    <row r="459" spans="8:76" hidden="1" outlineLevel="1" x14ac:dyDescent="0.3">
      <c r="H459" s="16" t="str">
        <v>0 - BM Costs</v>
      </c>
      <c r="L459" s="16" t="str">
        <v>0 - BM Port</v>
      </c>
      <c r="N459" s="16" t="str">
        <v>0 - Port Assets</v>
      </c>
      <c r="BR459" s="16" t="str">
        <v>0- Port Costs</v>
      </c>
      <c r="BV459" s="16" t="str">
        <v>0- Port Value</v>
      </c>
      <c r="BX459" s="16" t="str">
        <v>0</v>
      </c>
    </row>
    <row r="460" spans="8:76" hidden="1" outlineLevel="1" x14ac:dyDescent="0.3">
      <c r="H460" s="16" t="str">
        <v>0 - BM Costs</v>
      </c>
      <c r="L460" s="16" t="str">
        <v>0 - BM Port</v>
      </c>
      <c r="N460" s="16" t="str">
        <v>0 - Port Assets</v>
      </c>
      <c r="BR460" s="16" t="str">
        <v>0- Port Costs</v>
      </c>
      <c r="BV460" s="16" t="str">
        <v>0- Port Value</v>
      </c>
      <c r="BX460" s="16" t="str">
        <v>0</v>
      </c>
    </row>
    <row r="461" spans="8:76" hidden="1" outlineLevel="1" x14ac:dyDescent="0.3">
      <c r="H461" s="16" t="str">
        <v>0 - BM Costs</v>
      </c>
      <c r="L461" s="16" t="str">
        <v>0 - BM Port</v>
      </c>
      <c r="N461" s="16" t="str">
        <v>0 - Port Assets</v>
      </c>
      <c r="BR461" s="16" t="str">
        <v>0- Port Costs</v>
      </c>
      <c r="BV461" s="16" t="str">
        <v>0- Port Value</v>
      </c>
      <c r="BX461" s="16" t="str">
        <v>0</v>
      </c>
    </row>
    <row r="462" spans="8:76" hidden="1" outlineLevel="1" x14ac:dyDescent="0.3">
      <c r="H462" s="16" t="str">
        <v>0 - BM Costs</v>
      </c>
      <c r="L462" s="16" t="str">
        <v>0 - BM Port</v>
      </c>
      <c r="N462" s="16" t="str">
        <v>0 - Port Assets</v>
      </c>
      <c r="BR462" s="16" t="str">
        <v>0- Port Costs</v>
      </c>
      <c r="BV462" s="16" t="str">
        <v>0- Port Value</v>
      </c>
      <c r="BX462" s="16" t="str">
        <v>0</v>
      </c>
    </row>
    <row r="463" spans="8:76" hidden="1" outlineLevel="1" x14ac:dyDescent="0.3">
      <c r="H463" s="16" t="str">
        <v>0 - BM Costs</v>
      </c>
      <c r="L463" s="16" t="str">
        <v>0 - BM Port</v>
      </c>
      <c r="N463" s="16" t="str">
        <v>0 - Port Assets</v>
      </c>
      <c r="BR463" s="16" t="str">
        <v>0- Port Costs</v>
      </c>
      <c r="BV463" s="16" t="str">
        <v>0- Port Value</v>
      </c>
      <c r="BX463" s="16" t="str">
        <v>0</v>
      </c>
    </row>
    <row r="464" spans="8:76" hidden="1" outlineLevel="1" x14ac:dyDescent="0.3">
      <c r="H464" s="16" t="str">
        <v>0 - BM Costs</v>
      </c>
      <c r="L464" s="16" t="str">
        <v>0 - BM Port</v>
      </c>
      <c r="N464" s="16" t="str">
        <v>0 - Port Assets</v>
      </c>
      <c r="BR464" s="16" t="str">
        <v>0- Port Costs</v>
      </c>
      <c r="BV464" s="16" t="str">
        <v>0- Port Value</v>
      </c>
      <c r="BX464" s="16" t="str">
        <v>0</v>
      </c>
    </row>
    <row r="465" spans="8:76" hidden="1" outlineLevel="1" x14ac:dyDescent="0.3">
      <c r="H465" s="16" t="str">
        <v>0 - BM Costs</v>
      </c>
      <c r="L465" s="16" t="str">
        <v>0 - BM Port</v>
      </c>
      <c r="N465" s="16" t="str">
        <v>0 - Port Assets</v>
      </c>
      <c r="BR465" s="16" t="str">
        <v>0- Port Costs</v>
      </c>
      <c r="BV465" s="16" t="str">
        <v>0- Port Value</v>
      </c>
      <c r="BX465" s="16" t="str">
        <v>0</v>
      </c>
    </row>
    <row r="466" spans="8:76" hidden="1" outlineLevel="1" x14ac:dyDescent="0.3">
      <c r="H466" s="16" t="str">
        <v>0 - BM Costs</v>
      </c>
      <c r="L466" s="16" t="str">
        <v>0 - BM Port</v>
      </c>
      <c r="N466" s="16" t="str">
        <v>0 - Port Assets</v>
      </c>
      <c r="BR466" s="16" t="str">
        <v>0- Port Costs</v>
      </c>
      <c r="BV466" s="16" t="str">
        <v>0- Port Value</v>
      </c>
      <c r="BX466" s="16" t="str">
        <v>0</v>
      </c>
    </row>
    <row r="467" spans="8:76" hidden="1" outlineLevel="1" x14ac:dyDescent="0.3">
      <c r="H467" s="16" t="str">
        <v>0 - BM Costs</v>
      </c>
      <c r="L467" s="16" t="str">
        <v>0 - BM Port</v>
      </c>
      <c r="N467" s="16" t="str">
        <v>0 - Port Assets</v>
      </c>
      <c r="BR467" s="16" t="str">
        <v>0- Port Costs</v>
      </c>
      <c r="BV467" s="16" t="str">
        <v>0- Port Value</v>
      </c>
      <c r="BX467" s="16" t="str">
        <v>0</v>
      </c>
    </row>
    <row r="468" spans="8:76" hidden="1" outlineLevel="1" x14ac:dyDescent="0.3">
      <c r="H468" s="16" t="str">
        <v>0 - BM Costs</v>
      </c>
      <c r="L468" s="16" t="str">
        <v>0 - BM Port</v>
      </c>
      <c r="N468" s="16" t="str">
        <v>0 - Port Assets</v>
      </c>
      <c r="BR468" s="16" t="str">
        <v>0- Port Costs</v>
      </c>
      <c r="BV468" s="16" t="str">
        <v>0- Port Value</v>
      </c>
      <c r="BX468" s="16" t="str">
        <v>0</v>
      </c>
    </row>
    <row r="469" spans="8:76" hidden="1" outlineLevel="1" x14ac:dyDescent="0.3">
      <c r="H469" s="16" t="str">
        <v>0 - BM Costs</v>
      </c>
      <c r="L469" s="16" t="str">
        <v>0 - BM Port</v>
      </c>
      <c r="N469" s="16" t="str">
        <v>0 - Port Assets</v>
      </c>
      <c r="BR469" s="16" t="str">
        <v>0- Port Costs</v>
      </c>
      <c r="BV469" s="16" t="str">
        <v>0- Port Value</v>
      </c>
      <c r="BX469" s="16" t="str">
        <v>0</v>
      </c>
    </row>
    <row r="470" spans="8:76" hidden="1" outlineLevel="1" x14ac:dyDescent="0.3">
      <c r="H470" s="16" t="str">
        <v>0 - BM Costs</v>
      </c>
      <c r="L470" s="16" t="str">
        <v>0 - BM Port</v>
      </c>
      <c r="N470" s="16" t="str">
        <v>0 - Port Assets</v>
      </c>
      <c r="BR470" s="16" t="str">
        <v>0- Port Costs</v>
      </c>
      <c r="BV470" s="16" t="str">
        <v>0- Port Value</v>
      </c>
      <c r="BX470" s="16" t="str">
        <v>0</v>
      </c>
    </row>
    <row r="471" spans="8:76" hidden="1" outlineLevel="1" x14ac:dyDescent="0.3">
      <c r="H471" s="16" t="str">
        <v>0 - BM Costs</v>
      </c>
      <c r="L471" s="16" t="str">
        <v>0 - BM Port</v>
      </c>
      <c r="N471" s="16" t="str">
        <v>0 - Port Assets</v>
      </c>
      <c r="BR471" s="16" t="str">
        <v>0- Port Costs</v>
      </c>
      <c r="BV471" s="16" t="str">
        <v>0- Port Value</v>
      </c>
      <c r="BX471" s="16" t="str">
        <v>0</v>
      </c>
    </row>
    <row r="472" spans="8:76" hidden="1" outlineLevel="1" x14ac:dyDescent="0.3">
      <c r="H472" s="16" t="str">
        <v>0 - BM Costs</v>
      </c>
      <c r="L472" s="16" t="str">
        <v>0 - BM Port</v>
      </c>
      <c r="N472" s="16" t="str">
        <v>0 - Port Assets</v>
      </c>
      <c r="BR472" s="16" t="str">
        <v>0- Port Costs</v>
      </c>
      <c r="BV472" s="16" t="str">
        <v>0- Port Value</v>
      </c>
      <c r="BX472" s="16" t="str">
        <v>0</v>
      </c>
    </row>
    <row r="473" spans="8:76" hidden="1" outlineLevel="1" x14ac:dyDescent="0.3">
      <c r="H473" s="16" t="str">
        <v>0 - BM Costs</v>
      </c>
      <c r="L473" s="16" t="str">
        <v>0 - BM Port</v>
      </c>
      <c r="N473" s="16" t="str">
        <v>0 - Port Assets</v>
      </c>
      <c r="BR473" s="16" t="str">
        <v>0- Port Costs</v>
      </c>
      <c r="BV473" s="16" t="str">
        <v>0- Port Value</v>
      </c>
      <c r="BX473" s="16" t="str">
        <v>0</v>
      </c>
    </row>
    <row r="474" spans="8:76" hidden="1" outlineLevel="1" x14ac:dyDescent="0.3">
      <c r="H474" s="16" t="str">
        <v>0 - BM Costs</v>
      </c>
      <c r="L474" s="16" t="str">
        <v>0 - BM Port</v>
      </c>
      <c r="N474" s="16" t="str">
        <v>0 - Port Assets</v>
      </c>
      <c r="BR474" s="16" t="str">
        <v>0- Port Costs</v>
      </c>
      <c r="BV474" s="16" t="str">
        <v>0- Port Value</v>
      </c>
      <c r="BX474" s="16" t="str">
        <v>0</v>
      </c>
    </row>
    <row r="475" spans="8:76" hidden="1" outlineLevel="1" x14ac:dyDescent="0.3">
      <c r="H475" s="16" t="str">
        <v>0 - BM Costs</v>
      </c>
      <c r="L475" s="16" t="str">
        <v>0 - BM Port</v>
      </c>
      <c r="N475" s="16" t="str">
        <v>0 - Port Assets</v>
      </c>
      <c r="BR475" s="16" t="str">
        <v>0- Port Costs</v>
      </c>
      <c r="BV475" s="16" t="str">
        <v>0- Port Value</v>
      </c>
      <c r="BX475" s="16" t="str">
        <v>0</v>
      </c>
    </row>
    <row r="476" spans="8:76" hidden="1" outlineLevel="1" x14ac:dyDescent="0.3">
      <c r="H476" s="16" t="str">
        <v>0 - BM Costs</v>
      </c>
      <c r="L476" s="16" t="str">
        <v>0 - BM Port</v>
      </c>
      <c r="N476" s="16" t="str">
        <v>0 - Port Assets</v>
      </c>
      <c r="BR476" s="16" t="str">
        <v>0- Port Costs</v>
      </c>
      <c r="BV476" s="16" t="str">
        <v>0- Port Value</v>
      </c>
      <c r="BX476" s="16" t="str">
        <v>0</v>
      </c>
    </row>
    <row r="477" spans="8:76" hidden="1" outlineLevel="1" x14ac:dyDescent="0.3">
      <c r="H477" s="16" t="str">
        <v>0 - BM Costs</v>
      </c>
      <c r="L477" s="16" t="str">
        <v>0 - BM Port</v>
      </c>
      <c r="N477" s="16" t="str">
        <v>0 - Port Assets</v>
      </c>
      <c r="BR477" s="16" t="str">
        <v>0- Port Costs</v>
      </c>
      <c r="BV477" s="16" t="str">
        <v>0- Port Value</v>
      </c>
      <c r="BX477" s="16" t="str">
        <v>0</v>
      </c>
    </row>
    <row r="478" spans="8:76" hidden="1" outlineLevel="1" x14ac:dyDescent="0.3">
      <c r="H478" s="16" t="str">
        <v>0 - BM Costs</v>
      </c>
      <c r="L478" s="16" t="str">
        <v>0 - BM Port</v>
      </c>
      <c r="N478" s="16" t="str">
        <v>0 - Port Assets</v>
      </c>
      <c r="BR478" s="16" t="str">
        <v>0- Port Costs</v>
      </c>
      <c r="BV478" s="16" t="str">
        <v>0- Port Value</v>
      </c>
      <c r="BX478" s="16" t="str">
        <v>0</v>
      </c>
    </row>
    <row r="479" spans="8:76" hidden="1" outlineLevel="1" x14ac:dyDescent="0.3">
      <c r="H479" s="16" t="str">
        <v>0 - BM Costs</v>
      </c>
      <c r="L479" s="16" t="str">
        <v>0 - BM Port</v>
      </c>
      <c r="N479" s="16" t="str">
        <v>0 - Port Assets</v>
      </c>
      <c r="BR479" s="16" t="str">
        <v>0- Port Costs</v>
      </c>
      <c r="BV479" s="16" t="str">
        <v>0- Port Value</v>
      </c>
      <c r="BX479" s="16" t="str">
        <v>0</v>
      </c>
    </row>
    <row r="480" spans="8:76" hidden="1" outlineLevel="1" x14ac:dyDescent="0.3">
      <c r="H480" s="16" t="str">
        <v>0 - BM Costs</v>
      </c>
      <c r="L480" s="16" t="str">
        <v>0 - BM Port</v>
      </c>
      <c r="N480" s="16" t="str">
        <v>0 - Port Assets</v>
      </c>
      <c r="BR480" s="16" t="str">
        <v>0- Port Costs</v>
      </c>
      <c r="BV480" s="16" t="str">
        <v>0- Port Value</v>
      </c>
      <c r="BX480" s="16" t="str">
        <v>0</v>
      </c>
    </row>
    <row r="481" spans="8:76" hidden="1" outlineLevel="1" x14ac:dyDescent="0.3">
      <c r="H481" s="16" t="str">
        <v>0 - BM Costs</v>
      </c>
      <c r="L481" s="16" t="str">
        <v>0 - BM Port</v>
      </c>
      <c r="N481" s="16" t="str">
        <v>0 - Port Assets</v>
      </c>
      <c r="BR481" s="16" t="str">
        <v>0- Port Costs</v>
      </c>
      <c r="BV481" s="16" t="str">
        <v>0- Port Value</v>
      </c>
      <c r="BX481" s="16" t="str">
        <v>0</v>
      </c>
    </row>
    <row r="482" spans="8:76" hidden="1" outlineLevel="1" x14ac:dyDescent="0.3">
      <c r="H482" s="16" t="str">
        <v>0 - BM Costs</v>
      </c>
      <c r="L482" s="16" t="str">
        <v>0 - BM Port</v>
      </c>
      <c r="N482" s="16" t="str">
        <v>0 - Port Assets</v>
      </c>
      <c r="BR482" s="16" t="str">
        <v>0- Port Costs</v>
      </c>
      <c r="BV482" s="16" t="str">
        <v>0- Port Value</v>
      </c>
      <c r="BX482" s="16" t="str">
        <v>0</v>
      </c>
    </row>
    <row r="483" spans="8:76" hidden="1" outlineLevel="1" x14ac:dyDescent="0.3">
      <c r="H483" s="16" t="str">
        <v>0 - BM Costs</v>
      </c>
      <c r="L483" s="16" t="str">
        <v>0 - BM Port</v>
      </c>
      <c r="N483" s="16" t="str">
        <v>0 - Port Assets</v>
      </c>
      <c r="BR483" s="16" t="str">
        <v>0- Port Costs</v>
      </c>
      <c r="BV483" s="16" t="str">
        <v>0- Port Value</v>
      </c>
      <c r="BX483" s="16" t="str">
        <v>0</v>
      </c>
    </row>
    <row r="484" spans="8:76" hidden="1" outlineLevel="1" x14ac:dyDescent="0.3">
      <c r="H484" s="16" t="str">
        <v>0 - BM Costs</v>
      </c>
      <c r="L484" s="16" t="str">
        <v>0 - BM Port</v>
      </c>
      <c r="N484" s="16" t="str">
        <v>0 - Port Assets</v>
      </c>
      <c r="BR484" s="16" t="str">
        <v>0- Port Costs</v>
      </c>
      <c r="BV484" s="16" t="str">
        <v>0- Port Value</v>
      </c>
      <c r="BX484" s="16" t="str">
        <v>0</v>
      </c>
    </row>
    <row r="485" spans="8:76" hidden="1" outlineLevel="1" x14ac:dyDescent="0.3">
      <c r="H485" s="16" t="str">
        <v>0 - BM Costs</v>
      </c>
      <c r="L485" s="16" t="str">
        <v>0 - BM Port</v>
      </c>
      <c r="N485" s="16" t="str">
        <v>0 - Port Assets</v>
      </c>
      <c r="BR485" s="16" t="str">
        <v>0- Port Costs</v>
      </c>
      <c r="BV485" s="16" t="str">
        <v>0- Port Value</v>
      </c>
      <c r="BX485" s="16" t="str">
        <v>0</v>
      </c>
    </row>
    <row r="486" spans="8:76" hidden="1" outlineLevel="1" x14ac:dyDescent="0.3">
      <c r="H486" s="16" t="str">
        <v>0 - BM Costs</v>
      </c>
      <c r="L486" s="16" t="str">
        <v>0 - BM Port</v>
      </c>
      <c r="N486" s="16" t="str">
        <v>0 - Port Assets</v>
      </c>
      <c r="BR486" s="16" t="str">
        <v>0- Port Costs</v>
      </c>
      <c r="BV486" s="16" t="str">
        <v>0- Port Value</v>
      </c>
      <c r="BX486" s="16" t="str">
        <v>0</v>
      </c>
    </row>
    <row r="487" spans="8:76" hidden="1" outlineLevel="1" x14ac:dyDescent="0.3">
      <c r="H487" s="16" t="str">
        <v>0 - BM Costs</v>
      </c>
      <c r="L487" s="16" t="str">
        <v>0 - BM Port</v>
      </c>
      <c r="N487" s="16" t="str">
        <v>0 - Port Assets</v>
      </c>
      <c r="BR487" s="16" t="str">
        <v>0- Port Costs</v>
      </c>
      <c r="BV487" s="16" t="str">
        <v>0- Port Value</v>
      </c>
      <c r="BX487" s="16" t="str">
        <v>0</v>
      </c>
    </row>
    <row r="488" spans="8:76" hidden="1" outlineLevel="1" x14ac:dyDescent="0.3">
      <c r="H488" s="16" t="str">
        <v>0 - BM Costs</v>
      </c>
      <c r="L488" s="16" t="str">
        <v>0 - BM Port</v>
      </c>
      <c r="N488" s="16" t="str">
        <v>0 - Port Assets</v>
      </c>
      <c r="BR488" s="16" t="str">
        <v>0- Port Costs</v>
      </c>
      <c r="BV488" s="16" t="str">
        <v>0- Port Value</v>
      </c>
      <c r="BX488" s="16" t="str">
        <v>0</v>
      </c>
    </row>
    <row r="489" spans="8:76" hidden="1" outlineLevel="1" x14ac:dyDescent="0.3">
      <c r="H489" s="16" t="str">
        <v>0 - BM Costs</v>
      </c>
      <c r="L489" s="16" t="str">
        <v>0 - BM Port</v>
      </c>
      <c r="N489" s="16" t="str">
        <v>0 - Port Assets</v>
      </c>
      <c r="BR489" s="16" t="str">
        <v>0- Port Costs</v>
      </c>
      <c r="BV489" s="16" t="str">
        <v>0- Port Value</v>
      </c>
      <c r="BX489" s="16" t="str">
        <v>0</v>
      </c>
    </row>
    <row r="490" spans="8:76" hidden="1" outlineLevel="1" x14ac:dyDescent="0.3">
      <c r="H490" s="16" t="str">
        <v>0 - BM Costs</v>
      </c>
      <c r="L490" s="16" t="str">
        <v>0 - BM Port</v>
      </c>
      <c r="N490" s="16" t="str">
        <v>0 - Port Assets</v>
      </c>
      <c r="BR490" s="16" t="str">
        <v>0- Port Costs</v>
      </c>
      <c r="BV490" s="16" t="str">
        <v>0- Port Value</v>
      </c>
      <c r="BX490" s="16" t="str">
        <v>0</v>
      </c>
    </row>
    <row r="491" spans="8:76" hidden="1" outlineLevel="1" x14ac:dyDescent="0.3">
      <c r="H491" s="16" t="str">
        <v>0 - BM Costs</v>
      </c>
      <c r="L491" s="16" t="str">
        <v>0 - BM Port</v>
      </c>
      <c r="N491" s="16" t="str">
        <v>0 - Port Assets</v>
      </c>
      <c r="BR491" s="16" t="str">
        <v>0- Port Costs</v>
      </c>
      <c r="BV491" s="16" t="str">
        <v>0- Port Value</v>
      </c>
      <c r="BX491" s="16" t="str">
        <v>0</v>
      </c>
    </row>
    <row r="492" spans="8:76" hidden="1" outlineLevel="1" x14ac:dyDescent="0.3">
      <c r="H492" s="16" t="str">
        <v>0 - BM Costs</v>
      </c>
      <c r="L492" s="16" t="str">
        <v>0 - BM Port</v>
      </c>
      <c r="N492" s="16" t="str">
        <v>0 - Port Assets</v>
      </c>
      <c r="BR492" s="16" t="str">
        <v>0- Port Costs</v>
      </c>
      <c r="BV492" s="16" t="str">
        <v>0- Port Value</v>
      </c>
      <c r="BX492" s="16" t="str">
        <v>0</v>
      </c>
    </row>
    <row r="493" spans="8:76" hidden="1" outlineLevel="1" x14ac:dyDescent="0.3">
      <c r="H493" s="16" t="str">
        <v>0 - BM Costs</v>
      </c>
      <c r="L493" s="16" t="str">
        <v>0 - BM Port</v>
      </c>
      <c r="N493" s="16" t="str">
        <v>0 - Port Assets</v>
      </c>
      <c r="BR493" s="16" t="str">
        <v>0- Port Costs</v>
      </c>
      <c r="BV493" s="16" t="str">
        <v>0- Port Value</v>
      </c>
      <c r="BX493" s="16" t="str">
        <v>0</v>
      </c>
    </row>
    <row r="494" spans="8:76" hidden="1" outlineLevel="1" x14ac:dyDescent="0.3">
      <c r="H494" s="16" t="str">
        <v>0 - BM Costs</v>
      </c>
      <c r="L494" s="16" t="str">
        <v>0 - BM Port</v>
      </c>
      <c r="N494" s="16" t="str">
        <v>0 - Port Assets</v>
      </c>
      <c r="BR494" s="16" t="str">
        <v>0- Port Costs</v>
      </c>
      <c r="BV494" s="16" t="str">
        <v>0- Port Value</v>
      </c>
      <c r="BX494" s="16" t="str">
        <v>0</v>
      </c>
    </row>
    <row r="495" spans="8:76" hidden="1" outlineLevel="1" x14ac:dyDescent="0.3">
      <c r="H495" s="16" t="str">
        <v>0 - BM Costs</v>
      </c>
      <c r="L495" s="16" t="str">
        <v>0 - BM Port</v>
      </c>
      <c r="N495" s="16" t="str">
        <v>0 - Port Assets</v>
      </c>
      <c r="BR495" s="16" t="str">
        <v>0- Port Costs</v>
      </c>
      <c r="BV495" s="16" t="str">
        <v>0- Port Value</v>
      </c>
      <c r="BX495" s="16" t="str">
        <v>0</v>
      </c>
    </row>
    <row r="496" spans="8:76" hidden="1" outlineLevel="1" x14ac:dyDescent="0.3">
      <c r="H496" s="16" t="str">
        <v>0 - BM Costs</v>
      </c>
      <c r="L496" s="16" t="str">
        <v>0 - BM Port</v>
      </c>
      <c r="N496" s="16" t="str">
        <v>0 - Port Assets</v>
      </c>
      <c r="BR496" s="16" t="str">
        <v>0- Port Costs</v>
      </c>
      <c r="BV496" s="16" t="str">
        <v>0- Port Value</v>
      </c>
      <c r="BX496" s="16" t="str">
        <v>0</v>
      </c>
    </row>
    <row r="497" spans="8:76" hidden="1" outlineLevel="1" x14ac:dyDescent="0.3">
      <c r="H497" s="16" t="str">
        <v>0 - BM Costs</v>
      </c>
      <c r="L497" s="16" t="str">
        <v>0 - BM Port</v>
      </c>
      <c r="N497" s="16" t="str">
        <v>0 - Port Assets</v>
      </c>
      <c r="BR497" s="16" t="str">
        <v>0- Port Costs</v>
      </c>
      <c r="BV497" s="16" t="str">
        <v>0- Port Value</v>
      </c>
      <c r="BX497" s="16" t="str">
        <v>0</v>
      </c>
    </row>
    <row r="498" spans="8:76" hidden="1" outlineLevel="1" x14ac:dyDescent="0.3">
      <c r="H498" s="16" t="str">
        <v>0 - BM Costs</v>
      </c>
      <c r="L498" s="16" t="str">
        <v>0 - BM Port</v>
      </c>
      <c r="N498" s="16" t="str">
        <v>0 - Port Assets</v>
      </c>
      <c r="BR498" s="16" t="str">
        <v>0- Port Costs</v>
      </c>
      <c r="BV498" s="16" t="str">
        <v>0- Port Value</v>
      </c>
      <c r="BX498" s="16" t="str">
        <v>0</v>
      </c>
    </row>
    <row r="499" spans="8:76" hidden="1" outlineLevel="1" x14ac:dyDescent="0.3">
      <c r="H499" s="16" t="str">
        <v>0 - BM Costs</v>
      </c>
      <c r="L499" s="16" t="str">
        <v>0 - BM Port</v>
      </c>
      <c r="N499" s="16" t="str">
        <v>0 - Port Assets</v>
      </c>
      <c r="BR499" s="16" t="str">
        <v>0- Port Costs</v>
      </c>
      <c r="BV499" s="16" t="str">
        <v>0- Port Value</v>
      </c>
      <c r="BX499" s="16" t="str">
        <v>0</v>
      </c>
    </row>
    <row r="500" spans="8:76" hidden="1" outlineLevel="1" x14ac:dyDescent="0.3">
      <c r="H500" s="16" t="str">
        <v>0 - BM Costs</v>
      </c>
      <c r="L500" s="16" t="str">
        <v>0 - BM Port</v>
      </c>
      <c r="N500" s="16" t="str">
        <v>0 - Port Assets</v>
      </c>
      <c r="BR500" s="16" t="str">
        <v>0- Port Costs</v>
      </c>
      <c r="BV500" s="16" t="str">
        <v>0- Port Value</v>
      </c>
      <c r="BX500" s="16" t="str">
        <v>0</v>
      </c>
    </row>
    <row r="501" spans="8:76" hidden="1" outlineLevel="1" x14ac:dyDescent="0.3">
      <c r="H501" s="16" t="str">
        <v>0 - BM Costs</v>
      </c>
      <c r="L501" s="16" t="str">
        <v>0 - BM Port</v>
      </c>
      <c r="N501" s="16" t="str">
        <v>0 - Port Assets</v>
      </c>
      <c r="BR501" s="16" t="str">
        <v>0- Port Costs</v>
      </c>
      <c r="BV501" s="16" t="str">
        <v>0- Port Value</v>
      </c>
      <c r="BX501" s="16" t="str">
        <v>0</v>
      </c>
    </row>
    <row r="502" spans="8:76" hidden="1" outlineLevel="1" x14ac:dyDescent="0.3">
      <c r="H502" s="16" t="str">
        <v>0 - BM Costs</v>
      </c>
      <c r="L502" s="16" t="str">
        <v>0 - BM Port</v>
      </c>
      <c r="N502" s="16" t="str">
        <v>0 - Port Assets</v>
      </c>
      <c r="BR502" s="16" t="str">
        <v>0- Port Costs</v>
      </c>
      <c r="BV502" s="16" t="str">
        <v>0- Port Value</v>
      </c>
      <c r="BX502" s="16" t="str">
        <v>0</v>
      </c>
    </row>
    <row r="503" spans="8:76" hidden="1" outlineLevel="1" x14ac:dyDescent="0.3">
      <c r="H503" s="16" t="str">
        <v>0 - BM Costs</v>
      </c>
      <c r="L503" s="16" t="str">
        <v>0 - BM Port</v>
      </c>
      <c r="N503" s="16" t="str">
        <v>0 - Port Assets</v>
      </c>
      <c r="BR503" s="16" t="str">
        <v>0- Port Costs</v>
      </c>
      <c r="BV503" s="16" t="str">
        <v>0- Port Value</v>
      </c>
      <c r="BX503" s="16" t="str">
        <v>0</v>
      </c>
    </row>
    <row r="504" spans="8:76" hidden="1" outlineLevel="1" x14ac:dyDescent="0.3">
      <c r="H504" s="16" t="str">
        <v>0 - BM Costs</v>
      </c>
      <c r="L504" s="16" t="str">
        <v>0 - BM Port</v>
      </c>
      <c r="N504" s="16" t="str">
        <v>0 - Port Assets</v>
      </c>
      <c r="BR504" s="16" t="str">
        <v>0- Port Costs</v>
      </c>
      <c r="BV504" s="16" t="str">
        <v>0- Port Value</v>
      </c>
      <c r="BX504" s="16" t="str">
        <v>0</v>
      </c>
    </row>
    <row r="505" spans="8:76" hidden="1" outlineLevel="1" x14ac:dyDescent="0.3">
      <c r="H505" s="16" t="str">
        <v>0 - BM Costs</v>
      </c>
      <c r="L505" s="16" t="str">
        <v>0 - BM Port</v>
      </c>
      <c r="N505" s="16" t="str">
        <v>0 - Port Assets</v>
      </c>
      <c r="BR505" s="16" t="str">
        <v>0- Port Costs</v>
      </c>
      <c r="BV505" s="16" t="str">
        <v>0- Port Value</v>
      </c>
      <c r="BX505" s="16" t="str">
        <v>0</v>
      </c>
    </row>
    <row r="506" spans="8:76" hidden="1" outlineLevel="1" x14ac:dyDescent="0.3">
      <c r="H506" s="16" t="str">
        <v>0 - BM Costs</v>
      </c>
      <c r="L506" s="16" t="str">
        <v>0 - BM Port</v>
      </c>
      <c r="N506" s="16" t="str">
        <v>0 - Port Assets</v>
      </c>
      <c r="BR506" s="16" t="str">
        <v>0- Port Costs</v>
      </c>
      <c r="BV506" s="16" t="str">
        <v>0- Port Value</v>
      </c>
      <c r="BX506" s="16" t="str">
        <v>0</v>
      </c>
    </row>
    <row r="507" spans="8:76" hidden="1" outlineLevel="1" x14ac:dyDescent="0.3">
      <c r="H507" s="16" t="str">
        <v>0 - BM Costs</v>
      </c>
      <c r="L507" s="16" t="str">
        <v>0 - BM Port</v>
      </c>
      <c r="N507" s="16" t="str">
        <v>0 - Port Assets</v>
      </c>
      <c r="BR507" s="16" t="str">
        <v>0- Port Costs</v>
      </c>
      <c r="BV507" s="16" t="str">
        <v>0- Port Value</v>
      </c>
      <c r="BX507" s="16" t="str">
        <v>0</v>
      </c>
    </row>
    <row r="508" spans="8:76" hidden="1" outlineLevel="1" x14ac:dyDescent="0.3">
      <c r="H508" s="16" t="str">
        <v>0 - BM Costs</v>
      </c>
      <c r="L508" s="16" t="str">
        <v>0 - BM Port</v>
      </c>
      <c r="N508" s="16" t="str">
        <v>0 - Port Assets</v>
      </c>
      <c r="BR508" s="16" t="str">
        <v>0- Port Costs</v>
      </c>
      <c r="BV508" s="16" t="str">
        <v>0- Port Value</v>
      </c>
      <c r="BX508" s="16" t="str">
        <v>0</v>
      </c>
    </row>
    <row r="509" spans="8:76" hidden="1" outlineLevel="1" x14ac:dyDescent="0.3">
      <c r="H509" s="16" t="str">
        <v>0 - BM Costs</v>
      </c>
      <c r="L509" s="16" t="str">
        <v>0 - BM Port</v>
      </c>
      <c r="N509" s="16" t="str">
        <v>0 - Port Assets</v>
      </c>
      <c r="BR509" s="16" t="str">
        <v>0- Port Costs</v>
      </c>
      <c r="BV509" s="16" t="str">
        <v>0- Port Value</v>
      </c>
      <c r="BX509" s="16" t="str">
        <v>0</v>
      </c>
    </row>
    <row r="510" spans="8:76" hidden="1" outlineLevel="1" x14ac:dyDescent="0.3">
      <c r="H510" s="16" t="str">
        <v>0 - BM Costs</v>
      </c>
      <c r="L510" s="16" t="str">
        <v>0 - BM Port</v>
      </c>
      <c r="N510" s="16" t="str">
        <v>0 - Port Assets</v>
      </c>
      <c r="BR510" s="16" t="str">
        <v>0- Port Costs</v>
      </c>
      <c r="BV510" s="16" t="str">
        <v>0- Port Value</v>
      </c>
      <c r="BX510" s="16" t="str">
        <v>0</v>
      </c>
    </row>
    <row r="511" spans="8:76" hidden="1" outlineLevel="1" x14ac:dyDescent="0.3">
      <c r="H511" s="16" t="str">
        <v>0 - BM Costs</v>
      </c>
      <c r="L511" s="16" t="str">
        <v>0 - BM Port</v>
      </c>
      <c r="N511" s="16" t="str">
        <v>0 - Port Assets</v>
      </c>
      <c r="BR511" s="16" t="str">
        <v>0- Port Costs</v>
      </c>
      <c r="BV511" s="16" t="str">
        <v>0- Port Value</v>
      </c>
      <c r="BX511" s="16" t="str">
        <v>0</v>
      </c>
    </row>
    <row r="512" spans="8:76" hidden="1" outlineLevel="1" x14ac:dyDescent="0.3">
      <c r="H512" s="16" t="str">
        <v>0 - BM Costs</v>
      </c>
      <c r="L512" s="16" t="str">
        <v>0 - BM Port</v>
      </c>
      <c r="N512" s="16" t="str">
        <v>0 - Port Assets</v>
      </c>
      <c r="BR512" s="16" t="str">
        <v>0- Port Costs</v>
      </c>
      <c r="BV512" s="16" t="str">
        <v>0- Port Value</v>
      </c>
      <c r="BX512" s="16" t="str">
        <v>0</v>
      </c>
    </row>
    <row r="513" spans="8:76" hidden="1" outlineLevel="1" x14ac:dyDescent="0.3">
      <c r="H513" s="16" t="str">
        <v>0 - BM Costs</v>
      </c>
      <c r="L513" s="16" t="str">
        <v>0 - BM Port</v>
      </c>
      <c r="N513" s="16" t="str">
        <v>0 - Port Assets</v>
      </c>
      <c r="BR513" s="16" t="str">
        <v>0- Port Costs</v>
      </c>
      <c r="BV513" s="16" t="str">
        <v>0- Port Value</v>
      </c>
      <c r="BX513" s="16" t="str">
        <v>0</v>
      </c>
    </row>
    <row r="514" spans="8:76" hidden="1" outlineLevel="1" x14ac:dyDescent="0.3">
      <c r="H514" s="16" t="str">
        <v>0 - BM Costs</v>
      </c>
      <c r="L514" s="16" t="str">
        <v>0 - BM Port</v>
      </c>
      <c r="N514" s="16" t="str">
        <v>0 - Port Assets</v>
      </c>
      <c r="BR514" s="16" t="str">
        <v>0- Port Costs</v>
      </c>
      <c r="BV514" s="16" t="str">
        <v>0- Port Value</v>
      </c>
      <c r="BX514" s="16" t="str">
        <v>0</v>
      </c>
    </row>
    <row r="515" spans="8:76" hidden="1" outlineLevel="1" x14ac:dyDescent="0.3">
      <c r="H515" s="16" t="str">
        <v>0 - BM Costs</v>
      </c>
      <c r="L515" s="16" t="str">
        <v>0 - BM Port</v>
      </c>
      <c r="N515" s="16" t="str">
        <v>0 - Port Assets</v>
      </c>
      <c r="BR515" s="16" t="str">
        <v>0- Port Costs</v>
      </c>
      <c r="BV515" s="16" t="str">
        <v>0- Port Value</v>
      </c>
      <c r="BX515" s="16" t="str">
        <v>0</v>
      </c>
    </row>
    <row r="516" spans="8:76" hidden="1" outlineLevel="1" x14ac:dyDescent="0.3">
      <c r="H516" s="16" t="str">
        <v>0 - BM Costs</v>
      </c>
      <c r="L516" s="16" t="str">
        <v>0 - BM Port</v>
      </c>
      <c r="N516" s="16" t="str">
        <v>0 - Port Assets</v>
      </c>
      <c r="BR516" s="16" t="str">
        <v>0- Port Costs</v>
      </c>
      <c r="BV516" s="16" t="str">
        <v>0- Port Value</v>
      </c>
      <c r="BX516" s="16" t="str">
        <v>0</v>
      </c>
    </row>
    <row r="517" spans="8:76" hidden="1" outlineLevel="1" x14ac:dyDescent="0.3">
      <c r="H517" s="16" t="str">
        <v>0 - BM Costs</v>
      </c>
      <c r="L517" s="16" t="str">
        <v>0 - BM Port</v>
      </c>
      <c r="N517" s="16" t="str">
        <v>0 - Port Assets</v>
      </c>
      <c r="BR517" s="16" t="str">
        <v>0- Port Costs</v>
      </c>
      <c r="BV517" s="16" t="str">
        <v>0- Port Value</v>
      </c>
      <c r="BX517" s="16" t="str">
        <v>0</v>
      </c>
    </row>
    <row r="518" spans="8:76" hidden="1" outlineLevel="1" x14ac:dyDescent="0.3">
      <c r="H518" s="16" t="str">
        <v>0 - BM Costs</v>
      </c>
      <c r="L518" s="16" t="str">
        <v>0 - BM Port</v>
      </c>
      <c r="N518" s="16" t="str">
        <v>0 - Port Assets</v>
      </c>
      <c r="BR518" s="16" t="str">
        <v>0- Port Costs</v>
      </c>
      <c r="BV518" s="16" t="str">
        <v>0- Port Value</v>
      </c>
      <c r="BX518" s="16" t="str">
        <v>0</v>
      </c>
    </row>
    <row r="519" spans="8:76" hidden="1" outlineLevel="1" x14ac:dyDescent="0.3">
      <c r="H519" s="16" t="str">
        <v>0 - BM Costs</v>
      </c>
      <c r="L519" s="16" t="str">
        <v>0 - BM Port</v>
      </c>
      <c r="N519" s="16" t="str">
        <v>0 - Port Assets</v>
      </c>
      <c r="BR519" s="16" t="str">
        <v>0- Port Costs</v>
      </c>
      <c r="BV519" s="16" t="str">
        <v>0- Port Value</v>
      </c>
      <c r="BX519" s="16" t="str">
        <v>0</v>
      </c>
    </row>
    <row r="520" spans="8:76" hidden="1" outlineLevel="1" x14ac:dyDescent="0.3">
      <c r="H520" s="16" t="str">
        <v>0 - BM Costs</v>
      </c>
      <c r="L520" s="16" t="str">
        <v>0 - BM Port</v>
      </c>
      <c r="N520" s="16" t="str">
        <v>0 - Port Assets</v>
      </c>
      <c r="BR520" s="16" t="str">
        <v>0- Port Costs</v>
      </c>
      <c r="BV520" s="16" t="str">
        <v>0- Port Value</v>
      </c>
      <c r="BX520" s="16" t="str">
        <v>0</v>
      </c>
    </row>
    <row r="521" spans="8:76" hidden="1" outlineLevel="1" x14ac:dyDescent="0.3">
      <c r="H521" s="16" t="str">
        <v>0 - BM Costs</v>
      </c>
      <c r="L521" s="16" t="str">
        <v>0 - BM Port</v>
      </c>
      <c r="N521" s="16" t="str">
        <v>0 - Port Assets</v>
      </c>
      <c r="BR521" s="16" t="str">
        <v>0- Port Costs</v>
      </c>
      <c r="BV521" s="16" t="str">
        <v>0- Port Value</v>
      </c>
      <c r="BX521" s="16" t="str">
        <v>0</v>
      </c>
    </row>
    <row r="522" spans="8:76" hidden="1" outlineLevel="1" x14ac:dyDescent="0.3">
      <c r="H522" s="16" t="str">
        <v>0 - BM Costs</v>
      </c>
      <c r="L522" s="16" t="str">
        <v>0 - BM Port</v>
      </c>
      <c r="N522" s="16" t="str">
        <v>0 - Port Assets</v>
      </c>
      <c r="BR522" s="16" t="str">
        <v>0- Port Costs</v>
      </c>
      <c r="BV522" s="16" t="str">
        <v>0- Port Value</v>
      </c>
      <c r="BX522" s="16" t="str">
        <v>0</v>
      </c>
    </row>
    <row r="523" spans="8:76" hidden="1" outlineLevel="1" x14ac:dyDescent="0.3">
      <c r="H523" s="16" t="str">
        <v>0 - BM Costs</v>
      </c>
      <c r="L523" s="16" t="str">
        <v>0 - BM Port</v>
      </c>
      <c r="N523" s="16" t="str">
        <v>0 - Port Assets</v>
      </c>
      <c r="BR523" s="16" t="str">
        <v>0- Port Costs</v>
      </c>
      <c r="BV523" s="16" t="str">
        <v>0- Port Value</v>
      </c>
      <c r="BX523" s="16" t="str">
        <v>0</v>
      </c>
    </row>
    <row r="524" spans="8:76" hidden="1" outlineLevel="1" x14ac:dyDescent="0.3">
      <c r="H524" s="16" t="str">
        <v>0 - BM Costs</v>
      </c>
      <c r="L524" s="16" t="str">
        <v>0 - BM Port</v>
      </c>
      <c r="N524" s="16" t="str">
        <v>0 - Port Assets</v>
      </c>
      <c r="BR524" s="16" t="str">
        <v>0- Port Costs</v>
      </c>
      <c r="BV524" s="16" t="str">
        <v>0- Port Value</v>
      </c>
      <c r="BX524" s="16" t="str">
        <v>0</v>
      </c>
    </row>
    <row r="525" spans="8:76" hidden="1" outlineLevel="1" x14ac:dyDescent="0.3">
      <c r="H525" s="16" t="str">
        <v>0 - BM Costs</v>
      </c>
      <c r="L525" s="16" t="str">
        <v>0 - BM Port</v>
      </c>
      <c r="N525" s="16" t="str">
        <v>0 - Port Assets</v>
      </c>
      <c r="BR525" s="16" t="str">
        <v>0- Port Costs</v>
      </c>
      <c r="BV525" s="16" t="str">
        <v>0- Port Value</v>
      </c>
      <c r="BX525" s="16" t="str">
        <v>0</v>
      </c>
    </row>
    <row r="526" spans="8:76" hidden="1" outlineLevel="1" x14ac:dyDescent="0.3">
      <c r="H526" s="16" t="str">
        <v>0 - BM Costs</v>
      </c>
      <c r="L526" s="16" t="str">
        <v>0 - BM Port</v>
      </c>
      <c r="N526" s="16" t="str">
        <v>0 - Port Assets</v>
      </c>
      <c r="BR526" s="16" t="str">
        <v>0- Port Costs</v>
      </c>
      <c r="BV526" s="16" t="str">
        <v>0- Port Value</v>
      </c>
      <c r="BX526" s="16" t="str">
        <v>0</v>
      </c>
    </row>
    <row r="527" spans="8:76" hidden="1" outlineLevel="1" x14ac:dyDescent="0.3">
      <c r="H527" s="16" t="str">
        <v>0 - BM Costs</v>
      </c>
      <c r="L527" s="16" t="str">
        <v>0 - BM Port</v>
      </c>
      <c r="N527" s="16" t="str">
        <v>0 - Port Assets</v>
      </c>
      <c r="BR527" s="16" t="str">
        <v>0- Port Costs</v>
      </c>
      <c r="BV527" s="16" t="str">
        <v>0- Port Value</v>
      </c>
      <c r="BX527" s="16" t="str">
        <v>0</v>
      </c>
    </row>
    <row r="528" spans="8:76" hidden="1" outlineLevel="1" x14ac:dyDescent="0.3">
      <c r="H528" s="16" t="str">
        <v>0 - BM Costs</v>
      </c>
      <c r="L528" s="16" t="str">
        <v>0 - BM Port</v>
      </c>
      <c r="N528" s="16" t="str">
        <v>0 - Port Assets</v>
      </c>
      <c r="BR528" s="16" t="str">
        <v>0- Port Costs</v>
      </c>
      <c r="BV528" s="16" t="str">
        <v>0- Port Value</v>
      </c>
      <c r="BX528" s="16" t="str">
        <v>0</v>
      </c>
    </row>
    <row r="529" spans="8:76" hidden="1" outlineLevel="1" x14ac:dyDescent="0.3">
      <c r="H529" s="16" t="str">
        <v>0 - BM Costs</v>
      </c>
      <c r="L529" s="16" t="str">
        <v>0 - BM Port</v>
      </c>
      <c r="N529" s="16" t="str">
        <v>0 - Port Assets</v>
      </c>
      <c r="BR529" s="16" t="str">
        <v>0- Port Costs</v>
      </c>
      <c r="BV529" s="16" t="str">
        <v>0- Port Value</v>
      </c>
      <c r="BX529" s="16" t="str">
        <v>0</v>
      </c>
    </row>
    <row r="530" spans="8:76" hidden="1" outlineLevel="1" x14ac:dyDescent="0.3">
      <c r="H530" s="16" t="str">
        <v>0 - BM Costs</v>
      </c>
      <c r="L530" s="16" t="str">
        <v>0 - BM Port</v>
      </c>
      <c r="N530" s="16" t="str">
        <v>0 - Port Assets</v>
      </c>
      <c r="BR530" s="16" t="str">
        <v>0- Port Costs</v>
      </c>
      <c r="BV530" s="16" t="str">
        <v>0- Port Value</v>
      </c>
      <c r="BX530" s="16" t="str">
        <v>0</v>
      </c>
    </row>
    <row r="531" spans="8:76" hidden="1" outlineLevel="1" x14ac:dyDescent="0.3">
      <c r="H531" s="16" t="str">
        <v>0 - BM Costs</v>
      </c>
      <c r="L531" s="16" t="str">
        <v>0 - BM Port</v>
      </c>
      <c r="N531" s="16" t="str">
        <v>0 - Port Assets</v>
      </c>
      <c r="BR531" s="16" t="str">
        <v>0- Port Costs</v>
      </c>
      <c r="BV531" s="16" t="str">
        <v>0- Port Value</v>
      </c>
      <c r="BX531" s="16" t="str">
        <v>0</v>
      </c>
    </row>
    <row r="532" spans="8:76" hidden="1" outlineLevel="1" x14ac:dyDescent="0.3">
      <c r="H532" s="16" t="str">
        <v>0 - BM Costs</v>
      </c>
      <c r="L532" s="16" t="str">
        <v>0 - BM Port</v>
      </c>
      <c r="N532" s="16" t="str">
        <v>0 - Port Assets</v>
      </c>
      <c r="BR532" s="16" t="str">
        <v>0- Port Costs</v>
      </c>
      <c r="BV532" s="16" t="str">
        <v>0- Port Value</v>
      </c>
      <c r="BX532" s="16" t="str">
        <v>0</v>
      </c>
    </row>
    <row r="533" spans="8:76" hidden="1" outlineLevel="1" x14ac:dyDescent="0.3">
      <c r="H533" s="16" t="str">
        <v>0 - BM Costs</v>
      </c>
      <c r="L533" s="16" t="str">
        <v>0 - BM Port</v>
      </c>
      <c r="N533" s="16" t="str">
        <v>0 - Port Assets</v>
      </c>
      <c r="BR533" s="16" t="str">
        <v>0- Port Costs</v>
      </c>
      <c r="BV533" s="16" t="str">
        <v>0- Port Value</v>
      </c>
      <c r="BX533" s="16" t="str">
        <v>0</v>
      </c>
    </row>
    <row r="534" spans="8:76" hidden="1" outlineLevel="1" x14ac:dyDescent="0.3">
      <c r="H534" s="16" t="str">
        <v>0 - BM Costs</v>
      </c>
      <c r="L534" s="16" t="str">
        <v>0 - BM Port</v>
      </c>
      <c r="N534" s="16" t="str">
        <v>0 - Port Assets</v>
      </c>
      <c r="BR534" s="16" t="str">
        <v>0- Port Costs</v>
      </c>
      <c r="BV534" s="16" t="str">
        <v>0- Port Value</v>
      </c>
      <c r="BX534" s="16" t="str">
        <v>0</v>
      </c>
    </row>
    <row r="535" spans="8:76" hidden="1" outlineLevel="1" x14ac:dyDescent="0.3">
      <c r="H535" s="16" t="str">
        <v>0 - BM Costs</v>
      </c>
      <c r="L535" s="16" t="str">
        <v>0 - BM Port</v>
      </c>
      <c r="N535" s="16" t="str">
        <v>0 - Port Assets</v>
      </c>
      <c r="BR535" s="16" t="str">
        <v>0- Port Costs</v>
      </c>
      <c r="BV535" s="16" t="str">
        <v>0- Port Value</v>
      </c>
      <c r="BX535" s="16" t="str">
        <v>0</v>
      </c>
    </row>
    <row r="536" spans="8:76" hidden="1" outlineLevel="1" x14ac:dyDescent="0.3">
      <c r="H536" s="16" t="str">
        <v>0 - BM Costs</v>
      </c>
      <c r="L536" s="16" t="str">
        <v>0 - BM Port</v>
      </c>
      <c r="N536" s="16" t="str">
        <v>0 - Port Assets</v>
      </c>
      <c r="BR536" s="16" t="str">
        <v>0- Port Costs</v>
      </c>
      <c r="BV536" s="16" t="str">
        <v>0- Port Value</v>
      </c>
      <c r="BX536" s="16" t="str">
        <v>0</v>
      </c>
    </row>
    <row r="537" spans="8:76" hidden="1" outlineLevel="1" x14ac:dyDescent="0.3">
      <c r="H537" s="16" t="str">
        <v>0 - BM Costs</v>
      </c>
      <c r="L537" s="16" t="str">
        <v>0 - BM Port</v>
      </c>
      <c r="N537" s="16" t="str">
        <v>0 - Port Assets</v>
      </c>
      <c r="BR537" s="16" t="str">
        <v>0- Port Costs</v>
      </c>
      <c r="BV537" s="16" t="str">
        <v>0- Port Value</v>
      </c>
      <c r="BX537" s="16" t="str">
        <v>0</v>
      </c>
    </row>
    <row r="538" spans="8:76" hidden="1" outlineLevel="1" x14ac:dyDescent="0.3">
      <c r="H538" s="16" t="str">
        <v>0 - BM Costs</v>
      </c>
      <c r="L538" s="16" t="str">
        <v>0 - BM Port</v>
      </c>
      <c r="N538" s="16" t="str">
        <v>0 - Port Assets</v>
      </c>
      <c r="BR538" s="16" t="str">
        <v>0- Port Costs</v>
      </c>
      <c r="BV538" s="16" t="str">
        <v>0- Port Value</v>
      </c>
      <c r="BX538" s="16" t="str">
        <v>0</v>
      </c>
    </row>
    <row r="539" spans="8:76" hidden="1" outlineLevel="1" x14ac:dyDescent="0.3">
      <c r="H539" s="16" t="str">
        <v>0 - BM Costs</v>
      </c>
      <c r="L539" s="16" t="str">
        <v>0 - BM Port</v>
      </c>
      <c r="N539" s="16" t="str">
        <v>0 - Port Assets</v>
      </c>
      <c r="BR539" s="16" t="str">
        <v>0- Port Costs</v>
      </c>
      <c r="BV539" s="16" t="str">
        <v>0- Port Value</v>
      </c>
      <c r="BX539" s="16" t="str">
        <v>0</v>
      </c>
    </row>
    <row r="540" spans="8:76" hidden="1" outlineLevel="1" x14ac:dyDescent="0.3">
      <c r="H540" s="16" t="str">
        <v>0 - BM Costs</v>
      </c>
      <c r="L540" s="16" t="str">
        <v>0 - BM Port</v>
      </c>
      <c r="N540" s="16" t="str">
        <v>0 - Port Assets</v>
      </c>
      <c r="BR540" s="16" t="str">
        <v>0- Port Costs</v>
      </c>
      <c r="BV540" s="16" t="str">
        <v>0- Port Value</v>
      </c>
      <c r="BX540" s="16" t="str">
        <v>0</v>
      </c>
    </row>
    <row r="541" spans="8:76" hidden="1" outlineLevel="1" x14ac:dyDescent="0.3">
      <c r="H541" s="16" t="str">
        <v>0 - BM Costs</v>
      </c>
      <c r="L541" s="16" t="str">
        <v>0 - BM Port</v>
      </c>
      <c r="N541" s="16" t="str">
        <v>0 - Port Assets</v>
      </c>
      <c r="BR541" s="16" t="str">
        <v>0- Port Costs</v>
      </c>
      <c r="BV541" s="16" t="str">
        <v>0- Port Value</v>
      </c>
      <c r="BX541" s="16" t="str">
        <v>0</v>
      </c>
    </row>
    <row r="542" spans="8:76" hidden="1" outlineLevel="1" x14ac:dyDescent="0.3">
      <c r="H542" s="16" t="str">
        <v>0 - BM Costs</v>
      </c>
      <c r="L542" s="16" t="str">
        <v>0 - BM Port</v>
      </c>
      <c r="N542" s="16" t="str">
        <v>0 - Port Assets</v>
      </c>
      <c r="BR542" s="16" t="str">
        <v>0- Port Costs</v>
      </c>
      <c r="BV542" s="16" t="str">
        <v>0- Port Value</v>
      </c>
      <c r="BX542" s="16" t="str">
        <v>0</v>
      </c>
    </row>
    <row r="543" spans="8:76" hidden="1" outlineLevel="1" x14ac:dyDescent="0.3">
      <c r="H543" s="16" t="str">
        <v>0 - BM Costs</v>
      </c>
      <c r="L543" s="16" t="str">
        <v>0 - BM Port</v>
      </c>
      <c r="N543" s="16" t="str">
        <v>0 - Port Assets</v>
      </c>
      <c r="BR543" s="16" t="str">
        <v>0- Port Costs</v>
      </c>
      <c r="BV543" s="16" t="str">
        <v>0- Port Value</v>
      </c>
      <c r="BX543" s="16" t="str">
        <v>0</v>
      </c>
    </row>
    <row r="544" spans="8:76" hidden="1" outlineLevel="1" x14ac:dyDescent="0.3">
      <c r="H544" s="16" t="str">
        <v>0 - BM Costs</v>
      </c>
      <c r="L544" s="16" t="str">
        <v>0 - BM Port</v>
      </c>
      <c r="N544" s="16" t="str">
        <v>0 - Port Assets</v>
      </c>
      <c r="BR544" s="16" t="str">
        <v>0- Port Costs</v>
      </c>
      <c r="BV544" s="16" t="str">
        <v>0- Port Value</v>
      </c>
      <c r="BX544" s="16" t="str">
        <v>0</v>
      </c>
    </row>
    <row r="545" spans="8:76" hidden="1" outlineLevel="1" x14ac:dyDescent="0.3">
      <c r="H545" s="16" t="str">
        <v>0 - BM Costs</v>
      </c>
      <c r="L545" s="16" t="str">
        <v>0 - BM Port</v>
      </c>
      <c r="N545" s="16" t="str">
        <v>0 - Port Assets</v>
      </c>
      <c r="BR545" s="16" t="str">
        <v>0- Port Costs</v>
      </c>
      <c r="BV545" s="16" t="str">
        <v>0- Port Value</v>
      </c>
      <c r="BX545" s="16" t="str">
        <v>0</v>
      </c>
    </row>
    <row r="546" spans="8:76" hidden="1" outlineLevel="1" x14ac:dyDescent="0.3">
      <c r="H546" s="16" t="str">
        <v>0 - BM Costs</v>
      </c>
      <c r="L546" s="16" t="str">
        <v>0 - BM Port</v>
      </c>
      <c r="N546" s="16" t="str">
        <v>0 - Port Assets</v>
      </c>
      <c r="BR546" s="16" t="str">
        <v>0- Port Costs</v>
      </c>
      <c r="BV546" s="16" t="str">
        <v>0- Port Value</v>
      </c>
      <c r="BX546" s="16" t="str">
        <v>0</v>
      </c>
    </row>
    <row r="547" spans="8:76" hidden="1" outlineLevel="1" x14ac:dyDescent="0.3">
      <c r="H547" s="16" t="str">
        <v>0 - BM Costs</v>
      </c>
      <c r="L547" s="16" t="str">
        <v>0 - BM Port</v>
      </c>
      <c r="N547" s="16" t="str">
        <v>0 - Port Assets</v>
      </c>
      <c r="BR547" s="16" t="str">
        <v>0- Port Costs</v>
      </c>
      <c r="BV547" s="16" t="str">
        <v>0- Port Value</v>
      </c>
      <c r="BX547" s="16" t="str">
        <v>0</v>
      </c>
    </row>
    <row r="548" spans="8:76" hidden="1" outlineLevel="1" x14ac:dyDescent="0.3">
      <c r="H548" s="16" t="str">
        <v>0 - BM Costs</v>
      </c>
      <c r="L548" s="16" t="str">
        <v>0 - BM Port</v>
      </c>
      <c r="N548" s="16" t="str">
        <v>0 - Port Assets</v>
      </c>
      <c r="BR548" s="16" t="str">
        <v>0- Port Costs</v>
      </c>
      <c r="BV548" s="16" t="str">
        <v>0- Port Value</v>
      </c>
      <c r="BX548" s="16" t="str">
        <v>0</v>
      </c>
    </row>
    <row r="549" spans="8:76" hidden="1" outlineLevel="1" x14ac:dyDescent="0.3">
      <c r="H549" s="16" t="str">
        <v>0 - BM Costs</v>
      </c>
      <c r="L549" s="16" t="str">
        <v>0 - BM Port</v>
      </c>
      <c r="N549" s="16" t="str">
        <v>0 - Port Assets</v>
      </c>
      <c r="BR549" s="16" t="str">
        <v>0- Port Costs</v>
      </c>
      <c r="BV549" s="16" t="str">
        <v>0- Port Value</v>
      </c>
      <c r="BX549" s="16" t="str">
        <v>0</v>
      </c>
    </row>
    <row r="550" spans="8:76" hidden="1" outlineLevel="1" x14ac:dyDescent="0.3">
      <c r="H550" s="16" t="str">
        <v>0 - BM Costs</v>
      </c>
      <c r="L550" s="16" t="str">
        <v>0 - BM Port</v>
      </c>
      <c r="N550" s="16" t="str">
        <v>0 - Port Assets</v>
      </c>
      <c r="BR550" s="16" t="str">
        <v>0- Port Costs</v>
      </c>
      <c r="BV550" s="16" t="str">
        <v>0- Port Value</v>
      </c>
      <c r="BX550" s="16" t="str">
        <v>0</v>
      </c>
    </row>
    <row r="551" spans="8:76" hidden="1" outlineLevel="1" x14ac:dyDescent="0.3">
      <c r="H551" s="16" t="str">
        <v>0 - BM Costs</v>
      </c>
      <c r="L551" s="16" t="str">
        <v>0 - BM Port</v>
      </c>
      <c r="N551" s="16" t="str">
        <v>0 - Port Assets</v>
      </c>
      <c r="BR551" s="16" t="str">
        <v>0- Port Costs</v>
      </c>
      <c r="BV551" s="16" t="str">
        <v>0- Port Value</v>
      </c>
      <c r="BX551" s="16" t="str">
        <v>0</v>
      </c>
    </row>
    <row r="552" spans="8:76" hidden="1" outlineLevel="1" x14ac:dyDescent="0.3">
      <c r="H552" s="16" t="str">
        <v>0 - BM Costs</v>
      </c>
      <c r="L552" s="16" t="str">
        <v>0 - BM Port</v>
      </c>
      <c r="N552" s="16" t="str">
        <v>0 - Port Assets</v>
      </c>
      <c r="BR552" s="16" t="str">
        <v>0- Port Costs</v>
      </c>
      <c r="BV552" s="16" t="str">
        <v>0- Port Value</v>
      </c>
      <c r="BX552" s="16" t="str">
        <v>0</v>
      </c>
    </row>
    <row r="553" spans="8:76" hidden="1" outlineLevel="1" x14ac:dyDescent="0.3">
      <c r="H553" s="16" t="str">
        <v>0 - BM Costs</v>
      </c>
      <c r="L553" s="16" t="str">
        <v>0 - BM Port</v>
      </c>
      <c r="N553" s="16" t="str">
        <v>0 - Port Assets</v>
      </c>
      <c r="BR553" s="16" t="str">
        <v>0- Port Costs</v>
      </c>
      <c r="BV553" s="16" t="str">
        <v>0- Port Value</v>
      </c>
      <c r="BX553" s="16" t="str">
        <v>0</v>
      </c>
    </row>
    <row r="554" spans="8:76" hidden="1" outlineLevel="1" x14ac:dyDescent="0.3">
      <c r="H554" s="16" t="str">
        <v>0 - BM Costs</v>
      </c>
      <c r="L554" s="16" t="str">
        <v>0 - BM Port</v>
      </c>
      <c r="N554" s="16" t="str">
        <v>0 - Port Assets</v>
      </c>
      <c r="BR554" s="16" t="str">
        <v>0- Port Costs</v>
      </c>
      <c r="BV554" s="16" t="str">
        <v>0- Port Value</v>
      </c>
      <c r="BX554" s="16" t="str">
        <v>0</v>
      </c>
    </row>
    <row r="555" spans="8:76" hidden="1" outlineLevel="1" x14ac:dyDescent="0.3">
      <c r="H555" s="16" t="str">
        <v>0 - BM Costs</v>
      </c>
      <c r="L555" s="16" t="str">
        <v>0 - BM Port</v>
      </c>
      <c r="N555" s="16" t="str">
        <v>0 - Port Assets</v>
      </c>
      <c r="BR555" s="16" t="str">
        <v>0- Port Costs</v>
      </c>
      <c r="BV555" s="16" t="str">
        <v>0- Port Value</v>
      </c>
      <c r="BX555" s="16" t="str">
        <v>0</v>
      </c>
    </row>
    <row r="556" spans="8:76" hidden="1" outlineLevel="1" x14ac:dyDescent="0.3">
      <c r="H556" s="16" t="str">
        <v>0 - BM Costs</v>
      </c>
      <c r="L556" s="16" t="str">
        <v>0 - BM Port</v>
      </c>
      <c r="N556" s="16" t="str">
        <v>0 - Port Assets</v>
      </c>
      <c r="BR556" s="16" t="str">
        <v>0- Port Costs</v>
      </c>
      <c r="BV556" s="16" t="str">
        <v>0- Port Value</v>
      </c>
      <c r="BX556" s="16" t="str">
        <v>0</v>
      </c>
    </row>
    <row r="557" spans="8:76" hidden="1" outlineLevel="1" x14ac:dyDescent="0.3">
      <c r="H557" s="16" t="str">
        <v>0 - BM Costs</v>
      </c>
      <c r="L557" s="16" t="str">
        <v>0 - BM Port</v>
      </c>
      <c r="N557" s="16" t="str">
        <v>0 - Port Assets</v>
      </c>
      <c r="BR557" s="16" t="str">
        <v>0- Port Costs</v>
      </c>
      <c r="BV557" s="16" t="str">
        <v>0- Port Value</v>
      </c>
      <c r="BX557" s="16" t="str">
        <v>0</v>
      </c>
    </row>
    <row r="558" spans="8:76" hidden="1" outlineLevel="1" x14ac:dyDescent="0.3">
      <c r="H558" s="16" t="str">
        <v>0 - BM Costs</v>
      </c>
      <c r="L558" s="16" t="str">
        <v>0 - BM Port</v>
      </c>
      <c r="N558" s="16" t="str">
        <v>0 - Port Assets</v>
      </c>
      <c r="BR558" s="16" t="str">
        <v>0- Port Costs</v>
      </c>
      <c r="BV558" s="16" t="str">
        <v>0- Port Value</v>
      </c>
      <c r="BX558" s="16" t="str">
        <v>0</v>
      </c>
    </row>
    <row r="559" spans="8:76" hidden="1" outlineLevel="1" x14ac:dyDescent="0.3">
      <c r="H559" s="16" t="str">
        <v>0 - BM Costs</v>
      </c>
      <c r="L559" s="16" t="str">
        <v>0 - BM Port</v>
      </c>
      <c r="N559" s="16" t="str">
        <v>0 - Port Assets</v>
      </c>
      <c r="BR559" s="16" t="str">
        <v>0- Port Costs</v>
      </c>
      <c r="BV559" s="16" t="str">
        <v>0- Port Value</v>
      </c>
      <c r="BX559" s="16" t="str">
        <v>0</v>
      </c>
    </row>
    <row r="560" spans="8:76" hidden="1" outlineLevel="1" x14ac:dyDescent="0.3">
      <c r="H560" s="16" t="str">
        <v>0 - BM Costs</v>
      </c>
      <c r="L560" s="16" t="str">
        <v>0 - BM Port</v>
      </c>
      <c r="N560" s="16" t="str">
        <v>0 - Port Assets</v>
      </c>
      <c r="BR560" s="16" t="str">
        <v>0- Port Costs</v>
      </c>
      <c r="BV560" s="16" t="str">
        <v>0- Port Value</v>
      </c>
      <c r="BX560" s="16" t="str">
        <v>0</v>
      </c>
    </row>
    <row r="561" spans="8:76" hidden="1" outlineLevel="1" x14ac:dyDescent="0.3">
      <c r="H561" s="16" t="str">
        <v>0 - BM Costs</v>
      </c>
      <c r="L561" s="16" t="str">
        <v>0 - BM Port</v>
      </c>
      <c r="N561" s="16" t="str">
        <v>0 - Port Assets</v>
      </c>
      <c r="BR561" s="16" t="str">
        <v>0- Port Costs</v>
      </c>
      <c r="BV561" s="16" t="str">
        <v>0- Port Value</v>
      </c>
      <c r="BX561" s="16" t="str">
        <v>0</v>
      </c>
    </row>
    <row r="562" spans="8:76" hidden="1" outlineLevel="1" x14ac:dyDescent="0.3">
      <c r="H562" s="16" t="str">
        <v>0 - BM Costs</v>
      </c>
      <c r="L562" s="16" t="str">
        <v>0 - BM Port</v>
      </c>
      <c r="N562" s="16" t="str">
        <v>0 - Port Assets</v>
      </c>
      <c r="BR562" s="16" t="str">
        <v>0- Port Costs</v>
      </c>
      <c r="BV562" s="16" t="str">
        <v>0- Port Value</v>
      </c>
      <c r="BX562" s="16" t="str">
        <v>0</v>
      </c>
    </row>
    <row r="563" spans="8:76" hidden="1" outlineLevel="1" x14ac:dyDescent="0.3">
      <c r="H563" s="16" t="str">
        <v>0 - BM Costs</v>
      </c>
      <c r="L563" s="16" t="str">
        <v>0 - BM Port</v>
      </c>
      <c r="N563" s="16" t="str">
        <v>0 - Port Assets</v>
      </c>
      <c r="BR563" s="16" t="str">
        <v>0- Port Costs</v>
      </c>
      <c r="BV563" s="16" t="str">
        <v>0- Port Value</v>
      </c>
      <c r="BX563" s="16" t="str">
        <v>0</v>
      </c>
    </row>
    <row r="564" spans="8:76" hidden="1" outlineLevel="1" x14ac:dyDescent="0.3">
      <c r="H564" s="16" t="str">
        <v>0 - BM Costs</v>
      </c>
      <c r="L564" s="16" t="str">
        <v>0 - BM Port</v>
      </c>
      <c r="N564" s="16" t="str">
        <v>0 - Port Assets</v>
      </c>
      <c r="BR564" s="16" t="str">
        <v>0- Port Costs</v>
      </c>
      <c r="BV564" s="16" t="str">
        <v>0- Port Value</v>
      </c>
      <c r="BX564" s="16" t="str">
        <v>0</v>
      </c>
    </row>
    <row r="565" spans="8:76" hidden="1" outlineLevel="1" x14ac:dyDescent="0.3">
      <c r="H565" s="16" t="str">
        <v>0 - BM Costs</v>
      </c>
      <c r="L565" s="16" t="str">
        <v>0 - BM Port</v>
      </c>
      <c r="N565" s="16" t="str">
        <v>0 - Port Assets</v>
      </c>
      <c r="BR565" s="16" t="str">
        <v>0- Port Costs</v>
      </c>
      <c r="BV565" s="16" t="str">
        <v>0- Port Value</v>
      </c>
      <c r="BX565" s="16" t="str">
        <v>0</v>
      </c>
    </row>
    <row r="566" spans="8:76" hidden="1" outlineLevel="1" x14ac:dyDescent="0.3">
      <c r="H566" s="16" t="str">
        <v>0 - BM Costs</v>
      </c>
      <c r="L566" s="16" t="str">
        <v>0 - BM Port</v>
      </c>
      <c r="N566" s="16" t="str">
        <v>0 - Port Assets</v>
      </c>
      <c r="BR566" s="16" t="str">
        <v>0- Port Costs</v>
      </c>
      <c r="BV566" s="16" t="str">
        <v>0- Port Value</v>
      </c>
      <c r="BX566" s="16" t="str">
        <v>0</v>
      </c>
    </row>
    <row r="567" spans="8:76" hidden="1" outlineLevel="1" x14ac:dyDescent="0.3">
      <c r="H567" s="16" t="str">
        <v>0 - BM Costs</v>
      </c>
      <c r="L567" s="16" t="str">
        <v>0 - BM Port</v>
      </c>
      <c r="N567" s="16" t="str">
        <v>0 - Port Assets</v>
      </c>
      <c r="BR567" s="16" t="str">
        <v>0- Port Costs</v>
      </c>
      <c r="BV567" s="16" t="str">
        <v>0- Port Value</v>
      </c>
      <c r="BX567" s="16" t="str">
        <v>0</v>
      </c>
    </row>
    <row r="568" spans="8:76" hidden="1" outlineLevel="1" x14ac:dyDescent="0.3">
      <c r="H568" s="16" t="str">
        <v>0 - BM Costs</v>
      </c>
      <c r="L568" s="16" t="str">
        <v>0 - BM Port</v>
      </c>
      <c r="N568" s="16" t="str">
        <v>0 - Port Assets</v>
      </c>
      <c r="BR568" s="16" t="str">
        <v>0- Port Costs</v>
      </c>
      <c r="BV568" s="16" t="str">
        <v>0- Port Value</v>
      </c>
      <c r="BX568" s="16" t="str">
        <v>0</v>
      </c>
    </row>
    <row r="569" spans="8:76" hidden="1" outlineLevel="1" x14ac:dyDescent="0.3">
      <c r="H569" s="16" t="str">
        <v>0 - BM Costs</v>
      </c>
      <c r="L569" s="16" t="str">
        <v>0 - BM Port</v>
      </c>
      <c r="N569" s="16" t="str">
        <v>0 - Port Assets</v>
      </c>
      <c r="BR569" s="16" t="str">
        <v>0- Port Costs</v>
      </c>
      <c r="BV569" s="16" t="str">
        <v>0- Port Value</v>
      </c>
      <c r="BX569" s="16" t="str">
        <v>0</v>
      </c>
    </row>
    <row r="570" spans="8:76" hidden="1" outlineLevel="1" x14ac:dyDescent="0.3">
      <c r="H570" s="16" t="str">
        <v>0 - BM Costs</v>
      </c>
      <c r="L570" s="16" t="str">
        <v>0 - BM Port</v>
      </c>
      <c r="N570" s="16" t="str">
        <v>0 - Port Assets</v>
      </c>
      <c r="BR570" s="16" t="str">
        <v>0- Port Costs</v>
      </c>
      <c r="BV570" s="16" t="str">
        <v>0- Port Value</v>
      </c>
      <c r="BX570" s="16" t="str">
        <v>0</v>
      </c>
    </row>
    <row r="571" spans="8:76" hidden="1" outlineLevel="1" x14ac:dyDescent="0.3">
      <c r="H571" s="16" t="str">
        <v>0 - BM Costs</v>
      </c>
      <c r="L571" s="16" t="str">
        <v>0 - BM Port</v>
      </c>
      <c r="N571" s="16" t="str">
        <v>0 - Port Assets</v>
      </c>
      <c r="BR571" s="16" t="str">
        <v>0- Port Costs</v>
      </c>
      <c r="BV571" s="16" t="str">
        <v>0- Port Value</v>
      </c>
      <c r="BX571" s="16" t="str">
        <v>0</v>
      </c>
    </row>
    <row r="572" spans="8:76" hidden="1" outlineLevel="1" x14ac:dyDescent="0.3">
      <c r="H572" s="16" t="str">
        <v>0 - BM Costs</v>
      </c>
      <c r="L572" s="16" t="str">
        <v>0 - BM Port</v>
      </c>
      <c r="N572" s="16" t="str">
        <v>0 - Port Assets</v>
      </c>
      <c r="BR572" s="16" t="str">
        <v>0- Port Costs</v>
      </c>
      <c r="BV572" s="16" t="str">
        <v>0- Port Value</v>
      </c>
      <c r="BX572" s="16" t="str">
        <v>0</v>
      </c>
    </row>
    <row r="573" spans="8:76" hidden="1" outlineLevel="1" x14ac:dyDescent="0.3">
      <c r="H573" s="16" t="str">
        <v>0 - BM Costs</v>
      </c>
      <c r="L573" s="16" t="str">
        <v>0 - BM Port</v>
      </c>
      <c r="N573" s="16" t="str">
        <v>0 - Port Assets</v>
      </c>
      <c r="BR573" s="16" t="str">
        <v>0- Port Costs</v>
      </c>
      <c r="BV573" s="16" t="str">
        <v>0- Port Value</v>
      </c>
      <c r="BX573" s="16" t="str">
        <v>0</v>
      </c>
    </row>
    <row r="574" spans="8:76" hidden="1" outlineLevel="1" x14ac:dyDescent="0.3">
      <c r="H574" s="16" t="str">
        <v>0 - BM Costs</v>
      </c>
      <c r="L574" s="16" t="str">
        <v>0 - BM Port</v>
      </c>
      <c r="N574" s="16" t="str">
        <v>0 - Port Assets</v>
      </c>
      <c r="BR574" s="16" t="str">
        <v>0- Port Costs</v>
      </c>
      <c r="BV574" s="16" t="str">
        <v>0- Port Value</v>
      </c>
      <c r="BX574" s="16" t="str">
        <v>0</v>
      </c>
    </row>
    <row r="575" spans="8:76" hidden="1" outlineLevel="1" x14ac:dyDescent="0.3">
      <c r="H575" s="16" t="str">
        <v>0 - BM Costs</v>
      </c>
      <c r="L575" s="16" t="str">
        <v>0 - BM Port</v>
      </c>
      <c r="N575" s="16" t="str">
        <v>0 - Port Assets</v>
      </c>
      <c r="BR575" s="16" t="str">
        <v>0- Port Costs</v>
      </c>
      <c r="BV575" s="16" t="str">
        <v>0- Port Value</v>
      </c>
      <c r="BX575" s="16" t="str">
        <v>0</v>
      </c>
    </row>
    <row r="576" spans="8:76" hidden="1" outlineLevel="1" x14ac:dyDescent="0.3">
      <c r="H576" s="16" t="str">
        <v>0 - BM Costs</v>
      </c>
      <c r="L576" s="16" t="str">
        <v>0 - BM Port</v>
      </c>
      <c r="N576" s="16" t="str">
        <v>0 - Port Assets</v>
      </c>
      <c r="BR576" s="16" t="str">
        <v>0- Port Costs</v>
      </c>
      <c r="BV576" s="16" t="str">
        <v>0- Port Value</v>
      </c>
      <c r="BX576" s="16" t="str">
        <v>0</v>
      </c>
    </row>
    <row r="577" spans="8:76" hidden="1" outlineLevel="1" x14ac:dyDescent="0.3">
      <c r="H577" s="16" t="str">
        <v>0 - BM Costs</v>
      </c>
      <c r="L577" s="16" t="str">
        <v>0 - BM Port</v>
      </c>
      <c r="N577" s="16" t="str">
        <v>0 - Port Assets</v>
      </c>
      <c r="BR577" s="16" t="str">
        <v>0- Port Costs</v>
      </c>
      <c r="BV577" s="16" t="str">
        <v>0- Port Value</v>
      </c>
      <c r="BX577" s="16" t="str">
        <v>0</v>
      </c>
    </row>
    <row r="578" spans="8:76" hidden="1" outlineLevel="1" x14ac:dyDescent="0.3">
      <c r="H578" s="16" t="str">
        <v>0 - BM Costs</v>
      </c>
      <c r="L578" s="16" t="str">
        <v>0 - BM Port</v>
      </c>
      <c r="N578" s="16" t="str">
        <v>0 - Port Assets</v>
      </c>
      <c r="BR578" s="16" t="str">
        <v>0- Port Costs</v>
      </c>
      <c r="BV578" s="16" t="str">
        <v>0- Port Value</v>
      </c>
      <c r="BX578" s="16" t="str">
        <v>0</v>
      </c>
    </row>
    <row r="579" spans="8:76" hidden="1" outlineLevel="1" x14ac:dyDescent="0.3">
      <c r="H579" s="16" t="str">
        <v>0 - BM Costs</v>
      </c>
      <c r="L579" s="16" t="str">
        <v>0 - BM Port</v>
      </c>
      <c r="N579" s="16" t="str">
        <v>0 - Port Assets</v>
      </c>
      <c r="BR579" s="16" t="str">
        <v>0- Port Costs</v>
      </c>
      <c r="BV579" s="16" t="str">
        <v>0- Port Value</v>
      </c>
      <c r="BX579" s="16" t="str">
        <v>0</v>
      </c>
    </row>
    <row r="580" spans="8:76" hidden="1" outlineLevel="1" x14ac:dyDescent="0.3">
      <c r="H580" s="16" t="str">
        <v>0 - BM Costs</v>
      </c>
      <c r="L580" s="16" t="str">
        <v>0 - BM Port</v>
      </c>
      <c r="N580" s="16" t="str">
        <v>0 - Port Assets</v>
      </c>
      <c r="BR580" s="16" t="str">
        <v>0- Port Costs</v>
      </c>
      <c r="BV580" s="16" t="str">
        <v>0- Port Value</v>
      </c>
      <c r="BX580" s="16" t="str">
        <v>0</v>
      </c>
    </row>
    <row r="581" spans="8:76" hidden="1" outlineLevel="1" x14ac:dyDescent="0.3">
      <c r="H581" s="16" t="str">
        <v>0 - BM Costs</v>
      </c>
      <c r="L581" s="16" t="str">
        <v>0 - BM Port</v>
      </c>
      <c r="N581" s="16" t="str">
        <v>0 - Port Assets</v>
      </c>
      <c r="BR581" s="16" t="str">
        <v>0- Port Costs</v>
      </c>
      <c r="BV581" s="16" t="str">
        <v>0- Port Value</v>
      </c>
      <c r="BX581" s="16" t="str">
        <v>0</v>
      </c>
    </row>
    <row r="582" spans="8:76" hidden="1" outlineLevel="1" x14ac:dyDescent="0.3">
      <c r="H582" s="16" t="str">
        <v>0 - BM Costs</v>
      </c>
      <c r="L582" s="16" t="str">
        <v>0 - BM Port</v>
      </c>
      <c r="N582" s="16" t="str">
        <v>0 - Port Assets</v>
      </c>
      <c r="BR582" s="16" t="str">
        <v>0- Port Costs</v>
      </c>
      <c r="BV582" s="16" t="str">
        <v>0- Port Value</v>
      </c>
      <c r="BX582" s="16" t="str">
        <v>0</v>
      </c>
    </row>
    <row r="583" spans="8:76" hidden="1" outlineLevel="1" x14ac:dyDescent="0.3">
      <c r="H583" s="16" t="str">
        <v>0 - BM Costs</v>
      </c>
      <c r="L583" s="16" t="str">
        <v>0 - BM Port</v>
      </c>
      <c r="N583" s="16" t="str">
        <v>0 - Port Assets</v>
      </c>
      <c r="BR583" s="16" t="str">
        <v>0- Port Costs</v>
      </c>
      <c r="BV583" s="16" t="str">
        <v>0- Port Value</v>
      </c>
      <c r="BX583" s="16" t="str">
        <v>0</v>
      </c>
    </row>
    <row r="584" spans="8:76" hidden="1" outlineLevel="1" x14ac:dyDescent="0.3">
      <c r="H584" s="16" t="str">
        <v>0 - BM Costs</v>
      </c>
      <c r="L584" s="16" t="str">
        <v>0 - BM Port</v>
      </c>
      <c r="N584" s="16" t="str">
        <v>0 - Port Assets</v>
      </c>
      <c r="BR584" s="16" t="str">
        <v>0- Port Costs</v>
      </c>
      <c r="BV584" s="16" t="str">
        <v>0- Port Value</v>
      </c>
      <c r="BX584" s="16" t="str">
        <v>0</v>
      </c>
    </row>
    <row r="585" spans="8:76" hidden="1" outlineLevel="1" x14ac:dyDescent="0.3">
      <c r="H585" s="16" t="str">
        <v>0 - BM Costs</v>
      </c>
      <c r="L585" s="16" t="str">
        <v>0 - BM Port</v>
      </c>
      <c r="N585" s="16" t="str">
        <v>0 - Port Assets</v>
      </c>
      <c r="BR585" s="16" t="str">
        <v>0- Port Costs</v>
      </c>
      <c r="BV585" s="16" t="str">
        <v>0- Port Value</v>
      </c>
      <c r="BX585" s="16" t="str">
        <v>0</v>
      </c>
    </row>
    <row r="586" spans="8:76" hidden="1" outlineLevel="1" x14ac:dyDescent="0.3">
      <c r="H586" s="16" t="str">
        <v>0 - BM Costs</v>
      </c>
      <c r="L586" s="16" t="str">
        <v>0 - BM Port</v>
      </c>
      <c r="N586" s="16" t="str">
        <v>0 - Port Assets</v>
      </c>
      <c r="BR586" s="16" t="str">
        <v>0- Port Costs</v>
      </c>
      <c r="BV586" s="16" t="str">
        <v>0- Port Value</v>
      </c>
      <c r="BX586" s="16" t="str">
        <v>0</v>
      </c>
    </row>
    <row r="587" spans="8:76" hidden="1" outlineLevel="1" x14ac:dyDescent="0.3">
      <c r="H587" s="16" t="str">
        <v>0 - BM Costs</v>
      </c>
      <c r="L587" s="16" t="str">
        <v>0 - BM Port</v>
      </c>
      <c r="N587" s="16" t="str">
        <v>0 - Port Assets</v>
      </c>
      <c r="BR587" s="16" t="str">
        <v>0- Port Costs</v>
      </c>
      <c r="BV587" s="16" t="str">
        <v>0- Port Value</v>
      </c>
      <c r="BX587" s="16" t="str">
        <v>0</v>
      </c>
    </row>
    <row r="588" spans="8:76" hidden="1" outlineLevel="1" x14ac:dyDescent="0.3">
      <c r="H588" s="16" t="str">
        <v>0 - BM Costs</v>
      </c>
      <c r="L588" s="16" t="str">
        <v>0 - BM Port</v>
      </c>
      <c r="N588" s="16" t="str">
        <v>0 - Port Assets</v>
      </c>
      <c r="BR588" s="16" t="str">
        <v>0- Port Costs</v>
      </c>
      <c r="BV588" s="16" t="str">
        <v>0- Port Value</v>
      </c>
      <c r="BX588" s="16" t="str">
        <v>0</v>
      </c>
    </row>
    <row r="589" spans="8:76" hidden="1" outlineLevel="1" x14ac:dyDescent="0.3">
      <c r="H589" s="16" t="str">
        <v>0 - BM Costs</v>
      </c>
      <c r="L589" s="16" t="str">
        <v>0 - BM Port</v>
      </c>
      <c r="N589" s="16" t="str">
        <v>0 - Port Assets</v>
      </c>
      <c r="BR589" s="16" t="str">
        <v>0- Port Costs</v>
      </c>
      <c r="BV589" s="16" t="str">
        <v>0- Port Value</v>
      </c>
      <c r="BX589" s="16" t="str">
        <v>0</v>
      </c>
    </row>
    <row r="590" spans="8:76" hidden="1" outlineLevel="1" x14ac:dyDescent="0.3">
      <c r="H590" s="16" t="str">
        <v>0 - BM Costs</v>
      </c>
      <c r="L590" s="16" t="str">
        <v>0 - BM Port</v>
      </c>
      <c r="N590" s="16" t="str">
        <v>0 - Port Assets</v>
      </c>
      <c r="BR590" s="16" t="str">
        <v>0- Port Costs</v>
      </c>
      <c r="BV590" s="16" t="str">
        <v>0- Port Value</v>
      </c>
      <c r="BX590" s="16" t="str">
        <v>0</v>
      </c>
    </row>
    <row r="591" spans="8:76" hidden="1" outlineLevel="1" x14ac:dyDescent="0.3">
      <c r="H591" s="16" t="str">
        <v>0 - BM Costs</v>
      </c>
      <c r="L591" s="16" t="str">
        <v>0 - BM Port</v>
      </c>
      <c r="N591" s="16" t="str">
        <v>0 - Port Assets</v>
      </c>
      <c r="BR591" s="16" t="str">
        <v>0- Port Costs</v>
      </c>
      <c r="BV591" s="16" t="str">
        <v>0- Port Value</v>
      </c>
      <c r="BX591" s="16" t="str">
        <v>0</v>
      </c>
    </row>
    <row r="592" spans="8:76" hidden="1" outlineLevel="1" x14ac:dyDescent="0.3">
      <c r="H592" s="16" t="str">
        <v>0 - BM Costs</v>
      </c>
      <c r="L592" s="16" t="str">
        <v>0 - BM Port</v>
      </c>
      <c r="N592" s="16" t="str">
        <v>0 - Port Assets</v>
      </c>
      <c r="BR592" s="16" t="str">
        <v>0- Port Costs</v>
      </c>
      <c r="BV592" s="16" t="str">
        <v>0- Port Value</v>
      </c>
      <c r="BX592" s="16" t="str">
        <v>0</v>
      </c>
    </row>
    <row r="593" spans="8:76" hidden="1" outlineLevel="1" x14ac:dyDescent="0.3">
      <c r="H593" s="16" t="str">
        <v>0 - BM Costs</v>
      </c>
      <c r="L593" s="16" t="str">
        <v>0 - BM Port</v>
      </c>
      <c r="N593" s="16" t="str">
        <v>0 - Port Assets</v>
      </c>
      <c r="BR593" s="16" t="str">
        <v>0- Port Costs</v>
      </c>
      <c r="BV593" s="16" t="str">
        <v>0- Port Value</v>
      </c>
      <c r="BX593" s="16" t="str">
        <v>0</v>
      </c>
    </row>
    <row r="594" spans="8:76" hidden="1" outlineLevel="1" x14ac:dyDescent="0.3">
      <c r="H594" s="16" t="str">
        <v>0 - BM Costs</v>
      </c>
      <c r="L594" s="16" t="str">
        <v>0 - BM Port</v>
      </c>
      <c r="N594" s="16" t="str">
        <v>0 - Port Assets</v>
      </c>
      <c r="BR594" s="16" t="str">
        <v>0- Port Costs</v>
      </c>
      <c r="BV594" s="16" t="str">
        <v>0- Port Value</v>
      </c>
      <c r="BX594" s="16" t="str">
        <v>0</v>
      </c>
    </row>
    <row r="595" spans="8:76" hidden="1" outlineLevel="1" x14ac:dyDescent="0.3">
      <c r="H595" s="16" t="str">
        <v>0 - BM Costs</v>
      </c>
      <c r="L595" s="16" t="str">
        <v>0 - BM Port</v>
      </c>
      <c r="N595" s="16" t="str">
        <v>0 - Port Assets</v>
      </c>
      <c r="BR595" s="16" t="str">
        <v>0- Port Costs</v>
      </c>
      <c r="BV595" s="16" t="str">
        <v>0- Port Value</v>
      </c>
      <c r="BX595" s="16" t="str">
        <v>0</v>
      </c>
    </row>
    <row r="596" spans="8:76" hidden="1" outlineLevel="1" x14ac:dyDescent="0.3">
      <c r="H596" s="16" t="str">
        <v>0 - BM Costs</v>
      </c>
      <c r="L596" s="16" t="str">
        <v>0 - BM Port</v>
      </c>
      <c r="N596" s="16" t="str">
        <v>0 - Port Assets</v>
      </c>
      <c r="BR596" s="16" t="str">
        <v>0- Port Costs</v>
      </c>
      <c r="BV596" s="16" t="str">
        <v>0- Port Value</v>
      </c>
      <c r="BX596" s="16" t="str">
        <v>0</v>
      </c>
    </row>
    <row r="597" spans="8:76" hidden="1" outlineLevel="1" x14ac:dyDescent="0.3">
      <c r="H597" s="16" t="str">
        <v>0 - BM Costs</v>
      </c>
      <c r="L597" s="16" t="str">
        <v>0 - BM Port</v>
      </c>
      <c r="N597" s="16" t="str">
        <v>0 - Port Assets</v>
      </c>
      <c r="BR597" s="16" t="str">
        <v>0- Port Costs</v>
      </c>
      <c r="BV597" s="16" t="str">
        <v>0- Port Value</v>
      </c>
      <c r="BX597" s="16" t="str">
        <v>0</v>
      </c>
    </row>
    <row r="598" spans="8:76" hidden="1" outlineLevel="1" x14ac:dyDescent="0.3">
      <c r="H598" s="16" t="str">
        <v>0 - BM Costs</v>
      </c>
      <c r="L598" s="16" t="str">
        <v>0 - BM Port</v>
      </c>
      <c r="N598" s="16" t="str">
        <v>0 - Port Assets</v>
      </c>
      <c r="BR598" s="16" t="str">
        <v>0- Port Costs</v>
      </c>
      <c r="BV598" s="16" t="str">
        <v>0- Port Value</v>
      </c>
      <c r="BX598" s="16" t="str">
        <v>0</v>
      </c>
    </row>
    <row r="599" spans="8:76" hidden="1" outlineLevel="1" x14ac:dyDescent="0.3">
      <c r="H599" s="16" t="str">
        <v>0 - BM Costs</v>
      </c>
      <c r="L599" s="16" t="str">
        <v>0 - BM Port</v>
      </c>
      <c r="N599" s="16" t="str">
        <v>0 - Port Assets</v>
      </c>
      <c r="BR599" s="16" t="str">
        <v>0- Port Costs</v>
      </c>
      <c r="BV599" s="16" t="str">
        <v>0- Port Value</v>
      </c>
      <c r="BX599" s="16" t="str">
        <v>0</v>
      </c>
    </row>
    <row r="600" spans="8:76" hidden="1" outlineLevel="1" x14ac:dyDescent="0.3">
      <c r="H600" s="16" t="str">
        <v>0 - BM Costs</v>
      </c>
      <c r="L600" s="16" t="str">
        <v>0 - BM Port</v>
      </c>
      <c r="N600" s="16" t="str">
        <v>0 - Port Assets</v>
      </c>
      <c r="BR600" s="16" t="str">
        <v>0- Port Costs</v>
      </c>
      <c r="BV600" s="16" t="str">
        <v>0- Port Value</v>
      </c>
      <c r="BX600" s="16" t="str">
        <v>0</v>
      </c>
    </row>
    <row r="601" spans="8:76" hidden="1" outlineLevel="1" x14ac:dyDescent="0.3">
      <c r="H601" s="16" t="str">
        <v>0 - BM Costs</v>
      </c>
      <c r="L601" s="16" t="str">
        <v>0 - BM Port</v>
      </c>
      <c r="N601" s="16" t="str">
        <v>0 - Port Assets</v>
      </c>
      <c r="BR601" s="16" t="str">
        <v>0- Port Costs</v>
      </c>
      <c r="BV601" s="16" t="str">
        <v>0- Port Value</v>
      </c>
      <c r="BX601" s="16" t="str">
        <v>0</v>
      </c>
    </row>
    <row r="602" spans="8:76" hidden="1" outlineLevel="1" x14ac:dyDescent="0.3">
      <c r="H602" s="16" t="str">
        <v>0 - BM Costs</v>
      </c>
      <c r="L602" s="16" t="str">
        <v>0 - BM Port</v>
      </c>
      <c r="N602" s="16" t="str">
        <v>0 - Port Assets</v>
      </c>
      <c r="BR602" s="16" t="str">
        <v>0- Port Costs</v>
      </c>
      <c r="BV602" s="16" t="str">
        <v>0- Port Value</v>
      </c>
      <c r="BX602" s="16" t="str">
        <v>0</v>
      </c>
    </row>
    <row r="603" spans="8:76" hidden="1" outlineLevel="1" x14ac:dyDescent="0.3">
      <c r="H603" s="16" t="str">
        <v>0 - BM Costs</v>
      </c>
      <c r="L603" s="16" t="str">
        <v>0 - BM Port</v>
      </c>
      <c r="N603" s="16" t="str">
        <v>0 - Port Assets</v>
      </c>
      <c r="BR603" s="16" t="str">
        <v>0- Port Costs</v>
      </c>
      <c r="BV603" s="16" t="str">
        <v>0- Port Value</v>
      </c>
      <c r="BX603" s="16" t="str">
        <v>0</v>
      </c>
    </row>
    <row r="604" spans="8:76" hidden="1" outlineLevel="1" x14ac:dyDescent="0.3">
      <c r="H604" s="16" t="str">
        <v>0 - BM Costs</v>
      </c>
      <c r="L604" s="16" t="str">
        <v>0 - BM Port</v>
      </c>
      <c r="N604" s="16" t="str">
        <v>0 - Port Assets</v>
      </c>
      <c r="BR604" s="16" t="str">
        <v>0- Port Costs</v>
      </c>
      <c r="BV604" s="16" t="str">
        <v>0- Port Value</v>
      </c>
      <c r="BX604" s="16" t="str">
        <v>0</v>
      </c>
    </row>
    <row r="605" spans="8:76" hidden="1" outlineLevel="1" x14ac:dyDescent="0.3">
      <c r="H605" s="16" t="str">
        <v>0 - BM Costs</v>
      </c>
      <c r="L605" s="16" t="str">
        <v>0 - BM Port</v>
      </c>
      <c r="N605" s="16" t="str">
        <v>0 - Port Assets</v>
      </c>
      <c r="BR605" s="16" t="str">
        <v>0- Port Costs</v>
      </c>
      <c r="BV605" s="16" t="str">
        <v>0- Port Value</v>
      </c>
      <c r="BX605" s="16" t="str">
        <v>0</v>
      </c>
    </row>
    <row r="606" spans="8:76" hidden="1" outlineLevel="1" x14ac:dyDescent="0.3">
      <c r="H606" s="16" t="str">
        <v>0 - BM Costs</v>
      </c>
      <c r="L606" s="16" t="str">
        <v>0 - BM Port</v>
      </c>
      <c r="N606" s="16" t="str">
        <v>0 - Port Assets</v>
      </c>
      <c r="BR606" s="16" t="str">
        <v>0- Port Costs</v>
      </c>
      <c r="BV606" s="16" t="str">
        <v>0- Port Value</v>
      </c>
      <c r="BX606" s="16" t="str">
        <v>0</v>
      </c>
    </row>
    <row r="607" spans="8:76" hidden="1" outlineLevel="1" x14ac:dyDescent="0.3">
      <c r="H607" s="16" t="str">
        <v>0 - BM Costs</v>
      </c>
      <c r="L607" s="16" t="str">
        <v>0 - BM Port</v>
      </c>
      <c r="N607" s="16" t="str">
        <v>0 - Port Assets</v>
      </c>
      <c r="BR607" s="16" t="str">
        <v>0- Port Costs</v>
      </c>
      <c r="BV607" s="16" t="str">
        <v>0- Port Value</v>
      </c>
      <c r="BX607" s="16" t="str">
        <v>0</v>
      </c>
    </row>
    <row r="608" spans="8:76" hidden="1" outlineLevel="1" x14ac:dyDescent="0.3">
      <c r="H608" s="16" t="str">
        <v>0 - BM Costs</v>
      </c>
      <c r="L608" s="16" t="str">
        <v>0 - BM Port</v>
      </c>
      <c r="N608" s="16" t="str">
        <v>0 - Port Assets</v>
      </c>
      <c r="BR608" s="16" t="str">
        <v>0- Port Costs</v>
      </c>
      <c r="BV608" s="16" t="str">
        <v>0- Port Value</v>
      </c>
      <c r="BX608" s="16" t="str">
        <v>0</v>
      </c>
    </row>
    <row r="609" spans="8:76" hidden="1" outlineLevel="1" x14ac:dyDescent="0.3">
      <c r="H609" s="16" t="str">
        <v>0 - BM Costs</v>
      </c>
      <c r="L609" s="16" t="str">
        <v>0 - BM Port</v>
      </c>
      <c r="N609" s="16" t="str">
        <v>0 - Port Assets</v>
      </c>
      <c r="BR609" s="16" t="str">
        <v>0- Port Costs</v>
      </c>
      <c r="BV609" s="16" t="str">
        <v>0- Port Value</v>
      </c>
      <c r="BX609" s="16" t="str">
        <v>0</v>
      </c>
    </row>
    <row r="610" spans="8:76" hidden="1" outlineLevel="1" x14ac:dyDescent="0.3">
      <c r="H610" s="16" t="str">
        <v>0 - BM Costs</v>
      </c>
      <c r="L610" s="16" t="str">
        <v>0 - BM Port</v>
      </c>
      <c r="N610" s="16" t="str">
        <v>0 - Port Assets</v>
      </c>
      <c r="BR610" s="16" t="str">
        <v>0- Port Costs</v>
      </c>
      <c r="BV610" s="16" t="str">
        <v>0- Port Value</v>
      </c>
      <c r="BX610" s="16" t="str">
        <v>0</v>
      </c>
    </row>
    <row r="611" spans="8:76" hidden="1" outlineLevel="1" x14ac:dyDescent="0.3">
      <c r="H611" s="16" t="str">
        <v>0 - BM Costs</v>
      </c>
      <c r="L611" s="16" t="str">
        <v>0 - BM Port</v>
      </c>
      <c r="N611" s="16" t="str">
        <v>0 - Port Assets</v>
      </c>
      <c r="BR611" s="16" t="str">
        <v>0- Port Costs</v>
      </c>
      <c r="BV611" s="16" t="str">
        <v>0- Port Value</v>
      </c>
      <c r="BX611" s="16" t="str">
        <v>0</v>
      </c>
    </row>
    <row r="612" spans="8:76" hidden="1" outlineLevel="1" x14ac:dyDescent="0.3">
      <c r="H612" s="16" t="str">
        <v>0 - BM Costs</v>
      </c>
      <c r="L612" s="16" t="str">
        <v>0 - BM Port</v>
      </c>
      <c r="N612" s="16" t="str">
        <v>0 - Port Assets</v>
      </c>
      <c r="BR612" s="16" t="str">
        <v>0- Port Costs</v>
      </c>
      <c r="BV612" s="16" t="str">
        <v>0- Port Value</v>
      </c>
      <c r="BX612" s="16" t="str">
        <v>0</v>
      </c>
    </row>
    <row r="613" spans="8:76" hidden="1" outlineLevel="1" x14ac:dyDescent="0.3">
      <c r="H613" s="16" t="str">
        <v>0 - BM Costs</v>
      </c>
      <c r="L613" s="16" t="str">
        <v>0 - BM Port</v>
      </c>
      <c r="N613" s="16" t="str">
        <v>0 - Port Assets</v>
      </c>
      <c r="BR613" s="16" t="str">
        <v>0- Port Costs</v>
      </c>
      <c r="BV613" s="16" t="str">
        <v>0- Port Value</v>
      </c>
      <c r="BX613" s="16" t="str">
        <v>0</v>
      </c>
    </row>
    <row r="614" spans="8:76" hidden="1" outlineLevel="1" x14ac:dyDescent="0.3">
      <c r="H614" s="16" t="str">
        <v>0 - BM Costs</v>
      </c>
      <c r="L614" s="16" t="str">
        <v>0 - BM Port</v>
      </c>
      <c r="N614" s="16" t="str">
        <v>0 - Port Assets</v>
      </c>
      <c r="BR614" s="16" t="str">
        <v>0- Port Costs</v>
      </c>
      <c r="BV614" s="16" t="str">
        <v>0- Port Value</v>
      </c>
      <c r="BX614" s="16" t="str">
        <v>0</v>
      </c>
    </row>
    <row r="615" spans="8:76" hidden="1" outlineLevel="1" x14ac:dyDescent="0.3">
      <c r="H615" s="16" t="str">
        <v>0 - BM Costs</v>
      </c>
      <c r="L615" s="16" t="str">
        <v>0 - BM Port</v>
      </c>
      <c r="N615" s="16" t="str">
        <v>0 - Port Assets</v>
      </c>
      <c r="BR615" s="16" t="str">
        <v>0- Port Costs</v>
      </c>
      <c r="BV615" s="16" t="str">
        <v>0- Port Value</v>
      </c>
      <c r="BX615" s="16" t="str">
        <v>0</v>
      </c>
    </row>
    <row r="616" spans="8:76" hidden="1" outlineLevel="1" x14ac:dyDescent="0.3">
      <c r="H616" s="16" t="str">
        <v>0 - BM Costs</v>
      </c>
      <c r="L616" s="16" t="str">
        <v>0 - BM Port</v>
      </c>
      <c r="N616" s="16" t="str">
        <v>0 - Port Assets</v>
      </c>
      <c r="BR616" s="16" t="str">
        <v>0- Port Costs</v>
      </c>
      <c r="BV616" s="16" t="str">
        <v>0- Port Value</v>
      </c>
      <c r="BX616" s="16" t="str">
        <v>0</v>
      </c>
    </row>
    <row r="617" spans="8:76" hidden="1" outlineLevel="1" x14ac:dyDescent="0.3">
      <c r="H617" s="16" t="str">
        <v>0 - BM Costs</v>
      </c>
      <c r="L617" s="16" t="str">
        <v>0 - BM Port</v>
      </c>
      <c r="N617" s="16" t="str">
        <v>0 - Port Assets</v>
      </c>
      <c r="BR617" s="16" t="str">
        <v>0- Port Costs</v>
      </c>
      <c r="BV617" s="16" t="str">
        <v>0- Port Value</v>
      </c>
      <c r="BX617" s="16" t="str">
        <v>0</v>
      </c>
    </row>
    <row r="618" spans="8:76" hidden="1" outlineLevel="1" x14ac:dyDescent="0.3">
      <c r="H618" s="16" t="str">
        <v>0 - BM Costs</v>
      </c>
      <c r="L618" s="16" t="str">
        <v>0 - BM Port</v>
      </c>
      <c r="N618" s="16" t="str">
        <v>0 - Port Assets</v>
      </c>
      <c r="BR618" s="16" t="str">
        <v>0- Port Costs</v>
      </c>
      <c r="BV618" s="16" t="str">
        <v>0- Port Value</v>
      </c>
      <c r="BX618" s="16" t="str">
        <v>0</v>
      </c>
    </row>
    <row r="619" spans="8:76" hidden="1" outlineLevel="1" x14ac:dyDescent="0.3">
      <c r="H619" s="16" t="str">
        <v>0 - BM Costs</v>
      </c>
      <c r="L619" s="16" t="str">
        <v>0 - BM Port</v>
      </c>
      <c r="N619" s="16" t="str">
        <v>0 - Port Assets</v>
      </c>
      <c r="BR619" s="16" t="str">
        <v>0- Port Costs</v>
      </c>
      <c r="BV619" s="16" t="str">
        <v>0- Port Value</v>
      </c>
      <c r="BX619" s="16" t="str">
        <v>0</v>
      </c>
    </row>
    <row r="620" spans="8:76" hidden="1" outlineLevel="1" x14ac:dyDescent="0.3">
      <c r="H620" s="16" t="str">
        <v>0 - BM Costs</v>
      </c>
      <c r="L620" s="16" t="str">
        <v>0 - BM Port</v>
      </c>
      <c r="N620" s="16" t="str">
        <v>0 - Port Assets</v>
      </c>
      <c r="BR620" s="16" t="str">
        <v>0- Port Costs</v>
      </c>
      <c r="BV620" s="16" t="str">
        <v>0- Port Value</v>
      </c>
      <c r="BX620" s="16" t="str">
        <v>0</v>
      </c>
    </row>
    <row r="621" spans="8:76" hidden="1" outlineLevel="1" x14ac:dyDescent="0.3">
      <c r="H621" s="16" t="str">
        <v>0 - BM Costs</v>
      </c>
      <c r="L621" s="16" t="str">
        <v>0 - BM Port</v>
      </c>
      <c r="N621" s="16" t="str">
        <v>0 - Port Assets</v>
      </c>
      <c r="BR621" s="16" t="str">
        <v>0- Port Costs</v>
      </c>
      <c r="BV621" s="16" t="str">
        <v>0- Port Value</v>
      </c>
      <c r="BX621" s="16" t="str">
        <v>0</v>
      </c>
    </row>
    <row r="622" spans="8:76" hidden="1" outlineLevel="1" x14ac:dyDescent="0.3">
      <c r="H622" s="16" t="str">
        <v>0 - BM Costs</v>
      </c>
      <c r="L622" s="16" t="str">
        <v>0 - BM Port</v>
      </c>
      <c r="N622" s="16" t="str">
        <v>0 - Port Assets</v>
      </c>
      <c r="BR622" s="16" t="str">
        <v>0- Port Costs</v>
      </c>
      <c r="BV622" s="16" t="str">
        <v>0- Port Value</v>
      </c>
      <c r="BX622" s="16" t="str">
        <v>0</v>
      </c>
    </row>
    <row r="623" spans="8:76" hidden="1" outlineLevel="1" x14ac:dyDescent="0.3">
      <c r="H623" s="16" t="str">
        <v>0 - BM Costs</v>
      </c>
      <c r="L623" s="16" t="str">
        <v>0 - BM Port</v>
      </c>
      <c r="N623" s="16" t="str">
        <v>0 - Port Assets</v>
      </c>
      <c r="BR623" s="16" t="str">
        <v>0- Port Costs</v>
      </c>
      <c r="BV623" s="16" t="str">
        <v>0- Port Value</v>
      </c>
      <c r="BX623" s="16" t="str">
        <v>0</v>
      </c>
    </row>
    <row r="624" spans="8:76" hidden="1" outlineLevel="1" x14ac:dyDescent="0.3">
      <c r="H624" s="16" t="str">
        <v>0 - BM Costs</v>
      </c>
      <c r="L624" s="16" t="str">
        <v>0 - BM Port</v>
      </c>
      <c r="N624" s="16" t="str">
        <v>0 - Port Assets</v>
      </c>
      <c r="BR624" s="16" t="str">
        <v>0- Port Costs</v>
      </c>
      <c r="BV624" s="16" t="str">
        <v>0- Port Value</v>
      </c>
      <c r="BX624" s="16" t="str">
        <v>0</v>
      </c>
    </row>
    <row r="625" spans="8:76" hidden="1" outlineLevel="1" x14ac:dyDescent="0.3">
      <c r="H625" s="16" t="str">
        <v>0 - BM Costs</v>
      </c>
      <c r="L625" s="16" t="str">
        <v>0 - BM Port</v>
      </c>
      <c r="N625" s="16" t="str">
        <v>0 - Port Assets</v>
      </c>
      <c r="BR625" s="16" t="str">
        <v>0- Port Costs</v>
      </c>
      <c r="BV625" s="16" t="str">
        <v>0- Port Value</v>
      </c>
      <c r="BX625" s="16" t="str">
        <v>0</v>
      </c>
    </row>
    <row r="626" spans="8:76" hidden="1" outlineLevel="1" x14ac:dyDescent="0.3">
      <c r="H626" s="16" t="str">
        <v>0 - BM Costs</v>
      </c>
      <c r="L626" s="16" t="str">
        <v>0 - BM Port</v>
      </c>
      <c r="N626" s="16" t="str">
        <v>0 - Port Assets</v>
      </c>
      <c r="BR626" s="16" t="str">
        <v>0- Port Costs</v>
      </c>
      <c r="BV626" s="16" t="str">
        <v>0- Port Value</v>
      </c>
      <c r="BX626" s="16" t="str">
        <v>0</v>
      </c>
    </row>
    <row r="627" spans="8:76" hidden="1" outlineLevel="1" x14ac:dyDescent="0.3">
      <c r="H627" s="16" t="str">
        <v>0 - BM Costs</v>
      </c>
      <c r="L627" s="16" t="str">
        <v>0 - BM Port</v>
      </c>
      <c r="N627" s="16" t="str">
        <v>0 - Port Assets</v>
      </c>
      <c r="BR627" s="16" t="str">
        <v>0- Port Costs</v>
      </c>
      <c r="BV627" s="16" t="str">
        <v>0- Port Value</v>
      </c>
      <c r="BX627" s="16" t="str">
        <v>0</v>
      </c>
    </row>
    <row r="628" spans="8:76" hidden="1" outlineLevel="1" x14ac:dyDescent="0.3">
      <c r="H628" s="16" t="str">
        <v>0 - BM Costs</v>
      </c>
      <c r="L628" s="16" t="str">
        <v>0 - BM Port</v>
      </c>
      <c r="N628" s="16" t="str">
        <v>0 - Port Assets</v>
      </c>
      <c r="BR628" s="16" t="str">
        <v>0- Port Costs</v>
      </c>
      <c r="BV628" s="16" t="str">
        <v>0- Port Value</v>
      </c>
      <c r="BX628" s="16" t="str">
        <v>0</v>
      </c>
    </row>
    <row r="629" spans="8:76" hidden="1" outlineLevel="1" x14ac:dyDescent="0.3">
      <c r="H629" s="16" t="str">
        <v>0 - BM Costs</v>
      </c>
      <c r="L629" s="16" t="str">
        <v>0 - BM Port</v>
      </c>
      <c r="N629" s="16" t="str">
        <v>0 - Port Assets</v>
      </c>
      <c r="BR629" s="16" t="str">
        <v>0- Port Costs</v>
      </c>
      <c r="BV629" s="16" t="str">
        <v>0- Port Value</v>
      </c>
      <c r="BX629" s="16" t="str">
        <v>0</v>
      </c>
    </row>
    <row r="630" spans="8:76" hidden="1" outlineLevel="1" x14ac:dyDescent="0.3">
      <c r="H630" s="16" t="str">
        <v>0 - BM Costs</v>
      </c>
      <c r="L630" s="16" t="str">
        <v>0 - BM Port</v>
      </c>
      <c r="N630" s="16" t="str">
        <v>0 - Port Assets</v>
      </c>
      <c r="BR630" s="16" t="str">
        <v>0- Port Costs</v>
      </c>
      <c r="BV630" s="16" t="str">
        <v>0- Port Value</v>
      </c>
      <c r="BX630" s="16" t="str">
        <v>0</v>
      </c>
    </row>
    <row r="631" spans="8:76" hidden="1" outlineLevel="1" x14ac:dyDescent="0.3">
      <c r="H631" s="16" t="str">
        <v>0 - BM Costs</v>
      </c>
      <c r="L631" s="16" t="str">
        <v>0 - BM Port</v>
      </c>
      <c r="N631" s="16" t="str">
        <v>0 - Port Assets</v>
      </c>
      <c r="BR631" s="16" t="str">
        <v>0- Port Costs</v>
      </c>
      <c r="BV631" s="16" t="str">
        <v>0- Port Value</v>
      </c>
      <c r="BX631" s="16" t="str">
        <v>0</v>
      </c>
    </row>
    <row r="632" spans="8:76" hidden="1" outlineLevel="1" x14ac:dyDescent="0.3">
      <c r="H632" s="16" t="str">
        <v>0 - BM Costs</v>
      </c>
      <c r="L632" s="16" t="str">
        <v>0 - BM Port</v>
      </c>
      <c r="N632" s="16" t="str">
        <v>0 - Port Assets</v>
      </c>
      <c r="BR632" s="16" t="str">
        <v>0- Port Costs</v>
      </c>
      <c r="BV632" s="16" t="str">
        <v>0- Port Value</v>
      </c>
      <c r="BX632" s="16" t="str">
        <v>0</v>
      </c>
    </row>
    <row r="633" spans="8:76" hidden="1" outlineLevel="1" x14ac:dyDescent="0.3">
      <c r="H633" s="16" t="str">
        <v>0 - BM Costs</v>
      </c>
      <c r="L633" s="16" t="str">
        <v>0 - BM Port</v>
      </c>
      <c r="N633" s="16" t="str">
        <v>0 - Port Assets</v>
      </c>
      <c r="BR633" s="16" t="str">
        <v>0- Port Costs</v>
      </c>
      <c r="BV633" s="16" t="str">
        <v>0- Port Value</v>
      </c>
      <c r="BX633" s="16" t="str">
        <v>0</v>
      </c>
    </row>
    <row r="634" spans="8:76" hidden="1" outlineLevel="1" x14ac:dyDescent="0.3">
      <c r="H634" s="16" t="str">
        <v>0 - BM Costs</v>
      </c>
      <c r="L634" s="16" t="str">
        <v>0 - BM Port</v>
      </c>
      <c r="N634" s="16" t="str">
        <v>0 - Port Assets</v>
      </c>
      <c r="BR634" s="16" t="str">
        <v>0- Port Costs</v>
      </c>
      <c r="BV634" s="16" t="str">
        <v>0- Port Value</v>
      </c>
      <c r="BX634" s="16" t="str">
        <v>0</v>
      </c>
    </row>
    <row r="635" spans="8:76" hidden="1" outlineLevel="1" x14ac:dyDescent="0.3">
      <c r="H635" s="16" t="str">
        <v>0 - BM Costs</v>
      </c>
      <c r="L635" s="16" t="str">
        <v>0 - BM Port</v>
      </c>
      <c r="N635" s="16" t="str">
        <v>0 - Port Assets</v>
      </c>
      <c r="BR635" s="16" t="str">
        <v>0- Port Costs</v>
      </c>
      <c r="BV635" s="16" t="str">
        <v>0- Port Value</v>
      </c>
      <c r="BX635" s="16" t="str">
        <v>0</v>
      </c>
    </row>
    <row r="636" spans="8:76" hidden="1" outlineLevel="1" x14ac:dyDescent="0.3">
      <c r="H636" s="16" t="str">
        <v>0 - BM Costs</v>
      </c>
      <c r="L636" s="16" t="str">
        <v>0 - BM Port</v>
      </c>
      <c r="N636" s="16" t="str">
        <v>0 - Port Assets</v>
      </c>
      <c r="BR636" s="16" t="str">
        <v>0- Port Costs</v>
      </c>
      <c r="BV636" s="16" t="str">
        <v>0- Port Value</v>
      </c>
      <c r="BX636" s="16" t="str">
        <v>0</v>
      </c>
    </row>
    <row r="637" spans="8:76" hidden="1" outlineLevel="1" x14ac:dyDescent="0.3">
      <c r="H637" s="16" t="str">
        <v>0 - BM Costs</v>
      </c>
      <c r="L637" s="16" t="str">
        <v>0 - BM Port</v>
      </c>
      <c r="N637" s="16" t="str">
        <v>0 - Port Assets</v>
      </c>
      <c r="BR637" s="16" t="str">
        <v>0- Port Costs</v>
      </c>
      <c r="BV637" s="16" t="str">
        <v>0- Port Value</v>
      </c>
      <c r="BX637" s="16" t="str">
        <v>0</v>
      </c>
    </row>
    <row r="638" spans="8:76" hidden="1" outlineLevel="1" x14ac:dyDescent="0.3">
      <c r="H638" s="16" t="str">
        <v>0 - BM Costs</v>
      </c>
      <c r="L638" s="16" t="str">
        <v>0 - BM Port</v>
      </c>
      <c r="N638" s="16" t="str">
        <v>0 - Port Assets</v>
      </c>
      <c r="BR638" s="16" t="str">
        <v>0- Port Costs</v>
      </c>
      <c r="BV638" s="16" t="str">
        <v>0- Port Value</v>
      </c>
      <c r="BX638" s="16" t="str">
        <v>0</v>
      </c>
    </row>
    <row r="639" spans="8:76" hidden="1" outlineLevel="1" x14ac:dyDescent="0.3">
      <c r="H639" s="16" t="str">
        <v>0 - BM Costs</v>
      </c>
      <c r="L639" s="16" t="str">
        <v>0 - BM Port</v>
      </c>
      <c r="N639" s="16" t="str">
        <v>0 - Port Assets</v>
      </c>
      <c r="BR639" s="16" t="str">
        <v>0- Port Costs</v>
      </c>
      <c r="BV639" s="16" t="str">
        <v>0- Port Value</v>
      </c>
      <c r="BX639" s="16" t="str">
        <v>0</v>
      </c>
    </row>
    <row r="640" spans="8:76" hidden="1" outlineLevel="1" x14ac:dyDescent="0.3">
      <c r="H640" s="16" t="str">
        <v>0 - BM Costs</v>
      </c>
      <c r="L640" s="16" t="str">
        <v>0 - BM Port</v>
      </c>
      <c r="N640" s="16" t="str">
        <v>0 - Port Assets</v>
      </c>
      <c r="BR640" s="16" t="str">
        <v>0- Port Costs</v>
      </c>
      <c r="BV640" s="16" t="str">
        <v>0- Port Value</v>
      </c>
      <c r="BX640" s="16" t="str">
        <v>0</v>
      </c>
    </row>
    <row r="641" spans="8:76" hidden="1" outlineLevel="1" x14ac:dyDescent="0.3">
      <c r="H641" s="16" t="str">
        <v>0 - BM Costs</v>
      </c>
      <c r="L641" s="16" t="str">
        <v>0 - BM Port</v>
      </c>
      <c r="N641" s="16" t="str">
        <v>0 - Port Assets</v>
      </c>
      <c r="BR641" s="16" t="str">
        <v>0- Port Costs</v>
      </c>
      <c r="BV641" s="16" t="str">
        <v>0- Port Value</v>
      </c>
      <c r="BX641" s="16" t="str">
        <v>0</v>
      </c>
    </row>
    <row r="642" spans="8:76" hidden="1" outlineLevel="1" x14ac:dyDescent="0.3">
      <c r="H642" s="16" t="str">
        <v>0 - BM Costs</v>
      </c>
      <c r="L642" s="16" t="str">
        <v>0 - BM Port</v>
      </c>
      <c r="N642" s="16" t="str">
        <v>0 - Port Assets</v>
      </c>
      <c r="BR642" s="16" t="str">
        <v>0- Port Costs</v>
      </c>
      <c r="BV642" s="16" t="str">
        <v>0- Port Value</v>
      </c>
      <c r="BX642" s="16" t="str">
        <v>0</v>
      </c>
    </row>
    <row r="643" spans="8:76" hidden="1" outlineLevel="1" x14ac:dyDescent="0.3">
      <c r="H643" s="16" t="str">
        <v>0 - BM Costs</v>
      </c>
      <c r="L643" s="16" t="str">
        <v>0 - BM Port</v>
      </c>
      <c r="N643" s="16" t="str">
        <v>0 - Port Assets</v>
      </c>
      <c r="BR643" s="16" t="str">
        <v>0- Port Costs</v>
      </c>
      <c r="BV643" s="16" t="str">
        <v>0- Port Value</v>
      </c>
      <c r="BX643" s="16" t="str">
        <v>0</v>
      </c>
    </row>
    <row r="644" spans="8:76" hidden="1" outlineLevel="1" x14ac:dyDescent="0.3">
      <c r="H644" s="16" t="str">
        <v>0 - BM Costs</v>
      </c>
      <c r="L644" s="16" t="str">
        <v>0 - BM Port</v>
      </c>
      <c r="N644" s="16" t="str">
        <v>0 - Port Assets</v>
      </c>
      <c r="BR644" s="16" t="str">
        <v>0- Port Costs</v>
      </c>
      <c r="BV644" s="16" t="str">
        <v>0- Port Value</v>
      </c>
      <c r="BX644" s="16" t="str">
        <v>0</v>
      </c>
    </row>
    <row r="645" spans="8:76" hidden="1" outlineLevel="1" x14ac:dyDescent="0.3">
      <c r="H645" s="16" t="str">
        <v>0 - BM Costs</v>
      </c>
      <c r="L645" s="16" t="str">
        <v>0 - BM Port</v>
      </c>
      <c r="N645" s="16" t="str">
        <v>0 - Port Assets</v>
      </c>
      <c r="BR645" s="16" t="str">
        <v>0- Port Costs</v>
      </c>
      <c r="BV645" s="16" t="str">
        <v>0- Port Value</v>
      </c>
      <c r="BX645" s="16" t="str">
        <v>0</v>
      </c>
    </row>
    <row r="646" spans="8:76" hidden="1" outlineLevel="1" x14ac:dyDescent="0.3">
      <c r="H646" s="16" t="str">
        <v>0 - BM Costs</v>
      </c>
      <c r="L646" s="16" t="str">
        <v>0 - BM Port</v>
      </c>
      <c r="N646" s="16" t="str">
        <v>0 - Port Assets</v>
      </c>
      <c r="BR646" s="16" t="str">
        <v>0- Port Costs</v>
      </c>
      <c r="BV646" s="16" t="str">
        <v>0- Port Value</v>
      </c>
      <c r="BX646" s="16" t="str">
        <v>0</v>
      </c>
    </row>
    <row r="647" spans="8:76" hidden="1" outlineLevel="1" x14ac:dyDescent="0.3">
      <c r="H647" s="16" t="str">
        <v>0 - BM Costs</v>
      </c>
      <c r="L647" s="16" t="str">
        <v>0 - BM Port</v>
      </c>
      <c r="N647" s="16" t="str">
        <v>0 - Port Assets</v>
      </c>
      <c r="BR647" s="16" t="str">
        <v>0- Port Costs</v>
      </c>
      <c r="BV647" s="16" t="str">
        <v>0- Port Value</v>
      </c>
      <c r="BX647" s="16" t="str">
        <v>0</v>
      </c>
    </row>
    <row r="648" spans="8:76" hidden="1" outlineLevel="1" x14ac:dyDescent="0.3">
      <c r="H648" s="16" t="str">
        <v>0 - BM Costs</v>
      </c>
      <c r="L648" s="16" t="str">
        <v>0 - BM Port</v>
      </c>
      <c r="N648" s="16" t="str">
        <v>0 - Port Assets</v>
      </c>
      <c r="BR648" s="16" t="str">
        <v>0- Port Costs</v>
      </c>
      <c r="BV648" s="16" t="str">
        <v>0- Port Value</v>
      </c>
      <c r="BX648" s="16" t="str">
        <v>0</v>
      </c>
    </row>
    <row r="649" spans="8:76" hidden="1" outlineLevel="1" x14ac:dyDescent="0.3">
      <c r="H649" s="16" t="str">
        <v>0 - BM Costs</v>
      </c>
      <c r="L649" s="16" t="str">
        <v>0 - BM Port</v>
      </c>
      <c r="N649" s="16" t="str">
        <v>0 - Port Assets</v>
      </c>
      <c r="BR649" s="16" t="str">
        <v>0- Port Costs</v>
      </c>
      <c r="BV649" s="16" t="str">
        <v>0- Port Value</v>
      </c>
      <c r="BX649" s="16" t="str">
        <v>0</v>
      </c>
    </row>
    <row r="650" spans="8:76" hidden="1" outlineLevel="1" x14ac:dyDescent="0.3">
      <c r="H650" s="16" t="str">
        <v>0 - BM Costs</v>
      </c>
      <c r="L650" s="16" t="str">
        <v>0 - BM Port</v>
      </c>
      <c r="N650" s="16" t="str">
        <v>0 - Port Assets</v>
      </c>
      <c r="BR650" s="16" t="str">
        <v>0- Port Costs</v>
      </c>
      <c r="BV650" s="16" t="str">
        <v>0- Port Value</v>
      </c>
      <c r="BX650" s="16" t="str">
        <v>0</v>
      </c>
    </row>
    <row r="651" spans="8:76" hidden="1" outlineLevel="1" x14ac:dyDescent="0.3">
      <c r="H651" s="16" t="str">
        <v>0 - BM Costs</v>
      </c>
      <c r="L651" s="16" t="str">
        <v>0 - BM Port</v>
      </c>
      <c r="N651" s="16" t="str">
        <v>0 - Port Assets</v>
      </c>
      <c r="BR651" s="16" t="str">
        <v>0- Port Costs</v>
      </c>
      <c r="BV651" s="16" t="str">
        <v>0- Port Value</v>
      </c>
      <c r="BX651" s="16" t="str">
        <v>0</v>
      </c>
    </row>
    <row r="652" spans="8:76" hidden="1" outlineLevel="1" x14ac:dyDescent="0.3">
      <c r="H652" s="16" t="str">
        <v>0 - BM Costs</v>
      </c>
      <c r="L652" s="16" t="str">
        <v>0 - BM Port</v>
      </c>
      <c r="N652" s="16" t="str">
        <v>0 - Port Assets</v>
      </c>
      <c r="BR652" s="16" t="str">
        <v>0- Port Costs</v>
      </c>
      <c r="BV652" s="16" t="str">
        <v>0- Port Value</v>
      </c>
      <c r="BX652" s="16" t="str">
        <v>0</v>
      </c>
    </row>
    <row r="653" spans="8:76" hidden="1" outlineLevel="1" x14ac:dyDescent="0.3">
      <c r="H653" s="16" t="str">
        <v>0 - BM Costs</v>
      </c>
      <c r="L653" s="16" t="str">
        <v>0 - BM Port</v>
      </c>
      <c r="N653" s="16" t="str">
        <v>0 - Port Assets</v>
      </c>
      <c r="BR653" s="16" t="str">
        <v>0- Port Costs</v>
      </c>
      <c r="BV653" s="16" t="str">
        <v>0- Port Value</v>
      </c>
      <c r="BX653" s="16" t="str">
        <v>0</v>
      </c>
    </row>
    <row r="654" spans="8:76" hidden="1" outlineLevel="1" x14ac:dyDescent="0.3">
      <c r="H654" s="16" t="str">
        <v>0 - BM Costs</v>
      </c>
      <c r="L654" s="16" t="str">
        <v>0 - BM Port</v>
      </c>
      <c r="N654" s="16" t="str">
        <v>0 - Port Assets</v>
      </c>
      <c r="BR654" s="16" t="str">
        <v>0- Port Costs</v>
      </c>
      <c r="BV654" s="16" t="str">
        <v>0- Port Value</v>
      </c>
      <c r="BX654" s="16" t="str">
        <v>0</v>
      </c>
    </row>
    <row r="655" spans="8:76" hidden="1" outlineLevel="1" x14ac:dyDescent="0.3">
      <c r="H655" s="16" t="str">
        <v>0 - BM Costs</v>
      </c>
      <c r="L655" s="16" t="str">
        <v>0 - BM Port</v>
      </c>
      <c r="N655" s="16" t="str">
        <v>0 - Port Assets</v>
      </c>
      <c r="BR655" s="16" t="str">
        <v>0- Port Costs</v>
      </c>
      <c r="BV655" s="16" t="str">
        <v>0- Port Value</v>
      </c>
      <c r="BX655" s="16" t="str">
        <v>0</v>
      </c>
    </row>
    <row r="656" spans="8:76" hidden="1" outlineLevel="1" x14ac:dyDescent="0.3">
      <c r="H656" s="16" t="str">
        <v>0 - BM Costs</v>
      </c>
      <c r="L656" s="16" t="str">
        <v>0 - BM Port</v>
      </c>
      <c r="N656" s="16" t="str">
        <v>0 - Port Assets</v>
      </c>
      <c r="BR656" s="16" t="str">
        <v>0- Port Costs</v>
      </c>
      <c r="BV656" s="16" t="str">
        <v>0- Port Value</v>
      </c>
      <c r="BX656" s="16" t="str">
        <v>0</v>
      </c>
    </row>
    <row r="657" spans="8:76" hidden="1" outlineLevel="1" x14ac:dyDescent="0.3">
      <c r="H657" s="16" t="str">
        <v>0 - BM Costs</v>
      </c>
      <c r="L657" s="16" t="str">
        <v>0 - BM Port</v>
      </c>
      <c r="N657" s="16" t="str">
        <v>0 - Port Assets</v>
      </c>
      <c r="BR657" s="16" t="str">
        <v>0- Port Costs</v>
      </c>
      <c r="BV657" s="16" t="str">
        <v>0- Port Value</v>
      </c>
      <c r="BX657" s="16" t="str">
        <v>0</v>
      </c>
    </row>
    <row r="658" spans="8:76" hidden="1" outlineLevel="1" x14ac:dyDescent="0.3">
      <c r="H658" s="16" t="str">
        <v>0 - BM Costs</v>
      </c>
      <c r="L658" s="16" t="str">
        <v>0 - BM Port</v>
      </c>
      <c r="N658" s="16" t="str">
        <v>0 - Port Assets</v>
      </c>
      <c r="BR658" s="16" t="str">
        <v>0- Port Costs</v>
      </c>
      <c r="BV658" s="16" t="str">
        <v>0- Port Value</v>
      </c>
      <c r="BX658" s="16" t="str">
        <v>0</v>
      </c>
    </row>
    <row r="659" spans="8:76" hidden="1" outlineLevel="1" x14ac:dyDescent="0.3">
      <c r="H659" s="16" t="str">
        <v>0 - BM Costs</v>
      </c>
      <c r="L659" s="16" t="str">
        <v>0 - BM Port</v>
      </c>
      <c r="N659" s="16" t="str">
        <v>0 - Port Assets</v>
      </c>
      <c r="BR659" s="16" t="str">
        <v>0- Port Costs</v>
      </c>
      <c r="BV659" s="16" t="str">
        <v>0- Port Value</v>
      </c>
      <c r="BX659" s="16" t="str">
        <v>0</v>
      </c>
    </row>
    <row r="660" spans="8:76" hidden="1" outlineLevel="1" x14ac:dyDescent="0.3">
      <c r="H660" s="16" t="str">
        <v>0 - BM Costs</v>
      </c>
      <c r="L660" s="16" t="str">
        <v>0 - BM Port</v>
      </c>
      <c r="N660" s="16" t="str">
        <v>0 - Port Assets</v>
      </c>
      <c r="BR660" s="16" t="str">
        <v>0- Port Costs</v>
      </c>
      <c r="BV660" s="16" t="str">
        <v>0- Port Value</v>
      </c>
      <c r="BX660" s="16" t="str">
        <v>0</v>
      </c>
    </row>
    <row r="661" spans="8:76" hidden="1" outlineLevel="1" x14ac:dyDescent="0.3">
      <c r="H661" s="16" t="str">
        <v>0 - BM Costs</v>
      </c>
      <c r="L661" s="16" t="str">
        <v>0 - BM Port</v>
      </c>
      <c r="N661" s="16" t="str">
        <v>0 - Port Assets</v>
      </c>
      <c r="BR661" s="16" t="str">
        <v>0- Port Costs</v>
      </c>
      <c r="BV661" s="16" t="str">
        <v>0- Port Value</v>
      </c>
      <c r="BX661" s="16" t="str">
        <v>0</v>
      </c>
    </row>
    <row r="662" spans="8:76" hidden="1" outlineLevel="1" x14ac:dyDescent="0.3">
      <c r="H662" s="16" t="str">
        <v>0 - BM Costs</v>
      </c>
      <c r="L662" s="16" t="str">
        <v>0 - BM Port</v>
      </c>
      <c r="N662" s="16" t="str">
        <v>0 - Port Assets</v>
      </c>
      <c r="BR662" s="16" t="str">
        <v>0- Port Costs</v>
      </c>
      <c r="BV662" s="16" t="str">
        <v>0- Port Value</v>
      </c>
      <c r="BX662" s="16" t="str">
        <v>0</v>
      </c>
    </row>
    <row r="663" spans="8:76" hidden="1" outlineLevel="1" x14ac:dyDescent="0.3">
      <c r="H663" s="16" t="str">
        <v>0 - BM Costs</v>
      </c>
      <c r="L663" s="16" t="str">
        <v>0 - BM Port</v>
      </c>
      <c r="N663" s="16" t="str">
        <v>0 - Port Assets</v>
      </c>
      <c r="BR663" s="16" t="str">
        <v>0- Port Costs</v>
      </c>
      <c r="BV663" s="16" t="str">
        <v>0- Port Value</v>
      </c>
      <c r="BX663" s="16" t="str">
        <v>0</v>
      </c>
    </row>
    <row r="664" spans="8:76" hidden="1" outlineLevel="1" x14ac:dyDescent="0.3">
      <c r="H664" s="16" t="str">
        <v>0 - BM Costs</v>
      </c>
      <c r="L664" s="16" t="str">
        <v>0 - BM Port</v>
      </c>
      <c r="N664" s="16" t="str">
        <v>0 - Port Assets</v>
      </c>
      <c r="BR664" s="16" t="str">
        <v>0- Port Costs</v>
      </c>
      <c r="BV664" s="16" t="str">
        <v>0- Port Value</v>
      </c>
      <c r="BX664" s="16" t="str">
        <v>0</v>
      </c>
    </row>
    <row r="665" spans="8:76" hidden="1" outlineLevel="1" x14ac:dyDescent="0.3">
      <c r="H665" s="16" t="str">
        <v>0 - BM Costs</v>
      </c>
      <c r="L665" s="16" t="str">
        <v>0 - BM Port</v>
      </c>
      <c r="N665" s="16" t="str">
        <v>0 - Port Assets</v>
      </c>
      <c r="BR665" s="16" t="str">
        <v>0- Port Costs</v>
      </c>
      <c r="BV665" s="16" t="str">
        <v>0- Port Value</v>
      </c>
      <c r="BX665" s="16" t="str">
        <v>0</v>
      </c>
    </row>
    <row r="666" spans="8:76" hidden="1" outlineLevel="1" x14ac:dyDescent="0.3">
      <c r="H666" s="16" t="str">
        <v>0 - BM Costs</v>
      </c>
      <c r="L666" s="16" t="str">
        <v>0 - BM Port</v>
      </c>
      <c r="N666" s="16" t="str">
        <v>0 - Port Assets</v>
      </c>
      <c r="BR666" s="16" t="str">
        <v>0- Port Costs</v>
      </c>
      <c r="BV666" s="16" t="str">
        <v>0- Port Value</v>
      </c>
      <c r="BX666" s="16" t="str">
        <v>0</v>
      </c>
    </row>
    <row r="667" spans="8:76" hidden="1" outlineLevel="1" x14ac:dyDescent="0.3">
      <c r="H667" s="16" t="str">
        <v>0 - BM Costs</v>
      </c>
      <c r="L667" s="16" t="str">
        <v>0 - BM Port</v>
      </c>
      <c r="N667" s="16" t="str">
        <v>0 - Port Assets</v>
      </c>
      <c r="BR667" s="16" t="str">
        <v>0- Port Costs</v>
      </c>
      <c r="BV667" s="16" t="str">
        <v>0- Port Value</v>
      </c>
      <c r="BX667" s="16" t="str">
        <v>0</v>
      </c>
    </row>
    <row r="668" spans="8:76" hidden="1" outlineLevel="1" x14ac:dyDescent="0.3">
      <c r="H668" s="16" t="str">
        <v>0 - BM Costs</v>
      </c>
      <c r="L668" s="16" t="str">
        <v>0 - BM Port</v>
      </c>
      <c r="N668" s="16" t="str">
        <v>0 - Port Assets</v>
      </c>
      <c r="BR668" s="16" t="str">
        <v>0- Port Costs</v>
      </c>
      <c r="BV668" s="16" t="str">
        <v>0- Port Value</v>
      </c>
      <c r="BX668" s="16" t="str">
        <v>0</v>
      </c>
    </row>
    <row r="669" spans="8:76" hidden="1" outlineLevel="1" x14ac:dyDescent="0.3">
      <c r="H669" s="16" t="str">
        <v>0 - BM Costs</v>
      </c>
      <c r="L669" s="16" t="str">
        <v>0 - BM Port</v>
      </c>
      <c r="N669" s="16" t="str">
        <v>0 - Port Assets</v>
      </c>
      <c r="BR669" s="16" t="str">
        <v>0- Port Costs</v>
      </c>
      <c r="BV669" s="16" t="str">
        <v>0- Port Value</v>
      </c>
      <c r="BX669" s="16" t="str">
        <v>0</v>
      </c>
    </row>
    <row r="670" spans="8:76" hidden="1" outlineLevel="1" x14ac:dyDescent="0.3">
      <c r="H670" s="16" t="str">
        <v>0 - BM Costs</v>
      </c>
      <c r="L670" s="16" t="str">
        <v>0 - BM Port</v>
      </c>
      <c r="N670" s="16" t="str">
        <v>0 - Port Assets</v>
      </c>
      <c r="BR670" s="16" t="str">
        <v>0- Port Costs</v>
      </c>
      <c r="BV670" s="16" t="str">
        <v>0- Port Value</v>
      </c>
      <c r="BX670" s="16" t="str">
        <v>0</v>
      </c>
    </row>
    <row r="671" spans="8:76" hidden="1" outlineLevel="1" x14ac:dyDescent="0.3">
      <c r="H671" s="16" t="str">
        <v>0 - BM Costs</v>
      </c>
      <c r="L671" s="16" t="str">
        <v>0 - BM Port</v>
      </c>
      <c r="N671" s="16" t="str">
        <v>0 - Port Assets</v>
      </c>
      <c r="BR671" s="16" t="str">
        <v>0- Port Costs</v>
      </c>
      <c r="BV671" s="16" t="str">
        <v>0- Port Value</v>
      </c>
      <c r="BX671" s="16" t="str">
        <v>0</v>
      </c>
    </row>
    <row r="672" spans="8:76" hidden="1" outlineLevel="1" x14ac:dyDescent="0.3">
      <c r="H672" s="16" t="str">
        <v>0 - BM Costs</v>
      </c>
      <c r="L672" s="16" t="str">
        <v>0 - BM Port</v>
      </c>
      <c r="N672" s="16" t="str">
        <v>0 - Port Assets</v>
      </c>
      <c r="BR672" s="16" t="str">
        <v>0- Port Costs</v>
      </c>
      <c r="BV672" s="16" t="str">
        <v>0- Port Value</v>
      </c>
      <c r="BX672" s="16" t="str">
        <v>0</v>
      </c>
    </row>
    <row r="673" spans="8:76" hidden="1" outlineLevel="1" x14ac:dyDescent="0.3">
      <c r="H673" s="16" t="str">
        <v>0 - BM Costs</v>
      </c>
      <c r="L673" s="16" t="str">
        <v>0 - BM Port</v>
      </c>
      <c r="N673" s="16" t="str">
        <v>0 - Port Assets</v>
      </c>
      <c r="BR673" s="16" t="str">
        <v>0- Port Costs</v>
      </c>
      <c r="BV673" s="16" t="str">
        <v>0- Port Value</v>
      </c>
      <c r="BX673" s="16" t="str">
        <v>0</v>
      </c>
    </row>
    <row r="674" spans="8:76" hidden="1" outlineLevel="1" x14ac:dyDescent="0.3">
      <c r="H674" s="16" t="str">
        <v>0 - BM Costs</v>
      </c>
      <c r="L674" s="16" t="str">
        <v>0 - BM Port</v>
      </c>
      <c r="N674" s="16" t="str">
        <v>0 - Port Assets</v>
      </c>
      <c r="BR674" s="16" t="str">
        <v>0- Port Costs</v>
      </c>
      <c r="BV674" s="16" t="str">
        <v>0- Port Value</v>
      </c>
      <c r="BX674" s="16" t="str">
        <v>0</v>
      </c>
    </row>
    <row r="675" spans="8:76" hidden="1" outlineLevel="1" x14ac:dyDescent="0.3">
      <c r="H675" s="16" t="str">
        <v>0 - BM Costs</v>
      </c>
      <c r="L675" s="16" t="str">
        <v>0 - BM Port</v>
      </c>
      <c r="N675" s="16" t="str">
        <v>0 - Port Assets</v>
      </c>
      <c r="BR675" s="16" t="str">
        <v>0- Port Costs</v>
      </c>
      <c r="BV675" s="16" t="str">
        <v>0- Port Value</v>
      </c>
      <c r="BX675" s="16" t="str">
        <v>0</v>
      </c>
    </row>
    <row r="676" spans="8:76" hidden="1" outlineLevel="1" x14ac:dyDescent="0.3">
      <c r="H676" s="16" t="str">
        <v>0 - BM Costs</v>
      </c>
      <c r="L676" s="16" t="str">
        <v>0 - BM Port</v>
      </c>
      <c r="N676" s="16" t="str">
        <v>0 - Port Assets</v>
      </c>
      <c r="BR676" s="16" t="str">
        <v>0- Port Costs</v>
      </c>
      <c r="BV676" s="16" t="str">
        <v>0- Port Value</v>
      </c>
      <c r="BX676" s="16" t="str">
        <v>0</v>
      </c>
    </row>
    <row r="677" spans="8:76" hidden="1" outlineLevel="1" x14ac:dyDescent="0.3">
      <c r="H677" s="16" t="str">
        <v>0 - BM Costs</v>
      </c>
      <c r="L677" s="16" t="str">
        <v>0 - BM Port</v>
      </c>
      <c r="N677" s="16" t="str">
        <v>0 - Port Assets</v>
      </c>
      <c r="BR677" s="16" t="str">
        <v>0- Port Costs</v>
      </c>
      <c r="BV677" s="16" t="str">
        <v>0- Port Value</v>
      </c>
      <c r="BX677" s="16" t="str">
        <v>0</v>
      </c>
    </row>
    <row r="678" spans="8:76" hidden="1" outlineLevel="1" x14ac:dyDescent="0.3">
      <c r="H678" s="16" t="str">
        <v>0 - BM Costs</v>
      </c>
      <c r="L678" s="16" t="str">
        <v>0 - BM Port</v>
      </c>
      <c r="N678" s="16" t="str">
        <v>0 - Port Assets</v>
      </c>
      <c r="BR678" s="16" t="str">
        <v>0- Port Costs</v>
      </c>
      <c r="BV678" s="16" t="str">
        <v>0- Port Value</v>
      </c>
      <c r="BX678" s="16" t="str">
        <v>0</v>
      </c>
    </row>
    <row r="679" spans="8:76" hidden="1" outlineLevel="1" x14ac:dyDescent="0.3">
      <c r="H679" s="16" t="str">
        <v>0 - BM Costs</v>
      </c>
      <c r="L679" s="16" t="str">
        <v>0 - BM Port</v>
      </c>
      <c r="N679" s="16" t="str">
        <v>0 - Port Assets</v>
      </c>
      <c r="BR679" s="16" t="str">
        <v>0- Port Costs</v>
      </c>
      <c r="BV679" s="16" t="str">
        <v>0- Port Value</v>
      </c>
      <c r="BX679" s="16" t="str">
        <v>0</v>
      </c>
    </row>
    <row r="680" spans="8:76" hidden="1" outlineLevel="1" x14ac:dyDescent="0.3">
      <c r="H680" s="16" t="str">
        <v>0 - BM Costs</v>
      </c>
      <c r="L680" s="16" t="str">
        <v>0 - BM Port</v>
      </c>
      <c r="N680" s="16" t="str">
        <v>0 - Port Assets</v>
      </c>
      <c r="BR680" s="16" t="str">
        <v>0- Port Costs</v>
      </c>
      <c r="BV680" s="16" t="str">
        <v>0- Port Value</v>
      </c>
      <c r="BX680" s="16" t="str">
        <v>0</v>
      </c>
    </row>
    <row r="681" spans="8:76" hidden="1" outlineLevel="1" x14ac:dyDescent="0.3">
      <c r="H681" s="16" t="str">
        <v>0 - BM Costs</v>
      </c>
      <c r="L681" s="16" t="str">
        <v>0 - BM Port</v>
      </c>
      <c r="N681" s="16" t="str">
        <v>0 - Port Assets</v>
      </c>
      <c r="BR681" s="16" t="str">
        <v>0- Port Costs</v>
      </c>
      <c r="BV681" s="16" t="str">
        <v>0- Port Value</v>
      </c>
      <c r="BX681" s="16" t="str">
        <v>0</v>
      </c>
    </row>
    <row r="682" spans="8:76" hidden="1" outlineLevel="1" x14ac:dyDescent="0.3">
      <c r="H682" s="16" t="str">
        <v>0 - BM Costs</v>
      </c>
      <c r="L682" s="16" t="str">
        <v>0 - BM Port</v>
      </c>
      <c r="N682" s="16" t="str">
        <v>0 - Port Assets</v>
      </c>
      <c r="BR682" s="16" t="str">
        <v>0- Port Costs</v>
      </c>
      <c r="BV682" s="16" t="str">
        <v>0- Port Value</v>
      </c>
      <c r="BX682" s="16" t="str">
        <v>0</v>
      </c>
    </row>
    <row r="683" spans="8:76" hidden="1" outlineLevel="1" x14ac:dyDescent="0.3">
      <c r="H683" s="16" t="str">
        <v>0 - BM Costs</v>
      </c>
      <c r="L683" s="16" t="str">
        <v>0 - BM Port</v>
      </c>
      <c r="N683" s="16" t="str">
        <v>0 - Port Assets</v>
      </c>
      <c r="BR683" s="16" t="str">
        <v>0- Port Costs</v>
      </c>
      <c r="BV683" s="16" t="str">
        <v>0- Port Value</v>
      </c>
      <c r="BX683" s="16" t="str">
        <v>0</v>
      </c>
    </row>
    <row r="684" spans="8:76" hidden="1" outlineLevel="1" x14ac:dyDescent="0.3">
      <c r="H684" s="16" t="str">
        <v>0 - BM Costs</v>
      </c>
      <c r="L684" s="16" t="str">
        <v>0 - BM Port</v>
      </c>
      <c r="N684" s="16" t="str">
        <v>0 - Port Assets</v>
      </c>
      <c r="BR684" s="16" t="str">
        <v>0- Port Costs</v>
      </c>
      <c r="BV684" s="16" t="str">
        <v>0- Port Value</v>
      </c>
      <c r="BX684" s="16" t="str">
        <v>0</v>
      </c>
    </row>
    <row r="685" spans="8:76" hidden="1" outlineLevel="1" x14ac:dyDescent="0.3">
      <c r="H685" s="16" t="str">
        <v>0 - BM Costs</v>
      </c>
      <c r="L685" s="16" t="str">
        <v>0 - BM Port</v>
      </c>
      <c r="N685" s="16" t="str">
        <v>0 - Port Assets</v>
      </c>
      <c r="BR685" s="16" t="str">
        <v>0- Port Costs</v>
      </c>
      <c r="BV685" s="16" t="str">
        <v>0- Port Value</v>
      </c>
      <c r="BX685" s="16" t="str">
        <v>0</v>
      </c>
    </row>
    <row r="686" spans="8:76" hidden="1" outlineLevel="1" x14ac:dyDescent="0.3">
      <c r="H686" s="16" t="str">
        <v>0 - BM Costs</v>
      </c>
      <c r="L686" s="16" t="str">
        <v>0 - BM Port</v>
      </c>
      <c r="N686" s="16" t="str">
        <v>0 - Port Assets</v>
      </c>
      <c r="BR686" s="16" t="str">
        <v>0- Port Costs</v>
      </c>
      <c r="BV686" s="16" t="str">
        <v>0- Port Value</v>
      </c>
      <c r="BX686" s="16" t="str">
        <v>0</v>
      </c>
    </row>
    <row r="687" spans="8:76" hidden="1" outlineLevel="1" x14ac:dyDescent="0.3">
      <c r="H687" s="16" t="str">
        <v>0 - BM Costs</v>
      </c>
      <c r="L687" s="16" t="str">
        <v>0 - BM Port</v>
      </c>
      <c r="N687" s="16" t="str">
        <v>0 - Port Assets</v>
      </c>
      <c r="BR687" s="16" t="str">
        <v>0- Port Costs</v>
      </c>
      <c r="BV687" s="16" t="str">
        <v>0- Port Value</v>
      </c>
      <c r="BX687" s="16" t="str">
        <v>0</v>
      </c>
    </row>
    <row r="688" spans="8:76" hidden="1" outlineLevel="1" x14ac:dyDescent="0.3">
      <c r="H688" s="16" t="str">
        <v>0 - BM Costs</v>
      </c>
      <c r="L688" s="16" t="str">
        <v>0 - BM Port</v>
      </c>
      <c r="N688" s="16" t="str">
        <v>0 - Port Assets</v>
      </c>
      <c r="BR688" s="16" t="str">
        <v>0- Port Costs</v>
      </c>
      <c r="BV688" s="16" t="str">
        <v>0- Port Value</v>
      </c>
      <c r="BX688" s="16" t="str">
        <v>0</v>
      </c>
    </row>
    <row r="689" spans="8:76" hidden="1" outlineLevel="1" x14ac:dyDescent="0.3">
      <c r="H689" s="16" t="str">
        <v>0 - BM Costs</v>
      </c>
      <c r="L689" s="16" t="str">
        <v>0 - BM Port</v>
      </c>
      <c r="N689" s="16" t="str">
        <v>0 - Port Assets</v>
      </c>
      <c r="BR689" s="16" t="str">
        <v>0- Port Costs</v>
      </c>
      <c r="BV689" s="16" t="str">
        <v>0- Port Value</v>
      </c>
      <c r="BX689" s="16" t="str">
        <v>0</v>
      </c>
    </row>
    <row r="690" spans="8:76" hidden="1" outlineLevel="1" x14ac:dyDescent="0.3">
      <c r="H690" s="16" t="str">
        <v>0 - BM Costs</v>
      </c>
      <c r="L690" s="16" t="str">
        <v>0 - BM Port</v>
      </c>
      <c r="N690" s="16" t="str">
        <v>0 - Port Assets</v>
      </c>
      <c r="BR690" s="16" t="str">
        <v>0- Port Costs</v>
      </c>
      <c r="BV690" s="16" t="str">
        <v>0- Port Value</v>
      </c>
      <c r="BX690" s="16" t="str">
        <v>0</v>
      </c>
    </row>
    <row r="691" spans="8:76" hidden="1" outlineLevel="1" x14ac:dyDescent="0.3">
      <c r="H691" s="16" t="str">
        <v>0 - BM Costs</v>
      </c>
      <c r="L691" s="16" t="str">
        <v>0 - BM Port</v>
      </c>
      <c r="N691" s="16" t="str">
        <v>0 - Port Assets</v>
      </c>
      <c r="BR691" s="16" t="str">
        <v>0- Port Costs</v>
      </c>
      <c r="BV691" s="16" t="str">
        <v>0- Port Value</v>
      </c>
      <c r="BX691" s="16" t="str">
        <v>0</v>
      </c>
    </row>
    <row r="692" spans="8:76" hidden="1" outlineLevel="1" x14ac:dyDescent="0.3">
      <c r="H692" s="16" t="str">
        <v>0 - BM Costs</v>
      </c>
      <c r="L692" s="16" t="str">
        <v>0 - BM Port</v>
      </c>
      <c r="N692" s="16" t="str">
        <v>0 - Port Assets</v>
      </c>
      <c r="BR692" s="16" t="str">
        <v>0- Port Costs</v>
      </c>
      <c r="BV692" s="16" t="str">
        <v>0- Port Value</v>
      </c>
      <c r="BX692" s="16" t="str">
        <v>0</v>
      </c>
    </row>
    <row r="693" spans="8:76" hidden="1" outlineLevel="1" x14ac:dyDescent="0.3">
      <c r="H693" s="16" t="str">
        <v>0 - BM Costs</v>
      </c>
      <c r="L693" s="16" t="str">
        <v>0 - BM Port</v>
      </c>
      <c r="N693" s="16" t="str">
        <v>0 - Port Assets</v>
      </c>
      <c r="BR693" s="16" t="str">
        <v>0- Port Costs</v>
      </c>
      <c r="BV693" s="16" t="str">
        <v>0- Port Value</v>
      </c>
      <c r="BX693" s="16" t="str">
        <v>0</v>
      </c>
    </row>
    <row r="694" spans="8:76" hidden="1" outlineLevel="1" x14ac:dyDescent="0.3">
      <c r="H694" s="16" t="str">
        <v>0 - BM Costs</v>
      </c>
      <c r="L694" s="16" t="str">
        <v>0 - BM Port</v>
      </c>
      <c r="N694" s="16" t="str">
        <v>0 - Port Assets</v>
      </c>
      <c r="BR694" s="16" t="str">
        <v>0- Port Costs</v>
      </c>
      <c r="BV694" s="16" t="str">
        <v>0- Port Value</v>
      </c>
      <c r="BX694" s="16" t="str">
        <v>0</v>
      </c>
    </row>
    <row r="695" spans="8:76" hidden="1" outlineLevel="1" x14ac:dyDescent="0.3">
      <c r="H695" s="16" t="str">
        <v>0 - BM Costs</v>
      </c>
      <c r="L695" s="16" t="str">
        <v>0 - BM Port</v>
      </c>
      <c r="N695" s="16" t="str">
        <v>0 - Port Assets</v>
      </c>
      <c r="BR695" s="16" t="str">
        <v>0- Port Costs</v>
      </c>
      <c r="BV695" s="16" t="str">
        <v>0- Port Value</v>
      </c>
      <c r="BX695" s="16" t="str">
        <v>0</v>
      </c>
    </row>
    <row r="696" spans="8:76" hidden="1" outlineLevel="1" x14ac:dyDescent="0.3">
      <c r="H696" s="16" t="str">
        <v>0 - BM Costs</v>
      </c>
      <c r="L696" s="16" t="str">
        <v>0 - BM Port</v>
      </c>
      <c r="N696" s="16" t="str">
        <v>0 - Port Assets</v>
      </c>
      <c r="BR696" s="16" t="str">
        <v>0- Port Costs</v>
      </c>
      <c r="BV696" s="16" t="str">
        <v>0- Port Value</v>
      </c>
      <c r="BX696" s="16" t="str">
        <v>0</v>
      </c>
    </row>
    <row r="697" spans="8:76" hidden="1" outlineLevel="1" x14ac:dyDescent="0.3">
      <c r="H697" s="16" t="str">
        <v>0 - BM Costs</v>
      </c>
      <c r="L697" s="16" t="str">
        <v>0 - BM Port</v>
      </c>
      <c r="N697" s="16" t="str">
        <v>0 - Port Assets</v>
      </c>
      <c r="BR697" s="16" t="str">
        <v>0- Port Costs</v>
      </c>
      <c r="BV697" s="16" t="str">
        <v>0- Port Value</v>
      </c>
      <c r="BX697" s="16" t="str">
        <v>0</v>
      </c>
    </row>
    <row r="698" spans="8:76" hidden="1" outlineLevel="1" x14ac:dyDescent="0.3">
      <c r="H698" s="16" t="str">
        <v>0 - BM Costs</v>
      </c>
      <c r="L698" s="16" t="str">
        <v>0 - BM Port</v>
      </c>
      <c r="N698" s="16" t="str">
        <v>0 - Port Assets</v>
      </c>
      <c r="BR698" s="16" t="str">
        <v>0- Port Costs</v>
      </c>
      <c r="BV698" s="16" t="str">
        <v>0- Port Value</v>
      </c>
      <c r="BX698" s="16" t="str">
        <v>0</v>
      </c>
    </row>
    <row r="699" spans="8:76" hidden="1" outlineLevel="1" x14ac:dyDescent="0.3">
      <c r="H699" s="16" t="str">
        <v>0 - BM Costs</v>
      </c>
      <c r="L699" s="16" t="str">
        <v>0 - BM Port</v>
      </c>
      <c r="N699" s="16" t="str">
        <v>0 - Port Assets</v>
      </c>
      <c r="BR699" s="16" t="str">
        <v>0- Port Costs</v>
      </c>
      <c r="BV699" s="16" t="str">
        <v>0- Port Value</v>
      </c>
      <c r="BX699" s="16" t="str">
        <v>0</v>
      </c>
    </row>
    <row r="700" spans="8:76" hidden="1" outlineLevel="1" x14ac:dyDescent="0.3">
      <c r="H700" s="16" t="str">
        <v>0 - BM Costs</v>
      </c>
      <c r="L700" s="16" t="str">
        <v>0 - BM Port</v>
      </c>
      <c r="N700" s="16" t="str">
        <v>0 - Port Assets</v>
      </c>
      <c r="BR700" s="16" t="str">
        <v>0- Port Costs</v>
      </c>
      <c r="BV700" s="16" t="str">
        <v>0- Port Value</v>
      </c>
      <c r="BX700" s="16" t="str">
        <v>0</v>
      </c>
    </row>
    <row r="701" spans="8:76" hidden="1" outlineLevel="1" x14ac:dyDescent="0.3">
      <c r="H701" s="16" t="str">
        <v>0 - BM Costs</v>
      </c>
      <c r="L701" s="16" t="str">
        <v>0 - BM Port</v>
      </c>
      <c r="N701" s="16" t="str">
        <v>0 - Port Assets</v>
      </c>
      <c r="BR701" s="16" t="str">
        <v>0- Port Costs</v>
      </c>
      <c r="BV701" s="16" t="str">
        <v>0- Port Value</v>
      </c>
      <c r="BX701" s="16" t="str">
        <v>0</v>
      </c>
    </row>
    <row r="702" spans="8:76" hidden="1" outlineLevel="1" x14ac:dyDescent="0.3">
      <c r="H702" s="16" t="str">
        <v>0 - BM Costs</v>
      </c>
      <c r="L702" s="16" t="str">
        <v>0 - BM Port</v>
      </c>
      <c r="N702" s="16" t="str">
        <v>0 - Port Assets</v>
      </c>
      <c r="BR702" s="16" t="str">
        <v>0- Port Costs</v>
      </c>
      <c r="BV702" s="16" t="str">
        <v>0- Port Value</v>
      </c>
      <c r="BX702" s="16" t="str">
        <v>0</v>
      </c>
    </row>
    <row r="703" spans="8:76" hidden="1" outlineLevel="1" x14ac:dyDescent="0.3">
      <c r="H703" s="16" t="str">
        <v>0 - BM Costs</v>
      </c>
      <c r="L703" s="16" t="str">
        <v>0 - BM Port</v>
      </c>
      <c r="N703" s="16" t="str">
        <v>0 - Port Assets</v>
      </c>
      <c r="BR703" s="16" t="str">
        <v>0- Port Costs</v>
      </c>
      <c r="BV703" s="16" t="str">
        <v>0- Port Value</v>
      </c>
      <c r="BX703" s="16" t="str">
        <v>0</v>
      </c>
    </row>
    <row r="704" spans="8:76" hidden="1" outlineLevel="1" x14ac:dyDescent="0.3">
      <c r="H704" s="16" t="str">
        <v>0 - BM Costs</v>
      </c>
      <c r="L704" s="16" t="str">
        <v>0 - BM Port</v>
      </c>
      <c r="N704" s="16" t="str">
        <v>0 - Port Assets</v>
      </c>
      <c r="BR704" s="16" t="str">
        <v>0- Port Costs</v>
      </c>
      <c r="BV704" s="16" t="str">
        <v>0- Port Value</v>
      </c>
      <c r="BX704" s="16" t="str">
        <v>0</v>
      </c>
    </row>
    <row r="705" spans="8:76" hidden="1" outlineLevel="1" x14ac:dyDescent="0.3">
      <c r="H705" s="16" t="str">
        <v>0 - BM Costs</v>
      </c>
      <c r="L705" s="16" t="str">
        <v>0 - BM Port</v>
      </c>
      <c r="N705" s="16" t="str">
        <v>0 - Port Assets</v>
      </c>
      <c r="BR705" s="16" t="str">
        <v>0- Port Costs</v>
      </c>
      <c r="BV705" s="16" t="str">
        <v>0- Port Value</v>
      </c>
      <c r="BX705" s="16" t="str">
        <v>0</v>
      </c>
    </row>
    <row r="706" spans="8:76" hidden="1" outlineLevel="1" x14ac:dyDescent="0.3">
      <c r="H706" s="16" t="str">
        <v>0 - BM Costs</v>
      </c>
      <c r="L706" s="16" t="str">
        <v>0 - BM Port</v>
      </c>
      <c r="N706" s="16" t="str">
        <v>0 - Port Assets</v>
      </c>
      <c r="BR706" s="16" t="str">
        <v>0- Port Costs</v>
      </c>
      <c r="BV706" s="16" t="str">
        <v>0- Port Value</v>
      </c>
      <c r="BX706" s="16" t="str">
        <v>0</v>
      </c>
    </row>
    <row r="707" spans="8:76" hidden="1" outlineLevel="1" x14ac:dyDescent="0.3">
      <c r="H707" s="16" t="str">
        <v>0 - BM Costs</v>
      </c>
      <c r="L707" s="16" t="str">
        <v>0 - BM Port</v>
      </c>
      <c r="N707" s="16" t="str">
        <v>0 - Port Assets</v>
      </c>
      <c r="BR707" s="16" t="str">
        <v>0- Port Costs</v>
      </c>
      <c r="BV707" s="16" t="str">
        <v>0- Port Value</v>
      </c>
      <c r="BX707" s="16" t="str">
        <v>0</v>
      </c>
    </row>
    <row r="708" spans="8:76" hidden="1" outlineLevel="1" x14ac:dyDescent="0.3">
      <c r="H708" s="16" t="str">
        <v>0 - BM Costs</v>
      </c>
      <c r="L708" s="16" t="str">
        <v>0 - BM Port</v>
      </c>
      <c r="N708" s="16" t="str">
        <v>0 - Port Assets</v>
      </c>
      <c r="BR708" s="16" t="str">
        <v>0- Port Costs</v>
      </c>
      <c r="BV708" s="16" t="str">
        <v>0- Port Value</v>
      </c>
      <c r="BX708" s="16" t="str">
        <v>0</v>
      </c>
    </row>
    <row r="709" spans="8:76" hidden="1" outlineLevel="1" x14ac:dyDescent="0.3">
      <c r="H709" s="16" t="str">
        <v>0 - BM Costs</v>
      </c>
      <c r="L709" s="16" t="str">
        <v>0 - BM Port</v>
      </c>
      <c r="N709" s="16" t="str">
        <v>0 - Port Assets</v>
      </c>
      <c r="BR709" s="16" t="str">
        <v>0- Port Costs</v>
      </c>
      <c r="BV709" s="16" t="str">
        <v>0- Port Value</v>
      </c>
      <c r="BX709" s="16" t="str">
        <v>0</v>
      </c>
    </row>
    <row r="710" spans="8:76" hidden="1" outlineLevel="1" x14ac:dyDescent="0.3">
      <c r="H710" s="16" t="str">
        <v>0 - BM Costs</v>
      </c>
      <c r="L710" s="16" t="str">
        <v>0 - BM Port</v>
      </c>
      <c r="N710" s="16" t="str">
        <v>0 - Port Assets</v>
      </c>
      <c r="BR710" s="16" t="str">
        <v>0- Port Costs</v>
      </c>
      <c r="BV710" s="16" t="str">
        <v>0- Port Value</v>
      </c>
      <c r="BX710" s="16" t="str">
        <v>0</v>
      </c>
    </row>
    <row r="711" spans="8:76" hidden="1" outlineLevel="1" x14ac:dyDescent="0.3">
      <c r="H711" s="16" t="str">
        <v>0 - BM Costs</v>
      </c>
      <c r="L711" s="16" t="str">
        <v>0 - BM Port</v>
      </c>
      <c r="N711" s="16" t="str">
        <v>0 - Port Assets</v>
      </c>
      <c r="BR711" s="16" t="str">
        <v>0- Port Costs</v>
      </c>
      <c r="BV711" s="16" t="str">
        <v>0- Port Value</v>
      </c>
      <c r="BX711" s="16" t="str">
        <v>0</v>
      </c>
    </row>
    <row r="712" spans="8:76" hidden="1" outlineLevel="1" x14ac:dyDescent="0.3">
      <c r="H712" s="16" t="str">
        <v>0 - BM Costs</v>
      </c>
      <c r="L712" s="16" t="str">
        <v>0 - BM Port</v>
      </c>
      <c r="N712" s="16" t="str">
        <v>0 - Port Assets</v>
      </c>
      <c r="BR712" s="16" t="str">
        <v>0- Port Costs</v>
      </c>
      <c r="BV712" s="16" t="str">
        <v>0- Port Value</v>
      </c>
      <c r="BX712" s="16" t="str">
        <v>0</v>
      </c>
    </row>
    <row r="713" spans="8:76" hidden="1" outlineLevel="1" x14ac:dyDescent="0.3">
      <c r="H713" s="16" t="str">
        <v>0 - BM Costs</v>
      </c>
      <c r="L713" s="16" t="str">
        <v>0 - BM Port</v>
      </c>
      <c r="N713" s="16" t="str">
        <v>0 - Port Assets</v>
      </c>
      <c r="BR713" s="16" t="str">
        <v>0- Port Costs</v>
      </c>
      <c r="BV713" s="16" t="str">
        <v>0- Port Value</v>
      </c>
      <c r="BX713" s="16" t="str">
        <v>0</v>
      </c>
    </row>
    <row r="714" spans="8:76" hidden="1" outlineLevel="1" x14ac:dyDescent="0.3">
      <c r="H714" s="16" t="str">
        <v>0 - BM Costs</v>
      </c>
      <c r="L714" s="16" t="str">
        <v>0 - BM Port</v>
      </c>
      <c r="N714" s="16" t="str">
        <v>0 - Port Assets</v>
      </c>
      <c r="BR714" s="16" t="str">
        <v>0- Port Costs</v>
      </c>
      <c r="BV714" s="16" t="str">
        <v>0- Port Value</v>
      </c>
      <c r="BX714" s="16" t="str">
        <v>0</v>
      </c>
    </row>
    <row r="715" spans="8:76" hidden="1" outlineLevel="1" x14ac:dyDescent="0.3">
      <c r="H715" s="16" t="str">
        <v>0 - BM Costs</v>
      </c>
      <c r="L715" s="16" t="str">
        <v>0 - BM Port</v>
      </c>
      <c r="N715" s="16" t="str">
        <v>0 - Port Assets</v>
      </c>
      <c r="BR715" s="16" t="str">
        <v>0- Port Costs</v>
      </c>
      <c r="BV715" s="16" t="str">
        <v>0- Port Value</v>
      </c>
      <c r="BX715" s="16" t="str">
        <v>0</v>
      </c>
    </row>
    <row r="716" spans="8:76" hidden="1" outlineLevel="1" x14ac:dyDescent="0.3">
      <c r="H716" s="16" t="str">
        <v>0 - BM Costs</v>
      </c>
      <c r="L716" s="16" t="str">
        <v>0 - BM Port</v>
      </c>
      <c r="N716" s="16" t="str">
        <v>0 - Port Assets</v>
      </c>
      <c r="BR716" s="16" t="str">
        <v>0- Port Costs</v>
      </c>
      <c r="BV716" s="16" t="str">
        <v>0- Port Value</v>
      </c>
      <c r="BX716" s="16" t="str">
        <v>0</v>
      </c>
    </row>
    <row r="717" spans="8:76" hidden="1" outlineLevel="1" x14ac:dyDescent="0.3">
      <c r="H717" s="16" t="str">
        <v>0 - BM Costs</v>
      </c>
      <c r="L717" s="16" t="str">
        <v>0 - BM Port</v>
      </c>
      <c r="N717" s="16" t="str">
        <v>0 - Port Assets</v>
      </c>
      <c r="BR717" s="16" t="str">
        <v>0- Port Costs</v>
      </c>
      <c r="BV717" s="16" t="str">
        <v>0- Port Value</v>
      </c>
      <c r="BX717" s="16" t="str">
        <v>0</v>
      </c>
    </row>
    <row r="718" spans="8:76" hidden="1" outlineLevel="1" x14ac:dyDescent="0.3">
      <c r="H718" s="16" t="str">
        <v>0 - BM Costs</v>
      </c>
      <c r="L718" s="16" t="str">
        <v>0 - BM Port</v>
      </c>
      <c r="N718" s="16" t="str">
        <v>0 - Port Assets</v>
      </c>
      <c r="BR718" s="16" t="str">
        <v>0- Port Costs</v>
      </c>
      <c r="BV718" s="16" t="str">
        <v>0- Port Value</v>
      </c>
      <c r="BX718" s="16" t="str">
        <v>0</v>
      </c>
    </row>
    <row r="719" spans="8:76" hidden="1" outlineLevel="1" x14ac:dyDescent="0.3">
      <c r="H719" s="16" t="str">
        <v>0 - BM Costs</v>
      </c>
      <c r="L719" s="16" t="str">
        <v>0 - BM Port</v>
      </c>
      <c r="N719" s="16" t="str">
        <v>0 - Port Assets</v>
      </c>
      <c r="BR719" s="16" t="str">
        <v>0- Port Costs</v>
      </c>
      <c r="BV719" s="16" t="str">
        <v>0- Port Value</v>
      </c>
      <c r="BX719" s="16" t="str">
        <v>0</v>
      </c>
    </row>
    <row r="720" spans="8:76" hidden="1" outlineLevel="1" x14ac:dyDescent="0.3">
      <c r="H720" s="16" t="str">
        <v>0 - BM Costs</v>
      </c>
      <c r="L720" s="16" t="str">
        <v>0 - BM Port</v>
      </c>
      <c r="N720" s="16" t="str">
        <v>0 - Port Assets</v>
      </c>
      <c r="BR720" s="16" t="str">
        <v>0- Port Costs</v>
      </c>
      <c r="BV720" s="16" t="str">
        <v>0- Port Value</v>
      </c>
      <c r="BX720" s="16" t="str">
        <v>0</v>
      </c>
    </row>
    <row r="721" spans="8:76" hidden="1" outlineLevel="1" x14ac:dyDescent="0.3">
      <c r="H721" s="16" t="str">
        <v>0 - BM Costs</v>
      </c>
      <c r="L721" s="16" t="str">
        <v>0 - BM Port</v>
      </c>
      <c r="N721" s="16" t="str">
        <v>0 - Port Assets</v>
      </c>
      <c r="BR721" s="16" t="str">
        <v>0- Port Costs</v>
      </c>
      <c r="BV721" s="16" t="str">
        <v>0- Port Value</v>
      </c>
      <c r="BX721" s="16" t="str">
        <v>0</v>
      </c>
    </row>
    <row r="722" spans="8:76" hidden="1" outlineLevel="1" x14ac:dyDescent="0.3">
      <c r="H722" s="16" t="str">
        <v>0 - BM Costs</v>
      </c>
      <c r="L722" s="16" t="str">
        <v>0 - BM Port</v>
      </c>
      <c r="N722" s="16" t="str">
        <v>0 - Port Assets</v>
      </c>
      <c r="BR722" s="16" t="str">
        <v>0- Port Costs</v>
      </c>
      <c r="BV722" s="16" t="str">
        <v>0- Port Value</v>
      </c>
      <c r="BX722" s="16" t="str">
        <v>0</v>
      </c>
    </row>
    <row r="723" spans="8:76" hidden="1" outlineLevel="1" x14ac:dyDescent="0.3">
      <c r="H723" s="16" t="str">
        <v>0 - BM Costs</v>
      </c>
      <c r="L723" s="16" t="str">
        <v>0 - BM Port</v>
      </c>
      <c r="N723" s="16" t="str">
        <v>0 - Port Assets</v>
      </c>
      <c r="BR723" s="16" t="str">
        <v>0- Port Costs</v>
      </c>
      <c r="BV723" s="16" t="str">
        <v>0- Port Value</v>
      </c>
      <c r="BX723" s="16" t="str">
        <v>0</v>
      </c>
    </row>
    <row r="724" spans="8:76" hidden="1" outlineLevel="1" x14ac:dyDescent="0.3">
      <c r="H724" s="16" t="str">
        <v>0 - BM Costs</v>
      </c>
      <c r="L724" s="16" t="str">
        <v>0 - BM Port</v>
      </c>
      <c r="N724" s="16" t="str">
        <v>0 - Port Assets</v>
      </c>
      <c r="BR724" s="16" t="str">
        <v>0- Port Costs</v>
      </c>
      <c r="BV724" s="16" t="str">
        <v>0- Port Value</v>
      </c>
      <c r="BX724" s="16" t="str">
        <v>0</v>
      </c>
    </row>
    <row r="725" spans="8:76" hidden="1" outlineLevel="1" x14ac:dyDescent="0.3">
      <c r="H725" s="16" t="str">
        <v>0 - BM Costs</v>
      </c>
      <c r="L725" s="16" t="str">
        <v>0 - BM Port</v>
      </c>
      <c r="N725" s="16" t="str">
        <v>0 - Port Assets</v>
      </c>
      <c r="BR725" s="16" t="str">
        <v>0- Port Costs</v>
      </c>
      <c r="BV725" s="16" t="str">
        <v>0- Port Value</v>
      </c>
      <c r="BX725" s="16" t="str">
        <v>0</v>
      </c>
    </row>
    <row r="726" spans="8:76" hidden="1" outlineLevel="1" x14ac:dyDescent="0.3">
      <c r="H726" s="16" t="str">
        <v>0 - BM Costs</v>
      </c>
      <c r="L726" s="16" t="str">
        <v>0 - BM Port</v>
      </c>
      <c r="N726" s="16" t="str">
        <v>0 - Port Assets</v>
      </c>
      <c r="BR726" s="16" t="str">
        <v>0- Port Costs</v>
      </c>
      <c r="BV726" s="16" t="str">
        <v>0- Port Value</v>
      </c>
      <c r="BX726" s="16" t="str">
        <v>0</v>
      </c>
    </row>
    <row r="727" spans="8:76" hidden="1" outlineLevel="1" x14ac:dyDescent="0.3">
      <c r="H727" s="16" t="str">
        <v>0 - BM Costs</v>
      </c>
      <c r="L727" s="16" t="str">
        <v>0 - BM Port</v>
      </c>
      <c r="N727" s="16" t="str">
        <v>0 - Port Assets</v>
      </c>
      <c r="BR727" s="16" t="str">
        <v>0- Port Costs</v>
      </c>
      <c r="BV727" s="16" t="str">
        <v>0- Port Value</v>
      </c>
      <c r="BX727" s="16" t="str">
        <v>0</v>
      </c>
    </row>
    <row r="728" spans="8:76" hidden="1" outlineLevel="1" x14ac:dyDescent="0.3">
      <c r="H728" s="16" t="str">
        <v>0 - BM Costs</v>
      </c>
      <c r="L728" s="16" t="str">
        <v>0 - BM Port</v>
      </c>
      <c r="N728" s="16" t="str">
        <v>0 - Port Assets</v>
      </c>
      <c r="BR728" s="16" t="str">
        <v>0- Port Costs</v>
      </c>
      <c r="BV728" s="16" t="str">
        <v>0- Port Value</v>
      </c>
      <c r="BX728" s="16" t="str">
        <v>0</v>
      </c>
    </row>
    <row r="729" spans="8:76" hidden="1" outlineLevel="1" x14ac:dyDescent="0.3">
      <c r="H729" s="16" t="str">
        <v>0 - BM Costs</v>
      </c>
      <c r="L729" s="16" t="str">
        <v>0 - BM Port</v>
      </c>
      <c r="N729" s="16" t="str">
        <v>0 - Port Assets</v>
      </c>
      <c r="BR729" s="16" t="str">
        <v>0- Port Costs</v>
      </c>
      <c r="BV729" s="16" t="str">
        <v>0- Port Value</v>
      </c>
      <c r="BX729" s="16" t="str">
        <v>0</v>
      </c>
    </row>
    <row r="730" spans="8:76" hidden="1" outlineLevel="1" x14ac:dyDescent="0.3">
      <c r="H730" s="16" t="str">
        <v>0 - BM Costs</v>
      </c>
      <c r="L730" s="16" t="str">
        <v>0 - BM Port</v>
      </c>
      <c r="N730" s="16" t="str">
        <v>0 - Port Assets</v>
      </c>
      <c r="BR730" s="16" t="str">
        <v>0- Port Costs</v>
      </c>
      <c r="BV730" s="16" t="str">
        <v>0- Port Value</v>
      </c>
      <c r="BX730" s="16" t="str">
        <v>0</v>
      </c>
    </row>
    <row r="731" spans="8:76" hidden="1" outlineLevel="1" x14ac:dyDescent="0.3">
      <c r="H731" s="16" t="str">
        <v>0 - BM Costs</v>
      </c>
      <c r="L731" s="16" t="str">
        <v>0 - BM Port</v>
      </c>
      <c r="N731" s="16" t="str">
        <v>0 - Port Assets</v>
      </c>
      <c r="BR731" s="16" t="str">
        <v>0- Port Costs</v>
      </c>
      <c r="BV731" s="16" t="str">
        <v>0- Port Value</v>
      </c>
      <c r="BX731" s="16" t="str">
        <v>0</v>
      </c>
    </row>
    <row r="732" spans="8:76" hidden="1" outlineLevel="1" x14ac:dyDescent="0.3">
      <c r="H732" s="16" t="str">
        <v>0 - BM Costs</v>
      </c>
      <c r="L732" s="16" t="str">
        <v>0 - BM Port</v>
      </c>
      <c r="N732" s="16" t="str">
        <v>0 - Port Assets</v>
      </c>
      <c r="BR732" s="16" t="str">
        <v>0- Port Costs</v>
      </c>
      <c r="BV732" s="16" t="str">
        <v>0- Port Value</v>
      </c>
      <c r="BX732" s="16" t="str">
        <v>0</v>
      </c>
    </row>
    <row r="733" spans="8:76" hidden="1" outlineLevel="1" x14ac:dyDescent="0.3">
      <c r="H733" s="16" t="str">
        <v>0 - BM Costs</v>
      </c>
      <c r="L733" s="16" t="str">
        <v>0 - BM Port</v>
      </c>
      <c r="N733" s="16" t="str">
        <v>0 - Port Assets</v>
      </c>
      <c r="BR733" s="16" t="str">
        <v>0- Port Costs</v>
      </c>
      <c r="BV733" s="16" t="str">
        <v>0- Port Value</v>
      </c>
      <c r="BX733" s="16" t="str">
        <v>0</v>
      </c>
    </row>
    <row r="734" spans="8:76" hidden="1" outlineLevel="1" x14ac:dyDescent="0.3">
      <c r="H734" s="16" t="str">
        <v>0 - BM Costs</v>
      </c>
      <c r="L734" s="16" t="str">
        <v>0 - BM Port</v>
      </c>
      <c r="N734" s="16" t="str">
        <v>0 - Port Assets</v>
      </c>
      <c r="BR734" s="16" t="str">
        <v>0- Port Costs</v>
      </c>
      <c r="BV734" s="16" t="str">
        <v>0- Port Value</v>
      </c>
      <c r="BX734" s="16" t="str">
        <v>0</v>
      </c>
    </row>
    <row r="735" spans="8:76" hidden="1" outlineLevel="1" x14ac:dyDescent="0.3">
      <c r="H735" s="16" t="str">
        <v>0 - BM Costs</v>
      </c>
      <c r="L735" s="16" t="str">
        <v>0 - BM Port</v>
      </c>
      <c r="N735" s="16" t="str">
        <v>0 - Port Assets</v>
      </c>
      <c r="BR735" s="16" t="str">
        <v>0- Port Costs</v>
      </c>
      <c r="BV735" s="16" t="str">
        <v>0- Port Value</v>
      </c>
      <c r="BX735" s="16" t="str">
        <v>0</v>
      </c>
    </row>
    <row r="736" spans="8:76" hidden="1" outlineLevel="1" x14ac:dyDescent="0.3">
      <c r="H736" s="16" t="str">
        <v>0 - BM Costs</v>
      </c>
      <c r="L736" s="16" t="str">
        <v>0 - BM Port</v>
      </c>
      <c r="N736" s="16" t="str">
        <v>0 - Port Assets</v>
      </c>
      <c r="BR736" s="16" t="str">
        <v>0- Port Costs</v>
      </c>
      <c r="BV736" s="16" t="str">
        <v>0- Port Value</v>
      </c>
      <c r="BX736" s="16" t="str">
        <v>0</v>
      </c>
    </row>
    <row r="737" spans="8:76" hidden="1" outlineLevel="1" x14ac:dyDescent="0.3">
      <c r="H737" s="16" t="str">
        <v>0 - BM Costs</v>
      </c>
      <c r="L737" s="16" t="str">
        <v>0 - BM Port</v>
      </c>
      <c r="N737" s="16" t="str">
        <v>0 - Port Assets</v>
      </c>
      <c r="BR737" s="16" t="str">
        <v>0- Port Costs</v>
      </c>
      <c r="BV737" s="16" t="str">
        <v>0- Port Value</v>
      </c>
      <c r="BX737" s="16" t="str">
        <v>0</v>
      </c>
    </row>
    <row r="738" spans="8:76" hidden="1" outlineLevel="1" x14ac:dyDescent="0.3">
      <c r="H738" s="16" t="str">
        <v>0 - BM Costs</v>
      </c>
      <c r="L738" s="16" t="str">
        <v>0 - BM Port</v>
      </c>
      <c r="N738" s="16" t="str">
        <v>0 - Port Assets</v>
      </c>
      <c r="BR738" s="16" t="str">
        <v>0- Port Costs</v>
      </c>
      <c r="BV738" s="16" t="str">
        <v>0- Port Value</v>
      </c>
      <c r="BX738" s="16" t="str">
        <v>0</v>
      </c>
    </row>
    <row r="739" spans="8:76" hidden="1" outlineLevel="1" x14ac:dyDescent="0.3">
      <c r="H739" s="16" t="str">
        <v>0 - BM Costs</v>
      </c>
      <c r="L739" s="16" t="str">
        <v>0 - BM Port</v>
      </c>
      <c r="N739" s="16" t="str">
        <v>0 - Port Assets</v>
      </c>
      <c r="BR739" s="16" t="str">
        <v>0- Port Costs</v>
      </c>
      <c r="BV739" s="16" t="str">
        <v>0- Port Value</v>
      </c>
      <c r="BX739" s="16" t="str">
        <v>0</v>
      </c>
    </row>
    <row r="740" spans="8:76" hidden="1" outlineLevel="1" x14ac:dyDescent="0.3">
      <c r="H740" s="16" t="str">
        <v>0 - BM Costs</v>
      </c>
      <c r="L740" s="16" t="str">
        <v>0 - BM Port</v>
      </c>
      <c r="N740" s="16" t="str">
        <v>0 - Port Assets</v>
      </c>
      <c r="BR740" s="16" t="str">
        <v>0- Port Costs</v>
      </c>
      <c r="BV740" s="16" t="str">
        <v>0- Port Value</v>
      </c>
      <c r="BX740" s="16" t="str">
        <v>0</v>
      </c>
    </row>
    <row r="741" spans="8:76" hidden="1" outlineLevel="1" x14ac:dyDescent="0.3">
      <c r="H741" s="16" t="str">
        <v>0 - BM Costs</v>
      </c>
      <c r="L741" s="16" t="str">
        <v>0 - BM Port</v>
      </c>
      <c r="N741" s="16" t="str">
        <v>0 - Port Assets</v>
      </c>
      <c r="BR741" s="16" t="str">
        <v>0- Port Costs</v>
      </c>
      <c r="BV741" s="16" t="str">
        <v>0- Port Value</v>
      </c>
      <c r="BX741" s="16" t="str">
        <v>0</v>
      </c>
    </row>
    <row r="742" spans="8:76" hidden="1" outlineLevel="1" x14ac:dyDescent="0.3">
      <c r="H742" s="16" t="str">
        <v>0 - BM Costs</v>
      </c>
      <c r="L742" s="16" t="str">
        <v>0 - BM Port</v>
      </c>
      <c r="N742" s="16" t="str">
        <v>0 - Port Assets</v>
      </c>
      <c r="BR742" s="16" t="str">
        <v>0- Port Costs</v>
      </c>
      <c r="BV742" s="16" t="str">
        <v>0- Port Value</v>
      </c>
      <c r="BX742" s="16" t="str">
        <v>0</v>
      </c>
    </row>
    <row r="743" spans="8:76" hidden="1" outlineLevel="1" x14ac:dyDescent="0.3">
      <c r="H743" s="16" t="str">
        <v>0 - BM Costs</v>
      </c>
      <c r="L743" s="16" t="str">
        <v>0 - BM Port</v>
      </c>
      <c r="N743" s="16" t="str">
        <v>0 - Port Assets</v>
      </c>
      <c r="BR743" s="16" t="str">
        <v>0- Port Costs</v>
      </c>
      <c r="BV743" s="16" t="str">
        <v>0- Port Value</v>
      </c>
      <c r="BX743" s="16" t="str">
        <v>0</v>
      </c>
    </row>
    <row r="744" spans="8:76" hidden="1" outlineLevel="1" x14ac:dyDescent="0.3">
      <c r="H744" s="16" t="str">
        <v>0 - BM Costs</v>
      </c>
      <c r="L744" s="16" t="str">
        <v>0 - BM Port</v>
      </c>
      <c r="N744" s="16" t="str">
        <v>0 - Port Assets</v>
      </c>
      <c r="BR744" s="16" t="str">
        <v>0- Port Costs</v>
      </c>
      <c r="BV744" s="16" t="str">
        <v>0- Port Value</v>
      </c>
      <c r="BX744" s="16" t="str">
        <v>0</v>
      </c>
    </row>
    <row r="745" spans="8:76" hidden="1" outlineLevel="1" x14ac:dyDescent="0.3">
      <c r="H745" s="16" t="str">
        <v>0 - BM Costs</v>
      </c>
      <c r="L745" s="16" t="str">
        <v>0 - BM Port</v>
      </c>
      <c r="N745" s="16" t="str">
        <v>0 - Port Assets</v>
      </c>
      <c r="BR745" s="16" t="str">
        <v>0- Port Costs</v>
      </c>
      <c r="BV745" s="16" t="str">
        <v>0- Port Value</v>
      </c>
      <c r="BX745" s="16" t="str">
        <v>0</v>
      </c>
    </row>
    <row r="746" spans="8:76" hidden="1" outlineLevel="1" x14ac:dyDescent="0.3">
      <c r="H746" s="16" t="str">
        <v>0 - BM Costs</v>
      </c>
      <c r="L746" s="16" t="str">
        <v>0 - BM Port</v>
      </c>
      <c r="N746" s="16" t="str">
        <v>0 - Port Assets</v>
      </c>
      <c r="BR746" s="16" t="str">
        <v>0- Port Costs</v>
      </c>
      <c r="BV746" s="16" t="str">
        <v>0- Port Value</v>
      </c>
      <c r="BX746" s="16" t="str">
        <v>0</v>
      </c>
    </row>
    <row r="747" spans="8:76" hidden="1" outlineLevel="1" x14ac:dyDescent="0.3">
      <c r="H747" s="16" t="str">
        <v>0 - BM Costs</v>
      </c>
      <c r="L747" s="16" t="str">
        <v>0 - BM Port</v>
      </c>
      <c r="N747" s="16" t="str">
        <v>0 - Port Assets</v>
      </c>
      <c r="BR747" s="16" t="str">
        <v>0- Port Costs</v>
      </c>
      <c r="BV747" s="16" t="str">
        <v>0- Port Value</v>
      </c>
      <c r="BX747" s="16" t="str">
        <v>0</v>
      </c>
    </row>
    <row r="748" spans="8:76" hidden="1" outlineLevel="1" x14ac:dyDescent="0.3">
      <c r="H748" s="16" t="str">
        <v>0 - BM Costs</v>
      </c>
      <c r="L748" s="16" t="str">
        <v>0 - BM Port</v>
      </c>
      <c r="N748" s="16" t="str">
        <v>0 - Port Assets</v>
      </c>
      <c r="BR748" s="16" t="str">
        <v>0- Port Costs</v>
      </c>
      <c r="BV748" s="16" t="str">
        <v>0- Port Value</v>
      </c>
      <c r="BX748" s="16" t="str">
        <v>0</v>
      </c>
    </row>
    <row r="749" spans="8:76" hidden="1" outlineLevel="1" x14ac:dyDescent="0.3">
      <c r="H749" s="16" t="str">
        <v>0 - BM Costs</v>
      </c>
      <c r="L749" s="16" t="str">
        <v>0 - BM Port</v>
      </c>
      <c r="N749" s="16" t="str">
        <v>0 - Port Assets</v>
      </c>
      <c r="BR749" s="16" t="str">
        <v>0- Port Costs</v>
      </c>
      <c r="BV749" s="16" t="str">
        <v>0- Port Value</v>
      </c>
      <c r="BX749" s="16" t="str">
        <v>0</v>
      </c>
    </row>
    <row r="750" spans="8:76" hidden="1" outlineLevel="1" x14ac:dyDescent="0.3">
      <c r="H750" s="16" t="str">
        <v>0 - BM Costs</v>
      </c>
      <c r="L750" s="16" t="str">
        <v>0 - BM Port</v>
      </c>
      <c r="N750" s="16" t="str">
        <v>0 - Port Assets</v>
      </c>
      <c r="BR750" s="16" t="str">
        <v>0- Port Costs</v>
      </c>
      <c r="BV750" s="16" t="str">
        <v>0- Port Value</v>
      </c>
      <c r="BX750" s="16" t="str">
        <v>0</v>
      </c>
    </row>
    <row r="751" spans="8:76" hidden="1" outlineLevel="1" x14ac:dyDescent="0.3">
      <c r="H751" s="16" t="str">
        <v>0 - BM Costs</v>
      </c>
      <c r="L751" s="16" t="str">
        <v>0 - BM Port</v>
      </c>
      <c r="N751" s="16" t="str">
        <v>0 - Port Assets</v>
      </c>
      <c r="BR751" s="16" t="str">
        <v>0- Port Costs</v>
      </c>
      <c r="BV751" s="16" t="str">
        <v>0- Port Value</v>
      </c>
      <c r="BX751" s="16" t="str">
        <v>0</v>
      </c>
    </row>
    <row r="752" spans="8:76" hidden="1" outlineLevel="1" x14ac:dyDescent="0.3">
      <c r="H752" s="16" t="str">
        <v>0 - BM Costs</v>
      </c>
      <c r="L752" s="16" t="str">
        <v>0 - BM Port</v>
      </c>
      <c r="N752" s="16" t="str">
        <v>0 - Port Assets</v>
      </c>
      <c r="BR752" s="16" t="str">
        <v>0- Port Costs</v>
      </c>
      <c r="BV752" s="16" t="str">
        <v>0- Port Value</v>
      </c>
      <c r="BX752" s="16" t="str">
        <v>0</v>
      </c>
    </row>
    <row r="753" spans="8:76" hidden="1" outlineLevel="1" x14ac:dyDescent="0.3">
      <c r="H753" s="16" t="str">
        <v>0 - BM Costs</v>
      </c>
      <c r="L753" s="16" t="str">
        <v>0 - BM Port</v>
      </c>
      <c r="N753" s="16" t="str">
        <v>0 - Port Assets</v>
      </c>
      <c r="BR753" s="16" t="str">
        <v>0- Port Costs</v>
      </c>
      <c r="BV753" s="16" t="str">
        <v>0- Port Value</v>
      </c>
      <c r="BX753" s="16" t="str">
        <v>0</v>
      </c>
    </row>
    <row r="754" spans="8:76" hidden="1" outlineLevel="1" x14ac:dyDescent="0.3">
      <c r="H754" s="16" t="str">
        <v>0 - BM Costs</v>
      </c>
      <c r="L754" s="16" t="str">
        <v>0 - BM Port</v>
      </c>
      <c r="N754" s="16" t="str">
        <v>0 - Port Assets</v>
      </c>
      <c r="BR754" s="16" t="str">
        <v>0- Port Costs</v>
      </c>
      <c r="BV754" s="16" t="str">
        <v>0- Port Value</v>
      </c>
      <c r="BX754" s="16" t="str">
        <v>0</v>
      </c>
    </row>
    <row r="755" spans="8:76" hidden="1" outlineLevel="1" x14ac:dyDescent="0.3">
      <c r="H755" s="16" t="str">
        <v>0 - BM Costs</v>
      </c>
      <c r="L755" s="16" t="str">
        <v>0 - BM Port</v>
      </c>
      <c r="N755" s="16" t="str">
        <v>0 - Port Assets</v>
      </c>
      <c r="BR755" s="16" t="str">
        <v>0- Port Costs</v>
      </c>
      <c r="BV755" s="16" t="str">
        <v>0- Port Value</v>
      </c>
      <c r="BX755" s="16" t="str">
        <v>0</v>
      </c>
    </row>
    <row r="756" spans="8:76" hidden="1" outlineLevel="1" x14ac:dyDescent="0.3">
      <c r="H756" s="16" t="str">
        <v>0 - BM Costs</v>
      </c>
      <c r="L756" s="16" t="str">
        <v>0 - BM Port</v>
      </c>
      <c r="N756" s="16" t="str">
        <v>0 - Port Assets</v>
      </c>
      <c r="BR756" s="16" t="str">
        <v>0- Port Costs</v>
      </c>
      <c r="BV756" s="16" t="str">
        <v>0- Port Value</v>
      </c>
      <c r="BX756" s="16" t="str">
        <v>0</v>
      </c>
    </row>
    <row r="757" spans="8:76" hidden="1" outlineLevel="1" x14ac:dyDescent="0.3">
      <c r="H757" s="16" t="str">
        <v>0 - BM Costs</v>
      </c>
      <c r="L757" s="16" t="str">
        <v>0 - BM Port</v>
      </c>
      <c r="N757" s="16" t="str">
        <v>0 - Port Assets</v>
      </c>
      <c r="BR757" s="16" t="str">
        <v>0- Port Costs</v>
      </c>
      <c r="BV757" s="16" t="str">
        <v>0- Port Value</v>
      </c>
      <c r="BX757" s="16" t="str">
        <v>0</v>
      </c>
    </row>
    <row r="758" spans="8:76" hidden="1" outlineLevel="1" x14ac:dyDescent="0.3">
      <c r="H758" s="16" t="str">
        <v>0 - BM Costs</v>
      </c>
      <c r="L758" s="16" t="str">
        <v>0 - BM Port</v>
      </c>
      <c r="N758" s="16" t="str">
        <v>0 - Port Assets</v>
      </c>
      <c r="BR758" s="16" t="str">
        <v>0- Port Costs</v>
      </c>
      <c r="BV758" s="16" t="str">
        <v>0- Port Value</v>
      </c>
      <c r="BX758" s="16" t="str">
        <v>0</v>
      </c>
    </row>
    <row r="759" spans="8:76" hidden="1" outlineLevel="1" x14ac:dyDescent="0.3">
      <c r="H759" s="16" t="str">
        <v>0 - BM Costs</v>
      </c>
      <c r="L759" s="16" t="str">
        <v>0 - BM Port</v>
      </c>
      <c r="N759" s="16" t="str">
        <v>0 - Port Assets</v>
      </c>
      <c r="BR759" s="16" t="str">
        <v>0- Port Costs</v>
      </c>
      <c r="BV759" s="16" t="str">
        <v>0- Port Value</v>
      </c>
      <c r="BX759" s="16" t="str">
        <v>0</v>
      </c>
    </row>
    <row r="760" spans="8:76" hidden="1" outlineLevel="1" x14ac:dyDescent="0.3">
      <c r="H760" s="16" t="str">
        <v>0 - BM Costs</v>
      </c>
      <c r="L760" s="16" t="str">
        <v>0 - BM Port</v>
      </c>
      <c r="N760" s="16" t="str">
        <v>0 - Port Assets</v>
      </c>
      <c r="BR760" s="16" t="str">
        <v>0- Port Costs</v>
      </c>
      <c r="BV760" s="16" t="str">
        <v>0- Port Value</v>
      </c>
      <c r="BX760" s="16" t="str">
        <v>0</v>
      </c>
    </row>
    <row r="761" spans="8:76" hidden="1" outlineLevel="1" x14ac:dyDescent="0.3">
      <c r="H761" s="16" t="str">
        <v>0 - BM Costs</v>
      </c>
      <c r="L761" s="16" t="str">
        <v>0 - BM Port</v>
      </c>
      <c r="N761" s="16" t="str">
        <v>0 - Port Assets</v>
      </c>
      <c r="BR761" s="16" t="str">
        <v>0- Port Costs</v>
      </c>
      <c r="BV761" s="16" t="str">
        <v>0- Port Value</v>
      </c>
      <c r="BX761" s="16" t="str">
        <v>0</v>
      </c>
    </row>
    <row r="762" spans="8:76" hidden="1" outlineLevel="1" x14ac:dyDescent="0.3">
      <c r="H762" s="16" t="str">
        <v>0 - BM Costs</v>
      </c>
      <c r="L762" s="16" t="str">
        <v>0 - BM Port</v>
      </c>
      <c r="N762" s="16" t="str">
        <v>0 - Port Assets</v>
      </c>
      <c r="BR762" s="16" t="str">
        <v>0- Port Costs</v>
      </c>
      <c r="BV762" s="16" t="str">
        <v>0- Port Value</v>
      </c>
      <c r="BX762" s="16" t="str">
        <v>0</v>
      </c>
    </row>
    <row r="763" spans="8:76" hidden="1" outlineLevel="1" x14ac:dyDescent="0.3">
      <c r="H763" s="16" t="str">
        <v>0 - BM Costs</v>
      </c>
      <c r="L763" s="16" t="str">
        <v>0 - BM Port</v>
      </c>
      <c r="N763" s="16" t="str">
        <v>0 - Port Assets</v>
      </c>
      <c r="BR763" s="16" t="str">
        <v>0- Port Costs</v>
      </c>
      <c r="BV763" s="16" t="str">
        <v>0- Port Value</v>
      </c>
      <c r="BX763" s="16" t="str">
        <v>0</v>
      </c>
    </row>
    <row r="764" spans="8:76" hidden="1" outlineLevel="1" x14ac:dyDescent="0.3">
      <c r="H764" s="16" t="str">
        <v>0 - BM Costs</v>
      </c>
      <c r="L764" s="16" t="str">
        <v>0 - BM Port</v>
      </c>
      <c r="N764" s="16" t="str">
        <v>0 - Port Assets</v>
      </c>
      <c r="BR764" s="16" t="str">
        <v>0- Port Costs</v>
      </c>
      <c r="BV764" s="16" t="str">
        <v>0- Port Value</v>
      </c>
      <c r="BX764" s="16" t="str">
        <v>0</v>
      </c>
    </row>
    <row r="765" spans="8:76" hidden="1" outlineLevel="1" x14ac:dyDescent="0.3">
      <c r="H765" s="16" t="str">
        <v>0 - BM Costs</v>
      </c>
      <c r="L765" s="16" t="str">
        <v>0 - BM Port</v>
      </c>
      <c r="N765" s="16" t="str">
        <v>0 - Port Assets</v>
      </c>
      <c r="BR765" s="16" t="str">
        <v>0- Port Costs</v>
      </c>
      <c r="BV765" s="16" t="str">
        <v>0- Port Value</v>
      </c>
      <c r="BX765" s="16" t="str">
        <v>0</v>
      </c>
    </row>
    <row r="766" spans="8:76" hidden="1" outlineLevel="1" x14ac:dyDescent="0.3">
      <c r="H766" s="16" t="str">
        <v>0 - BM Costs</v>
      </c>
      <c r="L766" s="16" t="str">
        <v>0 - BM Port</v>
      </c>
      <c r="N766" s="16" t="str">
        <v>0 - Port Assets</v>
      </c>
      <c r="BR766" s="16" t="str">
        <v>0- Port Costs</v>
      </c>
      <c r="BV766" s="16" t="str">
        <v>0- Port Value</v>
      </c>
      <c r="BX766" s="16" t="str">
        <v>0</v>
      </c>
    </row>
    <row r="767" spans="8:76" hidden="1" outlineLevel="1" x14ac:dyDescent="0.3">
      <c r="H767" s="16" t="str">
        <v>0 - BM Costs</v>
      </c>
      <c r="L767" s="16" t="str">
        <v>0 - BM Port</v>
      </c>
      <c r="N767" s="16" t="str">
        <v>0 - Port Assets</v>
      </c>
      <c r="BR767" s="16" t="str">
        <v>0- Port Costs</v>
      </c>
      <c r="BV767" s="16" t="str">
        <v>0- Port Value</v>
      </c>
      <c r="BX767" s="16" t="str">
        <v>0</v>
      </c>
    </row>
    <row r="768" spans="8:76" hidden="1" outlineLevel="1" x14ac:dyDescent="0.3">
      <c r="H768" s="16" t="str">
        <v>0 - BM Costs</v>
      </c>
      <c r="L768" s="16" t="str">
        <v>0 - BM Port</v>
      </c>
      <c r="N768" s="16" t="str">
        <v>0 - Port Assets</v>
      </c>
      <c r="BR768" s="16" t="str">
        <v>0- Port Costs</v>
      </c>
      <c r="BV768" s="16" t="str">
        <v>0- Port Value</v>
      </c>
      <c r="BX768" s="16" t="str">
        <v>0</v>
      </c>
    </row>
    <row r="769" spans="8:76" hidden="1" outlineLevel="1" x14ac:dyDescent="0.3">
      <c r="H769" s="16" t="str">
        <v>0 - BM Costs</v>
      </c>
      <c r="L769" s="16" t="str">
        <v>0 - BM Port</v>
      </c>
      <c r="N769" s="16" t="str">
        <v>0 - Port Assets</v>
      </c>
      <c r="BR769" s="16" t="str">
        <v>0- Port Costs</v>
      </c>
      <c r="BV769" s="16" t="str">
        <v>0- Port Value</v>
      </c>
      <c r="BX769" s="16" t="str">
        <v>0</v>
      </c>
    </row>
    <row r="770" spans="8:76" hidden="1" outlineLevel="1" x14ac:dyDescent="0.3">
      <c r="H770" s="16" t="str">
        <v>0 - BM Costs</v>
      </c>
      <c r="L770" s="16" t="str">
        <v>0 - BM Port</v>
      </c>
      <c r="N770" s="16" t="str">
        <v>0 - Port Assets</v>
      </c>
      <c r="BR770" s="16" t="str">
        <v>0- Port Costs</v>
      </c>
      <c r="BV770" s="16" t="str">
        <v>0- Port Value</v>
      </c>
      <c r="BX770" s="16" t="str">
        <v>0</v>
      </c>
    </row>
    <row r="771" spans="8:76" hidden="1" outlineLevel="1" x14ac:dyDescent="0.3">
      <c r="H771" s="16" t="str">
        <v>0 - BM Costs</v>
      </c>
      <c r="L771" s="16" t="str">
        <v>0 - BM Port</v>
      </c>
      <c r="N771" s="16" t="str">
        <v>0 - Port Assets</v>
      </c>
      <c r="BR771" s="16" t="str">
        <v>0- Port Costs</v>
      </c>
      <c r="BV771" s="16" t="str">
        <v>0- Port Value</v>
      </c>
      <c r="BX771" s="16" t="str">
        <v>0</v>
      </c>
    </row>
    <row r="772" spans="8:76" hidden="1" outlineLevel="1" x14ac:dyDescent="0.3">
      <c r="H772" s="16" t="str">
        <v>0 - BM Costs</v>
      </c>
      <c r="L772" s="16" t="str">
        <v>0 - BM Port</v>
      </c>
      <c r="N772" s="16" t="str">
        <v>0 - Port Assets</v>
      </c>
      <c r="BR772" s="16" t="str">
        <v>0- Port Costs</v>
      </c>
      <c r="BV772" s="16" t="str">
        <v>0- Port Value</v>
      </c>
      <c r="BX772" s="16" t="str">
        <v>0</v>
      </c>
    </row>
    <row r="773" spans="8:76" hidden="1" outlineLevel="1" x14ac:dyDescent="0.3">
      <c r="H773" s="16" t="str">
        <v>0 - BM Costs</v>
      </c>
      <c r="L773" s="16" t="str">
        <v>0 - BM Port</v>
      </c>
      <c r="N773" s="16" t="str">
        <v>0 - Port Assets</v>
      </c>
      <c r="BR773" s="16" t="str">
        <v>0- Port Costs</v>
      </c>
      <c r="BV773" s="16" t="str">
        <v>0- Port Value</v>
      </c>
      <c r="BX773" s="16" t="str">
        <v>0</v>
      </c>
    </row>
    <row r="774" spans="8:76" hidden="1" outlineLevel="1" x14ac:dyDescent="0.3">
      <c r="H774" s="16" t="str">
        <v>0 - BM Costs</v>
      </c>
      <c r="L774" s="16" t="str">
        <v>0 - BM Port</v>
      </c>
      <c r="N774" s="16" t="str">
        <v>0 - Port Assets</v>
      </c>
      <c r="BR774" s="16" t="str">
        <v>0- Port Costs</v>
      </c>
      <c r="BV774" s="16" t="str">
        <v>0- Port Value</v>
      </c>
      <c r="BX774" s="16" t="str">
        <v>0</v>
      </c>
    </row>
    <row r="775" spans="8:76" hidden="1" outlineLevel="1" x14ac:dyDescent="0.3">
      <c r="H775" s="16" t="str">
        <v>0 - BM Costs</v>
      </c>
      <c r="L775" s="16" t="str">
        <v>0 - BM Port</v>
      </c>
      <c r="N775" s="16" t="str">
        <v>0 - Port Assets</v>
      </c>
      <c r="BR775" s="16" t="str">
        <v>0- Port Costs</v>
      </c>
      <c r="BV775" s="16" t="str">
        <v>0- Port Value</v>
      </c>
      <c r="BX775" s="16" t="str">
        <v>0</v>
      </c>
    </row>
    <row r="776" spans="8:76" hidden="1" outlineLevel="1" x14ac:dyDescent="0.3">
      <c r="H776" s="16" t="str">
        <v>0 - BM Costs</v>
      </c>
      <c r="L776" s="16" t="str">
        <v>0 - BM Port</v>
      </c>
      <c r="N776" s="16" t="str">
        <v>0 - Port Assets</v>
      </c>
      <c r="BR776" s="16" t="str">
        <v>0- Port Costs</v>
      </c>
      <c r="BV776" s="16" t="str">
        <v>0- Port Value</v>
      </c>
      <c r="BX776" s="16" t="str">
        <v>0</v>
      </c>
    </row>
    <row r="777" spans="8:76" hidden="1" outlineLevel="1" x14ac:dyDescent="0.3">
      <c r="H777" s="16" t="str">
        <v>0 - BM Costs</v>
      </c>
      <c r="L777" s="16" t="str">
        <v>0 - BM Port</v>
      </c>
      <c r="N777" s="16" t="str">
        <v>0 - Port Assets</v>
      </c>
      <c r="BR777" s="16" t="str">
        <v>0- Port Costs</v>
      </c>
      <c r="BV777" s="16" t="str">
        <v>0- Port Value</v>
      </c>
      <c r="BX777" s="16" t="str">
        <v>0</v>
      </c>
    </row>
    <row r="778" spans="8:76" hidden="1" outlineLevel="1" x14ac:dyDescent="0.3">
      <c r="H778" s="16" t="str">
        <v>0 - BM Costs</v>
      </c>
      <c r="L778" s="16" t="str">
        <v>0 - BM Port</v>
      </c>
      <c r="N778" s="16" t="str">
        <v>0 - Port Assets</v>
      </c>
      <c r="BR778" s="16" t="str">
        <v>0- Port Costs</v>
      </c>
      <c r="BV778" s="16" t="str">
        <v>0- Port Value</v>
      </c>
      <c r="BX778" s="16" t="str">
        <v>0</v>
      </c>
    </row>
    <row r="779" spans="8:76" hidden="1" outlineLevel="1" x14ac:dyDescent="0.3">
      <c r="H779" s="16" t="str">
        <v>0 - BM Costs</v>
      </c>
      <c r="L779" s="16" t="str">
        <v>0 - BM Port</v>
      </c>
      <c r="N779" s="16" t="str">
        <v>0 - Port Assets</v>
      </c>
      <c r="BR779" s="16" t="str">
        <v>0- Port Costs</v>
      </c>
      <c r="BV779" s="16" t="str">
        <v>0- Port Value</v>
      </c>
      <c r="BX779" s="16" t="str">
        <v>0</v>
      </c>
    </row>
    <row r="780" spans="8:76" hidden="1" outlineLevel="1" x14ac:dyDescent="0.3">
      <c r="H780" s="16" t="str">
        <v>0 - BM Costs</v>
      </c>
      <c r="L780" s="16" t="str">
        <v>0 - BM Port</v>
      </c>
      <c r="N780" s="16" t="str">
        <v>0 - Port Assets</v>
      </c>
      <c r="BR780" s="16" t="str">
        <v>0- Port Costs</v>
      </c>
      <c r="BV780" s="16" t="str">
        <v>0- Port Value</v>
      </c>
      <c r="BX780" s="16" t="str">
        <v>0</v>
      </c>
    </row>
    <row r="781" spans="8:76" hidden="1" outlineLevel="1" x14ac:dyDescent="0.3">
      <c r="H781" s="16" t="str">
        <v>0 - BM Costs</v>
      </c>
      <c r="L781" s="16" t="str">
        <v>0 - BM Port</v>
      </c>
      <c r="N781" s="16" t="str">
        <v>0 - Port Assets</v>
      </c>
      <c r="BR781" s="16" t="str">
        <v>0- Port Costs</v>
      </c>
      <c r="BV781" s="16" t="str">
        <v>0- Port Value</v>
      </c>
      <c r="BX781" s="16" t="str">
        <v>0</v>
      </c>
    </row>
    <row r="782" spans="8:76" hidden="1" outlineLevel="1" x14ac:dyDescent="0.3">
      <c r="H782" s="16" t="str">
        <v>0 - BM Costs</v>
      </c>
      <c r="L782" s="16" t="str">
        <v>0 - BM Port</v>
      </c>
      <c r="N782" s="16" t="str">
        <v>0 - Port Assets</v>
      </c>
      <c r="BR782" s="16" t="str">
        <v>0- Port Costs</v>
      </c>
      <c r="BV782" s="16" t="str">
        <v>0- Port Value</v>
      </c>
      <c r="BX782" s="16" t="str">
        <v>0</v>
      </c>
    </row>
    <row r="783" spans="8:76" hidden="1" outlineLevel="1" x14ac:dyDescent="0.3">
      <c r="H783" s="16" t="str">
        <v>0 - BM Costs</v>
      </c>
      <c r="L783" s="16" t="str">
        <v>0 - BM Port</v>
      </c>
      <c r="N783" s="16" t="str">
        <v>0 - Port Assets</v>
      </c>
      <c r="BR783" s="16" t="str">
        <v>0- Port Costs</v>
      </c>
      <c r="BV783" s="16" t="str">
        <v>0- Port Value</v>
      </c>
      <c r="BX783" s="16" t="str">
        <v>0</v>
      </c>
    </row>
    <row r="784" spans="8:76" hidden="1" outlineLevel="1" x14ac:dyDescent="0.3">
      <c r="H784" s="16" t="str">
        <v>0 - BM Costs</v>
      </c>
      <c r="L784" s="16" t="str">
        <v>0 - BM Port</v>
      </c>
      <c r="N784" s="16" t="str">
        <v>0 - Port Assets</v>
      </c>
      <c r="BR784" s="16" t="str">
        <v>0- Port Costs</v>
      </c>
      <c r="BV784" s="16" t="str">
        <v>0- Port Value</v>
      </c>
      <c r="BX784" s="16" t="str">
        <v>0</v>
      </c>
    </row>
    <row r="785" spans="8:76" hidden="1" outlineLevel="1" x14ac:dyDescent="0.3">
      <c r="H785" s="16" t="str">
        <v>0 - BM Costs</v>
      </c>
      <c r="L785" s="16" t="str">
        <v>0 - BM Port</v>
      </c>
      <c r="N785" s="16" t="str">
        <v>0 - Port Assets</v>
      </c>
      <c r="BR785" s="16" t="str">
        <v>0- Port Costs</v>
      </c>
      <c r="BV785" s="16" t="str">
        <v>0- Port Value</v>
      </c>
      <c r="BX785" s="16" t="str">
        <v>0</v>
      </c>
    </row>
    <row r="786" spans="8:76" hidden="1" outlineLevel="1" x14ac:dyDescent="0.3">
      <c r="H786" s="16" t="str">
        <v>0 - BM Costs</v>
      </c>
      <c r="L786" s="16" t="str">
        <v>0 - BM Port</v>
      </c>
      <c r="N786" s="16" t="str">
        <v>0 - Port Assets</v>
      </c>
      <c r="BR786" s="16" t="str">
        <v>0- Port Costs</v>
      </c>
      <c r="BV786" s="16" t="str">
        <v>0- Port Value</v>
      </c>
      <c r="BX786" s="16" t="str">
        <v>0</v>
      </c>
    </row>
    <row r="787" spans="8:76" hidden="1" outlineLevel="1" x14ac:dyDescent="0.3">
      <c r="H787" s="16" t="str">
        <v>0 - BM Costs</v>
      </c>
      <c r="L787" s="16" t="str">
        <v>0 - BM Port</v>
      </c>
      <c r="N787" s="16" t="str">
        <v>0 - Port Assets</v>
      </c>
      <c r="BR787" s="16" t="str">
        <v>0- Port Costs</v>
      </c>
      <c r="BV787" s="16" t="str">
        <v>0- Port Value</v>
      </c>
      <c r="BX787" s="16" t="str">
        <v>0</v>
      </c>
    </row>
    <row r="788" spans="8:76" hidden="1" outlineLevel="1" x14ac:dyDescent="0.3">
      <c r="H788" s="16" t="str">
        <v>0 - BM Costs</v>
      </c>
      <c r="L788" s="16" t="str">
        <v>0 - BM Port</v>
      </c>
      <c r="N788" s="16" t="str">
        <v>0 - Port Assets</v>
      </c>
      <c r="BR788" s="16" t="str">
        <v>0- Port Costs</v>
      </c>
      <c r="BV788" s="16" t="str">
        <v>0- Port Value</v>
      </c>
      <c r="BX788" s="16" t="str">
        <v>0</v>
      </c>
    </row>
    <row r="789" spans="8:76" hidden="1" outlineLevel="1" x14ac:dyDescent="0.3">
      <c r="H789" s="16" t="str">
        <v>0 - BM Costs</v>
      </c>
      <c r="L789" s="16" t="str">
        <v>0 - BM Port</v>
      </c>
      <c r="N789" s="16" t="str">
        <v>0 - Port Assets</v>
      </c>
      <c r="BR789" s="16" t="str">
        <v>0- Port Costs</v>
      </c>
      <c r="BV789" s="16" t="str">
        <v>0- Port Value</v>
      </c>
      <c r="BX789" s="16" t="str">
        <v>0</v>
      </c>
    </row>
    <row r="790" spans="8:76" hidden="1" outlineLevel="1" x14ac:dyDescent="0.3">
      <c r="H790" s="16" t="str">
        <v>0 - BM Costs</v>
      </c>
      <c r="L790" s="16" t="str">
        <v>0 - BM Port</v>
      </c>
      <c r="N790" s="16" t="str">
        <v>0 - Port Assets</v>
      </c>
      <c r="BR790" s="16" t="str">
        <v>0- Port Costs</v>
      </c>
      <c r="BV790" s="16" t="str">
        <v>0- Port Value</v>
      </c>
      <c r="BX790" s="16" t="str">
        <v>0</v>
      </c>
    </row>
    <row r="791" spans="8:76" hidden="1" outlineLevel="1" x14ac:dyDescent="0.3">
      <c r="H791" s="16" t="str">
        <v>0 - BM Costs</v>
      </c>
      <c r="L791" s="16" t="str">
        <v>0 - BM Port</v>
      </c>
      <c r="N791" s="16" t="str">
        <v>0 - Port Assets</v>
      </c>
      <c r="BR791" s="16" t="str">
        <v>0- Port Costs</v>
      </c>
      <c r="BV791" s="16" t="str">
        <v>0- Port Value</v>
      </c>
      <c r="BX791" s="16" t="str">
        <v>0</v>
      </c>
    </row>
    <row r="792" spans="8:76" hidden="1" outlineLevel="1" x14ac:dyDescent="0.3">
      <c r="H792" s="16" t="str">
        <v>0 - BM Costs</v>
      </c>
      <c r="L792" s="16" t="str">
        <v>0 - BM Port</v>
      </c>
      <c r="N792" s="16" t="str">
        <v>0 - Port Assets</v>
      </c>
      <c r="BR792" s="16" t="str">
        <v>0- Port Costs</v>
      </c>
      <c r="BV792" s="16" t="str">
        <v>0- Port Value</v>
      </c>
      <c r="BX792" s="16" t="str">
        <v>0</v>
      </c>
    </row>
    <row r="793" spans="8:76" hidden="1" outlineLevel="1" x14ac:dyDescent="0.3">
      <c r="H793" s="16" t="str">
        <v>0 - BM Costs</v>
      </c>
      <c r="L793" s="16" t="str">
        <v>0 - BM Port</v>
      </c>
      <c r="N793" s="16" t="str">
        <v>0 - Port Assets</v>
      </c>
      <c r="BR793" s="16" t="str">
        <v>0- Port Costs</v>
      </c>
      <c r="BV793" s="16" t="str">
        <v>0- Port Value</v>
      </c>
      <c r="BX793" s="16" t="str">
        <v>0</v>
      </c>
    </row>
    <row r="794" spans="8:76" hidden="1" outlineLevel="1" x14ac:dyDescent="0.3">
      <c r="H794" s="16" t="str">
        <v>0 - BM Costs</v>
      </c>
      <c r="L794" s="16" t="str">
        <v>0 - BM Port</v>
      </c>
      <c r="N794" s="16" t="str">
        <v>0 - Port Assets</v>
      </c>
      <c r="BR794" s="16" t="str">
        <v>0- Port Costs</v>
      </c>
      <c r="BV794" s="16" t="str">
        <v>0- Port Value</v>
      </c>
      <c r="BX794" s="16" t="str">
        <v>0</v>
      </c>
    </row>
    <row r="795" spans="8:76" hidden="1" outlineLevel="1" x14ac:dyDescent="0.3">
      <c r="H795" s="16" t="str">
        <v>0 - BM Costs</v>
      </c>
      <c r="L795" s="16" t="str">
        <v>0 - BM Port</v>
      </c>
      <c r="N795" s="16" t="str">
        <v>0 - Port Assets</v>
      </c>
      <c r="BR795" s="16" t="str">
        <v>0- Port Costs</v>
      </c>
      <c r="BV795" s="16" t="str">
        <v>0- Port Value</v>
      </c>
      <c r="BX795" s="16" t="str">
        <v>0</v>
      </c>
    </row>
    <row r="796" spans="8:76" hidden="1" outlineLevel="1" x14ac:dyDescent="0.3">
      <c r="H796" s="16" t="str">
        <v>0 - BM Costs</v>
      </c>
      <c r="L796" s="16" t="str">
        <v>0 - BM Port</v>
      </c>
      <c r="N796" s="16" t="str">
        <v>0 - Port Assets</v>
      </c>
      <c r="BR796" s="16" t="str">
        <v>0- Port Costs</v>
      </c>
      <c r="BV796" s="16" t="str">
        <v>0- Port Value</v>
      </c>
      <c r="BX796" s="16" t="str">
        <v>0</v>
      </c>
    </row>
    <row r="797" spans="8:76" hidden="1" outlineLevel="1" x14ac:dyDescent="0.3">
      <c r="H797" s="16" t="str">
        <v>0 - BM Costs</v>
      </c>
      <c r="L797" s="16" t="str">
        <v>0 - BM Port</v>
      </c>
      <c r="N797" s="16" t="str">
        <v>0 - Port Assets</v>
      </c>
      <c r="BR797" s="16" t="str">
        <v>0- Port Costs</v>
      </c>
      <c r="BV797" s="16" t="str">
        <v>0- Port Value</v>
      </c>
      <c r="BX797" s="16" t="str">
        <v>0</v>
      </c>
    </row>
    <row r="798" spans="8:76" hidden="1" outlineLevel="1" x14ac:dyDescent="0.3">
      <c r="H798" s="16" t="str">
        <v>0 - BM Costs</v>
      </c>
      <c r="L798" s="16" t="str">
        <v>0 - BM Port</v>
      </c>
      <c r="N798" s="16" t="str">
        <v>0 - Port Assets</v>
      </c>
      <c r="BR798" s="16" t="str">
        <v>0- Port Costs</v>
      </c>
      <c r="BV798" s="16" t="str">
        <v>0- Port Value</v>
      </c>
      <c r="BX798" s="16" t="str">
        <v>0</v>
      </c>
    </row>
    <row r="799" spans="8:76" hidden="1" outlineLevel="1" x14ac:dyDescent="0.3">
      <c r="H799" s="16" t="str">
        <v>0 - BM Costs</v>
      </c>
      <c r="L799" s="16" t="str">
        <v>0 - BM Port</v>
      </c>
      <c r="N799" s="16" t="str">
        <v>0 - Port Assets</v>
      </c>
      <c r="BR799" s="16" t="str">
        <v>0- Port Costs</v>
      </c>
      <c r="BV799" s="16" t="str">
        <v>0- Port Value</v>
      </c>
      <c r="BX799" s="16" t="str">
        <v>0</v>
      </c>
    </row>
    <row r="800" spans="8:76" hidden="1" outlineLevel="1" x14ac:dyDescent="0.3">
      <c r="H800" s="16" t="str">
        <v>0 - BM Costs</v>
      </c>
      <c r="L800" s="16" t="str">
        <v>0 - BM Port</v>
      </c>
      <c r="N800" s="16" t="str">
        <v>0 - Port Assets</v>
      </c>
      <c r="BR800" s="16" t="str">
        <v>0- Port Costs</v>
      </c>
      <c r="BV800" s="16" t="str">
        <v>0- Port Value</v>
      </c>
      <c r="BX800" s="16" t="str">
        <v>0</v>
      </c>
    </row>
    <row r="801" spans="8:76" hidden="1" outlineLevel="1" x14ac:dyDescent="0.3">
      <c r="H801" s="16" t="str">
        <v>0 - BM Costs</v>
      </c>
      <c r="L801" s="16" t="str">
        <v>0 - BM Port</v>
      </c>
      <c r="N801" s="16" t="str">
        <v>0 - Port Assets</v>
      </c>
      <c r="BR801" s="16" t="str">
        <v>0- Port Costs</v>
      </c>
      <c r="BV801" s="16" t="str">
        <v>0- Port Value</v>
      </c>
      <c r="BX801" s="16" t="str">
        <v>0</v>
      </c>
    </row>
    <row r="802" spans="8:76" hidden="1" outlineLevel="1" x14ac:dyDescent="0.3">
      <c r="H802" s="16" t="str">
        <v>0 - BM Costs</v>
      </c>
      <c r="L802" s="16" t="str">
        <v>0 - BM Port</v>
      </c>
      <c r="N802" s="16" t="str">
        <v>0 - Port Assets</v>
      </c>
      <c r="BR802" s="16" t="str">
        <v>0- Port Costs</v>
      </c>
      <c r="BV802" s="16" t="str">
        <v>0- Port Value</v>
      </c>
      <c r="BX802" s="16" t="str">
        <v>0</v>
      </c>
    </row>
    <row r="803" spans="8:76" hidden="1" outlineLevel="1" x14ac:dyDescent="0.3">
      <c r="H803" s="16" t="str">
        <v>0 - BM Costs</v>
      </c>
      <c r="L803" s="16" t="str">
        <v>0 - BM Port</v>
      </c>
      <c r="N803" s="16" t="str">
        <v>0 - Port Assets</v>
      </c>
      <c r="BR803" s="16" t="str">
        <v>0- Port Costs</v>
      </c>
      <c r="BV803" s="16" t="str">
        <v>0- Port Value</v>
      </c>
      <c r="BX803" s="16" t="str">
        <v>0</v>
      </c>
    </row>
    <row r="804" spans="8:76" hidden="1" outlineLevel="1" x14ac:dyDescent="0.3">
      <c r="H804" s="16" t="str">
        <v>0 - BM Costs</v>
      </c>
      <c r="L804" s="16" t="str">
        <v>0 - BM Port</v>
      </c>
      <c r="N804" s="16" t="str">
        <v>0 - Port Assets</v>
      </c>
      <c r="BR804" s="16" t="str">
        <v>0- Port Costs</v>
      </c>
      <c r="BV804" s="16" t="str">
        <v>0- Port Value</v>
      </c>
      <c r="BX804" s="16" t="str">
        <v>0</v>
      </c>
    </row>
    <row r="805" spans="8:76" hidden="1" outlineLevel="1" x14ac:dyDescent="0.3">
      <c r="H805" s="16" t="str">
        <v>0 - BM Costs</v>
      </c>
      <c r="L805" s="16" t="str">
        <v>0 - BM Port</v>
      </c>
      <c r="N805" s="16" t="str">
        <v>0 - Port Assets</v>
      </c>
      <c r="BR805" s="16" t="str">
        <v>0- Port Costs</v>
      </c>
      <c r="BV805" s="16" t="str">
        <v>0- Port Value</v>
      </c>
      <c r="BX805" s="16" t="str">
        <v>0</v>
      </c>
    </row>
    <row r="806" spans="8:76" hidden="1" outlineLevel="1" x14ac:dyDescent="0.3">
      <c r="H806" s="16" t="str">
        <v>0 - BM Costs</v>
      </c>
      <c r="L806" s="16" t="str">
        <v>0 - BM Port</v>
      </c>
      <c r="N806" s="16" t="str">
        <v>0 - Port Assets</v>
      </c>
      <c r="BR806" s="16" t="str">
        <v>0- Port Costs</v>
      </c>
      <c r="BV806" s="16" t="str">
        <v>0- Port Value</v>
      </c>
      <c r="BX806" s="16" t="str">
        <v>0</v>
      </c>
    </row>
    <row r="807" spans="8:76" hidden="1" outlineLevel="1" x14ac:dyDescent="0.3">
      <c r="H807" s="16" t="str">
        <v>0 - BM Costs</v>
      </c>
      <c r="L807" s="16" t="str">
        <v>0 - BM Port</v>
      </c>
      <c r="N807" s="16" t="str">
        <v>0 - Port Assets</v>
      </c>
      <c r="BR807" s="16" t="str">
        <v>0- Port Costs</v>
      </c>
      <c r="BV807" s="16" t="str">
        <v>0- Port Value</v>
      </c>
      <c r="BX807" s="16" t="str">
        <v>0</v>
      </c>
    </row>
    <row r="808" spans="8:76" hidden="1" outlineLevel="1" x14ac:dyDescent="0.3">
      <c r="H808" s="16" t="str">
        <v>0 - BM Costs</v>
      </c>
      <c r="L808" s="16" t="str">
        <v>0 - BM Port</v>
      </c>
      <c r="N808" s="16" t="str">
        <v>0 - Port Assets</v>
      </c>
      <c r="BR808" s="16" t="str">
        <v>0- Port Costs</v>
      </c>
      <c r="BV808" s="16" t="str">
        <v>0- Port Value</v>
      </c>
      <c r="BX808" s="16" t="str">
        <v>0</v>
      </c>
    </row>
    <row r="809" spans="8:76" hidden="1" outlineLevel="1" x14ac:dyDescent="0.3">
      <c r="H809" s="16" t="str">
        <v>0 - BM Costs</v>
      </c>
      <c r="L809" s="16" t="str">
        <v>0 - BM Port</v>
      </c>
      <c r="N809" s="16" t="str">
        <v>0 - Port Assets</v>
      </c>
      <c r="BR809" s="16" t="str">
        <v>0- Port Costs</v>
      </c>
      <c r="BV809" s="16" t="str">
        <v>0- Port Value</v>
      </c>
      <c r="BX809" s="16" t="str">
        <v>0</v>
      </c>
    </row>
    <row r="810" spans="8:76" hidden="1" outlineLevel="1" x14ac:dyDescent="0.3">
      <c r="H810" s="16" t="str">
        <v>0 - BM Costs</v>
      </c>
      <c r="L810" s="16" t="str">
        <v>0 - BM Port</v>
      </c>
      <c r="N810" s="16" t="str">
        <v>0 - Port Assets</v>
      </c>
      <c r="BR810" s="16" t="str">
        <v>0- Port Costs</v>
      </c>
      <c r="BV810" s="16" t="str">
        <v>0- Port Value</v>
      </c>
      <c r="BX810" s="16" t="str">
        <v>0</v>
      </c>
    </row>
    <row r="811" spans="8:76" hidden="1" outlineLevel="1" x14ac:dyDescent="0.3">
      <c r="H811" s="16" t="str">
        <v>0 - BM Costs</v>
      </c>
      <c r="L811" s="16" t="str">
        <v>0 - BM Port</v>
      </c>
      <c r="N811" s="16" t="str">
        <v>0 - Port Assets</v>
      </c>
      <c r="BR811" s="16" t="str">
        <v>0- Port Costs</v>
      </c>
      <c r="BV811" s="16" t="str">
        <v>0- Port Value</v>
      </c>
      <c r="BX811" s="16" t="str">
        <v>0</v>
      </c>
    </row>
    <row r="812" spans="8:76" hidden="1" outlineLevel="1" x14ac:dyDescent="0.3">
      <c r="H812" s="16" t="str">
        <v>0 - BM Costs</v>
      </c>
      <c r="L812" s="16" t="str">
        <v>0 - BM Port</v>
      </c>
      <c r="N812" s="16" t="str">
        <v>0 - Port Assets</v>
      </c>
      <c r="BR812" s="16" t="str">
        <v>0- Port Costs</v>
      </c>
      <c r="BV812" s="16" t="str">
        <v>0- Port Value</v>
      </c>
      <c r="BX812" s="16" t="str">
        <v>0</v>
      </c>
    </row>
    <row r="813" spans="8:76" hidden="1" outlineLevel="1" x14ac:dyDescent="0.3">
      <c r="H813" s="16" t="str">
        <v>0 - BM Costs</v>
      </c>
      <c r="L813" s="16" t="str">
        <v>0 - BM Port</v>
      </c>
      <c r="N813" s="16" t="str">
        <v>0 - Port Assets</v>
      </c>
      <c r="BR813" s="16" t="str">
        <v>0- Port Costs</v>
      </c>
      <c r="BV813" s="16" t="str">
        <v>0- Port Value</v>
      </c>
      <c r="BX813" s="16" t="str">
        <v>0</v>
      </c>
    </row>
    <row r="814" spans="8:76" hidden="1" outlineLevel="1" x14ac:dyDescent="0.3">
      <c r="H814" s="16" t="str">
        <v>0 - BM Costs</v>
      </c>
      <c r="L814" s="16" t="str">
        <v>0 - BM Port</v>
      </c>
      <c r="N814" s="16" t="str">
        <v>0 - Port Assets</v>
      </c>
      <c r="BR814" s="16" t="str">
        <v>0- Port Costs</v>
      </c>
      <c r="BV814" s="16" t="str">
        <v>0- Port Value</v>
      </c>
      <c r="BX814" s="16" t="str">
        <v>0</v>
      </c>
    </row>
    <row r="815" spans="8:76" hidden="1" outlineLevel="1" x14ac:dyDescent="0.3">
      <c r="H815" s="16" t="str">
        <v>0 - BM Costs</v>
      </c>
      <c r="L815" s="16" t="str">
        <v>0 - BM Port</v>
      </c>
      <c r="N815" s="16" t="str">
        <v>0 - Port Assets</v>
      </c>
      <c r="BR815" s="16" t="str">
        <v>0- Port Costs</v>
      </c>
      <c r="BV815" s="16" t="str">
        <v>0- Port Value</v>
      </c>
      <c r="BX815" s="16" t="str">
        <v>0</v>
      </c>
    </row>
    <row r="816" spans="8:76" hidden="1" outlineLevel="1" x14ac:dyDescent="0.3">
      <c r="H816" s="16" t="str">
        <v>0 - BM Costs</v>
      </c>
      <c r="L816" s="16" t="str">
        <v>0 - BM Port</v>
      </c>
      <c r="N816" s="16" t="str">
        <v>0 - Port Assets</v>
      </c>
      <c r="BR816" s="16" t="str">
        <v>0- Port Costs</v>
      </c>
      <c r="BV816" s="16" t="str">
        <v>0- Port Value</v>
      </c>
      <c r="BX816" s="16" t="str">
        <v>0</v>
      </c>
    </row>
    <row r="817" spans="8:76" hidden="1" outlineLevel="1" x14ac:dyDescent="0.3">
      <c r="H817" s="16" t="str">
        <v>0 - BM Costs</v>
      </c>
      <c r="L817" s="16" t="str">
        <v>0 - BM Port</v>
      </c>
      <c r="N817" s="16" t="str">
        <v>0 - Port Assets</v>
      </c>
      <c r="BR817" s="16" t="str">
        <v>0- Port Costs</v>
      </c>
      <c r="BV817" s="16" t="str">
        <v>0- Port Value</v>
      </c>
      <c r="BX817" s="16" t="str">
        <v>0</v>
      </c>
    </row>
    <row r="818" spans="8:76" hidden="1" outlineLevel="1" x14ac:dyDescent="0.3">
      <c r="H818" s="16" t="str">
        <v>0 - BM Costs</v>
      </c>
      <c r="L818" s="16" t="str">
        <v>0 - BM Port</v>
      </c>
      <c r="N818" s="16" t="str">
        <v>0 - Port Assets</v>
      </c>
      <c r="BR818" s="16" t="str">
        <v>0- Port Costs</v>
      </c>
      <c r="BV818" s="16" t="str">
        <v>0- Port Value</v>
      </c>
      <c r="BX818" s="16" t="str">
        <v>0</v>
      </c>
    </row>
    <row r="819" spans="8:76" hidden="1" outlineLevel="1" x14ac:dyDescent="0.3">
      <c r="H819" s="16" t="str">
        <v>0 - BM Costs</v>
      </c>
      <c r="L819" s="16" t="str">
        <v>0 - BM Port</v>
      </c>
      <c r="N819" s="16" t="str">
        <v>0 - Port Assets</v>
      </c>
      <c r="BR819" s="16" t="str">
        <v>0- Port Costs</v>
      </c>
      <c r="BV819" s="16" t="str">
        <v>0- Port Value</v>
      </c>
      <c r="BX819" s="16" t="str">
        <v>0</v>
      </c>
    </row>
    <row r="820" spans="8:76" hidden="1" outlineLevel="1" x14ac:dyDescent="0.3">
      <c r="H820" s="16" t="str">
        <v>0 - BM Costs</v>
      </c>
      <c r="L820" s="16" t="str">
        <v>0 - BM Port</v>
      </c>
      <c r="N820" s="16" t="str">
        <v>0 - Port Assets</v>
      </c>
      <c r="BR820" s="16" t="str">
        <v>0- Port Costs</v>
      </c>
      <c r="BV820" s="16" t="str">
        <v>0- Port Value</v>
      </c>
      <c r="BX820" s="16" t="str">
        <v>0</v>
      </c>
    </row>
    <row r="821" spans="8:76" hidden="1" outlineLevel="1" x14ac:dyDescent="0.3">
      <c r="H821" s="16" t="str">
        <v>0 - BM Costs</v>
      </c>
      <c r="L821" s="16" t="str">
        <v>0 - BM Port</v>
      </c>
      <c r="N821" s="16" t="str">
        <v>0 - Port Assets</v>
      </c>
      <c r="BR821" s="16" t="str">
        <v>0- Port Costs</v>
      </c>
      <c r="BV821" s="16" t="str">
        <v>0- Port Value</v>
      </c>
      <c r="BX821" s="16" t="str">
        <v>0</v>
      </c>
    </row>
    <row r="822" spans="8:76" hidden="1" outlineLevel="1" x14ac:dyDescent="0.3">
      <c r="H822" s="16" t="str">
        <v>0 - BM Costs</v>
      </c>
      <c r="L822" s="16" t="str">
        <v>0 - BM Port</v>
      </c>
      <c r="N822" s="16" t="str">
        <v>0 - Port Assets</v>
      </c>
      <c r="BR822" s="16" t="str">
        <v>0- Port Costs</v>
      </c>
      <c r="BV822" s="16" t="str">
        <v>0- Port Value</v>
      </c>
      <c r="BX822" s="16" t="str">
        <v>0</v>
      </c>
    </row>
    <row r="823" spans="8:76" hidden="1" outlineLevel="1" x14ac:dyDescent="0.3">
      <c r="H823" s="16" t="str">
        <v>0 - BM Costs</v>
      </c>
      <c r="L823" s="16" t="str">
        <v>0 - BM Port</v>
      </c>
      <c r="N823" s="16" t="str">
        <v>0 - Port Assets</v>
      </c>
      <c r="BR823" s="16" t="str">
        <v>0- Port Costs</v>
      </c>
      <c r="BV823" s="16" t="str">
        <v>0- Port Value</v>
      </c>
      <c r="BX823" s="16" t="str">
        <v>0</v>
      </c>
    </row>
    <row r="824" spans="8:76" hidden="1" outlineLevel="1" x14ac:dyDescent="0.3">
      <c r="H824" s="16" t="str">
        <v>0 - BM Costs</v>
      </c>
      <c r="L824" s="16" t="str">
        <v>0 - BM Port</v>
      </c>
      <c r="N824" s="16" t="str">
        <v>0 - Port Assets</v>
      </c>
      <c r="BR824" s="16" t="str">
        <v>0- Port Costs</v>
      </c>
      <c r="BV824" s="16" t="str">
        <v>0- Port Value</v>
      </c>
      <c r="BX824" s="16" t="str">
        <v>0</v>
      </c>
    </row>
    <row r="825" spans="8:76" hidden="1" outlineLevel="1" x14ac:dyDescent="0.3">
      <c r="H825" s="16" t="str">
        <v>0 - BM Costs</v>
      </c>
      <c r="L825" s="16" t="str">
        <v>0 - BM Port</v>
      </c>
      <c r="N825" s="16" t="str">
        <v>0 - Port Assets</v>
      </c>
      <c r="BR825" s="16" t="str">
        <v>0- Port Costs</v>
      </c>
      <c r="BV825" s="16" t="str">
        <v>0- Port Value</v>
      </c>
      <c r="BX825" s="16" t="str">
        <v>0</v>
      </c>
    </row>
    <row r="826" spans="8:76" hidden="1" outlineLevel="1" x14ac:dyDescent="0.3">
      <c r="H826" s="16" t="str">
        <v>0 - BM Costs</v>
      </c>
      <c r="L826" s="16" t="str">
        <v>0 - BM Port</v>
      </c>
      <c r="N826" s="16" t="str">
        <v>0 - Port Assets</v>
      </c>
      <c r="BR826" s="16" t="str">
        <v>0- Port Costs</v>
      </c>
      <c r="BV826" s="16" t="str">
        <v>0- Port Value</v>
      </c>
      <c r="BX826" s="16" t="str">
        <v>0</v>
      </c>
    </row>
    <row r="827" spans="8:76" hidden="1" outlineLevel="1" x14ac:dyDescent="0.3">
      <c r="H827" s="16" t="str">
        <v>0 - BM Costs</v>
      </c>
      <c r="L827" s="16" t="str">
        <v>0 - BM Port</v>
      </c>
      <c r="N827" s="16" t="str">
        <v>0 - Port Assets</v>
      </c>
      <c r="BR827" s="16" t="str">
        <v>0- Port Costs</v>
      </c>
      <c r="BV827" s="16" t="str">
        <v>0- Port Value</v>
      </c>
      <c r="BX827" s="16" t="str">
        <v>0</v>
      </c>
    </row>
    <row r="828" spans="8:76" hidden="1" outlineLevel="1" x14ac:dyDescent="0.3">
      <c r="H828" s="16" t="str">
        <v>0 - BM Costs</v>
      </c>
      <c r="L828" s="16" t="str">
        <v>0 - BM Port</v>
      </c>
      <c r="N828" s="16" t="str">
        <v>0 - Port Assets</v>
      </c>
      <c r="BR828" s="16" t="str">
        <v>0- Port Costs</v>
      </c>
      <c r="BV828" s="16" t="str">
        <v>0- Port Value</v>
      </c>
      <c r="BX828" s="16" t="str">
        <v>0</v>
      </c>
    </row>
    <row r="829" spans="8:76" hidden="1" outlineLevel="1" x14ac:dyDescent="0.3">
      <c r="H829" s="16" t="str">
        <v>0 - BM Costs</v>
      </c>
      <c r="L829" s="16" t="str">
        <v>0 - BM Port</v>
      </c>
      <c r="N829" s="16" t="str">
        <v>0 - Port Assets</v>
      </c>
      <c r="BR829" s="16" t="str">
        <v>0- Port Costs</v>
      </c>
      <c r="BV829" s="16" t="str">
        <v>0- Port Value</v>
      </c>
      <c r="BX829" s="16" t="str">
        <v>0</v>
      </c>
    </row>
    <row r="830" spans="8:76" hidden="1" outlineLevel="1" x14ac:dyDescent="0.3">
      <c r="H830" s="16" t="str">
        <v>0 - BM Costs</v>
      </c>
      <c r="L830" s="16" t="str">
        <v>0 - BM Port</v>
      </c>
      <c r="N830" s="16" t="str">
        <v>0 - Port Assets</v>
      </c>
      <c r="BR830" s="16" t="str">
        <v>0- Port Costs</v>
      </c>
      <c r="BV830" s="16" t="str">
        <v>0- Port Value</v>
      </c>
      <c r="BX830" s="16" t="str">
        <v>0</v>
      </c>
    </row>
    <row r="831" spans="8:76" hidden="1" outlineLevel="1" x14ac:dyDescent="0.3">
      <c r="H831" s="16" t="str">
        <v>0 - BM Costs</v>
      </c>
      <c r="L831" s="16" t="str">
        <v>0 - BM Port</v>
      </c>
      <c r="N831" s="16" t="str">
        <v>0 - Port Assets</v>
      </c>
      <c r="BR831" s="16" t="str">
        <v>0- Port Costs</v>
      </c>
      <c r="BV831" s="16" t="str">
        <v>0- Port Value</v>
      </c>
      <c r="BX831" s="16" t="str">
        <v>0</v>
      </c>
    </row>
    <row r="832" spans="8:76" hidden="1" outlineLevel="1" x14ac:dyDescent="0.3">
      <c r="H832" s="16" t="str">
        <v>0 - BM Costs</v>
      </c>
      <c r="L832" s="16" t="str">
        <v>0 - BM Port</v>
      </c>
      <c r="N832" s="16" t="str">
        <v>0 - Port Assets</v>
      </c>
      <c r="BR832" s="16" t="str">
        <v>0- Port Costs</v>
      </c>
      <c r="BV832" s="16" t="str">
        <v>0- Port Value</v>
      </c>
      <c r="BX832" s="16" t="str">
        <v>0</v>
      </c>
    </row>
    <row r="833" spans="8:76" hidden="1" outlineLevel="1" x14ac:dyDescent="0.3">
      <c r="H833" s="16" t="str">
        <v>0 - BM Costs</v>
      </c>
      <c r="L833" s="16" t="str">
        <v>0 - BM Port</v>
      </c>
      <c r="N833" s="16" t="str">
        <v>0 - Port Assets</v>
      </c>
      <c r="BR833" s="16" t="str">
        <v>0- Port Costs</v>
      </c>
      <c r="BV833" s="16" t="str">
        <v>0- Port Value</v>
      </c>
      <c r="BX833" s="16" t="str">
        <v>0</v>
      </c>
    </row>
    <row r="834" spans="8:76" hidden="1" outlineLevel="1" x14ac:dyDescent="0.3">
      <c r="H834" s="16" t="str">
        <v>0 - BM Costs</v>
      </c>
      <c r="L834" s="16" t="str">
        <v>0 - BM Port</v>
      </c>
      <c r="N834" s="16" t="str">
        <v>0 - Port Assets</v>
      </c>
      <c r="BR834" s="16" t="str">
        <v>0- Port Costs</v>
      </c>
      <c r="BV834" s="16" t="str">
        <v>0- Port Value</v>
      </c>
      <c r="BX834" s="16" t="str">
        <v>0</v>
      </c>
    </row>
    <row r="835" spans="8:76" hidden="1" outlineLevel="1" x14ac:dyDescent="0.3">
      <c r="H835" s="16" t="str">
        <v>0 - BM Costs</v>
      </c>
      <c r="L835" s="16" t="str">
        <v>0 - BM Port</v>
      </c>
      <c r="N835" s="16" t="str">
        <v>0 - Port Assets</v>
      </c>
      <c r="BR835" s="16" t="str">
        <v>0- Port Costs</v>
      </c>
      <c r="BV835" s="16" t="str">
        <v>0- Port Value</v>
      </c>
      <c r="BX835" s="16" t="str">
        <v>0</v>
      </c>
    </row>
    <row r="836" spans="8:76" hidden="1" outlineLevel="1" x14ac:dyDescent="0.3">
      <c r="H836" s="16" t="str">
        <v>0 - BM Costs</v>
      </c>
      <c r="L836" s="16" t="str">
        <v>0 - BM Port</v>
      </c>
      <c r="N836" s="16" t="str">
        <v>0 - Port Assets</v>
      </c>
      <c r="BR836" s="16" t="str">
        <v>0- Port Costs</v>
      </c>
      <c r="BV836" s="16" t="str">
        <v>0- Port Value</v>
      </c>
      <c r="BX836" s="16" t="str">
        <v>0</v>
      </c>
    </row>
    <row r="837" spans="8:76" hidden="1" outlineLevel="1" x14ac:dyDescent="0.3">
      <c r="H837" s="16" t="str">
        <v>0 - BM Costs</v>
      </c>
      <c r="L837" s="16" t="str">
        <v>0 - BM Port</v>
      </c>
      <c r="N837" s="16" t="str">
        <v>0 - Port Assets</v>
      </c>
      <c r="BR837" s="16" t="str">
        <v>0- Port Costs</v>
      </c>
      <c r="BV837" s="16" t="str">
        <v>0- Port Value</v>
      </c>
      <c r="BX837" s="16" t="str">
        <v>0</v>
      </c>
    </row>
    <row r="838" spans="8:76" hidden="1" outlineLevel="1" x14ac:dyDescent="0.3">
      <c r="H838" s="16" t="str">
        <v>0 - BM Costs</v>
      </c>
      <c r="L838" s="16" t="str">
        <v>0 - BM Port</v>
      </c>
      <c r="N838" s="16" t="str">
        <v>0 - Port Assets</v>
      </c>
      <c r="BR838" s="16" t="str">
        <v>0- Port Costs</v>
      </c>
      <c r="BV838" s="16" t="str">
        <v>0- Port Value</v>
      </c>
      <c r="BX838" s="16" t="str">
        <v>0</v>
      </c>
    </row>
    <row r="839" spans="8:76" hidden="1" outlineLevel="1" x14ac:dyDescent="0.3">
      <c r="H839" s="16" t="str">
        <v>0 - BM Costs</v>
      </c>
      <c r="L839" s="16" t="str">
        <v>0 - BM Port</v>
      </c>
      <c r="N839" s="16" t="str">
        <v>0 - Port Assets</v>
      </c>
      <c r="BR839" s="16" t="str">
        <v>0- Port Costs</v>
      </c>
      <c r="BV839" s="16" t="str">
        <v>0- Port Value</v>
      </c>
      <c r="BX839" s="16" t="str">
        <v>0</v>
      </c>
    </row>
    <row r="840" spans="8:76" hidden="1" outlineLevel="1" x14ac:dyDescent="0.3">
      <c r="H840" s="16" t="str">
        <v>0 - BM Costs</v>
      </c>
      <c r="L840" s="16" t="str">
        <v>0 - BM Port</v>
      </c>
      <c r="N840" s="16" t="str">
        <v>0 - Port Assets</v>
      </c>
      <c r="BR840" s="16" t="str">
        <v>0- Port Costs</v>
      </c>
      <c r="BV840" s="16" t="str">
        <v>0- Port Value</v>
      </c>
      <c r="BX840" s="16" t="str">
        <v>0</v>
      </c>
    </row>
    <row r="841" spans="8:76" hidden="1" outlineLevel="1" x14ac:dyDescent="0.3">
      <c r="H841" s="16" t="str">
        <v>0 - BM Costs</v>
      </c>
      <c r="L841" s="16" t="str">
        <v>0 - BM Port</v>
      </c>
      <c r="N841" s="16" t="str">
        <v>0 - Port Assets</v>
      </c>
      <c r="BR841" s="16" t="str">
        <v>0- Port Costs</v>
      </c>
      <c r="BV841" s="16" t="str">
        <v>0- Port Value</v>
      </c>
      <c r="BX841" s="16" t="str">
        <v>0</v>
      </c>
    </row>
    <row r="842" spans="8:76" hidden="1" outlineLevel="1" x14ac:dyDescent="0.3">
      <c r="H842" s="16" t="str">
        <v>0 - BM Costs</v>
      </c>
      <c r="L842" s="16" t="str">
        <v>0 - BM Port</v>
      </c>
      <c r="N842" s="16" t="str">
        <v>0 - Port Assets</v>
      </c>
      <c r="BR842" s="16" t="str">
        <v>0- Port Costs</v>
      </c>
      <c r="BV842" s="16" t="str">
        <v>0- Port Value</v>
      </c>
      <c r="BX842" s="16" t="str">
        <v>0</v>
      </c>
    </row>
    <row r="843" spans="8:76" hidden="1" outlineLevel="1" x14ac:dyDescent="0.3">
      <c r="H843" s="16" t="str">
        <v>0 - BM Costs</v>
      </c>
      <c r="L843" s="16" t="str">
        <v>0 - BM Port</v>
      </c>
      <c r="N843" s="16" t="str">
        <v>0 - Port Assets</v>
      </c>
      <c r="BR843" s="16" t="str">
        <v>0- Port Costs</v>
      </c>
      <c r="BV843" s="16" t="str">
        <v>0- Port Value</v>
      </c>
      <c r="BX843" s="16" t="str">
        <v>0</v>
      </c>
    </row>
    <row r="844" spans="8:76" hidden="1" outlineLevel="1" x14ac:dyDescent="0.3">
      <c r="H844" s="16" t="str">
        <v>0 - BM Costs</v>
      </c>
      <c r="L844" s="16" t="str">
        <v>0 - BM Port</v>
      </c>
      <c r="N844" s="16" t="str">
        <v>0 - Port Assets</v>
      </c>
      <c r="BR844" s="16" t="str">
        <v>0- Port Costs</v>
      </c>
      <c r="BV844" s="16" t="str">
        <v>0- Port Value</v>
      </c>
      <c r="BX844" s="16" t="str">
        <v>0</v>
      </c>
    </row>
    <row r="845" spans="8:76" hidden="1" outlineLevel="1" x14ac:dyDescent="0.3">
      <c r="H845" s="16" t="str">
        <v>0 - BM Costs</v>
      </c>
      <c r="L845" s="16" t="str">
        <v>0 - BM Port</v>
      </c>
      <c r="N845" s="16" t="str">
        <v>0 - Port Assets</v>
      </c>
      <c r="BR845" s="16" t="str">
        <v>0- Port Costs</v>
      </c>
      <c r="BV845" s="16" t="str">
        <v>0- Port Value</v>
      </c>
      <c r="BX845" s="16" t="str">
        <v>0</v>
      </c>
    </row>
    <row r="846" spans="8:76" hidden="1" outlineLevel="1" x14ac:dyDescent="0.3">
      <c r="H846" s="16" t="str">
        <v>0 - BM Costs</v>
      </c>
      <c r="L846" s="16" t="str">
        <v>0 - BM Port</v>
      </c>
      <c r="N846" s="16" t="str">
        <v>0 - Port Assets</v>
      </c>
      <c r="BR846" s="16" t="str">
        <v>0- Port Costs</v>
      </c>
      <c r="BV846" s="16" t="str">
        <v>0- Port Value</v>
      </c>
      <c r="BX846" s="16" t="str">
        <v>0</v>
      </c>
    </row>
    <row r="847" spans="8:76" hidden="1" outlineLevel="1" x14ac:dyDescent="0.3">
      <c r="H847" s="16" t="str">
        <v>0 - BM Costs</v>
      </c>
      <c r="L847" s="16" t="str">
        <v>0 - BM Port</v>
      </c>
      <c r="N847" s="16" t="str">
        <v>0 - Port Assets</v>
      </c>
      <c r="BR847" s="16" t="str">
        <v>0- Port Costs</v>
      </c>
      <c r="BV847" s="16" t="str">
        <v>0- Port Value</v>
      </c>
      <c r="BX847" s="16" t="str">
        <v>0</v>
      </c>
    </row>
    <row r="848" spans="8:76" hidden="1" outlineLevel="1" x14ac:dyDescent="0.3">
      <c r="H848" s="16" t="str">
        <v>0 - BM Costs</v>
      </c>
      <c r="L848" s="16" t="str">
        <v>0 - BM Port</v>
      </c>
      <c r="N848" s="16" t="str">
        <v>0 - Port Assets</v>
      </c>
      <c r="BR848" s="16" t="str">
        <v>0- Port Costs</v>
      </c>
      <c r="BV848" s="16" t="str">
        <v>0- Port Value</v>
      </c>
      <c r="BX848" s="16" t="str">
        <v>0</v>
      </c>
    </row>
    <row r="849" spans="8:76" hidden="1" outlineLevel="1" x14ac:dyDescent="0.3">
      <c r="H849" s="16" t="str">
        <v>0 - BM Costs</v>
      </c>
      <c r="L849" s="16" t="str">
        <v>0 - BM Port</v>
      </c>
      <c r="N849" s="16" t="str">
        <v>0 - Port Assets</v>
      </c>
      <c r="BR849" s="16" t="str">
        <v>0- Port Costs</v>
      </c>
      <c r="BV849" s="16" t="str">
        <v>0- Port Value</v>
      </c>
      <c r="BX849" s="16" t="str">
        <v>0</v>
      </c>
    </row>
    <row r="850" spans="8:76" hidden="1" outlineLevel="1" x14ac:dyDescent="0.3">
      <c r="H850" s="16" t="str">
        <v>0 - BM Costs</v>
      </c>
      <c r="L850" s="16" t="str">
        <v>0 - BM Port</v>
      </c>
      <c r="N850" s="16" t="str">
        <v>0 - Port Assets</v>
      </c>
      <c r="BR850" s="16" t="str">
        <v>0- Port Costs</v>
      </c>
      <c r="BV850" s="16" t="str">
        <v>0- Port Value</v>
      </c>
      <c r="BX850" s="16" t="str">
        <v>0</v>
      </c>
    </row>
    <row r="851" spans="8:76" hidden="1" outlineLevel="1" x14ac:dyDescent="0.3">
      <c r="H851" s="16" t="str">
        <v>0 - BM Costs</v>
      </c>
      <c r="L851" s="16" t="str">
        <v>0 - BM Port</v>
      </c>
      <c r="N851" s="16" t="str">
        <v>0 - Port Assets</v>
      </c>
      <c r="BR851" s="16" t="str">
        <v>0- Port Costs</v>
      </c>
      <c r="BV851" s="16" t="str">
        <v>0- Port Value</v>
      </c>
      <c r="BX851" s="16" t="str">
        <v>0</v>
      </c>
    </row>
    <row r="852" spans="8:76" hidden="1" outlineLevel="1" x14ac:dyDescent="0.3">
      <c r="H852" s="16" t="str">
        <v>0 - BM Costs</v>
      </c>
      <c r="L852" s="16" t="str">
        <v>0 - BM Port</v>
      </c>
      <c r="N852" s="16" t="str">
        <v>0 - Port Assets</v>
      </c>
      <c r="BR852" s="16" t="str">
        <v>0- Port Costs</v>
      </c>
      <c r="BV852" s="16" t="str">
        <v>0- Port Value</v>
      </c>
      <c r="BX852" s="16" t="str">
        <v>0</v>
      </c>
    </row>
    <row r="853" spans="8:76" hidden="1" outlineLevel="1" x14ac:dyDescent="0.3">
      <c r="H853" s="16" t="str">
        <v>0 - BM Costs</v>
      </c>
      <c r="L853" s="16" t="str">
        <v>0 - BM Port</v>
      </c>
      <c r="N853" s="16" t="str">
        <v>0 - Port Assets</v>
      </c>
      <c r="BR853" s="16" t="str">
        <v>0- Port Costs</v>
      </c>
      <c r="BV853" s="16" t="str">
        <v>0- Port Value</v>
      </c>
      <c r="BX853" s="16" t="str">
        <v>0</v>
      </c>
    </row>
    <row r="854" spans="8:76" hidden="1" outlineLevel="1" x14ac:dyDescent="0.3">
      <c r="H854" s="16" t="str">
        <v>0 - BM Costs</v>
      </c>
      <c r="L854" s="16" t="str">
        <v>0 - BM Port</v>
      </c>
      <c r="N854" s="16" t="str">
        <v>0 - Port Assets</v>
      </c>
      <c r="BR854" s="16" t="str">
        <v>0- Port Costs</v>
      </c>
      <c r="BV854" s="16" t="str">
        <v>0- Port Value</v>
      </c>
      <c r="BX854" s="16" t="str">
        <v>0</v>
      </c>
    </row>
    <row r="855" spans="8:76" hidden="1" outlineLevel="1" x14ac:dyDescent="0.3">
      <c r="H855" s="16" t="str">
        <v>0 - BM Costs</v>
      </c>
      <c r="L855" s="16" t="str">
        <v>0 - BM Port</v>
      </c>
      <c r="N855" s="16" t="str">
        <v>0 - Port Assets</v>
      </c>
      <c r="BR855" s="16" t="str">
        <v>0- Port Costs</v>
      </c>
      <c r="BV855" s="16" t="str">
        <v>0- Port Value</v>
      </c>
      <c r="BX855" s="16" t="str">
        <v>0</v>
      </c>
    </row>
    <row r="856" spans="8:76" hidden="1" outlineLevel="1" x14ac:dyDescent="0.3">
      <c r="H856" s="16" t="str">
        <v>0 - BM Costs</v>
      </c>
      <c r="L856" s="16" t="str">
        <v>0 - BM Port</v>
      </c>
      <c r="N856" s="16" t="str">
        <v>0 - Port Assets</v>
      </c>
      <c r="BR856" s="16" t="str">
        <v>0- Port Costs</v>
      </c>
      <c r="BV856" s="16" t="str">
        <v>0- Port Value</v>
      </c>
      <c r="BX856" s="16" t="str">
        <v>0</v>
      </c>
    </row>
    <row r="857" spans="8:76" hidden="1" outlineLevel="1" x14ac:dyDescent="0.3">
      <c r="H857" s="16" t="str">
        <v>0 - BM Costs</v>
      </c>
      <c r="L857" s="16" t="str">
        <v>0 - BM Port</v>
      </c>
      <c r="N857" s="16" t="str">
        <v>0 - Port Assets</v>
      </c>
      <c r="BR857" s="16" t="str">
        <v>0- Port Costs</v>
      </c>
      <c r="BV857" s="16" t="str">
        <v>0- Port Value</v>
      </c>
      <c r="BX857" s="16" t="str">
        <v>0</v>
      </c>
    </row>
    <row r="858" spans="8:76" hidden="1" outlineLevel="1" x14ac:dyDescent="0.3">
      <c r="H858" s="16" t="str">
        <v>0 - BM Costs</v>
      </c>
      <c r="L858" s="16" t="str">
        <v>0 - BM Port</v>
      </c>
      <c r="N858" s="16" t="str">
        <v>0 - Port Assets</v>
      </c>
      <c r="BR858" s="16" t="str">
        <v>0- Port Costs</v>
      </c>
      <c r="BV858" s="16" t="str">
        <v>0- Port Value</v>
      </c>
      <c r="BX858" s="16" t="str">
        <v>0</v>
      </c>
    </row>
    <row r="859" spans="8:76" hidden="1" outlineLevel="1" x14ac:dyDescent="0.3">
      <c r="H859" s="16" t="str">
        <v>0 - BM Costs</v>
      </c>
      <c r="L859" s="16" t="str">
        <v>0 - BM Port</v>
      </c>
      <c r="N859" s="16" t="str">
        <v>0 - Port Assets</v>
      </c>
      <c r="BR859" s="16" t="str">
        <v>0- Port Costs</v>
      </c>
      <c r="BV859" s="16" t="str">
        <v>0- Port Value</v>
      </c>
      <c r="BX859" s="16" t="str">
        <v>0</v>
      </c>
    </row>
    <row r="860" spans="8:76" hidden="1" outlineLevel="1" x14ac:dyDescent="0.3">
      <c r="H860" s="16" t="str">
        <v>0 - BM Costs</v>
      </c>
      <c r="L860" s="16" t="str">
        <v>0 - BM Port</v>
      </c>
      <c r="N860" s="16" t="str">
        <v>0 - Port Assets</v>
      </c>
      <c r="BR860" s="16" t="str">
        <v>0- Port Costs</v>
      </c>
      <c r="BV860" s="16" t="str">
        <v>0- Port Value</v>
      </c>
      <c r="BX860" s="16" t="str">
        <v>0</v>
      </c>
    </row>
    <row r="861" spans="8:76" hidden="1" outlineLevel="1" x14ac:dyDescent="0.3">
      <c r="H861" s="16" t="str">
        <v>0 - BM Costs</v>
      </c>
      <c r="L861" s="16" t="str">
        <v>0 - BM Port</v>
      </c>
      <c r="N861" s="16" t="str">
        <v>0 - Port Assets</v>
      </c>
      <c r="BR861" s="16" t="str">
        <v>0- Port Costs</v>
      </c>
      <c r="BV861" s="16" t="str">
        <v>0- Port Value</v>
      </c>
      <c r="BX861" s="16" t="str">
        <v>0</v>
      </c>
    </row>
    <row r="862" spans="8:76" hidden="1" outlineLevel="1" x14ac:dyDescent="0.3">
      <c r="H862" s="16" t="str">
        <v>0 - BM Costs</v>
      </c>
      <c r="L862" s="16" t="str">
        <v>0 - BM Port</v>
      </c>
      <c r="N862" s="16" t="str">
        <v>0 - Port Assets</v>
      </c>
      <c r="BR862" s="16" t="str">
        <v>0- Port Costs</v>
      </c>
      <c r="BV862" s="16" t="str">
        <v>0- Port Value</v>
      </c>
      <c r="BX862" s="16" t="str">
        <v>0</v>
      </c>
    </row>
    <row r="863" spans="8:76" hidden="1" outlineLevel="1" x14ac:dyDescent="0.3">
      <c r="H863" s="16" t="str">
        <v>0 - BM Costs</v>
      </c>
      <c r="L863" s="16" t="str">
        <v>0 - BM Port</v>
      </c>
      <c r="N863" s="16" t="str">
        <v>0 - Port Assets</v>
      </c>
      <c r="BR863" s="16" t="str">
        <v>0- Port Costs</v>
      </c>
      <c r="BV863" s="16" t="str">
        <v>0- Port Value</v>
      </c>
      <c r="BX863" s="16" t="str">
        <v>0</v>
      </c>
    </row>
    <row r="864" spans="8:76" hidden="1" outlineLevel="1" x14ac:dyDescent="0.3">
      <c r="H864" s="16" t="str">
        <v>0 - BM Costs</v>
      </c>
      <c r="L864" s="16" t="str">
        <v>0 - BM Port</v>
      </c>
      <c r="N864" s="16" t="str">
        <v>0 - Port Assets</v>
      </c>
      <c r="BR864" s="16" t="str">
        <v>0- Port Costs</v>
      </c>
      <c r="BV864" s="16" t="str">
        <v>0- Port Value</v>
      </c>
      <c r="BX864" s="16" t="str">
        <v>0</v>
      </c>
    </row>
    <row r="865" spans="8:76" hidden="1" outlineLevel="1" x14ac:dyDescent="0.3">
      <c r="H865" s="16" t="str">
        <v>0 - BM Costs</v>
      </c>
      <c r="L865" s="16" t="str">
        <v>0 - BM Port</v>
      </c>
      <c r="N865" s="16" t="str">
        <v>0 - Port Assets</v>
      </c>
      <c r="BR865" s="16" t="str">
        <v>0- Port Costs</v>
      </c>
      <c r="BV865" s="16" t="str">
        <v>0- Port Value</v>
      </c>
      <c r="BX865" s="16" t="str">
        <v>0</v>
      </c>
    </row>
    <row r="866" spans="8:76" hidden="1" outlineLevel="1" x14ac:dyDescent="0.3">
      <c r="H866" s="16" t="str">
        <v>0 - BM Costs</v>
      </c>
      <c r="L866" s="16" t="str">
        <v>0 - BM Port</v>
      </c>
      <c r="N866" s="16" t="str">
        <v>0 - Port Assets</v>
      </c>
      <c r="BR866" s="16" t="str">
        <v>0- Port Costs</v>
      </c>
      <c r="BV866" s="16" t="str">
        <v>0- Port Value</v>
      </c>
      <c r="BX866" s="16" t="str">
        <v>0</v>
      </c>
    </row>
    <row r="867" spans="8:76" hidden="1" outlineLevel="1" x14ac:dyDescent="0.3">
      <c r="H867" s="16" t="str">
        <v>0 - BM Costs</v>
      </c>
      <c r="L867" s="16" t="str">
        <v>0 - BM Port</v>
      </c>
      <c r="N867" s="16" t="str">
        <v>0 - Port Assets</v>
      </c>
      <c r="BR867" s="16" t="str">
        <v>0- Port Costs</v>
      </c>
      <c r="BV867" s="16" t="str">
        <v>0- Port Value</v>
      </c>
      <c r="BX867" s="16" t="str">
        <v>0</v>
      </c>
    </row>
    <row r="868" spans="8:76" hidden="1" outlineLevel="1" x14ac:dyDescent="0.3">
      <c r="H868" s="16" t="str">
        <v>0 - BM Costs</v>
      </c>
      <c r="L868" s="16" t="str">
        <v>0 - BM Port</v>
      </c>
      <c r="N868" s="16" t="str">
        <v>0 - Port Assets</v>
      </c>
      <c r="BR868" s="16" t="str">
        <v>0- Port Costs</v>
      </c>
      <c r="BV868" s="16" t="str">
        <v>0- Port Value</v>
      </c>
      <c r="BX868" s="16" t="str">
        <v>0</v>
      </c>
    </row>
    <row r="869" spans="8:76" hidden="1" outlineLevel="1" x14ac:dyDescent="0.3">
      <c r="H869" s="16" t="str">
        <v>0 - BM Costs</v>
      </c>
      <c r="L869" s="16" t="str">
        <v>0 - BM Port</v>
      </c>
      <c r="N869" s="16" t="str">
        <v>0 - Port Assets</v>
      </c>
      <c r="BR869" s="16" t="str">
        <v>0- Port Costs</v>
      </c>
      <c r="BV869" s="16" t="str">
        <v>0- Port Value</v>
      </c>
      <c r="BX869" s="16" t="str">
        <v>0</v>
      </c>
    </row>
    <row r="870" spans="8:76" hidden="1" outlineLevel="1" x14ac:dyDescent="0.3">
      <c r="H870" s="16" t="str">
        <v>0 - BM Costs</v>
      </c>
      <c r="L870" s="16" t="str">
        <v>0 - BM Port</v>
      </c>
      <c r="N870" s="16" t="str">
        <v>0 - Port Assets</v>
      </c>
      <c r="BR870" s="16" t="str">
        <v>0- Port Costs</v>
      </c>
      <c r="BV870" s="16" t="str">
        <v>0- Port Value</v>
      </c>
      <c r="BX870" s="16" t="str">
        <v>0</v>
      </c>
    </row>
    <row r="871" spans="8:76" hidden="1" outlineLevel="1" x14ac:dyDescent="0.3">
      <c r="H871" s="16" t="str">
        <v>0 - BM Costs</v>
      </c>
      <c r="L871" s="16" t="str">
        <v>0 - BM Port</v>
      </c>
      <c r="N871" s="16" t="str">
        <v>0 - Port Assets</v>
      </c>
      <c r="BR871" s="16" t="str">
        <v>0- Port Costs</v>
      </c>
      <c r="BV871" s="16" t="str">
        <v>0- Port Value</v>
      </c>
      <c r="BX871" s="16" t="str">
        <v>0</v>
      </c>
    </row>
    <row r="872" spans="8:76" hidden="1" outlineLevel="1" x14ac:dyDescent="0.3">
      <c r="H872" s="16" t="str">
        <v>0 - BM Costs</v>
      </c>
      <c r="L872" s="16" t="str">
        <v>0 - BM Port</v>
      </c>
      <c r="N872" s="16" t="str">
        <v>0 - Port Assets</v>
      </c>
      <c r="BR872" s="16" t="str">
        <v>0- Port Costs</v>
      </c>
      <c r="BV872" s="16" t="str">
        <v>0- Port Value</v>
      </c>
      <c r="BX872" s="16" t="str">
        <v>0</v>
      </c>
    </row>
    <row r="873" spans="8:76" hidden="1" outlineLevel="1" x14ac:dyDescent="0.3">
      <c r="H873" s="16" t="str">
        <v>0 - BM Costs</v>
      </c>
      <c r="L873" s="16" t="str">
        <v>0 - BM Port</v>
      </c>
      <c r="N873" s="16" t="str">
        <v>0 - Port Assets</v>
      </c>
      <c r="BR873" s="16" t="str">
        <v>0- Port Costs</v>
      </c>
      <c r="BV873" s="16" t="str">
        <v>0- Port Value</v>
      </c>
      <c r="BX873" s="16" t="str">
        <v>0</v>
      </c>
    </row>
    <row r="874" spans="8:76" hidden="1" outlineLevel="1" x14ac:dyDescent="0.3">
      <c r="H874" s="16" t="str">
        <v>0 - BM Costs</v>
      </c>
      <c r="L874" s="16" t="str">
        <v>0 - BM Port</v>
      </c>
      <c r="N874" s="16" t="str">
        <v>0 - Port Assets</v>
      </c>
      <c r="BR874" s="16" t="str">
        <v>0- Port Costs</v>
      </c>
      <c r="BV874" s="16" t="str">
        <v>0- Port Value</v>
      </c>
      <c r="BX874" s="16" t="str">
        <v>0</v>
      </c>
    </row>
    <row r="875" spans="8:76" hidden="1" outlineLevel="1" x14ac:dyDescent="0.3">
      <c r="H875" s="16" t="str">
        <v>0 - BM Costs</v>
      </c>
      <c r="L875" s="16" t="str">
        <v>0 - BM Port</v>
      </c>
      <c r="N875" s="16" t="str">
        <v>0 - Port Assets</v>
      </c>
      <c r="BR875" s="16" t="str">
        <v>0- Port Costs</v>
      </c>
      <c r="BV875" s="16" t="str">
        <v>0- Port Value</v>
      </c>
      <c r="BX875" s="16" t="str">
        <v>0</v>
      </c>
    </row>
    <row r="876" spans="8:76" hidden="1" outlineLevel="1" x14ac:dyDescent="0.3">
      <c r="H876" s="16" t="str">
        <v>0 - BM Costs</v>
      </c>
      <c r="L876" s="16" t="str">
        <v>0 - BM Port</v>
      </c>
      <c r="N876" s="16" t="str">
        <v>0 - Port Assets</v>
      </c>
      <c r="BR876" s="16" t="str">
        <v>0- Port Costs</v>
      </c>
      <c r="BV876" s="16" t="str">
        <v>0- Port Value</v>
      </c>
      <c r="BX876" s="16" t="str">
        <v>0</v>
      </c>
    </row>
    <row r="877" spans="8:76" hidden="1" outlineLevel="1" x14ac:dyDescent="0.3">
      <c r="H877" s="16" t="str">
        <v>0 - BM Costs</v>
      </c>
      <c r="L877" s="16" t="str">
        <v>0 - BM Port</v>
      </c>
      <c r="N877" s="16" t="str">
        <v>0 - Port Assets</v>
      </c>
      <c r="BR877" s="16" t="str">
        <v>0- Port Costs</v>
      </c>
      <c r="BV877" s="16" t="str">
        <v>0- Port Value</v>
      </c>
      <c r="BX877" s="16" t="str">
        <v>0</v>
      </c>
    </row>
    <row r="878" spans="8:76" hidden="1" outlineLevel="1" x14ac:dyDescent="0.3">
      <c r="H878" s="16" t="str">
        <v>0 - BM Costs</v>
      </c>
      <c r="L878" s="16" t="str">
        <v>0 - BM Port</v>
      </c>
      <c r="N878" s="16" t="str">
        <v>0 - Port Assets</v>
      </c>
      <c r="BR878" s="16" t="str">
        <v>0- Port Costs</v>
      </c>
      <c r="BV878" s="16" t="str">
        <v>0- Port Value</v>
      </c>
      <c r="BX878" s="16" t="str">
        <v>0</v>
      </c>
    </row>
    <row r="879" spans="8:76" hidden="1" outlineLevel="1" x14ac:dyDescent="0.3">
      <c r="H879" s="16" t="str">
        <v>0 - BM Costs</v>
      </c>
      <c r="L879" s="16" t="str">
        <v>0 - BM Port</v>
      </c>
      <c r="N879" s="16" t="str">
        <v>0 - Port Assets</v>
      </c>
      <c r="BR879" s="16" t="str">
        <v>0- Port Costs</v>
      </c>
      <c r="BV879" s="16" t="str">
        <v>0- Port Value</v>
      </c>
      <c r="BX879" s="16" t="str">
        <v>0</v>
      </c>
    </row>
    <row r="880" spans="8:76" hidden="1" outlineLevel="1" x14ac:dyDescent="0.3">
      <c r="H880" s="16" t="str">
        <v>0 - BM Costs</v>
      </c>
      <c r="L880" s="16" t="str">
        <v>0 - BM Port</v>
      </c>
      <c r="N880" s="16" t="str">
        <v>0 - Port Assets</v>
      </c>
      <c r="BR880" s="16" t="str">
        <v>0- Port Costs</v>
      </c>
      <c r="BV880" s="16" t="str">
        <v>0- Port Value</v>
      </c>
      <c r="BX880" s="16" t="str">
        <v>0</v>
      </c>
    </row>
    <row r="881" spans="8:76" hidden="1" outlineLevel="1" x14ac:dyDescent="0.3">
      <c r="H881" s="16" t="str">
        <v>0 - BM Costs</v>
      </c>
      <c r="L881" s="16" t="str">
        <v>0 - BM Port</v>
      </c>
      <c r="N881" s="16" t="str">
        <v>0 - Port Assets</v>
      </c>
      <c r="BR881" s="16" t="str">
        <v>0- Port Costs</v>
      </c>
      <c r="BV881" s="16" t="str">
        <v>0- Port Value</v>
      </c>
      <c r="BX881" s="16" t="str">
        <v>0</v>
      </c>
    </row>
    <row r="882" spans="8:76" hidden="1" outlineLevel="1" x14ac:dyDescent="0.3">
      <c r="H882" s="16" t="str">
        <v>0 - BM Costs</v>
      </c>
      <c r="L882" s="16" t="str">
        <v>0 - BM Port</v>
      </c>
      <c r="N882" s="16" t="str">
        <v>0 - Port Assets</v>
      </c>
      <c r="BR882" s="16" t="str">
        <v>0- Port Costs</v>
      </c>
      <c r="BV882" s="16" t="str">
        <v>0- Port Value</v>
      </c>
      <c r="BX882" s="16" t="str">
        <v>0</v>
      </c>
    </row>
    <row r="883" spans="8:76" hidden="1" outlineLevel="1" x14ac:dyDescent="0.3">
      <c r="H883" s="16" t="str">
        <v>0 - BM Costs</v>
      </c>
      <c r="L883" s="16" t="str">
        <v>0 - BM Port</v>
      </c>
      <c r="N883" s="16" t="str">
        <v>0 - Port Assets</v>
      </c>
      <c r="BR883" s="16" t="str">
        <v>0- Port Costs</v>
      </c>
      <c r="BV883" s="16" t="str">
        <v>0- Port Value</v>
      </c>
      <c r="BX883" s="16" t="str">
        <v>0</v>
      </c>
    </row>
    <row r="884" spans="8:76" hidden="1" outlineLevel="1" x14ac:dyDescent="0.3">
      <c r="H884" s="16" t="str">
        <v>0 - BM Costs</v>
      </c>
      <c r="L884" s="16" t="str">
        <v>0 - BM Port</v>
      </c>
      <c r="N884" s="16" t="str">
        <v>0 - Port Assets</v>
      </c>
      <c r="BR884" s="16" t="str">
        <v>0- Port Costs</v>
      </c>
      <c r="BV884" s="16" t="str">
        <v>0- Port Value</v>
      </c>
      <c r="BX884" s="16" t="str">
        <v>0</v>
      </c>
    </row>
    <row r="885" spans="8:76" hidden="1" outlineLevel="1" x14ac:dyDescent="0.3">
      <c r="H885" s="16" t="str">
        <v>0 - BM Costs</v>
      </c>
      <c r="L885" s="16" t="str">
        <v>0 - BM Port</v>
      </c>
      <c r="N885" s="16" t="str">
        <v>0 - Port Assets</v>
      </c>
      <c r="BR885" s="16" t="str">
        <v>0- Port Costs</v>
      </c>
      <c r="BV885" s="16" t="str">
        <v>0- Port Value</v>
      </c>
      <c r="BX885" s="16" t="str">
        <v>0</v>
      </c>
    </row>
    <row r="886" spans="8:76" hidden="1" outlineLevel="1" x14ac:dyDescent="0.3">
      <c r="H886" s="16" t="str">
        <v>0 - BM Costs</v>
      </c>
      <c r="L886" s="16" t="str">
        <v>0 - BM Port</v>
      </c>
      <c r="N886" s="16" t="str">
        <v>0 - Port Assets</v>
      </c>
      <c r="BR886" s="16" t="str">
        <v>0- Port Costs</v>
      </c>
      <c r="BV886" s="16" t="str">
        <v>0- Port Value</v>
      </c>
      <c r="BX886" s="16" t="str">
        <v>0</v>
      </c>
    </row>
    <row r="887" spans="8:76" hidden="1" outlineLevel="1" x14ac:dyDescent="0.3">
      <c r="H887" s="16" t="str">
        <v>0 - BM Costs</v>
      </c>
      <c r="L887" s="16" t="str">
        <v>0 - BM Port</v>
      </c>
      <c r="N887" s="16" t="str">
        <v>0 - Port Assets</v>
      </c>
      <c r="BR887" s="16" t="str">
        <v>0- Port Costs</v>
      </c>
      <c r="BV887" s="16" t="str">
        <v>0- Port Value</v>
      </c>
      <c r="BX887" s="16" t="str">
        <v>0</v>
      </c>
    </row>
    <row r="888" spans="8:76" hidden="1" outlineLevel="1" x14ac:dyDescent="0.3">
      <c r="H888" s="16" t="str">
        <v>0 - BM Costs</v>
      </c>
      <c r="L888" s="16" t="str">
        <v>0 - BM Port</v>
      </c>
      <c r="N888" s="16" t="str">
        <v>0 - Port Assets</v>
      </c>
      <c r="BR888" s="16" t="str">
        <v>0- Port Costs</v>
      </c>
      <c r="BV888" s="16" t="str">
        <v>0- Port Value</v>
      </c>
      <c r="BX888" s="16" t="str">
        <v>0</v>
      </c>
    </row>
    <row r="889" spans="8:76" hidden="1" outlineLevel="1" x14ac:dyDescent="0.3">
      <c r="H889" s="16" t="str">
        <v>0 - BM Costs</v>
      </c>
      <c r="L889" s="16" t="str">
        <v>0 - BM Port</v>
      </c>
      <c r="N889" s="16" t="str">
        <v>0 - Port Assets</v>
      </c>
      <c r="BR889" s="16" t="str">
        <v>0- Port Costs</v>
      </c>
      <c r="BV889" s="16" t="str">
        <v>0- Port Value</v>
      </c>
      <c r="BX889" s="16" t="str">
        <v>0</v>
      </c>
    </row>
    <row r="890" spans="8:76" hidden="1" outlineLevel="1" x14ac:dyDescent="0.3">
      <c r="H890" s="16" t="str">
        <v>0 - BM Costs</v>
      </c>
      <c r="L890" s="16" t="str">
        <v>0 - BM Port</v>
      </c>
      <c r="N890" s="16" t="str">
        <v>0 - Port Assets</v>
      </c>
      <c r="BR890" s="16" t="str">
        <v>0- Port Costs</v>
      </c>
      <c r="BV890" s="16" t="str">
        <v>0- Port Value</v>
      </c>
      <c r="BX890" s="16" t="str">
        <v>0</v>
      </c>
    </row>
    <row r="891" spans="8:76" hidden="1" outlineLevel="1" x14ac:dyDescent="0.3">
      <c r="H891" s="16" t="str">
        <v>0 - BM Costs</v>
      </c>
      <c r="L891" s="16" t="str">
        <v>0 - BM Port</v>
      </c>
      <c r="N891" s="16" t="str">
        <v>0 - Port Assets</v>
      </c>
      <c r="BR891" s="16" t="str">
        <v>0- Port Costs</v>
      </c>
      <c r="BV891" s="16" t="str">
        <v>0- Port Value</v>
      </c>
      <c r="BX891" s="16" t="str">
        <v>0</v>
      </c>
    </row>
    <row r="892" spans="8:76" hidden="1" outlineLevel="1" x14ac:dyDescent="0.3">
      <c r="H892" s="16" t="str">
        <v>0 - BM Costs</v>
      </c>
      <c r="L892" s="16" t="str">
        <v>0 - BM Port</v>
      </c>
      <c r="N892" s="16" t="str">
        <v>0 - Port Assets</v>
      </c>
      <c r="BR892" s="16" t="str">
        <v>0- Port Costs</v>
      </c>
      <c r="BV892" s="16" t="str">
        <v>0- Port Value</v>
      </c>
      <c r="BX892" s="16" t="str">
        <v>0</v>
      </c>
    </row>
    <row r="893" spans="8:76" hidden="1" outlineLevel="1" x14ac:dyDescent="0.3">
      <c r="H893" s="16" t="str">
        <v>0 - BM Costs</v>
      </c>
      <c r="L893" s="16" t="str">
        <v>0 - BM Port</v>
      </c>
      <c r="N893" s="16" t="str">
        <v>0 - Port Assets</v>
      </c>
      <c r="BR893" s="16" t="str">
        <v>0- Port Costs</v>
      </c>
      <c r="BV893" s="16" t="str">
        <v>0- Port Value</v>
      </c>
      <c r="BX893" s="16" t="str">
        <v>0</v>
      </c>
    </row>
    <row r="894" spans="8:76" hidden="1" outlineLevel="1" x14ac:dyDescent="0.3">
      <c r="H894" s="16" t="str">
        <v>0 - BM Costs</v>
      </c>
      <c r="L894" s="16" t="str">
        <v>0 - BM Port</v>
      </c>
      <c r="N894" s="16" t="str">
        <v>0 - Port Assets</v>
      </c>
      <c r="BR894" s="16" t="str">
        <v>0- Port Costs</v>
      </c>
      <c r="BV894" s="16" t="str">
        <v>0- Port Value</v>
      </c>
      <c r="BX894" s="16" t="str">
        <v>0</v>
      </c>
    </row>
    <row r="895" spans="8:76" hidden="1" outlineLevel="1" x14ac:dyDescent="0.3">
      <c r="H895" s="16" t="str">
        <v>0 - BM Costs</v>
      </c>
      <c r="L895" s="16" t="str">
        <v>0 - BM Port</v>
      </c>
      <c r="N895" s="16" t="str">
        <v>0 - Port Assets</v>
      </c>
      <c r="BR895" s="16" t="str">
        <v>0- Port Costs</v>
      </c>
      <c r="BV895" s="16" t="str">
        <v>0- Port Value</v>
      </c>
      <c r="BX895" s="16" t="str">
        <v>0</v>
      </c>
    </row>
    <row r="896" spans="8:76" hidden="1" outlineLevel="1" x14ac:dyDescent="0.3">
      <c r="H896" s="16" t="str">
        <v>0 - BM Costs</v>
      </c>
      <c r="L896" s="16" t="str">
        <v>0 - BM Port</v>
      </c>
      <c r="N896" s="16" t="str">
        <v>0 - Port Assets</v>
      </c>
      <c r="BR896" s="16" t="str">
        <v>0- Port Costs</v>
      </c>
      <c r="BV896" s="16" t="str">
        <v>0- Port Value</v>
      </c>
      <c r="BX896" s="16" t="str">
        <v>0</v>
      </c>
    </row>
    <row r="897" spans="8:76" hidden="1" outlineLevel="1" x14ac:dyDescent="0.3">
      <c r="H897" s="16" t="str">
        <v>0 - BM Costs</v>
      </c>
      <c r="L897" s="16" t="str">
        <v>0 - BM Port</v>
      </c>
      <c r="N897" s="16" t="str">
        <v>0 - Port Assets</v>
      </c>
      <c r="BR897" s="16" t="str">
        <v>0- Port Costs</v>
      </c>
      <c r="BV897" s="16" t="str">
        <v>0- Port Value</v>
      </c>
      <c r="BX897" s="16" t="str">
        <v>0</v>
      </c>
    </row>
    <row r="898" spans="8:76" hidden="1" outlineLevel="1" x14ac:dyDescent="0.3">
      <c r="H898" s="16" t="str">
        <v>0 - BM Costs</v>
      </c>
      <c r="L898" s="16" t="str">
        <v>0 - BM Port</v>
      </c>
      <c r="N898" s="16" t="str">
        <v>0 - Port Assets</v>
      </c>
      <c r="BR898" s="16" t="str">
        <v>0- Port Costs</v>
      </c>
      <c r="BV898" s="16" t="str">
        <v>0- Port Value</v>
      </c>
      <c r="BX898" s="16" t="str">
        <v>0</v>
      </c>
    </row>
    <row r="899" spans="8:76" hidden="1" outlineLevel="1" x14ac:dyDescent="0.3">
      <c r="H899" s="16" t="str">
        <v>0 - BM Costs</v>
      </c>
      <c r="L899" s="16" t="str">
        <v>0 - BM Port</v>
      </c>
      <c r="N899" s="16" t="str">
        <v>0 - Port Assets</v>
      </c>
      <c r="BR899" s="16" t="str">
        <v>0- Port Costs</v>
      </c>
      <c r="BV899" s="16" t="str">
        <v>0- Port Value</v>
      </c>
      <c r="BX899" s="16" t="str">
        <v>0</v>
      </c>
    </row>
    <row r="900" spans="8:76" hidden="1" outlineLevel="1" x14ac:dyDescent="0.3">
      <c r="H900" s="16" t="str">
        <v>0 - BM Costs</v>
      </c>
      <c r="L900" s="16" t="str">
        <v>0 - BM Port</v>
      </c>
      <c r="N900" s="16" t="str">
        <v>0 - Port Assets</v>
      </c>
      <c r="BR900" s="16" t="str">
        <v>0- Port Costs</v>
      </c>
      <c r="BV900" s="16" t="str">
        <v>0- Port Value</v>
      </c>
      <c r="BX900" s="16" t="str">
        <v>0</v>
      </c>
    </row>
    <row r="901" spans="8:76" hidden="1" outlineLevel="1" x14ac:dyDescent="0.3">
      <c r="H901" s="16" t="str">
        <v>0 - BM Costs</v>
      </c>
      <c r="L901" s="16" t="str">
        <v>0 - BM Port</v>
      </c>
      <c r="N901" s="16" t="str">
        <v>0 - Port Assets</v>
      </c>
      <c r="BR901" s="16" t="str">
        <v>0- Port Costs</v>
      </c>
      <c r="BV901" s="16" t="str">
        <v>0- Port Value</v>
      </c>
      <c r="BX901" s="16" t="str">
        <v>0</v>
      </c>
    </row>
    <row r="902" spans="8:76" hidden="1" outlineLevel="1" x14ac:dyDescent="0.3">
      <c r="H902" s="16" t="str">
        <v>0 - BM Costs</v>
      </c>
      <c r="L902" s="16" t="str">
        <v>0 - BM Port</v>
      </c>
      <c r="N902" s="16" t="str">
        <v>0 - Port Assets</v>
      </c>
      <c r="BR902" s="16" t="str">
        <v>0- Port Costs</v>
      </c>
      <c r="BV902" s="16" t="str">
        <v>0- Port Value</v>
      </c>
      <c r="BX902" s="16" t="str">
        <v>0</v>
      </c>
    </row>
    <row r="903" spans="8:76" hidden="1" outlineLevel="1" x14ac:dyDescent="0.3">
      <c r="H903" s="16" t="str">
        <v>0 - BM Costs</v>
      </c>
      <c r="L903" s="16" t="str">
        <v>0 - BM Port</v>
      </c>
      <c r="N903" s="16" t="str">
        <v>0 - Port Assets</v>
      </c>
      <c r="BR903" s="16" t="str">
        <v>0- Port Costs</v>
      </c>
      <c r="BV903" s="16" t="str">
        <v>0- Port Value</v>
      </c>
      <c r="BX903" s="16" t="str">
        <v>0</v>
      </c>
    </row>
    <row r="904" spans="8:76" hidden="1" outlineLevel="1" x14ac:dyDescent="0.3">
      <c r="H904" s="16" t="str">
        <v>0 - BM Costs</v>
      </c>
      <c r="L904" s="16" t="str">
        <v>0 - BM Port</v>
      </c>
      <c r="N904" s="16" t="str">
        <v>0 - Port Assets</v>
      </c>
      <c r="BR904" s="16" t="str">
        <v>0- Port Costs</v>
      </c>
      <c r="BV904" s="16" t="str">
        <v>0- Port Value</v>
      </c>
      <c r="BX904" s="16" t="str">
        <v>0</v>
      </c>
    </row>
    <row r="905" spans="8:76" hidden="1" outlineLevel="1" x14ac:dyDescent="0.3">
      <c r="H905" s="16" t="str">
        <v>0 - BM Costs</v>
      </c>
      <c r="L905" s="16" t="str">
        <v>0 - BM Port</v>
      </c>
      <c r="N905" s="16" t="str">
        <v>0 - Port Assets</v>
      </c>
      <c r="BR905" s="16" t="str">
        <v>0- Port Costs</v>
      </c>
      <c r="BV905" s="16" t="str">
        <v>0- Port Value</v>
      </c>
      <c r="BX905" s="16" t="str">
        <v>0</v>
      </c>
    </row>
    <row r="906" spans="8:76" hidden="1" outlineLevel="1" x14ac:dyDescent="0.3">
      <c r="H906" s="16" t="str">
        <v>0 - BM Costs</v>
      </c>
      <c r="L906" s="16" t="str">
        <v>0 - BM Port</v>
      </c>
      <c r="N906" s="16" t="str">
        <v>0 - Port Assets</v>
      </c>
      <c r="BR906" s="16" t="str">
        <v>0- Port Costs</v>
      </c>
      <c r="BV906" s="16" t="str">
        <v>0- Port Value</v>
      </c>
      <c r="BX906" s="16" t="str">
        <v>0</v>
      </c>
    </row>
    <row r="907" spans="8:76" hidden="1" outlineLevel="1" x14ac:dyDescent="0.3">
      <c r="H907" s="16" t="str">
        <v>0 - BM Costs</v>
      </c>
      <c r="L907" s="16" t="str">
        <v>0 - BM Port</v>
      </c>
      <c r="N907" s="16" t="str">
        <v>0 - Port Assets</v>
      </c>
      <c r="BR907" s="16" t="str">
        <v>0- Port Costs</v>
      </c>
      <c r="BV907" s="16" t="str">
        <v>0- Port Value</v>
      </c>
      <c r="BX907" s="16" t="str">
        <v>0</v>
      </c>
    </row>
    <row r="908" spans="8:76" hidden="1" outlineLevel="1" x14ac:dyDescent="0.3">
      <c r="H908" s="16" t="str">
        <v>0 - BM Costs</v>
      </c>
      <c r="L908" s="16" t="str">
        <v>0 - BM Port</v>
      </c>
      <c r="N908" s="16" t="str">
        <v>0 - Port Assets</v>
      </c>
      <c r="BR908" s="16" t="str">
        <v>0- Port Costs</v>
      </c>
      <c r="BV908" s="16" t="str">
        <v>0- Port Value</v>
      </c>
      <c r="BX908" s="16" t="str">
        <v>0</v>
      </c>
    </row>
    <row r="909" spans="8:76" hidden="1" outlineLevel="1" x14ac:dyDescent="0.3">
      <c r="H909" s="16" t="str">
        <v>0 - BM Costs</v>
      </c>
      <c r="L909" s="16" t="str">
        <v>0 - BM Port</v>
      </c>
      <c r="N909" s="16" t="str">
        <v>0 - Port Assets</v>
      </c>
      <c r="BR909" s="16" t="str">
        <v>0- Port Costs</v>
      </c>
      <c r="BV909" s="16" t="str">
        <v>0- Port Value</v>
      </c>
      <c r="BX909" s="16" t="str">
        <v>0</v>
      </c>
    </row>
    <row r="910" spans="8:76" hidden="1" outlineLevel="1" x14ac:dyDescent="0.3">
      <c r="H910" s="16" t="str">
        <v>0 - BM Costs</v>
      </c>
      <c r="L910" s="16" t="str">
        <v>0 - BM Port</v>
      </c>
      <c r="N910" s="16" t="str">
        <v>0 - Port Assets</v>
      </c>
      <c r="BR910" s="16" t="str">
        <v>0- Port Costs</v>
      </c>
      <c r="BV910" s="16" t="str">
        <v>0- Port Value</v>
      </c>
      <c r="BX910" s="16" t="str">
        <v>0</v>
      </c>
    </row>
    <row r="911" spans="8:76" hidden="1" outlineLevel="1" x14ac:dyDescent="0.3">
      <c r="H911" s="16" t="str">
        <v>0 - BM Costs</v>
      </c>
      <c r="L911" s="16" t="str">
        <v>0 - BM Port</v>
      </c>
      <c r="N911" s="16" t="str">
        <v>0 - Port Assets</v>
      </c>
      <c r="BR911" s="16" t="str">
        <v>0- Port Costs</v>
      </c>
      <c r="BV911" s="16" t="str">
        <v>0- Port Value</v>
      </c>
      <c r="BX911" s="16" t="str">
        <v>0</v>
      </c>
    </row>
    <row r="912" spans="8:76" hidden="1" outlineLevel="1" x14ac:dyDescent="0.3">
      <c r="H912" s="16" t="str">
        <v>0 - BM Costs</v>
      </c>
      <c r="L912" s="16" t="str">
        <v>0 - BM Port</v>
      </c>
      <c r="N912" s="16" t="str">
        <v>0 - Port Assets</v>
      </c>
      <c r="BR912" s="16" t="str">
        <v>0- Port Costs</v>
      </c>
      <c r="BV912" s="16" t="str">
        <v>0- Port Value</v>
      </c>
      <c r="BX912" s="16" t="str">
        <v>0</v>
      </c>
    </row>
    <row r="913" spans="8:76" hidden="1" outlineLevel="1" x14ac:dyDescent="0.3">
      <c r="H913" s="16" t="str">
        <v>0 - BM Costs</v>
      </c>
      <c r="L913" s="16" t="str">
        <v>0 - BM Port</v>
      </c>
      <c r="N913" s="16" t="str">
        <v>0 - Port Assets</v>
      </c>
      <c r="BR913" s="16" t="str">
        <v>0- Port Costs</v>
      </c>
      <c r="BV913" s="16" t="str">
        <v>0- Port Value</v>
      </c>
      <c r="BX913" s="16" t="str">
        <v>0</v>
      </c>
    </row>
    <row r="914" spans="8:76" hidden="1" outlineLevel="1" x14ac:dyDescent="0.3">
      <c r="H914" s="16" t="str">
        <v>0 - BM Costs</v>
      </c>
      <c r="L914" s="16" t="str">
        <v>0 - BM Port</v>
      </c>
      <c r="N914" s="16" t="str">
        <v>0 - Port Assets</v>
      </c>
      <c r="BR914" s="16" t="str">
        <v>0- Port Costs</v>
      </c>
      <c r="BV914" s="16" t="str">
        <v>0- Port Value</v>
      </c>
      <c r="BX914" s="16" t="str">
        <v>0</v>
      </c>
    </row>
    <row r="915" spans="8:76" hidden="1" outlineLevel="1" x14ac:dyDescent="0.3">
      <c r="H915" s="16" t="str">
        <v>0 - BM Costs</v>
      </c>
      <c r="L915" s="16" t="str">
        <v>0 - BM Port</v>
      </c>
      <c r="N915" s="16" t="str">
        <v>0 - Port Assets</v>
      </c>
      <c r="BR915" s="16" t="str">
        <v>0- Port Costs</v>
      </c>
      <c r="BV915" s="16" t="str">
        <v>0- Port Value</v>
      </c>
      <c r="BX915" s="16" t="str">
        <v>0</v>
      </c>
    </row>
    <row r="916" spans="8:76" hidden="1" outlineLevel="1" x14ac:dyDescent="0.3">
      <c r="H916" s="16" t="str">
        <v>0 - BM Costs</v>
      </c>
      <c r="L916" s="16" t="str">
        <v>0 - BM Port</v>
      </c>
      <c r="N916" s="16" t="str">
        <v>0 - Port Assets</v>
      </c>
      <c r="BR916" s="16" t="str">
        <v>0- Port Costs</v>
      </c>
      <c r="BV916" s="16" t="str">
        <v>0- Port Value</v>
      </c>
      <c r="BX916" s="16" t="str">
        <v>0</v>
      </c>
    </row>
    <row r="917" spans="8:76" hidden="1" outlineLevel="1" x14ac:dyDescent="0.3">
      <c r="H917" s="16" t="str">
        <v>0 - BM Costs</v>
      </c>
      <c r="L917" s="16" t="str">
        <v>0 - BM Port</v>
      </c>
      <c r="N917" s="16" t="str">
        <v>0 - Port Assets</v>
      </c>
      <c r="BR917" s="16" t="str">
        <v>0- Port Costs</v>
      </c>
      <c r="BV917" s="16" t="str">
        <v>0- Port Value</v>
      </c>
      <c r="BX917" s="16" t="str">
        <v>0</v>
      </c>
    </row>
    <row r="918" spans="8:76" hidden="1" outlineLevel="1" x14ac:dyDescent="0.3">
      <c r="H918" s="16" t="str">
        <v>0 - BM Costs</v>
      </c>
      <c r="L918" s="16" t="str">
        <v>0 - BM Port</v>
      </c>
      <c r="N918" s="16" t="str">
        <v>0 - Port Assets</v>
      </c>
      <c r="BR918" s="16" t="str">
        <v>0- Port Costs</v>
      </c>
      <c r="BV918" s="16" t="str">
        <v>0- Port Value</v>
      </c>
      <c r="BX918" s="16" t="str">
        <v>0</v>
      </c>
    </row>
    <row r="919" spans="8:76" hidden="1" outlineLevel="1" x14ac:dyDescent="0.3">
      <c r="H919" s="16" t="str">
        <v>0 - BM Costs</v>
      </c>
      <c r="L919" s="16" t="str">
        <v>0 - BM Port</v>
      </c>
      <c r="N919" s="16" t="str">
        <v>0 - Port Assets</v>
      </c>
      <c r="BR919" s="16" t="str">
        <v>0- Port Costs</v>
      </c>
      <c r="BV919" s="16" t="str">
        <v>0- Port Value</v>
      </c>
      <c r="BX919" s="16" t="str">
        <v>0</v>
      </c>
    </row>
    <row r="920" spans="8:76" hidden="1" outlineLevel="1" x14ac:dyDescent="0.3">
      <c r="H920" s="16" t="str">
        <v>0 - BM Costs</v>
      </c>
      <c r="L920" s="16" t="str">
        <v>0 - BM Port</v>
      </c>
      <c r="N920" s="16" t="str">
        <v>0 - Port Assets</v>
      </c>
      <c r="BR920" s="16" t="str">
        <v>0- Port Costs</v>
      </c>
      <c r="BV920" s="16" t="str">
        <v>0- Port Value</v>
      </c>
      <c r="BX920" s="16" t="str">
        <v>0</v>
      </c>
    </row>
    <row r="921" spans="8:76" hidden="1" outlineLevel="1" x14ac:dyDescent="0.3">
      <c r="H921" s="16" t="str">
        <v>0 - BM Costs</v>
      </c>
      <c r="L921" s="16" t="str">
        <v>0 - BM Port</v>
      </c>
      <c r="N921" s="16" t="str">
        <v>0 - Port Assets</v>
      </c>
      <c r="BR921" s="16" t="str">
        <v>0- Port Costs</v>
      </c>
      <c r="BV921" s="16" t="str">
        <v>0- Port Value</v>
      </c>
      <c r="BX921" s="16" t="str">
        <v>0</v>
      </c>
    </row>
    <row r="922" spans="8:76" hidden="1" outlineLevel="1" x14ac:dyDescent="0.3">
      <c r="H922" s="16" t="str">
        <v>0 - BM Costs</v>
      </c>
      <c r="L922" s="16" t="str">
        <v>0 - BM Port</v>
      </c>
      <c r="N922" s="16" t="str">
        <v>0 - Port Assets</v>
      </c>
      <c r="BR922" s="16" t="str">
        <v>0- Port Costs</v>
      </c>
      <c r="BV922" s="16" t="str">
        <v>0- Port Value</v>
      </c>
      <c r="BX922" s="16" t="str">
        <v>0</v>
      </c>
    </row>
    <row r="923" spans="8:76" hidden="1" outlineLevel="1" x14ac:dyDescent="0.3">
      <c r="H923" s="16" t="str">
        <v>0 - BM Costs</v>
      </c>
      <c r="L923" s="16" t="str">
        <v>0 - BM Port</v>
      </c>
      <c r="N923" s="16" t="str">
        <v>0 - Port Assets</v>
      </c>
      <c r="BR923" s="16" t="str">
        <v>0- Port Costs</v>
      </c>
      <c r="BV923" s="16" t="str">
        <v>0- Port Value</v>
      </c>
      <c r="BX923" s="16" t="str">
        <v>0</v>
      </c>
    </row>
    <row r="924" spans="8:76" hidden="1" outlineLevel="1" x14ac:dyDescent="0.3">
      <c r="H924" s="16" t="str">
        <v>0 - BM Costs</v>
      </c>
      <c r="L924" s="16" t="str">
        <v>0 - BM Port</v>
      </c>
      <c r="N924" s="16" t="str">
        <v>0 - Port Assets</v>
      </c>
      <c r="BR924" s="16" t="str">
        <v>0- Port Costs</v>
      </c>
      <c r="BV924" s="16" t="str">
        <v>0- Port Value</v>
      </c>
      <c r="BX924" s="16" t="str">
        <v>0</v>
      </c>
    </row>
    <row r="925" spans="8:76" hidden="1" outlineLevel="1" x14ac:dyDescent="0.3">
      <c r="H925" s="16" t="str">
        <v>0 - BM Costs</v>
      </c>
      <c r="L925" s="16" t="str">
        <v>0 - BM Port</v>
      </c>
      <c r="N925" s="16" t="str">
        <v>0 - Port Assets</v>
      </c>
      <c r="BR925" s="16" t="str">
        <v>0- Port Costs</v>
      </c>
      <c r="BV925" s="16" t="str">
        <v>0- Port Value</v>
      </c>
      <c r="BX925" s="16" t="str">
        <v>0</v>
      </c>
    </row>
    <row r="926" spans="8:76" hidden="1" outlineLevel="1" x14ac:dyDescent="0.3">
      <c r="H926" s="16" t="str">
        <v>0 - BM Costs</v>
      </c>
      <c r="L926" s="16" t="str">
        <v>0 - BM Port</v>
      </c>
      <c r="N926" s="16" t="str">
        <v>0 - Port Assets</v>
      </c>
      <c r="BR926" s="16" t="str">
        <v>0- Port Costs</v>
      </c>
      <c r="BV926" s="16" t="str">
        <v>0- Port Value</v>
      </c>
      <c r="BX926" s="16" t="str">
        <v>0</v>
      </c>
    </row>
    <row r="927" spans="8:76" hidden="1" outlineLevel="1" x14ac:dyDescent="0.3">
      <c r="H927" s="16" t="str">
        <v>0 - BM Costs</v>
      </c>
      <c r="L927" s="16" t="str">
        <v>0 - BM Port</v>
      </c>
      <c r="N927" s="16" t="str">
        <v>0 - Port Assets</v>
      </c>
      <c r="BR927" s="16" t="str">
        <v>0- Port Costs</v>
      </c>
      <c r="BV927" s="16" t="str">
        <v>0- Port Value</v>
      </c>
      <c r="BX927" s="16" t="str">
        <v>0</v>
      </c>
    </row>
    <row r="928" spans="8:76" hidden="1" outlineLevel="1" x14ac:dyDescent="0.3">
      <c r="H928" s="16" t="str">
        <v>0 - BM Costs</v>
      </c>
      <c r="L928" s="16" t="str">
        <v>0 - BM Port</v>
      </c>
      <c r="N928" s="16" t="str">
        <v>0 - Port Assets</v>
      </c>
      <c r="BR928" s="16" t="str">
        <v>0- Port Costs</v>
      </c>
      <c r="BV928" s="16" t="str">
        <v>0- Port Value</v>
      </c>
      <c r="BX928" s="16" t="str">
        <v>0</v>
      </c>
    </row>
    <row r="929" spans="8:76" hidden="1" outlineLevel="1" x14ac:dyDescent="0.3">
      <c r="H929" s="16" t="str">
        <v>0 - BM Costs</v>
      </c>
      <c r="L929" s="16" t="str">
        <v>0 - BM Port</v>
      </c>
      <c r="N929" s="16" t="str">
        <v>0 - Port Assets</v>
      </c>
      <c r="BR929" s="16" t="str">
        <v>0- Port Costs</v>
      </c>
      <c r="BV929" s="16" t="str">
        <v>0- Port Value</v>
      </c>
      <c r="BX929" s="16" t="str">
        <v>0</v>
      </c>
    </row>
    <row r="930" spans="8:76" hidden="1" outlineLevel="1" x14ac:dyDescent="0.3">
      <c r="H930" s="16" t="str">
        <v>0 - BM Costs</v>
      </c>
      <c r="L930" s="16" t="str">
        <v>0 - BM Port</v>
      </c>
      <c r="N930" s="16" t="str">
        <v>0 - Port Assets</v>
      </c>
      <c r="BR930" s="16" t="str">
        <v>0- Port Costs</v>
      </c>
      <c r="BV930" s="16" t="str">
        <v>0- Port Value</v>
      </c>
      <c r="BX930" s="16" t="str">
        <v>0</v>
      </c>
    </row>
    <row r="931" spans="8:76" hidden="1" outlineLevel="1" x14ac:dyDescent="0.3">
      <c r="H931" s="16" t="str">
        <v>0 - BM Costs</v>
      </c>
      <c r="L931" s="16" t="str">
        <v>0 - BM Port</v>
      </c>
      <c r="N931" s="16" t="str">
        <v>0 - Port Assets</v>
      </c>
      <c r="BR931" s="16" t="str">
        <v>0- Port Costs</v>
      </c>
      <c r="BV931" s="16" t="str">
        <v>0- Port Value</v>
      </c>
      <c r="BX931" s="16" t="str">
        <v>0</v>
      </c>
    </row>
    <row r="932" spans="8:76" hidden="1" outlineLevel="1" x14ac:dyDescent="0.3">
      <c r="H932" s="16" t="str">
        <v>0 - BM Costs</v>
      </c>
      <c r="L932" s="16" t="str">
        <v>0 - BM Port</v>
      </c>
      <c r="N932" s="16" t="str">
        <v>0 - Port Assets</v>
      </c>
      <c r="BR932" s="16" t="str">
        <v>0- Port Costs</v>
      </c>
      <c r="BV932" s="16" t="str">
        <v>0- Port Value</v>
      </c>
      <c r="BX932" s="16" t="str">
        <v>0</v>
      </c>
    </row>
    <row r="933" spans="8:76" hidden="1" outlineLevel="1" x14ac:dyDescent="0.3">
      <c r="H933" s="16" t="str">
        <v>0 - BM Costs</v>
      </c>
      <c r="L933" s="16" t="str">
        <v>0 - BM Port</v>
      </c>
      <c r="N933" s="16" t="str">
        <v>0 - Port Assets</v>
      </c>
      <c r="BR933" s="16" t="str">
        <v>0- Port Costs</v>
      </c>
      <c r="BV933" s="16" t="str">
        <v>0- Port Value</v>
      </c>
      <c r="BX933" s="16" t="str">
        <v>0</v>
      </c>
    </row>
    <row r="934" spans="8:76" hidden="1" outlineLevel="1" x14ac:dyDescent="0.3">
      <c r="H934" s="16" t="str">
        <v>0 - BM Costs</v>
      </c>
      <c r="L934" s="16" t="str">
        <v>0 - BM Port</v>
      </c>
      <c r="N934" s="16" t="str">
        <v>0 - Port Assets</v>
      </c>
      <c r="BR934" s="16" t="str">
        <v>0- Port Costs</v>
      </c>
      <c r="BV934" s="16" t="str">
        <v>0- Port Value</v>
      </c>
      <c r="BX934" s="16" t="str">
        <v>0</v>
      </c>
    </row>
    <row r="935" spans="8:76" hidden="1" outlineLevel="1" x14ac:dyDescent="0.3">
      <c r="H935" s="16" t="str">
        <v>0 - BM Costs</v>
      </c>
      <c r="L935" s="16" t="str">
        <v>0 - BM Port</v>
      </c>
      <c r="N935" s="16" t="str">
        <v>0 - Port Assets</v>
      </c>
      <c r="BR935" s="16" t="str">
        <v>0- Port Costs</v>
      </c>
      <c r="BV935" s="16" t="str">
        <v>0- Port Value</v>
      </c>
      <c r="BX935" s="16" t="str">
        <v>0</v>
      </c>
    </row>
    <row r="936" spans="8:76" hidden="1" outlineLevel="1" x14ac:dyDescent="0.3">
      <c r="H936" s="16" t="str">
        <v>0 - BM Costs</v>
      </c>
      <c r="L936" s="16" t="str">
        <v>0 - BM Port</v>
      </c>
      <c r="N936" s="16" t="str">
        <v>0 - Port Assets</v>
      </c>
      <c r="BR936" s="16" t="str">
        <v>0- Port Costs</v>
      </c>
      <c r="BV936" s="16" t="str">
        <v>0- Port Value</v>
      </c>
      <c r="BX936" s="16" t="str">
        <v>0</v>
      </c>
    </row>
    <row r="937" spans="8:76" hidden="1" outlineLevel="1" x14ac:dyDescent="0.3">
      <c r="H937" s="16" t="str">
        <v>0 - BM Costs</v>
      </c>
      <c r="L937" s="16" t="str">
        <v>0 - BM Port</v>
      </c>
      <c r="N937" s="16" t="str">
        <v>0 - Port Assets</v>
      </c>
      <c r="BR937" s="16" t="str">
        <v>0- Port Costs</v>
      </c>
      <c r="BV937" s="16" t="str">
        <v>0- Port Value</v>
      </c>
      <c r="BX937" s="16" t="str">
        <v>0</v>
      </c>
    </row>
    <row r="938" spans="8:76" hidden="1" outlineLevel="1" x14ac:dyDescent="0.3">
      <c r="H938" s="16" t="str">
        <v>0 - BM Costs</v>
      </c>
      <c r="L938" s="16" t="str">
        <v>0 - BM Port</v>
      </c>
      <c r="N938" s="16" t="str">
        <v>0 - Port Assets</v>
      </c>
      <c r="BR938" s="16" t="str">
        <v>0- Port Costs</v>
      </c>
      <c r="BV938" s="16" t="str">
        <v>0- Port Value</v>
      </c>
      <c r="BX938" s="16" t="str">
        <v>0</v>
      </c>
    </row>
    <row r="939" spans="8:76" hidden="1" outlineLevel="1" x14ac:dyDescent="0.3">
      <c r="H939" s="16" t="str">
        <v>0 - BM Costs</v>
      </c>
      <c r="L939" s="16" t="str">
        <v>0 - BM Port</v>
      </c>
      <c r="N939" s="16" t="str">
        <v>0 - Port Assets</v>
      </c>
      <c r="BR939" s="16" t="str">
        <v>0- Port Costs</v>
      </c>
      <c r="BV939" s="16" t="str">
        <v>0- Port Value</v>
      </c>
      <c r="BX939" s="16" t="str">
        <v>0</v>
      </c>
    </row>
    <row r="940" spans="8:76" hidden="1" outlineLevel="1" x14ac:dyDescent="0.3">
      <c r="H940" s="16" t="str">
        <v>0 - BM Costs</v>
      </c>
      <c r="L940" s="16" t="str">
        <v>0 - BM Port</v>
      </c>
      <c r="N940" s="16" t="str">
        <v>0 - Port Assets</v>
      </c>
      <c r="BR940" s="16" t="str">
        <v>0- Port Costs</v>
      </c>
      <c r="BV940" s="16" t="str">
        <v>0- Port Value</v>
      </c>
      <c r="BX940" s="16" t="str">
        <v>0</v>
      </c>
    </row>
    <row r="941" spans="8:76" hidden="1" outlineLevel="1" x14ac:dyDescent="0.3">
      <c r="H941" s="16" t="str">
        <v>0 - BM Costs</v>
      </c>
      <c r="L941" s="16" t="str">
        <v>0 - BM Port</v>
      </c>
      <c r="N941" s="16" t="str">
        <v>0 - Port Assets</v>
      </c>
      <c r="BR941" s="16" t="str">
        <v>0- Port Costs</v>
      </c>
      <c r="BV941" s="16" t="str">
        <v>0- Port Value</v>
      </c>
      <c r="BX941" s="16" t="str">
        <v>0</v>
      </c>
    </row>
    <row r="942" spans="8:76" hidden="1" outlineLevel="1" x14ac:dyDescent="0.3">
      <c r="H942" s="16" t="str">
        <v>0 - BM Costs</v>
      </c>
      <c r="L942" s="16" t="str">
        <v>0 - BM Port</v>
      </c>
      <c r="N942" s="16" t="str">
        <v>0 - Port Assets</v>
      </c>
      <c r="BR942" s="16" t="str">
        <v>0- Port Costs</v>
      </c>
      <c r="BV942" s="16" t="str">
        <v>0- Port Value</v>
      </c>
      <c r="BX942" s="16" t="str">
        <v>0</v>
      </c>
    </row>
    <row r="943" spans="8:76" hidden="1" outlineLevel="1" x14ac:dyDescent="0.3">
      <c r="H943" s="16" t="str">
        <v>0 - BM Costs</v>
      </c>
      <c r="L943" s="16" t="str">
        <v>0 - BM Port</v>
      </c>
      <c r="N943" s="16" t="str">
        <v>0 - Port Assets</v>
      </c>
      <c r="BR943" s="16" t="str">
        <v>0- Port Costs</v>
      </c>
      <c r="BV943" s="16" t="str">
        <v>0- Port Value</v>
      </c>
      <c r="BX943" s="16" t="str">
        <v>0</v>
      </c>
    </row>
    <row r="944" spans="8:76" hidden="1" outlineLevel="1" x14ac:dyDescent="0.3">
      <c r="H944" s="16" t="str">
        <v>0 - BM Costs</v>
      </c>
      <c r="L944" s="16" t="str">
        <v>0 - BM Port</v>
      </c>
      <c r="N944" s="16" t="str">
        <v>0 - Port Assets</v>
      </c>
      <c r="BR944" s="16" t="str">
        <v>0- Port Costs</v>
      </c>
      <c r="BV944" s="16" t="str">
        <v>0- Port Value</v>
      </c>
      <c r="BX944" s="16" t="str">
        <v>0</v>
      </c>
    </row>
    <row r="945" spans="8:76" hidden="1" outlineLevel="1" x14ac:dyDescent="0.3">
      <c r="H945" s="16" t="str">
        <v>0 - BM Costs</v>
      </c>
      <c r="L945" s="16" t="str">
        <v>0 - BM Port</v>
      </c>
      <c r="N945" s="16" t="str">
        <v>0 - Port Assets</v>
      </c>
      <c r="BR945" s="16" t="str">
        <v>0- Port Costs</v>
      </c>
      <c r="BV945" s="16" t="str">
        <v>0- Port Value</v>
      </c>
      <c r="BX945" s="16" t="str">
        <v>0</v>
      </c>
    </row>
    <row r="946" spans="8:76" hidden="1" outlineLevel="1" x14ac:dyDescent="0.3">
      <c r="H946" s="16" t="str">
        <v>0 - BM Costs</v>
      </c>
      <c r="L946" s="16" t="str">
        <v>0 - BM Port</v>
      </c>
      <c r="N946" s="16" t="str">
        <v>0 - Port Assets</v>
      </c>
      <c r="BR946" s="16" t="str">
        <v>0- Port Costs</v>
      </c>
      <c r="BV946" s="16" t="str">
        <v>0- Port Value</v>
      </c>
      <c r="BX946" s="16" t="str">
        <v>0</v>
      </c>
    </row>
    <row r="947" spans="8:76" hidden="1" outlineLevel="1" x14ac:dyDescent="0.3">
      <c r="H947" s="16" t="str">
        <v>0 - BM Costs</v>
      </c>
      <c r="L947" s="16" t="str">
        <v>0 - BM Port</v>
      </c>
      <c r="N947" s="16" t="str">
        <v>0 - Port Assets</v>
      </c>
      <c r="BR947" s="16" t="str">
        <v>0- Port Costs</v>
      </c>
      <c r="BV947" s="16" t="str">
        <v>0- Port Value</v>
      </c>
      <c r="BX947" s="16" t="str">
        <v>0</v>
      </c>
    </row>
    <row r="948" spans="8:76" hidden="1" outlineLevel="1" x14ac:dyDescent="0.3">
      <c r="H948" s="16" t="str">
        <v>0 - BM Costs</v>
      </c>
      <c r="L948" s="16" t="str">
        <v>0 - BM Port</v>
      </c>
      <c r="N948" s="16" t="str">
        <v>0 - Port Assets</v>
      </c>
      <c r="BR948" s="16" t="str">
        <v>0- Port Costs</v>
      </c>
      <c r="BV948" s="16" t="str">
        <v>0- Port Value</v>
      </c>
      <c r="BX948" s="16" t="str">
        <v>0</v>
      </c>
    </row>
    <row r="949" spans="8:76" hidden="1" outlineLevel="1" x14ac:dyDescent="0.3">
      <c r="H949" s="16" t="str">
        <v>0 - BM Costs</v>
      </c>
      <c r="L949" s="16" t="str">
        <v>0 - BM Port</v>
      </c>
      <c r="N949" s="16" t="str">
        <v>0 - Port Assets</v>
      </c>
      <c r="BR949" s="16" t="str">
        <v>0- Port Costs</v>
      </c>
      <c r="BV949" s="16" t="str">
        <v>0- Port Value</v>
      </c>
      <c r="BX949" s="16" t="str">
        <v>0</v>
      </c>
    </row>
    <row r="950" spans="8:76" hidden="1" outlineLevel="1" x14ac:dyDescent="0.3">
      <c r="H950" s="16" t="str">
        <v>0 - BM Costs</v>
      </c>
      <c r="L950" s="16" t="str">
        <v>0 - BM Port</v>
      </c>
      <c r="N950" s="16" t="str">
        <v>0 - Port Assets</v>
      </c>
      <c r="BR950" s="16" t="str">
        <v>0- Port Costs</v>
      </c>
      <c r="BV950" s="16" t="str">
        <v>0- Port Value</v>
      </c>
      <c r="BX950" s="16" t="str">
        <v>0</v>
      </c>
    </row>
    <row r="951" spans="8:76" hidden="1" outlineLevel="1" x14ac:dyDescent="0.3">
      <c r="H951" s="16" t="str">
        <v>0 - BM Costs</v>
      </c>
      <c r="L951" s="16" t="str">
        <v>0 - BM Port</v>
      </c>
      <c r="N951" s="16" t="str">
        <v>0 - Port Assets</v>
      </c>
      <c r="BR951" s="16" t="str">
        <v>0- Port Costs</v>
      </c>
      <c r="BV951" s="16" t="str">
        <v>0- Port Value</v>
      </c>
      <c r="BX951" s="16" t="str">
        <v>0</v>
      </c>
    </row>
    <row r="952" spans="8:76" hidden="1" outlineLevel="1" x14ac:dyDescent="0.3">
      <c r="H952" s="16" t="str">
        <v>0 - BM Costs</v>
      </c>
      <c r="L952" s="16" t="str">
        <v>0 - BM Port</v>
      </c>
      <c r="N952" s="16" t="str">
        <v>0 - Port Assets</v>
      </c>
      <c r="BR952" s="16" t="str">
        <v>0- Port Costs</v>
      </c>
      <c r="BV952" s="16" t="str">
        <v>0- Port Value</v>
      </c>
      <c r="BX952" s="16" t="str">
        <v>0</v>
      </c>
    </row>
    <row r="953" spans="8:76" hidden="1" outlineLevel="1" x14ac:dyDescent="0.3">
      <c r="H953" s="16" t="str">
        <v>0 - BM Costs</v>
      </c>
      <c r="L953" s="16" t="str">
        <v>0 - BM Port</v>
      </c>
      <c r="N953" s="16" t="str">
        <v>0 - Port Assets</v>
      </c>
      <c r="BR953" s="16" t="str">
        <v>0- Port Costs</v>
      </c>
      <c r="BV953" s="16" t="str">
        <v>0- Port Value</v>
      </c>
      <c r="BX953" s="16" t="str">
        <v>0</v>
      </c>
    </row>
    <row r="954" spans="8:76" hidden="1" outlineLevel="1" x14ac:dyDescent="0.3">
      <c r="H954" s="16" t="str">
        <v>0 - BM Costs</v>
      </c>
      <c r="L954" s="16" t="str">
        <v>0 - BM Port</v>
      </c>
      <c r="N954" s="16" t="str">
        <v>0 - Port Assets</v>
      </c>
      <c r="BR954" s="16" t="str">
        <v>0- Port Costs</v>
      </c>
      <c r="BV954" s="16" t="str">
        <v>0- Port Value</v>
      </c>
      <c r="BX954" s="16" t="str">
        <v>0</v>
      </c>
    </row>
    <row r="955" spans="8:76" hidden="1" outlineLevel="1" x14ac:dyDescent="0.3">
      <c r="H955" s="16" t="str">
        <v>0 - BM Costs</v>
      </c>
      <c r="L955" s="16" t="str">
        <v>0 - BM Port</v>
      </c>
      <c r="N955" s="16" t="str">
        <v>0 - Port Assets</v>
      </c>
      <c r="BR955" s="16" t="str">
        <v>0- Port Costs</v>
      </c>
      <c r="BV955" s="16" t="str">
        <v>0- Port Value</v>
      </c>
      <c r="BX955" s="16" t="str">
        <v>0</v>
      </c>
    </row>
    <row r="956" spans="8:76" hidden="1" outlineLevel="1" x14ac:dyDescent="0.3">
      <c r="H956" s="16" t="str">
        <v>0 - BM Costs</v>
      </c>
      <c r="L956" s="16" t="str">
        <v>0 - BM Port</v>
      </c>
      <c r="N956" s="16" t="str">
        <v>0 - Port Assets</v>
      </c>
      <c r="BR956" s="16" t="str">
        <v>0- Port Costs</v>
      </c>
      <c r="BV956" s="16" t="str">
        <v>0- Port Value</v>
      </c>
      <c r="BX956" s="16" t="str">
        <v>0</v>
      </c>
    </row>
    <row r="957" spans="8:76" hidden="1" outlineLevel="1" x14ac:dyDescent="0.3">
      <c r="H957" s="16" t="str">
        <v>0 - BM Costs</v>
      </c>
      <c r="L957" s="16" t="str">
        <v>0 - BM Port</v>
      </c>
      <c r="N957" s="16" t="str">
        <v>0 - Port Assets</v>
      </c>
      <c r="BR957" s="16" t="str">
        <v>0- Port Costs</v>
      </c>
      <c r="BV957" s="16" t="str">
        <v>0- Port Value</v>
      </c>
      <c r="BX957" s="16" t="str">
        <v>0</v>
      </c>
    </row>
    <row r="958" spans="8:76" hidden="1" outlineLevel="1" x14ac:dyDescent="0.3">
      <c r="H958" s="16" t="str">
        <v>0 - BM Costs</v>
      </c>
      <c r="L958" s="16" t="str">
        <v>0 - BM Port</v>
      </c>
      <c r="N958" s="16" t="str">
        <v>0 - Port Assets</v>
      </c>
      <c r="BR958" s="16" t="str">
        <v>0- Port Costs</v>
      </c>
      <c r="BV958" s="16" t="str">
        <v>0- Port Value</v>
      </c>
      <c r="BX958" s="16" t="str">
        <v>0</v>
      </c>
    </row>
    <row r="959" spans="8:76" hidden="1" outlineLevel="1" x14ac:dyDescent="0.3">
      <c r="H959" s="16" t="str">
        <v>0 - BM Costs</v>
      </c>
      <c r="L959" s="16" t="str">
        <v>0 - BM Port</v>
      </c>
      <c r="N959" s="16" t="str">
        <v>0 - Port Assets</v>
      </c>
      <c r="BR959" s="16" t="str">
        <v>0- Port Costs</v>
      </c>
      <c r="BV959" s="16" t="str">
        <v>0- Port Value</v>
      </c>
      <c r="BX959" s="16" t="str">
        <v>0</v>
      </c>
    </row>
    <row r="960" spans="8:76" hidden="1" outlineLevel="1" x14ac:dyDescent="0.3">
      <c r="H960" s="16" t="str">
        <v>0 - BM Costs</v>
      </c>
      <c r="L960" s="16" t="str">
        <v>0 - BM Port</v>
      </c>
      <c r="N960" s="16" t="str">
        <v>0 - Port Assets</v>
      </c>
      <c r="BR960" s="16" t="str">
        <v>0- Port Costs</v>
      </c>
      <c r="BV960" s="16" t="str">
        <v>0- Port Value</v>
      </c>
      <c r="BX960" s="16" t="str">
        <v>0</v>
      </c>
    </row>
    <row r="961" spans="8:76" hidden="1" outlineLevel="1" x14ac:dyDescent="0.3">
      <c r="H961" s="16" t="str">
        <v>0 - BM Costs</v>
      </c>
      <c r="L961" s="16" t="str">
        <v>0 - BM Port</v>
      </c>
      <c r="N961" s="16" t="str">
        <v>0 - Port Assets</v>
      </c>
      <c r="BR961" s="16" t="str">
        <v>0- Port Costs</v>
      </c>
      <c r="BV961" s="16" t="str">
        <v>0- Port Value</v>
      </c>
      <c r="BX961" s="16" t="str">
        <v>0</v>
      </c>
    </row>
    <row r="962" spans="8:76" hidden="1" outlineLevel="1" x14ac:dyDescent="0.3">
      <c r="H962" s="16" t="str">
        <v>0 - BM Costs</v>
      </c>
      <c r="L962" s="16" t="str">
        <v>0 - BM Port</v>
      </c>
      <c r="N962" s="16" t="str">
        <v>0 - Port Assets</v>
      </c>
      <c r="BR962" s="16" t="str">
        <v>0- Port Costs</v>
      </c>
      <c r="BV962" s="16" t="str">
        <v>0- Port Value</v>
      </c>
      <c r="BX962" s="16" t="str">
        <v>0</v>
      </c>
    </row>
    <row r="963" spans="8:76" hidden="1" outlineLevel="1" x14ac:dyDescent="0.3">
      <c r="H963" s="16" t="str">
        <v>0 - BM Costs</v>
      </c>
      <c r="L963" s="16" t="str">
        <v>0 - BM Port</v>
      </c>
      <c r="N963" s="16" t="str">
        <v>0 - Port Assets</v>
      </c>
      <c r="BR963" s="16" t="str">
        <v>0- Port Costs</v>
      </c>
      <c r="BV963" s="16" t="str">
        <v>0- Port Value</v>
      </c>
      <c r="BX963" s="16" t="str">
        <v>0</v>
      </c>
    </row>
    <row r="964" spans="8:76" hidden="1" outlineLevel="1" x14ac:dyDescent="0.3">
      <c r="H964" s="16" t="str">
        <v>0 - BM Costs</v>
      </c>
      <c r="L964" s="16" t="str">
        <v>0 - BM Port</v>
      </c>
      <c r="N964" s="16" t="str">
        <v>0 - Port Assets</v>
      </c>
      <c r="BR964" s="16" t="str">
        <v>0- Port Costs</v>
      </c>
      <c r="BV964" s="16" t="str">
        <v>0- Port Value</v>
      </c>
      <c r="BX964" s="16" t="str">
        <v>0</v>
      </c>
    </row>
    <row r="965" spans="8:76" hidden="1" outlineLevel="1" x14ac:dyDescent="0.3">
      <c r="H965" s="16" t="str">
        <v>0 - BM Costs</v>
      </c>
      <c r="L965" s="16" t="str">
        <v>0 - BM Port</v>
      </c>
      <c r="N965" s="16" t="str">
        <v>0 - Port Assets</v>
      </c>
      <c r="BR965" s="16" t="str">
        <v>0- Port Costs</v>
      </c>
      <c r="BV965" s="16" t="str">
        <v>0- Port Value</v>
      </c>
      <c r="BX965" s="16" t="str">
        <v>0</v>
      </c>
    </row>
    <row r="966" spans="8:76" hidden="1" outlineLevel="1" x14ac:dyDescent="0.3">
      <c r="H966" s="16" t="str">
        <v>0 - BM Costs</v>
      </c>
      <c r="L966" s="16" t="str">
        <v>0 - BM Port</v>
      </c>
      <c r="N966" s="16" t="str">
        <v>0 - Port Assets</v>
      </c>
      <c r="BR966" s="16" t="str">
        <v>0- Port Costs</v>
      </c>
      <c r="BV966" s="16" t="str">
        <v>0- Port Value</v>
      </c>
      <c r="BX966" s="16" t="str">
        <v>0</v>
      </c>
    </row>
    <row r="967" spans="8:76" hidden="1" outlineLevel="1" x14ac:dyDescent="0.3">
      <c r="H967" s="16" t="str">
        <v>0 - BM Costs</v>
      </c>
      <c r="L967" s="16" t="str">
        <v>0 - BM Port</v>
      </c>
      <c r="N967" s="16" t="str">
        <v>0 - Port Assets</v>
      </c>
      <c r="BR967" s="16" t="str">
        <v>0- Port Costs</v>
      </c>
      <c r="BV967" s="16" t="str">
        <v>0- Port Value</v>
      </c>
      <c r="BX967" s="16" t="str">
        <v>0</v>
      </c>
    </row>
    <row r="968" spans="8:76" hidden="1" outlineLevel="1" x14ac:dyDescent="0.3">
      <c r="H968" s="16" t="str">
        <v>0 - BM Costs</v>
      </c>
      <c r="L968" s="16" t="str">
        <v>0 - BM Port</v>
      </c>
      <c r="N968" s="16" t="str">
        <v>0 - Port Assets</v>
      </c>
      <c r="BR968" s="16" t="str">
        <v>0- Port Costs</v>
      </c>
      <c r="BV968" s="16" t="str">
        <v>0- Port Value</v>
      </c>
      <c r="BX968" s="16" t="str">
        <v>0</v>
      </c>
    </row>
    <row r="969" spans="8:76" hidden="1" outlineLevel="1" x14ac:dyDescent="0.3">
      <c r="H969" s="16" t="str">
        <v>0 - BM Costs</v>
      </c>
      <c r="L969" s="16" t="str">
        <v>0 - BM Port</v>
      </c>
      <c r="N969" s="16" t="str">
        <v>0 - Port Assets</v>
      </c>
      <c r="BR969" s="16" t="str">
        <v>0- Port Costs</v>
      </c>
      <c r="BV969" s="16" t="str">
        <v>0- Port Value</v>
      </c>
      <c r="BX969" s="16" t="str">
        <v>0</v>
      </c>
    </row>
    <row r="970" spans="8:76" hidden="1" outlineLevel="1" x14ac:dyDescent="0.3">
      <c r="H970" s="16" t="str">
        <v>0 - BM Costs</v>
      </c>
      <c r="L970" s="16" t="str">
        <v>0 - BM Port</v>
      </c>
      <c r="N970" s="16" t="str">
        <v>0 - Port Assets</v>
      </c>
      <c r="BR970" s="16" t="str">
        <v>0- Port Costs</v>
      </c>
      <c r="BV970" s="16" t="str">
        <v>0- Port Value</v>
      </c>
      <c r="BX970" s="16" t="str">
        <v>0</v>
      </c>
    </row>
    <row r="971" spans="8:76" hidden="1" outlineLevel="1" x14ac:dyDescent="0.3">
      <c r="H971" s="16" t="str">
        <v>0 - BM Costs</v>
      </c>
      <c r="L971" s="16" t="str">
        <v>0 - BM Port</v>
      </c>
      <c r="N971" s="16" t="str">
        <v>0 - Port Assets</v>
      </c>
      <c r="BR971" s="16" t="str">
        <v>0- Port Costs</v>
      </c>
      <c r="BV971" s="16" t="str">
        <v>0- Port Value</v>
      </c>
      <c r="BX971" s="16" t="str">
        <v>0</v>
      </c>
    </row>
    <row r="972" spans="8:76" hidden="1" outlineLevel="1" x14ac:dyDescent="0.3">
      <c r="H972" s="16" t="str">
        <v>0 - BM Costs</v>
      </c>
      <c r="L972" s="16" t="str">
        <v>0 - BM Port</v>
      </c>
      <c r="N972" s="16" t="str">
        <v>0 - Port Assets</v>
      </c>
      <c r="BR972" s="16" t="str">
        <v>0- Port Costs</v>
      </c>
      <c r="BV972" s="16" t="str">
        <v>0- Port Value</v>
      </c>
      <c r="BX972" s="16" t="str">
        <v>0</v>
      </c>
    </row>
    <row r="973" spans="8:76" hidden="1" outlineLevel="1" x14ac:dyDescent="0.3">
      <c r="H973" s="16" t="str">
        <v>0 - BM Costs</v>
      </c>
      <c r="L973" s="16" t="str">
        <v>0 - BM Port</v>
      </c>
      <c r="N973" s="16" t="str">
        <v>0 - Port Assets</v>
      </c>
      <c r="BR973" s="16" t="str">
        <v>0- Port Costs</v>
      </c>
      <c r="BV973" s="16" t="str">
        <v>0- Port Value</v>
      </c>
      <c r="BX973" s="16" t="str">
        <v>0</v>
      </c>
    </row>
    <row r="974" spans="8:76" hidden="1" outlineLevel="1" x14ac:dyDescent="0.3">
      <c r="H974" s="16" t="str">
        <v>0 - BM Costs</v>
      </c>
      <c r="L974" s="16" t="str">
        <v>0 - BM Port</v>
      </c>
      <c r="N974" s="16" t="str">
        <v>0 - Port Assets</v>
      </c>
      <c r="BR974" s="16" t="str">
        <v>0- Port Costs</v>
      </c>
      <c r="BV974" s="16" t="str">
        <v>0- Port Value</v>
      </c>
      <c r="BX974" s="16" t="str">
        <v>0</v>
      </c>
    </row>
    <row r="975" spans="8:76" hidden="1" outlineLevel="1" x14ac:dyDescent="0.3">
      <c r="H975" s="16" t="str">
        <v>0 - BM Costs</v>
      </c>
      <c r="L975" s="16" t="str">
        <v>0 - BM Port</v>
      </c>
      <c r="N975" s="16" t="str">
        <v>0 - Port Assets</v>
      </c>
      <c r="BR975" s="16" t="str">
        <v>0- Port Costs</v>
      </c>
      <c r="BV975" s="16" t="str">
        <v>0- Port Value</v>
      </c>
      <c r="BX975" s="16" t="str">
        <v>0</v>
      </c>
    </row>
    <row r="976" spans="8:76" hidden="1" outlineLevel="1" x14ac:dyDescent="0.3">
      <c r="H976" s="16" t="str">
        <v>0 - BM Costs</v>
      </c>
      <c r="L976" s="16" t="str">
        <v>0 - BM Port</v>
      </c>
      <c r="N976" s="16" t="str">
        <v>0 - Port Assets</v>
      </c>
      <c r="BR976" s="16" t="str">
        <v>0- Port Costs</v>
      </c>
      <c r="BV976" s="16" t="str">
        <v>0- Port Value</v>
      </c>
      <c r="BX976" s="16" t="str">
        <v>0</v>
      </c>
    </row>
    <row r="977" spans="8:76" hidden="1" outlineLevel="1" x14ac:dyDescent="0.3">
      <c r="H977" s="16" t="str">
        <v>0 - BM Costs</v>
      </c>
      <c r="L977" s="16" t="str">
        <v>0 - BM Port</v>
      </c>
      <c r="N977" s="16" t="str">
        <v>0 - Port Assets</v>
      </c>
      <c r="BR977" s="16" t="str">
        <v>0- Port Costs</v>
      </c>
      <c r="BV977" s="16" t="str">
        <v>0- Port Value</v>
      </c>
      <c r="BX977" s="16" t="str">
        <v>0</v>
      </c>
    </row>
    <row r="978" spans="8:76" hidden="1" outlineLevel="1" x14ac:dyDescent="0.3">
      <c r="H978" s="16" t="str">
        <v>0 - BM Costs</v>
      </c>
      <c r="L978" s="16" t="str">
        <v>0 - BM Port</v>
      </c>
      <c r="N978" s="16" t="str">
        <v>0 - Port Assets</v>
      </c>
      <c r="BR978" s="16" t="str">
        <v>0- Port Costs</v>
      </c>
      <c r="BV978" s="16" t="str">
        <v>0- Port Value</v>
      </c>
      <c r="BX978" s="16" t="str">
        <v>0</v>
      </c>
    </row>
    <row r="979" spans="8:76" hidden="1" outlineLevel="1" x14ac:dyDescent="0.3">
      <c r="H979" s="16" t="str">
        <v>0 - BM Costs</v>
      </c>
      <c r="L979" s="16" t="str">
        <v>0 - BM Port</v>
      </c>
      <c r="N979" s="16" t="str">
        <v>0 - Port Assets</v>
      </c>
      <c r="BR979" s="16" t="str">
        <v>0- Port Costs</v>
      </c>
      <c r="BV979" s="16" t="str">
        <v>0- Port Value</v>
      </c>
      <c r="BX979" s="16" t="str">
        <v>0</v>
      </c>
    </row>
    <row r="980" spans="8:76" hidden="1" outlineLevel="1" x14ac:dyDescent="0.3">
      <c r="H980" s="16" t="str">
        <v>0 - BM Costs</v>
      </c>
      <c r="L980" s="16" t="str">
        <v>0 - BM Port</v>
      </c>
      <c r="N980" s="16" t="str">
        <v>0 - Port Assets</v>
      </c>
      <c r="BR980" s="16" t="str">
        <v>0- Port Costs</v>
      </c>
      <c r="BV980" s="16" t="str">
        <v>0- Port Value</v>
      </c>
      <c r="BX980" s="16" t="str">
        <v>0</v>
      </c>
    </row>
    <row r="981" spans="8:76" hidden="1" outlineLevel="1" x14ac:dyDescent="0.3">
      <c r="H981" s="16" t="str">
        <v>0 - BM Costs</v>
      </c>
      <c r="L981" s="16" t="str">
        <v>0 - BM Port</v>
      </c>
      <c r="N981" s="16" t="str">
        <v>0 - Port Assets</v>
      </c>
      <c r="BR981" s="16" t="str">
        <v>0- Port Costs</v>
      </c>
      <c r="BV981" s="16" t="str">
        <v>0- Port Value</v>
      </c>
      <c r="BX981" s="16" t="str">
        <v>0</v>
      </c>
    </row>
    <row r="982" spans="8:76" hidden="1" outlineLevel="1" x14ac:dyDescent="0.3">
      <c r="H982" s="16" t="str">
        <v>0 - BM Costs</v>
      </c>
      <c r="L982" s="16" t="str">
        <v>0 - BM Port</v>
      </c>
      <c r="N982" s="16" t="str">
        <v>0 - Port Assets</v>
      </c>
      <c r="BR982" s="16" t="str">
        <v>0- Port Costs</v>
      </c>
      <c r="BV982" s="16" t="str">
        <v>0- Port Value</v>
      </c>
      <c r="BX982" s="16" t="str">
        <v>0</v>
      </c>
    </row>
    <row r="983" spans="8:76" hidden="1" outlineLevel="1" x14ac:dyDescent="0.3">
      <c r="H983" s="16" t="str">
        <v>0 - BM Costs</v>
      </c>
      <c r="L983" s="16" t="str">
        <v>0 - BM Port</v>
      </c>
      <c r="N983" s="16" t="str">
        <v>0 - Port Assets</v>
      </c>
      <c r="BR983" s="16" t="str">
        <v>0- Port Costs</v>
      </c>
      <c r="BV983" s="16" t="str">
        <v>0- Port Value</v>
      </c>
      <c r="BX983" s="16" t="str">
        <v>0</v>
      </c>
    </row>
    <row r="984" spans="8:76" hidden="1" outlineLevel="1" x14ac:dyDescent="0.3">
      <c r="H984" s="16" t="str">
        <v>0 - BM Costs</v>
      </c>
      <c r="L984" s="16" t="str">
        <v>0 - BM Port</v>
      </c>
      <c r="N984" s="16" t="str">
        <v>0 - Port Assets</v>
      </c>
      <c r="BR984" s="16" t="str">
        <v>0- Port Costs</v>
      </c>
      <c r="BV984" s="16" t="str">
        <v>0- Port Value</v>
      </c>
      <c r="BX984" s="16" t="str">
        <v>0</v>
      </c>
    </row>
    <row r="985" spans="8:76" hidden="1" outlineLevel="1" x14ac:dyDescent="0.3">
      <c r="H985" s="16" t="str">
        <v>0 - BM Costs</v>
      </c>
      <c r="L985" s="16" t="str">
        <v>0 - BM Port</v>
      </c>
      <c r="N985" s="16" t="str">
        <v>0 - Port Assets</v>
      </c>
      <c r="BR985" s="16" t="str">
        <v>0- Port Costs</v>
      </c>
      <c r="BV985" s="16" t="str">
        <v>0- Port Value</v>
      </c>
      <c r="BX985" s="16" t="str">
        <v>0</v>
      </c>
    </row>
    <row r="986" spans="8:76" hidden="1" outlineLevel="1" x14ac:dyDescent="0.3">
      <c r="H986" s="16" t="str">
        <v>0 - BM Costs</v>
      </c>
      <c r="L986" s="16" t="str">
        <v>0 - BM Port</v>
      </c>
      <c r="N986" s="16" t="str">
        <v>0 - Port Assets</v>
      </c>
      <c r="BR986" s="16" t="str">
        <v>0- Port Costs</v>
      </c>
      <c r="BV986" s="16" t="str">
        <v>0- Port Value</v>
      </c>
      <c r="BX986" s="16" t="str">
        <v>0</v>
      </c>
    </row>
    <row r="987" spans="8:76" hidden="1" outlineLevel="1" x14ac:dyDescent="0.3">
      <c r="H987" s="16" t="str">
        <v>0 - BM Costs</v>
      </c>
      <c r="L987" s="16" t="str">
        <v>0 - BM Port</v>
      </c>
      <c r="N987" s="16" t="str">
        <v>0 - Port Assets</v>
      </c>
      <c r="BR987" s="16" t="str">
        <v>0- Port Costs</v>
      </c>
      <c r="BV987" s="16" t="str">
        <v>0- Port Value</v>
      </c>
      <c r="BX987" s="16" t="str">
        <v>0</v>
      </c>
    </row>
    <row r="988" spans="8:76" hidden="1" outlineLevel="1" x14ac:dyDescent="0.3">
      <c r="H988" s="16" t="str">
        <v>0 - BM Costs</v>
      </c>
      <c r="L988" s="16" t="str">
        <v>0 - BM Port</v>
      </c>
      <c r="N988" s="16" t="str">
        <v>0 - Port Assets</v>
      </c>
      <c r="BR988" s="16" t="str">
        <v>0- Port Costs</v>
      </c>
      <c r="BV988" s="16" t="str">
        <v>0- Port Value</v>
      </c>
      <c r="BX988" s="16" t="str">
        <v>0</v>
      </c>
    </row>
    <row r="989" spans="8:76" hidden="1" outlineLevel="1" x14ac:dyDescent="0.3">
      <c r="H989" s="16" t="str">
        <v>0 - BM Costs</v>
      </c>
      <c r="L989" s="16" t="str">
        <v>0 - BM Port</v>
      </c>
      <c r="N989" s="16" t="str">
        <v>0 - Port Assets</v>
      </c>
      <c r="BR989" s="16" t="str">
        <v>0- Port Costs</v>
      </c>
      <c r="BV989" s="16" t="str">
        <v>0- Port Value</v>
      </c>
      <c r="BX989" s="16" t="str">
        <v>0</v>
      </c>
    </row>
    <row r="990" spans="8:76" hidden="1" outlineLevel="1" x14ac:dyDescent="0.3">
      <c r="H990" s="16" t="str">
        <v>0 - BM Costs</v>
      </c>
      <c r="L990" s="16" t="str">
        <v>0 - BM Port</v>
      </c>
      <c r="N990" s="16" t="str">
        <v>0 - Port Assets</v>
      </c>
      <c r="BR990" s="16" t="str">
        <v>0- Port Costs</v>
      </c>
      <c r="BV990" s="16" t="str">
        <v>0- Port Value</v>
      </c>
      <c r="BX990" s="16" t="str">
        <v>0</v>
      </c>
    </row>
    <row r="991" spans="8:76" hidden="1" outlineLevel="1" x14ac:dyDescent="0.3">
      <c r="H991" s="16" t="str">
        <v>0 - BM Costs</v>
      </c>
      <c r="L991" s="16" t="str">
        <v>0 - BM Port</v>
      </c>
      <c r="N991" s="16" t="str">
        <v>0 - Port Assets</v>
      </c>
      <c r="BR991" s="16" t="str">
        <v>0- Port Costs</v>
      </c>
      <c r="BV991" s="16" t="str">
        <v>0- Port Value</v>
      </c>
      <c r="BX991" s="16" t="str">
        <v>0</v>
      </c>
    </row>
    <row r="992" spans="8:76" hidden="1" outlineLevel="1" x14ac:dyDescent="0.3">
      <c r="H992" s="16" t="str">
        <v>0 - BM Costs</v>
      </c>
      <c r="L992" s="16" t="str">
        <v>0 - BM Port</v>
      </c>
      <c r="N992" s="16" t="str">
        <v>0 - Port Assets</v>
      </c>
      <c r="BR992" s="16" t="str">
        <v>0- Port Costs</v>
      </c>
      <c r="BV992" s="16" t="str">
        <v>0- Port Value</v>
      </c>
      <c r="BX992" s="16" t="str">
        <v>0</v>
      </c>
    </row>
    <row r="993" spans="1:76" hidden="1" outlineLevel="1" x14ac:dyDescent="0.3">
      <c r="H993" s="16" t="str">
        <v>0 - BM Costs</v>
      </c>
      <c r="L993" s="16" t="str">
        <v>0 - BM Port</v>
      </c>
      <c r="N993" s="16" t="str">
        <v>0 - Port Assets</v>
      </c>
      <c r="BR993" s="16" t="str">
        <v>0- Port Costs</v>
      </c>
      <c r="BV993" s="16" t="str">
        <v>0- Port Value</v>
      </c>
      <c r="BX993" s="16" t="str">
        <v>0</v>
      </c>
    </row>
    <row r="994" spans="1:76" hidden="1" outlineLevel="1" x14ac:dyDescent="0.3">
      <c r="H994" s="16" t="str">
        <v>0 - BM Costs</v>
      </c>
      <c r="L994" s="16" t="str">
        <v>0 - BM Port</v>
      </c>
      <c r="N994" s="16" t="str">
        <v>0 - Port Assets</v>
      </c>
      <c r="BR994" s="16" t="str">
        <v>0- Port Costs</v>
      </c>
      <c r="BV994" s="16" t="str">
        <v>0- Port Value</v>
      </c>
      <c r="BX994" s="16" t="str">
        <v>0</v>
      </c>
    </row>
    <row r="995" spans="1:76" hidden="1" outlineLevel="1" x14ac:dyDescent="0.3">
      <c r="H995" s="16" t="str">
        <v>0 - BM Costs</v>
      </c>
      <c r="L995" s="16" t="str">
        <v>0 - BM Port</v>
      </c>
      <c r="N995" s="16" t="str">
        <v>0 - Port Assets</v>
      </c>
      <c r="BR995" s="16" t="str">
        <v>0- Port Costs</v>
      </c>
      <c r="BV995" s="16" t="str">
        <v>0- Port Value</v>
      </c>
      <c r="BX995" s="16" t="str">
        <v>0</v>
      </c>
    </row>
    <row r="996" spans="1:76" hidden="1" outlineLevel="1" x14ac:dyDescent="0.3">
      <c r="H996" s="16" t="str">
        <v>0 - BM Costs</v>
      </c>
      <c r="L996" s="16" t="str">
        <v>0 - BM Port</v>
      </c>
      <c r="N996" s="16" t="str">
        <v>0 - Port Assets</v>
      </c>
      <c r="BR996" s="16" t="str">
        <v>0- Port Costs</v>
      </c>
      <c r="BV996" s="16" t="str">
        <v>0- Port Value</v>
      </c>
      <c r="BX996" s="16" t="str">
        <v>0</v>
      </c>
    </row>
    <row r="997" spans="1:76" hidden="1" outlineLevel="1" x14ac:dyDescent="0.3">
      <c r="H997" s="16" t="str">
        <v>0 - BM Costs</v>
      </c>
      <c r="L997" s="16" t="str">
        <v>0 - BM Port</v>
      </c>
      <c r="N997" s="16" t="str">
        <v>0 - Port Assets</v>
      </c>
      <c r="BR997" s="16" t="str">
        <v>0- Port Costs</v>
      </c>
      <c r="BV997" s="16" t="str">
        <v>0- Port Value</v>
      </c>
      <c r="BX997" s="16" t="str">
        <v>0</v>
      </c>
    </row>
    <row r="998" spans="1:76" hidden="1" outlineLevel="1" x14ac:dyDescent="0.3">
      <c r="H998" s="16" t="str">
        <v>0 - BM Costs</v>
      </c>
      <c r="L998" s="16" t="str">
        <v>0 - BM Port</v>
      </c>
      <c r="N998" s="16" t="str">
        <v>0 - Port Assets</v>
      </c>
      <c r="BR998" s="16" t="str">
        <v>0- Port Costs</v>
      </c>
      <c r="BV998" s="16" t="str">
        <v>0- Port Value</v>
      </c>
      <c r="BX998" s="16" t="str">
        <v>0</v>
      </c>
    </row>
    <row r="999" spans="1:76" collapsed="1" x14ac:dyDescent="0.3">
      <c r="H999" s="16" t="str">
        <v>0 - BM Costs</v>
      </c>
      <c r="L999" s="16" t="str">
        <v>0 - BM Port</v>
      </c>
      <c r="N999" s="16" t="str">
        <v>0 - Port Assets</v>
      </c>
      <c r="BR999" s="16" t="str">
        <v>0- Port Costs</v>
      </c>
      <c r="BV999" s="16" t="str">
        <v>0- Port Value</v>
      </c>
      <c r="BX999" s="16" t="str">
        <v>0</v>
      </c>
    </row>
    <row r="1000" spans="1:76" s="16" customFormat="1" x14ac:dyDescent="0.3">
      <c r="A1000" s="16" t="s">
        <v>23</v>
      </c>
      <c r="H1000" s="16" t="str">
        <v>0 - BM Costs</v>
      </c>
      <c r="L1000" s="16" t="str">
        <v>0 - BM Port</v>
      </c>
      <c r="N1000" s="16" t="str">
        <v>0 - Port Assets</v>
      </c>
      <c r="BR1000" s="16" t="str">
        <v>0- Port Costs</v>
      </c>
      <c r="BT1000" s="16" t="s">
        <v>106</v>
      </c>
      <c r="BU1000" s="22" cm="1">
        <f t="array" aca="1" ref="BU1000" ca="1">-SUMPRODUCT(O1001:BQ1001*_xlfn.ANCHORARRAY(O1003))+$C$5-COUNTIF(_xlfn.ANCHORARRAY(O1003),"&gt;0")*$C$6</f>
        <v>385.84000000017704</v>
      </c>
      <c r="BV1000" s="16" t="str">
        <v>0- Port Value</v>
      </c>
      <c r="BX1000" s="16" t="str">
        <v>0</v>
      </c>
    </row>
    <row r="1001" spans="1:76" x14ac:dyDescent="0.3">
      <c r="A1001" s="1" t="s">
        <v>27</v>
      </c>
      <c r="C1001" s="8">
        <f>C11*$C$5</f>
        <v>200000</v>
      </c>
      <c r="D1001" s="8">
        <f t="shared" ref="D1001:G1001" si="7">D11*$C$5</f>
        <v>200000</v>
      </c>
      <c r="E1001" s="8">
        <f t="shared" si="7"/>
        <v>200000</v>
      </c>
      <c r="F1001" s="8">
        <f t="shared" si="7"/>
        <v>200000</v>
      </c>
      <c r="G1001" s="8">
        <f t="shared" si="7"/>
        <v>199999.99999999994</v>
      </c>
      <c r="H1001" s="16" t="str">
        <v>0 - BM Costs</v>
      </c>
      <c r="I1001" s="8"/>
      <c r="J1001" s="8"/>
      <c r="K1001" s="8"/>
      <c r="L1001" s="16" t="str">
        <v>0 - BM Port</v>
      </c>
      <c r="N1001" s="16" t="str">
        <v>0 - Port Assets</v>
      </c>
      <c r="O1001" s="8" cm="1" vm="703">
        <f t="array" aca="1" ref="O1001" ca="1">INDEX(_xlfn.STOCKHISTORY(O14, $C$1, $C$1, 0, 0, 0, 1),,2)</f>
        <v>164.58</v>
      </c>
      <c r="P1001" s="8" cm="1" vm="704">
        <f t="array" aca="1" ref="P1001" ca="1">INDEX(_xlfn.STOCKHISTORY(P14, $C$1, $C$1, 0, 0, 0, 1),,2)</f>
        <v>61.07</v>
      </c>
      <c r="Q1001" s="8" cm="1" vm="705">
        <f t="array" aca="1" ref="Q1001" ca="1">INDEX(_xlfn.STOCKHISTORY(Q14, $C$1, $C$1, 0, 0, 0, 1),,2)</f>
        <v>36.5</v>
      </c>
      <c r="R1001" s="8" cm="1" vm="740">
        <f t="array" aca="1" ref="R1001" ca="1">INDEX(_xlfn.STOCKHISTORY(R14, $C$1, $C$1, 0, 0, 0, 1),,2)</f>
        <v>32.06</v>
      </c>
      <c r="S1001" s="8" cm="1" vm="741">
        <f t="array" aca="1" ref="S1001" ca="1">INDEX(_xlfn.STOCKHISTORY(S14, $C$1, $C$1, 0, 0, 0, 1),,2)</f>
        <v>482.06</v>
      </c>
      <c r="T1001" s="8" cm="1" vm="715">
        <f t="array" aca="1" ref="T1001" ca="1">INDEX(_xlfn.STOCKHISTORY(T14, $C$1, $C$1, 0, 0, 0, 1),,2)</f>
        <v>10.28</v>
      </c>
      <c r="U1001" s="8" cm="1" vm="712">
        <f t="array" aca="1" ref="U1001" ca="1">INDEX(_xlfn.STOCKHISTORY(U14, $C$1, $C$1, 0, 0, 0, 1),,2)</f>
        <v>19.5</v>
      </c>
      <c r="V1001" s="8" cm="1" vm="216">
        <f t="array" aca="1" ref="V1001" ca="1">INDEX(_xlfn.STOCKHISTORY(V14, $C$1, $C$1, 0, 0, 0, 1),,2)</f>
        <v>1.91</v>
      </c>
      <c r="W1001" s="8" cm="1" vm="730">
        <f t="array" aca="1" ref="W1001" ca="1">INDEX(_xlfn.STOCKHISTORY(W14, $C$1, $C$1, 0, 0, 0, 1),,2)</f>
        <v>20.92</v>
      </c>
      <c r="X1001" s="8" cm="1" vm="723">
        <f t="array" aca="1" ref="X1001" ca="1">INDEX(_xlfn.STOCKHISTORY(X14, $C$1, $C$1, 0, 0, 0, 1),,2)</f>
        <v>8.35</v>
      </c>
      <c r="Y1001" s="8" cm="1" vm="718">
        <f t="array" aca="1" ref="Y1001" ca="1">INDEX(_xlfn.STOCKHISTORY(Y14, $C$1, $C$1, 0, 0, 0, 1),,2)</f>
        <v>8.49</v>
      </c>
      <c r="Z1001" s="8" cm="1" vm="241">
        <f t="array" aca="1" ref="Z1001" ca="1">INDEX(_xlfn.STOCKHISTORY(Z14, $C$1, $C$1, 0, 0, 0, 1),,2)</f>
        <v>5.31</v>
      </c>
      <c r="AA1001" s="8" cm="1" vm="304">
        <f t="array" aca="1" ref="AA1001" ca="1">INDEX(_xlfn.STOCKHISTORY(AA14, $C$1, $C$1, 0, 0, 0, 1),,2)</f>
        <v>3.65</v>
      </c>
      <c r="AB1001" s="8" cm="1" vm="710">
        <f t="array" aca="1" ref="AB1001" ca="1">INDEX(_xlfn.STOCKHISTORY(AB14, $C$1, $C$1, 0, 0, 0, 1),,2)</f>
        <v>2.19</v>
      </c>
      <c r="AC1001" s="8" cm="1" vm="716">
        <f t="array" aca="1" ref="AC1001" ca="1">INDEX(_xlfn.STOCKHISTORY(AC14, $C$1, $C$1, 0, 0, 0, 1),,2)</f>
        <v>2.65</v>
      </c>
      <c r="AD1001" s="8" cm="1" vm="308">
        <f t="array" aca="1" ref="AD1001" ca="1">INDEX(_xlfn.STOCKHISTORY(AD14, $C$1, $C$1, 0, 0, 0, 1),,2)</f>
        <v>2.83</v>
      </c>
      <c r="AE1001" s="8" cm="1" vm="495">
        <f t="array" aca="1" ref="AE1001" ca="1">INDEX(_xlfn.STOCKHISTORY(AE14, $C$1, $C$1, 0, 0, 0, 1),,2)</f>
        <v>9.4</v>
      </c>
      <c r="AF1001" s="8" cm="1" vm="724">
        <f t="array" aca="1" ref="AF1001" ca="1">INDEX(_xlfn.STOCKHISTORY(AF14, $C$1, $C$1, 0, 0, 0, 1),,2)</f>
        <v>1.17</v>
      </c>
      <c r="AG1001" s="8" cm="1" vm="685">
        <f t="array" aca="1" ref="AG1001" ca="1">INDEX(_xlfn.STOCKHISTORY(AG14, $C$1, $C$1, 0, 0, 0, 1),,2)</f>
        <v>8.25</v>
      </c>
      <c r="AH1001" s="8" cm="1" vm="602">
        <f t="array" aca="1" ref="AH1001" ca="1">INDEX(_xlfn.STOCKHISTORY(AH14, $C$1, $C$1, 0, 0, 0, 1),,2)</f>
        <v>1.1399999999999999</v>
      </c>
      <c r="AI1001" s="8" cm="1" vm="261">
        <f t="array" aca="1" ref="AI1001" ca="1">INDEX(_xlfn.STOCKHISTORY(AI14, $C$1, $C$1, 0, 0, 0, 1),,2)</f>
        <v>5.25</v>
      </c>
      <c r="AJ1001" s="8" cm="1" vm="707">
        <f t="array" aca="1" ref="AJ1001" ca="1">INDEX(_xlfn.STOCKHISTORY(AJ14, $C$1, $C$1, 0, 0, 0, 1),,2)</f>
        <v>5.19</v>
      </c>
      <c r="AK1001" s="8" cm="1" vm="717">
        <f t="array" aca="1" ref="AK1001" ca="1">INDEX(_xlfn.STOCKHISTORY(AK14, $C$1, $C$1, 0, 0, 0, 1),,2)</f>
        <v>21.26</v>
      </c>
      <c r="AL1001" s="8" cm="1" vm="706">
        <f t="array" aca="1" ref="AL1001" ca="1">INDEX(_xlfn.STOCKHISTORY(AL14, $C$1, $C$1, 0, 0, 0, 1),,2)</f>
        <v>6.67</v>
      </c>
      <c r="AM1001" s="8" cm="1" vm="485">
        <f t="array" aca="1" ref="AM1001" ca="1">INDEX(_xlfn.STOCKHISTORY(AM14, $C$1, $C$1, 0, 0, 0, 1),,2)</f>
        <v>8.06</v>
      </c>
      <c r="AN1001" s="8" cm="1" vm="709">
        <f t="array" aca="1" ref="AN1001" ca="1">INDEX(_xlfn.STOCKHISTORY(AN14, $C$1, $C$1, 0, 0, 0, 1),,2)</f>
        <v>10.33</v>
      </c>
      <c r="AO1001" s="8" cm="1" vm="581">
        <f t="array" aca="1" ref="AO1001" ca="1">INDEX(_xlfn.STOCKHISTORY(AO14, $C$1, $C$1, 0, 0, 0, 1),,2)</f>
        <v>14.7</v>
      </c>
      <c r="AP1001" s="8" cm="1" vm="713">
        <f t="array" aca="1" ref="AP1001" ca="1">INDEX(_xlfn.STOCKHISTORY(AP14, $C$1, $C$1, 0, 0, 0, 1),,2)</f>
        <v>34.5</v>
      </c>
      <c r="AQ1001" s="8" cm="1" vm="728">
        <f t="array" aca="1" ref="AQ1001" ca="1">INDEX(_xlfn.STOCKHISTORY(AQ14, $C$1, $C$1, 0, 0, 0, 1),,2)</f>
        <v>21.1</v>
      </c>
      <c r="AR1001" s="8" cm="1" vm="140">
        <f t="array" aca="1" ref="AR1001" ca="1">INDEX(_xlfn.STOCKHISTORY(AR14, $C$1, $C$1, 0, 0, 0, 1),,2)</f>
        <v>9.4499999999999993</v>
      </c>
      <c r="AS1001" s="8" cm="1" vm="732">
        <f t="array" aca="1" ref="AS1001" ca="1">INDEX(_xlfn.STOCKHISTORY(AS14, $C$1, $C$1, 0, 0, 0, 1),,2)</f>
        <v>17.48</v>
      </c>
      <c r="AT1001" s="8" cm="1" vm="674">
        <f t="array" aca="1" ref="AT1001" ca="1">INDEX(_xlfn.STOCKHISTORY(AT14, $C$1, $C$1, 0, 0, 0, 1),,2)</f>
        <v>5.33</v>
      </c>
      <c r="AU1001" s="8" cm="1" vm="201">
        <f t="array" aca="1" ref="AU1001" ca="1">INDEX(_xlfn.STOCKHISTORY(AU14, $C$1, $C$1, 0, 0, 0, 1),,2)</f>
        <v>1.54</v>
      </c>
      <c r="AV1001" s="8" cm="1" vm="731">
        <f t="array" aca="1" ref="AV1001" ca="1">INDEX(_xlfn.STOCKHISTORY(AV14, $C$1, $C$1, 0, 0, 0, 1),,2)</f>
        <v>4.5</v>
      </c>
      <c r="AW1001" s="8" cm="1" vm="499">
        <f t="array" aca="1" ref="AW1001" ca="1">INDEX(_xlfn.STOCKHISTORY(AW14, $C$1, $C$1, 0, 0, 0, 1),,2)</f>
        <v>3.21</v>
      </c>
      <c r="AX1001" s="8" cm="1" vm="272">
        <f t="array" aca="1" ref="AX1001" ca="1">INDEX(_xlfn.STOCKHISTORY(AX14, $C$1, $C$1, 0, 0, 0, 1),,2)</f>
        <v>1.92</v>
      </c>
      <c r="AY1001" s="8" cm="1" vm="590">
        <f t="array" aca="1" ref="AY1001" ca="1">INDEX(_xlfn.STOCKHISTORY(AY14, $C$1, $C$1, 0, 0, 0, 1),,2)</f>
        <v>3.47</v>
      </c>
      <c r="AZ1001" s="8" cm="1" vm="714">
        <f t="array" aca="1" ref="AZ1001" ca="1">INDEX(_xlfn.STOCKHISTORY(AZ14, $C$1, $C$1, 0, 0, 0, 1),,2)</f>
        <v>79.89</v>
      </c>
      <c r="BA1001" s="8" cm="1" vm="721">
        <f t="array" aca="1" ref="BA1001" ca="1">INDEX(_xlfn.STOCKHISTORY(BA14, $C$1, $C$1, 0, 0, 0, 1),,2)</f>
        <v>13.4</v>
      </c>
      <c r="BB1001" s="8" cm="1" vm="729">
        <f t="array" aca="1" ref="BB1001" ca="1">INDEX(_xlfn.STOCKHISTORY(BB14, $C$1, $C$1, 0, 0, 0, 1),,2)</f>
        <v>5.81</v>
      </c>
      <c r="BC1001" s="8" cm="1" vm="726">
        <f t="array" aca="1" ref="BC1001" ca="1">INDEX(_xlfn.STOCKHISTORY(BC14, $C$1, $C$1, 0, 0, 0, 1),,2)</f>
        <v>12.21</v>
      </c>
      <c r="BD1001" s="8" cm="1" vm="727">
        <f t="array" aca="1" ref="BD1001" ca="1">INDEX(_xlfn.STOCKHISTORY(BD14, $C$1, $C$1, 0, 0, 0, 1),,2)</f>
        <v>8.4499999999999993</v>
      </c>
      <c r="BE1001" s="8" cm="1" vm="558">
        <f t="array" aca="1" ref="BE1001" ca="1">INDEX(_xlfn.STOCKHISTORY(BE14, $C$1, $C$1, 0, 0, 0, 1),,2)</f>
        <v>8.94</v>
      </c>
      <c r="BF1001" s="8" cm="1" vm="307">
        <f t="array" aca="1" ref="BF1001" ca="1">INDEX(_xlfn.STOCKHISTORY(BF14, $C$1, $C$1, 0, 0, 0, 1),,2)</f>
        <v>2.4700000000000002</v>
      </c>
      <c r="BG1001" s="8" cm="1" vm="706">
        <f t="array" aca="1" ref="BG1001" ca="1">INDEX(_xlfn.STOCKHISTORY(BG14, $C$1, $C$1, 0, 0, 0, 1),,2)</f>
        <v>6.67</v>
      </c>
      <c r="BH1001" s="8" cm="1" vm="708">
        <f t="array" aca="1" ref="BH1001" ca="1">INDEX(_xlfn.STOCKHISTORY(BH14, $C$1, $C$1, 0, 0, 0, 1),,2)</f>
        <v>12.44</v>
      </c>
      <c r="BI1001" s="8" cm="1" vm="711">
        <f t="array" aca="1" ref="BI1001" ca="1">INDEX(_xlfn.STOCKHISTORY(BI14, $C$1, $C$1, 0, 0, 0, 1),,2)</f>
        <v>12.53</v>
      </c>
      <c r="BJ1001" s="8" cm="1" vm="305">
        <f t="array" aca="1" ref="BJ1001" ca="1">INDEX(_xlfn.STOCKHISTORY(BJ14, $C$1, $C$1, 0, 0, 0, 1),,2)</f>
        <v>6.62</v>
      </c>
      <c r="BK1001" s="8" cm="1" vm="719">
        <f t="array" aca="1" ref="BK1001" ca="1">INDEX(_xlfn.STOCKHISTORY(BK14, $C$1, $C$1, 0, 0, 0, 1),,2)</f>
        <v>2.02</v>
      </c>
      <c r="BL1001" s="8" cm="1" vm="366">
        <f t="array" aca="1" ref="BL1001" ca="1">INDEX(_xlfn.STOCKHISTORY(BL14, $C$1, $C$1, 0, 0, 0, 1),,2)</f>
        <v>7.2</v>
      </c>
      <c r="BM1001" s="8" cm="1" vm="720">
        <f t="array" aca="1" ref="BM1001" ca="1">INDEX(_xlfn.STOCKHISTORY(BM14, $C$1, $C$1, 0, 0, 0, 1),,2)</f>
        <v>3.11</v>
      </c>
      <c r="BN1001" s="8" cm="1" vm="722">
        <f t="array" aca="1" ref="BN1001" ca="1">INDEX(_xlfn.STOCKHISTORY(BN14, $C$1, $C$1, 0, 0, 0, 1),,2)</f>
        <v>31.14</v>
      </c>
      <c r="BO1001" s="8" cm="1" vm="725">
        <f t="array" aca="1" ref="BO1001" ca="1">INDEX(_xlfn.STOCKHISTORY(BO14, $C$1, $C$1, 0, 0, 0, 1),,2)</f>
        <v>7.91</v>
      </c>
      <c r="BP1001" s="8" cm="1" vm="733">
        <f t="array" aca="1" ref="BP1001" ca="1">INDEX(_xlfn.STOCKHISTORY(BP14, $C$1, $C$1, 0, 0, 0, 1),,2)</f>
        <v>3.74</v>
      </c>
      <c r="BQ1001" s="8" cm="1" vm="734">
        <f t="array" aca="1" ref="BQ1001" ca="1">INDEX(_xlfn.STOCKHISTORY(BQ14, $C$1, $C$1, 0, 0, 0, 1),,2)</f>
        <v>22.32</v>
      </c>
      <c r="BR1001" s="16" t="str">
        <v>0- Port Costs</v>
      </c>
      <c r="BS1001" s="8"/>
      <c r="BT1001" s="8" t="s">
        <v>107</v>
      </c>
      <c r="BU1001" s="8" t="e" cm="1" vm="742">
        <f t="array" aca="1" ref="BU1001" ca="1">-SUMPRODUCT(O1001:BQ1001*_xlfn.ANCHORARRAY(O1003))+$C$5-COUNTIF(_xlfn.ANCHORARRAY(O1003),"&gt;0")*$C$6+SUMPRODUCT(O9:BQ9, O1002:BQ1002)-(COUNTIF(O9:BQ9, "&gt;0") + COUNTIF(O9:BQ9, "&lt;0"))*$C$6</f>
        <v>#VALUE!</v>
      </c>
      <c r="BV1001" s="16" t="str">
        <v>0- Port Value</v>
      </c>
      <c r="BX1001" s="16" t="str">
        <v>0</v>
      </c>
    </row>
    <row r="1002" spans="1:76" x14ac:dyDescent="0.3">
      <c r="A1002" s="1" t="s">
        <v>29</v>
      </c>
      <c r="C1002" s="1" cm="1" vm="698">
        <f t="array" aca="1" ref="C1002" ca="1">IF(C9=0, INDEX(_xlfn.STOCKHISTORY(C14, $C$1, $C$1, 0, 0, 0, 1),,2), "ERROR")</f>
        <v>63.6</v>
      </c>
      <c r="D1002" s="1" cm="1" vm="699">
        <f t="array" aca="1" ref="D1002" ca="1">IF(D9=0, INDEX(_xlfn.STOCKHISTORY(D14, $C$1, $C$1, 0, 0, 0, 1),,2), "ERROR")</f>
        <v>74.08</v>
      </c>
      <c r="E1002" s="1" cm="1" vm="700">
        <f t="array" aca="1" ref="E1002" ca="1">IF(E9=0, INDEX(_xlfn.STOCKHISTORY(E14, $C$1, $C$1, 0, 0, 0, 1),,2), "ERROR")</f>
        <v>31.19</v>
      </c>
      <c r="F1002" s="1" cm="1" vm="701">
        <f t="array" aca="1" ref="F1002" ca="1">IF(F9=0, INDEX(_xlfn.STOCKHISTORY(F14, $C$1, $C$1, 0, 0, 0, 1),,2), "ERROR")</f>
        <v>17.190000000000001</v>
      </c>
      <c r="G1002" s="1" cm="1" vm="702">
        <f t="array" aca="1" ref="G1002" ca="1">IF(G9=0, INDEX(_xlfn.STOCKHISTORY(G14, $C$1, $C$1, 0, 0, 0, 1),,2), "ERROR")</f>
        <v>32.25</v>
      </c>
      <c r="H1002" s="16" t="str">
        <v>0 - BM Costs</v>
      </c>
      <c r="L1002" s="16" t="str">
        <v>0 - BM Port</v>
      </c>
      <c r="N1002" s="16" t="str">
        <v>0 - Port Assets</v>
      </c>
      <c r="O1002" s="1" cm="1" vm="65">
        <f t="array" aca="1" ref="O1002" ca="1">_xlfn.XLOOKUP(MAX(_xlfn.ANCHORARRAY(A26)),_xlfn.ANCHORARRAY( A26),_xlfn.ANCHORARRAY( O26))</f>
        <v>180.61</v>
      </c>
      <c r="P1002" s="1" cm="1" vm="66">
        <f t="array" aca="1" ref="P1002" ca="1">_xlfn.XLOOKUP(MAX(_xlfn.ANCHORARRAY($A26)),_xlfn.ANCHORARRAY( $A26),_xlfn.ANCHORARRAY( P26))</f>
        <v>65.3</v>
      </c>
      <c r="Q1002" s="1" cm="1" vm="67">
        <f t="array" aca="1" ref="Q1002" ca="1">_xlfn.XLOOKUP(MAX(_xlfn.ANCHORARRAY($A26)),_xlfn.ANCHORARRAY( $A26),_xlfn.ANCHORARRAY( Q26))</f>
        <v>37.75</v>
      </c>
      <c r="R1002" s="1" cm="1" vm="737">
        <f t="array" aca="1" ref="R1002" ca="1">_xlfn.XLOOKUP(MAX(_xlfn.ANCHORARRAY($A26)),_xlfn.ANCHORARRAY( $A26),_xlfn.ANCHORARRAY( R26))</f>
        <v>34.229999999999997</v>
      </c>
      <c r="S1002" s="1" cm="1" vm="738">
        <f t="array" aca="1" ref="S1002" ca="1">_xlfn.XLOOKUP(MAX(_xlfn.ANCHORARRAY($A26)),_xlfn.ANCHORARRAY( $A26),_xlfn.ANCHORARRAY( S26))</f>
        <v>480.94</v>
      </c>
      <c r="T1002" s="1" cm="1" vm="82">
        <f t="array" aca="1" ref="T1002" ca="1">_xlfn.XLOOKUP(MAX(_xlfn.ANCHORARRAY($A26)),_xlfn.ANCHORARRAY( $A26),_xlfn.ANCHORARRAY( T26))</f>
        <v>9.3699999999999992</v>
      </c>
      <c r="U1002" s="1" cm="1" vm="79">
        <f t="array" aca="1" ref="U1002" ca="1">_xlfn.XLOOKUP(MAX(_xlfn.ANCHORARRAY($A26)),_xlfn.ANCHORARRAY( $A26),_xlfn.ANCHORARRAY( U26))</f>
        <v>20.41</v>
      </c>
      <c r="V1002" s="1" cm="1" vm="86">
        <f t="array" aca="1" ref="V1002" ca="1">_xlfn.XLOOKUP(MAX(_xlfn.ANCHORARRAY($A26)),_xlfn.ANCHORARRAY( $A26),_xlfn.ANCHORARRAY( V26))</f>
        <v>1.18</v>
      </c>
      <c r="W1002" s="1" cm="1" vm="110">
        <f t="array" aca="1" ref="W1002" ca="1">_xlfn.XLOOKUP(MAX(_xlfn.ANCHORARRAY($A26)),_xlfn.ANCHORARRAY( $A26),_xlfn.ANCHORARRAY( W26))</f>
        <v>20.83</v>
      </c>
      <c r="X1002" s="1" cm="1" vm="102">
        <f t="array" aca="1" ref="X1002" ca="1">_xlfn.XLOOKUP(MAX(_xlfn.ANCHORARRAY($A26)),_xlfn.ANCHORARRAY( $A26),_xlfn.ANCHORARRAY( X26))</f>
        <v>7.29</v>
      </c>
      <c r="Y1002" s="1" cm="1" vm="93">
        <f t="array" aca="1" ref="Y1002" ca="1">_xlfn.XLOOKUP(MAX(_xlfn.ANCHORARRAY($A26)),_xlfn.ANCHORARRAY( $A26),_xlfn.ANCHORARRAY( Y26))</f>
        <v>8.09</v>
      </c>
      <c r="Z1002" s="1" cm="1" vm="84">
        <f t="array" aca="1" ref="Z1002" ca="1">_xlfn.XLOOKUP(MAX(_xlfn.ANCHORARRAY($A26)),_xlfn.ANCHORARRAY( $A26),_xlfn.ANCHORARRAY( Z26))</f>
        <v>3.31</v>
      </c>
      <c r="AA1002" s="1" cm="1" vm="91">
        <f t="array" aca="1" ref="AA1002" ca="1">_xlfn.XLOOKUP(MAX(_xlfn.ANCHORARRAY($A26)),_xlfn.ANCHORARRAY( $A26),_xlfn.ANCHORARRAY( AA26))</f>
        <v>2.2599999999999998</v>
      </c>
      <c r="AB1002" s="1" cm="1" vm="76">
        <f t="array" aca="1" ref="AB1002" ca="1">_xlfn.XLOOKUP(MAX(_xlfn.ANCHORARRAY($A26)),_xlfn.ANCHORARRAY( $A26),_xlfn.ANCHORARRAY( AB26))</f>
        <v>1.36</v>
      </c>
      <c r="AC1002" s="1" cm="1" vm="89">
        <f t="array" aca="1" ref="AC1002" ca="1">_xlfn.XLOOKUP(MAX(_xlfn.ANCHORARRAY($A26)),_xlfn.ANCHORARRAY( $A26),_xlfn.ANCHORARRAY( AC26))</f>
        <v>1.59</v>
      </c>
      <c r="AD1002" s="1" cm="1" vm="94">
        <f t="array" aca="1" ref="AD1002" ca="1">_xlfn.XLOOKUP(MAX(_xlfn.ANCHORARRAY($A26)),_xlfn.ANCHORARRAY( $A26),_xlfn.ANCHORARRAY( AD26))</f>
        <v>1.99</v>
      </c>
      <c r="AE1002" s="1" cm="1" vm="83">
        <f t="array" aca="1" ref="AE1002" ca="1">_xlfn.XLOOKUP(MAX(_xlfn.ANCHORARRAY($A26)),_xlfn.ANCHORARRAY( $A26),_xlfn.ANCHORARRAY( AE26))</f>
        <v>9.99</v>
      </c>
      <c r="AF1002" s="1" cm="1" vm="103">
        <f t="array" aca="1" ref="AF1002" ca="1">_xlfn.XLOOKUP(MAX(_xlfn.ANCHORARRAY($A26)),_xlfn.ANCHORARRAY( $A26),_xlfn.ANCHORARRAY( AF26))</f>
        <v>1.01</v>
      </c>
      <c r="AG1002" s="1" cm="1" vm="69">
        <f t="array" aca="1" ref="AG1002" ca="1">_xlfn.XLOOKUP(MAX(_xlfn.ANCHORARRAY($A26)),_xlfn.ANCHORARRAY( $A26),_xlfn.ANCHORARRAY( AG26))</f>
        <v>20.88</v>
      </c>
      <c r="AH1002" s="1" cm="1" vm="98">
        <f t="array" aca="1" ref="AH1002" ca="1">_xlfn.XLOOKUP(MAX(_xlfn.ANCHORARRAY($A26)),_xlfn.ANCHORARRAY( $A26),_xlfn.ANCHORARRAY( AH26))</f>
        <v>0.69</v>
      </c>
      <c r="AI1002" s="1" cm="1" vm="111">
        <f t="array" aca="1" ref="AI1002" ca="1">_xlfn.XLOOKUP(MAX(_xlfn.ANCHORARRAY($A26)),_xlfn.ANCHORARRAY( $A26),_xlfn.ANCHORARRAY( AI26))</f>
        <v>6.56</v>
      </c>
      <c r="AJ1002" s="1" cm="1" vm="72">
        <f t="array" aca="1" ref="AJ1002" ca="1">_xlfn.XLOOKUP(MAX(_xlfn.ANCHORARRAY($A26)),_xlfn.ANCHORARRAY( $A26),_xlfn.ANCHORARRAY( AJ26))</f>
        <v>5.42</v>
      </c>
      <c r="AK1002" s="1" t="e" cm="1" vm="742">
        <f t="array" aca="1" ref="AK1002" ca="1">_xlfn.XLOOKUP(MAX(_xlfn.ANCHORARRAY($A26)),_xlfn.ANCHORARRAY( $A26),_xlfn.ANCHORARRAY( AK26))</f>
        <v>#VALUE!</v>
      </c>
      <c r="AL1002" s="1" cm="1" vm="117">
        <f t="array" aca="1" ref="AL1002" ca="1">_xlfn.XLOOKUP(MAX(_xlfn.ANCHORARRAY($A26)),_xlfn.ANCHORARRAY( $A26),_xlfn.ANCHORARRAY( AL26))</f>
        <v>6.76</v>
      </c>
      <c r="AM1002" s="1" cm="1" vm="99">
        <f t="array" aca="1" ref="AM1002" ca="1">_xlfn.XLOOKUP(MAX(_xlfn.ANCHORARRAY($A26)),_xlfn.ANCHORARRAY( $A26),_xlfn.ANCHORARRAY( AM26))</f>
        <v>8.15</v>
      </c>
      <c r="AN1002" s="1" cm="1" vm="75">
        <f t="array" aca="1" ref="AN1002" ca="1">_xlfn.XLOOKUP(MAX(_xlfn.ANCHORARRAY($A26)),_xlfn.ANCHORARRAY( $A26),_xlfn.ANCHORARRAY( AN26))</f>
        <v>10.31</v>
      </c>
      <c r="AO1002" s="1" cm="1" vm="78">
        <f t="array" aca="1" ref="AO1002" ca="1">_xlfn.XLOOKUP(MAX(_xlfn.ANCHORARRAY($A26)),_xlfn.ANCHORARRAY( $A26),_xlfn.ANCHORARRAY( AO26))</f>
        <v>14.76</v>
      </c>
      <c r="AP1002" s="1" cm="1" vm="80">
        <f t="array" aca="1" ref="AP1002" ca="1">_xlfn.XLOOKUP(MAX(_xlfn.ANCHORARRAY($A26)),_xlfn.ANCHORARRAY( $A26),_xlfn.ANCHORARRAY( AP26))</f>
        <v>33</v>
      </c>
      <c r="AQ1002" s="1" cm="1" vm="108">
        <f t="array" aca="1" ref="AQ1002" ca="1">_xlfn.XLOOKUP(MAX(_xlfn.ANCHORARRAY($A26)),_xlfn.ANCHORARRAY( $A26),_xlfn.ANCHORARRAY( AQ26))</f>
        <v>20.46</v>
      </c>
      <c r="AR1002" s="1" cm="1" vm="74">
        <f t="array" aca="1" ref="AR1002" ca="1">_xlfn.XLOOKUP(MAX(_xlfn.ANCHORARRAY($A26)),_xlfn.ANCHORARRAY( $A26),_xlfn.ANCHORARRAY( AR26))</f>
        <v>8.91</v>
      </c>
      <c r="AS1002" s="1" t="e" cm="1" vm="742">
        <f t="array" aca="1" ref="AS1002" ca="1">_xlfn.XLOOKUP(MAX(_xlfn.ANCHORARRAY($A26)),_xlfn.ANCHORARRAY( $A26),_xlfn.ANCHORARRAY( AS26))</f>
        <v>#VALUE!</v>
      </c>
      <c r="AT1002" s="1" cm="1" vm="92">
        <f t="array" aca="1" ref="AT1002" ca="1">_xlfn.XLOOKUP(MAX(_xlfn.ANCHORARRAY($A26)),_xlfn.ANCHORARRAY( $A26),_xlfn.ANCHORARRAY( AT26))</f>
        <v>4.8</v>
      </c>
      <c r="AU1002" s="1" cm="1" vm="113">
        <f t="array" aca="1" ref="AU1002" ca="1">_xlfn.XLOOKUP(MAX(_xlfn.ANCHORARRAY($A26)),_xlfn.ANCHORARRAY( $A26),_xlfn.ANCHORARRAY( AU26))</f>
        <v>1.34</v>
      </c>
      <c r="AV1002" s="1" cm="1" vm="112">
        <f t="array" aca="1" ref="AV1002" ca="1">_xlfn.XLOOKUP(MAX(_xlfn.ANCHORARRAY($A26)),_xlfn.ANCHORARRAY( $A26),_xlfn.ANCHORARRAY( AV26))</f>
        <v>3.89</v>
      </c>
      <c r="AW1002" s="1" t="e" cm="1" vm="742">
        <f t="array" aca="1" ref="AW1002" ca="1">_xlfn.XLOOKUP(MAX(_xlfn.ANCHORARRAY($A26)),_xlfn.ANCHORARRAY( $A26),_xlfn.ANCHORARRAY( AW26))</f>
        <v>#VALUE!</v>
      </c>
      <c r="AX1002" s="1" cm="1" vm="70">
        <f t="array" aca="1" ref="AX1002" ca="1">_xlfn.XLOOKUP(MAX(_xlfn.ANCHORARRAY($A26)),_xlfn.ANCHORARRAY( $A26),_xlfn.ANCHORARRAY( AX26))</f>
        <v>1.64</v>
      </c>
      <c r="AY1002" s="1" cm="1" vm="88">
        <f t="array" aca="1" ref="AY1002" ca="1">_xlfn.XLOOKUP(MAX(_xlfn.ANCHORARRAY($A26)),_xlfn.ANCHORARRAY( $A26),_xlfn.ANCHORARRAY( AY26))</f>
        <v>2.94</v>
      </c>
      <c r="AZ1002" s="1" cm="1" vm="81">
        <f t="array" aca="1" ref="AZ1002" ca="1">_xlfn.XLOOKUP(MAX(_xlfn.ANCHORARRAY($A26)),_xlfn.ANCHORARRAY( $A26),_xlfn.ANCHORARRAY( AZ26))</f>
        <v>69.44</v>
      </c>
      <c r="BA1002" s="1" cm="1" vm="100">
        <f t="array" aca="1" ref="BA1002" ca="1">_xlfn.XLOOKUP(MAX(_xlfn.ANCHORARRAY($A26)),_xlfn.ANCHORARRAY( $A26),_xlfn.ANCHORARRAY( BA26))</f>
        <v>10.84</v>
      </c>
      <c r="BB1002" s="1" cm="1" vm="109">
        <f t="array" aca="1" ref="BB1002" ca="1">_xlfn.XLOOKUP(MAX(_xlfn.ANCHORARRAY($A26)),_xlfn.ANCHORARRAY( $A26),_xlfn.ANCHORARRAY( BB26))</f>
        <v>4.66</v>
      </c>
      <c r="BC1002" s="1" cm="1" vm="106">
        <f t="array" aca="1" ref="BC1002" ca="1">_xlfn.XLOOKUP(MAX(_xlfn.ANCHORARRAY($A26)),_xlfn.ANCHORARRAY( $A26),_xlfn.ANCHORARRAY( BC26))</f>
        <v>9.76</v>
      </c>
      <c r="BD1002" s="1" cm="1" vm="107">
        <f t="array" aca="1" ref="BD1002" ca="1">_xlfn.XLOOKUP(MAX(_xlfn.ANCHORARRAY($A26)),_xlfn.ANCHORARRAY( $A26),_xlfn.ANCHORARRAY( BD26))</f>
        <v>6.52</v>
      </c>
      <c r="BE1002" s="1" cm="1" vm="71">
        <f t="array" aca="1" ref="BE1002" ca="1">_xlfn.XLOOKUP(MAX(_xlfn.ANCHORARRAY($A26)),_xlfn.ANCHORARRAY( $A26),_xlfn.ANCHORARRAY( BE26))</f>
        <v>6.82</v>
      </c>
      <c r="BF1002" s="1" cm="1" vm="104">
        <f t="array" aca="1" ref="BF1002" ca="1">_xlfn.XLOOKUP(MAX(_xlfn.ANCHORARRAY($A26)),_xlfn.ANCHORARRAY( $A26),_xlfn.ANCHORARRAY( BF26))</f>
        <v>1.8</v>
      </c>
      <c r="BG1002" s="1" t="e" cm="1" vm="742">
        <f t="array" aca="1" ref="BG1002" ca="1">_xlfn.XLOOKUP(MAX(_xlfn.ANCHORARRAY($A26)),_xlfn.ANCHORARRAY( $A26),_xlfn.ANCHORARRAY( BG26))</f>
        <v>#VALUE!</v>
      </c>
      <c r="BH1002" s="1" cm="1" vm="73">
        <f t="array" aca="1" ref="BH1002" ca="1">_xlfn.XLOOKUP(MAX(_xlfn.ANCHORARRAY($A26)),_xlfn.ANCHORARRAY( $A26),_xlfn.ANCHORARRAY( BH26))</f>
        <v>13.11</v>
      </c>
      <c r="BI1002" s="1" cm="1" vm="77">
        <f t="array" aca="1" ref="BI1002" ca="1">_xlfn.XLOOKUP(MAX(_xlfn.ANCHORARRAY($A26)),_xlfn.ANCHORARRAY( $A26),_xlfn.ANCHORARRAY( BI26))</f>
        <v>13.79</v>
      </c>
      <c r="BJ1002" s="1" cm="1" vm="85">
        <f t="array" aca="1" ref="BJ1002" ca="1">_xlfn.XLOOKUP(MAX(_xlfn.ANCHORARRAY($A26)),_xlfn.ANCHORARRAY( $A26),_xlfn.ANCHORARRAY( BJ26))</f>
        <v>5.83</v>
      </c>
      <c r="BK1002" s="1" cm="1" vm="95">
        <f t="array" aca="1" ref="BK1002" ca="1">_xlfn.XLOOKUP(MAX(_xlfn.ANCHORARRAY($A26)),_xlfn.ANCHORARRAY( $A26),_xlfn.ANCHORARRAY( BK26))</f>
        <v>1.37</v>
      </c>
      <c r="BL1002" s="1" cm="1" vm="96">
        <f t="array" aca="1" ref="BL1002" ca="1">_xlfn.XLOOKUP(MAX(_xlfn.ANCHORARRAY($A26)),_xlfn.ANCHORARRAY( $A26),_xlfn.ANCHORARRAY( BL26))</f>
        <v>6.39</v>
      </c>
      <c r="BM1002" s="1" cm="1" vm="97">
        <f t="array" aca="1" ref="BM1002" ca="1">_xlfn.XLOOKUP(MAX(_xlfn.ANCHORARRAY($A26)),_xlfn.ANCHORARRAY( $A26),_xlfn.ANCHORARRAY( BM26))</f>
        <v>3.16</v>
      </c>
      <c r="BN1002" s="1" cm="1" vm="101">
        <f t="array" aca="1" ref="BN1002" ca="1">_xlfn.XLOOKUP(MAX(_xlfn.ANCHORARRAY($A26)),_xlfn.ANCHORARRAY( $A26),_xlfn.ANCHORARRAY( BN26))</f>
        <v>32</v>
      </c>
      <c r="BO1002" s="1" cm="1" vm="105">
        <f t="array" aca="1" ref="BO1002" ca="1">_xlfn.XLOOKUP(MAX(_xlfn.ANCHORARRAY($A26)),_xlfn.ANCHORARRAY( $A26),_xlfn.ANCHORARRAY( BO26))</f>
        <v>9.52</v>
      </c>
      <c r="BP1002" s="1" cm="1" vm="115">
        <f t="array" aca="1" ref="BP1002" ca="1">_xlfn.XLOOKUP(MAX(_xlfn.ANCHORARRAY($A26)),_xlfn.ANCHORARRAY( $A26),_xlfn.ANCHORARRAY( BP26))</f>
        <v>3.38</v>
      </c>
      <c r="BQ1002" s="1" cm="1" vm="116">
        <f t="array" aca="1" ref="BQ1002" ca="1">_xlfn.XLOOKUP(MAX(_xlfn.ANCHORARRAY($A26)),_xlfn.ANCHORARRAY( $A26),_xlfn.ANCHORARRAY( BQ26))</f>
        <v>26.7</v>
      </c>
      <c r="BR1002" s="16" t="str">
        <v>0- Port Costs</v>
      </c>
      <c r="BV1002" s="16" t="str">
        <v>0- Port Value</v>
      </c>
      <c r="BX1002" s="16" t="str">
        <v>0</v>
      </c>
    </row>
    <row r="1003" spans="1:76" x14ac:dyDescent="0.3">
      <c r="A1003" s="1" t="s">
        <v>26</v>
      </c>
      <c r="C1003" s="1" cm="1">
        <f t="array" aca="1" ref="C1003:G1003" ca="1">'Portfolio (without Rebalance)'!C1003:G1003</f>
        <v>3144</v>
      </c>
      <c r="D1003" s="1">
        <f ca="1"/>
        <v>2699</v>
      </c>
      <c r="E1003" s="1">
        <f ca="1"/>
        <v>6412</v>
      </c>
      <c r="F1003" s="1">
        <f ca="1"/>
        <v>11634</v>
      </c>
      <c r="G1003" s="1">
        <f ca="1"/>
        <v>6201</v>
      </c>
      <c r="H1003" s="16" t="str">
        <v>0 - BM Costs</v>
      </c>
      <c r="L1003" s="16" t="str">
        <v>0 - BM Port</v>
      </c>
      <c r="N1003" s="16" t="str">
        <v>0 - Port Assets</v>
      </c>
      <c r="O1003" s="1" cm="1">
        <f t="array" aca="1" ref="O1003:BQ1003" ca="1">_xlfn.XLOOKUP(_xlfn.ANCHORARRAY(O14),_xlfn.ANCHORARRAY(Weights!C63),_xlfn.ANCHORARRAY( Weights!F63))</f>
        <v>901</v>
      </c>
      <c r="P1003" s="1">
        <f ca="1"/>
        <v>2429</v>
      </c>
      <c r="Q1003" s="1">
        <f ca="1"/>
        <v>4064</v>
      </c>
      <c r="R1003" s="1">
        <f ca="1"/>
        <v>0</v>
      </c>
      <c r="S1003" s="1">
        <f ca="1"/>
        <v>0</v>
      </c>
      <c r="T1003" s="1">
        <f ca="1"/>
        <v>10705</v>
      </c>
      <c r="U1003" s="1">
        <f ca="1"/>
        <v>1947</v>
      </c>
      <c r="V1003" s="1">
        <f ca="1"/>
        <v>18620</v>
      </c>
      <c r="W1003" s="1">
        <f ca="1"/>
        <v>881</v>
      </c>
      <c r="X1003" s="1">
        <f ca="1"/>
        <v>2172</v>
      </c>
      <c r="Y1003" s="1">
        <f ca="1"/>
        <v>1498</v>
      </c>
      <c r="Z1003" s="1">
        <f ca="1"/>
        <v>3546</v>
      </c>
      <c r="AA1003" s="1">
        <f ca="1"/>
        <v>4937</v>
      </c>
      <c r="AB1003" s="1">
        <f ca="1"/>
        <v>4556</v>
      </c>
      <c r="AC1003" s="1">
        <f ca="1"/>
        <v>3302</v>
      </c>
      <c r="AD1003" s="1">
        <f ca="1"/>
        <v>2174</v>
      </c>
      <c r="AE1003" s="1">
        <f ca="1"/>
        <v>389</v>
      </c>
      <c r="AF1003" s="1">
        <f ca="1"/>
        <v>3484</v>
      </c>
      <c r="AG1003" s="1">
        <f ca="1"/>
        <v>83</v>
      </c>
      <c r="AH1003" s="1">
        <f ca="1"/>
        <v>2043</v>
      </c>
      <c r="AI1003" s="1">
        <f ca="1"/>
        <v>131</v>
      </c>
      <c r="AJ1003" s="1">
        <f ca="1"/>
        <v>132</v>
      </c>
      <c r="AK1003" s="1">
        <f ca="1"/>
        <v>32</v>
      </c>
      <c r="AL1003" s="1">
        <f ca="1"/>
        <v>103</v>
      </c>
      <c r="AM1003" s="1">
        <f ca="1"/>
        <v>85</v>
      </c>
      <c r="AN1003" s="1">
        <f ca="1"/>
        <v>66</v>
      </c>
      <c r="AO1003" s="1">
        <f ca="1"/>
        <v>46</v>
      </c>
      <c r="AP1003" s="1">
        <f ca="1"/>
        <v>20</v>
      </c>
      <c r="AQ1003" s="1">
        <f ca="1"/>
        <v>32</v>
      </c>
      <c r="AR1003" s="1">
        <f ca="1"/>
        <v>73</v>
      </c>
      <c r="AS1003" s="1">
        <f ca="1"/>
        <v>39</v>
      </c>
      <c r="AT1003" s="1">
        <f ca="1"/>
        <v>129</v>
      </c>
      <c r="AU1003" s="1">
        <f ca="1"/>
        <v>448</v>
      </c>
      <c r="AV1003" s="1">
        <f ca="1"/>
        <v>153</v>
      </c>
      <c r="AW1003" s="1">
        <f ca="1"/>
        <v>214</v>
      </c>
      <c r="AX1003" s="1">
        <f ca="1"/>
        <v>359</v>
      </c>
      <c r="AY1003" s="1">
        <f ca="1"/>
        <v>198</v>
      </c>
      <c r="AZ1003" s="1">
        <f ca="1"/>
        <v>8</v>
      </c>
      <c r="BA1003" s="1">
        <f ca="1"/>
        <v>51</v>
      </c>
      <c r="BB1003" s="1">
        <f ca="1"/>
        <v>118</v>
      </c>
      <c r="BC1003" s="1">
        <f ca="1"/>
        <v>56</v>
      </c>
      <c r="BD1003" s="1">
        <f ca="1"/>
        <v>81</v>
      </c>
      <c r="BE1003" s="1">
        <f ca="1"/>
        <v>77</v>
      </c>
      <c r="BF1003" s="1">
        <f ca="1"/>
        <v>279</v>
      </c>
      <c r="BG1003" s="1">
        <f ca="1"/>
        <v>1783</v>
      </c>
      <c r="BH1003" s="1">
        <f ca="1"/>
        <v>5619</v>
      </c>
      <c r="BI1003" s="1">
        <f ca="1"/>
        <v>55</v>
      </c>
      <c r="BJ1003" s="1">
        <f ca="1"/>
        <v>7876</v>
      </c>
      <c r="BK1003" s="1">
        <f ca="1"/>
        <v>29061</v>
      </c>
      <c r="BL1003" s="1">
        <f ca="1"/>
        <v>505</v>
      </c>
      <c r="BM1003" s="1">
        <f ca="1"/>
        <v>221</v>
      </c>
      <c r="BN1003" s="1">
        <f ca="1"/>
        <v>22</v>
      </c>
      <c r="BO1003" s="1">
        <f ca="1"/>
        <v>87</v>
      </c>
      <c r="BP1003" s="1">
        <f ca="1"/>
        <v>792</v>
      </c>
      <c r="BQ1003" s="1">
        <f ca="1"/>
        <v>1362</v>
      </c>
      <c r="BR1003" s="16" t="str">
        <v>0- Port Costs</v>
      </c>
      <c r="BU1003" s="8"/>
      <c r="BV1003" s="16" t="str">
        <v>0- Port Value</v>
      </c>
      <c r="BX1003" s="16" t="str">
        <v>0</v>
      </c>
    </row>
    <row r="1004" spans="1:76" x14ac:dyDescent="0.3">
      <c r="A1004" s="1" t="s">
        <v>87</v>
      </c>
      <c r="C1004" s="1">
        <f ca="1">C1003</f>
        <v>3144</v>
      </c>
      <c r="D1004" s="1">
        <f t="shared" ref="D1004:G1004" ca="1" si="8">D1003</f>
        <v>2699</v>
      </c>
      <c r="E1004" s="1">
        <f t="shared" ca="1" si="8"/>
        <v>6412</v>
      </c>
      <c r="F1004" s="1">
        <f t="shared" ca="1" si="8"/>
        <v>11634</v>
      </c>
      <c r="G1004" s="1">
        <f t="shared" ca="1" si="8"/>
        <v>6201</v>
      </c>
      <c r="H1004" s="16" t="str">
        <v>0 - BM Costs</v>
      </c>
      <c r="L1004" s="16" t="str">
        <v>0 - BM Port</v>
      </c>
      <c r="N1004" s="16" t="str">
        <v>0 - Port Assets</v>
      </c>
      <c r="O1004" s="1" cm="1">
        <f t="array" aca="1" ref="O1004:BQ1004" ca="1">_xlfn.XLOOKUP(_xlfn.ANCHORARRAY(O14),_xlfn.ANCHORARRAY(Weights!C63),_xlfn.ANCHORARRAY( Weights!Q63))</f>
        <v>901</v>
      </c>
      <c r="P1004" s="1">
        <f ca="1"/>
        <v>2429</v>
      </c>
      <c r="Q1004" s="1">
        <f ca="1"/>
        <v>4064</v>
      </c>
      <c r="R1004" s="1">
        <f ca="1"/>
        <v>3154</v>
      </c>
      <c r="S1004" s="1">
        <f ca="1"/>
        <v>224</v>
      </c>
      <c r="T1004" s="1">
        <f ca="1"/>
        <v>10705</v>
      </c>
      <c r="U1004" s="1">
        <f ca="1"/>
        <v>1947</v>
      </c>
      <c r="V1004" s="1">
        <f ca="1"/>
        <v>18620</v>
      </c>
      <c r="W1004" s="1">
        <f ca="1"/>
        <v>881</v>
      </c>
      <c r="X1004" s="1">
        <f ca="1"/>
        <v>2172</v>
      </c>
      <c r="Y1004" s="1">
        <f ca="1"/>
        <v>1498</v>
      </c>
      <c r="Z1004" s="1">
        <f ca="1"/>
        <v>3546</v>
      </c>
      <c r="AA1004" s="1">
        <f ca="1"/>
        <v>4937</v>
      </c>
      <c r="AB1004" s="1">
        <f ca="1"/>
        <v>4556</v>
      </c>
      <c r="AC1004" s="1">
        <f ca="1"/>
        <v>3302</v>
      </c>
      <c r="AD1004" s="1">
        <f ca="1"/>
        <v>2174</v>
      </c>
      <c r="AE1004" s="1">
        <f ca="1"/>
        <v>389</v>
      </c>
      <c r="AF1004" s="1">
        <f ca="1"/>
        <v>3484</v>
      </c>
      <c r="AG1004" s="1">
        <f ca="1"/>
        <v>83</v>
      </c>
      <c r="AH1004" s="1">
        <f ca="1"/>
        <v>2043</v>
      </c>
      <c r="AI1004" s="1">
        <f ca="1"/>
        <v>131</v>
      </c>
      <c r="AJ1004" s="1">
        <f ca="1"/>
        <v>132</v>
      </c>
      <c r="AK1004" s="1">
        <f ca="1"/>
        <v>32</v>
      </c>
      <c r="AL1004" s="1">
        <f ca="1"/>
        <v>103</v>
      </c>
      <c r="AM1004" s="1">
        <f ca="1"/>
        <v>85</v>
      </c>
      <c r="AN1004" s="1">
        <f ca="1"/>
        <v>66</v>
      </c>
      <c r="AO1004" s="1">
        <f ca="1"/>
        <v>46</v>
      </c>
      <c r="AP1004" s="1">
        <f ca="1"/>
        <v>20</v>
      </c>
      <c r="AQ1004" s="1">
        <f ca="1"/>
        <v>32</v>
      </c>
      <c r="AR1004" s="1">
        <f ca="1"/>
        <v>73</v>
      </c>
      <c r="AS1004" s="1">
        <f ca="1"/>
        <v>39</v>
      </c>
      <c r="AT1004" s="1">
        <f ca="1"/>
        <v>129</v>
      </c>
      <c r="AU1004" s="1">
        <f ca="1"/>
        <v>448</v>
      </c>
      <c r="AV1004" s="1">
        <f ca="1"/>
        <v>153</v>
      </c>
      <c r="AW1004" s="1">
        <f ca="1"/>
        <v>214</v>
      </c>
      <c r="AX1004" s="1">
        <f ca="1"/>
        <v>359</v>
      </c>
      <c r="AY1004" s="1">
        <f ca="1"/>
        <v>198</v>
      </c>
      <c r="AZ1004" s="1">
        <f ca="1"/>
        <v>8</v>
      </c>
      <c r="BA1004" s="1">
        <f ca="1"/>
        <v>51</v>
      </c>
      <c r="BB1004" s="1">
        <f ca="1"/>
        <v>118</v>
      </c>
      <c r="BC1004" s="1">
        <f ca="1"/>
        <v>56</v>
      </c>
      <c r="BD1004" s="1">
        <f ca="1"/>
        <v>81</v>
      </c>
      <c r="BE1004" s="1">
        <f ca="1"/>
        <v>77</v>
      </c>
      <c r="BF1004" s="1">
        <f ca="1"/>
        <v>279</v>
      </c>
      <c r="BG1004" s="1">
        <f ca="1"/>
        <v>0</v>
      </c>
      <c r="BH1004" s="1">
        <f ca="1"/>
        <v>0</v>
      </c>
      <c r="BI1004" s="1">
        <f ca="1"/>
        <v>0</v>
      </c>
      <c r="BJ1004" s="1">
        <f ca="1"/>
        <v>0</v>
      </c>
      <c r="BK1004" s="1">
        <f ca="1"/>
        <v>0</v>
      </c>
      <c r="BL1004" s="1">
        <f ca="1"/>
        <v>0</v>
      </c>
      <c r="BM1004" s="1">
        <f ca="1"/>
        <v>0</v>
      </c>
      <c r="BN1004" s="1">
        <f ca="1"/>
        <v>0</v>
      </c>
      <c r="BO1004" s="1">
        <f ca="1"/>
        <v>0</v>
      </c>
      <c r="BP1004" s="1">
        <f ca="1"/>
        <v>0</v>
      </c>
      <c r="BQ1004" s="1">
        <f ca="1"/>
        <v>0</v>
      </c>
      <c r="BR1004" s="16" t="str">
        <v>0- Port Costs</v>
      </c>
      <c r="BT1004" s="27" t="s">
        <v>105</v>
      </c>
      <c r="BV1004" s="16" t="str">
        <v>0- Port Value</v>
      </c>
      <c r="BX1004" s="16" t="str">
        <v>0</v>
      </c>
    </row>
    <row r="1005" spans="1:76" s="16" customFormat="1" x14ac:dyDescent="0.3">
      <c r="A1005" s="16" t="s">
        <v>31</v>
      </c>
      <c r="H1005" s="16" t="str">
        <v>0 - BM Costs</v>
      </c>
      <c r="L1005" s="16" t="str">
        <v>0 - BM Port</v>
      </c>
      <c r="N1005" s="16" t="str">
        <v>0 - Port Assets</v>
      </c>
      <c r="BR1005" s="16" t="str">
        <v>0- Port Costs</v>
      </c>
      <c r="BV1005" s="16" t="str">
        <v>0- Port Value</v>
      </c>
      <c r="BX1005" s="16" t="str">
        <v>0</v>
      </c>
    </row>
    <row r="1006" spans="1:76" x14ac:dyDescent="0.3">
      <c r="A1006" s="1" cm="1">
        <f t="array" aca="1" ref="A1006" ca="1">_xlfn.ANCHORARRAY(A26)</f>
        <v>1</v>
      </c>
      <c r="B1006" s="1" cm="1" vm="59">
        <f t="array" aca="1" ref="B1006:B1019" ca="1">_xlfn.VSTACK(_xlfn.ANCHORARRAY(B26),INDEX(_xlfn._xlws.SORT(_xlfn.STOCKHISTORY(C14,DATE(2022, 11, 2),DATE(2022,11, 18),$C$3,0,0,1),1,-1),,1))</f>
        <v>44886</v>
      </c>
      <c r="C1006" s="8" cm="1">
        <f t="array" aca="1" ref="C1006:C1019" ca="1">_xlfn.VSTACK(_xlfn.ANCHORARRAY(C26)*C$1004+IF(C1003-C1004=0, 0,_xlfn.ANCHORARRAY( $I$1006)), INDEX(_xlfn._xlws.SORT(_xlfn.STOCKHISTORY(C14,DATE(2022, 11, 2),DATE(2022,11, 18),$C$3,0,0,1),1,-1),,2)*C1003)</f>
        <v>179805.36</v>
      </c>
      <c r="D1006" s="8" cm="1">
        <f t="array" aca="1" ref="D1006:D1019" ca="1">_xlfn.VSTACK(_xlfn.ANCHORARRAY(D26)*D$1004+IF(D1003-D1004=0, 0,_xlfn.ANCHORARRAY( $I$1006)), INDEX(_xlfn._xlws.SORT(_xlfn.STOCKHISTORY(D14,DATE(2022, 11, 2),DATE(2022,11, 18),$C$3,0,0,1),1,-1),,2)*D1003)</f>
        <v>186311.97</v>
      </c>
      <c r="E1006" s="8" cm="1">
        <f t="array" aca="1" ref="E1006:E1019" ca="1">_xlfn.VSTACK(_xlfn.ANCHORARRAY(E26)*E$1004+IF(E1003-E1004=0, 0,_xlfn.ANCHORARRAY( $I$1006)), INDEX(_xlfn._xlws.SORT(_xlfn.STOCKHISTORY(E14,DATE(2022, 11, 2),DATE(2022,11, 18),$C$3,0,0,1),1,-1),,2)*E1003)</f>
        <v>183767.92</v>
      </c>
      <c r="F1006" s="8" cm="1">
        <f t="array" aca="1" ref="F1006:F1019" ca="1">_xlfn.VSTACK(_xlfn.ANCHORARRAY(F26)*F$1004+IF(F1003-F1004=0, 0,_xlfn.ANCHORARRAY( $I$1006)), INDEX(_xlfn._xlws.SORT(_xlfn.STOCKHISTORY(F14,DATE(2022, 11, 2),DATE(2022,11, 18),$C$3,0,0,1),1,-1),,2)*F1003)</f>
        <v>181955.76</v>
      </c>
      <c r="G1006" s="8" cm="1">
        <f t="array" aca="1" ref="G1006:G1019" ca="1">_xlfn.VSTACK(_xlfn.ANCHORARRAY(G26)*G$1004+IF(G1003-G1004=0, 0,_xlfn.ANCHORARRAY( $I$1006)), INDEX(_xlfn._xlws.SORT(_xlfn.STOCKHISTORY(G14,DATE(2022, 11, 2),DATE(2022,11, 18),$C$3,0,0,1),1,-1),,2)*G1003)</f>
        <v>185781.96</v>
      </c>
      <c r="H1006" s="16" t="str">
        <v>0 - BM Costs</v>
      </c>
      <c r="I1006" s="8" cm="1">
        <f t="array" aca="1" ref="I1006:I1019" ca="1">IF(_xlfn.ANCHORARRAY(B1006)=MIN(_xlfn.ANCHORARRAY(B1006)), -$C$6, 0)</f>
        <v>0</v>
      </c>
      <c r="J1006" s="8" cm="1">
        <f t="array" aca="1" ref="J1006:J1019" ca="1">IF(_xlfn.ANCHORARRAY(B1006)=MIN(_xlfn.ANCHORARRAY(B1006)), -$C$6*$J$11, 0)</f>
        <v>0</v>
      </c>
      <c r="K1006" s="8" cm="1">
        <f t="array" aca="1" ref="K1006:K1019" ca="1">_xlfn.ANCHORARRAY(B1006)*0-(SUMPRODUCT(C1002:G1002,C1003:G1003))+$C$5+SUM(_xlfn.ANCHORARRAY(J1006))</f>
        <v>88.939999999944121</v>
      </c>
      <c r="L1006" s="16" t="str">
        <v>0 - BM Port</v>
      </c>
      <c r="M1006" s="8" cm="1">
        <f t="array" aca="1" ref="M1006:M1019" ca="1">_xlfn.BYROW(C1006:INDIRECT("H"&amp;(ROWS(_xlfn.ANCHORARRAY(B1006))+1005)), _xlfn.LAMBDA(_xlpm._Row, SUM(_xlpm._Row)))+_xlfn.ANCHORARRAY(K1006)</f>
        <v>917711.90999999992</v>
      </c>
      <c r="N1006" s="16" t="str">
        <v>0 - Port Assets</v>
      </c>
      <c r="O1006" s="8" cm="1">
        <f t="array" aca="1" ref="O1006:O1019" ca="1">_xlfn.VSTACK(INDEX(_xlfn._xlws.SORT(_xlfn.STOCKHISTORY(O14,$E$1,$C$2,$C$3,0,0,1),1,-1),,2)*O1004, INDEX(_xlfn._xlws.SORT(_xlfn.STOCKHISTORY(O14,$C$1,$E$2,$C$3,0,0,1),1,-1),,2)*O1003)</f>
        <v>162729.61000000002</v>
      </c>
      <c r="P1006" s="8" cm="1">
        <f t="array" aca="1" ref="P1006:P1019" ca="1">_xlfn.VSTACK(INDEX(_xlfn._xlws.SORT(_xlfn.STOCKHISTORY(P14,$E$1,$C$2,$C$3,0,0,1),1,-1),,2)*P1004, INDEX(_xlfn._xlws.SORT(_xlfn.STOCKHISTORY(P14,$C$1,$E$2,$C$3,0,0,1),1,-1),,2)*P1003)</f>
        <v>158613.69999999998</v>
      </c>
      <c r="Q1006" s="8" cm="1">
        <f t="array" aca="1" ref="Q1006:Q1019" ca="1">_xlfn.VSTACK(INDEX(_xlfn._xlws.SORT(_xlfn.STOCKHISTORY(Q14,$E$1,$C$2,$C$3,0,0,1),1,-1),,2)*Q1004, INDEX(_xlfn._xlws.SORT(_xlfn.STOCKHISTORY(Q14,$C$1,$E$2,$C$3,0,0,1),1,-1),,2)*Q1003)</f>
        <v>153416</v>
      </c>
      <c r="R1006" s="8" cm="1">
        <f t="array" aca="1" ref="R1006:R1019" ca="1">_xlfn.VSTACK(INDEX(_xlfn._xlws.SORT(_xlfn.STOCKHISTORY(R14,$E$1,$C$2,$C$3,0,0,1),1,-1),,2)*R1004, INDEX(_xlfn._xlws.SORT(_xlfn.STOCKHISTORY(R14,$C$1,$E$2,$C$3,0,0,1),1,-1),,2)*R1003)</f>
        <v>107961.41999999998</v>
      </c>
      <c r="S1006" s="8" cm="1">
        <f t="array" aca="1" ref="S1006:S1019" ca="1">_xlfn.VSTACK(INDEX(_xlfn._xlws.SORT(_xlfn.STOCKHISTORY(S14,$E$1,$C$2,$C$3,0,0,1),1,-1),,2)*S1004, INDEX(_xlfn._xlws.SORT(_xlfn.STOCKHISTORY(S14,$C$1,$E$2,$C$3,0,0,1),1,-1),,2)*S1003)</f>
        <v>107730.56</v>
      </c>
      <c r="T1006" s="8" cm="1">
        <f t="array" aca="1" ref="T1006:T1019" ca="1">_xlfn.VSTACK(INDEX(_xlfn._xlws.SORT(_xlfn.STOCKHISTORY(T14,$E$1,$C$2,$C$3,0,0,1),1,-1),,2)*T1004, INDEX(_xlfn._xlws.SORT(_xlfn.STOCKHISTORY(T14,$C$1,$E$2,$C$3,0,0,1),1,-1),,2)*T1003)</f>
        <v>100305.84999999999</v>
      </c>
      <c r="U1006" s="8" cm="1">
        <f t="array" aca="1" ref="U1006:U1019" ca="1">_xlfn.VSTACK(INDEX(_xlfn._xlws.SORT(_xlfn.STOCKHISTORY(U14,$E$1,$C$2,$C$3,0,0,1),1,-1),,2)*U1004, INDEX(_xlfn._xlws.SORT(_xlfn.STOCKHISTORY(U14,$C$1,$E$2,$C$3,0,0,1),1,-1),,2)*U1003)</f>
        <v>39738.269999999997</v>
      </c>
      <c r="V1006" s="8" cm="1">
        <f t="array" aca="1" ref="V1006:V1019" ca="1">_xlfn.VSTACK(INDEX(_xlfn._xlws.SORT(_xlfn.STOCKHISTORY(V14,$E$1,$C$2,$C$3,0,0,1),1,-1),,2)*V1004, INDEX(_xlfn._xlws.SORT(_xlfn.STOCKHISTORY(V14,$C$1,$E$2,$C$3,0,0,1),1,-1),,2)*V1003)</f>
        <v>21971.599999999999</v>
      </c>
      <c r="W1006" s="8" cm="1">
        <f t="array" aca="1" ref="W1006:W1019" ca="1">_xlfn.VSTACK(INDEX(_xlfn._xlws.SORT(_xlfn.STOCKHISTORY(W14,$E$1,$C$2,$C$3,0,0,1),1,-1),,2)*W1004, INDEX(_xlfn._xlws.SORT(_xlfn.STOCKHISTORY(W14,$C$1,$E$2,$C$3,0,0,1),1,-1),,2)*W1003)</f>
        <v>18351.23</v>
      </c>
      <c r="X1006" s="8" cm="1">
        <f t="array" aca="1" ref="X1006:X1019" ca="1">_xlfn.VSTACK(INDEX(_xlfn._xlws.SORT(_xlfn.STOCKHISTORY(X14,$E$1,$C$2,$C$3,0,0,1),1,-1),,2)*X1004, INDEX(_xlfn._xlws.SORT(_xlfn.STOCKHISTORY(X14,$C$1,$E$2,$C$3,0,0,1),1,-1),,2)*X1003)</f>
        <v>15833.88</v>
      </c>
      <c r="Y1006" s="8" cm="1">
        <f t="array" aca="1" ref="Y1006:Y1019" ca="1">_xlfn.VSTACK(INDEX(_xlfn._xlws.SORT(_xlfn.STOCKHISTORY(Y14,$E$1,$C$2,$C$3,0,0,1),1,-1),,2)*Y1004, INDEX(_xlfn._xlws.SORT(_xlfn.STOCKHISTORY(Y14,$C$1,$E$2,$C$3,0,0,1),1,-1),,2)*Y1003)</f>
        <v>12118.82</v>
      </c>
      <c r="Z1006" s="8" cm="1">
        <f t="array" aca="1" ref="Z1006:Z1019" ca="1">_xlfn.VSTACK(INDEX(_xlfn._xlws.SORT(_xlfn.STOCKHISTORY(Z14,$E$1,$C$2,$C$3,0,0,1),1,-1),,2)*Z1004, INDEX(_xlfn._xlws.SORT(_xlfn.STOCKHISTORY(Z14,$C$1,$E$2,$C$3,0,0,1),1,-1),,2)*Z1003)</f>
        <v>11737.26</v>
      </c>
      <c r="AA1006" s="8" cm="1">
        <f t="array" aca="1" ref="AA1006:AA1019" ca="1">_xlfn.VSTACK(INDEX(_xlfn._xlws.SORT(_xlfn.STOCKHISTORY(AA14,$E$1,$C$2,$C$3,0,0,1),1,-1),,2)*AA1004, INDEX(_xlfn._xlws.SORT(_xlfn.STOCKHISTORY(AA14,$C$1,$E$2,$C$3,0,0,1),1,-1),,2)*AA1003)</f>
        <v>11157.619999999999</v>
      </c>
      <c r="AB1006" s="8" cm="1">
        <f t="array" aca="1" ref="AB1006:AB1019" ca="1">_xlfn.VSTACK(INDEX(_xlfn._xlws.SORT(_xlfn.STOCKHISTORY(AB14,$E$1,$C$2,$C$3,0,0,1),1,-1),,2)*AB1004, INDEX(_xlfn._xlws.SORT(_xlfn.STOCKHISTORY(AB14,$C$1,$E$2,$C$3,0,0,1),1,-1),,2)*AB1003)</f>
        <v>6196.1600000000008</v>
      </c>
      <c r="AC1006" s="8" cm="1">
        <f t="array" aca="1" ref="AC1006:AC1019" ca="1">_xlfn.VSTACK(INDEX(_xlfn._xlws.SORT(_xlfn.STOCKHISTORY(AC14,$E$1,$C$2,$C$3,0,0,1),1,-1),,2)*AC1004, INDEX(_xlfn._xlws.SORT(_xlfn.STOCKHISTORY(AC14,$C$1,$E$2,$C$3,0,0,1),1,-1),,2)*AC1003)</f>
        <v>5250.18</v>
      </c>
      <c r="AD1006" s="8" cm="1">
        <f t="array" aca="1" ref="AD1006:AD1019" ca="1">_xlfn.VSTACK(INDEX(_xlfn._xlws.SORT(_xlfn.STOCKHISTORY(AD14,$E$1,$C$2,$C$3,0,0,1),1,-1),,2)*AD1004, INDEX(_xlfn._xlws.SORT(_xlfn.STOCKHISTORY(AD14,$C$1,$E$2,$C$3,0,0,1),1,-1),,2)*AD1003)</f>
        <v>4326.26</v>
      </c>
      <c r="AE1006" s="8" cm="1">
        <f t="array" aca="1" ref="AE1006:AE1019" ca="1">_xlfn.VSTACK(INDEX(_xlfn._xlws.SORT(_xlfn.STOCKHISTORY(AE14,$E$1,$C$2,$C$3,0,0,1),1,-1),,2)*AE1004, INDEX(_xlfn._xlws.SORT(_xlfn.STOCKHISTORY(AE14,$C$1,$E$2,$C$3,0,0,1),1,-1),,2)*AE1003)</f>
        <v>3886.11</v>
      </c>
      <c r="AF1006" s="8" cm="1">
        <f t="array" aca="1" ref="AF1006:AF1019" ca="1">_xlfn.VSTACK(INDEX(_xlfn._xlws.SORT(_xlfn.STOCKHISTORY(AF14,$E$1,$C$2,$C$3,0,0,1),1,-1),,2)*AF1004, INDEX(_xlfn._xlws.SORT(_xlfn.STOCKHISTORY(AF14,$C$1,$E$2,$C$3,0,0,1),1,-1),,2)*AF1003)</f>
        <v>3518.84</v>
      </c>
      <c r="AG1006" s="8" cm="1">
        <f t="array" aca="1" ref="AG1006:AG1019" ca="1">_xlfn.VSTACK(INDEX(_xlfn._xlws.SORT(_xlfn.STOCKHISTORY(AG14,$E$1,$C$2,$C$3,0,0,1),1,-1),,2)*AG1004, INDEX(_xlfn._xlws.SORT(_xlfn.STOCKHISTORY(AG14,$C$1,$E$2,$C$3,0,0,1),1,-1),,2)*AG1003)</f>
        <v>1733.04</v>
      </c>
      <c r="AH1006" s="8" cm="1">
        <f t="array" aca="1" ref="AH1006:AH1019" ca="1">_xlfn.VSTACK(INDEX(_xlfn._xlws.SORT(_xlfn.STOCKHISTORY(AH14,$E$1,$C$2,$C$3,0,0,1),1,-1),,2)*AH1004, INDEX(_xlfn._xlws.SORT(_xlfn.STOCKHISTORY(AH14,$C$1,$E$2,$C$3,0,0,1),1,-1),,2)*AH1003)</f>
        <v>1409.6699999999998</v>
      </c>
      <c r="AI1006" s="8" cm="1">
        <f t="array" aca="1" ref="AI1006:AI1019" ca="1">_xlfn.VSTACK(INDEX(_xlfn._xlws.SORT(_xlfn.STOCKHISTORY(AI14,$E$1,$C$2,$C$3,0,0,1),1,-1),,2)*AI1004, INDEX(_xlfn._xlws.SORT(_xlfn.STOCKHISTORY(AI14,$C$1,$E$2,$C$3,0,0,1),1,-1),,2)*AI1003)</f>
        <v>859.3599999999999</v>
      </c>
      <c r="AJ1006" s="8" cm="1">
        <f t="array" aca="1" ref="AJ1006:AJ1019" ca="1">_xlfn.VSTACK(INDEX(_xlfn._xlws.SORT(_xlfn.STOCKHISTORY(AJ14,$E$1,$C$2,$C$3,0,0,1),1,-1),,2)*AJ1004, INDEX(_xlfn._xlws.SORT(_xlfn.STOCKHISTORY(AJ14,$C$1,$E$2,$C$3,0,0,1),1,-1),,2)*AJ1003)</f>
        <v>715.43999999999994</v>
      </c>
      <c r="AK1006" s="8" t="e" cm="1" vm="739">
        <f t="array" aca="1" ref="AK1006" ca="1">_xlfn.VSTACK(INDEX(_xlfn._xlws.SORT(_xlfn.STOCKHISTORY(AK14,$E$1,$C$2,$C$3,0,0,1),1,-1),,2)*AK1004, INDEX(_xlfn._xlws.SORT(_xlfn.STOCKHISTORY(AK14,$C$1,$E$2,$C$3,0,0,1),1,-1),,2)*AK1003)</f>
        <v>#VALUE!</v>
      </c>
      <c r="AL1006" s="8" cm="1">
        <f t="array" aca="1" ref="AL1006:AL1019" ca="1">_xlfn.VSTACK(INDEX(_xlfn._xlws.SORT(_xlfn.STOCKHISTORY(AL14,$E$1,$C$2,$C$3,0,0,1),1,-1),,2)*AL1004, INDEX(_xlfn._xlws.SORT(_xlfn.STOCKHISTORY(AL14,$C$1,$E$2,$C$3,0,0,1),1,-1),,2)*AL1003)</f>
        <v>696.28</v>
      </c>
      <c r="AM1006" s="8" cm="1">
        <f t="array" aca="1" ref="AM1006:AM1019" ca="1">_xlfn.VSTACK(INDEX(_xlfn._xlws.SORT(_xlfn.STOCKHISTORY(AM14,$E$1,$C$2,$C$3,0,0,1),1,-1),,2)*AM1004, INDEX(_xlfn._xlws.SORT(_xlfn.STOCKHISTORY(AM14,$C$1,$E$2,$C$3,0,0,1),1,-1),,2)*AM1003)</f>
        <v>692.75</v>
      </c>
      <c r="AN1006" s="8" cm="1">
        <f t="array" aca="1" ref="AN1006:AN1019" ca="1">_xlfn.VSTACK(INDEX(_xlfn._xlws.SORT(_xlfn.STOCKHISTORY(AN14,$E$1,$C$2,$C$3,0,0,1),1,-1),,2)*AN1004, INDEX(_xlfn._xlws.SORT(_xlfn.STOCKHISTORY(AN14,$C$1,$E$2,$C$3,0,0,1),1,-1),,2)*AN1003)</f>
        <v>680.46</v>
      </c>
      <c r="AO1006" s="8" cm="1">
        <f t="array" aca="1" ref="AO1006:AO1019" ca="1">_xlfn.VSTACK(INDEX(_xlfn._xlws.SORT(_xlfn.STOCKHISTORY(AO14,$E$1,$C$2,$C$3,0,0,1),1,-1),,2)*AO1004, INDEX(_xlfn._xlws.SORT(_xlfn.STOCKHISTORY(AO14,$C$1,$E$2,$C$3,0,0,1),1,-1),,2)*AO1003)</f>
        <v>678.96</v>
      </c>
      <c r="AP1006" s="8" cm="1">
        <f t="array" aca="1" ref="AP1006:AP1019" ca="1">_xlfn.VSTACK(INDEX(_xlfn._xlws.SORT(_xlfn.STOCKHISTORY(AP14,$E$1,$C$2,$C$3,0,0,1),1,-1),,2)*AP1004, INDEX(_xlfn._xlws.SORT(_xlfn.STOCKHISTORY(AP14,$C$1,$E$2,$C$3,0,0,1),1,-1),,2)*AP1003)</f>
        <v>660</v>
      </c>
      <c r="AQ1006" s="8" cm="1">
        <f t="array" aca="1" ref="AQ1006:AQ1019" ca="1">_xlfn.VSTACK(INDEX(_xlfn._xlws.SORT(_xlfn.STOCKHISTORY(AQ14,$E$1,$C$2,$C$3,0,0,1),1,-1),,2)*AQ1004, INDEX(_xlfn._xlws.SORT(_xlfn.STOCKHISTORY(AQ14,$C$1,$E$2,$C$3,0,0,1),1,-1),,2)*AQ1003)</f>
        <v>654.72</v>
      </c>
      <c r="AR1006" s="8" cm="1">
        <f t="array" aca="1" ref="AR1006:AR1019" ca="1">_xlfn.VSTACK(INDEX(_xlfn._xlws.SORT(_xlfn.STOCKHISTORY(AR14,$E$1,$C$2,$C$3,0,0,1),1,-1),,2)*AR1004, INDEX(_xlfn._xlws.SORT(_xlfn.STOCKHISTORY(AR14,$C$1,$E$2,$C$3,0,0,1),1,-1),,2)*AR1003)</f>
        <v>650.43000000000006</v>
      </c>
      <c r="AS1006" s="8" t="e" cm="1" vm="739">
        <f t="array" aca="1" ref="AS1006" ca="1">_xlfn.VSTACK(INDEX(_xlfn._xlws.SORT(_xlfn.STOCKHISTORY(AS14,$E$1,$C$2,$C$3,0,0,1),1,-1),,2)*AS1004, INDEX(_xlfn._xlws.SORT(_xlfn.STOCKHISTORY(AS14,$C$1,$E$2,$C$3,0,0,1),1,-1),,2)*AS1003)</f>
        <v>#VALUE!</v>
      </c>
      <c r="AT1006" s="8" cm="1">
        <f t="array" aca="1" ref="AT1006:AT1019" ca="1">_xlfn.VSTACK(INDEX(_xlfn._xlws.SORT(_xlfn.STOCKHISTORY(AT14,$E$1,$C$2,$C$3,0,0,1),1,-1),,2)*AT1004, INDEX(_xlfn._xlws.SORT(_xlfn.STOCKHISTORY(AT14,$C$1,$E$2,$C$3,0,0,1),1,-1),,2)*AT1003)</f>
        <v>619.19999999999993</v>
      </c>
      <c r="AU1006" s="8" cm="1">
        <f t="array" aca="1" ref="AU1006:AU1019" ca="1">_xlfn.VSTACK(INDEX(_xlfn._xlws.SORT(_xlfn.STOCKHISTORY(AU14,$E$1,$C$2,$C$3,0,0,1),1,-1),,2)*AU1004, INDEX(_xlfn._xlws.SORT(_xlfn.STOCKHISTORY(AU14,$C$1,$E$2,$C$3,0,0,1),1,-1),,2)*AU1003)</f>
        <v>600.32000000000005</v>
      </c>
      <c r="AV1006" s="8" cm="1">
        <f t="array" aca="1" ref="AV1006:AV1019" ca="1">_xlfn.VSTACK(INDEX(_xlfn._xlws.SORT(_xlfn.STOCKHISTORY(AV14,$E$1,$C$2,$C$3,0,0,1),1,-1),,2)*AV1004, INDEX(_xlfn._xlws.SORT(_xlfn.STOCKHISTORY(AV14,$C$1,$E$2,$C$3,0,0,1),1,-1),,2)*AV1003)</f>
        <v>595.17000000000007</v>
      </c>
      <c r="AW1006" s="8" t="e" cm="1" vm="739">
        <f t="array" aca="1" ref="AW1006" ca="1">_xlfn.VSTACK(INDEX(_xlfn._xlws.SORT(_xlfn.STOCKHISTORY(AW14,$E$1,$C$2,$C$3,0,0,1),1,-1),,2)*AW1004, INDEX(_xlfn._xlws.SORT(_xlfn.STOCKHISTORY(AW14,$C$1,$E$2,$C$3,0,0,1),1,-1),,2)*AW1003)</f>
        <v>#VALUE!</v>
      </c>
      <c r="AX1006" s="8" cm="1">
        <f t="array" aca="1" ref="AX1006:AX1019" ca="1">_xlfn.VSTACK(INDEX(_xlfn._xlws.SORT(_xlfn.STOCKHISTORY(AX14,$E$1,$C$2,$C$3,0,0,1),1,-1),,2)*AX1004, INDEX(_xlfn._xlws.SORT(_xlfn.STOCKHISTORY(AX14,$C$1,$E$2,$C$3,0,0,1),1,-1),,2)*AX1003)</f>
        <v>588.76</v>
      </c>
      <c r="AY1006" s="8" cm="1">
        <f t="array" aca="1" ref="AY1006:AY1019" ca="1">_xlfn.VSTACK(INDEX(_xlfn._xlws.SORT(_xlfn.STOCKHISTORY(AY14,$E$1,$C$2,$C$3,0,0,1),1,-1),,2)*AY1004, INDEX(_xlfn._xlws.SORT(_xlfn.STOCKHISTORY(AY14,$C$1,$E$2,$C$3,0,0,1),1,-1),,2)*AY1003)</f>
        <v>582.12</v>
      </c>
      <c r="AZ1006" s="8" cm="1">
        <f t="array" aca="1" ref="AZ1006:AZ1019" ca="1">_xlfn.VSTACK(INDEX(_xlfn._xlws.SORT(_xlfn.STOCKHISTORY(AZ14,$E$1,$C$2,$C$3,0,0,1),1,-1),,2)*AZ1004, INDEX(_xlfn._xlws.SORT(_xlfn.STOCKHISTORY(AZ14,$C$1,$E$2,$C$3,0,0,1),1,-1),,2)*AZ1003)</f>
        <v>555.52</v>
      </c>
      <c r="BA1006" s="8" cm="1">
        <f t="array" aca="1" ref="BA1006:BA1019" ca="1">_xlfn.VSTACK(INDEX(_xlfn._xlws.SORT(_xlfn.STOCKHISTORY(BA14,$E$1,$C$2,$C$3,0,0,1),1,-1),,2)*BA1004, INDEX(_xlfn._xlws.SORT(_xlfn.STOCKHISTORY(BA14,$C$1,$E$2,$C$3,0,0,1),1,-1),,2)*BA1003)</f>
        <v>552.84</v>
      </c>
      <c r="BB1006" s="8" cm="1">
        <f t="array" aca="1" ref="BB1006:BB1019" ca="1">_xlfn.VSTACK(INDEX(_xlfn._xlws.SORT(_xlfn.STOCKHISTORY(BB14,$E$1,$C$2,$C$3,0,0,1),1,-1),,2)*BB1004, INDEX(_xlfn._xlws.SORT(_xlfn.STOCKHISTORY(BB14,$C$1,$E$2,$C$3,0,0,1),1,-1),,2)*BB1003)</f>
        <v>549.88</v>
      </c>
      <c r="BC1006" s="8" cm="1">
        <f t="array" aca="1" ref="BC1006:BC1019" ca="1">_xlfn.VSTACK(INDEX(_xlfn._xlws.SORT(_xlfn.STOCKHISTORY(BC14,$E$1,$C$2,$C$3,0,0,1),1,-1),,2)*BC1004, INDEX(_xlfn._xlws.SORT(_xlfn.STOCKHISTORY(BC14,$C$1,$E$2,$C$3,0,0,1),1,-1),,2)*BC1003)</f>
        <v>546.55999999999995</v>
      </c>
      <c r="BD1006" s="8" cm="1">
        <f t="array" aca="1" ref="BD1006:BD1019" ca="1">_xlfn.VSTACK(INDEX(_xlfn._xlws.SORT(_xlfn.STOCKHISTORY(BD14,$E$1,$C$2,$C$3,0,0,1),1,-1),,2)*BD1004, INDEX(_xlfn._xlws.SORT(_xlfn.STOCKHISTORY(BD14,$C$1,$E$2,$C$3,0,0,1),1,-1),,2)*BD1003)</f>
        <v>528.12</v>
      </c>
      <c r="BE1006" s="8" cm="1">
        <f t="array" aca="1" ref="BE1006:BE1019" ca="1">_xlfn.VSTACK(INDEX(_xlfn._xlws.SORT(_xlfn.STOCKHISTORY(BE14,$E$1,$C$2,$C$3,0,0,1),1,-1),,2)*BE1004, INDEX(_xlfn._xlws.SORT(_xlfn.STOCKHISTORY(BE14,$C$1,$E$2,$C$3,0,0,1),1,-1),,2)*BE1003)</f>
        <v>525.14</v>
      </c>
      <c r="BF1006" s="8" cm="1">
        <f t="array" aca="1" ref="BF1006:BF1019" ca="1">_xlfn.VSTACK(INDEX(_xlfn._xlws.SORT(_xlfn.STOCKHISTORY(BF14,$E$1,$C$2,$C$3,0,0,1),1,-1),,2)*BF1004, INDEX(_xlfn._xlws.SORT(_xlfn.STOCKHISTORY(BF14,$C$1,$E$2,$C$3,0,0,1),1,-1),,2)*BF1003)</f>
        <v>502.2</v>
      </c>
      <c r="BG1006" s="8" t="e" cm="1" vm="739">
        <f t="array" aca="1" ref="BG1006" ca="1">_xlfn.VSTACK(INDEX(_xlfn._xlws.SORT(_xlfn.STOCKHISTORY(BG14,$E$1,$C$2,$C$3,0,0,1),1,-1),,2)*BG1004, INDEX(_xlfn._xlws.SORT(_xlfn.STOCKHISTORY(BG14,$C$1,$E$2,$C$3,0,0,1),1,-1),,2)*BG1003)</f>
        <v>#VALUE!</v>
      </c>
      <c r="BH1006" s="8" cm="1">
        <f t="array" aca="1" ref="BH1006:BH1019" ca="1">_xlfn.VSTACK(INDEX(_xlfn._xlws.SORT(_xlfn.STOCKHISTORY(BH14,$E$1,$C$2,$C$3,0,0,1),1,-1),,2)*BH1004, INDEX(_xlfn._xlws.SORT(_xlfn.STOCKHISTORY(BH14,$C$1,$E$2,$C$3,0,0,1),1,-1),,2)*BH1003)</f>
        <v>0</v>
      </c>
      <c r="BI1006" s="8" cm="1">
        <f t="array" aca="1" ref="BI1006:BI1019" ca="1">_xlfn.VSTACK(INDEX(_xlfn._xlws.SORT(_xlfn.STOCKHISTORY(BI14,$E$1,$C$2,$C$3,0,0,1),1,-1),,2)*BI1004, INDEX(_xlfn._xlws.SORT(_xlfn.STOCKHISTORY(BI14,$C$1,$E$2,$C$3,0,0,1),1,-1),,2)*BI1003)</f>
        <v>0</v>
      </c>
      <c r="BJ1006" s="8" cm="1">
        <f t="array" aca="1" ref="BJ1006:BJ1019" ca="1">_xlfn.VSTACK(INDEX(_xlfn._xlws.SORT(_xlfn.STOCKHISTORY(BJ14,$E$1,$C$2,$C$3,0,0,1),1,-1),,2)*BJ1004, INDEX(_xlfn._xlws.SORT(_xlfn.STOCKHISTORY(BJ14,$C$1,$E$2,$C$3,0,0,1),1,-1),,2)*BJ1003)</f>
        <v>0</v>
      </c>
      <c r="BK1006" s="8" cm="1">
        <f t="array" aca="1" ref="BK1006:BK1019" ca="1">_xlfn.VSTACK(INDEX(_xlfn._xlws.SORT(_xlfn.STOCKHISTORY(BK14,$E$1,$C$2,$C$3,0,0,1),1,-1),,2)*BK1004, INDEX(_xlfn._xlws.SORT(_xlfn.STOCKHISTORY(BK14,$C$1,$E$2,$C$3,0,0,1),1,-1),,2)*BK1003)</f>
        <v>0</v>
      </c>
      <c r="BL1006" s="8" cm="1">
        <f t="array" aca="1" ref="BL1006:BL1019" ca="1">_xlfn.VSTACK(INDEX(_xlfn._xlws.SORT(_xlfn.STOCKHISTORY(BL14,$E$1,$C$2,$C$3,0,0,1),1,-1),,2)*BL1004, INDEX(_xlfn._xlws.SORT(_xlfn.STOCKHISTORY(BL14,$C$1,$E$2,$C$3,0,0,1),1,-1),,2)*BL1003)</f>
        <v>0</v>
      </c>
      <c r="BM1006" s="8" cm="1">
        <f t="array" aca="1" ref="BM1006:BM1019" ca="1">_xlfn.VSTACK(INDEX(_xlfn._xlws.SORT(_xlfn.STOCKHISTORY(BM14,$E$1,$C$2,$C$3,0,0,1),1,-1),,2)*BM1004, INDEX(_xlfn._xlws.SORT(_xlfn.STOCKHISTORY(BM14,$C$1,$E$2,$C$3,0,0,1),1,-1),,2)*BM1003)</f>
        <v>0</v>
      </c>
      <c r="BN1006" s="8" cm="1">
        <f t="array" aca="1" ref="BN1006:BN1019" ca="1">_xlfn.VSTACK(INDEX(_xlfn._xlws.SORT(_xlfn.STOCKHISTORY(BN14,$E$1,$C$2,$C$3,0,0,1),1,-1),,2)*BN1004, INDEX(_xlfn._xlws.SORT(_xlfn.STOCKHISTORY(BN14,$C$1,$E$2,$C$3,0,0,1),1,-1),,2)*BN1003)</f>
        <v>0</v>
      </c>
      <c r="BO1006" s="8" cm="1">
        <f t="array" aca="1" ref="BO1006:BO1019" ca="1">_xlfn.VSTACK(INDEX(_xlfn._xlws.SORT(_xlfn.STOCKHISTORY(BO14,$E$1,$C$2,$C$3,0,0,1),1,-1),,2)*BO1004, INDEX(_xlfn._xlws.SORT(_xlfn.STOCKHISTORY(BO14,$C$1,$E$2,$C$3,0,0,1),1,-1),,2)*BO1003)</f>
        <v>0</v>
      </c>
      <c r="BP1006" s="8" cm="1">
        <f t="array" aca="1" ref="BP1006:BP1019" ca="1">_xlfn.VSTACK(INDEX(_xlfn._xlws.SORT(_xlfn.STOCKHISTORY(BP14,$E$1,$C$2,$C$3,0,0,1),1,-1),,2)*BP1004, INDEX(_xlfn._xlws.SORT(_xlfn.STOCKHISTORY(BP14,$C$1,$E$2,$C$3,0,0,1),1,-1),,2)*BP1003)</f>
        <v>0</v>
      </c>
      <c r="BQ1006" s="8" cm="1">
        <f t="array" aca="1" ref="BQ1006:BQ1019" ca="1">_xlfn.VSTACK(INDEX(_xlfn._xlws.SORT(_xlfn.STOCKHISTORY(BQ14,$E$1,$C$2,$C$3,0,0,1),1,-1),,2)*BQ1004, INDEX(_xlfn._xlws.SORT(_xlfn.STOCKHISTORY(BQ14,$C$1,$E$2,$C$3,0,0,1),1,-1),,2)*BQ1003)</f>
        <v>0</v>
      </c>
      <c r="BR1006" s="16" t="str">
        <v>0- Port Costs</v>
      </c>
      <c r="BS1006" s="8"/>
      <c r="BT1006" s="8" t="e" cm="1" vm="743">
        <f t="array" aca="1" ref="BT1006" ca="1">-_xlfn.VSTACK(_xlfn.SEQUENCE(ROWS(_xlfn.ANCHORARRAY(BQ26))-1,,0,0), (COUNTIF(O9:BQ9, "&gt;0") + COUNTIF(O9:BQ9, "&lt;0"))*$C$6, _xlfn.SEQUENCE(ROWS(_xlfn.ANCHORARRAY(BU26))-1,,0,0), COUNTIF(_xlfn.ANCHORARRAY(O1003),"&gt;0")*$C$6)</f>
        <v>#VALUE!</v>
      </c>
      <c r="BU1006" s="8" t="e" cm="1" vm="742">
        <f t="array" aca="1" ref="BU1006" ca="1">_xlfn.VSTACK(_xlfn.SEQUENCE(ROWS(_xlfn.ANCHORARRAY(BQ26)),,BU1001,0), _xlfn.SEQUENCE(ROWS(_xlfn.ANCHORARRAY(BU26)),,BU1000,0))</f>
        <v>#VALUE!</v>
      </c>
      <c r="BV1006" s="16" t="str">
        <v>0- Port Value</v>
      </c>
      <c r="BW1006" s="8" t="e" cm="1" vm="742">
        <f t="array" aca="1" ref="BW1006:BW1019" ca="1">_xlfn.BYROW(O1006:INDIRECT("BQ"&amp;(ROWS(_xlfn.ANCHORARRAY(BQ1006))+1005)), _xlfn.LAMBDA(_xlpm._Row, SUM(_xlpm._Row)))+_xlfn.ANCHORARRAY(BU1006)</f>
        <v>#VALUE!</v>
      </c>
      <c r="BX1006" s="16" t="str">
        <v>0</v>
      </c>
    </row>
    <row r="1007" spans="1:76" x14ac:dyDescent="0.3">
      <c r="B1007" s="1" vm="118">
        <f ca="1"/>
        <v>44883</v>
      </c>
      <c r="C1007" s="8">
        <f ca="1"/>
        <v>179019.36</v>
      </c>
      <c r="D1007" s="8">
        <f ca="1"/>
        <v>186311.97</v>
      </c>
      <c r="E1007" s="8">
        <f ca="1"/>
        <v>184729.72</v>
      </c>
      <c r="F1007" s="8">
        <f ca="1"/>
        <v>182653.8</v>
      </c>
      <c r="G1007" s="8">
        <f ca="1"/>
        <v>185967.99</v>
      </c>
      <c r="H1007" s="16" t="str">
        <v>0 - BM Costs</v>
      </c>
      <c r="I1007" s="8">
        <f ca="1"/>
        <v>0</v>
      </c>
      <c r="J1007" s="8">
        <f ca="1"/>
        <v>0</v>
      </c>
      <c r="K1007" s="8">
        <f ca="1"/>
        <v>88.939999999944121</v>
      </c>
      <c r="L1007" s="16" t="str">
        <v>0 - BM Port</v>
      </c>
      <c r="M1007" s="8">
        <f ca="1"/>
        <v>918771.7799999998</v>
      </c>
      <c r="N1007" s="16" t="str">
        <v>0 - Port Assets</v>
      </c>
      <c r="O1007" s="8">
        <f ca="1"/>
        <v>161251.97</v>
      </c>
      <c r="P1007" s="8">
        <f ca="1"/>
        <v>157156.30000000002</v>
      </c>
      <c r="Q1007" s="8">
        <f ca="1"/>
        <v>154879.04000000001</v>
      </c>
      <c r="R1007" s="8">
        <f ca="1"/>
        <v>0</v>
      </c>
      <c r="S1007" s="8">
        <f ca="1"/>
        <v>0</v>
      </c>
      <c r="T1007" s="8">
        <f ca="1"/>
        <v>101162.24999999999</v>
      </c>
      <c r="U1007" s="8">
        <f ca="1"/>
        <v>41548.980000000003</v>
      </c>
      <c r="V1007" s="8">
        <f ca="1"/>
        <v>24578.400000000001</v>
      </c>
      <c r="W1007" s="8">
        <f ca="1"/>
        <v>17734.53</v>
      </c>
      <c r="X1007" s="8">
        <f ca="1"/>
        <v>16333.439999999999</v>
      </c>
      <c r="Y1007" s="8">
        <f ca="1"/>
        <v>13287.259999999998</v>
      </c>
      <c r="Z1007" s="8">
        <f ca="1"/>
        <v>11772.72</v>
      </c>
      <c r="AA1007" s="8">
        <f ca="1"/>
        <v>13576.75</v>
      </c>
      <c r="AB1007" s="8">
        <f ca="1"/>
        <v>6423.96</v>
      </c>
      <c r="AC1007" s="8">
        <f ca="1"/>
        <v>5514.34</v>
      </c>
      <c r="AD1007" s="8">
        <f ca="1"/>
        <v>4630.62</v>
      </c>
      <c r="AE1007" s="8">
        <f ca="1"/>
        <v>3890</v>
      </c>
      <c r="AF1007" s="8">
        <f ca="1"/>
        <v>3693.04</v>
      </c>
      <c r="AG1007" s="8">
        <f ca="1"/>
        <v>1825.1699999999998</v>
      </c>
      <c r="AH1007" s="8">
        <f ca="1"/>
        <v>1383.3153</v>
      </c>
      <c r="AI1007" s="8">
        <f ca="1"/>
        <v>855.43000000000006</v>
      </c>
      <c r="AJ1007" s="8">
        <f ca="1"/>
        <v>728.64</v>
      </c>
      <c r="AK1007" s="8"/>
      <c r="AL1007" s="8">
        <f ca="1"/>
        <v>765.29</v>
      </c>
      <c r="AM1007" s="8">
        <f ca="1"/>
        <v>781.15</v>
      </c>
      <c r="AN1007" s="8">
        <f ca="1"/>
        <v>722.04</v>
      </c>
      <c r="AO1007" s="8">
        <f ca="1"/>
        <v>678.5</v>
      </c>
      <c r="AP1007" s="8">
        <f ca="1"/>
        <v>658.8</v>
      </c>
      <c r="AQ1007" s="8">
        <f ca="1"/>
        <v>662.4</v>
      </c>
      <c r="AR1007" s="8">
        <f ca="1"/>
        <v>662.84</v>
      </c>
      <c r="AS1007" s="8"/>
      <c r="AT1007" s="8">
        <f ca="1"/>
        <v>634.67999999999995</v>
      </c>
      <c r="AU1007" s="8">
        <f ca="1"/>
        <v>609.28000000000009</v>
      </c>
      <c r="AV1007" s="8">
        <f ca="1"/>
        <v>636.48</v>
      </c>
      <c r="AW1007" s="8"/>
      <c r="AX1007" s="8">
        <f ca="1"/>
        <v>653.38</v>
      </c>
      <c r="AY1007" s="8">
        <f ca="1"/>
        <v>595.9799999999999</v>
      </c>
      <c r="AZ1007" s="8">
        <f ca="1"/>
        <v>541.6</v>
      </c>
      <c r="BA1007" s="8">
        <f ca="1"/>
        <v>576.30000000000007</v>
      </c>
      <c r="BB1007" s="8">
        <f ca="1"/>
        <v>561.67999999999995</v>
      </c>
      <c r="BC1007" s="8">
        <f ca="1"/>
        <v>548.24</v>
      </c>
      <c r="BD1007" s="8">
        <f ca="1"/>
        <v>525.69000000000005</v>
      </c>
      <c r="BE1007" s="8">
        <f ca="1"/>
        <v>543.62</v>
      </c>
      <c r="BF1007" s="8">
        <f ca="1"/>
        <v>524.52</v>
      </c>
      <c r="BG1007" s="8"/>
      <c r="BH1007" s="8">
        <f ca="1"/>
        <v>72428.91</v>
      </c>
      <c r="BI1007" s="8">
        <f ca="1"/>
        <v>772.19999999999993</v>
      </c>
      <c r="BJ1007" s="8">
        <f ca="1"/>
        <v>46783.44</v>
      </c>
      <c r="BK1007" s="8">
        <f ca="1"/>
        <v>40394.789999999994</v>
      </c>
      <c r="BL1007" s="8">
        <f ca="1"/>
        <v>3358.25</v>
      </c>
      <c r="BM1007" s="8">
        <f ca="1"/>
        <v>713.83</v>
      </c>
      <c r="BN1007" s="8">
        <f ca="1"/>
        <v>678.7</v>
      </c>
      <c r="BO1007" s="8">
        <f ca="1"/>
        <v>805.62</v>
      </c>
      <c r="BP1007" s="8">
        <f ca="1"/>
        <v>2589.84</v>
      </c>
      <c r="BQ1007" s="8">
        <f ca="1"/>
        <v>36801.24</v>
      </c>
      <c r="BR1007" s="16" t="str">
        <v>0- Port Costs</v>
      </c>
      <c r="BS1007" s="8"/>
      <c r="BT1007" s="8"/>
      <c r="BU1007" s="8"/>
      <c r="BV1007" s="16" t="str">
        <v>0- Port Value</v>
      </c>
      <c r="BW1007" s="8" t="e" vm="742">
        <f ca="1"/>
        <v>#VALUE!</v>
      </c>
      <c r="BX1007" s="16" t="str">
        <v>0</v>
      </c>
    </row>
    <row r="1008" spans="1:76" x14ac:dyDescent="0.3">
      <c r="B1008" s="1" vm="175">
        <f ca="1"/>
        <v>44882</v>
      </c>
      <c r="C1008" s="8">
        <f ca="1"/>
        <v>182792.16</v>
      </c>
      <c r="D1008" s="8">
        <f ca="1"/>
        <v>189307.86000000002</v>
      </c>
      <c r="E1008" s="8">
        <f ca="1"/>
        <v>188512.8</v>
      </c>
      <c r="F1008" s="8">
        <f ca="1"/>
        <v>185911.32</v>
      </c>
      <c r="G1008" s="8">
        <f ca="1"/>
        <v>189316.53</v>
      </c>
      <c r="H1008" s="16" t="str">
        <v>0 - BM Costs</v>
      </c>
      <c r="I1008" s="8">
        <f ca="1"/>
        <v>0</v>
      </c>
      <c r="J1008" s="8">
        <f ca="1"/>
        <v>0</v>
      </c>
      <c r="K1008" s="8">
        <f ca="1"/>
        <v>88.939999999944121</v>
      </c>
      <c r="L1008" s="16" t="str">
        <v>0 - BM Port</v>
      </c>
      <c r="M1008" s="8">
        <f ca="1"/>
        <v>935929.6100000001</v>
      </c>
      <c r="N1008" s="16" t="str">
        <v>0 - Port Assets</v>
      </c>
      <c r="O1008" s="8">
        <f ca="1"/>
        <v>158630.06</v>
      </c>
      <c r="P1008" s="8">
        <f ca="1"/>
        <v>156451.88999999998</v>
      </c>
      <c r="Q1008" s="8">
        <f ca="1"/>
        <v>152928.32000000001</v>
      </c>
      <c r="R1008" s="8">
        <f ca="1"/>
        <v>0</v>
      </c>
      <c r="S1008" s="8">
        <f ca="1"/>
        <v>0</v>
      </c>
      <c r="T1008" s="8">
        <f ca="1"/>
        <v>102018.65</v>
      </c>
      <c r="U1008" s="8">
        <f ca="1"/>
        <v>41062.230000000003</v>
      </c>
      <c r="V1008" s="8">
        <f ca="1"/>
        <v>28674.799999999999</v>
      </c>
      <c r="W1008" s="8">
        <f ca="1"/>
        <v>18078.12</v>
      </c>
      <c r="X1008" s="8">
        <f ca="1"/>
        <v>16746.12</v>
      </c>
      <c r="Y1008" s="8">
        <f ca="1"/>
        <v>12897.779999999999</v>
      </c>
      <c r="Z1008" s="8">
        <f ca="1"/>
        <v>11843.64</v>
      </c>
      <c r="AA1008" s="8">
        <f ca="1"/>
        <v>16489.579999999998</v>
      </c>
      <c r="AB1008" s="8">
        <f ca="1"/>
        <v>6925.12</v>
      </c>
      <c r="AC1008" s="8">
        <f ca="1"/>
        <v>5943.6</v>
      </c>
      <c r="AD1008" s="8">
        <f ca="1"/>
        <v>4717.58</v>
      </c>
      <c r="AE1008" s="8">
        <f ca="1"/>
        <v>3835.54</v>
      </c>
      <c r="AF1008" s="8">
        <f ca="1"/>
        <v>3553.68</v>
      </c>
      <c r="AG1008" s="8">
        <f ca="1"/>
        <v>1859.1999999999998</v>
      </c>
      <c r="AH1008" s="8">
        <f ca="1"/>
        <v>1508.9598000000001</v>
      </c>
      <c r="AI1008" s="8">
        <f ca="1"/>
        <v>833.16000000000008</v>
      </c>
      <c r="AJ1008" s="8">
        <f ca="1"/>
        <v>704.88</v>
      </c>
      <c r="AK1008" s="8"/>
      <c r="AL1008" s="8">
        <f ca="1"/>
        <v>751.9</v>
      </c>
      <c r="AM1008" s="8">
        <f ca="1"/>
        <v>787.94999999999993</v>
      </c>
      <c r="AN1008" s="8">
        <f ca="1"/>
        <v>704.22</v>
      </c>
      <c r="AO1008" s="8">
        <f ca="1"/>
        <v>656.42</v>
      </c>
      <c r="AP1008" s="8">
        <f ca="1"/>
        <v>647.4</v>
      </c>
      <c r="AQ1008" s="8">
        <f ca="1"/>
        <v>655.36</v>
      </c>
      <c r="AR1008" s="8">
        <f ca="1"/>
        <v>662.84</v>
      </c>
      <c r="AS1008" s="8"/>
      <c r="AT1008" s="8">
        <f ca="1"/>
        <v>633.39</v>
      </c>
      <c r="AU1008" s="8">
        <f ca="1"/>
        <v>627.19999999999993</v>
      </c>
      <c r="AV1008" s="8">
        <f ca="1"/>
        <v>654.84</v>
      </c>
      <c r="AW1008" s="8"/>
      <c r="AX1008" s="8">
        <f ca="1"/>
        <v>667.74</v>
      </c>
      <c r="AY1008" s="8">
        <f ca="1"/>
        <v>592.0200000000001</v>
      </c>
      <c r="AZ1008" s="8">
        <f ca="1"/>
        <v>554.16</v>
      </c>
      <c r="BA1008" s="8">
        <f ca="1"/>
        <v>597.21</v>
      </c>
      <c r="BB1008" s="8">
        <f ca="1"/>
        <v>552.24</v>
      </c>
      <c r="BC1008" s="8">
        <f ca="1"/>
        <v>563.92000000000007</v>
      </c>
      <c r="BD1008" s="8">
        <f ca="1"/>
        <v>499.77</v>
      </c>
      <c r="BE1008" s="8">
        <f ca="1"/>
        <v>548.24</v>
      </c>
      <c r="BF1008" s="8">
        <f ca="1"/>
        <v>532.89</v>
      </c>
      <c r="BG1008" s="8"/>
      <c r="BH1008" s="8">
        <f ca="1"/>
        <v>71361.3</v>
      </c>
      <c r="BI1008" s="8">
        <f ca="1"/>
        <v>763.40000000000009</v>
      </c>
      <c r="BJ1008" s="8">
        <f ca="1"/>
        <v>48594.92</v>
      </c>
      <c r="BK1008" s="8">
        <f ca="1"/>
        <v>43882.11</v>
      </c>
      <c r="BL1008" s="8">
        <f ca="1"/>
        <v>3282.5</v>
      </c>
      <c r="BM1008" s="8">
        <f ca="1"/>
        <v>746.98</v>
      </c>
      <c r="BN1008" s="8">
        <f ca="1"/>
        <v>684.64</v>
      </c>
      <c r="BO1008" s="8">
        <f ca="1"/>
        <v>796.92</v>
      </c>
      <c r="BP1008" s="8">
        <f ca="1"/>
        <v>2732.4</v>
      </c>
      <c r="BQ1008" s="8">
        <f ca="1"/>
        <v>37114.5</v>
      </c>
      <c r="BR1008" s="16" t="str">
        <v>0- Port Costs</v>
      </c>
      <c r="BS1008" s="8"/>
      <c r="BT1008" s="8"/>
      <c r="BU1008" s="8"/>
      <c r="BV1008" s="16" t="str">
        <v>0- Port Value</v>
      </c>
      <c r="BW1008" s="8" t="e" vm="742">
        <f ca="1"/>
        <v>#VALUE!</v>
      </c>
      <c r="BX1008" s="16" t="str">
        <v>0</v>
      </c>
    </row>
    <row r="1009" spans="2:76" x14ac:dyDescent="0.3">
      <c r="B1009" s="1" vm="229">
        <f ca="1"/>
        <v>44881</v>
      </c>
      <c r="C1009" s="8">
        <f ca="1"/>
        <v>187005.12</v>
      </c>
      <c r="D1009" s="8">
        <f ca="1"/>
        <v>194435.96000000002</v>
      </c>
      <c r="E1009" s="8">
        <f ca="1"/>
        <v>193898.87999999998</v>
      </c>
      <c r="F1009" s="8">
        <f ca="1"/>
        <v>192542.7</v>
      </c>
      <c r="G1009" s="8">
        <f ca="1"/>
        <v>194153.31</v>
      </c>
      <c r="H1009" s="16" t="str">
        <v>0 - BM Costs</v>
      </c>
      <c r="I1009" s="8">
        <f ca="1"/>
        <v>0</v>
      </c>
      <c r="J1009" s="8">
        <f ca="1"/>
        <v>0</v>
      </c>
      <c r="K1009" s="8">
        <f ca="1"/>
        <v>88.939999999944121</v>
      </c>
      <c r="L1009" s="16" t="str">
        <v>0 - BM Port</v>
      </c>
      <c r="M1009" s="8">
        <f ca="1"/>
        <v>962124.90999999992</v>
      </c>
      <c r="N1009" s="16" t="str">
        <v>0 - Port Assets</v>
      </c>
      <c r="O1009" s="8">
        <f ca="1"/>
        <v>159531.06</v>
      </c>
      <c r="P1009" s="8">
        <f ca="1"/>
        <v>155067.36000000002</v>
      </c>
      <c r="Q1009" s="8">
        <f ca="1"/>
        <v>154391.36000000002</v>
      </c>
      <c r="R1009" s="8">
        <f ca="1"/>
        <v>0</v>
      </c>
      <c r="S1009" s="8">
        <f ca="1"/>
        <v>0</v>
      </c>
      <c r="T1009" s="8">
        <f ca="1"/>
        <v>104694.9</v>
      </c>
      <c r="U1009" s="8">
        <f ca="1"/>
        <v>41295.870000000003</v>
      </c>
      <c r="V1009" s="8">
        <f ca="1"/>
        <v>30909.199999999997</v>
      </c>
      <c r="W1009" s="8">
        <f ca="1"/>
        <v>18333.61</v>
      </c>
      <c r="X1009" s="8">
        <f ca="1"/>
        <v>17050.2</v>
      </c>
      <c r="Y1009" s="8">
        <f ca="1"/>
        <v>14485.66</v>
      </c>
      <c r="Z1009" s="8">
        <f ca="1"/>
        <v>12198.24</v>
      </c>
      <c r="AA1009" s="8">
        <f ca="1"/>
        <v>16440.21</v>
      </c>
      <c r="AB1009" s="8">
        <f ca="1"/>
        <v>7061.8</v>
      </c>
      <c r="AC1009" s="8">
        <f ca="1"/>
        <v>6504.94</v>
      </c>
      <c r="AD1009" s="8">
        <f ca="1"/>
        <v>4848.0199999999995</v>
      </c>
      <c r="AE1009" s="8">
        <f ca="1"/>
        <v>3882.2200000000003</v>
      </c>
      <c r="AF1009" s="8">
        <f ca="1"/>
        <v>3902.0800000000004</v>
      </c>
      <c r="AG1009" s="8">
        <f ca="1"/>
        <v>1743.8300000000002</v>
      </c>
      <c r="AH1009" s="8">
        <f ca="1"/>
        <v>1536.9488999999999</v>
      </c>
      <c r="AI1009" s="8">
        <f ca="1"/>
        <v>847.56999999999994</v>
      </c>
      <c r="AJ1009" s="8">
        <f ca="1"/>
        <v>700.92</v>
      </c>
      <c r="AK1009" s="8"/>
      <c r="AL1009" s="8">
        <f ca="1"/>
        <v>736.45</v>
      </c>
      <c r="AM1009" s="8">
        <f ca="1"/>
        <v>787.1</v>
      </c>
      <c r="AN1009" s="8">
        <f ca="1"/>
        <v>672.54</v>
      </c>
      <c r="AO1009" s="8">
        <f ca="1"/>
        <v>670.68</v>
      </c>
      <c r="AP1009" s="8">
        <f ca="1"/>
        <v>641.4</v>
      </c>
      <c r="AQ1009" s="8">
        <f ca="1"/>
        <v>680.96</v>
      </c>
      <c r="AR1009" s="8">
        <f ca="1"/>
        <v>670.14</v>
      </c>
      <c r="AS1009" s="8"/>
      <c r="AT1009" s="8">
        <f ca="1"/>
        <v>677.25</v>
      </c>
      <c r="AU1009" s="8">
        <f ca="1"/>
        <v>640.64</v>
      </c>
      <c r="AV1009" s="8">
        <f ca="1"/>
        <v>670.14</v>
      </c>
      <c r="AW1009" s="8"/>
      <c r="AX1009" s="8">
        <f ca="1"/>
        <v>667.74</v>
      </c>
      <c r="AY1009" s="8">
        <f ca="1"/>
        <v>548.46</v>
      </c>
      <c r="AZ1009" s="8">
        <f ca="1"/>
        <v>565.28</v>
      </c>
      <c r="BA1009" s="8">
        <f ca="1"/>
        <v>625.77</v>
      </c>
      <c r="BB1009" s="8">
        <f ca="1"/>
        <v>578.20000000000005</v>
      </c>
      <c r="BC1009" s="8">
        <f ca="1"/>
        <v>576.24</v>
      </c>
      <c r="BD1009" s="8">
        <f ca="1"/>
        <v>489.24</v>
      </c>
      <c r="BE1009" s="8">
        <f ca="1"/>
        <v>587.51</v>
      </c>
      <c r="BF1009" s="8">
        <f ca="1"/>
        <v>535.67999999999995</v>
      </c>
      <c r="BG1009" s="8"/>
      <c r="BH1009" s="8">
        <f ca="1"/>
        <v>71529.87</v>
      </c>
      <c r="BI1009" s="8">
        <f ca="1"/>
        <v>778.8</v>
      </c>
      <c r="BJ1009" s="8">
        <f ca="1"/>
        <v>47964.84</v>
      </c>
      <c r="BK1009" s="8">
        <f ca="1"/>
        <v>46497.600000000006</v>
      </c>
      <c r="BL1009" s="8">
        <f ca="1"/>
        <v>3388.55</v>
      </c>
      <c r="BM1009" s="8">
        <f ca="1"/>
        <v>780.13</v>
      </c>
      <c r="BN1009" s="8">
        <f ca="1"/>
        <v>712.8</v>
      </c>
      <c r="BO1009" s="8">
        <f ca="1"/>
        <v>807.3599999999999</v>
      </c>
      <c r="BP1009" s="8">
        <f ca="1"/>
        <v>2708.64</v>
      </c>
      <c r="BQ1009" s="8">
        <f ca="1"/>
        <v>37196.22</v>
      </c>
      <c r="BR1009" s="16" t="str">
        <v>0- Port Costs</v>
      </c>
      <c r="BS1009" s="8"/>
      <c r="BT1009" s="8"/>
      <c r="BU1009" s="8"/>
      <c r="BV1009" s="16" t="str">
        <v>0- Port Value</v>
      </c>
      <c r="BW1009" s="8" t="e" vm="742">
        <f ca="1"/>
        <v>#VALUE!</v>
      </c>
      <c r="BX1009" s="16" t="str">
        <v>0</v>
      </c>
    </row>
    <row r="1010" spans="2:76" x14ac:dyDescent="0.3">
      <c r="B1010" s="1" vm="285">
        <f ca="1"/>
        <v>44880</v>
      </c>
      <c r="C1010" s="8">
        <f ca="1"/>
        <v>187822.56</v>
      </c>
      <c r="D1010" s="8">
        <f ca="1"/>
        <v>197701.75</v>
      </c>
      <c r="E1010" s="8">
        <f ca="1"/>
        <v>196399.56</v>
      </c>
      <c r="F1010" s="8">
        <f ca="1"/>
        <v>195916.56</v>
      </c>
      <c r="G1010" s="8">
        <f ca="1"/>
        <v>197997.93</v>
      </c>
      <c r="H1010" s="16" t="str">
        <v>0 - BM Costs</v>
      </c>
      <c r="I1010" s="8">
        <f ca="1"/>
        <v>0</v>
      </c>
      <c r="J1010" s="8">
        <f ca="1"/>
        <v>0</v>
      </c>
      <c r="K1010" s="8">
        <f ca="1"/>
        <v>88.939999999944121</v>
      </c>
      <c r="L1010" s="16" t="str">
        <v>0 - BM Port</v>
      </c>
      <c r="M1010" s="8">
        <f ca="1"/>
        <v>975927.29999999981</v>
      </c>
      <c r="N1010" s="16" t="str">
        <v>0 - Port Assets</v>
      </c>
      <c r="O1010" s="8">
        <f ca="1"/>
        <v>163504.47</v>
      </c>
      <c r="P1010" s="8">
        <f ca="1"/>
        <v>157253.46</v>
      </c>
      <c r="Q1010" s="8">
        <f ca="1"/>
        <v>157032.95999999999</v>
      </c>
      <c r="R1010" s="8">
        <f ca="1"/>
        <v>0</v>
      </c>
      <c r="S1010" s="8">
        <f ca="1"/>
        <v>0</v>
      </c>
      <c r="T1010" s="8">
        <f ca="1"/>
        <v>106942.95</v>
      </c>
      <c r="U1010" s="8">
        <f ca="1"/>
        <v>42619.83</v>
      </c>
      <c r="V1010" s="8">
        <f ca="1"/>
        <v>34447</v>
      </c>
      <c r="W1010" s="8">
        <f ca="1"/>
        <v>18712.439999999999</v>
      </c>
      <c r="X1010" s="8">
        <f ca="1"/>
        <v>18027.600000000002</v>
      </c>
      <c r="Y1010" s="8">
        <f ca="1"/>
        <v>15144.779999999999</v>
      </c>
      <c r="Z1010" s="8">
        <f ca="1"/>
        <v>12942.9</v>
      </c>
      <c r="AA1010" s="8">
        <f ca="1"/>
        <v>17378.240000000002</v>
      </c>
      <c r="AB1010" s="8">
        <f ca="1"/>
        <v>7790.76</v>
      </c>
      <c r="AC1010" s="8">
        <f ca="1"/>
        <v>6967.2199999999993</v>
      </c>
      <c r="AD1010" s="8">
        <f ca="1"/>
        <v>5195.8600000000006</v>
      </c>
      <c r="AE1010" s="8">
        <f ca="1"/>
        <v>4084.5</v>
      </c>
      <c r="AF1010" s="8">
        <f ca="1"/>
        <v>4006.6</v>
      </c>
      <c r="AG1010" s="8">
        <f ca="1"/>
        <v>1551.2700000000002</v>
      </c>
      <c r="AH1010" s="8">
        <f ca="1"/>
        <v>1635.6258</v>
      </c>
      <c r="AI1010" s="8">
        <f ca="1"/>
        <v>880.31999999999994</v>
      </c>
      <c r="AJ1010" s="8">
        <f ca="1"/>
        <v>715.43999999999994</v>
      </c>
      <c r="AK1010" s="8"/>
      <c r="AL1010" s="8">
        <f ca="1"/>
        <v>743.66</v>
      </c>
      <c r="AM1010" s="8">
        <f ca="1"/>
        <v>800.7</v>
      </c>
      <c r="AN1010" s="8">
        <f ca="1"/>
        <v>666.6</v>
      </c>
      <c r="AO1010" s="8">
        <f ca="1"/>
        <v>678.5</v>
      </c>
      <c r="AP1010" s="8">
        <f ca="1"/>
        <v>672.6</v>
      </c>
      <c r="AQ1010" s="8">
        <f ca="1"/>
        <v>721.28</v>
      </c>
      <c r="AR1010" s="8">
        <f ca="1"/>
        <v>737.3</v>
      </c>
      <c r="AS1010" s="8"/>
      <c r="AT1010" s="8">
        <f ca="1"/>
        <v>728.85</v>
      </c>
      <c r="AU1010" s="8">
        <f ca="1"/>
        <v>712.32</v>
      </c>
      <c r="AV1010" s="8">
        <f ca="1"/>
        <v>703.8</v>
      </c>
      <c r="AW1010" s="8"/>
      <c r="AX1010" s="8">
        <f ca="1"/>
        <v>714.41</v>
      </c>
      <c r="AY1010" s="8">
        <f ca="1"/>
        <v>560.34</v>
      </c>
      <c r="AZ1010" s="8">
        <f ca="1"/>
        <v>590.55999999999995</v>
      </c>
      <c r="BA1010" s="8">
        <f ca="1"/>
        <v>731.34</v>
      </c>
      <c r="BB1010" s="8">
        <f ca="1"/>
        <v>654.9</v>
      </c>
      <c r="BC1010" s="8">
        <f ca="1"/>
        <v>634.48</v>
      </c>
      <c r="BD1010" s="8">
        <f ca="1"/>
        <v>494.91</v>
      </c>
      <c r="BE1010" s="8">
        <f ca="1"/>
        <v>585.19999999999993</v>
      </c>
      <c r="BF1010" s="8">
        <f ca="1"/>
        <v>694.71</v>
      </c>
      <c r="BG1010" s="8"/>
      <c r="BH1010" s="8">
        <f ca="1"/>
        <v>71080.350000000006</v>
      </c>
      <c r="BI1010" s="8">
        <f ca="1"/>
        <v>770.55</v>
      </c>
      <c r="BJ1010" s="8">
        <f ca="1"/>
        <v>52139.12</v>
      </c>
      <c r="BK1010" s="8">
        <f ca="1"/>
        <v>49694.31</v>
      </c>
      <c r="BL1010" s="8">
        <f ca="1"/>
        <v>3752.1499999999996</v>
      </c>
      <c r="BM1010" s="8">
        <f ca="1"/>
        <v>797.81</v>
      </c>
      <c r="BN1010" s="8">
        <f ca="1"/>
        <v>717.42</v>
      </c>
      <c r="BO1010" s="8">
        <f ca="1"/>
        <v>829.1099999999999</v>
      </c>
      <c r="BP1010" s="8">
        <f ca="1"/>
        <v>2835.36</v>
      </c>
      <c r="BQ1010" s="8">
        <f ca="1"/>
        <v>37250.700000000004</v>
      </c>
      <c r="BR1010" s="16" t="str">
        <v>0- Port Costs</v>
      </c>
      <c r="BS1010" s="8"/>
      <c r="BT1010" s="8"/>
      <c r="BU1010" s="8"/>
      <c r="BV1010" s="16" t="str">
        <v>0- Port Value</v>
      </c>
      <c r="BW1010" s="8" t="e" vm="742">
        <f ca="1"/>
        <v>#VALUE!</v>
      </c>
      <c r="BX1010" s="16" t="str">
        <v>0</v>
      </c>
    </row>
    <row r="1011" spans="2:76" hidden="1" outlineLevel="1" x14ac:dyDescent="0.3">
      <c r="B1011" s="1" vm="333">
        <f ca="1"/>
        <v>44879</v>
      </c>
      <c r="C1011" s="8">
        <f ca="1"/>
        <v>188168.4</v>
      </c>
      <c r="D1011" s="8">
        <f ca="1"/>
        <v>194085.09</v>
      </c>
      <c r="E1011" s="8">
        <f ca="1"/>
        <v>193706.52000000002</v>
      </c>
      <c r="F1011" s="8">
        <f ca="1"/>
        <v>192193.68</v>
      </c>
      <c r="G1011" s="8">
        <f ca="1"/>
        <v>193967.28</v>
      </c>
      <c r="H1011" s="16" t="str">
        <v>0 - BM Costs</v>
      </c>
      <c r="I1011" s="8">
        <f ca="1"/>
        <v>0</v>
      </c>
      <c r="J1011" s="8">
        <f ca="1"/>
        <v>0</v>
      </c>
      <c r="K1011" s="8">
        <f ca="1"/>
        <v>88.939999999944121</v>
      </c>
      <c r="L1011" s="16" t="str">
        <v>0 - BM Port</v>
      </c>
      <c r="M1011" s="8">
        <f ca="1"/>
        <v>962209.90999999992</v>
      </c>
      <c r="N1011" s="16" t="str">
        <v>0 - Port Assets</v>
      </c>
      <c r="O1011" s="8">
        <f ca="1"/>
        <v>160188.78999999998</v>
      </c>
      <c r="P1011" s="8">
        <f ca="1"/>
        <v>155650.32</v>
      </c>
      <c r="Q1011" s="8">
        <f ca="1"/>
        <v>153416</v>
      </c>
      <c r="R1011" s="8">
        <f ca="1"/>
        <v>0</v>
      </c>
      <c r="S1011" s="8">
        <f ca="1"/>
        <v>0</v>
      </c>
      <c r="T1011" s="8">
        <f ca="1"/>
        <v>108548.70000000001</v>
      </c>
      <c r="U1011" s="8">
        <f ca="1"/>
        <v>42834</v>
      </c>
      <c r="V1011" s="8">
        <f ca="1"/>
        <v>34074.6</v>
      </c>
      <c r="W1011" s="8">
        <f ca="1"/>
        <v>18183.84</v>
      </c>
      <c r="X1011" s="8">
        <f ca="1"/>
        <v>18179.64</v>
      </c>
      <c r="Y1011" s="8">
        <f ca="1"/>
        <v>14920.080000000002</v>
      </c>
      <c r="Z1011" s="8">
        <f ca="1"/>
        <v>13120.2</v>
      </c>
      <c r="AA1011" s="8">
        <f ca="1"/>
        <v>17180.759999999998</v>
      </c>
      <c r="AB1011" s="8">
        <f ca="1"/>
        <v>7654.08</v>
      </c>
      <c r="AC1011" s="8">
        <f ca="1"/>
        <v>6884.67</v>
      </c>
      <c r="AD1011" s="8">
        <f ca="1"/>
        <v>5065.42</v>
      </c>
      <c r="AE1011" s="8">
        <f ca="1"/>
        <v>4033.93</v>
      </c>
      <c r="AF1011" s="8">
        <f ca="1"/>
        <v>3797.5600000000004</v>
      </c>
      <c r="AG1011" s="8">
        <f ca="1"/>
        <v>1119.67</v>
      </c>
      <c r="AH1011" s="8">
        <f ca="1"/>
        <v>1634.4</v>
      </c>
      <c r="AI1011" s="8">
        <f ca="1"/>
        <v>822.68000000000006</v>
      </c>
      <c r="AJ1011" s="8">
        <f ca="1"/>
        <v>687.72</v>
      </c>
      <c r="AK1011" s="8"/>
      <c r="AL1011" s="8">
        <f ca="1"/>
        <v>718.94</v>
      </c>
      <c r="AM1011" s="8">
        <f ca="1"/>
        <v>800.7</v>
      </c>
      <c r="AN1011" s="8">
        <f ca="1"/>
        <v>709.5</v>
      </c>
      <c r="AO1011" s="8">
        <f ca="1"/>
        <v>671.6</v>
      </c>
      <c r="AP1011" s="8">
        <f ca="1"/>
        <v>664.59999999999991</v>
      </c>
      <c r="AQ1011" s="8">
        <f ca="1"/>
        <v>795.84</v>
      </c>
      <c r="AR1011" s="8">
        <f ca="1"/>
        <v>749.70999999999992</v>
      </c>
      <c r="AS1011" s="8"/>
      <c r="AT1011" s="8">
        <f ca="1"/>
        <v>772.71</v>
      </c>
      <c r="AU1011" s="8">
        <f ca="1"/>
        <v>712.32</v>
      </c>
      <c r="AV1011" s="8">
        <f ca="1"/>
        <v>705.33</v>
      </c>
      <c r="AW1011" s="8"/>
      <c r="AX1011" s="8">
        <f ca="1"/>
        <v>710.82</v>
      </c>
      <c r="AY1011" s="8">
        <f ca="1"/>
        <v>592.0200000000001</v>
      </c>
      <c r="AZ1011" s="8">
        <f ca="1"/>
        <v>587.6</v>
      </c>
      <c r="BA1011" s="8">
        <f ca="1"/>
        <v>697.68</v>
      </c>
      <c r="BB1011" s="8">
        <f ca="1"/>
        <v>704.45999999999992</v>
      </c>
      <c r="BC1011" s="8">
        <f ca="1"/>
        <v>642.32000000000005</v>
      </c>
      <c r="BD1011" s="8">
        <f ca="1"/>
        <v>463.32</v>
      </c>
      <c r="BE1011" s="8">
        <f ca="1"/>
        <v>548.24</v>
      </c>
      <c r="BF1011" s="8">
        <f ca="1"/>
        <v>703.08</v>
      </c>
      <c r="BG1011" s="8"/>
      <c r="BH1011" s="8">
        <f ca="1"/>
        <v>70967.97</v>
      </c>
      <c r="BI1011" s="8">
        <f ca="1"/>
        <v>727.65</v>
      </c>
      <c r="BJ1011" s="8">
        <f ca="1"/>
        <v>50248.88</v>
      </c>
      <c r="BK1011" s="8">
        <f ca="1"/>
        <v>48822.479999999996</v>
      </c>
      <c r="BL1011" s="8">
        <f ca="1"/>
        <v>3636</v>
      </c>
      <c r="BM1011" s="8">
        <f ca="1"/>
        <v>773.5</v>
      </c>
      <c r="BN1011" s="8">
        <f ca="1"/>
        <v>676.72</v>
      </c>
      <c r="BO1011" s="8">
        <f ca="1"/>
        <v>814.31999999999994</v>
      </c>
      <c r="BP1011" s="8">
        <f ca="1"/>
        <v>2756.16</v>
      </c>
      <c r="BQ1011" s="8">
        <f ca="1"/>
        <v>36569.700000000004</v>
      </c>
      <c r="BR1011" s="16" t="str">
        <v>0- Port Costs</v>
      </c>
      <c r="BS1011" s="8"/>
      <c r="BT1011" s="8"/>
      <c r="BU1011" s="8"/>
      <c r="BV1011" s="16" t="str">
        <v>0- Port Value</v>
      </c>
      <c r="BW1011" s="8" t="e" vm="742">
        <f ca="1"/>
        <v>#VALUE!</v>
      </c>
      <c r="BX1011" s="16" t="str">
        <v>0</v>
      </c>
    </row>
    <row r="1012" spans="2:76" hidden="1" outlineLevel="1" x14ac:dyDescent="0.3">
      <c r="B1012" s="1" vm="384">
        <f ca="1"/>
        <v>44876</v>
      </c>
      <c r="C1012" s="8">
        <f ca="1"/>
        <v>195148.08</v>
      </c>
      <c r="D1012" s="8">
        <f ca="1"/>
        <v>200751.62</v>
      </c>
      <c r="E1012" s="8">
        <f ca="1"/>
        <v>200823.84</v>
      </c>
      <c r="F1012" s="8">
        <f ca="1"/>
        <v>200337.47999999998</v>
      </c>
      <c r="G1012" s="8">
        <f ca="1"/>
        <v>202090.59000000003</v>
      </c>
      <c r="H1012" s="16" t="str">
        <v>0 - BM Costs</v>
      </c>
      <c r="I1012" s="8">
        <f ca="1"/>
        <v>0</v>
      </c>
      <c r="J1012" s="8">
        <f ca="1"/>
        <v>0</v>
      </c>
      <c r="K1012" s="8">
        <f ca="1"/>
        <v>88.939999999944121</v>
      </c>
      <c r="L1012" s="16" t="str">
        <v>0 - BM Port</v>
      </c>
      <c r="M1012" s="8">
        <f ca="1"/>
        <v>999240.54999999981</v>
      </c>
      <c r="N1012" s="16" t="str">
        <v>0 - Port Assets</v>
      </c>
      <c r="O1012" s="8">
        <f ca="1"/>
        <v>160549.19</v>
      </c>
      <c r="P1012" s="8">
        <f ca="1"/>
        <v>157836.42000000001</v>
      </c>
      <c r="Q1012" s="8">
        <f ca="1"/>
        <v>155895.04000000001</v>
      </c>
      <c r="R1012" s="8">
        <f ca="1"/>
        <v>0</v>
      </c>
      <c r="S1012" s="8">
        <f ca="1"/>
        <v>0</v>
      </c>
      <c r="T1012" s="8">
        <f ca="1"/>
        <v>108869.85</v>
      </c>
      <c r="U1012" s="8">
        <f ca="1"/>
        <v>41451.629999999997</v>
      </c>
      <c r="V1012" s="8">
        <f ca="1"/>
        <v>35564.199999999997</v>
      </c>
      <c r="W1012" s="8">
        <f ca="1"/>
        <v>18051.689999999999</v>
      </c>
      <c r="X1012" s="8">
        <f ca="1"/>
        <v>19157.04</v>
      </c>
      <c r="Y1012" s="8">
        <f ca="1"/>
        <v>14320.880000000001</v>
      </c>
      <c r="Z1012" s="8">
        <f ca="1"/>
        <v>13013.82</v>
      </c>
      <c r="AA1012" s="8">
        <f ca="1"/>
        <v>17773.2</v>
      </c>
      <c r="AB1012" s="8">
        <f ca="1"/>
        <v>8109.68</v>
      </c>
      <c r="AC1012" s="8">
        <f ca="1"/>
        <v>7462.5199999999995</v>
      </c>
      <c r="AD1012" s="8">
        <f ca="1"/>
        <v>5543.7</v>
      </c>
      <c r="AE1012" s="8">
        <f ca="1"/>
        <v>4170.08</v>
      </c>
      <c r="AF1012" s="8">
        <f ca="1"/>
        <v>3902.0800000000004</v>
      </c>
      <c r="AG1012" s="8">
        <f ca="1"/>
        <v>1038.33</v>
      </c>
      <c r="AH1012" s="8">
        <f ca="1"/>
        <v>1781.4960000000001</v>
      </c>
      <c r="AI1012" s="8">
        <f ca="1"/>
        <v>835.78</v>
      </c>
      <c r="AJ1012" s="8">
        <f ca="1"/>
        <v>718.08</v>
      </c>
      <c r="AK1012" s="8"/>
      <c r="AL1012" s="8">
        <f ca="1"/>
        <v>723.06</v>
      </c>
      <c r="AM1012" s="8">
        <f ca="1"/>
        <v>770.95</v>
      </c>
      <c r="AN1012" s="8">
        <f ca="1"/>
        <v>726</v>
      </c>
      <c r="AO1012" s="8">
        <f ca="1"/>
        <v>673.9</v>
      </c>
      <c r="AP1012" s="8">
        <f ca="1"/>
        <v>672.8</v>
      </c>
      <c r="AQ1012" s="8">
        <f ca="1"/>
        <v>813.12</v>
      </c>
      <c r="AR1012" s="8">
        <f ca="1"/>
        <v>757.74</v>
      </c>
      <c r="AS1012" s="8"/>
      <c r="AT1012" s="8">
        <f ca="1"/>
        <v>752.07</v>
      </c>
      <c r="AU1012" s="8">
        <f ca="1"/>
        <v>743.68</v>
      </c>
      <c r="AV1012" s="8">
        <f ca="1"/>
        <v>714.51</v>
      </c>
      <c r="AW1012" s="8"/>
      <c r="AX1012" s="8">
        <f ca="1"/>
        <v>656.97</v>
      </c>
      <c r="AY1012" s="8">
        <f ca="1"/>
        <v>586.08000000000004</v>
      </c>
      <c r="AZ1012" s="8">
        <f ca="1"/>
        <v>587.44000000000005</v>
      </c>
      <c r="BA1012" s="8">
        <f ca="1"/>
        <v>703.29</v>
      </c>
      <c r="BB1012" s="8">
        <f ca="1"/>
        <v>710.3599999999999</v>
      </c>
      <c r="BC1012" s="8">
        <f ca="1"/>
        <v>632.80000000000007</v>
      </c>
      <c r="BD1012" s="8">
        <f ca="1"/>
        <v>740.34</v>
      </c>
      <c r="BE1012" s="8">
        <f ca="1"/>
        <v>657.57999999999993</v>
      </c>
      <c r="BF1012" s="8">
        <f ca="1"/>
        <v>811.89</v>
      </c>
      <c r="BG1012" s="8"/>
      <c r="BH1012" s="8">
        <f ca="1"/>
        <v>71192.73</v>
      </c>
      <c r="BI1012" s="8">
        <f ca="1"/>
        <v>761.75</v>
      </c>
      <c r="BJ1012" s="8">
        <f ca="1"/>
        <v>54423.16</v>
      </c>
      <c r="BK1012" s="8">
        <f ca="1"/>
        <v>53472.240000000005</v>
      </c>
      <c r="BL1012" s="8">
        <f ca="1"/>
        <v>3802.65</v>
      </c>
      <c r="BM1012" s="8">
        <f ca="1"/>
        <v>833.17</v>
      </c>
      <c r="BN1012" s="8">
        <f ca="1"/>
        <v>704</v>
      </c>
      <c r="BO1012" s="8">
        <f ca="1"/>
        <v>819.54</v>
      </c>
      <c r="BP1012" s="8">
        <f ca="1"/>
        <v>2985.84</v>
      </c>
      <c r="BQ1012" s="8">
        <f ca="1"/>
        <v>37250.700000000004</v>
      </c>
      <c r="BR1012" s="16" t="str">
        <v>0- Port Costs</v>
      </c>
      <c r="BS1012" s="8"/>
      <c r="BT1012" s="8"/>
      <c r="BU1012" s="8"/>
      <c r="BV1012" s="16" t="str">
        <v>0- Port Value</v>
      </c>
      <c r="BW1012" s="8" t="e" vm="742">
        <f ca="1"/>
        <v>#VALUE!</v>
      </c>
      <c r="BX1012" s="16" t="str">
        <v>0</v>
      </c>
    </row>
    <row r="1013" spans="2:76" hidden="1" outlineLevel="1" x14ac:dyDescent="0.3">
      <c r="B1013" s="1" vm="429">
        <f ca="1"/>
        <v>44875</v>
      </c>
      <c r="C1013" s="8">
        <f ca="1"/>
        <v>190746.48</v>
      </c>
      <c r="D1013" s="8">
        <f ca="1"/>
        <v>194975.75999999998</v>
      </c>
      <c r="E1013" s="8">
        <f ca="1"/>
        <v>195822.47999999998</v>
      </c>
      <c r="F1013" s="8">
        <f ca="1"/>
        <v>194287.8</v>
      </c>
      <c r="G1013" s="8">
        <f ca="1"/>
        <v>195579.54</v>
      </c>
      <c r="H1013" s="16" t="str">
        <v>0 - BM Costs</v>
      </c>
      <c r="I1013" s="8">
        <f ca="1"/>
        <v>0</v>
      </c>
      <c r="J1013" s="8">
        <f ca="1"/>
        <v>0</v>
      </c>
      <c r="K1013" s="8">
        <f ca="1"/>
        <v>88.939999999944121</v>
      </c>
      <c r="L1013" s="16" t="str">
        <v>0 - BM Port</v>
      </c>
      <c r="M1013" s="8">
        <f ca="1"/>
        <v>971501</v>
      </c>
      <c r="N1013" s="16" t="str">
        <v>0 - Port Assets</v>
      </c>
      <c r="O1013" s="8">
        <f ca="1"/>
        <v>155260.32</v>
      </c>
      <c r="P1013" s="8">
        <f ca="1"/>
        <v>158783.73000000001</v>
      </c>
      <c r="Q1013" s="8">
        <f ca="1"/>
        <v>157764.48000000001</v>
      </c>
      <c r="R1013" s="8">
        <f ca="1"/>
        <v>0</v>
      </c>
      <c r="S1013" s="8">
        <f ca="1"/>
        <v>0</v>
      </c>
      <c r="T1013" s="8">
        <f ca="1"/>
        <v>112295.45</v>
      </c>
      <c r="U1013" s="8">
        <f ca="1"/>
        <v>40692.299999999996</v>
      </c>
      <c r="V1013" s="8">
        <f ca="1"/>
        <v>35564.199999999997</v>
      </c>
      <c r="W1013" s="8">
        <f ca="1"/>
        <v>19267.47</v>
      </c>
      <c r="X1013" s="8">
        <f ca="1"/>
        <v>18852.96</v>
      </c>
      <c r="Y1013" s="8">
        <f ca="1"/>
        <v>13197.380000000001</v>
      </c>
      <c r="Z1013" s="8">
        <f ca="1"/>
        <v>13793.94</v>
      </c>
      <c r="AA1013" s="8">
        <f ca="1"/>
        <v>17575.72</v>
      </c>
      <c r="AB1013" s="8">
        <f ca="1"/>
        <v>8519.7200000000012</v>
      </c>
      <c r="AC1013" s="8">
        <f ca="1"/>
        <v>7990.84</v>
      </c>
      <c r="AD1013" s="8">
        <f ca="1"/>
        <v>5565.4400000000005</v>
      </c>
      <c r="AE1013" s="8">
        <f ca="1"/>
        <v>4080.61</v>
      </c>
      <c r="AF1013" s="8">
        <f ca="1"/>
        <v>4145.96</v>
      </c>
      <c r="AG1013" s="8">
        <f ca="1"/>
        <v>807.59</v>
      </c>
      <c r="AH1013" s="8">
        <f ca="1"/>
        <v>1756.98</v>
      </c>
      <c r="AI1013" s="8">
        <f ca="1"/>
        <v>1095.1599999999999</v>
      </c>
      <c r="AJ1013" s="8">
        <f ca="1"/>
        <v>700.92</v>
      </c>
      <c r="AK1013" s="8"/>
      <c r="AL1013" s="8">
        <f ca="1"/>
        <v>684.95</v>
      </c>
      <c r="AM1013" s="8">
        <f ca="1"/>
        <v>680</v>
      </c>
      <c r="AN1013" s="8">
        <f ca="1"/>
        <v>764.28</v>
      </c>
      <c r="AO1013" s="8">
        <f ca="1"/>
        <v>663.78</v>
      </c>
      <c r="AP1013" s="8">
        <f ca="1"/>
        <v>667.4</v>
      </c>
      <c r="AQ1013" s="8">
        <f ca="1"/>
        <v>766.08</v>
      </c>
      <c r="AR1013" s="8">
        <f ca="1"/>
        <v>735.11</v>
      </c>
      <c r="AS1013" s="8"/>
      <c r="AT1013" s="8">
        <f ca="1"/>
        <v>717.2399999999999</v>
      </c>
      <c r="AU1013" s="8">
        <f ca="1"/>
        <v>694.4</v>
      </c>
      <c r="AV1013" s="8">
        <f ca="1"/>
        <v>676.26</v>
      </c>
      <c r="AW1013" s="8"/>
      <c r="AX1013" s="8">
        <f ca="1"/>
        <v>542.09</v>
      </c>
      <c r="AY1013" s="8">
        <f ca="1"/>
        <v>665.28</v>
      </c>
      <c r="AZ1013" s="8">
        <f ca="1"/>
        <v>678</v>
      </c>
      <c r="BA1013" s="8">
        <f ca="1"/>
        <v>645.66</v>
      </c>
      <c r="BB1013" s="8">
        <f ca="1"/>
        <v>623.04000000000008</v>
      </c>
      <c r="BC1013" s="8">
        <f ca="1"/>
        <v>591.92000000000007</v>
      </c>
      <c r="BD1013" s="8">
        <f ca="1"/>
        <v>736.29</v>
      </c>
      <c r="BE1013" s="8">
        <f ca="1"/>
        <v>668.36</v>
      </c>
      <c r="BF1013" s="8">
        <f ca="1"/>
        <v>811.89</v>
      </c>
      <c r="BG1013" s="8"/>
      <c r="BH1013" s="8">
        <f ca="1"/>
        <v>71080.350000000006</v>
      </c>
      <c r="BI1013" s="8">
        <f ca="1"/>
        <v>746.9</v>
      </c>
      <c r="BJ1013" s="8">
        <f ca="1"/>
        <v>51745.32</v>
      </c>
      <c r="BK1013" s="8">
        <f ca="1"/>
        <v>48531.869999999995</v>
      </c>
      <c r="BL1013" s="8">
        <f ca="1"/>
        <v>3620.85</v>
      </c>
      <c r="BM1013" s="8">
        <f ca="1"/>
        <v>669.63</v>
      </c>
      <c r="BN1013" s="8">
        <f ca="1"/>
        <v>677.81999999999994</v>
      </c>
      <c r="BO1013" s="8">
        <f ca="1"/>
        <v>780.3900000000001</v>
      </c>
      <c r="BP1013" s="8">
        <f ca="1"/>
        <v>2930.4</v>
      </c>
      <c r="BQ1013" s="8">
        <f ca="1"/>
        <v>37359.659999999996</v>
      </c>
      <c r="BR1013" s="16" t="str">
        <v>0- Port Costs</v>
      </c>
      <c r="BS1013" s="8"/>
      <c r="BT1013" s="8"/>
      <c r="BU1013" s="8"/>
      <c r="BV1013" s="16" t="str">
        <v>0- Port Value</v>
      </c>
      <c r="BW1013" s="8" t="e" vm="742">
        <f ca="1"/>
        <v>#VALUE!</v>
      </c>
      <c r="BX1013" s="16" t="str">
        <v>0</v>
      </c>
    </row>
    <row r="1014" spans="2:76" hidden="1" outlineLevel="1" x14ac:dyDescent="0.3">
      <c r="B1014" s="1" vm="474">
        <f ca="1"/>
        <v>44874</v>
      </c>
      <c r="C1014" s="8">
        <f ca="1"/>
        <v>189740.4</v>
      </c>
      <c r="D1014" s="8">
        <f ca="1"/>
        <v>193437.33000000002</v>
      </c>
      <c r="E1014" s="8">
        <f ca="1"/>
        <v>193450.04</v>
      </c>
      <c r="F1014" s="8">
        <f ca="1"/>
        <v>192659.03999999998</v>
      </c>
      <c r="G1014" s="8">
        <f ca="1"/>
        <v>194339.34</v>
      </c>
      <c r="H1014" s="16" t="str">
        <v>0 - BM Costs</v>
      </c>
      <c r="I1014" s="8">
        <f ca="1"/>
        <v>0</v>
      </c>
      <c r="J1014" s="8">
        <f ca="1"/>
        <v>0</v>
      </c>
      <c r="K1014" s="8">
        <f ca="1"/>
        <v>88.939999999944121</v>
      </c>
      <c r="L1014" s="16" t="str">
        <v>0 - BM Port</v>
      </c>
      <c r="M1014" s="8">
        <f ca="1"/>
        <v>963715.09</v>
      </c>
      <c r="N1014" s="16" t="str">
        <v>0 - Port Assets</v>
      </c>
      <c r="O1014" s="8">
        <f ca="1"/>
        <v>147773.00999999998</v>
      </c>
      <c r="P1014" s="8">
        <f ca="1"/>
        <v>153634.25</v>
      </c>
      <c r="Q1014" s="8">
        <f ca="1"/>
        <v>151180.80000000002</v>
      </c>
      <c r="R1014" s="8">
        <f ca="1"/>
        <v>0</v>
      </c>
      <c r="S1014" s="8">
        <f ca="1"/>
        <v>0</v>
      </c>
      <c r="T1014" s="8">
        <f ca="1"/>
        <v>110261.50000000001</v>
      </c>
      <c r="U1014" s="8">
        <f ca="1"/>
        <v>36545.19</v>
      </c>
      <c r="V1014" s="8">
        <f ca="1"/>
        <v>37240</v>
      </c>
      <c r="W1014" s="8">
        <f ca="1"/>
        <v>17875.489999999998</v>
      </c>
      <c r="X1014" s="8">
        <f ca="1"/>
        <v>16203.12</v>
      </c>
      <c r="Y1014" s="8">
        <f ca="1"/>
        <v>12628.14</v>
      </c>
      <c r="Z1014" s="8">
        <f ca="1"/>
        <v>19325.7</v>
      </c>
      <c r="AA1014" s="8">
        <f ca="1"/>
        <v>16341.470000000001</v>
      </c>
      <c r="AB1014" s="8">
        <f ca="1"/>
        <v>8155.24</v>
      </c>
      <c r="AC1014" s="8">
        <f ca="1"/>
        <v>7660.6399999999994</v>
      </c>
      <c r="AD1014" s="8">
        <f ca="1"/>
        <v>5043.6799999999994</v>
      </c>
      <c r="AE1014" s="8">
        <f ca="1"/>
        <v>3656.6000000000004</v>
      </c>
      <c r="AF1014" s="8">
        <f ca="1"/>
        <v>4145.96</v>
      </c>
      <c r="AG1014" s="8">
        <f ca="1"/>
        <v>716.29000000000008</v>
      </c>
      <c r="AH1014" s="8">
        <f ca="1"/>
        <v>1941.8715</v>
      </c>
      <c r="AI1014" s="8">
        <f ca="1"/>
        <v>844.95</v>
      </c>
      <c r="AJ1014" s="8">
        <f ca="1"/>
        <v>609.84</v>
      </c>
      <c r="AK1014" s="8"/>
      <c r="AL1014" s="8">
        <f ca="1"/>
        <v>659.2</v>
      </c>
      <c r="AM1014" s="8">
        <f ca="1"/>
        <v>646</v>
      </c>
      <c r="AN1014" s="8">
        <f ca="1"/>
        <v>663.96</v>
      </c>
      <c r="AO1014" s="8">
        <f ca="1"/>
        <v>630.19999999999993</v>
      </c>
      <c r="AP1014" s="8">
        <f ca="1"/>
        <v>615.20000000000005</v>
      </c>
      <c r="AQ1014" s="8">
        <f ca="1"/>
        <v>700.8</v>
      </c>
      <c r="AR1014" s="8">
        <f ca="1"/>
        <v>684.74</v>
      </c>
      <c r="AS1014" s="8"/>
      <c r="AT1014" s="8">
        <f ca="1"/>
        <v>594.69000000000005</v>
      </c>
      <c r="AU1014" s="8">
        <f ca="1"/>
        <v>564.48</v>
      </c>
      <c r="AV1014" s="8">
        <f ca="1"/>
        <v>647.19000000000005</v>
      </c>
      <c r="AW1014" s="8"/>
      <c r="AX1014" s="8">
        <f ca="1"/>
        <v>560.04</v>
      </c>
      <c r="AY1014" s="8">
        <f ca="1"/>
        <v>635.58000000000004</v>
      </c>
      <c r="AZ1014" s="8">
        <f ca="1"/>
        <v>616</v>
      </c>
      <c r="BA1014" s="8">
        <f ca="1"/>
        <v>597.72</v>
      </c>
      <c r="BB1014" s="8">
        <f ca="1"/>
        <v>546.34</v>
      </c>
      <c r="BC1014" s="8">
        <f ca="1"/>
        <v>547.67999999999995</v>
      </c>
      <c r="BD1014" s="8">
        <f ca="1"/>
        <v>691.7399999999999</v>
      </c>
      <c r="BE1014" s="8">
        <f ca="1"/>
        <v>620.62</v>
      </c>
      <c r="BF1014" s="8">
        <f ca="1"/>
        <v>675.18</v>
      </c>
      <c r="BG1014" s="8"/>
      <c r="BH1014" s="8">
        <f ca="1"/>
        <v>69675.600000000006</v>
      </c>
      <c r="BI1014" s="8">
        <f ca="1"/>
        <v>695.75</v>
      </c>
      <c r="BJ1014" s="8">
        <f ca="1"/>
        <v>47098.48</v>
      </c>
      <c r="BK1014" s="8">
        <f ca="1"/>
        <v>50566.14</v>
      </c>
      <c r="BL1014" s="8">
        <f ca="1"/>
        <v>3151.2000000000003</v>
      </c>
      <c r="BM1014" s="8">
        <f ca="1"/>
        <v>580.125</v>
      </c>
      <c r="BN1014" s="8">
        <f ca="1"/>
        <v>696.96</v>
      </c>
      <c r="BO1014" s="8">
        <f ca="1"/>
        <v>713.4</v>
      </c>
      <c r="BP1014" s="8">
        <f ca="1"/>
        <v>2653.2000000000003</v>
      </c>
      <c r="BQ1014" s="8">
        <f ca="1"/>
        <v>35357.520000000004</v>
      </c>
      <c r="BR1014" s="16" t="str">
        <v>0- Port Costs</v>
      </c>
      <c r="BS1014" s="8"/>
      <c r="BT1014" s="8"/>
      <c r="BU1014" s="8"/>
      <c r="BV1014" s="16" t="str">
        <v>0- Port Value</v>
      </c>
      <c r="BW1014" s="8" t="e" vm="742">
        <f ca="1"/>
        <v>#VALUE!</v>
      </c>
      <c r="BX1014" s="16" t="str">
        <v>0</v>
      </c>
    </row>
    <row r="1015" spans="2:76" hidden="1" outlineLevel="1" x14ac:dyDescent="0.3">
      <c r="B1015" s="1" vm="520">
        <f ca="1"/>
        <v>44873</v>
      </c>
      <c r="C1015" s="8">
        <f ca="1"/>
        <v>196845.84</v>
      </c>
      <c r="D1015" s="8">
        <f ca="1"/>
        <v>200994.53</v>
      </c>
      <c r="E1015" s="8">
        <f ca="1"/>
        <v>200118.52000000002</v>
      </c>
      <c r="F1015" s="8">
        <f ca="1"/>
        <v>200453.82</v>
      </c>
      <c r="G1015" s="8">
        <f ca="1"/>
        <v>200974.40999999997</v>
      </c>
      <c r="H1015" s="16" t="str">
        <v>0 - BM Costs</v>
      </c>
      <c r="I1015" s="8">
        <f ca="1"/>
        <v>0</v>
      </c>
      <c r="J1015" s="8">
        <f ca="1"/>
        <v>0</v>
      </c>
      <c r="K1015" s="8">
        <f ca="1"/>
        <v>88.939999999944121</v>
      </c>
      <c r="L1015" s="16" t="str">
        <v>0 - BM Port</v>
      </c>
      <c r="M1015" s="8">
        <f ca="1"/>
        <v>999476.05999999982</v>
      </c>
      <c r="N1015" s="16" t="str">
        <v>0 - Port Assets</v>
      </c>
      <c r="O1015" s="8">
        <f ca="1"/>
        <v>152079.78999999998</v>
      </c>
      <c r="P1015" s="8">
        <f ca="1"/>
        <v>153852.86000000002</v>
      </c>
      <c r="Q1015" s="8">
        <f ca="1"/>
        <v>152156.16</v>
      </c>
      <c r="R1015" s="8">
        <f ca="1"/>
        <v>0</v>
      </c>
      <c r="S1015" s="8">
        <f ca="1"/>
        <v>0</v>
      </c>
      <c r="T1015" s="8">
        <f ca="1"/>
        <v>104694.9</v>
      </c>
      <c r="U1015" s="8">
        <f ca="1"/>
        <v>38492.19</v>
      </c>
      <c r="V1015" s="8">
        <f ca="1"/>
        <v>37240</v>
      </c>
      <c r="W1015" s="8">
        <f ca="1"/>
        <v>17223.55</v>
      </c>
      <c r="X1015" s="8">
        <f ca="1"/>
        <v>17636.64</v>
      </c>
      <c r="Y1015" s="8">
        <f ca="1"/>
        <v>12807.900000000001</v>
      </c>
      <c r="Z1015" s="8">
        <f ca="1"/>
        <v>19715.759999999998</v>
      </c>
      <c r="AA1015" s="8">
        <f ca="1"/>
        <v>17970.68</v>
      </c>
      <c r="AB1015" s="8">
        <f ca="1"/>
        <v>8838.64</v>
      </c>
      <c r="AC1015" s="8">
        <f ca="1"/>
        <v>8089.9000000000005</v>
      </c>
      <c r="AD1015" s="8">
        <f ca="1"/>
        <v>5565.4400000000005</v>
      </c>
      <c r="AE1015" s="8">
        <f ca="1"/>
        <v>3734.3999999999996</v>
      </c>
      <c r="AF1015" s="8">
        <f ca="1"/>
        <v>3693.04</v>
      </c>
      <c r="AG1015" s="8">
        <f ca="1"/>
        <v>673.13</v>
      </c>
      <c r="AH1015" s="8">
        <f ca="1"/>
        <v>1967.6133</v>
      </c>
      <c r="AI1015" s="8">
        <f ca="1"/>
        <v>859.3599999999999</v>
      </c>
      <c r="AJ1015" s="8">
        <f ca="1"/>
        <v>660</v>
      </c>
      <c r="AK1015" s="8"/>
      <c r="AL1015" s="8">
        <f ca="1"/>
        <v>708.64</v>
      </c>
      <c r="AM1015" s="8">
        <f ca="1"/>
        <v>675.75</v>
      </c>
      <c r="AN1015" s="8">
        <f ca="1"/>
        <v>679.80000000000007</v>
      </c>
      <c r="AO1015" s="8">
        <f ca="1"/>
        <v>667.92</v>
      </c>
      <c r="AP1015" s="8">
        <f ca="1"/>
        <v>647.79999999999995</v>
      </c>
      <c r="AQ1015" s="8">
        <f ca="1"/>
        <v>728.64</v>
      </c>
      <c r="AR1015" s="8">
        <f ca="1"/>
        <v>679.63</v>
      </c>
      <c r="AS1015" s="8"/>
      <c r="AT1015" s="8">
        <f ca="1"/>
        <v>639.84</v>
      </c>
      <c r="AU1015" s="8">
        <f ca="1"/>
        <v>622.71999999999991</v>
      </c>
      <c r="AV1015" s="8">
        <f ca="1"/>
        <v>694.62</v>
      </c>
      <c r="AW1015" s="8"/>
      <c r="AX1015" s="8">
        <f ca="1"/>
        <v>567.22</v>
      </c>
      <c r="AY1015" s="8">
        <f ca="1"/>
        <v>685.08</v>
      </c>
      <c r="AZ1015" s="8">
        <f ca="1"/>
        <v>628.08000000000004</v>
      </c>
      <c r="BA1015" s="8">
        <f ca="1"/>
        <v>658.92</v>
      </c>
      <c r="BB1015" s="8">
        <f ca="1"/>
        <v>543.98</v>
      </c>
      <c r="BC1015" s="8">
        <f ca="1"/>
        <v>575.12</v>
      </c>
      <c r="BD1015" s="8">
        <f ca="1"/>
        <v>724.14</v>
      </c>
      <c r="BE1015" s="8">
        <f ca="1"/>
        <v>617.54</v>
      </c>
      <c r="BF1015" s="8">
        <f ca="1"/>
        <v>736.56000000000006</v>
      </c>
      <c r="BG1015" s="8"/>
      <c r="BH1015" s="8">
        <f ca="1"/>
        <v>70687.02</v>
      </c>
      <c r="BI1015" s="8">
        <f ca="1"/>
        <v>711.15</v>
      </c>
      <c r="BJ1015" s="8">
        <f ca="1"/>
        <v>48043.6</v>
      </c>
      <c r="BK1015" s="8">
        <f ca="1"/>
        <v>55506.509999999995</v>
      </c>
      <c r="BL1015" s="8">
        <f ca="1"/>
        <v>3444.1000000000004</v>
      </c>
      <c r="BM1015" s="8">
        <f ca="1"/>
        <v>649.74</v>
      </c>
      <c r="BN1015" s="8">
        <f ca="1"/>
        <v>711.92</v>
      </c>
      <c r="BO1015" s="8">
        <f ca="1"/>
        <v>730.80000000000007</v>
      </c>
      <c r="BP1015" s="8">
        <f ca="1"/>
        <v>2756.16</v>
      </c>
      <c r="BQ1015" s="8">
        <f ca="1"/>
        <v>36556.080000000002</v>
      </c>
      <c r="BR1015" s="16" t="str">
        <v>0- Port Costs</v>
      </c>
      <c r="BS1015" s="8"/>
      <c r="BT1015" s="8"/>
      <c r="BU1015" s="8"/>
      <c r="BV1015" s="16" t="str">
        <v>0- Port Value</v>
      </c>
      <c r="BW1015" s="8" t="e" vm="742">
        <f ca="1"/>
        <v>#VALUE!</v>
      </c>
      <c r="BX1015" s="16" t="str">
        <v>0</v>
      </c>
    </row>
    <row r="1016" spans="2:76" hidden="1" outlineLevel="1" x14ac:dyDescent="0.3">
      <c r="B1016" s="1" vm="565">
        <f ca="1"/>
        <v>44872</v>
      </c>
      <c r="C1016" s="8">
        <f ca="1"/>
        <v>198575.03999999998</v>
      </c>
      <c r="D1016" s="8">
        <f ca="1"/>
        <v>206635.44</v>
      </c>
      <c r="E1016" s="8">
        <f ca="1"/>
        <v>205440.47999999998</v>
      </c>
      <c r="F1016" s="8">
        <f ca="1"/>
        <v>206619.84000000003</v>
      </c>
      <c r="G1016" s="8">
        <f ca="1"/>
        <v>206927.37</v>
      </c>
      <c r="H1016" s="16" t="str">
        <v>0 - BM Costs</v>
      </c>
      <c r="I1016" s="8">
        <f ca="1"/>
        <v>0</v>
      </c>
      <c r="J1016" s="8">
        <f ca="1"/>
        <v>0</v>
      </c>
      <c r="K1016" s="8">
        <f ca="1"/>
        <v>88.939999999944121</v>
      </c>
      <c r="L1016" s="16" t="str">
        <v>0 - BM Port</v>
      </c>
      <c r="M1016" s="8">
        <f ca="1"/>
        <v>1024287.11</v>
      </c>
      <c r="N1016" s="16" t="str">
        <v>0 - Port Assets</v>
      </c>
      <c r="O1016" s="8">
        <f ca="1"/>
        <v>152386.13</v>
      </c>
      <c r="P1016" s="8">
        <f ca="1"/>
        <v>153342.77000000002</v>
      </c>
      <c r="Q1016" s="8">
        <f ca="1"/>
        <v>151993.60000000001</v>
      </c>
      <c r="R1016" s="8">
        <f ca="1"/>
        <v>0</v>
      </c>
      <c r="S1016" s="8">
        <f ca="1"/>
        <v>0</v>
      </c>
      <c r="T1016" s="8">
        <f ca="1"/>
        <v>105872.45000000001</v>
      </c>
      <c r="U1016" s="8">
        <f ca="1"/>
        <v>37927.56</v>
      </c>
      <c r="V1016" s="8">
        <f ca="1"/>
        <v>37240</v>
      </c>
      <c r="W1016" s="8">
        <f ca="1"/>
        <v>17329.27</v>
      </c>
      <c r="X1016" s="8">
        <f ca="1"/>
        <v>17766.96</v>
      </c>
      <c r="Y1016" s="8">
        <f ca="1"/>
        <v>12553.240000000002</v>
      </c>
      <c r="Z1016" s="8">
        <f ca="1"/>
        <v>19254.78</v>
      </c>
      <c r="AA1016" s="8">
        <f ca="1"/>
        <v>17773.2</v>
      </c>
      <c r="AB1016" s="8">
        <f ca="1"/>
        <v>8838.64</v>
      </c>
      <c r="AC1016" s="8">
        <f ca="1"/>
        <v>8354.06</v>
      </c>
      <c r="AD1016" s="8">
        <f ca="1"/>
        <v>5435</v>
      </c>
      <c r="AE1016" s="8">
        <f ca="1"/>
        <v>3730.5099999999998</v>
      </c>
      <c r="AF1016" s="8">
        <f ca="1"/>
        <v>3971.7599999999998</v>
      </c>
      <c r="AG1016" s="8">
        <f ca="1"/>
        <v>690.56000000000006</v>
      </c>
      <c r="AH1016" s="8">
        <f ca="1"/>
        <v>2104.29</v>
      </c>
      <c r="AI1016" s="8">
        <f ca="1"/>
        <v>762.42000000000007</v>
      </c>
      <c r="AJ1016" s="8">
        <f ca="1"/>
        <v>658.68000000000006</v>
      </c>
      <c r="AK1016" s="8"/>
      <c r="AL1016" s="8">
        <f ca="1"/>
        <v>704.52</v>
      </c>
      <c r="AM1016" s="8">
        <f ca="1"/>
        <v>702.1</v>
      </c>
      <c r="AN1016" s="8">
        <f ca="1"/>
        <v>679.14</v>
      </c>
      <c r="AO1016" s="8">
        <f ca="1"/>
        <v>676.19999999999993</v>
      </c>
      <c r="AP1016" s="8">
        <f ca="1"/>
        <v>620.79999999999995</v>
      </c>
      <c r="AQ1016" s="8">
        <f ca="1"/>
        <v>690.56</v>
      </c>
      <c r="AR1016" s="8">
        <f ca="1"/>
        <v>659.18999999999994</v>
      </c>
      <c r="AS1016" s="8"/>
      <c r="AT1016" s="8">
        <f ca="1"/>
        <v>679.82999999999993</v>
      </c>
      <c r="AU1016" s="8">
        <f ca="1"/>
        <v>640.64</v>
      </c>
      <c r="AV1016" s="8">
        <f ca="1"/>
        <v>691.56</v>
      </c>
      <c r="AW1016" s="8"/>
      <c r="AX1016" s="8">
        <f ca="1"/>
        <v>606.71</v>
      </c>
      <c r="AY1016" s="8">
        <f ca="1"/>
        <v>687.06000000000006</v>
      </c>
      <c r="AZ1016" s="8">
        <f ca="1"/>
        <v>623.12</v>
      </c>
      <c r="BA1016" s="8">
        <f ca="1"/>
        <v>689.01</v>
      </c>
      <c r="BB1016" s="8">
        <f ca="1"/>
        <v>538.07999999999993</v>
      </c>
      <c r="BC1016" s="8">
        <f ca="1"/>
        <v>568.96</v>
      </c>
      <c r="BD1016" s="8">
        <f ca="1"/>
        <v>686.07</v>
      </c>
      <c r="BE1016" s="8">
        <f ca="1"/>
        <v>591.36</v>
      </c>
      <c r="BF1016" s="8">
        <f ca="1"/>
        <v>736.56000000000006</v>
      </c>
      <c r="BG1016" s="8"/>
      <c r="BH1016" s="8">
        <f ca="1"/>
        <v>70574.64</v>
      </c>
      <c r="BI1016" s="8">
        <f ca="1"/>
        <v>705.1</v>
      </c>
      <c r="BJ1016" s="8">
        <f ca="1"/>
        <v>52060.36</v>
      </c>
      <c r="BK1016" s="8">
        <f ca="1"/>
        <v>57250.17</v>
      </c>
      <c r="BL1016" s="8">
        <f ca="1"/>
        <v>3454.2</v>
      </c>
      <c r="BM1016" s="8">
        <f ca="1"/>
        <v>640.9</v>
      </c>
      <c r="BN1016" s="8">
        <f ca="1"/>
        <v>683.31999999999994</v>
      </c>
      <c r="BO1016" s="8">
        <f ca="1"/>
        <v>729.06000000000006</v>
      </c>
      <c r="BP1016" s="8">
        <f ca="1"/>
        <v>2938.32</v>
      </c>
      <c r="BQ1016" s="8">
        <f ca="1"/>
        <v>37100.879999999997</v>
      </c>
      <c r="BR1016" s="16" t="str">
        <v>0- Port Costs</v>
      </c>
      <c r="BS1016" s="8"/>
      <c r="BT1016" s="8"/>
      <c r="BU1016" s="8"/>
      <c r="BV1016" s="16" t="str">
        <v>0- Port Value</v>
      </c>
      <c r="BW1016" s="8" t="e" vm="742">
        <f ca="1"/>
        <v>#VALUE!</v>
      </c>
      <c r="BX1016" s="16" t="str">
        <v>0</v>
      </c>
    </row>
    <row r="1017" spans="2:76" hidden="1" outlineLevel="1" x14ac:dyDescent="0.3">
      <c r="B1017" s="1" vm="613">
        <f ca="1"/>
        <v>44869</v>
      </c>
      <c r="C1017" s="8">
        <f ca="1"/>
        <v>203982.71999999997</v>
      </c>
      <c r="D1017" s="8">
        <f ca="1"/>
        <v>207337.18</v>
      </c>
      <c r="E1017" s="8">
        <f ca="1"/>
        <v>206530.52000000002</v>
      </c>
      <c r="F1017" s="8">
        <f ca="1"/>
        <v>207783.24</v>
      </c>
      <c r="G1017" s="8">
        <f ca="1"/>
        <v>207547.47</v>
      </c>
      <c r="H1017" s="16" t="str">
        <v>0 - BM Costs</v>
      </c>
      <c r="I1017" s="8">
        <f ca="1"/>
        <v>0</v>
      </c>
      <c r="J1017" s="8">
        <f ca="1"/>
        <v>0</v>
      </c>
      <c r="K1017" s="8">
        <f ca="1"/>
        <v>88.939999999944121</v>
      </c>
      <c r="L1017" s="16" t="str">
        <v>0 - BM Port</v>
      </c>
      <c r="M1017" s="8">
        <f ca="1"/>
        <v>1033270.0699999998</v>
      </c>
      <c r="N1017" s="16" t="str">
        <v>0 - Port Assets</v>
      </c>
      <c r="O1017" s="8">
        <f ca="1"/>
        <v>149286.69</v>
      </c>
      <c r="P1017" s="8">
        <f ca="1"/>
        <v>153051.29</v>
      </c>
      <c r="Q1017" s="8">
        <f ca="1"/>
        <v>150693.12</v>
      </c>
      <c r="R1017" s="8">
        <f ca="1"/>
        <v>0</v>
      </c>
      <c r="S1017" s="8">
        <f ca="1"/>
        <v>0</v>
      </c>
      <c r="T1017" s="8">
        <f ca="1"/>
        <v>111760.2</v>
      </c>
      <c r="U1017" s="8">
        <f ca="1"/>
        <v>37479.75</v>
      </c>
      <c r="V1017" s="8">
        <f ca="1"/>
        <v>36495.199999999997</v>
      </c>
      <c r="W1017" s="8">
        <f ca="1"/>
        <v>17346.89</v>
      </c>
      <c r="X1017" s="8">
        <f ca="1"/>
        <v>17419.439999999999</v>
      </c>
      <c r="Y1017" s="8">
        <f ca="1"/>
        <v>12328.54</v>
      </c>
      <c r="Z1017" s="8">
        <f ca="1"/>
        <v>19467.54</v>
      </c>
      <c r="AA1017" s="8">
        <f ca="1"/>
        <v>17476.98</v>
      </c>
      <c r="AB1017" s="8">
        <f ca="1"/>
        <v>10159.879999999999</v>
      </c>
      <c r="AC1017" s="8">
        <f ca="1"/>
        <v>8354.06</v>
      </c>
      <c r="AD1017" s="8">
        <f ca="1"/>
        <v>5608.92</v>
      </c>
      <c r="AE1017" s="8">
        <f ca="1"/>
        <v>3722.73</v>
      </c>
      <c r="AF1017" s="8">
        <f ca="1"/>
        <v>3971.7599999999998</v>
      </c>
      <c r="AG1017" s="8">
        <f ca="1"/>
        <v>688.90000000000009</v>
      </c>
      <c r="AH1017" s="8">
        <f ca="1"/>
        <v>2124.7200000000003</v>
      </c>
      <c r="AI1017" s="8">
        <f ca="1"/>
        <v>644.52</v>
      </c>
      <c r="AJ1017" s="8">
        <f ca="1"/>
        <v>649.43999999999994</v>
      </c>
      <c r="AK1017" s="8"/>
      <c r="AL1017" s="8">
        <f ca="1"/>
        <v>715.85</v>
      </c>
      <c r="AM1017" s="8">
        <f ca="1"/>
        <v>699.55000000000007</v>
      </c>
      <c r="AN1017" s="8">
        <f ca="1"/>
        <v>683.1</v>
      </c>
      <c r="AO1017" s="8">
        <f ca="1"/>
        <v>682.18</v>
      </c>
      <c r="AP1017" s="8">
        <f ca="1"/>
        <v>669.59999999999991</v>
      </c>
      <c r="AQ1017" s="8">
        <f ca="1"/>
        <v>708.8</v>
      </c>
      <c r="AR1017" s="8">
        <f ca="1"/>
        <v>681.81999999999994</v>
      </c>
      <c r="AS1017" s="8"/>
      <c r="AT1017" s="8">
        <f ca="1"/>
        <v>665.64</v>
      </c>
      <c r="AU1017" s="8">
        <f ca="1"/>
        <v>658.56</v>
      </c>
      <c r="AV1017" s="8">
        <f ca="1"/>
        <v>670.14</v>
      </c>
      <c r="AW1017" s="8"/>
      <c r="AX1017" s="8">
        <f ca="1"/>
        <v>674.92</v>
      </c>
      <c r="AY1017" s="8">
        <f ca="1"/>
        <v>655.38</v>
      </c>
      <c r="AZ1017" s="8">
        <f ca="1"/>
        <v>638.72</v>
      </c>
      <c r="BA1017" s="8">
        <f ca="1"/>
        <v>675.75</v>
      </c>
      <c r="BB1017" s="8">
        <f ca="1"/>
        <v>607.70000000000005</v>
      </c>
      <c r="BC1017" s="8">
        <f ca="1"/>
        <v>631.67999999999995</v>
      </c>
      <c r="BD1017" s="8">
        <f ca="1"/>
        <v>690.12</v>
      </c>
      <c r="BE1017" s="8">
        <f ca="1"/>
        <v>608.30000000000007</v>
      </c>
      <c r="BF1017" s="8">
        <f ca="1"/>
        <v>722.61</v>
      </c>
      <c r="BG1017" s="8"/>
      <c r="BH1017" s="8">
        <f ca="1"/>
        <v>70630.83</v>
      </c>
      <c r="BI1017" s="8">
        <f ca="1"/>
        <v>698.5</v>
      </c>
      <c r="BJ1017" s="8">
        <f ca="1"/>
        <v>53635.56</v>
      </c>
      <c r="BK1017" s="8">
        <f ca="1"/>
        <v>58122</v>
      </c>
      <c r="BL1017" s="8">
        <f ca="1"/>
        <v>3519.85</v>
      </c>
      <c r="BM1017" s="8">
        <f ca="1"/>
        <v>649.74</v>
      </c>
      <c r="BN1017" s="8">
        <f ca="1"/>
        <v>676.72</v>
      </c>
      <c r="BO1017" s="8">
        <f ca="1"/>
        <v>729.06000000000006</v>
      </c>
      <c r="BP1017" s="8">
        <f ca="1"/>
        <v>2977.9199999999996</v>
      </c>
      <c r="BQ1017" s="8">
        <f ca="1"/>
        <v>34948.92</v>
      </c>
      <c r="BR1017" s="16" t="str">
        <v>0- Port Costs</v>
      </c>
      <c r="BS1017" s="8"/>
      <c r="BT1017" s="8"/>
      <c r="BU1017" s="8"/>
      <c r="BV1017" s="16" t="str">
        <v>0- Port Value</v>
      </c>
      <c r="BW1017" s="8" t="e" vm="742">
        <f ca="1"/>
        <v>#VALUE!</v>
      </c>
      <c r="BX1017" s="16" t="str">
        <v>0</v>
      </c>
    </row>
    <row r="1018" spans="2:76" hidden="1" outlineLevel="1" x14ac:dyDescent="0.3">
      <c r="B1018" s="1" vm="655">
        <f ca="1"/>
        <v>44868</v>
      </c>
      <c r="C1018" s="8">
        <f ca="1"/>
        <v>200675.86079999999</v>
      </c>
      <c r="D1018" s="8">
        <f ca="1"/>
        <v>197809.71000000002</v>
      </c>
      <c r="E1018" s="8">
        <f ca="1"/>
        <v>197874.32</v>
      </c>
      <c r="F1018" s="8">
        <f ca="1"/>
        <v>197661.65999999997</v>
      </c>
      <c r="G1018" s="8">
        <f ca="1"/>
        <v>197757.95130000002</v>
      </c>
      <c r="H1018" s="16" t="str">
        <v>0 - BM Costs</v>
      </c>
      <c r="I1018" s="8">
        <f ca="1"/>
        <v>0</v>
      </c>
      <c r="J1018" s="8">
        <f ca="1"/>
        <v>0</v>
      </c>
      <c r="K1018" s="8">
        <f ca="1"/>
        <v>88.939999999944121</v>
      </c>
      <c r="L1018" s="16" t="str">
        <v>0 - BM Port</v>
      </c>
      <c r="M1018" s="8">
        <f ca="1"/>
        <v>991868.44209999987</v>
      </c>
      <c r="N1018" s="16" t="str">
        <v>0 - Port Assets</v>
      </c>
      <c r="O1018" s="8">
        <f ca="1"/>
        <v>147773.00999999998</v>
      </c>
      <c r="P1018" s="8">
        <f ca="1"/>
        <v>149699.27000000002</v>
      </c>
      <c r="Q1018" s="8">
        <f ca="1"/>
        <v>150205.44</v>
      </c>
      <c r="R1018" s="8">
        <f ca="1"/>
        <v>0</v>
      </c>
      <c r="S1018" s="8">
        <f ca="1"/>
        <v>0</v>
      </c>
      <c r="T1018" s="8">
        <f ca="1"/>
        <v>120645.34999999999</v>
      </c>
      <c r="U1018" s="8">
        <f ca="1"/>
        <v>37713.39</v>
      </c>
      <c r="V1018" s="8">
        <f ca="1"/>
        <v>37240</v>
      </c>
      <c r="W1018" s="8">
        <f ca="1"/>
        <v>18315.989999999998</v>
      </c>
      <c r="X1018" s="8">
        <f ca="1"/>
        <v>17962.439999999999</v>
      </c>
      <c r="Y1018" s="8">
        <f ca="1"/>
        <v>12568.220000000001</v>
      </c>
      <c r="Z1018" s="8">
        <f ca="1"/>
        <v>18900.18</v>
      </c>
      <c r="AA1018" s="8">
        <f ca="1"/>
        <v>17625.09</v>
      </c>
      <c r="AB1018" s="8">
        <f ca="1"/>
        <v>10114.320000000002</v>
      </c>
      <c r="AC1018" s="8">
        <f ca="1"/>
        <v>8618.2199999999993</v>
      </c>
      <c r="AD1018" s="8">
        <f ca="1"/>
        <v>5630.66</v>
      </c>
      <c r="AE1018" s="8">
        <f ca="1"/>
        <v>3905.5599999999995</v>
      </c>
      <c r="AF1018" s="8">
        <f ca="1"/>
        <v>4355</v>
      </c>
      <c r="AG1018" s="8">
        <f ca="1"/>
        <v>737.87</v>
      </c>
      <c r="AH1018" s="8">
        <f ca="1"/>
        <v>2410.7399999999998</v>
      </c>
      <c r="AI1018" s="8">
        <f ca="1"/>
        <v>685.13000000000011</v>
      </c>
      <c r="AJ1018" s="8">
        <f ca="1"/>
        <v>645.4799999999999</v>
      </c>
      <c r="AK1018" s="8"/>
      <c r="AL1018" s="8">
        <f ca="1"/>
        <v>707.61</v>
      </c>
      <c r="AM1018" s="8">
        <f ca="1"/>
        <v>702.1</v>
      </c>
      <c r="AN1018" s="8">
        <f ca="1"/>
        <v>679.14</v>
      </c>
      <c r="AO1018" s="8">
        <f ca="1"/>
        <v>678.96</v>
      </c>
      <c r="AP1018" s="8">
        <f ca="1"/>
        <v>684</v>
      </c>
      <c r="AQ1018" s="8">
        <f ca="1"/>
        <v>719.36</v>
      </c>
      <c r="AR1018" s="8">
        <f ca="1"/>
        <v>688.39</v>
      </c>
      <c r="AS1018" s="8"/>
      <c r="AT1018" s="8">
        <f ca="1"/>
        <v>665.64</v>
      </c>
      <c r="AU1018" s="8">
        <f ca="1"/>
        <v>663.04</v>
      </c>
      <c r="AV1018" s="8">
        <f ca="1"/>
        <v>686.97</v>
      </c>
      <c r="AW1018" s="8"/>
      <c r="AX1018" s="8">
        <f ca="1"/>
        <v>689.28</v>
      </c>
      <c r="AY1018" s="8">
        <f ca="1"/>
        <v>625.68000000000006</v>
      </c>
      <c r="AZ1018" s="8">
        <f ca="1"/>
        <v>658.8</v>
      </c>
      <c r="BA1018" s="8">
        <f ca="1"/>
        <v>701.25</v>
      </c>
      <c r="BB1018" s="8">
        <f ca="1"/>
        <v>590</v>
      </c>
      <c r="BC1018" s="8">
        <f ca="1"/>
        <v>640.07999999999993</v>
      </c>
      <c r="BD1018" s="8">
        <f ca="1"/>
        <v>685.2600000000001</v>
      </c>
      <c r="BE1018" s="8">
        <f ca="1"/>
        <v>674.52</v>
      </c>
      <c r="BF1018" s="8">
        <f ca="1"/>
        <v>677.97</v>
      </c>
      <c r="BG1018" s="8"/>
      <c r="BH1018" s="8">
        <f ca="1"/>
        <v>69675.600000000006</v>
      </c>
      <c r="BI1018" s="8">
        <f ca="1"/>
        <v>694.65000000000009</v>
      </c>
      <c r="BJ1018" s="8">
        <f ca="1"/>
        <v>51981.599999999999</v>
      </c>
      <c r="BK1018" s="8">
        <f ca="1"/>
        <v>58122</v>
      </c>
      <c r="BL1018" s="8">
        <f ca="1"/>
        <v>3489.55</v>
      </c>
      <c r="BM1018" s="8">
        <f ca="1"/>
        <v>658.58</v>
      </c>
      <c r="BN1018" s="8">
        <f ca="1"/>
        <v>643.72</v>
      </c>
      <c r="BO1018" s="8">
        <f ca="1"/>
        <v>717.75</v>
      </c>
      <c r="BP1018" s="8">
        <f ca="1"/>
        <v>2970</v>
      </c>
      <c r="BQ1018" s="8">
        <f ca="1"/>
        <v>29691.600000000002</v>
      </c>
      <c r="BR1018" s="16" t="str">
        <v>0- Port Costs</v>
      </c>
      <c r="BS1018" s="8"/>
      <c r="BT1018" s="8"/>
      <c r="BU1018" s="8"/>
      <c r="BV1018" s="16" t="str">
        <v>0- Port Value</v>
      </c>
      <c r="BW1018" s="8" t="e" vm="742">
        <f ca="1"/>
        <v>#VALUE!</v>
      </c>
      <c r="BX1018" s="16" t="str">
        <v>0</v>
      </c>
    </row>
    <row r="1019" spans="2:76" hidden="1" outlineLevel="1" x14ac:dyDescent="0.3">
      <c r="B1019" s="1" vm="697">
        <f ca="1"/>
        <v>44867</v>
      </c>
      <c r="C1019" s="8">
        <f ca="1"/>
        <v>199958.39999999999</v>
      </c>
      <c r="D1019" s="8">
        <f ca="1"/>
        <v>199941.91999999998</v>
      </c>
      <c r="E1019" s="8">
        <f ca="1"/>
        <v>199990.28</v>
      </c>
      <c r="F1019" s="8">
        <f ca="1"/>
        <v>199988.46000000002</v>
      </c>
      <c r="G1019" s="8">
        <f ca="1"/>
        <v>199982.25</v>
      </c>
      <c r="H1019" s="16" t="str">
        <v>0 - BM Costs</v>
      </c>
      <c r="I1019" s="8">
        <f ca="1"/>
        <v>-9.9499999999999993</v>
      </c>
      <c r="J1019" s="8">
        <f ca="1"/>
        <v>-49.75</v>
      </c>
      <c r="K1019" s="8">
        <f ca="1"/>
        <v>88.939999999944121</v>
      </c>
      <c r="L1019" s="16" t="str">
        <v>0 - BM Port</v>
      </c>
      <c r="M1019" s="8">
        <f ca="1"/>
        <v>999950.25</v>
      </c>
      <c r="N1019" s="16" t="str">
        <v>0 - Port Assets</v>
      </c>
      <c r="O1019" s="8">
        <f ca="1"/>
        <v>148286.58000000002</v>
      </c>
      <c r="P1019" s="8">
        <f ca="1"/>
        <v>148339.03</v>
      </c>
      <c r="Q1019" s="8">
        <f ca="1"/>
        <v>148336</v>
      </c>
      <c r="R1019" s="8">
        <f ca="1"/>
        <v>0</v>
      </c>
      <c r="S1019" s="8">
        <f ca="1"/>
        <v>0</v>
      </c>
      <c r="T1019" s="8">
        <f ca="1"/>
        <v>110047.4</v>
      </c>
      <c r="U1019" s="8">
        <f ca="1"/>
        <v>37966.5</v>
      </c>
      <c r="V1019" s="8">
        <f ca="1"/>
        <v>35564.199999999997</v>
      </c>
      <c r="W1019" s="8">
        <f ca="1"/>
        <v>18430.52</v>
      </c>
      <c r="X1019" s="8">
        <f ca="1"/>
        <v>18136.2</v>
      </c>
      <c r="Y1019" s="8">
        <f ca="1"/>
        <v>12718.02</v>
      </c>
      <c r="Z1019" s="8">
        <f ca="1"/>
        <v>18829.259999999998</v>
      </c>
      <c r="AA1019" s="8">
        <f ca="1"/>
        <v>18020.05</v>
      </c>
      <c r="AB1019" s="8">
        <f ca="1"/>
        <v>9977.64</v>
      </c>
      <c r="AC1019" s="8">
        <f ca="1"/>
        <v>8750.2999999999993</v>
      </c>
      <c r="AD1019" s="8">
        <f ca="1"/>
        <v>6152.42</v>
      </c>
      <c r="AE1019" s="8">
        <f ca="1"/>
        <v>3656.6000000000004</v>
      </c>
      <c r="AF1019" s="8">
        <f ca="1"/>
        <v>4076.2799999999997</v>
      </c>
      <c r="AG1019" s="8">
        <f ca="1"/>
        <v>684.75</v>
      </c>
      <c r="AH1019" s="8">
        <f ca="1"/>
        <v>2329.02</v>
      </c>
      <c r="AI1019" s="8">
        <f ca="1"/>
        <v>687.75</v>
      </c>
      <c r="AJ1019" s="8">
        <f ca="1"/>
        <v>685.08</v>
      </c>
      <c r="AK1019" s="8"/>
      <c r="AL1019" s="8">
        <f ca="1"/>
        <v>687.01</v>
      </c>
      <c r="AM1019" s="8">
        <f ca="1"/>
        <v>685.1</v>
      </c>
      <c r="AN1019" s="8">
        <f ca="1"/>
        <v>681.78</v>
      </c>
      <c r="AO1019" s="8">
        <f ca="1"/>
        <v>676.19999999999993</v>
      </c>
      <c r="AP1019" s="8">
        <f ca="1"/>
        <v>690</v>
      </c>
      <c r="AQ1019" s="8">
        <f ca="1"/>
        <v>675.2</v>
      </c>
      <c r="AR1019" s="8">
        <f ca="1"/>
        <v>689.84999999999991</v>
      </c>
      <c r="AS1019" s="8"/>
      <c r="AT1019" s="8">
        <f ca="1"/>
        <v>687.57</v>
      </c>
      <c r="AU1019" s="8">
        <f ca="1"/>
        <v>689.92000000000007</v>
      </c>
      <c r="AV1019" s="8">
        <f ca="1"/>
        <v>688.5</v>
      </c>
      <c r="AW1019" s="8"/>
      <c r="AX1019" s="8">
        <f ca="1"/>
        <v>689.28</v>
      </c>
      <c r="AY1019" s="8">
        <f ca="1"/>
        <v>687.06000000000006</v>
      </c>
      <c r="AZ1019" s="8">
        <f ca="1"/>
        <v>639.12</v>
      </c>
      <c r="BA1019" s="8">
        <f ca="1"/>
        <v>683.4</v>
      </c>
      <c r="BB1019" s="8">
        <f ca="1"/>
        <v>685.57999999999993</v>
      </c>
      <c r="BC1019" s="8">
        <f ca="1"/>
        <v>683.76</v>
      </c>
      <c r="BD1019" s="8">
        <f ca="1"/>
        <v>684.44999999999993</v>
      </c>
      <c r="BE1019" s="8">
        <f ca="1"/>
        <v>688.38</v>
      </c>
      <c r="BF1019" s="8">
        <f ca="1"/>
        <v>689.13000000000011</v>
      </c>
      <c r="BG1019" s="8"/>
      <c r="BH1019" s="8">
        <f ca="1"/>
        <v>69900.36</v>
      </c>
      <c r="BI1019" s="8">
        <f ca="1"/>
        <v>689.15</v>
      </c>
      <c r="BJ1019" s="8">
        <f ca="1"/>
        <v>52139.12</v>
      </c>
      <c r="BK1019" s="8">
        <f ca="1"/>
        <v>58703.22</v>
      </c>
      <c r="BL1019" s="8">
        <f ca="1"/>
        <v>3636</v>
      </c>
      <c r="BM1019" s="8">
        <f ca="1"/>
        <v>687.31</v>
      </c>
      <c r="BN1019" s="8">
        <f ca="1"/>
        <v>685.08</v>
      </c>
      <c r="BO1019" s="8">
        <f ca="1"/>
        <v>688.17</v>
      </c>
      <c r="BP1019" s="8">
        <f ca="1"/>
        <v>2962.0800000000004</v>
      </c>
      <c r="BQ1019" s="8">
        <f ca="1"/>
        <v>30399.84</v>
      </c>
      <c r="BR1019" s="16" t="str">
        <v>0- Port Costs</v>
      </c>
      <c r="BS1019" s="8"/>
      <c r="BT1019" s="8"/>
      <c r="BU1019" s="8"/>
      <c r="BV1019" s="16" t="str">
        <v>0- Port Value</v>
      </c>
      <c r="BW1019" s="8" t="e" vm="742">
        <f ca="1"/>
        <v>#VALUE!</v>
      </c>
      <c r="BX1019" s="16" t="str">
        <v>0</v>
      </c>
    </row>
    <row r="1020" spans="2:76" hidden="1" outlineLevel="1" x14ac:dyDescent="0.3">
      <c r="C1020" s="8"/>
      <c r="D1020" s="8"/>
      <c r="E1020" s="8"/>
      <c r="F1020" s="8"/>
      <c r="G1020" s="8"/>
      <c r="H1020" s="16" t="str">
        <v>0 - BM Costs</v>
      </c>
      <c r="I1020" s="8"/>
      <c r="J1020" s="8"/>
      <c r="K1020" s="8"/>
      <c r="L1020" s="16" t="str">
        <v>0 - BM Port</v>
      </c>
      <c r="M1020" s="8"/>
      <c r="N1020" s="16" t="str">
        <v>0 - Port Assets</v>
      </c>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8"/>
      <c r="BQ1020" s="8"/>
      <c r="BR1020" s="16" t="str">
        <v>0- Port Costs</v>
      </c>
      <c r="BS1020" s="8"/>
      <c r="BT1020" s="8"/>
      <c r="BU1020" s="8"/>
      <c r="BV1020" s="16" t="str">
        <v>0- Port Value</v>
      </c>
      <c r="BW1020" s="8"/>
      <c r="BX1020" s="16" t="str">
        <v>0</v>
      </c>
    </row>
    <row r="1021" spans="2:76" hidden="1" outlineLevel="1" x14ac:dyDescent="0.3">
      <c r="C1021" s="8"/>
      <c r="D1021" s="8"/>
      <c r="E1021" s="8"/>
      <c r="F1021" s="8"/>
      <c r="G1021" s="8"/>
      <c r="H1021" s="16" t="str">
        <v>0 - BM Costs</v>
      </c>
      <c r="I1021" s="8"/>
      <c r="J1021" s="8"/>
      <c r="K1021" s="8"/>
      <c r="L1021" s="16" t="str">
        <v>0 - BM Port</v>
      </c>
      <c r="M1021" s="8"/>
      <c r="N1021" s="16" t="str">
        <v>0 - Port Assets</v>
      </c>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8"/>
      <c r="BQ1021" s="8"/>
      <c r="BR1021" s="16" t="str">
        <v>0- Port Costs</v>
      </c>
      <c r="BS1021" s="8"/>
      <c r="BT1021" s="8"/>
      <c r="BU1021" s="8"/>
      <c r="BV1021" s="16" t="str">
        <v>0- Port Value</v>
      </c>
      <c r="BW1021" s="8"/>
      <c r="BX1021" s="16" t="str">
        <v>0</v>
      </c>
    </row>
    <row r="1022" spans="2:76" hidden="1" outlineLevel="1" x14ac:dyDescent="0.3">
      <c r="C1022" s="8"/>
      <c r="D1022" s="8"/>
      <c r="E1022" s="8"/>
      <c r="F1022" s="8"/>
      <c r="G1022" s="8"/>
      <c r="H1022" s="16" t="str">
        <v>0 - BM Costs</v>
      </c>
      <c r="I1022" s="8"/>
      <c r="J1022" s="8"/>
      <c r="K1022" s="8"/>
      <c r="L1022" s="16" t="str">
        <v>0 - BM Port</v>
      </c>
      <c r="M1022" s="8"/>
      <c r="N1022" s="16" t="str">
        <v>0 - Port Assets</v>
      </c>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16" t="str">
        <v>0- Port Costs</v>
      </c>
      <c r="BS1022" s="8"/>
      <c r="BT1022" s="8"/>
      <c r="BU1022" s="8"/>
      <c r="BV1022" s="16" t="str">
        <v>0- Port Value</v>
      </c>
      <c r="BW1022" s="8"/>
      <c r="BX1022" s="16" t="str">
        <v>0</v>
      </c>
    </row>
    <row r="1023" spans="2:76" hidden="1" outlineLevel="1" x14ac:dyDescent="0.3">
      <c r="C1023" s="8"/>
      <c r="D1023" s="8"/>
      <c r="E1023" s="8"/>
      <c r="F1023" s="8"/>
      <c r="G1023" s="8"/>
      <c r="H1023" s="16" t="str">
        <v>0 - BM Costs</v>
      </c>
      <c r="I1023" s="8"/>
      <c r="J1023" s="8"/>
      <c r="K1023" s="8"/>
      <c r="L1023" s="16" t="str">
        <v>0 - BM Port</v>
      </c>
      <c r="M1023" s="8"/>
      <c r="N1023" s="16" t="str">
        <v>0 - Port Assets</v>
      </c>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8"/>
      <c r="BQ1023" s="8"/>
      <c r="BR1023" s="16" t="str">
        <v>0- Port Costs</v>
      </c>
      <c r="BS1023" s="8"/>
      <c r="BT1023" s="8"/>
      <c r="BU1023" s="8"/>
      <c r="BV1023" s="16" t="str">
        <v>0- Port Value</v>
      </c>
      <c r="BW1023" s="8"/>
      <c r="BX1023" s="16" t="str">
        <v>0</v>
      </c>
    </row>
    <row r="1024" spans="2:76" hidden="1" outlineLevel="1" x14ac:dyDescent="0.3">
      <c r="C1024" s="8"/>
      <c r="D1024" s="8"/>
      <c r="E1024" s="8"/>
      <c r="F1024" s="8"/>
      <c r="G1024" s="8"/>
      <c r="H1024" s="16" t="str">
        <v>0 - BM Costs</v>
      </c>
      <c r="I1024" s="8"/>
      <c r="J1024" s="8"/>
      <c r="K1024" s="8"/>
      <c r="L1024" s="16" t="str">
        <v>0 - BM Port</v>
      </c>
      <c r="N1024" s="16" t="str">
        <v>0 - Port Assets</v>
      </c>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8"/>
      <c r="BQ1024" s="8"/>
      <c r="BR1024" s="16" t="str">
        <v>0- Port Costs</v>
      </c>
      <c r="BS1024" s="8"/>
      <c r="BT1024" s="8"/>
      <c r="BU1024" s="8"/>
      <c r="BV1024" s="16" t="str">
        <v>0- Port Value</v>
      </c>
      <c r="BW1024" s="8"/>
      <c r="BX1024" s="16" t="str">
        <v>0</v>
      </c>
    </row>
    <row r="1025" spans="3:76" hidden="1" outlineLevel="1" x14ac:dyDescent="0.3">
      <c r="C1025" s="8"/>
      <c r="D1025" s="8"/>
      <c r="E1025" s="8"/>
      <c r="F1025" s="8"/>
      <c r="G1025" s="8"/>
      <c r="H1025" s="16" t="str">
        <v>0 - BM Costs</v>
      </c>
      <c r="I1025" s="8"/>
      <c r="J1025" s="8"/>
      <c r="K1025" s="8"/>
      <c r="L1025" s="16" t="str">
        <v>0 - BM Port</v>
      </c>
      <c r="N1025" s="16" t="str">
        <v>0 - Port Assets</v>
      </c>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8"/>
      <c r="BQ1025" s="8"/>
      <c r="BR1025" s="16" t="str">
        <v>0- Port Costs</v>
      </c>
      <c r="BS1025" s="8"/>
      <c r="BT1025" s="8"/>
      <c r="BU1025" s="8"/>
      <c r="BV1025" s="16" t="str">
        <v>0- Port Value</v>
      </c>
      <c r="BW1025" s="8"/>
      <c r="BX1025" s="16" t="str">
        <v>0</v>
      </c>
    </row>
    <row r="1026" spans="3:76" hidden="1" outlineLevel="1" x14ac:dyDescent="0.3">
      <c r="C1026" s="8"/>
      <c r="D1026" s="8"/>
      <c r="E1026" s="8"/>
      <c r="F1026" s="8"/>
      <c r="G1026" s="8"/>
      <c r="H1026" s="16" t="str">
        <v>0 - BM Costs</v>
      </c>
      <c r="I1026" s="8"/>
      <c r="J1026" s="8"/>
      <c r="K1026" s="8"/>
      <c r="L1026" s="16" t="str">
        <v>0 - BM Port</v>
      </c>
      <c r="N1026" s="16" t="str">
        <v>0 - Port Assets</v>
      </c>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16" t="str">
        <v>0- Port Costs</v>
      </c>
      <c r="BS1026" s="8"/>
      <c r="BT1026" s="8"/>
      <c r="BU1026" s="8"/>
      <c r="BV1026" s="16" t="str">
        <v>0- Port Value</v>
      </c>
      <c r="BW1026" s="8"/>
      <c r="BX1026" s="16" t="str">
        <v>0</v>
      </c>
    </row>
    <row r="1027" spans="3:76" hidden="1" outlineLevel="1" x14ac:dyDescent="0.3">
      <c r="C1027" s="8"/>
      <c r="D1027" s="8"/>
      <c r="E1027" s="8"/>
      <c r="F1027" s="8"/>
      <c r="G1027" s="8"/>
      <c r="H1027" s="16" t="str">
        <v>0 - BM Costs</v>
      </c>
      <c r="I1027" s="8"/>
      <c r="J1027" s="8"/>
      <c r="K1027" s="8"/>
      <c r="L1027" s="16" t="str">
        <v>0 - BM Port</v>
      </c>
      <c r="N1027" s="16" t="str">
        <v>0 - Port Assets</v>
      </c>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8"/>
      <c r="BQ1027" s="8"/>
      <c r="BR1027" s="16" t="str">
        <v>0- Port Costs</v>
      </c>
      <c r="BS1027" s="8"/>
      <c r="BT1027" s="8"/>
      <c r="BU1027" s="8"/>
      <c r="BV1027" s="16" t="str">
        <v>0- Port Value</v>
      </c>
      <c r="BW1027" s="8"/>
      <c r="BX1027" s="16" t="str">
        <v>0</v>
      </c>
    </row>
    <row r="1028" spans="3:76" hidden="1" outlineLevel="1" x14ac:dyDescent="0.3">
      <c r="C1028" s="8"/>
      <c r="D1028" s="8"/>
      <c r="E1028" s="8"/>
      <c r="F1028" s="8"/>
      <c r="G1028" s="8"/>
      <c r="H1028" s="16" t="str">
        <v>0 - BM Costs</v>
      </c>
      <c r="I1028" s="8"/>
      <c r="J1028" s="8"/>
      <c r="K1028" s="8"/>
      <c r="L1028" s="16" t="str">
        <v>0 - BM Port</v>
      </c>
      <c r="N1028" s="16" t="str">
        <v>0 - Port Assets</v>
      </c>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8"/>
      <c r="BQ1028" s="8"/>
      <c r="BR1028" s="16" t="str">
        <v>0- Port Costs</v>
      </c>
      <c r="BS1028" s="8"/>
      <c r="BT1028" s="8"/>
      <c r="BU1028" s="8"/>
      <c r="BV1028" s="16" t="str">
        <v>0- Port Value</v>
      </c>
      <c r="BW1028" s="8"/>
      <c r="BX1028" s="16" t="str">
        <v>0</v>
      </c>
    </row>
    <row r="1029" spans="3:76" hidden="1" outlineLevel="1" x14ac:dyDescent="0.3">
      <c r="H1029" s="16" t="str">
        <v>0 - BM Costs</v>
      </c>
      <c r="L1029" s="16" t="str">
        <v>0 - BM Port</v>
      </c>
      <c r="N1029" s="16" t="str">
        <v>0 - Port Assets</v>
      </c>
      <c r="O1029" s="8"/>
      <c r="P1029" s="8"/>
      <c r="Q1029" s="8"/>
      <c r="R1029" s="8"/>
      <c r="S1029" s="8"/>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8"/>
      <c r="BQ1029" s="8"/>
      <c r="BR1029" s="16" t="str">
        <v>0- Port Costs</v>
      </c>
      <c r="BV1029" s="16" t="str">
        <v>0- Port Value</v>
      </c>
      <c r="BW1029" s="8"/>
      <c r="BX1029" s="16" t="str">
        <v>0</v>
      </c>
    </row>
    <row r="1030" spans="3:76" hidden="1" outlineLevel="1" x14ac:dyDescent="0.3">
      <c r="H1030" s="16" t="str">
        <v>0 - BM Costs</v>
      </c>
      <c r="L1030" s="16" t="str">
        <v>0 - BM Port</v>
      </c>
      <c r="N1030" s="16" t="str">
        <v>0 - Port Assets</v>
      </c>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8"/>
      <c r="BQ1030" s="8"/>
      <c r="BR1030" s="16" t="str">
        <v>0- Port Costs</v>
      </c>
      <c r="BV1030" s="16" t="str">
        <v>0- Port Value</v>
      </c>
      <c r="BW1030" s="8"/>
      <c r="BX1030" s="16" t="str">
        <v>0</v>
      </c>
    </row>
    <row r="1031" spans="3:76" hidden="1" outlineLevel="1" x14ac:dyDescent="0.3">
      <c r="H1031" s="16" t="str">
        <v>0 - BM Costs</v>
      </c>
      <c r="L1031" s="16" t="str">
        <v>0 - BM Port</v>
      </c>
      <c r="N1031" s="16" t="str">
        <v>0 - Port Assets</v>
      </c>
      <c r="O1031" s="8"/>
      <c r="P1031" s="8"/>
      <c r="Q1031" s="8"/>
      <c r="R1031" s="8"/>
      <c r="S1031" s="8"/>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16" t="str">
        <v>0- Port Costs</v>
      </c>
      <c r="BV1031" s="16" t="str">
        <v>0- Port Value</v>
      </c>
      <c r="BW1031" s="8"/>
      <c r="BX1031" s="16" t="str">
        <v>0</v>
      </c>
    </row>
    <row r="1032" spans="3:76" hidden="1" outlineLevel="1" x14ac:dyDescent="0.3">
      <c r="H1032" s="16" t="str">
        <v>0 - BM Costs</v>
      </c>
      <c r="L1032" s="16" t="str">
        <v>0 - BM Port</v>
      </c>
      <c r="N1032" s="16" t="str">
        <v>0 - Port Assets</v>
      </c>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16" t="str">
        <v>0- Port Costs</v>
      </c>
      <c r="BV1032" s="16" t="str">
        <v>0- Port Value</v>
      </c>
      <c r="BW1032" s="8"/>
      <c r="BX1032" s="16" t="str">
        <v>0</v>
      </c>
    </row>
    <row r="1033" spans="3:76" hidden="1" outlineLevel="1" x14ac:dyDescent="0.3">
      <c r="H1033" s="16" t="str">
        <v>0 - BM Costs</v>
      </c>
      <c r="L1033" s="16" t="str">
        <v>0 - BM Port</v>
      </c>
      <c r="N1033" s="16" t="str">
        <v>0 - Port Assets</v>
      </c>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8"/>
      <c r="BK1033" s="8"/>
      <c r="BL1033" s="8"/>
      <c r="BM1033" s="8"/>
      <c r="BN1033" s="8"/>
      <c r="BO1033" s="8"/>
      <c r="BP1033" s="8"/>
      <c r="BQ1033" s="8"/>
      <c r="BR1033" s="16" t="str">
        <v>0- Port Costs</v>
      </c>
      <c r="BV1033" s="16" t="str">
        <v>0- Port Value</v>
      </c>
      <c r="BW1033" s="8"/>
      <c r="BX1033" s="16" t="str">
        <v>0</v>
      </c>
    </row>
    <row r="1034" spans="3:76" hidden="1" outlineLevel="1" x14ac:dyDescent="0.3">
      <c r="H1034" s="16" t="str">
        <v>0 - BM Costs</v>
      </c>
      <c r="L1034" s="16" t="str">
        <v>0 - BM Port</v>
      </c>
      <c r="N1034" s="16" t="str">
        <v>0 - Port Assets</v>
      </c>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16" t="str">
        <v>0- Port Costs</v>
      </c>
      <c r="BV1034" s="16" t="str">
        <v>0- Port Value</v>
      </c>
      <c r="BW1034" s="8"/>
      <c r="BX1034" s="16" t="str">
        <v>0</v>
      </c>
    </row>
    <row r="1035" spans="3:76" hidden="1" outlineLevel="1" x14ac:dyDescent="0.3">
      <c r="H1035" s="16" t="str">
        <v>0 - BM Costs</v>
      </c>
      <c r="L1035" s="16" t="str">
        <v>0 - BM Port</v>
      </c>
      <c r="N1035" s="16" t="str">
        <v>0 - Port Assets</v>
      </c>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16" t="str">
        <v>0- Port Costs</v>
      </c>
      <c r="BV1035" s="16" t="str">
        <v>0- Port Value</v>
      </c>
      <c r="BW1035" s="8"/>
      <c r="BX1035" s="16" t="str">
        <v>0</v>
      </c>
    </row>
    <row r="1036" spans="3:76" hidden="1" outlineLevel="1" x14ac:dyDescent="0.3">
      <c r="H1036" s="16" t="str">
        <v>0 - BM Costs</v>
      </c>
      <c r="L1036" s="16" t="str">
        <v>0 - BM Port</v>
      </c>
      <c r="N1036" s="16" t="str">
        <v>0 - Port Assets</v>
      </c>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16" t="str">
        <v>0- Port Costs</v>
      </c>
      <c r="BV1036" s="16" t="str">
        <v>0- Port Value</v>
      </c>
      <c r="BW1036" s="8"/>
      <c r="BX1036" s="16" t="str">
        <v>0</v>
      </c>
    </row>
    <row r="1037" spans="3:76" hidden="1" outlineLevel="1" x14ac:dyDescent="0.3">
      <c r="H1037" s="16" t="str">
        <v>0 - BM Costs</v>
      </c>
      <c r="L1037" s="16" t="str">
        <v>0 - BM Port</v>
      </c>
      <c r="N1037" s="16" t="str">
        <v>0 - Port Assets</v>
      </c>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8"/>
      <c r="BM1037" s="8"/>
      <c r="BN1037" s="8"/>
      <c r="BO1037" s="8"/>
      <c r="BP1037" s="8"/>
      <c r="BQ1037" s="8"/>
      <c r="BR1037" s="16" t="str">
        <v>0- Port Costs</v>
      </c>
      <c r="BV1037" s="16" t="str">
        <v>0- Port Value</v>
      </c>
      <c r="BW1037" s="8"/>
      <c r="BX1037" s="16" t="str">
        <v>0</v>
      </c>
    </row>
    <row r="1038" spans="3:76" hidden="1" outlineLevel="1" x14ac:dyDescent="0.3">
      <c r="H1038" s="16" t="str">
        <v>0 - BM Costs</v>
      </c>
      <c r="L1038" s="16" t="str">
        <v>0 - BM Port</v>
      </c>
      <c r="N1038" s="16" t="str">
        <v>0 - Port Assets</v>
      </c>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16" t="str">
        <v>0- Port Costs</v>
      </c>
      <c r="BV1038" s="16" t="str">
        <v>0- Port Value</v>
      </c>
      <c r="BW1038" s="8"/>
      <c r="BX1038" s="16" t="str">
        <v>0</v>
      </c>
    </row>
    <row r="1039" spans="3:76" hidden="1" outlineLevel="1" x14ac:dyDescent="0.3">
      <c r="H1039" s="16" t="str">
        <v>0 - BM Costs</v>
      </c>
      <c r="L1039" s="16" t="str">
        <v>0 - BM Port</v>
      </c>
      <c r="N1039" s="16" t="str">
        <v>0 - Port Assets</v>
      </c>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16" t="str">
        <v>0- Port Costs</v>
      </c>
      <c r="BV1039" s="16" t="str">
        <v>0- Port Value</v>
      </c>
      <c r="BW1039" s="8"/>
      <c r="BX1039" s="16" t="str">
        <v>0</v>
      </c>
    </row>
    <row r="1040" spans="3:76" hidden="1" outlineLevel="1" x14ac:dyDescent="0.3">
      <c r="H1040" s="16" t="str">
        <v>0 - BM Costs</v>
      </c>
      <c r="L1040" s="16" t="str">
        <v>0 - BM Port</v>
      </c>
      <c r="N1040" s="16" t="str">
        <v>0 - Port Assets</v>
      </c>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16" t="str">
        <v>0- Port Costs</v>
      </c>
      <c r="BV1040" s="16" t="str">
        <v>0- Port Value</v>
      </c>
      <c r="BW1040" s="8"/>
      <c r="BX1040" s="16" t="str">
        <v>0</v>
      </c>
    </row>
    <row r="1041" spans="8:76" hidden="1" outlineLevel="1" x14ac:dyDescent="0.3">
      <c r="H1041" s="16" t="str">
        <v>0 - BM Costs</v>
      </c>
      <c r="L1041" s="16" t="str">
        <v>0 - BM Port</v>
      </c>
      <c r="N1041" s="16" t="str">
        <v>0 - Port Assets</v>
      </c>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8"/>
      <c r="BQ1041" s="8"/>
      <c r="BR1041" s="16" t="str">
        <v>0- Port Costs</v>
      </c>
      <c r="BV1041" s="16" t="str">
        <v>0- Port Value</v>
      </c>
      <c r="BW1041" s="8"/>
      <c r="BX1041" s="16" t="str">
        <v>0</v>
      </c>
    </row>
    <row r="1042" spans="8:76" hidden="1" outlineLevel="1" x14ac:dyDescent="0.3">
      <c r="H1042" s="16" t="str">
        <v>0 - BM Costs</v>
      </c>
      <c r="L1042" s="16" t="str">
        <v>0 - BM Port</v>
      </c>
      <c r="N1042" s="16" t="str">
        <v>0 - Port Assets</v>
      </c>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8"/>
      <c r="BQ1042" s="8"/>
      <c r="BR1042" s="16" t="str">
        <v>0- Port Costs</v>
      </c>
      <c r="BV1042" s="16" t="str">
        <v>0- Port Value</v>
      </c>
      <c r="BW1042" s="8"/>
      <c r="BX1042" s="16" t="str">
        <v>0</v>
      </c>
    </row>
    <row r="1043" spans="8:76" hidden="1" outlineLevel="1" x14ac:dyDescent="0.3">
      <c r="H1043" s="16" t="str">
        <v>0 - BM Costs</v>
      </c>
      <c r="L1043" s="16" t="str">
        <v>0 - BM Port</v>
      </c>
      <c r="N1043" s="16" t="str">
        <v>0 - Port Assets</v>
      </c>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16" t="str">
        <v>0- Port Costs</v>
      </c>
      <c r="BV1043" s="16" t="str">
        <v>0- Port Value</v>
      </c>
      <c r="BW1043" s="8"/>
      <c r="BX1043" s="16" t="str">
        <v>0</v>
      </c>
    </row>
    <row r="1044" spans="8:76" hidden="1" outlineLevel="1" x14ac:dyDescent="0.3">
      <c r="H1044" s="16" t="str">
        <v>0 - BM Costs</v>
      </c>
      <c r="L1044" s="16" t="str">
        <v>0 - BM Port</v>
      </c>
      <c r="N1044" s="16" t="str">
        <v>0 - Port Assets</v>
      </c>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16" t="str">
        <v>0- Port Costs</v>
      </c>
      <c r="BV1044" s="16" t="str">
        <v>0- Port Value</v>
      </c>
      <c r="BW1044" s="8"/>
      <c r="BX1044" s="16" t="str">
        <v>0</v>
      </c>
    </row>
    <row r="1045" spans="8:76" hidden="1" outlineLevel="1" x14ac:dyDescent="0.3">
      <c r="H1045" s="16" t="str">
        <v>0 - BM Costs</v>
      </c>
      <c r="L1045" s="16" t="str">
        <v>0 - BM Port</v>
      </c>
      <c r="N1045" s="16" t="str">
        <v>0 - Port Assets</v>
      </c>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8"/>
      <c r="BQ1045" s="8"/>
      <c r="BR1045" s="16" t="str">
        <v>0- Port Costs</v>
      </c>
      <c r="BV1045" s="16" t="str">
        <v>0- Port Value</v>
      </c>
      <c r="BW1045" s="8"/>
      <c r="BX1045" s="16" t="str">
        <v>0</v>
      </c>
    </row>
    <row r="1046" spans="8:76" hidden="1" outlineLevel="1" x14ac:dyDescent="0.3">
      <c r="H1046" s="16" t="str">
        <v>0 - BM Costs</v>
      </c>
      <c r="L1046" s="16" t="str">
        <v>0 - BM Port</v>
      </c>
      <c r="N1046" s="16" t="str">
        <v>0 - Port Assets</v>
      </c>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16" t="str">
        <v>0- Port Costs</v>
      </c>
      <c r="BV1046" s="16" t="str">
        <v>0- Port Value</v>
      </c>
      <c r="BW1046" s="8"/>
      <c r="BX1046" s="16" t="str">
        <v>0</v>
      </c>
    </row>
    <row r="1047" spans="8:76" hidden="1" outlineLevel="1" x14ac:dyDescent="0.3">
      <c r="H1047" s="16" t="str">
        <v>0 - BM Costs</v>
      </c>
      <c r="L1047" s="16" t="str">
        <v>0 - BM Port</v>
      </c>
      <c r="N1047" s="16" t="str">
        <v>0 - Port Assets</v>
      </c>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16" t="str">
        <v>0- Port Costs</v>
      </c>
      <c r="BV1047" s="16" t="str">
        <v>0- Port Value</v>
      </c>
      <c r="BW1047" s="8"/>
      <c r="BX1047" s="16" t="str">
        <v>0</v>
      </c>
    </row>
    <row r="1048" spans="8:76" hidden="1" outlineLevel="1" x14ac:dyDescent="0.3">
      <c r="H1048" s="16" t="str">
        <v>0 - BM Costs</v>
      </c>
      <c r="L1048" s="16" t="str">
        <v>0 - BM Port</v>
      </c>
      <c r="N1048" s="16" t="str">
        <v>0 - Port Assets</v>
      </c>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8"/>
      <c r="BQ1048" s="8"/>
      <c r="BR1048" s="16" t="str">
        <v>0- Port Costs</v>
      </c>
      <c r="BV1048" s="16" t="str">
        <v>0- Port Value</v>
      </c>
      <c r="BW1048" s="8"/>
      <c r="BX1048" s="16" t="str">
        <v>0</v>
      </c>
    </row>
    <row r="1049" spans="8:76" hidden="1" outlineLevel="1" x14ac:dyDescent="0.3">
      <c r="H1049" s="16" t="str">
        <v>0 - BM Costs</v>
      </c>
      <c r="L1049" s="16" t="str">
        <v>0 - BM Port</v>
      </c>
      <c r="N1049" s="16" t="str">
        <v>0 - Port Assets</v>
      </c>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8"/>
      <c r="BM1049" s="8"/>
      <c r="BN1049" s="8"/>
      <c r="BO1049" s="8"/>
      <c r="BP1049" s="8"/>
      <c r="BQ1049" s="8"/>
      <c r="BR1049" s="16" t="str">
        <v>0- Port Costs</v>
      </c>
      <c r="BV1049" s="16" t="str">
        <v>0- Port Value</v>
      </c>
      <c r="BW1049" s="8"/>
      <c r="BX1049" s="16" t="str">
        <v>0</v>
      </c>
    </row>
    <row r="1050" spans="8:76" hidden="1" outlineLevel="1" x14ac:dyDescent="0.3">
      <c r="H1050" s="16" t="str">
        <v>0 - BM Costs</v>
      </c>
      <c r="L1050" s="16" t="str">
        <v>0 - BM Port</v>
      </c>
      <c r="N1050" s="16" t="str">
        <v>0 - Port Assets</v>
      </c>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16" t="str">
        <v>0- Port Costs</v>
      </c>
      <c r="BV1050" s="16" t="str">
        <v>0- Port Value</v>
      </c>
      <c r="BW1050" s="8"/>
      <c r="BX1050" s="16" t="str">
        <v>0</v>
      </c>
    </row>
    <row r="1051" spans="8:76" hidden="1" outlineLevel="1" x14ac:dyDescent="0.3">
      <c r="H1051" s="16" t="str">
        <v>0 - BM Costs</v>
      </c>
      <c r="L1051" s="16" t="str">
        <v>0 - BM Port</v>
      </c>
      <c r="N1051" s="16" t="str">
        <v>0 - Port Assets</v>
      </c>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16" t="str">
        <v>0- Port Costs</v>
      </c>
      <c r="BV1051" s="16" t="str">
        <v>0- Port Value</v>
      </c>
      <c r="BW1051" s="8"/>
      <c r="BX1051" s="16" t="str">
        <v>0</v>
      </c>
    </row>
    <row r="1052" spans="8:76" hidden="1" outlineLevel="1" x14ac:dyDescent="0.3">
      <c r="H1052" s="16" t="str">
        <v>0 - BM Costs</v>
      </c>
      <c r="L1052" s="16" t="str">
        <v>0 - BM Port</v>
      </c>
      <c r="N1052" s="16" t="str">
        <v>0 - Port Assets</v>
      </c>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8"/>
      <c r="BQ1052" s="8"/>
      <c r="BR1052" s="16" t="str">
        <v>0- Port Costs</v>
      </c>
      <c r="BV1052" s="16" t="str">
        <v>0- Port Value</v>
      </c>
      <c r="BW1052" s="8"/>
      <c r="BX1052" s="16" t="str">
        <v>0</v>
      </c>
    </row>
    <row r="1053" spans="8:76" hidden="1" outlineLevel="1" x14ac:dyDescent="0.3">
      <c r="H1053" s="16" t="str">
        <v>0 - BM Costs</v>
      </c>
      <c r="L1053" s="16" t="str">
        <v>0 - BM Port</v>
      </c>
      <c r="N1053" s="16" t="str">
        <v>0 - Port Assets</v>
      </c>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16" t="str">
        <v>0- Port Costs</v>
      </c>
      <c r="BV1053" s="16" t="str">
        <v>0- Port Value</v>
      </c>
      <c r="BW1053" s="8"/>
      <c r="BX1053" s="16" t="str">
        <v>0</v>
      </c>
    </row>
    <row r="1054" spans="8:76" hidden="1" outlineLevel="1" x14ac:dyDescent="0.3">
      <c r="H1054" s="16" t="str">
        <v>0 - BM Costs</v>
      </c>
      <c r="L1054" s="16" t="str">
        <v>0 - BM Port</v>
      </c>
      <c r="N1054" s="16" t="str">
        <v>0 - Port Assets</v>
      </c>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8"/>
      <c r="BQ1054" s="8"/>
      <c r="BR1054" s="16" t="str">
        <v>0- Port Costs</v>
      </c>
      <c r="BV1054" s="16" t="str">
        <v>0- Port Value</v>
      </c>
      <c r="BW1054" s="8"/>
      <c r="BX1054" s="16" t="str">
        <v>0</v>
      </c>
    </row>
    <row r="1055" spans="8:76" hidden="1" outlineLevel="1" x14ac:dyDescent="0.3">
      <c r="H1055" s="16" t="str">
        <v>0 - BM Costs</v>
      </c>
      <c r="L1055" s="16" t="str">
        <v>0 - BM Port</v>
      </c>
      <c r="N1055" s="16" t="str">
        <v>0 - Port Assets</v>
      </c>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16" t="str">
        <v>0- Port Costs</v>
      </c>
      <c r="BV1055" s="16" t="str">
        <v>0- Port Value</v>
      </c>
      <c r="BW1055" s="8"/>
      <c r="BX1055" s="16" t="str">
        <v>0</v>
      </c>
    </row>
    <row r="1056" spans="8:76" hidden="1" outlineLevel="1" x14ac:dyDescent="0.3">
      <c r="H1056" s="16" t="str">
        <v>0 - BM Costs</v>
      </c>
      <c r="L1056" s="16" t="str">
        <v>0 - BM Port</v>
      </c>
      <c r="N1056" s="16" t="str">
        <v>0 - Port Assets</v>
      </c>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16" t="str">
        <v>0- Port Costs</v>
      </c>
      <c r="BV1056" s="16" t="str">
        <v>0- Port Value</v>
      </c>
      <c r="BW1056" s="8"/>
      <c r="BX1056" s="16" t="str">
        <v>0</v>
      </c>
    </row>
    <row r="1057" spans="8:76" hidden="1" outlineLevel="1" x14ac:dyDescent="0.3">
      <c r="H1057" s="16" t="str">
        <v>0 - BM Costs</v>
      </c>
      <c r="L1057" s="16" t="str">
        <v>0 - BM Port</v>
      </c>
      <c r="N1057" s="16" t="str">
        <v>0 - Port Assets</v>
      </c>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16" t="str">
        <v>0- Port Costs</v>
      </c>
      <c r="BV1057" s="16" t="str">
        <v>0- Port Value</v>
      </c>
      <c r="BW1057" s="8"/>
      <c r="BX1057" s="16" t="str">
        <v>0</v>
      </c>
    </row>
    <row r="1058" spans="8:76" hidden="1" outlineLevel="1" x14ac:dyDescent="0.3">
      <c r="H1058" s="16" t="str">
        <v>0 - BM Costs</v>
      </c>
      <c r="L1058" s="16" t="str">
        <v>0 - BM Port</v>
      </c>
      <c r="N1058" s="16" t="str">
        <v>0 - Port Assets</v>
      </c>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8"/>
      <c r="BQ1058" s="8"/>
      <c r="BR1058" s="16" t="str">
        <v>0- Port Costs</v>
      </c>
      <c r="BV1058" s="16" t="str">
        <v>0- Port Value</v>
      </c>
      <c r="BW1058" s="8"/>
      <c r="BX1058" s="16" t="str">
        <v>0</v>
      </c>
    </row>
    <row r="1059" spans="8:76" hidden="1" outlineLevel="1" x14ac:dyDescent="0.3">
      <c r="H1059" s="16" t="str">
        <v>0 - BM Costs</v>
      </c>
      <c r="L1059" s="16" t="str">
        <v>0 - BM Port</v>
      </c>
      <c r="N1059" s="16" t="str">
        <v>0 - Port Assets</v>
      </c>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16" t="str">
        <v>0- Port Costs</v>
      </c>
      <c r="BV1059" s="16" t="str">
        <v>0- Port Value</v>
      </c>
      <c r="BW1059" s="8"/>
      <c r="BX1059" s="16" t="str">
        <v>0</v>
      </c>
    </row>
    <row r="1060" spans="8:76" hidden="1" outlineLevel="1" x14ac:dyDescent="0.3">
      <c r="H1060" s="16" t="str">
        <v>0 - BM Costs</v>
      </c>
      <c r="L1060" s="16" t="str">
        <v>0 - BM Port</v>
      </c>
      <c r="N1060" s="16" t="str">
        <v>0 - Port Assets</v>
      </c>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16" t="str">
        <v>0- Port Costs</v>
      </c>
      <c r="BV1060" s="16" t="str">
        <v>0- Port Value</v>
      </c>
      <c r="BW1060" s="8"/>
      <c r="BX1060" s="16" t="str">
        <v>0</v>
      </c>
    </row>
    <row r="1061" spans="8:76" hidden="1" outlineLevel="1" x14ac:dyDescent="0.3">
      <c r="H1061" s="16" t="str">
        <v>0 - BM Costs</v>
      </c>
      <c r="L1061" s="16" t="str">
        <v>0 - BM Port</v>
      </c>
      <c r="N1061" s="16" t="str">
        <v>0 - Port Assets</v>
      </c>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16" t="str">
        <v>0- Port Costs</v>
      </c>
      <c r="BV1061" s="16" t="str">
        <v>0- Port Value</v>
      </c>
      <c r="BW1061" s="8"/>
      <c r="BX1061" s="16" t="str">
        <v>0</v>
      </c>
    </row>
    <row r="1062" spans="8:76" hidden="1" outlineLevel="1" x14ac:dyDescent="0.3">
      <c r="H1062" s="16" t="str">
        <v>0 - BM Costs</v>
      </c>
      <c r="L1062" s="16" t="str">
        <v>0 - BM Port</v>
      </c>
      <c r="N1062" s="16" t="str">
        <v>0 - Port Assets</v>
      </c>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16" t="str">
        <v>0- Port Costs</v>
      </c>
      <c r="BV1062" s="16" t="str">
        <v>0- Port Value</v>
      </c>
      <c r="BW1062" s="8"/>
      <c r="BX1062" s="16" t="str">
        <v>0</v>
      </c>
    </row>
    <row r="1063" spans="8:76" hidden="1" outlineLevel="1" x14ac:dyDescent="0.3">
      <c r="H1063" s="16" t="str">
        <v>0 - BM Costs</v>
      </c>
      <c r="L1063" s="16" t="str">
        <v>0 - BM Port</v>
      </c>
      <c r="N1063" s="16" t="str">
        <v>0 - Port Assets</v>
      </c>
      <c r="O1063" s="8"/>
      <c r="P1063" s="8"/>
      <c r="Q1063" s="8"/>
      <c r="R1063" s="8"/>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8"/>
      <c r="BK1063" s="8"/>
      <c r="BL1063" s="8"/>
      <c r="BM1063" s="8"/>
      <c r="BN1063" s="8"/>
      <c r="BO1063" s="8"/>
      <c r="BP1063" s="8"/>
      <c r="BQ1063" s="8"/>
      <c r="BR1063" s="16" t="str">
        <v>0- Port Costs</v>
      </c>
      <c r="BV1063" s="16" t="str">
        <v>0- Port Value</v>
      </c>
      <c r="BW1063" s="8"/>
      <c r="BX1063" s="16" t="str">
        <v>0</v>
      </c>
    </row>
    <row r="1064" spans="8:76" hidden="1" outlineLevel="1" x14ac:dyDescent="0.3">
      <c r="H1064" s="16" t="str">
        <v>0 - BM Costs</v>
      </c>
      <c r="L1064" s="16" t="str">
        <v>0 - BM Port</v>
      </c>
      <c r="N1064" s="16" t="str">
        <v>0 - Port Assets</v>
      </c>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16" t="str">
        <v>0- Port Costs</v>
      </c>
      <c r="BV1064" s="16" t="str">
        <v>0- Port Value</v>
      </c>
      <c r="BW1064" s="8"/>
      <c r="BX1064" s="16" t="str">
        <v>0</v>
      </c>
    </row>
    <row r="1065" spans="8:76" hidden="1" outlineLevel="1" x14ac:dyDescent="0.3">
      <c r="H1065" s="16" t="str">
        <v>0 - BM Costs</v>
      </c>
      <c r="L1065" s="16" t="str">
        <v>0 - BM Port</v>
      </c>
      <c r="N1065" s="16" t="str">
        <v>0 - Port Assets</v>
      </c>
      <c r="O1065" s="8"/>
      <c r="P1065" s="8"/>
      <c r="Q1065" s="8"/>
      <c r="R1065" s="8"/>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16" t="str">
        <v>0- Port Costs</v>
      </c>
      <c r="BV1065" s="16" t="str">
        <v>0- Port Value</v>
      </c>
      <c r="BW1065" s="8"/>
      <c r="BX1065" s="16" t="str">
        <v>0</v>
      </c>
    </row>
    <row r="1066" spans="8:76" hidden="1" outlineLevel="1" x14ac:dyDescent="0.3">
      <c r="H1066" s="16" t="str">
        <v>0 - BM Costs</v>
      </c>
      <c r="L1066" s="16" t="str">
        <v>0 - BM Port</v>
      </c>
      <c r="N1066" s="16" t="str">
        <v>0 - Port Assets</v>
      </c>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16" t="str">
        <v>0- Port Costs</v>
      </c>
      <c r="BV1066" s="16" t="str">
        <v>0- Port Value</v>
      </c>
      <c r="BW1066" s="8"/>
      <c r="BX1066" s="16" t="str">
        <v>0</v>
      </c>
    </row>
    <row r="1067" spans="8:76" hidden="1" outlineLevel="1" x14ac:dyDescent="0.3">
      <c r="H1067" s="16" t="str">
        <v>0 - BM Costs</v>
      </c>
      <c r="L1067" s="16" t="str">
        <v>0 - BM Port</v>
      </c>
      <c r="N1067" s="16" t="str">
        <v>0 - Port Assets</v>
      </c>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8"/>
      <c r="BQ1067" s="8"/>
      <c r="BR1067" s="16" t="str">
        <v>0- Port Costs</v>
      </c>
      <c r="BV1067" s="16" t="str">
        <v>0- Port Value</v>
      </c>
      <c r="BW1067" s="8"/>
      <c r="BX1067" s="16" t="str">
        <v>0</v>
      </c>
    </row>
    <row r="1068" spans="8:76" hidden="1" outlineLevel="1" x14ac:dyDescent="0.3">
      <c r="H1068" s="16" t="str">
        <v>0 - BM Costs</v>
      </c>
      <c r="L1068" s="16" t="str">
        <v>0 - BM Port</v>
      </c>
      <c r="N1068" s="16" t="str">
        <v>0 - Port Assets</v>
      </c>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8"/>
      <c r="BQ1068" s="8"/>
      <c r="BR1068" s="16" t="str">
        <v>0- Port Costs</v>
      </c>
      <c r="BV1068" s="16" t="str">
        <v>0- Port Value</v>
      </c>
      <c r="BW1068" s="8"/>
      <c r="BX1068" s="16" t="str">
        <v>0</v>
      </c>
    </row>
    <row r="1069" spans="8:76" hidden="1" outlineLevel="1" x14ac:dyDescent="0.3">
      <c r="H1069" s="16" t="str">
        <v>0 - BM Costs</v>
      </c>
      <c r="L1069" s="16" t="str">
        <v>0 - BM Port</v>
      </c>
      <c r="N1069" s="16" t="str">
        <v>0 - Port Assets</v>
      </c>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16" t="str">
        <v>0- Port Costs</v>
      </c>
      <c r="BV1069" s="16" t="str">
        <v>0- Port Value</v>
      </c>
      <c r="BW1069" s="8"/>
      <c r="BX1069" s="16" t="str">
        <v>0</v>
      </c>
    </row>
    <row r="1070" spans="8:76" hidden="1" outlineLevel="1" x14ac:dyDescent="0.3">
      <c r="H1070" s="16" t="str">
        <v>0 - BM Costs</v>
      </c>
      <c r="L1070" s="16" t="str">
        <v>0 - BM Port</v>
      </c>
      <c r="N1070" s="16" t="str">
        <v>0 - Port Assets</v>
      </c>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16" t="str">
        <v>0- Port Costs</v>
      </c>
      <c r="BV1070" s="16" t="str">
        <v>0- Port Value</v>
      </c>
      <c r="BW1070" s="8"/>
      <c r="BX1070" s="16" t="str">
        <v>0</v>
      </c>
    </row>
    <row r="1071" spans="8:76" hidden="1" outlineLevel="1" x14ac:dyDescent="0.3">
      <c r="H1071" s="16" t="str">
        <v>0 - BM Costs</v>
      </c>
      <c r="L1071" s="16" t="str">
        <v>0 - BM Port</v>
      </c>
      <c r="N1071" s="16" t="str">
        <v>0 - Port Assets</v>
      </c>
      <c r="O1071" s="8"/>
      <c r="P1071" s="8"/>
      <c r="Q1071" s="8"/>
      <c r="R1071" s="8"/>
      <c r="S1071" s="8"/>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8"/>
      <c r="BQ1071" s="8"/>
      <c r="BR1071" s="16" t="str">
        <v>0- Port Costs</v>
      </c>
      <c r="BV1071" s="16" t="str">
        <v>0- Port Value</v>
      </c>
      <c r="BW1071" s="8"/>
      <c r="BX1071" s="16" t="str">
        <v>0</v>
      </c>
    </row>
    <row r="1072" spans="8:76" hidden="1" outlineLevel="1" x14ac:dyDescent="0.3">
      <c r="H1072" s="16" t="str">
        <v>0 - BM Costs</v>
      </c>
      <c r="L1072" s="16" t="str">
        <v>0 - BM Port</v>
      </c>
      <c r="N1072" s="16" t="str">
        <v>0 - Port Assets</v>
      </c>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16" t="str">
        <v>0- Port Costs</v>
      </c>
      <c r="BV1072" s="16" t="str">
        <v>0- Port Value</v>
      </c>
      <c r="BW1072" s="8"/>
      <c r="BX1072" s="16" t="str">
        <v>0</v>
      </c>
    </row>
    <row r="1073" spans="8:76" hidden="1" outlineLevel="1" x14ac:dyDescent="0.3">
      <c r="H1073" s="16" t="str">
        <v>0 - BM Costs</v>
      </c>
      <c r="L1073" s="16" t="str">
        <v>0 - BM Port</v>
      </c>
      <c r="N1073" s="16" t="str">
        <v>0 - Port Assets</v>
      </c>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8"/>
      <c r="BQ1073" s="8"/>
      <c r="BR1073" s="16" t="str">
        <v>0- Port Costs</v>
      </c>
      <c r="BV1073" s="16" t="str">
        <v>0- Port Value</v>
      </c>
      <c r="BW1073" s="8"/>
      <c r="BX1073" s="16" t="str">
        <v>0</v>
      </c>
    </row>
    <row r="1074" spans="8:76" hidden="1" outlineLevel="1" x14ac:dyDescent="0.3">
      <c r="H1074" s="16" t="str">
        <v>0 - BM Costs</v>
      </c>
      <c r="L1074" s="16" t="str">
        <v>0 - BM Port</v>
      </c>
      <c r="N1074" s="16" t="str">
        <v>0 - Port Assets</v>
      </c>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16" t="str">
        <v>0- Port Costs</v>
      </c>
      <c r="BV1074" s="16" t="str">
        <v>0- Port Value</v>
      </c>
      <c r="BW1074" s="8"/>
      <c r="BX1074" s="16" t="str">
        <v>0</v>
      </c>
    </row>
    <row r="1075" spans="8:76" hidden="1" outlineLevel="1" x14ac:dyDescent="0.3">
      <c r="H1075" s="16" t="str">
        <v>0 - BM Costs</v>
      </c>
      <c r="L1075" s="16" t="str">
        <v>0 - BM Port</v>
      </c>
      <c r="N1075" s="16" t="str">
        <v>0 - Port Assets</v>
      </c>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16" t="str">
        <v>0- Port Costs</v>
      </c>
      <c r="BV1075" s="16" t="str">
        <v>0- Port Value</v>
      </c>
      <c r="BW1075" s="8"/>
      <c r="BX1075" s="16" t="str">
        <v>0</v>
      </c>
    </row>
    <row r="1076" spans="8:76" hidden="1" outlineLevel="1" x14ac:dyDescent="0.3">
      <c r="H1076" s="16" t="str">
        <v>0 - BM Costs</v>
      </c>
      <c r="L1076" s="16" t="str">
        <v>0 - BM Port</v>
      </c>
      <c r="N1076" s="16" t="str">
        <v>0 - Port Assets</v>
      </c>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16" t="str">
        <v>0- Port Costs</v>
      </c>
      <c r="BV1076" s="16" t="str">
        <v>0- Port Value</v>
      </c>
      <c r="BW1076" s="8"/>
      <c r="BX1076" s="16" t="str">
        <v>0</v>
      </c>
    </row>
    <row r="1077" spans="8:76" hidden="1" outlineLevel="1" x14ac:dyDescent="0.3">
      <c r="H1077" s="16" t="str">
        <v>0 - BM Costs</v>
      </c>
      <c r="L1077" s="16" t="str">
        <v>0 - BM Port</v>
      </c>
      <c r="N1077" s="16" t="str">
        <v>0 - Port Assets</v>
      </c>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8"/>
      <c r="BQ1077" s="8"/>
      <c r="BR1077" s="16" t="str">
        <v>0- Port Costs</v>
      </c>
      <c r="BV1077" s="16" t="str">
        <v>0- Port Value</v>
      </c>
      <c r="BW1077" s="8"/>
      <c r="BX1077" s="16" t="str">
        <v>0</v>
      </c>
    </row>
    <row r="1078" spans="8:76" hidden="1" outlineLevel="1" x14ac:dyDescent="0.3">
      <c r="H1078" s="16" t="str">
        <v>0 - BM Costs</v>
      </c>
      <c r="L1078" s="16" t="str">
        <v>0 - BM Port</v>
      </c>
      <c r="N1078" s="16" t="str">
        <v>0 - Port Assets</v>
      </c>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8"/>
      <c r="BQ1078" s="8"/>
      <c r="BR1078" s="16" t="str">
        <v>0- Port Costs</v>
      </c>
      <c r="BV1078" s="16" t="str">
        <v>0- Port Value</v>
      </c>
      <c r="BW1078" s="8"/>
      <c r="BX1078" s="16" t="str">
        <v>0</v>
      </c>
    </row>
    <row r="1079" spans="8:76" hidden="1" outlineLevel="1" x14ac:dyDescent="0.3">
      <c r="H1079" s="16" t="str">
        <v>0 - BM Costs</v>
      </c>
      <c r="L1079" s="16" t="str">
        <v>0 - BM Port</v>
      </c>
      <c r="N1079" s="16" t="str">
        <v>0 - Port Assets</v>
      </c>
      <c r="O1079" s="8"/>
      <c r="P1079" s="8"/>
      <c r="Q1079" s="8"/>
      <c r="R1079" s="8"/>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16" t="str">
        <v>0- Port Costs</v>
      </c>
      <c r="BV1079" s="16" t="str">
        <v>0- Port Value</v>
      </c>
      <c r="BW1079" s="8"/>
      <c r="BX1079" s="16" t="str">
        <v>0</v>
      </c>
    </row>
    <row r="1080" spans="8:76" hidden="1" outlineLevel="1" x14ac:dyDescent="0.3">
      <c r="H1080" s="16" t="str">
        <v>0 - BM Costs</v>
      </c>
      <c r="L1080" s="16" t="str">
        <v>0 - BM Port</v>
      </c>
      <c r="N1080" s="16" t="str">
        <v>0 - Port Assets</v>
      </c>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8"/>
      <c r="BQ1080" s="8"/>
      <c r="BR1080" s="16" t="str">
        <v>0- Port Costs</v>
      </c>
      <c r="BV1080" s="16" t="str">
        <v>0- Port Value</v>
      </c>
      <c r="BW1080" s="8"/>
      <c r="BX1080" s="16" t="str">
        <v>0</v>
      </c>
    </row>
    <row r="1081" spans="8:76" hidden="1" outlineLevel="1" x14ac:dyDescent="0.3">
      <c r="H1081" s="16" t="str">
        <v>0 - BM Costs</v>
      </c>
      <c r="L1081" s="16" t="str">
        <v>0 - BM Port</v>
      </c>
      <c r="N1081" s="16" t="str">
        <v>0 - Port Assets</v>
      </c>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8"/>
      <c r="BQ1081" s="8"/>
      <c r="BR1081" s="16" t="str">
        <v>0- Port Costs</v>
      </c>
      <c r="BV1081" s="16" t="str">
        <v>0- Port Value</v>
      </c>
      <c r="BW1081" s="8"/>
      <c r="BX1081" s="16" t="str">
        <v>0</v>
      </c>
    </row>
    <row r="1082" spans="8:76" hidden="1" outlineLevel="1" x14ac:dyDescent="0.3">
      <c r="H1082" s="16" t="str">
        <v>0 - BM Costs</v>
      </c>
      <c r="L1082" s="16" t="str">
        <v>0 - BM Port</v>
      </c>
      <c r="N1082" s="16" t="str">
        <v>0 - Port Assets</v>
      </c>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8"/>
      <c r="BQ1082" s="8"/>
      <c r="BR1082" s="16" t="str">
        <v>0- Port Costs</v>
      </c>
      <c r="BV1082" s="16" t="str">
        <v>0- Port Value</v>
      </c>
      <c r="BW1082" s="8"/>
      <c r="BX1082" s="16" t="str">
        <v>0</v>
      </c>
    </row>
    <row r="1083" spans="8:76" hidden="1" outlineLevel="1" x14ac:dyDescent="0.3">
      <c r="H1083" s="16" t="str">
        <v>0 - BM Costs</v>
      </c>
      <c r="L1083" s="16" t="str">
        <v>0 - BM Port</v>
      </c>
      <c r="N1083" s="16" t="str">
        <v>0 - Port Assets</v>
      </c>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8"/>
      <c r="BQ1083" s="8"/>
      <c r="BR1083" s="16" t="str">
        <v>0- Port Costs</v>
      </c>
      <c r="BV1083" s="16" t="str">
        <v>0- Port Value</v>
      </c>
      <c r="BW1083" s="8"/>
      <c r="BX1083" s="16" t="str">
        <v>0</v>
      </c>
    </row>
    <row r="1084" spans="8:76" hidden="1" outlineLevel="1" x14ac:dyDescent="0.3">
      <c r="H1084" s="16" t="str">
        <v>0 - BM Costs</v>
      </c>
      <c r="L1084" s="16" t="str">
        <v>0 - BM Port</v>
      </c>
      <c r="N1084" s="16" t="str">
        <v>0 - Port Assets</v>
      </c>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8"/>
      <c r="BQ1084" s="8"/>
      <c r="BR1084" s="16" t="str">
        <v>0- Port Costs</v>
      </c>
      <c r="BV1084" s="16" t="str">
        <v>0- Port Value</v>
      </c>
      <c r="BW1084" s="8"/>
      <c r="BX1084" s="16" t="str">
        <v>0</v>
      </c>
    </row>
    <row r="1085" spans="8:76" hidden="1" outlineLevel="1" x14ac:dyDescent="0.3">
      <c r="H1085" s="16" t="str">
        <v>0 - BM Costs</v>
      </c>
      <c r="L1085" s="16" t="str">
        <v>0 - BM Port</v>
      </c>
      <c r="N1085" s="16" t="str">
        <v>0 - Port Assets</v>
      </c>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8"/>
      <c r="BQ1085" s="8"/>
      <c r="BR1085" s="16" t="str">
        <v>0- Port Costs</v>
      </c>
      <c r="BV1085" s="16" t="str">
        <v>0- Port Value</v>
      </c>
      <c r="BW1085" s="8"/>
      <c r="BX1085" s="16" t="str">
        <v>0</v>
      </c>
    </row>
    <row r="1086" spans="8:76" hidden="1" outlineLevel="1" x14ac:dyDescent="0.3">
      <c r="H1086" s="16" t="str">
        <v>0 - BM Costs</v>
      </c>
      <c r="L1086" s="16" t="str">
        <v>0 - BM Port</v>
      </c>
      <c r="N1086" s="16" t="str">
        <v>0 - Port Assets</v>
      </c>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8"/>
      <c r="BQ1086" s="8"/>
      <c r="BR1086" s="16" t="str">
        <v>0- Port Costs</v>
      </c>
      <c r="BV1086" s="16" t="str">
        <v>0- Port Value</v>
      </c>
      <c r="BW1086" s="8"/>
      <c r="BX1086" s="16" t="str">
        <v>0</v>
      </c>
    </row>
    <row r="1087" spans="8:76" hidden="1" outlineLevel="1" x14ac:dyDescent="0.3">
      <c r="H1087" s="16" t="str">
        <v>0 - BM Costs</v>
      </c>
      <c r="L1087" s="16" t="str">
        <v>0 - BM Port</v>
      </c>
      <c r="N1087" s="16" t="str">
        <v>0 - Port Assets</v>
      </c>
      <c r="O1087" s="8"/>
      <c r="P1087" s="8"/>
      <c r="Q1087" s="8"/>
      <c r="R1087" s="8"/>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8"/>
      <c r="BQ1087" s="8"/>
      <c r="BR1087" s="16" t="str">
        <v>0- Port Costs</v>
      </c>
      <c r="BV1087" s="16" t="str">
        <v>0- Port Value</v>
      </c>
      <c r="BW1087" s="8"/>
      <c r="BX1087" s="16" t="str">
        <v>0</v>
      </c>
    </row>
    <row r="1088" spans="8:76" hidden="1" outlineLevel="1" x14ac:dyDescent="0.3">
      <c r="H1088" s="16" t="str">
        <v>0 - BM Costs</v>
      </c>
      <c r="L1088" s="16" t="str">
        <v>0 - BM Port</v>
      </c>
      <c r="N1088" s="16" t="str">
        <v>0 - Port Assets</v>
      </c>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8"/>
      <c r="BK1088" s="8"/>
      <c r="BL1088" s="8"/>
      <c r="BM1088" s="8"/>
      <c r="BN1088" s="8"/>
      <c r="BO1088" s="8"/>
      <c r="BP1088" s="8"/>
      <c r="BQ1088" s="8"/>
      <c r="BR1088" s="16" t="str">
        <v>0- Port Costs</v>
      </c>
      <c r="BV1088" s="16" t="str">
        <v>0- Port Value</v>
      </c>
      <c r="BW1088" s="8"/>
      <c r="BX1088" s="16" t="str">
        <v>0</v>
      </c>
    </row>
    <row r="1089" spans="8:76" hidden="1" outlineLevel="1" x14ac:dyDescent="0.3">
      <c r="H1089" s="16" t="str">
        <v>0 - BM Costs</v>
      </c>
      <c r="L1089" s="16" t="str">
        <v>0 - BM Port</v>
      </c>
      <c r="N1089" s="16" t="str">
        <v>0 - Port Assets</v>
      </c>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8"/>
      <c r="BQ1089" s="8"/>
      <c r="BR1089" s="16" t="str">
        <v>0- Port Costs</v>
      </c>
      <c r="BV1089" s="16" t="str">
        <v>0- Port Value</v>
      </c>
      <c r="BW1089" s="8"/>
      <c r="BX1089" s="16" t="str">
        <v>0</v>
      </c>
    </row>
    <row r="1090" spans="8:76" hidden="1" outlineLevel="1" x14ac:dyDescent="0.3">
      <c r="H1090" s="16" t="str">
        <v>0 - BM Costs</v>
      </c>
      <c r="L1090" s="16" t="str">
        <v>0 - BM Port</v>
      </c>
      <c r="N1090" s="16" t="str">
        <v>0 - Port Assets</v>
      </c>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8"/>
      <c r="BQ1090" s="8"/>
      <c r="BR1090" s="16" t="str">
        <v>0- Port Costs</v>
      </c>
      <c r="BV1090" s="16" t="str">
        <v>0- Port Value</v>
      </c>
      <c r="BW1090" s="8"/>
      <c r="BX1090" s="16" t="str">
        <v>0</v>
      </c>
    </row>
    <row r="1091" spans="8:76" hidden="1" outlineLevel="1" x14ac:dyDescent="0.3">
      <c r="H1091" s="16" t="str">
        <v>0 - BM Costs</v>
      </c>
      <c r="L1091" s="16" t="str">
        <v>0 - BM Port</v>
      </c>
      <c r="N1091" s="16" t="str">
        <v>0 - Port Assets</v>
      </c>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16" t="str">
        <v>0- Port Costs</v>
      </c>
      <c r="BV1091" s="16" t="str">
        <v>0- Port Value</v>
      </c>
      <c r="BW1091" s="8"/>
      <c r="BX1091" s="16" t="str">
        <v>0</v>
      </c>
    </row>
    <row r="1092" spans="8:76" hidden="1" outlineLevel="1" x14ac:dyDescent="0.3">
      <c r="H1092" s="16" t="str">
        <v>0 - BM Costs</v>
      </c>
      <c r="L1092" s="16" t="str">
        <v>0 - BM Port</v>
      </c>
      <c r="N1092" s="16" t="str">
        <v>0 - Port Assets</v>
      </c>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16" t="str">
        <v>0- Port Costs</v>
      </c>
      <c r="BV1092" s="16" t="str">
        <v>0- Port Value</v>
      </c>
      <c r="BW1092" s="8"/>
      <c r="BX1092" s="16" t="str">
        <v>0</v>
      </c>
    </row>
    <row r="1093" spans="8:76" hidden="1" outlineLevel="1" x14ac:dyDescent="0.3">
      <c r="H1093" s="16" t="str">
        <v>0 - BM Costs</v>
      </c>
      <c r="L1093" s="16" t="str">
        <v>0 - BM Port</v>
      </c>
      <c r="N1093" s="16" t="str">
        <v>0 - Port Assets</v>
      </c>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16" t="str">
        <v>0- Port Costs</v>
      </c>
      <c r="BV1093" s="16" t="str">
        <v>0- Port Value</v>
      </c>
      <c r="BW1093" s="8"/>
      <c r="BX1093" s="16" t="str">
        <v>0</v>
      </c>
    </row>
    <row r="1094" spans="8:76" hidden="1" outlineLevel="1" x14ac:dyDescent="0.3">
      <c r="H1094" s="16" t="str">
        <v>0 - BM Costs</v>
      </c>
      <c r="L1094" s="16" t="str">
        <v>0 - BM Port</v>
      </c>
      <c r="N1094" s="16" t="str">
        <v>0 - Port Assets</v>
      </c>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8"/>
      <c r="BQ1094" s="8"/>
      <c r="BR1094" s="16" t="str">
        <v>0- Port Costs</v>
      </c>
      <c r="BV1094" s="16" t="str">
        <v>0- Port Value</v>
      </c>
      <c r="BW1094" s="8"/>
      <c r="BX1094" s="16" t="str">
        <v>0</v>
      </c>
    </row>
    <row r="1095" spans="8:76" hidden="1" outlineLevel="1" x14ac:dyDescent="0.3">
      <c r="H1095" s="16" t="str">
        <v>0 - BM Costs</v>
      </c>
      <c r="L1095" s="16" t="str">
        <v>0 - BM Port</v>
      </c>
      <c r="N1095" s="16" t="str">
        <v>0 - Port Assets</v>
      </c>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16" t="str">
        <v>0- Port Costs</v>
      </c>
      <c r="BV1095" s="16" t="str">
        <v>0- Port Value</v>
      </c>
      <c r="BW1095" s="8"/>
      <c r="BX1095" s="16" t="str">
        <v>0</v>
      </c>
    </row>
    <row r="1096" spans="8:76" hidden="1" outlineLevel="1" x14ac:dyDescent="0.3">
      <c r="H1096" s="16" t="str">
        <v>0 - BM Costs</v>
      </c>
      <c r="L1096" s="16" t="str">
        <v>0 - BM Port</v>
      </c>
      <c r="N1096" s="16" t="str">
        <v>0 - Port Assets</v>
      </c>
      <c r="O1096" s="8"/>
      <c r="P1096" s="8"/>
      <c r="Q1096" s="8"/>
      <c r="R1096" s="8"/>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16" t="str">
        <v>0- Port Costs</v>
      </c>
      <c r="BV1096" s="16" t="str">
        <v>0- Port Value</v>
      </c>
      <c r="BW1096" s="8"/>
      <c r="BX1096" s="16" t="str">
        <v>0</v>
      </c>
    </row>
    <row r="1097" spans="8:76" hidden="1" outlineLevel="1" x14ac:dyDescent="0.3">
      <c r="H1097" s="16" t="str">
        <v>0 - BM Costs</v>
      </c>
      <c r="L1097" s="16" t="str">
        <v>0 - BM Port</v>
      </c>
      <c r="N1097" s="16" t="str">
        <v>0 - Port Assets</v>
      </c>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16" t="str">
        <v>0- Port Costs</v>
      </c>
      <c r="BV1097" s="16" t="str">
        <v>0- Port Value</v>
      </c>
      <c r="BW1097" s="8"/>
      <c r="BX1097" s="16" t="str">
        <v>0</v>
      </c>
    </row>
    <row r="1098" spans="8:76" hidden="1" outlineLevel="1" x14ac:dyDescent="0.3">
      <c r="H1098" s="16" t="str">
        <v>0 - BM Costs</v>
      </c>
      <c r="L1098" s="16" t="str">
        <v>0 - BM Port</v>
      </c>
      <c r="N1098" s="16" t="str">
        <v>0 - Port Assets</v>
      </c>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8"/>
      <c r="BQ1098" s="8"/>
      <c r="BR1098" s="16" t="str">
        <v>0- Port Costs</v>
      </c>
      <c r="BV1098" s="16" t="str">
        <v>0- Port Value</v>
      </c>
      <c r="BW1098" s="8"/>
      <c r="BX1098" s="16" t="str">
        <v>0</v>
      </c>
    </row>
    <row r="1099" spans="8:76" hidden="1" outlineLevel="1" x14ac:dyDescent="0.3">
      <c r="H1099" s="16" t="str">
        <v>0 - BM Costs</v>
      </c>
      <c r="L1099" s="16" t="str">
        <v>0 - BM Port</v>
      </c>
      <c r="N1099" s="16" t="str">
        <v>0 - Port Assets</v>
      </c>
      <c r="O1099" s="8"/>
      <c r="P1099" s="8"/>
      <c r="Q1099" s="8"/>
      <c r="R1099" s="8"/>
      <c r="S1099" s="8"/>
      <c r="T1099" s="8"/>
      <c r="U1099" s="8"/>
      <c r="V1099" s="8"/>
      <c r="W1099" s="8"/>
      <c r="X1099" s="8"/>
      <c r="Y1099" s="8"/>
      <c r="Z1099" s="8"/>
      <c r="AA1099" s="8"/>
      <c r="AB1099" s="8"/>
      <c r="AC1099" s="8"/>
      <c r="AD1099" s="8"/>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c r="BF1099" s="8"/>
      <c r="BG1099" s="8"/>
      <c r="BH1099" s="8"/>
      <c r="BI1099" s="8"/>
      <c r="BJ1099" s="8"/>
      <c r="BK1099" s="8"/>
      <c r="BL1099" s="8"/>
      <c r="BM1099" s="8"/>
      <c r="BN1099" s="8"/>
      <c r="BO1099" s="8"/>
      <c r="BP1099" s="8"/>
      <c r="BQ1099" s="8"/>
      <c r="BR1099" s="16" t="str">
        <v>0- Port Costs</v>
      </c>
      <c r="BV1099" s="16" t="str">
        <v>0- Port Value</v>
      </c>
      <c r="BW1099" s="8"/>
      <c r="BX1099" s="16" t="str">
        <v>0</v>
      </c>
    </row>
    <row r="1100" spans="8:76" hidden="1" outlineLevel="1" x14ac:dyDescent="0.3">
      <c r="H1100" s="16" t="str">
        <v>0 - BM Costs</v>
      </c>
      <c r="L1100" s="16" t="str">
        <v>0 - BM Port</v>
      </c>
      <c r="N1100" s="16" t="str">
        <v>0 - Port Assets</v>
      </c>
      <c r="O1100" s="8"/>
      <c r="P1100" s="8"/>
      <c r="Q1100" s="8"/>
      <c r="R1100" s="8"/>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8"/>
      <c r="BQ1100" s="8"/>
      <c r="BR1100" s="16" t="str">
        <v>0- Port Costs</v>
      </c>
      <c r="BV1100" s="16" t="str">
        <v>0- Port Value</v>
      </c>
      <c r="BW1100" s="8"/>
      <c r="BX1100" s="16" t="str">
        <v>0</v>
      </c>
    </row>
    <row r="1101" spans="8:76" hidden="1" outlineLevel="1" x14ac:dyDescent="0.3">
      <c r="H1101" s="16" t="str">
        <v>0 - BM Costs</v>
      </c>
      <c r="L1101" s="16" t="str">
        <v>0 - BM Port</v>
      </c>
      <c r="N1101" s="16" t="str">
        <v>0 - Port Assets</v>
      </c>
      <c r="O1101" s="8"/>
      <c r="P1101" s="8"/>
      <c r="Q1101" s="8"/>
      <c r="R1101" s="8"/>
      <c r="S1101" s="8"/>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8"/>
      <c r="BQ1101" s="8"/>
      <c r="BR1101" s="16" t="str">
        <v>0- Port Costs</v>
      </c>
      <c r="BV1101" s="16" t="str">
        <v>0- Port Value</v>
      </c>
      <c r="BW1101" s="8"/>
      <c r="BX1101" s="16" t="str">
        <v>0</v>
      </c>
    </row>
    <row r="1102" spans="8:76" hidden="1" outlineLevel="1" x14ac:dyDescent="0.3">
      <c r="H1102" s="16" t="str">
        <v>0 - BM Costs</v>
      </c>
      <c r="L1102" s="16" t="str">
        <v>0 - BM Port</v>
      </c>
      <c r="N1102" s="16" t="str">
        <v>0 - Port Assets</v>
      </c>
      <c r="O1102" s="8"/>
      <c r="P1102" s="8"/>
      <c r="Q1102" s="8"/>
      <c r="R1102" s="8"/>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c r="BF1102" s="8"/>
      <c r="BG1102" s="8"/>
      <c r="BH1102" s="8"/>
      <c r="BI1102" s="8"/>
      <c r="BJ1102" s="8"/>
      <c r="BK1102" s="8"/>
      <c r="BL1102" s="8"/>
      <c r="BM1102" s="8"/>
      <c r="BN1102" s="8"/>
      <c r="BO1102" s="8"/>
      <c r="BP1102" s="8"/>
      <c r="BQ1102" s="8"/>
      <c r="BR1102" s="16" t="str">
        <v>0- Port Costs</v>
      </c>
      <c r="BV1102" s="16" t="str">
        <v>0- Port Value</v>
      </c>
      <c r="BW1102" s="8"/>
      <c r="BX1102" s="16" t="str">
        <v>0</v>
      </c>
    </row>
    <row r="1103" spans="8:76" hidden="1" outlineLevel="1" x14ac:dyDescent="0.3">
      <c r="H1103" s="16" t="str">
        <v>0 - BM Costs</v>
      </c>
      <c r="L1103" s="16" t="str">
        <v>0 - BM Port</v>
      </c>
      <c r="N1103" s="16" t="str">
        <v>0 - Port Assets</v>
      </c>
      <c r="O1103" s="8"/>
      <c r="P1103" s="8"/>
      <c r="Q1103" s="8"/>
      <c r="R1103" s="8"/>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8"/>
      <c r="BQ1103" s="8"/>
      <c r="BR1103" s="16" t="str">
        <v>0- Port Costs</v>
      </c>
      <c r="BV1103" s="16" t="str">
        <v>0- Port Value</v>
      </c>
      <c r="BW1103" s="8"/>
      <c r="BX1103" s="16" t="str">
        <v>0</v>
      </c>
    </row>
    <row r="1104" spans="8:76" hidden="1" outlineLevel="1" x14ac:dyDescent="0.3">
      <c r="H1104" s="16" t="str">
        <v>0 - BM Costs</v>
      </c>
      <c r="L1104" s="16" t="str">
        <v>0 - BM Port</v>
      </c>
      <c r="N1104" s="16" t="str">
        <v>0 - Port Assets</v>
      </c>
      <c r="O1104" s="8"/>
      <c r="P1104" s="8"/>
      <c r="Q1104" s="8"/>
      <c r="R1104" s="8"/>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8"/>
      <c r="BQ1104" s="8"/>
      <c r="BR1104" s="16" t="str">
        <v>0- Port Costs</v>
      </c>
      <c r="BV1104" s="16" t="str">
        <v>0- Port Value</v>
      </c>
      <c r="BW1104" s="8"/>
      <c r="BX1104" s="16" t="str">
        <v>0</v>
      </c>
    </row>
    <row r="1105" spans="8:76" hidden="1" outlineLevel="1" x14ac:dyDescent="0.3">
      <c r="H1105" s="16" t="str">
        <v>0 - BM Costs</v>
      </c>
      <c r="L1105" s="16" t="str">
        <v>0 - BM Port</v>
      </c>
      <c r="N1105" s="16" t="str">
        <v>0 - Port Assets</v>
      </c>
      <c r="O1105" s="8"/>
      <c r="P1105" s="8"/>
      <c r="Q1105" s="8"/>
      <c r="R1105" s="8"/>
      <c r="S1105" s="8"/>
      <c r="T1105" s="8"/>
      <c r="U1105" s="8"/>
      <c r="V1105" s="8"/>
      <c r="W1105" s="8"/>
      <c r="X1105" s="8"/>
      <c r="Y1105" s="8"/>
      <c r="Z1105" s="8"/>
      <c r="AA1105" s="8"/>
      <c r="AB1105" s="8"/>
      <c r="AC1105" s="8"/>
      <c r="AD1105" s="8"/>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8"/>
      <c r="BF1105" s="8"/>
      <c r="BG1105" s="8"/>
      <c r="BH1105" s="8"/>
      <c r="BI1105" s="8"/>
      <c r="BJ1105" s="8"/>
      <c r="BK1105" s="8"/>
      <c r="BL1105" s="8"/>
      <c r="BM1105" s="8"/>
      <c r="BN1105" s="8"/>
      <c r="BO1105" s="8"/>
      <c r="BP1105" s="8"/>
      <c r="BQ1105" s="8"/>
      <c r="BR1105" s="16" t="str">
        <v>0- Port Costs</v>
      </c>
      <c r="BV1105" s="16" t="str">
        <v>0- Port Value</v>
      </c>
      <c r="BW1105" s="8"/>
      <c r="BX1105" s="16" t="str">
        <v>0</v>
      </c>
    </row>
    <row r="1106" spans="8:76" hidden="1" outlineLevel="1" x14ac:dyDescent="0.3">
      <c r="H1106" s="16" t="str">
        <v>0 - BM Costs</v>
      </c>
      <c r="L1106" s="16" t="str">
        <v>0 - BM Port</v>
      </c>
      <c r="N1106" s="16" t="str">
        <v>0 - Port Assets</v>
      </c>
      <c r="O1106" s="8"/>
      <c r="P1106" s="8"/>
      <c r="Q1106" s="8"/>
      <c r="R1106" s="8"/>
      <c r="S1106" s="8"/>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8"/>
      <c r="BF1106" s="8"/>
      <c r="BG1106" s="8"/>
      <c r="BH1106" s="8"/>
      <c r="BI1106" s="8"/>
      <c r="BJ1106" s="8"/>
      <c r="BK1106" s="8"/>
      <c r="BL1106" s="8"/>
      <c r="BM1106" s="8"/>
      <c r="BN1106" s="8"/>
      <c r="BO1106" s="8"/>
      <c r="BP1106" s="8"/>
      <c r="BQ1106" s="8"/>
      <c r="BR1106" s="16" t="str">
        <v>0- Port Costs</v>
      </c>
      <c r="BV1106" s="16" t="str">
        <v>0- Port Value</v>
      </c>
      <c r="BW1106" s="8"/>
      <c r="BX1106" s="16" t="str">
        <v>0</v>
      </c>
    </row>
    <row r="1107" spans="8:76" hidden="1" outlineLevel="1" x14ac:dyDescent="0.3">
      <c r="H1107" s="16" t="str">
        <v>0 - BM Costs</v>
      </c>
      <c r="L1107" s="16" t="str">
        <v>0 - BM Port</v>
      </c>
      <c r="N1107" s="16" t="str">
        <v>0 - Port Assets</v>
      </c>
      <c r="O1107" s="8"/>
      <c r="P1107" s="8"/>
      <c r="Q1107" s="8"/>
      <c r="R1107" s="8"/>
      <c r="S1107" s="8"/>
      <c r="T1107" s="8"/>
      <c r="U1107" s="8"/>
      <c r="V1107" s="8"/>
      <c r="W1107" s="8"/>
      <c r="X1107" s="8"/>
      <c r="Y1107" s="8"/>
      <c r="Z1107" s="8"/>
      <c r="AA1107" s="8"/>
      <c r="AB1107" s="8"/>
      <c r="AC1107" s="8"/>
      <c r="AD1107" s="8"/>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8"/>
      <c r="BQ1107" s="8"/>
      <c r="BR1107" s="16" t="str">
        <v>0- Port Costs</v>
      </c>
      <c r="BV1107" s="16" t="str">
        <v>0- Port Value</v>
      </c>
      <c r="BW1107" s="8"/>
      <c r="BX1107" s="16" t="str">
        <v>0</v>
      </c>
    </row>
    <row r="1108" spans="8:76" hidden="1" outlineLevel="1" x14ac:dyDescent="0.3">
      <c r="H1108" s="16" t="str">
        <v>0 - BM Costs</v>
      </c>
      <c r="L1108" s="16" t="str">
        <v>0 - BM Port</v>
      </c>
      <c r="N1108" s="16" t="str">
        <v>0 - Port Assets</v>
      </c>
      <c r="O1108" s="8"/>
      <c r="P1108" s="8"/>
      <c r="Q1108" s="8"/>
      <c r="R1108" s="8"/>
      <c r="S1108" s="8"/>
      <c r="T1108" s="8"/>
      <c r="U1108" s="8"/>
      <c r="V1108" s="8"/>
      <c r="W1108" s="8"/>
      <c r="X1108" s="8"/>
      <c r="Y1108" s="8"/>
      <c r="Z1108" s="8"/>
      <c r="AA1108" s="8"/>
      <c r="AB1108" s="8"/>
      <c r="AC1108" s="8"/>
      <c r="AD1108" s="8"/>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8"/>
      <c r="BB1108" s="8"/>
      <c r="BC1108" s="8"/>
      <c r="BD1108" s="8"/>
      <c r="BE1108" s="8"/>
      <c r="BF1108" s="8"/>
      <c r="BG1108" s="8"/>
      <c r="BH1108" s="8"/>
      <c r="BI1108" s="8"/>
      <c r="BJ1108" s="8"/>
      <c r="BK1108" s="8"/>
      <c r="BL1108" s="8"/>
      <c r="BM1108" s="8"/>
      <c r="BN1108" s="8"/>
      <c r="BO1108" s="8"/>
      <c r="BP1108" s="8"/>
      <c r="BQ1108" s="8"/>
      <c r="BR1108" s="16" t="str">
        <v>0- Port Costs</v>
      </c>
      <c r="BV1108" s="16" t="str">
        <v>0- Port Value</v>
      </c>
      <c r="BW1108" s="8"/>
      <c r="BX1108" s="16" t="str">
        <v>0</v>
      </c>
    </row>
    <row r="1109" spans="8:76" hidden="1" outlineLevel="1" x14ac:dyDescent="0.3">
      <c r="H1109" s="16" t="str">
        <v>0 - BM Costs</v>
      </c>
      <c r="L1109" s="16" t="str">
        <v>0 - BM Port</v>
      </c>
      <c r="N1109" s="16" t="str">
        <v>0 - Port Assets</v>
      </c>
      <c r="O1109" s="8"/>
      <c r="P1109" s="8"/>
      <c r="Q1109" s="8"/>
      <c r="R1109" s="8"/>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16" t="str">
        <v>0- Port Costs</v>
      </c>
      <c r="BV1109" s="16" t="str">
        <v>0- Port Value</v>
      </c>
      <c r="BW1109" s="8"/>
      <c r="BX1109" s="16" t="str">
        <v>0</v>
      </c>
    </row>
    <row r="1110" spans="8:76" hidden="1" outlineLevel="1" x14ac:dyDescent="0.3">
      <c r="H1110" s="16" t="str">
        <v>0 - BM Costs</v>
      </c>
      <c r="L1110" s="16" t="str">
        <v>0 - BM Port</v>
      </c>
      <c r="N1110" s="16" t="str">
        <v>0 - Port Assets</v>
      </c>
      <c r="O1110" s="8"/>
      <c r="P1110" s="8"/>
      <c r="Q1110" s="8"/>
      <c r="R1110" s="8"/>
      <c r="S1110" s="8"/>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16" t="str">
        <v>0- Port Costs</v>
      </c>
      <c r="BV1110" s="16" t="str">
        <v>0- Port Value</v>
      </c>
      <c r="BW1110" s="8"/>
      <c r="BX1110" s="16" t="str">
        <v>0</v>
      </c>
    </row>
    <row r="1111" spans="8:76" hidden="1" outlineLevel="1" x14ac:dyDescent="0.3">
      <c r="H1111" s="16" t="str">
        <v>0 - BM Costs</v>
      </c>
      <c r="L1111" s="16" t="str">
        <v>0 - BM Port</v>
      </c>
      <c r="N1111" s="16" t="str">
        <v>0 - Port Assets</v>
      </c>
      <c r="O1111" s="8"/>
      <c r="P1111" s="8"/>
      <c r="Q1111" s="8"/>
      <c r="R1111" s="8"/>
      <c r="S1111" s="8"/>
      <c r="T1111" s="8"/>
      <c r="U1111" s="8"/>
      <c r="V1111" s="8"/>
      <c r="W1111" s="8"/>
      <c r="X1111" s="8"/>
      <c r="Y1111" s="8"/>
      <c r="Z1111" s="8"/>
      <c r="AA1111" s="8"/>
      <c r="AB1111" s="8"/>
      <c r="AC1111" s="8"/>
      <c r="AD1111" s="8"/>
      <c r="AE1111" s="8"/>
      <c r="AF1111" s="8"/>
      <c r="AG1111" s="8"/>
      <c r="AH1111" s="8"/>
      <c r="AI1111" s="8"/>
      <c r="AJ1111" s="8"/>
      <c r="AK1111" s="8"/>
      <c r="AL1111" s="8"/>
      <c r="AM1111" s="8"/>
      <c r="AN1111" s="8"/>
      <c r="AO1111" s="8"/>
      <c r="AP1111" s="8"/>
      <c r="AQ1111" s="8"/>
      <c r="AR1111" s="8"/>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16" t="str">
        <v>0- Port Costs</v>
      </c>
      <c r="BV1111" s="16" t="str">
        <v>0- Port Value</v>
      </c>
      <c r="BW1111" s="8"/>
      <c r="BX1111" s="16" t="str">
        <v>0</v>
      </c>
    </row>
    <row r="1112" spans="8:76" hidden="1" outlineLevel="1" x14ac:dyDescent="0.3">
      <c r="H1112" s="16" t="str">
        <v>0 - BM Costs</v>
      </c>
      <c r="L1112" s="16" t="str">
        <v>0 - BM Port</v>
      </c>
      <c r="N1112" s="16" t="str">
        <v>0 - Port Assets</v>
      </c>
      <c r="O1112" s="8"/>
      <c r="P1112" s="8"/>
      <c r="Q1112" s="8"/>
      <c r="R1112" s="8"/>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16" t="str">
        <v>0- Port Costs</v>
      </c>
      <c r="BV1112" s="16" t="str">
        <v>0- Port Value</v>
      </c>
      <c r="BW1112" s="8"/>
      <c r="BX1112" s="16" t="str">
        <v>0</v>
      </c>
    </row>
    <row r="1113" spans="8:76" hidden="1" outlineLevel="1" x14ac:dyDescent="0.3">
      <c r="H1113" s="16" t="str">
        <v>0 - BM Costs</v>
      </c>
      <c r="L1113" s="16" t="str">
        <v>0 - BM Port</v>
      </c>
      <c r="N1113" s="16" t="str">
        <v>0 - Port Assets</v>
      </c>
      <c r="O1113" s="8"/>
      <c r="P1113" s="8"/>
      <c r="Q1113" s="8"/>
      <c r="R1113" s="8"/>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16" t="str">
        <v>0- Port Costs</v>
      </c>
      <c r="BV1113" s="16" t="str">
        <v>0- Port Value</v>
      </c>
      <c r="BW1113" s="8"/>
      <c r="BX1113" s="16" t="str">
        <v>0</v>
      </c>
    </row>
    <row r="1114" spans="8:76" hidden="1" outlineLevel="1" x14ac:dyDescent="0.3">
      <c r="H1114" s="16" t="str">
        <v>0 - BM Costs</v>
      </c>
      <c r="L1114" s="16" t="str">
        <v>0 - BM Port</v>
      </c>
      <c r="N1114" s="16" t="str">
        <v>0 - Port Assets</v>
      </c>
      <c r="O1114" s="8"/>
      <c r="P1114" s="8"/>
      <c r="Q1114" s="8"/>
      <c r="R1114" s="8"/>
      <c r="S1114" s="8"/>
      <c r="T1114" s="8"/>
      <c r="U1114" s="8"/>
      <c r="V1114" s="8"/>
      <c r="W1114" s="8"/>
      <c r="X1114" s="8"/>
      <c r="Y1114" s="8"/>
      <c r="Z1114" s="8"/>
      <c r="AA1114" s="8"/>
      <c r="AB1114" s="8"/>
      <c r="AC1114" s="8"/>
      <c r="AD1114" s="8"/>
      <c r="AE1114" s="8"/>
      <c r="AF1114" s="8"/>
      <c r="AG1114" s="8"/>
      <c r="AH1114" s="8"/>
      <c r="AI1114" s="8"/>
      <c r="AJ1114" s="8"/>
      <c r="AK1114" s="8"/>
      <c r="AL1114" s="8"/>
      <c r="AM1114" s="8"/>
      <c r="AN1114" s="8"/>
      <c r="AO1114" s="8"/>
      <c r="AP1114" s="8"/>
      <c r="AQ1114" s="8"/>
      <c r="AR1114" s="8"/>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16" t="str">
        <v>0- Port Costs</v>
      </c>
      <c r="BV1114" s="16" t="str">
        <v>0- Port Value</v>
      </c>
      <c r="BW1114" s="8"/>
      <c r="BX1114" s="16" t="str">
        <v>0</v>
      </c>
    </row>
    <row r="1115" spans="8:76" hidden="1" outlineLevel="1" x14ac:dyDescent="0.3">
      <c r="H1115" s="16" t="str">
        <v>0 - BM Costs</v>
      </c>
      <c r="L1115" s="16" t="str">
        <v>0 - BM Port</v>
      </c>
      <c r="N1115" s="16" t="str">
        <v>0 - Port Assets</v>
      </c>
      <c r="O1115" s="8"/>
      <c r="P1115" s="8"/>
      <c r="Q1115" s="8"/>
      <c r="R1115" s="8"/>
      <c r="S1115" s="8"/>
      <c r="T1115" s="8"/>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16" t="str">
        <v>0- Port Costs</v>
      </c>
      <c r="BV1115" s="16" t="str">
        <v>0- Port Value</v>
      </c>
      <c r="BW1115" s="8"/>
      <c r="BX1115" s="16" t="str">
        <v>0</v>
      </c>
    </row>
    <row r="1116" spans="8:76" hidden="1" outlineLevel="1" x14ac:dyDescent="0.3">
      <c r="H1116" s="16" t="str">
        <v>0 - BM Costs</v>
      </c>
      <c r="L1116" s="16" t="str">
        <v>0 - BM Port</v>
      </c>
      <c r="N1116" s="16" t="str">
        <v>0 - Port Assets</v>
      </c>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16" t="str">
        <v>0- Port Costs</v>
      </c>
      <c r="BV1116" s="16" t="str">
        <v>0- Port Value</v>
      </c>
      <c r="BW1116" s="8"/>
      <c r="BX1116" s="16" t="str">
        <v>0</v>
      </c>
    </row>
    <row r="1117" spans="8:76" hidden="1" outlineLevel="1" x14ac:dyDescent="0.3">
      <c r="H1117" s="16" t="str">
        <v>0 - BM Costs</v>
      </c>
      <c r="L1117" s="16" t="str">
        <v>0 - BM Port</v>
      </c>
      <c r="N1117" s="16" t="str">
        <v>0 - Port Assets</v>
      </c>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16" t="str">
        <v>0- Port Costs</v>
      </c>
      <c r="BV1117" s="16" t="str">
        <v>0- Port Value</v>
      </c>
      <c r="BW1117" s="8"/>
      <c r="BX1117" s="16" t="str">
        <v>0</v>
      </c>
    </row>
    <row r="1118" spans="8:76" hidden="1" outlineLevel="1" x14ac:dyDescent="0.3">
      <c r="H1118" s="16" t="str">
        <v>0 - BM Costs</v>
      </c>
      <c r="L1118" s="16" t="str">
        <v>0 - BM Port</v>
      </c>
      <c r="N1118" s="16" t="str">
        <v>0 - Port Assets</v>
      </c>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16" t="str">
        <v>0- Port Costs</v>
      </c>
      <c r="BV1118" s="16" t="str">
        <v>0- Port Value</v>
      </c>
      <c r="BW1118" s="8"/>
      <c r="BX1118" s="16" t="str">
        <v>0</v>
      </c>
    </row>
    <row r="1119" spans="8:76" hidden="1" outlineLevel="1" x14ac:dyDescent="0.3">
      <c r="H1119" s="16" t="str">
        <v>0 - BM Costs</v>
      </c>
      <c r="L1119" s="16" t="str">
        <v>0 - BM Port</v>
      </c>
      <c r="N1119" s="16" t="str">
        <v>0 - Port Assets</v>
      </c>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16" t="str">
        <v>0- Port Costs</v>
      </c>
      <c r="BV1119" s="16" t="str">
        <v>0- Port Value</v>
      </c>
      <c r="BW1119" s="8"/>
      <c r="BX1119" s="16" t="str">
        <v>0</v>
      </c>
    </row>
    <row r="1120" spans="8:76" hidden="1" outlineLevel="1" x14ac:dyDescent="0.3">
      <c r="H1120" s="16" t="str">
        <v>0 - BM Costs</v>
      </c>
      <c r="L1120" s="16" t="str">
        <v>0 - BM Port</v>
      </c>
      <c r="N1120" s="16" t="str">
        <v>0 - Port Assets</v>
      </c>
      <c r="O1120" s="8"/>
      <c r="P1120" s="8"/>
      <c r="Q1120" s="8"/>
      <c r="R1120" s="8"/>
      <c r="S1120" s="8"/>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8"/>
      <c r="AR1120" s="8"/>
      <c r="AS1120" s="8"/>
      <c r="AT1120" s="8"/>
      <c r="AU1120" s="8"/>
      <c r="AV1120" s="8"/>
      <c r="AW1120" s="8"/>
      <c r="AX1120" s="8"/>
      <c r="AY1120" s="8"/>
      <c r="AZ1120" s="8"/>
      <c r="BA1120" s="8"/>
      <c r="BB1120" s="8"/>
      <c r="BC1120" s="8"/>
      <c r="BD1120" s="8"/>
      <c r="BE1120" s="8"/>
      <c r="BF1120" s="8"/>
      <c r="BG1120" s="8"/>
      <c r="BH1120" s="8"/>
      <c r="BI1120" s="8"/>
      <c r="BJ1120" s="8"/>
      <c r="BK1120" s="8"/>
      <c r="BL1120" s="8"/>
      <c r="BM1120" s="8"/>
      <c r="BN1120" s="8"/>
      <c r="BO1120" s="8"/>
      <c r="BP1120" s="8"/>
      <c r="BQ1120" s="8"/>
      <c r="BR1120" s="16" t="str">
        <v>0- Port Costs</v>
      </c>
      <c r="BV1120" s="16" t="str">
        <v>0- Port Value</v>
      </c>
      <c r="BW1120" s="8"/>
      <c r="BX1120" s="16" t="str">
        <v>0</v>
      </c>
    </row>
    <row r="1121" spans="8:76" hidden="1" outlineLevel="1" x14ac:dyDescent="0.3">
      <c r="H1121" s="16" t="str">
        <v>0 - BM Costs</v>
      </c>
      <c r="L1121" s="16" t="str">
        <v>0 - BM Port</v>
      </c>
      <c r="N1121" s="16" t="str">
        <v>0 - Port Assets</v>
      </c>
      <c r="O1121" s="8"/>
      <c r="P1121" s="8"/>
      <c r="Q1121" s="8"/>
      <c r="R1121" s="8"/>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16" t="str">
        <v>0- Port Costs</v>
      </c>
      <c r="BV1121" s="16" t="str">
        <v>0- Port Value</v>
      </c>
      <c r="BW1121" s="8"/>
      <c r="BX1121" s="16" t="str">
        <v>0</v>
      </c>
    </row>
    <row r="1122" spans="8:76" hidden="1" outlineLevel="1" x14ac:dyDescent="0.3">
      <c r="H1122" s="16" t="str">
        <v>0 - BM Costs</v>
      </c>
      <c r="L1122" s="16" t="str">
        <v>0 - BM Port</v>
      </c>
      <c r="N1122" s="16" t="str">
        <v>0 - Port Assets</v>
      </c>
      <c r="O1122" s="8"/>
      <c r="P1122" s="8"/>
      <c r="Q1122" s="8"/>
      <c r="R1122" s="8"/>
      <c r="S1122" s="8"/>
      <c r="T1122" s="8"/>
      <c r="U1122" s="8"/>
      <c r="V1122" s="8"/>
      <c r="W1122" s="8"/>
      <c r="X1122" s="8"/>
      <c r="Y1122" s="8"/>
      <c r="Z1122" s="8"/>
      <c r="AA1122" s="8"/>
      <c r="AB1122" s="8"/>
      <c r="AC1122" s="8"/>
      <c r="AD1122" s="8"/>
      <c r="AE1122" s="8"/>
      <c r="AF1122" s="8"/>
      <c r="AG1122" s="8"/>
      <c r="AH1122" s="8"/>
      <c r="AI1122" s="8"/>
      <c r="AJ1122" s="8"/>
      <c r="AK1122" s="8"/>
      <c r="AL1122" s="8"/>
      <c r="AM1122" s="8"/>
      <c r="AN1122" s="8"/>
      <c r="AO1122" s="8"/>
      <c r="AP1122" s="8"/>
      <c r="AQ1122" s="8"/>
      <c r="AR1122" s="8"/>
      <c r="AS1122" s="8"/>
      <c r="AT1122" s="8"/>
      <c r="AU1122" s="8"/>
      <c r="AV1122" s="8"/>
      <c r="AW1122" s="8"/>
      <c r="AX1122" s="8"/>
      <c r="AY1122" s="8"/>
      <c r="AZ1122" s="8"/>
      <c r="BA1122" s="8"/>
      <c r="BB1122" s="8"/>
      <c r="BC1122" s="8"/>
      <c r="BD1122" s="8"/>
      <c r="BE1122" s="8"/>
      <c r="BF1122" s="8"/>
      <c r="BG1122" s="8"/>
      <c r="BH1122" s="8"/>
      <c r="BI1122" s="8"/>
      <c r="BJ1122" s="8"/>
      <c r="BK1122" s="8"/>
      <c r="BL1122" s="8"/>
      <c r="BM1122" s="8"/>
      <c r="BN1122" s="8"/>
      <c r="BO1122" s="8"/>
      <c r="BP1122" s="8"/>
      <c r="BQ1122" s="8"/>
      <c r="BR1122" s="16" t="str">
        <v>0- Port Costs</v>
      </c>
      <c r="BV1122" s="16" t="str">
        <v>0- Port Value</v>
      </c>
      <c r="BW1122" s="8"/>
      <c r="BX1122" s="16" t="str">
        <v>0</v>
      </c>
    </row>
    <row r="1123" spans="8:76" hidden="1" outlineLevel="1" x14ac:dyDescent="0.3">
      <c r="H1123" s="16" t="str">
        <v>0 - BM Costs</v>
      </c>
      <c r="L1123" s="16" t="str">
        <v>0 - BM Port</v>
      </c>
      <c r="N1123" s="16" t="str">
        <v>0 - Port Assets</v>
      </c>
      <c r="O1123" s="8"/>
      <c r="P1123" s="8"/>
      <c r="Q1123" s="8"/>
      <c r="R1123" s="8"/>
      <c r="S1123" s="8"/>
      <c r="T1123" s="8"/>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8"/>
      <c r="BB1123" s="8"/>
      <c r="BC1123" s="8"/>
      <c r="BD1123" s="8"/>
      <c r="BE1123" s="8"/>
      <c r="BF1123" s="8"/>
      <c r="BG1123" s="8"/>
      <c r="BH1123" s="8"/>
      <c r="BI1123" s="8"/>
      <c r="BJ1123" s="8"/>
      <c r="BK1123" s="8"/>
      <c r="BL1123" s="8"/>
      <c r="BM1123" s="8"/>
      <c r="BN1123" s="8"/>
      <c r="BO1123" s="8"/>
      <c r="BP1123" s="8"/>
      <c r="BQ1123" s="8"/>
      <c r="BR1123" s="16" t="str">
        <v>0- Port Costs</v>
      </c>
      <c r="BV1123" s="16" t="str">
        <v>0- Port Value</v>
      </c>
      <c r="BW1123" s="8"/>
      <c r="BX1123" s="16" t="str">
        <v>0</v>
      </c>
    </row>
    <row r="1124" spans="8:76" hidden="1" outlineLevel="1" x14ac:dyDescent="0.3">
      <c r="H1124" s="16" t="str">
        <v>0 - BM Costs</v>
      </c>
      <c r="L1124" s="16" t="str">
        <v>0 - BM Port</v>
      </c>
      <c r="N1124" s="16" t="str">
        <v>0 - Port Assets</v>
      </c>
      <c r="O1124" s="8"/>
      <c r="P1124" s="8"/>
      <c r="Q1124" s="8"/>
      <c r="R1124" s="8"/>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8"/>
      <c r="AS1124" s="8"/>
      <c r="AT1124" s="8"/>
      <c r="AU1124" s="8"/>
      <c r="AV1124" s="8"/>
      <c r="AW1124" s="8"/>
      <c r="AX1124" s="8"/>
      <c r="AY1124" s="8"/>
      <c r="AZ1124" s="8"/>
      <c r="BA1124" s="8"/>
      <c r="BB1124" s="8"/>
      <c r="BC1124" s="8"/>
      <c r="BD1124" s="8"/>
      <c r="BE1124" s="8"/>
      <c r="BF1124" s="8"/>
      <c r="BG1124" s="8"/>
      <c r="BH1124" s="8"/>
      <c r="BI1124" s="8"/>
      <c r="BJ1124" s="8"/>
      <c r="BK1124" s="8"/>
      <c r="BL1124" s="8"/>
      <c r="BM1124" s="8"/>
      <c r="BN1124" s="8"/>
      <c r="BO1124" s="8"/>
      <c r="BP1124" s="8"/>
      <c r="BQ1124" s="8"/>
      <c r="BR1124" s="16" t="str">
        <v>0- Port Costs</v>
      </c>
      <c r="BV1124" s="16" t="str">
        <v>0- Port Value</v>
      </c>
      <c r="BW1124" s="8"/>
      <c r="BX1124" s="16" t="str">
        <v>0</v>
      </c>
    </row>
    <row r="1125" spans="8:76" hidden="1" outlineLevel="1" x14ac:dyDescent="0.3">
      <c r="H1125" s="16" t="str">
        <v>0 - BM Costs</v>
      </c>
      <c r="L1125" s="16" t="str">
        <v>0 - BM Port</v>
      </c>
      <c r="N1125" s="16" t="str">
        <v>0 - Port Assets</v>
      </c>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16" t="str">
        <v>0- Port Costs</v>
      </c>
      <c r="BV1125" s="16" t="str">
        <v>0- Port Value</v>
      </c>
      <c r="BW1125" s="8"/>
      <c r="BX1125" s="16" t="str">
        <v>0</v>
      </c>
    </row>
    <row r="1126" spans="8:76" hidden="1" outlineLevel="1" x14ac:dyDescent="0.3">
      <c r="H1126" s="16" t="str">
        <v>0 - BM Costs</v>
      </c>
      <c r="L1126" s="16" t="str">
        <v>0 - BM Port</v>
      </c>
      <c r="N1126" s="16" t="str">
        <v>0 - Port Assets</v>
      </c>
      <c r="O1126" s="8"/>
      <c r="P1126" s="8"/>
      <c r="Q1126" s="8"/>
      <c r="R1126" s="8"/>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c r="AV1126" s="8"/>
      <c r="AW1126" s="8"/>
      <c r="AX1126" s="8"/>
      <c r="AY1126" s="8"/>
      <c r="AZ1126" s="8"/>
      <c r="BA1126" s="8"/>
      <c r="BB1126" s="8"/>
      <c r="BC1126" s="8"/>
      <c r="BD1126" s="8"/>
      <c r="BE1126" s="8"/>
      <c r="BF1126" s="8"/>
      <c r="BG1126" s="8"/>
      <c r="BH1126" s="8"/>
      <c r="BI1126" s="8"/>
      <c r="BJ1126" s="8"/>
      <c r="BK1126" s="8"/>
      <c r="BL1126" s="8"/>
      <c r="BM1126" s="8"/>
      <c r="BN1126" s="8"/>
      <c r="BO1126" s="8"/>
      <c r="BP1126" s="8"/>
      <c r="BQ1126" s="8"/>
      <c r="BR1126" s="16" t="str">
        <v>0- Port Costs</v>
      </c>
      <c r="BV1126" s="16" t="str">
        <v>0- Port Value</v>
      </c>
      <c r="BW1126" s="8"/>
      <c r="BX1126" s="16" t="str">
        <v>0</v>
      </c>
    </row>
    <row r="1127" spans="8:76" hidden="1" outlineLevel="1" x14ac:dyDescent="0.3">
      <c r="H1127" s="16" t="str">
        <v>0 - BM Costs</v>
      </c>
      <c r="L1127" s="16" t="str">
        <v>0 - BM Port</v>
      </c>
      <c r="N1127" s="16" t="str">
        <v>0 - Port Assets</v>
      </c>
      <c r="O1127" s="8"/>
      <c r="P1127" s="8"/>
      <c r="Q1127" s="8"/>
      <c r="R1127" s="8"/>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8"/>
      <c r="BQ1127" s="8"/>
      <c r="BR1127" s="16" t="str">
        <v>0- Port Costs</v>
      </c>
      <c r="BV1127" s="16" t="str">
        <v>0- Port Value</v>
      </c>
      <c r="BW1127" s="8"/>
      <c r="BX1127" s="16" t="str">
        <v>0</v>
      </c>
    </row>
    <row r="1128" spans="8:76" hidden="1" outlineLevel="1" x14ac:dyDescent="0.3">
      <c r="H1128" s="16" t="str">
        <v>0 - BM Costs</v>
      </c>
      <c r="L1128" s="16" t="str">
        <v>0 - BM Port</v>
      </c>
      <c r="N1128" s="16" t="str">
        <v>0 - Port Assets</v>
      </c>
      <c r="O1128" s="8"/>
      <c r="P1128" s="8"/>
      <c r="Q1128" s="8"/>
      <c r="R1128" s="8"/>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8"/>
      <c r="BF1128" s="8"/>
      <c r="BG1128" s="8"/>
      <c r="BH1128" s="8"/>
      <c r="BI1128" s="8"/>
      <c r="BJ1128" s="8"/>
      <c r="BK1128" s="8"/>
      <c r="BL1128" s="8"/>
      <c r="BM1128" s="8"/>
      <c r="BN1128" s="8"/>
      <c r="BO1128" s="8"/>
      <c r="BP1128" s="8"/>
      <c r="BQ1128" s="8"/>
      <c r="BR1128" s="16" t="str">
        <v>0- Port Costs</v>
      </c>
      <c r="BV1128" s="16" t="str">
        <v>0- Port Value</v>
      </c>
      <c r="BW1128" s="8"/>
      <c r="BX1128" s="16" t="str">
        <v>0</v>
      </c>
    </row>
    <row r="1129" spans="8:76" hidden="1" outlineLevel="1" x14ac:dyDescent="0.3">
      <c r="H1129" s="16" t="str">
        <v>0 - BM Costs</v>
      </c>
      <c r="L1129" s="16" t="str">
        <v>0 - BM Port</v>
      </c>
      <c r="N1129" s="16" t="str">
        <v>0 - Port Assets</v>
      </c>
      <c r="O1129" s="8"/>
      <c r="P1129" s="8"/>
      <c r="Q1129" s="8"/>
      <c r="R1129" s="8"/>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8"/>
      <c r="BQ1129" s="8"/>
      <c r="BR1129" s="16" t="str">
        <v>0- Port Costs</v>
      </c>
      <c r="BV1129" s="16" t="str">
        <v>0- Port Value</v>
      </c>
      <c r="BW1129" s="8"/>
      <c r="BX1129" s="16" t="str">
        <v>0</v>
      </c>
    </row>
    <row r="1130" spans="8:76" hidden="1" outlineLevel="1" x14ac:dyDescent="0.3">
      <c r="H1130" s="16" t="str">
        <v>0 - BM Costs</v>
      </c>
      <c r="L1130" s="16" t="str">
        <v>0 - BM Port</v>
      </c>
      <c r="N1130" s="16" t="str">
        <v>0 - Port Assets</v>
      </c>
      <c r="O1130" s="8"/>
      <c r="P1130" s="8"/>
      <c r="Q1130" s="8"/>
      <c r="R1130" s="8"/>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c r="BA1130" s="8"/>
      <c r="BB1130" s="8"/>
      <c r="BC1130" s="8"/>
      <c r="BD1130" s="8"/>
      <c r="BE1130" s="8"/>
      <c r="BF1130" s="8"/>
      <c r="BG1130" s="8"/>
      <c r="BH1130" s="8"/>
      <c r="BI1130" s="8"/>
      <c r="BJ1130" s="8"/>
      <c r="BK1130" s="8"/>
      <c r="BL1130" s="8"/>
      <c r="BM1130" s="8"/>
      <c r="BN1130" s="8"/>
      <c r="BO1130" s="8"/>
      <c r="BP1130" s="8"/>
      <c r="BQ1130" s="8"/>
      <c r="BR1130" s="16" t="str">
        <v>0- Port Costs</v>
      </c>
      <c r="BV1130" s="16" t="str">
        <v>0- Port Value</v>
      </c>
      <c r="BW1130" s="8"/>
      <c r="BX1130" s="16" t="str">
        <v>0</v>
      </c>
    </row>
    <row r="1131" spans="8:76" hidden="1" outlineLevel="1" x14ac:dyDescent="0.3">
      <c r="H1131" s="16" t="str">
        <v>0 - BM Costs</v>
      </c>
      <c r="L1131" s="16" t="str">
        <v>0 - BM Port</v>
      </c>
      <c r="N1131" s="16" t="str">
        <v>0 - Port Assets</v>
      </c>
      <c r="O1131" s="8"/>
      <c r="P1131" s="8"/>
      <c r="Q1131" s="8"/>
      <c r="R1131" s="8"/>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16" t="str">
        <v>0- Port Costs</v>
      </c>
      <c r="BV1131" s="16" t="str">
        <v>0- Port Value</v>
      </c>
      <c r="BW1131" s="8"/>
      <c r="BX1131" s="16" t="str">
        <v>0</v>
      </c>
    </row>
    <row r="1132" spans="8:76" hidden="1" outlineLevel="1" x14ac:dyDescent="0.3">
      <c r="H1132" s="16" t="str">
        <v>0 - BM Costs</v>
      </c>
      <c r="L1132" s="16" t="str">
        <v>0 - BM Port</v>
      </c>
      <c r="N1132" s="16" t="str">
        <v>0 - Port Assets</v>
      </c>
      <c r="O1132" s="8"/>
      <c r="P1132" s="8"/>
      <c r="Q1132" s="8"/>
      <c r="R1132" s="8"/>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16" t="str">
        <v>0- Port Costs</v>
      </c>
      <c r="BV1132" s="16" t="str">
        <v>0- Port Value</v>
      </c>
      <c r="BW1132" s="8"/>
      <c r="BX1132" s="16" t="str">
        <v>0</v>
      </c>
    </row>
    <row r="1133" spans="8:76" hidden="1" outlineLevel="1" x14ac:dyDescent="0.3">
      <c r="H1133" s="16" t="str">
        <v>0 - BM Costs</v>
      </c>
      <c r="L1133" s="16" t="str">
        <v>0 - BM Port</v>
      </c>
      <c r="N1133" s="16" t="str">
        <v>0 - Port Assets</v>
      </c>
      <c r="O1133" s="8"/>
      <c r="P1133" s="8"/>
      <c r="Q1133" s="8"/>
      <c r="R1133" s="8"/>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8"/>
      <c r="AR1133" s="8"/>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16" t="str">
        <v>0- Port Costs</v>
      </c>
      <c r="BV1133" s="16" t="str">
        <v>0- Port Value</v>
      </c>
      <c r="BW1133" s="8"/>
      <c r="BX1133" s="16" t="str">
        <v>0</v>
      </c>
    </row>
    <row r="1134" spans="8:76" hidden="1" outlineLevel="1" x14ac:dyDescent="0.3">
      <c r="H1134" s="16" t="str">
        <v>0 - BM Costs</v>
      </c>
      <c r="L1134" s="16" t="str">
        <v>0 - BM Port</v>
      </c>
      <c r="N1134" s="16" t="str">
        <v>0 - Port Assets</v>
      </c>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16" t="str">
        <v>0- Port Costs</v>
      </c>
      <c r="BV1134" s="16" t="str">
        <v>0- Port Value</v>
      </c>
      <c r="BW1134" s="8"/>
      <c r="BX1134" s="16" t="str">
        <v>0</v>
      </c>
    </row>
    <row r="1135" spans="8:76" hidden="1" outlineLevel="1" x14ac:dyDescent="0.3">
      <c r="H1135" s="16" t="str">
        <v>0 - BM Costs</v>
      </c>
      <c r="L1135" s="16" t="str">
        <v>0 - BM Port</v>
      </c>
      <c r="N1135" s="16" t="str">
        <v>0 - Port Assets</v>
      </c>
      <c r="O1135" s="8"/>
      <c r="P1135" s="8"/>
      <c r="Q1135" s="8"/>
      <c r="R1135" s="8"/>
      <c r="S1135" s="8"/>
      <c r="T1135" s="8"/>
      <c r="U1135" s="8"/>
      <c r="V1135" s="8"/>
      <c r="W1135" s="8"/>
      <c r="X1135" s="8"/>
      <c r="Y1135" s="8"/>
      <c r="Z1135" s="8"/>
      <c r="AA1135" s="8"/>
      <c r="AB1135" s="8"/>
      <c r="AC1135" s="8"/>
      <c r="AD1135" s="8"/>
      <c r="AE1135" s="8"/>
      <c r="AF1135" s="8"/>
      <c r="AG1135" s="8"/>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c r="BE1135" s="8"/>
      <c r="BF1135" s="8"/>
      <c r="BG1135" s="8"/>
      <c r="BH1135" s="8"/>
      <c r="BI1135" s="8"/>
      <c r="BJ1135" s="8"/>
      <c r="BK1135" s="8"/>
      <c r="BL1135" s="8"/>
      <c r="BM1135" s="8"/>
      <c r="BN1135" s="8"/>
      <c r="BO1135" s="8"/>
      <c r="BP1135" s="8"/>
      <c r="BQ1135" s="8"/>
      <c r="BR1135" s="16" t="str">
        <v>0- Port Costs</v>
      </c>
      <c r="BV1135" s="16" t="str">
        <v>0- Port Value</v>
      </c>
      <c r="BW1135" s="8"/>
      <c r="BX1135" s="16" t="str">
        <v>0</v>
      </c>
    </row>
    <row r="1136" spans="8:76" hidden="1" outlineLevel="1" x14ac:dyDescent="0.3">
      <c r="H1136" s="16" t="str">
        <v>0 - BM Costs</v>
      </c>
      <c r="L1136" s="16" t="str">
        <v>0 - BM Port</v>
      </c>
      <c r="N1136" s="16" t="str">
        <v>0 - Port Assets</v>
      </c>
      <c r="O1136" s="8"/>
      <c r="P1136" s="8"/>
      <c r="Q1136" s="8"/>
      <c r="R1136" s="8"/>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8"/>
      <c r="BQ1136" s="8"/>
      <c r="BR1136" s="16" t="str">
        <v>0- Port Costs</v>
      </c>
      <c r="BV1136" s="16" t="str">
        <v>0- Port Value</v>
      </c>
      <c r="BW1136" s="8"/>
      <c r="BX1136" s="16" t="str">
        <v>0</v>
      </c>
    </row>
    <row r="1137" spans="8:76" hidden="1" outlineLevel="1" x14ac:dyDescent="0.3">
      <c r="H1137" s="16" t="str">
        <v>0 - BM Costs</v>
      </c>
      <c r="L1137" s="16" t="str">
        <v>0 - BM Port</v>
      </c>
      <c r="N1137" s="16" t="str">
        <v>0 - Port Assets</v>
      </c>
      <c r="O1137" s="8"/>
      <c r="P1137" s="8"/>
      <c r="Q1137" s="8"/>
      <c r="R1137" s="8"/>
      <c r="S1137" s="8"/>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16" t="str">
        <v>0- Port Costs</v>
      </c>
      <c r="BV1137" s="16" t="str">
        <v>0- Port Value</v>
      </c>
      <c r="BW1137" s="8"/>
      <c r="BX1137" s="16" t="str">
        <v>0</v>
      </c>
    </row>
    <row r="1138" spans="8:76" hidden="1" outlineLevel="1" x14ac:dyDescent="0.3">
      <c r="H1138" s="16" t="str">
        <v>0 - BM Costs</v>
      </c>
      <c r="L1138" s="16" t="str">
        <v>0 - BM Port</v>
      </c>
      <c r="N1138" s="16" t="str">
        <v>0 - Port Assets</v>
      </c>
      <c r="O1138" s="8"/>
      <c r="P1138" s="8"/>
      <c r="Q1138" s="8"/>
      <c r="R1138" s="8"/>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16" t="str">
        <v>0- Port Costs</v>
      </c>
      <c r="BV1138" s="16" t="str">
        <v>0- Port Value</v>
      </c>
      <c r="BW1138" s="8"/>
      <c r="BX1138" s="16" t="str">
        <v>0</v>
      </c>
    </row>
    <row r="1139" spans="8:76" hidden="1" outlineLevel="1" x14ac:dyDescent="0.3">
      <c r="H1139" s="16" t="str">
        <v>0 - BM Costs</v>
      </c>
      <c r="L1139" s="16" t="str">
        <v>0 - BM Port</v>
      </c>
      <c r="N1139" s="16" t="str">
        <v>0 - Port Assets</v>
      </c>
      <c r="O1139" s="8"/>
      <c r="P1139" s="8"/>
      <c r="Q1139" s="8"/>
      <c r="R1139" s="8"/>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8"/>
      <c r="AV1139" s="8"/>
      <c r="AW1139" s="8"/>
      <c r="AX1139" s="8"/>
      <c r="AY1139" s="8"/>
      <c r="AZ1139" s="8"/>
      <c r="BA1139" s="8"/>
      <c r="BB1139" s="8"/>
      <c r="BC1139" s="8"/>
      <c r="BD1139" s="8"/>
      <c r="BE1139" s="8"/>
      <c r="BF1139" s="8"/>
      <c r="BG1139" s="8"/>
      <c r="BH1139" s="8"/>
      <c r="BI1139" s="8"/>
      <c r="BJ1139" s="8"/>
      <c r="BK1139" s="8"/>
      <c r="BL1139" s="8"/>
      <c r="BM1139" s="8"/>
      <c r="BN1139" s="8"/>
      <c r="BO1139" s="8"/>
      <c r="BP1139" s="8"/>
      <c r="BQ1139" s="8"/>
      <c r="BR1139" s="16" t="str">
        <v>0- Port Costs</v>
      </c>
      <c r="BV1139" s="16" t="str">
        <v>0- Port Value</v>
      </c>
      <c r="BW1139" s="8"/>
      <c r="BX1139" s="16" t="str">
        <v>0</v>
      </c>
    </row>
    <row r="1140" spans="8:76" hidden="1" outlineLevel="1" x14ac:dyDescent="0.3">
      <c r="H1140" s="16" t="str">
        <v>0 - BM Costs</v>
      </c>
      <c r="L1140" s="16" t="str">
        <v>0 - BM Port</v>
      </c>
      <c r="N1140" s="16" t="str">
        <v>0 - Port Assets</v>
      </c>
      <c r="O1140" s="8"/>
      <c r="P1140" s="8"/>
      <c r="Q1140" s="8"/>
      <c r="R1140" s="8"/>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16" t="str">
        <v>0- Port Costs</v>
      </c>
      <c r="BV1140" s="16" t="str">
        <v>0- Port Value</v>
      </c>
      <c r="BW1140" s="8"/>
      <c r="BX1140" s="16" t="str">
        <v>0</v>
      </c>
    </row>
    <row r="1141" spans="8:76" hidden="1" outlineLevel="1" x14ac:dyDescent="0.3">
      <c r="H1141" s="16" t="str">
        <v>0 - BM Costs</v>
      </c>
      <c r="L1141" s="16" t="str">
        <v>0 - BM Port</v>
      </c>
      <c r="N1141" s="16" t="str">
        <v>0 - Port Assets</v>
      </c>
      <c r="O1141" s="8"/>
      <c r="P1141" s="8"/>
      <c r="Q1141" s="8"/>
      <c r="R1141" s="8"/>
      <c r="S1141" s="8"/>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16" t="str">
        <v>0- Port Costs</v>
      </c>
      <c r="BV1141" s="16" t="str">
        <v>0- Port Value</v>
      </c>
      <c r="BW1141" s="8"/>
      <c r="BX1141" s="16" t="str">
        <v>0</v>
      </c>
    </row>
    <row r="1142" spans="8:76" hidden="1" outlineLevel="1" x14ac:dyDescent="0.3">
      <c r="H1142" s="16" t="str">
        <v>0 - BM Costs</v>
      </c>
      <c r="L1142" s="16" t="str">
        <v>0 - BM Port</v>
      </c>
      <c r="N1142" s="16" t="str">
        <v>0 - Port Assets</v>
      </c>
      <c r="O1142" s="8"/>
      <c r="P1142" s="8"/>
      <c r="Q1142" s="8"/>
      <c r="R1142" s="8"/>
      <c r="S1142" s="8"/>
      <c r="T1142" s="8"/>
      <c r="U1142" s="8"/>
      <c r="V1142" s="8"/>
      <c r="W1142" s="8"/>
      <c r="X1142" s="8"/>
      <c r="Y1142" s="8"/>
      <c r="Z1142" s="8"/>
      <c r="AA1142" s="8"/>
      <c r="AB1142" s="8"/>
      <c r="AC1142" s="8"/>
      <c r="AD1142" s="8"/>
      <c r="AE1142" s="8"/>
      <c r="AF1142" s="8"/>
      <c r="AG1142" s="8"/>
      <c r="AH1142" s="8"/>
      <c r="AI1142" s="8"/>
      <c r="AJ1142" s="8"/>
      <c r="AK1142" s="8"/>
      <c r="AL1142" s="8"/>
      <c r="AM1142" s="8"/>
      <c r="AN1142" s="8"/>
      <c r="AO1142" s="8"/>
      <c r="AP1142" s="8"/>
      <c r="AQ1142" s="8"/>
      <c r="AR1142" s="8"/>
      <c r="AS1142" s="8"/>
      <c r="AT1142" s="8"/>
      <c r="AU1142" s="8"/>
      <c r="AV1142" s="8"/>
      <c r="AW1142" s="8"/>
      <c r="AX1142" s="8"/>
      <c r="AY1142" s="8"/>
      <c r="AZ1142" s="8"/>
      <c r="BA1142" s="8"/>
      <c r="BB1142" s="8"/>
      <c r="BC1142" s="8"/>
      <c r="BD1142" s="8"/>
      <c r="BE1142" s="8"/>
      <c r="BF1142" s="8"/>
      <c r="BG1142" s="8"/>
      <c r="BH1142" s="8"/>
      <c r="BI1142" s="8"/>
      <c r="BJ1142" s="8"/>
      <c r="BK1142" s="8"/>
      <c r="BL1142" s="8"/>
      <c r="BM1142" s="8"/>
      <c r="BN1142" s="8"/>
      <c r="BO1142" s="8"/>
      <c r="BP1142" s="8"/>
      <c r="BQ1142" s="8"/>
      <c r="BR1142" s="16" t="str">
        <v>0- Port Costs</v>
      </c>
      <c r="BV1142" s="16" t="str">
        <v>0- Port Value</v>
      </c>
      <c r="BW1142" s="8"/>
      <c r="BX1142" s="16" t="str">
        <v>0</v>
      </c>
    </row>
    <row r="1143" spans="8:76" hidden="1" outlineLevel="1" x14ac:dyDescent="0.3">
      <c r="H1143" s="16" t="str">
        <v>0 - BM Costs</v>
      </c>
      <c r="L1143" s="16" t="str">
        <v>0 - BM Port</v>
      </c>
      <c r="N1143" s="16" t="str">
        <v>0 - Port Assets</v>
      </c>
      <c r="O1143" s="8"/>
      <c r="P1143" s="8"/>
      <c r="Q1143" s="8"/>
      <c r="R1143" s="8"/>
      <c r="S1143" s="8"/>
      <c r="T1143" s="8"/>
      <c r="U1143" s="8"/>
      <c r="V1143" s="8"/>
      <c r="W1143" s="8"/>
      <c r="X1143" s="8"/>
      <c r="Y1143" s="8"/>
      <c r="Z1143" s="8"/>
      <c r="AA1143" s="8"/>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8"/>
      <c r="BF1143" s="8"/>
      <c r="BG1143" s="8"/>
      <c r="BH1143" s="8"/>
      <c r="BI1143" s="8"/>
      <c r="BJ1143" s="8"/>
      <c r="BK1143" s="8"/>
      <c r="BL1143" s="8"/>
      <c r="BM1143" s="8"/>
      <c r="BN1143" s="8"/>
      <c r="BO1143" s="8"/>
      <c r="BP1143" s="8"/>
      <c r="BQ1143" s="8"/>
      <c r="BR1143" s="16" t="str">
        <v>0- Port Costs</v>
      </c>
      <c r="BV1143" s="16" t="str">
        <v>0- Port Value</v>
      </c>
      <c r="BW1143" s="8"/>
      <c r="BX1143" s="16" t="str">
        <v>0</v>
      </c>
    </row>
    <row r="1144" spans="8:76" hidden="1" outlineLevel="1" x14ac:dyDescent="0.3">
      <c r="H1144" s="16" t="str">
        <v>0 - BM Costs</v>
      </c>
      <c r="L1144" s="16" t="str">
        <v>0 - BM Port</v>
      </c>
      <c r="N1144" s="16" t="str">
        <v>0 - Port Assets</v>
      </c>
      <c r="O1144" s="8"/>
      <c r="P1144" s="8"/>
      <c r="Q1144" s="8"/>
      <c r="R1144" s="8"/>
      <c r="S1144" s="8"/>
      <c r="T1144" s="8"/>
      <c r="U1144" s="8"/>
      <c r="V1144" s="8"/>
      <c r="W1144" s="8"/>
      <c r="X1144" s="8"/>
      <c r="Y1144" s="8"/>
      <c r="Z1144" s="8"/>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8"/>
      <c r="BC1144" s="8"/>
      <c r="BD1144" s="8"/>
      <c r="BE1144" s="8"/>
      <c r="BF1144" s="8"/>
      <c r="BG1144" s="8"/>
      <c r="BH1144" s="8"/>
      <c r="BI1144" s="8"/>
      <c r="BJ1144" s="8"/>
      <c r="BK1144" s="8"/>
      <c r="BL1144" s="8"/>
      <c r="BM1144" s="8"/>
      <c r="BN1144" s="8"/>
      <c r="BO1144" s="8"/>
      <c r="BP1144" s="8"/>
      <c r="BQ1144" s="8"/>
      <c r="BR1144" s="16" t="str">
        <v>0- Port Costs</v>
      </c>
      <c r="BV1144" s="16" t="str">
        <v>0- Port Value</v>
      </c>
      <c r="BW1144" s="8"/>
      <c r="BX1144" s="16" t="str">
        <v>0</v>
      </c>
    </row>
    <row r="1145" spans="8:76" hidden="1" outlineLevel="1" x14ac:dyDescent="0.3">
      <c r="H1145" s="16" t="str">
        <v>0 - BM Costs</v>
      </c>
      <c r="L1145" s="16" t="str">
        <v>0 - BM Port</v>
      </c>
      <c r="N1145" s="16" t="str">
        <v>0 - Port Assets</v>
      </c>
      <c r="O1145" s="8"/>
      <c r="P1145" s="8"/>
      <c r="Q1145" s="8"/>
      <c r="R1145" s="8"/>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8"/>
      <c r="BQ1145" s="8"/>
      <c r="BR1145" s="16" t="str">
        <v>0- Port Costs</v>
      </c>
      <c r="BV1145" s="16" t="str">
        <v>0- Port Value</v>
      </c>
      <c r="BW1145" s="8"/>
      <c r="BX1145" s="16" t="str">
        <v>0</v>
      </c>
    </row>
    <row r="1146" spans="8:76" hidden="1" outlineLevel="1" x14ac:dyDescent="0.3">
      <c r="H1146" s="16" t="str">
        <v>0 - BM Costs</v>
      </c>
      <c r="L1146" s="16" t="str">
        <v>0 - BM Port</v>
      </c>
      <c r="N1146" s="16" t="str">
        <v>0 - Port Assets</v>
      </c>
      <c r="O1146" s="8"/>
      <c r="P1146" s="8"/>
      <c r="Q1146" s="8"/>
      <c r="R1146" s="8"/>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8"/>
      <c r="BQ1146" s="8"/>
      <c r="BR1146" s="16" t="str">
        <v>0- Port Costs</v>
      </c>
      <c r="BV1146" s="16" t="str">
        <v>0- Port Value</v>
      </c>
      <c r="BW1146" s="8"/>
      <c r="BX1146" s="16" t="str">
        <v>0</v>
      </c>
    </row>
    <row r="1147" spans="8:76" hidden="1" outlineLevel="1" x14ac:dyDescent="0.3">
      <c r="H1147" s="16" t="str">
        <v>0 - BM Costs</v>
      </c>
      <c r="L1147" s="16" t="str">
        <v>0 - BM Port</v>
      </c>
      <c r="N1147" s="16" t="str">
        <v>0 - Port Assets</v>
      </c>
      <c r="O1147" s="8"/>
      <c r="P1147" s="8"/>
      <c r="Q1147" s="8"/>
      <c r="R1147" s="8"/>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16" t="str">
        <v>0- Port Costs</v>
      </c>
      <c r="BV1147" s="16" t="str">
        <v>0- Port Value</v>
      </c>
      <c r="BW1147" s="8"/>
      <c r="BX1147" s="16" t="str">
        <v>0</v>
      </c>
    </row>
    <row r="1148" spans="8:76" hidden="1" outlineLevel="1" x14ac:dyDescent="0.3">
      <c r="H1148" s="16" t="str">
        <v>0 - BM Costs</v>
      </c>
      <c r="L1148" s="16" t="str">
        <v>0 - BM Port</v>
      </c>
      <c r="N1148" s="16" t="str">
        <v>0 - Port Assets</v>
      </c>
      <c r="O1148" s="8"/>
      <c r="P1148" s="8"/>
      <c r="Q1148" s="8"/>
      <c r="R1148" s="8"/>
      <c r="S1148" s="8"/>
      <c r="T1148" s="8"/>
      <c r="U1148" s="8"/>
      <c r="V1148" s="8"/>
      <c r="W1148" s="8"/>
      <c r="X1148" s="8"/>
      <c r="Y1148" s="8"/>
      <c r="Z1148" s="8"/>
      <c r="AA1148" s="8"/>
      <c r="AB1148" s="8"/>
      <c r="AC1148" s="8"/>
      <c r="AD1148" s="8"/>
      <c r="AE1148" s="8"/>
      <c r="AF1148" s="8"/>
      <c r="AG1148" s="8"/>
      <c r="AH1148" s="8"/>
      <c r="AI1148" s="8"/>
      <c r="AJ1148" s="8"/>
      <c r="AK1148" s="8"/>
      <c r="AL1148" s="8"/>
      <c r="AM1148" s="8"/>
      <c r="AN1148" s="8"/>
      <c r="AO1148" s="8"/>
      <c r="AP1148" s="8"/>
      <c r="AQ1148" s="8"/>
      <c r="AR1148" s="8"/>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16" t="str">
        <v>0- Port Costs</v>
      </c>
      <c r="BV1148" s="16" t="str">
        <v>0- Port Value</v>
      </c>
      <c r="BW1148" s="8"/>
      <c r="BX1148" s="16" t="str">
        <v>0</v>
      </c>
    </row>
    <row r="1149" spans="8:76" hidden="1" outlineLevel="1" x14ac:dyDescent="0.3">
      <c r="H1149" s="16" t="str">
        <v>0 - BM Costs</v>
      </c>
      <c r="L1149" s="16" t="str">
        <v>0 - BM Port</v>
      </c>
      <c r="N1149" s="16" t="str">
        <v>0 - Port Assets</v>
      </c>
      <c r="O1149" s="8"/>
      <c r="P1149" s="8"/>
      <c r="Q1149" s="8"/>
      <c r="R1149" s="8"/>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8"/>
      <c r="BQ1149" s="8"/>
      <c r="BR1149" s="16" t="str">
        <v>0- Port Costs</v>
      </c>
      <c r="BV1149" s="16" t="str">
        <v>0- Port Value</v>
      </c>
      <c r="BW1149" s="8"/>
      <c r="BX1149" s="16" t="str">
        <v>0</v>
      </c>
    </row>
    <row r="1150" spans="8:76" hidden="1" outlineLevel="1" x14ac:dyDescent="0.3">
      <c r="H1150" s="16" t="str">
        <v>0 - BM Costs</v>
      </c>
      <c r="L1150" s="16" t="str">
        <v>0 - BM Port</v>
      </c>
      <c r="N1150" s="16" t="str">
        <v>0 - Port Assets</v>
      </c>
      <c r="O1150" s="8"/>
      <c r="P1150" s="8"/>
      <c r="Q1150" s="8"/>
      <c r="R1150" s="8"/>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8"/>
      <c r="BF1150" s="8"/>
      <c r="BG1150" s="8"/>
      <c r="BH1150" s="8"/>
      <c r="BI1150" s="8"/>
      <c r="BJ1150" s="8"/>
      <c r="BK1150" s="8"/>
      <c r="BL1150" s="8"/>
      <c r="BM1150" s="8"/>
      <c r="BN1150" s="8"/>
      <c r="BO1150" s="8"/>
      <c r="BP1150" s="8"/>
      <c r="BQ1150" s="8"/>
      <c r="BR1150" s="16" t="str">
        <v>0- Port Costs</v>
      </c>
      <c r="BV1150" s="16" t="str">
        <v>0- Port Value</v>
      </c>
      <c r="BW1150" s="8"/>
      <c r="BX1150" s="16" t="str">
        <v>0</v>
      </c>
    </row>
    <row r="1151" spans="8:76" hidden="1" outlineLevel="1" x14ac:dyDescent="0.3">
      <c r="H1151" s="16" t="str">
        <v>0 - BM Costs</v>
      </c>
      <c r="L1151" s="16" t="str">
        <v>0 - BM Port</v>
      </c>
      <c r="N1151" s="16" t="str">
        <v>0 - Port Assets</v>
      </c>
      <c r="O1151" s="8"/>
      <c r="P1151" s="8"/>
      <c r="Q1151" s="8"/>
      <c r="R1151" s="8"/>
      <c r="S1151" s="8"/>
      <c r="T1151" s="8"/>
      <c r="U1151" s="8"/>
      <c r="V1151" s="8"/>
      <c r="W1151" s="8"/>
      <c r="X1151" s="8"/>
      <c r="Y1151" s="8"/>
      <c r="Z1151" s="8"/>
      <c r="AA1151" s="8"/>
      <c r="AB1151" s="8"/>
      <c r="AC1151" s="8"/>
      <c r="AD1151" s="8"/>
      <c r="AE1151" s="8"/>
      <c r="AF1151" s="8"/>
      <c r="AG1151" s="8"/>
      <c r="AH1151" s="8"/>
      <c r="AI1151" s="8"/>
      <c r="AJ1151" s="8"/>
      <c r="AK1151" s="8"/>
      <c r="AL1151" s="8"/>
      <c r="AM1151" s="8"/>
      <c r="AN1151" s="8"/>
      <c r="AO1151" s="8"/>
      <c r="AP1151" s="8"/>
      <c r="AQ1151" s="8"/>
      <c r="AR1151" s="8"/>
      <c r="AS1151" s="8"/>
      <c r="AT1151" s="8"/>
      <c r="AU1151" s="8"/>
      <c r="AV1151" s="8"/>
      <c r="AW1151" s="8"/>
      <c r="AX1151" s="8"/>
      <c r="AY1151" s="8"/>
      <c r="AZ1151" s="8"/>
      <c r="BA1151" s="8"/>
      <c r="BB1151" s="8"/>
      <c r="BC1151" s="8"/>
      <c r="BD1151" s="8"/>
      <c r="BE1151" s="8"/>
      <c r="BF1151" s="8"/>
      <c r="BG1151" s="8"/>
      <c r="BH1151" s="8"/>
      <c r="BI1151" s="8"/>
      <c r="BJ1151" s="8"/>
      <c r="BK1151" s="8"/>
      <c r="BL1151" s="8"/>
      <c r="BM1151" s="8"/>
      <c r="BN1151" s="8"/>
      <c r="BO1151" s="8"/>
      <c r="BP1151" s="8"/>
      <c r="BQ1151" s="8"/>
      <c r="BR1151" s="16" t="str">
        <v>0- Port Costs</v>
      </c>
      <c r="BV1151" s="16" t="str">
        <v>0- Port Value</v>
      </c>
      <c r="BW1151" s="8"/>
      <c r="BX1151" s="16" t="str">
        <v>0</v>
      </c>
    </row>
    <row r="1152" spans="8:76" hidden="1" outlineLevel="1" x14ac:dyDescent="0.3">
      <c r="H1152" s="16" t="str">
        <v>0 - BM Costs</v>
      </c>
      <c r="L1152" s="16" t="str">
        <v>0 - BM Port</v>
      </c>
      <c r="N1152" s="16" t="str">
        <v>0 - Port Assets</v>
      </c>
      <c r="O1152" s="8"/>
      <c r="P1152" s="8"/>
      <c r="Q1152" s="8"/>
      <c r="R1152" s="8"/>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8"/>
      <c r="BQ1152" s="8"/>
      <c r="BR1152" s="16" t="str">
        <v>0- Port Costs</v>
      </c>
      <c r="BV1152" s="16" t="str">
        <v>0- Port Value</v>
      </c>
      <c r="BW1152" s="8"/>
      <c r="BX1152" s="16" t="str">
        <v>0</v>
      </c>
    </row>
    <row r="1153" spans="8:76" hidden="1" outlineLevel="1" x14ac:dyDescent="0.3">
      <c r="H1153" s="16" t="str">
        <v>0 - BM Costs</v>
      </c>
      <c r="L1153" s="16" t="str">
        <v>0 - BM Port</v>
      </c>
      <c r="N1153" s="16" t="str">
        <v>0 - Port Assets</v>
      </c>
      <c r="O1153" s="8"/>
      <c r="P1153" s="8"/>
      <c r="Q1153" s="8"/>
      <c r="R1153" s="8"/>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8"/>
      <c r="AR1153" s="8"/>
      <c r="AS1153" s="8"/>
      <c r="AT1153" s="8"/>
      <c r="AU1153" s="8"/>
      <c r="AV1153" s="8"/>
      <c r="AW1153" s="8"/>
      <c r="AX1153" s="8"/>
      <c r="AY1153" s="8"/>
      <c r="AZ1153" s="8"/>
      <c r="BA1153" s="8"/>
      <c r="BB1153" s="8"/>
      <c r="BC1153" s="8"/>
      <c r="BD1153" s="8"/>
      <c r="BE1153" s="8"/>
      <c r="BF1153" s="8"/>
      <c r="BG1153" s="8"/>
      <c r="BH1153" s="8"/>
      <c r="BI1153" s="8"/>
      <c r="BJ1153" s="8"/>
      <c r="BK1153" s="8"/>
      <c r="BL1153" s="8"/>
      <c r="BM1153" s="8"/>
      <c r="BN1153" s="8"/>
      <c r="BO1153" s="8"/>
      <c r="BP1153" s="8"/>
      <c r="BQ1153" s="8"/>
      <c r="BR1153" s="16" t="str">
        <v>0- Port Costs</v>
      </c>
      <c r="BV1153" s="16" t="str">
        <v>0- Port Value</v>
      </c>
      <c r="BW1153" s="8"/>
      <c r="BX1153" s="16" t="str">
        <v>0</v>
      </c>
    </row>
    <row r="1154" spans="8:76" hidden="1" outlineLevel="1" x14ac:dyDescent="0.3">
      <c r="H1154" s="16" t="str">
        <v>0 - BM Costs</v>
      </c>
      <c r="L1154" s="16" t="str">
        <v>0 - BM Port</v>
      </c>
      <c r="N1154" s="16" t="str">
        <v>0 - Port Assets</v>
      </c>
      <c r="O1154" s="8"/>
      <c r="P1154" s="8"/>
      <c r="Q1154" s="8"/>
      <c r="R1154" s="8"/>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16" t="str">
        <v>0- Port Costs</v>
      </c>
      <c r="BV1154" s="16" t="str">
        <v>0- Port Value</v>
      </c>
      <c r="BW1154" s="8"/>
      <c r="BX1154" s="16" t="str">
        <v>0</v>
      </c>
    </row>
    <row r="1155" spans="8:76" hidden="1" outlineLevel="1" x14ac:dyDescent="0.3">
      <c r="H1155" s="16" t="str">
        <v>0 - BM Costs</v>
      </c>
      <c r="L1155" s="16" t="str">
        <v>0 - BM Port</v>
      </c>
      <c r="N1155" s="16" t="str">
        <v>0 - Port Assets</v>
      </c>
      <c r="O1155" s="8"/>
      <c r="P1155" s="8"/>
      <c r="Q1155" s="8"/>
      <c r="R1155" s="8"/>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16" t="str">
        <v>0- Port Costs</v>
      </c>
      <c r="BV1155" s="16" t="str">
        <v>0- Port Value</v>
      </c>
      <c r="BW1155" s="8"/>
      <c r="BX1155" s="16" t="str">
        <v>0</v>
      </c>
    </row>
    <row r="1156" spans="8:76" hidden="1" outlineLevel="1" x14ac:dyDescent="0.3">
      <c r="H1156" s="16" t="str">
        <v>0 - BM Costs</v>
      </c>
      <c r="L1156" s="16" t="str">
        <v>0 - BM Port</v>
      </c>
      <c r="N1156" s="16" t="str">
        <v>0 - Port Assets</v>
      </c>
      <c r="O1156" s="8"/>
      <c r="P1156" s="8"/>
      <c r="Q1156" s="8"/>
      <c r="R1156" s="8"/>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16" t="str">
        <v>0- Port Costs</v>
      </c>
      <c r="BV1156" s="16" t="str">
        <v>0- Port Value</v>
      </c>
      <c r="BW1156" s="8"/>
      <c r="BX1156" s="16" t="str">
        <v>0</v>
      </c>
    </row>
    <row r="1157" spans="8:76" hidden="1" outlineLevel="1" x14ac:dyDescent="0.3">
      <c r="H1157" s="16" t="str">
        <v>0 - BM Costs</v>
      </c>
      <c r="L1157" s="16" t="str">
        <v>0 - BM Port</v>
      </c>
      <c r="N1157" s="16" t="str">
        <v>0 - Port Assets</v>
      </c>
      <c r="O1157" s="8"/>
      <c r="P1157" s="8"/>
      <c r="Q1157" s="8"/>
      <c r="R1157" s="8"/>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16" t="str">
        <v>0- Port Costs</v>
      </c>
      <c r="BV1157" s="16" t="str">
        <v>0- Port Value</v>
      </c>
      <c r="BW1157" s="8"/>
      <c r="BX1157" s="16" t="str">
        <v>0</v>
      </c>
    </row>
    <row r="1158" spans="8:76" hidden="1" outlineLevel="1" x14ac:dyDescent="0.3">
      <c r="H1158" s="16" t="str">
        <v>0 - BM Costs</v>
      </c>
      <c r="L1158" s="16" t="str">
        <v>0 - BM Port</v>
      </c>
      <c r="N1158" s="16" t="str">
        <v>0 - Port Assets</v>
      </c>
      <c r="O1158" s="8"/>
      <c r="P1158" s="8"/>
      <c r="Q1158" s="8"/>
      <c r="R1158" s="8"/>
      <c r="S1158" s="8"/>
      <c r="T1158" s="8"/>
      <c r="U1158" s="8"/>
      <c r="V1158" s="8"/>
      <c r="W1158" s="8"/>
      <c r="X1158" s="8"/>
      <c r="Y1158" s="8"/>
      <c r="Z1158" s="8"/>
      <c r="AA1158" s="8"/>
      <c r="AB1158" s="8"/>
      <c r="AC1158" s="8"/>
      <c r="AD1158" s="8"/>
      <c r="AE1158" s="8"/>
      <c r="AF1158" s="8"/>
      <c r="AG1158" s="8"/>
      <c r="AH1158" s="8"/>
      <c r="AI1158" s="8"/>
      <c r="AJ1158" s="8"/>
      <c r="AK1158" s="8"/>
      <c r="AL1158" s="8"/>
      <c r="AM1158" s="8"/>
      <c r="AN1158" s="8"/>
      <c r="AO1158" s="8"/>
      <c r="AP1158" s="8"/>
      <c r="AQ1158" s="8"/>
      <c r="AR1158" s="8"/>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16" t="str">
        <v>0- Port Costs</v>
      </c>
      <c r="BV1158" s="16" t="str">
        <v>0- Port Value</v>
      </c>
      <c r="BW1158" s="8"/>
      <c r="BX1158" s="16" t="str">
        <v>0</v>
      </c>
    </row>
    <row r="1159" spans="8:76" hidden="1" outlineLevel="1" x14ac:dyDescent="0.3">
      <c r="H1159" s="16" t="str">
        <v>0 - BM Costs</v>
      </c>
      <c r="L1159" s="16" t="str">
        <v>0 - BM Port</v>
      </c>
      <c r="N1159" s="16" t="str">
        <v>0 - Port Assets</v>
      </c>
      <c r="O1159" s="8"/>
      <c r="P1159" s="8"/>
      <c r="Q1159" s="8"/>
      <c r="R1159" s="8"/>
      <c r="S1159" s="8"/>
      <c r="T1159" s="8"/>
      <c r="U1159" s="8"/>
      <c r="V1159" s="8"/>
      <c r="W1159" s="8"/>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8"/>
      <c r="BB1159" s="8"/>
      <c r="BC1159" s="8"/>
      <c r="BD1159" s="8"/>
      <c r="BE1159" s="8"/>
      <c r="BF1159" s="8"/>
      <c r="BG1159" s="8"/>
      <c r="BH1159" s="8"/>
      <c r="BI1159" s="8"/>
      <c r="BJ1159" s="8"/>
      <c r="BK1159" s="8"/>
      <c r="BL1159" s="8"/>
      <c r="BM1159" s="8"/>
      <c r="BN1159" s="8"/>
      <c r="BO1159" s="8"/>
      <c r="BP1159" s="8"/>
      <c r="BQ1159" s="8"/>
      <c r="BR1159" s="16" t="str">
        <v>0- Port Costs</v>
      </c>
      <c r="BV1159" s="16" t="str">
        <v>0- Port Value</v>
      </c>
      <c r="BW1159" s="8"/>
      <c r="BX1159" s="16" t="str">
        <v>0</v>
      </c>
    </row>
    <row r="1160" spans="8:76" hidden="1" outlineLevel="1" x14ac:dyDescent="0.3">
      <c r="H1160" s="16" t="str">
        <v>0 - BM Costs</v>
      </c>
      <c r="L1160" s="16" t="str">
        <v>0 - BM Port</v>
      </c>
      <c r="N1160" s="16" t="str">
        <v>0 - Port Assets</v>
      </c>
      <c r="O1160" s="8"/>
      <c r="P1160" s="8"/>
      <c r="Q1160" s="8"/>
      <c r="R1160" s="8"/>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16" t="str">
        <v>0- Port Costs</v>
      </c>
      <c r="BV1160" s="16" t="str">
        <v>0- Port Value</v>
      </c>
      <c r="BW1160" s="8"/>
      <c r="BX1160" s="16" t="str">
        <v>0</v>
      </c>
    </row>
    <row r="1161" spans="8:76" hidden="1" outlineLevel="1" x14ac:dyDescent="0.3">
      <c r="H1161" s="16" t="str">
        <v>0 - BM Costs</v>
      </c>
      <c r="L1161" s="16" t="str">
        <v>0 - BM Port</v>
      </c>
      <c r="N1161" s="16" t="str">
        <v>0 - Port Assets</v>
      </c>
      <c r="O1161" s="8"/>
      <c r="P1161" s="8"/>
      <c r="Q1161" s="8"/>
      <c r="R1161" s="8"/>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16" t="str">
        <v>0- Port Costs</v>
      </c>
      <c r="BV1161" s="16" t="str">
        <v>0- Port Value</v>
      </c>
      <c r="BW1161" s="8"/>
      <c r="BX1161" s="16" t="str">
        <v>0</v>
      </c>
    </row>
    <row r="1162" spans="8:76" hidden="1" outlineLevel="1" x14ac:dyDescent="0.3">
      <c r="H1162" s="16" t="str">
        <v>0 - BM Costs</v>
      </c>
      <c r="L1162" s="16" t="str">
        <v>0 - BM Port</v>
      </c>
      <c r="N1162" s="16" t="str">
        <v>0 - Port Assets</v>
      </c>
      <c r="O1162" s="8"/>
      <c r="P1162" s="8"/>
      <c r="Q1162" s="8"/>
      <c r="R1162" s="8"/>
      <c r="S1162" s="8"/>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16" t="str">
        <v>0- Port Costs</v>
      </c>
      <c r="BV1162" s="16" t="str">
        <v>0- Port Value</v>
      </c>
      <c r="BW1162" s="8"/>
      <c r="BX1162" s="16" t="str">
        <v>0</v>
      </c>
    </row>
    <row r="1163" spans="8:76" hidden="1" outlineLevel="1" x14ac:dyDescent="0.3">
      <c r="H1163" s="16" t="str">
        <v>0 - BM Costs</v>
      </c>
      <c r="L1163" s="16" t="str">
        <v>0 - BM Port</v>
      </c>
      <c r="N1163" s="16" t="str">
        <v>0 - Port Assets</v>
      </c>
      <c r="O1163" s="8"/>
      <c r="P1163" s="8"/>
      <c r="Q1163" s="8"/>
      <c r="R1163" s="8"/>
      <c r="S1163" s="8"/>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16" t="str">
        <v>0- Port Costs</v>
      </c>
      <c r="BV1163" s="16" t="str">
        <v>0- Port Value</v>
      </c>
      <c r="BW1163" s="8"/>
      <c r="BX1163" s="16" t="str">
        <v>0</v>
      </c>
    </row>
    <row r="1164" spans="8:76" hidden="1" outlineLevel="1" x14ac:dyDescent="0.3">
      <c r="H1164" s="16" t="str">
        <v>0 - BM Costs</v>
      </c>
      <c r="L1164" s="16" t="str">
        <v>0 - BM Port</v>
      </c>
      <c r="N1164" s="16" t="str">
        <v>0 - Port Assets</v>
      </c>
      <c r="O1164" s="8"/>
      <c r="P1164" s="8"/>
      <c r="Q1164" s="8"/>
      <c r="R1164" s="8"/>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16" t="str">
        <v>0- Port Costs</v>
      </c>
      <c r="BV1164" s="16" t="str">
        <v>0- Port Value</v>
      </c>
      <c r="BW1164" s="8"/>
      <c r="BX1164" s="16" t="str">
        <v>0</v>
      </c>
    </row>
    <row r="1165" spans="8:76" hidden="1" outlineLevel="1" x14ac:dyDescent="0.3">
      <c r="H1165" s="16" t="str">
        <v>0 - BM Costs</v>
      </c>
      <c r="L1165" s="16" t="str">
        <v>0 - BM Port</v>
      </c>
      <c r="N1165" s="16" t="str">
        <v>0 - Port Assets</v>
      </c>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16" t="str">
        <v>0- Port Costs</v>
      </c>
      <c r="BV1165" s="16" t="str">
        <v>0- Port Value</v>
      </c>
      <c r="BW1165" s="8"/>
      <c r="BX1165" s="16" t="str">
        <v>0</v>
      </c>
    </row>
    <row r="1166" spans="8:76" hidden="1" outlineLevel="1" x14ac:dyDescent="0.3">
      <c r="H1166" s="16" t="str">
        <v>0 - BM Costs</v>
      </c>
      <c r="L1166" s="16" t="str">
        <v>0 - BM Port</v>
      </c>
      <c r="N1166" s="16" t="str">
        <v>0 - Port Assets</v>
      </c>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16" t="str">
        <v>0- Port Costs</v>
      </c>
      <c r="BV1166" s="16" t="str">
        <v>0- Port Value</v>
      </c>
      <c r="BW1166" s="8"/>
      <c r="BX1166" s="16" t="str">
        <v>0</v>
      </c>
    </row>
    <row r="1167" spans="8:76" hidden="1" outlineLevel="1" x14ac:dyDescent="0.3">
      <c r="H1167" s="16" t="str">
        <v>0 - BM Costs</v>
      </c>
      <c r="L1167" s="16" t="str">
        <v>0 - BM Port</v>
      </c>
      <c r="N1167" s="16" t="str">
        <v>0 - Port Assets</v>
      </c>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16" t="str">
        <v>0- Port Costs</v>
      </c>
      <c r="BV1167" s="16" t="str">
        <v>0- Port Value</v>
      </c>
      <c r="BW1167" s="8"/>
      <c r="BX1167" s="16" t="str">
        <v>0</v>
      </c>
    </row>
    <row r="1168" spans="8:76" hidden="1" outlineLevel="1" x14ac:dyDescent="0.3">
      <c r="H1168" s="16" t="str">
        <v>0 - BM Costs</v>
      </c>
      <c r="L1168" s="16" t="str">
        <v>0 - BM Port</v>
      </c>
      <c r="N1168" s="16" t="str">
        <v>0 - Port Assets</v>
      </c>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16" t="str">
        <v>0- Port Costs</v>
      </c>
      <c r="BV1168" s="16" t="str">
        <v>0- Port Value</v>
      </c>
      <c r="BW1168" s="8"/>
      <c r="BX1168" s="16" t="str">
        <v>0</v>
      </c>
    </row>
    <row r="1169" spans="8:76" hidden="1" outlineLevel="1" x14ac:dyDescent="0.3">
      <c r="H1169" s="16" t="str">
        <v>0 - BM Costs</v>
      </c>
      <c r="L1169" s="16" t="str">
        <v>0 - BM Port</v>
      </c>
      <c r="N1169" s="16" t="str">
        <v>0 - Port Assets</v>
      </c>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16" t="str">
        <v>0- Port Costs</v>
      </c>
      <c r="BV1169" s="16" t="str">
        <v>0- Port Value</v>
      </c>
      <c r="BW1169" s="8"/>
      <c r="BX1169" s="16" t="str">
        <v>0</v>
      </c>
    </row>
    <row r="1170" spans="8:76" hidden="1" outlineLevel="1" x14ac:dyDescent="0.3">
      <c r="H1170" s="16" t="str">
        <v>0 - BM Costs</v>
      </c>
      <c r="L1170" s="16" t="str">
        <v>0 - BM Port</v>
      </c>
      <c r="N1170" s="16" t="str">
        <v>0 - Port Assets</v>
      </c>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16" t="str">
        <v>0- Port Costs</v>
      </c>
      <c r="BV1170" s="16" t="str">
        <v>0- Port Value</v>
      </c>
      <c r="BW1170" s="8"/>
      <c r="BX1170" s="16" t="str">
        <v>0</v>
      </c>
    </row>
    <row r="1171" spans="8:76" hidden="1" outlineLevel="1" x14ac:dyDescent="0.3">
      <c r="H1171" s="16" t="str">
        <v>0 - BM Costs</v>
      </c>
      <c r="L1171" s="16" t="str">
        <v>0 - BM Port</v>
      </c>
      <c r="N1171" s="16" t="str">
        <v>0 - Port Assets</v>
      </c>
      <c r="O1171" s="8"/>
      <c r="P1171" s="8"/>
      <c r="Q1171" s="8"/>
      <c r="R1171" s="8"/>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16" t="str">
        <v>0- Port Costs</v>
      </c>
      <c r="BV1171" s="16" t="str">
        <v>0- Port Value</v>
      </c>
      <c r="BW1171" s="8"/>
      <c r="BX1171" s="16" t="str">
        <v>0</v>
      </c>
    </row>
    <row r="1172" spans="8:76" hidden="1" outlineLevel="1" x14ac:dyDescent="0.3">
      <c r="H1172" s="16" t="str">
        <v>0 - BM Costs</v>
      </c>
      <c r="L1172" s="16" t="str">
        <v>0 - BM Port</v>
      </c>
      <c r="N1172" s="16" t="str">
        <v>0 - Port Assets</v>
      </c>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16" t="str">
        <v>0- Port Costs</v>
      </c>
      <c r="BV1172" s="16" t="str">
        <v>0- Port Value</v>
      </c>
      <c r="BW1172" s="8"/>
      <c r="BX1172" s="16" t="str">
        <v>0</v>
      </c>
    </row>
    <row r="1173" spans="8:76" hidden="1" outlineLevel="1" x14ac:dyDescent="0.3">
      <c r="H1173" s="16" t="str">
        <v>0 - BM Costs</v>
      </c>
      <c r="L1173" s="16" t="str">
        <v>0 - BM Port</v>
      </c>
      <c r="N1173" s="16" t="str">
        <v>0 - Port Assets</v>
      </c>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16" t="str">
        <v>0- Port Costs</v>
      </c>
      <c r="BV1173" s="16" t="str">
        <v>0- Port Value</v>
      </c>
      <c r="BW1173" s="8"/>
      <c r="BX1173" s="16" t="str">
        <v>0</v>
      </c>
    </row>
    <row r="1174" spans="8:76" hidden="1" outlineLevel="1" x14ac:dyDescent="0.3">
      <c r="H1174" s="16" t="str">
        <v>0 - BM Costs</v>
      </c>
      <c r="L1174" s="16" t="str">
        <v>0 - BM Port</v>
      </c>
      <c r="N1174" s="16" t="str">
        <v>0 - Port Assets</v>
      </c>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16" t="str">
        <v>0- Port Costs</v>
      </c>
      <c r="BV1174" s="16" t="str">
        <v>0- Port Value</v>
      </c>
      <c r="BW1174" s="8"/>
      <c r="BX1174" s="16" t="str">
        <v>0</v>
      </c>
    </row>
    <row r="1175" spans="8:76" hidden="1" outlineLevel="1" x14ac:dyDescent="0.3">
      <c r="H1175" s="16" t="str">
        <v>0 - BM Costs</v>
      </c>
      <c r="L1175" s="16" t="str">
        <v>0 - BM Port</v>
      </c>
      <c r="N1175" s="16" t="str">
        <v>0 - Port Assets</v>
      </c>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16" t="str">
        <v>0- Port Costs</v>
      </c>
      <c r="BV1175" s="16" t="str">
        <v>0- Port Value</v>
      </c>
      <c r="BW1175" s="8"/>
      <c r="BX1175" s="16" t="str">
        <v>0</v>
      </c>
    </row>
    <row r="1176" spans="8:76" hidden="1" outlineLevel="1" x14ac:dyDescent="0.3">
      <c r="H1176" s="16" t="str">
        <v>0 - BM Costs</v>
      </c>
      <c r="L1176" s="16" t="str">
        <v>0 - BM Port</v>
      </c>
      <c r="N1176" s="16" t="str">
        <v>0 - Port Assets</v>
      </c>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16" t="str">
        <v>0- Port Costs</v>
      </c>
      <c r="BV1176" s="16" t="str">
        <v>0- Port Value</v>
      </c>
      <c r="BW1176" s="8"/>
      <c r="BX1176" s="16" t="str">
        <v>0</v>
      </c>
    </row>
    <row r="1177" spans="8:76" hidden="1" outlineLevel="1" x14ac:dyDescent="0.3">
      <c r="H1177" s="16" t="str">
        <v>0 - BM Costs</v>
      </c>
      <c r="L1177" s="16" t="str">
        <v>0 - BM Port</v>
      </c>
      <c r="N1177" s="16" t="str">
        <v>0 - Port Assets</v>
      </c>
      <c r="O1177" s="8"/>
      <c r="P1177" s="8"/>
      <c r="Q1177" s="8"/>
      <c r="R1177" s="8"/>
      <c r="S1177" s="8"/>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8"/>
      <c r="BQ1177" s="8"/>
      <c r="BR1177" s="16" t="str">
        <v>0- Port Costs</v>
      </c>
      <c r="BV1177" s="16" t="str">
        <v>0- Port Value</v>
      </c>
      <c r="BW1177" s="8"/>
      <c r="BX1177" s="16" t="str">
        <v>0</v>
      </c>
    </row>
    <row r="1178" spans="8:76" hidden="1" outlineLevel="1" x14ac:dyDescent="0.3">
      <c r="H1178" s="16" t="str">
        <v>0 - BM Costs</v>
      </c>
      <c r="L1178" s="16" t="str">
        <v>0 - BM Port</v>
      </c>
      <c r="N1178" s="16" t="str">
        <v>0 - Port Assets</v>
      </c>
      <c r="O1178" s="8"/>
      <c r="P1178" s="8"/>
      <c r="Q1178" s="8"/>
      <c r="R1178" s="8"/>
      <c r="S1178" s="8"/>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8"/>
      <c r="BF1178" s="8"/>
      <c r="BG1178" s="8"/>
      <c r="BH1178" s="8"/>
      <c r="BI1178" s="8"/>
      <c r="BJ1178" s="8"/>
      <c r="BK1178" s="8"/>
      <c r="BL1178" s="8"/>
      <c r="BM1178" s="8"/>
      <c r="BN1178" s="8"/>
      <c r="BO1178" s="8"/>
      <c r="BP1178" s="8"/>
      <c r="BQ1178" s="8"/>
      <c r="BR1178" s="16" t="str">
        <v>0- Port Costs</v>
      </c>
      <c r="BV1178" s="16" t="str">
        <v>0- Port Value</v>
      </c>
      <c r="BW1178" s="8"/>
      <c r="BX1178" s="16" t="str">
        <v>0</v>
      </c>
    </row>
    <row r="1179" spans="8:76" hidden="1" outlineLevel="1" x14ac:dyDescent="0.3">
      <c r="H1179" s="16" t="str">
        <v>0 - BM Costs</v>
      </c>
      <c r="L1179" s="16" t="str">
        <v>0 - BM Port</v>
      </c>
      <c r="N1179" s="16" t="str">
        <v>0 - Port Assets</v>
      </c>
      <c r="O1179" s="8"/>
      <c r="P1179" s="8"/>
      <c r="Q1179" s="8"/>
      <c r="R1179" s="8"/>
      <c r="S1179" s="8"/>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8"/>
      <c r="BC1179" s="8"/>
      <c r="BD1179" s="8"/>
      <c r="BE1179" s="8"/>
      <c r="BF1179" s="8"/>
      <c r="BG1179" s="8"/>
      <c r="BH1179" s="8"/>
      <c r="BI1179" s="8"/>
      <c r="BJ1179" s="8"/>
      <c r="BK1179" s="8"/>
      <c r="BL1179" s="8"/>
      <c r="BM1179" s="8"/>
      <c r="BN1179" s="8"/>
      <c r="BO1179" s="8"/>
      <c r="BP1179" s="8"/>
      <c r="BQ1179" s="8"/>
      <c r="BR1179" s="16" t="str">
        <v>0- Port Costs</v>
      </c>
      <c r="BV1179" s="16" t="str">
        <v>0- Port Value</v>
      </c>
      <c r="BW1179" s="8"/>
      <c r="BX1179" s="16" t="str">
        <v>0</v>
      </c>
    </row>
    <row r="1180" spans="8:76" hidden="1" outlineLevel="1" x14ac:dyDescent="0.3">
      <c r="H1180" s="16" t="str">
        <v>0 - BM Costs</v>
      </c>
      <c r="L1180" s="16" t="str">
        <v>0 - BM Port</v>
      </c>
      <c r="N1180" s="16" t="str">
        <v>0 - Port Assets</v>
      </c>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8"/>
      <c r="BC1180" s="8"/>
      <c r="BD1180" s="8"/>
      <c r="BE1180" s="8"/>
      <c r="BF1180" s="8"/>
      <c r="BG1180" s="8"/>
      <c r="BH1180" s="8"/>
      <c r="BI1180" s="8"/>
      <c r="BJ1180" s="8"/>
      <c r="BK1180" s="8"/>
      <c r="BL1180" s="8"/>
      <c r="BM1180" s="8"/>
      <c r="BN1180" s="8"/>
      <c r="BO1180" s="8"/>
      <c r="BP1180" s="8"/>
      <c r="BQ1180" s="8"/>
      <c r="BR1180" s="16" t="str">
        <v>0- Port Costs</v>
      </c>
      <c r="BV1180" s="16" t="str">
        <v>0- Port Value</v>
      </c>
      <c r="BW1180" s="8"/>
      <c r="BX1180" s="16" t="str">
        <v>0</v>
      </c>
    </row>
    <row r="1181" spans="8:76" hidden="1" outlineLevel="1" x14ac:dyDescent="0.3">
      <c r="H1181" s="16" t="str">
        <v>0 - BM Costs</v>
      </c>
      <c r="L1181" s="16" t="str">
        <v>0 - BM Port</v>
      </c>
      <c r="N1181" s="16" t="str">
        <v>0 - Port Assets</v>
      </c>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8"/>
      <c r="BQ1181" s="8"/>
      <c r="BR1181" s="16" t="str">
        <v>0- Port Costs</v>
      </c>
      <c r="BV1181" s="16" t="str">
        <v>0- Port Value</v>
      </c>
      <c r="BW1181" s="8"/>
      <c r="BX1181" s="16" t="str">
        <v>0</v>
      </c>
    </row>
    <row r="1182" spans="8:76" hidden="1" outlineLevel="1" x14ac:dyDescent="0.3">
      <c r="H1182" s="16" t="str">
        <v>0 - BM Costs</v>
      </c>
      <c r="L1182" s="16" t="str">
        <v>0 - BM Port</v>
      </c>
      <c r="N1182" s="16" t="str">
        <v>0 - Port Assets</v>
      </c>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8"/>
      <c r="BC1182" s="8"/>
      <c r="BD1182" s="8"/>
      <c r="BE1182" s="8"/>
      <c r="BF1182" s="8"/>
      <c r="BG1182" s="8"/>
      <c r="BH1182" s="8"/>
      <c r="BI1182" s="8"/>
      <c r="BJ1182" s="8"/>
      <c r="BK1182" s="8"/>
      <c r="BL1182" s="8"/>
      <c r="BM1182" s="8"/>
      <c r="BN1182" s="8"/>
      <c r="BO1182" s="8"/>
      <c r="BP1182" s="8"/>
      <c r="BQ1182" s="8"/>
      <c r="BR1182" s="16" t="str">
        <v>0- Port Costs</v>
      </c>
      <c r="BV1182" s="16" t="str">
        <v>0- Port Value</v>
      </c>
      <c r="BW1182" s="8"/>
      <c r="BX1182" s="16" t="str">
        <v>0</v>
      </c>
    </row>
    <row r="1183" spans="8:76" hidden="1" outlineLevel="1" x14ac:dyDescent="0.3">
      <c r="H1183" s="16" t="str">
        <v>0 - BM Costs</v>
      </c>
      <c r="L1183" s="16" t="str">
        <v>0 - BM Port</v>
      </c>
      <c r="N1183" s="16" t="str">
        <v>0 - Port Assets</v>
      </c>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8"/>
      <c r="BQ1183" s="8"/>
      <c r="BR1183" s="16" t="str">
        <v>0- Port Costs</v>
      </c>
      <c r="BV1183" s="16" t="str">
        <v>0- Port Value</v>
      </c>
      <c r="BW1183" s="8"/>
      <c r="BX1183" s="16" t="str">
        <v>0</v>
      </c>
    </row>
    <row r="1184" spans="8:76" hidden="1" outlineLevel="1" x14ac:dyDescent="0.3">
      <c r="H1184" s="16" t="str">
        <v>0 - BM Costs</v>
      </c>
      <c r="L1184" s="16" t="str">
        <v>0 - BM Port</v>
      </c>
      <c r="N1184" s="16" t="str">
        <v>0 - Port Assets</v>
      </c>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8"/>
      <c r="BQ1184" s="8"/>
      <c r="BR1184" s="16" t="str">
        <v>0- Port Costs</v>
      </c>
      <c r="BV1184" s="16" t="str">
        <v>0- Port Value</v>
      </c>
      <c r="BW1184" s="8"/>
      <c r="BX1184" s="16" t="str">
        <v>0</v>
      </c>
    </row>
    <row r="1185" spans="8:76" hidden="1" outlineLevel="1" x14ac:dyDescent="0.3">
      <c r="H1185" s="16" t="str">
        <v>0 - BM Costs</v>
      </c>
      <c r="L1185" s="16" t="str">
        <v>0 - BM Port</v>
      </c>
      <c r="N1185" s="16" t="str">
        <v>0 - Port Assets</v>
      </c>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8"/>
      <c r="BQ1185" s="8"/>
      <c r="BR1185" s="16" t="str">
        <v>0- Port Costs</v>
      </c>
      <c r="BV1185" s="16" t="str">
        <v>0- Port Value</v>
      </c>
      <c r="BW1185" s="8"/>
      <c r="BX1185" s="16" t="str">
        <v>0</v>
      </c>
    </row>
    <row r="1186" spans="8:76" hidden="1" outlineLevel="1" x14ac:dyDescent="0.3">
      <c r="H1186" s="16" t="str">
        <v>0 - BM Costs</v>
      </c>
      <c r="L1186" s="16" t="str">
        <v>0 - BM Port</v>
      </c>
      <c r="N1186" s="16" t="str">
        <v>0 - Port Assets</v>
      </c>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8"/>
      <c r="BC1186" s="8"/>
      <c r="BD1186" s="8"/>
      <c r="BE1186" s="8"/>
      <c r="BF1186" s="8"/>
      <c r="BG1186" s="8"/>
      <c r="BH1186" s="8"/>
      <c r="BI1186" s="8"/>
      <c r="BJ1186" s="8"/>
      <c r="BK1186" s="8"/>
      <c r="BL1186" s="8"/>
      <c r="BM1186" s="8"/>
      <c r="BN1186" s="8"/>
      <c r="BO1186" s="8"/>
      <c r="BP1186" s="8"/>
      <c r="BQ1186" s="8"/>
      <c r="BR1186" s="16" t="str">
        <v>0- Port Costs</v>
      </c>
      <c r="BV1186" s="16" t="str">
        <v>0- Port Value</v>
      </c>
      <c r="BW1186" s="8"/>
      <c r="BX1186" s="16" t="str">
        <v>0</v>
      </c>
    </row>
    <row r="1187" spans="8:76" hidden="1" outlineLevel="1" x14ac:dyDescent="0.3">
      <c r="H1187" s="16" t="str">
        <v>0 - BM Costs</v>
      </c>
      <c r="L1187" s="16" t="str">
        <v>0 - BM Port</v>
      </c>
      <c r="N1187" s="16" t="str">
        <v>0 - Port Assets</v>
      </c>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c r="BD1187" s="8"/>
      <c r="BE1187" s="8"/>
      <c r="BF1187" s="8"/>
      <c r="BG1187" s="8"/>
      <c r="BH1187" s="8"/>
      <c r="BI1187" s="8"/>
      <c r="BJ1187" s="8"/>
      <c r="BK1187" s="8"/>
      <c r="BL1187" s="8"/>
      <c r="BM1187" s="8"/>
      <c r="BN1187" s="8"/>
      <c r="BO1187" s="8"/>
      <c r="BP1187" s="8"/>
      <c r="BQ1187" s="8"/>
      <c r="BR1187" s="16" t="str">
        <v>0- Port Costs</v>
      </c>
      <c r="BV1187" s="16" t="str">
        <v>0- Port Value</v>
      </c>
      <c r="BW1187" s="8"/>
      <c r="BX1187" s="16" t="str">
        <v>0</v>
      </c>
    </row>
    <row r="1188" spans="8:76" hidden="1" outlineLevel="1" x14ac:dyDescent="0.3">
      <c r="H1188" s="16" t="str">
        <v>0 - BM Costs</v>
      </c>
      <c r="L1188" s="16" t="str">
        <v>0 - BM Port</v>
      </c>
      <c r="N1188" s="16" t="str">
        <v>0 - Port Assets</v>
      </c>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8"/>
      <c r="BC1188" s="8"/>
      <c r="BD1188" s="8"/>
      <c r="BE1188" s="8"/>
      <c r="BF1188" s="8"/>
      <c r="BG1188" s="8"/>
      <c r="BH1188" s="8"/>
      <c r="BI1188" s="8"/>
      <c r="BJ1188" s="8"/>
      <c r="BK1188" s="8"/>
      <c r="BL1188" s="8"/>
      <c r="BM1188" s="8"/>
      <c r="BN1188" s="8"/>
      <c r="BO1188" s="8"/>
      <c r="BP1188" s="8"/>
      <c r="BQ1188" s="8"/>
      <c r="BR1188" s="16" t="str">
        <v>0- Port Costs</v>
      </c>
      <c r="BV1188" s="16" t="str">
        <v>0- Port Value</v>
      </c>
      <c r="BW1188" s="8"/>
      <c r="BX1188" s="16" t="str">
        <v>0</v>
      </c>
    </row>
    <row r="1189" spans="8:76" hidden="1" outlineLevel="1" x14ac:dyDescent="0.3">
      <c r="H1189" s="16" t="str">
        <v>0 - BM Costs</v>
      </c>
      <c r="L1189" s="16" t="str">
        <v>0 - BM Port</v>
      </c>
      <c r="N1189" s="16" t="str">
        <v>0 - Port Assets</v>
      </c>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8"/>
      <c r="BF1189" s="8"/>
      <c r="BG1189" s="8"/>
      <c r="BH1189" s="8"/>
      <c r="BI1189" s="8"/>
      <c r="BJ1189" s="8"/>
      <c r="BK1189" s="8"/>
      <c r="BL1189" s="8"/>
      <c r="BM1189" s="8"/>
      <c r="BN1189" s="8"/>
      <c r="BO1189" s="8"/>
      <c r="BP1189" s="8"/>
      <c r="BQ1189" s="8"/>
      <c r="BR1189" s="16" t="str">
        <v>0- Port Costs</v>
      </c>
      <c r="BV1189" s="16" t="str">
        <v>0- Port Value</v>
      </c>
      <c r="BW1189" s="8"/>
      <c r="BX1189" s="16" t="str">
        <v>0</v>
      </c>
    </row>
    <row r="1190" spans="8:76" hidden="1" outlineLevel="1" x14ac:dyDescent="0.3">
      <c r="H1190" s="16" t="str">
        <v>0 - BM Costs</v>
      </c>
      <c r="L1190" s="16" t="str">
        <v>0 - BM Port</v>
      </c>
      <c r="N1190" s="16" t="str">
        <v>0 - Port Assets</v>
      </c>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8"/>
      <c r="BF1190" s="8"/>
      <c r="BG1190" s="8"/>
      <c r="BH1190" s="8"/>
      <c r="BI1190" s="8"/>
      <c r="BJ1190" s="8"/>
      <c r="BK1190" s="8"/>
      <c r="BL1190" s="8"/>
      <c r="BM1190" s="8"/>
      <c r="BN1190" s="8"/>
      <c r="BO1190" s="8"/>
      <c r="BP1190" s="8"/>
      <c r="BQ1190" s="8"/>
      <c r="BR1190" s="16" t="str">
        <v>0- Port Costs</v>
      </c>
      <c r="BV1190" s="16" t="str">
        <v>0- Port Value</v>
      </c>
      <c r="BW1190" s="8"/>
      <c r="BX1190" s="16" t="str">
        <v>0</v>
      </c>
    </row>
    <row r="1191" spans="8:76" hidden="1" outlineLevel="1" x14ac:dyDescent="0.3">
      <c r="H1191" s="16" t="str">
        <v>0 - BM Costs</v>
      </c>
      <c r="L1191" s="16" t="str">
        <v>0 - BM Port</v>
      </c>
      <c r="N1191" s="16" t="str">
        <v>0 - Port Assets</v>
      </c>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8"/>
      <c r="BC1191" s="8"/>
      <c r="BD1191" s="8"/>
      <c r="BE1191" s="8"/>
      <c r="BF1191" s="8"/>
      <c r="BG1191" s="8"/>
      <c r="BH1191" s="8"/>
      <c r="BI1191" s="8"/>
      <c r="BJ1191" s="8"/>
      <c r="BK1191" s="8"/>
      <c r="BL1191" s="8"/>
      <c r="BM1191" s="8"/>
      <c r="BN1191" s="8"/>
      <c r="BO1191" s="8"/>
      <c r="BP1191" s="8"/>
      <c r="BQ1191" s="8"/>
      <c r="BR1191" s="16" t="str">
        <v>0- Port Costs</v>
      </c>
      <c r="BV1191" s="16" t="str">
        <v>0- Port Value</v>
      </c>
      <c r="BW1191" s="8"/>
      <c r="BX1191" s="16" t="str">
        <v>0</v>
      </c>
    </row>
    <row r="1192" spans="8:76" hidden="1" outlineLevel="1" x14ac:dyDescent="0.3">
      <c r="H1192" s="16" t="str">
        <v>0 - BM Costs</v>
      </c>
      <c r="L1192" s="16" t="str">
        <v>0 - BM Port</v>
      </c>
      <c r="N1192" s="16" t="str">
        <v>0 - Port Assets</v>
      </c>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c r="BD1192" s="8"/>
      <c r="BE1192" s="8"/>
      <c r="BF1192" s="8"/>
      <c r="BG1192" s="8"/>
      <c r="BH1192" s="8"/>
      <c r="BI1192" s="8"/>
      <c r="BJ1192" s="8"/>
      <c r="BK1192" s="8"/>
      <c r="BL1192" s="8"/>
      <c r="BM1192" s="8"/>
      <c r="BN1192" s="8"/>
      <c r="BO1192" s="8"/>
      <c r="BP1192" s="8"/>
      <c r="BQ1192" s="8"/>
      <c r="BR1192" s="16" t="str">
        <v>0- Port Costs</v>
      </c>
      <c r="BV1192" s="16" t="str">
        <v>0- Port Value</v>
      </c>
      <c r="BW1192" s="8"/>
      <c r="BX1192" s="16" t="str">
        <v>0</v>
      </c>
    </row>
    <row r="1193" spans="8:76" hidden="1" outlineLevel="1" x14ac:dyDescent="0.3">
      <c r="H1193" s="16" t="str">
        <v>0 - BM Costs</v>
      </c>
      <c r="L1193" s="16" t="str">
        <v>0 - BM Port</v>
      </c>
      <c r="N1193" s="16" t="str">
        <v>0 - Port Assets</v>
      </c>
      <c r="O1193" s="8"/>
      <c r="P1193" s="8"/>
      <c r="Q1193" s="8"/>
      <c r="R1193" s="8"/>
      <c r="S1193" s="8"/>
      <c r="T1193" s="8"/>
      <c r="U1193" s="8"/>
      <c r="V1193" s="8"/>
      <c r="W1193" s="8"/>
      <c r="X1193" s="8"/>
      <c r="Y1193" s="8"/>
      <c r="Z1193" s="8"/>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8"/>
      <c r="BF1193" s="8"/>
      <c r="BG1193" s="8"/>
      <c r="BH1193" s="8"/>
      <c r="BI1193" s="8"/>
      <c r="BJ1193" s="8"/>
      <c r="BK1193" s="8"/>
      <c r="BL1193" s="8"/>
      <c r="BM1193" s="8"/>
      <c r="BN1193" s="8"/>
      <c r="BO1193" s="8"/>
      <c r="BP1193" s="8"/>
      <c r="BQ1193" s="8"/>
      <c r="BR1193" s="16" t="str">
        <v>0- Port Costs</v>
      </c>
      <c r="BV1193" s="16" t="str">
        <v>0- Port Value</v>
      </c>
      <c r="BW1193" s="8"/>
      <c r="BX1193" s="16" t="str">
        <v>0</v>
      </c>
    </row>
    <row r="1194" spans="8:76" hidden="1" outlineLevel="1" x14ac:dyDescent="0.3">
      <c r="H1194" s="16" t="str">
        <v>0 - BM Costs</v>
      </c>
      <c r="L1194" s="16" t="str">
        <v>0 - BM Port</v>
      </c>
      <c r="N1194" s="16" t="str">
        <v>0 - Port Assets</v>
      </c>
      <c r="O1194" s="8"/>
      <c r="P1194" s="8"/>
      <c r="Q1194" s="8"/>
      <c r="R1194" s="8"/>
      <c r="S1194" s="8"/>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8"/>
      <c r="BF1194" s="8"/>
      <c r="BG1194" s="8"/>
      <c r="BH1194" s="8"/>
      <c r="BI1194" s="8"/>
      <c r="BJ1194" s="8"/>
      <c r="BK1194" s="8"/>
      <c r="BL1194" s="8"/>
      <c r="BM1194" s="8"/>
      <c r="BN1194" s="8"/>
      <c r="BO1194" s="8"/>
      <c r="BP1194" s="8"/>
      <c r="BQ1194" s="8"/>
      <c r="BR1194" s="16" t="str">
        <v>0- Port Costs</v>
      </c>
      <c r="BV1194" s="16" t="str">
        <v>0- Port Value</v>
      </c>
      <c r="BW1194" s="8"/>
      <c r="BX1194" s="16" t="str">
        <v>0</v>
      </c>
    </row>
    <row r="1195" spans="8:76" hidden="1" outlineLevel="1" x14ac:dyDescent="0.3">
      <c r="H1195" s="16" t="str">
        <v>0 - BM Costs</v>
      </c>
      <c r="L1195" s="16" t="str">
        <v>0 - BM Port</v>
      </c>
      <c r="N1195" s="16" t="str">
        <v>0 - Port Assets</v>
      </c>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8"/>
      <c r="BQ1195" s="8"/>
      <c r="BR1195" s="16" t="str">
        <v>0- Port Costs</v>
      </c>
      <c r="BV1195" s="16" t="str">
        <v>0- Port Value</v>
      </c>
      <c r="BW1195" s="8"/>
      <c r="BX1195" s="16" t="str">
        <v>0</v>
      </c>
    </row>
    <row r="1196" spans="8:76" hidden="1" outlineLevel="1" x14ac:dyDescent="0.3">
      <c r="H1196" s="16" t="str">
        <v>0 - BM Costs</v>
      </c>
      <c r="L1196" s="16" t="str">
        <v>0 - BM Port</v>
      </c>
      <c r="N1196" s="16" t="str">
        <v>0 - Port Assets</v>
      </c>
      <c r="O1196" s="8"/>
      <c r="P1196" s="8"/>
      <c r="Q1196" s="8"/>
      <c r="R1196" s="8"/>
      <c r="S1196" s="8"/>
      <c r="T1196" s="8"/>
      <c r="U1196" s="8"/>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8"/>
      <c r="BF1196" s="8"/>
      <c r="BG1196" s="8"/>
      <c r="BH1196" s="8"/>
      <c r="BI1196" s="8"/>
      <c r="BJ1196" s="8"/>
      <c r="BK1196" s="8"/>
      <c r="BL1196" s="8"/>
      <c r="BM1196" s="8"/>
      <c r="BN1196" s="8"/>
      <c r="BO1196" s="8"/>
      <c r="BP1196" s="8"/>
      <c r="BQ1196" s="8"/>
      <c r="BR1196" s="16" t="str">
        <v>0- Port Costs</v>
      </c>
      <c r="BV1196" s="16" t="str">
        <v>0- Port Value</v>
      </c>
      <c r="BW1196" s="8"/>
      <c r="BX1196" s="16" t="str">
        <v>0</v>
      </c>
    </row>
    <row r="1197" spans="8:76" hidden="1" outlineLevel="1" x14ac:dyDescent="0.3">
      <c r="H1197" s="16" t="str">
        <v>0 - BM Costs</v>
      </c>
      <c r="L1197" s="16" t="str">
        <v>0 - BM Port</v>
      </c>
      <c r="N1197" s="16" t="str">
        <v>0 - Port Assets</v>
      </c>
      <c r="O1197" s="8"/>
      <c r="P1197" s="8"/>
      <c r="Q1197" s="8"/>
      <c r="R1197" s="8"/>
      <c r="S1197" s="8"/>
      <c r="T1197" s="8"/>
      <c r="U1197" s="8"/>
      <c r="V1197" s="8"/>
      <c r="W1197" s="8"/>
      <c r="X1197" s="8"/>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8"/>
      <c r="BC1197" s="8"/>
      <c r="BD1197" s="8"/>
      <c r="BE1197" s="8"/>
      <c r="BF1197" s="8"/>
      <c r="BG1197" s="8"/>
      <c r="BH1197" s="8"/>
      <c r="BI1197" s="8"/>
      <c r="BJ1197" s="8"/>
      <c r="BK1197" s="8"/>
      <c r="BL1197" s="8"/>
      <c r="BM1197" s="8"/>
      <c r="BN1197" s="8"/>
      <c r="BO1197" s="8"/>
      <c r="BP1197" s="8"/>
      <c r="BQ1197" s="8"/>
      <c r="BR1197" s="16" t="str">
        <v>0- Port Costs</v>
      </c>
      <c r="BV1197" s="16" t="str">
        <v>0- Port Value</v>
      </c>
      <c r="BW1197" s="8"/>
      <c r="BX1197" s="16" t="str">
        <v>0</v>
      </c>
    </row>
    <row r="1198" spans="8:76" hidden="1" outlineLevel="1" x14ac:dyDescent="0.3">
      <c r="H1198" s="16" t="str">
        <v>0 - BM Costs</v>
      </c>
      <c r="L1198" s="16" t="str">
        <v>0 - BM Port</v>
      </c>
      <c r="N1198" s="16" t="str">
        <v>0 - Port Assets</v>
      </c>
      <c r="O1198" s="8"/>
      <c r="P1198" s="8"/>
      <c r="Q1198" s="8"/>
      <c r="R1198" s="8"/>
      <c r="S1198" s="8"/>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8"/>
      <c r="BQ1198" s="8"/>
      <c r="BR1198" s="16" t="str">
        <v>0- Port Costs</v>
      </c>
      <c r="BV1198" s="16" t="str">
        <v>0- Port Value</v>
      </c>
      <c r="BW1198" s="8"/>
      <c r="BX1198" s="16" t="str">
        <v>0</v>
      </c>
    </row>
    <row r="1199" spans="8:76" hidden="1" outlineLevel="1" x14ac:dyDescent="0.3">
      <c r="H1199" s="16" t="str">
        <v>0 - BM Costs</v>
      </c>
      <c r="L1199" s="16" t="str">
        <v>0 - BM Port</v>
      </c>
      <c r="N1199" s="16" t="str">
        <v>0 - Port Assets</v>
      </c>
      <c r="O1199" s="8"/>
      <c r="P1199" s="8"/>
      <c r="Q1199" s="8"/>
      <c r="R1199" s="8"/>
      <c r="S1199" s="8"/>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8"/>
      <c r="BC1199" s="8"/>
      <c r="BD1199" s="8"/>
      <c r="BE1199" s="8"/>
      <c r="BF1199" s="8"/>
      <c r="BG1199" s="8"/>
      <c r="BH1199" s="8"/>
      <c r="BI1199" s="8"/>
      <c r="BJ1199" s="8"/>
      <c r="BK1199" s="8"/>
      <c r="BL1199" s="8"/>
      <c r="BM1199" s="8"/>
      <c r="BN1199" s="8"/>
      <c r="BO1199" s="8"/>
      <c r="BP1199" s="8"/>
      <c r="BQ1199" s="8"/>
      <c r="BR1199" s="16" t="str">
        <v>0- Port Costs</v>
      </c>
      <c r="BV1199" s="16" t="str">
        <v>0- Port Value</v>
      </c>
      <c r="BW1199" s="8"/>
      <c r="BX1199" s="16" t="str">
        <v>0</v>
      </c>
    </row>
    <row r="1200" spans="8:76" hidden="1" outlineLevel="1" x14ac:dyDescent="0.3">
      <c r="H1200" s="16" t="str">
        <v>0 - BM Costs</v>
      </c>
      <c r="L1200" s="16" t="str">
        <v>0 - BM Port</v>
      </c>
      <c r="N1200" s="16" t="str">
        <v>0 - Port Assets</v>
      </c>
      <c r="O1200" s="8"/>
      <c r="P1200" s="8"/>
      <c r="Q1200" s="8"/>
      <c r="R1200" s="8"/>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8"/>
      <c r="BQ1200" s="8"/>
      <c r="BR1200" s="16" t="str">
        <v>0- Port Costs</v>
      </c>
      <c r="BV1200" s="16" t="str">
        <v>0- Port Value</v>
      </c>
      <c r="BW1200" s="8"/>
      <c r="BX1200" s="16" t="str">
        <v>0</v>
      </c>
    </row>
    <row r="1201" spans="8:76" hidden="1" outlineLevel="1" x14ac:dyDescent="0.3">
      <c r="H1201" s="16" t="str">
        <v>0 - BM Costs</v>
      </c>
      <c r="L1201" s="16" t="str">
        <v>0 - BM Port</v>
      </c>
      <c r="N1201" s="16" t="str">
        <v>0 - Port Assets</v>
      </c>
      <c r="O1201" s="8"/>
      <c r="P1201" s="8"/>
      <c r="Q1201" s="8"/>
      <c r="R1201" s="8"/>
      <c r="S1201" s="8"/>
      <c r="T1201" s="8"/>
      <c r="U1201" s="8"/>
      <c r="V1201" s="8"/>
      <c r="W1201" s="8"/>
      <c r="X1201" s="8"/>
      <c r="Y1201" s="8"/>
      <c r="Z1201" s="8"/>
      <c r="AA1201" s="8"/>
      <c r="AB1201" s="8"/>
      <c r="AC1201" s="8"/>
      <c r="AD1201" s="8"/>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8"/>
      <c r="BC1201" s="8"/>
      <c r="BD1201" s="8"/>
      <c r="BE1201" s="8"/>
      <c r="BF1201" s="8"/>
      <c r="BG1201" s="8"/>
      <c r="BH1201" s="8"/>
      <c r="BI1201" s="8"/>
      <c r="BJ1201" s="8"/>
      <c r="BK1201" s="8"/>
      <c r="BL1201" s="8"/>
      <c r="BM1201" s="8"/>
      <c r="BN1201" s="8"/>
      <c r="BO1201" s="8"/>
      <c r="BP1201" s="8"/>
      <c r="BQ1201" s="8"/>
      <c r="BR1201" s="16" t="str">
        <v>0- Port Costs</v>
      </c>
      <c r="BV1201" s="16" t="str">
        <v>0- Port Value</v>
      </c>
      <c r="BW1201" s="8"/>
      <c r="BX1201" s="16" t="str">
        <v>0</v>
      </c>
    </row>
    <row r="1202" spans="8:76" hidden="1" outlineLevel="1" x14ac:dyDescent="0.3">
      <c r="H1202" s="16" t="str">
        <v>0 - BM Costs</v>
      </c>
      <c r="L1202" s="16" t="str">
        <v>0 - BM Port</v>
      </c>
      <c r="N1202" s="16" t="str">
        <v>0 - Port Assets</v>
      </c>
      <c r="O1202" s="8"/>
      <c r="P1202" s="8"/>
      <c r="Q1202" s="8"/>
      <c r="R1202" s="8"/>
      <c r="S1202" s="8"/>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8"/>
      <c r="BQ1202" s="8"/>
      <c r="BR1202" s="16" t="str">
        <v>0- Port Costs</v>
      </c>
      <c r="BV1202" s="16" t="str">
        <v>0- Port Value</v>
      </c>
      <c r="BW1202" s="8"/>
      <c r="BX1202" s="16" t="str">
        <v>0</v>
      </c>
    </row>
    <row r="1203" spans="8:76" hidden="1" outlineLevel="1" x14ac:dyDescent="0.3">
      <c r="H1203" s="16" t="str">
        <v>0 - BM Costs</v>
      </c>
      <c r="L1203" s="16" t="str">
        <v>0 - BM Port</v>
      </c>
      <c r="N1203" s="16" t="str">
        <v>0 - Port Assets</v>
      </c>
      <c r="O1203" s="8"/>
      <c r="P1203" s="8"/>
      <c r="Q1203" s="8"/>
      <c r="R1203" s="8"/>
      <c r="S1203" s="8"/>
      <c r="T1203" s="8"/>
      <c r="U1203" s="8"/>
      <c r="V1203" s="8"/>
      <c r="W1203" s="8"/>
      <c r="X1203" s="8"/>
      <c r="Y1203" s="8"/>
      <c r="Z1203" s="8"/>
      <c r="AA1203" s="8"/>
      <c r="AB1203" s="8"/>
      <c r="AC1203" s="8"/>
      <c r="AD1203" s="8"/>
      <c r="AE1203" s="8"/>
      <c r="AF1203" s="8"/>
      <c r="AG1203" s="8"/>
      <c r="AH1203" s="8"/>
      <c r="AI1203" s="8"/>
      <c r="AJ1203" s="8"/>
      <c r="AK1203" s="8"/>
      <c r="AL1203" s="8"/>
      <c r="AM1203" s="8"/>
      <c r="AN1203" s="8"/>
      <c r="AO1203" s="8"/>
      <c r="AP1203" s="8"/>
      <c r="AQ1203" s="8"/>
      <c r="AR1203" s="8"/>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8"/>
      <c r="BQ1203" s="8"/>
      <c r="BR1203" s="16" t="str">
        <v>0- Port Costs</v>
      </c>
      <c r="BV1203" s="16" t="str">
        <v>0- Port Value</v>
      </c>
      <c r="BW1203" s="8"/>
      <c r="BX1203" s="16" t="str">
        <v>0</v>
      </c>
    </row>
    <row r="1204" spans="8:76" hidden="1" outlineLevel="1" x14ac:dyDescent="0.3">
      <c r="H1204" s="16" t="str">
        <v>0 - BM Costs</v>
      </c>
      <c r="L1204" s="16" t="str">
        <v>0 - BM Port</v>
      </c>
      <c r="N1204" s="16" t="str">
        <v>0 - Port Assets</v>
      </c>
      <c r="O1204" s="8"/>
      <c r="P1204" s="8"/>
      <c r="Q1204" s="8"/>
      <c r="R1204" s="8"/>
      <c r="S1204" s="8"/>
      <c r="T1204" s="8"/>
      <c r="U1204" s="8"/>
      <c r="V1204" s="8"/>
      <c r="W1204" s="8"/>
      <c r="X1204" s="8"/>
      <c r="Y1204" s="8"/>
      <c r="Z1204" s="8"/>
      <c r="AA1204" s="8"/>
      <c r="AB1204" s="8"/>
      <c r="AC1204" s="8"/>
      <c r="AD1204" s="8"/>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8"/>
      <c r="BC1204" s="8"/>
      <c r="BD1204" s="8"/>
      <c r="BE1204" s="8"/>
      <c r="BF1204" s="8"/>
      <c r="BG1204" s="8"/>
      <c r="BH1204" s="8"/>
      <c r="BI1204" s="8"/>
      <c r="BJ1204" s="8"/>
      <c r="BK1204" s="8"/>
      <c r="BL1204" s="8"/>
      <c r="BM1204" s="8"/>
      <c r="BN1204" s="8"/>
      <c r="BO1204" s="8"/>
      <c r="BP1204" s="8"/>
      <c r="BQ1204" s="8"/>
      <c r="BR1204" s="16" t="str">
        <v>0- Port Costs</v>
      </c>
      <c r="BV1204" s="16" t="str">
        <v>0- Port Value</v>
      </c>
      <c r="BW1204" s="8"/>
      <c r="BX1204" s="16" t="str">
        <v>0</v>
      </c>
    </row>
    <row r="1205" spans="8:76" hidden="1" outlineLevel="1" x14ac:dyDescent="0.3">
      <c r="H1205" s="16" t="str">
        <v>0 - BM Costs</v>
      </c>
      <c r="L1205" s="16" t="str">
        <v>0 - BM Port</v>
      </c>
      <c r="N1205" s="16" t="str">
        <v>0 - Port Assets</v>
      </c>
      <c r="O1205" s="8"/>
      <c r="P1205" s="8"/>
      <c r="Q1205" s="8"/>
      <c r="R1205" s="8"/>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8"/>
      <c r="BB1205" s="8"/>
      <c r="BC1205" s="8"/>
      <c r="BD1205" s="8"/>
      <c r="BE1205" s="8"/>
      <c r="BF1205" s="8"/>
      <c r="BG1205" s="8"/>
      <c r="BH1205" s="8"/>
      <c r="BI1205" s="8"/>
      <c r="BJ1205" s="8"/>
      <c r="BK1205" s="8"/>
      <c r="BL1205" s="8"/>
      <c r="BM1205" s="8"/>
      <c r="BN1205" s="8"/>
      <c r="BO1205" s="8"/>
      <c r="BP1205" s="8"/>
      <c r="BQ1205" s="8"/>
      <c r="BR1205" s="16" t="str">
        <v>0- Port Costs</v>
      </c>
      <c r="BV1205" s="16" t="str">
        <v>0- Port Value</v>
      </c>
      <c r="BW1205" s="8"/>
      <c r="BX1205" s="16" t="str">
        <v>0</v>
      </c>
    </row>
    <row r="1206" spans="8:76" hidden="1" outlineLevel="1" x14ac:dyDescent="0.3">
      <c r="H1206" s="16" t="str">
        <v>0 - BM Costs</v>
      </c>
      <c r="L1206" s="16" t="str">
        <v>0 - BM Port</v>
      </c>
      <c r="N1206" s="16" t="str">
        <v>0 - Port Assets</v>
      </c>
      <c r="O1206" s="8"/>
      <c r="P1206" s="8"/>
      <c r="Q1206" s="8"/>
      <c r="R1206" s="8"/>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8"/>
      <c r="BQ1206" s="8"/>
      <c r="BR1206" s="16" t="str">
        <v>0- Port Costs</v>
      </c>
      <c r="BV1206" s="16" t="str">
        <v>0- Port Value</v>
      </c>
      <c r="BW1206" s="8"/>
      <c r="BX1206" s="16" t="str">
        <v>0</v>
      </c>
    </row>
    <row r="1207" spans="8:76" hidden="1" outlineLevel="1" x14ac:dyDescent="0.3">
      <c r="H1207" s="16" t="str">
        <v>0 - BM Costs</v>
      </c>
      <c r="L1207" s="16" t="str">
        <v>0 - BM Port</v>
      </c>
      <c r="N1207" s="16" t="str">
        <v>0 - Port Assets</v>
      </c>
      <c r="O1207" s="8"/>
      <c r="P1207" s="8"/>
      <c r="Q1207" s="8"/>
      <c r="R1207" s="8"/>
      <c r="S1207" s="8"/>
      <c r="T1207" s="8"/>
      <c r="U1207" s="8"/>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8"/>
      <c r="BQ1207" s="8"/>
      <c r="BR1207" s="16" t="str">
        <v>0- Port Costs</v>
      </c>
      <c r="BV1207" s="16" t="str">
        <v>0- Port Value</v>
      </c>
      <c r="BW1207" s="8"/>
      <c r="BX1207" s="16" t="str">
        <v>0</v>
      </c>
    </row>
    <row r="1208" spans="8:76" hidden="1" outlineLevel="1" x14ac:dyDescent="0.3">
      <c r="H1208" s="16" t="str">
        <v>0 - BM Costs</v>
      </c>
      <c r="L1208" s="16" t="str">
        <v>0 - BM Port</v>
      </c>
      <c r="N1208" s="16" t="str">
        <v>0 - Port Assets</v>
      </c>
      <c r="O1208" s="8"/>
      <c r="P1208" s="8"/>
      <c r="Q1208" s="8"/>
      <c r="R1208" s="8"/>
      <c r="S1208" s="8"/>
      <c r="T1208" s="8"/>
      <c r="U1208" s="8"/>
      <c r="V1208" s="8"/>
      <c r="W1208" s="8"/>
      <c r="X1208" s="8"/>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8"/>
      <c r="AW1208" s="8"/>
      <c r="AX1208" s="8"/>
      <c r="AY1208" s="8"/>
      <c r="AZ1208" s="8"/>
      <c r="BA1208" s="8"/>
      <c r="BB1208" s="8"/>
      <c r="BC1208" s="8"/>
      <c r="BD1208" s="8"/>
      <c r="BE1208" s="8"/>
      <c r="BF1208" s="8"/>
      <c r="BG1208" s="8"/>
      <c r="BH1208" s="8"/>
      <c r="BI1208" s="8"/>
      <c r="BJ1208" s="8"/>
      <c r="BK1208" s="8"/>
      <c r="BL1208" s="8"/>
      <c r="BM1208" s="8"/>
      <c r="BN1208" s="8"/>
      <c r="BO1208" s="8"/>
      <c r="BP1208" s="8"/>
      <c r="BQ1208" s="8"/>
      <c r="BR1208" s="16" t="str">
        <v>0- Port Costs</v>
      </c>
      <c r="BV1208" s="16" t="str">
        <v>0- Port Value</v>
      </c>
      <c r="BW1208" s="8"/>
      <c r="BX1208" s="16" t="str">
        <v>0</v>
      </c>
    </row>
    <row r="1209" spans="8:76" hidden="1" outlineLevel="1" x14ac:dyDescent="0.3">
      <c r="H1209" s="16" t="str">
        <v>0 - BM Costs</v>
      </c>
      <c r="L1209" s="16" t="str">
        <v>0 - BM Port</v>
      </c>
      <c r="N1209" s="16" t="str">
        <v>0 - Port Assets</v>
      </c>
      <c r="O1209" s="8"/>
      <c r="P1209" s="8"/>
      <c r="Q1209" s="8"/>
      <c r="R1209" s="8"/>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c r="BB1209" s="8"/>
      <c r="BC1209" s="8"/>
      <c r="BD1209" s="8"/>
      <c r="BE1209" s="8"/>
      <c r="BF1209" s="8"/>
      <c r="BG1209" s="8"/>
      <c r="BH1209" s="8"/>
      <c r="BI1209" s="8"/>
      <c r="BJ1209" s="8"/>
      <c r="BK1209" s="8"/>
      <c r="BL1209" s="8"/>
      <c r="BM1209" s="8"/>
      <c r="BN1209" s="8"/>
      <c r="BO1209" s="8"/>
      <c r="BP1209" s="8"/>
      <c r="BQ1209" s="8"/>
      <c r="BR1209" s="16" t="str">
        <v>0- Port Costs</v>
      </c>
      <c r="BV1209" s="16" t="str">
        <v>0- Port Value</v>
      </c>
      <c r="BW1209" s="8"/>
      <c r="BX1209" s="16" t="str">
        <v>0</v>
      </c>
    </row>
    <row r="1210" spans="8:76" hidden="1" outlineLevel="1" x14ac:dyDescent="0.3">
      <c r="H1210" s="16" t="str">
        <v>0 - BM Costs</v>
      </c>
      <c r="L1210" s="16" t="str">
        <v>0 - BM Port</v>
      </c>
      <c r="N1210" s="16" t="str">
        <v>0 - Port Assets</v>
      </c>
      <c r="O1210" s="8"/>
      <c r="P1210" s="8"/>
      <c r="Q1210" s="8"/>
      <c r="R1210" s="8"/>
      <c r="S1210" s="8"/>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8"/>
      <c r="BF1210" s="8"/>
      <c r="BG1210" s="8"/>
      <c r="BH1210" s="8"/>
      <c r="BI1210" s="8"/>
      <c r="BJ1210" s="8"/>
      <c r="BK1210" s="8"/>
      <c r="BL1210" s="8"/>
      <c r="BM1210" s="8"/>
      <c r="BN1210" s="8"/>
      <c r="BO1210" s="8"/>
      <c r="BP1210" s="8"/>
      <c r="BQ1210" s="8"/>
      <c r="BR1210" s="16" t="str">
        <v>0- Port Costs</v>
      </c>
      <c r="BV1210" s="16" t="str">
        <v>0- Port Value</v>
      </c>
      <c r="BW1210" s="8"/>
      <c r="BX1210" s="16" t="str">
        <v>0</v>
      </c>
    </row>
    <row r="1211" spans="8:76" hidden="1" outlineLevel="1" x14ac:dyDescent="0.3">
      <c r="H1211" s="16" t="str">
        <v>0 - BM Costs</v>
      </c>
      <c r="L1211" s="16" t="str">
        <v>0 - BM Port</v>
      </c>
      <c r="N1211" s="16" t="str">
        <v>0 - Port Assets</v>
      </c>
      <c r="O1211" s="8"/>
      <c r="P1211" s="8"/>
      <c r="Q1211" s="8"/>
      <c r="R1211" s="8"/>
      <c r="S1211" s="8"/>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8"/>
      <c r="BQ1211" s="8"/>
      <c r="BR1211" s="16" t="str">
        <v>0- Port Costs</v>
      </c>
      <c r="BV1211" s="16" t="str">
        <v>0- Port Value</v>
      </c>
      <c r="BW1211" s="8"/>
      <c r="BX1211" s="16" t="str">
        <v>0</v>
      </c>
    </row>
    <row r="1212" spans="8:76" hidden="1" outlineLevel="1" x14ac:dyDescent="0.3">
      <c r="H1212" s="16" t="str">
        <v>0 - BM Costs</v>
      </c>
      <c r="L1212" s="16" t="str">
        <v>0 - BM Port</v>
      </c>
      <c r="N1212" s="16" t="str">
        <v>0 - Port Assets</v>
      </c>
      <c r="O1212" s="8"/>
      <c r="P1212" s="8"/>
      <c r="Q1212" s="8"/>
      <c r="R1212" s="8"/>
      <c r="S1212" s="8"/>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8"/>
      <c r="BQ1212" s="8"/>
      <c r="BR1212" s="16" t="str">
        <v>0- Port Costs</v>
      </c>
      <c r="BV1212" s="16" t="str">
        <v>0- Port Value</v>
      </c>
      <c r="BW1212" s="8"/>
      <c r="BX1212" s="16" t="str">
        <v>0</v>
      </c>
    </row>
    <row r="1213" spans="8:76" hidden="1" outlineLevel="1" x14ac:dyDescent="0.3">
      <c r="H1213" s="16" t="str">
        <v>0 - BM Costs</v>
      </c>
      <c r="L1213" s="16" t="str">
        <v>0 - BM Port</v>
      </c>
      <c r="N1213" s="16" t="str">
        <v>0 - Port Assets</v>
      </c>
      <c r="O1213" s="8"/>
      <c r="P1213" s="8"/>
      <c r="Q1213" s="8"/>
      <c r="R1213" s="8"/>
      <c r="S1213" s="8"/>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8"/>
      <c r="BQ1213" s="8"/>
      <c r="BR1213" s="16" t="str">
        <v>0- Port Costs</v>
      </c>
      <c r="BV1213" s="16" t="str">
        <v>0- Port Value</v>
      </c>
      <c r="BW1213" s="8"/>
      <c r="BX1213" s="16" t="str">
        <v>0</v>
      </c>
    </row>
    <row r="1214" spans="8:76" hidden="1" outlineLevel="1" x14ac:dyDescent="0.3">
      <c r="H1214" s="16" t="str">
        <v>0 - BM Costs</v>
      </c>
      <c r="L1214" s="16" t="str">
        <v>0 - BM Port</v>
      </c>
      <c r="N1214" s="16" t="str">
        <v>0 - Port Assets</v>
      </c>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8"/>
      <c r="BQ1214" s="8"/>
      <c r="BR1214" s="16" t="str">
        <v>0- Port Costs</v>
      </c>
      <c r="BV1214" s="16" t="str">
        <v>0- Port Value</v>
      </c>
      <c r="BW1214" s="8"/>
      <c r="BX1214" s="16" t="str">
        <v>0</v>
      </c>
    </row>
    <row r="1215" spans="8:76" hidden="1" outlineLevel="1" x14ac:dyDescent="0.3">
      <c r="H1215" s="16" t="str">
        <v>0 - BM Costs</v>
      </c>
      <c r="L1215" s="16" t="str">
        <v>0 - BM Port</v>
      </c>
      <c r="N1215" s="16" t="str">
        <v>0 - Port Assets</v>
      </c>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8"/>
      <c r="BF1215" s="8"/>
      <c r="BG1215" s="8"/>
      <c r="BH1215" s="8"/>
      <c r="BI1215" s="8"/>
      <c r="BJ1215" s="8"/>
      <c r="BK1215" s="8"/>
      <c r="BL1215" s="8"/>
      <c r="BM1215" s="8"/>
      <c r="BN1215" s="8"/>
      <c r="BO1215" s="8"/>
      <c r="BP1215" s="8"/>
      <c r="BQ1215" s="8"/>
      <c r="BR1215" s="16" t="str">
        <v>0- Port Costs</v>
      </c>
      <c r="BV1215" s="16" t="str">
        <v>0- Port Value</v>
      </c>
      <c r="BW1215" s="8"/>
      <c r="BX1215" s="16" t="str">
        <v>0</v>
      </c>
    </row>
    <row r="1216" spans="8:76" hidden="1" outlineLevel="1" x14ac:dyDescent="0.3">
      <c r="H1216" s="16" t="str">
        <v>0 - BM Costs</v>
      </c>
      <c r="L1216" s="16" t="str">
        <v>0 - BM Port</v>
      </c>
      <c r="N1216" s="16" t="str">
        <v>0 - Port Assets</v>
      </c>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8"/>
      <c r="BQ1216" s="8"/>
      <c r="BR1216" s="16" t="str">
        <v>0- Port Costs</v>
      </c>
      <c r="BV1216" s="16" t="str">
        <v>0- Port Value</v>
      </c>
      <c r="BW1216" s="8"/>
      <c r="BX1216" s="16" t="str">
        <v>0</v>
      </c>
    </row>
    <row r="1217" spans="8:76" hidden="1" outlineLevel="1" x14ac:dyDescent="0.3">
      <c r="H1217" s="16" t="str">
        <v>0 - BM Costs</v>
      </c>
      <c r="L1217" s="16" t="str">
        <v>0 - BM Port</v>
      </c>
      <c r="N1217" s="16" t="str">
        <v>0 - Port Assets</v>
      </c>
      <c r="O1217" s="8"/>
      <c r="P1217" s="8"/>
      <c r="Q1217" s="8"/>
      <c r="R1217" s="8"/>
      <c r="S1217" s="8"/>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8"/>
      <c r="BF1217" s="8"/>
      <c r="BG1217" s="8"/>
      <c r="BH1217" s="8"/>
      <c r="BI1217" s="8"/>
      <c r="BJ1217" s="8"/>
      <c r="BK1217" s="8"/>
      <c r="BL1217" s="8"/>
      <c r="BM1217" s="8"/>
      <c r="BN1217" s="8"/>
      <c r="BO1217" s="8"/>
      <c r="BP1217" s="8"/>
      <c r="BQ1217" s="8"/>
      <c r="BR1217" s="16" t="str">
        <v>0- Port Costs</v>
      </c>
      <c r="BV1217" s="16" t="str">
        <v>0- Port Value</v>
      </c>
      <c r="BW1217" s="8"/>
      <c r="BX1217" s="16" t="str">
        <v>0</v>
      </c>
    </row>
    <row r="1218" spans="8:76" hidden="1" outlineLevel="1" x14ac:dyDescent="0.3">
      <c r="H1218" s="16" t="str">
        <v>0 - BM Costs</v>
      </c>
      <c r="L1218" s="16" t="str">
        <v>0 - BM Port</v>
      </c>
      <c r="N1218" s="16" t="str">
        <v>0 - Port Assets</v>
      </c>
      <c r="O1218" s="8"/>
      <c r="P1218" s="8"/>
      <c r="Q1218" s="8"/>
      <c r="R1218" s="8"/>
      <c r="S1218" s="8"/>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8"/>
      <c r="BQ1218" s="8"/>
      <c r="BR1218" s="16" t="str">
        <v>0- Port Costs</v>
      </c>
      <c r="BV1218" s="16" t="str">
        <v>0- Port Value</v>
      </c>
      <c r="BW1218" s="8"/>
      <c r="BX1218" s="16" t="str">
        <v>0</v>
      </c>
    </row>
    <row r="1219" spans="8:76" hidden="1" outlineLevel="1" x14ac:dyDescent="0.3">
      <c r="H1219" s="16" t="str">
        <v>0 - BM Costs</v>
      </c>
      <c r="L1219" s="16" t="str">
        <v>0 - BM Port</v>
      </c>
      <c r="N1219" s="16" t="str">
        <v>0 - Port Assets</v>
      </c>
      <c r="O1219" s="8"/>
      <c r="P1219" s="8"/>
      <c r="Q1219" s="8"/>
      <c r="R1219" s="8"/>
      <c r="S1219" s="8"/>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8"/>
      <c r="BF1219" s="8"/>
      <c r="BG1219" s="8"/>
      <c r="BH1219" s="8"/>
      <c r="BI1219" s="8"/>
      <c r="BJ1219" s="8"/>
      <c r="BK1219" s="8"/>
      <c r="BL1219" s="8"/>
      <c r="BM1219" s="8"/>
      <c r="BN1219" s="8"/>
      <c r="BO1219" s="8"/>
      <c r="BP1219" s="8"/>
      <c r="BQ1219" s="8"/>
      <c r="BR1219" s="16" t="str">
        <v>0- Port Costs</v>
      </c>
      <c r="BV1219" s="16" t="str">
        <v>0- Port Value</v>
      </c>
      <c r="BW1219" s="8"/>
      <c r="BX1219" s="16" t="str">
        <v>0</v>
      </c>
    </row>
    <row r="1220" spans="8:76" hidden="1" outlineLevel="1" x14ac:dyDescent="0.3">
      <c r="H1220" s="16" t="str">
        <v>0 - BM Costs</v>
      </c>
      <c r="L1220" s="16" t="str">
        <v>0 - BM Port</v>
      </c>
      <c r="N1220" s="16" t="str">
        <v>0 - Port Assets</v>
      </c>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8"/>
      <c r="BQ1220" s="8"/>
      <c r="BR1220" s="16" t="str">
        <v>0- Port Costs</v>
      </c>
      <c r="BV1220" s="16" t="str">
        <v>0- Port Value</v>
      </c>
      <c r="BW1220" s="8"/>
      <c r="BX1220" s="16" t="str">
        <v>0</v>
      </c>
    </row>
    <row r="1221" spans="8:76" hidden="1" outlineLevel="1" x14ac:dyDescent="0.3">
      <c r="H1221" s="16" t="str">
        <v>0 - BM Costs</v>
      </c>
      <c r="L1221" s="16" t="str">
        <v>0 - BM Port</v>
      </c>
      <c r="N1221" s="16" t="str">
        <v>0 - Port Assets</v>
      </c>
      <c r="O1221" s="8"/>
      <c r="P1221" s="8"/>
      <c r="Q1221" s="8"/>
      <c r="R1221" s="8"/>
      <c r="S1221" s="8"/>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8"/>
      <c r="BQ1221" s="8"/>
      <c r="BR1221" s="16" t="str">
        <v>0- Port Costs</v>
      </c>
      <c r="BV1221" s="16" t="str">
        <v>0- Port Value</v>
      </c>
      <c r="BW1221" s="8"/>
      <c r="BX1221" s="16" t="str">
        <v>0</v>
      </c>
    </row>
    <row r="1222" spans="8:76" hidden="1" outlineLevel="1" x14ac:dyDescent="0.3">
      <c r="H1222" s="16" t="str">
        <v>0 - BM Costs</v>
      </c>
      <c r="L1222" s="16" t="str">
        <v>0 - BM Port</v>
      </c>
      <c r="N1222" s="16" t="str">
        <v>0 - Port Assets</v>
      </c>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8"/>
      <c r="BQ1222" s="8"/>
      <c r="BR1222" s="16" t="str">
        <v>0- Port Costs</v>
      </c>
      <c r="BV1222" s="16" t="str">
        <v>0- Port Value</v>
      </c>
      <c r="BW1222" s="8"/>
      <c r="BX1222" s="16" t="str">
        <v>0</v>
      </c>
    </row>
    <row r="1223" spans="8:76" hidden="1" outlineLevel="1" x14ac:dyDescent="0.3">
      <c r="H1223" s="16" t="str">
        <v>0 - BM Costs</v>
      </c>
      <c r="L1223" s="16" t="str">
        <v>0 - BM Port</v>
      </c>
      <c r="N1223" s="16" t="str">
        <v>0 - Port Assets</v>
      </c>
      <c r="O1223" s="8"/>
      <c r="P1223" s="8"/>
      <c r="Q1223" s="8"/>
      <c r="R1223" s="8"/>
      <c r="S1223" s="8"/>
      <c r="T1223" s="8"/>
      <c r="U1223" s="8"/>
      <c r="V1223" s="8"/>
      <c r="W1223" s="8"/>
      <c r="X1223" s="8"/>
      <c r="Y1223" s="8"/>
      <c r="Z1223" s="8"/>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8"/>
      <c r="BQ1223" s="8"/>
      <c r="BR1223" s="16" t="str">
        <v>0- Port Costs</v>
      </c>
      <c r="BV1223" s="16" t="str">
        <v>0- Port Value</v>
      </c>
      <c r="BW1223" s="8"/>
      <c r="BX1223" s="16" t="str">
        <v>0</v>
      </c>
    </row>
    <row r="1224" spans="8:76" hidden="1" outlineLevel="1" x14ac:dyDescent="0.3">
      <c r="H1224" s="16" t="str">
        <v>0 - BM Costs</v>
      </c>
      <c r="L1224" s="16" t="str">
        <v>0 - BM Port</v>
      </c>
      <c r="N1224" s="16" t="str">
        <v>0 - Port Assets</v>
      </c>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8"/>
      <c r="BQ1224" s="8"/>
      <c r="BR1224" s="16" t="str">
        <v>0- Port Costs</v>
      </c>
      <c r="BV1224" s="16" t="str">
        <v>0- Port Value</v>
      </c>
      <c r="BW1224" s="8"/>
      <c r="BX1224" s="16" t="str">
        <v>0</v>
      </c>
    </row>
    <row r="1225" spans="8:76" hidden="1" outlineLevel="1" x14ac:dyDescent="0.3">
      <c r="H1225" s="16" t="str">
        <v>0 - BM Costs</v>
      </c>
      <c r="L1225" s="16" t="str">
        <v>0 - BM Port</v>
      </c>
      <c r="N1225" s="16" t="str">
        <v>0 - Port Assets</v>
      </c>
      <c r="O1225" s="8"/>
      <c r="P1225" s="8"/>
      <c r="Q1225" s="8"/>
      <c r="R1225" s="8"/>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8"/>
      <c r="BQ1225" s="8"/>
      <c r="BR1225" s="16" t="str">
        <v>0- Port Costs</v>
      </c>
      <c r="BV1225" s="16" t="str">
        <v>0- Port Value</v>
      </c>
      <c r="BW1225" s="8"/>
      <c r="BX1225" s="16" t="str">
        <v>0</v>
      </c>
    </row>
    <row r="1226" spans="8:76" hidden="1" outlineLevel="1" x14ac:dyDescent="0.3">
      <c r="H1226" s="16" t="str">
        <v>0 - BM Costs</v>
      </c>
      <c r="L1226" s="16" t="str">
        <v>0 - BM Port</v>
      </c>
      <c r="N1226" s="16" t="str">
        <v>0 - Port Assets</v>
      </c>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8"/>
      <c r="BQ1226" s="8"/>
      <c r="BR1226" s="16" t="str">
        <v>0- Port Costs</v>
      </c>
      <c r="BV1226" s="16" t="str">
        <v>0- Port Value</v>
      </c>
      <c r="BW1226" s="8"/>
      <c r="BX1226" s="16" t="str">
        <v>0</v>
      </c>
    </row>
    <row r="1227" spans="8:76" hidden="1" outlineLevel="1" x14ac:dyDescent="0.3">
      <c r="H1227" s="16" t="str">
        <v>0 - BM Costs</v>
      </c>
      <c r="L1227" s="16" t="str">
        <v>0 - BM Port</v>
      </c>
      <c r="N1227" s="16" t="str">
        <v>0 - Port Assets</v>
      </c>
      <c r="O1227" s="8"/>
      <c r="P1227" s="8"/>
      <c r="Q1227" s="8"/>
      <c r="R1227" s="8"/>
      <c r="S1227" s="8"/>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8"/>
      <c r="BQ1227" s="8"/>
      <c r="BR1227" s="16" t="str">
        <v>0- Port Costs</v>
      </c>
      <c r="BV1227" s="16" t="str">
        <v>0- Port Value</v>
      </c>
      <c r="BW1227" s="8"/>
      <c r="BX1227" s="16" t="str">
        <v>0</v>
      </c>
    </row>
    <row r="1228" spans="8:76" hidden="1" outlineLevel="1" x14ac:dyDescent="0.3">
      <c r="H1228" s="16" t="str">
        <v>0 - BM Costs</v>
      </c>
      <c r="L1228" s="16" t="str">
        <v>0 - BM Port</v>
      </c>
      <c r="N1228" s="16" t="str">
        <v>0 - Port Assets</v>
      </c>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8"/>
      <c r="BQ1228" s="8"/>
      <c r="BR1228" s="16" t="str">
        <v>0- Port Costs</v>
      </c>
      <c r="BV1228" s="16" t="str">
        <v>0- Port Value</v>
      </c>
      <c r="BW1228" s="8"/>
      <c r="BX1228" s="16" t="str">
        <v>0</v>
      </c>
    </row>
    <row r="1229" spans="8:76" hidden="1" outlineLevel="1" x14ac:dyDescent="0.3">
      <c r="H1229" s="16" t="str">
        <v>0 - BM Costs</v>
      </c>
      <c r="L1229" s="16" t="str">
        <v>0 - BM Port</v>
      </c>
      <c r="N1229" s="16" t="str">
        <v>0 - Port Assets</v>
      </c>
      <c r="O1229" s="8"/>
      <c r="P1229" s="8"/>
      <c r="Q1229" s="8"/>
      <c r="R1229" s="8"/>
      <c r="S1229" s="8"/>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c r="BE1229" s="8"/>
      <c r="BF1229" s="8"/>
      <c r="BG1229" s="8"/>
      <c r="BH1229" s="8"/>
      <c r="BI1229" s="8"/>
      <c r="BJ1229" s="8"/>
      <c r="BK1229" s="8"/>
      <c r="BL1229" s="8"/>
      <c r="BM1229" s="8"/>
      <c r="BN1229" s="8"/>
      <c r="BO1229" s="8"/>
      <c r="BP1229" s="8"/>
      <c r="BQ1229" s="8"/>
      <c r="BR1229" s="16" t="str">
        <v>0- Port Costs</v>
      </c>
      <c r="BV1229" s="16" t="str">
        <v>0- Port Value</v>
      </c>
      <c r="BW1229" s="8"/>
      <c r="BX1229" s="16" t="str">
        <v>0</v>
      </c>
    </row>
    <row r="1230" spans="8:76" hidden="1" outlineLevel="1" x14ac:dyDescent="0.3">
      <c r="H1230" s="16" t="str">
        <v>0 - BM Costs</v>
      </c>
      <c r="L1230" s="16" t="str">
        <v>0 - BM Port</v>
      </c>
      <c r="N1230" s="16" t="str">
        <v>0 - Port Assets</v>
      </c>
      <c r="O1230" s="8"/>
      <c r="P1230" s="8"/>
      <c r="Q1230" s="8"/>
      <c r="R1230" s="8"/>
      <c r="S1230" s="8"/>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8"/>
      <c r="BQ1230" s="8"/>
      <c r="BR1230" s="16" t="str">
        <v>0- Port Costs</v>
      </c>
      <c r="BV1230" s="16" t="str">
        <v>0- Port Value</v>
      </c>
      <c r="BW1230" s="8"/>
      <c r="BX1230" s="16" t="str">
        <v>0</v>
      </c>
    </row>
    <row r="1231" spans="8:76" hidden="1" outlineLevel="1" x14ac:dyDescent="0.3">
      <c r="H1231" s="16" t="str">
        <v>0 - BM Costs</v>
      </c>
      <c r="L1231" s="16" t="str">
        <v>0 - BM Port</v>
      </c>
      <c r="N1231" s="16" t="str">
        <v>0 - Port Assets</v>
      </c>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8"/>
      <c r="BF1231" s="8"/>
      <c r="BG1231" s="8"/>
      <c r="BH1231" s="8"/>
      <c r="BI1231" s="8"/>
      <c r="BJ1231" s="8"/>
      <c r="BK1231" s="8"/>
      <c r="BL1231" s="8"/>
      <c r="BM1231" s="8"/>
      <c r="BN1231" s="8"/>
      <c r="BO1231" s="8"/>
      <c r="BP1231" s="8"/>
      <c r="BQ1231" s="8"/>
      <c r="BR1231" s="16" t="str">
        <v>0- Port Costs</v>
      </c>
      <c r="BV1231" s="16" t="str">
        <v>0- Port Value</v>
      </c>
      <c r="BW1231" s="8"/>
      <c r="BX1231" s="16" t="str">
        <v>0</v>
      </c>
    </row>
    <row r="1232" spans="8:76" hidden="1" outlineLevel="1" x14ac:dyDescent="0.3">
      <c r="H1232" s="16" t="str">
        <v>0 - BM Costs</v>
      </c>
      <c r="L1232" s="16" t="str">
        <v>0 - BM Port</v>
      </c>
      <c r="N1232" s="16" t="str">
        <v>0 - Port Assets</v>
      </c>
      <c r="O1232" s="8"/>
      <c r="P1232" s="8"/>
      <c r="Q1232" s="8"/>
      <c r="R1232" s="8"/>
      <c r="S1232" s="8"/>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8"/>
      <c r="BQ1232" s="8"/>
      <c r="BR1232" s="16" t="str">
        <v>0- Port Costs</v>
      </c>
      <c r="BV1232" s="16" t="str">
        <v>0- Port Value</v>
      </c>
      <c r="BW1232" s="8"/>
      <c r="BX1232" s="16" t="str">
        <v>0</v>
      </c>
    </row>
    <row r="1233" spans="8:76" hidden="1" outlineLevel="1" x14ac:dyDescent="0.3">
      <c r="H1233" s="16" t="str">
        <v>0 - BM Costs</v>
      </c>
      <c r="L1233" s="16" t="str">
        <v>0 - BM Port</v>
      </c>
      <c r="N1233" s="16" t="str">
        <v>0 - Port Assets</v>
      </c>
      <c r="O1233" s="8"/>
      <c r="P1233" s="8"/>
      <c r="Q1233" s="8"/>
      <c r="R1233" s="8"/>
      <c r="S1233" s="8"/>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8"/>
      <c r="BB1233" s="8"/>
      <c r="BC1233" s="8"/>
      <c r="BD1233" s="8"/>
      <c r="BE1233" s="8"/>
      <c r="BF1233" s="8"/>
      <c r="BG1233" s="8"/>
      <c r="BH1233" s="8"/>
      <c r="BI1233" s="8"/>
      <c r="BJ1233" s="8"/>
      <c r="BK1233" s="8"/>
      <c r="BL1233" s="8"/>
      <c r="BM1233" s="8"/>
      <c r="BN1233" s="8"/>
      <c r="BO1233" s="8"/>
      <c r="BP1233" s="8"/>
      <c r="BQ1233" s="8"/>
      <c r="BR1233" s="16" t="str">
        <v>0- Port Costs</v>
      </c>
      <c r="BV1233" s="16" t="str">
        <v>0- Port Value</v>
      </c>
      <c r="BW1233" s="8"/>
      <c r="BX1233" s="16" t="str">
        <v>0</v>
      </c>
    </row>
    <row r="1234" spans="8:76" hidden="1" outlineLevel="1" x14ac:dyDescent="0.3">
      <c r="H1234" s="16" t="str">
        <v>0 - BM Costs</v>
      </c>
      <c r="L1234" s="16" t="str">
        <v>0 - BM Port</v>
      </c>
      <c r="N1234" s="16" t="str">
        <v>0 - Port Assets</v>
      </c>
      <c r="O1234" s="8"/>
      <c r="P1234" s="8"/>
      <c r="Q1234" s="8"/>
      <c r="R1234" s="8"/>
      <c r="S1234" s="8"/>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8"/>
      <c r="BQ1234" s="8"/>
      <c r="BR1234" s="16" t="str">
        <v>0- Port Costs</v>
      </c>
      <c r="BV1234" s="16" t="str">
        <v>0- Port Value</v>
      </c>
      <c r="BW1234" s="8"/>
      <c r="BX1234" s="16" t="str">
        <v>0</v>
      </c>
    </row>
    <row r="1235" spans="8:76" hidden="1" outlineLevel="1" x14ac:dyDescent="0.3">
      <c r="H1235" s="16" t="str">
        <v>0 - BM Costs</v>
      </c>
      <c r="L1235" s="16" t="str">
        <v>0 - BM Port</v>
      </c>
      <c r="N1235" s="16" t="str">
        <v>0 - Port Assets</v>
      </c>
      <c r="O1235" s="8"/>
      <c r="P1235" s="8"/>
      <c r="Q1235" s="8"/>
      <c r="R1235" s="8"/>
      <c r="S1235" s="8"/>
      <c r="T1235" s="8"/>
      <c r="U1235" s="8"/>
      <c r="V1235" s="8"/>
      <c r="W1235" s="8"/>
      <c r="X1235" s="8"/>
      <c r="Y1235" s="8"/>
      <c r="Z1235" s="8"/>
      <c r="AA1235" s="8"/>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8"/>
      <c r="BQ1235" s="8"/>
      <c r="BR1235" s="16" t="str">
        <v>0- Port Costs</v>
      </c>
      <c r="BV1235" s="16" t="str">
        <v>0- Port Value</v>
      </c>
      <c r="BW1235" s="8"/>
      <c r="BX1235" s="16" t="str">
        <v>0</v>
      </c>
    </row>
    <row r="1236" spans="8:76" hidden="1" outlineLevel="1" x14ac:dyDescent="0.3">
      <c r="H1236" s="16" t="str">
        <v>0 - BM Costs</v>
      </c>
      <c r="L1236" s="16" t="str">
        <v>0 - BM Port</v>
      </c>
      <c r="N1236" s="16" t="str">
        <v>0 - Port Assets</v>
      </c>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8"/>
      <c r="BQ1236" s="8"/>
      <c r="BR1236" s="16" t="str">
        <v>0- Port Costs</v>
      </c>
      <c r="BV1236" s="16" t="str">
        <v>0- Port Value</v>
      </c>
      <c r="BW1236" s="8"/>
      <c r="BX1236" s="16" t="str">
        <v>0</v>
      </c>
    </row>
    <row r="1237" spans="8:76" hidden="1" outlineLevel="1" x14ac:dyDescent="0.3">
      <c r="H1237" s="16" t="str">
        <v>0 - BM Costs</v>
      </c>
      <c r="L1237" s="16" t="str">
        <v>0 - BM Port</v>
      </c>
      <c r="N1237" s="16" t="str">
        <v>0 - Port Assets</v>
      </c>
      <c r="O1237" s="8"/>
      <c r="P1237" s="8"/>
      <c r="Q1237" s="8"/>
      <c r="R1237" s="8"/>
      <c r="S1237" s="8"/>
      <c r="T1237" s="8"/>
      <c r="U1237" s="8"/>
      <c r="V1237" s="8"/>
      <c r="W1237" s="8"/>
      <c r="X1237" s="8"/>
      <c r="Y1237" s="8"/>
      <c r="Z1237" s="8"/>
      <c r="AA1237" s="8"/>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8"/>
      <c r="BF1237" s="8"/>
      <c r="BG1237" s="8"/>
      <c r="BH1237" s="8"/>
      <c r="BI1237" s="8"/>
      <c r="BJ1237" s="8"/>
      <c r="BK1237" s="8"/>
      <c r="BL1237" s="8"/>
      <c r="BM1237" s="8"/>
      <c r="BN1237" s="8"/>
      <c r="BO1237" s="8"/>
      <c r="BP1237" s="8"/>
      <c r="BQ1237" s="8"/>
      <c r="BR1237" s="16" t="str">
        <v>0- Port Costs</v>
      </c>
      <c r="BV1237" s="16" t="str">
        <v>0- Port Value</v>
      </c>
      <c r="BW1237" s="8"/>
      <c r="BX1237" s="16" t="str">
        <v>0</v>
      </c>
    </row>
    <row r="1238" spans="8:76" hidden="1" outlineLevel="1" x14ac:dyDescent="0.3">
      <c r="H1238" s="16" t="str">
        <v>0 - BM Costs</v>
      </c>
      <c r="L1238" s="16" t="str">
        <v>0 - BM Port</v>
      </c>
      <c r="N1238" s="16" t="str">
        <v>0 - Port Assets</v>
      </c>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8"/>
      <c r="BQ1238" s="8"/>
      <c r="BR1238" s="16" t="str">
        <v>0- Port Costs</v>
      </c>
      <c r="BV1238" s="16" t="str">
        <v>0- Port Value</v>
      </c>
      <c r="BW1238" s="8"/>
      <c r="BX1238" s="16" t="str">
        <v>0</v>
      </c>
    </row>
    <row r="1239" spans="8:76" hidden="1" outlineLevel="1" x14ac:dyDescent="0.3">
      <c r="H1239" s="16" t="str">
        <v>0 - BM Costs</v>
      </c>
      <c r="L1239" s="16" t="str">
        <v>0 - BM Port</v>
      </c>
      <c r="N1239" s="16" t="str">
        <v>0 - Port Assets</v>
      </c>
      <c r="O1239" s="8"/>
      <c r="P1239" s="8"/>
      <c r="Q1239" s="8"/>
      <c r="R1239" s="8"/>
      <c r="S1239" s="8"/>
      <c r="T1239" s="8"/>
      <c r="U1239" s="8"/>
      <c r="V1239" s="8"/>
      <c r="W1239" s="8"/>
      <c r="X1239" s="8"/>
      <c r="Y1239" s="8"/>
      <c r="Z1239" s="8"/>
      <c r="AA1239" s="8"/>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8"/>
      <c r="BQ1239" s="8"/>
      <c r="BR1239" s="16" t="str">
        <v>0- Port Costs</v>
      </c>
      <c r="BV1239" s="16" t="str">
        <v>0- Port Value</v>
      </c>
      <c r="BW1239" s="8"/>
      <c r="BX1239" s="16" t="str">
        <v>0</v>
      </c>
    </row>
    <row r="1240" spans="8:76" hidden="1" outlineLevel="1" x14ac:dyDescent="0.3">
      <c r="H1240" s="16" t="str">
        <v>0 - BM Costs</v>
      </c>
      <c r="L1240" s="16" t="str">
        <v>0 - BM Port</v>
      </c>
      <c r="N1240" s="16" t="str">
        <v>0 - Port Assets</v>
      </c>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c r="BD1240" s="8"/>
      <c r="BE1240" s="8"/>
      <c r="BF1240" s="8"/>
      <c r="BG1240" s="8"/>
      <c r="BH1240" s="8"/>
      <c r="BI1240" s="8"/>
      <c r="BJ1240" s="8"/>
      <c r="BK1240" s="8"/>
      <c r="BL1240" s="8"/>
      <c r="BM1240" s="8"/>
      <c r="BN1240" s="8"/>
      <c r="BO1240" s="8"/>
      <c r="BP1240" s="8"/>
      <c r="BQ1240" s="8"/>
      <c r="BR1240" s="16" t="str">
        <v>0- Port Costs</v>
      </c>
      <c r="BV1240" s="16" t="str">
        <v>0- Port Value</v>
      </c>
      <c r="BW1240" s="8"/>
      <c r="BX1240" s="16" t="str">
        <v>0</v>
      </c>
    </row>
    <row r="1241" spans="8:76" hidden="1" outlineLevel="1" x14ac:dyDescent="0.3">
      <c r="H1241" s="16" t="str">
        <v>0 - BM Costs</v>
      </c>
      <c r="L1241" s="16" t="str">
        <v>0 - BM Port</v>
      </c>
      <c r="N1241" s="16" t="str">
        <v>0 - Port Assets</v>
      </c>
      <c r="O1241" s="8"/>
      <c r="P1241" s="8"/>
      <c r="Q1241" s="8"/>
      <c r="R1241" s="8"/>
      <c r="S1241" s="8"/>
      <c r="T1241" s="8"/>
      <c r="U1241" s="8"/>
      <c r="V1241" s="8"/>
      <c r="W1241" s="8"/>
      <c r="X1241" s="8"/>
      <c r="Y1241" s="8"/>
      <c r="Z1241" s="8"/>
      <c r="AA1241" s="8"/>
      <c r="AB1241" s="8"/>
      <c r="AC1241" s="8"/>
      <c r="AD1241" s="8"/>
      <c r="AE1241" s="8"/>
      <c r="AF1241" s="8"/>
      <c r="AG1241" s="8"/>
      <c r="AH1241" s="8"/>
      <c r="AI1241" s="8"/>
      <c r="AJ1241" s="8"/>
      <c r="AK1241" s="8"/>
      <c r="AL1241" s="8"/>
      <c r="AM1241" s="8"/>
      <c r="AN1241" s="8"/>
      <c r="AO1241" s="8"/>
      <c r="AP1241" s="8"/>
      <c r="AQ1241" s="8"/>
      <c r="AR1241" s="8"/>
      <c r="AS1241" s="8"/>
      <c r="AT1241" s="8"/>
      <c r="AU1241" s="8"/>
      <c r="AV1241" s="8"/>
      <c r="AW1241" s="8"/>
      <c r="AX1241" s="8"/>
      <c r="AY1241" s="8"/>
      <c r="AZ1241" s="8"/>
      <c r="BA1241" s="8"/>
      <c r="BB1241" s="8"/>
      <c r="BC1241" s="8"/>
      <c r="BD1241" s="8"/>
      <c r="BE1241" s="8"/>
      <c r="BF1241" s="8"/>
      <c r="BG1241" s="8"/>
      <c r="BH1241" s="8"/>
      <c r="BI1241" s="8"/>
      <c r="BJ1241" s="8"/>
      <c r="BK1241" s="8"/>
      <c r="BL1241" s="8"/>
      <c r="BM1241" s="8"/>
      <c r="BN1241" s="8"/>
      <c r="BO1241" s="8"/>
      <c r="BP1241" s="8"/>
      <c r="BQ1241" s="8"/>
      <c r="BR1241" s="16" t="str">
        <v>0- Port Costs</v>
      </c>
      <c r="BV1241" s="16" t="str">
        <v>0- Port Value</v>
      </c>
      <c r="BW1241" s="8"/>
      <c r="BX1241" s="16" t="str">
        <v>0</v>
      </c>
    </row>
    <row r="1242" spans="8:76" hidden="1" outlineLevel="1" x14ac:dyDescent="0.3">
      <c r="H1242" s="16" t="str">
        <v>0 - BM Costs</v>
      </c>
      <c r="L1242" s="16" t="str">
        <v>0 - BM Port</v>
      </c>
      <c r="N1242" s="16" t="str">
        <v>0 - Port Assets</v>
      </c>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8"/>
      <c r="BQ1242" s="8"/>
      <c r="BR1242" s="16" t="str">
        <v>0- Port Costs</v>
      </c>
      <c r="BV1242" s="16" t="str">
        <v>0- Port Value</v>
      </c>
      <c r="BW1242" s="8"/>
      <c r="BX1242" s="16" t="str">
        <v>0</v>
      </c>
    </row>
    <row r="1243" spans="8:76" hidden="1" outlineLevel="1" x14ac:dyDescent="0.3">
      <c r="H1243" s="16" t="str">
        <v>0 - BM Costs</v>
      </c>
      <c r="L1243" s="16" t="str">
        <v>0 - BM Port</v>
      </c>
      <c r="N1243" s="16" t="str">
        <v>0 - Port Assets</v>
      </c>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8"/>
      <c r="AR1243" s="8"/>
      <c r="AS1243" s="8"/>
      <c r="AT1243" s="8"/>
      <c r="AU1243" s="8"/>
      <c r="AV1243" s="8"/>
      <c r="AW1243" s="8"/>
      <c r="AX1243" s="8"/>
      <c r="AY1243" s="8"/>
      <c r="AZ1243" s="8"/>
      <c r="BA1243" s="8"/>
      <c r="BB1243" s="8"/>
      <c r="BC1243" s="8"/>
      <c r="BD1243" s="8"/>
      <c r="BE1243" s="8"/>
      <c r="BF1243" s="8"/>
      <c r="BG1243" s="8"/>
      <c r="BH1243" s="8"/>
      <c r="BI1243" s="8"/>
      <c r="BJ1243" s="8"/>
      <c r="BK1243" s="8"/>
      <c r="BL1243" s="8"/>
      <c r="BM1243" s="8"/>
      <c r="BN1243" s="8"/>
      <c r="BO1243" s="8"/>
      <c r="BP1243" s="8"/>
      <c r="BQ1243" s="8"/>
      <c r="BR1243" s="16" t="str">
        <v>0- Port Costs</v>
      </c>
      <c r="BV1243" s="16" t="str">
        <v>0- Port Value</v>
      </c>
      <c r="BW1243" s="8"/>
      <c r="BX1243" s="16" t="str">
        <v>0</v>
      </c>
    </row>
    <row r="1244" spans="8:76" hidden="1" outlineLevel="1" x14ac:dyDescent="0.3">
      <c r="H1244" s="16" t="str">
        <v>0 - BM Costs</v>
      </c>
      <c r="L1244" s="16" t="str">
        <v>0 - BM Port</v>
      </c>
      <c r="N1244" s="16" t="str">
        <v>0 - Port Assets</v>
      </c>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8"/>
      <c r="BQ1244" s="8"/>
      <c r="BR1244" s="16" t="str">
        <v>0- Port Costs</v>
      </c>
      <c r="BV1244" s="16" t="str">
        <v>0- Port Value</v>
      </c>
      <c r="BW1244" s="8"/>
      <c r="BX1244" s="16" t="str">
        <v>0</v>
      </c>
    </row>
    <row r="1245" spans="8:76" hidden="1" outlineLevel="1" x14ac:dyDescent="0.3">
      <c r="H1245" s="16" t="str">
        <v>0 - BM Costs</v>
      </c>
      <c r="L1245" s="16" t="str">
        <v>0 - BM Port</v>
      </c>
      <c r="N1245" s="16" t="str">
        <v>0 - Port Assets</v>
      </c>
      <c r="O1245" s="8"/>
      <c r="P1245" s="8"/>
      <c r="Q1245" s="8"/>
      <c r="R1245" s="8"/>
      <c r="S1245" s="8"/>
      <c r="T1245" s="8"/>
      <c r="U1245" s="8"/>
      <c r="V1245" s="8"/>
      <c r="W1245" s="8"/>
      <c r="X1245" s="8"/>
      <c r="Y1245" s="8"/>
      <c r="Z1245" s="8"/>
      <c r="AA1245" s="8"/>
      <c r="AB1245" s="8"/>
      <c r="AC1245" s="8"/>
      <c r="AD1245" s="8"/>
      <c r="AE1245" s="8"/>
      <c r="AF1245" s="8"/>
      <c r="AG1245" s="8"/>
      <c r="AH1245" s="8"/>
      <c r="AI1245" s="8"/>
      <c r="AJ1245" s="8"/>
      <c r="AK1245" s="8"/>
      <c r="AL1245" s="8"/>
      <c r="AM1245" s="8"/>
      <c r="AN1245" s="8"/>
      <c r="AO1245" s="8"/>
      <c r="AP1245" s="8"/>
      <c r="AQ1245" s="8"/>
      <c r="AR1245" s="8"/>
      <c r="AS1245" s="8"/>
      <c r="AT1245" s="8"/>
      <c r="AU1245" s="8"/>
      <c r="AV1245" s="8"/>
      <c r="AW1245" s="8"/>
      <c r="AX1245" s="8"/>
      <c r="AY1245" s="8"/>
      <c r="AZ1245" s="8"/>
      <c r="BA1245" s="8"/>
      <c r="BB1245" s="8"/>
      <c r="BC1245" s="8"/>
      <c r="BD1245" s="8"/>
      <c r="BE1245" s="8"/>
      <c r="BF1245" s="8"/>
      <c r="BG1245" s="8"/>
      <c r="BH1245" s="8"/>
      <c r="BI1245" s="8"/>
      <c r="BJ1245" s="8"/>
      <c r="BK1245" s="8"/>
      <c r="BL1245" s="8"/>
      <c r="BM1245" s="8"/>
      <c r="BN1245" s="8"/>
      <c r="BO1245" s="8"/>
      <c r="BP1245" s="8"/>
      <c r="BQ1245" s="8"/>
      <c r="BR1245" s="16" t="str">
        <v>0- Port Costs</v>
      </c>
      <c r="BV1245" s="16" t="str">
        <v>0- Port Value</v>
      </c>
      <c r="BW1245" s="8"/>
      <c r="BX1245" s="16" t="str">
        <v>0</v>
      </c>
    </row>
    <row r="1246" spans="8:76" hidden="1" outlineLevel="1" x14ac:dyDescent="0.3">
      <c r="H1246" s="16" t="str">
        <v>0 - BM Costs</v>
      </c>
      <c r="L1246" s="16" t="str">
        <v>0 - BM Port</v>
      </c>
      <c r="N1246" s="16" t="str">
        <v>0 - Port Assets</v>
      </c>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8"/>
      <c r="BQ1246" s="8"/>
      <c r="BR1246" s="16" t="str">
        <v>0- Port Costs</v>
      </c>
      <c r="BV1246" s="16" t="str">
        <v>0- Port Value</v>
      </c>
      <c r="BW1246" s="8"/>
      <c r="BX1246" s="16" t="str">
        <v>0</v>
      </c>
    </row>
    <row r="1247" spans="8:76" hidden="1" outlineLevel="1" x14ac:dyDescent="0.3">
      <c r="H1247" s="16" t="str">
        <v>0 - BM Costs</v>
      </c>
      <c r="L1247" s="16" t="str">
        <v>0 - BM Port</v>
      </c>
      <c r="N1247" s="16" t="str">
        <v>0 - Port Assets</v>
      </c>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8"/>
      <c r="BQ1247" s="8"/>
      <c r="BR1247" s="16" t="str">
        <v>0- Port Costs</v>
      </c>
      <c r="BV1247" s="16" t="str">
        <v>0- Port Value</v>
      </c>
      <c r="BW1247" s="8"/>
      <c r="BX1247" s="16" t="str">
        <v>0</v>
      </c>
    </row>
    <row r="1248" spans="8:76" hidden="1" outlineLevel="1" x14ac:dyDescent="0.3">
      <c r="H1248" s="16" t="str">
        <v>0 - BM Costs</v>
      </c>
      <c r="L1248" s="16" t="str">
        <v>0 - BM Port</v>
      </c>
      <c r="N1248" s="16" t="str">
        <v>0 - Port Assets</v>
      </c>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8"/>
      <c r="BQ1248" s="8"/>
      <c r="BR1248" s="16" t="str">
        <v>0- Port Costs</v>
      </c>
      <c r="BV1248" s="16" t="str">
        <v>0- Port Value</v>
      </c>
      <c r="BW1248" s="8"/>
      <c r="BX1248" s="16" t="str">
        <v>0</v>
      </c>
    </row>
    <row r="1249" spans="8:76" hidden="1" outlineLevel="1" x14ac:dyDescent="0.3">
      <c r="H1249" s="16" t="str">
        <v>0 - BM Costs</v>
      </c>
      <c r="L1249" s="16" t="str">
        <v>0 - BM Port</v>
      </c>
      <c r="N1249" s="16" t="str">
        <v>0 - Port Assets</v>
      </c>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8"/>
      <c r="BQ1249" s="8"/>
      <c r="BR1249" s="16" t="str">
        <v>0- Port Costs</v>
      </c>
      <c r="BV1249" s="16" t="str">
        <v>0- Port Value</v>
      </c>
      <c r="BW1249" s="8"/>
      <c r="BX1249" s="16" t="str">
        <v>0</v>
      </c>
    </row>
    <row r="1250" spans="8:76" hidden="1" outlineLevel="1" x14ac:dyDescent="0.3">
      <c r="H1250" s="16" t="str">
        <v>0 - BM Costs</v>
      </c>
      <c r="L1250" s="16" t="str">
        <v>0 - BM Port</v>
      </c>
      <c r="N1250" s="16" t="str">
        <v>0 - Port Assets</v>
      </c>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8"/>
      <c r="BQ1250" s="8"/>
      <c r="BR1250" s="16" t="str">
        <v>0- Port Costs</v>
      </c>
      <c r="BV1250" s="16" t="str">
        <v>0- Port Value</v>
      </c>
      <c r="BW1250" s="8"/>
      <c r="BX1250" s="16" t="str">
        <v>0</v>
      </c>
    </row>
    <row r="1251" spans="8:76" hidden="1" outlineLevel="1" x14ac:dyDescent="0.3">
      <c r="H1251" s="16" t="str">
        <v>0 - BM Costs</v>
      </c>
      <c r="L1251" s="16" t="str">
        <v>0 - BM Port</v>
      </c>
      <c r="N1251" s="16" t="str">
        <v>0 - Port Assets</v>
      </c>
      <c r="O1251" s="8"/>
      <c r="P1251" s="8"/>
      <c r="Q1251" s="8"/>
      <c r="R1251" s="8"/>
      <c r="S1251" s="8"/>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c r="AW1251" s="8"/>
      <c r="AX1251" s="8"/>
      <c r="AY1251" s="8"/>
      <c r="AZ1251" s="8"/>
      <c r="BA1251" s="8"/>
      <c r="BB1251" s="8"/>
      <c r="BC1251" s="8"/>
      <c r="BD1251" s="8"/>
      <c r="BE1251" s="8"/>
      <c r="BF1251" s="8"/>
      <c r="BG1251" s="8"/>
      <c r="BH1251" s="8"/>
      <c r="BI1251" s="8"/>
      <c r="BJ1251" s="8"/>
      <c r="BK1251" s="8"/>
      <c r="BL1251" s="8"/>
      <c r="BM1251" s="8"/>
      <c r="BN1251" s="8"/>
      <c r="BO1251" s="8"/>
      <c r="BP1251" s="8"/>
      <c r="BQ1251" s="8"/>
      <c r="BR1251" s="16" t="str">
        <v>0- Port Costs</v>
      </c>
      <c r="BV1251" s="16" t="str">
        <v>0- Port Value</v>
      </c>
      <c r="BW1251" s="8"/>
      <c r="BX1251" s="16" t="str">
        <v>0</v>
      </c>
    </row>
    <row r="1252" spans="8:76" hidden="1" outlineLevel="1" x14ac:dyDescent="0.3">
      <c r="H1252" s="16" t="str">
        <v>0 - BM Costs</v>
      </c>
      <c r="L1252" s="16" t="str">
        <v>0 - BM Port</v>
      </c>
      <c r="N1252" s="16" t="str">
        <v>0 - Port Assets</v>
      </c>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8"/>
      <c r="BQ1252" s="8"/>
      <c r="BR1252" s="16" t="str">
        <v>0- Port Costs</v>
      </c>
      <c r="BV1252" s="16" t="str">
        <v>0- Port Value</v>
      </c>
      <c r="BW1252" s="8"/>
      <c r="BX1252" s="16" t="str">
        <v>0</v>
      </c>
    </row>
    <row r="1253" spans="8:76" hidden="1" outlineLevel="1" x14ac:dyDescent="0.3">
      <c r="H1253" s="16" t="str">
        <v>0 - BM Costs</v>
      </c>
      <c r="L1253" s="16" t="str">
        <v>0 - BM Port</v>
      </c>
      <c r="N1253" s="16" t="str">
        <v>0 - Port Assets</v>
      </c>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c r="AW1253" s="8"/>
      <c r="AX1253" s="8"/>
      <c r="AY1253" s="8"/>
      <c r="AZ1253" s="8"/>
      <c r="BA1253" s="8"/>
      <c r="BB1253" s="8"/>
      <c r="BC1253" s="8"/>
      <c r="BD1253" s="8"/>
      <c r="BE1253" s="8"/>
      <c r="BF1253" s="8"/>
      <c r="BG1253" s="8"/>
      <c r="BH1253" s="8"/>
      <c r="BI1253" s="8"/>
      <c r="BJ1253" s="8"/>
      <c r="BK1253" s="8"/>
      <c r="BL1253" s="8"/>
      <c r="BM1253" s="8"/>
      <c r="BN1253" s="8"/>
      <c r="BO1253" s="8"/>
      <c r="BP1253" s="8"/>
      <c r="BQ1253" s="8"/>
      <c r="BR1253" s="16" t="str">
        <v>0- Port Costs</v>
      </c>
      <c r="BV1253" s="16" t="str">
        <v>0- Port Value</v>
      </c>
      <c r="BW1253" s="8"/>
      <c r="BX1253" s="16" t="str">
        <v>0</v>
      </c>
    </row>
    <row r="1254" spans="8:76" hidden="1" outlineLevel="1" x14ac:dyDescent="0.3">
      <c r="H1254" s="16" t="str">
        <v>0 - BM Costs</v>
      </c>
      <c r="L1254" s="16" t="str">
        <v>0 - BM Port</v>
      </c>
      <c r="N1254" s="16" t="str">
        <v>0 - Port Assets</v>
      </c>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c r="BD1254" s="8"/>
      <c r="BE1254" s="8"/>
      <c r="BF1254" s="8"/>
      <c r="BG1254" s="8"/>
      <c r="BH1254" s="8"/>
      <c r="BI1254" s="8"/>
      <c r="BJ1254" s="8"/>
      <c r="BK1254" s="8"/>
      <c r="BL1254" s="8"/>
      <c r="BM1254" s="8"/>
      <c r="BN1254" s="8"/>
      <c r="BO1254" s="8"/>
      <c r="BP1254" s="8"/>
      <c r="BQ1254" s="8"/>
      <c r="BR1254" s="16" t="str">
        <v>0- Port Costs</v>
      </c>
      <c r="BV1254" s="16" t="str">
        <v>0- Port Value</v>
      </c>
      <c r="BW1254" s="8"/>
      <c r="BX1254" s="16" t="str">
        <v>0</v>
      </c>
    </row>
    <row r="1255" spans="8:76" hidden="1" outlineLevel="1" x14ac:dyDescent="0.3">
      <c r="H1255" s="16" t="str">
        <v>0 - BM Costs</v>
      </c>
      <c r="L1255" s="16" t="str">
        <v>0 - BM Port</v>
      </c>
      <c r="N1255" s="16" t="str">
        <v>0 - Port Assets</v>
      </c>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8"/>
      <c r="BQ1255" s="8"/>
      <c r="BR1255" s="16" t="str">
        <v>0- Port Costs</v>
      </c>
      <c r="BV1255" s="16" t="str">
        <v>0- Port Value</v>
      </c>
      <c r="BW1255" s="8"/>
      <c r="BX1255" s="16" t="str">
        <v>0</v>
      </c>
    </row>
    <row r="1256" spans="8:76" hidden="1" outlineLevel="1" x14ac:dyDescent="0.3">
      <c r="H1256" s="16" t="str">
        <v>0 - BM Costs</v>
      </c>
      <c r="L1256" s="16" t="str">
        <v>0 - BM Port</v>
      </c>
      <c r="N1256" s="16" t="str">
        <v>0 - Port Assets</v>
      </c>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c r="BD1256" s="8"/>
      <c r="BE1256" s="8"/>
      <c r="BF1256" s="8"/>
      <c r="BG1256" s="8"/>
      <c r="BH1256" s="8"/>
      <c r="BI1256" s="8"/>
      <c r="BJ1256" s="8"/>
      <c r="BK1256" s="8"/>
      <c r="BL1256" s="8"/>
      <c r="BM1256" s="8"/>
      <c r="BN1256" s="8"/>
      <c r="BO1256" s="8"/>
      <c r="BP1256" s="8"/>
      <c r="BQ1256" s="8"/>
      <c r="BR1256" s="16" t="str">
        <v>0- Port Costs</v>
      </c>
      <c r="BV1256" s="16" t="str">
        <v>0- Port Value</v>
      </c>
      <c r="BW1256" s="8"/>
      <c r="BX1256" s="16" t="str">
        <v>0</v>
      </c>
    </row>
    <row r="1257" spans="8:76" hidden="1" outlineLevel="1" x14ac:dyDescent="0.3">
      <c r="H1257" s="16" t="str">
        <v>0 - BM Costs</v>
      </c>
      <c r="L1257" s="16" t="str">
        <v>0 - BM Port</v>
      </c>
      <c r="N1257" s="16" t="str">
        <v>0 - Port Assets</v>
      </c>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8"/>
      <c r="BQ1257" s="8"/>
      <c r="BR1257" s="16" t="str">
        <v>0- Port Costs</v>
      </c>
      <c r="BV1257" s="16" t="str">
        <v>0- Port Value</v>
      </c>
      <c r="BW1257" s="8"/>
      <c r="BX1257" s="16" t="str">
        <v>0</v>
      </c>
    </row>
    <row r="1258" spans="8:76" hidden="1" outlineLevel="1" x14ac:dyDescent="0.3">
      <c r="H1258" s="16" t="str">
        <v>0 - BM Costs</v>
      </c>
      <c r="L1258" s="16" t="str">
        <v>0 - BM Port</v>
      </c>
      <c r="N1258" s="16" t="str">
        <v>0 - Port Assets</v>
      </c>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8"/>
      <c r="BQ1258" s="8"/>
      <c r="BR1258" s="16" t="str">
        <v>0- Port Costs</v>
      </c>
      <c r="BV1258" s="16" t="str">
        <v>0- Port Value</v>
      </c>
      <c r="BW1258" s="8"/>
      <c r="BX1258" s="16" t="str">
        <v>0</v>
      </c>
    </row>
    <row r="1259" spans="8:76" hidden="1" outlineLevel="1" x14ac:dyDescent="0.3">
      <c r="H1259" s="16" t="str">
        <v>0 - BM Costs</v>
      </c>
      <c r="L1259" s="16" t="str">
        <v>0 - BM Port</v>
      </c>
      <c r="N1259" s="16" t="str">
        <v>0 - Port Assets</v>
      </c>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8"/>
      <c r="BQ1259" s="8"/>
      <c r="BR1259" s="16" t="str">
        <v>0- Port Costs</v>
      </c>
      <c r="BV1259" s="16" t="str">
        <v>0- Port Value</v>
      </c>
      <c r="BW1259" s="8"/>
      <c r="BX1259" s="16" t="str">
        <v>0</v>
      </c>
    </row>
    <row r="1260" spans="8:76" hidden="1" outlineLevel="1" x14ac:dyDescent="0.3">
      <c r="H1260" s="16" t="str">
        <v>0 - BM Costs</v>
      </c>
      <c r="L1260" s="16" t="str">
        <v>0 - BM Port</v>
      </c>
      <c r="N1260" s="16" t="str">
        <v>0 - Port Assets</v>
      </c>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8"/>
      <c r="BQ1260" s="8"/>
      <c r="BR1260" s="16" t="str">
        <v>0- Port Costs</v>
      </c>
      <c r="BV1260" s="16" t="str">
        <v>0- Port Value</v>
      </c>
      <c r="BW1260" s="8"/>
      <c r="BX1260" s="16" t="str">
        <v>0</v>
      </c>
    </row>
    <row r="1261" spans="8:76" hidden="1" outlineLevel="1" x14ac:dyDescent="0.3">
      <c r="H1261" s="16" t="str">
        <v>0 - BM Costs</v>
      </c>
      <c r="L1261" s="16" t="str">
        <v>0 - BM Port</v>
      </c>
      <c r="N1261" s="16" t="str">
        <v>0 - Port Assets</v>
      </c>
      <c r="O1261" s="8"/>
      <c r="P1261" s="8"/>
      <c r="Q1261" s="8"/>
      <c r="R1261" s="8"/>
      <c r="S1261" s="8"/>
      <c r="T1261" s="8"/>
      <c r="U1261" s="8"/>
      <c r="V1261" s="8"/>
      <c r="W1261" s="8"/>
      <c r="X1261" s="8"/>
      <c r="Y1261" s="8"/>
      <c r="Z1261" s="8"/>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c r="AW1261" s="8"/>
      <c r="AX1261" s="8"/>
      <c r="AY1261" s="8"/>
      <c r="AZ1261" s="8"/>
      <c r="BA1261" s="8"/>
      <c r="BB1261" s="8"/>
      <c r="BC1261" s="8"/>
      <c r="BD1261" s="8"/>
      <c r="BE1261" s="8"/>
      <c r="BF1261" s="8"/>
      <c r="BG1261" s="8"/>
      <c r="BH1261" s="8"/>
      <c r="BI1261" s="8"/>
      <c r="BJ1261" s="8"/>
      <c r="BK1261" s="8"/>
      <c r="BL1261" s="8"/>
      <c r="BM1261" s="8"/>
      <c r="BN1261" s="8"/>
      <c r="BO1261" s="8"/>
      <c r="BP1261" s="8"/>
      <c r="BQ1261" s="8"/>
      <c r="BR1261" s="16" t="str">
        <v>0- Port Costs</v>
      </c>
      <c r="BV1261" s="16" t="str">
        <v>0- Port Value</v>
      </c>
      <c r="BW1261" s="8"/>
      <c r="BX1261" s="16" t="str">
        <v>0</v>
      </c>
    </row>
    <row r="1262" spans="8:76" hidden="1" outlineLevel="1" x14ac:dyDescent="0.3">
      <c r="H1262" s="16" t="str">
        <v>0 - BM Costs</v>
      </c>
      <c r="L1262" s="16" t="str">
        <v>0 - BM Port</v>
      </c>
      <c r="N1262" s="16" t="str">
        <v>0 - Port Assets</v>
      </c>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8"/>
      <c r="BQ1262" s="8"/>
      <c r="BR1262" s="16" t="str">
        <v>0- Port Costs</v>
      </c>
      <c r="BV1262" s="16" t="str">
        <v>0- Port Value</v>
      </c>
      <c r="BW1262" s="8"/>
      <c r="BX1262" s="16" t="str">
        <v>0</v>
      </c>
    </row>
    <row r="1263" spans="8:76" hidden="1" outlineLevel="1" x14ac:dyDescent="0.3">
      <c r="H1263" s="16" t="str">
        <v>0 - BM Costs</v>
      </c>
      <c r="L1263" s="16" t="str">
        <v>0 - BM Port</v>
      </c>
      <c r="N1263" s="16" t="str">
        <v>0 - Port Assets</v>
      </c>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c r="AW1263" s="8"/>
      <c r="AX1263" s="8"/>
      <c r="AY1263" s="8"/>
      <c r="AZ1263" s="8"/>
      <c r="BA1263" s="8"/>
      <c r="BB1263" s="8"/>
      <c r="BC1263" s="8"/>
      <c r="BD1263" s="8"/>
      <c r="BE1263" s="8"/>
      <c r="BF1263" s="8"/>
      <c r="BG1263" s="8"/>
      <c r="BH1263" s="8"/>
      <c r="BI1263" s="8"/>
      <c r="BJ1263" s="8"/>
      <c r="BK1263" s="8"/>
      <c r="BL1263" s="8"/>
      <c r="BM1263" s="8"/>
      <c r="BN1263" s="8"/>
      <c r="BO1263" s="8"/>
      <c r="BP1263" s="8"/>
      <c r="BQ1263" s="8"/>
      <c r="BR1263" s="16" t="str">
        <v>0- Port Costs</v>
      </c>
      <c r="BV1263" s="16" t="str">
        <v>0- Port Value</v>
      </c>
      <c r="BW1263" s="8"/>
      <c r="BX1263" s="16" t="str">
        <v>0</v>
      </c>
    </row>
    <row r="1264" spans="8:76" hidden="1" outlineLevel="1" x14ac:dyDescent="0.3">
      <c r="H1264" s="16" t="str">
        <v>0 - BM Costs</v>
      </c>
      <c r="L1264" s="16" t="str">
        <v>0 - BM Port</v>
      </c>
      <c r="N1264" s="16" t="str">
        <v>0 - Port Assets</v>
      </c>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8"/>
      <c r="BQ1264" s="8"/>
      <c r="BR1264" s="16" t="str">
        <v>0- Port Costs</v>
      </c>
      <c r="BV1264" s="16" t="str">
        <v>0- Port Value</v>
      </c>
      <c r="BW1264" s="8"/>
      <c r="BX1264" s="16" t="str">
        <v>0</v>
      </c>
    </row>
    <row r="1265" spans="8:76" hidden="1" outlineLevel="1" x14ac:dyDescent="0.3">
      <c r="H1265" s="16" t="str">
        <v>0 - BM Costs</v>
      </c>
      <c r="L1265" s="16" t="str">
        <v>0 - BM Port</v>
      </c>
      <c r="N1265" s="16" t="str">
        <v>0 - Port Assets</v>
      </c>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8"/>
      <c r="BQ1265" s="8"/>
      <c r="BR1265" s="16" t="str">
        <v>0- Port Costs</v>
      </c>
      <c r="BV1265" s="16" t="str">
        <v>0- Port Value</v>
      </c>
      <c r="BW1265" s="8"/>
      <c r="BX1265" s="16" t="str">
        <v>0</v>
      </c>
    </row>
    <row r="1266" spans="8:76" hidden="1" outlineLevel="1" x14ac:dyDescent="0.3">
      <c r="H1266" s="16" t="str">
        <v>0 - BM Costs</v>
      </c>
      <c r="L1266" s="16" t="str">
        <v>0 - BM Port</v>
      </c>
      <c r="N1266" s="16" t="str">
        <v>0 - Port Assets</v>
      </c>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8"/>
      <c r="BQ1266" s="8"/>
      <c r="BR1266" s="16" t="str">
        <v>0- Port Costs</v>
      </c>
      <c r="BV1266" s="16" t="str">
        <v>0- Port Value</v>
      </c>
      <c r="BW1266" s="8"/>
      <c r="BX1266" s="16" t="str">
        <v>0</v>
      </c>
    </row>
    <row r="1267" spans="8:76" hidden="1" outlineLevel="1" x14ac:dyDescent="0.3">
      <c r="H1267" s="16" t="str">
        <v>0 - BM Costs</v>
      </c>
      <c r="L1267" s="16" t="str">
        <v>0 - BM Port</v>
      </c>
      <c r="N1267" s="16" t="str">
        <v>0 - Port Assets</v>
      </c>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8"/>
      <c r="BQ1267" s="8"/>
      <c r="BR1267" s="16" t="str">
        <v>0- Port Costs</v>
      </c>
      <c r="BV1267" s="16" t="str">
        <v>0- Port Value</v>
      </c>
      <c r="BW1267" s="8"/>
      <c r="BX1267" s="16" t="str">
        <v>0</v>
      </c>
    </row>
    <row r="1268" spans="8:76" hidden="1" outlineLevel="1" x14ac:dyDescent="0.3">
      <c r="H1268" s="16" t="str">
        <v>0 - BM Costs</v>
      </c>
      <c r="L1268" s="16" t="str">
        <v>0 - BM Port</v>
      </c>
      <c r="N1268" s="16" t="str">
        <v>0 - Port Assets</v>
      </c>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8"/>
      <c r="BQ1268" s="8"/>
      <c r="BR1268" s="16" t="str">
        <v>0- Port Costs</v>
      </c>
      <c r="BV1268" s="16" t="str">
        <v>0- Port Value</v>
      </c>
      <c r="BW1268" s="8"/>
      <c r="BX1268" s="16" t="str">
        <v>0</v>
      </c>
    </row>
    <row r="1269" spans="8:76" hidden="1" outlineLevel="1" x14ac:dyDescent="0.3">
      <c r="H1269" s="16" t="str">
        <v>0 - BM Costs</v>
      </c>
      <c r="L1269" s="16" t="str">
        <v>0 - BM Port</v>
      </c>
      <c r="N1269" s="16" t="str">
        <v>0 - Port Assets</v>
      </c>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8"/>
      <c r="BQ1269" s="8"/>
      <c r="BR1269" s="16" t="str">
        <v>0- Port Costs</v>
      </c>
      <c r="BV1269" s="16" t="str">
        <v>0- Port Value</v>
      </c>
      <c r="BW1269" s="8"/>
      <c r="BX1269" s="16" t="str">
        <v>0</v>
      </c>
    </row>
    <row r="1270" spans="8:76" hidden="1" outlineLevel="1" x14ac:dyDescent="0.3">
      <c r="H1270" s="16" t="str">
        <v>0 - BM Costs</v>
      </c>
      <c r="L1270" s="16" t="str">
        <v>0 - BM Port</v>
      </c>
      <c r="N1270" s="16" t="str">
        <v>0 - Port Assets</v>
      </c>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8"/>
      <c r="BQ1270" s="8"/>
      <c r="BR1270" s="16" t="str">
        <v>0- Port Costs</v>
      </c>
      <c r="BV1270" s="16" t="str">
        <v>0- Port Value</v>
      </c>
      <c r="BW1270" s="8"/>
      <c r="BX1270" s="16" t="str">
        <v>0</v>
      </c>
    </row>
    <row r="1271" spans="8:76" hidden="1" outlineLevel="1" x14ac:dyDescent="0.3">
      <c r="H1271" s="16" t="str">
        <v>0 - BM Costs</v>
      </c>
      <c r="L1271" s="16" t="str">
        <v>0 - BM Port</v>
      </c>
      <c r="N1271" s="16" t="str">
        <v>0 - Port Assets</v>
      </c>
      <c r="O1271" s="8"/>
      <c r="P1271" s="8"/>
      <c r="Q1271" s="8"/>
      <c r="R1271" s="8"/>
      <c r="S1271" s="8"/>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8"/>
      <c r="BQ1271" s="8"/>
      <c r="BR1271" s="16" t="str">
        <v>0- Port Costs</v>
      </c>
      <c r="BV1271" s="16" t="str">
        <v>0- Port Value</v>
      </c>
      <c r="BW1271" s="8"/>
      <c r="BX1271" s="16" t="str">
        <v>0</v>
      </c>
    </row>
    <row r="1272" spans="8:76" hidden="1" outlineLevel="1" x14ac:dyDescent="0.3">
      <c r="H1272" s="16" t="str">
        <v>0 - BM Costs</v>
      </c>
      <c r="L1272" s="16" t="str">
        <v>0 - BM Port</v>
      </c>
      <c r="N1272" s="16" t="str">
        <v>0 - Port Assets</v>
      </c>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8"/>
      <c r="BQ1272" s="8"/>
      <c r="BR1272" s="16" t="str">
        <v>0- Port Costs</v>
      </c>
      <c r="BV1272" s="16" t="str">
        <v>0- Port Value</v>
      </c>
      <c r="BW1272" s="8"/>
      <c r="BX1272" s="16" t="str">
        <v>0</v>
      </c>
    </row>
    <row r="1273" spans="8:76" hidden="1" outlineLevel="1" x14ac:dyDescent="0.3">
      <c r="H1273" s="16" t="str">
        <v>0 - BM Costs</v>
      </c>
      <c r="L1273" s="16" t="str">
        <v>0 - BM Port</v>
      </c>
      <c r="N1273" s="16" t="str">
        <v>0 - Port Assets</v>
      </c>
      <c r="O1273" s="8"/>
      <c r="P1273" s="8"/>
      <c r="Q1273" s="8"/>
      <c r="R1273" s="8"/>
      <c r="S1273" s="8"/>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8"/>
      <c r="BQ1273" s="8"/>
      <c r="BR1273" s="16" t="str">
        <v>0- Port Costs</v>
      </c>
      <c r="BV1273" s="16" t="str">
        <v>0- Port Value</v>
      </c>
      <c r="BW1273" s="8"/>
      <c r="BX1273" s="16" t="str">
        <v>0</v>
      </c>
    </row>
    <row r="1274" spans="8:76" hidden="1" outlineLevel="1" x14ac:dyDescent="0.3">
      <c r="H1274" s="16" t="str">
        <v>0 - BM Costs</v>
      </c>
      <c r="L1274" s="16" t="str">
        <v>0 - BM Port</v>
      </c>
      <c r="N1274" s="16" t="str">
        <v>0 - Port Assets</v>
      </c>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8"/>
      <c r="BQ1274" s="8"/>
      <c r="BR1274" s="16" t="str">
        <v>0- Port Costs</v>
      </c>
      <c r="BV1274" s="16" t="str">
        <v>0- Port Value</v>
      </c>
      <c r="BW1274" s="8"/>
      <c r="BX1274" s="16" t="str">
        <v>0</v>
      </c>
    </row>
    <row r="1275" spans="8:76" hidden="1" outlineLevel="1" x14ac:dyDescent="0.3">
      <c r="H1275" s="16" t="str">
        <v>0 - BM Costs</v>
      </c>
      <c r="L1275" s="16" t="str">
        <v>0 - BM Port</v>
      </c>
      <c r="N1275" s="16" t="str">
        <v>0 - Port Assets</v>
      </c>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c r="AW1275" s="8"/>
      <c r="AX1275" s="8"/>
      <c r="AY1275" s="8"/>
      <c r="AZ1275" s="8"/>
      <c r="BA1275" s="8"/>
      <c r="BB1275" s="8"/>
      <c r="BC1275" s="8"/>
      <c r="BD1275" s="8"/>
      <c r="BE1275" s="8"/>
      <c r="BF1275" s="8"/>
      <c r="BG1275" s="8"/>
      <c r="BH1275" s="8"/>
      <c r="BI1275" s="8"/>
      <c r="BJ1275" s="8"/>
      <c r="BK1275" s="8"/>
      <c r="BL1275" s="8"/>
      <c r="BM1275" s="8"/>
      <c r="BN1275" s="8"/>
      <c r="BO1275" s="8"/>
      <c r="BP1275" s="8"/>
      <c r="BQ1275" s="8"/>
      <c r="BR1275" s="16" t="str">
        <v>0- Port Costs</v>
      </c>
      <c r="BV1275" s="16" t="str">
        <v>0- Port Value</v>
      </c>
      <c r="BW1275" s="8"/>
      <c r="BX1275" s="16" t="str">
        <v>0</v>
      </c>
    </row>
    <row r="1276" spans="8:76" hidden="1" outlineLevel="1" x14ac:dyDescent="0.3">
      <c r="H1276" s="16" t="str">
        <v>0 - BM Costs</v>
      </c>
      <c r="L1276" s="16" t="str">
        <v>0 - BM Port</v>
      </c>
      <c r="N1276" s="16" t="str">
        <v>0 - Port Assets</v>
      </c>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c r="BD1276" s="8"/>
      <c r="BE1276" s="8"/>
      <c r="BF1276" s="8"/>
      <c r="BG1276" s="8"/>
      <c r="BH1276" s="8"/>
      <c r="BI1276" s="8"/>
      <c r="BJ1276" s="8"/>
      <c r="BK1276" s="8"/>
      <c r="BL1276" s="8"/>
      <c r="BM1276" s="8"/>
      <c r="BN1276" s="8"/>
      <c r="BO1276" s="8"/>
      <c r="BP1276" s="8"/>
      <c r="BQ1276" s="8"/>
      <c r="BR1276" s="16" t="str">
        <v>0- Port Costs</v>
      </c>
      <c r="BV1276" s="16" t="str">
        <v>0- Port Value</v>
      </c>
      <c r="BW1276" s="8"/>
      <c r="BX1276" s="16" t="str">
        <v>0</v>
      </c>
    </row>
    <row r="1277" spans="8:76" hidden="1" outlineLevel="1" x14ac:dyDescent="0.3">
      <c r="H1277" s="16" t="str">
        <v>0 - BM Costs</v>
      </c>
      <c r="L1277" s="16" t="str">
        <v>0 - BM Port</v>
      </c>
      <c r="N1277" s="16" t="str">
        <v>0 - Port Assets</v>
      </c>
      <c r="O1277" s="8"/>
      <c r="P1277" s="8"/>
      <c r="Q1277" s="8"/>
      <c r="R1277" s="8"/>
      <c r="S1277" s="8"/>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c r="AW1277" s="8"/>
      <c r="AX1277" s="8"/>
      <c r="AY1277" s="8"/>
      <c r="AZ1277" s="8"/>
      <c r="BA1277" s="8"/>
      <c r="BB1277" s="8"/>
      <c r="BC1277" s="8"/>
      <c r="BD1277" s="8"/>
      <c r="BE1277" s="8"/>
      <c r="BF1277" s="8"/>
      <c r="BG1277" s="8"/>
      <c r="BH1277" s="8"/>
      <c r="BI1277" s="8"/>
      <c r="BJ1277" s="8"/>
      <c r="BK1277" s="8"/>
      <c r="BL1277" s="8"/>
      <c r="BM1277" s="8"/>
      <c r="BN1277" s="8"/>
      <c r="BO1277" s="8"/>
      <c r="BP1277" s="8"/>
      <c r="BQ1277" s="8"/>
      <c r="BR1277" s="16" t="str">
        <v>0- Port Costs</v>
      </c>
      <c r="BV1277" s="16" t="str">
        <v>0- Port Value</v>
      </c>
      <c r="BW1277" s="8"/>
      <c r="BX1277" s="16" t="str">
        <v>0</v>
      </c>
    </row>
    <row r="1278" spans="8:76" hidden="1" outlineLevel="1" x14ac:dyDescent="0.3">
      <c r="H1278" s="16" t="str">
        <v>0 - BM Costs</v>
      </c>
      <c r="L1278" s="16" t="str">
        <v>0 - BM Port</v>
      </c>
      <c r="N1278" s="16" t="str">
        <v>0 - Port Assets</v>
      </c>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c r="BD1278" s="8"/>
      <c r="BE1278" s="8"/>
      <c r="BF1278" s="8"/>
      <c r="BG1278" s="8"/>
      <c r="BH1278" s="8"/>
      <c r="BI1278" s="8"/>
      <c r="BJ1278" s="8"/>
      <c r="BK1278" s="8"/>
      <c r="BL1278" s="8"/>
      <c r="BM1278" s="8"/>
      <c r="BN1278" s="8"/>
      <c r="BO1278" s="8"/>
      <c r="BP1278" s="8"/>
      <c r="BQ1278" s="8"/>
      <c r="BR1278" s="16" t="str">
        <v>0- Port Costs</v>
      </c>
      <c r="BV1278" s="16" t="str">
        <v>0- Port Value</v>
      </c>
      <c r="BW1278" s="8"/>
      <c r="BX1278" s="16" t="str">
        <v>0</v>
      </c>
    </row>
    <row r="1279" spans="8:76" hidden="1" outlineLevel="1" x14ac:dyDescent="0.3">
      <c r="H1279" s="16" t="str">
        <v>0 - BM Costs</v>
      </c>
      <c r="L1279" s="16" t="str">
        <v>0 - BM Port</v>
      </c>
      <c r="N1279" s="16" t="str">
        <v>0 - Port Assets</v>
      </c>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c r="BD1279" s="8"/>
      <c r="BE1279" s="8"/>
      <c r="BF1279" s="8"/>
      <c r="BG1279" s="8"/>
      <c r="BH1279" s="8"/>
      <c r="BI1279" s="8"/>
      <c r="BJ1279" s="8"/>
      <c r="BK1279" s="8"/>
      <c r="BL1279" s="8"/>
      <c r="BM1279" s="8"/>
      <c r="BN1279" s="8"/>
      <c r="BO1279" s="8"/>
      <c r="BP1279" s="8"/>
      <c r="BQ1279" s="8"/>
      <c r="BR1279" s="16" t="str">
        <v>0- Port Costs</v>
      </c>
      <c r="BV1279" s="16" t="str">
        <v>0- Port Value</v>
      </c>
      <c r="BW1279" s="8"/>
      <c r="BX1279" s="16" t="str">
        <v>0</v>
      </c>
    </row>
    <row r="1280" spans="8:76" hidden="1" outlineLevel="1" x14ac:dyDescent="0.3">
      <c r="H1280" s="16" t="str">
        <v>0 - BM Costs</v>
      </c>
      <c r="L1280" s="16" t="str">
        <v>0 - BM Port</v>
      </c>
      <c r="N1280" s="16" t="str">
        <v>0 - Port Assets</v>
      </c>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8"/>
      <c r="BQ1280" s="8"/>
      <c r="BR1280" s="16" t="str">
        <v>0- Port Costs</v>
      </c>
      <c r="BV1280" s="16" t="str">
        <v>0- Port Value</v>
      </c>
      <c r="BW1280" s="8"/>
      <c r="BX1280" s="16" t="str">
        <v>0</v>
      </c>
    </row>
    <row r="1281" spans="8:76" hidden="1" outlineLevel="1" x14ac:dyDescent="0.3">
      <c r="H1281" s="16" t="str">
        <v>0 - BM Costs</v>
      </c>
      <c r="L1281" s="16" t="str">
        <v>0 - BM Port</v>
      </c>
      <c r="N1281" s="16" t="str">
        <v>0 - Port Assets</v>
      </c>
      <c r="O1281" s="8"/>
      <c r="P1281" s="8"/>
      <c r="Q1281" s="8"/>
      <c r="R1281" s="8"/>
      <c r="S1281" s="8"/>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c r="BD1281" s="8"/>
      <c r="BE1281" s="8"/>
      <c r="BF1281" s="8"/>
      <c r="BG1281" s="8"/>
      <c r="BH1281" s="8"/>
      <c r="BI1281" s="8"/>
      <c r="BJ1281" s="8"/>
      <c r="BK1281" s="8"/>
      <c r="BL1281" s="8"/>
      <c r="BM1281" s="8"/>
      <c r="BN1281" s="8"/>
      <c r="BO1281" s="8"/>
      <c r="BP1281" s="8"/>
      <c r="BQ1281" s="8"/>
      <c r="BR1281" s="16" t="str">
        <v>0- Port Costs</v>
      </c>
      <c r="BV1281" s="16" t="str">
        <v>0- Port Value</v>
      </c>
      <c r="BW1281" s="8"/>
      <c r="BX1281" s="16" t="str">
        <v>0</v>
      </c>
    </row>
    <row r="1282" spans="8:76" hidden="1" outlineLevel="1" x14ac:dyDescent="0.3">
      <c r="H1282" s="16" t="str">
        <v>0 - BM Costs</v>
      </c>
      <c r="L1282" s="16" t="str">
        <v>0 - BM Port</v>
      </c>
      <c r="N1282" s="16" t="str">
        <v>0 - Port Assets</v>
      </c>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8"/>
      <c r="BQ1282" s="8"/>
      <c r="BR1282" s="16" t="str">
        <v>0- Port Costs</v>
      </c>
      <c r="BV1282" s="16" t="str">
        <v>0- Port Value</v>
      </c>
      <c r="BW1282" s="8"/>
      <c r="BX1282" s="16" t="str">
        <v>0</v>
      </c>
    </row>
    <row r="1283" spans="8:76" hidden="1" outlineLevel="1" x14ac:dyDescent="0.3">
      <c r="H1283" s="16" t="str">
        <v>0 - BM Costs</v>
      </c>
      <c r="L1283" s="16" t="str">
        <v>0 - BM Port</v>
      </c>
      <c r="N1283" s="16" t="str">
        <v>0 - Port Assets</v>
      </c>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c r="BD1283" s="8"/>
      <c r="BE1283" s="8"/>
      <c r="BF1283" s="8"/>
      <c r="BG1283" s="8"/>
      <c r="BH1283" s="8"/>
      <c r="BI1283" s="8"/>
      <c r="BJ1283" s="8"/>
      <c r="BK1283" s="8"/>
      <c r="BL1283" s="8"/>
      <c r="BM1283" s="8"/>
      <c r="BN1283" s="8"/>
      <c r="BO1283" s="8"/>
      <c r="BP1283" s="8"/>
      <c r="BQ1283" s="8"/>
      <c r="BR1283" s="16" t="str">
        <v>0- Port Costs</v>
      </c>
      <c r="BV1283" s="16" t="str">
        <v>0- Port Value</v>
      </c>
      <c r="BW1283" s="8"/>
      <c r="BX1283" s="16" t="str">
        <v>0</v>
      </c>
    </row>
    <row r="1284" spans="8:76" hidden="1" outlineLevel="1" x14ac:dyDescent="0.3">
      <c r="H1284" s="16" t="str">
        <v>0 - BM Costs</v>
      </c>
      <c r="L1284" s="16" t="str">
        <v>0 - BM Port</v>
      </c>
      <c r="N1284" s="16" t="str">
        <v>0 - Port Assets</v>
      </c>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c r="BD1284" s="8"/>
      <c r="BE1284" s="8"/>
      <c r="BF1284" s="8"/>
      <c r="BG1284" s="8"/>
      <c r="BH1284" s="8"/>
      <c r="BI1284" s="8"/>
      <c r="BJ1284" s="8"/>
      <c r="BK1284" s="8"/>
      <c r="BL1284" s="8"/>
      <c r="BM1284" s="8"/>
      <c r="BN1284" s="8"/>
      <c r="BO1284" s="8"/>
      <c r="BP1284" s="8"/>
      <c r="BQ1284" s="8"/>
      <c r="BR1284" s="16" t="str">
        <v>0- Port Costs</v>
      </c>
      <c r="BV1284" s="16" t="str">
        <v>0- Port Value</v>
      </c>
      <c r="BW1284" s="8"/>
      <c r="BX1284" s="16" t="str">
        <v>0</v>
      </c>
    </row>
    <row r="1285" spans="8:76" hidden="1" outlineLevel="1" x14ac:dyDescent="0.3">
      <c r="H1285" s="16" t="str">
        <v>0 - BM Costs</v>
      </c>
      <c r="L1285" s="16" t="str">
        <v>0 - BM Port</v>
      </c>
      <c r="N1285" s="16" t="str">
        <v>0 - Port Assets</v>
      </c>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c r="AW1285" s="8"/>
      <c r="AX1285" s="8"/>
      <c r="AY1285" s="8"/>
      <c r="AZ1285" s="8"/>
      <c r="BA1285" s="8"/>
      <c r="BB1285" s="8"/>
      <c r="BC1285" s="8"/>
      <c r="BD1285" s="8"/>
      <c r="BE1285" s="8"/>
      <c r="BF1285" s="8"/>
      <c r="BG1285" s="8"/>
      <c r="BH1285" s="8"/>
      <c r="BI1285" s="8"/>
      <c r="BJ1285" s="8"/>
      <c r="BK1285" s="8"/>
      <c r="BL1285" s="8"/>
      <c r="BM1285" s="8"/>
      <c r="BN1285" s="8"/>
      <c r="BO1285" s="8"/>
      <c r="BP1285" s="8"/>
      <c r="BQ1285" s="8"/>
      <c r="BR1285" s="16" t="str">
        <v>0- Port Costs</v>
      </c>
      <c r="BV1285" s="16" t="str">
        <v>0- Port Value</v>
      </c>
      <c r="BW1285" s="8"/>
      <c r="BX1285" s="16" t="str">
        <v>0</v>
      </c>
    </row>
    <row r="1286" spans="8:76" hidden="1" outlineLevel="1" x14ac:dyDescent="0.3">
      <c r="H1286" s="16" t="str">
        <v>0 - BM Costs</v>
      </c>
      <c r="L1286" s="16" t="str">
        <v>0 - BM Port</v>
      </c>
      <c r="N1286" s="16" t="str">
        <v>0 - Port Assets</v>
      </c>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8"/>
      <c r="BQ1286" s="8"/>
      <c r="BR1286" s="16" t="str">
        <v>0- Port Costs</v>
      </c>
      <c r="BV1286" s="16" t="str">
        <v>0- Port Value</v>
      </c>
      <c r="BW1286" s="8"/>
      <c r="BX1286" s="16" t="str">
        <v>0</v>
      </c>
    </row>
    <row r="1287" spans="8:76" hidden="1" outlineLevel="1" x14ac:dyDescent="0.3">
      <c r="H1287" s="16" t="str">
        <v>0 - BM Costs</v>
      </c>
      <c r="L1287" s="16" t="str">
        <v>0 - BM Port</v>
      </c>
      <c r="N1287" s="16" t="str">
        <v>0 - Port Assets</v>
      </c>
      <c r="O1287" s="8"/>
      <c r="P1287" s="8"/>
      <c r="Q1287" s="8"/>
      <c r="R1287" s="8"/>
      <c r="S1287" s="8"/>
      <c r="T1287" s="8"/>
      <c r="U1287" s="8"/>
      <c r="V1287" s="8"/>
      <c r="W1287" s="8"/>
      <c r="X1287" s="8"/>
      <c r="Y1287" s="8"/>
      <c r="Z1287" s="8"/>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c r="AW1287" s="8"/>
      <c r="AX1287" s="8"/>
      <c r="AY1287" s="8"/>
      <c r="AZ1287" s="8"/>
      <c r="BA1287" s="8"/>
      <c r="BB1287" s="8"/>
      <c r="BC1287" s="8"/>
      <c r="BD1287" s="8"/>
      <c r="BE1287" s="8"/>
      <c r="BF1287" s="8"/>
      <c r="BG1287" s="8"/>
      <c r="BH1287" s="8"/>
      <c r="BI1287" s="8"/>
      <c r="BJ1287" s="8"/>
      <c r="BK1287" s="8"/>
      <c r="BL1287" s="8"/>
      <c r="BM1287" s="8"/>
      <c r="BN1287" s="8"/>
      <c r="BO1287" s="8"/>
      <c r="BP1287" s="8"/>
      <c r="BQ1287" s="8"/>
      <c r="BR1287" s="16" t="str">
        <v>0- Port Costs</v>
      </c>
      <c r="BV1287" s="16" t="str">
        <v>0- Port Value</v>
      </c>
      <c r="BW1287" s="8"/>
      <c r="BX1287" s="16" t="str">
        <v>0</v>
      </c>
    </row>
    <row r="1288" spans="8:76" hidden="1" outlineLevel="1" x14ac:dyDescent="0.3">
      <c r="H1288" s="16" t="str">
        <v>0 - BM Costs</v>
      </c>
      <c r="L1288" s="16" t="str">
        <v>0 - BM Port</v>
      </c>
      <c r="N1288" s="16" t="str">
        <v>0 - Port Assets</v>
      </c>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8"/>
      <c r="BQ1288" s="8"/>
      <c r="BR1288" s="16" t="str">
        <v>0- Port Costs</v>
      </c>
      <c r="BV1288" s="16" t="str">
        <v>0- Port Value</v>
      </c>
      <c r="BW1288" s="8"/>
      <c r="BX1288" s="16" t="str">
        <v>0</v>
      </c>
    </row>
    <row r="1289" spans="8:76" hidden="1" outlineLevel="1" x14ac:dyDescent="0.3">
      <c r="H1289" s="16" t="str">
        <v>0 - BM Costs</v>
      </c>
      <c r="L1289" s="16" t="str">
        <v>0 - BM Port</v>
      </c>
      <c r="N1289" s="16" t="str">
        <v>0 - Port Assets</v>
      </c>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8"/>
      <c r="BQ1289" s="8"/>
      <c r="BR1289" s="16" t="str">
        <v>0- Port Costs</v>
      </c>
      <c r="BV1289" s="16" t="str">
        <v>0- Port Value</v>
      </c>
      <c r="BW1289" s="8"/>
      <c r="BX1289" s="16" t="str">
        <v>0</v>
      </c>
    </row>
    <row r="1290" spans="8:76" hidden="1" outlineLevel="1" x14ac:dyDescent="0.3">
      <c r="H1290" s="16" t="str">
        <v>0 - BM Costs</v>
      </c>
      <c r="L1290" s="16" t="str">
        <v>0 - BM Port</v>
      </c>
      <c r="N1290" s="16" t="str">
        <v>0 - Port Assets</v>
      </c>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8"/>
      <c r="BQ1290" s="8"/>
      <c r="BR1290" s="16" t="str">
        <v>0- Port Costs</v>
      </c>
      <c r="BV1290" s="16" t="str">
        <v>0- Port Value</v>
      </c>
      <c r="BW1290" s="8"/>
      <c r="BX1290" s="16" t="str">
        <v>0</v>
      </c>
    </row>
    <row r="1291" spans="8:76" hidden="1" outlineLevel="1" x14ac:dyDescent="0.3">
      <c r="H1291" s="16" t="str">
        <v>0 - BM Costs</v>
      </c>
      <c r="L1291" s="16" t="str">
        <v>0 - BM Port</v>
      </c>
      <c r="N1291" s="16" t="str">
        <v>0 - Port Assets</v>
      </c>
      <c r="O1291" s="8"/>
      <c r="P1291" s="8"/>
      <c r="Q1291" s="8"/>
      <c r="R1291" s="8"/>
      <c r="S1291" s="8"/>
      <c r="T1291" s="8"/>
      <c r="U1291" s="8"/>
      <c r="V1291" s="8"/>
      <c r="W1291" s="8"/>
      <c r="X1291" s="8"/>
      <c r="Y1291" s="8"/>
      <c r="Z1291" s="8"/>
      <c r="AA1291" s="8"/>
      <c r="AB1291" s="8"/>
      <c r="AC1291" s="8"/>
      <c r="AD1291" s="8"/>
      <c r="AE1291" s="8"/>
      <c r="AF1291" s="8"/>
      <c r="AG1291" s="8"/>
      <c r="AH1291" s="8"/>
      <c r="AI1291" s="8"/>
      <c r="AJ1291" s="8"/>
      <c r="AK1291" s="8"/>
      <c r="AL1291" s="8"/>
      <c r="AM1291" s="8"/>
      <c r="AN1291" s="8"/>
      <c r="AO1291" s="8"/>
      <c r="AP1291" s="8"/>
      <c r="AQ1291" s="8"/>
      <c r="AR1291" s="8"/>
      <c r="AS1291" s="8"/>
      <c r="AT1291" s="8"/>
      <c r="AU1291" s="8"/>
      <c r="AV1291" s="8"/>
      <c r="AW1291" s="8"/>
      <c r="AX1291" s="8"/>
      <c r="AY1291" s="8"/>
      <c r="AZ1291" s="8"/>
      <c r="BA1291" s="8"/>
      <c r="BB1291" s="8"/>
      <c r="BC1291" s="8"/>
      <c r="BD1291" s="8"/>
      <c r="BE1291" s="8"/>
      <c r="BF1291" s="8"/>
      <c r="BG1291" s="8"/>
      <c r="BH1291" s="8"/>
      <c r="BI1291" s="8"/>
      <c r="BJ1291" s="8"/>
      <c r="BK1291" s="8"/>
      <c r="BL1291" s="8"/>
      <c r="BM1291" s="8"/>
      <c r="BN1291" s="8"/>
      <c r="BO1291" s="8"/>
      <c r="BP1291" s="8"/>
      <c r="BQ1291" s="8"/>
      <c r="BR1291" s="16" t="str">
        <v>0- Port Costs</v>
      </c>
      <c r="BV1291" s="16" t="str">
        <v>0- Port Value</v>
      </c>
      <c r="BW1291" s="8"/>
      <c r="BX1291" s="16" t="str">
        <v>0</v>
      </c>
    </row>
    <row r="1292" spans="8:76" hidden="1" outlineLevel="1" x14ac:dyDescent="0.3">
      <c r="H1292" s="16" t="str">
        <v>0 - BM Costs</v>
      </c>
      <c r="L1292" s="16" t="str">
        <v>0 - BM Port</v>
      </c>
      <c r="N1292" s="16" t="str">
        <v>0 - Port Assets</v>
      </c>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8"/>
      <c r="BQ1292" s="8"/>
      <c r="BR1292" s="16" t="str">
        <v>0- Port Costs</v>
      </c>
      <c r="BV1292" s="16" t="str">
        <v>0- Port Value</v>
      </c>
      <c r="BW1292" s="8"/>
      <c r="BX1292" s="16" t="str">
        <v>0</v>
      </c>
    </row>
    <row r="1293" spans="8:76" hidden="1" outlineLevel="1" x14ac:dyDescent="0.3">
      <c r="H1293" s="16" t="str">
        <v>0 - BM Costs</v>
      </c>
      <c r="L1293" s="16" t="str">
        <v>0 - BM Port</v>
      </c>
      <c r="N1293" s="16" t="str">
        <v>0 - Port Assets</v>
      </c>
      <c r="O1293" s="8"/>
      <c r="P1293" s="8"/>
      <c r="Q1293" s="8"/>
      <c r="R1293" s="8"/>
      <c r="S1293" s="8"/>
      <c r="T1293" s="8"/>
      <c r="U1293" s="8"/>
      <c r="V1293" s="8"/>
      <c r="W1293" s="8"/>
      <c r="X1293" s="8"/>
      <c r="Y1293" s="8"/>
      <c r="Z1293" s="8"/>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c r="BK1293" s="8"/>
      <c r="BL1293" s="8"/>
      <c r="BM1293" s="8"/>
      <c r="BN1293" s="8"/>
      <c r="BO1293" s="8"/>
      <c r="BP1293" s="8"/>
      <c r="BQ1293" s="8"/>
      <c r="BR1293" s="16" t="str">
        <v>0- Port Costs</v>
      </c>
      <c r="BV1293" s="16" t="str">
        <v>0- Port Value</v>
      </c>
      <c r="BW1293" s="8"/>
      <c r="BX1293" s="16" t="str">
        <v>0</v>
      </c>
    </row>
    <row r="1294" spans="8:76" hidden="1" outlineLevel="1" x14ac:dyDescent="0.3">
      <c r="H1294" s="16" t="str">
        <v>0 - BM Costs</v>
      </c>
      <c r="L1294" s="16" t="str">
        <v>0 - BM Port</v>
      </c>
      <c r="N1294" s="16" t="str">
        <v>0 - Port Assets</v>
      </c>
      <c r="O1294" s="8"/>
      <c r="P1294" s="8"/>
      <c r="Q1294" s="8"/>
      <c r="R1294" s="8"/>
      <c r="S1294" s="8"/>
      <c r="T1294" s="8"/>
      <c r="U1294" s="8"/>
      <c r="V1294" s="8"/>
      <c r="W1294" s="8"/>
      <c r="X1294" s="8"/>
      <c r="Y1294" s="8"/>
      <c r="Z1294" s="8"/>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8"/>
      <c r="BQ1294" s="8"/>
      <c r="BR1294" s="16" t="str">
        <v>0- Port Costs</v>
      </c>
      <c r="BV1294" s="16" t="str">
        <v>0- Port Value</v>
      </c>
      <c r="BW1294" s="8"/>
      <c r="BX1294" s="16" t="str">
        <v>0</v>
      </c>
    </row>
    <row r="1295" spans="8:76" hidden="1" outlineLevel="1" x14ac:dyDescent="0.3">
      <c r="H1295" s="16" t="str">
        <v>0 - BM Costs</v>
      </c>
      <c r="L1295" s="16" t="str">
        <v>0 - BM Port</v>
      </c>
      <c r="N1295" s="16" t="str">
        <v>0 - Port Assets</v>
      </c>
      <c r="O1295" s="8"/>
      <c r="P1295" s="8"/>
      <c r="Q1295" s="8"/>
      <c r="R1295" s="8"/>
      <c r="S1295" s="8"/>
      <c r="T1295" s="8"/>
      <c r="U1295" s="8"/>
      <c r="V1295" s="8"/>
      <c r="W1295" s="8"/>
      <c r="X1295" s="8"/>
      <c r="Y1295" s="8"/>
      <c r="Z1295" s="8"/>
      <c r="AA1295" s="8"/>
      <c r="AB1295" s="8"/>
      <c r="AC1295" s="8"/>
      <c r="AD1295" s="8"/>
      <c r="AE1295" s="8"/>
      <c r="AF1295" s="8"/>
      <c r="AG1295" s="8"/>
      <c r="AH1295" s="8"/>
      <c r="AI1295" s="8"/>
      <c r="AJ1295" s="8"/>
      <c r="AK1295" s="8"/>
      <c r="AL1295" s="8"/>
      <c r="AM1295" s="8"/>
      <c r="AN1295" s="8"/>
      <c r="AO1295" s="8"/>
      <c r="AP1295" s="8"/>
      <c r="AQ1295" s="8"/>
      <c r="AR1295" s="8"/>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8"/>
      <c r="BQ1295" s="8"/>
      <c r="BR1295" s="16" t="str">
        <v>0- Port Costs</v>
      </c>
      <c r="BV1295" s="16" t="str">
        <v>0- Port Value</v>
      </c>
      <c r="BW1295" s="8"/>
      <c r="BX1295" s="16" t="str">
        <v>0</v>
      </c>
    </row>
    <row r="1296" spans="8:76" hidden="1" outlineLevel="1" x14ac:dyDescent="0.3">
      <c r="H1296" s="16" t="str">
        <v>0 - BM Costs</v>
      </c>
      <c r="L1296" s="16" t="str">
        <v>0 - BM Port</v>
      </c>
      <c r="N1296" s="16" t="str">
        <v>0 - Port Assets</v>
      </c>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8"/>
      <c r="BQ1296" s="8"/>
      <c r="BR1296" s="16" t="str">
        <v>0- Port Costs</v>
      </c>
      <c r="BV1296" s="16" t="str">
        <v>0- Port Value</v>
      </c>
      <c r="BW1296" s="8"/>
      <c r="BX1296" s="16" t="str">
        <v>0</v>
      </c>
    </row>
    <row r="1297" spans="8:76" hidden="1" outlineLevel="1" x14ac:dyDescent="0.3">
      <c r="H1297" s="16" t="str">
        <v>0 - BM Costs</v>
      </c>
      <c r="L1297" s="16" t="str">
        <v>0 - BM Port</v>
      </c>
      <c r="N1297" s="16" t="str">
        <v>0 - Port Assets</v>
      </c>
      <c r="O1297" s="8"/>
      <c r="P1297" s="8"/>
      <c r="Q1297" s="8"/>
      <c r="R1297" s="8"/>
      <c r="S1297" s="8"/>
      <c r="T1297" s="8"/>
      <c r="U1297" s="8"/>
      <c r="V1297" s="8"/>
      <c r="W1297" s="8"/>
      <c r="X1297" s="8"/>
      <c r="Y1297" s="8"/>
      <c r="Z1297" s="8"/>
      <c r="AA1297" s="8"/>
      <c r="AB1297" s="8"/>
      <c r="AC1297" s="8"/>
      <c r="AD1297" s="8"/>
      <c r="AE1297" s="8"/>
      <c r="AF1297" s="8"/>
      <c r="AG1297" s="8"/>
      <c r="AH1297" s="8"/>
      <c r="AI1297" s="8"/>
      <c r="AJ1297" s="8"/>
      <c r="AK1297" s="8"/>
      <c r="AL1297" s="8"/>
      <c r="AM1297" s="8"/>
      <c r="AN1297" s="8"/>
      <c r="AO1297" s="8"/>
      <c r="AP1297" s="8"/>
      <c r="AQ1297" s="8"/>
      <c r="AR1297" s="8"/>
      <c r="AS1297" s="8"/>
      <c r="AT1297" s="8"/>
      <c r="AU1297" s="8"/>
      <c r="AV1297" s="8"/>
      <c r="AW1297" s="8"/>
      <c r="AX1297" s="8"/>
      <c r="AY1297" s="8"/>
      <c r="AZ1297" s="8"/>
      <c r="BA1297" s="8"/>
      <c r="BB1297" s="8"/>
      <c r="BC1297" s="8"/>
      <c r="BD1297" s="8"/>
      <c r="BE1297" s="8"/>
      <c r="BF1297" s="8"/>
      <c r="BG1297" s="8"/>
      <c r="BH1297" s="8"/>
      <c r="BI1297" s="8"/>
      <c r="BJ1297" s="8"/>
      <c r="BK1297" s="8"/>
      <c r="BL1297" s="8"/>
      <c r="BM1297" s="8"/>
      <c r="BN1297" s="8"/>
      <c r="BO1297" s="8"/>
      <c r="BP1297" s="8"/>
      <c r="BQ1297" s="8"/>
      <c r="BR1297" s="16" t="str">
        <v>0- Port Costs</v>
      </c>
      <c r="BV1297" s="16" t="str">
        <v>0- Port Value</v>
      </c>
      <c r="BW1297" s="8"/>
      <c r="BX1297" s="16" t="str">
        <v>0</v>
      </c>
    </row>
    <row r="1298" spans="8:76" hidden="1" outlineLevel="1" x14ac:dyDescent="0.3">
      <c r="H1298" s="16" t="str">
        <v>0 - BM Costs</v>
      </c>
      <c r="L1298" s="16" t="str">
        <v>0 - BM Port</v>
      </c>
      <c r="N1298" s="16" t="str">
        <v>0 - Port Assets</v>
      </c>
      <c r="O1298" s="8"/>
      <c r="P1298" s="8"/>
      <c r="Q1298" s="8"/>
      <c r="R1298" s="8"/>
      <c r="S1298" s="8"/>
      <c r="T1298" s="8"/>
      <c r="U1298" s="8"/>
      <c r="V1298" s="8"/>
      <c r="W1298" s="8"/>
      <c r="X1298" s="8"/>
      <c r="Y1298" s="8"/>
      <c r="Z1298" s="8"/>
      <c r="AA1298" s="8"/>
      <c r="AB1298" s="8"/>
      <c r="AC1298" s="8"/>
      <c r="AD1298" s="8"/>
      <c r="AE1298" s="8"/>
      <c r="AF1298" s="8"/>
      <c r="AG1298" s="8"/>
      <c r="AH1298" s="8"/>
      <c r="AI1298" s="8"/>
      <c r="AJ1298" s="8"/>
      <c r="AK1298" s="8"/>
      <c r="AL1298" s="8"/>
      <c r="AM1298" s="8"/>
      <c r="AN1298" s="8"/>
      <c r="AO1298" s="8"/>
      <c r="AP1298" s="8"/>
      <c r="AQ1298" s="8"/>
      <c r="AR1298" s="8"/>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8"/>
      <c r="BQ1298" s="8"/>
      <c r="BR1298" s="16" t="str">
        <v>0- Port Costs</v>
      </c>
      <c r="BV1298" s="16" t="str">
        <v>0- Port Value</v>
      </c>
      <c r="BW1298" s="8"/>
      <c r="BX1298" s="16" t="str">
        <v>0</v>
      </c>
    </row>
    <row r="1299" spans="8:76" hidden="1" outlineLevel="1" x14ac:dyDescent="0.3">
      <c r="H1299" s="16" t="str">
        <v>0 - BM Costs</v>
      </c>
      <c r="L1299" s="16" t="str">
        <v>0 - BM Port</v>
      </c>
      <c r="N1299" s="16" t="str">
        <v>0 - Port Assets</v>
      </c>
      <c r="O1299" s="8"/>
      <c r="P1299" s="8"/>
      <c r="Q1299" s="8"/>
      <c r="R1299" s="8"/>
      <c r="S1299" s="8"/>
      <c r="T1299" s="8"/>
      <c r="U1299" s="8"/>
      <c r="V1299" s="8"/>
      <c r="W1299" s="8"/>
      <c r="X1299" s="8"/>
      <c r="Y1299" s="8"/>
      <c r="Z1299" s="8"/>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8"/>
      <c r="BQ1299" s="8"/>
      <c r="BR1299" s="16" t="str">
        <v>0- Port Costs</v>
      </c>
      <c r="BV1299" s="16" t="str">
        <v>0- Port Value</v>
      </c>
      <c r="BW1299" s="8"/>
      <c r="BX1299" s="16" t="str">
        <v>0</v>
      </c>
    </row>
    <row r="1300" spans="8:76" hidden="1" outlineLevel="1" x14ac:dyDescent="0.3">
      <c r="H1300" s="16" t="str">
        <v>0 - BM Costs</v>
      </c>
      <c r="L1300" s="16" t="str">
        <v>0 - BM Port</v>
      </c>
      <c r="N1300" s="16" t="str">
        <v>0 - Port Assets</v>
      </c>
      <c r="O1300" s="8"/>
      <c r="P1300" s="8"/>
      <c r="Q1300" s="8"/>
      <c r="R1300" s="8"/>
      <c r="S1300" s="8"/>
      <c r="T1300" s="8"/>
      <c r="U1300" s="8"/>
      <c r="V1300" s="8"/>
      <c r="W1300" s="8"/>
      <c r="X1300" s="8"/>
      <c r="Y1300" s="8"/>
      <c r="Z1300" s="8"/>
      <c r="AA1300" s="8"/>
      <c r="AB1300" s="8"/>
      <c r="AC1300" s="8"/>
      <c r="AD1300" s="8"/>
      <c r="AE1300" s="8"/>
      <c r="AF1300" s="8"/>
      <c r="AG1300" s="8"/>
      <c r="AH1300" s="8"/>
      <c r="AI1300" s="8"/>
      <c r="AJ1300" s="8"/>
      <c r="AK1300" s="8"/>
      <c r="AL1300" s="8"/>
      <c r="AM1300" s="8"/>
      <c r="AN1300" s="8"/>
      <c r="AO1300" s="8"/>
      <c r="AP1300" s="8"/>
      <c r="AQ1300" s="8"/>
      <c r="AR1300" s="8"/>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8"/>
      <c r="BQ1300" s="8"/>
      <c r="BR1300" s="16" t="str">
        <v>0- Port Costs</v>
      </c>
      <c r="BV1300" s="16" t="str">
        <v>0- Port Value</v>
      </c>
      <c r="BW1300" s="8"/>
      <c r="BX1300" s="16" t="str">
        <v>0</v>
      </c>
    </row>
    <row r="1301" spans="8:76" hidden="1" outlineLevel="1" x14ac:dyDescent="0.3">
      <c r="H1301" s="16" t="str">
        <v>0 - BM Costs</v>
      </c>
      <c r="L1301" s="16" t="str">
        <v>0 - BM Port</v>
      </c>
      <c r="N1301" s="16" t="str">
        <v>0 - Port Assets</v>
      </c>
      <c r="O1301" s="8"/>
      <c r="P1301" s="8"/>
      <c r="Q1301" s="8"/>
      <c r="R1301" s="8"/>
      <c r="S1301" s="8"/>
      <c r="T1301" s="8"/>
      <c r="U1301" s="8"/>
      <c r="V1301" s="8"/>
      <c r="W1301" s="8"/>
      <c r="X1301" s="8"/>
      <c r="Y1301" s="8"/>
      <c r="Z1301" s="8"/>
      <c r="AA1301" s="8"/>
      <c r="AB1301" s="8"/>
      <c r="AC1301" s="8"/>
      <c r="AD1301" s="8"/>
      <c r="AE1301" s="8"/>
      <c r="AF1301" s="8"/>
      <c r="AG1301" s="8"/>
      <c r="AH1301" s="8"/>
      <c r="AI1301" s="8"/>
      <c r="AJ1301" s="8"/>
      <c r="AK1301" s="8"/>
      <c r="AL1301" s="8"/>
      <c r="AM1301" s="8"/>
      <c r="AN1301" s="8"/>
      <c r="AO1301" s="8"/>
      <c r="AP1301" s="8"/>
      <c r="AQ1301" s="8"/>
      <c r="AR1301" s="8"/>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8"/>
      <c r="BQ1301" s="8"/>
      <c r="BR1301" s="16" t="str">
        <v>0- Port Costs</v>
      </c>
      <c r="BV1301" s="16" t="str">
        <v>0- Port Value</v>
      </c>
      <c r="BW1301" s="8"/>
      <c r="BX1301" s="16" t="str">
        <v>0</v>
      </c>
    </row>
    <row r="1302" spans="8:76" hidden="1" outlineLevel="1" x14ac:dyDescent="0.3">
      <c r="H1302" s="16" t="str">
        <v>0 - BM Costs</v>
      </c>
      <c r="L1302" s="16" t="str">
        <v>0 - BM Port</v>
      </c>
      <c r="N1302" s="16" t="str">
        <v>0 - Port Assets</v>
      </c>
      <c r="O1302" s="8"/>
      <c r="P1302" s="8"/>
      <c r="Q1302" s="8"/>
      <c r="R1302" s="8"/>
      <c r="S1302" s="8"/>
      <c r="T1302" s="8"/>
      <c r="U1302" s="8"/>
      <c r="V1302" s="8"/>
      <c r="W1302" s="8"/>
      <c r="X1302" s="8"/>
      <c r="Y1302" s="8"/>
      <c r="Z1302" s="8"/>
      <c r="AA1302" s="8"/>
      <c r="AB1302" s="8"/>
      <c r="AC1302" s="8"/>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8"/>
      <c r="BQ1302" s="8"/>
      <c r="BR1302" s="16" t="str">
        <v>0- Port Costs</v>
      </c>
      <c r="BV1302" s="16" t="str">
        <v>0- Port Value</v>
      </c>
      <c r="BW1302" s="8"/>
      <c r="BX1302" s="16" t="str">
        <v>0</v>
      </c>
    </row>
    <row r="1303" spans="8:76" hidden="1" outlineLevel="1" x14ac:dyDescent="0.3">
      <c r="H1303" s="16" t="str">
        <v>0 - BM Costs</v>
      </c>
      <c r="L1303" s="16" t="str">
        <v>0 - BM Port</v>
      </c>
      <c r="N1303" s="16" t="str">
        <v>0 - Port Assets</v>
      </c>
      <c r="O1303" s="8"/>
      <c r="P1303" s="8"/>
      <c r="Q1303" s="8"/>
      <c r="R1303" s="8"/>
      <c r="S1303" s="8"/>
      <c r="T1303" s="8"/>
      <c r="U1303" s="8"/>
      <c r="V1303" s="8"/>
      <c r="W1303" s="8"/>
      <c r="X1303" s="8"/>
      <c r="Y1303" s="8"/>
      <c r="Z1303" s="8"/>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8"/>
      <c r="BQ1303" s="8"/>
      <c r="BR1303" s="16" t="str">
        <v>0- Port Costs</v>
      </c>
      <c r="BV1303" s="16" t="str">
        <v>0- Port Value</v>
      </c>
      <c r="BW1303" s="8"/>
      <c r="BX1303" s="16" t="str">
        <v>0</v>
      </c>
    </row>
    <row r="1304" spans="8:76" hidden="1" outlineLevel="1" x14ac:dyDescent="0.3">
      <c r="H1304" s="16" t="str">
        <v>0 - BM Costs</v>
      </c>
      <c r="L1304" s="16" t="str">
        <v>0 - BM Port</v>
      </c>
      <c r="N1304" s="16" t="str">
        <v>0 - Port Assets</v>
      </c>
      <c r="O1304" s="8"/>
      <c r="P1304" s="8"/>
      <c r="Q1304" s="8"/>
      <c r="R1304" s="8"/>
      <c r="S1304" s="8"/>
      <c r="T1304" s="8"/>
      <c r="U1304" s="8"/>
      <c r="V1304" s="8"/>
      <c r="W1304" s="8"/>
      <c r="X1304" s="8"/>
      <c r="Y1304" s="8"/>
      <c r="Z1304" s="8"/>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8"/>
      <c r="BQ1304" s="8"/>
      <c r="BR1304" s="16" t="str">
        <v>0- Port Costs</v>
      </c>
      <c r="BV1304" s="16" t="str">
        <v>0- Port Value</v>
      </c>
      <c r="BW1304" s="8"/>
      <c r="BX1304" s="16" t="str">
        <v>0</v>
      </c>
    </row>
    <row r="1305" spans="8:76" hidden="1" outlineLevel="1" x14ac:dyDescent="0.3">
      <c r="H1305" s="16" t="str">
        <v>0 - BM Costs</v>
      </c>
      <c r="L1305" s="16" t="str">
        <v>0 - BM Port</v>
      </c>
      <c r="N1305" s="16" t="str">
        <v>0 - Port Assets</v>
      </c>
      <c r="O1305" s="8"/>
      <c r="P1305" s="8"/>
      <c r="Q1305" s="8"/>
      <c r="R1305" s="8"/>
      <c r="S1305" s="8"/>
      <c r="T1305" s="8"/>
      <c r="U1305" s="8"/>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8"/>
      <c r="BQ1305" s="8"/>
      <c r="BR1305" s="16" t="str">
        <v>0- Port Costs</v>
      </c>
      <c r="BV1305" s="16" t="str">
        <v>0- Port Value</v>
      </c>
      <c r="BW1305" s="8"/>
      <c r="BX1305" s="16" t="str">
        <v>0</v>
      </c>
    </row>
    <row r="1306" spans="8:76" hidden="1" outlineLevel="1" x14ac:dyDescent="0.3">
      <c r="H1306" s="16" t="str">
        <v>0 - BM Costs</v>
      </c>
      <c r="L1306" s="16" t="str">
        <v>0 - BM Port</v>
      </c>
      <c r="N1306" s="16" t="str">
        <v>0 - Port Assets</v>
      </c>
      <c r="O1306" s="8"/>
      <c r="P1306" s="8"/>
      <c r="Q1306" s="8"/>
      <c r="R1306" s="8"/>
      <c r="S1306" s="8"/>
      <c r="T1306" s="8"/>
      <c r="U1306" s="8"/>
      <c r="V1306" s="8"/>
      <c r="W1306" s="8"/>
      <c r="X1306" s="8"/>
      <c r="Y1306" s="8"/>
      <c r="Z1306" s="8"/>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8"/>
      <c r="BQ1306" s="8"/>
      <c r="BR1306" s="16" t="str">
        <v>0- Port Costs</v>
      </c>
      <c r="BV1306" s="16" t="str">
        <v>0- Port Value</v>
      </c>
      <c r="BW1306" s="8"/>
      <c r="BX1306" s="16" t="str">
        <v>0</v>
      </c>
    </row>
    <row r="1307" spans="8:76" hidden="1" outlineLevel="1" x14ac:dyDescent="0.3">
      <c r="H1307" s="16" t="str">
        <v>0 - BM Costs</v>
      </c>
      <c r="L1307" s="16" t="str">
        <v>0 - BM Port</v>
      </c>
      <c r="N1307" s="16" t="str">
        <v>0 - Port Assets</v>
      </c>
      <c r="O1307" s="8"/>
      <c r="P1307" s="8"/>
      <c r="Q1307" s="8"/>
      <c r="R1307" s="8"/>
      <c r="S1307" s="8"/>
      <c r="T1307" s="8"/>
      <c r="U1307" s="8"/>
      <c r="V1307" s="8"/>
      <c r="W1307" s="8"/>
      <c r="X1307" s="8"/>
      <c r="Y1307" s="8"/>
      <c r="Z1307" s="8"/>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8"/>
      <c r="BQ1307" s="8"/>
      <c r="BR1307" s="16" t="str">
        <v>0- Port Costs</v>
      </c>
      <c r="BV1307" s="16" t="str">
        <v>0- Port Value</v>
      </c>
      <c r="BW1307" s="8"/>
      <c r="BX1307" s="16" t="str">
        <v>0</v>
      </c>
    </row>
    <row r="1308" spans="8:76" hidden="1" outlineLevel="1" x14ac:dyDescent="0.3">
      <c r="H1308" s="16" t="str">
        <v>0 - BM Costs</v>
      </c>
      <c r="L1308" s="16" t="str">
        <v>0 - BM Port</v>
      </c>
      <c r="N1308" s="16" t="str">
        <v>0 - Port Assets</v>
      </c>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8"/>
      <c r="BQ1308" s="8"/>
      <c r="BR1308" s="16" t="str">
        <v>0- Port Costs</v>
      </c>
      <c r="BV1308" s="16" t="str">
        <v>0- Port Value</v>
      </c>
      <c r="BW1308" s="8"/>
      <c r="BX1308" s="16" t="str">
        <v>0</v>
      </c>
    </row>
    <row r="1309" spans="8:76" hidden="1" outlineLevel="1" x14ac:dyDescent="0.3">
      <c r="H1309" s="16" t="str">
        <v>0 - BM Costs</v>
      </c>
      <c r="L1309" s="16" t="str">
        <v>0 - BM Port</v>
      </c>
      <c r="N1309" s="16" t="str">
        <v>0 - Port Assets</v>
      </c>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8"/>
      <c r="BQ1309" s="8"/>
      <c r="BR1309" s="16" t="str">
        <v>0- Port Costs</v>
      </c>
      <c r="BV1309" s="16" t="str">
        <v>0- Port Value</v>
      </c>
      <c r="BW1309" s="8"/>
      <c r="BX1309" s="16" t="str">
        <v>0</v>
      </c>
    </row>
    <row r="1310" spans="8:76" hidden="1" outlineLevel="1" x14ac:dyDescent="0.3">
      <c r="H1310" s="16" t="str">
        <v>0 - BM Costs</v>
      </c>
      <c r="L1310" s="16" t="str">
        <v>0 - BM Port</v>
      </c>
      <c r="N1310" s="16" t="str">
        <v>0 - Port Assets</v>
      </c>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8"/>
      <c r="BQ1310" s="8"/>
      <c r="BR1310" s="16" t="str">
        <v>0- Port Costs</v>
      </c>
      <c r="BV1310" s="16" t="str">
        <v>0- Port Value</v>
      </c>
      <c r="BW1310" s="8"/>
      <c r="BX1310" s="16" t="str">
        <v>0</v>
      </c>
    </row>
    <row r="1311" spans="8:76" hidden="1" outlineLevel="1" x14ac:dyDescent="0.3">
      <c r="H1311" s="16" t="str">
        <v>0 - BM Costs</v>
      </c>
      <c r="L1311" s="16" t="str">
        <v>0 - BM Port</v>
      </c>
      <c r="N1311" s="16" t="str">
        <v>0 - Port Assets</v>
      </c>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8"/>
      <c r="BQ1311" s="8"/>
      <c r="BR1311" s="16" t="str">
        <v>0- Port Costs</v>
      </c>
      <c r="BV1311" s="16" t="str">
        <v>0- Port Value</v>
      </c>
      <c r="BW1311" s="8"/>
      <c r="BX1311" s="16" t="str">
        <v>0</v>
      </c>
    </row>
    <row r="1312" spans="8:76" hidden="1" outlineLevel="1" x14ac:dyDescent="0.3">
      <c r="H1312" s="16" t="str">
        <v>0 - BM Costs</v>
      </c>
      <c r="L1312" s="16" t="str">
        <v>0 - BM Port</v>
      </c>
      <c r="N1312" s="16" t="str">
        <v>0 - Port Assets</v>
      </c>
      <c r="O1312" s="8"/>
      <c r="P1312" s="8"/>
      <c r="Q1312" s="8"/>
      <c r="R1312" s="8"/>
      <c r="S1312" s="8"/>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8"/>
      <c r="BQ1312" s="8"/>
      <c r="BR1312" s="16" t="str">
        <v>0- Port Costs</v>
      </c>
      <c r="BV1312" s="16" t="str">
        <v>0- Port Value</v>
      </c>
      <c r="BW1312" s="8"/>
      <c r="BX1312" s="16" t="str">
        <v>0</v>
      </c>
    </row>
    <row r="1313" spans="8:76" hidden="1" outlineLevel="1" x14ac:dyDescent="0.3">
      <c r="H1313" s="16" t="str">
        <v>0 - BM Costs</v>
      </c>
      <c r="L1313" s="16" t="str">
        <v>0 - BM Port</v>
      </c>
      <c r="N1313" s="16" t="str">
        <v>0 - Port Assets</v>
      </c>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8"/>
      <c r="BQ1313" s="8"/>
      <c r="BR1313" s="16" t="str">
        <v>0- Port Costs</v>
      </c>
      <c r="BV1313" s="16" t="str">
        <v>0- Port Value</v>
      </c>
      <c r="BW1313" s="8"/>
      <c r="BX1313" s="16" t="str">
        <v>0</v>
      </c>
    </row>
    <row r="1314" spans="8:76" hidden="1" outlineLevel="1" x14ac:dyDescent="0.3">
      <c r="H1314" s="16" t="str">
        <v>0 - BM Costs</v>
      </c>
      <c r="L1314" s="16" t="str">
        <v>0 - BM Port</v>
      </c>
      <c r="N1314" s="16" t="str">
        <v>0 - Port Assets</v>
      </c>
      <c r="O1314" s="8"/>
      <c r="P1314" s="8"/>
      <c r="Q1314" s="8"/>
      <c r="R1314" s="8"/>
      <c r="S1314" s="8"/>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8"/>
      <c r="BQ1314" s="8"/>
      <c r="BR1314" s="16" t="str">
        <v>0- Port Costs</v>
      </c>
      <c r="BV1314" s="16" t="str">
        <v>0- Port Value</v>
      </c>
      <c r="BW1314" s="8"/>
      <c r="BX1314" s="16" t="str">
        <v>0</v>
      </c>
    </row>
    <row r="1315" spans="8:76" hidden="1" outlineLevel="1" x14ac:dyDescent="0.3">
      <c r="H1315" s="16" t="str">
        <v>0 - BM Costs</v>
      </c>
      <c r="L1315" s="16" t="str">
        <v>0 - BM Port</v>
      </c>
      <c r="N1315" s="16" t="str">
        <v>0 - Port Assets</v>
      </c>
      <c r="O1315" s="8"/>
      <c r="P1315" s="8"/>
      <c r="Q1315" s="8"/>
      <c r="R1315" s="8"/>
      <c r="S1315" s="8"/>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8"/>
      <c r="BQ1315" s="8"/>
      <c r="BR1315" s="16" t="str">
        <v>0- Port Costs</v>
      </c>
      <c r="BV1315" s="16" t="str">
        <v>0- Port Value</v>
      </c>
      <c r="BW1315" s="8"/>
      <c r="BX1315" s="16" t="str">
        <v>0</v>
      </c>
    </row>
    <row r="1316" spans="8:76" hidden="1" outlineLevel="1" x14ac:dyDescent="0.3">
      <c r="H1316" s="16" t="str">
        <v>0 - BM Costs</v>
      </c>
      <c r="L1316" s="16" t="str">
        <v>0 - BM Port</v>
      </c>
      <c r="N1316" s="16" t="str">
        <v>0 - Port Assets</v>
      </c>
      <c r="O1316" s="8"/>
      <c r="P1316" s="8"/>
      <c r="Q1316" s="8"/>
      <c r="R1316" s="8"/>
      <c r="S1316" s="8"/>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8"/>
      <c r="BQ1316" s="8"/>
      <c r="BR1316" s="16" t="str">
        <v>0- Port Costs</v>
      </c>
      <c r="BV1316" s="16" t="str">
        <v>0- Port Value</v>
      </c>
      <c r="BW1316" s="8"/>
      <c r="BX1316" s="16" t="str">
        <v>0</v>
      </c>
    </row>
    <row r="1317" spans="8:76" hidden="1" outlineLevel="1" x14ac:dyDescent="0.3">
      <c r="H1317" s="16" t="str">
        <v>0 - BM Costs</v>
      </c>
      <c r="L1317" s="16" t="str">
        <v>0 - BM Port</v>
      </c>
      <c r="N1317" s="16" t="str">
        <v>0 - Port Assets</v>
      </c>
      <c r="O1317" s="8"/>
      <c r="P1317" s="8"/>
      <c r="Q1317" s="8"/>
      <c r="R1317" s="8"/>
      <c r="S1317" s="8"/>
      <c r="T1317" s="8"/>
      <c r="U1317" s="8"/>
      <c r="V1317" s="8"/>
      <c r="W1317" s="8"/>
      <c r="X1317" s="8"/>
      <c r="Y1317" s="8"/>
      <c r="Z1317" s="8"/>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8"/>
      <c r="BQ1317" s="8"/>
      <c r="BR1317" s="16" t="str">
        <v>0- Port Costs</v>
      </c>
      <c r="BV1317" s="16" t="str">
        <v>0- Port Value</v>
      </c>
      <c r="BW1317" s="8"/>
      <c r="BX1317" s="16" t="str">
        <v>0</v>
      </c>
    </row>
    <row r="1318" spans="8:76" hidden="1" outlineLevel="1" x14ac:dyDescent="0.3">
      <c r="H1318" s="16" t="str">
        <v>0 - BM Costs</v>
      </c>
      <c r="L1318" s="16" t="str">
        <v>0 - BM Port</v>
      </c>
      <c r="N1318" s="16" t="str">
        <v>0 - Port Assets</v>
      </c>
      <c r="O1318" s="8"/>
      <c r="P1318" s="8"/>
      <c r="Q1318" s="8"/>
      <c r="R1318" s="8"/>
      <c r="S1318" s="8"/>
      <c r="T1318" s="8"/>
      <c r="U1318" s="8"/>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8"/>
      <c r="BQ1318" s="8"/>
      <c r="BR1318" s="16" t="str">
        <v>0- Port Costs</v>
      </c>
      <c r="BV1318" s="16" t="str">
        <v>0- Port Value</v>
      </c>
      <c r="BW1318" s="8"/>
      <c r="BX1318" s="16" t="str">
        <v>0</v>
      </c>
    </row>
    <row r="1319" spans="8:76" hidden="1" outlineLevel="1" x14ac:dyDescent="0.3">
      <c r="H1319" s="16" t="str">
        <v>0 - BM Costs</v>
      </c>
      <c r="L1319" s="16" t="str">
        <v>0 - BM Port</v>
      </c>
      <c r="N1319" s="16" t="str">
        <v>0 - Port Assets</v>
      </c>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8"/>
      <c r="BQ1319" s="8"/>
      <c r="BR1319" s="16" t="str">
        <v>0- Port Costs</v>
      </c>
      <c r="BV1319" s="16" t="str">
        <v>0- Port Value</v>
      </c>
      <c r="BW1319" s="8"/>
      <c r="BX1319" s="16" t="str">
        <v>0</v>
      </c>
    </row>
    <row r="1320" spans="8:76" hidden="1" outlineLevel="1" x14ac:dyDescent="0.3">
      <c r="H1320" s="16" t="str">
        <v>0 - BM Costs</v>
      </c>
      <c r="L1320" s="16" t="str">
        <v>0 - BM Port</v>
      </c>
      <c r="N1320" s="16" t="str">
        <v>0 - Port Assets</v>
      </c>
      <c r="O1320" s="8"/>
      <c r="P1320" s="8"/>
      <c r="Q1320" s="8"/>
      <c r="R1320" s="8"/>
      <c r="S1320" s="8"/>
      <c r="T1320" s="8"/>
      <c r="U1320" s="8"/>
      <c r="V1320" s="8"/>
      <c r="W1320" s="8"/>
      <c r="X1320" s="8"/>
      <c r="Y1320" s="8"/>
      <c r="Z1320" s="8"/>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8"/>
      <c r="BQ1320" s="8"/>
      <c r="BR1320" s="16" t="str">
        <v>0- Port Costs</v>
      </c>
      <c r="BV1320" s="16" t="str">
        <v>0- Port Value</v>
      </c>
      <c r="BW1320" s="8"/>
      <c r="BX1320" s="16" t="str">
        <v>0</v>
      </c>
    </row>
    <row r="1321" spans="8:76" hidden="1" outlineLevel="1" x14ac:dyDescent="0.3">
      <c r="H1321" s="16" t="str">
        <v>0 - BM Costs</v>
      </c>
      <c r="L1321" s="16" t="str">
        <v>0 - BM Port</v>
      </c>
      <c r="N1321" s="16" t="str">
        <v>0 - Port Assets</v>
      </c>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8"/>
      <c r="BQ1321" s="8"/>
      <c r="BR1321" s="16" t="str">
        <v>0- Port Costs</v>
      </c>
      <c r="BV1321" s="16" t="str">
        <v>0- Port Value</v>
      </c>
      <c r="BW1321" s="8"/>
      <c r="BX1321" s="16" t="str">
        <v>0</v>
      </c>
    </row>
    <row r="1322" spans="8:76" hidden="1" outlineLevel="1" x14ac:dyDescent="0.3">
      <c r="H1322" s="16" t="str">
        <v>0 - BM Costs</v>
      </c>
      <c r="L1322" s="16" t="str">
        <v>0 - BM Port</v>
      </c>
      <c r="N1322" s="16" t="str">
        <v>0 - Port Assets</v>
      </c>
      <c r="O1322" s="8"/>
      <c r="P1322" s="8"/>
      <c r="Q1322" s="8"/>
      <c r="R1322" s="8"/>
      <c r="S1322" s="8"/>
      <c r="T1322" s="8"/>
      <c r="U1322" s="8"/>
      <c r="V1322" s="8"/>
      <c r="W1322" s="8"/>
      <c r="X1322" s="8"/>
      <c r="Y1322" s="8"/>
      <c r="Z1322" s="8"/>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8"/>
      <c r="BQ1322" s="8"/>
      <c r="BR1322" s="16" t="str">
        <v>0- Port Costs</v>
      </c>
      <c r="BV1322" s="16" t="str">
        <v>0- Port Value</v>
      </c>
      <c r="BW1322" s="8"/>
      <c r="BX1322" s="16" t="str">
        <v>0</v>
      </c>
    </row>
    <row r="1323" spans="8:76" hidden="1" outlineLevel="1" x14ac:dyDescent="0.3">
      <c r="H1323" s="16" t="str">
        <v>0 - BM Costs</v>
      </c>
      <c r="L1323" s="16" t="str">
        <v>0 - BM Port</v>
      </c>
      <c r="N1323" s="16" t="str">
        <v>0 - Port Assets</v>
      </c>
      <c r="O1323" s="8"/>
      <c r="P1323" s="8"/>
      <c r="Q1323" s="8"/>
      <c r="R1323" s="8"/>
      <c r="S1323" s="8"/>
      <c r="T1323" s="8"/>
      <c r="U1323" s="8"/>
      <c r="V1323" s="8"/>
      <c r="W1323" s="8"/>
      <c r="X1323" s="8"/>
      <c r="Y1323" s="8"/>
      <c r="Z1323" s="8"/>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8"/>
      <c r="BQ1323" s="8"/>
      <c r="BR1323" s="16" t="str">
        <v>0- Port Costs</v>
      </c>
      <c r="BV1323" s="16" t="str">
        <v>0- Port Value</v>
      </c>
      <c r="BW1323" s="8"/>
      <c r="BX1323" s="16" t="str">
        <v>0</v>
      </c>
    </row>
    <row r="1324" spans="8:76" hidden="1" outlineLevel="1" x14ac:dyDescent="0.3">
      <c r="H1324" s="16" t="str">
        <v>0 - BM Costs</v>
      </c>
      <c r="L1324" s="16" t="str">
        <v>0 - BM Port</v>
      </c>
      <c r="N1324" s="16" t="str">
        <v>0 - Port Assets</v>
      </c>
      <c r="O1324" s="8"/>
      <c r="P1324" s="8"/>
      <c r="Q1324" s="8"/>
      <c r="R1324" s="8"/>
      <c r="S1324" s="8"/>
      <c r="T1324" s="8"/>
      <c r="U1324" s="8"/>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8"/>
      <c r="BQ1324" s="8"/>
      <c r="BR1324" s="16" t="str">
        <v>0- Port Costs</v>
      </c>
      <c r="BV1324" s="16" t="str">
        <v>0- Port Value</v>
      </c>
      <c r="BW1324" s="8"/>
      <c r="BX1324" s="16" t="str">
        <v>0</v>
      </c>
    </row>
    <row r="1325" spans="8:76" hidden="1" outlineLevel="1" x14ac:dyDescent="0.3">
      <c r="H1325" s="16" t="str">
        <v>0 - BM Costs</v>
      </c>
      <c r="L1325" s="16" t="str">
        <v>0 - BM Port</v>
      </c>
      <c r="N1325" s="16" t="str">
        <v>0 - Port Assets</v>
      </c>
      <c r="O1325" s="8"/>
      <c r="P1325" s="8"/>
      <c r="Q1325" s="8"/>
      <c r="R1325" s="8"/>
      <c r="S1325" s="8"/>
      <c r="T1325" s="8"/>
      <c r="U1325" s="8"/>
      <c r="V1325" s="8"/>
      <c r="W1325" s="8"/>
      <c r="X1325" s="8"/>
      <c r="Y1325" s="8"/>
      <c r="Z1325" s="8"/>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8"/>
      <c r="BQ1325" s="8"/>
      <c r="BR1325" s="16" t="str">
        <v>0- Port Costs</v>
      </c>
      <c r="BV1325" s="16" t="str">
        <v>0- Port Value</v>
      </c>
      <c r="BW1325" s="8"/>
      <c r="BX1325" s="16" t="str">
        <v>0</v>
      </c>
    </row>
    <row r="1326" spans="8:76" hidden="1" outlineLevel="1" x14ac:dyDescent="0.3">
      <c r="H1326" s="16" t="str">
        <v>0 - BM Costs</v>
      </c>
      <c r="L1326" s="16" t="str">
        <v>0 - BM Port</v>
      </c>
      <c r="N1326" s="16" t="str">
        <v>0 - Port Assets</v>
      </c>
      <c r="O1326" s="8"/>
      <c r="P1326" s="8"/>
      <c r="Q1326" s="8"/>
      <c r="R1326" s="8"/>
      <c r="S1326" s="8"/>
      <c r="T1326" s="8"/>
      <c r="U1326" s="8"/>
      <c r="V1326" s="8"/>
      <c r="W1326" s="8"/>
      <c r="X1326" s="8"/>
      <c r="Y1326" s="8"/>
      <c r="Z1326" s="8"/>
      <c r="AA1326" s="8"/>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8"/>
      <c r="BQ1326" s="8"/>
      <c r="BR1326" s="16" t="str">
        <v>0- Port Costs</v>
      </c>
      <c r="BV1326" s="16" t="str">
        <v>0- Port Value</v>
      </c>
      <c r="BW1326" s="8"/>
      <c r="BX1326" s="16" t="str">
        <v>0</v>
      </c>
    </row>
    <row r="1327" spans="8:76" hidden="1" outlineLevel="1" x14ac:dyDescent="0.3">
      <c r="H1327" s="16" t="str">
        <v>0 - BM Costs</v>
      </c>
      <c r="L1327" s="16" t="str">
        <v>0 - BM Port</v>
      </c>
      <c r="N1327" s="16" t="str">
        <v>0 - Port Assets</v>
      </c>
      <c r="O1327" s="8"/>
      <c r="P1327" s="8"/>
      <c r="Q1327" s="8"/>
      <c r="R1327" s="8"/>
      <c r="S1327" s="8"/>
      <c r="T1327" s="8"/>
      <c r="U1327" s="8"/>
      <c r="V1327" s="8"/>
      <c r="W1327" s="8"/>
      <c r="X1327" s="8"/>
      <c r="Y1327" s="8"/>
      <c r="Z1327" s="8"/>
      <c r="AA1327" s="8"/>
      <c r="AB1327" s="8"/>
      <c r="AC1327" s="8"/>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8"/>
      <c r="BQ1327" s="8"/>
      <c r="BR1327" s="16" t="str">
        <v>0- Port Costs</v>
      </c>
      <c r="BV1327" s="16" t="str">
        <v>0- Port Value</v>
      </c>
      <c r="BW1327" s="8"/>
      <c r="BX1327" s="16" t="str">
        <v>0</v>
      </c>
    </row>
    <row r="1328" spans="8:76" hidden="1" outlineLevel="1" x14ac:dyDescent="0.3">
      <c r="H1328" s="16" t="str">
        <v>0 - BM Costs</v>
      </c>
      <c r="L1328" s="16" t="str">
        <v>0 - BM Port</v>
      </c>
      <c r="N1328" s="16" t="str">
        <v>0 - Port Assets</v>
      </c>
      <c r="O1328" s="8"/>
      <c r="P1328" s="8"/>
      <c r="Q1328" s="8"/>
      <c r="R1328" s="8"/>
      <c r="S1328" s="8"/>
      <c r="T1328" s="8"/>
      <c r="U1328" s="8"/>
      <c r="V1328" s="8"/>
      <c r="W1328" s="8"/>
      <c r="X1328" s="8"/>
      <c r="Y1328" s="8"/>
      <c r="Z1328" s="8"/>
      <c r="AA1328" s="8"/>
      <c r="AB1328" s="8"/>
      <c r="AC1328" s="8"/>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8"/>
      <c r="BQ1328" s="8"/>
      <c r="BR1328" s="16" t="str">
        <v>0- Port Costs</v>
      </c>
      <c r="BV1328" s="16" t="str">
        <v>0- Port Value</v>
      </c>
      <c r="BW1328" s="8"/>
      <c r="BX1328" s="16" t="str">
        <v>0</v>
      </c>
    </row>
    <row r="1329" spans="8:76" hidden="1" outlineLevel="1" x14ac:dyDescent="0.3">
      <c r="H1329" s="16" t="str">
        <v>0 - BM Costs</v>
      </c>
      <c r="L1329" s="16" t="str">
        <v>0 - BM Port</v>
      </c>
      <c r="N1329" s="16" t="str">
        <v>0 - Port Assets</v>
      </c>
      <c r="O1329" s="8"/>
      <c r="P1329" s="8"/>
      <c r="Q1329" s="8"/>
      <c r="R1329" s="8"/>
      <c r="S1329" s="8"/>
      <c r="T1329" s="8"/>
      <c r="U1329" s="8"/>
      <c r="V1329" s="8"/>
      <c r="W1329" s="8"/>
      <c r="X1329" s="8"/>
      <c r="Y1329" s="8"/>
      <c r="Z1329" s="8"/>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8"/>
      <c r="BQ1329" s="8"/>
      <c r="BR1329" s="16" t="str">
        <v>0- Port Costs</v>
      </c>
      <c r="BV1329" s="16" t="str">
        <v>0- Port Value</v>
      </c>
      <c r="BW1329" s="8"/>
      <c r="BX1329" s="16" t="str">
        <v>0</v>
      </c>
    </row>
    <row r="1330" spans="8:76" hidden="1" outlineLevel="1" x14ac:dyDescent="0.3">
      <c r="H1330" s="16" t="str">
        <v>0 - BM Costs</v>
      </c>
      <c r="L1330" s="16" t="str">
        <v>0 - BM Port</v>
      </c>
      <c r="N1330" s="16" t="str">
        <v>0 - Port Assets</v>
      </c>
      <c r="O1330" s="8"/>
      <c r="P1330" s="8"/>
      <c r="Q1330" s="8"/>
      <c r="R1330" s="8"/>
      <c r="S1330" s="8"/>
      <c r="T1330" s="8"/>
      <c r="U1330" s="8"/>
      <c r="V1330" s="8"/>
      <c r="W1330" s="8"/>
      <c r="X1330" s="8"/>
      <c r="Y1330" s="8"/>
      <c r="Z1330" s="8"/>
      <c r="AA1330" s="8"/>
      <c r="AB1330" s="8"/>
      <c r="AC1330" s="8"/>
      <c r="AD1330" s="8"/>
      <c r="AE1330" s="8"/>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8"/>
      <c r="BQ1330" s="8"/>
      <c r="BR1330" s="16" t="str">
        <v>0- Port Costs</v>
      </c>
      <c r="BV1330" s="16" t="str">
        <v>0- Port Value</v>
      </c>
      <c r="BW1330" s="8"/>
      <c r="BX1330" s="16" t="str">
        <v>0</v>
      </c>
    </row>
    <row r="1331" spans="8:76" hidden="1" outlineLevel="1" x14ac:dyDescent="0.3">
      <c r="H1331" s="16" t="str">
        <v>0 - BM Costs</v>
      </c>
      <c r="L1331" s="16" t="str">
        <v>0 - BM Port</v>
      </c>
      <c r="N1331" s="16" t="str">
        <v>0 - Port Assets</v>
      </c>
      <c r="O1331" s="8"/>
      <c r="P1331" s="8"/>
      <c r="Q1331" s="8"/>
      <c r="R1331" s="8"/>
      <c r="S1331" s="8"/>
      <c r="T1331" s="8"/>
      <c r="U1331" s="8"/>
      <c r="V1331" s="8"/>
      <c r="W1331" s="8"/>
      <c r="X1331" s="8"/>
      <c r="Y1331" s="8"/>
      <c r="Z1331" s="8"/>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8"/>
      <c r="BQ1331" s="8"/>
      <c r="BR1331" s="16" t="str">
        <v>0- Port Costs</v>
      </c>
      <c r="BV1331" s="16" t="str">
        <v>0- Port Value</v>
      </c>
      <c r="BW1331" s="8"/>
      <c r="BX1331" s="16" t="str">
        <v>0</v>
      </c>
    </row>
    <row r="1332" spans="8:76" hidden="1" outlineLevel="1" x14ac:dyDescent="0.3">
      <c r="H1332" s="16" t="str">
        <v>0 - BM Costs</v>
      </c>
      <c r="L1332" s="16" t="str">
        <v>0 - BM Port</v>
      </c>
      <c r="N1332" s="16" t="str">
        <v>0 - Port Assets</v>
      </c>
      <c r="O1332" s="8"/>
      <c r="P1332" s="8"/>
      <c r="Q1332" s="8"/>
      <c r="R1332" s="8"/>
      <c r="S1332" s="8"/>
      <c r="T1332" s="8"/>
      <c r="U1332" s="8"/>
      <c r="V1332" s="8"/>
      <c r="W1332" s="8"/>
      <c r="X1332" s="8"/>
      <c r="Y1332" s="8"/>
      <c r="Z1332" s="8"/>
      <c r="AA1332" s="8"/>
      <c r="AB1332" s="8"/>
      <c r="AC1332" s="8"/>
      <c r="AD1332" s="8"/>
      <c r="AE1332" s="8"/>
      <c r="AF1332" s="8"/>
      <c r="AG1332" s="8"/>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8"/>
      <c r="BQ1332" s="8"/>
      <c r="BR1332" s="16" t="str">
        <v>0- Port Costs</v>
      </c>
      <c r="BV1332" s="16" t="str">
        <v>0- Port Value</v>
      </c>
      <c r="BW1332" s="8"/>
      <c r="BX1332" s="16" t="str">
        <v>0</v>
      </c>
    </row>
    <row r="1333" spans="8:76" hidden="1" outlineLevel="1" x14ac:dyDescent="0.3">
      <c r="H1333" s="16" t="str">
        <v>0 - BM Costs</v>
      </c>
      <c r="L1333" s="16" t="str">
        <v>0 - BM Port</v>
      </c>
      <c r="N1333" s="16" t="str">
        <v>0 - Port Assets</v>
      </c>
      <c r="O1333" s="8"/>
      <c r="P1333" s="8"/>
      <c r="Q1333" s="8"/>
      <c r="R1333" s="8"/>
      <c r="S1333" s="8"/>
      <c r="T1333" s="8"/>
      <c r="U1333" s="8"/>
      <c r="V1333" s="8"/>
      <c r="W1333" s="8"/>
      <c r="X1333" s="8"/>
      <c r="Y1333" s="8"/>
      <c r="Z1333" s="8"/>
      <c r="AA1333" s="8"/>
      <c r="AB1333" s="8"/>
      <c r="AC1333" s="8"/>
      <c r="AD1333" s="8"/>
      <c r="AE1333" s="8"/>
      <c r="AF1333" s="8"/>
      <c r="AG1333" s="8"/>
      <c r="AH1333" s="8"/>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8"/>
      <c r="BQ1333" s="8"/>
      <c r="BR1333" s="16" t="str">
        <v>0- Port Costs</v>
      </c>
      <c r="BV1333" s="16" t="str">
        <v>0- Port Value</v>
      </c>
      <c r="BW1333" s="8"/>
      <c r="BX1333" s="16" t="str">
        <v>0</v>
      </c>
    </row>
    <row r="1334" spans="8:76" hidden="1" outlineLevel="1" x14ac:dyDescent="0.3">
      <c r="H1334" s="16" t="str">
        <v>0 - BM Costs</v>
      </c>
      <c r="L1334" s="16" t="str">
        <v>0 - BM Port</v>
      </c>
      <c r="N1334" s="16" t="str">
        <v>0 - Port Assets</v>
      </c>
      <c r="O1334" s="8"/>
      <c r="P1334" s="8"/>
      <c r="Q1334" s="8"/>
      <c r="R1334" s="8"/>
      <c r="S1334" s="8"/>
      <c r="T1334" s="8"/>
      <c r="U1334" s="8"/>
      <c r="V1334" s="8"/>
      <c r="W1334" s="8"/>
      <c r="X1334" s="8"/>
      <c r="Y1334" s="8"/>
      <c r="Z1334" s="8"/>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8"/>
      <c r="BQ1334" s="8"/>
      <c r="BR1334" s="16" t="str">
        <v>0- Port Costs</v>
      </c>
      <c r="BV1334" s="16" t="str">
        <v>0- Port Value</v>
      </c>
      <c r="BW1334" s="8"/>
      <c r="BX1334" s="16" t="str">
        <v>0</v>
      </c>
    </row>
    <row r="1335" spans="8:76" hidden="1" outlineLevel="1" x14ac:dyDescent="0.3">
      <c r="H1335" s="16" t="str">
        <v>0 - BM Costs</v>
      </c>
      <c r="L1335" s="16" t="str">
        <v>0 - BM Port</v>
      </c>
      <c r="N1335" s="16" t="str">
        <v>0 - Port Assets</v>
      </c>
      <c r="O1335" s="8"/>
      <c r="P1335" s="8"/>
      <c r="Q1335" s="8"/>
      <c r="R1335" s="8"/>
      <c r="S1335" s="8"/>
      <c r="T1335" s="8"/>
      <c r="U1335" s="8"/>
      <c r="V1335" s="8"/>
      <c r="W1335" s="8"/>
      <c r="X1335" s="8"/>
      <c r="Y1335" s="8"/>
      <c r="Z1335" s="8"/>
      <c r="AA1335" s="8"/>
      <c r="AB1335" s="8"/>
      <c r="AC1335" s="8"/>
      <c r="AD1335" s="8"/>
      <c r="AE1335" s="8"/>
      <c r="AF1335" s="8"/>
      <c r="AG1335" s="8"/>
      <c r="AH1335" s="8"/>
      <c r="AI1335" s="8"/>
      <c r="AJ1335" s="8"/>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8"/>
      <c r="BQ1335" s="8"/>
      <c r="BR1335" s="16" t="str">
        <v>0- Port Costs</v>
      </c>
      <c r="BV1335" s="16" t="str">
        <v>0- Port Value</v>
      </c>
      <c r="BW1335" s="8"/>
      <c r="BX1335" s="16" t="str">
        <v>0</v>
      </c>
    </row>
    <row r="1336" spans="8:76" hidden="1" outlineLevel="1" x14ac:dyDescent="0.3">
      <c r="H1336" s="16" t="str">
        <v>0 - BM Costs</v>
      </c>
      <c r="L1336" s="16" t="str">
        <v>0 - BM Port</v>
      </c>
      <c r="N1336" s="16" t="str">
        <v>0 - Port Assets</v>
      </c>
      <c r="O1336" s="8"/>
      <c r="P1336" s="8"/>
      <c r="Q1336" s="8"/>
      <c r="R1336" s="8"/>
      <c r="S1336" s="8"/>
      <c r="T1336" s="8"/>
      <c r="U1336" s="8"/>
      <c r="V1336" s="8"/>
      <c r="W1336" s="8"/>
      <c r="X1336" s="8"/>
      <c r="Y1336" s="8"/>
      <c r="Z1336" s="8"/>
      <c r="AA1336" s="8"/>
      <c r="AB1336" s="8"/>
      <c r="AC1336" s="8"/>
      <c r="AD1336" s="8"/>
      <c r="AE1336" s="8"/>
      <c r="AF1336" s="8"/>
      <c r="AG1336" s="8"/>
      <c r="AH1336" s="8"/>
      <c r="AI1336" s="8"/>
      <c r="AJ1336" s="8"/>
      <c r="AK1336" s="8"/>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8"/>
      <c r="BQ1336" s="8"/>
      <c r="BR1336" s="16" t="str">
        <v>0- Port Costs</v>
      </c>
      <c r="BV1336" s="16" t="str">
        <v>0- Port Value</v>
      </c>
      <c r="BW1336" s="8"/>
      <c r="BX1336" s="16" t="str">
        <v>0</v>
      </c>
    </row>
    <row r="1337" spans="8:76" hidden="1" outlineLevel="1" x14ac:dyDescent="0.3">
      <c r="H1337" s="16" t="str">
        <v>0 - BM Costs</v>
      </c>
      <c r="L1337" s="16" t="str">
        <v>0 - BM Port</v>
      </c>
      <c r="N1337" s="16" t="str">
        <v>0 - Port Assets</v>
      </c>
      <c r="O1337" s="8"/>
      <c r="P1337" s="8"/>
      <c r="Q1337" s="8"/>
      <c r="R1337" s="8"/>
      <c r="S1337" s="8"/>
      <c r="T1337" s="8"/>
      <c r="U1337" s="8"/>
      <c r="V1337" s="8"/>
      <c r="W1337" s="8"/>
      <c r="X1337" s="8"/>
      <c r="Y1337" s="8"/>
      <c r="Z1337" s="8"/>
      <c r="AA1337" s="8"/>
      <c r="AB1337" s="8"/>
      <c r="AC1337" s="8"/>
      <c r="AD1337" s="8"/>
      <c r="AE1337" s="8"/>
      <c r="AF1337" s="8"/>
      <c r="AG1337" s="8"/>
      <c r="AH1337" s="8"/>
      <c r="AI1337" s="8"/>
      <c r="AJ1337" s="8"/>
      <c r="AK1337" s="8"/>
      <c r="AL1337" s="8"/>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8"/>
      <c r="BQ1337" s="8"/>
      <c r="BR1337" s="16" t="str">
        <v>0- Port Costs</v>
      </c>
      <c r="BV1337" s="16" t="str">
        <v>0- Port Value</v>
      </c>
      <c r="BW1337" s="8"/>
      <c r="BX1337" s="16" t="str">
        <v>0</v>
      </c>
    </row>
    <row r="1338" spans="8:76" hidden="1" outlineLevel="1" x14ac:dyDescent="0.3">
      <c r="H1338" s="16" t="str">
        <v>0 - BM Costs</v>
      </c>
      <c r="L1338" s="16" t="str">
        <v>0 - BM Port</v>
      </c>
      <c r="N1338" s="16" t="str">
        <v>0 - Port Assets</v>
      </c>
      <c r="O1338" s="8"/>
      <c r="P1338" s="8"/>
      <c r="Q1338" s="8"/>
      <c r="R1338" s="8"/>
      <c r="S1338" s="8"/>
      <c r="T1338" s="8"/>
      <c r="U1338" s="8"/>
      <c r="V1338" s="8"/>
      <c r="W1338" s="8"/>
      <c r="X1338" s="8"/>
      <c r="Y1338" s="8"/>
      <c r="Z1338" s="8"/>
      <c r="AA1338" s="8"/>
      <c r="AB1338" s="8"/>
      <c r="AC1338" s="8"/>
      <c r="AD1338" s="8"/>
      <c r="AE1338" s="8"/>
      <c r="AF1338" s="8"/>
      <c r="AG1338" s="8"/>
      <c r="AH1338" s="8"/>
      <c r="AI1338" s="8"/>
      <c r="AJ1338" s="8"/>
      <c r="AK1338" s="8"/>
      <c r="AL1338" s="8"/>
      <c r="AM1338" s="8"/>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8"/>
      <c r="BQ1338" s="8"/>
      <c r="BR1338" s="16" t="str">
        <v>0- Port Costs</v>
      </c>
      <c r="BV1338" s="16" t="str">
        <v>0- Port Value</v>
      </c>
      <c r="BW1338" s="8"/>
      <c r="BX1338" s="16" t="str">
        <v>0</v>
      </c>
    </row>
    <row r="1339" spans="8:76" hidden="1" outlineLevel="1" x14ac:dyDescent="0.3">
      <c r="H1339" s="16" t="str">
        <v>0 - BM Costs</v>
      </c>
      <c r="L1339" s="16" t="str">
        <v>0 - BM Port</v>
      </c>
      <c r="N1339" s="16" t="str">
        <v>0 - Port Assets</v>
      </c>
      <c r="O1339" s="8"/>
      <c r="P1339" s="8"/>
      <c r="Q1339" s="8"/>
      <c r="R1339" s="8"/>
      <c r="S1339" s="8"/>
      <c r="T1339" s="8"/>
      <c r="U1339" s="8"/>
      <c r="V1339" s="8"/>
      <c r="W1339" s="8"/>
      <c r="X1339" s="8"/>
      <c r="Y1339" s="8"/>
      <c r="Z1339" s="8"/>
      <c r="AA1339" s="8"/>
      <c r="AB1339" s="8"/>
      <c r="AC1339" s="8"/>
      <c r="AD1339" s="8"/>
      <c r="AE1339" s="8"/>
      <c r="AF1339" s="8"/>
      <c r="AG1339" s="8"/>
      <c r="AH1339" s="8"/>
      <c r="AI1339" s="8"/>
      <c r="AJ1339" s="8"/>
      <c r="AK1339" s="8"/>
      <c r="AL1339" s="8"/>
      <c r="AM1339" s="8"/>
      <c r="AN1339" s="8"/>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8"/>
      <c r="BQ1339" s="8"/>
      <c r="BR1339" s="16" t="str">
        <v>0- Port Costs</v>
      </c>
      <c r="BV1339" s="16" t="str">
        <v>0- Port Value</v>
      </c>
      <c r="BW1339" s="8"/>
      <c r="BX1339" s="16" t="str">
        <v>0</v>
      </c>
    </row>
    <row r="1340" spans="8:76" hidden="1" outlineLevel="1" x14ac:dyDescent="0.3">
      <c r="H1340" s="16" t="str">
        <v>0 - BM Costs</v>
      </c>
      <c r="L1340" s="16" t="str">
        <v>0 - BM Port</v>
      </c>
      <c r="N1340" s="16" t="str">
        <v>0 - Port Assets</v>
      </c>
      <c r="O1340" s="8"/>
      <c r="P1340" s="8"/>
      <c r="Q1340" s="8"/>
      <c r="R1340" s="8"/>
      <c r="S1340" s="8"/>
      <c r="T1340" s="8"/>
      <c r="U1340" s="8"/>
      <c r="V1340" s="8"/>
      <c r="W1340" s="8"/>
      <c r="X1340" s="8"/>
      <c r="Y1340" s="8"/>
      <c r="Z1340" s="8"/>
      <c r="AA1340" s="8"/>
      <c r="AB1340" s="8"/>
      <c r="AC1340" s="8"/>
      <c r="AD1340" s="8"/>
      <c r="AE1340" s="8"/>
      <c r="AF1340" s="8"/>
      <c r="AG1340" s="8"/>
      <c r="AH1340" s="8"/>
      <c r="AI1340" s="8"/>
      <c r="AJ1340" s="8"/>
      <c r="AK1340" s="8"/>
      <c r="AL1340" s="8"/>
      <c r="AM1340" s="8"/>
      <c r="AN1340" s="8"/>
      <c r="AO1340" s="8"/>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8"/>
      <c r="BQ1340" s="8"/>
      <c r="BR1340" s="16" t="str">
        <v>0- Port Costs</v>
      </c>
      <c r="BV1340" s="16" t="str">
        <v>0- Port Value</v>
      </c>
      <c r="BW1340" s="8"/>
      <c r="BX1340" s="16" t="str">
        <v>0</v>
      </c>
    </row>
    <row r="1341" spans="8:76" hidden="1" outlineLevel="1" x14ac:dyDescent="0.3">
      <c r="H1341" s="16" t="str">
        <v>0 - BM Costs</v>
      </c>
      <c r="L1341" s="16" t="str">
        <v>0 - BM Port</v>
      </c>
      <c r="N1341" s="16" t="str">
        <v>0 - Port Assets</v>
      </c>
      <c r="O1341" s="8"/>
      <c r="P1341" s="8"/>
      <c r="Q1341" s="8"/>
      <c r="R1341" s="8"/>
      <c r="S1341" s="8"/>
      <c r="T1341" s="8"/>
      <c r="U1341" s="8"/>
      <c r="V1341" s="8"/>
      <c r="W1341" s="8"/>
      <c r="X1341" s="8"/>
      <c r="Y1341" s="8"/>
      <c r="Z1341" s="8"/>
      <c r="AA1341" s="8"/>
      <c r="AB1341" s="8"/>
      <c r="AC1341" s="8"/>
      <c r="AD1341" s="8"/>
      <c r="AE1341" s="8"/>
      <c r="AF1341" s="8"/>
      <c r="AG1341" s="8"/>
      <c r="AH1341" s="8"/>
      <c r="AI1341" s="8"/>
      <c r="AJ1341" s="8"/>
      <c r="AK1341" s="8"/>
      <c r="AL1341" s="8"/>
      <c r="AM1341" s="8"/>
      <c r="AN1341" s="8"/>
      <c r="AO1341" s="8"/>
      <c r="AP1341" s="8"/>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8"/>
      <c r="BQ1341" s="8"/>
      <c r="BR1341" s="16" t="str">
        <v>0- Port Costs</v>
      </c>
      <c r="BV1341" s="16" t="str">
        <v>0- Port Value</v>
      </c>
      <c r="BW1341" s="8"/>
      <c r="BX1341" s="16" t="str">
        <v>0</v>
      </c>
    </row>
    <row r="1342" spans="8:76" hidden="1" outlineLevel="1" x14ac:dyDescent="0.3">
      <c r="H1342" s="16" t="str">
        <v>0 - BM Costs</v>
      </c>
      <c r="L1342" s="16" t="str">
        <v>0 - BM Port</v>
      </c>
      <c r="N1342" s="16" t="str">
        <v>0 - Port Assets</v>
      </c>
      <c r="O1342" s="8"/>
      <c r="P1342" s="8"/>
      <c r="Q1342" s="8"/>
      <c r="R1342" s="8"/>
      <c r="S1342" s="8"/>
      <c r="T1342" s="8"/>
      <c r="U1342" s="8"/>
      <c r="V1342" s="8"/>
      <c r="W1342" s="8"/>
      <c r="X1342" s="8"/>
      <c r="Y1342" s="8"/>
      <c r="Z1342" s="8"/>
      <c r="AA1342" s="8"/>
      <c r="AB1342" s="8"/>
      <c r="AC1342" s="8"/>
      <c r="AD1342" s="8"/>
      <c r="AE1342" s="8"/>
      <c r="AF1342" s="8"/>
      <c r="AG1342" s="8"/>
      <c r="AH1342" s="8"/>
      <c r="AI1342" s="8"/>
      <c r="AJ1342" s="8"/>
      <c r="AK1342" s="8"/>
      <c r="AL1342" s="8"/>
      <c r="AM1342" s="8"/>
      <c r="AN1342" s="8"/>
      <c r="AO1342" s="8"/>
      <c r="AP1342" s="8"/>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8"/>
      <c r="BQ1342" s="8"/>
      <c r="BR1342" s="16" t="str">
        <v>0- Port Costs</v>
      </c>
      <c r="BV1342" s="16" t="str">
        <v>0- Port Value</v>
      </c>
      <c r="BW1342" s="8"/>
      <c r="BX1342" s="16" t="str">
        <v>0</v>
      </c>
    </row>
    <row r="1343" spans="8:76" hidden="1" outlineLevel="1" x14ac:dyDescent="0.3">
      <c r="H1343" s="16" t="str">
        <v>0 - BM Costs</v>
      </c>
      <c r="L1343" s="16" t="str">
        <v>0 - BM Port</v>
      </c>
      <c r="N1343" s="16" t="str">
        <v>0 - Port Assets</v>
      </c>
      <c r="O1343" s="8"/>
      <c r="P1343" s="8"/>
      <c r="Q1343" s="8"/>
      <c r="R1343" s="8"/>
      <c r="S1343" s="8"/>
      <c r="T1343" s="8"/>
      <c r="U1343" s="8"/>
      <c r="V1343" s="8"/>
      <c r="W1343" s="8"/>
      <c r="X1343" s="8"/>
      <c r="Y1343" s="8"/>
      <c r="Z1343" s="8"/>
      <c r="AA1343" s="8"/>
      <c r="AB1343" s="8"/>
      <c r="AC1343" s="8"/>
      <c r="AD1343" s="8"/>
      <c r="AE1343" s="8"/>
      <c r="AF1343" s="8"/>
      <c r="AG1343" s="8"/>
      <c r="AH1343" s="8"/>
      <c r="AI1343" s="8"/>
      <c r="AJ1343" s="8"/>
      <c r="AK1343" s="8"/>
      <c r="AL1343" s="8"/>
      <c r="AM1343" s="8"/>
      <c r="AN1343" s="8"/>
      <c r="AO1343" s="8"/>
      <c r="AP1343" s="8"/>
      <c r="AQ1343" s="8"/>
      <c r="AR1343" s="8"/>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8"/>
      <c r="BQ1343" s="8"/>
      <c r="BR1343" s="16" t="str">
        <v>0- Port Costs</v>
      </c>
      <c r="BV1343" s="16" t="str">
        <v>0- Port Value</v>
      </c>
      <c r="BW1343" s="8"/>
      <c r="BX1343" s="16" t="str">
        <v>0</v>
      </c>
    </row>
    <row r="1344" spans="8:76" hidden="1" outlineLevel="1" x14ac:dyDescent="0.3">
      <c r="H1344" s="16" t="str">
        <v>0 - BM Costs</v>
      </c>
      <c r="L1344" s="16" t="str">
        <v>0 - BM Port</v>
      </c>
      <c r="N1344" s="16" t="str">
        <v>0 - Port Assets</v>
      </c>
      <c r="O1344" s="8"/>
      <c r="P1344" s="8"/>
      <c r="Q1344" s="8"/>
      <c r="R1344" s="8"/>
      <c r="S1344" s="8"/>
      <c r="T1344" s="8"/>
      <c r="U1344" s="8"/>
      <c r="V1344" s="8"/>
      <c r="W1344" s="8"/>
      <c r="X1344" s="8"/>
      <c r="Y1344" s="8"/>
      <c r="Z1344" s="8"/>
      <c r="AA1344" s="8"/>
      <c r="AB1344" s="8"/>
      <c r="AC1344" s="8"/>
      <c r="AD1344" s="8"/>
      <c r="AE1344" s="8"/>
      <c r="AF1344" s="8"/>
      <c r="AG1344" s="8"/>
      <c r="AH1344" s="8"/>
      <c r="AI1344" s="8"/>
      <c r="AJ1344" s="8"/>
      <c r="AK1344" s="8"/>
      <c r="AL1344" s="8"/>
      <c r="AM1344" s="8"/>
      <c r="AN1344" s="8"/>
      <c r="AO1344" s="8"/>
      <c r="AP1344" s="8"/>
      <c r="AQ1344" s="8"/>
      <c r="AR1344" s="8"/>
      <c r="AS1344" s="8"/>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8"/>
      <c r="BQ1344" s="8"/>
      <c r="BR1344" s="16" t="str">
        <v>0- Port Costs</v>
      </c>
      <c r="BV1344" s="16" t="str">
        <v>0- Port Value</v>
      </c>
      <c r="BW1344" s="8"/>
      <c r="BX1344" s="16" t="str">
        <v>0</v>
      </c>
    </row>
    <row r="1345" spans="8:76" hidden="1" outlineLevel="1" x14ac:dyDescent="0.3">
      <c r="H1345" s="16" t="str">
        <v>0 - BM Costs</v>
      </c>
      <c r="L1345" s="16" t="str">
        <v>0 - BM Port</v>
      </c>
      <c r="N1345" s="16" t="str">
        <v>0 - Port Assets</v>
      </c>
      <c r="O1345" s="8"/>
      <c r="P1345" s="8"/>
      <c r="Q1345" s="8"/>
      <c r="R1345" s="8"/>
      <c r="S1345" s="8"/>
      <c r="T1345" s="8"/>
      <c r="U1345" s="8"/>
      <c r="V1345" s="8"/>
      <c r="W1345" s="8"/>
      <c r="X1345" s="8"/>
      <c r="Y1345" s="8"/>
      <c r="Z1345" s="8"/>
      <c r="AA1345" s="8"/>
      <c r="AB1345" s="8"/>
      <c r="AC1345" s="8"/>
      <c r="AD1345" s="8"/>
      <c r="AE1345" s="8"/>
      <c r="AF1345" s="8"/>
      <c r="AG1345" s="8"/>
      <c r="AH1345" s="8"/>
      <c r="AI1345" s="8"/>
      <c r="AJ1345" s="8"/>
      <c r="AK1345" s="8"/>
      <c r="AL1345" s="8"/>
      <c r="AM1345" s="8"/>
      <c r="AN1345" s="8"/>
      <c r="AO1345" s="8"/>
      <c r="AP1345" s="8"/>
      <c r="AQ1345" s="8"/>
      <c r="AR1345" s="8"/>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8"/>
      <c r="BQ1345" s="8"/>
      <c r="BR1345" s="16" t="str">
        <v>0- Port Costs</v>
      </c>
      <c r="BV1345" s="16" t="str">
        <v>0- Port Value</v>
      </c>
      <c r="BW1345" s="8"/>
      <c r="BX1345" s="16" t="str">
        <v>0</v>
      </c>
    </row>
    <row r="1346" spans="8:76" hidden="1" outlineLevel="1" x14ac:dyDescent="0.3">
      <c r="H1346" s="16" t="str">
        <v>0 - BM Costs</v>
      </c>
      <c r="L1346" s="16" t="str">
        <v>0 - BM Port</v>
      </c>
      <c r="N1346" s="16" t="str">
        <v>0 - Port Assets</v>
      </c>
      <c r="O1346" s="8"/>
      <c r="P1346" s="8"/>
      <c r="Q1346" s="8"/>
      <c r="R1346" s="8"/>
      <c r="S1346" s="8"/>
      <c r="T1346" s="8"/>
      <c r="U1346" s="8"/>
      <c r="V1346" s="8"/>
      <c r="W1346" s="8"/>
      <c r="X1346" s="8"/>
      <c r="Y1346" s="8"/>
      <c r="Z1346" s="8"/>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8"/>
      <c r="BQ1346" s="8"/>
      <c r="BR1346" s="16" t="str">
        <v>0- Port Costs</v>
      </c>
      <c r="BV1346" s="16" t="str">
        <v>0- Port Value</v>
      </c>
      <c r="BW1346" s="8"/>
      <c r="BX1346" s="16" t="str">
        <v>0</v>
      </c>
    </row>
    <row r="1347" spans="8:76" hidden="1" outlineLevel="1" x14ac:dyDescent="0.3">
      <c r="H1347" s="16" t="str">
        <v>0 - BM Costs</v>
      </c>
      <c r="L1347" s="16" t="str">
        <v>0 - BM Port</v>
      </c>
      <c r="N1347" s="16" t="str">
        <v>0 - Port Assets</v>
      </c>
      <c r="O1347" s="8"/>
      <c r="P1347" s="8"/>
      <c r="Q1347" s="8"/>
      <c r="R1347" s="8"/>
      <c r="S1347" s="8"/>
      <c r="T1347" s="8"/>
      <c r="U1347" s="8"/>
      <c r="V1347" s="8"/>
      <c r="W1347" s="8"/>
      <c r="X1347" s="8"/>
      <c r="Y1347" s="8"/>
      <c r="Z1347" s="8"/>
      <c r="AA1347" s="8"/>
      <c r="AB1347" s="8"/>
      <c r="AC1347" s="8"/>
      <c r="AD1347" s="8"/>
      <c r="AE1347" s="8"/>
      <c r="AF1347" s="8"/>
      <c r="AG1347" s="8"/>
      <c r="AH1347" s="8"/>
      <c r="AI1347" s="8"/>
      <c r="AJ1347" s="8"/>
      <c r="AK1347" s="8"/>
      <c r="AL1347" s="8"/>
      <c r="AM1347" s="8"/>
      <c r="AN1347" s="8"/>
      <c r="AO1347" s="8"/>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8"/>
      <c r="BQ1347" s="8"/>
      <c r="BR1347" s="16" t="str">
        <v>0- Port Costs</v>
      </c>
      <c r="BV1347" s="16" t="str">
        <v>0- Port Value</v>
      </c>
      <c r="BW1347" s="8"/>
      <c r="BX1347" s="16" t="str">
        <v>0</v>
      </c>
    </row>
    <row r="1348" spans="8:76" hidden="1" outlineLevel="1" x14ac:dyDescent="0.3">
      <c r="H1348" s="16" t="str">
        <v>0 - BM Costs</v>
      </c>
      <c r="L1348" s="16" t="str">
        <v>0 - BM Port</v>
      </c>
      <c r="N1348" s="16" t="str">
        <v>0 - Port Assets</v>
      </c>
      <c r="O1348" s="8"/>
      <c r="P1348" s="8"/>
      <c r="Q1348" s="8"/>
      <c r="R1348" s="8"/>
      <c r="S1348" s="8"/>
      <c r="T1348" s="8"/>
      <c r="U1348" s="8"/>
      <c r="V1348" s="8"/>
      <c r="W1348" s="8"/>
      <c r="X1348" s="8"/>
      <c r="Y1348" s="8"/>
      <c r="Z1348" s="8"/>
      <c r="AA1348" s="8"/>
      <c r="AB1348" s="8"/>
      <c r="AC1348" s="8"/>
      <c r="AD1348" s="8"/>
      <c r="AE1348" s="8"/>
      <c r="AF1348" s="8"/>
      <c r="AG1348" s="8"/>
      <c r="AH1348" s="8"/>
      <c r="AI1348" s="8"/>
      <c r="AJ1348" s="8"/>
      <c r="AK1348" s="8"/>
      <c r="AL1348" s="8"/>
      <c r="AM1348" s="8"/>
      <c r="AN1348" s="8"/>
      <c r="AO1348" s="8"/>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8"/>
      <c r="BQ1348" s="8"/>
      <c r="BR1348" s="16" t="str">
        <v>0- Port Costs</v>
      </c>
      <c r="BV1348" s="16" t="str">
        <v>0- Port Value</v>
      </c>
      <c r="BW1348" s="8"/>
      <c r="BX1348" s="16" t="str">
        <v>0</v>
      </c>
    </row>
    <row r="1349" spans="8:76" hidden="1" outlineLevel="1" x14ac:dyDescent="0.3">
      <c r="H1349" s="16" t="str">
        <v>0 - BM Costs</v>
      </c>
      <c r="L1349" s="16" t="str">
        <v>0 - BM Port</v>
      </c>
      <c r="N1349" s="16" t="str">
        <v>0 - Port Assets</v>
      </c>
      <c r="O1349" s="8"/>
      <c r="P1349" s="8"/>
      <c r="Q1349" s="8"/>
      <c r="R1349" s="8"/>
      <c r="S1349" s="8"/>
      <c r="T1349" s="8"/>
      <c r="U1349" s="8"/>
      <c r="V1349" s="8"/>
      <c r="W1349" s="8"/>
      <c r="X1349" s="8"/>
      <c r="Y1349" s="8"/>
      <c r="Z1349" s="8"/>
      <c r="AA1349" s="8"/>
      <c r="AB1349" s="8"/>
      <c r="AC1349" s="8"/>
      <c r="AD1349" s="8"/>
      <c r="AE1349" s="8"/>
      <c r="AF1349" s="8"/>
      <c r="AG1349" s="8"/>
      <c r="AH1349" s="8"/>
      <c r="AI1349" s="8"/>
      <c r="AJ1349" s="8"/>
      <c r="AK1349" s="8"/>
      <c r="AL1349" s="8"/>
      <c r="AM1349" s="8"/>
      <c r="AN1349" s="8"/>
      <c r="AO1349" s="8"/>
      <c r="AP1349" s="8"/>
      <c r="AQ1349" s="8"/>
      <c r="AR1349" s="8"/>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8"/>
      <c r="BQ1349" s="8"/>
      <c r="BR1349" s="16" t="str">
        <v>0- Port Costs</v>
      </c>
      <c r="BV1349" s="16" t="str">
        <v>0- Port Value</v>
      </c>
      <c r="BW1349" s="8"/>
      <c r="BX1349" s="16" t="str">
        <v>0</v>
      </c>
    </row>
    <row r="1350" spans="8:76" hidden="1" outlineLevel="1" x14ac:dyDescent="0.3">
      <c r="H1350" s="16" t="str">
        <v>0 - BM Costs</v>
      </c>
      <c r="L1350" s="16" t="str">
        <v>0 - BM Port</v>
      </c>
      <c r="N1350" s="16" t="str">
        <v>0 - Port Assets</v>
      </c>
      <c r="O1350" s="8"/>
      <c r="P1350" s="8"/>
      <c r="Q1350" s="8"/>
      <c r="R1350" s="8"/>
      <c r="S1350" s="8"/>
      <c r="T1350" s="8"/>
      <c r="U1350" s="8"/>
      <c r="V1350" s="8"/>
      <c r="W1350" s="8"/>
      <c r="X1350" s="8"/>
      <c r="Y1350" s="8"/>
      <c r="Z1350" s="8"/>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8"/>
      <c r="BQ1350" s="8"/>
      <c r="BR1350" s="16" t="str">
        <v>0- Port Costs</v>
      </c>
      <c r="BV1350" s="16" t="str">
        <v>0- Port Value</v>
      </c>
      <c r="BW1350" s="8"/>
      <c r="BX1350" s="16" t="str">
        <v>0</v>
      </c>
    </row>
    <row r="1351" spans="8:76" hidden="1" outlineLevel="1" x14ac:dyDescent="0.3">
      <c r="H1351" s="16" t="str">
        <v>0 - BM Costs</v>
      </c>
      <c r="L1351" s="16" t="str">
        <v>0 - BM Port</v>
      </c>
      <c r="N1351" s="16" t="str">
        <v>0 - Port Assets</v>
      </c>
      <c r="O1351" s="8"/>
      <c r="P1351" s="8"/>
      <c r="Q1351" s="8"/>
      <c r="R1351" s="8"/>
      <c r="S1351" s="8"/>
      <c r="T1351" s="8"/>
      <c r="U1351" s="8"/>
      <c r="V1351" s="8"/>
      <c r="W1351" s="8"/>
      <c r="X1351" s="8"/>
      <c r="Y1351" s="8"/>
      <c r="Z1351" s="8"/>
      <c r="AA1351" s="8"/>
      <c r="AB1351" s="8"/>
      <c r="AC1351" s="8"/>
      <c r="AD1351" s="8"/>
      <c r="AE1351" s="8"/>
      <c r="AF1351" s="8"/>
      <c r="AG1351" s="8"/>
      <c r="AH1351" s="8"/>
      <c r="AI1351" s="8"/>
      <c r="AJ1351" s="8"/>
      <c r="AK1351" s="8"/>
      <c r="AL1351" s="8"/>
      <c r="AM1351" s="8"/>
      <c r="AN1351" s="8"/>
      <c r="AO1351" s="8"/>
      <c r="AP1351" s="8"/>
      <c r="AQ1351" s="8"/>
      <c r="AR1351" s="8"/>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8"/>
      <c r="BQ1351" s="8"/>
      <c r="BR1351" s="16" t="str">
        <v>0- Port Costs</v>
      </c>
      <c r="BV1351" s="16" t="str">
        <v>0- Port Value</v>
      </c>
      <c r="BW1351" s="8"/>
      <c r="BX1351" s="16" t="str">
        <v>0</v>
      </c>
    </row>
    <row r="1352" spans="8:76" hidden="1" outlineLevel="1" x14ac:dyDescent="0.3">
      <c r="H1352" s="16" t="str">
        <v>0 - BM Costs</v>
      </c>
      <c r="L1352" s="16" t="str">
        <v>0 - BM Port</v>
      </c>
      <c r="N1352" s="16" t="str">
        <v>0 - Port Assets</v>
      </c>
      <c r="O1352" s="8"/>
      <c r="P1352" s="8"/>
      <c r="Q1352" s="8"/>
      <c r="R1352" s="8"/>
      <c r="S1352" s="8"/>
      <c r="T1352" s="8"/>
      <c r="U1352" s="8"/>
      <c r="V1352" s="8"/>
      <c r="W1352" s="8"/>
      <c r="X1352" s="8"/>
      <c r="Y1352" s="8"/>
      <c r="Z1352" s="8"/>
      <c r="AA1352" s="8"/>
      <c r="AB1352" s="8"/>
      <c r="AC1352" s="8"/>
      <c r="AD1352" s="8"/>
      <c r="AE1352" s="8"/>
      <c r="AF1352" s="8"/>
      <c r="AG1352" s="8"/>
      <c r="AH1352" s="8"/>
      <c r="AI1352" s="8"/>
      <c r="AJ1352" s="8"/>
      <c r="AK1352" s="8"/>
      <c r="AL1352" s="8"/>
      <c r="AM1352" s="8"/>
      <c r="AN1352" s="8"/>
      <c r="AO1352" s="8"/>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8"/>
      <c r="BQ1352" s="8"/>
      <c r="BR1352" s="16" t="str">
        <v>0- Port Costs</v>
      </c>
      <c r="BV1352" s="16" t="str">
        <v>0- Port Value</v>
      </c>
      <c r="BW1352" s="8"/>
      <c r="BX1352" s="16" t="str">
        <v>0</v>
      </c>
    </row>
    <row r="1353" spans="8:76" hidden="1" outlineLevel="1" x14ac:dyDescent="0.3">
      <c r="H1353" s="16" t="str">
        <v>0 - BM Costs</v>
      </c>
      <c r="L1353" s="16" t="str">
        <v>0 - BM Port</v>
      </c>
      <c r="N1353" s="16" t="str">
        <v>0 - Port Assets</v>
      </c>
      <c r="O1353" s="8"/>
      <c r="P1353" s="8"/>
      <c r="Q1353" s="8"/>
      <c r="R1353" s="8"/>
      <c r="S1353" s="8"/>
      <c r="T1353" s="8"/>
      <c r="U1353" s="8"/>
      <c r="V1353" s="8"/>
      <c r="W1353" s="8"/>
      <c r="X1353" s="8"/>
      <c r="Y1353" s="8"/>
      <c r="Z1353" s="8"/>
      <c r="AA1353" s="8"/>
      <c r="AB1353" s="8"/>
      <c r="AC1353" s="8"/>
      <c r="AD1353" s="8"/>
      <c r="AE1353" s="8"/>
      <c r="AF1353" s="8"/>
      <c r="AG1353" s="8"/>
      <c r="AH1353" s="8"/>
      <c r="AI1353" s="8"/>
      <c r="AJ1353" s="8"/>
      <c r="AK1353" s="8"/>
      <c r="AL1353" s="8"/>
      <c r="AM1353" s="8"/>
      <c r="AN1353" s="8"/>
      <c r="AO1353" s="8"/>
      <c r="AP1353" s="8"/>
      <c r="AQ1353" s="8"/>
      <c r="AR1353" s="8"/>
      <c r="AS1353" s="8"/>
      <c r="AT1353" s="8"/>
      <c r="AU1353" s="8"/>
      <c r="AV1353" s="8"/>
      <c r="AW1353" s="8"/>
      <c r="AX1353" s="8"/>
      <c r="AY1353" s="8"/>
      <c r="AZ1353" s="8"/>
      <c r="BA1353" s="8"/>
      <c r="BB1353" s="8"/>
      <c r="BC1353" s="8"/>
      <c r="BD1353" s="8"/>
      <c r="BE1353" s="8"/>
      <c r="BF1353" s="8"/>
      <c r="BG1353" s="8"/>
      <c r="BH1353" s="8"/>
      <c r="BI1353" s="8"/>
      <c r="BJ1353" s="8"/>
      <c r="BK1353" s="8"/>
      <c r="BL1353" s="8"/>
      <c r="BM1353" s="8"/>
      <c r="BN1353" s="8"/>
      <c r="BO1353" s="8"/>
      <c r="BP1353" s="8"/>
      <c r="BQ1353" s="8"/>
      <c r="BR1353" s="16" t="str">
        <v>0- Port Costs</v>
      </c>
      <c r="BV1353" s="16" t="str">
        <v>0- Port Value</v>
      </c>
      <c r="BW1353" s="8"/>
      <c r="BX1353" s="16" t="str">
        <v>0</v>
      </c>
    </row>
    <row r="1354" spans="8:76" hidden="1" outlineLevel="1" x14ac:dyDescent="0.3">
      <c r="H1354" s="16" t="str">
        <v>0 - BM Costs</v>
      </c>
      <c r="L1354" s="16" t="str">
        <v>0 - BM Port</v>
      </c>
      <c r="N1354" s="16" t="str">
        <v>0 - Port Assets</v>
      </c>
      <c r="O1354" s="8"/>
      <c r="P1354" s="8"/>
      <c r="Q1354" s="8"/>
      <c r="R1354" s="8"/>
      <c r="S1354" s="8"/>
      <c r="T1354" s="8"/>
      <c r="U1354" s="8"/>
      <c r="V1354" s="8"/>
      <c r="W1354" s="8"/>
      <c r="X1354" s="8"/>
      <c r="Y1354" s="8"/>
      <c r="Z1354" s="8"/>
      <c r="AA1354" s="8"/>
      <c r="AB1354" s="8"/>
      <c r="AC1354" s="8"/>
      <c r="AD1354" s="8"/>
      <c r="AE1354" s="8"/>
      <c r="AF1354" s="8"/>
      <c r="AG1354" s="8"/>
      <c r="AH1354" s="8"/>
      <c r="AI1354" s="8"/>
      <c r="AJ1354" s="8"/>
      <c r="AK1354" s="8"/>
      <c r="AL1354" s="8"/>
      <c r="AM1354" s="8"/>
      <c r="AN1354" s="8"/>
      <c r="AO1354" s="8"/>
      <c r="AP1354" s="8"/>
      <c r="AQ1354" s="8"/>
      <c r="AR1354" s="8"/>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8"/>
      <c r="BQ1354" s="8"/>
      <c r="BR1354" s="16" t="str">
        <v>0- Port Costs</v>
      </c>
      <c r="BV1354" s="16" t="str">
        <v>0- Port Value</v>
      </c>
      <c r="BW1354" s="8"/>
      <c r="BX1354" s="16" t="str">
        <v>0</v>
      </c>
    </row>
    <row r="1355" spans="8:76" hidden="1" outlineLevel="1" x14ac:dyDescent="0.3">
      <c r="H1355" s="16" t="str">
        <v>0 - BM Costs</v>
      </c>
      <c r="L1355" s="16" t="str">
        <v>0 - BM Port</v>
      </c>
      <c r="N1355" s="16" t="str">
        <v>0 - Port Assets</v>
      </c>
      <c r="O1355" s="8"/>
      <c r="P1355" s="8"/>
      <c r="Q1355" s="8"/>
      <c r="R1355" s="8"/>
      <c r="S1355" s="8"/>
      <c r="T1355" s="8"/>
      <c r="U1355" s="8"/>
      <c r="V1355" s="8"/>
      <c r="W1355" s="8"/>
      <c r="X1355" s="8"/>
      <c r="Y1355" s="8"/>
      <c r="Z1355" s="8"/>
      <c r="AA1355" s="8"/>
      <c r="AB1355" s="8"/>
      <c r="AC1355" s="8"/>
      <c r="AD1355" s="8"/>
      <c r="AE1355" s="8"/>
      <c r="AF1355" s="8"/>
      <c r="AG1355" s="8"/>
      <c r="AH1355" s="8"/>
      <c r="AI1355" s="8"/>
      <c r="AJ1355" s="8"/>
      <c r="AK1355" s="8"/>
      <c r="AL1355" s="8"/>
      <c r="AM1355" s="8"/>
      <c r="AN1355" s="8"/>
      <c r="AO1355" s="8"/>
      <c r="AP1355" s="8"/>
      <c r="AQ1355" s="8"/>
      <c r="AR1355" s="8"/>
      <c r="AS1355" s="8"/>
      <c r="AT1355" s="8"/>
      <c r="AU1355" s="8"/>
      <c r="AV1355" s="8"/>
      <c r="AW1355" s="8"/>
      <c r="AX1355" s="8"/>
      <c r="AY1355" s="8"/>
      <c r="AZ1355" s="8"/>
      <c r="BA1355" s="8"/>
      <c r="BB1355" s="8"/>
      <c r="BC1355" s="8"/>
      <c r="BD1355" s="8"/>
      <c r="BE1355" s="8"/>
      <c r="BF1355" s="8"/>
      <c r="BG1355" s="8"/>
      <c r="BH1355" s="8"/>
      <c r="BI1355" s="8"/>
      <c r="BJ1355" s="8"/>
      <c r="BK1355" s="8"/>
      <c r="BL1355" s="8"/>
      <c r="BM1355" s="8"/>
      <c r="BN1355" s="8"/>
      <c r="BO1355" s="8"/>
      <c r="BP1355" s="8"/>
      <c r="BQ1355" s="8"/>
      <c r="BR1355" s="16" t="str">
        <v>0- Port Costs</v>
      </c>
      <c r="BV1355" s="16" t="str">
        <v>0- Port Value</v>
      </c>
      <c r="BW1355" s="8"/>
      <c r="BX1355" s="16" t="str">
        <v>0</v>
      </c>
    </row>
    <row r="1356" spans="8:76" hidden="1" outlineLevel="1" x14ac:dyDescent="0.3">
      <c r="H1356" s="16" t="str">
        <v>0 - BM Costs</v>
      </c>
      <c r="L1356" s="16" t="str">
        <v>0 - BM Port</v>
      </c>
      <c r="N1356" s="16" t="str">
        <v>0 - Port Assets</v>
      </c>
      <c r="O1356" s="8"/>
      <c r="P1356" s="8"/>
      <c r="Q1356" s="8"/>
      <c r="R1356" s="8"/>
      <c r="S1356" s="8"/>
      <c r="T1356" s="8"/>
      <c r="U1356" s="8"/>
      <c r="V1356" s="8"/>
      <c r="W1356" s="8"/>
      <c r="X1356" s="8"/>
      <c r="Y1356" s="8"/>
      <c r="Z1356" s="8"/>
      <c r="AA1356" s="8"/>
      <c r="AB1356" s="8"/>
      <c r="AC1356" s="8"/>
      <c r="AD1356" s="8"/>
      <c r="AE1356" s="8"/>
      <c r="AF1356" s="8"/>
      <c r="AG1356" s="8"/>
      <c r="AH1356" s="8"/>
      <c r="AI1356" s="8"/>
      <c r="AJ1356" s="8"/>
      <c r="AK1356" s="8"/>
      <c r="AL1356" s="8"/>
      <c r="AM1356" s="8"/>
      <c r="AN1356" s="8"/>
      <c r="AO1356" s="8"/>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8"/>
      <c r="BQ1356" s="8"/>
      <c r="BR1356" s="16" t="str">
        <v>0- Port Costs</v>
      </c>
      <c r="BV1356" s="16" t="str">
        <v>0- Port Value</v>
      </c>
      <c r="BW1356" s="8"/>
      <c r="BX1356" s="16" t="str">
        <v>0</v>
      </c>
    </row>
    <row r="1357" spans="8:76" hidden="1" outlineLevel="1" x14ac:dyDescent="0.3">
      <c r="H1357" s="16" t="str">
        <v>0 - BM Costs</v>
      </c>
      <c r="L1357" s="16" t="str">
        <v>0 - BM Port</v>
      </c>
      <c r="N1357" s="16" t="str">
        <v>0 - Port Assets</v>
      </c>
      <c r="O1357" s="8"/>
      <c r="P1357" s="8"/>
      <c r="Q1357" s="8"/>
      <c r="R1357" s="8"/>
      <c r="S1357" s="8"/>
      <c r="T1357" s="8"/>
      <c r="U1357" s="8"/>
      <c r="V1357" s="8"/>
      <c r="W1357" s="8"/>
      <c r="X1357" s="8"/>
      <c r="Y1357" s="8"/>
      <c r="Z1357" s="8"/>
      <c r="AA1357" s="8"/>
      <c r="AB1357" s="8"/>
      <c r="AC1357" s="8"/>
      <c r="AD1357" s="8"/>
      <c r="AE1357" s="8"/>
      <c r="AF1357" s="8"/>
      <c r="AG1357" s="8"/>
      <c r="AH1357" s="8"/>
      <c r="AI1357" s="8"/>
      <c r="AJ1357" s="8"/>
      <c r="AK1357" s="8"/>
      <c r="AL1357" s="8"/>
      <c r="AM1357" s="8"/>
      <c r="AN1357" s="8"/>
      <c r="AO1357" s="8"/>
      <c r="AP1357" s="8"/>
      <c r="AQ1357" s="8"/>
      <c r="AR1357" s="8"/>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8"/>
      <c r="BQ1357" s="8"/>
      <c r="BR1357" s="16" t="str">
        <v>0- Port Costs</v>
      </c>
      <c r="BV1357" s="16" t="str">
        <v>0- Port Value</v>
      </c>
      <c r="BW1357" s="8"/>
      <c r="BX1357" s="16" t="str">
        <v>0</v>
      </c>
    </row>
    <row r="1358" spans="8:76" hidden="1" outlineLevel="1" x14ac:dyDescent="0.3">
      <c r="H1358" s="16" t="str">
        <v>0 - BM Costs</v>
      </c>
      <c r="L1358" s="16" t="str">
        <v>0 - BM Port</v>
      </c>
      <c r="N1358" s="16" t="str">
        <v>0 - Port Assets</v>
      </c>
      <c r="O1358" s="8"/>
      <c r="P1358" s="8"/>
      <c r="Q1358" s="8"/>
      <c r="R1358" s="8"/>
      <c r="S1358" s="8"/>
      <c r="T1358" s="8"/>
      <c r="U1358" s="8"/>
      <c r="V1358" s="8"/>
      <c r="W1358" s="8"/>
      <c r="X1358" s="8"/>
      <c r="Y1358" s="8"/>
      <c r="Z1358" s="8"/>
      <c r="AA1358" s="8"/>
      <c r="AB1358" s="8"/>
      <c r="AC1358" s="8"/>
      <c r="AD1358" s="8"/>
      <c r="AE1358" s="8"/>
      <c r="AF1358" s="8"/>
      <c r="AG1358" s="8"/>
      <c r="AH1358" s="8"/>
      <c r="AI1358" s="8"/>
      <c r="AJ1358" s="8"/>
      <c r="AK1358" s="8"/>
      <c r="AL1358" s="8"/>
      <c r="AM1358" s="8"/>
      <c r="AN1358" s="8"/>
      <c r="AO1358" s="8"/>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8"/>
      <c r="BQ1358" s="8"/>
      <c r="BR1358" s="16" t="str">
        <v>0- Port Costs</v>
      </c>
      <c r="BV1358" s="16" t="str">
        <v>0- Port Value</v>
      </c>
      <c r="BW1358" s="8"/>
      <c r="BX1358" s="16" t="str">
        <v>0</v>
      </c>
    </row>
    <row r="1359" spans="8:76" hidden="1" outlineLevel="1" x14ac:dyDescent="0.3">
      <c r="H1359" s="16" t="str">
        <v>0 - BM Costs</v>
      </c>
      <c r="L1359" s="16" t="str">
        <v>0 - BM Port</v>
      </c>
      <c r="N1359" s="16" t="str">
        <v>0 - Port Assets</v>
      </c>
      <c r="O1359" s="8"/>
      <c r="P1359" s="8"/>
      <c r="Q1359" s="8"/>
      <c r="R1359" s="8"/>
      <c r="S1359" s="8"/>
      <c r="T1359" s="8"/>
      <c r="U1359" s="8"/>
      <c r="V1359" s="8"/>
      <c r="W1359" s="8"/>
      <c r="X1359" s="8"/>
      <c r="Y1359" s="8"/>
      <c r="Z1359" s="8"/>
      <c r="AA1359" s="8"/>
      <c r="AB1359" s="8"/>
      <c r="AC1359" s="8"/>
      <c r="AD1359" s="8"/>
      <c r="AE1359" s="8"/>
      <c r="AF1359" s="8"/>
      <c r="AG1359" s="8"/>
      <c r="AH1359" s="8"/>
      <c r="AI1359" s="8"/>
      <c r="AJ1359" s="8"/>
      <c r="AK1359" s="8"/>
      <c r="AL1359" s="8"/>
      <c r="AM1359" s="8"/>
      <c r="AN1359" s="8"/>
      <c r="AO1359" s="8"/>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8"/>
      <c r="BQ1359" s="8"/>
      <c r="BR1359" s="16" t="str">
        <v>0- Port Costs</v>
      </c>
      <c r="BV1359" s="16" t="str">
        <v>0- Port Value</v>
      </c>
      <c r="BW1359" s="8"/>
      <c r="BX1359" s="16" t="str">
        <v>0</v>
      </c>
    </row>
    <row r="1360" spans="8:76" hidden="1" outlineLevel="1" x14ac:dyDescent="0.3">
      <c r="H1360" s="16" t="str">
        <v>0 - BM Costs</v>
      </c>
      <c r="L1360" s="16" t="str">
        <v>0 - BM Port</v>
      </c>
      <c r="N1360" s="16" t="str">
        <v>0 - Port Assets</v>
      </c>
      <c r="O1360" s="8"/>
      <c r="P1360" s="8"/>
      <c r="Q1360" s="8"/>
      <c r="R1360" s="8"/>
      <c r="S1360" s="8"/>
      <c r="T1360" s="8"/>
      <c r="U1360" s="8"/>
      <c r="V1360" s="8"/>
      <c r="W1360" s="8"/>
      <c r="X1360" s="8"/>
      <c r="Y1360" s="8"/>
      <c r="Z1360" s="8"/>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8"/>
      <c r="BQ1360" s="8"/>
      <c r="BR1360" s="16" t="str">
        <v>0- Port Costs</v>
      </c>
      <c r="BV1360" s="16" t="str">
        <v>0- Port Value</v>
      </c>
      <c r="BW1360" s="8"/>
      <c r="BX1360" s="16" t="str">
        <v>0</v>
      </c>
    </row>
    <row r="1361" spans="8:76" hidden="1" outlineLevel="1" x14ac:dyDescent="0.3">
      <c r="H1361" s="16" t="str">
        <v>0 - BM Costs</v>
      </c>
      <c r="L1361" s="16" t="str">
        <v>0 - BM Port</v>
      </c>
      <c r="N1361" s="16" t="str">
        <v>0 - Port Assets</v>
      </c>
      <c r="O1361" s="8"/>
      <c r="P1361" s="8"/>
      <c r="Q1361" s="8"/>
      <c r="R1361" s="8"/>
      <c r="S1361" s="8"/>
      <c r="T1361" s="8"/>
      <c r="U1361" s="8"/>
      <c r="V1361" s="8"/>
      <c r="W1361" s="8"/>
      <c r="X1361" s="8"/>
      <c r="Y1361" s="8"/>
      <c r="Z1361" s="8"/>
      <c r="AA1361" s="8"/>
      <c r="AB1361" s="8"/>
      <c r="AC1361" s="8"/>
      <c r="AD1361" s="8"/>
      <c r="AE1361" s="8"/>
      <c r="AF1361" s="8"/>
      <c r="AG1361" s="8"/>
      <c r="AH1361" s="8"/>
      <c r="AI1361" s="8"/>
      <c r="AJ1361" s="8"/>
      <c r="AK1361" s="8"/>
      <c r="AL1361" s="8"/>
      <c r="AM1361" s="8"/>
      <c r="AN1361" s="8"/>
      <c r="AO1361" s="8"/>
      <c r="AP1361" s="8"/>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8"/>
      <c r="BQ1361" s="8"/>
      <c r="BR1361" s="16" t="str">
        <v>0- Port Costs</v>
      </c>
      <c r="BV1361" s="16" t="str">
        <v>0- Port Value</v>
      </c>
      <c r="BW1361" s="8"/>
      <c r="BX1361" s="16" t="str">
        <v>0</v>
      </c>
    </row>
    <row r="1362" spans="8:76" hidden="1" outlineLevel="1" x14ac:dyDescent="0.3">
      <c r="H1362" s="16" t="str">
        <v>0 - BM Costs</v>
      </c>
      <c r="L1362" s="16" t="str">
        <v>0 - BM Port</v>
      </c>
      <c r="N1362" s="16" t="str">
        <v>0 - Port Assets</v>
      </c>
      <c r="O1362" s="8"/>
      <c r="P1362" s="8"/>
      <c r="Q1362" s="8"/>
      <c r="R1362" s="8"/>
      <c r="S1362" s="8"/>
      <c r="T1362" s="8"/>
      <c r="U1362" s="8"/>
      <c r="V1362" s="8"/>
      <c r="W1362" s="8"/>
      <c r="X1362" s="8"/>
      <c r="Y1362" s="8"/>
      <c r="Z1362" s="8"/>
      <c r="AA1362" s="8"/>
      <c r="AB1362" s="8"/>
      <c r="AC1362" s="8"/>
      <c r="AD1362" s="8"/>
      <c r="AE1362" s="8"/>
      <c r="AF1362" s="8"/>
      <c r="AG1362" s="8"/>
      <c r="AH1362" s="8"/>
      <c r="AI1362" s="8"/>
      <c r="AJ1362" s="8"/>
      <c r="AK1362" s="8"/>
      <c r="AL1362" s="8"/>
      <c r="AM1362" s="8"/>
      <c r="AN1362" s="8"/>
      <c r="AO1362" s="8"/>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8"/>
      <c r="BQ1362" s="8"/>
      <c r="BR1362" s="16" t="str">
        <v>0- Port Costs</v>
      </c>
      <c r="BV1362" s="16" t="str">
        <v>0- Port Value</v>
      </c>
      <c r="BW1362" s="8"/>
      <c r="BX1362" s="16" t="str">
        <v>0</v>
      </c>
    </row>
    <row r="1363" spans="8:76" hidden="1" outlineLevel="1" x14ac:dyDescent="0.3">
      <c r="H1363" s="16" t="str">
        <v>0 - BM Costs</v>
      </c>
      <c r="L1363" s="16" t="str">
        <v>0 - BM Port</v>
      </c>
      <c r="N1363" s="16" t="str">
        <v>0 - Port Assets</v>
      </c>
      <c r="O1363" s="8"/>
      <c r="P1363" s="8"/>
      <c r="Q1363" s="8"/>
      <c r="R1363" s="8"/>
      <c r="S1363" s="8"/>
      <c r="T1363" s="8"/>
      <c r="U1363" s="8"/>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8"/>
      <c r="BQ1363" s="8"/>
      <c r="BR1363" s="16" t="str">
        <v>0- Port Costs</v>
      </c>
      <c r="BV1363" s="16" t="str">
        <v>0- Port Value</v>
      </c>
      <c r="BW1363" s="8"/>
      <c r="BX1363" s="16" t="str">
        <v>0</v>
      </c>
    </row>
    <row r="1364" spans="8:76" hidden="1" outlineLevel="1" x14ac:dyDescent="0.3">
      <c r="H1364" s="16" t="str">
        <v>0 - BM Costs</v>
      </c>
      <c r="L1364" s="16" t="str">
        <v>0 - BM Port</v>
      </c>
      <c r="N1364" s="16" t="str">
        <v>0 - Port Assets</v>
      </c>
      <c r="O1364" s="8"/>
      <c r="P1364" s="8"/>
      <c r="Q1364" s="8"/>
      <c r="R1364" s="8"/>
      <c r="S1364" s="8"/>
      <c r="T1364" s="8"/>
      <c r="U1364" s="8"/>
      <c r="V1364" s="8"/>
      <c r="W1364" s="8"/>
      <c r="X1364" s="8"/>
      <c r="Y1364" s="8"/>
      <c r="Z1364" s="8"/>
      <c r="AA1364" s="8"/>
      <c r="AB1364" s="8"/>
      <c r="AC1364" s="8"/>
      <c r="AD1364" s="8"/>
      <c r="AE1364" s="8"/>
      <c r="AF1364" s="8"/>
      <c r="AG1364" s="8"/>
      <c r="AH1364" s="8"/>
      <c r="AI1364" s="8"/>
      <c r="AJ1364" s="8"/>
      <c r="AK1364" s="8"/>
      <c r="AL1364" s="8"/>
      <c r="AM1364" s="8"/>
      <c r="AN1364" s="8"/>
      <c r="AO1364" s="8"/>
      <c r="AP1364" s="8"/>
      <c r="AQ1364" s="8"/>
      <c r="AR1364" s="8"/>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8"/>
      <c r="BQ1364" s="8"/>
      <c r="BR1364" s="16" t="str">
        <v>0- Port Costs</v>
      </c>
      <c r="BV1364" s="16" t="str">
        <v>0- Port Value</v>
      </c>
      <c r="BW1364" s="8"/>
      <c r="BX1364" s="16" t="str">
        <v>0</v>
      </c>
    </row>
    <row r="1365" spans="8:76" hidden="1" outlineLevel="1" x14ac:dyDescent="0.3">
      <c r="H1365" s="16" t="str">
        <v>0 - BM Costs</v>
      </c>
      <c r="L1365" s="16" t="str">
        <v>0 - BM Port</v>
      </c>
      <c r="N1365" s="16" t="str">
        <v>0 - Port Assets</v>
      </c>
      <c r="O1365" s="8"/>
      <c r="P1365" s="8"/>
      <c r="Q1365" s="8"/>
      <c r="R1365" s="8"/>
      <c r="S1365" s="8"/>
      <c r="T1365" s="8"/>
      <c r="U1365" s="8"/>
      <c r="V1365" s="8"/>
      <c r="W1365" s="8"/>
      <c r="X1365" s="8"/>
      <c r="Y1365" s="8"/>
      <c r="Z1365" s="8"/>
      <c r="AA1365" s="8"/>
      <c r="AB1365" s="8"/>
      <c r="AC1365" s="8"/>
      <c r="AD1365" s="8"/>
      <c r="AE1365" s="8"/>
      <c r="AF1365" s="8"/>
      <c r="AG1365" s="8"/>
      <c r="AH1365" s="8"/>
      <c r="AI1365" s="8"/>
      <c r="AJ1365" s="8"/>
      <c r="AK1365" s="8"/>
      <c r="AL1365" s="8"/>
      <c r="AM1365" s="8"/>
      <c r="AN1365" s="8"/>
      <c r="AO1365" s="8"/>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8"/>
      <c r="BQ1365" s="8"/>
      <c r="BR1365" s="16" t="str">
        <v>0- Port Costs</v>
      </c>
      <c r="BV1365" s="16" t="str">
        <v>0- Port Value</v>
      </c>
      <c r="BW1365" s="8"/>
      <c r="BX1365" s="16" t="str">
        <v>0</v>
      </c>
    </row>
    <row r="1366" spans="8:76" hidden="1" outlineLevel="1" x14ac:dyDescent="0.3">
      <c r="H1366" s="16" t="str">
        <v>0 - BM Costs</v>
      </c>
      <c r="L1366" s="16" t="str">
        <v>0 - BM Port</v>
      </c>
      <c r="N1366" s="16" t="str">
        <v>0 - Port Assets</v>
      </c>
      <c r="O1366" s="8"/>
      <c r="P1366" s="8"/>
      <c r="Q1366" s="8"/>
      <c r="R1366" s="8"/>
      <c r="S1366" s="8"/>
      <c r="T1366" s="8"/>
      <c r="U1366" s="8"/>
      <c r="V1366" s="8"/>
      <c r="W1366" s="8"/>
      <c r="X1366" s="8"/>
      <c r="Y1366" s="8"/>
      <c r="Z1366" s="8"/>
      <c r="AA1366" s="8"/>
      <c r="AB1366" s="8"/>
      <c r="AC1366" s="8"/>
      <c r="AD1366" s="8"/>
      <c r="AE1366" s="8"/>
      <c r="AF1366" s="8"/>
      <c r="AG1366" s="8"/>
      <c r="AH1366" s="8"/>
      <c r="AI1366" s="8"/>
      <c r="AJ1366" s="8"/>
      <c r="AK1366" s="8"/>
      <c r="AL1366" s="8"/>
      <c r="AM1366" s="8"/>
      <c r="AN1366" s="8"/>
      <c r="AO1366" s="8"/>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8"/>
      <c r="BQ1366" s="8"/>
      <c r="BR1366" s="16" t="str">
        <v>0- Port Costs</v>
      </c>
      <c r="BV1366" s="16" t="str">
        <v>0- Port Value</v>
      </c>
      <c r="BW1366" s="8"/>
      <c r="BX1366" s="16" t="str">
        <v>0</v>
      </c>
    </row>
    <row r="1367" spans="8:76" hidden="1" outlineLevel="1" x14ac:dyDescent="0.3">
      <c r="H1367" s="16" t="str">
        <v>0 - BM Costs</v>
      </c>
      <c r="L1367" s="16" t="str">
        <v>0 - BM Port</v>
      </c>
      <c r="N1367" s="16" t="str">
        <v>0 - Port Assets</v>
      </c>
      <c r="O1367" s="8"/>
      <c r="P1367" s="8"/>
      <c r="Q1367" s="8"/>
      <c r="R1367" s="8"/>
      <c r="S1367" s="8"/>
      <c r="T1367" s="8"/>
      <c r="U1367" s="8"/>
      <c r="V1367" s="8"/>
      <c r="W1367" s="8"/>
      <c r="X1367" s="8"/>
      <c r="Y1367" s="8"/>
      <c r="Z1367" s="8"/>
      <c r="AA1367" s="8"/>
      <c r="AB1367" s="8"/>
      <c r="AC1367" s="8"/>
      <c r="AD1367" s="8"/>
      <c r="AE1367" s="8"/>
      <c r="AF1367" s="8"/>
      <c r="AG1367" s="8"/>
      <c r="AH1367" s="8"/>
      <c r="AI1367" s="8"/>
      <c r="AJ1367" s="8"/>
      <c r="AK1367" s="8"/>
      <c r="AL1367" s="8"/>
      <c r="AM1367" s="8"/>
      <c r="AN1367" s="8"/>
      <c r="AO1367" s="8"/>
      <c r="AP1367" s="8"/>
      <c r="AQ1367" s="8"/>
      <c r="AR1367" s="8"/>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8"/>
      <c r="BQ1367" s="8"/>
      <c r="BR1367" s="16" t="str">
        <v>0- Port Costs</v>
      </c>
      <c r="BV1367" s="16" t="str">
        <v>0- Port Value</v>
      </c>
      <c r="BW1367" s="8"/>
      <c r="BX1367" s="16" t="str">
        <v>0</v>
      </c>
    </row>
    <row r="1368" spans="8:76" hidden="1" outlineLevel="1" x14ac:dyDescent="0.3">
      <c r="H1368" s="16" t="str">
        <v>0 - BM Costs</v>
      </c>
      <c r="L1368" s="16" t="str">
        <v>0 - BM Port</v>
      </c>
      <c r="N1368" s="16" t="str">
        <v>0 - Port Assets</v>
      </c>
      <c r="O1368" s="8"/>
      <c r="P1368" s="8"/>
      <c r="Q1368" s="8"/>
      <c r="R1368" s="8"/>
      <c r="S1368" s="8"/>
      <c r="T1368" s="8"/>
      <c r="U1368" s="8"/>
      <c r="V1368" s="8"/>
      <c r="W1368" s="8"/>
      <c r="X1368" s="8"/>
      <c r="Y1368" s="8"/>
      <c r="Z1368" s="8"/>
      <c r="AA1368" s="8"/>
      <c r="AB1368" s="8"/>
      <c r="AC1368" s="8"/>
      <c r="AD1368" s="8"/>
      <c r="AE1368" s="8"/>
      <c r="AF1368" s="8"/>
      <c r="AG1368" s="8"/>
      <c r="AH1368" s="8"/>
      <c r="AI1368" s="8"/>
      <c r="AJ1368" s="8"/>
      <c r="AK1368" s="8"/>
      <c r="AL1368" s="8"/>
      <c r="AM1368" s="8"/>
      <c r="AN1368" s="8"/>
      <c r="AO1368" s="8"/>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8"/>
      <c r="BQ1368" s="8"/>
      <c r="BR1368" s="16" t="str">
        <v>0- Port Costs</v>
      </c>
      <c r="BV1368" s="16" t="str">
        <v>0- Port Value</v>
      </c>
      <c r="BW1368" s="8"/>
      <c r="BX1368" s="16" t="str">
        <v>0</v>
      </c>
    </row>
    <row r="1369" spans="8:76" hidden="1" outlineLevel="1" x14ac:dyDescent="0.3">
      <c r="H1369" s="16" t="str">
        <v>0 - BM Costs</v>
      </c>
      <c r="L1369" s="16" t="str">
        <v>0 - BM Port</v>
      </c>
      <c r="N1369" s="16" t="str">
        <v>0 - Port Assets</v>
      </c>
      <c r="O1369" s="8"/>
      <c r="P1369" s="8"/>
      <c r="Q1369" s="8"/>
      <c r="R1369" s="8"/>
      <c r="S1369" s="8"/>
      <c r="T1369" s="8"/>
      <c r="U1369" s="8"/>
      <c r="V1369" s="8"/>
      <c r="W1369" s="8"/>
      <c r="X1369" s="8"/>
      <c r="Y1369" s="8"/>
      <c r="Z1369" s="8"/>
      <c r="AA1369" s="8"/>
      <c r="AB1369" s="8"/>
      <c r="AC1369" s="8"/>
      <c r="AD1369" s="8"/>
      <c r="AE1369" s="8"/>
      <c r="AF1369" s="8"/>
      <c r="AG1369" s="8"/>
      <c r="AH1369" s="8"/>
      <c r="AI1369" s="8"/>
      <c r="AJ1369" s="8"/>
      <c r="AK1369" s="8"/>
      <c r="AL1369" s="8"/>
      <c r="AM1369" s="8"/>
      <c r="AN1369" s="8"/>
      <c r="AO1369" s="8"/>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8"/>
      <c r="BQ1369" s="8"/>
      <c r="BR1369" s="16" t="str">
        <v>0- Port Costs</v>
      </c>
      <c r="BV1369" s="16" t="str">
        <v>0- Port Value</v>
      </c>
      <c r="BW1369" s="8"/>
      <c r="BX1369" s="16" t="str">
        <v>0</v>
      </c>
    </row>
    <row r="1370" spans="8:76" hidden="1" outlineLevel="1" x14ac:dyDescent="0.3">
      <c r="H1370" s="16" t="str">
        <v>0 - BM Costs</v>
      </c>
      <c r="L1370" s="16" t="str">
        <v>0 - BM Port</v>
      </c>
      <c r="N1370" s="16" t="str">
        <v>0 - Port Assets</v>
      </c>
      <c r="O1370" s="8"/>
      <c r="P1370" s="8"/>
      <c r="Q1370" s="8"/>
      <c r="R1370" s="8"/>
      <c r="S1370" s="8"/>
      <c r="T1370" s="8"/>
      <c r="U1370" s="8"/>
      <c r="V1370" s="8"/>
      <c r="W1370" s="8"/>
      <c r="X1370" s="8"/>
      <c r="Y1370" s="8"/>
      <c r="Z1370" s="8"/>
      <c r="AA1370" s="8"/>
      <c r="AB1370" s="8"/>
      <c r="AC1370" s="8"/>
      <c r="AD1370" s="8"/>
      <c r="AE1370" s="8"/>
      <c r="AF1370" s="8"/>
      <c r="AG1370" s="8"/>
      <c r="AH1370" s="8"/>
      <c r="AI1370" s="8"/>
      <c r="AJ1370" s="8"/>
      <c r="AK1370" s="8"/>
      <c r="AL1370" s="8"/>
      <c r="AM1370" s="8"/>
      <c r="AN1370" s="8"/>
      <c r="AO1370" s="8"/>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8"/>
      <c r="BQ1370" s="8"/>
      <c r="BR1370" s="16" t="str">
        <v>0- Port Costs</v>
      </c>
      <c r="BV1370" s="16" t="str">
        <v>0- Port Value</v>
      </c>
      <c r="BW1370" s="8"/>
      <c r="BX1370" s="16" t="str">
        <v>0</v>
      </c>
    </row>
    <row r="1371" spans="8:76" hidden="1" outlineLevel="1" x14ac:dyDescent="0.3">
      <c r="H1371" s="16" t="str">
        <v>0 - BM Costs</v>
      </c>
      <c r="L1371" s="16" t="str">
        <v>0 - BM Port</v>
      </c>
      <c r="N1371" s="16" t="str">
        <v>0 - Port Assets</v>
      </c>
      <c r="O1371" s="8"/>
      <c r="P1371" s="8"/>
      <c r="Q1371" s="8"/>
      <c r="R1371" s="8"/>
      <c r="S1371" s="8"/>
      <c r="T1371" s="8"/>
      <c r="U1371" s="8"/>
      <c r="V1371" s="8"/>
      <c r="W1371" s="8"/>
      <c r="X1371" s="8"/>
      <c r="Y1371" s="8"/>
      <c r="Z1371" s="8"/>
      <c r="AA1371" s="8"/>
      <c r="AB1371" s="8"/>
      <c r="AC1371" s="8"/>
      <c r="AD1371" s="8"/>
      <c r="AE1371" s="8"/>
      <c r="AF1371" s="8"/>
      <c r="AG1371" s="8"/>
      <c r="AH1371" s="8"/>
      <c r="AI1371" s="8"/>
      <c r="AJ1371" s="8"/>
      <c r="AK1371" s="8"/>
      <c r="AL1371" s="8"/>
      <c r="AM1371" s="8"/>
      <c r="AN1371" s="8"/>
      <c r="AO1371" s="8"/>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8"/>
      <c r="BQ1371" s="8"/>
      <c r="BR1371" s="16" t="str">
        <v>0- Port Costs</v>
      </c>
      <c r="BV1371" s="16" t="str">
        <v>0- Port Value</v>
      </c>
      <c r="BW1371" s="8"/>
      <c r="BX1371" s="16" t="str">
        <v>0</v>
      </c>
    </row>
    <row r="1372" spans="8:76" hidden="1" outlineLevel="1" x14ac:dyDescent="0.3">
      <c r="H1372" s="16" t="str">
        <v>0 - BM Costs</v>
      </c>
      <c r="L1372" s="16" t="str">
        <v>0 - BM Port</v>
      </c>
      <c r="N1372" s="16" t="str">
        <v>0 - Port Assets</v>
      </c>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c r="AL1372" s="8"/>
      <c r="AM1372" s="8"/>
      <c r="AN1372" s="8"/>
      <c r="AO1372" s="8"/>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8"/>
      <c r="BQ1372" s="8"/>
      <c r="BR1372" s="16" t="str">
        <v>0- Port Costs</v>
      </c>
      <c r="BV1372" s="16" t="str">
        <v>0- Port Value</v>
      </c>
      <c r="BW1372" s="8"/>
      <c r="BX1372" s="16" t="str">
        <v>0</v>
      </c>
    </row>
    <row r="1373" spans="8:76" hidden="1" outlineLevel="1" x14ac:dyDescent="0.3">
      <c r="H1373" s="16" t="str">
        <v>0 - BM Costs</v>
      </c>
      <c r="L1373" s="16" t="str">
        <v>0 - BM Port</v>
      </c>
      <c r="N1373" s="16" t="str">
        <v>0 - Port Assets</v>
      </c>
      <c r="O1373" s="8"/>
      <c r="P1373" s="8"/>
      <c r="Q1373" s="8"/>
      <c r="R1373" s="8"/>
      <c r="S1373" s="8"/>
      <c r="T1373" s="8"/>
      <c r="U1373" s="8"/>
      <c r="V1373" s="8"/>
      <c r="W1373" s="8"/>
      <c r="X1373" s="8"/>
      <c r="Y1373" s="8"/>
      <c r="Z1373" s="8"/>
      <c r="AA1373" s="8"/>
      <c r="AB1373" s="8"/>
      <c r="AC1373" s="8"/>
      <c r="AD1373" s="8"/>
      <c r="AE1373" s="8"/>
      <c r="AF1373" s="8"/>
      <c r="AG1373" s="8"/>
      <c r="AH1373" s="8"/>
      <c r="AI1373" s="8"/>
      <c r="AJ1373" s="8"/>
      <c r="AK1373" s="8"/>
      <c r="AL1373" s="8"/>
      <c r="AM1373" s="8"/>
      <c r="AN1373" s="8"/>
      <c r="AO1373" s="8"/>
      <c r="AP1373" s="8"/>
      <c r="AQ1373" s="8"/>
      <c r="AR1373" s="8"/>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8"/>
      <c r="BQ1373" s="8"/>
      <c r="BR1373" s="16" t="str">
        <v>0- Port Costs</v>
      </c>
      <c r="BV1373" s="16" t="str">
        <v>0- Port Value</v>
      </c>
      <c r="BW1373" s="8"/>
      <c r="BX1373" s="16" t="str">
        <v>0</v>
      </c>
    </row>
    <row r="1374" spans="8:76" hidden="1" outlineLevel="1" x14ac:dyDescent="0.3">
      <c r="H1374" s="16" t="str">
        <v>0 - BM Costs</v>
      </c>
      <c r="L1374" s="16" t="str">
        <v>0 - BM Port</v>
      </c>
      <c r="N1374" s="16" t="str">
        <v>0 - Port Assets</v>
      </c>
      <c r="O1374" s="8"/>
      <c r="P1374" s="8"/>
      <c r="Q1374" s="8"/>
      <c r="R1374" s="8"/>
      <c r="S1374" s="8"/>
      <c r="T1374" s="8"/>
      <c r="U1374" s="8"/>
      <c r="V1374" s="8"/>
      <c r="W1374" s="8"/>
      <c r="X1374" s="8"/>
      <c r="Y1374" s="8"/>
      <c r="Z1374" s="8"/>
      <c r="AA1374" s="8"/>
      <c r="AB1374" s="8"/>
      <c r="AC1374" s="8"/>
      <c r="AD1374" s="8"/>
      <c r="AE1374" s="8"/>
      <c r="AF1374" s="8"/>
      <c r="AG1374" s="8"/>
      <c r="AH1374" s="8"/>
      <c r="AI1374" s="8"/>
      <c r="AJ1374" s="8"/>
      <c r="AK1374" s="8"/>
      <c r="AL1374" s="8"/>
      <c r="AM1374" s="8"/>
      <c r="AN1374" s="8"/>
      <c r="AO1374" s="8"/>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8"/>
      <c r="BQ1374" s="8"/>
      <c r="BR1374" s="16" t="str">
        <v>0- Port Costs</v>
      </c>
      <c r="BV1374" s="16" t="str">
        <v>0- Port Value</v>
      </c>
      <c r="BW1374" s="8"/>
      <c r="BX1374" s="16" t="str">
        <v>0</v>
      </c>
    </row>
    <row r="1375" spans="8:76" hidden="1" outlineLevel="1" x14ac:dyDescent="0.3">
      <c r="H1375" s="16" t="str">
        <v>0 - BM Costs</v>
      </c>
      <c r="L1375" s="16" t="str">
        <v>0 - BM Port</v>
      </c>
      <c r="N1375" s="16" t="str">
        <v>0 - Port Assets</v>
      </c>
      <c r="O1375" s="8"/>
      <c r="P1375" s="8"/>
      <c r="Q1375" s="8"/>
      <c r="R1375" s="8"/>
      <c r="S1375" s="8"/>
      <c r="T1375" s="8"/>
      <c r="U1375" s="8"/>
      <c r="V1375" s="8"/>
      <c r="W1375" s="8"/>
      <c r="X1375" s="8"/>
      <c r="Y1375" s="8"/>
      <c r="Z1375" s="8"/>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8"/>
      <c r="BQ1375" s="8"/>
      <c r="BR1375" s="16" t="str">
        <v>0- Port Costs</v>
      </c>
      <c r="BV1375" s="16" t="str">
        <v>0- Port Value</v>
      </c>
      <c r="BW1375" s="8"/>
      <c r="BX1375" s="16" t="str">
        <v>0</v>
      </c>
    </row>
    <row r="1376" spans="8:76" hidden="1" outlineLevel="1" x14ac:dyDescent="0.3">
      <c r="H1376" s="16" t="str">
        <v>0 - BM Costs</v>
      </c>
      <c r="L1376" s="16" t="str">
        <v>0 - BM Port</v>
      </c>
      <c r="N1376" s="16" t="str">
        <v>0 - Port Assets</v>
      </c>
      <c r="O1376" s="8"/>
      <c r="P1376" s="8"/>
      <c r="Q1376" s="8"/>
      <c r="R1376" s="8"/>
      <c r="S1376" s="8"/>
      <c r="T1376" s="8"/>
      <c r="U1376" s="8"/>
      <c r="V1376" s="8"/>
      <c r="W1376" s="8"/>
      <c r="X1376" s="8"/>
      <c r="Y1376" s="8"/>
      <c r="Z1376" s="8"/>
      <c r="AA1376" s="8"/>
      <c r="AB1376" s="8"/>
      <c r="AC1376" s="8"/>
      <c r="AD1376" s="8"/>
      <c r="AE1376" s="8"/>
      <c r="AF1376" s="8"/>
      <c r="AG1376" s="8"/>
      <c r="AH1376" s="8"/>
      <c r="AI1376" s="8"/>
      <c r="AJ1376" s="8"/>
      <c r="AK1376" s="8"/>
      <c r="AL1376" s="8"/>
      <c r="AM1376" s="8"/>
      <c r="AN1376" s="8"/>
      <c r="AO1376" s="8"/>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8"/>
      <c r="BQ1376" s="8"/>
      <c r="BR1376" s="16" t="str">
        <v>0- Port Costs</v>
      </c>
      <c r="BV1376" s="16" t="str">
        <v>0- Port Value</v>
      </c>
      <c r="BW1376" s="8"/>
      <c r="BX1376" s="16" t="str">
        <v>0</v>
      </c>
    </row>
    <row r="1377" spans="8:76" hidden="1" outlineLevel="1" x14ac:dyDescent="0.3">
      <c r="H1377" s="16" t="str">
        <v>0 - BM Costs</v>
      </c>
      <c r="L1377" s="16" t="str">
        <v>0 - BM Port</v>
      </c>
      <c r="N1377" s="16" t="str">
        <v>0 - Port Assets</v>
      </c>
      <c r="O1377" s="8"/>
      <c r="P1377" s="8"/>
      <c r="Q1377" s="8"/>
      <c r="R1377" s="8"/>
      <c r="S1377" s="8"/>
      <c r="T1377" s="8"/>
      <c r="U1377" s="8"/>
      <c r="V1377" s="8"/>
      <c r="W1377" s="8"/>
      <c r="X1377" s="8"/>
      <c r="Y1377" s="8"/>
      <c r="Z1377" s="8"/>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8"/>
      <c r="BQ1377" s="8"/>
      <c r="BR1377" s="16" t="str">
        <v>0- Port Costs</v>
      </c>
      <c r="BV1377" s="16" t="str">
        <v>0- Port Value</v>
      </c>
      <c r="BW1377" s="8"/>
      <c r="BX1377" s="16" t="str">
        <v>0</v>
      </c>
    </row>
    <row r="1378" spans="8:76" hidden="1" outlineLevel="1" x14ac:dyDescent="0.3">
      <c r="H1378" s="16" t="str">
        <v>0 - BM Costs</v>
      </c>
      <c r="L1378" s="16" t="str">
        <v>0 - BM Port</v>
      </c>
      <c r="N1378" s="16" t="str">
        <v>0 - Port Assets</v>
      </c>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8"/>
      <c r="BQ1378" s="8"/>
      <c r="BR1378" s="16" t="str">
        <v>0- Port Costs</v>
      </c>
      <c r="BV1378" s="16" t="str">
        <v>0- Port Value</v>
      </c>
      <c r="BW1378" s="8"/>
      <c r="BX1378" s="16" t="str">
        <v>0</v>
      </c>
    </row>
    <row r="1379" spans="8:76" hidden="1" outlineLevel="1" x14ac:dyDescent="0.3">
      <c r="H1379" s="16" t="str">
        <v>0 - BM Costs</v>
      </c>
      <c r="L1379" s="16" t="str">
        <v>0 - BM Port</v>
      </c>
      <c r="N1379" s="16" t="str">
        <v>0 - Port Assets</v>
      </c>
      <c r="O1379" s="8"/>
      <c r="P1379" s="8"/>
      <c r="Q1379" s="8"/>
      <c r="R1379" s="8"/>
      <c r="S1379" s="8"/>
      <c r="T1379" s="8"/>
      <c r="U1379" s="8"/>
      <c r="V1379" s="8"/>
      <c r="W1379" s="8"/>
      <c r="X1379" s="8"/>
      <c r="Y1379" s="8"/>
      <c r="Z1379" s="8"/>
      <c r="AA1379" s="8"/>
      <c r="AB1379" s="8"/>
      <c r="AC1379" s="8"/>
      <c r="AD1379" s="8"/>
      <c r="AE1379" s="8"/>
      <c r="AF1379" s="8"/>
      <c r="AG1379" s="8"/>
      <c r="AH1379" s="8"/>
      <c r="AI1379" s="8"/>
      <c r="AJ1379" s="8"/>
      <c r="AK1379" s="8"/>
      <c r="AL1379" s="8"/>
      <c r="AM1379" s="8"/>
      <c r="AN1379" s="8"/>
      <c r="AO1379" s="8"/>
      <c r="AP1379" s="8"/>
      <c r="AQ1379" s="8"/>
      <c r="AR1379" s="8"/>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8"/>
      <c r="BQ1379" s="8"/>
      <c r="BR1379" s="16" t="str">
        <v>0- Port Costs</v>
      </c>
      <c r="BV1379" s="16" t="str">
        <v>0- Port Value</v>
      </c>
      <c r="BW1379" s="8"/>
      <c r="BX1379" s="16" t="str">
        <v>0</v>
      </c>
    </row>
    <row r="1380" spans="8:76" hidden="1" outlineLevel="1" x14ac:dyDescent="0.3">
      <c r="H1380" s="16" t="str">
        <v>0 - BM Costs</v>
      </c>
      <c r="L1380" s="16" t="str">
        <v>0 - BM Port</v>
      </c>
      <c r="N1380" s="16" t="str">
        <v>0 - Port Assets</v>
      </c>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8"/>
      <c r="BQ1380" s="8"/>
      <c r="BR1380" s="16" t="str">
        <v>0- Port Costs</v>
      </c>
      <c r="BV1380" s="16" t="str">
        <v>0- Port Value</v>
      </c>
      <c r="BW1380" s="8"/>
      <c r="BX1380" s="16" t="str">
        <v>0</v>
      </c>
    </row>
    <row r="1381" spans="8:76" hidden="1" outlineLevel="1" x14ac:dyDescent="0.3">
      <c r="H1381" s="16" t="str">
        <v>0 - BM Costs</v>
      </c>
      <c r="L1381" s="16" t="str">
        <v>0 - BM Port</v>
      </c>
      <c r="N1381" s="16" t="str">
        <v>0 - Port Assets</v>
      </c>
      <c r="O1381" s="8"/>
      <c r="P1381" s="8"/>
      <c r="Q1381" s="8"/>
      <c r="R1381" s="8"/>
      <c r="S1381" s="8"/>
      <c r="T1381" s="8"/>
      <c r="U1381" s="8"/>
      <c r="V1381" s="8"/>
      <c r="W1381" s="8"/>
      <c r="X1381" s="8"/>
      <c r="Y1381" s="8"/>
      <c r="Z1381" s="8"/>
      <c r="AA1381" s="8"/>
      <c r="AB1381" s="8"/>
      <c r="AC1381" s="8"/>
      <c r="AD1381" s="8"/>
      <c r="AE1381" s="8"/>
      <c r="AF1381" s="8"/>
      <c r="AG1381" s="8"/>
      <c r="AH1381" s="8"/>
      <c r="AI1381" s="8"/>
      <c r="AJ1381" s="8"/>
      <c r="AK1381" s="8"/>
      <c r="AL1381" s="8"/>
      <c r="AM1381" s="8"/>
      <c r="AN1381" s="8"/>
      <c r="AO1381" s="8"/>
      <c r="AP1381" s="8"/>
      <c r="AQ1381" s="8"/>
      <c r="AR1381" s="8"/>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8"/>
      <c r="BQ1381" s="8"/>
      <c r="BR1381" s="16" t="str">
        <v>0- Port Costs</v>
      </c>
      <c r="BV1381" s="16" t="str">
        <v>0- Port Value</v>
      </c>
      <c r="BW1381" s="8"/>
      <c r="BX1381" s="16" t="str">
        <v>0</v>
      </c>
    </row>
    <row r="1382" spans="8:76" hidden="1" outlineLevel="1" x14ac:dyDescent="0.3">
      <c r="H1382" s="16" t="str">
        <v>0 - BM Costs</v>
      </c>
      <c r="L1382" s="16" t="str">
        <v>0 - BM Port</v>
      </c>
      <c r="N1382" s="16" t="str">
        <v>0 - Port Assets</v>
      </c>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8"/>
      <c r="BQ1382" s="8"/>
      <c r="BR1382" s="16" t="str">
        <v>0- Port Costs</v>
      </c>
      <c r="BV1382" s="16" t="str">
        <v>0- Port Value</v>
      </c>
      <c r="BW1382" s="8"/>
      <c r="BX1382" s="16" t="str">
        <v>0</v>
      </c>
    </row>
    <row r="1383" spans="8:76" hidden="1" outlineLevel="1" x14ac:dyDescent="0.3">
      <c r="H1383" s="16" t="str">
        <v>0 - BM Costs</v>
      </c>
      <c r="L1383" s="16" t="str">
        <v>0 - BM Port</v>
      </c>
      <c r="N1383" s="16" t="str">
        <v>0 - Port Assets</v>
      </c>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8"/>
      <c r="BQ1383" s="8"/>
      <c r="BR1383" s="16" t="str">
        <v>0- Port Costs</v>
      </c>
      <c r="BV1383" s="16" t="str">
        <v>0- Port Value</v>
      </c>
      <c r="BW1383" s="8"/>
      <c r="BX1383" s="16" t="str">
        <v>0</v>
      </c>
    </row>
    <row r="1384" spans="8:76" hidden="1" outlineLevel="1" x14ac:dyDescent="0.3">
      <c r="H1384" s="16" t="str">
        <v>0 - BM Costs</v>
      </c>
      <c r="L1384" s="16" t="str">
        <v>0 - BM Port</v>
      </c>
      <c r="N1384" s="16" t="str">
        <v>0 - Port Assets</v>
      </c>
      <c r="O1384" s="8"/>
      <c r="P1384" s="8"/>
      <c r="Q1384" s="8"/>
      <c r="R1384" s="8"/>
      <c r="S1384" s="8"/>
      <c r="T1384" s="8"/>
      <c r="U1384" s="8"/>
      <c r="V1384" s="8"/>
      <c r="W1384" s="8"/>
      <c r="X1384" s="8"/>
      <c r="Y1384" s="8"/>
      <c r="Z1384" s="8"/>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8"/>
      <c r="BQ1384" s="8"/>
      <c r="BR1384" s="16" t="str">
        <v>0- Port Costs</v>
      </c>
      <c r="BV1384" s="16" t="str">
        <v>0- Port Value</v>
      </c>
      <c r="BW1384" s="8"/>
      <c r="BX1384" s="16" t="str">
        <v>0</v>
      </c>
    </row>
    <row r="1385" spans="8:76" hidden="1" outlineLevel="1" x14ac:dyDescent="0.3">
      <c r="H1385" s="16" t="str">
        <v>0 - BM Costs</v>
      </c>
      <c r="L1385" s="16" t="str">
        <v>0 - BM Port</v>
      </c>
      <c r="N1385" s="16" t="str">
        <v>0 - Port Assets</v>
      </c>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8"/>
      <c r="BQ1385" s="8"/>
      <c r="BR1385" s="16" t="str">
        <v>0- Port Costs</v>
      </c>
      <c r="BV1385" s="16" t="str">
        <v>0- Port Value</v>
      </c>
      <c r="BW1385" s="8"/>
      <c r="BX1385" s="16" t="str">
        <v>0</v>
      </c>
    </row>
    <row r="1386" spans="8:76" hidden="1" outlineLevel="1" x14ac:dyDescent="0.3">
      <c r="H1386" s="16" t="str">
        <v>0 - BM Costs</v>
      </c>
      <c r="L1386" s="16" t="str">
        <v>0 - BM Port</v>
      </c>
      <c r="N1386" s="16" t="str">
        <v>0 - Port Assets</v>
      </c>
      <c r="O1386" s="8"/>
      <c r="P1386" s="8"/>
      <c r="Q1386" s="8"/>
      <c r="R1386" s="8"/>
      <c r="S1386" s="8"/>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8"/>
      <c r="BQ1386" s="8"/>
      <c r="BR1386" s="16" t="str">
        <v>0- Port Costs</v>
      </c>
      <c r="BV1386" s="16" t="str">
        <v>0- Port Value</v>
      </c>
      <c r="BW1386" s="8"/>
      <c r="BX1386" s="16" t="str">
        <v>0</v>
      </c>
    </row>
    <row r="1387" spans="8:76" hidden="1" outlineLevel="1" x14ac:dyDescent="0.3">
      <c r="H1387" s="16" t="str">
        <v>0 - BM Costs</v>
      </c>
      <c r="L1387" s="16" t="str">
        <v>0 - BM Port</v>
      </c>
      <c r="N1387" s="16" t="str">
        <v>0 - Port Assets</v>
      </c>
      <c r="O1387" s="8"/>
      <c r="P1387" s="8"/>
      <c r="Q1387" s="8"/>
      <c r="R1387" s="8"/>
      <c r="S1387" s="8"/>
      <c r="T1387" s="8"/>
      <c r="U1387" s="8"/>
      <c r="V1387" s="8"/>
      <c r="W1387" s="8"/>
      <c r="X1387" s="8"/>
      <c r="Y1387" s="8"/>
      <c r="Z1387" s="8"/>
      <c r="AA1387" s="8"/>
      <c r="AB1387" s="8"/>
      <c r="AC1387" s="8"/>
      <c r="AD1387" s="8"/>
      <c r="AE1387" s="8"/>
      <c r="AF1387" s="8"/>
      <c r="AG1387" s="8"/>
      <c r="AH1387" s="8"/>
      <c r="AI1387" s="8"/>
      <c r="AJ1387" s="8"/>
      <c r="AK1387" s="8"/>
      <c r="AL1387" s="8"/>
      <c r="AM1387" s="8"/>
      <c r="AN1387" s="8"/>
      <c r="AO1387" s="8"/>
      <c r="AP1387" s="8"/>
      <c r="AQ1387" s="8"/>
      <c r="AR1387" s="8"/>
      <c r="AS1387" s="8"/>
      <c r="AT1387" s="8"/>
      <c r="AU1387" s="8"/>
      <c r="AV1387" s="8"/>
      <c r="AW1387" s="8"/>
      <c r="AX1387" s="8"/>
      <c r="AY1387" s="8"/>
      <c r="AZ1387" s="8"/>
      <c r="BA1387" s="8"/>
      <c r="BB1387" s="8"/>
      <c r="BC1387" s="8"/>
      <c r="BD1387" s="8"/>
      <c r="BE1387" s="8"/>
      <c r="BF1387" s="8"/>
      <c r="BG1387" s="8"/>
      <c r="BH1387" s="8"/>
      <c r="BI1387" s="8"/>
      <c r="BJ1387" s="8"/>
      <c r="BK1387" s="8"/>
      <c r="BL1387" s="8"/>
      <c r="BM1387" s="8"/>
      <c r="BN1387" s="8"/>
      <c r="BO1387" s="8"/>
      <c r="BP1387" s="8"/>
      <c r="BQ1387" s="8"/>
      <c r="BR1387" s="16" t="str">
        <v>0- Port Costs</v>
      </c>
      <c r="BV1387" s="16" t="str">
        <v>0- Port Value</v>
      </c>
      <c r="BW1387" s="8"/>
      <c r="BX1387" s="16" t="str">
        <v>0</v>
      </c>
    </row>
    <row r="1388" spans="8:76" hidden="1" outlineLevel="1" x14ac:dyDescent="0.3">
      <c r="H1388" s="16" t="str">
        <v>0 - BM Costs</v>
      </c>
      <c r="L1388" s="16" t="str">
        <v>0 - BM Port</v>
      </c>
      <c r="N1388" s="16" t="str">
        <v>0 - Port Assets</v>
      </c>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c r="BO1388" s="8"/>
      <c r="BP1388" s="8"/>
      <c r="BQ1388" s="8"/>
      <c r="BR1388" s="16" t="str">
        <v>0- Port Costs</v>
      </c>
      <c r="BV1388" s="16" t="str">
        <v>0- Port Value</v>
      </c>
      <c r="BW1388" s="8"/>
      <c r="BX1388" s="16" t="str">
        <v>0</v>
      </c>
    </row>
    <row r="1389" spans="8:76" hidden="1" outlineLevel="1" x14ac:dyDescent="0.3">
      <c r="H1389" s="16" t="str">
        <v>0 - BM Costs</v>
      </c>
      <c r="L1389" s="16" t="str">
        <v>0 - BM Port</v>
      </c>
      <c r="N1389" s="16" t="str">
        <v>0 - Port Assets</v>
      </c>
      <c r="O1389" s="8"/>
      <c r="P1389" s="8"/>
      <c r="Q1389" s="8"/>
      <c r="R1389" s="8"/>
      <c r="S1389" s="8"/>
      <c r="T1389" s="8"/>
      <c r="U1389" s="8"/>
      <c r="V1389" s="8"/>
      <c r="W1389" s="8"/>
      <c r="X1389" s="8"/>
      <c r="Y1389" s="8"/>
      <c r="Z1389" s="8"/>
      <c r="AA1389" s="8"/>
      <c r="AB1389" s="8"/>
      <c r="AC1389" s="8"/>
      <c r="AD1389" s="8"/>
      <c r="AE1389" s="8"/>
      <c r="AF1389" s="8"/>
      <c r="AG1389" s="8"/>
      <c r="AH1389" s="8"/>
      <c r="AI1389" s="8"/>
      <c r="AJ1389" s="8"/>
      <c r="AK1389" s="8"/>
      <c r="AL1389" s="8"/>
      <c r="AM1389" s="8"/>
      <c r="AN1389" s="8"/>
      <c r="AO1389" s="8"/>
      <c r="AP1389" s="8"/>
      <c r="AQ1389" s="8"/>
      <c r="AR1389" s="8"/>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8"/>
      <c r="BQ1389" s="8"/>
      <c r="BR1389" s="16" t="str">
        <v>0- Port Costs</v>
      </c>
      <c r="BV1389" s="16" t="str">
        <v>0- Port Value</v>
      </c>
      <c r="BW1389" s="8"/>
      <c r="BX1389" s="16" t="str">
        <v>0</v>
      </c>
    </row>
    <row r="1390" spans="8:76" hidden="1" outlineLevel="1" x14ac:dyDescent="0.3">
      <c r="H1390" s="16" t="str">
        <v>0 - BM Costs</v>
      </c>
      <c r="L1390" s="16" t="str">
        <v>0 - BM Port</v>
      </c>
      <c r="N1390" s="16" t="str">
        <v>0 - Port Assets</v>
      </c>
      <c r="O1390" s="8"/>
      <c r="P1390" s="8"/>
      <c r="Q1390" s="8"/>
      <c r="R1390" s="8"/>
      <c r="S1390" s="8"/>
      <c r="T1390" s="8"/>
      <c r="U1390" s="8"/>
      <c r="V1390" s="8"/>
      <c r="W1390" s="8"/>
      <c r="X1390" s="8"/>
      <c r="Y1390" s="8"/>
      <c r="Z1390" s="8"/>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8"/>
      <c r="BQ1390" s="8"/>
      <c r="BR1390" s="16" t="str">
        <v>0- Port Costs</v>
      </c>
      <c r="BV1390" s="16" t="str">
        <v>0- Port Value</v>
      </c>
      <c r="BW1390" s="8"/>
      <c r="BX1390" s="16" t="str">
        <v>0</v>
      </c>
    </row>
    <row r="1391" spans="8:76" hidden="1" outlineLevel="1" x14ac:dyDescent="0.3">
      <c r="H1391" s="16" t="str">
        <v>0 - BM Costs</v>
      </c>
      <c r="L1391" s="16" t="str">
        <v>0 - BM Port</v>
      </c>
      <c r="N1391" s="16" t="str">
        <v>0 - Port Assets</v>
      </c>
      <c r="O1391" s="8"/>
      <c r="P1391" s="8"/>
      <c r="Q1391" s="8"/>
      <c r="R1391" s="8"/>
      <c r="S1391" s="8"/>
      <c r="T1391" s="8"/>
      <c r="U1391" s="8"/>
      <c r="V1391" s="8"/>
      <c r="W1391" s="8"/>
      <c r="X1391" s="8"/>
      <c r="Y1391" s="8"/>
      <c r="Z1391" s="8"/>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c r="BD1391" s="8"/>
      <c r="BE1391" s="8"/>
      <c r="BF1391" s="8"/>
      <c r="BG1391" s="8"/>
      <c r="BH1391" s="8"/>
      <c r="BI1391" s="8"/>
      <c r="BJ1391" s="8"/>
      <c r="BK1391" s="8"/>
      <c r="BL1391" s="8"/>
      <c r="BM1391" s="8"/>
      <c r="BN1391" s="8"/>
      <c r="BO1391" s="8"/>
      <c r="BP1391" s="8"/>
      <c r="BQ1391" s="8"/>
      <c r="BR1391" s="16" t="str">
        <v>0- Port Costs</v>
      </c>
      <c r="BV1391" s="16" t="str">
        <v>0- Port Value</v>
      </c>
      <c r="BW1391" s="8"/>
      <c r="BX1391" s="16" t="str">
        <v>0</v>
      </c>
    </row>
    <row r="1392" spans="8:76" hidden="1" outlineLevel="1" x14ac:dyDescent="0.3">
      <c r="H1392" s="16" t="str">
        <v>0 - BM Costs</v>
      </c>
      <c r="L1392" s="16" t="str">
        <v>0 - BM Port</v>
      </c>
      <c r="N1392" s="16" t="str">
        <v>0 - Port Assets</v>
      </c>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8"/>
      <c r="BQ1392" s="8"/>
      <c r="BR1392" s="16" t="str">
        <v>0- Port Costs</v>
      </c>
      <c r="BV1392" s="16" t="str">
        <v>0- Port Value</v>
      </c>
      <c r="BW1392" s="8"/>
      <c r="BX1392" s="16" t="str">
        <v>0</v>
      </c>
    </row>
    <row r="1393" spans="8:76" hidden="1" outlineLevel="1" x14ac:dyDescent="0.3">
      <c r="H1393" s="16" t="str">
        <v>0 - BM Costs</v>
      </c>
      <c r="L1393" s="16" t="str">
        <v>0 - BM Port</v>
      </c>
      <c r="N1393" s="16" t="str">
        <v>0 - Port Assets</v>
      </c>
      <c r="O1393" s="8"/>
      <c r="P1393" s="8"/>
      <c r="Q1393" s="8"/>
      <c r="R1393" s="8"/>
      <c r="S1393" s="8"/>
      <c r="T1393" s="8"/>
      <c r="U1393" s="8"/>
      <c r="V1393" s="8"/>
      <c r="W1393" s="8"/>
      <c r="X1393" s="8"/>
      <c r="Y1393" s="8"/>
      <c r="Z1393" s="8"/>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8"/>
      <c r="BQ1393" s="8"/>
      <c r="BR1393" s="16" t="str">
        <v>0- Port Costs</v>
      </c>
      <c r="BV1393" s="16" t="str">
        <v>0- Port Value</v>
      </c>
      <c r="BW1393" s="8"/>
      <c r="BX1393" s="16" t="str">
        <v>0</v>
      </c>
    </row>
    <row r="1394" spans="8:76" hidden="1" outlineLevel="1" x14ac:dyDescent="0.3">
      <c r="H1394" s="16" t="str">
        <v>0 - BM Costs</v>
      </c>
      <c r="L1394" s="16" t="str">
        <v>0 - BM Port</v>
      </c>
      <c r="N1394" s="16" t="str">
        <v>0 - Port Assets</v>
      </c>
      <c r="O1394" s="8"/>
      <c r="P1394" s="8"/>
      <c r="Q1394" s="8"/>
      <c r="R1394" s="8"/>
      <c r="S1394" s="8"/>
      <c r="T1394" s="8"/>
      <c r="U1394" s="8"/>
      <c r="V1394" s="8"/>
      <c r="W1394" s="8"/>
      <c r="X1394" s="8"/>
      <c r="Y1394" s="8"/>
      <c r="Z1394" s="8"/>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8"/>
      <c r="BQ1394" s="8"/>
      <c r="BR1394" s="16" t="str">
        <v>0- Port Costs</v>
      </c>
      <c r="BV1394" s="16" t="str">
        <v>0- Port Value</v>
      </c>
      <c r="BW1394" s="8"/>
      <c r="BX1394" s="16" t="str">
        <v>0</v>
      </c>
    </row>
    <row r="1395" spans="8:76" hidden="1" outlineLevel="1" x14ac:dyDescent="0.3">
      <c r="H1395" s="16" t="str">
        <v>0 - BM Costs</v>
      </c>
      <c r="L1395" s="16" t="str">
        <v>0 - BM Port</v>
      </c>
      <c r="N1395" s="16" t="str">
        <v>0 - Port Assets</v>
      </c>
      <c r="O1395" s="8"/>
      <c r="P1395" s="8"/>
      <c r="Q1395" s="8"/>
      <c r="R1395" s="8"/>
      <c r="S1395" s="8"/>
      <c r="T1395" s="8"/>
      <c r="U1395" s="8"/>
      <c r="V1395" s="8"/>
      <c r="W1395" s="8"/>
      <c r="X1395" s="8"/>
      <c r="Y1395" s="8"/>
      <c r="Z1395" s="8"/>
      <c r="AA1395" s="8"/>
      <c r="AB1395" s="8"/>
      <c r="AC1395" s="8"/>
      <c r="AD1395" s="8"/>
      <c r="AE1395" s="8"/>
      <c r="AF1395" s="8"/>
      <c r="AG1395" s="8"/>
      <c r="AH1395" s="8"/>
      <c r="AI1395" s="8"/>
      <c r="AJ1395" s="8"/>
      <c r="AK1395" s="8"/>
      <c r="AL1395" s="8"/>
      <c r="AM1395" s="8"/>
      <c r="AN1395" s="8"/>
      <c r="AO1395" s="8"/>
      <c r="AP1395" s="8"/>
      <c r="AQ1395" s="8"/>
      <c r="AR1395" s="8"/>
      <c r="AS1395" s="8"/>
      <c r="AT1395" s="8"/>
      <c r="AU1395" s="8"/>
      <c r="AV1395" s="8"/>
      <c r="AW1395" s="8"/>
      <c r="AX1395" s="8"/>
      <c r="AY1395" s="8"/>
      <c r="AZ1395" s="8"/>
      <c r="BA1395" s="8"/>
      <c r="BB1395" s="8"/>
      <c r="BC1395" s="8"/>
      <c r="BD1395" s="8"/>
      <c r="BE1395" s="8"/>
      <c r="BF1395" s="8"/>
      <c r="BG1395" s="8"/>
      <c r="BH1395" s="8"/>
      <c r="BI1395" s="8"/>
      <c r="BJ1395" s="8"/>
      <c r="BK1395" s="8"/>
      <c r="BL1395" s="8"/>
      <c r="BM1395" s="8"/>
      <c r="BN1395" s="8"/>
      <c r="BO1395" s="8"/>
      <c r="BP1395" s="8"/>
      <c r="BQ1395" s="8"/>
      <c r="BR1395" s="16" t="str">
        <v>0- Port Costs</v>
      </c>
      <c r="BV1395" s="16" t="str">
        <v>0- Port Value</v>
      </c>
      <c r="BW1395" s="8"/>
      <c r="BX1395" s="16" t="str">
        <v>0</v>
      </c>
    </row>
    <row r="1396" spans="8:76" hidden="1" outlineLevel="1" x14ac:dyDescent="0.3">
      <c r="H1396" s="16" t="str">
        <v>0 - BM Costs</v>
      </c>
      <c r="L1396" s="16" t="str">
        <v>0 - BM Port</v>
      </c>
      <c r="N1396" s="16" t="str">
        <v>0 - Port Assets</v>
      </c>
      <c r="O1396" s="8"/>
      <c r="P1396" s="8"/>
      <c r="Q1396" s="8"/>
      <c r="R1396" s="8"/>
      <c r="S1396" s="8"/>
      <c r="T1396" s="8"/>
      <c r="U1396" s="8"/>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8"/>
      <c r="BQ1396" s="8"/>
      <c r="BR1396" s="16" t="str">
        <v>0- Port Costs</v>
      </c>
      <c r="BV1396" s="16" t="str">
        <v>0- Port Value</v>
      </c>
      <c r="BW1396" s="8"/>
      <c r="BX1396" s="16" t="str">
        <v>0</v>
      </c>
    </row>
    <row r="1397" spans="8:76" hidden="1" outlineLevel="1" x14ac:dyDescent="0.3">
      <c r="H1397" s="16" t="str">
        <v>0 - BM Costs</v>
      </c>
      <c r="L1397" s="16" t="str">
        <v>0 - BM Port</v>
      </c>
      <c r="N1397" s="16" t="str">
        <v>0 - Port Assets</v>
      </c>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8"/>
      <c r="BQ1397" s="8"/>
      <c r="BR1397" s="16" t="str">
        <v>0- Port Costs</v>
      </c>
      <c r="BV1397" s="16" t="str">
        <v>0- Port Value</v>
      </c>
      <c r="BW1397" s="8"/>
      <c r="BX1397" s="16" t="str">
        <v>0</v>
      </c>
    </row>
    <row r="1398" spans="8:76" hidden="1" outlineLevel="1" x14ac:dyDescent="0.3">
      <c r="H1398" s="16" t="str">
        <v>0 - BM Costs</v>
      </c>
      <c r="L1398" s="16" t="str">
        <v>0 - BM Port</v>
      </c>
      <c r="N1398" s="16" t="str">
        <v>0 - Port Assets</v>
      </c>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8"/>
      <c r="BQ1398" s="8"/>
      <c r="BR1398" s="16" t="str">
        <v>0- Port Costs</v>
      </c>
      <c r="BV1398" s="16" t="str">
        <v>0- Port Value</v>
      </c>
      <c r="BW1398" s="8"/>
      <c r="BX1398" s="16" t="str">
        <v>0</v>
      </c>
    </row>
    <row r="1399" spans="8:76" hidden="1" outlineLevel="1" x14ac:dyDescent="0.3">
      <c r="H1399" s="16" t="str">
        <v>0 - BM Costs</v>
      </c>
      <c r="L1399" s="16" t="str">
        <v>0 - BM Port</v>
      </c>
      <c r="N1399" s="16" t="str">
        <v>0 - Port Assets</v>
      </c>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8"/>
      <c r="BQ1399" s="8"/>
      <c r="BR1399" s="16" t="str">
        <v>0- Port Costs</v>
      </c>
      <c r="BV1399" s="16" t="str">
        <v>0- Port Value</v>
      </c>
      <c r="BW1399" s="8"/>
      <c r="BX1399" s="16" t="str">
        <v>0</v>
      </c>
    </row>
    <row r="1400" spans="8:76" hidden="1" outlineLevel="1" x14ac:dyDescent="0.3">
      <c r="H1400" s="16" t="str">
        <v>0 - BM Costs</v>
      </c>
      <c r="L1400" s="16" t="str">
        <v>0 - BM Port</v>
      </c>
      <c r="N1400" s="16" t="str">
        <v>0 - Port Assets</v>
      </c>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8"/>
      <c r="BQ1400" s="8"/>
      <c r="BR1400" s="16" t="str">
        <v>0- Port Costs</v>
      </c>
      <c r="BV1400" s="16" t="str">
        <v>0- Port Value</v>
      </c>
      <c r="BW1400" s="8"/>
      <c r="BX1400" s="16" t="str">
        <v>0</v>
      </c>
    </row>
    <row r="1401" spans="8:76" hidden="1" outlineLevel="1" x14ac:dyDescent="0.3">
      <c r="H1401" s="16" t="str">
        <v>0 - BM Costs</v>
      </c>
      <c r="L1401" s="16" t="str">
        <v>0 - BM Port</v>
      </c>
      <c r="N1401" s="16" t="str">
        <v>0 - Port Assets</v>
      </c>
      <c r="O1401" s="8"/>
      <c r="P1401" s="8"/>
      <c r="Q1401" s="8"/>
      <c r="R1401" s="8"/>
      <c r="S1401" s="8"/>
      <c r="T1401" s="8"/>
      <c r="U1401" s="8"/>
      <c r="V1401" s="8"/>
      <c r="W1401" s="8"/>
      <c r="X1401" s="8"/>
      <c r="Y1401" s="8"/>
      <c r="Z1401" s="8"/>
      <c r="AA1401" s="8"/>
      <c r="AB1401" s="8"/>
      <c r="AC1401" s="8"/>
      <c r="AD1401" s="8"/>
      <c r="AE1401" s="8"/>
      <c r="AF1401" s="8"/>
      <c r="AG1401" s="8"/>
      <c r="AH1401" s="8"/>
      <c r="AI1401" s="8"/>
      <c r="AJ1401" s="8"/>
      <c r="AK1401" s="8"/>
      <c r="AL1401" s="8"/>
      <c r="AM1401" s="8"/>
      <c r="AN1401" s="8"/>
      <c r="AO1401" s="8"/>
      <c r="AP1401" s="8"/>
      <c r="AQ1401" s="8"/>
      <c r="AR1401" s="8"/>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8"/>
      <c r="BQ1401" s="8"/>
      <c r="BR1401" s="16" t="str">
        <v>0- Port Costs</v>
      </c>
      <c r="BV1401" s="16" t="str">
        <v>0- Port Value</v>
      </c>
      <c r="BW1401" s="8"/>
      <c r="BX1401" s="16" t="str">
        <v>0</v>
      </c>
    </row>
    <row r="1402" spans="8:76" hidden="1" outlineLevel="1" x14ac:dyDescent="0.3">
      <c r="H1402" s="16" t="str">
        <v>0 - BM Costs</v>
      </c>
      <c r="L1402" s="16" t="str">
        <v>0 - BM Port</v>
      </c>
      <c r="N1402" s="16" t="str">
        <v>0 - Port Assets</v>
      </c>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8"/>
      <c r="BQ1402" s="8"/>
      <c r="BR1402" s="16" t="str">
        <v>0- Port Costs</v>
      </c>
      <c r="BV1402" s="16" t="str">
        <v>0- Port Value</v>
      </c>
      <c r="BW1402" s="8"/>
      <c r="BX1402" s="16" t="str">
        <v>0</v>
      </c>
    </row>
    <row r="1403" spans="8:76" hidden="1" outlineLevel="1" x14ac:dyDescent="0.3">
      <c r="H1403" s="16" t="str">
        <v>0 - BM Costs</v>
      </c>
      <c r="L1403" s="16" t="str">
        <v>0 - BM Port</v>
      </c>
      <c r="N1403" s="16" t="str">
        <v>0 - Port Assets</v>
      </c>
      <c r="O1403" s="8"/>
      <c r="P1403" s="8"/>
      <c r="Q1403" s="8"/>
      <c r="R1403" s="8"/>
      <c r="S1403" s="8"/>
      <c r="T1403" s="8"/>
      <c r="U1403" s="8"/>
      <c r="V1403" s="8"/>
      <c r="W1403" s="8"/>
      <c r="X1403" s="8"/>
      <c r="Y1403" s="8"/>
      <c r="Z1403" s="8"/>
      <c r="AA1403" s="8"/>
      <c r="AB1403" s="8"/>
      <c r="AC1403" s="8"/>
      <c r="AD1403" s="8"/>
      <c r="AE1403" s="8"/>
      <c r="AF1403" s="8"/>
      <c r="AG1403" s="8"/>
      <c r="AH1403" s="8"/>
      <c r="AI1403" s="8"/>
      <c r="AJ1403" s="8"/>
      <c r="AK1403" s="8"/>
      <c r="AL1403" s="8"/>
      <c r="AM1403" s="8"/>
      <c r="AN1403" s="8"/>
      <c r="AO1403" s="8"/>
      <c r="AP1403" s="8"/>
      <c r="AQ1403" s="8"/>
      <c r="AR1403" s="8"/>
      <c r="AS1403" s="8"/>
      <c r="AT1403" s="8"/>
      <c r="AU1403" s="8"/>
      <c r="AV1403" s="8"/>
      <c r="AW1403" s="8"/>
      <c r="AX1403" s="8"/>
      <c r="AY1403" s="8"/>
      <c r="AZ1403" s="8"/>
      <c r="BA1403" s="8"/>
      <c r="BB1403" s="8"/>
      <c r="BC1403" s="8"/>
      <c r="BD1403" s="8"/>
      <c r="BE1403" s="8"/>
      <c r="BF1403" s="8"/>
      <c r="BG1403" s="8"/>
      <c r="BH1403" s="8"/>
      <c r="BI1403" s="8"/>
      <c r="BJ1403" s="8"/>
      <c r="BK1403" s="8"/>
      <c r="BL1403" s="8"/>
      <c r="BM1403" s="8"/>
      <c r="BN1403" s="8"/>
      <c r="BO1403" s="8"/>
      <c r="BP1403" s="8"/>
      <c r="BQ1403" s="8"/>
      <c r="BR1403" s="16" t="str">
        <v>0- Port Costs</v>
      </c>
      <c r="BV1403" s="16" t="str">
        <v>0- Port Value</v>
      </c>
      <c r="BW1403" s="8"/>
      <c r="BX1403" s="16" t="str">
        <v>0</v>
      </c>
    </row>
    <row r="1404" spans="8:76" hidden="1" outlineLevel="1" x14ac:dyDescent="0.3">
      <c r="H1404" s="16" t="str">
        <v>0 - BM Costs</v>
      </c>
      <c r="L1404" s="16" t="str">
        <v>0 - BM Port</v>
      </c>
      <c r="N1404" s="16" t="str">
        <v>0 - Port Assets</v>
      </c>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8"/>
      <c r="BQ1404" s="8"/>
      <c r="BR1404" s="16" t="str">
        <v>0- Port Costs</v>
      </c>
      <c r="BV1404" s="16" t="str">
        <v>0- Port Value</v>
      </c>
      <c r="BW1404" s="8"/>
      <c r="BX1404" s="16" t="str">
        <v>0</v>
      </c>
    </row>
    <row r="1405" spans="8:76" hidden="1" outlineLevel="1" x14ac:dyDescent="0.3">
      <c r="H1405" s="16" t="str">
        <v>0 - BM Costs</v>
      </c>
      <c r="L1405" s="16" t="str">
        <v>0 - BM Port</v>
      </c>
      <c r="N1405" s="16" t="str">
        <v>0 - Port Assets</v>
      </c>
      <c r="O1405" s="8"/>
      <c r="P1405" s="8"/>
      <c r="Q1405" s="8"/>
      <c r="R1405" s="8"/>
      <c r="S1405" s="8"/>
      <c r="T1405" s="8"/>
      <c r="U1405" s="8"/>
      <c r="V1405" s="8"/>
      <c r="W1405" s="8"/>
      <c r="X1405" s="8"/>
      <c r="Y1405" s="8"/>
      <c r="Z1405" s="8"/>
      <c r="AA1405" s="8"/>
      <c r="AB1405" s="8"/>
      <c r="AC1405" s="8"/>
      <c r="AD1405" s="8"/>
      <c r="AE1405" s="8"/>
      <c r="AF1405" s="8"/>
      <c r="AG1405" s="8"/>
      <c r="AH1405" s="8"/>
      <c r="AI1405" s="8"/>
      <c r="AJ1405" s="8"/>
      <c r="AK1405" s="8"/>
      <c r="AL1405" s="8"/>
      <c r="AM1405" s="8"/>
      <c r="AN1405" s="8"/>
      <c r="AO1405" s="8"/>
      <c r="AP1405" s="8"/>
      <c r="AQ1405" s="8"/>
      <c r="AR1405" s="8"/>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8"/>
      <c r="BQ1405" s="8"/>
      <c r="BR1405" s="16" t="str">
        <v>0- Port Costs</v>
      </c>
      <c r="BV1405" s="16" t="str">
        <v>0- Port Value</v>
      </c>
      <c r="BW1405" s="8"/>
      <c r="BX1405" s="16" t="str">
        <v>0</v>
      </c>
    </row>
    <row r="1406" spans="8:76" hidden="1" outlineLevel="1" x14ac:dyDescent="0.3">
      <c r="H1406" s="16" t="str">
        <v>0 - BM Costs</v>
      </c>
      <c r="L1406" s="16" t="str">
        <v>0 - BM Port</v>
      </c>
      <c r="N1406" s="16" t="str">
        <v>0 - Port Assets</v>
      </c>
      <c r="O1406" s="8"/>
      <c r="P1406" s="8"/>
      <c r="Q1406" s="8"/>
      <c r="R1406" s="8"/>
      <c r="S1406" s="8"/>
      <c r="T1406" s="8"/>
      <c r="U1406" s="8"/>
      <c r="V1406" s="8"/>
      <c r="W1406" s="8"/>
      <c r="X1406" s="8"/>
      <c r="Y1406" s="8"/>
      <c r="Z1406" s="8"/>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8"/>
      <c r="BQ1406" s="8"/>
      <c r="BR1406" s="16" t="str">
        <v>0- Port Costs</v>
      </c>
      <c r="BV1406" s="16" t="str">
        <v>0- Port Value</v>
      </c>
      <c r="BW1406" s="8"/>
      <c r="BX1406" s="16" t="str">
        <v>0</v>
      </c>
    </row>
    <row r="1407" spans="8:76" hidden="1" outlineLevel="1" x14ac:dyDescent="0.3">
      <c r="H1407" s="16" t="str">
        <v>0 - BM Costs</v>
      </c>
      <c r="L1407" s="16" t="str">
        <v>0 - BM Port</v>
      </c>
      <c r="N1407" s="16" t="str">
        <v>0 - Port Assets</v>
      </c>
      <c r="O1407" s="8"/>
      <c r="P1407" s="8"/>
      <c r="Q1407" s="8"/>
      <c r="R1407" s="8"/>
      <c r="S1407" s="8"/>
      <c r="T1407" s="8"/>
      <c r="U1407" s="8"/>
      <c r="V1407" s="8"/>
      <c r="W1407" s="8"/>
      <c r="X1407" s="8"/>
      <c r="Y1407" s="8"/>
      <c r="Z1407" s="8"/>
      <c r="AA1407" s="8"/>
      <c r="AB1407" s="8"/>
      <c r="AC1407" s="8"/>
      <c r="AD1407" s="8"/>
      <c r="AE1407" s="8"/>
      <c r="AF1407" s="8"/>
      <c r="AG1407" s="8"/>
      <c r="AH1407" s="8"/>
      <c r="AI1407" s="8"/>
      <c r="AJ1407" s="8"/>
      <c r="AK1407" s="8"/>
      <c r="AL1407" s="8"/>
      <c r="AM1407" s="8"/>
      <c r="AN1407" s="8"/>
      <c r="AO1407" s="8"/>
      <c r="AP1407" s="8"/>
      <c r="AQ1407" s="8"/>
      <c r="AR1407" s="8"/>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8"/>
      <c r="BQ1407" s="8"/>
      <c r="BR1407" s="16" t="str">
        <v>0- Port Costs</v>
      </c>
      <c r="BV1407" s="16" t="str">
        <v>0- Port Value</v>
      </c>
      <c r="BW1407" s="8"/>
      <c r="BX1407" s="16" t="str">
        <v>0</v>
      </c>
    </row>
    <row r="1408" spans="8:76" hidden="1" outlineLevel="1" x14ac:dyDescent="0.3">
      <c r="H1408" s="16" t="str">
        <v>0 - BM Costs</v>
      </c>
      <c r="L1408" s="16" t="str">
        <v>0 - BM Port</v>
      </c>
      <c r="N1408" s="16" t="str">
        <v>0 - Port Assets</v>
      </c>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8"/>
      <c r="BQ1408" s="8"/>
      <c r="BR1408" s="16" t="str">
        <v>0- Port Costs</v>
      </c>
      <c r="BV1408" s="16" t="str">
        <v>0- Port Value</v>
      </c>
      <c r="BW1408" s="8"/>
      <c r="BX1408" s="16" t="str">
        <v>0</v>
      </c>
    </row>
    <row r="1409" spans="8:76" hidden="1" outlineLevel="1" x14ac:dyDescent="0.3">
      <c r="H1409" s="16" t="str">
        <v>0 - BM Costs</v>
      </c>
      <c r="L1409" s="16" t="str">
        <v>0 - BM Port</v>
      </c>
      <c r="N1409" s="16" t="str">
        <v>0 - Port Assets</v>
      </c>
      <c r="O1409" s="8"/>
      <c r="P1409" s="8"/>
      <c r="Q1409" s="8"/>
      <c r="R1409" s="8"/>
      <c r="S1409" s="8"/>
      <c r="T1409" s="8"/>
      <c r="U1409" s="8"/>
      <c r="V1409" s="8"/>
      <c r="W1409" s="8"/>
      <c r="X1409" s="8"/>
      <c r="Y1409" s="8"/>
      <c r="Z1409" s="8"/>
      <c r="AA1409" s="8"/>
      <c r="AB1409" s="8"/>
      <c r="AC1409" s="8"/>
      <c r="AD1409" s="8"/>
      <c r="AE1409" s="8"/>
      <c r="AF1409" s="8"/>
      <c r="AG1409" s="8"/>
      <c r="AH1409" s="8"/>
      <c r="AI1409" s="8"/>
      <c r="AJ1409" s="8"/>
      <c r="AK1409" s="8"/>
      <c r="AL1409" s="8"/>
      <c r="AM1409" s="8"/>
      <c r="AN1409" s="8"/>
      <c r="AO1409" s="8"/>
      <c r="AP1409" s="8"/>
      <c r="AQ1409" s="8"/>
      <c r="AR1409" s="8"/>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8"/>
      <c r="BQ1409" s="8"/>
      <c r="BR1409" s="16" t="str">
        <v>0- Port Costs</v>
      </c>
      <c r="BV1409" s="16" t="str">
        <v>0- Port Value</v>
      </c>
      <c r="BW1409" s="8"/>
      <c r="BX1409" s="16" t="str">
        <v>0</v>
      </c>
    </row>
    <row r="1410" spans="8:76" hidden="1" outlineLevel="1" x14ac:dyDescent="0.3">
      <c r="H1410" s="16" t="str">
        <v>0 - BM Costs</v>
      </c>
      <c r="L1410" s="16" t="str">
        <v>0 - BM Port</v>
      </c>
      <c r="N1410" s="16" t="str">
        <v>0 - Port Assets</v>
      </c>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8"/>
      <c r="BQ1410" s="8"/>
      <c r="BR1410" s="16" t="str">
        <v>0- Port Costs</v>
      </c>
      <c r="BV1410" s="16" t="str">
        <v>0- Port Value</v>
      </c>
      <c r="BW1410" s="8"/>
      <c r="BX1410" s="16" t="str">
        <v>0</v>
      </c>
    </row>
    <row r="1411" spans="8:76" hidden="1" outlineLevel="1" x14ac:dyDescent="0.3">
      <c r="H1411" s="16" t="str">
        <v>0 - BM Costs</v>
      </c>
      <c r="L1411" s="16" t="str">
        <v>0 - BM Port</v>
      </c>
      <c r="N1411" s="16" t="str">
        <v>0 - Port Assets</v>
      </c>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8"/>
      <c r="BQ1411" s="8"/>
      <c r="BR1411" s="16" t="str">
        <v>0- Port Costs</v>
      </c>
      <c r="BV1411" s="16" t="str">
        <v>0- Port Value</v>
      </c>
      <c r="BW1411" s="8"/>
      <c r="BX1411" s="16" t="str">
        <v>0</v>
      </c>
    </row>
    <row r="1412" spans="8:76" hidden="1" outlineLevel="1" x14ac:dyDescent="0.3">
      <c r="H1412" s="16" t="str">
        <v>0 - BM Costs</v>
      </c>
      <c r="L1412" s="16" t="str">
        <v>0 - BM Port</v>
      </c>
      <c r="N1412" s="16" t="str">
        <v>0 - Port Assets</v>
      </c>
      <c r="O1412" s="8"/>
      <c r="P1412" s="8"/>
      <c r="Q1412" s="8"/>
      <c r="R1412" s="8"/>
      <c r="S1412" s="8"/>
      <c r="T1412" s="8"/>
      <c r="U1412" s="8"/>
      <c r="V1412" s="8"/>
      <c r="W1412" s="8"/>
      <c r="X1412" s="8"/>
      <c r="Y1412" s="8"/>
      <c r="Z1412" s="8"/>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8"/>
      <c r="BQ1412" s="8"/>
      <c r="BR1412" s="16" t="str">
        <v>0- Port Costs</v>
      </c>
      <c r="BV1412" s="16" t="str">
        <v>0- Port Value</v>
      </c>
      <c r="BW1412" s="8"/>
      <c r="BX1412" s="16" t="str">
        <v>0</v>
      </c>
    </row>
    <row r="1413" spans="8:76" hidden="1" outlineLevel="1" x14ac:dyDescent="0.3">
      <c r="H1413" s="16" t="str">
        <v>0 - BM Costs</v>
      </c>
      <c r="L1413" s="16" t="str">
        <v>0 - BM Port</v>
      </c>
      <c r="N1413" s="16" t="str">
        <v>0 - Port Assets</v>
      </c>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8"/>
      <c r="BQ1413" s="8"/>
      <c r="BR1413" s="16" t="str">
        <v>0- Port Costs</v>
      </c>
      <c r="BV1413" s="16" t="str">
        <v>0- Port Value</v>
      </c>
      <c r="BW1413" s="8"/>
      <c r="BX1413" s="16" t="str">
        <v>0</v>
      </c>
    </row>
    <row r="1414" spans="8:76" hidden="1" outlineLevel="1" x14ac:dyDescent="0.3">
      <c r="H1414" s="16" t="str">
        <v>0 - BM Costs</v>
      </c>
      <c r="L1414" s="16" t="str">
        <v>0 - BM Port</v>
      </c>
      <c r="N1414" s="16" t="str">
        <v>0 - Port Assets</v>
      </c>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8"/>
      <c r="BQ1414" s="8"/>
      <c r="BR1414" s="16" t="str">
        <v>0- Port Costs</v>
      </c>
      <c r="BV1414" s="16" t="str">
        <v>0- Port Value</v>
      </c>
      <c r="BW1414" s="8"/>
      <c r="BX1414" s="16" t="str">
        <v>0</v>
      </c>
    </row>
    <row r="1415" spans="8:76" hidden="1" outlineLevel="1" x14ac:dyDescent="0.3">
      <c r="H1415" s="16" t="str">
        <v>0 - BM Costs</v>
      </c>
      <c r="L1415" s="16" t="str">
        <v>0 - BM Port</v>
      </c>
      <c r="N1415" s="16" t="str">
        <v>0 - Port Assets</v>
      </c>
      <c r="O1415" s="8"/>
      <c r="P1415" s="8"/>
      <c r="Q1415" s="8"/>
      <c r="R1415" s="8"/>
      <c r="S1415" s="8"/>
      <c r="T1415" s="8"/>
      <c r="U1415" s="8"/>
      <c r="V1415" s="8"/>
      <c r="W1415" s="8"/>
      <c r="X1415" s="8"/>
      <c r="Y1415" s="8"/>
      <c r="Z1415" s="8"/>
      <c r="AA1415" s="8"/>
      <c r="AB1415" s="8"/>
      <c r="AC1415" s="8"/>
      <c r="AD1415" s="8"/>
      <c r="AE1415" s="8"/>
      <c r="AF1415" s="8"/>
      <c r="AG1415" s="8"/>
      <c r="AH1415" s="8"/>
      <c r="AI1415" s="8"/>
      <c r="AJ1415" s="8"/>
      <c r="AK1415" s="8"/>
      <c r="AL1415" s="8"/>
      <c r="AM1415" s="8"/>
      <c r="AN1415" s="8"/>
      <c r="AO1415" s="8"/>
      <c r="AP1415" s="8"/>
      <c r="AQ1415" s="8"/>
      <c r="AR1415" s="8"/>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8"/>
      <c r="BQ1415" s="8"/>
      <c r="BR1415" s="16" t="str">
        <v>0- Port Costs</v>
      </c>
      <c r="BV1415" s="16" t="str">
        <v>0- Port Value</v>
      </c>
      <c r="BW1415" s="8"/>
      <c r="BX1415" s="16" t="str">
        <v>0</v>
      </c>
    </row>
    <row r="1416" spans="8:76" hidden="1" outlineLevel="1" x14ac:dyDescent="0.3">
      <c r="H1416" s="16" t="str">
        <v>0 - BM Costs</v>
      </c>
      <c r="L1416" s="16" t="str">
        <v>0 - BM Port</v>
      </c>
      <c r="N1416" s="16" t="str">
        <v>0 - Port Assets</v>
      </c>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8"/>
      <c r="BQ1416" s="8"/>
      <c r="BR1416" s="16" t="str">
        <v>0- Port Costs</v>
      </c>
      <c r="BV1416" s="16" t="str">
        <v>0- Port Value</v>
      </c>
      <c r="BW1416" s="8"/>
      <c r="BX1416" s="16" t="str">
        <v>0</v>
      </c>
    </row>
    <row r="1417" spans="8:76" hidden="1" outlineLevel="1" x14ac:dyDescent="0.3">
      <c r="H1417" s="16" t="str">
        <v>0 - BM Costs</v>
      </c>
      <c r="L1417" s="16" t="str">
        <v>0 - BM Port</v>
      </c>
      <c r="N1417" s="16" t="str">
        <v>0 - Port Assets</v>
      </c>
      <c r="O1417" s="8"/>
      <c r="P1417" s="8"/>
      <c r="Q1417" s="8"/>
      <c r="R1417" s="8"/>
      <c r="S1417" s="8"/>
      <c r="T1417" s="8"/>
      <c r="U1417" s="8"/>
      <c r="V1417" s="8"/>
      <c r="W1417" s="8"/>
      <c r="X1417" s="8"/>
      <c r="Y1417" s="8"/>
      <c r="Z1417" s="8"/>
      <c r="AA1417" s="8"/>
      <c r="AB1417" s="8"/>
      <c r="AC1417" s="8"/>
      <c r="AD1417" s="8"/>
      <c r="AE1417" s="8"/>
      <c r="AF1417" s="8"/>
      <c r="AG1417" s="8"/>
      <c r="AH1417" s="8"/>
      <c r="AI1417" s="8"/>
      <c r="AJ1417" s="8"/>
      <c r="AK1417" s="8"/>
      <c r="AL1417" s="8"/>
      <c r="AM1417" s="8"/>
      <c r="AN1417" s="8"/>
      <c r="AO1417" s="8"/>
      <c r="AP1417" s="8"/>
      <c r="AQ1417" s="8"/>
      <c r="AR1417" s="8"/>
      <c r="AS1417" s="8"/>
      <c r="AT1417" s="8"/>
      <c r="AU1417" s="8"/>
      <c r="AV1417" s="8"/>
      <c r="AW1417" s="8"/>
      <c r="AX1417" s="8"/>
      <c r="AY1417" s="8"/>
      <c r="AZ1417" s="8"/>
      <c r="BA1417" s="8"/>
      <c r="BB1417" s="8"/>
      <c r="BC1417" s="8"/>
      <c r="BD1417" s="8"/>
      <c r="BE1417" s="8"/>
      <c r="BF1417" s="8"/>
      <c r="BG1417" s="8"/>
      <c r="BH1417" s="8"/>
      <c r="BI1417" s="8"/>
      <c r="BJ1417" s="8"/>
      <c r="BK1417" s="8"/>
      <c r="BL1417" s="8"/>
      <c r="BM1417" s="8"/>
      <c r="BN1417" s="8"/>
      <c r="BO1417" s="8"/>
      <c r="BP1417" s="8"/>
      <c r="BQ1417" s="8"/>
      <c r="BR1417" s="16" t="str">
        <v>0- Port Costs</v>
      </c>
      <c r="BV1417" s="16" t="str">
        <v>0- Port Value</v>
      </c>
      <c r="BW1417" s="8"/>
      <c r="BX1417" s="16" t="str">
        <v>0</v>
      </c>
    </row>
    <row r="1418" spans="8:76" hidden="1" outlineLevel="1" x14ac:dyDescent="0.3">
      <c r="H1418" s="16" t="str">
        <v>0 - BM Costs</v>
      </c>
      <c r="L1418" s="16" t="str">
        <v>0 - BM Port</v>
      </c>
      <c r="N1418" s="16" t="str">
        <v>0 - Port Assets</v>
      </c>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8"/>
      <c r="BQ1418" s="8"/>
      <c r="BR1418" s="16" t="str">
        <v>0- Port Costs</v>
      </c>
      <c r="BV1418" s="16" t="str">
        <v>0- Port Value</v>
      </c>
      <c r="BW1418" s="8"/>
      <c r="BX1418" s="16" t="str">
        <v>0</v>
      </c>
    </row>
    <row r="1419" spans="8:76" hidden="1" outlineLevel="1" x14ac:dyDescent="0.3">
      <c r="H1419" s="16" t="str">
        <v>0 - BM Costs</v>
      </c>
      <c r="L1419" s="16" t="str">
        <v>0 - BM Port</v>
      </c>
      <c r="N1419" s="16" t="str">
        <v>0 - Port Assets</v>
      </c>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8"/>
      <c r="AX1419" s="8"/>
      <c r="AY1419" s="8"/>
      <c r="AZ1419" s="8"/>
      <c r="BA1419" s="8"/>
      <c r="BB1419" s="8"/>
      <c r="BC1419" s="8"/>
      <c r="BD1419" s="8"/>
      <c r="BE1419" s="8"/>
      <c r="BF1419" s="8"/>
      <c r="BG1419" s="8"/>
      <c r="BH1419" s="8"/>
      <c r="BI1419" s="8"/>
      <c r="BJ1419" s="8"/>
      <c r="BK1419" s="8"/>
      <c r="BL1419" s="8"/>
      <c r="BM1419" s="8"/>
      <c r="BN1419" s="8"/>
      <c r="BO1419" s="8"/>
      <c r="BP1419" s="8"/>
      <c r="BQ1419" s="8"/>
      <c r="BR1419" s="16" t="str">
        <v>0- Port Costs</v>
      </c>
      <c r="BV1419" s="16" t="str">
        <v>0- Port Value</v>
      </c>
      <c r="BW1419" s="8"/>
      <c r="BX1419" s="16" t="str">
        <v>0</v>
      </c>
    </row>
    <row r="1420" spans="8:76" hidden="1" outlineLevel="1" x14ac:dyDescent="0.3">
      <c r="H1420" s="16" t="str">
        <v>0 - BM Costs</v>
      </c>
      <c r="L1420" s="16" t="str">
        <v>0 - BM Port</v>
      </c>
      <c r="N1420" s="16" t="str">
        <v>0 - Port Assets</v>
      </c>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8"/>
      <c r="AL1420" s="8"/>
      <c r="AM1420" s="8"/>
      <c r="AN1420" s="8"/>
      <c r="AO1420" s="8"/>
      <c r="AP1420" s="8"/>
      <c r="AQ1420" s="8"/>
      <c r="AR1420" s="8"/>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8"/>
      <c r="BQ1420" s="8"/>
      <c r="BR1420" s="16" t="str">
        <v>0- Port Costs</v>
      </c>
      <c r="BV1420" s="16" t="str">
        <v>0- Port Value</v>
      </c>
      <c r="BW1420" s="8"/>
      <c r="BX1420" s="16" t="str">
        <v>0</v>
      </c>
    </row>
    <row r="1421" spans="8:76" hidden="1" outlineLevel="1" x14ac:dyDescent="0.3">
      <c r="H1421" s="16" t="str">
        <v>0 - BM Costs</v>
      </c>
      <c r="L1421" s="16" t="str">
        <v>0 - BM Port</v>
      </c>
      <c r="N1421" s="16" t="str">
        <v>0 - Port Assets</v>
      </c>
      <c r="O1421" s="8"/>
      <c r="P1421" s="8"/>
      <c r="Q1421" s="8"/>
      <c r="R1421" s="8"/>
      <c r="S1421" s="8"/>
      <c r="T1421" s="8"/>
      <c r="U1421" s="8"/>
      <c r="V1421" s="8"/>
      <c r="W1421" s="8"/>
      <c r="X1421" s="8"/>
      <c r="Y1421" s="8"/>
      <c r="Z1421" s="8"/>
      <c r="AA1421" s="8"/>
      <c r="AB1421" s="8"/>
      <c r="AC1421" s="8"/>
      <c r="AD1421" s="8"/>
      <c r="AE1421" s="8"/>
      <c r="AF1421" s="8"/>
      <c r="AG1421" s="8"/>
      <c r="AH1421" s="8"/>
      <c r="AI1421" s="8"/>
      <c r="AJ1421" s="8"/>
      <c r="AK1421" s="8"/>
      <c r="AL1421" s="8"/>
      <c r="AM1421" s="8"/>
      <c r="AN1421" s="8"/>
      <c r="AO1421" s="8"/>
      <c r="AP1421" s="8"/>
      <c r="AQ1421" s="8"/>
      <c r="AR1421" s="8"/>
      <c r="AS1421" s="8"/>
      <c r="AT1421" s="8"/>
      <c r="AU1421" s="8"/>
      <c r="AV1421" s="8"/>
      <c r="AW1421" s="8"/>
      <c r="AX1421" s="8"/>
      <c r="AY1421" s="8"/>
      <c r="AZ1421" s="8"/>
      <c r="BA1421" s="8"/>
      <c r="BB1421" s="8"/>
      <c r="BC1421" s="8"/>
      <c r="BD1421" s="8"/>
      <c r="BE1421" s="8"/>
      <c r="BF1421" s="8"/>
      <c r="BG1421" s="8"/>
      <c r="BH1421" s="8"/>
      <c r="BI1421" s="8"/>
      <c r="BJ1421" s="8"/>
      <c r="BK1421" s="8"/>
      <c r="BL1421" s="8"/>
      <c r="BM1421" s="8"/>
      <c r="BN1421" s="8"/>
      <c r="BO1421" s="8"/>
      <c r="BP1421" s="8"/>
      <c r="BQ1421" s="8"/>
      <c r="BR1421" s="16" t="str">
        <v>0- Port Costs</v>
      </c>
      <c r="BV1421" s="16" t="str">
        <v>0- Port Value</v>
      </c>
      <c r="BW1421" s="8"/>
      <c r="BX1421" s="16" t="str">
        <v>0</v>
      </c>
    </row>
    <row r="1422" spans="8:76" hidden="1" outlineLevel="1" x14ac:dyDescent="0.3">
      <c r="H1422" s="16" t="str">
        <v>0 - BM Costs</v>
      </c>
      <c r="L1422" s="16" t="str">
        <v>0 - BM Port</v>
      </c>
      <c r="N1422" s="16" t="str">
        <v>0 - Port Assets</v>
      </c>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8"/>
      <c r="AX1422" s="8"/>
      <c r="AY1422" s="8"/>
      <c r="AZ1422" s="8"/>
      <c r="BA1422" s="8"/>
      <c r="BB1422" s="8"/>
      <c r="BC1422" s="8"/>
      <c r="BD1422" s="8"/>
      <c r="BE1422" s="8"/>
      <c r="BF1422" s="8"/>
      <c r="BG1422" s="8"/>
      <c r="BH1422" s="8"/>
      <c r="BI1422" s="8"/>
      <c r="BJ1422" s="8"/>
      <c r="BK1422" s="8"/>
      <c r="BL1422" s="8"/>
      <c r="BM1422" s="8"/>
      <c r="BN1422" s="8"/>
      <c r="BO1422" s="8"/>
      <c r="BP1422" s="8"/>
      <c r="BQ1422" s="8"/>
      <c r="BR1422" s="16" t="str">
        <v>0- Port Costs</v>
      </c>
      <c r="BV1422" s="16" t="str">
        <v>0- Port Value</v>
      </c>
      <c r="BW1422" s="8"/>
      <c r="BX1422" s="16" t="str">
        <v>0</v>
      </c>
    </row>
    <row r="1423" spans="8:76" hidden="1" outlineLevel="1" x14ac:dyDescent="0.3">
      <c r="H1423" s="16" t="str">
        <v>0 - BM Costs</v>
      </c>
      <c r="L1423" s="16" t="str">
        <v>0 - BM Port</v>
      </c>
      <c r="N1423" s="16" t="str">
        <v>0 - Port Assets</v>
      </c>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8"/>
      <c r="BQ1423" s="8"/>
      <c r="BR1423" s="16" t="str">
        <v>0- Port Costs</v>
      </c>
      <c r="BV1423" s="16" t="str">
        <v>0- Port Value</v>
      </c>
      <c r="BW1423" s="8"/>
      <c r="BX1423" s="16" t="str">
        <v>0</v>
      </c>
    </row>
    <row r="1424" spans="8:76" hidden="1" outlineLevel="1" x14ac:dyDescent="0.3">
      <c r="H1424" s="16" t="str">
        <v>0 - BM Costs</v>
      </c>
      <c r="L1424" s="16" t="str">
        <v>0 - BM Port</v>
      </c>
      <c r="N1424" s="16" t="str">
        <v>0 - Port Assets</v>
      </c>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8"/>
      <c r="AX1424" s="8"/>
      <c r="AY1424" s="8"/>
      <c r="AZ1424" s="8"/>
      <c r="BA1424" s="8"/>
      <c r="BB1424" s="8"/>
      <c r="BC1424" s="8"/>
      <c r="BD1424" s="8"/>
      <c r="BE1424" s="8"/>
      <c r="BF1424" s="8"/>
      <c r="BG1424" s="8"/>
      <c r="BH1424" s="8"/>
      <c r="BI1424" s="8"/>
      <c r="BJ1424" s="8"/>
      <c r="BK1424" s="8"/>
      <c r="BL1424" s="8"/>
      <c r="BM1424" s="8"/>
      <c r="BN1424" s="8"/>
      <c r="BO1424" s="8"/>
      <c r="BP1424" s="8"/>
      <c r="BQ1424" s="8"/>
      <c r="BR1424" s="16" t="str">
        <v>0- Port Costs</v>
      </c>
      <c r="BV1424" s="16" t="str">
        <v>0- Port Value</v>
      </c>
      <c r="BW1424" s="8"/>
      <c r="BX1424" s="16" t="str">
        <v>0</v>
      </c>
    </row>
    <row r="1425" spans="8:76" hidden="1" outlineLevel="1" x14ac:dyDescent="0.3">
      <c r="H1425" s="16" t="str">
        <v>0 - BM Costs</v>
      </c>
      <c r="L1425" s="16" t="str">
        <v>0 - BM Port</v>
      </c>
      <c r="N1425" s="16" t="str">
        <v>0 - Port Assets</v>
      </c>
      <c r="O1425" s="8"/>
      <c r="P1425" s="8"/>
      <c r="Q1425" s="8"/>
      <c r="R1425" s="8"/>
      <c r="S1425" s="8"/>
      <c r="T1425" s="8"/>
      <c r="U1425" s="8"/>
      <c r="V1425" s="8"/>
      <c r="W1425" s="8"/>
      <c r="X1425" s="8"/>
      <c r="Y1425" s="8"/>
      <c r="Z1425" s="8"/>
      <c r="AA1425" s="8"/>
      <c r="AB1425" s="8"/>
      <c r="AC1425" s="8"/>
      <c r="AD1425" s="8"/>
      <c r="AE1425" s="8"/>
      <c r="AF1425" s="8"/>
      <c r="AG1425" s="8"/>
      <c r="AH1425" s="8"/>
      <c r="AI1425" s="8"/>
      <c r="AJ1425" s="8"/>
      <c r="AK1425" s="8"/>
      <c r="AL1425" s="8"/>
      <c r="AM1425" s="8"/>
      <c r="AN1425" s="8"/>
      <c r="AO1425" s="8"/>
      <c r="AP1425" s="8"/>
      <c r="AQ1425" s="8"/>
      <c r="AR1425" s="8"/>
      <c r="AS1425" s="8"/>
      <c r="AT1425" s="8"/>
      <c r="AU1425" s="8"/>
      <c r="AV1425" s="8"/>
      <c r="AW1425" s="8"/>
      <c r="AX1425" s="8"/>
      <c r="AY1425" s="8"/>
      <c r="AZ1425" s="8"/>
      <c r="BA1425" s="8"/>
      <c r="BB1425" s="8"/>
      <c r="BC1425" s="8"/>
      <c r="BD1425" s="8"/>
      <c r="BE1425" s="8"/>
      <c r="BF1425" s="8"/>
      <c r="BG1425" s="8"/>
      <c r="BH1425" s="8"/>
      <c r="BI1425" s="8"/>
      <c r="BJ1425" s="8"/>
      <c r="BK1425" s="8"/>
      <c r="BL1425" s="8"/>
      <c r="BM1425" s="8"/>
      <c r="BN1425" s="8"/>
      <c r="BO1425" s="8"/>
      <c r="BP1425" s="8"/>
      <c r="BQ1425" s="8"/>
      <c r="BR1425" s="16" t="str">
        <v>0- Port Costs</v>
      </c>
      <c r="BV1425" s="16" t="str">
        <v>0- Port Value</v>
      </c>
      <c r="BW1425" s="8"/>
      <c r="BX1425" s="16" t="str">
        <v>0</v>
      </c>
    </row>
    <row r="1426" spans="8:76" hidden="1" outlineLevel="1" x14ac:dyDescent="0.3">
      <c r="H1426" s="16" t="str">
        <v>0 - BM Costs</v>
      </c>
      <c r="L1426" s="16" t="str">
        <v>0 - BM Port</v>
      </c>
      <c r="N1426" s="16" t="str">
        <v>0 - Port Assets</v>
      </c>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8"/>
      <c r="BQ1426" s="8"/>
      <c r="BR1426" s="16" t="str">
        <v>0- Port Costs</v>
      </c>
      <c r="BV1426" s="16" t="str">
        <v>0- Port Value</v>
      </c>
      <c r="BW1426" s="8"/>
      <c r="BX1426" s="16" t="str">
        <v>0</v>
      </c>
    </row>
    <row r="1427" spans="8:76" hidden="1" outlineLevel="1" x14ac:dyDescent="0.3">
      <c r="H1427" s="16" t="str">
        <v>0 - BM Costs</v>
      </c>
      <c r="L1427" s="16" t="str">
        <v>0 - BM Port</v>
      </c>
      <c r="N1427" s="16" t="str">
        <v>0 - Port Assets</v>
      </c>
      <c r="O1427" s="8"/>
      <c r="P1427" s="8"/>
      <c r="Q1427" s="8"/>
      <c r="R1427" s="8"/>
      <c r="S1427" s="8"/>
      <c r="T1427" s="8"/>
      <c r="U1427" s="8"/>
      <c r="V1427" s="8"/>
      <c r="W1427" s="8"/>
      <c r="X1427" s="8"/>
      <c r="Y1427" s="8"/>
      <c r="Z1427" s="8"/>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8"/>
      <c r="AX1427" s="8"/>
      <c r="AY1427" s="8"/>
      <c r="AZ1427" s="8"/>
      <c r="BA1427" s="8"/>
      <c r="BB1427" s="8"/>
      <c r="BC1427" s="8"/>
      <c r="BD1427" s="8"/>
      <c r="BE1427" s="8"/>
      <c r="BF1427" s="8"/>
      <c r="BG1427" s="8"/>
      <c r="BH1427" s="8"/>
      <c r="BI1427" s="8"/>
      <c r="BJ1427" s="8"/>
      <c r="BK1427" s="8"/>
      <c r="BL1427" s="8"/>
      <c r="BM1427" s="8"/>
      <c r="BN1427" s="8"/>
      <c r="BO1427" s="8"/>
      <c r="BP1427" s="8"/>
      <c r="BQ1427" s="8"/>
      <c r="BR1427" s="16" t="str">
        <v>0- Port Costs</v>
      </c>
      <c r="BV1427" s="16" t="str">
        <v>0- Port Value</v>
      </c>
      <c r="BW1427" s="8"/>
      <c r="BX1427" s="16" t="str">
        <v>0</v>
      </c>
    </row>
    <row r="1428" spans="8:76" hidden="1" outlineLevel="1" x14ac:dyDescent="0.3">
      <c r="H1428" s="16" t="str">
        <v>0 - BM Costs</v>
      </c>
      <c r="L1428" s="16" t="str">
        <v>0 - BM Port</v>
      </c>
      <c r="N1428" s="16" t="str">
        <v>0 - Port Assets</v>
      </c>
      <c r="O1428" s="8"/>
      <c r="P1428" s="8"/>
      <c r="Q1428" s="8"/>
      <c r="R1428" s="8"/>
      <c r="S1428" s="8"/>
      <c r="T1428" s="8"/>
      <c r="U1428" s="8"/>
      <c r="V1428" s="8"/>
      <c r="W1428" s="8"/>
      <c r="X1428" s="8"/>
      <c r="Y1428" s="8"/>
      <c r="Z1428" s="8"/>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8"/>
      <c r="BQ1428" s="8"/>
      <c r="BR1428" s="16" t="str">
        <v>0- Port Costs</v>
      </c>
      <c r="BV1428" s="16" t="str">
        <v>0- Port Value</v>
      </c>
      <c r="BW1428" s="8"/>
      <c r="BX1428" s="16" t="str">
        <v>0</v>
      </c>
    </row>
    <row r="1429" spans="8:76" hidden="1" outlineLevel="1" x14ac:dyDescent="0.3">
      <c r="H1429" s="16" t="str">
        <v>0 - BM Costs</v>
      </c>
      <c r="L1429" s="16" t="str">
        <v>0 - BM Port</v>
      </c>
      <c r="N1429" s="16" t="str">
        <v>0 - Port Assets</v>
      </c>
      <c r="O1429" s="8"/>
      <c r="P1429" s="8"/>
      <c r="Q1429" s="8"/>
      <c r="R1429" s="8"/>
      <c r="S1429" s="8"/>
      <c r="T1429" s="8"/>
      <c r="U1429" s="8"/>
      <c r="V1429" s="8"/>
      <c r="W1429" s="8"/>
      <c r="X1429" s="8"/>
      <c r="Y1429" s="8"/>
      <c r="Z1429" s="8"/>
      <c r="AA1429" s="8"/>
      <c r="AB1429" s="8"/>
      <c r="AC1429" s="8"/>
      <c r="AD1429" s="8"/>
      <c r="AE1429" s="8"/>
      <c r="AF1429" s="8"/>
      <c r="AG1429" s="8"/>
      <c r="AH1429" s="8"/>
      <c r="AI1429" s="8"/>
      <c r="AJ1429" s="8"/>
      <c r="AK1429" s="8"/>
      <c r="AL1429" s="8"/>
      <c r="AM1429" s="8"/>
      <c r="AN1429" s="8"/>
      <c r="AO1429" s="8"/>
      <c r="AP1429" s="8"/>
      <c r="AQ1429" s="8"/>
      <c r="AR1429" s="8"/>
      <c r="AS1429" s="8"/>
      <c r="AT1429" s="8"/>
      <c r="AU1429" s="8"/>
      <c r="AV1429" s="8"/>
      <c r="AW1429" s="8"/>
      <c r="AX1429" s="8"/>
      <c r="AY1429" s="8"/>
      <c r="AZ1429" s="8"/>
      <c r="BA1429" s="8"/>
      <c r="BB1429" s="8"/>
      <c r="BC1429" s="8"/>
      <c r="BD1429" s="8"/>
      <c r="BE1429" s="8"/>
      <c r="BF1429" s="8"/>
      <c r="BG1429" s="8"/>
      <c r="BH1429" s="8"/>
      <c r="BI1429" s="8"/>
      <c r="BJ1429" s="8"/>
      <c r="BK1429" s="8"/>
      <c r="BL1429" s="8"/>
      <c r="BM1429" s="8"/>
      <c r="BN1429" s="8"/>
      <c r="BO1429" s="8"/>
      <c r="BP1429" s="8"/>
      <c r="BQ1429" s="8"/>
      <c r="BR1429" s="16" t="str">
        <v>0- Port Costs</v>
      </c>
      <c r="BV1429" s="16" t="str">
        <v>0- Port Value</v>
      </c>
      <c r="BW1429" s="8"/>
      <c r="BX1429" s="16" t="str">
        <v>0</v>
      </c>
    </row>
    <row r="1430" spans="8:76" hidden="1" outlineLevel="1" x14ac:dyDescent="0.3">
      <c r="H1430" s="16" t="str">
        <v>0 - BM Costs</v>
      </c>
      <c r="L1430" s="16" t="str">
        <v>0 - BM Port</v>
      </c>
      <c r="N1430" s="16" t="str">
        <v>0 - Port Assets</v>
      </c>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8"/>
      <c r="AX1430" s="8"/>
      <c r="AY1430" s="8"/>
      <c r="AZ1430" s="8"/>
      <c r="BA1430" s="8"/>
      <c r="BB1430" s="8"/>
      <c r="BC1430" s="8"/>
      <c r="BD1430" s="8"/>
      <c r="BE1430" s="8"/>
      <c r="BF1430" s="8"/>
      <c r="BG1430" s="8"/>
      <c r="BH1430" s="8"/>
      <c r="BI1430" s="8"/>
      <c r="BJ1430" s="8"/>
      <c r="BK1430" s="8"/>
      <c r="BL1430" s="8"/>
      <c r="BM1430" s="8"/>
      <c r="BN1430" s="8"/>
      <c r="BO1430" s="8"/>
      <c r="BP1430" s="8"/>
      <c r="BQ1430" s="8"/>
      <c r="BR1430" s="16" t="str">
        <v>0- Port Costs</v>
      </c>
      <c r="BV1430" s="16" t="str">
        <v>0- Port Value</v>
      </c>
      <c r="BW1430" s="8"/>
      <c r="BX1430" s="16" t="str">
        <v>0</v>
      </c>
    </row>
    <row r="1431" spans="8:76" hidden="1" outlineLevel="1" x14ac:dyDescent="0.3">
      <c r="H1431" s="16" t="str">
        <v>0 - BM Costs</v>
      </c>
      <c r="L1431" s="16" t="str">
        <v>0 - BM Port</v>
      </c>
      <c r="N1431" s="16" t="str">
        <v>0 - Port Assets</v>
      </c>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8"/>
      <c r="BQ1431" s="8"/>
      <c r="BR1431" s="16" t="str">
        <v>0- Port Costs</v>
      </c>
      <c r="BV1431" s="16" t="str">
        <v>0- Port Value</v>
      </c>
      <c r="BW1431" s="8"/>
      <c r="BX1431" s="16" t="str">
        <v>0</v>
      </c>
    </row>
    <row r="1432" spans="8:76" hidden="1" outlineLevel="1" x14ac:dyDescent="0.3">
      <c r="H1432" s="16" t="str">
        <v>0 - BM Costs</v>
      </c>
      <c r="L1432" s="16" t="str">
        <v>0 - BM Port</v>
      </c>
      <c r="N1432" s="16" t="str">
        <v>0 - Port Assets</v>
      </c>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8"/>
      <c r="BQ1432" s="8"/>
      <c r="BR1432" s="16" t="str">
        <v>0- Port Costs</v>
      </c>
      <c r="BV1432" s="16" t="str">
        <v>0- Port Value</v>
      </c>
      <c r="BW1432" s="8"/>
      <c r="BX1432" s="16" t="str">
        <v>0</v>
      </c>
    </row>
    <row r="1433" spans="8:76" hidden="1" outlineLevel="1" x14ac:dyDescent="0.3">
      <c r="H1433" s="16" t="str">
        <v>0 - BM Costs</v>
      </c>
      <c r="L1433" s="16" t="str">
        <v>0 - BM Port</v>
      </c>
      <c r="N1433" s="16" t="str">
        <v>0 - Port Assets</v>
      </c>
      <c r="O1433" s="8"/>
      <c r="P1433" s="8"/>
      <c r="Q1433" s="8"/>
      <c r="R1433" s="8"/>
      <c r="S1433" s="8"/>
      <c r="T1433" s="8"/>
      <c r="U1433" s="8"/>
      <c r="V1433" s="8"/>
      <c r="W1433" s="8"/>
      <c r="X1433" s="8"/>
      <c r="Y1433" s="8"/>
      <c r="Z1433" s="8"/>
      <c r="AA1433" s="8"/>
      <c r="AB1433" s="8"/>
      <c r="AC1433" s="8"/>
      <c r="AD1433" s="8"/>
      <c r="AE1433" s="8"/>
      <c r="AF1433" s="8"/>
      <c r="AG1433" s="8"/>
      <c r="AH1433" s="8"/>
      <c r="AI1433" s="8"/>
      <c r="AJ1433" s="8"/>
      <c r="AK1433" s="8"/>
      <c r="AL1433" s="8"/>
      <c r="AM1433" s="8"/>
      <c r="AN1433" s="8"/>
      <c r="AO1433" s="8"/>
      <c r="AP1433" s="8"/>
      <c r="AQ1433" s="8"/>
      <c r="AR1433" s="8"/>
      <c r="AS1433" s="8"/>
      <c r="AT1433" s="8"/>
      <c r="AU1433" s="8"/>
      <c r="AV1433" s="8"/>
      <c r="AW1433" s="8"/>
      <c r="AX1433" s="8"/>
      <c r="AY1433" s="8"/>
      <c r="AZ1433" s="8"/>
      <c r="BA1433" s="8"/>
      <c r="BB1433" s="8"/>
      <c r="BC1433" s="8"/>
      <c r="BD1433" s="8"/>
      <c r="BE1433" s="8"/>
      <c r="BF1433" s="8"/>
      <c r="BG1433" s="8"/>
      <c r="BH1433" s="8"/>
      <c r="BI1433" s="8"/>
      <c r="BJ1433" s="8"/>
      <c r="BK1433" s="8"/>
      <c r="BL1433" s="8"/>
      <c r="BM1433" s="8"/>
      <c r="BN1433" s="8"/>
      <c r="BO1433" s="8"/>
      <c r="BP1433" s="8"/>
      <c r="BQ1433" s="8"/>
      <c r="BR1433" s="16" t="str">
        <v>0- Port Costs</v>
      </c>
      <c r="BV1433" s="16" t="str">
        <v>0- Port Value</v>
      </c>
      <c r="BW1433" s="8"/>
      <c r="BX1433" s="16" t="str">
        <v>0</v>
      </c>
    </row>
    <row r="1434" spans="8:76" hidden="1" outlineLevel="1" x14ac:dyDescent="0.3">
      <c r="H1434" s="16" t="str">
        <v>0 - BM Costs</v>
      </c>
      <c r="L1434" s="16" t="str">
        <v>0 - BM Port</v>
      </c>
      <c r="N1434" s="16" t="str">
        <v>0 - Port Assets</v>
      </c>
      <c r="O1434" s="8"/>
      <c r="P1434" s="8"/>
      <c r="Q1434" s="8"/>
      <c r="R1434" s="8"/>
      <c r="S1434" s="8"/>
      <c r="T1434" s="8"/>
      <c r="U1434" s="8"/>
      <c r="V1434" s="8"/>
      <c r="W1434" s="8"/>
      <c r="X1434" s="8"/>
      <c r="Y1434" s="8"/>
      <c r="Z1434" s="8"/>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c r="AW1434" s="8"/>
      <c r="AX1434" s="8"/>
      <c r="AY1434" s="8"/>
      <c r="AZ1434" s="8"/>
      <c r="BA1434" s="8"/>
      <c r="BB1434" s="8"/>
      <c r="BC1434" s="8"/>
      <c r="BD1434" s="8"/>
      <c r="BE1434" s="8"/>
      <c r="BF1434" s="8"/>
      <c r="BG1434" s="8"/>
      <c r="BH1434" s="8"/>
      <c r="BI1434" s="8"/>
      <c r="BJ1434" s="8"/>
      <c r="BK1434" s="8"/>
      <c r="BL1434" s="8"/>
      <c r="BM1434" s="8"/>
      <c r="BN1434" s="8"/>
      <c r="BO1434" s="8"/>
      <c r="BP1434" s="8"/>
      <c r="BQ1434" s="8"/>
      <c r="BR1434" s="16" t="str">
        <v>0- Port Costs</v>
      </c>
      <c r="BV1434" s="16" t="str">
        <v>0- Port Value</v>
      </c>
      <c r="BW1434" s="8"/>
      <c r="BX1434" s="16" t="str">
        <v>0</v>
      </c>
    </row>
    <row r="1435" spans="8:76" hidden="1" outlineLevel="1" x14ac:dyDescent="0.3">
      <c r="H1435" s="16" t="str">
        <v>0 - BM Costs</v>
      </c>
      <c r="L1435" s="16" t="str">
        <v>0 - BM Port</v>
      </c>
      <c r="N1435" s="16" t="str">
        <v>0 - Port Assets</v>
      </c>
      <c r="O1435" s="8"/>
      <c r="P1435" s="8"/>
      <c r="Q1435" s="8"/>
      <c r="R1435" s="8"/>
      <c r="S1435" s="8"/>
      <c r="T1435" s="8"/>
      <c r="U1435" s="8"/>
      <c r="V1435" s="8"/>
      <c r="W1435" s="8"/>
      <c r="X1435" s="8"/>
      <c r="Y1435" s="8"/>
      <c r="Z1435" s="8"/>
      <c r="AA1435" s="8"/>
      <c r="AB1435" s="8"/>
      <c r="AC1435" s="8"/>
      <c r="AD1435" s="8"/>
      <c r="AE1435" s="8"/>
      <c r="AF1435" s="8"/>
      <c r="AG1435" s="8"/>
      <c r="AH1435" s="8"/>
      <c r="AI1435" s="8"/>
      <c r="AJ1435" s="8"/>
      <c r="AK1435" s="8"/>
      <c r="AL1435" s="8"/>
      <c r="AM1435" s="8"/>
      <c r="AN1435" s="8"/>
      <c r="AO1435" s="8"/>
      <c r="AP1435" s="8"/>
      <c r="AQ1435" s="8"/>
      <c r="AR1435" s="8"/>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8"/>
      <c r="BQ1435" s="8"/>
      <c r="BR1435" s="16" t="str">
        <v>0- Port Costs</v>
      </c>
      <c r="BV1435" s="16" t="str">
        <v>0- Port Value</v>
      </c>
      <c r="BW1435" s="8"/>
      <c r="BX1435" s="16" t="str">
        <v>0</v>
      </c>
    </row>
    <row r="1436" spans="8:76" hidden="1" outlineLevel="1" x14ac:dyDescent="0.3">
      <c r="H1436" s="16" t="str">
        <v>0 - BM Costs</v>
      </c>
      <c r="L1436" s="16" t="str">
        <v>0 - BM Port</v>
      </c>
      <c r="N1436" s="16" t="str">
        <v>0 - Port Assets</v>
      </c>
      <c r="O1436" s="8"/>
      <c r="P1436" s="8"/>
      <c r="Q1436" s="8"/>
      <c r="R1436" s="8"/>
      <c r="S1436" s="8"/>
      <c r="T1436" s="8"/>
      <c r="U1436" s="8"/>
      <c r="V1436" s="8"/>
      <c r="W1436" s="8"/>
      <c r="X1436" s="8"/>
      <c r="Y1436" s="8"/>
      <c r="Z1436" s="8"/>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8"/>
      <c r="AX1436" s="8"/>
      <c r="AY1436" s="8"/>
      <c r="AZ1436" s="8"/>
      <c r="BA1436" s="8"/>
      <c r="BB1436" s="8"/>
      <c r="BC1436" s="8"/>
      <c r="BD1436" s="8"/>
      <c r="BE1436" s="8"/>
      <c r="BF1436" s="8"/>
      <c r="BG1436" s="8"/>
      <c r="BH1436" s="8"/>
      <c r="BI1436" s="8"/>
      <c r="BJ1436" s="8"/>
      <c r="BK1436" s="8"/>
      <c r="BL1436" s="8"/>
      <c r="BM1436" s="8"/>
      <c r="BN1436" s="8"/>
      <c r="BO1436" s="8"/>
      <c r="BP1436" s="8"/>
      <c r="BQ1436" s="8"/>
      <c r="BR1436" s="16" t="str">
        <v>0- Port Costs</v>
      </c>
      <c r="BV1436" s="16" t="str">
        <v>0- Port Value</v>
      </c>
      <c r="BW1436" s="8"/>
      <c r="BX1436" s="16" t="str">
        <v>0</v>
      </c>
    </row>
    <row r="1437" spans="8:76" hidden="1" outlineLevel="1" x14ac:dyDescent="0.3">
      <c r="H1437" s="16" t="str">
        <v>0 - BM Costs</v>
      </c>
      <c r="L1437" s="16" t="str">
        <v>0 - BM Port</v>
      </c>
      <c r="N1437" s="16" t="str">
        <v>0 - Port Assets</v>
      </c>
      <c r="O1437" s="8"/>
      <c r="P1437" s="8"/>
      <c r="Q1437" s="8"/>
      <c r="R1437" s="8"/>
      <c r="S1437" s="8"/>
      <c r="T1437" s="8"/>
      <c r="U1437" s="8"/>
      <c r="V1437" s="8"/>
      <c r="W1437" s="8"/>
      <c r="X1437" s="8"/>
      <c r="Y1437" s="8"/>
      <c r="Z1437" s="8"/>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8"/>
      <c r="BO1437" s="8"/>
      <c r="BP1437" s="8"/>
      <c r="BQ1437" s="8"/>
      <c r="BR1437" s="16" t="str">
        <v>0- Port Costs</v>
      </c>
      <c r="BV1437" s="16" t="str">
        <v>0- Port Value</v>
      </c>
      <c r="BW1437" s="8"/>
      <c r="BX1437" s="16" t="str">
        <v>0</v>
      </c>
    </row>
    <row r="1438" spans="8:76" hidden="1" outlineLevel="1" x14ac:dyDescent="0.3">
      <c r="H1438" s="16" t="str">
        <v>0 - BM Costs</v>
      </c>
      <c r="L1438" s="16" t="str">
        <v>0 - BM Port</v>
      </c>
      <c r="N1438" s="16" t="str">
        <v>0 - Port Assets</v>
      </c>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8"/>
      <c r="BQ1438" s="8"/>
      <c r="BR1438" s="16" t="str">
        <v>0- Port Costs</v>
      </c>
      <c r="BV1438" s="16" t="str">
        <v>0- Port Value</v>
      </c>
      <c r="BW1438" s="8"/>
      <c r="BX1438" s="16" t="str">
        <v>0</v>
      </c>
    </row>
    <row r="1439" spans="8:76" hidden="1" outlineLevel="1" x14ac:dyDescent="0.3">
      <c r="H1439" s="16" t="str">
        <v>0 - BM Costs</v>
      </c>
      <c r="L1439" s="16" t="str">
        <v>0 - BM Port</v>
      </c>
      <c r="N1439" s="16" t="str">
        <v>0 - Port Assets</v>
      </c>
      <c r="O1439" s="8"/>
      <c r="P1439" s="8"/>
      <c r="Q1439" s="8"/>
      <c r="R1439" s="8"/>
      <c r="S1439" s="8"/>
      <c r="T1439" s="8"/>
      <c r="U1439" s="8"/>
      <c r="V1439" s="8"/>
      <c r="W1439" s="8"/>
      <c r="X1439" s="8"/>
      <c r="Y1439" s="8"/>
      <c r="Z1439" s="8"/>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8"/>
      <c r="AX1439" s="8"/>
      <c r="AY1439" s="8"/>
      <c r="AZ1439" s="8"/>
      <c r="BA1439" s="8"/>
      <c r="BB1439" s="8"/>
      <c r="BC1439" s="8"/>
      <c r="BD1439" s="8"/>
      <c r="BE1439" s="8"/>
      <c r="BF1439" s="8"/>
      <c r="BG1439" s="8"/>
      <c r="BH1439" s="8"/>
      <c r="BI1439" s="8"/>
      <c r="BJ1439" s="8"/>
      <c r="BK1439" s="8"/>
      <c r="BL1439" s="8"/>
      <c r="BM1439" s="8"/>
      <c r="BN1439" s="8"/>
      <c r="BO1439" s="8"/>
      <c r="BP1439" s="8"/>
      <c r="BQ1439" s="8"/>
      <c r="BR1439" s="16" t="str">
        <v>0- Port Costs</v>
      </c>
      <c r="BV1439" s="16" t="str">
        <v>0- Port Value</v>
      </c>
      <c r="BW1439" s="8"/>
      <c r="BX1439" s="16" t="str">
        <v>0</v>
      </c>
    </row>
    <row r="1440" spans="8:76" hidden="1" outlineLevel="1" x14ac:dyDescent="0.3">
      <c r="H1440" s="16" t="str">
        <v>0 - BM Costs</v>
      </c>
      <c r="L1440" s="16" t="str">
        <v>0 - BM Port</v>
      </c>
      <c r="N1440" s="16" t="str">
        <v>0 - Port Assets</v>
      </c>
      <c r="O1440" s="8"/>
      <c r="P1440" s="8"/>
      <c r="Q1440" s="8"/>
      <c r="R1440" s="8"/>
      <c r="S1440" s="8"/>
      <c r="T1440" s="8"/>
      <c r="U1440" s="8"/>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8"/>
      <c r="BQ1440" s="8"/>
      <c r="BR1440" s="16" t="str">
        <v>0- Port Costs</v>
      </c>
      <c r="BV1440" s="16" t="str">
        <v>0- Port Value</v>
      </c>
      <c r="BW1440" s="8"/>
      <c r="BX1440" s="16" t="str">
        <v>0</v>
      </c>
    </row>
    <row r="1441" spans="8:76" hidden="1" outlineLevel="1" x14ac:dyDescent="0.3">
      <c r="H1441" s="16" t="str">
        <v>0 - BM Costs</v>
      </c>
      <c r="L1441" s="16" t="str">
        <v>0 - BM Port</v>
      </c>
      <c r="N1441" s="16" t="str">
        <v>0 - Port Assets</v>
      </c>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8"/>
      <c r="AX1441" s="8"/>
      <c r="AY1441" s="8"/>
      <c r="AZ1441" s="8"/>
      <c r="BA1441" s="8"/>
      <c r="BB1441" s="8"/>
      <c r="BC1441" s="8"/>
      <c r="BD1441" s="8"/>
      <c r="BE1441" s="8"/>
      <c r="BF1441" s="8"/>
      <c r="BG1441" s="8"/>
      <c r="BH1441" s="8"/>
      <c r="BI1441" s="8"/>
      <c r="BJ1441" s="8"/>
      <c r="BK1441" s="8"/>
      <c r="BL1441" s="8"/>
      <c r="BM1441" s="8"/>
      <c r="BN1441" s="8"/>
      <c r="BO1441" s="8"/>
      <c r="BP1441" s="8"/>
      <c r="BQ1441" s="8"/>
      <c r="BR1441" s="16" t="str">
        <v>0- Port Costs</v>
      </c>
      <c r="BV1441" s="16" t="str">
        <v>0- Port Value</v>
      </c>
      <c r="BW1441" s="8"/>
      <c r="BX1441" s="16" t="str">
        <v>0</v>
      </c>
    </row>
    <row r="1442" spans="8:76" hidden="1" outlineLevel="1" x14ac:dyDescent="0.3">
      <c r="H1442" s="16" t="str">
        <v>0 - BM Costs</v>
      </c>
      <c r="L1442" s="16" t="str">
        <v>0 - BM Port</v>
      </c>
      <c r="N1442" s="16" t="str">
        <v>0 - Port Assets</v>
      </c>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8"/>
      <c r="BQ1442" s="8"/>
      <c r="BR1442" s="16" t="str">
        <v>0- Port Costs</v>
      </c>
      <c r="BV1442" s="16" t="str">
        <v>0- Port Value</v>
      </c>
      <c r="BW1442" s="8"/>
      <c r="BX1442" s="16" t="str">
        <v>0</v>
      </c>
    </row>
    <row r="1443" spans="8:76" hidden="1" outlineLevel="1" x14ac:dyDescent="0.3">
      <c r="H1443" s="16" t="str">
        <v>0 - BM Costs</v>
      </c>
      <c r="L1443" s="16" t="str">
        <v>0 - BM Port</v>
      </c>
      <c r="N1443" s="16" t="str">
        <v>0 - Port Assets</v>
      </c>
      <c r="O1443" s="8"/>
      <c r="P1443" s="8"/>
      <c r="Q1443" s="8"/>
      <c r="R1443" s="8"/>
      <c r="S1443" s="8"/>
      <c r="T1443" s="8"/>
      <c r="U1443" s="8"/>
      <c r="V1443" s="8"/>
      <c r="W1443" s="8"/>
      <c r="X1443" s="8"/>
      <c r="Y1443" s="8"/>
      <c r="Z1443" s="8"/>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8"/>
      <c r="AX1443" s="8"/>
      <c r="AY1443" s="8"/>
      <c r="AZ1443" s="8"/>
      <c r="BA1443" s="8"/>
      <c r="BB1443" s="8"/>
      <c r="BC1443" s="8"/>
      <c r="BD1443" s="8"/>
      <c r="BE1443" s="8"/>
      <c r="BF1443" s="8"/>
      <c r="BG1443" s="8"/>
      <c r="BH1443" s="8"/>
      <c r="BI1443" s="8"/>
      <c r="BJ1443" s="8"/>
      <c r="BK1443" s="8"/>
      <c r="BL1443" s="8"/>
      <c r="BM1443" s="8"/>
      <c r="BN1443" s="8"/>
      <c r="BO1443" s="8"/>
      <c r="BP1443" s="8"/>
      <c r="BQ1443" s="8"/>
      <c r="BR1443" s="16" t="str">
        <v>0- Port Costs</v>
      </c>
      <c r="BV1443" s="16" t="str">
        <v>0- Port Value</v>
      </c>
      <c r="BW1443" s="8"/>
      <c r="BX1443" s="16" t="str">
        <v>0</v>
      </c>
    </row>
    <row r="1444" spans="8:76" hidden="1" outlineLevel="1" x14ac:dyDescent="0.3">
      <c r="H1444" s="16" t="str">
        <v>0 - BM Costs</v>
      </c>
      <c r="L1444" s="16" t="str">
        <v>0 - BM Port</v>
      </c>
      <c r="N1444" s="16" t="str">
        <v>0 - Port Assets</v>
      </c>
      <c r="O1444" s="8"/>
      <c r="P1444" s="8"/>
      <c r="Q1444" s="8"/>
      <c r="R1444" s="8"/>
      <c r="S1444" s="8"/>
      <c r="T1444" s="8"/>
      <c r="U1444" s="8"/>
      <c r="V1444" s="8"/>
      <c r="W1444" s="8"/>
      <c r="X1444" s="8"/>
      <c r="Y1444" s="8"/>
      <c r="Z1444" s="8"/>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8"/>
      <c r="BQ1444" s="8"/>
      <c r="BR1444" s="16" t="str">
        <v>0- Port Costs</v>
      </c>
      <c r="BV1444" s="16" t="str">
        <v>0- Port Value</v>
      </c>
      <c r="BW1444" s="8"/>
      <c r="BX1444" s="16" t="str">
        <v>0</v>
      </c>
    </row>
    <row r="1445" spans="8:76" hidden="1" outlineLevel="1" x14ac:dyDescent="0.3">
      <c r="H1445" s="16" t="str">
        <v>0 - BM Costs</v>
      </c>
      <c r="L1445" s="16" t="str">
        <v>0 - BM Port</v>
      </c>
      <c r="N1445" s="16" t="str">
        <v>0 - Port Assets</v>
      </c>
      <c r="O1445" s="8"/>
      <c r="P1445" s="8"/>
      <c r="Q1445" s="8"/>
      <c r="R1445" s="8"/>
      <c r="S1445" s="8"/>
      <c r="T1445" s="8"/>
      <c r="U1445" s="8"/>
      <c r="V1445" s="8"/>
      <c r="W1445" s="8"/>
      <c r="X1445" s="8"/>
      <c r="Y1445" s="8"/>
      <c r="Z1445" s="8"/>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8"/>
      <c r="BQ1445" s="8"/>
      <c r="BR1445" s="16" t="str">
        <v>0- Port Costs</v>
      </c>
      <c r="BV1445" s="16" t="str">
        <v>0- Port Value</v>
      </c>
      <c r="BW1445" s="8"/>
      <c r="BX1445" s="16" t="str">
        <v>0</v>
      </c>
    </row>
    <row r="1446" spans="8:76" hidden="1" outlineLevel="1" x14ac:dyDescent="0.3">
      <c r="H1446" s="16" t="str">
        <v>0 - BM Costs</v>
      </c>
      <c r="L1446" s="16" t="str">
        <v>0 - BM Port</v>
      </c>
      <c r="N1446" s="16" t="str">
        <v>0 - Port Assets</v>
      </c>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8"/>
      <c r="BQ1446" s="8"/>
      <c r="BR1446" s="16" t="str">
        <v>0- Port Costs</v>
      </c>
      <c r="BV1446" s="16" t="str">
        <v>0- Port Value</v>
      </c>
      <c r="BW1446" s="8"/>
      <c r="BX1446" s="16" t="str">
        <v>0</v>
      </c>
    </row>
    <row r="1447" spans="8:76" hidden="1" outlineLevel="1" x14ac:dyDescent="0.3">
      <c r="H1447" s="16" t="str">
        <v>0 - BM Costs</v>
      </c>
      <c r="L1447" s="16" t="str">
        <v>0 - BM Port</v>
      </c>
      <c r="N1447" s="16" t="str">
        <v>0 - Port Assets</v>
      </c>
      <c r="O1447" s="8"/>
      <c r="P1447" s="8"/>
      <c r="Q1447" s="8"/>
      <c r="R1447" s="8"/>
      <c r="S1447" s="8"/>
      <c r="T1447" s="8"/>
      <c r="U1447" s="8"/>
      <c r="V1447" s="8"/>
      <c r="W1447" s="8"/>
      <c r="X1447" s="8"/>
      <c r="Y1447" s="8"/>
      <c r="Z1447" s="8"/>
      <c r="AA1447" s="8"/>
      <c r="AB1447" s="8"/>
      <c r="AC1447" s="8"/>
      <c r="AD1447" s="8"/>
      <c r="AE1447" s="8"/>
      <c r="AF1447" s="8"/>
      <c r="AG1447" s="8"/>
      <c r="AH1447" s="8"/>
      <c r="AI1447" s="8"/>
      <c r="AJ1447" s="8"/>
      <c r="AK1447" s="8"/>
      <c r="AL1447" s="8"/>
      <c r="AM1447" s="8"/>
      <c r="AN1447" s="8"/>
      <c r="AO1447" s="8"/>
      <c r="AP1447" s="8"/>
      <c r="AQ1447" s="8"/>
      <c r="AR1447" s="8"/>
      <c r="AS1447" s="8"/>
      <c r="AT1447" s="8"/>
      <c r="AU1447" s="8"/>
      <c r="AV1447" s="8"/>
      <c r="AW1447" s="8"/>
      <c r="AX1447" s="8"/>
      <c r="AY1447" s="8"/>
      <c r="AZ1447" s="8"/>
      <c r="BA1447" s="8"/>
      <c r="BB1447" s="8"/>
      <c r="BC1447" s="8"/>
      <c r="BD1447" s="8"/>
      <c r="BE1447" s="8"/>
      <c r="BF1447" s="8"/>
      <c r="BG1447" s="8"/>
      <c r="BH1447" s="8"/>
      <c r="BI1447" s="8"/>
      <c r="BJ1447" s="8"/>
      <c r="BK1447" s="8"/>
      <c r="BL1447" s="8"/>
      <c r="BM1447" s="8"/>
      <c r="BN1447" s="8"/>
      <c r="BO1447" s="8"/>
      <c r="BP1447" s="8"/>
      <c r="BQ1447" s="8"/>
      <c r="BR1447" s="16" t="str">
        <v>0- Port Costs</v>
      </c>
      <c r="BV1447" s="16" t="str">
        <v>0- Port Value</v>
      </c>
      <c r="BW1447" s="8"/>
      <c r="BX1447" s="16" t="str">
        <v>0</v>
      </c>
    </row>
    <row r="1448" spans="8:76" hidden="1" outlineLevel="1" x14ac:dyDescent="0.3">
      <c r="H1448" s="16" t="str">
        <v>0 - BM Costs</v>
      </c>
      <c r="L1448" s="16" t="str">
        <v>0 - BM Port</v>
      </c>
      <c r="N1448" s="16" t="str">
        <v>0 - Port Assets</v>
      </c>
      <c r="O1448" s="8"/>
      <c r="P1448" s="8"/>
      <c r="Q1448" s="8"/>
      <c r="R1448" s="8"/>
      <c r="S1448" s="8"/>
      <c r="T1448" s="8"/>
      <c r="U1448" s="8"/>
      <c r="V1448" s="8"/>
      <c r="W1448" s="8"/>
      <c r="X1448" s="8"/>
      <c r="Y1448" s="8"/>
      <c r="Z1448" s="8"/>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8"/>
      <c r="BQ1448" s="8"/>
      <c r="BR1448" s="16" t="str">
        <v>0- Port Costs</v>
      </c>
      <c r="BV1448" s="16" t="str">
        <v>0- Port Value</v>
      </c>
      <c r="BW1448" s="8"/>
      <c r="BX1448" s="16" t="str">
        <v>0</v>
      </c>
    </row>
    <row r="1449" spans="8:76" hidden="1" outlineLevel="1" x14ac:dyDescent="0.3">
      <c r="H1449" s="16" t="str">
        <v>0 - BM Costs</v>
      </c>
      <c r="L1449" s="16" t="str">
        <v>0 - BM Port</v>
      </c>
      <c r="N1449" s="16" t="str">
        <v>0 - Port Assets</v>
      </c>
      <c r="O1449" s="8"/>
      <c r="P1449" s="8"/>
      <c r="Q1449" s="8"/>
      <c r="R1449" s="8"/>
      <c r="S1449" s="8"/>
      <c r="T1449" s="8"/>
      <c r="U1449" s="8"/>
      <c r="V1449" s="8"/>
      <c r="W1449" s="8"/>
      <c r="X1449" s="8"/>
      <c r="Y1449" s="8"/>
      <c r="Z1449" s="8"/>
      <c r="AA1449" s="8"/>
      <c r="AB1449" s="8"/>
      <c r="AC1449" s="8"/>
      <c r="AD1449" s="8"/>
      <c r="AE1449" s="8"/>
      <c r="AF1449" s="8"/>
      <c r="AG1449" s="8"/>
      <c r="AH1449" s="8"/>
      <c r="AI1449" s="8"/>
      <c r="AJ1449" s="8"/>
      <c r="AK1449" s="8"/>
      <c r="AL1449" s="8"/>
      <c r="AM1449" s="8"/>
      <c r="AN1449" s="8"/>
      <c r="AO1449" s="8"/>
      <c r="AP1449" s="8"/>
      <c r="AQ1449" s="8"/>
      <c r="AR1449" s="8"/>
      <c r="AS1449" s="8"/>
      <c r="AT1449" s="8"/>
      <c r="AU1449" s="8"/>
      <c r="AV1449" s="8"/>
      <c r="AW1449" s="8"/>
      <c r="AX1449" s="8"/>
      <c r="AY1449" s="8"/>
      <c r="AZ1449" s="8"/>
      <c r="BA1449" s="8"/>
      <c r="BB1449" s="8"/>
      <c r="BC1449" s="8"/>
      <c r="BD1449" s="8"/>
      <c r="BE1449" s="8"/>
      <c r="BF1449" s="8"/>
      <c r="BG1449" s="8"/>
      <c r="BH1449" s="8"/>
      <c r="BI1449" s="8"/>
      <c r="BJ1449" s="8"/>
      <c r="BK1449" s="8"/>
      <c r="BL1449" s="8"/>
      <c r="BM1449" s="8"/>
      <c r="BN1449" s="8"/>
      <c r="BO1449" s="8"/>
      <c r="BP1449" s="8"/>
      <c r="BQ1449" s="8"/>
      <c r="BR1449" s="16" t="str">
        <v>0- Port Costs</v>
      </c>
      <c r="BV1449" s="16" t="str">
        <v>0- Port Value</v>
      </c>
      <c r="BW1449" s="8"/>
      <c r="BX1449" s="16" t="str">
        <v>0</v>
      </c>
    </row>
    <row r="1450" spans="8:76" hidden="1" outlineLevel="1" x14ac:dyDescent="0.3">
      <c r="H1450" s="16" t="str">
        <v>0 - BM Costs</v>
      </c>
      <c r="L1450" s="16" t="str">
        <v>0 - BM Port</v>
      </c>
      <c r="N1450" s="16" t="str">
        <v>0 - Port Assets</v>
      </c>
      <c r="O1450" s="8"/>
      <c r="P1450" s="8"/>
      <c r="Q1450" s="8"/>
      <c r="R1450" s="8"/>
      <c r="S1450" s="8"/>
      <c r="T1450" s="8"/>
      <c r="U1450" s="8"/>
      <c r="V1450" s="8"/>
      <c r="W1450" s="8"/>
      <c r="X1450" s="8"/>
      <c r="Y1450" s="8"/>
      <c r="Z1450" s="8"/>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c r="BD1450" s="8"/>
      <c r="BE1450" s="8"/>
      <c r="BF1450" s="8"/>
      <c r="BG1450" s="8"/>
      <c r="BH1450" s="8"/>
      <c r="BI1450" s="8"/>
      <c r="BJ1450" s="8"/>
      <c r="BK1450" s="8"/>
      <c r="BL1450" s="8"/>
      <c r="BM1450" s="8"/>
      <c r="BN1450" s="8"/>
      <c r="BO1450" s="8"/>
      <c r="BP1450" s="8"/>
      <c r="BQ1450" s="8"/>
      <c r="BR1450" s="16" t="str">
        <v>0- Port Costs</v>
      </c>
      <c r="BV1450" s="16" t="str">
        <v>0- Port Value</v>
      </c>
      <c r="BW1450" s="8"/>
      <c r="BX1450" s="16" t="str">
        <v>0</v>
      </c>
    </row>
    <row r="1451" spans="8:76" hidden="1" outlineLevel="1" x14ac:dyDescent="0.3">
      <c r="H1451" s="16" t="str">
        <v>0 - BM Costs</v>
      </c>
      <c r="L1451" s="16" t="str">
        <v>0 - BM Port</v>
      </c>
      <c r="N1451" s="16" t="str">
        <v>0 - Port Assets</v>
      </c>
      <c r="O1451" s="8"/>
      <c r="P1451" s="8"/>
      <c r="Q1451" s="8"/>
      <c r="R1451" s="8"/>
      <c r="S1451" s="8"/>
      <c r="T1451" s="8"/>
      <c r="U1451" s="8"/>
      <c r="V1451" s="8"/>
      <c r="W1451" s="8"/>
      <c r="X1451" s="8"/>
      <c r="Y1451" s="8"/>
      <c r="Z1451" s="8"/>
      <c r="AA1451" s="8"/>
      <c r="AB1451" s="8"/>
      <c r="AC1451" s="8"/>
      <c r="AD1451" s="8"/>
      <c r="AE1451" s="8"/>
      <c r="AF1451" s="8"/>
      <c r="AG1451" s="8"/>
      <c r="AH1451" s="8"/>
      <c r="AI1451" s="8"/>
      <c r="AJ1451" s="8"/>
      <c r="AK1451" s="8"/>
      <c r="AL1451" s="8"/>
      <c r="AM1451" s="8"/>
      <c r="AN1451" s="8"/>
      <c r="AO1451" s="8"/>
      <c r="AP1451" s="8"/>
      <c r="AQ1451" s="8"/>
      <c r="AR1451" s="8"/>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c r="BO1451" s="8"/>
      <c r="BP1451" s="8"/>
      <c r="BQ1451" s="8"/>
      <c r="BR1451" s="16" t="str">
        <v>0- Port Costs</v>
      </c>
      <c r="BV1451" s="16" t="str">
        <v>0- Port Value</v>
      </c>
      <c r="BW1451" s="8"/>
      <c r="BX1451" s="16" t="str">
        <v>0</v>
      </c>
    </row>
    <row r="1452" spans="8:76" hidden="1" outlineLevel="1" x14ac:dyDescent="0.3">
      <c r="H1452" s="16" t="str">
        <v>0 - BM Costs</v>
      </c>
      <c r="L1452" s="16" t="str">
        <v>0 - BM Port</v>
      </c>
      <c r="N1452" s="16" t="str">
        <v>0 - Port Assets</v>
      </c>
      <c r="O1452" s="8"/>
      <c r="P1452" s="8"/>
      <c r="Q1452" s="8"/>
      <c r="R1452" s="8"/>
      <c r="S1452" s="8"/>
      <c r="T1452" s="8"/>
      <c r="U1452" s="8"/>
      <c r="V1452" s="8"/>
      <c r="W1452" s="8"/>
      <c r="X1452" s="8"/>
      <c r="Y1452" s="8"/>
      <c r="Z1452" s="8"/>
      <c r="AA1452" s="8"/>
      <c r="AB1452" s="8"/>
      <c r="AC1452" s="8"/>
      <c r="AD1452" s="8"/>
      <c r="AE1452" s="8"/>
      <c r="AF1452" s="8"/>
      <c r="AG1452" s="8"/>
      <c r="AH1452" s="8"/>
      <c r="AI1452" s="8"/>
      <c r="AJ1452" s="8"/>
      <c r="AK1452" s="8"/>
      <c r="AL1452" s="8"/>
      <c r="AM1452" s="8"/>
      <c r="AN1452" s="8"/>
      <c r="AO1452" s="8"/>
      <c r="AP1452" s="8"/>
      <c r="AQ1452" s="8"/>
      <c r="AR1452" s="8"/>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8"/>
      <c r="BQ1452" s="8"/>
      <c r="BR1452" s="16" t="str">
        <v>0- Port Costs</v>
      </c>
      <c r="BV1452" s="16" t="str">
        <v>0- Port Value</v>
      </c>
      <c r="BW1452" s="8"/>
      <c r="BX1452" s="16" t="str">
        <v>0</v>
      </c>
    </row>
    <row r="1453" spans="8:76" hidden="1" outlineLevel="1" x14ac:dyDescent="0.3">
      <c r="H1453" s="16" t="str">
        <v>0 - BM Costs</v>
      </c>
      <c r="L1453" s="16" t="str">
        <v>0 - BM Port</v>
      </c>
      <c r="N1453" s="16" t="str">
        <v>0 - Port Assets</v>
      </c>
      <c r="O1453" s="8"/>
      <c r="P1453" s="8"/>
      <c r="Q1453" s="8"/>
      <c r="R1453" s="8"/>
      <c r="S1453" s="8"/>
      <c r="T1453" s="8"/>
      <c r="U1453" s="8"/>
      <c r="V1453" s="8"/>
      <c r="W1453" s="8"/>
      <c r="X1453" s="8"/>
      <c r="Y1453" s="8"/>
      <c r="Z1453" s="8"/>
      <c r="AA1453" s="8"/>
      <c r="AB1453" s="8"/>
      <c r="AC1453" s="8"/>
      <c r="AD1453" s="8"/>
      <c r="AE1453" s="8"/>
      <c r="AF1453" s="8"/>
      <c r="AG1453" s="8"/>
      <c r="AH1453" s="8"/>
      <c r="AI1453" s="8"/>
      <c r="AJ1453" s="8"/>
      <c r="AK1453" s="8"/>
      <c r="AL1453" s="8"/>
      <c r="AM1453" s="8"/>
      <c r="AN1453" s="8"/>
      <c r="AO1453" s="8"/>
      <c r="AP1453" s="8"/>
      <c r="AQ1453" s="8"/>
      <c r="AR1453" s="8"/>
      <c r="AS1453" s="8"/>
      <c r="AT1453" s="8"/>
      <c r="AU1453" s="8"/>
      <c r="AV1453" s="8"/>
      <c r="AW1453" s="8"/>
      <c r="AX1453" s="8"/>
      <c r="AY1453" s="8"/>
      <c r="AZ1453" s="8"/>
      <c r="BA1453" s="8"/>
      <c r="BB1453" s="8"/>
      <c r="BC1453" s="8"/>
      <c r="BD1453" s="8"/>
      <c r="BE1453" s="8"/>
      <c r="BF1453" s="8"/>
      <c r="BG1453" s="8"/>
      <c r="BH1453" s="8"/>
      <c r="BI1453" s="8"/>
      <c r="BJ1453" s="8"/>
      <c r="BK1453" s="8"/>
      <c r="BL1453" s="8"/>
      <c r="BM1453" s="8"/>
      <c r="BN1453" s="8"/>
      <c r="BO1453" s="8"/>
      <c r="BP1453" s="8"/>
      <c r="BQ1453" s="8"/>
      <c r="BR1453" s="16" t="str">
        <v>0- Port Costs</v>
      </c>
      <c r="BV1453" s="16" t="str">
        <v>0- Port Value</v>
      </c>
      <c r="BW1453" s="8"/>
      <c r="BX1453" s="16" t="str">
        <v>0</v>
      </c>
    </row>
    <row r="1454" spans="8:76" hidden="1" outlineLevel="1" x14ac:dyDescent="0.3">
      <c r="H1454" s="16" t="str">
        <v>0 - BM Costs</v>
      </c>
      <c r="L1454" s="16" t="str">
        <v>0 - BM Port</v>
      </c>
      <c r="N1454" s="16" t="str">
        <v>0 - Port Assets</v>
      </c>
      <c r="O1454" s="8"/>
      <c r="P1454" s="8"/>
      <c r="Q1454" s="8"/>
      <c r="R1454" s="8"/>
      <c r="S1454" s="8"/>
      <c r="T1454" s="8"/>
      <c r="U1454" s="8"/>
      <c r="V1454" s="8"/>
      <c r="W1454" s="8"/>
      <c r="X1454" s="8"/>
      <c r="Y1454" s="8"/>
      <c r="Z1454" s="8"/>
      <c r="AA1454" s="8"/>
      <c r="AB1454" s="8"/>
      <c r="AC1454" s="8"/>
      <c r="AD1454" s="8"/>
      <c r="AE1454" s="8"/>
      <c r="AF1454" s="8"/>
      <c r="AG1454" s="8"/>
      <c r="AH1454" s="8"/>
      <c r="AI1454" s="8"/>
      <c r="AJ1454" s="8"/>
      <c r="AK1454" s="8"/>
      <c r="AL1454" s="8"/>
      <c r="AM1454" s="8"/>
      <c r="AN1454" s="8"/>
      <c r="AO1454" s="8"/>
      <c r="AP1454" s="8"/>
      <c r="AQ1454" s="8"/>
      <c r="AR1454" s="8"/>
      <c r="AS1454" s="8"/>
      <c r="AT1454" s="8"/>
      <c r="AU1454" s="8"/>
      <c r="AV1454" s="8"/>
      <c r="AW1454" s="8"/>
      <c r="AX1454" s="8"/>
      <c r="AY1454" s="8"/>
      <c r="AZ1454" s="8"/>
      <c r="BA1454" s="8"/>
      <c r="BB1454" s="8"/>
      <c r="BC1454" s="8"/>
      <c r="BD1454" s="8"/>
      <c r="BE1454" s="8"/>
      <c r="BF1454" s="8"/>
      <c r="BG1454" s="8"/>
      <c r="BH1454" s="8"/>
      <c r="BI1454" s="8"/>
      <c r="BJ1454" s="8"/>
      <c r="BK1454" s="8"/>
      <c r="BL1454" s="8"/>
      <c r="BM1454" s="8"/>
      <c r="BN1454" s="8"/>
      <c r="BO1454" s="8"/>
      <c r="BP1454" s="8"/>
      <c r="BQ1454" s="8"/>
      <c r="BR1454" s="16" t="str">
        <v>0- Port Costs</v>
      </c>
      <c r="BV1454" s="16" t="str">
        <v>0- Port Value</v>
      </c>
      <c r="BW1454" s="8"/>
      <c r="BX1454" s="16" t="str">
        <v>0</v>
      </c>
    </row>
    <row r="1455" spans="8:76" hidden="1" outlineLevel="1" x14ac:dyDescent="0.3">
      <c r="H1455" s="16" t="str">
        <v>0 - BM Costs</v>
      </c>
      <c r="L1455" s="16" t="str">
        <v>0 - BM Port</v>
      </c>
      <c r="N1455" s="16" t="str">
        <v>0 - Port Assets</v>
      </c>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c r="BD1455" s="8"/>
      <c r="BE1455" s="8"/>
      <c r="BF1455" s="8"/>
      <c r="BG1455" s="8"/>
      <c r="BH1455" s="8"/>
      <c r="BI1455" s="8"/>
      <c r="BJ1455" s="8"/>
      <c r="BK1455" s="8"/>
      <c r="BL1455" s="8"/>
      <c r="BM1455" s="8"/>
      <c r="BN1455" s="8"/>
      <c r="BO1455" s="8"/>
      <c r="BP1455" s="8"/>
      <c r="BQ1455" s="8"/>
      <c r="BR1455" s="16" t="str">
        <v>0- Port Costs</v>
      </c>
      <c r="BV1455" s="16" t="str">
        <v>0- Port Value</v>
      </c>
      <c r="BW1455" s="8"/>
      <c r="BX1455" s="16" t="str">
        <v>0</v>
      </c>
    </row>
    <row r="1456" spans="8:76" hidden="1" outlineLevel="1" x14ac:dyDescent="0.3">
      <c r="H1456" s="16" t="str">
        <v>0 - BM Costs</v>
      </c>
      <c r="L1456" s="16" t="str">
        <v>0 - BM Port</v>
      </c>
      <c r="N1456" s="16" t="str">
        <v>0 - Port Assets</v>
      </c>
      <c r="O1456" s="8"/>
      <c r="P1456" s="8"/>
      <c r="Q1456" s="8"/>
      <c r="R1456" s="8"/>
      <c r="S1456" s="8"/>
      <c r="T1456" s="8"/>
      <c r="U1456" s="8"/>
      <c r="V1456" s="8"/>
      <c r="W1456" s="8"/>
      <c r="X1456" s="8"/>
      <c r="Y1456" s="8"/>
      <c r="Z1456" s="8"/>
      <c r="AA1456" s="8"/>
      <c r="AB1456" s="8"/>
      <c r="AC1456" s="8"/>
      <c r="AD1456" s="8"/>
      <c r="AE1456" s="8"/>
      <c r="AF1456" s="8"/>
      <c r="AG1456" s="8"/>
      <c r="AH1456" s="8"/>
      <c r="AI1456" s="8"/>
      <c r="AJ1456" s="8"/>
      <c r="AK1456" s="8"/>
      <c r="AL1456" s="8"/>
      <c r="AM1456" s="8"/>
      <c r="AN1456" s="8"/>
      <c r="AO1456" s="8"/>
      <c r="AP1456" s="8"/>
      <c r="AQ1456" s="8"/>
      <c r="AR1456" s="8"/>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8"/>
      <c r="BQ1456" s="8"/>
      <c r="BR1456" s="16" t="str">
        <v>0- Port Costs</v>
      </c>
      <c r="BV1456" s="16" t="str">
        <v>0- Port Value</v>
      </c>
      <c r="BW1456" s="8"/>
      <c r="BX1456" s="16" t="str">
        <v>0</v>
      </c>
    </row>
    <row r="1457" spans="8:76" hidden="1" outlineLevel="1" x14ac:dyDescent="0.3">
      <c r="H1457" s="16" t="str">
        <v>0 - BM Costs</v>
      </c>
      <c r="L1457" s="16" t="str">
        <v>0 - BM Port</v>
      </c>
      <c r="N1457" s="16" t="str">
        <v>0 - Port Assets</v>
      </c>
      <c r="O1457" s="8"/>
      <c r="P1457" s="8"/>
      <c r="Q1457" s="8"/>
      <c r="R1457" s="8"/>
      <c r="S1457" s="8"/>
      <c r="T1457" s="8"/>
      <c r="U1457" s="8"/>
      <c r="V1457" s="8"/>
      <c r="W1457" s="8"/>
      <c r="X1457" s="8"/>
      <c r="Y1457" s="8"/>
      <c r="Z1457" s="8"/>
      <c r="AA1457" s="8"/>
      <c r="AB1457" s="8"/>
      <c r="AC1457" s="8"/>
      <c r="AD1457" s="8"/>
      <c r="AE1457" s="8"/>
      <c r="AF1457" s="8"/>
      <c r="AG1457" s="8"/>
      <c r="AH1457" s="8"/>
      <c r="AI1457" s="8"/>
      <c r="AJ1457" s="8"/>
      <c r="AK1457" s="8"/>
      <c r="AL1457" s="8"/>
      <c r="AM1457" s="8"/>
      <c r="AN1457" s="8"/>
      <c r="AO1457" s="8"/>
      <c r="AP1457" s="8"/>
      <c r="AQ1457" s="8"/>
      <c r="AR1457" s="8"/>
      <c r="AS1457" s="8"/>
      <c r="AT1457" s="8"/>
      <c r="AU1457" s="8"/>
      <c r="AV1457" s="8"/>
      <c r="AW1457" s="8"/>
      <c r="AX1457" s="8"/>
      <c r="AY1457" s="8"/>
      <c r="AZ1457" s="8"/>
      <c r="BA1457" s="8"/>
      <c r="BB1457" s="8"/>
      <c r="BC1457" s="8"/>
      <c r="BD1457" s="8"/>
      <c r="BE1457" s="8"/>
      <c r="BF1457" s="8"/>
      <c r="BG1457" s="8"/>
      <c r="BH1457" s="8"/>
      <c r="BI1457" s="8"/>
      <c r="BJ1457" s="8"/>
      <c r="BK1457" s="8"/>
      <c r="BL1457" s="8"/>
      <c r="BM1457" s="8"/>
      <c r="BN1457" s="8"/>
      <c r="BO1457" s="8"/>
      <c r="BP1457" s="8"/>
      <c r="BQ1457" s="8"/>
      <c r="BR1457" s="16" t="str">
        <v>0- Port Costs</v>
      </c>
      <c r="BV1457" s="16" t="str">
        <v>0- Port Value</v>
      </c>
      <c r="BW1457" s="8"/>
      <c r="BX1457" s="16" t="str">
        <v>0</v>
      </c>
    </row>
    <row r="1458" spans="8:76" hidden="1" outlineLevel="1" x14ac:dyDescent="0.3">
      <c r="H1458" s="16" t="str">
        <v>0 - BM Costs</v>
      </c>
      <c r="L1458" s="16" t="str">
        <v>0 - BM Port</v>
      </c>
      <c r="N1458" s="16" t="str">
        <v>0 - Port Assets</v>
      </c>
      <c r="O1458" s="8"/>
      <c r="P1458" s="8"/>
      <c r="Q1458" s="8"/>
      <c r="R1458" s="8"/>
      <c r="S1458" s="8"/>
      <c r="T1458" s="8"/>
      <c r="U1458" s="8"/>
      <c r="V1458" s="8"/>
      <c r="W1458" s="8"/>
      <c r="X1458" s="8"/>
      <c r="Y1458" s="8"/>
      <c r="Z1458" s="8"/>
      <c r="AA1458" s="8"/>
      <c r="AB1458" s="8"/>
      <c r="AC1458" s="8"/>
      <c r="AD1458" s="8"/>
      <c r="AE1458" s="8"/>
      <c r="AF1458" s="8"/>
      <c r="AG1458" s="8"/>
      <c r="AH1458" s="8"/>
      <c r="AI1458" s="8"/>
      <c r="AJ1458" s="8"/>
      <c r="AK1458" s="8"/>
      <c r="AL1458" s="8"/>
      <c r="AM1458" s="8"/>
      <c r="AN1458" s="8"/>
      <c r="AO1458" s="8"/>
      <c r="AP1458" s="8"/>
      <c r="AQ1458" s="8"/>
      <c r="AR1458" s="8"/>
      <c r="AS1458" s="8"/>
      <c r="AT1458" s="8"/>
      <c r="AU1458" s="8"/>
      <c r="AV1458" s="8"/>
      <c r="AW1458" s="8"/>
      <c r="AX1458" s="8"/>
      <c r="AY1458" s="8"/>
      <c r="AZ1458" s="8"/>
      <c r="BA1458" s="8"/>
      <c r="BB1458" s="8"/>
      <c r="BC1458" s="8"/>
      <c r="BD1458" s="8"/>
      <c r="BE1458" s="8"/>
      <c r="BF1458" s="8"/>
      <c r="BG1458" s="8"/>
      <c r="BH1458" s="8"/>
      <c r="BI1458" s="8"/>
      <c r="BJ1458" s="8"/>
      <c r="BK1458" s="8"/>
      <c r="BL1458" s="8"/>
      <c r="BM1458" s="8"/>
      <c r="BN1458" s="8"/>
      <c r="BO1458" s="8"/>
      <c r="BP1458" s="8"/>
      <c r="BQ1458" s="8"/>
      <c r="BR1458" s="16" t="str">
        <v>0- Port Costs</v>
      </c>
      <c r="BV1458" s="16" t="str">
        <v>0- Port Value</v>
      </c>
      <c r="BW1458" s="8"/>
      <c r="BX1458" s="16" t="str">
        <v>0</v>
      </c>
    </row>
    <row r="1459" spans="8:76" hidden="1" outlineLevel="1" x14ac:dyDescent="0.3">
      <c r="H1459" s="16" t="str">
        <v>0 - BM Costs</v>
      </c>
      <c r="L1459" s="16" t="str">
        <v>0 - BM Port</v>
      </c>
      <c r="N1459" s="16" t="str">
        <v>0 - Port Assets</v>
      </c>
      <c r="O1459" s="8"/>
      <c r="P1459" s="8"/>
      <c r="Q1459" s="8"/>
      <c r="R1459" s="8"/>
      <c r="S1459" s="8"/>
      <c r="T1459" s="8"/>
      <c r="U1459" s="8"/>
      <c r="V1459" s="8"/>
      <c r="W1459" s="8"/>
      <c r="X1459" s="8"/>
      <c r="Y1459" s="8"/>
      <c r="Z1459" s="8"/>
      <c r="AA1459" s="8"/>
      <c r="AB1459" s="8"/>
      <c r="AC1459" s="8"/>
      <c r="AD1459" s="8"/>
      <c r="AE1459" s="8"/>
      <c r="AF1459" s="8"/>
      <c r="AG1459" s="8"/>
      <c r="AH1459" s="8"/>
      <c r="AI1459" s="8"/>
      <c r="AJ1459" s="8"/>
      <c r="AK1459" s="8"/>
      <c r="AL1459" s="8"/>
      <c r="AM1459" s="8"/>
      <c r="AN1459" s="8"/>
      <c r="AO1459" s="8"/>
      <c r="AP1459" s="8"/>
      <c r="AQ1459" s="8"/>
      <c r="AR1459" s="8"/>
      <c r="AS1459" s="8"/>
      <c r="AT1459" s="8"/>
      <c r="AU1459" s="8"/>
      <c r="AV1459" s="8"/>
      <c r="AW1459" s="8"/>
      <c r="AX1459" s="8"/>
      <c r="AY1459" s="8"/>
      <c r="AZ1459" s="8"/>
      <c r="BA1459" s="8"/>
      <c r="BB1459" s="8"/>
      <c r="BC1459" s="8"/>
      <c r="BD1459" s="8"/>
      <c r="BE1459" s="8"/>
      <c r="BF1459" s="8"/>
      <c r="BG1459" s="8"/>
      <c r="BH1459" s="8"/>
      <c r="BI1459" s="8"/>
      <c r="BJ1459" s="8"/>
      <c r="BK1459" s="8"/>
      <c r="BL1459" s="8"/>
      <c r="BM1459" s="8"/>
      <c r="BN1459" s="8"/>
      <c r="BO1459" s="8"/>
      <c r="BP1459" s="8"/>
      <c r="BQ1459" s="8"/>
      <c r="BR1459" s="16" t="str">
        <v>0- Port Costs</v>
      </c>
      <c r="BV1459" s="16" t="str">
        <v>0- Port Value</v>
      </c>
      <c r="BW1459" s="8"/>
      <c r="BX1459" s="16" t="str">
        <v>0</v>
      </c>
    </row>
    <row r="1460" spans="8:76" hidden="1" outlineLevel="1" x14ac:dyDescent="0.3">
      <c r="H1460" s="16" t="str">
        <v>0 - BM Costs</v>
      </c>
      <c r="L1460" s="16" t="str">
        <v>0 - BM Port</v>
      </c>
      <c r="N1460" s="16" t="str">
        <v>0 - Port Assets</v>
      </c>
      <c r="O1460" s="8"/>
      <c r="P1460" s="8"/>
      <c r="Q1460" s="8"/>
      <c r="R1460" s="8"/>
      <c r="S1460" s="8"/>
      <c r="T1460" s="8"/>
      <c r="U1460" s="8"/>
      <c r="V1460" s="8"/>
      <c r="W1460" s="8"/>
      <c r="X1460" s="8"/>
      <c r="Y1460" s="8"/>
      <c r="Z1460" s="8"/>
      <c r="AA1460" s="8"/>
      <c r="AB1460" s="8"/>
      <c r="AC1460" s="8"/>
      <c r="AD1460" s="8"/>
      <c r="AE1460" s="8"/>
      <c r="AF1460" s="8"/>
      <c r="AG1460" s="8"/>
      <c r="AH1460" s="8"/>
      <c r="AI1460" s="8"/>
      <c r="AJ1460" s="8"/>
      <c r="AK1460" s="8"/>
      <c r="AL1460" s="8"/>
      <c r="AM1460" s="8"/>
      <c r="AN1460" s="8"/>
      <c r="AO1460" s="8"/>
      <c r="AP1460" s="8"/>
      <c r="AQ1460" s="8"/>
      <c r="AR1460" s="8"/>
      <c r="AS1460" s="8"/>
      <c r="AT1460" s="8"/>
      <c r="AU1460" s="8"/>
      <c r="AV1460" s="8"/>
      <c r="AW1460" s="8"/>
      <c r="AX1460" s="8"/>
      <c r="AY1460" s="8"/>
      <c r="AZ1460" s="8"/>
      <c r="BA1460" s="8"/>
      <c r="BB1460" s="8"/>
      <c r="BC1460" s="8"/>
      <c r="BD1460" s="8"/>
      <c r="BE1460" s="8"/>
      <c r="BF1460" s="8"/>
      <c r="BG1460" s="8"/>
      <c r="BH1460" s="8"/>
      <c r="BI1460" s="8"/>
      <c r="BJ1460" s="8"/>
      <c r="BK1460" s="8"/>
      <c r="BL1460" s="8"/>
      <c r="BM1460" s="8"/>
      <c r="BN1460" s="8"/>
      <c r="BO1460" s="8"/>
      <c r="BP1460" s="8"/>
      <c r="BQ1460" s="8"/>
      <c r="BR1460" s="16" t="str">
        <v>0- Port Costs</v>
      </c>
      <c r="BV1460" s="16" t="str">
        <v>0- Port Value</v>
      </c>
      <c r="BW1460" s="8"/>
      <c r="BX1460" s="16" t="str">
        <v>0</v>
      </c>
    </row>
    <row r="1461" spans="8:76" hidden="1" outlineLevel="1" x14ac:dyDescent="0.3">
      <c r="H1461" s="16" t="str">
        <v>0 - BM Costs</v>
      </c>
      <c r="L1461" s="16" t="str">
        <v>0 - BM Port</v>
      </c>
      <c r="N1461" s="16" t="str">
        <v>0 - Port Assets</v>
      </c>
      <c r="O1461" s="8"/>
      <c r="P1461" s="8"/>
      <c r="Q1461" s="8"/>
      <c r="R1461" s="8"/>
      <c r="S1461" s="8"/>
      <c r="T1461" s="8"/>
      <c r="U1461" s="8"/>
      <c r="V1461" s="8"/>
      <c r="W1461" s="8"/>
      <c r="X1461" s="8"/>
      <c r="Y1461" s="8"/>
      <c r="Z1461" s="8"/>
      <c r="AA1461" s="8"/>
      <c r="AB1461" s="8"/>
      <c r="AC1461" s="8"/>
      <c r="AD1461" s="8"/>
      <c r="AE1461" s="8"/>
      <c r="AF1461" s="8"/>
      <c r="AG1461" s="8"/>
      <c r="AH1461" s="8"/>
      <c r="AI1461" s="8"/>
      <c r="AJ1461" s="8"/>
      <c r="AK1461" s="8"/>
      <c r="AL1461" s="8"/>
      <c r="AM1461" s="8"/>
      <c r="AN1461" s="8"/>
      <c r="AO1461" s="8"/>
      <c r="AP1461" s="8"/>
      <c r="AQ1461" s="8"/>
      <c r="AR1461" s="8"/>
      <c r="AS1461" s="8"/>
      <c r="AT1461" s="8"/>
      <c r="AU1461" s="8"/>
      <c r="AV1461" s="8"/>
      <c r="AW1461" s="8"/>
      <c r="AX1461" s="8"/>
      <c r="AY1461" s="8"/>
      <c r="AZ1461" s="8"/>
      <c r="BA1461" s="8"/>
      <c r="BB1461" s="8"/>
      <c r="BC1461" s="8"/>
      <c r="BD1461" s="8"/>
      <c r="BE1461" s="8"/>
      <c r="BF1461" s="8"/>
      <c r="BG1461" s="8"/>
      <c r="BH1461" s="8"/>
      <c r="BI1461" s="8"/>
      <c r="BJ1461" s="8"/>
      <c r="BK1461" s="8"/>
      <c r="BL1461" s="8"/>
      <c r="BM1461" s="8"/>
      <c r="BN1461" s="8"/>
      <c r="BO1461" s="8"/>
      <c r="BP1461" s="8"/>
      <c r="BQ1461" s="8"/>
      <c r="BR1461" s="16" t="str">
        <v>0- Port Costs</v>
      </c>
      <c r="BV1461" s="16" t="str">
        <v>0- Port Value</v>
      </c>
      <c r="BW1461" s="8"/>
      <c r="BX1461" s="16" t="str">
        <v>0</v>
      </c>
    </row>
    <row r="1462" spans="8:76" hidden="1" outlineLevel="1" x14ac:dyDescent="0.3">
      <c r="H1462" s="16" t="str">
        <v>0 - BM Costs</v>
      </c>
      <c r="L1462" s="16" t="str">
        <v>0 - BM Port</v>
      </c>
      <c r="N1462" s="16" t="str">
        <v>0 - Port Assets</v>
      </c>
      <c r="O1462" s="8"/>
      <c r="P1462" s="8"/>
      <c r="Q1462" s="8"/>
      <c r="R1462" s="8"/>
      <c r="S1462" s="8"/>
      <c r="T1462" s="8"/>
      <c r="U1462" s="8"/>
      <c r="V1462" s="8"/>
      <c r="W1462" s="8"/>
      <c r="X1462" s="8"/>
      <c r="Y1462" s="8"/>
      <c r="Z1462" s="8"/>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8"/>
      <c r="AX1462" s="8"/>
      <c r="AY1462" s="8"/>
      <c r="AZ1462" s="8"/>
      <c r="BA1462" s="8"/>
      <c r="BB1462" s="8"/>
      <c r="BC1462" s="8"/>
      <c r="BD1462" s="8"/>
      <c r="BE1462" s="8"/>
      <c r="BF1462" s="8"/>
      <c r="BG1462" s="8"/>
      <c r="BH1462" s="8"/>
      <c r="BI1462" s="8"/>
      <c r="BJ1462" s="8"/>
      <c r="BK1462" s="8"/>
      <c r="BL1462" s="8"/>
      <c r="BM1462" s="8"/>
      <c r="BN1462" s="8"/>
      <c r="BO1462" s="8"/>
      <c r="BP1462" s="8"/>
      <c r="BQ1462" s="8"/>
      <c r="BR1462" s="16" t="str">
        <v>0- Port Costs</v>
      </c>
      <c r="BV1462" s="16" t="str">
        <v>0- Port Value</v>
      </c>
      <c r="BW1462" s="8"/>
      <c r="BX1462" s="16" t="str">
        <v>0</v>
      </c>
    </row>
    <row r="1463" spans="8:76" hidden="1" outlineLevel="1" x14ac:dyDescent="0.3">
      <c r="H1463" s="16" t="str">
        <v>0 - BM Costs</v>
      </c>
      <c r="L1463" s="16" t="str">
        <v>0 - BM Port</v>
      </c>
      <c r="N1463" s="16" t="str">
        <v>0 - Port Assets</v>
      </c>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8"/>
      <c r="BQ1463" s="8"/>
      <c r="BR1463" s="16" t="str">
        <v>0- Port Costs</v>
      </c>
      <c r="BV1463" s="16" t="str">
        <v>0- Port Value</v>
      </c>
      <c r="BW1463" s="8"/>
      <c r="BX1463" s="16" t="str">
        <v>0</v>
      </c>
    </row>
    <row r="1464" spans="8:76" hidden="1" outlineLevel="1" x14ac:dyDescent="0.3">
      <c r="H1464" s="16" t="str">
        <v>0 - BM Costs</v>
      </c>
      <c r="L1464" s="16" t="str">
        <v>0 - BM Port</v>
      </c>
      <c r="N1464" s="16" t="str">
        <v>0 - Port Assets</v>
      </c>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c r="BD1464" s="8"/>
      <c r="BE1464" s="8"/>
      <c r="BF1464" s="8"/>
      <c r="BG1464" s="8"/>
      <c r="BH1464" s="8"/>
      <c r="BI1464" s="8"/>
      <c r="BJ1464" s="8"/>
      <c r="BK1464" s="8"/>
      <c r="BL1464" s="8"/>
      <c r="BM1464" s="8"/>
      <c r="BN1464" s="8"/>
      <c r="BO1464" s="8"/>
      <c r="BP1464" s="8"/>
      <c r="BQ1464" s="8"/>
      <c r="BR1464" s="16" t="str">
        <v>0- Port Costs</v>
      </c>
      <c r="BV1464" s="16" t="str">
        <v>0- Port Value</v>
      </c>
      <c r="BW1464" s="8"/>
      <c r="BX1464" s="16" t="str">
        <v>0</v>
      </c>
    </row>
    <row r="1465" spans="8:76" hidden="1" outlineLevel="1" x14ac:dyDescent="0.3">
      <c r="H1465" s="16" t="str">
        <v>0 - BM Costs</v>
      </c>
      <c r="L1465" s="16" t="str">
        <v>0 - BM Port</v>
      </c>
      <c r="N1465" s="16" t="str">
        <v>0 - Port Assets</v>
      </c>
      <c r="O1465" s="8"/>
      <c r="P1465" s="8"/>
      <c r="Q1465" s="8"/>
      <c r="R1465" s="8"/>
      <c r="S1465" s="8"/>
      <c r="T1465" s="8"/>
      <c r="U1465" s="8"/>
      <c r="V1465" s="8"/>
      <c r="W1465" s="8"/>
      <c r="X1465" s="8"/>
      <c r="Y1465" s="8"/>
      <c r="Z1465" s="8"/>
      <c r="AA1465" s="8"/>
      <c r="AB1465" s="8"/>
      <c r="AC1465" s="8"/>
      <c r="AD1465" s="8"/>
      <c r="AE1465" s="8"/>
      <c r="AF1465" s="8"/>
      <c r="AG1465" s="8"/>
      <c r="AH1465" s="8"/>
      <c r="AI1465" s="8"/>
      <c r="AJ1465" s="8"/>
      <c r="AK1465" s="8"/>
      <c r="AL1465" s="8"/>
      <c r="AM1465" s="8"/>
      <c r="AN1465" s="8"/>
      <c r="AO1465" s="8"/>
      <c r="AP1465" s="8"/>
      <c r="AQ1465" s="8"/>
      <c r="AR1465" s="8"/>
      <c r="AS1465" s="8"/>
      <c r="AT1465" s="8"/>
      <c r="AU1465" s="8"/>
      <c r="AV1465" s="8"/>
      <c r="AW1465" s="8"/>
      <c r="AX1465" s="8"/>
      <c r="AY1465" s="8"/>
      <c r="AZ1465" s="8"/>
      <c r="BA1465" s="8"/>
      <c r="BB1465" s="8"/>
      <c r="BC1465" s="8"/>
      <c r="BD1465" s="8"/>
      <c r="BE1465" s="8"/>
      <c r="BF1465" s="8"/>
      <c r="BG1465" s="8"/>
      <c r="BH1465" s="8"/>
      <c r="BI1465" s="8"/>
      <c r="BJ1465" s="8"/>
      <c r="BK1465" s="8"/>
      <c r="BL1465" s="8"/>
      <c r="BM1465" s="8"/>
      <c r="BN1465" s="8"/>
      <c r="BO1465" s="8"/>
      <c r="BP1465" s="8"/>
      <c r="BQ1465" s="8"/>
      <c r="BR1465" s="16" t="str">
        <v>0- Port Costs</v>
      </c>
      <c r="BV1465" s="16" t="str">
        <v>0- Port Value</v>
      </c>
      <c r="BW1465" s="8"/>
      <c r="BX1465" s="16" t="str">
        <v>0</v>
      </c>
    </row>
    <row r="1466" spans="8:76" hidden="1" outlineLevel="1" x14ac:dyDescent="0.3">
      <c r="H1466" s="16" t="str">
        <v>0 - BM Costs</v>
      </c>
      <c r="L1466" s="16" t="str">
        <v>0 - BM Port</v>
      </c>
      <c r="N1466" s="16" t="str">
        <v>0 - Port Assets</v>
      </c>
      <c r="O1466" s="8"/>
      <c r="P1466" s="8"/>
      <c r="Q1466" s="8"/>
      <c r="R1466" s="8"/>
      <c r="S1466" s="8"/>
      <c r="T1466" s="8"/>
      <c r="U1466" s="8"/>
      <c r="V1466" s="8"/>
      <c r="W1466" s="8"/>
      <c r="X1466" s="8"/>
      <c r="Y1466" s="8"/>
      <c r="Z1466" s="8"/>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8"/>
      <c r="AX1466" s="8"/>
      <c r="AY1466" s="8"/>
      <c r="AZ1466" s="8"/>
      <c r="BA1466" s="8"/>
      <c r="BB1466" s="8"/>
      <c r="BC1466" s="8"/>
      <c r="BD1466" s="8"/>
      <c r="BE1466" s="8"/>
      <c r="BF1466" s="8"/>
      <c r="BG1466" s="8"/>
      <c r="BH1466" s="8"/>
      <c r="BI1466" s="8"/>
      <c r="BJ1466" s="8"/>
      <c r="BK1466" s="8"/>
      <c r="BL1466" s="8"/>
      <c r="BM1466" s="8"/>
      <c r="BN1466" s="8"/>
      <c r="BO1466" s="8"/>
      <c r="BP1466" s="8"/>
      <c r="BQ1466" s="8"/>
      <c r="BR1466" s="16" t="str">
        <v>0- Port Costs</v>
      </c>
      <c r="BV1466" s="16" t="str">
        <v>0- Port Value</v>
      </c>
      <c r="BW1466" s="8"/>
      <c r="BX1466" s="16" t="str">
        <v>0</v>
      </c>
    </row>
    <row r="1467" spans="8:76" hidden="1" outlineLevel="1" x14ac:dyDescent="0.3">
      <c r="H1467" s="16" t="str">
        <v>0 - BM Costs</v>
      </c>
      <c r="L1467" s="16" t="str">
        <v>0 - BM Port</v>
      </c>
      <c r="N1467" s="16" t="str">
        <v>0 - Port Assets</v>
      </c>
      <c r="O1467" s="8"/>
      <c r="P1467" s="8"/>
      <c r="Q1467" s="8"/>
      <c r="R1467" s="8"/>
      <c r="S1467" s="8"/>
      <c r="T1467" s="8"/>
      <c r="U1467" s="8"/>
      <c r="V1467" s="8"/>
      <c r="W1467" s="8"/>
      <c r="X1467" s="8"/>
      <c r="Y1467" s="8"/>
      <c r="Z1467" s="8"/>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8"/>
      <c r="AX1467" s="8"/>
      <c r="AY1467" s="8"/>
      <c r="AZ1467" s="8"/>
      <c r="BA1467" s="8"/>
      <c r="BB1467" s="8"/>
      <c r="BC1467" s="8"/>
      <c r="BD1467" s="8"/>
      <c r="BE1467" s="8"/>
      <c r="BF1467" s="8"/>
      <c r="BG1467" s="8"/>
      <c r="BH1467" s="8"/>
      <c r="BI1467" s="8"/>
      <c r="BJ1467" s="8"/>
      <c r="BK1467" s="8"/>
      <c r="BL1467" s="8"/>
      <c r="BM1467" s="8"/>
      <c r="BN1467" s="8"/>
      <c r="BO1467" s="8"/>
      <c r="BP1467" s="8"/>
      <c r="BQ1467" s="8"/>
      <c r="BR1467" s="16" t="str">
        <v>0- Port Costs</v>
      </c>
      <c r="BV1467" s="16" t="str">
        <v>0- Port Value</v>
      </c>
      <c r="BW1467" s="8"/>
      <c r="BX1467" s="16" t="str">
        <v>0</v>
      </c>
    </row>
    <row r="1468" spans="8:76" hidden="1" outlineLevel="1" x14ac:dyDescent="0.3">
      <c r="H1468" s="16" t="str">
        <v>0 - BM Costs</v>
      </c>
      <c r="L1468" s="16" t="str">
        <v>0 - BM Port</v>
      </c>
      <c r="N1468" s="16" t="str">
        <v>0 - Port Assets</v>
      </c>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c r="BD1468" s="8"/>
      <c r="BE1468" s="8"/>
      <c r="BF1468" s="8"/>
      <c r="BG1468" s="8"/>
      <c r="BH1468" s="8"/>
      <c r="BI1468" s="8"/>
      <c r="BJ1468" s="8"/>
      <c r="BK1468" s="8"/>
      <c r="BL1468" s="8"/>
      <c r="BM1468" s="8"/>
      <c r="BN1468" s="8"/>
      <c r="BO1468" s="8"/>
      <c r="BP1468" s="8"/>
      <c r="BQ1468" s="8"/>
      <c r="BR1468" s="16" t="str">
        <v>0- Port Costs</v>
      </c>
      <c r="BV1468" s="16" t="str">
        <v>0- Port Value</v>
      </c>
      <c r="BW1468" s="8"/>
      <c r="BX1468" s="16" t="str">
        <v>0</v>
      </c>
    </row>
    <row r="1469" spans="8:76" hidden="1" outlineLevel="1" x14ac:dyDescent="0.3">
      <c r="H1469" s="16" t="str">
        <v>0 - BM Costs</v>
      </c>
      <c r="L1469" s="16" t="str">
        <v>0 - BM Port</v>
      </c>
      <c r="N1469" s="16" t="str">
        <v>0 - Port Assets</v>
      </c>
      <c r="O1469" s="8"/>
      <c r="P1469" s="8"/>
      <c r="Q1469" s="8"/>
      <c r="R1469" s="8"/>
      <c r="S1469" s="8"/>
      <c r="T1469" s="8"/>
      <c r="U1469" s="8"/>
      <c r="V1469" s="8"/>
      <c r="W1469" s="8"/>
      <c r="X1469" s="8"/>
      <c r="Y1469" s="8"/>
      <c r="Z1469" s="8"/>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8"/>
      <c r="BQ1469" s="8"/>
      <c r="BR1469" s="16" t="str">
        <v>0- Port Costs</v>
      </c>
      <c r="BV1469" s="16" t="str">
        <v>0- Port Value</v>
      </c>
      <c r="BW1469" s="8"/>
      <c r="BX1469" s="16" t="str">
        <v>0</v>
      </c>
    </row>
    <row r="1470" spans="8:76" hidden="1" outlineLevel="1" x14ac:dyDescent="0.3">
      <c r="H1470" s="16" t="str">
        <v>0 - BM Costs</v>
      </c>
      <c r="L1470" s="16" t="str">
        <v>0 - BM Port</v>
      </c>
      <c r="N1470" s="16" t="str">
        <v>0 - Port Assets</v>
      </c>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8"/>
      <c r="BQ1470" s="8"/>
      <c r="BR1470" s="16" t="str">
        <v>0- Port Costs</v>
      </c>
      <c r="BV1470" s="16" t="str">
        <v>0- Port Value</v>
      </c>
      <c r="BW1470" s="8"/>
      <c r="BX1470" s="16" t="str">
        <v>0</v>
      </c>
    </row>
    <row r="1471" spans="8:76" hidden="1" outlineLevel="1" x14ac:dyDescent="0.3">
      <c r="H1471" s="16" t="str">
        <v>0 - BM Costs</v>
      </c>
      <c r="L1471" s="16" t="str">
        <v>0 - BM Port</v>
      </c>
      <c r="N1471" s="16" t="str">
        <v>0 - Port Assets</v>
      </c>
      <c r="O1471" s="8"/>
      <c r="P1471" s="8"/>
      <c r="Q1471" s="8"/>
      <c r="R1471" s="8"/>
      <c r="S1471" s="8"/>
      <c r="T1471" s="8"/>
      <c r="U1471" s="8"/>
      <c r="V1471" s="8"/>
      <c r="W1471" s="8"/>
      <c r="X1471" s="8"/>
      <c r="Y1471" s="8"/>
      <c r="Z1471" s="8"/>
      <c r="AA1471" s="8"/>
      <c r="AB1471" s="8"/>
      <c r="AC1471" s="8"/>
      <c r="AD1471" s="8"/>
      <c r="AE1471" s="8"/>
      <c r="AF1471" s="8"/>
      <c r="AG1471" s="8"/>
      <c r="AH1471" s="8"/>
      <c r="AI1471" s="8"/>
      <c r="AJ1471" s="8"/>
      <c r="AK1471" s="8"/>
      <c r="AL1471" s="8"/>
      <c r="AM1471" s="8"/>
      <c r="AN1471" s="8"/>
      <c r="AO1471" s="8"/>
      <c r="AP1471" s="8"/>
      <c r="AQ1471" s="8"/>
      <c r="AR1471" s="8"/>
      <c r="AS1471" s="8"/>
      <c r="AT1471" s="8"/>
      <c r="AU1471" s="8"/>
      <c r="AV1471" s="8"/>
      <c r="AW1471" s="8"/>
      <c r="AX1471" s="8"/>
      <c r="AY1471" s="8"/>
      <c r="AZ1471" s="8"/>
      <c r="BA1471" s="8"/>
      <c r="BB1471" s="8"/>
      <c r="BC1471" s="8"/>
      <c r="BD1471" s="8"/>
      <c r="BE1471" s="8"/>
      <c r="BF1471" s="8"/>
      <c r="BG1471" s="8"/>
      <c r="BH1471" s="8"/>
      <c r="BI1471" s="8"/>
      <c r="BJ1471" s="8"/>
      <c r="BK1471" s="8"/>
      <c r="BL1471" s="8"/>
      <c r="BM1471" s="8"/>
      <c r="BN1471" s="8"/>
      <c r="BO1471" s="8"/>
      <c r="BP1471" s="8"/>
      <c r="BQ1471" s="8"/>
      <c r="BR1471" s="16" t="str">
        <v>0- Port Costs</v>
      </c>
      <c r="BV1471" s="16" t="str">
        <v>0- Port Value</v>
      </c>
      <c r="BW1471" s="8"/>
      <c r="BX1471" s="16" t="str">
        <v>0</v>
      </c>
    </row>
    <row r="1472" spans="8:76" hidden="1" outlineLevel="1" x14ac:dyDescent="0.3">
      <c r="H1472" s="16" t="str">
        <v>0 - BM Costs</v>
      </c>
      <c r="L1472" s="16" t="str">
        <v>0 - BM Port</v>
      </c>
      <c r="N1472" s="16" t="str">
        <v>0 - Port Assets</v>
      </c>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8"/>
      <c r="BQ1472" s="8"/>
      <c r="BR1472" s="16" t="str">
        <v>0- Port Costs</v>
      </c>
      <c r="BV1472" s="16" t="str">
        <v>0- Port Value</v>
      </c>
      <c r="BW1472" s="8"/>
      <c r="BX1472" s="16" t="str">
        <v>0</v>
      </c>
    </row>
    <row r="1473" spans="8:76" hidden="1" outlineLevel="1" x14ac:dyDescent="0.3">
      <c r="H1473" s="16" t="str">
        <v>0 - BM Costs</v>
      </c>
      <c r="L1473" s="16" t="str">
        <v>0 - BM Port</v>
      </c>
      <c r="N1473" s="16" t="str">
        <v>0 - Port Assets</v>
      </c>
      <c r="O1473" s="8"/>
      <c r="P1473" s="8"/>
      <c r="Q1473" s="8"/>
      <c r="R1473" s="8"/>
      <c r="S1473" s="8"/>
      <c r="T1473" s="8"/>
      <c r="U1473" s="8"/>
      <c r="V1473" s="8"/>
      <c r="W1473" s="8"/>
      <c r="X1473" s="8"/>
      <c r="Y1473" s="8"/>
      <c r="Z1473" s="8"/>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8"/>
      <c r="AX1473" s="8"/>
      <c r="AY1473" s="8"/>
      <c r="AZ1473" s="8"/>
      <c r="BA1473" s="8"/>
      <c r="BB1473" s="8"/>
      <c r="BC1473" s="8"/>
      <c r="BD1473" s="8"/>
      <c r="BE1473" s="8"/>
      <c r="BF1473" s="8"/>
      <c r="BG1473" s="8"/>
      <c r="BH1473" s="8"/>
      <c r="BI1473" s="8"/>
      <c r="BJ1473" s="8"/>
      <c r="BK1473" s="8"/>
      <c r="BL1473" s="8"/>
      <c r="BM1473" s="8"/>
      <c r="BN1473" s="8"/>
      <c r="BO1473" s="8"/>
      <c r="BP1473" s="8"/>
      <c r="BQ1473" s="8"/>
      <c r="BR1473" s="16" t="str">
        <v>0- Port Costs</v>
      </c>
      <c r="BV1473" s="16" t="str">
        <v>0- Port Value</v>
      </c>
      <c r="BW1473" s="8"/>
      <c r="BX1473" s="16" t="str">
        <v>0</v>
      </c>
    </row>
    <row r="1474" spans="8:76" hidden="1" outlineLevel="1" x14ac:dyDescent="0.3">
      <c r="H1474" s="16" t="str">
        <v>0 - BM Costs</v>
      </c>
      <c r="L1474" s="16" t="str">
        <v>0 - BM Port</v>
      </c>
      <c r="N1474" s="16" t="str">
        <v>0 - Port Assets</v>
      </c>
      <c r="O1474" s="8"/>
      <c r="P1474" s="8"/>
      <c r="Q1474" s="8"/>
      <c r="R1474" s="8"/>
      <c r="S1474" s="8"/>
      <c r="T1474" s="8"/>
      <c r="U1474" s="8"/>
      <c r="V1474" s="8"/>
      <c r="W1474" s="8"/>
      <c r="X1474" s="8"/>
      <c r="Y1474" s="8"/>
      <c r="Z1474" s="8"/>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c r="BD1474" s="8"/>
      <c r="BE1474" s="8"/>
      <c r="BF1474" s="8"/>
      <c r="BG1474" s="8"/>
      <c r="BH1474" s="8"/>
      <c r="BI1474" s="8"/>
      <c r="BJ1474" s="8"/>
      <c r="BK1474" s="8"/>
      <c r="BL1474" s="8"/>
      <c r="BM1474" s="8"/>
      <c r="BN1474" s="8"/>
      <c r="BO1474" s="8"/>
      <c r="BP1474" s="8"/>
      <c r="BQ1474" s="8"/>
      <c r="BR1474" s="16" t="str">
        <v>0- Port Costs</v>
      </c>
      <c r="BV1474" s="16" t="str">
        <v>0- Port Value</v>
      </c>
      <c r="BW1474" s="8"/>
      <c r="BX1474" s="16" t="str">
        <v>0</v>
      </c>
    </row>
    <row r="1475" spans="8:76" hidden="1" outlineLevel="1" x14ac:dyDescent="0.3">
      <c r="H1475" s="16" t="str">
        <v>0 - BM Costs</v>
      </c>
      <c r="L1475" s="16" t="str">
        <v>0 - BM Port</v>
      </c>
      <c r="N1475" s="16" t="str">
        <v>0 - Port Assets</v>
      </c>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c r="BA1475" s="8"/>
      <c r="BB1475" s="8"/>
      <c r="BC1475" s="8"/>
      <c r="BD1475" s="8"/>
      <c r="BE1475" s="8"/>
      <c r="BF1475" s="8"/>
      <c r="BG1475" s="8"/>
      <c r="BH1475" s="8"/>
      <c r="BI1475" s="8"/>
      <c r="BJ1475" s="8"/>
      <c r="BK1475" s="8"/>
      <c r="BL1475" s="8"/>
      <c r="BM1475" s="8"/>
      <c r="BN1475" s="8"/>
      <c r="BO1475" s="8"/>
      <c r="BP1475" s="8"/>
      <c r="BQ1475" s="8"/>
      <c r="BR1475" s="16" t="str">
        <v>0- Port Costs</v>
      </c>
      <c r="BV1475" s="16" t="str">
        <v>0- Port Value</v>
      </c>
      <c r="BW1475" s="8"/>
      <c r="BX1475" s="16" t="str">
        <v>0</v>
      </c>
    </row>
    <row r="1476" spans="8:76" hidden="1" outlineLevel="1" x14ac:dyDescent="0.3">
      <c r="H1476" s="16" t="str">
        <v>0 - BM Costs</v>
      </c>
      <c r="L1476" s="16" t="str">
        <v>0 - BM Port</v>
      </c>
      <c r="N1476" s="16" t="str">
        <v>0 - Port Assets</v>
      </c>
      <c r="O1476" s="8"/>
      <c r="P1476" s="8"/>
      <c r="Q1476" s="8"/>
      <c r="R1476" s="8"/>
      <c r="S1476" s="8"/>
      <c r="T1476" s="8"/>
      <c r="U1476" s="8"/>
      <c r="V1476" s="8"/>
      <c r="W1476" s="8"/>
      <c r="X1476" s="8"/>
      <c r="Y1476" s="8"/>
      <c r="Z1476" s="8"/>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8"/>
      <c r="AX1476" s="8"/>
      <c r="AY1476" s="8"/>
      <c r="AZ1476" s="8"/>
      <c r="BA1476" s="8"/>
      <c r="BB1476" s="8"/>
      <c r="BC1476" s="8"/>
      <c r="BD1476" s="8"/>
      <c r="BE1476" s="8"/>
      <c r="BF1476" s="8"/>
      <c r="BG1476" s="8"/>
      <c r="BH1476" s="8"/>
      <c r="BI1476" s="8"/>
      <c r="BJ1476" s="8"/>
      <c r="BK1476" s="8"/>
      <c r="BL1476" s="8"/>
      <c r="BM1476" s="8"/>
      <c r="BN1476" s="8"/>
      <c r="BO1476" s="8"/>
      <c r="BP1476" s="8"/>
      <c r="BQ1476" s="8"/>
      <c r="BR1476" s="16" t="str">
        <v>0- Port Costs</v>
      </c>
      <c r="BV1476" s="16" t="str">
        <v>0- Port Value</v>
      </c>
      <c r="BW1476" s="8"/>
      <c r="BX1476" s="16" t="str">
        <v>0</v>
      </c>
    </row>
    <row r="1477" spans="8:76" hidden="1" outlineLevel="1" x14ac:dyDescent="0.3">
      <c r="H1477" s="16" t="str">
        <v>0 - BM Costs</v>
      </c>
      <c r="L1477" s="16" t="str">
        <v>0 - BM Port</v>
      </c>
      <c r="N1477" s="16" t="str">
        <v>0 - Port Assets</v>
      </c>
      <c r="O1477" s="8"/>
      <c r="P1477" s="8"/>
      <c r="Q1477" s="8"/>
      <c r="R1477" s="8"/>
      <c r="S1477" s="8"/>
      <c r="T1477" s="8"/>
      <c r="U1477" s="8"/>
      <c r="V1477" s="8"/>
      <c r="W1477" s="8"/>
      <c r="X1477" s="8"/>
      <c r="Y1477" s="8"/>
      <c r="Z1477" s="8"/>
      <c r="AA1477" s="8"/>
      <c r="AB1477" s="8"/>
      <c r="AC1477" s="8"/>
      <c r="AD1477" s="8"/>
      <c r="AE1477" s="8"/>
      <c r="AF1477" s="8"/>
      <c r="AG1477" s="8"/>
      <c r="AH1477" s="8"/>
      <c r="AI1477" s="8"/>
      <c r="AJ1477" s="8"/>
      <c r="AK1477" s="8"/>
      <c r="AL1477" s="8"/>
      <c r="AM1477" s="8"/>
      <c r="AN1477" s="8"/>
      <c r="AO1477" s="8"/>
      <c r="AP1477" s="8"/>
      <c r="AQ1477" s="8"/>
      <c r="AR1477" s="8"/>
      <c r="AS1477" s="8"/>
      <c r="AT1477" s="8"/>
      <c r="AU1477" s="8"/>
      <c r="AV1477" s="8"/>
      <c r="AW1477" s="8"/>
      <c r="AX1477" s="8"/>
      <c r="AY1477" s="8"/>
      <c r="AZ1477" s="8"/>
      <c r="BA1477" s="8"/>
      <c r="BB1477" s="8"/>
      <c r="BC1477" s="8"/>
      <c r="BD1477" s="8"/>
      <c r="BE1477" s="8"/>
      <c r="BF1477" s="8"/>
      <c r="BG1477" s="8"/>
      <c r="BH1477" s="8"/>
      <c r="BI1477" s="8"/>
      <c r="BJ1477" s="8"/>
      <c r="BK1477" s="8"/>
      <c r="BL1477" s="8"/>
      <c r="BM1477" s="8"/>
      <c r="BN1477" s="8"/>
      <c r="BO1477" s="8"/>
      <c r="BP1477" s="8"/>
      <c r="BQ1477" s="8"/>
      <c r="BR1477" s="16" t="str">
        <v>0- Port Costs</v>
      </c>
      <c r="BV1477" s="16" t="str">
        <v>0- Port Value</v>
      </c>
      <c r="BW1477" s="8"/>
      <c r="BX1477" s="16" t="str">
        <v>0</v>
      </c>
    </row>
    <row r="1478" spans="8:76" hidden="1" outlineLevel="1" x14ac:dyDescent="0.3">
      <c r="H1478" s="16" t="str">
        <v>0 - BM Costs</v>
      </c>
      <c r="L1478" s="16" t="str">
        <v>0 - BM Port</v>
      </c>
      <c r="N1478" s="16" t="str">
        <v>0 - Port Assets</v>
      </c>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8"/>
      <c r="AX1478" s="8"/>
      <c r="AY1478" s="8"/>
      <c r="AZ1478" s="8"/>
      <c r="BA1478" s="8"/>
      <c r="BB1478" s="8"/>
      <c r="BC1478" s="8"/>
      <c r="BD1478" s="8"/>
      <c r="BE1478" s="8"/>
      <c r="BF1478" s="8"/>
      <c r="BG1478" s="8"/>
      <c r="BH1478" s="8"/>
      <c r="BI1478" s="8"/>
      <c r="BJ1478" s="8"/>
      <c r="BK1478" s="8"/>
      <c r="BL1478" s="8"/>
      <c r="BM1478" s="8"/>
      <c r="BN1478" s="8"/>
      <c r="BO1478" s="8"/>
      <c r="BP1478" s="8"/>
      <c r="BQ1478" s="8"/>
      <c r="BR1478" s="16" t="str">
        <v>0- Port Costs</v>
      </c>
      <c r="BV1478" s="16" t="str">
        <v>0- Port Value</v>
      </c>
      <c r="BW1478" s="8"/>
      <c r="BX1478" s="16" t="str">
        <v>0</v>
      </c>
    </row>
    <row r="1479" spans="8:76" hidden="1" outlineLevel="1" x14ac:dyDescent="0.3">
      <c r="H1479" s="16" t="str">
        <v>0 - BM Costs</v>
      </c>
      <c r="L1479" s="16" t="str">
        <v>0 - BM Port</v>
      </c>
      <c r="N1479" s="16" t="str">
        <v>0 - Port Assets</v>
      </c>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8"/>
      <c r="AX1479" s="8"/>
      <c r="AY1479" s="8"/>
      <c r="AZ1479" s="8"/>
      <c r="BA1479" s="8"/>
      <c r="BB1479" s="8"/>
      <c r="BC1479" s="8"/>
      <c r="BD1479" s="8"/>
      <c r="BE1479" s="8"/>
      <c r="BF1479" s="8"/>
      <c r="BG1479" s="8"/>
      <c r="BH1479" s="8"/>
      <c r="BI1479" s="8"/>
      <c r="BJ1479" s="8"/>
      <c r="BK1479" s="8"/>
      <c r="BL1479" s="8"/>
      <c r="BM1479" s="8"/>
      <c r="BN1479" s="8"/>
      <c r="BO1479" s="8"/>
      <c r="BP1479" s="8"/>
      <c r="BQ1479" s="8"/>
      <c r="BR1479" s="16" t="str">
        <v>0- Port Costs</v>
      </c>
      <c r="BV1479" s="16" t="str">
        <v>0- Port Value</v>
      </c>
      <c r="BW1479" s="8"/>
      <c r="BX1479" s="16" t="str">
        <v>0</v>
      </c>
    </row>
    <row r="1480" spans="8:76" hidden="1" outlineLevel="1" x14ac:dyDescent="0.3">
      <c r="H1480" s="16" t="str">
        <v>0 - BM Costs</v>
      </c>
      <c r="L1480" s="16" t="str">
        <v>0 - BM Port</v>
      </c>
      <c r="N1480" s="16" t="str">
        <v>0 - Port Assets</v>
      </c>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8"/>
      <c r="AX1480" s="8"/>
      <c r="AY1480" s="8"/>
      <c r="AZ1480" s="8"/>
      <c r="BA1480" s="8"/>
      <c r="BB1480" s="8"/>
      <c r="BC1480" s="8"/>
      <c r="BD1480" s="8"/>
      <c r="BE1480" s="8"/>
      <c r="BF1480" s="8"/>
      <c r="BG1480" s="8"/>
      <c r="BH1480" s="8"/>
      <c r="BI1480" s="8"/>
      <c r="BJ1480" s="8"/>
      <c r="BK1480" s="8"/>
      <c r="BL1480" s="8"/>
      <c r="BM1480" s="8"/>
      <c r="BN1480" s="8"/>
      <c r="BO1480" s="8"/>
      <c r="BP1480" s="8"/>
      <c r="BQ1480" s="8"/>
      <c r="BR1480" s="16" t="str">
        <v>0- Port Costs</v>
      </c>
      <c r="BV1480" s="16" t="str">
        <v>0- Port Value</v>
      </c>
      <c r="BW1480" s="8"/>
      <c r="BX1480" s="16" t="str">
        <v>0</v>
      </c>
    </row>
    <row r="1481" spans="8:76" hidden="1" outlineLevel="1" x14ac:dyDescent="0.3">
      <c r="H1481" s="16" t="str">
        <v>0 - BM Costs</v>
      </c>
      <c r="L1481" s="16" t="str">
        <v>0 - BM Port</v>
      </c>
      <c r="N1481" s="16" t="str">
        <v>0 - Port Assets</v>
      </c>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8"/>
      <c r="AX1481" s="8"/>
      <c r="AY1481" s="8"/>
      <c r="AZ1481" s="8"/>
      <c r="BA1481" s="8"/>
      <c r="BB1481" s="8"/>
      <c r="BC1481" s="8"/>
      <c r="BD1481" s="8"/>
      <c r="BE1481" s="8"/>
      <c r="BF1481" s="8"/>
      <c r="BG1481" s="8"/>
      <c r="BH1481" s="8"/>
      <c r="BI1481" s="8"/>
      <c r="BJ1481" s="8"/>
      <c r="BK1481" s="8"/>
      <c r="BL1481" s="8"/>
      <c r="BM1481" s="8"/>
      <c r="BN1481" s="8"/>
      <c r="BO1481" s="8"/>
      <c r="BP1481" s="8"/>
      <c r="BQ1481" s="8"/>
      <c r="BR1481" s="16" t="str">
        <v>0- Port Costs</v>
      </c>
      <c r="BV1481" s="16" t="str">
        <v>0- Port Value</v>
      </c>
      <c r="BW1481" s="8"/>
      <c r="BX1481" s="16" t="str">
        <v>0</v>
      </c>
    </row>
    <row r="1482" spans="8:76" hidden="1" outlineLevel="1" x14ac:dyDescent="0.3">
      <c r="H1482" s="16" t="str">
        <v>0 - BM Costs</v>
      </c>
      <c r="L1482" s="16" t="str">
        <v>0 - BM Port</v>
      </c>
      <c r="N1482" s="16" t="str">
        <v>0 - Port Assets</v>
      </c>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8"/>
      <c r="AX1482" s="8"/>
      <c r="AY1482" s="8"/>
      <c r="AZ1482" s="8"/>
      <c r="BA1482" s="8"/>
      <c r="BB1482" s="8"/>
      <c r="BC1482" s="8"/>
      <c r="BD1482" s="8"/>
      <c r="BE1482" s="8"/>
      <c r="BF1482" s="8"/>
      <c r="BG1482" s="8"/>
      <c r="BH1482" s="8"/>
      <c r="BI1482" s="8"/>
      <c r="BJ1482" s="8"/>
      <c r="BK1482" s="8"/>
      <c r="BL1482" s="8"/>
      <c r="BM1482" s="8"/>
      <c r="BN1482" s="8"/>
      <c r="BO1482" s="8"/>
      <c r="BP1482" s="8"/>
      <c r="BQ1482" s="8"/>
      <c r="BR1482" s="16" t="str">
        <v>0- Port Costs</v>
      </c>
      <c r="BV1482" s="16" t="str">
        <v>0- Port Value</v>
      </c>
      <c r="BW1482" s="8"/>
      <c r="BX1482" s="16" t="str">
        <v>0</v>
      </c>
    </row>
    <row r="1483" spans="8:76" hidden="1" outlineLevel="1" x14ac:dyDescent="0.3">
      <c r="H1483" s="16" t="str">
        <v>0 - BM Costs</v>
      </c>
      <c r="L1483" s="16" t="str">
        <v>0 - BM Port</v>
      </c>
      <c r="N1483" s="16" t="str">
        <v>0 - Port Assets</v>
      </c>
      <c r="O1483" s="8"/>
      <c r="P1483" s="8"/>
      <c r="Q1483" s="8"/>
      <c r="R1483" s="8"/>
      <c r="S1483" s="8"/>
      <c r="T1483" s="8"/>
      <c r="U1483" s="8"/>
      <c r="V1483" s="8"/>
      <c r="W1483" s="8"/>
      <c r="X1483" s="8"/>
      <c r="Y1483" s="8"/>
      <c r="Z1483" s="8"/>
      <c r="AA1483" s="8"/>
      <c r="AB1483" s="8"/>
      <c r="AC1483" s="8"/>
      <c r="AD1483" s="8"/>
      <c r="AE1483" s="8"/>
      <c r="AF1483" s="8"/>
      <c r="AG1483" s="8"/>
      <c r="AH1483" s="8"/>
      <c r="AI1483" s="8"/>
      <c r="AJ1483" s="8"/>
      <c r="AK1483" s="8"/>
      <c r="AL1483" s="8"/>
      <c r="AM1483" s="8"/>
      <c r="AN1483" s="8"/>
      <c r="AO1483" s="8"/>
      <c r="AP1483" s="8"/>
      <c r="AQ1483" s="8"/>
      <c r="AR1483" s="8"/>
      <c r="AS1483" s="8"/>
      <c r="AT1483" s="8"/>
      <c r="AU1483" s="8"/>
      <c r="AV1483" s="8"/>
      <c r="AW1483" s="8"/>
      <c r="AX1483" s="8"/>
      <c r="AY1483" s="8"/>
      <c r="AZ1483" s="8"/>
      <c r="BA1483" s="8"/>
      <c r="BB1483" s="8"/>
      <c r="BC1483" s="8"/>
      <c r="BD1483" s="8"/>
      <c r="BE1483" s="8"/>
      <c r="BF1483" s="8"/>
      <c r="BG1483" s="8"/>
      <c r="BH1483" s="8"/>
      <c r="BI1483" s="8"/>
      <c r="BJ1483" s="8"/>
      <c r="BK1483" s="8"/>
      <c r="BL1483" s="8"/>
      <c r="BM1483" s="8"/>
      <c r="BN1483" s="8"/>
      <c r="BO1483" s="8"/>
      <c r="BP1483" s="8"/>
      <c r="BQ1483" s="8"/>
      <c r="BR1483" s="16" t="str">
        <v>0- Port Costs</v>
      </c>
      <c r="BV1483" s="16" t="str">
        <v>0- Port Value</v>
      </c>
      <c r="BW1483" s="8"/>
      <c r="BX1483" s="16" t="str">
        <v>0</v>
      </c>
    </row>
    <row r="1484" spans="8:76" hidden="1" outlineLevel="1" x14ac:dyDescent="0.3">
      <c r="H1484" s="16" t="str">
        <v>0 - BM Costs</v>
      </c>
      <c r="L1484" s="16" t="str">
        <v>0 - BM Port</v>
      </c>
      <c r="N1484" s="16" t="str">
        <v>0 - Port Assets</v>
      </c>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8"/>
      <c r="AX1484" s="8"/>
      <c r="AY1484" s="8"/>
      <c r="AZ1484" s="8"/>
      <c r="BA1484" s="8"/>
      <c r="BB1484" s="8"/>
      <c r="BC1484" s="8"/>
      <c r="BD1484" s="8"/>
      <c r="BE1484" s="8"/>
      <c r="BF1484" s="8"/>
      <c r="BG1484" s="8"/>
      <c r="BH1484" s="8"/>
      <c r="BI1484" s="8"/>
      <c r="BJ1484" s="8"/>
      <c r="BK1484" s="8"/>
      <c r="BL1484" s="8"/>
      <c r="BM1484" s="8"/>
      <c r="BN1484" s="8"/>
      <c r="BO1484" s="8"/>
      <c r="BP1484" s="8"/>
      <c r="BQ1484" s="8"/>
      <c r="BR1484" s="16" t="str">
        <v>0- Port Costs</v>
      </c>
      <c r="BV1484" s="16" t="str">
        <v>0- Port Value</v>
      </c>
      <c r="BW1484" s="8"/>
      <c r="BX1484" s="16" t="str">
        <v>0</v>
      </c>
    </row>
    <row r="1485" spans="8:76" hidden="1" outlineLevel="1" x14ac:dyDescent="0.3">
      <c r="H1485" s="16" t="str">
        <v>0 - BM Costs</v>
      </c>
      <c r="L1485" s="16" t="str">
        <v>0 - BM Port</v>
      </c>
      <c r="N1485" s="16" t="str">
        <v>0 - Port Assets</v>
      </c>
      <c r="O1485" s="8"/>
      <c r="P1485" s="8"/>
      <c r="Q1485" s="8"/>
      <c r="R1485" s="8"/>
      <c r="S1485" s="8"/>
      <c r="T1485" s="8"/>
      <c r="U1485" s="8"/>
      <c r="V1485" s="8"/>
      <c r="W1485" s="8"/>
      <c r="X1485" s="8"/>
      <c r="Y1485" s="8"/>
      <c r="Z1485" s="8"/>
      <c r="AA1485" s="8"/>
      <c r="AB1485" s="8"/>
      <c r="AC1485" s="8"/>
      <c r="AD1485" s="8"/>
      <c r="AE1485" s="8"/>
      <c r="AF1485" s="8"/>
      <c r="AG1485" s="8"/>
      <c r="AH1485" s="8"/>
      <c r="AI1485" s="8"/>
      <c r="AJ1485" s="8"/>
      <c r="AK1485" s="8"/>
      <c r="AL1485" s="8"/>
      <c r="AM1485" s="8"/>
      <c r="AN1485" s="8"/>
      <c r="AO1485" s="8"/>
      <c r="AP1485" s="8"/>
      <c r="AQ1485" s="8"/>
      <c r="AR1485" s="8"/>
      <c r="AS1485" s="8"/>
      <c r="AT1485" s="8"/>
      <c r="AU1485" s="8"/>
      <c r="AV1485" s="8"/>
      <c r="AW1485" s="8"/>
      <c r="AX1485" s="8"/>
      <c r="AY1485" s="8"/>
      <c r="AZ1485" s="8"/>
      <c r="BA1485" s="8"/>
      <c r="BB1485" s="8"/>
      <c r="BC1485" s="8"/>
      <c r="BD1485" s="8"/>
      <c r="BE1485" s="8"/>
      <c r="BF1485" s="8"/>
      <c r="BG1485" s="8"/>
      <c r="BH1485" s="8"/>
      <c r="BI1485" s="8"/>
      <c r="BJ1485" s="8"/>
      <c r="BK1485" s="8"/>
      <c r="BL1485" s="8"/>
      <c r="BM1485" s="8"/>
      <c r="BN1485" s="8"/>
      <c r="BO1485" s="8"/>
      <c r="BP1485" s="8"/>
      <c r="BQ1485" s="8"/>
      <c r="BR1485" s="16" t="str">
        <v>0- Port Costs</v>
      </c>
      <c r="BV1485" s="16" t="str">
        <v>0- Port Value</v>
      </c>
      <c r="BW1485" s="8"/>
      <c r="BX1485" s="16" t="str">
        <v>0</v>
      </c>
    </row>
    <row r="1486" spans="8:76" hidden="1" outlineLevel="1" x14ac:dyDescent="0.3">
      <c r="H1486" s="16" t="str">
        <v>0 - BM Costs</v>
      </c>
      <c r="L1486" s="16" t="str">
        <v>0 - BM Port</v>
      </c>
      <c r="N1486" s="16" t="str">
        <v>0 - Port Assets</v>
      </c>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8"/>
      <c r="AX1486" s="8"/>
      <c r="AY1486" s="8"/>
      <c r="AZ1486" s="8"/>
      <c r="BA1486" s="8"/>
      <c r="BB1486" s="8"/>
      <c r="BC1486" s="8"/>
      <c r="BD1486" s="8"/>
      <c r="BE1486" s="8"/>
      <c r="BF1486" s="8"/>
      <c r="BG1486" s="8"/>
      <c r="BH1486" s="8"/>
      <c r="BI1486" s="8"/>
      <c r="BJ1486" s="8"/>
      <c r="BK1486" s="8"/>
      <c r="BL1486" s="8"/>
      <c r="BM1486" s="8"/>
      <c r="BN1486" s="8"/>
      <c r="BO1486" s="8"/>
      <c r="BP1486" s="8"/>
      <c r="BQ1486" s="8"/>
      <c r="BR1486" s="16" t="str">
        <v>0- Port Costs</v>
      </c>
      <c r="BV1486" s="16" t="str">
        <v>0- Port Value</v>
      </c>
      <c r="BW1486" s="8"/>
      <c r="BX1486" s="16" t="str">
        <v>0</v>
      </c>
    </row>
    <row r="1487" spans="8:76" hidden="1" outlineLevel="1" x14ac:dyDescent="0.3">
      <c r="H1487" s="16" t="str">
        <v>0 - BM Costs</v>
      </c>
      <c r="L1487" s="16" t="str">
        <v>0 - BM Port</v>
      </c>
      <c r="N1487" s="16" t="str">
        <v>0 - Port Assets</v>
      </c>
      <c r="O1487" s="8"/>
      <c r="P1487" s="8"/>
      <c r="Q1487" s="8"/>
      <c r="R1487" s="8"/>
      <c r="S1487" s="8"/>
      <c r="T1487" s="8"/>
      <c r="U1487" s="8"/>
      <c r="V1487" s="8"/>
      <c r="W1487" s="8"/>
      <c r="X1487" s="8"/>
      <c r="Y1487" s="8"/>
      <c r="Z1487" s="8"/>
      <c r="AA1487" s="8"/>
      <c r="AB1487" s="8"/>
      <c r="AC1487" s="8"/>
      <c r="AD1487" s="8"/>
      <c r="AE1487" s="8"/>
      <c r="AF1487" s="8"/>
      <c r="AG1487" s="8"/>
      <c r="AH1487" s="8"/>
      <c r="AI1487" s="8"/>
      <c r="AJ1487" s="8"/>
      <c r="AK1487" s="8"/>
      <c r="AL1487" s="8"/>
      <c r="AM1487" s="8"/>
      <c r="AN1487" s="8"/>
      <c r="AO1487" s="8"/>
      <c r="AP1487" s="8"/>
      <c r="AQ1487" s="8"/>
      <c r="AR1487" s="8"/>
      <c r="AS1487" s="8"/>
      <c r="AT1487" s="8"/>
      <c r="AU1487" s="8"/>
      <c r="AV1487" s="8"/>
      <c r="AW1487" s="8"/>
      <c r="AX1487" s="8"/>
      <c r="AY1487" s="8"/>
      <c r="AZ1487" s="8"/>
      <c r="BA1487" s="8"/>
      <c r="BB1487" s="8"/>
      <c r="BC1487" s="8"/>
      <c r="BD1487" s="8"/>
      <c r="BE1487" s="8"/>
      <c r="BF1487" s="8"/>
      <c r="BG1487" s="8"/>
      <c r="BH1487" s="8"/>
      <c r="BI1487" s="8"/>
      <c r="BJ1487" s="8"/>
      <c r="BK1487" s="8"/>
      <c r="BL1487" s="8"/>
      <c r="BM1487" s="8"/>
      <c r="BN1487" s="8"/>
      <c r="BO1487" s="8"/>
      <c r="BP1487" s="8"/>
      <c r="BQ1487" s="8"/>
      <c r="BR1487" s="16" t="str">
        <v>0- Port Costs</v>
      </c>
      <c r="BV1487" s="16" t="str">
        <v>0- Port Value</v>
      </c>
      <c r="BW1487" s="8"/>
      <c r="BX1487" s="16" t="str">
        <v>0</v>
      </c>
    </row>
    <row r="1488" spans="8:76" hidden="1" outlineLevel="1" x14ac:dyDescent="0.3">
      <c r="H1488" s="16" t="str">
        <v>0 - BM Costs</v>
      </c>
      <c r="L1488" s="16" t="str">
        <v>0 - BM Port</v>
      </c>
      <c r="N1488" s="16" t="str">
        <v>0 - Port Assets</v>
      </c>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8"/>
      <c r="AX1488" s="8"/>
      <c r="AY1488" s="8"/>
      <c r="AZ1488" s="8"/>
      <c r="BA1488" s="8"/>
      <c r="BB1488" s="8"/>
      <c r="BC1488" s="8"/>
      <c r="BD1488" s="8"/>
      <c r="BE1488" s="8"/>
      <c r="BF1488" s="8"/>
      <c r="BG1488" s="8"/>
      <c r="BH1488" s="8"/>
      <c r="BI1488" s="8"/>
      <c r="BJ1488" s="8"/>
      <c r="BK1488" s="8"/>
      <c r="BL1488" s="8"/>
      <c r="BM1488" s="8"/>
      <c r="BN1488" s="8"/>
      <c r="BO1488" s="8"/>
      <c r="BP1488" s="8"/>
      <c r="BQ1488" s="8"/>
      <c r="BR1488" s="16" t="str">
        <v>0- Port Costs</v>
      </c>
      <c r="BV1488" s="16" t="str">
        <v>0- Port Value</v>
      </c>
      <c r="BW1488" s="8"/>
      <c r="BX1488" s="16" t="str">
        <v>0</v>
      </c>
    </row>
    <row r="1489" spans="8:76" hidden="1" outlineLevel="1" x14ac:dyDescent="0.3">
      <c r="H1489" s="16" t="str">
        <v>0 - BM Costs</v>
      </c>
      <c r="L1489" s="16" t="str">
        <v>0 - BM Port</v>
      </c>
      <c r="N1489" s="16" t="str">
        <v>0 - Port Assets</v>
      </c>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8"/>
      <c r="AX1489" s="8"/>
      <c r="AY1489" s="8"/>
      <c r="AZ1489" s="8"/>
      <c r="BA1489" s="8"/>
      <c r="BB1489" s="8"/>
      <c r="BC1489" s="8"/>
      <c r="BD1489" s="8"/>
      <c r="BE1489" s="8"/>
      <c r="BF1489" s="8"/>
      <c r="BG1489" s="8"/>
      <c r="BH1489" s="8"/>
      <c r="BI1489" s="8"/>
      <c r="BJ1489" s="8"/>
      <c r="BK1489" s="8"/>
      <c r="BL1489" s="8"/>
      <c r="BM1489" s="8"/>
      <c r="BN1489" s="8"/>
      <c r="BO1489" s="8"/>
      <c r="BP1489" s="8"/>
      <c r="BQ1489" s="8"/>
      <c r="BR1489" s="16" t="str">
        <v>0- Port Costs</v>
      </c>
      <c r="BV1489" s="16" t="str">
        <v>0- Port Value</v>
      </c>
      <c r="BW1489" s="8"/>
      <c r="BX1489" s="16" t="str">
        <v>0</v>
      </c>
    </row>
    <row r="1490" spans="8:76" hidden="1" outlineLevel="1" x14ac:dyDescent="0.3">
      <c r="H1490" s="16" t="str">
        <v>0 - BM Costs</v>
      </c>
      <c r="L1490" s="16" t="str">
        <v>0 - BM Port</v>
      </c>
      <c r="N1490" s="16" t="str">
        <v>0 - Port Assets</v>
      </c>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c r="BD1490" s="8"/>
      <c r="BE1490" s="8"/>
      <c r="BF1490" s="8"/>
      <c r="BG1490" s="8"/>
      <c r="BH1490" s="8"/>
      <c r="BI1490" s="8"/>
      <c r="BJ1490" s="8"/>
      <c r="BK1490" s="8"/>
      <c r="BL1490" s="8"/>
      <c r="BM1490" s="8"/>
      <c r="BN1490" s="8"/>
      <c r="BO1490" s="8"/>
      <c r="BP1490" s="8"/>
      <c r="BQ1490" s="8"/>
      <c r="BR1490" s="16" t="str">
        <v>0- Port Costs</v>
      </c>
      <c r="BV1490" s="16" t="str">
        <v>0- Port Value</v>
      </c>
      <c r="BW1490" s="8"/>
      <c r="BX1490" s="16" t="str">
        <v>0</v>
      </c>
    </row>
    <row r="1491" spans="8:76" hidden="1" outlineLevel="1" x14ac:dyDescent="0.3">
      <c r="H1491" s="16" t="str">
        <v>0 - BM Costs</v>
      </c>
      <c r="L1491" s="16" t="str">
        <v>0 - BM Port</v>
      </c>
      <c r="N1491" s="16" t="str">
        <v>0 - Port Assets</v>
      </c>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8"/>
      <c r="AX1491" s="8"/>
      <c r="AY1491" s="8"/>
      <c r="AZ1491" s="8"/>
      <c r="BA1491" s="8"/>
      <c r="BB1491" s="8"/>
      <c r="BC1491" s="8"/>
      <c r="BD1491" s="8"/>
      <c r="BE1491" s="8"/>
      <c r="BF1491" s="8"/>
      <c r="BG1491" s="8"/>
      <c r="BH1491" s="8"/>
      <c r="BI1491" s="8"/>
      <c r="BJ1491" s="8"/>
      <c r="BK1491" s="8"/>
      <c r="BL1491" s="8"/>
      <c r="BM1491" s="8"/>
      <c r="BN1491" s="8"/>
      <c r="BO1491" s="8"/>
      <c r="BP1491" s="8"/>
      <c r="BQ1491" s="8"/>
      <c r="BR1491" s="16" t="str">
        <v>0- Port Costs</v>
      </c>
      <c r="BV1491" s="16" t="str">
        <v>0- Port Value</v>
      </c>
      <c r="BW1491" s="8"/>
      <c r="BX1491" s="16" t="str">
        <v>0</v>
      </c>
    </row>
    <row r="1492" spans="8:76" hidden="1" outlineLevel="1" x14ac:dyDescent="0.3">
      <c r="H1492" s="16" t="str">
        <v>0 - BM Costs</v>
      </c>
      <c r="L1492" s="16" t="str">
        <v>0 - BM Port</v>
      </c>
      <c r="N1492" s="16" t="str">
        <v>0 - Port Assets</v>
      </c>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8"/>
      <c r="AX1492" s="8"/>
      <c r="AY1492" s="8"/>
      <c r="AZ1492" s="8"/>
      <c r="BA1492" s="8"/>
      <c r="BB1492" s="8"/>
      <c r="BC1492" s="8"/>
      <c r="BD1492" s="8"/>
      <c r="BE1492" s="8"/>
      <c r="BF1492" s="8"/>
      <c r="BG1492" s="8"/>
      <c r="BH1492" s="8"/>
      <c r="BI1492" s="8"/>
      <c r="BJ1492" s="8"/>
      <c r="BK1492" s="8"/>
      <c r="BL1492" s="8"/>
      <c r="BM1492" s="8"/>
      <c r="BN1492" s="8"/>
      <c r="BO1492" s="8"/>
      <c r="BP1492" s="8"/>
      <c r="BQ1492" s="8"/>
      <c r="BR1492" s="16" t="str">
        <v>0- Port Costs</v>
      </c>
      <c r="BV1492" s="16" t="str">
        <v>0- Port Value</v>
      </c>
      <c r="BW1492" s="8"/>
      <c r="BX1492" s="16" t="str">
        <v>0</v>
      </c>
    </row>
    <row r="1493" spans="8:76" hidden="1" outlineLevel="1" x14ac:dyDescent="0.3">
      <c r="H1493" s="16" t="str">
        <v>0 - BM Costs</v>
      </c>
      <c r="L1493" s="16" t="str">
        <v>0 - BM Port</v>
      </c>
      <c r="N1493" s="16" t="str">
        <v>0 - Port Assets</v>
      </c>
      <c r="O1493" s="8"/>
      <c r="P1493" s="8"/>
      <c r="Q1493" s="8"/>
      <c r="R1493" s="8"/>
      <c r="S1493" s="8"/>
      <c r="T1493" s="8"/>
      <c r="U1493" s="8"/>
      <c r="V1493" s="8"/>
      <c r="W1493" s="8"/>
      <c r="X1493" s="8"/>
      <c r="Y1493" s="8"/>
      <c r="Z1493" s="8"/>
      <c r="AA1493" s="8"/>
      <c r="AB1493" s="8"/>
      <c r="AC1493" s="8"/>
      <c r="AD1493" s="8"/>
      <c r="AE1493" s="8"/>
      <c r="AF1493" s="8"/>
      <c r="AG1493" s="8"/>
      <c r="AH1493" s="8"/>
      <c r="AI1493" s="8"/>
      <c r="AJ1493" s="8"/>
      <c r="AK1493" s="8"/>
      <c r="AL1493" s="8"/>
      <c r="AM1493" s="8"/>
      <c r="AN1493" s="8"/>
      <c r="AO1493" s="8"/>
      <c r="AP1493" s="8"/>
      <c r="AQ1493" s="8"/>
      <c r="AR1493" s="8"/>
      <c r="AS1493" s="8"/>
      <c r="AT1493" s="8"/>
      <c r="AU1493" s="8"/>
      <c r="AV1493" s="8"/>
      <c r="AW1493" s="8"/>
      <c r="AX1493" s="8"/>
      <c r="AY1493" s="8"/>
      <c r="AZ1493" s="8"/>
      <c r="BA1493" s="8"/>
      <c r="BB1493" s="8"/>
      <c r="BC1493" s="8"/>
      <c r="BD1493" s="8"/>
      <c r="BE1493" s="8"/>
      <c r="BF1493" s="8"/>
      <c r="BG1493" s="8"/>
      <c r="BH1493" s="8"/>
      <c r="BI1493" s="8"/>
      <c r="BJ1493" s="8"/>
      <c r="BK1493" s="8"/>
      <c r="BL1493" s="8"/>
      <c r="BM1493" s="8"/>
      <c r="BN1493" s="8"/>
      <c r="BO1493" s="8"/>
      <c r="BP1493" s="8"/>
      <c r="BQ1493" s="8"/>
      <c r="BR1493" s="16" t="str">
        <v>0- Port Costs</v>
      </c>
      <c r="BV1493" s="16" t="str">
        <v>0- Port Value</v>
      </c>
      <c r="BW1493" s="8"/>
      <c r="BX1493" s="16" t="str">
        <v>0</v>
      </c>
    </row>
    <row r="1494" spans="8:76" hidden="1" outlineLevel="1" x14ac:dyDescent="0.3">
      <c r="H1494" s="16" t="str">
        <v>0 - BM Costs</v>
      </c>
      <c r="L1494" s="16" t="str">
        <v>0 - BM Port</v>
      </c>
      <c r="N1494" s="16" t="str">
        <v>0 - Port Assets</v>
      </c>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8"/>
      <c r="AX1494" s="8"/>
      <c r="AY1494" s="8"/>
      <c r="AZ1494" s="8"/>
      <c r="BA1494" s="8"/>
      <c r="BB1494" s="8"/>
      <c r="BC1494" s="8"/>
      <c r="BD1494" s="8"/>
      <c r="BE1494" s="8"/>
      <c r="BF1494" s="8"/>
      <c r="BG1494" s="8"/>
      <c r="BH1494" s="8"/>
      <c r="BI1494" s="8"/>
      <c r="BJ1494" s="8"/>
      <c r="BK1494" s="8"/>
      <c r="BL1494" s="8"/>
      <c r="BM1494" s="8"/>
      <c r="BN1494" s="8"/>
      <c r="BO1494" s="8"/>
      <c r="BP1494" s="8"/>
      <c r="BQ1494" s="8"/>
      <c r="BR1494" s="16" t="str">
        <v>0- Port Costs</v>
      </c>
      <c r="BV1494" s="16" t="str">
        <v>0- Port Value</v>
      </c>
      <c r="BW1494" s="8"/>
      <c r="BX1494" s="16" t="str">
        <v>0</v>
      </c>
    </row>
    <row r="1495" spans="8:76" hidden="1" outlineLevel="1" x14ac:dyDescent="0.3">
      <c r="H1495" s="16" t="str">
        <v>0 - BM Costs</v>
      </c>
      <c r="L1495" s="16" t="str">
        <v>0 - BM Port</v>
      </c>
      <c r="N1495" s="16" t="str">
        <v>0 - Port Assets</v>
      </c>
      <c r="O1495" s="8"/>
      <c r="P1495" s="8"/>
      <c r="Q1495" s="8"/>
      <c r="R1495" s="8"/>
      <c r="S1495" s="8"/>
      <c r="T1495" s="8"/>
      <c r="U1495" s="8"/>
      <c r="V1495" s="8"/>
      <c r="W1495" s="8"/>
      <c r="X1495" s="8"/>
      <c r="Y1495" s="8"/>
      <c r="Z1495" s="8"/>
      <c r="AA1495" s="8"/>
      <c r="AB1495" s="8"/>
      <c r="AC1495" s="8"/>
      <c r="AD1495" s="8"/>
      <c r="AE1495" s="8"/>
      <c r="AF1495" s="8"/>
      <c r="AG1495" s="8"/>
      <c r="AH1495" s="8"/>
      <c r="AI1495" s="8"/>
      <c r="AJ1495" s="8"/>
      <c r="AK1495" s="8"/>
      <c r="AL1495" s="8"/>
      <c r="AM1495" s="8"/>
      <c r="AN1495" s="8"/>
      <c r="AO1495" s="8"/>
      <c r="AP1495" s="8"/>
      <c r="AQ1495" s="8"/>
      <c r="AR1495" s="8"/>
      <c r="AS1495" s="8"/>
      <c r="AT1495" s="8"/>
      <c r="AU1495" s="8"/>
      <c r="AV1495" s="8"/>
      <c r="AW1495" s="8"/>
      <c r="AX1495" s="8"/>
      <c r="AY1495" s="8"/>
      <c r="AZ1495" s="8"/>
      <c r="BA1495" s="8"/>
      <c r="BB1495" s="8"/>
      <c r="BC1495" s="8"/>
      <c r="BD1495" s="8"/>
      <c r="BE1495" s="8"/>
      <c r="BF1495" s="8"/>
      <c r="BG1495" s="8"/>
      <c r="BH1495" s="8"/>
      <c r="BI1495" s="8"/>
      <c r="BJ1495" s="8"/>
      <c r="BK1495" s="8"/>
      <c r="BL1495" s="8"/>
      <c r="BM1495" s="8"/>
      <c r="BN1495" s="8"/>
      <c r="BO1495" s="8"/>
      <c r="BP1495" s="8"/>
      <c r="BQ1495" s="8"/>
      <c r="BR1495" s="16" t="str">
        <v>0- Port Costs</v>
      </c>
      <c r="BV1495" s="16" t="str">
        <v>0- Port Value</v>
      </c>
      <c r="BW1495" s="8"/>
      <c r="BX1495" s="16" t="str">
        <v>0</v>
      </c>
    </row>
    <row r="1496" spans="8:76" hidden="1" outlineLevel="1" x14ac:dyDescent="0.3">
      <c r="H1496" s="16" t="str">
        <v>0 - BM Costs</v>
      </c>
      <c r="L1496" s="16" t="str">
        <v>0 - BM Port</v>
      </c>
      <c r="N1496" s="16" t="str">
        <v>0 - Port Assets</v>
      </c>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8"/>
      <c r="AL1496" s="8"/>
      <c r="AM1496" s="8"/>
      <c r="AN1496" s="8"/>
      <c r="AO1496" s="8"/>
      <c r="AP1496" s="8"/>
      <c r="AQ1496" s="8"/>
      <c r="AR1496" s="8"/>
      <c r="AS1496" s="8"/>
      <c r="AT1496" s="8"/>
      <c r="AU1496" s="8"/>
      <c r="AV1496" s="8"/>
      <c r="AW1496" s="8"/>
      <c r="AX1496" s="8"/>
      <c r="AY1496" s="8"/>
      <c r="AZ1496" s="8"/>
      <c r="BA1496" s="8"/>
      <c r="BB1496" s="8"/>
      <c r="BC1496" s="8"/>
      <c r="BD1496" s="8"/>
      <c r="BE1496" s="8"/>
      <c r="BF1496" s="8"/>
      <c r="BG1496" s="8"/>
      <c r="BH1496" s="8"/>
      <c r="BI1496" s="8"/>
      <c r="BJ1496" s="8"/>
      <c r="BK1496" s="8"/>
      <c r="BL1496" s="8"/>
      <c r="BM1496" s="8"/>
      <c r="BN1496" s="8"/>
      <c r="BO1496" s="8"/>
      <c r="BP1496" s="8"/>
      <c r="BQ1496" s="8"/>
      <c r="BR1496" s="16" t="str">
        <v>0- Port Costs</v>
      </c>
      <c r="BV1496" s="16" t="str">
        <v>0- Port Value</v>
      </c>
      <c r="BW1496" s="8"/>
      <c r="BX1496" s="16" t="str">
        <v>0</v>
      </c>
    </row>
    <row r="1497" spans="8:76" hidden="1" outlineLevel="1" x14ac:dyDescent="0.3">
      <c r="H1497" s="16" t="str">
        <v>0 - BM Costs</v>
      </c>
      <c r="L1497" s="16" t="str">
        <v>0 - BM Port</v>
      </c>
      <c r="N1497" s="16" t="str">
        <v>0 - Port Assets</v>
      </c>
      <c r="O1497" s="8"/>
      <c r="P1497" s="8"/>
      <c r="Q1497" s="8"/>
      <c r="R1497" s="8"/>
      <c r="S1497" s="8"/>
      <c r="T1497" s="8"/>
      <c r="U1497" s="8"/>
      <c r="V1497" s="8"/>
      <c r="W1497" s="8"/>
      <c r="X1497" s="8"/>
      <c r="Y1497" s="8"/>
      <c r="Z1497" s="8"/>
      <c r="AA1497" s="8"/>
      <c r="AB1497" s="8"/>
      <c r="AC1497" s="8"/>
      <c r="AD1497" s="8"/>
      <c r="AE1497" s="8"/>
      <c r="AF1497" s="8"/>
      <c r="AG1497" s="8"/>
      <c r="AH1497" s="8"/>
      <c r="AI1497" s="8"/>
      <c r="AJ1497" s="8"/>
      <c r="AK1497" s="8"/>
      <c r="AL1497" s="8"/>
      <c r="AM1497" s="8"/>
      <c r="AN1497" s="8"/>
      <c r="AO1497" s="8"/>
      <c r="AP1497" s="8"/>
      <c r="AQ1497" s="8"/>
      <c r="AR1497" s="8"/>
      <c r="AS1497" s="8"/>
      <c r="AT1497" s="8"/>
      <c r="AU1497" s="8"/>
      <c r="AV1497" s="8"/>
      <c r="AW1497" s="8"/>
      <c r="AX1497" s="8"/>
      <c r="AY1497" s="8"/>
      <c r="AZ1497" s="8"/>
      <c r="BA1497" s="8"/>
      <c r="BB1497" s="8"/>
      <c r="BC1497" s="8"/>
      <c r="BD1497" s="8"/>
      <c r="BE1497" s="8"/>
      <c r="BF1497" s="8"/>
      <c r="BG1497" s="8"/>
      <c r="BH1497" s="8"/>
      <c r="BI1497" s="8"/>
      <c r="BJ1497" s="8"/>
      <c r="BK1497" s="8"/>
      <c r="BL1497" s="8"/>
      <c r="BM1497" s="8"/>
      <c r="BN1497" s="8"/>
      <c r="BO1497" s="8"/>
      <c r="BP1497" s="8"/>
      <c r="BQ1497" s="8"/>
      <c r="BR1497" s="16" t="str">
        <v>0- Port Costs</v>
      </c>
      <c r="BV1497" s="16" t="str">
        <v>0- Port Value</v>
      </c>
      <c r="BW1497" s="8"/>
      <c r="BX1497" s="16" t="str">
        <v>0</v>
      </c>
    </row>
    <row r="1498" spans="8:76" hidden="1" outlineLevel="1" x14ac:dyDescent="0.3">
      <c r="H1498" s="16" t="str">
        <v>0 - BM Costs</v>
      </c>
      <c r="L1498" s="16" t="str">
        <v>0 - BM Port</v>
      </c>
      <c r="N1498" s="16" t="str">
        <v>0 - Port Assets</v>
      </c>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c r="BA1498" s="8"/>
      <c r="BB1498" s="8"/>
      <c r="BC1498" s="8"/>
      <c r="BD1498" s="8"/>
      <c r="BE1498" s="8"/>
      <c r="BF1498" s="8"/>
      <c r="BG1498" s="8"/>
      <c r="BH1498" s="8"/>
      <c r="BI1498" s="8"/>
      <c r="BJ1498" s="8"/>
      <c r="BK1498" s="8"/>
      <c r="BL1498" s="8"/>
      <c r="BM1498" s="8"/>
      <c r="BN1498" s="8"/>
      <c r="BO1498" s="8"/>
      <c r="BP1498" s="8"/>
      <c r="BQ1498" s="8"/>
      <c r="BR1498" s="16" t="str">
        <v>0- Port Costs</v>
      </c>
      <c r="BV1498" s="16" t="str">
        <v>0- Port Value</v>
      </c>
      <c r="BW1498" s="8"/>
      <c r="BX1498" s="16" t="str">
        <v>0</v>
      </c>
    </row>
    <row r="1499" spans="8:76" hidden="1" outlineLevel="1" x14ac:dyDescent="0.3">
      <c r="H1499" s="16" t="str">
        <v>0 - BM Costs</v>
      </c>
      <c r="L1499" s="16" t="str">
        <v>0 - BM Port</v>
      </c>
      <c r="N1499" s="16" t="str">
        <v>0 - Port Assets</v>
      </c>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8"/>
      <c r="BQ1499" s="8"/>
      <c r="BR1499" s="16" t="str">
        <v>0- Port Costs</v>
      </c>
      <c r="BV1499" s="16" t="str">
        <v>0- Port Value</v>
      </c>
      <c r="BW1499" s="8"/>
      <c r="BX1499" s="16" t="str">
        <v>0</v>
      </c>
    </row>
    <row r="1500" spans="8:76" hidden="1" outlineLevel="1" x14ac:dyDescent="0.3">
      <c r="H1500" s="16" t="str">
        <v>0 - BM Costs</v>
      </c>
      <c r="L1500" s="16" t="str">
        <v>0 - BM Port</v>
      </c>
      <c r="N1500" s="16" t="str">
        <v>0 - Port Assets</v>
      </c>
      <c r="O1500" s="8"/>
      <c r="P1500" s="8"/>
      <c r="Q1500" s="8"/>
      <c r="R1500" s="8"/>
      <c r="S1500" s="8"/>
      <c r="T1500" s="8"/>
      <c r="U1500" s="8"/>
      <c r="V1500" s="8"/>
      <c r="W1500" s="8"/>
      <c r="X1500" s="8"/>
      <c r="Y1500" s="8"/>
      <c r="Z1500" s="8"/>
      <c r="AA1500" s="8"/>
      <c r="AB1500" s="8"/>
      <c r="AC1500" s="8"/>
      <c r="AD1500" s="8"/>
      <c r="AE1500" s="8"/>
      <c r="AF1500" s="8"/>
      <c r="AG1500" s="8"/>
      <c r="AH1500" s="8"/>
      <c r="AI1500" s="8"/>
      <c r="AJ1500" s="8"/>
      <c r="AK1500" s="8"/>
      <c r="AL1500" s="8"/>
      <c r="AM1500" s="8"/>
      <c r="AN1500" s="8"/>
      <c r="AO1500" s="8"/>
      <c r="AP1500" s="8"/>
      <c r="AQ1500" s="8"/>
      <c r="AR1500" s="8"/>
      <c r="AS1500" s="8"/>
      <c r="AT1500" s="8"/>
      <c r="AU1500" s="8"/>
      <c r="AV1500" s="8"/>
      <c r="AW1500" s="8"/>
      <c r="AX1500" s="8"/>
      <c r="AY1500" s="8"/>
      <c r="AZ1500" s="8"/>
      <c r="BA1500" s="8"/>
      <c r="BB1500" s="8"/>
      <c r="BC1500" s="8"/>
      <c r="BD1500" s="8"/>
      <c r="BE1500" s="8"/>
      <c r="BF1500" s="8"/>
      <c r="BG1500" s="8"/>
      <c r="BH1500" s="8"/>
      <c r="BI1500" s="8"/>
      <c r="BJ1500" s="8"/>
      <c r="BK1500" s="8"/>
      <c r="BL1500" s="8"/>
      <c r="BM1500" s="8"/>
      <c r="BN1500" s="8"/>
      <c r="BO1500" s="8"/>
      <c r="BP1500" s="8"/>
      <c r="BQ1500" s="8"/>
      <c r="BR1500" s="16" t="str">
        <v>0- Port Costs</v>
      </c>
      <c r="BV1500" s="16" t="str">
        <v>0- Port Value</v>
      </c>
      <c r="BW1500" s="8"/>
      <c r="BX1500" s="16" t="str">
        <v>0</v>
      </c>
    </row>
    <row r="1501" spans="8:76" hidden="1" outlineLevel="1" x14ac:dyDescent="0.3">
      <c r="H1501" s="16" t="str">
        <v>0 - BM Costs</v>
      </c>
      <c r="L1501" s="16" t="str">
        <v>0 - BM Port</v>
      </c>
      <c r="N1501" s="16" t="str">
        <v>0 - Port Assets</v>
      </c>
      <c r="O1501" s="8"/>
      <c r="P1501" s="8"/>
      <c r="Q1501" s="8"/>
      <c r="R1501" s="8"/>
      <c r="S1501" s="8"/>
      <c r="T1501" s="8"/>
      <c r="U1501" s="8"/>
      <c r="V1501" s="8"/>
      <c r="W1501" s="8"/>
      <c r="X1501" s="8"/>
      <c r="Y1501" s="8"/>
      <c r="Z1501" s="8"/>
      <c r="AA1501" s="8"/>
      <c r="AB1501" s="8"/>
      <c r="AC1501" s="8"/>
      <c r="AD1501" s="8"/>
      <c r="AE1501" s="8"/>
      <c r="AF1501" s="8"/>
      <c r="AG1501" s="8"/>
      <c r="AH1501" s="8"/>
      <c r="AI1501" s="8"/>
      <c r="AJ1501" s="8"/>
      <c r="AK1501" s="8"/>
      <c r="AL1501" s="8"/>
      <c r="AM1501" s="8"/>
      <c r="AN1501" s="8"/>
      <c r="AO1501" s="8"/>
      <c r="AP1501" s="8"/>
      <c r="AQ1501" s="8"/>
      <c r="AR1501" s="8"/>
      <c r="AS1501" s="8"/>
      <c r="AT1501" s="8"/>
      <c r="AU1501" s="8"/>
      <c r="AV1501" s="8"/>
      <c r="AW1501" s="8"/>
      <c r="AX1501" s="8"/>
      <c r="AY1501" s="8"/>
      <c r="AZ1501" s="8"/>
      <c r="BA1501" s="8"/>
      <c r="BB1501" s="8"/>
      <c r="BC1501" s="8"/>
      <c r="BD1501" s="8"/>
      <c r="BE1501" s="8"/>
      <c r="BF1501" s="8"/>
      <c r="BG1501" s="8"/>
      <c r="BH1501" s="8"/>
      <c r="BI1501" s="8"/>
      <c r="BJ1501" s="8"/>
      <c r="BK1501" s="8"/>
      <c r="BL1501" s="8"/>
      <c r="BM1501" s="8"/>
      <c r="BN1501" s="8"/>
      <c r="BO1501" s="8"/>
      <c r="BP1501" s="8"/>
      <c r="BQ1501" s="8"/>
      <c r="BR1501" s="16" t="str">
        <v>0- Port Costs</v>
      </c>
      <c r="BV1501" s="16" t="str">
        <v>0- Port Value</v>
      </c>
      <c r="BW1501" s="8"/>
      <c r="BX1501" s="16" t="str">
        <v>0</v>
      </c>
    </row>
    <row r="1502" spans="8:76" hidden="1" outlineLevel="1" x14ac:dyDescent="0.3">
      <c r="H1502" s="16" t="str">
        <v>0 - BM Costs</v>
      </c>
      <c r="L1502" s="16" t="str">
        <v>0 - BM Port</v>
      </c>
      <c r="N1502" s="16" t="str">
        <v>0 - Port Assets</v>
      </c>
      <c r="O1502" s="8"/>
      <c r="P1502" s="8"/>
      <c r="Q1502" s="8"/>
      <c r="R1502" s="8"/>
      <c r="S1502" s="8"/>
      <c r="T1502" s="8"/>
      <c r="U1502" s="8"/>
      <c r="V1502" s="8"/>
      <c r="W1502" s="8"/>
      <c r="X1502" s="8"/>
      <c r="Y1502" s="8"/>
      <c r="Z1502" s="8"/>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8"/>
      <c r="AX1502" s="8"/>
      <c r="AY1502" s="8"/>
      <c r="AZ1502" s="8"/>
      <c r="BA1502" s="8"/>
      <c r="BB1502" s="8"/>
      <c r="BC1502" s="8"/>
      <c r="BD1502" s="8"/>
      <c r="BE1502" s="8"/>
      <c r="BF1502" s="8"/>
      <c r="BG1502" s="8"/>
      <c r="BH1502" s="8"/>
      <c r="BI1502" s="8"/>
      <c r="BJ1502" s="8"/>
      <c r="BK1502" s="8"/>
      <c r="BL1502" s="8"/>
      <c r="BM1502" s="8"/>
      <c r="BN1502" s="8"/>
      <c r="BO1502" s="8"/>
      <c r="BP1502" s="8"/>
      <c r="BQ1502" s="8"/>
      <c r="BR1502" s="16" t="str">
        <v>0- Port Costs</v>
      </c>
      <c r="BV1502" s="16" t="str">
        <v>0- Port Value</v>
      </c>
      <c r="BW1502" s="8"/>
      <c r="BX1502" s="16" t="str">
        <v>0</v>
      </c>
    </row>
    <row r="1503" spans="8:76" hidden="1" outlineLevel="1" x14ac:dyDescent="0.3">
      <c r="H1503" s="16" t="str">
        <v>0 - BM Costs</v>
      </c>
      <c r="L1503" s="16" t="str">
        <v>0 - BM Port</v>
      </c>
      <c r="N1503" s="16" t="str">
        <v>0 - Port Assets</v>
      </c>
      <c r="O1503" s="8"/>
      <c r="P1503" s="8"/>
      <c r="Q1503" s="8"/>
      <c r="R1503" s="8"/>
      <c r="S1503" s="8"/>
      <c r="T1503" s="8"/>
      <c r="U1503" s="8"/>
      <c r="V1503" s="8"/>
      <c r="W1503" s="8"/>
      <c r="X1503" s="8"/>
      <c r="Y1503" s="8"/>
      <c r="Z1503" s="8"/>
      <c r="AA1503" s="8"/>
      <c r="AB1503" s="8"/>
      <c r="AC1503" s="8"/>
      <c r="AD1503" s="8"/>
      <c r="AE1503" s="8"/>
      <c r="AF1503" s="8"/>
      <c r="AG1503" s="8"/>
      <c r="AH1503" s="8"/>
      <c r="AI1503" s="8"/>
      <c r="AJ1503" s="8"/>
      <c r="AK1503" s="8"/>
      <c r="AL1503" s="8"/>
      <c r="AM1503" s="8"/>
      <c r="AN1503" s="8"/>
      <c r="AO1503" s="8"/>
      <c r="AP1503" s="8"/>
      <c r="AQ1503" s="8"/>
      <c r="AR1503" s="8"/>
      <c r="AS1503" s="8"/>
      <c r="AT1503" s="8"/>
      <c r="AU1503" s="8"/>
      <c r="AV1503" s="8"/>
      <c r="AW1503" s="8"/>
      <c r="AX1503" s="8"/>
      <c r="AY1503" s="8"/>
      <c r="AZ1503" s="8"/>
      <c r="BA1503" s="8"/>
      <c r="BB1503" s="8"/>
      <c r="BC1503" s="8"/>
      <c r="BD1503" s="8"/>
      <c r="BE1503" s="8"/>
      <c r="BF1503" s="8"/>
      <c r="BG1503" s="8"/>
      <c r="BH1503" s="8"/>
      <c r="BI1503" s="8"/>
      <c r="BJ1503" s="8"/>
      <c r="BK1503" s="8"/>
      <c r="BL1503" s="8"/>
      <c r="BM1503" s="8"/>
      <c r="BN1503" s="8"/>
      <c r="BO1503" s="8"/>
      <c r="BP1503" s="8"/>
      <c r="BQ1503" s="8"/>
      <c r="BR1503" s="16" t="str">
        <v>0- Port Costs</v>
      </c>
      <c r="BV1503" s="16" t="str">
        <v>0- Port Value</v>
      </c>
      <c r="BW1503" s="8"/>
      <c r="BX1503" s="16" t="str">
        <v>0</v>
      </c>
    </row>
    <row r="1504" spans="8:76" hidden="1" outlineLevel="1" x14ac:dyDescent="0.3">
      <c r="H1504" s="16" t="str">
        <v>0 - BM Costs</v>
      </c>
      <c r="L1504" s="16" t="str">
        <v>0 - BM Port</v>
      </c>
      <c r="N1504" s="16" t="str">
        <v>0 - Port Assets</v>
      </c>
      <c r="O1504" s="8"/>
      <c r="P1504" s="8"/>
      <c r="Q1504" s="8"/>
      <c r="R1504" s="8"/>
      <c r="S1504" s="8"/>
      <c r="T1504" s="8"/>
      <c r="U1504" s="8"/>
      <c r="V1504" s="8"/>
      <c r="W1504" s="8"/>
      <c r="X1504" s="8"/>
      <c r="Y1504" s="8"/>
      <c r="Z1504" s="8"/>
      <c r="AA1504" s="8"/>
      <c r="AB1504" s="8"/>
      <c r="AC1504" s="8"/>
      <c r="AD1504" s="8"/>
      <c r="AE1504" s="8"/>
      <c r="AF1504" s="8"/>
      <c r="AG1504" s="8"/>
      <c r="AH1504" s="8"/>
      <c r="AI1504" s="8"/>
      <c r="AJ1504" s="8"/>
      <c r="AK1504" s="8"/>
      <c r="AL1504" s="8"/>
      <c r="AM1504" s="8"/>
      <c r="AN1504" s="8"/>
      <c r="AO1504" s="8"/>
      <c r="AP1504" s="8"/>
      <c r="AQ1504" s="8"/>
      <c r="AR1504" s="8"/>
      <c r="AS1504" s="8"/>
      <c r="AT1504" s="8"/>
      <c r="AU1504" s="8"/>
      <c r="AV1504" s="8"/>
      <c r="AW1504" s="8"/>
      <c r="AX1504" s="8"/>
      <c r="AY1504" s="8"/>
      <c r="AZ1504" s="8"/>
      <c r="BA1504" s="8"/>
      <c r="BB1504" s="8"/>
      <c r="BC1504" s="8"/>
      <c r="BD1504" s="8"/>
      <c r="BE1504" s="8"/>
      <c r="BF1504" s="8"/>
      <c r="BG1504" s="8"/>
      <c r="BH1504" s="8"/>
      <c r="BI1504" s="8"/>
      <c r="BJ1504" s="8"/>
      <c r="BK1504" s="8"/>
      <c r="BL1504" s="8"/>
      <c r="BM1504" s="8"/>
      <c r="BN1504" s="8"/>
      <c r="BO1504" s="8"/>
      <c r="BP1504" s="8"/>
      <c r="BQ1504" s="8"/>
      <c r="BR1504" s="16" t="str">
        <v>0- Port Costs</v>
      </c>
      <c r="BV1504" s="16" t="str">
        <v>0- Port Value</v>
      </c>
      <c r="BW1504" s="8"/>
      <c r="BX1504" s="16" t="str">
        <v>0</v>
      </c>
    </row>
    <row r="1505" spans="8:76" hidden="1" outlineLevel="1" x14ac:dyDescent="0.3">
      <c r="H1505" s="16" t="str">
        <v>0 - BM Costs</v>
      </c>
      <c r="L1505" s="16" t="str">
        <v>0 - BM Port</v>
      </c>
      <c r="N1505" s="16" t="str">
        <v>0 - Port Assets</v>
      </c>
      <c r="O1505" s="8"/>
      <c r="P1505" s="8"/>
      <c r="Q1505" s="8"/>
      <c r="R1505" s="8"/>
      <c r="S1505" s="8"/>
      <c r="T1505" s="8"/>
      <c r="U1505" s="8"/>
      <c r="V1505" s="8"/>
      <c r="W1505" s="8"/>
      <c r="X1505" s="8"/>
      <c r="Y1505" s="8"/>
      <c r="Z1505" s="8"/>
      <c r="AA1505" s="8"/>
      <c r="AB1505" s="8"/>
      <c r="AC1505" s="8"/>
      <c r="AD1505" s="8"/>
      <c r="AE1505" s="8"/>
      <c r="AF1505" s="8"/>
      <c r="AG1505" s="8"/>
      <c r="AH1505" s="8"/>
      <c r="AI1505" s="8"/>
      <c r="AJ1505" s="8"/>
      <c r="AK1505" s="8"/>
      <c r="AL1505" s="8"/>
      <c r="AM1505" s="8"/>
      <c r="AN1505" s="8"/>
      <c r="AO1505" s="8"/>
      <c r="AP1505" s="8"/>
      <c r="AQ1505" s="8"/>
      <c r="AR1505" s="8"/>
      <c r="AS1505" s="8"/>
      <c r="AT1505" s="8"/>
      <c r="AU1505" s="8"/>
      <c r="AV1505" s="8"/>
      <c r="AW1505" s="8"/>
      <c r="AX1505" s="8"/>
      <c r="AY1505" s="8"/>
      <c r="AZ1505" s="8"/>
      <c r="BA1505" s="8"/>
      <c r="BB1505" s="8"/>
      <c r="BC1505" s="8"/>
      <c r="BD1505" s="8"/>
      <c r="BE1505" s="8"/>
      <c r="BF1505" s="8"/>
      <c r="BG1505" s="8"/>
      <c r="BH1505" s="8"/>
      <c r="BI1505" s="8"/>
      <c r="BJ1505" s="8"/>
      <c r="BK1505" s="8"/>
      <c r="BL1505" s="8"/>
      <c r="BM1505" s="8"/>
      <c r="BN1505" s="8"/>
      <c r="BO1505" s="8"/>
      <c r="BP1505" s="8"/>
      <c r="BQ1505" s="8"/>
      <c r="BR1505" s="16" t="str">
        <v>0- Port Costs</v>
      </c>
      <c r="BV1505" s="16" t="str">
        <v>0- Port Value</v>
      </c>
      <c r="BW1505" s="8"/>
      <c r="BX1505" s="16" t="str">
        <v>0</v>
      </c>
    </row>
    <row r="1506" spans="8:76" hidden="1" outlineLevel="1" x14ac:dyDescent="0.3">
      <c r="H1506" s="16" t="str">
        <v>0 - BM Costs</v>
      </c>
      <c r="L1506" s="16" t="str">
        <v>0 - BM Port</v>
      </c>
      <c r="N1506" s="16" t="str">
        <v>0 - Port Assets</v>
      </c>
      <c r="O1506" s="8"/>
      <c r="P1506" s="8"/>
      <c r="Q1506" s="8"/>
      <c r="R1506" s="8"/>
      <c r="S1506" s="8"/>
      <c r="T1506" s="8"/>
      <c r="U1506" s="8"/>
      <c r="V1506" s="8"/>
      <c r="W1506" s="8"/>
      <c r="X1506" s="8"/>
      <c r="Y1506" s="8"/>
      <c r="Z1506" s="8"/>
      <c r="AA1506" s="8"/>
      <c r="AB1506" s="8"/>
      <c r="AC1506" s="8"/>
      <c r="AD1506" s="8"/>
      <c r="AE1506" s="8"/>
      <c r="AF1506" s="8"/>
      <c r="AG1506" s="8"/>
      <c r="AH1506" s="8"/>
      <c r="AI1506" s="8"/>
      <c r="AJ1506" s="8"/>
      <c r="AK1506" s="8"/>
      <c r="AL1506" s="8"/>
      <c r="AM1506" s="8"/>
      <c r="AN1506" s="8"/>
      <c r="AO1506" s="8"/>
      <c r="AP1506" s="8"/>
      <c r="AQ1506" s="8"/>
      <c r="AR1506" s="8"/>
      <c r="AS1506" s="8"/>
      <c r="AT1506" s="8"/>
      <c r="AU1506" s="8"/>
      <c r="AV1506" s="8"/>
      <c r="AW1506" s="8"/>
      <c r="AX1506" s="8"/>
      <c r="AY1506" s="8"/>
      <c r="AZ1506" s="8"/>
      <c r="BA1506" s="8"/>
      <c r="BB1506" s="8"/>
      <c r="BC1506" s="8"/>
      <c r="BD1506" s="8"/>
      <c r="BE1506" s="8"/>
      <c r="BF1506" s="8"/>
      <c r="BG1506" s="8"/>
      <c r="BH1506" s="8"/>
      <c r="BI1506" s="8"/>
      <c r="BJ1506" s="8"/>
      <c r="BK1506" s="8"/>
      <c r="BL1506" s="8"/>
      <c r="BM1506" s="8"/>
      <c r="BN1506" s="8"/>
      <c r="BO1506" s="8"/>
      <c r="BP1506" s="8"/>
      <c r="BQ1506" s="8"/>
      <c r="BR1506" s="16" t="str">
        <v>0- Port Costs</v>
      </c>
      <c r="BV1506" s="16" t="str">
        <v>0- Port Value</v>
      </c>
      <c r="BW1506" s="8"/>
      <c r="BX1506" s="16" t="str">
        <v>0</v>
      </c>
    </row>
    <row r="1507" spans="8:76" hidden="1" outlineLevel="1" x14ac:dyDescent="0.3">
      <c r="H1507" s="16" t="str">
        <v>0 - BM Costs</v>
      </c>
      <c r="L1507" s="16" t="str">
        <v>0 - BM Port</v>
      </c>
      <c r="N1507" s="16" t="str">
        <v>0 - Port Assets</v>
      </c>
      <c r="O1507" s="8"/>
      <c r="P1507" s="8"/>
      <c r="Q1507" s="8"/>
      <c r="R1507" s="8"/>
      <c r="S1507" s="8"/>
      <c r="T1507" s="8"/>
      <c r="U1507" s="8"/>
      <c r="V1507" s="8"/>
      <c r="W1507" s="8"/>
      <c r="X1507" s="8"/>
      <c r="Y1507" s="8"/>
      <c r="Z1507" s="8"/>
      <c r="AA1507" s="8"/>
      <c r="AB1507" s="8"/>
      <c r="AC1507" s="8"/>
      <c r="AD1507" s="8"/>
      <c r="AE1507" s="8"/>
      <c r="AF1507" s="8"/>
      <c r="AG1507" s="8"/>
      <c r="AH1507" s="8"/>
      <c r="AI1507" s="8"/>
      <c r="AJ1507" s="8"/>
      <c r="AK1507" s="8"/>
      <c r="AL1507" s="8"/>
      <c r="AM1507" s="8"/>
      <c r="AN1507" s="8"/>
      <c r="AO1507" s="8"/>
      <c r="AP1507" s="8"/>
      <c r="AQ1507" s="8"/>
      <c r="AR1507" s="8"/>
      <c r="AS1507" s="8"/>
      <c r="AT1507" s="8"/>
      <c r="AU1507" s="8"/>
      <c r="AV1507" s="8"/>
      <c r="AW1507" s="8"/>
      <c r="AX1507" s="8"/>
      <c r="AY1507" s="8"/>
      <c r="AZ1507" s="8"/>
      <c r="BA1507" s="8"/>
      <c r="BB1507" s="8"/>
      <c r="BC1507" s="8"/>
      <c r="BD1507" s="8"/>
      <c r="BE1507" s="8"/>
      <c r="BF1507" s="8"/>
      <c r="BG1507" s="8"/>
      <c r="BH1507" s="8"/>
      <c r="BI1507" s="8"/>
      <c r="BJ1507" s="8"/>
      <c r="BK1507" s="8"/>
      <c r="BL1507" s="8"/>
      <c r="BM1507" s="8"/>
      <c r="BN1507" s="8"/>
      <c r="BO1507" s="8"/>
      <c r="BP1507" s="8"/>
      <c r="BQ1507" s="8"/>
      <c r="BR1507" s="16" t="str">
        <v>0- Port Costs</v>
      </c>
      <c r="BV1507" s="16" t="str">
        <v>0- Port Value</v>
      </c>
      <c r="BW1507" s="8"/>
      <c r="BX1507" s="16" t="str">
        <v>0</v>
      </c>
    </row>
    <row r="1508" spans="8:76" hidden="1" outlineLevel="1" x14ac:dyDescent="0.3">
      <c r="H1508" s="16" t="str">
        <v>0 - BM Costs</v>
      </c>
      <c r="L1508" s="16" t="str">
        <v>0 - BM Port</v>
      </c>
      <c r="N1508" s="16" t="str">
        <v>0 - Port Assets</v>
      </c>
      <c r="O1508" s="8"/>
      <c r="P1508" s="8"/>
      <c r="Q1508" s="8"/>
      <c r="R1508" s="8"/>
      <c r="S1508" s="8"/>
      <c r="T1508" s="8"/>
      <c r="U1508" s="8"/>
      <c r="V1508" s="8"/>
      <c r="W1508" s="8"/>
      <c r="X1508" s="8"/>
      <c r="Y1508" s="8"/>
      <c r="Z1508" s="8"/>
      <c r="AA1508" s="8"/>
      <c r="AB1508" s="8"/>
      <c r="AC1508" s="8"/>
      <c r="AD1508" s="8"/>
      <c r="AE1508" s="8"/>
      <c r="AF1508" s="8"/>
      <c r="AG1508" s="8"/>
      <c r="AH1508" s="8"/>
      <c r="AI1508" s="8"/>
      <c r="AJ1508" s="8"/>
      <c r="AK1508" s="8"/>
      <c r="AL1508" s="8"/>
      <c r="AM1508" s="8"/>
      <c r="AN1508" s="8"/>
      <c r="AO1508" s="8"/>
      <c r="AP1508" s="8"/>
      <c r="AQ1508" s="8"/>
      <c r="AR1508" s="8"/>
      <c r="AS1508" s="8"/>
      <c r="AT1508" s="8"/>
      <c r="AU1508" s="8"/>
      <c r="AV1508" s="8"/>
      <c r="AW1508" s="8"/>
      <c r="AX1508" s="8"/>
      <c r="AY1508" s="8"/>
      <c r="AZ1508" s="8"/>
      <c r="BA1508" s="8"/>
      <c r="BB1508" s="8"/>
      <c r="BC1508" s="8"/>
      <c r="BD1508" s="8"/>
      <c r="BE1508" s="8"/>
      <c r="BF1508" s="8"/>
      <c r="BG1508" s="8"/>
      <c r="BH1508" s="8"/>
      <c r="BI1508" s="8"/>
      <c r="BJ1508" s="8"/>
      <c r="BK1508" s="8"/>
      <c r="BL1508" s="8"/>
      <c r="BM1508" s="8"/>
      <c r="BN1508" s="8"/>
      <c r="BO1508" s="8"/>
      <c r="BP1508" s="8"/>
      <c r="BQ1508" s="8"/>
      <c r="BR1508" s="16" t="str">
        <v>0- Port Costs</v>
      </c>
      <c r="BV1508" s="16" t="str">
        <v>0- Port Value</v>
      </c>
      <c r="BW1508" s="8"/>
      <c r="BX1508" s="16" t="str">
        <v>0</v>
      </c>
    </row>
    <row r="1509" spans="8:76" hidden="1" outlineLevel="1" x14ac:dyDescent="0.3">
      <c r="H1509" s="16" t="str">
        <v>0 - BM Costs</v>
      </c>
      <c r="L1509" s="16" t="str">
        <v>0 - BM Port</v>
      </c>
      <c r="N1509" s="16" t="str">
        <v>0 - Port Assets</v>
      </c>
      <c r="O1509" s="8"/>
      <c r="P1509" s="8"/>
      <c r="Q1509" s="8"/>
      <c r="R1509" s="8"/>
      <c r="S1509" s="8"/>
      <c r="T1509" s="8"/>
      <c r="U1509" s="8"/>
      <c r="V1509" s="8"/>
      <c r="W1509" s="8"/>
      <c r="X1509" s="8"/>
      <c r="Y1509" s="8"/>
      <c r="Z1509" s="8"/>
      <c r="AA1509" s="8"/>
      <c r="AB1509" s="8"/>
      <c r="AC1509" s="8"/>
      <c r="AD1509" s="8"/>
      <c r="AE1509" s="8"/>
      <c r="AF1509" s="8"/>
      <c r="AG1509" s="8"/>
      <c r="AH1509" s="8"/>
      <c r="AI1509" s="8"/>
      <c r="AJ1509" s="8"/>
      <c r="AK1509" s="8"/>
      <c r="AL1509" s="8"/>
      <c r="AM1509" s="8"/>
      <c r="AN1509" s="8"/>
      <c r="AO1509" s="8"/>
      <c r="AP1509" s="8"/>
      <c r="AQ1509" s="8"/>
      <c r="AR1509" s="8"/>
      <c r="AS1509" s="8"/>
      <c r="AT1509" s="8"/>
      <c r="AU1509" s="8"/>
      <c r="AV1509" s="8"/>
      <c r="AW1509" s="8"/>
      <c r="AX1509" s="8"/>
      <c r="AY1509" s="8"/>
      <c r="AZ1509" s="8"/>
      <c r="BA1509" s="8"/>
      <c r="BB1509" s="8"/>
      <c r="BC1509" s="8"/>
      <c r="BD1509" s="8"/>
      <c r="BE1509" s="8"/>
      <c r="BF1509" s="8"/>
      <c r="BG1509" s="8"/>
      <c r="BH1509" s="8"/>
      <c r="BI1509" s="8"/>
      <c r="BJ1509" s="8"/>
      <c r="BK1509" s="8"/>
      <c r="BL1509" s="8"/>
      <c r="BM1509" s="8"/>
      <c r="BN1509" s="8"/>
      <c r="BO1509" s="8"/>
      <c r="BP1509" s="8"/>
      <c r="BQ1509" s="8"/>
      <c r="BR1509" s="16" t="str">
        <v>0- Port Costs</v>
      </c>
      <c r="BV1509" s="16" t="str">
        <v>0- Port Value</v>
      </c>
      <c r="BW1509" s="8"/>
      <c r="BX1509" s="16" t="str">
        <v>0</v>
      </c>
    </row>
    <row r="1510" spans="8:76" hidden="1" outlineLevel="1" x14ac:dyDescent="0.3">
      <c r="H1510" s="16" t="str">
        <v>0 - BM Costs</v>
      </c>
      <c r="L1510" s="16" t="str">
        <v>0 - BM Port</v>
      </c>
      <c r="N1510" s="16" t="str">
        <v>0 - Port Assets</v>
      </c>
      <c r="O1510" s="8"/>
      <c r="P1510" s="8"/>
      <c r="Q1510" s="8"/>
      <c r="R1510" s="8"/>
      <c r="S1510" s="8"/>
      <c r="T1510" s="8"/>
      <c r="U1510" s="8"/>
      <c r="V1510" s="8"/>
      <c r="W1510" s="8"/>
      <c r="X1510" s="8"/>
      <c r="Y1510" s="8"/>
      <c r="Z1510" s="8"/>
      <c r="AA1510" s="8"/>
      <c r="AB1510" s="8"/>
      <c r="AC1510" s="8"/>
      <c r="AD1510" s="8"/>
      <c r="AE1510" s="8"/>
      <c r="AF1510" s="8"/>
      <c r="AG1510" s="8"/>
      <c r="AH1510" s="8"/>
      <c r="AI1510" s="8"/>
      <c r="AJ1510" s="8"/>
      <c r="AK1510" s="8"/>
      <c r="AL1510" s="8"/>
      <c r="AM1510" s="8"/>
      <c r="AN1510" s="8"/>
      <c r="AO1510" s="8"/>
      <c r="AP1510" s="8"/>
      <c r="AQ1510" s="8"/>
      <c r="AR1510" s="8"/>
      <c r="AS1510" s="8"/>
      <c r="AT1510" s="8"/>
      <c r="AU1510" s="8"/>
      <c r="AV1510" s="8"/>
      <c r="AW1510" s="8"/>
      <c r="AX1510" s="8"/>
      <c r="AY1510" s="8"/>
      <c r="AZ1510" s="8"/>
      <c r="BA1510" s="8"/>
      <c r="BB1510" s="8"/>
      <c r="BC1510" s="8"/>
      <c r="BD1510" s="8"/>
      <c r="BE1510" s="8"/>
      <c r="BF1510" s="8"/>
      <c r="BG1510" s="8"/>
      <c r="BH1510" s="8"/>
      <c r="BI1510" s="8"/>
      <c r="BJ1510" s="8"/>
      <c r="BK1510" s="8"/>
      <c r="BL1510" s="8"/>
      <c r="BM1510" s="8"/>
      <c r="BN1510" s="8"/>
      <c r="BO1510" s="8"/>
      <c r="BP1510" s="8"/>
      <c r="BQ1510" s="8"/>
      <c r="BR1510" s="16" t="str">
        <v>0- Port Costs</v>
      </c>
      <c r="BV1510" s="16" t="str">
        <v>0- Port Value</v>
      </c>
      <c r="BW1510" s="8"/>
      <c r="BX1510" s="16" t="str">
        <v>0</v>
      </c>
    </row>
    <row r="1511" spans="8:76" hidden="1" outlineLevel="1" x14ac:dyDescent="0.3">
      <c r="H1511" s="16" t="str">
        <v>0 - BM Costs</v>
      </c>
      <c r="L1511" s="16" t="str">
        <v>0 - BM Port</v>
      </c>
      <c r="N1511" s="16" t="str">
        <v>0 - Port Assets</v>
      </c>
      <c r="O1511" s="8"/>
      <c r="P1511" s="8"/>
      <c r="Q1511" s="8"/>
      <c r="R1511" s="8"/>
      <c r="S1511" s="8"/>
      <c r="T1511" s="8"/>
      <c r="U1511" s="8"/>
      <c r="V1511" s="8"/>
      <c r="W1511" s="8"/>
      <c r="X1511" s="8"/>
      <c r="Y1511" s="8"/>
      <c r="Z1511" s="8"/>
      <c r="AA1511" s="8"/>
      <c r="AB1511" s="8"/>
      <c r="AC1511" s="8"/>
      <c r="AD1511" s="8"/>
      <c r="AE1511" s="8"/>
      <c r="AF1511" s="8"/>
      <c r="AG1511" s="8"/>
      <c r="AH1511" s="8"/>
      <c r="AI1511" s="8"/>
      <c r="AJ1511" s="8"/>
      <c r="AK1511" s="8"/>
      <c r="AL1511" s="8"/>
      <c r="AM1511" s="8"/>
      <c r="AN1511" s="8"/>
      <c r="AO1511" s="8"/>
      <c r="AP1511" s="8"/>
      <c r="AQ1511" s="8"/>
      <c r="AR1511" s="8"/>
      <c r="AS1511" s="8"/>
      <c r="AT1511" s="8"/>
      <c r="AU1511" s="8"/>
      <c r="AV1511" s="8"/>
      <c r="AW1511" s="8"/>
      <c r="AX1511" s="8"/>
      <c r="AY1511" s="8"/>
      <c r="AZ1511" s="8"/>
      <c r="BA1511" s="8"/>
      <c r="BB1511" s="8"/>
      <c r="BC1511" s="8"/>
      <c r="BD1511" s="8"/>
      <c r="BE1511" s="8"/>
      <c r="BF1511" s="8"/>
      <c r="BG1511" s="8"/>
      <c r="BH1511" s="8"/>
      <c r="BI1511" s="8"/>
      <c r="BJ1511" s="8"/>
      <c r="BK1511" s="8"/>
      <c r="BL1511" s="8"/>
      <c r="BM1511" s="8"/>
      <c r="BN1511" s="8"/>
      <c r="BO1511" s="8"/>
      <c r="BP1511" s="8"/>
      <c r="BQ1511" s="8"/>
      <c r="BR1511" s="16" t="str">
        <v>0- Port Costs</v>
      </c>
      <c r="BV1511" s="16" t="str">
        <v>0- Port Value</v>
      </c>
      <c r="BW1511" s="8"/>
      <c r="BX1511" s="16" t="str">
        <v>0</v>
      </c>
    </row>
    <row r="1512" spans="8:76" hidden="1" outlineLevel="1" x14ac:dyDescent="0.3">
      <c r="H1512" s="16" t="str">
        <v>0 - BM Costs</v>
      </c>
      <c r="L1512" s="16" t="str">
        <v>0 - BM Port</v>
      </c>
      <c r="N1512" s="16" t="str">
        <v>0 - Port Assets</v>
      </c>
      <c r="O1512" s="8"/>
      <c r="P1512" s="8"/>
      <c r="Q1512" s="8"/>
      <c r="R1512" s="8"/>
      <c r="S1512" s="8"/>
      <c r="T1512" s="8"/>
      <c r="U1512" s="8"/>
      <c r="V1512" s="8"/>
      <c r="W1512" s="8"/>
      <c r="X1512" s="8"/>
      <c r="Y1512" s="8"/>
      <c r="Z1512" s="8"/>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8"/>
      <c r="AX1512" s="8"/>
      <c r="AY1512" s="8"/>
      <c r="AZ1512" s="8"/>
      <c r="BA1512" s="8"/>
      <c r="BB1512" s="8"/>
      <c r="BC1512" s="8"/>
      <c r="BD1512" s="8"/>
      <c r="BE1512" s="8"/>
      <c r="BF1512" s="8"/>
      <c r="BG1512" s="8"/>
      <c r="BH1512" s="8"/>
      <c r="BI1512" s="8"/>
      <c r="BJ1512" s="8"/>
      <c r="BK1512" s="8"/>
      <c r="BL1512" s="8"/>
      <c r="BM1512" s="8"/>
      <c r="BN1512" s="8"/>
      <c r="BO1512" s="8"/>
      <c r="BP1512" s="8"/>
      <c r="BQ1512" s="8"/>
      <c r="BR1512" s="16" t="str">
        <v>0- Port Costs</v>
      </c>
      <c r="BV1512" s="16" t="str">
        <v>0- Port Value</v>
      </c>
      <c r="BW1512" s="8"/>
      <c r="BX1512" s="16" t="str">
        <v>0</v>
      </c>
    </row>
    <row r="1513" spans="8:76" hidden="1" outlineLevel="1" x14ac:dyDescent="0.3">
      <c r="H1513" s="16" t="str">
        <v>0 - BM Costs</v>
      </c>
      <c r="L1513" s="16" t="str">
        <v>0 - BM Port</v>
      </c>
      <c r="N1513" s="16" t="str">
        <v>0 - Port Assets</v>
      </c>
      <c r="O1513" s="8"/>
      <c r="P1513" s="8"/>
      <c r="Q1513" s="8"/>
      <c r="R1513" s="8"/>
      <c r="S1513" s="8"/>
      <c r="T1513" s="8"/>
      <c r="U1513" s="8"/>
      <c r="V1513" s="8"/>
      <c r="W1513" s="8"/>
      <c r="X1513" s="8"/>
      <c r="Y1513" s="8"/>
      <c r="Z1513" s="8"/>
      <c r="AA1513" s="8"/>
      <c r="AB1513" s="8"/>
      <c r="AC1513" s="8"/>
      <c r="AD1513" s="8"/>
      <c r="AE1513" s="8"/>
      <c r="AF1513" s="8"/>
      <c r="AG1513" s="8"/>
      <c r="AH1513" s="8"/>
      <c r="AI1513" s="8"/>
      <c r="AJ1513" s="8"/>
      <c r="AK1513" s="8"/>
      <c r="AL1513" s="8"/>
      <c r="AM1513" s="8"/>
      <c r="AN1513" s="8"/>
      <c r="AO1513" s="8"/>
      <c r="AP1513" s="8"/>
      <c r="AQ1513" s="8"/>
      <c r="AR1513" s="8"/>
      <c r="AS1513" s="8"/>
      <c r="AT1513" s="8"/>
      <c r="AU1513" s="8"/>
      <c r="AV1513" s="8"/>
      <c r="AW1513" s="8"/>
      <c r="AX1513" s="8"/>
      <c r="AY1513" s="8"/>
      <c r="AZ1513" s="8"/>
      <c r="BA1513" s="8"/>
      <c r="BB1513" s="8"/>
      <c r="BC1513" s="8"/>
      <c r="BD1513" s="8"/>
      <c r="BE1513" s="8"/>
      <c r="BF1513" s="8"/>
      <c r="BG1513" s="8"/>
      <c r="BH1513" s="8"/>
      <c r="BI1513" s="8"/>
      <c r="BJ1513" s="8"/>
      <c r="BK1513" s="8"/>
      <c r="BL1513" s="8"/>
      <c r="BM1513" s="8"/>
      <c r="BN1513" s="8"/>
      <c r="BO1513" s="8"/>
      <c r="BP1513" s="8"/>
      <c r="BQ1513" s="8"/>
      <c r="BR1513" s="16" t="str">
        <v>0- Port Costs</v>
      </c>
      <c r="BV1513" s="16" t="str">
        <v>0- Port Value</v>
      </c>
      <c r="BW1513" s="8"/>
      <c r="BX1513" s="16" t="str">
        <v>0</v>
      </c>
    </row>
    <row r="1514" spans="8:76" hidden="1" outlineLevel="1" x14ac:dyDescent="0.3">
      <c r="H1514" s="16" t="str">
        <v>0 - BM Costs</v>
      </c>
      <c r="L1514" s="16" t="str">
        <v>0 - BM Port</v>
      </c>
      <c r="N1514" s="16" t="str">
        <v>0 - Port Assets</v>
      </c>
      <c r="O1514" s="8"/>
      <c r="P1514" s="8"/>
      <c r="Q1514" s="8"/>
      <c r="R1514" s="8"/>
      <c r="S1514" s="8"/>
      <c r="T1514" s="8"/>
      <c r="U1514" s="8"/>
      <c r="V1514" s="8"/>
      <c r="W1514" s="8"/>
      <c r="X1514" s="8"/>
      <c r="Y1514" s="8"/>
      <c r="Z1514" s="8"/>
      <c r="AA1514" s="8"/>
      <c r="AB1514" s="8"/>
      <c r="AC1514" s="8"/>
      <c r="AD1514" s="8"/>
      <c r="AE1514" s="8"/>
      <c r="AF1514" s="8"/>
      <c r="AG1514" s="8"/>
      <c r="AH1514" s="8"/>
      <c r="AI1514" s="8"/>
      <c r="AJ1514" s="8"/>
      <c r="AK1514" s="8"/>
      <c r="AL1514" s="8"/>
      <c r="AM1514" s="8"/>
      <c r="AN1514" s="8"/>
      <c r="AO1514" s="8"/>
      <c r="AP1514" s="8"/>
      <c r="AQ1514" s="8"/>
      <c r="AR1514" s="8"/>
      <c r="AS1514" s="8"/>
      <c r="AT1514" s="8"/>
      <c r="AU1514" s="8"/>
      <c r="AV1514" s="8"/>
      <c r="AW1514" s="8"/>
      <c r="AX1514" s="8"/>
      <c r="AY1514" s="8"/>
      <c r="AZ1514" s="8"/>
      <c r="BA1514" s="8"/>
      <c r="BB1514" s="8"/>
      <c r="BC1514" s="8"/>
      <c r="BD1514" s="8"/>
      <c r="BE1514" s="8"/>
      <c r="BF1514" s="8"/>
      <c r="BG1514" s="8"/>
      <c r="BH1514" s="8"/>
      <c r="BI1514" s="8"/>
      <c r="BJ1514" s="8"/>
      <c r="BK1514" s="8"/>
      <c r="BL1514" s="8"/>
      <c r="BM1514" s="8"/>
      <c r="BN1514" s="8"/>
      <c r="BO1514" s="8"/>
      <c r="BP1514" s="8"/>
      <c r="BQ1514" s="8"/>
      <c r="BR1514" s="16" t="str">
        <v>0- Port Costs</v>
      </c>
      <c r="BV1514" s="16" t="str">
        <v>0- Port Value</v>
      </c>
      <c r="BW1514" s="8"/>
      <c r="BX1514" s="16" t="str">
        <v>0</v>
      </c>
    </row>
    <row r="1515" spans="8:76" hidden="1" outlineLevel="1" x14ac:dyDescent="0.3">
      <c r="H1515" s="16" t="str">
        <v>0 - BM Costs</v>
      </c>
      <c r="L1515" s="16" t="str">
        <v>0 - BM Port</v>
      </c>
      <c r="N1515" s="16" t="str">
        <v>0 - Port Assets</v>
      </c>
      <c r="O1515" s="8"/>
      <c r="P1515" s="8"/>
      <c r="Q1515" s="8"/>
      <c r="R1515" s="8"/>
      <c r="S1515" s="8"/>
      <c r="T1515" s="8"/>
      <c r="U1515" s="8"/>
      <c r="V1515" s="8"/>
      <c r="W1515" s="8"/>
      <c r="X1515" s="8"/>
      <c r="Y1515" s="8"/>
      <c r="Z1515" s="8"/>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8"/>
      <c r="AX1515" s="8"/>
      <c r="AY1515" s="8"/>
      <c r="AZ1515" s="8"/>
      <c r="BA1515" s="8"/>
      <c r="BB1515" s="8"/>
      <c r="BC1515" s="8"/>
      <c r="BD1515" s="8"/>
      <c r="BE1515" s="8"/>
      <c r="BF1515" s="8"/>
      <c r="BG1515" s="8"/>
      <c r="BH1515" s="8"/>
      <c r="BI1515" s="8"/>
      <c r="BJ1515" s="8"/>
      <c r="BK1515" s="8"/>
      <c r="BL1515" s="8"/>
      <c r="BM1515" s="8"/>
      <c r="BN1515" s="8"/>
      <c r="BO1515" s="8"/>
      <c r="BP1515" s="8"/>
      <c r="BQ1515" s="8"/>
      <c r="BR1515" s="16" t="str">
        <v>0- Port Costs</v>
      </c>
      <c r="BV1515" s="16" t="str">
        <v>0- Port Value</v>
      </c>
      <c r="BW1515" s="8"/>
      <c r="BX1515" s="16" t="str">
        <v>0</v>
      </c>
    </row>
    <row r="1516" spans="8:76" hidden="1" outlineLevel="1" x14ac:dyDescent="0.3">
      <c r="H1516" s="16" t="str">
        <v>0 - BM Costs</v>
      </c>
      <c r="L1516" s="16" t="str">
        <v>0 - BM Port</v>
      </c>
      <c r="N1516" s="16" t="str">
        <v>0 - Port Assets</v>
      </c>
      <c r="O1516" s="8"/>
      <c r="P1516" s="8"/>
      <c r="Q1516" s="8"/>
      <c r="R1516" s="8"/>
      <c r="S1516" s="8"/>
      <c r="T1516" s="8"/>
      <c r="U1516" s="8"/>
      <c r="V1516" s="8"/>
      <c r="W1516" s="8"/>
      <c r="X1516" s="8"/>
      <c r="Y1516" s="8"/>
      <c r="Z1516" s="8"/>
      <c r="AA1516" s="8"/>
      <c r="AB1516" s="8"/>
      <c r="AC1516" s="8"/>
      <c r="AD1516" s="8"/>
      <c r="AE1516" s="8"/>
      <c r="AF1516" s="8"/>
      <c r="AG1516" s="8"/>
      <c r="AH1516" s="8"/>
      <c r="AI1516" s="8"/>
      <c r="AJ1516" s="8"/>
      <c r="AK1516" s="8"/>
      <c r="AL1516" s="8"/>
      <c r="AM1516" s="8"/>
      <c r="AN1516" s="8"/>
      <c r="AO1516" s="8"/>
      <c r="AP1516" s="8"/>
      <c r="AQ1516" s="8"/>
      <c r="AR1516" s="8"/>
      <c r="AS1516" s="8"/>
      <c r="AT1516" s="8"/>
      <c r="AU1516" s="8"/>
      <c r="AV1516" s="8"/>
      <c r="AW1516" s="8"/>
      <c r="AX1516" s="8"/>
      <c r="AY1516" s="8"/>
      <c r="AZ1516" s="8"/>
      <c r="BA1516" s="8"/>
      <c r="BB1516" s="8"/>
      <c r="BC1516" s="8"/>
      <c r="BD1516" s="8"/>
      <c r="BE1516" s="8"/>
      <c r="BF1516" s="8"/>
      <c r="BG1516" s="8"/>
      <c r="BH1516" s="8"/>
      <c r="BI1516" s="8"/>
      <c r="BJ1516" s="8"/>
      <c r="BK1516" s="8"/>
      <c r="BL1516" s="8"/>
      <c r="BM1516" s="8"/>
      <c r="BN1516" s="8"/>
      <c r="BO1516" s="8"/>
      <c r="BP1516" s="8"/>
      <c r="BQ1516" s="8"/>
      <c r="BR1516" s="16" t="str">
        <v>0- Port Costs</v>
      </c>
      <c r="BV1516" s="16" t="str">
        <v>0- Port Value</v>
      </c>
      <c r="BW1516" s="8"/>
      <c r="BX1516" s="16" t="str">
        <v>0</v>
      </c>
    </row>
    <row r="1517" spans="8:76" hidden="1" outlineLevel="1" x14ac:dyDescent="0.3">
      <c r="H1517" s="16" t="str">
        <v>0 - BM Costs</v>
      </c>
      <c r="L1517" s="16" t="str">
        <v>0 - BM Port</v>
      </c>
      <c r="N1517" s="16" t="str">
        <v>0 - Port Assets</v>
      </c>
      <c r="O1517" s="8"/>
      <c r="P1517" s="8"/>
      <c r="Q1517" s="8"/>
      <c r="R1517" s="8"/>
      <c r="S1517" s="8"/>
      <c r="T1517" s="8"/>
      <c r="U1517" s="8"/>
      <c r="V1517" s="8"/>
      <c r="W1517" s="8"/>
      <c r="X1517" s="8"/>
      <c r="Y1517" s="8"/>
      <c r="Z1517" s="8"/>
      <c r="AA1517" s="8"/>
      <c r="AB1517" s="8"/>
      <c r="AC1517" s="8"/>
      <c r="AD1517" s="8"/>
      <c r="AE1517" s="8"/>
      <c r="AF1517" s="8"/>
      <c r="AG1517" s="8"/>
      <c r="AH1517" s="8"/>
      <c r="AI1517" s="8"/>
      <c r="AJ1517" s="8"/>
      <c r="AK1517" s="8"/>
      <c r="AL1517" s="8"/>
      <c r="AM1517" s="8"/>
      <c r="AN1517" s="8"/>
      <c r="AO1517" s="8"/>
      <c r="AP1517" s="8"/>
      <c r="AQ1517" s="8"/>
      <c r="AR1517" s="8"/>
      <c r="AS1517" s="8"/>
      <c r="AT1517" s="8"/>
      <c r="AU1517" s="8"/>
      <c r="AV1517" s="8"/>
      <c r="AW1517" s="8"/>
      <c r="AX1517" s="8"/>
      <c r="AY1517" s="8"/>
      <c r="AZ1517" s="8"/>
      <c r="BA1517" s="8"/>
      <c r="BB1517" s="8"/>
      <c r="BC1517" s="8"/>
      <c r="BD1517" s="8"/>
      <c r="BE1517" s="8"/>
      <c r="BF1517" s="8"/>
      <c r="BG1517" s="8"/>
      <c r="BH1517" s="8"/>
      <c r="BI1517" s="8"/>
      <c r="BJ1517" s="8"/>
      <c r="BK1517" s="8"/>
      <c r="BL1517" s="8"/>
      <c r="BM1517" s="8"/>
      <c r="BN1517" s="8"/>
      <c r="BO1517" s="8"/>
      <c r="BP1517" s="8"/>
      <c r="BQ1517" s="8"/>
      <c r="BR1517" s="16" t="str">
        <v>0- Port Costs</v>
      </c>
      <c r="BV1517" s="16" t="str">
        <v>0- Port Value</v>
      </c>
      <c r="BW1517" s="8"/>
      <c r="BX1517" s="16" t="str">
        <v>0</v>
      </c>
    </row>
    <row r="1518" spans="8:76" hidden="1" outlineLevel="1" x14ac:dyDescent="0.3">
      <c r="H1518" s="16" t="str">
        <v>0 - BM Costs</v>
      </c>
      <c r="L1518" s="16" t="str">
        <v>0 - BM Port</v>
      </c>
      <c r="N1518" s="16" t="str">
        <v>0 - Port Assets</v>
      </c>
      <c r="O1518" s="8"/>
      <c r="P1518" s="8"/>
      <c r="Q1518" s="8"/>
      <c r="R1518" s="8"/>
      <c r="S1518" s="8"/>
      <c r="T1518" s="8"/>
      <c r="U1518" s="8"/>
      <c r="V1518" s="8"/>
      <c r="W1518" s="8"/>
      <c r="X1518" s="8"/>
      <c r="Y1518" s="8"/>
      <c r="Z1518" s="8"/>
      <c r="AA1518" s="8"/>
      <c r="AB1518" s="8"/>
      <c r="AC1518" s="8"/>
      <c r="AD1518" s="8"/>
      <c r="AE1518" s="8"/>
      <c r="AF1518" s="8"/>
      <c r="AG1518" s="8"/>
      <c r="AH1518" s="8"/>
      <c r="AI1518" s="8"/>
      <c r="AJ1518" s="8"/>
      <c r="AK1518" s="8"/>
      <c r="AL1518" s="8"/>
      <c r="AM1518" s="8"/>
      <c r="AN1518" s="8"/>
      <c r="AO1518" s="8"/>
      <c r="AP1518" s="8"/>
      <c r="AQ1518" s="8"/>
      <c r="AR1518" s="8"/>
      <c r="AS1518" s="8"/>
      <c r="AT1518" s="8"/>
      <c r="AU1518" s="8"/>
      <c r="AV1518" s="8"/>
      <c r="AW1518" s="8"/>
      <c r="AX1518" s="8"/>
      <c r="AY1518" s="8"/>
      <c r="AZ1518" s="8"/>
      <c r="BA1518" s="8"/>
      <c r="BB1518" s="8"/>
      <c r="BC1518" s="8"/>
      <c r="BD1518" s="8"/>
      <c r="BE1518" s="8"/>
      <c r="BF1518" s="8"/>
      <c r="BG1518" s="8"/>
      <c r="BH1518" s="8"/>
      <c r="BI1518" s="8"/>
      <c r="BJ1518" s="8"/>
      <c r="BK1518" s="8"/>
      <c r="BL1518" s="8"/>
      <c r="BM1518" s="8"/>
      <c r="BN1518" s="8"/>
      <c r="BO1518" s="8"/>
      <c r="BP1518" s="8"/>
      <c r="BQ1518" s="8"/>
      <c r="BR1518" s="16" t="str">
        <v>0- Port Costs</v>
      </c>
      <c r="BV1518" s="16" t="str">
        <v>0- Port Value</v>
      </c>
      <c r="BW1518" s="8"/>
      <c r="BX1518" s="16" t="str">
        <v>0</v>
      </c>
    </row>
    <row r="1519" spans="8:76" hidden="1" outlineLevel="1" x14ac:dyDescent="0.3">
      <c r="H1519" s="16" t="str">
        <v>0 - BM Costs</v>
      </c>
      <c r="L1519" s="16" t="str">
        <v>0 - BM Port</v>
      </c>
      <c r="N1519" s="16" t="str">
        <v>0 - Port Assets</v>
      </c>
      <c r="O1519" s="8"/>
      <c r="P1519" s="8"/>
      <c r="Q1519" s="8"/>
      <c r="R1519" s="8"/>
      <c r="S1519" s="8"/>
      <c r="T1519" s="8"/>
      <c r="U1519" s="8"/>
      <c r="V1519" s="8"/>
      <c r="W1519" s="8"/>
      <c r="X1519" s="8"/>
      <c r="Y1519" s="8"/>
      <c r="Z1519" s="8"/>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8"/>
      <c r="AX1519" s="8"/>
      <c r="AY1519" s="8"/>
      <c r="AZ1519" s="8"/>
      <c r="BA1519" s="8"/>
      <c r="BB1519" s="8"/>
      <c r="BC1519" s="8"/>
      <c r="BD1519" s="8"/>
      <c r="BE1519" s="8"/>
      <c r="BF1519" s="8"/>
      <c r="BG1519" s="8"/>
      <c r="BH1519" s="8"/>
      <c r="BI1519" s="8"/>
      <c r="BJ1519" s="8"/>
      <c r="BK1519" s="8"/>
      <c r="BL1519" s="8"/>
      <c r="BM1519" s="8"/>
      <c r="BN1519" s="8"/>
      <c r="BO1519" s="8"/>
      <c r="BP1519" s="8"/>
      <c r="BQ1519" s="8"/>
      <c r="BR1519" s="16" t="str">
        <v>0- Port Costs</v>
      </c>
      <c r="BV1519" s="16" t="str">
        <v>0- Port Value</v>
      </c>
      <c r="BW1519" s="8"/>
      <c r="BX1519" s="16" t="str">
        <v>0</v>
      </c>
    </row>
    <row r="1520" spans="8:76" hidden="1" outlineLevel="1" x14ac:dyDescent="0.3">
      <c r="H1520" s="16" t="str">
        <v>0 - BM Costs</v>
      </c>
      <c r="L1520" s="16" t="str">
        <v>0 - BM Port</v>
      </c>
      <c r="N1520" s="16" t="str">
        <v>0 - Port Assets</v>
      </c>
      <c r="O1520" s="8"/>
      <c r="P1520" s="8"/>
      <c r="Q1520" s="8"/>
      <c r="R1520" s="8"/>
      <c r="S1520" s="8"/>
      <c r="T1520" s="8"/>
      <c r="U1520" s="8"/>
      <c r="V1520" s="8"/>
      <c r="W1520" s="8"/>
      <c r="X1520" s="8"/>
      <c r="Y1520" s="8"/>
      <c r="Z1520" s="8"/>
      <c r="AA1520" s="8"/>
      <c r="AB1520" s="8"/>
      <c r="AC1520" s="8"/>
      <c r="AD1520" s="8"/>
      <c r="AE1520" s="8"/>
      <c r="AF1520" s="8"/>
      <c r="AG1520" s="8"/>
      <c r="AH1520" s="8"/>
      <c r="AI1520" s="8"/>
      <c r="AJ1520" s="8"/>
      <c r="AK1520" s="8"/>
      <c r="AL1520" s="8"/>
      <c r="AM1520" s="8"/>
      <c r="AN1520" s="8"/>
      <c r="AO1520" s="8"/>
      <c r="AP1520" s="8"/>
      <c r="AQ1520" s="8"/>
      <c r="AR1520" s="8"/>
      <c r="AS1520" s="8"/>
      <c r="AT1520" s="8"/>
      <c r="AU1520" s="8"/>
      <c r="AV1520" s="8"/>
      <c r="AW1520" s="8"/>
      <c r="AX1520" s="8"/>
      <c r="AY1520" s="8"/>
      <c r="AZ1520" s="8"/>
      <c r="BA1520" s="8"/>
      <c r="BB1520" s="8"/>
      <c r="BC1520" s="8"/>
      <c r="BD1520" s="8"/>
      <c r="BE1520" s="8"/>
      <c r="BF1520" s="8"/>
      <c r="BG1520" s="8"/>
      <c r="BH1520" s="8"/>
      <c r="BI1520" s="8"/>
      <c r="BJ1520" s="8"/>
      <c r="BK1520" s="8"/>
      <c r="BL1520" s="8"/>
      <c r="BM1520" s="8"/>
      <c r="BN1520" s="8"/>
      <c r="BO1520" s="8"/>
      <c r="BP1520" s="8"/>
      <c r="BQ1520" s="8"/>
      <c r="BR1520" s="16" t="str">
        <v>0- Port Costs</v>
      </c>
      <c r="BV1520" s="16" t="str">
        <v>0- Port Value</v>
      </c>
      <c r="BW1520" s="8"/>
      <c r="BX1520" s="16" t="str">
        <v>0</v>
      </c>
    </row>
    <row r="1521" spans="8:76" hidden="1" outlineLevel="1" x14ac:dyDescent="0.3">
      <c r="H1521" s="16" t="str">
        <v>0 - BM Costs</v>
      </c>
      <c r="L1521" s="16" t="str">
        <v>0 - BM Port</v>
      </c>
      <c r="N1521" s="16" t="str">
        <v>0 - Port Assets</v>
      </c>
      <c r="O1521" s="8"/>
      <c r="P1521" s="8"/>
      <c r="Q1521" s="8"/>
      <c r="R1521" s="8"/>
      <c r="S1521" s="8"/>
      <c r="T1521" s="8"/>
      <c r="U1521" s="8"/>
      <c r="V1521" s="8"/>
      <c r="W1521" s="8"/>
      <c r="X1521" s="8"/>
      <c r="Y1521" s="8"/>
      <c r="Z1521" s="8"/>
      <c r="AA1521" s="8"/>
      <c r="AB1521" s="8"/>
      <c r="AC1521" s="8"/>
      <c r="AD1521" s="8"/>
      <c r="AE1521" s="8"/>
      <c r="AF1521" s="8"/>
      <c r="AG1521" s="8"/>
      <c r="AH1521" s="8"/>
      <c r="AI1521" s="8"/>
      <c r="AJ1521" s="8"/>
      <c r="AK1521" s="8"/>
      <c r="AL1521" s="8"/>
      <c r="AM1521" s="8"/>
      <c r="AN1521" s="8"/>
      <c r="AO1521" s="8"/>
      <c r="AP1521" s="8"/>
      <c r="AQ1521" s="8"/>
      <c r="AR1521" s="8"/>
      <c r="AS1521" s="8"/>
      <c r="AT1521" s="8"/>
      <c r="AU1521" s="8"/>
      <c r="AV1521" s="8"/>
      <c r="AW1521" s="8"/>
      <c r="AX1521" s="8"/>
      <c r="AY1521" s="8"/>
      <c r="AZ1521" s="8"/>
      <c r="BA1521" s="8"/>
      <c r="BB1521" s="8"/>
      <c r="BC1521" s="8"/>
      <c r="BD1521" s="8"/>
      <c r="BE1521" s="8"/>
      <c r="BF1521" s="8"/>
      <c r="BG1521" s="8"/>
      <c r="BH1521" s="8"/>
      <c r="BI1521" s="8"/>
      <c r="BJ1521" s="8"/>
      <c r="BK1521" s="8"/>
      <c r="BL1521" s="8"/>
      <c r="BM1521" s="8"/>
      <c r="BN1521" s="8"/>
      <c r="BO1521" s="8"/>
      <c r="BP1521" s="8"/>
      <c r="BQ1521" s="8"/>
      <c r="BR1521" s="16" t="str">
        <v>0- Port Costs</v>
      </c>
      <c r="BV1521" s="16" t="str">
        <v>0- Port Value</v>
      </c>
      <c r="BW1521" s="8"/>
      <c r="BX1521" s="16" t="str">
        <v>0</v>
      </c>
    </row>
    <row r="1522" spans="8:76" hidden="1" outlineLevel="1" x14ac:dyDescent="0.3">
      <c r="H1522" s="16" t="str">
        <v>0 - BM Costs</v>
      </c>
      <c r="L1522" s="16" t="str">
        <v>0 - BM Port</v>
      </c>
      <c r="N1522" s="16" t="str">
        <v>0 - Port Assets</v>
      </c>
      <c r="O1522" s="8"/>
      <c r="P1522" s="8"/>
      <c r="Q1522" s="8"/>
      <c r="R1522" s="8"/>
      <c r="S1522" s="8"/>
      <c r="T1522" s="8"/>
      <c r="U1522" s="8"/>
      <c r="V1522" s="8"/>
      <c r="W1522" s="8"/>
      <c r="X1522" s="8"/>
      <c r="Y1522" s="8"/>
      <c r="Z1522" s="8"/>
      <c r="AA1522" s="8"/>
      <c r="AB1522" s="8"/>
      <c r="AC1522" s="8"/>
      <c r="AD1522" s="8"/>
      <c r="AE1522" s="8"/>
      <c r="AF1522" s="8"/>
      <c r="AG1522" s="8"/>
      <c r="AH1522" s="8"/>
      <c r="AI1522" s="8"/>
      <c r="AJ1522" s="8"/>
      <c r="AK1522" s="8"/>
      <c r="AL1522" s="8"/>
      <c r="AM1522" s="8"/>
      <c r="AN1522" s="8"/>
      <c r="AO1522" s="8"/>
      <c r="AP1522" s="8"/>
      <c r="AQ1522" s="8"/>
      <c r="AR1522" s="8"/>
      <c r="AS1522" s="8"/>
      <c r="AT1522" s="8"/>
      <c r="AU1522" s="8"/>
      <c r="AV1522" s="8"/>
      <c r="AW1522" s="8"/>
      <c r="AX1522" s="8"/>
      <c r="AY1522" s="8"/>
      <c r="AZ1522" s="8"/>
      <c r="BA1522" s="8"/>
      <c r="BB1522" s="8"/>
      <c r="BC1522" s="8"/>
      <c r="BD1522" s="8"/>
      <c r="BE1522" s="8"/>
      <c r="BF1522" s="8"/>
      <c r="BG1522" s="8"/>
      <c r="BH1522" s="8"/>
      <c r="BI1522" s="8"/>
      <c r="BJ1522" s="8"/>
      <c r="BK1522" s="8"/>
      <c r="BL1522" s="8"/>
      <c r="BM1522" s="8"/>
      <c r="BN1522" s="8"/>
      <c r="BO1522" s="8"/>
      <c r="BP1522" s="8"/>
      <c r="BQ1522" s="8"/>
      <c r="BR1522" s="16" t="str">
        <v>0- Port Costs</v>
      </c>
      <c r="BV1522" s="16" t="str">
        <v>0- Port Value</v>
      </c>
      <c r="BW1522" s="8"/>
      <c r="BX1522" s="16" t="str">
        <v>0</v>
      </c>
    </row>
    <row r="1523" spans="8:76" hidden="1" outlineLevel="1" x14ac:dyDescent="0.3">
      <c r="H1523" s="16" t="str">
        <v>0 - BM Costs</v>
      </c>
      <c r="L1523" s="16" t="str">
        <v>0 - BM Port</v>
      </c>
      <c r="N1523" s="16" t="str">
        <v>0 - Port Assets</v>
      </c>
      <c r="O1523" s="8"/>
      <c r="P1523" s="8"/>
      <c r="Q1523" s="8"/>
      <c r="R1523" s="8"/>
      <c r="S1523" s="8"/>
      <c r="T1523" s="8"/>
      <c r="U1523" s="8"/>
      <c r="V1523" s="8"/>
      <c r="W1523" s="8"/>
      <c r="X1523" s="8"/>
      <c r="Y1523" s="8"/>
      <c r="Z1523" s="8"/>
      <c r="AA1523" s="8"/>
      <c r="AB1523" s="8"/>
      <c r="AC1523" s="8"/>
      <c r="AD1523" s="8"/>
      <c r="AE1523" s="8"/>
      <c r="AF1523" s="8"/>
      <c r="AG1523" s="8"/>
      <c r="AH1523" s="8"/>
      <c r="AI1523" s="8"/>
      <c r="AJ1523" s="8"/>
      <c r="AK1523" s="8"/>
      <c r="AL1523" s="8"/>
      <c r="AM1523" s="8"/>
      <c r="AN1523" s="8"/>
      <c r="AO1523" s="8"/>
      <c r="AP1523" s="8"/>
      <c r="AQ1523" s="8"/>
      <c r="AR1523" s="8"/>
      <c r="AS1523" s="8"/>
      <c r="AT1523" s="8"/>
      <c r="AU1523" s="8"/>
      <c r="AV1523" s="8"/>
      <c r="AW1523" s="8"/>
      <c r="AX1523" s="8"/>
      <c r="AY1523" s="8"/>
      <c r="AZ1523" s="8"/>
      <c r="BA1523" s="8"/>
      <c r="BB1523" s="8"/>
      <c r="BC1523" s="8"/>
      <c r="BD1523" s="8"/>
      <c r="BE1523" s="8"/>
      <c r="BF1523" s="8"/>
      <c r="BG1523" s="8"/>
      <c r="BH1523" s="8"/>
      <c r="BI1523" s="8"/>
      <c r="BJ1523" s="8"/>
      <c r="BK1523" s="8"/>
      <c r="BL1523" s="8"/>
      <c r="BM1523" s="8"/>
      <c r="BN1523" s="8"/>
      <c r="BO1523" s="8"/>
      <c r="BP1523" s="8"/>
      <c r="BQ1523" s="8"/>
      <c r="BR1523" s="16" t="str">
        <v>0- Port Costs</v>
      </c>
      <c r="BV1523" s="16" t="str">
        <v>0- Port Value</v>
      </c>
      <c r="BW1523" s="8"/>
      <c r="BX1523" s="16" t="str">
        <v>0</v>
      </c>
    </row>
    <row r="1524" spans="8:76" hidden="1" outlineLevel="1" x14ac:dyDescent="0.3">
      <c r="H1524" s="16" t="str">
        <v>0 - BM Costs</v>
      </c>
      <c r="L1524" s="16" t="str">
        <v>0 - BM Port</v>
      </c>
      <c r="N1524" s="16" t="str">
        <v>0 - Port Assets</v>
      </c>
      <c r="O1524" s="8"/>
      <c r="P1524" s="8"/>
      <c r="Q1524" s="8"/>
      <c r="R1524" s="8"/>
      <c r="S1524" s="8"/>
      <c r="T1524" s="8"/>
      <c r="U1524" s="8"/>
      <c r="V1524" s="8"/>
      <c r="W1524" s="8"/>
      <c r="X1524" s="8"/>
      <c r="Y1524" s="8"/>
      <c r="Z1524" s="8"/>
      <c r="AA1524" s="8"/>
      <c r="AB1524" s="8"/>
      <c r="AC1524" s="8"/>
      <c r="AD1524" s="8"/>
      <c r="AE1524" s="8"/>
      <c r="AF1524" s="8"/>
      <c r="AG1524" s="8"/>
      <c r="AH1524" s="8"/>
      <c r="AI1524" s="8"/>
      <c r="AJ1524" s="8"/>
      <c r="AK1524" s="8"/>
      <c r="AL1524" s="8"/>
      <c r="AM1524" s="8"/>
      <c r="AN1524" s="8"/>
      <c r="AO1524" s="8"/>
      <c r="AP1524" s="8"/>
      <c r="AQ1524" s="8"/>
      <c r="AR1524" s="8"/>
      <c r="AS1524" s="8"/>
      <c r="AT1524" s="8"/>
      <c r="AU1524" s="8"/>
      <c r="AV1524" s="8"/>
      <c r="AW1524" s="8"/>
      <c r="AX1524" s="8"/>
      <c r="AY1524" s="8"/>
      <c r="AZ1524" s="8"/>
      <c r="BA1524" s="8"/>
      <c r="BB1524" s="8"/>
      <c r="BC1524" s="8"/>
      <c r="BD1524" s="8"/>
      <c r="BE1524" s="8"/>
      <c r="BF1524" s="8"/>
      <c r="BG1524" s="8"/>
      <c r="BH1524" s="8"/>
      <c r="BI1524" s="8"/>
      <c r="BJ1524" s="8"/>
      <c r="BK1524" s="8"/>
      <c r="BL1524" s="8"/>
      <c r="BM1524" s="8"/>
      <c r="BN1524" s="8"/>
      <c r="BO1524" s="8"/>
      <c r="BP1524" s="8"/>
      <c r="BQ1524" s="8"/>
      <c r="BR1524" s="16" t="str">
        <v>0- Port Costs</v>
      </c>
      <c r="BV1524" s="16" t="str">
        <v>0- Port Value</v>
      </c>
      <c r="BW1524" s="8"/>
      <c r="BX1524" s="16" t="str">
        <v>0</v>
      </c>
    </row>
    <row r="1525" spans="8:76" hidden="1" outlineLevel="1" x14ac:dyDescent="0.3">
      <c r="H1525" s="16" t="str">
        <v>0 - BM Costs</v>
      </c>
      <c r="L1525" s="16" t="str">
        <v>0 - BM Port</v>
      </c>
      <c r="N1525" s="16" t="str">
        <v>0 - Port Assets</v>
      </c>
      <c r="O1525" s="8"/>
      <c r="P1525" s="8"/>
      <c r="Q1525" s="8"/>
      <c r="R1525" s="8"/>
      <c r="S1525" s="8"/>
      <c r="T1525" s="8"/>
      <c r="U1525" s="8"/>
      <c r="V1525" s="8"/>
      <c r="W1525" s="8"/>
      <c r="X1525" s="8"/>
      <c r="Y1525" s="8"/>
      <c r="Z1525" s="8"/>
      <c r="AA1525" s="8"/>
      <c r="AB1525" s="8"/>
      <c r="AC1525" s="8"/>
      <c r="AD1525" s="8"/>
      <c r="AE1525" s="8"/>
      <c r="AF1525" s="8"/>
      <c r="AG1525" s="8"/>
      <c r="AH1525" s="8"/>
      <c r="AI1525" s="8"/>
      <c r="AJ1525" s="8"/>
      <c r="AK1525" s="8"/>
      <c r="AL1525" s="8"/>
      <c r="AM1525" s="8"/>
      <c r="AN1525" s="8"/>
      <c r="AO1525" s="8"/>
      <c r="AP1525" s="8"/>
      <c r="AQ1525" s="8"/>
      <c r="AR1525" s="8"/>
      <c r="AS1525" s="8"/>
      <c r="AT1525" s="8"/>
      <c r="AU1525" s="8"/>
      <c r="AV1525" s="8"/>
      <c r="AW1525" s="8"/>
      <c r="AX1525" s="8"/>
      <c r="AY1525" s="8"/>
      <c r="AZ1525" s="8"/>
      <c r="BA1525" s="8"/>
      <c r="BB1525" s="8"/>
      <c r="BC1525" s="8"/>
      <c r="BD1525" s="8"/>
      <c r="BE1525" s="8"/>
      <c r="BF1525" s="8"/>
      <c r="BG1525" s="8"/>
      <c r="BH1525" s="8"/>
      <c r="BI1525" s="8"/>
      <c r="BJ1525" s="8"/>
      <c r="BK1525" s="8"/>
      <c r="BL1525" s="8"/>
      <c r="BM1525" s="8"/>
      <c r="BN1525" s="8"/>
      <c r="BO1525" s="8"/>
      <c r="BP1525" s="8"/>
      <c r="BQ1525" s="8"/>
      <c r="BR1525" s="16" t="str">
        <v>0- Port Costs</v>
      </c>
      <c r="BV1525" s="16" t="str">
        <v>0- Port Value</v>
      </c>
      <c r="BW1525" s="8"/>
      <c r="BX1525" s="16" t="str">
        <v>0</v>
      </c>
    </row>
    <row r="1526" spans="8:76" hidden="1" outlineLevel="1" x14ac:dyDescent="0.3">
      <c r="H1526" s="16" t="str">
        <v>0 - BM Costs</v>
      </c>
      <c r="L1526" s="16" t="str">
        <v>0 - BM Port</v>
      </c>
      <c r="N1526" s="16" t="str">
        <v>0 - Port Assets</v>
      </c>
      <c r="O1526" s="8"/>
      <c r="P1526" s="8"/>
      <c r="Q1526" s="8"/>
      <c r="R1526" s="8"/>
      <c r="S1526" s="8"/>
      <c r="T1526" s="8"/>
      <c r="U1526" s="8"/>
      <c r="V1526" s="8"/>
      <c r="W1526" s="8"/>
      <c r="X1526" s="8"/>
      <c r="Y1526" s="8"/>
      <c r="Z1526" s="8"/>
      <c r="AA1526" s="8"/>
      <c r="AB1526" s="8"/>
      <c r="AC1526" s="8"/>
      <c r="AD1526" s="8"/>
      <c r="AE1526" s="8"/>
      <c r="AF1526" s="8"/>
      <c r="AG1526" s="8"/>
      <c r="AH1526" s="8"/>
      <c r="AI1526" s="8"/>
      <c r="AJ1526" s="8"/>
      <c r="AK1526" s="8"/>
      <c r="AL1526" s="8"/>
      <c r="AM1526" s="8"/>
      <c r="AN1526" s="8"/>
      <c r="AO1526" s="8"/>
      <c r="AP1526" s="8"/>
      <c r="AQ1526" s="8"/>
      <c r="AR1526" s="8"/>
      <c r="AS1526" s="8"/>
      <c r="AT1526" s="8"/>
      <c r="AU1526" s="8"/>
      <c r="AV1526" s="8"/>
      <c r="AW1526" s="8"/>
      <c r="AX1526" s="8"/>
      <c r="AY1526" s="8"/>
      <c r="AZ1526" s="8"/>
      <c r="BA1526" s="8"/>
      <c r="BB1526" s="8"/>
      <c r="BC1526" s="8"/>
      <c r="BD1526" s="8"/>
      <c r="BE1526" s="8"/>
      <c r="BF1526" s="8"/>
      <c r="BG1526" s="8"/>
      <c r="BH1526" s="8"/>
      <c r="BI1526" s="8"/>
      <c r="BJ1526" s="8"/>
      <c r="BK1526" s="8"/>
      <c r="BL1526" s="8"/>
      <c r="BM1526" s="8"/>
      <c r="BN1526" s="8"/>
      <c r="BO1526" s="8"/>
      <c r="BP1526" s="8"/>
      <c r="BQ1526" s="8"/>
      <c r="BR1526" s="16" t="str">
        <v>0- Port Costs</v>
      </c>
      <c r="BV1526" s="16" t="str">
        <v>0- Port Value</v>
      </c>
      <c r="BW1526" s="8"/>
      <c r="BX1526" s="16" t="str">
        <v>0</v>
      </c>
    </row>
    <row r="1527" spans="8:76" hidden="1" outlineLevel="1" x14ac:dyDescent="0.3">
      <c r="H1527" s="16" t="str">
        <v>0 - BM Costs</v>
      </c>
      <c r="L1527" s="16" t="str">
        <v>0 - BM Port</v>
      </c>
      <c r="N1527" s="16" t="str">
        <v>0 - Port Assets</v>
      </c>
      <c r="O1527" s="8"/>
      <c r="P1527" s="8"/>
      <c r="Q1527" s="8"/>
      <c r="R1527" s="8"/>
      <c r="S1527" s="8"/>
      <c r="T1527" s="8"/>
      <c r="U1527" s="8"/>
      <c r="V1527" s="8"/>
      <c r="W1527" s="8"/>
      <c r="X1527" s="8"/>
      <c r="Y1527" s="8"/>
      <c r="Z1527" s="8"/>
      <c r="AA1527" s="8"/>
      <c r="AB1527" s="8"/>
      <c r="AC1527" s="8"/>
      <c r="AD1527" s="8"/>
      <c r="AE1527" s="8"/>
      <c r="AF1527" s="8"/>
      <c r="AG1527" s="8"/>
      <c r="AH1527" s="8"/>
      <c r="AI1527" s="8"/>
      <c r="AJ1527" s="8"/>
      <c r="AK1527" s="8"/>
      <c r="AL1527" s="8"/>
      <c r="AM1527" s="8"/>
      <c r="AN1527" s="8"/>
      <c r="AO1527" s="8"/>
      <c r="AP1527" s="8"/>
      <c r="AQ1527" s="8"/>
      <c r="AR1527" s="8"/>
      <c r="AS1527" s="8"/>
      <c r="AT1527" s="8"/>
      <c r="AU1527" s="8"/>
      <c r="AV1527" s="8"/>
      <c r="AW1527" s="8"/>
      <c r="AX1527" s="8"/>
      <c r="AY1527" s="8"/>
      <c r="AZ1527" s="8"/>
      <c r="BA1527" s="8"/>
      <c r="BB1527" s="8"/>
      <c r="BC1527" s="8"/>
      <c r="BD1527" s="8"/>
      <c r="BE1527" s="8"/>
      <c r="BF1527" s="8"/>
      <c r="BG1527" s="8"/>
      <c r="BH1527" s="8"/>
      <c r="BI1527" s="8"/>
      <c r="BJ1527" s="8"/>
      <c r="BK1527" s="8"/>
      <c r="BL1527" s="8"/>
      <c r="BM1527" s="8"/>
      <c r="BN1527" s="8"/>
      <c r="BO1527" s="8"/>
      <c r="BP1527" s="8"/>
      <c r="BQ1527" s="8"/>
      <c r="BR1527" s="16" t="str">
        <v>0- Port Costs</v>
      </c>
      <c r="BV1527" s="16" t="str">
        <v>0- Port Value</v>
      </c>
      <c r="BW1527" s="8"/>
      <c r="BX1527" s="16" t="str">
        <v>0</v>
      </c>
    </row>
    <row r="1528" spans="8:76" hidden="1" outlineLevel="1" x14ac:dyDescent="0.3">
      <c r="H1528" s="16" t="str">
        <v>0 - BM Costs</v>
      </c>
      <c r="L1528" s="16" t="str">
        <v>0 - BM Port</v>
      </c>
      <c r="N1528" s="16" t="str">
        <v>0 - Port Assets</v>
      </c>
      <c r="O1528" s="8"/>
      <c r="P1528" s="8"/>
      <c r="Q1528" s="8"/>
      <c r="R1528" s="8"/>
      <c r="S1528" s="8"/>
      <c r="T1528" s="8"/>
      <c r="U1528" s="8"/>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c r="BB1528" s="8"/>
      <c r="BC1528" s="8"/>
      <c r="BD1528" s="8"/>
      <c r="BE1528" s="8"/>
      <c r="BF1528" s="8"/>
      <c r="BG1528" s="8"/>
      <c r="BH1528" s="8"/>
      <c r="BI1528" s="8"/>
      <c r="BJ1528" s="8"/>
      <c r="BK1528" s="8"/>
      <c r="BL1528" s="8"/>
      <c r="BM1528" s="8"/>
      <c r="BN1528" s="8"/>
      <c r="BO1528" s="8"/>
      <c r="BP1528" s="8"/>
      <c r="BQ1528" s="8"/>
      <c r="BR1528" s="16" t="str">
        <v>0- Port Costs</v>
      </c>
      <c r="BV1528" s="16" t="str">
        <v>0- Port Value</v>
      </c>
      <c r="BW1528" s="8"/>
      <c r="BX1528" s="16" t="str">
        <v>0</v>
      </c>
    </row>
    <row r="1529" spans="8:76" hidden="1" outlineLevel="1" x14ac:dyDescent="0.3">
      <c r="H1529" s="16" t="str">
        <v>0 - BM Costs</v>
      </c>
      <c r="L1529" s="16" t="str">
        <v>0 - BM Port</v>
      </c>
      <c r="N1529" s="16" t="str">
        <v>0 - Port Assets</v>
      </c>
      <c r="O1529" s="8"/>
      <c r="P1529" s="8"/>
      <c r="Q1529" s="8"/>
      <c r="R1529" s="8"/>
      <c r="S1529" s="8"/>
      <c r="T1529" s="8"/>
      <c r="U1529" s="8"/>
      <c r="V1529" s="8"/>
      <c r="W1529" s="8"/>
      <c r="X1529" s="8"/>
      <c r="Y1529" s="8"/>
      <c r="Z1529" s="8"/>
      <c r="AA1529" s="8"/>
      <c r="AB1529" s="8"/>
      <c r="AC1529" s="8"/>
      <c r="AD1529" s="8"/>
      <c r="AE1529" s="8"/>
      <c r="AF1529" s="8"/>
      <c r="AG1529" s="8"/>
      <c r="AH1529" s="8"/>
      <c r="AI1529" s="8"/>
      <c r="AJ1529" s="8"/>
      <c r="AK1529" s="8"/>
      <c r="AL1529" s="8"/>
      <c r="AM1529" s="8"/>
      <c r="AN1529" s="8"/>
      <c r="AO1529" s="8"/>
      <c r="AP1529" s="8"/>
      <c r="AQ1529" s="8"/>
      <c r="AR1529" s="8"/>
      <c r="AS1529" s="8"/>
      <c r="AT1529" s="8"/>
      <c r="AU1529" s="8"/>
      <c r="AV1529" s="8"/>
      <c r="AW1529" s="8"/>
      <c r="AX1529" s="8"/>
      <c r="AY1529" s="8"/>
      <c r="AZ1529" s="8"/>
      <c r="BA1529" s="8"/>
      <c r="BB1529" s="8"/>
      <c r="BC1529" s="8"/>
      <c r="BD1529" s="8"/>
      <c r="BE1529" s="8"/>
      <c r="BF1529" s="8"/>
      <c r="BG1529" s="8"/>
      <c r="BH1529" s="8"/>
      <c r="BI1529" s="8"/>
      <c r="BJ1529" s="8"/>
      <c r="BK1529" s="8"/>
      <c r="BL1529" s="8"/>
      <c r="BM1529" s="8"/>
      <c r="BN1529" s="8"/>
      <c r="BO1529" s="8"/>
      <c r="BP1529" s="8"/>
      <c r="BQ1529" s="8"/>
      <c r="BR1529" s="16" t="str">
        <v>0- Port Costs</v>
      </c>
      <c r="BV1529" s="16" t="str">
        <v>0- Port Value</v>
      </c>
      <c r="BW1529" s="8"/>
      <c r="BX1529" s="16" t="str">
        <v>0</v>
      </c>
    </row>
    <row r="1530" spans="8:76" hidden="1" outlineLevel="1" x14ac:dyDescent="0.3">
      <c r="H1530" s="16" t="str">
        <v>0 - BM Costs</v>
      </c>
      <c r="L1530" s="16" t="str">
        <v>0 - BM Port</v>
      </c>
      <c r="N1530" s="16" t="str">
        <v>0 - Port Assets</v>
      </c>
      <c r="O1530" s="8"/>
      <c r="P1530" s="8"/>
      <c r="Q1530" s="8"/>
      <c r="R1530" s="8"/>
      <c r="S1530" s="8"/>
      <c r="T1530" s="8"/>
      <c r="U1530" s="8"/>
      <c r="V1530" s="8"/>
      <c r="W1530" s="8"/>
      <c r="X1530" s="8"/>
      <c r="Y1530" s="8"/>
      <c r="Z1530" s="8"/>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8"/>
      <c r="AX1530" s="8"/>
      <c r="AY1530" s="8"/>
      <c r="AZ1530" s="8"/>
      <c r="BA1530" s="8"/>
      <c r="BB1530" s="8"/>
      <c r="BC1530" s="8"/>
      <c r="BD1530" s="8"/>
      <c r="BE1530" s="8"/>
      <c r="BF1530" s="8"/>
      <c r="BG1530" s="8"/>
      <c r="BH1530" s="8"/>
      <c r="BI1530" s="8"/>
      <c r="BJ1530" s="8"/>
      <c r="BK1530" s="8"/>
      <c r="BL1530" s="8"/>
      <c r="BM1530" s="8"/>
      <c r="BN1530" s="8"/>
      <c r="BO1530" s="8"/>
      <c r="BP1530" s="8"/>
      <c r="BQ1530" s="8"/>
      <c r="BR1530" s="16" t="str">
        <v>0- Port Costs</v>
      </c>
      <c r="BV1530" s="16" t="str">
        <v>0- Port Value</v>
      </c>
      <c r="BW1530" s="8"/>
      <c r="BX1530" s="16" t="str">
        <v>0</v>
      </c>
    </row>
    <row r="1531" spans="8:76" hidden="1" outlineLevel="1" x14ac:dyDescent="0.3">
      <c r="H1531" s="16" t="str">
        <v>0 - BM Costs</v>
      </c>
      <c r="L1531" s="16" t="str">
        <v>0 - BM Port</v>
      </c>
      <c r="N1531" s="16" t="str">
        <v>0 - Port Assets</v>
      </c>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8"/>
      <c r="AX1531" s="8"/>
      <c r="AY1531" s="8"/>
      <c r="AZ1531" s="8"/>
      <c r="BA1531" s="8"/>
      <c r="BB1531" s="8"/>
      <c r="BC1531" s="8"/>
      <c r="BD1531" s="8"/>
      <c r="BE1531" s="8"/>
      <c r="BF1531" s="8"/>
      <c r="BG1531" s="8"/>
      <c r="BH1531" s="8"/>
      <c r="BI1531" s="8"/>
      <c r="BJ1531" s="8"/>
      <c r="BK1531" s="8"/>
      <c r="BL1531" s="8"/>
      <c r="BM1531" s="8"/>
      <c r="BN1531" s="8"/>
      <c r="BO1531" s="8"/>
      <c r="BP1531" s="8"/>
      <c r="BQ1531" s="8"/>
      <c r="BR1531" s="16" t="str">
        <v>0- Port Costs</v>
      </c>
      <c r="BV1531" s="16" t="str">
        <v>0- Port Value</v>
      </c>
      <c r="BW1531" s="8"/>
      <c r="BX1531" s="16" t="str">
        <v>0</v>
      </c>
    </row>
    <row r="1532" spans="8:76" hidden="1" outlineLevel="1" x14ac:dyDescent="0.3">
      <c r="H1532" s="16" t="str">
        <v>0 - BM Costs</v>
      </c>
      <c r="L1532" s="16" t="str">
        <v>0 - BM Port</v>
      </c>
      <c r="N1532" s="16" t="str">
        <v>0 - Port Assets</v>
      </c>
      <c r="O1532" s="8"/>
      <c r="P1532" s="8"/>
      <c r="Q1532" s="8"/>
      <c r="R1532" s="8"/>
      <c r="S1532" s="8"/>
      <c r="T1532" s="8"/>
      <c r="U1532" s="8"/>
      <c r="V1532" s="8"/>
      <c r="W1532" s="8"/>
      <c r="X1532" s="8"/>
      <c r="Y1532" s="8"/>
      <c r="Z1532" s="8"/>
      <c r="AA1532" s="8"/>
      <c r="AB1532" s="8"/>
      <c r="AC1532" s="8"/>
      <c r="AD1532" s="8"/>
      <c r="AE1532" s="8"/>
      <c r="AF1532" s="8"/>
      <c r="AG1532" s="8"/>
      <c r="AH1532" s="8"/>
      <c r="AI1532" s="8"/>
      <c r="AJ1532" s="8"/>
      <c r="AK1532" s="8"/>
      <c r="AL1532" s="8"/>
      <c r="AM1532" s="8"/>
      <c r="AN1532" s="8"/>
      <c r="AO1532" s="8"/>
      <c r="AP1532" s="8"/>
      <c r="AQ1532" s="8"/>
      <c r="AR1532" s="8"/>
      <c r="AS1532" s="8"/>
      <c r="AT1532" s="8"/>
      <c r="AU1532" s="8"/>
      <c r="AV1532" s="8"/>
      <c r="AW1532" s="8"/>
      <c r="AX1532" s="8"/>
      <c r="AY1532" s="8"/>
      <c r="AZ1532" s="8"/>
      <c r="BA1532" s="8"/>
      <c r="BB1532" s="8"/>
      <c r="BC1532" s="8"/>
      <c r="BD1532" s="8"/>
      <c r="BE1532" s="8"/>
      <c r="BF1532" s="8"/>
      <c r="BG1532" s="8"/>
      <c r="BH1532" s="8"/>
      <c r="BI1532" s="8"/>
      <c r="BJ1532" s="8"/>
      <c r="BK1532" s="8"/>
      <c r="BL1532" s="8"/>
      <c r="BM1532" s="8"/>
      <c r="BN1532" s="8"/>
      <c r="BO1532" s="8"/>
      <c r="BP1532" s="8"/>
      <c r="BQ1532" s="8"/>
      <c r="BR1532" s="16" t="str">
        <v>0- Port Costs</v>
      </c>
      <c r="BV1532" s="16" t="str">
        <v>0- Port Value</v>
      </c>
      <c r="BW1532" s="8"/>
      <c r="BX1532" s="16" t="str">
        <v>0</v>
      </c>
    </row>
    <row r="1533" spans="8:76" hidden="1" outlineLevel="1" x14ac:dyDescent="0.3">
      <c r="H1533" s="16" t="str">
        <v>0 - BM Costs</v>
      </c>
      <c r="L1533" s="16" t="str">
        <v>0 - BM Port</v>
      </c>
      <c r="N1533" s="16" t="str">
        <v>0 - Port Assets</v>
      </c>
      <c r="O1533" s="8"/>
      <c r="P1533" s="8"/>
      <c r="Q1533" s="8"/>
      <c r="R1533" s="8"/>
      <c r="S1533" s="8"/>
      <c r="T1533" s="8"/>
      <c r="U1533" s="8"/>
      <c r="V1533" s="8"/>
      <c r="W1533" s="8"/>
      <c r="X1533" s="8"/>
      <c r="Y1533" s="8"/>
      <c r="Z1533" s="8"/>
      <c r="AA1533" s="8"/>
      <c r="AB1533" s="8"/>
      <c r="AC1533" s="8"/>
      <c r="AD1533" s="8"/>
      <c r="AE1533" s="8"/>
      <c r="AF1533" s="8"/>
      <c r="AG1533" s="8"/>
      <c r="AH1533" s="8"/>
      <c r="AI1533" s="8"/>
      <c r="AJ1533" s="8"/>
      <c r="AK1533" s="8"/>
      <c r="AL1533" s="8"/>
      <c r="AM1533" s="8"/>
      <c r="AN1533" s="8"/>
      <c r="AO1533" s="8"/>
      <c r="AP1533" s="8"/>
      <c r="AQ1533" s="8"/>
      <c r="AR1533" s="8"/>
      <c r="AS1533" s="8"/>
      <c r="AT1533" s="8"/>
      <c r="AU1533" s="8"/>
      <c r="AV1533" s="8"/>
      <c r="AW1533" s="8"/>
      <c r="AX1533" s="8"/>
      <c r="AY1533" s="8"/>
      <c r="AZ1533" s="8"/>
      <c r="BA1533" s="8"/>
      <c r="BB1533" s="8"/>
      <c r="BC1533" s="8"/>
      <c r="BD1533" s="8"/>
      <c r="BE1533" s="8"/>
      <c r="BF1533" s="8"/>
      <c r="BG1533" s="8"/>
      <c r="BH1533" s="8"/>
      <c r="BI1533" s="8"/>
      <c r="BJ1533" s="8"/>
      <c r="BK1533" s="8"/>
      <c r="BL1533" s="8"/>
      <c r="BM1533" s="8"/>
      <c r="BN1533" s="8"/>
      <c r="BO1533" s="8"/>
      <c r="BP1533" s="8"/>
      <c r="BQ1533" s="8"/>
      <c r="BR1533" s="16" t="str">
        <v>0- Port Costs</v>
      </c>
      <c r="BV1533" s="16" t="str">
        <v>0- Port Value</v>
      </c>
      <c r="BW1533" s="8"/>
      <c r="BX1533" s="16" t="str">
        <v>0</v>
      </c>
    </row>
    <row r="1534" spans="8:76" hidden="1" outlineLevel="1" x14ac:dyDescent="0.3">
      <c r="H1534" s="16" t="str">
        <v>0 - BM Costs</v>
      </c>
      <c r="L1534" s="16" t="str">
        <v>0 - BM Port</v>
      </c>
      <c r="N1534" s="16" t="str">
        <v>0 - Port Assets</v>
      </c>
      <c r="O1534" s="8"/>
      <c r="P1534" s="8"/>
      <c r="Q1534" s="8"/>
      <c r="R1534" s="8"/>
      <c r="S1534" s="8"/>
      <c r="T1534" s="8"/>
      <c r="U1534" s="8"/>
      <c r="V1534" s="8"/>
      <c r="W1534" s="8"/>
      <c r="X1534" s="8"/>
      <c r="Y1534" s="8"/>
      <c r="Z1534" s="8"/>
      <c r="AA1534" s="8"/>
      <c r="AB1534" s="8"/>
      <c r="AC1534" s="8"/>
      <c r="AD1534" s="8"/>
      <c r="AE1534" s="8"/>
      <c r="AF1534" s="8"/>
      <c r="AG1534" s="8"/>
      <c r="AH1534" s="8"/>
      <c r="AI1534" s="8"/>
      <c r="AJ1534" s="8"/>
      <c r="AK1534" s="8"/>
      <c r="AL1534" s="8"/>
      <c r="AM1534" s="8"/>
      <c r="AN1534" s="8"/>
      <c r="AO1534" s="8"/>
      <c r="AP1534" s="8"/>
      <c r="AQ1534" s="8"/>
      <c r="AR1534" s="8"/>
      <c r="AS1534" s="8"/>
      <c r="AT1534" s="8"/>
      <c r="AU1534" s="8"/>
      <c r="AV1534" s="8"/>
      <c r="AW1534" s="8"/>
      <c r="AX1534" s="8"/>
      <c r="AY1534" s="8"/>
      <c r="AZ1534" s="8"/>
      <c r="BA1534" s="8"/>
      <c r="BB1534" s="8"/>
      <c r="BC1534" s="8"/>
      <c r="BD1534" s="8"/>
      <c r="BE1534" s="8"/>
      <c r="BF1534" s="8"/>
      <c r="BG1534" s="8"/>
      <c r="BH1534" s="8"/>
      <c r="BI1534" s="8"/>
      <c r="BJ1534" s="8"/>
      <c r="BK1534" s="8"/>
      <c r="BL1534" s="8"/>
      <c r="BM1534" s="8"/>
      <c r="BN1534" s="8"/>
      <c r="BO1534" s="8"/>
      <c r="BP1534" s="8"/>
      <c r="BQ1534" s="8"/>
      <c r="BR1534" s="16" t="str">
        <v>0- Port Costs</v>
      </c>
      <c r="BV1534" s="16" t="str">
        <v>0- Port Value</v>
      </c>
      <c r="BW1534" s="8"/>
      <c r="BX1534" s="16" t="str">
        <v>0</v>
      </c>
    </row>
    <row r="1535" spans="8:76" hidden="1" outlineLevel="1" x14ac:dyDescent="0.3">
      <c r="H1535" s="16" t="str">
        <v>0 - BM Costs</v>
      </c>
      <c r="L1535" s="16" t="str">
        <v>0 - BM Port</v>
      </c>
      <c r="N1535" s="16" t="str">
        <v>0 - Port Assets</v>
      </c>
      <c r="O1535" s="8"/>
      <c r="P1535" s="8"/>
      <c r="Q1535" s="8"/>
      <c r="R1535" s="8"/>
      <c r="S1535" s="8"/>
      <c r="T1535" s="8"/>
      <c r="U1535" s="8"/>
      <c r="V1535" s="8"/>
      <c r="W1535" s="8"/>
      <c r="X1535" s="8"/>
      <c r="Y1535" s="8"/>
      <c r="Z1535" s="8"/>
      <c r="AA1535" s="8"/>
      <c r="AB1535" s="8"/>
      <c r="AC1535" s="8"/>
      <c r="AD1535" s="8"/>
      <c r="AE1535" s="8"/>
      <c r="AF1535" s="8"/>
      <c r="AG1535" s="8"/>
      <c r="AH1535" s="8"/>
      <c r="AI1535" s="8"/>
      <c r="AJ1535" s="8"/>
      <c r="AK1535" s="8"/>
      <c r="AL1535" s="8"/>
      <c r="AM1535" s="8"/>
      <c r="AN1535" s="8"/>
      <c r="AO1535" s="8"/>
      <c r="AP1535" s="8"/>
      <c r="AQ1535" s="8"/>
      <c r="AR1535" s="8"/>
      <c r="AS1535" s="8"/>
      <c r="AT1535" s="8"/>
      <c r="AU1535" s="8"/>
      <c r="AV1535" s="8"/>
      <c r="AW1535" s="8"/>
      <c r="AX1535" s="8"/>
      <c r="AY1535" s="8"/>
      <c r="AZ1535" s="8"/>
      <c r="BA1535" s="8"/>
      <c r="BB1535" s="8"/>
      <c r="BC1535" s="8"/>
      <c r="BD1535" s="8"/>
      <c r="BE1535" s="8"/>
      <c r="BF1535" s="8"/>
      <c r="BG1535" s="8"/>
      <c r="BH1535" s="8"/>
      <c r="BI1535" s="8"/>
      <c r="BJ1535" s="8"/>
      <c r="BK1535" s="8"/>
      <c r="BL1535" s="8"/>
      <c r="BM1535" s="8"/>
      <c r="BN1535" s="8"/>
      <c r="BO1535" s="8"/>
      <c r="BP1535" s="8"/>
      <c r="BQ1535" s="8"/>
      <c r="BR1535" s="16" t="str">
        <v>0- Port Costs</v>
      </c>
      <c r="BV1535" s="16" t="str">
        <v>0- Port Value</v>
      </c>
      <c r="BW1535" s="8"/>
      <c r="BX1535" s="16" t="str">
        <v>0</v>
      </c>
    </row>
    <row r="1536" spans="8:76" hidden="1" outlineLevel="1" x14ac:dyDescent="0.3">
      <c r="H1536" s="16" t="str">
        <v>0 - BM Costs</v>
      </c>
      <c r="L1536" s="16" t="str">
        <v>0 - BM Port</v>
      </c>
      <c r="N1536" s="16" t="str">
        <v>0 - Port Assets</v>
      </c>
      <c r="O1536" s="8"/>
      <c r="P1536" s="8"/>
      <c r="Q1536" s="8"/>
      <c r="R1536" s="8"/>
      <c r="S1536" s="8"/>
      <c r="T1536" s="8"/>
      <c r="U1536" s="8"/>
      <c r="V1536" s="8"/>
      <c r="W1536" s="8"/>
      <c r="X1536" s="8"/>
      <c r="Y1536" s="8"/>
      <c r="Z1536" s="8"/>
      <c r="AA1536" s="8"/>
      <c r="AB1536" s="8"/>
      <c r="AC1536" s="8"/>
      <c r="AD1536" s="8"/>
      <c r="AE1536" s="8"/>
      <c r="AF1536" s="8"/>
      <c r="AG1536" s="8"/>
      <c r="AH1536" s="8"/>
      <c r="AI1536" s="8"/>
      <c r="AJ1536" s="8"/>
      <c r="AK1536" s="8"/>
      <c r="AL1536" s="8"/>
      <c r="AM1536" s="8"/>
      <c r="AN1536" s="8"/>
      <c r="AO1536" s="8"/>
      <c r="AP1536" s="8"/>
      <c r="AQ1536" s="8"/>
      <c r="AR1536" s="8"/>
      <c r="AS1536" s="8"/>
      <c r="AT1536" s="8"/>
      <c r="AU1536" s="8"/>
      <c r="AV1536" s="8"/>
      <c r="AW1536" s="8"/>
      <c r="AX1536" s="8"/>
      <c r="AY1536" s="8"/>
      <c r="AZ1536" s="8"/>
      <c r="BA1536" s="8"/>
      <c r="BB1536" s="8"/>
      <c r="BC1536" s="8"/>
      <c r="BD1536" s="8"/>
      <c r="BE1536" s="8"/>
      <c r="BF1536" s="8"/>
      <c r="BG1536" s="8"/>
      <c r="BH1536" s="8"/>
      <c r="BI1536" s="8"/>
      <c r="BJ1536" s="8"/>
      <c r="BK1536" s="8"/>
      <c r="BL1536" s="8"/>
      <c r="BM1536" s="8"/>
      <c r="BN1536" s="8"/>
      <c r="BO1536" s="8"/>
      <c r="BP1536" s="8"/>
      <c r="BQ1536" s="8"/>
      <c r="BR1536" s="16" t="str">
        <v>0- Port Costs</v>
      </c>
      <c r="BV1536" s="16" t="str">
        <v>0- Port Value</v>
      </c>
      <c r="BW1536" s="8"/>
      <c r="BX1536" s="16" t="str">
        <v>0</v>
      </c>
    </row>
    <row r="1537" spans="8:76" hidden="1" outlineLevel="1" x14ac:dyDescent="0.3">
      <c r="H1537" s="16" t="str">
        <v>0 - BM Costs</v>
      </c>
      <c r="L1537" s="16" t="str">
        <v>0 - BM Port</v>
      </c>
      <c r="N1537" s="16" t="str">
        <v>0 - Port Assets</v>
      </c>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8"/>
      <c r="AX1537" s="8"/>
      <c r="AY1537" s="8"/>
      <c r="AZ1537" s="8"/>
      <c r="BA1537" s="8"/>
      <c r="BB1537" s="8"/>
      <c r="BC1537" s="8"/>
      <c r="BD1537" s="8"/>
      <c r="BE1537" s="8"/>
      <c r="BF1537" s="8"/>
      <c r="BG1537" s="8"/>
      <c r="BH1537" s="8"/>
      <c r="BI1537" s="8"/>
      <c r="BJ1537" s="8"/>
      <c r="BK1537" s="8"/>
      <c r="BL1537" s="8"/>
      <c r="BM1537" s="8"/>
      <c r="BN1537" s="8"/>
      <c r="BO1537" s="8"/>
      <c r="BP1537" s="8"/>
      <c r="BQ1537" s="8"/>
      <c r="BR1537" s="16" t="str">
        <v>0- Port Costs</v>
      </c>
      <c r="BV1537" s="16" t="str">
        <v>0- Port Value</v>
      </c>
      <c r="BW1537" s="8"/>
      <c r="BX1537" s="16" t="str">
        <v>0</v>
      </c>
    </row>
    <row r="1538" spans="8:76" hidden="1" outlineLevel="1" x14ac:dyDescent="0.3">
      <c r="H1538" s="16" t="str">
        <v>0 - BM Costs</v>
      </c>
      <c r="L1538" s="16" t="str">
        <v>0 - BM Port</v>
      </c>
      <c r="N1538" s="16" t="str">
        <v>0 - Port Assets</v>
      </c>
      <c r="O1538" s="8"/>
      <c r="P1538" s="8"/>
      <c r="Q1538" s="8"/>
      <c r="R1538" s="8"/>
      <c r="S1538" s="8"/>
      <c r="T1538" s="8"/>
      <c r="U1538" s="8"/>
      <c r="V1538" s="8"/>
      <c r="W1538" s="8"/>
      <c r="X1538" s="8"/>
      <c r="Y1538" s="8"/>
      <c r="Z1538" s="8"/>
      <c r="AA1538" s="8"/>
      <c r="AB1538" s="8"/>
      <c r="AC1538" s="8"/>
      <c r="AD1538" s="8"/>
      <c r="AE1538" s="8"/>
      <c r="AF1538" s="8"/>
      <c r="AG1538" s="8"/>
      <c r="AH1538" s="8"/>
      <c r="AI1538" s="8"/>
      <c r="AJ1538" s="8"/>
      <c r="AK1538" s="8"/>
      <c r="AL1538" s="8"/>
      <c r="AM1538" s="8"/>
      <c r="AN1538" s="8"/>
      <c r="AO1538" s="8"/>
      <c r="AP1538" s="8"/>
      <c r="AQ1538" s="8"/>
      <c r="AR1538" s="8"/>
      <c r="AS1538" s="8"/>
      <c r="AT1538" s="8"/>
      <c r="AU1538" s="8"/>
      <c r="AV1538" s="8"/>
      <c r="AW1538" s="8"/>
      <c r="AX1538" s="8"/>
      <c r="AY1538" s="8"/>
      <c r="AZ1538" s="8"/>
      <c r="BA1538" s="8"/>
      <c r="BB1538" s="8"/>
      <c r="BC1538" s="8"/>
      <c r="BD1538" s="8"/>
      <c r="BE1538" s="8"/>
      <c r="BF1538" s="8"/>
      <c r="BG1538" s="8"/>
      <c r="BH1538" s="8"/>
      <c r="BI1538" s="8"/>
      <c r="BJ1538" s="8"/>
      <c r="BK1538" s="8"/>
      <c r="BL1538" s="8"/>
      <c r="BM1538" s="8"/>
      <c r="BN1538" s="8"/>
      <c r="BO1538" s="8"/>
      <c r="BP1538" s="8"/>
      <c r="BQ1538" s="8"/>
      <c r="BR1538" s="16" t="str">
        <v>0- Port Costs</v>
      </c>
      <c r="BV1538" s="16" t="str">
        <v>0- Port Value</v>
      </c>
      <c r="BW1538" s="8"/>
      <c r="BX1538" s="16" t="str">
        <v>0</v>
      </c>
    </row>
    <row r="1539" spans="8:76" hidden="1" outlineLevel="1" x14ac:dyDescent="0.3">
      <c r="H1539" s="16" t="str">
        <v>0 - BM Costs</v>
      </c>
      <c r="L1539" s="16" t="str">
        <v>0 - BM Port</v>
      </c>
      <c r="N1539" s="16" t="str">
        <v>0 - Port Assets</v>
      </c>
      <c r="O1539" s="8"/>
      <c r="P1539" s="8"/>
      <c r="Q1539" s="8"/>
      <c r="R1539" s="8"/>
      <c r="S1539" s="8"/>
      <c r="T1539" s="8"/>
      <c r="U1539" s="8"/>
      <c r="V1539" s="8"/>
      <c r="W1539" s="8"/>
      <c r="X1539" s="8"/>
      <c r="Y1539" s="8"/>
      <c r="Z1539" s="8"/>
      <c r="AA1539" s="8"/>
      <c r="AB1539" s="8"/>
      <c r="AC1539" s="8"/>
      <c r="AD1539" s="8"/>
      <c r="AE1539" s="8"/>
      <c r="AF1539" s="8"/>
      <c r="AG1539" s="8"/>
      <c r="AH1539" s="8"/>
      <c r="AI1539" s="8"/>
      <c r="AJ1539" s="8"/>
      <c r="AK1539" s="8"/>
      <c r="AL1539" s="8"/>
      <c r="AM1539" s="8"/>
      <c r="AN1539" s="8"/>
      <c r="AO1539" s="8"/>
      <c r="AP1539" s="8"/>
      <c r="AQ1539" s="8"/>
      <c r="AR1539" s="8"/>
      <c r="AS1539" s="8"/>
      <c r="AT1539" s="8"/>
      <c r="AU1539" s="8"/>
      <c r="AV1539" s="8"/>
      <c r="AW1539" s="8"/>
      <c r="AX1539" s="8"/>
      <c r="AY1539" s="8"/>
      <c r="AZ1539" s="8"/>
      <c r="BA1539" s="8"/>
      <c r="BB1539" s="8"/>
      <c r="BC1539" s="8"/>
      <c r="BD1539" s="8"/>
      <c r="BE1539" s="8"/>
      <c r="BF1539" s="8"/>
      <c r="BG1539" s="8"/>
      <c r="BH1539" s="8"/>
      <c r="BI1539" s="8"/>
      <c r="BJ1539" s="8"/>
      <c r="BK1539" s="8"/>
      <c r="BL1539" s="8"/>
      <c r="BM1539" s="8"/>
      <c r="BN1539" s="8"/>
      <c r="BO1539" s="8"/>
      <c r="BP1539" s="8"/>
      <c r="BQ1539" s="8"/>
      <c r="BR1539" s="16" t="str">
        <v>0- Port Costs</v>
      </c>
      <c r="BV1539" s="16" t="str">
        <v>0- Port Value</v>
      </c>
      <c r="BW1539" s="8"/>
      <c r="BX1539" s="16" t="str">
        <v>0</v>
      </c>
    </row>
    <row r="1540" spans="8:76" hidden="1" outlineLevel="1" x14ac:dyDescent="0.3">
      <c r="H1540" s="16" t="str">
        <v>0 - BM Costs</v>
      </c>
      <c r="L1540" s="16" t="str">
        <v>0 - BM Port</v>
      </c>
      <c r="N1540" s="16" t="str">
        <v>0 - Port Assets</v>
      </c>
      <c r="O1540" s="8"/>
      <c r="P1540" s="8"/>
      <c r="Q1540" s="8"/>
      <c r="R1540" s="8"/>
      <c r="S1540" s="8"/>
      <c r="T1540" s="8"/>
      <c r="U1540" s="8"/>
      <c r="V1540" s="8"/>
      <c r="W1540" s="8"/>
      <c r="X1540" s="8"/>
      <c r="Y1540" s="8"/>
      <c r="Z1540" s="8"/>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8"/>
      <c r="AX1540" s="8"/>
      <c r="AY1540" s="8"/>
      <c r="AZ1540" s="8"/>
      <c r="BA1540" s="8"/>
      <c r="BB1540" s="8"/>
      <c r="BC1540" s="8"/>
      <c r="BD1540" s="8"/>
      <c r="BE1540" s="8"/>
      <c r="BF1540" s="8"/>
      <c r="BG1540" s="8"/>
      <c r="BH1540" s="8"/>
      <c r="BI1540" s="8"/>
      <c r="BJ1540" s="8"/>
      <c r="BK1540" s="8"/>
      <c r="BL1540" s="8"/>
      <c r="BM1540" s="8"/>
      <c r="BN1540" s="8"/>
      <c r="BO1540" s="8"/>
      <c r="BP1540" s="8"/>
      <c r="BQ1540" s="8"/>
      <c r="BR1540" s="16" t="str">
        <v>0- Port Costs</v>
      </c>
      <c r="BV1540" s="16" t="str">
        <v>0- Port Value</v>
      </c>
      <c r="BW1540" s="8"/>
      <c r="BX1540" s="16" t="str">
        <v>0</v>
      </c>
    </row>
    <row r="1541" spans="8:76" hidden="1" outlineLevel="1" x14ac:dyDescent="0.3">
      <c r="H1541" s="16" t="str">
        <v>0 - BM Costs</v>
      </c>
      <c r="L1541" s="16" t="str">
        <v>0 - BM Port</v>
      </c>
      <c r="N1541" s="16" t="str">
        <v>0 - Port Assets</v>
      </c>
      <c r="O1541" s="8"/>
      <c r="P1541" s="8"/>
      <c r="Q1541" s="8"/>
      <c r="R1541" s="8"/>
      <c r="S1541" s="8"/>
      <c r="T1541" s="8"/>
      <c r="U1541" s="8"/>
      <c r="V1541" s="8"/>
      <c r="W1541" s="8"/>
      <c r="X1541" s="8"/>
      <c r="Y1541" s="8"/>
      <c r="Z1541" s="8"/>
      <c r="AA1541" s="8"/>
      <c r="AB1541" s="8"/>
      <c r="AC1541" s="8"/>
      <c r="AD1541" s="8"/>
      <c r="AE1541" s="8"/>
      <c r="AF1541" s="8"/>
      <c r="AG1541" s="8"/>
      <c r="AH1541" s="8"/>
      <c r="AI1541" s="8"/>
      <c r="AJ1541" s="8"/>
      <c r="AK1541" s="8"/>
      <c r="AL1541" s="8"/>
      <c r="AM1541" s="8"/>
      <c r="AN1541" s="8"/>
      <c r="AO1541" s="8"/>
      <c r="AP1541" s="8"/>
      <c r="AQ1541" s="8"/>
      <c r="AR1541" s="8"/>
      <c r="AS1541" s="8"/>
      <c r="AT1541" s="8"/>
      <c r="AU1541" s="8"/>
      <c r="AV1541" s="8"/>
      <c r="AW1541" s="8"/>
      <c r="AX1541" s="8"/>
      <c r="AY1541" s="8"/>
      <c r="AZ1541" s="8"/>
      <c r="BA1541" s="8"/>
      <c r="BB1541" s="8"/>
      <c r="BC1541" s="8"/>
      <c r="BD1541" s="8"/>
      <c r="BE1541" s="8"/>
      <c r="BF1541" s="8"/>
      <c r="BG1541" s="8"/>
      <c r="BH1541" s="8"/>
      <c r="BI1541" s="8"/>
      <c r="BJ1541" s="8"/>
      <c r="BK1541" s="8"/>
      <c r="BL1541" s="8"/>
      <c r="BM1541" s="8"/>
      <c r="BN1541" s="8"/>
      <c r="BO1541" s="8"/>
      <c r="BP1541" s="8"/>
      <c r="BQ1541" s="8"/>
      <c r="BR1541" s="16" t="str">
        <v>0- Port Costs</v>
      </c>
      <c r="BV1541" s="16" t="str">
        <v>0- Port Value</v>
      </c>
      <c r="BW1541" s="8"/>
      <c r="BX1541" s="16" t="str">
        <v>0</v>
      </c>
    </row>
    <row r="1542" spans="8:76" hidden="1" outlineLevel="1" x14ac:dyDescent="0.3">
      <c r="H1542" s="16" t="str">
        <v>0 - BM Costs</v>
      </c>
      <c r="L1542" s="16" t="str">
        <v>0 - BM Port</v>
      </c>
      <c r="N1542" s="16" t="str">
        <v>0 - Port Assets</v>
      </c>
      <c r="O1542" s="8"/>
      <c r="P1542" s="8"/>
      <c r="Q1542" s="8"/>
      <c r="R1542" s="8"/>
      <c r="S1542" s="8"/>
      <c r="T1542" s="8"/>
      <c r="U1542" s="8"/>
      <c r="V1542" s="8"/>
      <c r="W1542" s="8"/>
      <c r="X1542" s="8"/>
      <c r="Y1542" s="8"/>
      <c r="Z1542" s="8"/>
      <c r="AA1542" s="8"/>
      <c r="AB1542" s="8"/>
      <c r="AC1542" s="8"/>
      <c r="AD1542" s="8"/>
      <c r="AE1542" s="8"/>
      <c r="AF1542" s="8"/>
      <c r="AG1542" s="8"/>
      <c r="AH1542" s="8"/>
      <c r="AI1542" s="8"/>
      <c r="AJ1542" s="8"/>
      <c r="AK1542" s="8"/>
      <c r="AL1542" s="8"/>
      <c r="AM1542" s="8"/>
      <c r="AN1542" s="8"/>
      <c r="AO1542" s="8"/>
      <c r="AP1542" s="8"/>
      <c r="AQ1542" s="8"/>
      <c r="AR1542" s="8"/>
      <c r="AS1542" s="8"/>
      <c r="AT1542" s="8"/>
      <c r="AU1542" s="8"/>
      <c r="AV1542" s="8"/>
      <c r="AW1542" s="8"/>
      <c r="AX1542" s="8"/>
      <c r="AY1542" s="8"/>
      <c r="AZ1542" s="8"/>
      <c r="BA1542" s="8"/>
      <c r="BB1542" s="8"/>
      <c r="BC1542" s="8"/>
      <c r="BD1542" s="8"/>
      <c r="BE1542" s="8"/>
      <c r="BF1542" s="8"/>
      <c r="BG1542" s="8"/>
      <c r="BH1542" s="8"/>
      <c r="BI1542" s="8"/>
      <c r="BJ1542" s="8"/>
      <c r="BK1542" s="8"/>
      <c r="BL1542" s="8"/>
      <c r="BM1542" s="8"/>
      <c r="BN1542" s="8"/>
      <c r="BO1542" s="8"/>
      <c r="BP1542" s="8"/>
      <c r="BQ1542" s="8"/>
      <c r="BR1542" s="16" t="str">
        <v>0- Port Costs</v>
      </c>
      <c r="BV1542" s="16" t="str">
        <v>0- Port Value</v>
      </c>
      <c r="BW1542" s="8"/>
      <c r="BX1542" s="16" t="str">
        <v>0</v>
      </c>
    </row>
    <row r="1543" spans="8:76" hidden="1" outlineLevel="1" x14ac:dyDescent="0.3">
      <c r="H1543" s="16" t="str">
        <v>0 - BM Costs</v>
      </c>
      <c r="L1543" s="16" t="str">
        <v>0 - BM Port</v>
      </c>
      <c r="N1543" s="16" t="str">
        <v>0 - Port Assets</v>
      </c>
      <c r="O1543" s="8"/>
      <c r="P1543" s="8"/>
      <c r="Q1543" s="8"/>
      <c r="R1543" s="8"/>
      <c r="S1543" s="8"/>
      <c r="T1543" s="8"/>
      <c r="U1543" s="8"/>
      <c r="V1543" s="8"/>
      <c r="W1543" s="8"/>
      <c r="X1543" s="8"/>
      <c r="Y1543" s="8"/>
      <c r="Z1543" s="8"/>
      <c r="AA1543" s="8"/>
      <c r="AB1543" s="8"/>
      <c r="AC1543" s="8"/>
      <c r="AD1543" s="8"/>
      <c r="AE1543" s="8"/>
      <c r="AF1543" s="8"/>
      <c r="AG1543" s="8"/>
      <c r="AH1543" s="8"/>
      <c r="AI1543" s="8"/>
      <c r="AJ1543" s="8"/>
      <c r="AK1543" s="8"/>
      <c r="AL1543" s="8"/>
      <c r="AM1543" s="8"/>
      <c r="AN1543" s="8"/>
      <c r="AO1543" s="8"/>
      <c r="AP1543" s="8"/>
      <c r="AQ1543" s="8"/>
      <c r="AR1543" s="8"/>
      <c r="AS1543" s="8"/>
      <c r="AT1543" s="8"/>
      <c r="AU1543" s="8"/>
      <c r="AV1543" s="8"/>
      <c r="AW1543" s="8"/>
      <c r="AX1543" s="8"/>
      <c r="AY1543" s="8"/>
      <c r="AZ1543" s="8"/>
      <c r="BA1543" s="8"/>
      <c r="BB1543" s="8"/>
      <c r="BC1543" s="8"/>
      <c r="BD1543" s="8"/>
      <c r="BE1543" s="8"/>
      <c r="BF1543" s="8"/>
      <c r="BG1543" s="8"/>
      <c r="BH1543" s="8"/>
      <c r="BI1543" s="8"/>
      <c r="BJ1543" s="8"/>
      <c r="BK1543" s="8"/>
      <c r="BL1543" s="8"/>
      <c r="BM1543" s="8"/>
      <c r="BN1543" s="8"/>
      <c r="BO1543" s="8"/>
      <c r="BP1543" s="8"/>
      <c r="BQ1543" s="8"/>
      <c r="BR1543" s="16" t="str">
        <v>0- Port Costs</v>
      </c>
      <c r="BV1543" s="16" t="str">
        <v>0- Port Value</v>
      </c>
      <c r="BW1543" s="8"/>
      <c r="BX1543" s="16" t="str">
        <v>0</v>
      </c>
    </row>
    <row r="1544" spans="8:76" hidden="1" outlineLevel="1" x14ac:dyDescent="0.3">
      <c r="H1544" s="16" t="str">
        <v>0 - BM Costs</v>
      </c>
      <c r="L1544" s="16" t="str">
        <v>0 - BM Port</v>
      </c>
      <c r="N1544" s="16" t="str">
        <v>0 - Port Assets</v>
      </c>
      <c r="O1544" s="8"/>
      <c r="P1544" s="8"/>
      <c r="Q1544" s="8"/>
      <c r="R1544" s="8"/>
      <c r="S1544" s="8"/>
      <c r="T1544" s="8"/>
      <c r="U1544" s="8"/>
      <c r="V1544" s="8"/>
      <c r="W1544" s="8"/>
      <c r="X1544" s="8"/>
      <c r="Y1544" s="8"/>
      <c r="Z1544" s="8"/>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8"/>
      <c r="AX1544" s="8"/>
      <c r="AY1544" s="8"/>
      <c r="AZ1544" s="8"/>
      <c r="BA1544" s="8"/>
      <c r="BB1544" s="8"/>
      <c r="BC1544" s="8"/>
      <c r="BD1544" s="8"/>
      <c r="BE1544" s="8"/>
      <c r="BF1544" s="8"/>
      <c r="BG1544" s="8"/>
      <c r="BH1544" s="8"/>
      <c r="BI1544" s="8"/>
      <c r="BJ1544" s="8"/>
      <c r="BK1544" s="8"/>
      <c r="BL1544" s="8"/>
      <c r="BM1544" s="8"/>
      <c r="BN1544" s="8"/>
      <c r="BO1544" s="8"/>
      <c r="BP1544" s="8"/>
      <c r="BQ1544" s="8"/>
      <c r="BR1544" s="16" t="str">
        <v>0- Port Costs</v>
      </c>
      <c r="BV1544" s="16" t="str">
        <v>0- Port Value</v>
      </c>
      <c r="BW1544" s="8"/>
      <c r="BX1544" s="16" t="str">
        <v>0</v>
      </c>
    </row>
    <row r="1545" spans="8:76" hidden="1" outlineLevel="1" x14ac:dyDescent="0.3">
      <c r="H1545" s="16" t="str">
        <v>0 - BM Costs</v>
      </c>
      <c r="L1545" s="16" t="str">
        <v>0 - BM Port</v>
      </c>
      <c r="N1545" s="16" t="str">
        <v>0 - Port Assets</v>
      </c>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8"/>
      <c r="AX1545" s="8"/>
      <c r="AY1545" s="8"/>
      <c r="AZ1545" s="8"/>
      <c r="BA1545" s="8"/>
      <c r="BB1545" s="8"/>
      <c r="BC1545" s="8"/>
      <c r="BD1545" s="8"/>
      <c r="BE1545" s="8"/>
      <c r="BF1545" s="8"/>
      <c r="BG1545" s="8"/>
      <c r="BH1545" s="8"/>
      <c r="BI1545" s="8"/>
      <c r="BJ1545" s="8"/>
      <c r="BK1545" s="8"/>
      <c r="BL1545" s="8"/>
      <c r="BM1545" s="8"/>
      <c r="BN1545" s="8"/>
      <c r="BO1545" s="8"/>
      <c r="BP1545" s="8"/>
      <c r="BQ1545" s="8"/>
      <c r="BR1545" s="16" t="str">
        <v>0- Port Costs</v>
      </c>
      <c r="BV1545" s="16" t="str">
        <v>0- Port Value</v>
      </c>
      <c r="BW1545" s="8"/>
      <c r="BX1545" s="16" t="str">
        <v>0</v>
      </c>
    </row>
    <row r="1546" spans="8:76" hidden="1" outlineLevel="1" x14ac:dyDescent="0.3">
      <c r="H1546" s="16" t="str">
        <v>0 - BM Costs</v>
      </c>
      <c r="L1546" s="16" t="str">
        <v>0 - BM Port</v>
      </c>
      <c r="N1546" s="16" t="str">
        <v>0 - Port Assets</v>
      </c>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8"/>
      <c r="AX1546" s="8"/>
      <c r="AY1546" s="8"/>
      <c r="AZ1546" s="8"/>
      <c r="BA1546" s="8"/>
      <c r="BB1546" s="8"/>
      <c r="BC1546" s="8"/>
      <c r="BD1546" s="8"/>
      <c r="BE1546" s="8"/>
      <c r="BF1546" s="8"/>
      <c r="BG1546" s="8"/>
      <c r="BH1546" s="8"/>
      <c r="BI1546" s="8"/>
      <c r="BJ1546" s="8"/>
      <c r="BK1546" s="8"/>
      <c r="BL1546" s="8"/>
      <c r="BM1546" s="8"/>
      <c r="BN1546" s="8"/>
      <c r="BO1546" s="8"/>
      <c r="BP1546" s="8"/>
      <c r="BQ1546" s="8"/>
      <c r="BR1546" s="16" t="str">
        <v>0- Port Costs</v>
      </c>
      <c r="BV1546" s="16" t="str">
        <v>0- Port Value</v>
      </c>
      <c r="BW1546" s="8"/>
      <c r="BX1546" s="16" t="str">
        <v>0</v>
      </c>
    </row>
    <row r="1547" spans="8:76" hidden="1" outlineLevel="1" x14ac:dyDescent="0.3">
      <c r="H1547" s="16" t="str">
        <v>0 - BM Costs</v>
      </c>
      <c r="L1547" s="16" t="str">
        <v>0 - BM Port</v>
      </c>
      <c r="N1547" s="16" t="str">
        <v>0 - Port Assets</v>
      </c>
      <c r="O1547" s="8"/>
      <c r="P1547" s="8"/>
      <c r="Q1547" s="8"/>
      <c r="R1547" s="8"/>
      <c r="S1547" s="8"/>
      <c r="T1547" s="8"/>
      <c r="U1547" s="8"/>
      <c r="V1547" s="8"/>
      <c r="W1547" s="8"/>
      <c r="X1547" s="8"/>
      <c r="Y1547" s="8"/>
      <c r="Z1547" s="8"/>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8"/>
      <c r="AX1547" s="8"/>
      <c r="AY1547" s="8"/>
      <c r="AZ1547" s="8"/>
      <c r="BA1547" s="8"/>
      <c r="BB1547" s="8"/>
      <c r="BC1547" s="8"/>
      <c r="BD1547" s="8"/>
      <c r="BE1547" s="8"/>
      <c r="BF1547" s="8"/>
      <c r="BG1547" s="8"/>
      <c r="BH1547" s="8"/>
      <c r="BI1547" s="8"/>
      <c r="BJ1547" s="8"/>
      <c r="BK1547" s="8"/>
      <c r="BL1547" s="8"/>
      <c r="BM1547" s="8"/>
      <c r="BN1547" s="8"/>
      <c r="BO1547" s="8"/>
      <c r="BP1547" s="8"/>
      <c r="BQ1547" s="8"/>
      <c r="BR1547" s="16" t="str">
        <v>0- Port Costs</v>
      </c>
      <c r="BV1547" s="16" t="str">
        <v>0- Port Value</v>
      </c>
      <c r="BW1547" s="8"/>
      <c r="BX1547" s="16" t="str">
        <v>0</v>
      </c>
    </row>
    <row r="1548" spans="8:76" hidden="1" outlineLevel="1" x14ac:dyDescent="0.3">
      <c r="H1548" s="16" t="str">
        <v>0 - BM Costs</v>
      </c>
      <c r="L1548" s="16" t="str">
        <v>0 - BM Port</v>
      </c>
      <c r="N1548" s="16" t="str">
        <v>0 - Port Assets</v>
      </c>
      <c r="O1548" s="8"/>
      <c r="P1548" s="8"/>
      <c r="Q1548" s="8"/>
      <c r="R1548" s="8"/>
      <c r="S1548" s="8"/>
      <c r="T1548" s="8"/>
      <c r="U1548" s="8"/>
      <c r="V1548" s="8"/>
      <c r="W1548" s="8"/>
      <c r="X1548" s="8"/>
      <c r="Y1548" s="8"/>
      <c r="Z1548" s="8"/>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8"/>
      <c r="AX1548" s="8"/>
      <c r="AY1548" s="8"/>
      <c r="AZ1548" s="8"/>
      <c r="BA1548" s="8"/>
      <c r="BB1548" s="8"/>
      <c r="BC1548" s="8"/>
      <c r="BD1548" s="8"/>
      <c r="BE1548" s="8"/>
      <c r="BF1548" s="8"/>
      <c r="BG1548" s="8"/>
      <c r="BH1548" s="8"/>
      <c r="BI1548" s="8"/>
      <c r="BJ1548" s="8"/>
      <c r="BK1548" s="8"/>
      <c r="BL1548" s="8"/>
      <c r="BM1548" s="8"/>
      <c r="BN1548" s="8"/>
      <c r="BO1548" s="8"/>
      <c r="BP1548" s="8"/>
      <c r="BQ1548" s="8"/>
      <c r="BR1548" s="16" t="str">
        <v>0- Port Costs</v>
      </c>
      <c r="BV1548" s="16" t="str">
        <v>0- Port Value</v>
      </c>
      <c r="BW1548" s="8"/>
      <c r="BX1548" s="16" t="str">
        <v>0</v>
      </c>
    </row>
    <row r="1549" spans="8:76" hidden="1" outlineLevel="1" x14ac:dyDescent="0.3">
      <c r="H1549" s="16" t="str">
        <v>0 - BM Costs</v>
      </c>
      <c r="L1549" s="16" t="str">
        <v>0 - BM Port</v>
      </c>
      <c r="N1549" s="16" t="str">
        <v>0 - Port Assets</v>
      </c>
      <c r="O1549" s="8"/>
      <c r="P1549" s="8"/>
      <c r="Q1549" s="8"/>
      <c r="R1549" s="8"/>
      <c r="S1549" s="8"/>
      <c r="T1549" s="8"/>
      <c r="U1549" s="8"/>
      <c r="V1549" s="8"/>
      <c r="W1549" s="8"/>
      <c r="X1549" s="8"/>
      <c r="Y1549" s="8"/>
      <c r="Z1549" s="8"/>
      <c r="AA1549" s="8"/>
      <c r="AB1549" s="8"/>
      <c r="AC1549" s="8"/>
      <c r="AD1549" s="8"/>
      <c r="AE1549" s="8"/>
      <c r="AF1549" s="8"/>
      <c r="AG1549" s="8"/>
      <c r="AH1549" s="8"/>
      <c r="AI1549" s="8"/>
      <c r="AJ1549" s="8"/>
      <c r="AK1549" s="8"/>
      <c r="AL1549" s="8"/>
      <c r="AM1549" s="8"/>
      <c r="AN1549" s="8"/>
      <c r="AO1549" s="8"/>
      <c r="AP1549" s="8"/>
      <c r="AQ1549" s="8"/>
      <c r="AR1549" s="8"/>
      <c r="AS1549" s="8"/>
      <c r="AT1549" s="8"/>
      <c r="AU1549" s="8"/>
      <c r="AV1549" s="8"/>
      <c r="AW1549" s="8"/>
      <c r="AX1549" s="8"/>
      <c r="AY1549" s="8"/>
      <c r="AZ1549" s="8"/>
      <c r="BA1549" s="8"/>
      <c r="BB1549" s="8"/>
      <c r="BC1549" s="8"/>
      <c r="BD1549" s="8"/>
      <c r="BE1549" s="8"/>
      <c r="BF1549" s="8"/>
      <c r="BG1549" s="8"/>
      <c r="BH1549" s="8"/>
      <c r="BI1549" s="8"/>
      <c r="BJ1549" s="8"/>
      <c r="BK1549" s="8"/>
      <c r="BL1549" s="8"/>
      <c r="BM1549" s="8"/>
      <c r="BN1549" s="8"/>
      <c r="BO1549" s="8"/>
      <c r="BP1549" s="8"/>
      <c r="BQ1549" s="8"/>
      <c r="BR1549" s="16" t="str">
        <v>0- Port Costs</v>
      </c>
      <c r="BV1549" s="16" t="str">
        <v>0- Port Value</v>
      </c>
      <c r="BW1549" s="8"/>
      <c r="BX1549" s="16" t="str">
        <v>0</v>
      </c>
    </row>
    <row r="1550" spans="8:76" hidden="1" outlineLevel="1" x14ac:dyDescent="0.3">
      <c r="H1550" s="16" t="str">
        <v>0 - BM Costs</v>
      </c>
      <c r="L1550" s="16" t="str">
        <v>0 - BM Port</v>
      </c>
      <c r="N1550" s="16" t="str">
        <v>0 - Port Assets</v>
      </c>
      <c r="O1550" s="8"/>
      <c r="P1550" s="8"/>
      <c r="Q1550" s="8"/>
      <c r="R1550" s="8"/>
      <c r="S1550" s="8"/>
      <c r="T1550" s="8"/>
      <c r="U1550" s="8"/>
      <c r="V1550" s="8"/>
      <c r="W1550" s="8"/>
      <c r="X1550" s="8"/>
      <c r="Y1550" s="8"/>
      <c r="Z1550" s="8"/>
      <c r="AA1550" s="8"/>
      <c r="AB1550" s="8"/>
      <c r="AC1550" s="8"/>
      <c r="AD1550" s="8"/>
      <c r="AE1550" s="8"/>
      <c r="AF1550" s="8"/>
      <c r="AG1550" s="8"/>
      <c r="AH1550" s="8"/>
      <c r="AI1550" s="8"/>
      <c r="AJ1550" s="8"/>
      <c r="AK1550" s="8"/>
      <c r="AL1550" s="8"/>
      <c r="AM1550" s="8"/>
      <c r="AN1550" s="8"/>
      <c r="AO1550" s="8"/>
      <c r="AP1550" s="8"/>
      <c r="AQ1550" s="8"/>
      <c r="AR1550" s="8"/>
      <c r="AS1550" s="8"/>
      <c r="AT1550" s="8"/>
      <c r="AU1550" s="8"/>
      <c r="AV1550" s="8"/>
      <c r="AW1550" s="8"/>
      <c r="AX1550" s="8"/>
      <c r="AY1550" s="8"/>
      <c r="AZ1550" s="8"/>
      <c r="BA1550" s="8"/>
      <c r="BB1550" s="8"/>
      <c r="BC1550" s="8"/>
      <c r="BD1550" s="8"/>
      <c r="BE1550" s="8"/>
      <c r="BF1550" s="8"/>
      <c r="BG1550" s="8"/>
      <c r="BH1550" s="8"/>
      <c r="BI1550" s="8"/>
      <c r="BJ1550" s="8"/>
      <c r="BK1550" s="8"/>
      <c r="BL1550" s="8"/>
      <c r="BM1550" s="8"/>
      <c r="BN1550" s="8"/>
      <c r="BO1550" s="8"/>
      <c r="BP1550" s="8"/>
      <c r="BQ1550" s="8"/>
      <c r="BR1550" s="16" t="str">
        <v>0- Port Costs</v>
      </c>
      <c r="BV1550" s="16" t="str">
        <v>0- Port Value</v>
      </c>
      <c r="BW1550" s="8"/>
      <c r="BX1550" s="16" t="str">
        <v>0</v>
      </c>
    </row>
    <row r="1551" spans="8:76" hidden="1" outlineLevel="1" x14ac:dyDescent="0.3">
      <c r="H1551" s="16" t="str">
        <v>0 - BM Costs</v>
      </c>
      <c r="L1551" s="16" t="str">
        <v>0 - BM Port</v>
      </c>
      <c r="N1551" s="16" t="str">
        <v>0 - Port Assets</v>
      </c>
      <c r="O1551" s="8"/>
      <c r="P1551" s="8"/>
      <c r="Q1551" s="8"/>
      <c r="R1551" s="8"/>
      <c r="S1551" s="8"/>
      <c r="T1551" s="8"/>
      <c r="U1551" s="8"/>
      <c r="V1551" s="8"/>
      <c r="W1551" s="8"/>
      <c r="X1551" s="8"/>
      <c r="Y1551" s="8"/>
      <c r="Z1551" s="8"/>
      <c r="AA1551" s="8"/>
      <c r="AB1551" s="8"/>
      <c r="AC1551" s="8"/>
      <c r="AD1551" s="8"/>
      <c r="AE1551" s="8"/>
      <c r="AF1551" s="8"/>
      <c r="AG1551" s="8"/>
      <c r="AH1551" s="8"/>
      <c r="AI1551" s="8"/>
      <c r="AJ1551" s="8"/>
      <c r="AK1551" s="8"/>
      <c r="AL1551" s="8"/>
      <c r="AM1551" s="8"/>
      <c r="AN1551" s="8"/>
      <c r="AO1551" s="8"/>
      <c r="AP1551" s="8"/>
      <c r="AQ1551" s="8"/>
      <c r="AR1551" s="8"/>
      <c r="AS1551" s="8"/>
      <c r="AT1551" s="8"/>
      <c r="AU1551" s="8"/>
      <c r="AV1551" s="8"/>
      <c r="AW1551" s="8"/>
      <c r="AX1551" s="8"/>
      <c r="AY1551" s="8"/>
      <c r="AZ1551" s="8"/>
      <c r="BA1551" s="8"/>
      <c r="BB1551" s="8"/>
      <c r="BC1551" s="8"/>
      <c r="BD1551" s="8"/>
      <c r="BE1551" s="8"/>
      <c r="BF1551" s="8"/>
      <c r="BG1551" s="8"/>
      <c r="BH1551" s="8"/>
      <c r="BI1551" s="8"/>
      <c r="BJ1551" s="8"/>
      <c r="BK1551" s="8"/>
      <c r="BL1551" s="8"/>
      <c r="BM1551" s="8"/>
      <c r="BN1551" s="8"/>
      <c r="BO1551" s="8"/>
      <c r="BP1551" s="8"/>
      <c r="BQ1551" s="8"/>
      <c r="BR1551" s="16" t="str">
        <v>0- Port Costs</v>
      </c>
      <c r="BV1551" s="16" t="str">
        <v>0- Port Value</v>
      </c>
      <c r="BW1551" s="8"/>
      <c r="BX1551" s="16" t="str">
        <v>0</v>
      </c>
    </row>
    <row r="1552" spans="8:76" hidden="1" outlineLevel="1" x14ac:dyDescent="0.3">
      <c r="H1552" s="16" t="str">
        <v>0 - BM Costs</v>
      </c>
      <c r="L1552" s="16" t="str">
        <v>0 - BM Port</v>
      </c>
      <c r="N1552" s="16" t="str">
        <v>0 - Port Assets</v>
      </c>
      <c r="O1552" s="8"/>
      <c r="P1552" s="8"/>
      <c r="Q1552" s="8"/>
      <c r="R1552" s="8"/>
      <c r="S1552" s="8"/>
      <c r="T1552" s="8"/>
      <c r="U1552" s="8"/>
      <c r="V1552" s="8"/>
      <c r="W1552" s="8"/>
      <c r="X1552" s="8"/>
      <c r="Y1552" s="8"/>
      <c r="Z1552" s="8"/>
      <c r="AA1552" s="8"/>
      <c r="AB1552" s="8"/>
      <c r="AC1552" s="8"/>
      <c r="AD1552" s="8"/>
      <c r="AE1552" s="8"/>
      <c r="AF1552" s="8"/>
      <c r="AG1552" s="8"/>
      <c r="AH1552" s="8"/>
      <c r="AI1552" s="8"/>
      <c r="AJ1552" s="8"/>
      <c r="AK1552" s="8"/>
      <c r="AL1552" s="8"/>
      <c r="AM1552" s="8"/>
      <c r="AN1552" s="8"/>
      <c r="AO1552" s="8"/>
      <c r="AP1552" s="8"/>
      <c r="AQ1552" s="8"/>
      <c r="AR1552" s="8"/>
      <c r="AS1552" s="8"/>
      <c r="AT1552" s="8"/>
      <c r="AU1552" s="8"/>
      <c r="AV1552" s="8"/>
      <c r="AW1552" s="8"/>
      <c r="AX1552" s="8"/>
      <c r="AY1552" s="8"/>
      <c r="AZ1552" s="8"/>
      <c r="BA1552" s="8"/>
      <c r="BB1552" s="8"/>
      <c r="BC1552" s="8"/>
      <c r="BD1552" s="8"/>
      <c r="BE1552" s="8"/>
      <c r="BF1552" s="8"/>
      <c r="BG1552" s="8"/>
      <c r="BH1552" s="8"/>
      <c r="BI1552" s="8"/>
      <c r="BJ1552" s="8"/>
      <c r="BK1552" s="8"/>
      <c r="BL1552" s="8"/>
      <c r="BM1552" s="8"/>
      <c r="BN1552" s="8"/>
      <c r="BO1552" s="8"/>
      <c r="BP1552" s="8"/>
      <c r="BQ1552" s="8"/>
      <c r="BR1552" s="16" t="str">
        <v>0- Port Costs</v>
      </c>
      <c r="BV1552" s="16" t="str">
        <v>0- Port Value</v>
      </c>
      <c r="BW1552" s="8"/>
      <c r="BX1552" s="16" t="str">
        <v>0</v>
      </c>
    </row>
    <row r="1553" spans="8:76" hidden="1" outlineLevel="1" x14ac:dyDescent="0.3">
      <c r="H1553" s="16" t="str">
        <v>0 - BM Costs</v>
      </c>
      <c r="L1553" s="16" t="str">
        <v>0 - BM Port</v>
      </c>
      <c r="N1553" s="16" t="str">
        <v>0 - Port Assets</v>
      </c>
      <c r="O1553" s="8"/>
      <c r="P1553" s="8"/>
      <c r="Q1553" s="8"/>
      <c r="R1553" s="8"/>
      <c r="S1553" s="8"/>
      <c r="T1553" s="8"/>
      <c r="U1553" s="8"/>
      <c r="V1553" s="8"/>
      <c r="W1553" s="8"/>
      <c r="X1553" s="8"/>
      <c r="Y1553" s="8"/>
      <c r="Z1553" s="8"/>
      <c r="AA1553" s="8"/>
      <c r="AB1553" s="8"/>
      <c r="AC1553" s="8"/>
      <c r="AD1553" s="8"/>
      <c r="AE1553" s="8"/>
      <c r="AF1553" s="8"/>
      <c r="AG1553" s="8"/>
      <c r="AH1553" s="8"/>
      <c r="AI1553" s="8"/>
      <c r="AJ1553" s="8"/>
      <c r="AK1553" s="8"/>
      <c r="AL1553" s="8"/>
      <c r="AM1553" s="8"/>
      <c r="AN1553" s="8"/>
      <c r="AO1553" s="8"/>
      <c r="AP1553" s="8"/>
      <c r="AQ1553" s="8"/>
      <c r="AR1553" s="8"/>
      <c r="AS1553" s="8"/>
      <c r="AT1553" s="8"/>
      <c r="AU1553" s="8"/>
      <c r="AV1553" s="8"/>
      <c r="AW1553" s="8"/>
      <c r="AX1553" s="8"/>
      <c r="AY1553" s="8"/>
      <c r="AZ1553" s="8"/>
      <c r="BA1553" s="8"/>
      <c r="BB1553" s="8"/>
      <c r="BC1553" s="8"/>
      <c r="BD1553" s="8"/>
      <c r="BE1553" s="8"/>
      <c r="BF1553" s="8"/>
      <c r="BG1553" s="8"/>
      <c r="BH1553" s="8"/>
      <c r="BI1553" s="8"/>
      <c r="BJ1553" s="8"/>
      <c r="BK1553" s="8"/>
      <c r="BL1553" s="8"/>
      <c r="BM1553" s="8"/>
      <c r="BN1553" s="8"/>
      <c r="BO1553" s="8"/>
      <c r="BP1553" s="8"/>
      <c r="BQ1553" s="8"/>
      <c r="BR1553" s="16" t="str">
        <v>0- Port Costs</v>
      </c>
      <c r="BV1553" s="16" t="str">
        <v>0- Port Value</v>
      </c>
      <c r="BW1553" s="8"/>
      <c r="BX1553" s="16" t="str">
        <v>0</v>
      </c>
    </row>
    <row r="1554" spans="8:76" hidden="1" outlineLevel="1" x14ac:dyDescent="0.3">
      <c r="H1554" s="16" t="str">
        <v>0 - BM Costs</v>
      </c>
      <c r="L1554" s="16" t="str">
        <v>0 - BM Port</v>
      </c>
      <c r="N1554" s="16" t="str">
        <v>0 - Port Assets</v>
      </c>
      <c r="O1554" s="8"/>
      <c r="P1554" s="8"/>
      <c r="Q1554" s="8"/>
      <c r="R1554" s="8"/>
      <c r="S1554" s="8"/>
      <c r="T1554" s="8"/>
      <c r="U1554" s="8"/>
      <c r="V1554" s="8"/>
      <c r="W1554" s="8"/>
      <c r="X1554" s="8"/>
      <c r="Y1554" s="8"/>
      <c r="Z1554" s="8"/>
      <c r="AA1554" s="8"/>
      <c r="AB1554" s="8"/>
      <c r="AC1554" s="8"/>
      <c r="AD1554" s="8"/>
      <c r="AE1554" s="8"/>
      <c r="AF1554" s="8"/>
      <c r="AG1554" s="8"/>
      <c r="AH1554" s="8"/>
      <c r="AI1554" s="8"/>
      <c r="AJ1554" s="8"/>
      <c r="AK1554" s="8"/>
      <c r="AL1554" s="8"/>
      <c r="AM1554" s="8"/>
      <c r="AN1554" s="8"/>
      <c r="AO1554" s="8"/>
      <c r="AP1554" s="8"/>
      <c r="AQ1554" s="8"/>
      <c r="AR1554" s="8"/>
      <c r="AS1554" s="8"/>
      <c r="AT1554" s="8"/>
      <c r="AU1554" s="8"/>
      <c r="AV1554" s="8"/>
      <c r="AW1554" s="8"/>
      <c r="AX1554" s="8"/>
      <c r="AY1554" s="8"/>
      <c r="AZ1554" s="8"/>
      <c r="BA1554" s="8"/>
      <c r="BB1554" s="8"/>
      <c r="BC1554" s="8"/>
      <c r="BD1554" s="8"/>
      <c r="BE1554" s="8"/>
      <c r="BF1554" s="8"/>
      <c r="BG1554" s="8"/>
      <c r="BH1554" s="8"/>
      <c r="BI1554" s="8"/>
      <c r="BJ1554" s="8"/>
      <c r="BK1554" s="8"/>
      <c r="BL1554" s="8"/>
      <c r="BM1554" s="8"/>
      <c r="BN1554" s="8"/>
      <c r="BO1554" s="8"/>
      <c r="BP1554" s="8"/>
      <c r="BQ1554" s="8"/>
      <c r="BR1554" s="16" t="str">
        <v>0- Port Costs</v>
      </c>
      <c r="BV1554" s="16" t="str">
        <v>0- Port Value</v>
      </c>
      <c r="BW1554" s="8"/>
      <c r="BX1554" s="16" t="str">
        <v>0</v>
      </c>
    </row>
    <row r="1555" spans="8:76" hidden="1" outlineLevel="1" x14ac:dyDescent="0.3">
      <c r="H1555" s="16" t="str">
        <v>0 - BM Costs</v>
      </c>
      <c r="L1555" s="16" t="str">
        <v>0 - BM Port</v>
      </c>
      <c r="N1555" s="16" t="str">
        <v>0 - Port Assets</v>
      </c>
      <c r="O1555" s="8"/>
      <c r="P1555" s="8"/>
      <c r="Q1555" s="8"/>
      <c r="R1555" s="8"/>
      <c r="S1555" s="8"/>
      <c r="T1555" s="8"/>
      <c r="U1555" s="8"/>
      <c r="V1555" s="8"/>
      <c r="W1555" s="8"/>
      <c r="X1555" s="8"/>
      <c r="Y1555" s="8"/>
      <c r="Z1555" s="8"/>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8"/>
      <c r="AX1555" s="8"/>
      <c r="AY1555" s="8"/>
      <c r="AZ1555" s="8"/>
      <c r="BA1555" s="8"/>
      <c r="BB1555" s="8"/>
      <c r="BC1555" s="8"/>
      <c r="BD1555" s="8"/>
      <c r="BE1555" s="8"/>
      <c r="BF1555" s="8"/>
      <c r="BG1555" s="8"/>
      <c r="BH1555" s="8"/>
      <c r="BI1555" s="8"/>
      <c r="BJ1555" s="8"/>
      <c r="BK1555" s="8"/>
      <c r="BL1555" s="8"/>
      <c r="BM1555" s="8"/>
      <c r="BN1555" s="8"/>
      <c r="BO1555" s="8"/>
      <c r="BP1555" s="8"/>
      <c r="BQ1555" s="8"/>
      <c r="BR1555" s="16" t="str">
        <v>0- Port Costs</v>
      </c>
      <c r="BV1555" s="16" t="str">
        <v>0- Port Value</v>
      </c>
      <c r="BW1555" s="8"/>
      <c r="BX1555" s="16" t="str">
        <v>0</v>
      </c>
    </row>
    <row r="1556" spans="8:76" hidden="1" outlineLevel="1" x14ac:dyDescent="0.3">
      <c r="H1556" s="16" t="str">
        <v>0 - BM Costs</v>
      </c>
      <c r="L1556" s="16" t="str">
        <v>0 - BM Port</v>
      </c>
      <c r="N1556" s="16" t="str">
        <v>0 - Port Assets</v>
      </c>
      <c r="O1556" s="8"/>
      <c r="P1556" s="8"/>
      <c r="Q1556" s="8"/>
      <c r="R1556" s="8"/>
      <c r="S1556" s="8"/>
      <c r="T1556" s="8"/>
      <c r="U1556" s="8"/>
      <c r="V1556" s="8"/>
      <c r="W1556" s="8"/>
      <c r="X1556" s="8"/>
      <c r="Y1556" s="8"/>
      <c r="Z1556" s="8"/>
      <c r="AA1556" s="8"/>
      <c r="AB1556" s="8"/>
      <c r="AC1556" s="8"/>
      <c r="AD1556" s="8"/>
      <c r="AE1556" s="8"/>
      <c r="AF1556" s="8"/>
      <c r="AG1556" s="8"/>
      <c r="AH1556" s="8"/>
      <c r="AI1556" s="8"/>
      <c r="AJ1556" s="8"/>
      <c r="AK1556" s="8"/>
      <c r="AL1556" s="8"/>
      <c r="AM1556" s="8"/>
      <c r="AN1556" s="8"/>
      <c r="AO1556" s="8"/>
      <c r="AP1556" s="8"/>
      <c r="AQ1556" s="8"/>
      <c r="AR1556" s="8"/>
      <c r="AS1556" s="8"/>
      <c r="AT1556" s="8"/>
      <c r="AU1556" s="8"/>
      <c r="AV1556" s="8"/>
      <c r="AW1556" s="8"/>
      <c r="AX1556" s="8"/>
      <c r="AY1556" s="8"/>
      <c r="AZ1556" s="8"/>
      <c r="BA1556" s="8"/>
      <c r="BB1556" s="8"/>
      <c r="BC1556" s="8"/>
      <c r="BD1556" s="8"/>
      <c r="BE1556" s="8"/>
      <c r="BF1556" s="8"/>
      <c r="BG1556" s="8"/>
      <c r="BH1556" s="8"/>
      <c r="BI1556" s="8"/>
      <c r="BJ1556" s="8"/>
      <c r="BK1556" s="8"/>
      <c r="BL1556" s="8"/>
      <c r="BM1556" s="8"/>
      <c r="BN1556" s="8"/>
      <c r="BO1556" s="8"/>
      <c r="BP1556" s="8"/>
      <c r="BQ1556" s="8"/>
      <c r="BR1556" s="16" t="str">
        <v>0- Port Costs</v>
      </c>
      <c r="BV1556" s="16" t="str">
        <v>0- Port Value</v>
      </c>
      <c r="BW1556" s="8"/>
      <c r="BX1556" s="16" t="str">
        <v>0</v>
      </c>
    </row>
    <row r="1557" spans="8:76" hidden="1" outlineLevel="1" x14ac:dyDescent="0.3">
      <c r="H1557" s="16" t="str">
        <v>0 - BM Costs</v>
      </c>
      <c r="L1557" s="16" t="str">
        <v>0 - BM Port</v>
      </c>
      <c r="N1557" s="16" t="str">
        <v>0 - Port Assets</v>
      </c>
      <c r="O1557" s="8"/>
      <c r="P1557" s="8"/>
      <c r="Q1557" s="8"/>
      <c r="R1557" s="8"/>
      <c r="S1557" s="8"/>
      <c r="T1557" s="8"/>
      <c r="U1557" s="8"/>
      <c r="V1557" s="8"/>
      <c r="W1557" s="8"/>
      <c r="X1557" s="8"/>
      <c r="Y1557" s="8"/>
      <c r="Z1557" s="8"/>
      <c r="AA1557" s="8"/>
      <c r="AB1557" s="8"/>
      <c r="AC1557" s="8"/>
      <c r="AD1557" s="8"/>
      <c r="AE1557" s="8"/>
      <c r="AF1557" s="8"/>
      <c r="AG1557" s="8"/>
      <c r="AH1557" s="8"/>
      <c r="AI1557" s="8"/>
      <c r="AJ1557" s="8"/>
      <c r="AK1557" s="8"/>
      <c r="AL1557" s="8"/>
      <c r="AM1557" s="8"/>
      <c r="AN1557" s="8"/>
      <c r="AO1557" s="8"/>
      <c r="AP1557" s="8"/>
      <c r="AQ1557" s="8"/>
      <c r="AR1557" s="8"/>
      <c r="AS1557" s="8"/>
      <c r="AT1557" s="8"/>
      <c r="AU1557" s="8"/>
      <c r="AV1557" s="8"/>
      <c r="AW1557" s="8"/>
      <c r="AX1557" s="8"/>
      <c r="AY1557" s="8"/>
      <c r="AZ1557" s="8"/>
      <c r="BA1557" s="8"/>
      <c r="BB1557" s="8"/>
      <c r="BC1557" s="8"/>
      <c r="BD1557" s="8"/>
      <c r="BE1557" s="8"/>
      <c r="BF1557" s="8"/>
      <c r="BG1557" s="8"/>
      <c r="BH1557" s="8"/>
      <c r="BI1557" s="8"/>
      <c r="BJ1557" s="8"/>
      <c r="BK1557" s="8"/>
      <c r="BL1557" s="8"/>
      <c r="BM1557" s="8"/>
      <c r="BN1557" s="8"/>
      <c r="BO1557" s="8"/>
      <c r="BP1557" s="8"/>
      <c r="BQ1557" s="8"/>
      <c r="BR1557" s="16" t="str">
        <v>0- Port Costs</v>
      </c>
      <c r="BV1557" s="16" t="str">
        <v>0- Port Value</v>
      </c>
      <c r="BW1557" s="8"/>
      <c r="BX1557" s="16" t="str">
        <v>0</v>
      </c>
    </row>
    <row r="1558" spans="8:76" hidden="1" outlineLevel="1" x14ac:dyDescent="0.3">
      <c r="H1558" s="16" t="str">
        <v>0 - BM Costs</v>
      </c>
      <c r="L1558" s="16" t="str">
        <v>0 - BM Port</v>
      </c>
      <c r="N1558" s="16" t="str">
        <v>0 - Port Assets</v>
      </c>
      <c r="O1558" s="8"/>
      <c r="P1558" s="8"/>
      <c r="Q1558" s="8"/>
      <c r="R1558" s="8"/>
      <c r="S1558" s="8"/>
      <c r="T1558" s="8"/>
      <c r="U1558" s="8"/>
      <c r="V1558" s="8"/>
      <c r="W1558" s="8"/>
      <c r="X1558" s="8"/>
      <c r="Y1558" s="8"/>
      <c r="Z1558" s="8"/>
      <c r="AA1558" s="8"/>
      <c r="AB1558" s="8"/>
      <c r="AC1558" s="8"/>
      <c r="AD1558" s="8"/>
      <c r="AE1558" s="8"/>
      <c r="AF1558" s="8"/>
      <c r="AG1558" s="8"/>
      <c r="AH1558" s="8"/>
      <c r="AI1558" s="8"/>
      <c r="AJ1558" s="8"/>
      <c r="AK1558" s="8"/>
      <c r="AL1558" s="8"/>
      <c r="AM1558" s="8"/>
      <c r="AN1558" s="8"/>
      <c r="AO1558" s="8"/>
      <c r="AP1558" s="8"/>
      <c r="AQ1558" s="8"/>
      <c r="AR1558" s="8"/>
      <c r="AS1558" s="8"/>
      <c r="AT1558" s="8"/>
      <c r="AU1558" s="8"/>
      <c r="AV1558" s="8"/>
      <c r="AW1558" s="8"/>
      <c r="AX1558" s="8"/>
      <c r="AY1558" s="8"/>
      <c r="AZ1558" s="8"/>
      <c r="BA1558" s="8"/>
      <c r="BB1558" s="8"/>
      <c r="BC1558" s="8"/>
      <c r="BD1558" s="8"/>
      <c r="BE1558" s="8"/>
      <c r="BF1558" s="8"/>
      <c r="BG1558" s="8"/>
      <c r="BH1558" s="8"/>
      <c r="BI1558" s="8"/>
      <c r="BJ1558" s="8"/>
      <c r="BK1558" s="8"/>
      <c r="BL1558" s="8"/>
      <c r="BM1558" s="8"/>
      <c r="BN1558" s="8"/>
      <c r="BO1558" s="8"/>
      <c r="BP1558" s="8"/>
      <c r="BQ1558" s="8"/>
      <c r="BR1558" s="16" t="str">
        <v>0- Port Costs</v>
      </c>
      <c r="BV1558" s="16" t="str">
        <v>0- Port Value</v>
      </c>
      <c r="BW1558" s="8"/>
      <c r="BX1558" s="16" t="str">
        <v>0</v>
      </c>
    </row>
    <row r="1559" spans="8:76" hidden="1" outlineLevel="1" x14ac:dyDescent="0.3">
      <c r="H1559" s="16" t="str">
        <v>0 - BM Costs</v>
      </c>
      <c r="L1559" s="16" t="str">
        <v>0 - BM Port</v>
      </c>
      <c r="N1559" s="16" t="str">
        <v>0 - Port Assets</v>
      </c>
      <c r="O1559" s="8"/>
      <c r="P1559" s="8"/>
      <c r="Q1559" s="8"/>
      <c r="R1559" s="8"/>
      <c r="S1559" s="8"/>
      <c r="T1559" s="8"/>
      <c r="U1559" s="8"/>
      <c r="V1559" s="8"/>
      <c r="W1559" s="8"/>
      <c r="X1559" s="8"/>
      <c r="Y1559" s="8"/>
      <c r="Z1559" s="8"/>
      <c r="AA1559" s="8"/>
      <c r="AB1559" s="8"/>
      <c r="AC1559" s="8"/>
      <c r="AD1559" s="8"/>
      <c r="AE1559" s="8"/>
      <c r="AF1559" s="8"/>
      <c r="AG1559" s="8"/>
      <c r="AH1559" s="8"/>
      <c r="AI1559" s="8"/>
      <c r="AJ1559" s="8"/>
      <c r="AK1559" s="8"/>
      <c r="AL1559" s="8"/>
      <c r="AM1559" s="8"/>
      <c r="AN1559" s="8"/>
      <c r="AO1559" s="8"/>
      <c r="AP1559" s="8"/>
      <c r="AQ1559" s="8"/>
      <c r="AR1559" s="8"/>
      <c r="AS1559" s="8"/>
      <c r="AT1559" s="8"/>
      <c r="AU1559" s="8"/>
      <c r="AV1559" s="8"/>
      <c r="AW1559" s="8"/>
      <c r="AX1559" s="8"/>
      <c r="AY1559" s="8"/>
      <c r="AZ1559" s="8"/>
      <c r="BA1559" s="8"/>
      <c r="BB1559" s="8"/>
      <c r="BC1559" s="8"/>
      <c r="BD1559" s="8"/>
      <c r="BE1559" s="8"/>
      <c r="BF1559" s="8"/>
      <c r="BG1559" s="8"/>
      <c r="BH1559" s="8"/>
      <c r="BI1559" s="8"/>
      <c r="BJ1559" s="8"/>
      <c r="BK1559" s="8"/>
      <c r="BL1559" s="8"/>
      <c r="BM1559" s="8"/>
      <c r="BN1559" s="8"/>
      <c r="BO1559" s="8"/>
      <c r="BP1559" s="8"/>
      <c r="BQ1559" s="8"/>
      <c r="BR1559" s="16" t="str">
        <v>0- Port Costs</v>
      </c>
      <c r="BV1559" s="16" t="str">
        <v>0- Port Value</v>
      </c>
      <c r="BW1559" s="8"/>
      <c r="BX1559" s="16" t="str">
        <v>0</v>
      </c>
    </row>
    <row r="1560" spans="8:76" hidden="1" outlineLevel="1" x14ac:dyDescent="0.3">
      <c r="H1560" s="16" t="str">
        <v>0 - BM Costs</v>
      </c>
      <c r="L1560" s="16" t="str">
        <v>0 - BM Port</v>
      </c>
      <c r="N1560" s="16" t="str">
        <v>0 - Port Assets</v>
      </c>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8"/>
      <c r="AX1560" s="8"/>
      <c r="AY1560" s="8"/>
      <c r="AZ1560" s="8"/>
      <c r="BA1560" s="8"/>
      <c r="BB1560" s="8"/>
      <c r="BC1560" s="8"/>
      <c r="BD1560" s="8"/>
      <c r="BE1560" s="8"/>
      <c r="BF1560" s="8"/>
      <c r="BG1560" s="8"/>
      <c r="BH1560" s="8"/>
      <c r="BI1560" s="8"/>
      <c r="BJ1560" s="8"/>
      <c r="BK1560" s="8"/>
      <c r="BL1560" s="8"/>
      <c r="BM1560" s="8"/>
      <c r="BN1560" s="8"/>
      <c r="BO1560" s="8"/>
      <c r="BP1560" s="8"/>
      <c r="BQ1560" s="8"/>
      <c r="BR1560" s="16" t="str">
        <v>0- Port Costs</v>
      </c>
      <c r="BV1560" s="16" t="str">
        <v>0- Port Value</v>
      </c>
      <c r="BW1560" s="8"/>
      <c r="BX1560" s="16" t="str">
        <v>0</v>
      </c>
    </row>
    <row r="1561" spans="8:76" hidden="1" outlineLevel="1" x14ac:dyDescent="0.3">
      <c r="H1561" s="16" t="str">
        <v>0 - BM Costs</v>
      </c>
      <c r="L1561" s="16" t="str">
        <v>0 - BM Port</v>
      </c>
      <c r="N1561" s="16" t="str">
        <v>0 - Port Assets</v>
      </c>
      <c r="O1561" s="8"/>
      <c r="P1561" s="8"/>
      <c r="Q1561" s="8"/>
      <c r="R1561" s="8"/>
      <c r="S1561" s="8"/>
      <c r="T1561" s="8"/>
      <c r="U1561" s="8"/>
      <c r="V1561" s="8"/>
      <c r="W1561" s="8"/>
      <c r="X1561" s="8"/>
      <c r="Y1561" s="8"/>
      <c r="Z1561" s="8"/>
      <c r="AA1561" s="8"/>
      <c r="AB1561" s="8"/>
      <c r="AC1561" s="8"/>
      <c r="AD1561" s="8"/>
      <c r="AE1561" s="8"/>
      <c r="AF1561" s="8"/>
      <c r="AG1561" s="8"/>
      <c r="AH1561" s="8"/>
      <c r="AI1561" s="8"/>
      <c r="AJ1561" s="8"/>
      <c r="AK1561" s="8"/>
      <c r="AL1561" s="8"/>
      <c r="AM1561" s="8"/>
      <c r="AN1561" s="8"/>
      <c r="AO1561" s="8"/>
      <c r="AP1561" s="8"/>
      <c r="AQ1561" s="8"/>
      <c r="AR1561" s="8"/>
      <c r="AS1561" s="8"/>
      <c r="AT1561" s="8"/>
      <c r="AU1561" s="8"/>
      <c r="AV1561" s="8"/>
      <c r="AW1561" s="8"/>
      <c r="AX1561" s="8"/>
      <c r="AY1561" s="8"/>
      <c r="AZ1561" s="8"/>
      <c r="BA1561" s="8"/>
      <c r="BB1561" s="8"/>
      <c r="BC1561" s="8"/>
      <c r="BD1561" s="8"/>
      <c r="BE1561" s="8"/>
      <c r="BF1561" s="8"/>
      <c r="BG1561" s="8"/>
      <c r="BH1561" s="8"/>
      <c r="BI1561" s="8"/>
      <c r="BJ1561" s="8"/>
      <c r="BK1561" s="8"/>
      <c r="BL1561" s="8"/>
      <c r="BM1561" s="8"/>
      <c r="BN1561" s="8"/>
      <c r="BO1561" s="8"/>
      <c r="BP1561" s="8"/>
      <c r="BQ1561" s="8"/>
      <c r="BR1561" s="16" t="str">
        <v>0- Port Costs</v>
      </c>
      <c r="BV1561" s="16" t="str">
        <v>0- Port Value</v>
      </c>
      <c r="BW1561" s="8"/>
      <c r="BX1561" s="16" t="str">
        <v>0</v>
      </c>
    </row>
    <row r="1562" spans="8:76" hidden="1" outlineLevel="1" x14ac:dyDescent="0.3">
      <c r="H1562" s="16" t="str">
        <v>0 - BM Costs</v>
      </c>
      <c r="L1562" s="16" t="str">
        <v>0 - BM Port</v>
      </c>
      <c r="N1562" s="16" t="str">
        <v>0 - Port Assets</v>
      </c>
      <c r="O1562" s="8"/>
      <c r="P1562" s="8"/>
      <c r="Q1562" s="8"/>
      <c r="R1562" s="8"/>
      <c r="S1562" s="8"/>
      <c r="T1562" s="8"/>
      <c r="U1562" s="8"/>
      <c r="V1562" s="8"/>
      <c r="W1562" s="8"/>
      <c r="X1562" s="8"/>
      <c r="Y1562" s="8"/>
      <c r="Z1562" s="8"/>
      <c r="AA1562" s="8"/>
      <c r="AB1562" s="8"/>
      <c r="AC1562" s="8"/>
      <c r="AD1562" s="8"/>
      <c r="AE1562" s="8"/>
      <c r="AF1562" s="8"/>
      <c r="AG1562" s="8"/>
      <c r="AH1562" s="8"/>
      <c r="AI1562" s="8"/>
      <c r="AJ1562" s="8"/>
      <c r="AK1562" s="8"/>
      <c r="AL1562" s="8"/>
      <c r="AM1562" s="8"/>
      <c r="AN1562" s="8"/>
      <c r="AO1562" s="8"/>
      <c r="AP1562" s="8"/>
      <c r="AQ1562" s="8"/>
      <c r="AR1562" s="8"/>
      <c r="AS1562" s="8"/>
      <c r="AT1562" s="8"/>
      <c r="AU1562" s="8"/>
      <c r="AV1562" s="8"/>
      <c r="AW1562" s="8"/>
      <c r="AX1562" s="8"/>
      <c r="AY1562" s="8"/>
      <c r="AZ1562" s="8"/>
      <c r="BA1562" s="8"/>
      <c r="BB1562" s="8"/>
      <c r="BC1562" s="8"/>
      <c r="BD1562" s="8"/>
      <c r="BE1562" s="8"/>
      <c r="BF1562" s="8"/>
      <c r="BG1562" s="8"/>
      <c r="BH1562" s="8"/>
      <c r="BI1562" s="8"/>
      <c r="BJ1562" s="8"/>
      <c r="BK1562" s="8"/>
      <c r="BL1562" s="8"/>
      <c r="BM1562" s="8"/>
      <c r="BN1562" s="8"/>
      <c r="BO1562" s="8"/>
      <c r="BP1562" s="8"/>
      <c r="BQ1562" s="8"/>
      <c r="BR1562" s="16" t="str">
        <v>0- Port Costs</v>
      </c>
      <c r="BV1562" s="16" t="str">
        <v>0- Port Value</v>
      </c>
      <c r="BW1562" s="8"/>
      <c r="BX1562" s="16" t="str">
        <v>0</v>
      </c>
    </row>
    <row r="1563" spans="8:76" hidden="1" outlineLevel="1" x14ac:dyDescent="0.3">
      <c r="H1563" s="16" t="str">
        <v>0 - BM Costs</v>
      </c>
      <c r="L1563" s="16" t="str">
        <v>0 - BM Port</v>
      </c>
      <c r="N1563" s="16" t="str">
        <v>0 - Port Assets</v>
      </c>
      <c r="O1563" s="8"/>
      <c r="P1563" s="8"/>
      <c r="Q1563" s="8"/>
      <c r="R1563" s="8"/>
      <c r="S1563" s="8"/>
      <c r="T1563" s="8"/>
      <c r="U1563" s="8"/>
      <c r="V1563" s="8"/>
      <c r="W1563" s="8"/>
      <c r="X1563" s="8"/>
      <c r="Y1563" s="8"/>
      <c r="Z1563" s="8"/>
      <c r="AA1563" s="8"/>
      <c r="AB1563" s="8"/>
      <c r="AC1563" s="8"/>
      <c r="AD1563" s="8"/>
      <c r="AE1563" s="8"/>
      <c r="AF1563" s="8"/>
      <c r="AG1563" s="8"/>
      <c r="AH1563" s="8"/>
      <c r="AI1563" s="8"/>
      <c r="AJ1563" s="8"/>
      <c r="AK1563" s="8"/>
      <c r="AL1563" s="8"/>
      <c r="AM1563" s="8"/>
      <c r="AN1563" s="8"/>
      <c r="AO1563" s="8"/>
      <c r="AP1563" s="8"/>
      <c r="AQ1563" s="8"/>
      <c r="AR1563" s="8"/>
      <c r="AS1563" s="8"/>
      <c r="AT1563" s="8"/>
      <c r="AU1563" s="8"/>
      <c r="AV1563" s="8"/>
      <c r="AW1563" s="8"/>
      <c r="AX1563" s="8"/>
      <c r="AY1563" s="8"/>
      <c r="AZ1563" s="8"/>
      <c r="BA1563" s="8"/>
      <c r="BB1563" s="8"/>
      <c r="BC1563" s="8"/>
      <c r="BD1563" s="8"/>
      <c r="BE1563" s="8"/>
      <c r="BF1563" s="8"/>
      <c r="BG1563" s="8"/>
      <c r="BH1563" s="8"/>
      <c r="BI1563" s="8"/>
      <c r="BJ1563" s="8"/>
      <c r="BK1563" s="8"/>
      <c r="BL1563" s="8"/>
      <c r="BM1563" s="8"/>
      <c r="BN1563" s="8"/>
      <c r="BO1563" s="8"/>
      <c r="BP1563" s="8"/>
      <c r="BQ1563" s="8"/>
      <c r="BR1563" s="16" t="str">
        <v>0- Port Costs</v>
      </c>
      <c r="BV1563" s="16" t="str">
        <v>0- Port Value</v>
      </c>
      <c r="BW1563" s="8"/>
      <c r="BX1563" s="16" t="str">
        <v>0</v>
      </c>
    </row>
    <row r="1564" spans="8:76" hidden="1" outlineLevel="1" x14ac:dyDescent="0.3">
      <c r="H1564" s="16" t="str">
        <v>0 - BM Costs</v>
      </c>
      <c r="L1564" s="16" t="str">
        <v>0 - BM Port</v>
      </c>
      <c r="N1564" s="16" t="str">
        <v>0 - Port Assets</v>
      </c>
      <c r="O1564" s="8"/>
      <c r="P1564" s="8"/>
      <c r="Q1564" s="8"/>
      <c r="R1564" s="8"/>
      <c r="S1564" s="8"/>
      <c r="T1564" s="8"/>
      <c r="U1564" s="8"/>
      <c r="V1564" s="8"/>
      <c r="W1564" s="8"/>
      <c r="X1564" s="8"/>
      <c r="Y1564" s="8"/>
      <c r="Z1564" s="8"/>
      <c r="AA1564" s="8"/>
      <c r="AB1564" s="8"/>
      <c r="AC1564" s="8"/>
      <c r="AD1564" s="8"/>
      <c r="AE1564" s="8"/>
      <c r="AF1564" s="8"/>
      <c r="AG1564" s="8"/>
      <c r="AH1564" s="8"/>
      <c r="AI1564" s="8"/>
      <c r="AJ1564" s="8"/>
      <c r="AK1564" s="8"/>
      <c r="AL1564" s="8"/>
      <c r="AM1564" s="8"/>
      <c r="AN1564" s="8"/>
      <c r="AO1564" s="8"/>
      <c r="AP1564" s="8"/>
      <c r="AQ1564" s="8"/>
      <c r="AR1564" s="8"/>
      <c r="AS1564" s="8"/>
      <c r="AT1564" s="8"/>
      <c r="AU1564" s="8"/>
      <c r="AV1564" s="8"/>
      <c r="AW1564" s="8"/>
      <c r="AX1564" s="8"/>
      <c r="AY1564" s="8"/>
      <c r="AZ1564" s="8"/>
      <c r="BA1564" s="8"/>
      <c r="BB1564" s="8"/>
      <c r="BC1564" s="8"/>
      <c r="BD1564" s="8"/>
      <c r="BE1564" s="8"/>
      <c r="BF1564" s="8"/>
      <c r="BG1564" s="8"/>
      <c r="BH1564" s="8"/>
      <c r="BI1564" s="8"/>
      <c r="BJ1564" s="8"/>
      <c r="BK1564" s="8"/>
      <c r="BL1564" s="8"/>
      <c r="BM1564" s="8"/>
      <c r="BN1564" s="8"/>
      <c r="BO1564" s="8"/>
      <c r="BP1564" s="8"/>
      <c r="BQ1564" s="8"/>
      <c r="BR1564" s="16" t="str">
        <v>0- Port Costs</v>
      </c>
      <c r="BV1564" s="16" t="str">
        <v>0- Port Value</v>
      </c>
      <c r="BW1564" s="8"/>
      <c r="BX1564" s="16" t="str">
        <v>0</v>
      </c>
    </row>
    <row r="1565" spans="8:76" hidden="1" outlineLevel="1" x14ac:dyDescent="0.3">
      <c r="H1565" s="16" t="str">
        <v>0 - BM Costs</v>
      </c>
      <c r="L1565" s="16" t="str">
        <v>0 - BM Port</v>
      </c>
      <c r="N1565" s="16" t="str">
        <v>0 - Port Assets</v>
      </c>
      <c r="O1565" s="8"/>
      <c r="P1565" s="8"/>
      <c r="Q1565" s="8"/>
      <c r="R1565" s="8"/>
      <c r="S1565" s="8"/>
      <c r="T1565" s="8"/>
      <c r="U1565" s="8"/>
      <c r="V1565" s="8"/>
      <c r="W1565" s="8"/>
      <c r="X1565" s="8"/>
      <c r="Y1565" s="8"/>
      <c r="Z1565" s="8"/>
      <c r="AA1565" s="8"/>
      <c r="AB1565" s="8"/>
      <c r="AC1565" s="8"/>
      <c r="AD1565" s="8"/>
      <c r="AE1565" s="8"/>
      <c r="AF1565" s="8"/>
      <c r="AG1565" s="8"/>
      <c r="AH1565" s="8"/>
      <c r="AI1565" s="8"/>
      <c r="AJ1565" s="8"/>
      <c r="AK1565" s="8"/>
      <c r="AL1565" s="8"/>
      <c r="AM1565" s="8"/>
      <c r="AN1565" s="8"/>
      <c r="AO1565" s="8"/>
      <c r="AP1565" s="8"/>
      <c r="AQ1565" s="8"/>
      <c r="AR1565" s="8"/>
      <c r="AS1565" s="8"/>
      <c r="AT1565" s="8"/>
      <c r="AU1565" s="8"/>
      <c r="AV1565" s="8"/>
      <c r="AW1565" s="8"/>
      <c r="AX1565" s="8"/>
      <c r="AY1565" s="8"/>
      <c r="AZ1565" s="8"/>
      <c r="BA1565" s="8"/>
      <c r="BB1565" s="8"/>
      <c r="BC1565" s="8"/>
      <c r="BD1565" s="8"/>
      <c r="BE1565" s="8"/>
      <c r="BF1565" s="8"/>
      <c r="BG1565" s="8"/>
      <c r="BH1565" s="8"/>
      <c r="BI1565" s="8"/>
      <c r="BJ1565" s="8"/>
      <c r="BK1565" s="8"/>
      <c r="BL1565" s="8"/>
      <c r="BM1565" s="8"/>
      <c r="BN1565" s="8"/>
      <c r="BO1565" s="8"/>
      <c r="BP1565" s="8"/>
      <c r="BQ1565" s="8"/>
      <c r="BR1565" s="16" t="str">
        <v>0- Port Costs</v>
      </c>
      <c r="BV1565" s="16" t="str">
        <v>0- Port Value</v>
      </c>
      <c r="BW1565" s="8"/>
      <c r="BX1565" s="16" t="str">
        <v>0</v>
      </c>
    </row>
    <row r="1566" spans="8:76" hidden="1" outlineLevel="1" x14ac:dyDescent="0.3">
      <c r="H1566" s="16" t="str">
        <v>0 - BM Costs</v>
      </c>
      <c r="L1566" s="16" t="str">
        <v>0 - BM Port</v>
      </c>
      <c r="N1566" s="16" t="str">
        <v>0 - Port Assets</v>
      </c>
      <c r="O1566" s="8"/>
      <c r="P1566" s="8"/>
      <c r="Q1566" s="8"/>
      <c r="R1566" s="8"/>
      <c r="S1566" s="8"/>
      <c r="T1566" s="8"/>
      <c r="U1566" s="8"/>
      <c r="V1566" s="8"/>
      <c r="W1566" s="8"/>
      <c r="X1566" s="8"/>
      <c r="Y1566" s="8"/>
      <c r="Z1566" s="8"/>
      <c r="AA1566" s="8"/>
      <c r="AB1566" s="8"/>
      <c r="AC1566" s="8"/>
      <c r="AD1566" s="8"/>
      <c r="AE1566" s="8"/>
      <c r="AF1566" s="8"/>
      <c r="AG1566" s="8"/>
      <c r="AH1566" s="8"/>
      <c r="AI1566" s="8"/>
      <c r="AJ1566" s="8"/>
      <c r="AK1566" s="8"/>
      <c r="AL1566" s="8"/>
      <c r="AM1566" s="8"/>
      <c r="AN1566" s="8"/>
      <c r="AO1566" s="8"/>
      <c r="AP1566" s="8"/>
      <c r="AQ1566" s="8"/>
      <c r="AR1566" s="8"/>
      <c r="AS1566" s="8"/>
      <c r="AT1566" s="8"/>
      <c r="AU1566" s="8"/>
      <c r="AV1566" s="8"/>
      <c r="AW1566" s="8"/>
      <c r="AX1566" s="8"/>
      <c r="AY1566" s="8"/>
      <c r="AZ1566" s="8"/>
      <c r="BA1566" s="8"/>
      <c r="BB1566" s="8"/>
      <c r="BC1566" s="8"/>
      <c r="BD1566" s="8"/>
      <c r="BE1566" s="8"/>
      <c r="BF1566" s="8"/>
      <c r="BG1566" s="8"/>
      <c r="BH1566" s="8"/>
      <c r="BI1566" s="8"/>
      <c r="BJ1566" s="8"/>
      <c r="BK1566" s="8"/>
      <c r="BL1566" s="8"/>
      <c r="BM1566" s="8"/>
      <c r="BN1566" s="8"/>
      <c r="BO1566" s="8"/>
      <c r="BP1566" s="8"/>
      <c r="BQ1566" s="8"/>
      <c r="BR1566" s="16" t="str">
        <v>0- Port Costs</v>
      </c>
      <c r="BV1566" s="16" t="str">
        <v>0- Port Value</v>
      </c>
      <c r="BW1566" s="8"/>
      <c r="BX1566" s="16" t="str">
        <v>0</v>
      </c>
    </row>
    <row r="1567" spans="8:76" hidden="1" outlineLevel="1" x14ac:dyDescent="0.3">
      <c r="H1567" s="16" t="str">
        <v>0 - BM Costs</v>
      </c>
      <c r="L1567" s="16" t="str">
        <v>0 - BM Port</v>
      </c>
      <c r="N1567" s="16" t="str">
        <v>0 - Port Assets</v>
      </c>
      <c r="O1567" s="8"/>
      <c r="P1567" s="8"/>
      <c r="Q1567" s="8"/>
      <c r="R1567" s="8"/>
      <c r="S1567" s="8"/>
      <c r="T1567" s="8"/>
      <c r="U1567" s="8"/>
      <c r="V1567" s="8"/>
      <c r="W1567" s="8"/>
      <c r="X1567" s="8"/>
      <c r="Y1567" s="8"/>
      <c r="Z1567" s="8"/>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8"/>
      <c r="AX1567" s="8"/>
      <c r="AY1567" s="8"/>
      <c r="AZ1567" s="8"/>
      <c r="BA1567" s="8"/>
      <c r="BB1567" s="8"/>
      <c r="BC1567" s="8"/>
      <c r="BD1567" s="8"/>
      <c r="BE1567" s="8"/>
      <c r="BF1567" s="8"/>
      <c r="BG1567" s="8"/>
      <c r="BH1567" s="8"/>
      <c r="BI1567" s="8"/>
      <c r="BJ1567" s="8"/>
      <c r="BK1567" s="8"/>
      <c r="BL1567" s="8"/>
      <c r="BM1567" s="8"/>
      <c r="BN1567" s="8"/>
      <c r="BO1567" s="8"/>
      <c r="BP1567" s="8"/>
      <c r="BQ1567" s="8"/>
      <c r="BR1567" s="16" t="str">
        <v>0- Port Costs</v>
      </c>
      <c r="BV1567" s="16" t="str">
        <v>0- Port Value</v>
      </c>
      <c r="BW1567" s="8"/>
      <c r="BX1567" s="16" t="str">
        <v>0</v>
      </c>
    </row>
    <row r="1568" spans="8:76" hidden="1" outlineLevel="1" x14ac:dyDescent="0.3">
      <c r="H1568" s="16" t="str">
        <v>0 - BM Costs</v>
      </c>
      <c r="L1568" s="16" t="str">
        <v>0 - BM Port</v>
      </c>
      <c r="N1568" s="16" t="str">
        <v>0 - Port Assets</v>
      </c>
      <c r="O1568" s="8"/>
      <c r="P1568" s="8"/>
      <c r="Q1568" s="8"/>
      <c r="R1568" s="8"/>
      <c r="S1568" s="8"/>
      <c r="T1568" s="8"/>
      <c r="U1568" s="8"/>
      <c r="V1568" s="8"/>
      <c r="W1568" s="8"/>
      <c r="X1568" s="8"/>
      <c r="Y1568" s="8"/>
      <c r="Z1568" s="8"/>
      <c r="AA1568" s="8"/>
      <c r="AB1568" s="8"/>
      <c r="AC1568" s="8"/>
      <c r="AD1568" s="8"/>
      <c r="AE1568" s="8"/>
      <c r="AF1568" s="8"/>
      <c r="AG1568" s="8"/>
      <c r="AH1568" s="8"/>
      <c r="AI1568" s="8"/>
      <c r="AJ1568" s="8"/>
      <c r="AK1568" s="8"/>
      <c r="AL1568" s="8"/>
      <c r="AM1568" s="8"/>
      <c r="AN1568" s="8"/>
      <c r="AO1568" s="8"/>
      <c r="AP1568" s="8"/>
      <c r="AQ1568" s="8"/>
      <c r="AR1568" s="8"/>
      <c r="AS1568" s="8"/>
      <c r="AT1568" s="8"/>
      <c r="AU1568" s="8"/>
      <c r="AV1568" s="8"/>
      <c r="AW1568" s="8"/>
      <c r="AX1568" s="8"/>
      <c r="AY1568" s="8"/>
      <c r="AZ1568" s="8"/>
      <c r="BA1568" s="8"/>
      <c r="BB1568" s="8"/>
      <c r="BC1568" s="8"/>
      <c r="BD1568" s="8"/>
      <c r="BE1568" s="8"/>
      <c r="BF1568" s="8"/>
      <c r="BG1568" s="8"/>
      <c r="BH1568" s="8"/>
      <c r="BI1568" s="8"/>
      <c r="BJ1568" s="8"/>
      <c r="BK1568" s="8"/>
      <c r="BL1568" s="8"/>
      <c r="BM1568" s="8"/>
      <c r="BN1568" s="8"/>
      <c r="BO1568" s="8"/>
      <c r="BP1568" s="8"/>
      <c r="BQ1568" s="8"/>
      <c r="BR1568" s="16" t="str">
        <v>0- Port Costs</v>
      </c>
      <c r="BV1568" s="16" t="str">
        <v>0- Port Value</v>
      </c>
      <c r="BW1568" s="8"/>
      <c r="BX1568" s="16" t="str">
        <v>0</v>
      </c>
    </row>
    <row r="1569" spans="8:76" hidden="1" outlineLevel="1" x14ac:dyDescent="0.3">
      <c r="H1569" s="16" t="str">
        <v>0 - BM Costs</v>
      </c>
      <c r="L1569" s="16" t="str">
        <v>0 - BM Port</v>
      </c>
      <c r="N1569" s="16" t="str">
        <v>0 - Port Assets</v>
      </c>
      <c r="O1569" s="8"/>
      <c r="P1569" s="8"/>
      <c r="Q1569" s="8"/>
      <c r="R1569" s="8"/>
      <c r="S1569" s="8"/>
      <c r="T1569" s="8"/>
      <c r="U1569" s="8"/>
      <c r="V1569" s="8"/>
      <c r="W1569" s="8"/>
      <c r="X1569" s="8"/>
      <c r="Y1569" s="8"/>
      <c r="Z1569" s="8"/>
      <c r="AA1569" s="8"/>
      <c r="AB1569" s="8"/>
      <c r="AC1569" s="8"/>
      <c r="AD1569" s="8"/>
      <c r="AE1569" s="8"/>
      <c r="AF1569" s="8"/>
      <c r="AG1569" s="8"/>
      <c r="AH1569" s="8"/>
      <c r="AI1569" s="8"/>
      <c r="AJ1569" s="8"/>
      <c r="AK1569" s="8"/>
      <c r="AL1569" s="8"/>
      <c r="AM1569" s="8"/>
      <c r="AN1569" s="8"/>
      <c r="AO1569" s="8"/>
      <c r="AP1569" s="8"/>
      <c r="AQ1569" s="8"/>
      <c r="AR1569" s="8"/>
      <c r="AS1569" s="8"/>
      <c r="AT1569" s="8"/>
      <c r="AU1569" s="8"/>
      <c r="AV1569" s="8"/>
      <c r="AW1569" s="8"/>
      <c r="AX1569" s="8"/>
      <c r="AY1569" s="8"/>
      <c r="AZ1569" s="8"/>
      <c r="BA1569" s="8"/>
      <c r="BB1569" s="8"/>
      <c r="BC1569" s="8"/>
      <c r="BD1569" s="8"/>
      <c r="BE1569" s="8"/>
      <c r="BF1569" s="8"/>
      <c r="BG1569" s="8"/>
      <c r="BH1569" s="8"/>
      <c r="BI1569" s="8"/>
      <c r="BJ1569" s="8"/>
      <c r="BK1569" s="8"/>
      <c r="BL1569" s="8"/>
      <c r="BM1569" s="8"/>
      <c r="BN1569" s="8"/>
      <c r="BO1569" s="8"/>
      <c r="BP1569" s="8"/>
      <c r="BQ1569" s="8"/>
      <c r="BR1569" s="16" t="str">
        <v>0- Port Costs</v>
      </c>
      <c r="BV1569" s="16" t="str">
        <v>0- Port Value</v>
      </c>
      <c r="BW1569" s="8"/>
      <c r="BX1569" s="16" t="str">
        <v>0</v>
      </c>
    </row>
    <row r="1570" spans="8:76" hidden="1" outlineLevel="1" x14ac:dyDescent="0.3">
      <c r="H1570" s="16" t="str">
        <v>0 - BM Costs</v>
      </c>
      <c r="L1570" s="16" t="str">
        <v>0 - BM Port</v>
      </c>
      <c r="N1570" s="16" t="str">
        <v>0 - Port Assets</v>
      </c>
      <c r="O1570" s="8"/>
      <c r="P1570" s="8"/>
      <c r="Q1570" s="8"/>
      <c r="R1570" s="8"/>
      <c r="S1570" s="8"/>
      <c r="T1570" s="8"/>
      <c r="U1570" s="8"/>
      <c r="V1570" s="8"/>
      <c r="W1570" s="8"/>
      <c r="X1570" s="8"/>
      <c r="Y1570" s="8"/>
      <c r="Z1570" s="8"/>
      <c r="AA1570" s="8"/>
      <c r="AB1570" s="8"/>
      <c r="AC1570" s="8"/>
      <c r="AD1570" s="8"/>
      <c r="AE1570" s="8"/>
      <c r="AF1570" s="8"/>
      <c r="AG1570" s="8"/>
      <c r="AH1570" s="8"/>
      <c r="AI1570" s="8"/>
      <c r="AJ1570" s="8"/>
      <c r="AK1570" s="8"/>
      <c r="AL1570" s="8"/>
      <c r="AM1570" s="8"/>
      <c r="AN1570" s="8"/>
      <c r="AO1570" s="8"/>
      <c r="AP1570" s="8"/>
      <c r="AQ1570" s="8"/>
      <c r="AR1570" s="8"/>
      <c r="AS1570" s="8"/>
      <c r="AT1570" s="8"/>
      <c r="AU1570" s="8"/>
      <c r="AV1570" s="8"/>
      <c r="AW1570" s="8"/>
      <c r="AX1570" s="8"/>
      <c r="AY1570" s="8"/>
      <c r="AZ1570" s="8"/>
      <c r="BA1570" s="8"/>
      <c r="BB1570" s="8"/>
      <c r="BC1570" s="8"/>
      <c r="BD1570" s="8"/>
      <c r="BE1570" s="8"/>
      <c r="BF1570" s="8"/>
      <c r="BG1570" s="8"/>
      <c r="BH1570" s="8"/>
      <c r="BI1570" s="8"/>
      <c r="BJ1570" s="8"/>
      <c r="BK1570" s="8"/>
      <c r="BL1570" s="8"/>
      <c r="BM1570" s="8"/>
      <c r="BN1570" s="8"/>
      <c r="BO1570" s="8"/>
      <c r="BP1570" s="8"/>
      <c r="BQ1570" s="8"/>
      <c r="BR1570" s="16" t="str">
        <v>0- Port Costs</v>
      </c>
      <c r="BV1570" s="16" t="str">
        <v>0- Port Value</v>
      </c>
      <c r="BW1570" s="8"/>
      <c r="BX1570" s="16" t="str">
        <v>0</v>
      </c>
    </row>
    <row r="1571" spans="8:76" hidden="1" outlineLevel="1" x14ac:dyDescent="0.3">
      <c r="H1571" s="16" t="str">
        <v>0 - BM Costs</v>
      </c>
      <c r="L1571" s="16" t="str">
        <v>0 - BM Port</v>
      </c>
      <c r="N1571" s="16" t="str">
        <v>0 - Port Assets</v>
      </c>
      <c r="O1571" s="8"/>
      <c r="P1571" s="8"/>
      <c r="Q1571" s="8"/>
      <c r="R1571" s="8"/>
      <c r="S1571" s="8"/>
      <c r="T1571" s="8"/>
      <c r="U1571" s="8"/>
      <c r="V1571" s="8"/>
      <c r="W1571" s="8"/>
      <c r="X1571" s="8"/>
      <c r="Y1571" s="8"/>
      <c r="Z1571" s="8"/>
      <c r="AA1571" s="8"/>
      <c r="AB1571" s="8"/>
      <c r="AC1571" s="8"/>
      <c r="AD1571" s="8"/>
      <c r="AE1571" s="8"/>
      <c r="AF1571" s="8"/>
      <c r="AG1571" s="8"/>
      <c r="AH1571" s="8"/>
      <c r="AI1571" s="8"/>
      <c r="AJ1571" s="8"/>
      <c r="AK1571" s="8"/>
      <c r="AL1571" s="8"/>
      <c r="AM1571" s="8"/>
      <c r="AN1571" s="8"/>
      <c r="AO1571" s="8"/>
      <c r="AP1571" s="8"/>
      <c r="AQ1571" s="8"/>
      <c r="AR1571" s="8"/>
      <c r="AS1571" s="8"/>
      <c r="AT1571" s="8"/>
      <c r="AU1571" s="8"/>
      <c r="AV1571" s="8"/>
      <c r="AW1571" s="8"/>
      <c r="AX1571" s="8"/>
      <c r="AY1571" s="8"/>
      <c r="AZ1571" s="8"/>
      <c r="BA1571" s="8"/>
      <c r="BB1571" s="8"/>
      <c r="BC1571" s="8"/>
      <c r="BD1571" s="8"/>
      <c r="BE1571" s="8"/>
      <c r="BF1571" s="8"/>
      <c r="BG1571" s="8"/>
      <c r="BH1571" s="8"/>
      <c r="BI1571" s="8"/>
      <c r="BJ1571" s="8"/>
      <c r="BK1571" s="8"/>
      <c r="BL1571" s="8"/>
      <c r="BM1571" s="8"/>
      <c r="BN1571" s="8"/>
      <c r="BO1571" s="8"/>
      <c r="BP1571" s="8"/>
      <c r="BQ1571" s="8"/>
      <c r="BR1571" s="16" t="str">
        <v>0- Port Costs</v>
      </c>
      <c r="BV1571" s="16" t="str">
        <v>0- Port Value</v>
      </c>
      <c r="BW1571" s="8"/>
      <c r="BX1571" s="16" t="str">
        <v>0</v>
      </c>
    </row>
    <row r="1572" spans="8:76" hidden="1" outlineLevel="1" x14ac:dyDescent="0.3">
      <c r="H1572" s="16" t="str">
        <v>0 - BM Costs</v>
      </c>
      <c r="L1572" s="16" t="str">
        <v>0 - BM Port</v>
      </c>
      <c r="N1572" s="16" t="str">
        <v>0 - Port Assets</v>
      </c>
      <c r="O1572" s="8"/>
      <c r="P1572" s="8"/>
      <c r="Q1572" s="8"/>
      <c r="R1572" s="8"/>
      <c r="S1572" s="8"/>
      <c r="T1572" s="8"/>
      <c r="U1572" s="8"/>
      <c r="V1572" s="8"/>
      <c r="W1572" s="8"/>
      <c r="X1572" s="8"/>
      <c r="Y1572" s="8"/>
      <c r="Z1572" s="8"/>
      <c r="AA1572" s="8"/>
      <c r="AB1572" s="8"/>
      <c r="AC1572" s="8"/>
      <c r="AD1572" s="8"/>
      <c r="AE1572" s="8"/>
      <c r="AF1572" s="8"/>
      <c r="AG1572" s="8"/>
      <c r="AH1572" s="8"/>
      <c r="AI1572" s="8"/>
      <c r="AJ1572" s="8"/>
      <c r="AK1572" s="8"/>
      <c r="AL1572" s="8"/>
      <c r="AM1572" s="8"/>
      <c r="AN1572" s="8"/>
      <c r="AO1572" s="8"/>
      <c r="AP1572" s="8"/>
      <c r="AQ1572" s="8"/>
      <c r="AR1572" s="8"/>
      <c r="AS1572" s="8"/>
      <c r="AT1572" s="8"/>
      <c r="AU1572" s="8"/>
      <c r="AV1572" s="8"/>
      <c r="AW1572" s="8"/>
      <c r="AX1572" s="8"/>
      <c r="AY1572" s="8"/>
      <c r="AZ1572" s="8"/>
      <c r="BA1572" s="8"/>
      <c r="BB1572" s="8"/>
      <c r="BC1572" s="8"/>
      <c r="BD1572" s="8"/>
      <c r="BE1572" s="8"/>
      <c r="BF1572" s="8"/>
      <c r="BG1572" s="8"/>
      <c r="BH1572" s="8"/>
      <c r="BI1572" s="8"/>
      <c r="BJ1572" s="8"/>
      <c r="BK1572" s="8"/>
      <c r="BL1572" s="8"/>
      <c r="BM1572" s="8"/>
      <c r="BN1572" s="8"/>
      <c r="BO1572" s="8"/>
      <c r="BP1572" s="8"/>
      <c r="BQ1572" s="8"/>
      <c r="BR1572" s="16" t="str">
        <v>0- Port Costs</v>
      </c>
      <c r="BV1572" s="16" t="str">
        <v>0- Port Value</v>
      </c>
      <c r="BW1572" s="8"/>
      <c r="BX1572" s="16" t="str">
        <v>0</v>
      </c>
    </row>
    <row r="1573" spans="8:76" hidden="1" outlineLevel="1" x14ac:dyDescent="0.3">
      <c r="H1573" s="16" t="str">
        <v>0 - BM Costs</v>
      </c>
      <c r="L1573" s="16" t="str">
        <v>0 - BM Port</v>
      </c>
      <c r="N1573" s="16" t="str">
        <v>0 - Port Assets</v>
      </c>
      <c r="O1573" s="8"/>
      <c r="P1573" s="8"/>
      <c r="Q1573" s="8"/>
      <c r="R1573" s="8"/>
      <c r="S1573" s="8"/>
      <c r="T1573" s="8"/>
      <c r="U1573" s="8"/>
      <c r="V1573" s="8"/>
      <c r="W1573" s="8"/>
      <c r="X1573" s="8"/>
      <c r="Y1573" s="8"/>
      <c r="Z1573" s="8"/>
      <c r="AA1573" s="8"/>
      <c r="AB1573" s="8"/>
      <c r="AC1573" s="8"/>
      <c r="AD1573" s="8"/>
      <c r="AE1573" s="8"/>
      <c r="AF1573" s="8"/>
      <c r="AG1573" s="8"/>
      <c r="AH1573" s="8"/>
      <c r="AI1573" s="8"/>
      <c r="AJ1573" s="8"/>
      <c r="AK1573" s="8"/>
      <c r="AL1573" s="8"/>
      <c r="AM1573" s="8"/>
      <c r="AN1573" s="8"/>
      <c r="AO1573" s="8"/>
      <c r="AP1573" s="8"/>
      <c r="AQ1573" s="8"/>
      <c r="AR1573" s="8"/>
      <c r="AS1573" s="8"/>
      <c r="AT1573" s="8"/>
      <c r="AU1573" s="8"/>
      <c r="AV1573" s="8"/>
      <c r="AW1573" s="8"/>
      <c r="AX1573" s="8"/>
      <c r="AY1573" s="8"/>
      <c r="AZ1573" s="8"/>
      <c r="BA1573" s="8"/>
      <c r="BB1573" s="8"/>
      <c r="BC1573" s="8"/>
      <c r="BD1573" s="8"/>
      <c r="BE1573" s="8"/>
      <c r="BF1573" s="8"/>
      <c r="BG1573" s="8"/>
      <c r="BH1573" s="8"/>
      <c r="BI1573" s="8"/>
      <c r="BJ1573" s="8"/>
      <c r="BK1573" s="8"/>
      <c r="BL1573" s="8"/>
      <c r="BM1573" s="8"/>
      <c r="BN1573" s="8"/>
      <c r="BO1573" s="8"/>
      <c r="BP1573" s="8"/>
      <c r="BQ1573" s="8"/>
      <c r="BR1573" s="16" t="str">
        <v>0- Port Costs</v>
      </c>
      <c r="BV1573" s="16" t="str">
        <v>0- Port Value</v>
      </c>
      <c r="BW1573" s="8"/>
      <c r="BX1573" s="16" t="str">
        <v>0</v>
      </c>
    </row>
    <row r="1574" spans="8:76" hidden="1" outlineLevel="1" x14ac:dyDescent="0.3">
      <c r="H1574" s="16" t="str">
        <v>0 - BM Costs</v>
      </c>
      <c r="L1574" s="16" t="str">
        <v>0 - BM Port</v>
      </c>
      <c r="N1574" s="16" t="str">
        <v>0 - Port Assets</v>
      </c>
      <c r="O1574" s="8"/>
      <c r="P1574" s="8"/>
      <c r="Q1574" s="8"/>
      <c r="R1574" s="8"/>
      <c r="S1574" s="8"/>
      <c r="T1574" s="8"/>
      <c r="U1574" s="8"/>
      <c r="V1574" s="8"/>
      <c r="W1574" s="8"/>
      <c r="X1574" s="8"/>
      <c r="Y1574" s="8"/>
      <c r="Z1574" s="8"/>
      <c r="AA1574" s="8"/>
      <c r="AB1574" s="8"/>
      <c r="AC1574" s="8"/>
      <c r="AD1574" s="8"/>
      <c r="AE1574" s="8"/>
      <c r="AF1574" s="8"/>
      <c r="AG1574" s="8"/>
      <c r="AH1574" s="8"/>
      <c r="AI1574" s="8"/>
      <c r="AJ1574" s="8"/>
      <c r="AK1574" s="8"/>
      <c r="AL1574" s="8"/>
      <c r="AM1574" s="8"/>
      <c r="AN1574" s="8"/>
      <c r="AO1574" s="8"/>
      <c r="AP1574" s="8"/>
      <c r="AQ1574" s="8"/>
      <c r="AR1574" s="8"/>
      <c r="AS1574" s="8"/>
      <c r="AT1574" s="8"/>
      <c r="AU1574" s="8"/>
      <c r="AV1574" s="8"/>
      <c r="AW1574" s="8"/>
      <c r="AX1574" s="8"/>
      <c r="AY1574" s="8"/>
      <c r="AZ1574" s="8"/>
      <c r="BA1574" s="8"/>
      <c r="BB1574" s="8"/>
      <c r="BC1574" s="8"/>
      <c r="BD1574" s="8"/>
      <c r="BE1574" s="8"/>
      <c r="BF1574" s="8"/>
      <c r="BG1574" s="8"/>
      <c r="BH1574" s="8"/>
      <c r="BI1574" s="8"/>
      <c r="BJ1574" s="8"/>
      <c r="BK1574" s="8"/>
      <c r="BL1574" s="8"/>
      <c r="BM1574" s="8"/>
      <c r="BN1574" s="8"/>
      <c r="BO1574" s="8"/>
      <c r="BP1574" s="8"/>
      <c r="BQ1574" s="8"/>
      <c r="BR1574" s="16" t="str">
        <v>0- Port Costs</v>
      </c>
      <c r="BV1574" s="16" t="str">
        <v>0- Port Value</v>
      </c>
      <c r="BW1574" s="8"/>
      <c r="BX1574" s="16" t="str">
        <v>0</v>
      </c>
    </row>
    <row r="1575" spans="8:76" hidden="1" outlineLevel="1" x14ac:dyDescent="0.3">
      <c r="H1575" s="16" t="str">
        <v>0 - BM Costs</v>
      </c>
      <c r="L1575" s="16" t="str">
        <v>0 - BM Port</v>
      </c>
      <c r="N1575" s="16" t="str">
        <v>0 - Port Assets</v>
      </c>
      <c r="O1575" s="8"/>
      <c r="P1575" s="8"/>
      <c r="Q1575" s="8"/>
      <c r="R1575" s="8"/>
      <c r="S1575" s="8"/>
      <c r="T1575" s="8"/>
      <c r="U1575" s="8"/>
      <c r="V1575" s="8"/>
      <c r="W1575" s="8"/>
      <c r="X1575" s="8"/>
      <c r="Y1575" s="8"/>
      <c r="Z1575" s="8"/>
      <c r="AA1575" s="8"/>
      <c r="AB1575" s="8"/>
      <c r="AC1575" s="8"/>
      <c r="AD1575" s="8"/>
      <c r="AE1575" s="8"/>
      <c r="AF1575" s="8"/>
      <c r="AG1575" s="8"/>
      <c r="AH1575" s="8"/>
      <c r="AI1575" s="8"/>
      <c r="AJ1575" s="8"/>
      <c r="AK1575" s="8"/>
      <c r="AL1575" s="8"/>
      <c r="AM1575" s="8"/>
      <c r="AN1575" s="8"/>
      <c r="AO1575" s="8"/>
      <c r="AP1575" s="8"/>
      <c r="AQ1575" s="8"/>
      <c r="AR1575" s="8"/>
      <c r="AS1575" s="8"/>
      <c r="AT1575" s="8"/>
      <c r="AU1575" s="8"/>
      <c r="AV1575" s="8"/>
      <c r="AW1575" s="8"/>
      <c r="AX1575" s="8"/>
      <c r="AY1575" s="8"/>
      <c r="AZ1575" s="8"/>
      <c r="BA1575" s="8"/>
      <c r="BB1575" s="8"/>
      <c r="BC1575" s="8"/>
      <c r="BD1575" s="8"/>
      <c r="BE1575" s="8"/>
      <c r="BF1575" s="8"/>
      <c r="BG1575" s="8"/>
      <c r="BH1575" s="8"/>
      <c r="BI1575" s="8"/>
      <c r="BJ1575" s="8"/>
      <c r="BK1575" s="8"/>
      <c r="BL1575" s="8"/>
      <c r="BM1575" s="8"/>
      <c r="BN1575" s="8"/>
      <c r="BO1575" s="8"/>
      <c r="BP1575" s="8"/>
      <c r="BQ1575" s="8"/>
      <c r="BR1575" s="16" t="str">
        <v>0- Port Costs</v>
      </c>
      <c r="BV1575" s="16" t="str">
        <v>0- Port Value</v>
      </c>
      <c r="BW1575" s="8"/>
      <c r="BX1575" s="16" t="str">
        <v>0</v>
      </c>
    </row>
    <row r="1576" spans="8:76" hidden="1" outlineLevel="1" x14ac:dyDescent="0.3">
      <c r="H1576" s="16" t="str">
        <v>0 - BM Costs</v>
      </c>
      <c r="L1576" s="16" t="str">
        <v>0 - BM Port</v>
      </c>
      <c r="N1576" s="16" t="str">
        <v>0 - Port Assets</v>
      </c>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c r="AL1576" s="8"/>
      <c r="AM1576" s="8"/>
      <c r="AN1576" s="8"/>
      <c r="AO1576" s="8"/>
      <c r="AP1576" s="8"/>
      <c r="AQ1576" s="8"/>
      <c r="AR1576" s="8"/>
      <c r="AS1576" s="8"/>
      <c r="AT1576" s="8"/>
      <c r="AU1576" s="8"/>
      <c r="AV1576" s="8"/>
      <c r="AW1576" s="8"/>
      <c r="AX1576" s="8"/>
      <c r="AY1576" s="8"/>
      <c r="AZ1576" s="8"/>
      <c r="BA1576" s="8"/>
      <c r="BB1576" s="8"/>
      <c r="BC1576" s="8"/>
      <c r="BD1576" s="8"/>
      <c r="BE1576" s="8"/>
      <c r="BF1576" s="8"/>
      <c r="BG1576" s="8"/>
      <c r="BH1576" s="8"/>
      <c r="BI1576" s="8"/>
      <c r="BJ1576" s="8"/>
      <c r="BK1576" s="8"/>
      <c r="BL1576" s="8"/>
      <c r="BM1576" s="8"/>
      <c r="BN1576" s="8"/>
      <c r="BO1576" s="8"/>
      <c r="BP1576" s="8"/>
      <c r="BQ1576" s="8"/>
      <c r="BR1576" s="16" t="str">
        <v>0- Port Costs</v>
      </c>
      <c r="BV1576" s="16" t="str">
        <v>0- Port Value</v>
      </c>
      <c r="BW1576" s="8"/>
      <c r="BX1576" s="16" t="str">
        <v>0</v>
      </c>
    </row>
    <row r="1577" spans="8:76" hidden="1" outlineLevel="1" x14ac:dyDescent="0.3">
      <c r="H1577" s="16" t="str">
        <v>0 - BM Costs</v>
      </c>
      <c r="L1577" s="16" t="str">
        <v>0 - BM Port</v>
      </c>
      <c r="N1577" s="16" t="str">
        <v>0 - Port Assets</v>
      </c>
      <c r="O1577" s="8"/>
      <c r="P1577" s="8"/>
      <c r="Q1577" s="8"/>
      <c r="R1577" s="8"/>
      <c r="S1577" s="8"/>
      <c r="T1577" s="8"/>
      <c r="U1577" s="8"/>
      <c r="V1577" s="8"/>
      <c r="W1577" s="8"/>
      <c r="X1577" s="8"/>
      <c r="Y1577" s="8"/>
      <c r="Z1577" s="8"/>
      <c r="AA1577" s="8"/>
      <c r="AB1577" s="8"/>
      <c r="AC1577" s="8"/>
      <c r="AD1577" s="8"/>
      <c r="AE1577" s="8"/>
      <c r="AF1577" s="8"/>
      <c r="AG1577" s="8"/>
      <c r="AH1577" s="8"/>
      <c r="AI1577" s="8"/>
      <c r="AJ1577" s="8"/>
      <c r="AK1577" s="8"/>
      <c r="AL1577" s="8"/>
      <c r="AM1577" s="8"/>
      <c r="AN1577" s="8"/>
      <c r="AO1577" s="8"/>
      <c r="AP1577" s="8"/>
      <c r="AQ1577" s="8"/>
      <c r="AR1577" s="8"/>
      <c r="AS1577" s="8"/>
      <c r="AT1577" s="8"/>
      <c r="AU1577" s="8"/>
      <c r="AV1577" s="8"/>
      <c r="AW1577" s="8"/>
      <c r="AX1577" s="8"/>
      <c r="AY1577" s="8"/>
      <c r="AZ1577" s="8"/>
      <c r="BA1577" s="8"/>
      <c r="BB1577" s="8"/>
      <c r="BC1577" s="8"/>
      <c r="BD1577" s="8"/>
      <c r="BE1577" s="8"/>
      <c r="BF1577" s="8"/>
      <c r="BG1577" s="8"/>
      <c r="BH1577" s="8"/>
      <c r="BI1577" s="8"/>
      <c r="BJ1577" s="8"/>
      <c r="BK1577" s="8"/>
      <c r="BL1577" s="8"/>
      <c r="BM1577" s="8"/>
      <c r="BN1577" s="8"/>
      <c r="BO1577" s="8"/>
      <c r="BP1577" s="8"/>
      <c r="BQ1577" s="8"/>
      <c r="BR1577" s="16" t="str">
        <v>0- Port Costs</v>
      </c>
      <c r="BV1577" s="16" t="str">
        <v>0- Port Value</v>
      </c>
      <c r="BW1577" s="8"/>
      <c r="BX1577" s="16" t="str">
        <v>0</v>
      </c>
    </row>
    <row r="1578" spans="8:76" hidden="1" outlineLevel="1" x14ac:dyDescent="0.3">
      <c r="H1578" s="16" t="str">
        <v>0 - BM Costs</v>
      </c>
      <c r="L1578" s="16" t="str">
        <v>0 - BM Port</v>
      </c>
      <c r="N1578" s="16" t="str">
        <v>0 - Port Assets</v>
      </c>
      <c r="O1578" s="8"/>
      <c r="P1578" s="8"/>
      <c r="Q1578" s="8"/>
      <c r="R1578" s="8"/>
      <c r="S1578" s="8"/>
      <c r="T1578" s="8"/>
      <c r="U1578" s="8"/>
      <c r="V1578" s="8"/>
      <c r="W1578" s="8"/>
      <c r="X1578" s="8"/>
      <c r="Y1578" s="8"/>
      <c r="Z1578" s="8"/>
      <c r="AA1578" s="8"/>
      <c r="AB1578" s="8"/>
      <c r="AC1578" s="8"/>
      <c r="AD1578" s="8"/>
      <c r="AE1578" s="8"/>
      <c r="AF1578" s="8"/>
      <c r="AG1578" s="8"/>
      <c r="AH1578" s="8"/>
      <c r="AI1578" s="8"/>
      <c r="AJ1578" s="8"/>
      <c r="AK1578" s="8"/>
      <c r="AL1578" s="8"/>
      <c r="AM1578" s="8"/>
      <c r="AN1578" s="8"/>
      <c r="AO1578" s="8"/>
      <c r="AP1578" s="8"/>
      <c r="AQ1578" s="8"/>
      <c r="AR1578" s="8"/>
      <c r="AS1578" s="8"/>
      <c r="AT1578" s="8"/>
      <c r="AU1578" s="8"/>
      <c r="AV1578" s="8"/>
      <c r="AW1578" s="8"/>
      <c r="AX1578" s="8"/>
      <c r="AY1578" s="8"/>
      <c r="AZ1578" s="8"/>
      <c r="BA1578" s="8"/>
      <c r="BB1578" s="8"/>
      <c r="BC1578" s="8"/>
      <c r="BD1578" s="8"/>
      <c r="BE1578" s="8"/>
      <c r="BF1578" s="8"/>
      <c r="BG1578" s="8"/>
      <c r="BH1578" s="8"/>
      <c r="BI1578" s="8"/>
      <c r="BJ1578" s="8"/>
      <c r="BK1578" s="8"/>
      <c r="BL1578" s="8"/>
      <c r="BM1578" s="8"/>
      <c r="BN1578" s="8"/>
      <c r="BO1578" s="8"/>
      <c r="BP1578" s="8"/>
      <c r="BQ1578" s="8"/>
      <c r="BR1578" s="16" t="str">
        <v>0- Port Costs</v>
      </c>
      <c r="BV1578" s="16" t="str">
        <v>0- Port Value</v>
      </c>
      <c r="BW1578" s="8"/>
      <c r="BX1578" s="16" t="str">
        <v>0</v>
      </c>
    </row>
    <row r="1579" spans="8:76" hidden="1" outlineLevel="1" x14ac:dyDescent="0.3">
      <c r="H1579" s="16" t="str">
        <v>0 - BM Costs</v>
      </c>
      <c r="L1579" s="16" t="str">
        <v>0 - BM Port</v>
      </c>
      <c r="N1579" s="16" t="str">
        <v>0 - Port Assets</v>
      </c>
      <c r="O1579" s="8"/>
      <c r="P1579" s="8"/>
      <c r="Q1579" s="8"/>
      <c r="R1579" s="8"/>
      <c r="S1579" s="8"/>
      <c r="T1579" s="8"/>
      <c r="U1579" s="8"/>
      <c r="V1579" s="8"/>
      <c r="W1579" s="8"/>
      <c r="X1579" s="8"/>
      <c r="Y1579" s="8"/>
      <c r="Z1579" s="8"/>
      <c r="AA1579" s="8"/>
      <c r="AB1579" s="8"/>
      <c r="AC1579" s="8"/>
      <c r="AD1579" s="8"/>
      <c r="AE1579" s="8"/>
      <c r="AF1579" s="8"/>
      <c r="AG1579" s="8"/>
      <c r="AH1579" s="8"/>
      <c r="AI1579" s="8"/>
      <c r="AJ1579" s="8"/>
      <c r="AK1579" s="8"/>
      <c r="AL1579" s="8"/>
      <c r="AM1579" s="8"/>
      <c r="AN1579" s="8"/>
      <c r="AO1579" s="8"/>
      <c r="AP1579" s="8"/>
      <c r="AQ1579" s="8"/>
      <c r="AR1579" s="8"/>
      <c r="AS1579" s="8"/>
      <c r="AT1579" s="8"/>
      <c r="AU1579" s="8"/>
      <c r="AV1579" s="8"/>
      <c r="AW1579" s="8"/>
      <c r="AX1579" s="8"/>
      <c r="AY1579" s="8"/>
      <c r="AZ1579" s="8"/>
      <c r="BA1579" s="8"/>
      <c r="BB1579" s="8"/>
      <c r="BC1579" s="8"/>
      <c r="BD1579" s="8"/>
      <c r="BE1579" s="8"/>
      <c r="BF1579" s="8"/>
      <c r="BG1579" s="8"/>
      <c r="BH1579" s="8"/>
      <c r="BI1579" s="8"/>
      <c r="BJ1579" s="8"/>
      <c r="BK1579" s="8"/>
      <c r="BL1579" s="8"/>
      <c r="BM1579" s="8"/>
      <c r="BN1579" s="8"/>
      <c r="BO1579" s="8"/>
      <c r="BP1579" s="8"/>
      <c r="BQ1579" s="8"/>
      <c r="BR1579" s="16" t="str">
        <v>0- Port Costs</v>
      </c>
      <c r="BV1579" s="16" t="str">
        <v>0- Port Value</v>
      </c>
      <c r="BW1579" s="8"/>
      <c r="BX1579" s="16" t="str">
        <v>0</v>
      </c>
    </row>
    <row r="1580" spans="8:76" hidden="1" outlineLevel="1" x14ac:dyDescent="0.3">
      <c r="H1580" s="16" t="str">
        <v>0 - BM Costs</v>
      </c>
      <c r="L1580" s="16" t="str">
        <v>0 - BM Port</v>
      </c>
      <c r="N1580" s="16" t="str">
        <v>0 - Port Assets</v>
      </c>
      <c r="O1580" s="8"/>
      <c r="P1580" s="8"/>
      <c r="Q1580" s="8"/>
      <c r="R1580" s="8"/>
      <c r="S1580" s="8"/>
      <c r="T1580" s="8"/>
      <c r="U1580" s="8"/>
      <c r="V1580" s="8"/>
      <c r="W1580" s="8"/>
      <c r="X1580" s="8"/>
      <c r="Y1580" s="8"/>
      <c r="Z1580" s="8"/>
      <c r="AA1580" s="8"/>
      <c r="AB1580" s="8"/>
      <c r="AC1580" s="8"/>
      <c r="AD1580" s="8"/>
      <c r="AE1580" s="8"/>
      <c r="AF1580" s="8"/>
      <c r="AG1580" s="8"/>
      <c r="AH1580" s="8"/>
      <c r="AI1580" s="8"/>
      <c r="AJ1580" s="8"/>
      <c r="AK1580" s="8"/>
      <c r="AL1580" s="8"/>
      <c r="AM1580" s="8"/>
      <c r="AN1580" s="8"/>
      <c r="AO1580" s="8"/>
      <c r="AP1580" s="8"/>
      <c r="AQ1580" s="8"/>
      <c r="AR1580" s="8"/>
      <c r="AS1580" s="8"/>
      <c r="AT1580" s="8"/>
      <c r="AU1580" s="8"/>
      <c r="AV1580" s="8"/>
      <c r="AW1580" s="8"/>
      <c r="AX1580" s="8"/>
      <c r="AY1580" s="8"/>
      <c r="AZ1580" s="8"/>
      <c r="BA1580" s="8"/>
      <c r="BB1580" s="8"/>
      <c r="BC1580" s="8"/>
      <c r="BD1580" s="8"/>
      <c r="BE1580" s="8"/>
      <c r="BF1580" s="8"/>
      <c r="BG1580" s="8"/>
      <c r="BH1580" s="8"/>
      <c r="BI1580" s="8"/>
      <c r="BJ1580" s="8"/>
      <c r="BK1580" s="8"/>
      <c r="BL1580" s="8"/>
      <c r="BM1580" s="8"/>
      <c r="BN1580" s="8"/>
      <c r="BO1580" s="8"/>
      <c r="BP1580" s="8"/>
      <c r="BQ1580" s="8"/>
      <c r="BR1580" s="16" t="str">
        <v>0- Port Costs</v>
      </c>
      <c r="BV1580" s="16" t="str">
        <v>0- Port Value</v>
      </c>
      <c r="BW1580" s="8"/>
      <c r="BX1580" s="16" t="str">
        <v>0</v>
      </c>
    </row>
    <row r="1581" spans="8:76" hidden="1" outlineLevel="1" x14ac:dyDescent="0.3">
      <c r="H1581" s="16" t="str">
        <v>0 - BM Costs</v>
      </c>
      <c r="L1581" s="16" t="str">
        <v>0 - BM Port</v>
      </c>
      <c r="N1581" s="16" t="str">
        <v>0 - Port Assets</v>
      </c>
      <c r="O1581" s="8"/>
      <c r="P1581" s="8"/>
      <c r="Q1581" s="8"/>
      <c r="R1581" s="8"/>
      <c r="S1581" s="8"/>
      <c r="T1581" s="8"/>
      <c r="U1581" s="8"/>
      <c r="V1581" s="8"/>
      <c r="W1581" s="8"/>
      <c r="X1581" s="8"/>
      <c r="Y1581" s="8"/>
      <c r="Z1581" s="8"/>
      <c r="AA1581" s="8"/>
      <c r="AB1581" s="8"/>
      <c r="AC1581" s="8"/>
      <c r="AD1581" s="8"/>
      <c r="AE1581" s="8"/>
      <c r="AF1581" s="8"/>
      <c r="AG1581" s="8"/>
      <c r="AH1581" s="8"/>
      <c r="AI1581" s="8"/>
      <c r="AJ1581" s="8"/>
      <c r="AK1581" s="8"/>
      <c r="AL1581" s="8"/>
      <c r="AM1581" s="8"/>
      <c r="AN1581" s="8"/>
      <c r="AO1581" s="8"/>
      <c r="AP1581" s="8"/>
      <c r="AQ1581" s="8"/>
      <c r="AR1581" s="8"/>
      <c r="AS1581" s="8"/>
      <c r="AT1581" s="8"/>
      <c r="AU1581" s="8"/>
      <c r="AV1581" s="8"/>
      <c r="AW1581" s="8"/>
      <c r="AX1581" s="8"/>
      <c r="AY1581" s="8"/>
      <c r="AZ1581" s="8"/>
      <c r="BA1581" s="8"/>
      <c r="BB1581" s="8"/>
      <c r="BC1581" s="8"/>
      <c r="BD1581" s="8"/>
      <c r="BE1581" s="8"/>
      <c r="BF1581" s="8"/>
      <c r="BG1581" s="8"/>
      <c r="BH1581" s="8"/>
      <c r="BI1581" s="8"/>
      <c r="BJ1581" s="8"/>
      <c r="BK1581" s="8"/>
      <c r="BL1581" s="8"/>
      <c r="BM1581" s="8"/>
      <c r="BN1581" s="8"/>
      <c r="BO1581" s="8"/>
      <c r="BP1581" s="8"/>
      <c r="BQ1581" s="8"/>
      <c r="BR1581" s="16" t="str">
        <v>0- Port Costs</v>
      </c>
      <c r="BV1581" s="16" t="str">
        <v>0- Port Value</v>
      </c>
      <c r="BW1581" s="8"/>
      <c r="BX1581" s="16" t="str">
        <v>0</v>
      </c>
    </row>
    <row r="1582" spans="8:76" hidden="1" outlineLevel="1" x14ac:dyDescent="0.3">
      <c r="H1582" s="16" t="str">
        <v>0 - BM Costs</v>
      </c>
      <c r="L1582" s="16" t="str">
        <v>0 - BM Port</v>
      </c>
      <c r="N1582" s="16" t="str">
        <v>0 - Port Assets</v>
      </c>
      <c r="O1582" s="8"/>
      <c r="P1582" s="8"/>
      <c r="Q1582" s="8"/>
      <c r="R1582" s="8"/>
      <c r="S1582" s="8"/>
      <c r="T1582" s="8"/>
      <c r="U1582" s="8"/>
      <c r="V1582" s="8"/>
      <c r="W1582" s="8"/>
      <c r="X1582" s="8"/>
      <c r="Y1582" s="8"/>
      <c r="Z1582" s="8"/>
      <c r="AA1582" s="8"/>
      <c r="AB1582" s="8"/>
      <c r="AC1582" s="8"/>
      <c r="AD1582" s="8"/>
      <c r="AE1582" s="8"/>
      <c r="AF1582" s="8"/>
      <c r="AG1582" s="8"/>
      <c r="AH1582" s="8"/>
      <c r="AI1582" s="8"/>
      <c r="AJ1582" s="8"/>
      <c r="AK1582" s="8"/>
      <c r="AL1582" s="8"/>
      <c r="AM1582" s="8"/>
      <c r="AN1582" s="8"/>
      <c r="AO1582" s="8"/>
      <c r="AP1582" s="8"/>
      <c r="AQ1582" s="8"/>
      <c r="AR1582" s="8"/>
      <c r="AS1582" s="8"/>
      <c r="AT1582" s="8"/>
      <c r="AU1582" s="8"/>
      <c r="AV1582" s="8"/>
      <c r="AW1582" s="8"/>
      <c r="AX1582" s="8"/>
      <c r="AY1582" s="8"/>
      <c r="AZ1582" s="8"/>
      <c r="BA1582" s="8"/>
      <c r="BB1582" s="8"/>
      <c r="BC1582" s="8"/>
      <c r="BD1582" s="8"/>
      <c r="BE1582" s="8"/>
      <c r="BF1582" s="8"/>
      <c r="BG1582" s="8"/>
      <c r="BH1582" s="8"/>
      <c r="BI1582" s="8"/>
      <c r="BJ1582" s="8"/>
      <c r="BK1582" s="8"/>
      <c r="BL1582" s="8"/>
      <c r="BM1582" s="8"/>
      <c r="BN1582" s="8"/>
      <c r="BO1582" s="8"/>
      <c r="BP1582" s="8"/>
      <c r="BQ1582" s="8"/>
      <c r="BR1582" s="16" t="str">
        <v>0- Port Costs</v>
      </c>
      <c r="BV1582" s="16" t="str">
        <v>0- Port Value</v>
      </c>
      <c r="BW1582" s="8"/>
      <c r="BX1582" s="16" t="str">
        <v>0</v>
      </c>
    </row>
    <row r="1583" spans="8:76" hidden="1" outlineLevel="1" x14ac:dyDescent="0.3">
      <c r="H1583" s="16" t="str">
        <v>0 - BM Costs</v>
      </c>
      <c r="L1583" s="16" t="str">
        <v>0 - BM Port</v>
      </c>
      <c r="N1583" s="16" t="str">
        <v>0 - Port Assets</v>
      </c>
      <c r="O1583" s="8"/>
      <c r="P1583" s="8"/>
      <c r="Q1583" s="8"/>
      <c r="R1583" s="8"/>
      <c r="S1583" s="8"/>
      <c r="T1583" s="8"/>
      <c r="U1583" s="8"/>
      <c r="V1583" s="8"/>
      <c r="W1583" s="8"/>
      <c r="X1583" s="8"/>
      <c r="Y1583" s="8"/>
      <c r="Z1583" s="8"/>
      <c r="AA1583" s="8"/>
      <c r="AB1583" s="8"/>
      <c r="AC1583" s="8"/>
      <c r="AD1583" s="8"/>
      <c r="AE1583" s="8"/>
      <c r="AF1583" s="8"/>
      <c r="AG1583" s="8"/>
      <c r="AH1583" s="8"/>
      <c r="AI1583" s="8"/>
      <c r="AJ1583" s="8"/>
      <c r="AK1583" s="8"/>
      <c r="AL1583" s="8"/>
      <c r="AM1583" s="8"/>
      <c r="AN1583" s="8"/>
      <c r="AO1583" s="8"/>
      <c r="AP1583" s="8"/>
      <c r="AQ1583" s="8"/>
      <c r="AR1583" s="8"/>
      <c r="AS1583" s="8"/>
      <c r="AT1583" s="8"/>
      <c r="AU1583" s="8"/>
      <c r="AV1583" s="8"/>
      <c r="AW1583" s="8"/>
      <c r="AX1583" s="8"/>
      <c r="AY1583" s="8"/>
      <c r="AZ1583" s="8"/>
      <c r="BA1583" s="8"/>
      <c r="BB1583" s="8"/>
      <c r="BC1583" s="8"/>
      <c r="BD1583" s="8"/>
      <c r="BE1583" s="8"/>
      <c r="BF1583" s="8"/>
      <c r="BG1583" s="8"/>
      <c r="BH1583" s="8"/>
      <c r="BI1583" s="8"/>
      <c r="BJ1583" s="8"/>
      <c r="BK1583" s="8"/>
      <c r="BL1583" s="8"/>
      <c r="BM1583" s="8"/>
      <c r="BN1583" s="8"/>
      <c r="BO1583" s="8"/>
      <c r="BP1583" s="8"/>
      <c r="BQ1583" s="8"/>
      <c r="BR1583" s="16" t="str">
        <v>0- Port Costs</v>
      </c>
      <c r="BV1583" s="16" t="str">
        <v>0- Port Value</v>
      </c>
      <c r="BW1583" s="8"/>
      <c r="BX1583" s="16" t="str">
        <v>0</v>
      </c>
    </row>
    <row r="1584" spans="8:76" hidden="1" outlineLevel="1" x14ac:dyDescent="0.3">
      <c r="H1584" s="16" t="str">
        <v>0 - BM Costs</v>
      </c>
      <c r="L1584" s="16" t="str">
        <v>0 - BM Port</v>
      </c>
      <c r="N1584" s="16" t="str">
        <v>0 - Port Assets</v>
      </c>
      <c r="O1584" s="8"/>
      <c r="P1584" s="8"/>
      <c r="Q1584" s="8"/>
      <c r="R1584" s="8"/>
      <c r="S1584" s="8"/>
      <c r="T1584" s="8"/>
      <c r="U1584" s="8"/>
      <c r="V1584" s="8"/>
      <c r="W1584" s="8"/>
      <c r="X1584" s="8"/>
      <c r="Y1584" s="8"/>
      <c r="Z1584" s="8"/>
      <c r="AA1584" s="8"/>
      <c r="AB1584" s="8"/>
      <c r="AC1584" s="8"/>
      <c r="AD1584" s="8"/>
      <c r="AE1584" s="8"/>
      <c r="AF1584" s="8"/>
      <c r="AG1584" s="8"/>
      <c r="AH1584" s="8"/>
      <c r="AI1584" s="8"/>
      <c r="AJ1584" s="8"/>
      <c r="AK1584" s="8"/>
      <c r="AL1584" s="8"/>
      <c r="AM1584" s="8"/>
      <c r="AN1584" s="8"/>
      <c r="AO1584" s="8"/>
      <c r="AP1584" s="8"/>
      <c r="AQ1584" s="8"/>
      <c r="AR1584" s="8"/>
      <c r="AS1584" s="8"/>
      <c r="AT1584" s="8"/>
      <c r="AU1584" s="8"/>
      <c r="AV1584" s="8"/>
      <c r="AW1584" s="8"/>
      <c r="AX1584" s="8"/>
      <c r="AY1584" s="8"/>
      <c r="AZ1584" s="8"/>
      <c r="BA1584" s="8"/>
      <c r="BB1584" s="8"/>
      <c r="BC1584" s="8"/>
      <c r="BD1584" s="8"/>
      <c r="BE1584" s="8"/>
      <c r="BF1584" s="8"/>
      <c r="BG1584" s="8"/>
      <c r="BH1584" s="8"/>
      <c r="BI1584" s="8"/>
      <c r="BJ1584" s="8"/>
      <c r="BK1584" s="8"/>
      <c r="BL1584" s="8"/>
      <c r="BM1584" s="8"/>
      <c r="BN1584" s="8"/>
      <c r="BO1584" s="8"/>
      <c r="BP1584" s="8"/>
      <c r="BQ1584" s="8"/>
      <c r="BR1584" s="16" t="str">
        <v>0- Port Costs</v>
      </c>
      <c r="BV1584" s="16" t="str">
        <v>0- Port Value</v>
      </c>
      <c r="BW1584" s="8"/>
      <c r="BX1584" s="16" t="str">
        <v>0</v>
      </c>
    </row>
    <row r="1585" spans="8:76" hidden="1" outlineLevel="1" x14ac:dyDescent="0.3">
      <c r="H1585" s="16" t="str">
        <v>0 - BM Costs</v>
      </c>
      <c r="L1585" s="16" t="str">
        <v>0 - BM Port</v>
      </c>
      <c r="N1585" s="16" t="str">
        <v>0 - Port Assets</v>
      </c>
      <c r="O1585" s="8"/>
      <c r="P1585" s="8"/>
      <c r="Q1585" s="8"/>
      <c r="R1585" s="8"/>
      <c r="S1585" s="8"/>
      <c r="T1585" s="8"/>
      <c r="U1585" s="8"/>
      <c r="V1585" s="8"/>
      <c r="W1585" s="8"/>
      <c r="X1585" s="8"/>
      <c r="Y1585" s="8"/>
      <c r="Z1585" s="8"/>
      <c r="AA1585" s="8"/>
      <c r="AB1585" s="8"/>
      <c r="AC1585" s="8"/>
      <c r="AD1585" s="8"/>
      <c r="AE1585" s="8"/>
      <c r="AF1585" s="8"/>
      <c r="AG1585" s="8"/>
      <c r="AH1585" s="8"/>
      <c r="AI1585" s="8"/>
      <c r="AJ1585" s="8"/>
      <c r="AK1585" s="8"/>
      <c r="AL1585" s="8"/>
      <c r="AM1585" s="8"/>
      <c r="AN1585" s="8"/>
      <c r="AO1585" s="8"/>
      <c r="AP1585" s="8"/>
      <c r="AQ1585" s="8"/>
      <c r="AR1585" s="8"/>
      <c r="AS1585" s="8"/>
      <c r="AT1585" s="8"/>
      <c r="AU1585" s="8"/>
      <c r="AV1585" s="8"/>
      <c r="AW1585" s="8"/>
      <c r="AX1585" s="8"/>
      <c r="AY1585" s="8"/>
      <c r="AZ1585" s="8"/>
      <c r="BA1585" s="8"/>
      <c r="BB1585" s="8"/>
      <c r="BC1585" s="8"/>
      <c r="BD1585" s="8"/>
      <c r="BE1585" s="8"/>
      <c r="BF1585" s="8"/>
      <c r="BG1585" s="8"/>
      <c r="BH1585" s="8"/>
      <c r="BI1585" s="8"/>
      <c r="BJ1585" s="8"/>
      <c r="BK1585" s="8"/>
      <c r="BL1585" s="8"/>
      <c r="BM1585" s="8"/>
      <c r="BN1585" s="8"/>
      <c r="BO1585" s="8"/>
      <c r="BP1585" s="8"/>
      <c r="BQ1585" s="8"/>
      <c r="BR1585" s="16" t="str">
        <v>0- Port Costs</v>
      </c>
      <c r="BV1585" s="16" t="str">
        <v>0- Port Value</v>
      </c>
      <c r="BW1585" s="8"/>
      <c r="BX1585" s="16" t="str">
        <v>0</v>
      </c>
    </row>
    <row r="1586" spans="8:76" hidden="1" outlineLevel="1" x14ac:dyDescent="0.3">
      <c r="H1586" s="16" t="str">
        <v>0 - BM Costs</v>
      </c>
      <c r="L1586" s="16" t="str">
        <v>0 - BM Port</v>
      </c>
      <c r="N1586" s="16" t="str">
        <v>0 - Port Assets</v>
      </c>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8"/>
      <c r="AX1586" s="8"/>
      <c r="AY1586" s="8"/>
      <c r="AZ1586" s="8"/>
      <c r="BA1586" s="8"/>
      <c r="BB1586" s="8"/>
      <c r="BC1586" s="8"/>
      <c r="BD1586" s="8"/>
      <c r="BE1586" s="8"/>
      <c r="BF1586" s="8"/>
      <c r="BG1586" s="8"/>
      <c r="BH1586" s="8"/>
      <c r="BI1586" s="8"/>
      <c r="BJ1586" s="8"/>
      <c r="BK1586" s="8"/>
      <c r="BL1586" s="8"/>
      <c r="BM1586" s="8"/>
      <c r="BN1586" s="8"/>
      <c r="BO1586" s="8"/>
      <c r="BP1586" s="8"/>
      <c r="BQ1586" s="8"/>
      <c r="BR1586" s="16" t="str">
        <v>0- Port Costs</v>
      </c>
      <c r="BV1586" s="16" t="str">
        <v>0- Port Value</v>
      </c>
      <c r="BW1586" s="8"/>
      <c r="BX1586" s="16" t="str">
        <v>0</v>
      </c>
    </row>
    <row r="1587" spans="8:76" hidden="1" outlineLevel="1" x14ac:dyDescent="0.3">
      <c r="H1587" s="16" t="str">
        <v>0 - BM Costs</v>
      </c>
      <c r="L1587" s="16" t="str">
        <v>0 - BM Port</v>
      </c>
      <c r="N1587" s="16" t="str">
        <v>0 - Port Assets</v>
      </c>
      <c r="O1587" s="8"/>
      <c r="P1587" s="8"/>
      <c r="Q1587" s="8"/>
      <c r="R1587" s="8"/>
      <c r="S1587" s="8"/>
      <c r="T1587" s="8"/>
      <c r="U1587" s="8"/>
      <c r="V1587" s="8"/>
      <c r="W1587" s="8"/>
      <c r="X1587" s="8"/>
      <c r="Y1587" s="8"/>
      <c r="Z1587" s="8"/>
      <c r="AA1587" s="8"/>
      <c r="AB1587" s="8"/>
      <c r="AC1587" s="8"/>
      <c r="AD1587" s="8"/>
      <c r="AE1587" s="8"/>
      <c r="AF1587" s="8"/>
      <c r="AG1587" s="8"/>
      <c r="AH1587" s="8"/>
      <c r="AI1587" s="8"/>
      <c r="AJ1587" s="8"/>
      <c r="AK1587" s="8"/>
      <c r="AL1587" s="8"/>
      <c r="AM1587" s="8"/>
      <c r="AN1587" s="8"/>
      <c r="AO1587" s="8"/>
      <c r="AP1587" s="8"/>
      <c r="AQ1587" s="8"/>
      <c r="AR1587" s="8"/>
      <c r="AS1587" s="8"/>
      <c r="AT1587" s="8"/>
      <c r="AU1587" s="8"/>
      <c r="AV1587" s="8"/>
      <c r="AW1587" s="8"/>
      <c r="AX1587" s="8"/>
      <c r="AY1587" s="8"/>
      <c r="AZ1587" s="8"/>
      <c r="BA1587" s="8"/>
      <c r="BB1587" s="8"/>
      <c r="BC1587" s="8"/>
      <c r="BD1587" s="8"/>
      <c r="BE1587" s="8"/>
      <c r="BF1587" s="8"/>
      <c r="BG1587" s="8"/>
      <c r="BH1587" s="8"/>
      <c r="BI1587" s="8"/>
      <c r="BJ1587" s="8"/>
      <c r="BK1587" s="8"/>
      <c r="BL1587" s="8"/>
      <c r="BM1587" s="8"/>
      <c r="BN1587" s="8"/>
      <c r="BO1587" s="8"/>
      <c r="BP1587" s="8"/>
      <c r="BQ1587" s="8"/>
      <c r="BR1587" s="16" t="str">
        <v>0- Port Costs</v>
      </c>
      <c r="BV1587" s="16" t="str">
        <v>0- Port Value</v>
      </c>
      <c r="BW1587" s="8"/>
      <c r="BX1587" s="16" t="str">
        <v>0</v>
      </c>
    </row>
    <row r="1588" spans="8:76" hidden="1" outlineLevel="1" x14ac:dyDescent="0.3">
      <c r="H1588" s="16" t="str">
        <v>0 - BM Costs</v>
      </c>
      <c r="L1588" s="16" t="str">
        <v>0 - BM Port</v>
      </c>
      <c r="N1588" s="16" t="str">
        <v>0 - Port Assets</v>
      </c>
      <c r="O1588" s="8"/>
      <c r="P1588" s="8"/>
      <c r="Q1588" s="8"/>
      <c r="R1588" s="8"/>
      <c r="S1588" s="8"/>
      <c r="T1588" s="8"/>
      <c r="U1588" s="8"/>
      <c r="V1588" s="8"/>
      <c r="W1588" s="8"/>
      <c r="X1588" s="8"/>
      <c r="Y1588" s="8"/>
      <c r="Z1588" s="8"/>
      <c r="AA1588" s="8"/>
      <c r="AB1588" s="8"/>
      <c r="AC1588" s="8"/>
      <c r="AD1588" s="8"/>
      <c r="AE1588" s="8"/>
      <c r="AF1588" s="8"/>
      <c r="AG1588" s="8"/>
      <c r="AH1588" s="8"/>
      <c r="AI1588" s="8"/>
      <c r="AJ1588" s="8"/>
      <c r="AK1588" s="8"/>
      <c r="AL1588" s="8"/>
      <c r="AM1588" s="8"/>
      <c r="AN1588" s="8"/>
      <c r="AO1588" s="8"/>
      <c r="AP1588" s="8"/>
      <c r="AQ1588" s="8"/>
      <c r="AR1588" s="8"/>
      <c r="AS1588" s="8"/>
      <c r="AT1588" s="8"/>
      <c r="AU1588" s="8"/>
      <c r="AV1588" s="8"/>
      <c r="AW1588" s="8"/>
      <c r="AX1588" s="8"/>
      <c r="AY1588" s="8"/>
      <c r="AZ1588" s="8"/>
      <c r="BA1588" s="8"/>
      <c r="BB1588" s="8"/>
      <c r="BC1588" s="8"/>
      <c r="BD1588" s="8"/>
      <c r="BE1588" s="8"/>
      <c r="BF1588" s="8"/>
      <c r="BG1588" s="8"/>
      <c r="BH1588" s="8"/>
      <c r="BI1588" s="8"/>
      <c r="BJ1588" s="8"/>
      <c r="BK1588" s="8"/>
      <c r="BL1588" s="8"/>
      <c r="BM1588" s="8"/>
      <c r="BN1588" s="8"/>
      <c r="BO1588" s="8"/>
      <c r="BP1588" s="8"/>
      <c r="BQ1588" s="8"/>
      <c r="BR1588" s="16" t="str">
        <v>0- Port Costs</v>
      </c>
      <c r="BV1588" s="16" t="str">
        <v>0- Port Value</v>
      </c>
      <c r="BW1588" s="8"/>
      <c r="BX1588" s="16" t="str">
        <v>0</v>
      </c>
    </row>
    <row r="1589" spans="8:76" hidden="1" outlineLevel="1" x14ac:dyDescent="0.3">
      <c r="H1589" s="16" t="str">
        <v>0 - BM Costs</v>
      </c>
      <c r="L1589" s="16" t="str">
        <v>0 - BM Port</v>
      </c>
      <c r="N1589" s="16" t="str">
        <v>0 - Port Assets</v>
      </c>
      <c r="O1589" s="8"/>
      <c r="P1589" s="8"/>
      <c r="Q1589" s="8"/>
      <c r="R1589" s="8"/>
      <c r="S1589" s="8"/>
      <c r="T1589" s="8"/>
      <c r="U1589" s="8"/>
      <c r="V1589" s="8"/>
      <c r="W1589" s="8"/>
      <c r="X1589" s="8"/>
      <c r="Y1589" s="8"/>
      <c r="Z1589" s="8"/>
      <c r="AA1589" s="8"/>
      <c r="AB1589" s="8"/>
      <c r="AC1589" s="8"/>
      <c r="AD1589" s="8"/>
      <c r="AE1589" s="8"/>
      <c r="AF1589" s="8"/>
      <c r="AG1589" s="8"/>
      <c r="AH1589" s="8"/>
      <c r="AI1589" s="8"/>
      <c r="AJ1589" s="8"/>
      <c r="AK1589" s="8"/>
      <c r="AL1589" s="8"/>
      <c r="AM1589" s="8"/>
      <c r="AN1589" s="8"/>
      <c r="AO1589" s="8"/>
      <c r="AP1589" s="8"/>
      <c r="AQ1589" s="8"/>
      <c r="AR1589" s="8"/>
      <c r="AS1589" s="8"/>
      <c r="AT1589" s="8"/>
      <c r="AU1589" s="8"/>
      <c r="AV1589" s="8"/>
      <c r="AW1589" s="8"/>
      <c r="AX1589" s="8"/>
      <c r="AY1589" s="8"/>
      <c r="AZ1589" s="8"/>
      <c r="BA1589" s="8"/>
      <c r="BB1589" s="8"/>
      <c r="BC1589" s="8"/>
      <c r="BD1589" s="8"/>
      <c r="BE1589" s="8"/>
      <c r="BF1589" s="8"/>
      <c r="BG1589" s="8"/>
      <c r="BH1589" s="8"/>
      <c r="BI1589" s="8"/>
      <c r="BJ1589" s="8"/>
      <c r="BK1589" s="8"/>
      <c r="BL1589" s="8"/>
      <c r="BM1589" s="8"/>
      <c r="BN1589" s="8"/>
      <c r="BO1589" s="8"/>
      <c r="BP1589" s="8"/>
      <c r="BQ1589" s="8"/>
      <c r="BR1589" s="16" t="str">
        <v>0- Port Costs</v>
      </c>
      <c r="BV1589" s="16" t="str">
        <v>0- Port Value</v>
      </c>
      <c r="BW1589" s="8"/>
      <c r="BX1589" s="16" t="str">
        <v>0</v>
      </c>
    </row>
    <row r="1590" spans="8:76" hidden="1" outlineLevel="1" x14ac:dyDescent="0.3">
      <c r="H1590" s="16" t="str">
        <v>0 - BM Costs</v>
      </c>
      <c r="L1590" s="16" t="str">
        <v>0 - BM Port</v>
      </c>
      <c r="N1590" s="16" t="str">
        <v>0 - Port Assets</v>
      </c>
      <c r="O1590" s="8"/>
      <c r="P1590" s="8"/>
      <c r="Q1590" s="8"/>
      <c r="R1590" s="8"/>
      <c r="S1590" s="8"/>
      <c r="T1590" s="8"/>
      <c r="U1590" s="8"/>
      <c r="V1590" s="8"/>
      <c r="W1590" s="8"/>
      <c r="X1590" s="8"/>
      <c r="Y1590" s="8"/>
      <c r="Z1590" s="8"/>
      <c r="AA1590" s="8"/>
      <c r="AB1590" s="8"/>
      <c r="AC1590" s="8"/>
      <c r="AD1590" s="8"/>
      <c r="AE1590" s="8"/>
      <c r="AF1590" s="8"/>
      <c r="AG1590" s="8"/>
      <c r="AH1590" s="8"/>
      <c r="AI1590" s="8"/>
      <c r="AJ1590" s="8"/>
      <c r="AK1590" s="8"/>
      <c r="AL1590" s="8"/>
      <c r="AM1590" s="8"/>
      <c r="AN1590" s="8"/>
      <c r="AO1590" s="8"/>
      <c r="AP1590" s="8"/>
      <c r="AQ1590" s="8"/>
      <c r="AR1590" s="8"/>
      <c r="AS1590" s="8"/>
      <c r="AT1590" s="8"/>
      <c r="AU1590" s="8"/>
      <c r="AV1590" s="8"/>
      <c r="AW1590" s="8"/>
      <c r="AX1590" s="8"/>
      <c r="AY1590" s="8"/>
      <c r="AZ1590" s="8"/>
      <c r="BA1590" s="8"/>
      <c r="BB1590" s="8"/>
      <c r="BC1590" s="8"/>
      <c r="BD1590" s="8"/>
      <c r="BE1590" s="8"/>
      <c r="BF1590" s="8"/>
      <c r="BG1590" s="8"/>
      <c r="BH1590" s="8"/>
      <c r="BI1590" s="8"/>
      <c r="BJ1590" s="8"/>
      <c r="BK1590" s="8"/>
      <c r="BL1590" s="8"/>
      <c r="BM1590" s="8"/>
      <c r="BN1590" s="8"/>
      <c r="BO1590" s="8"/>
      <c r="BP1590" s="8"/>
      <c r="BQ1590" s="8"/>
      <c r="BR1590" s="16" t="str">
        <v>0- Port Costs</v>
      </c>
      <c r="BV1590" s="16" t="str">
        <v>0- Port Value</v>
      </c>
      <c r="BW1590" s="8"/>
      <c r="BX1590" s="16" t="str">
        <v>0</v>
      </c>
    </row>
    <row r="1591" spans="8:76" hidden="1" outlineLevel="1" x14ac:dyDescent="0.3">
      <c r="H1591" s="16" t="str">
        <v>0 - BM Costs</v>
      </c>
      <c r="L1591" s="16" t="str">
        <v>0 - BM Port</v>
      </c>
      <c r="N1591" s="16" t="str">
        <v>0 - Port Assets</v>
      </c>
      <c r="O1591" s="8"/>
      <c r="P1591" s="8"/>
      <c r="Q1591" s="8"/>
      <c r="R1591" s="8"/>
      <c r="S1591" s="8"/>
      <c r="T1591" s="8"/>
      <c r="U1591" s="8"/>
      <c r="V1591" s="8"/>
      <c r="W1591" s="8"/>
      <c r="X1591" s="8"/>
      <c r="Y1591" s="8"/>
      <c r="Z1591" s="8"/>
      <c r="AA1591" s="8"/>
      <c r="AB1591" s="8"/>
      <c r="AC1591" s="8"/>
      <c r="AD1591" s="8"/>
      <c r="AE1591" s="8"/>
      <c r="AF1591" s="8"/>
      <c r="AG1591" s="8"/>
      <c r="AH1591" s="8"/>
      <c r="AI1591" s="8"/>
      <c r="AJ1591" s="8"/>
      <c r="AK1591" s="8"/>
      <c r="AL1591" s="8"/>
      <c r="AM1591" s="8"/>
      <c r="AN1591" s="8"/>
      <c r="AO1591" s="8"/>
      <c r="AP1591" s="8"/>
      <c r="AQ1591" s="8"/>
      <c r="AR1591" s="8"/>
      <c r="AS1591" s="8"/>
      <c r="AT1591" s="8"/>
      <c r="AU1591" s="8"/>
      <c r="AV1591" s="8"/>
      <c r="AW1591" s="8"/>
      <c r="AX1591" s="8"/>
      <c r="AY1591" s="8"/>
      <c r="AZ1591" s="8"/>
      <c r="BA1591" s="8"/>
      <c r="BB1591" s="8"/>
      <c r="BC1591" s="8"/>
      <c r="BD1591" s="8"/>
      <c r="BE1591" s="8"/>
      <c r="BF1591" s="8"/>
      <c r="BG1591" s="8"/>
      <c r="BH1591" s="8"/>
      <c r="BI1591" s="8"/>
      <c r="BJ1591" s="8"/>
      <c r="BK1591" s="8"/>
      <c r="BL1591" s="8"/>
      <c r="BM1591" s="8"/>
      <c r="BN1591" s="8"/>
      <c r="BO1591" s="8"/>
      <c r="BP1591" s="8"/>
      <c r="BQ1591" s="8"/>
      <c r="BR1591" s="16" t="str">
        <v>0- Port Costs</v>
      </c>
      <c r="BV1591" s="16" t="str">
        <v>0- Port Value</v>
      </c>
      <c r="BW1591" s="8"/>
      <c r="BX1591" s="16" t="str">
        <v>0</v>
      </c>
    </row>
    <row r="1592" spans="8:76" hidden="1" outlineLevel="1" x14ac:dyDescent="0.3">
      <c r="H1592" s="16" t="str">
        <v>0 - BM Costs</v>
      </c>
      <c r="L1592" s="16" t="str">
        <v>0 - BM Port</v>
      </c>
      <c r="N1592" s="16" t="str">
        <v>0 - Port Assets</v>
      </c>
      <c r="O1592" s="8"/>
      <c r="P1592" s="8"/>
      <c r="Q1592" s="8"/>
      <c r="R1592" s="8"/>
      <c r="S1592" s="8"/>
      <c r="T1592" s="8"/>
      <c r="U1592" s="8"/>
      <c r="V1592" s="8"/>
      <c r="W1592" s="8"/>
      <c r="X1592" s="8"/>
      <c r="Y1592" s="8"/>
      <c r="Z1592" s="8"/>
      <c r="AA1592" s="8"/>
      <c r="AB1592" s="8"/>
      <c r="AC1592" s="8"/>
      <c r="AD1592" s="8"/>
      <c r="AE1592" s="8"/>
      <c r="AF1592" s="8"/>
      <c r="AG1592" s="8"/>
      <c r="AH1592" s="8"/>
      <c r="AI1592" s="8"/>
      <c r="AJ1592" s="8"/>
      <c r="AK1592" s="8"/>
      <c r="AL1592" s="8"/>
      <c r="AM1592" s="8"/>
      <c r="AN1592" s="8"/>
      <c r="AO1592" s="8"/>
      <c r="AP1592" s="8"/>
      <c r="AQ1592" s="8"/>
      <c r="AR1592" s="8"/>
      <c r="AS1592" s="8"/>
      <c r="AT1592" s="8"/>
      <c r="AU1592" s="8"/>
      <c r="AV1592" s="8"/>
      <c r="AW1592" s="8"/>
      <c r="AX1592" s="8"/>
      <c r="AY1592" s="8"/>
      <c r="AZ1592" s="8"/>
      <c r="BA1592" s="8"/>
      <c r="BB1592" s="8"/>
      <c r="BC1592" s="8"/>
      <c r="BD1592" s="8"/>
      <c r="BE1592" s="8"/>
      <c r="BF1592" s="8"/>
      <c r="BG1592" s="8"/>
      <c r="BH1592" s="8"/>
      <c r="BI1592" s="8"/>
      <c r="BJ1592" s="8"/>
      <c r="BK1592" s="8"/>
      <c r="BL1592" s="8"/>
      <c r="BM1592" s="8"/>
      <c r="BN1592" s="8"/>
      <c r="BO1592" s="8"/>
      <c r="BP1592" s="8"/>
      <c r="BQ1592" s="8"/>
      <c r="BR1592" s="16" t="str">
        <v>0- Port Costs</v>
      </c>
      <c r="BV1592" s="16" t="str">
        <v>0- Port Value</v>
      </c>
      <c r="BW1592" s="8"/>
      <c r="BX1592" s="16" t="str">
        <v>0</v>
      </c>
    </row>
    <row r="1593" spans="8:76" hidden="1" outlineLevel="1" x14ac:dyDescent="0.3">
      <c r="H1593" s="16" t="str">
        <v>0 - BM Costs</v>
      </c>
      <c r="L1593" s="16" t="str">
        <v>0 - BM Port</v>
      </c>
      <c r="N1593" s="16" t="str">
        <v>0 - Port Assets</v>
      </c>
      <c r="O1593" s="8"/>
      <c r="P1593" s="8"/>
      <c r="Q1593" s="8"/>
      <c r="R1593" s="8"/>
      <c r="S1593" s="8"/>
      <c r="T1593" s="8"/>
      <c r="U1593" s="8"/>
      <c r="V1593" s="8"/>
      <c r="W1593" s="8"/>
      <c r="X1593" s="8"/>
      <c r="Y1593" s="8"/>
      <c r="Z1593" s="8"/>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8"/>
      <c r="AX1593" s="8"/>
      <c r="AY1593" s="8"/>
      <c r="AZ1593" s="8"/>
      <c r="BA1593" s="8"/>
      <c r="BB1593" s="8"/>
      <c r="BC1593" s="8"/>
      <c r="BD1593" s="8"/>
      <c r="BE1593" s="8"/>
      <c r="BF1593" s="8"/>
      <c r="BG1593" s="8"/>
      <c r="BH1593" s="8"/>
      <c r="BI1593" s="8"/>
      <c r="BJ1593" s="8"/>
      <c r="BK1593" s="8"/>
      <c r="BL1593" s="8"/>
      <c r="BM1593" s="8"/>
      <c r="BN1593" s="8"/>
      <c r="BO1593" s="8"/>
      <c r="BP1593" s="8"/>
      <c r="BQ1593" s="8"/>
      <c r="BR1593" s="16" t="str">
        <v>0- Port Costs</v>
      </c>
      <c r="BV1593" s="16" t="str">
        <v>0- Port Value</v>
      </c>
      <c r="BW1593" s="8"/>
      <c r="BX1593" s="16" t="str">
        <v>0</v>
      </c>
    </row>
    <row r="1594" spans="8:76" hidden="1" outlineLevel="1" x14ac:dyDescent="0.3">
      <c r="H1594" s="16" t="str">
        <v>0 - BM Costs</v>
      </c>
      <c r="L1594" s="16" t="str">
        <v>0 - BM Port</v>
      </c>
      <c r="N1594" s="16" t="str">
        <v>0 - Port Assets</v>
      </c>
      <c r="O1594" s="8"/>
      <c r="P1594" s="8"/>
      <c r="Q1594" s="8"/>
      <c r="R1594" s="8"/>
      <c r="S1594" s="8"/>
      <c r="T1594" s="8"/>
      <c r="U1594" s="8"/>
      <c r="V1594" s="8"/>
      <c r="W1594" s="8"/>
      <c r="X1594" s="8"/>
      <c r="Y1594" s="8"/>
      <c r="Z1594" s="8"/>
      <c r="AA1594" s="8"/>
      <c r="AB1594" s="8"/>
      <c r="AC1594" s="8"/>
      <c r="AD1594" s="8"/>
      <c r="AE1594" s="8"/>
      <c r="AF1594" s="8"/>
      <c r="AG1594" s="8"/>
      <c r="AH1594" s="8"/>
      <c r="AI1594" s="8"/>
      <c r="AJ1594" s="8"/>
      <c r="AK1594" s="8"/>
      <c r="AL1594" s="8"/>
      <c r="AM1594" s="8"/>
      <c r="AN1594" s="8"/>
      <c r="AO1594" s="8"/>
      <c r="AP1594" s="8"/>
      <c r="AQ1594" s="8"/>
      <c r="AR1594" s="8"/>
      <c r="AS1594" s="8"/>
      <c r="AT1594" s="8"/>
      <c r="AU1594" s="8"/>
      <c r="AV1594" s="8"/>
      <c r="AW1594" s="8"/>
      <c r="AX1594" s="8"/>
      <c r="AY1594" s="8"/>
      <c r="AZ1594" s="8"/>
      <c r="BA1594" s="8"/>
      <c r="BB1594" s="8"/>
      <c r="BC1594" s="8"/>
      <c r="BD1594" s="8"/>
      <c r="BE1594" s="8"/>
      <c r="BF1594" s="8"/>
      <c r="BG1594" s="8"/>
      <c r="BH1594" s="8"/>
      <c r="BI1594" s="8"/>
      <c r="BJ1594" s="8"/>
      <c r="BK1594" s="8"/>
      <c r="BL1594" s="8"/>
      <c r="BM1594" s="8"/>
      <c r="BN1594" s="8"/>
      <c r="BO1594" s="8"/>
      <c r="BP1594" s="8"/>
      <c r="BQ1594" s="8"/>
      <c r="BR1594" s="16" t="str">
        <v>0- Port Costs</v>
      </c>
      <c r="BV1594" s="16" t="str">
        <v>0- Port Value</v>
      </c>
      <c r="BW1594" s="8"/>
      <c r="BX1594" s="16" t="str">
        <v>0</v>
      </c>
    </row>
    <row r="1595" spans="8:76" hidden="1" outlineLevel="1" x14ac:dyDescent="0.3">
      <c r="H1595" s="16" t="str">
        <v>0 - BM Costs</v>
      </c>
      <c r="L1595" s="16" t="str">
        <v>0 - BM Port</v>
      </c>
      <c r="N1595" s="16" t="str">
        <v>0 - Port Assets</v>
      </c>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c r="BD1595" s="8"/>
      <c r="BE1595" s="8"/>
      <c r="BF1595" s="8"/>
      <c r="BG1595" s="8"/>
      <c r="BH1595" s="8"/>
      <c r="BI1595" s="8"/>
      <c r="BJ1595" s="8"/>
      <c r="BK1595" s="8"/>
      <c r="BL1595" s="8"/>
      <c r="BM1595" s="8"/>
      <c r="BN1595" s="8"/>
      <c r="BO1595" s="8"/>
      <c r="BP1595" s="8"/>
      <c r="BQ1595" s="8"/>
      <c r="BR1595" s="16" t="str">
        <v>0- Port Costs</v>
      </c>
      <c r="BV1595" s="16" t="str">
        <v>0- Port Value</v>
      </c>
      <c r="BW1595" s="8"/>
      <c r="BX1595" s="16" t="str">
        <v>0</v>
      </c>
    </row>
    <row r="1596" spans="8:76" hidden="1" outlineLevel="1" x14ac:dyDescent="0.3">
      <c r="H1596" s="16" t="str">
        <v>0 - BM Costs</v>
      </c>
      <c r="L1596" s="16" t="str">
        <v>0 - BM Port</v>
      </c>
      <c r="N1596" s="16" t="str">
        <v>0 - Port Assets</v>
      </c>
      <c r="O1596" s="8"/>
      <c r="P1596" s="8"/>
      <c r="Q1596" s="8"/>
      <c r="R1596" s="8"/>
      <c r="S1596" s="8"/>
      <c r="T1596" s="8"/>
      <c r="U1596" s="8"/>
      <c r="V1596" s="8"/>
      <c r="W1596" s="8"/>
      <c r="X1596" s="8"/>
      <c r="Y1596" s="8"/>
      <c r="Z1596" s="8"/>
      <c r="AA1596" s="8"/>
      <c r="AB1596" s="8"/>
      <c r="AC1596" s="8"/>
      <c r="AD1596" s="8"/>
      <c r="AE1596" s="8"/>
      <c r="AF1596" s="8"/>
      <c r="AG1596" s="8"/>
      <c r="AH1596" s="8"/>
      <c r="AI1596" s="8"/>
      <c r="AJ1596" s="8"/>
      <c r="AK1596" s="8"/>
      <c r="AL1596" s="8"/>
      <c r="AM1596" s="8"/>
      <c r="AN1596" s="8"/>
      <c r="AO1596" s="8"/>
      <c r="AP1596" s="8"/>
      <c r="AQ1596" s="8"/>
      <c r="AR1596" s="8"/>
      <c r="AS1596" s="8"/>
      <c r="AT1596" s="8"/>
      <c r="AU1596" s="8"/>
      <c r="AV1596" s="8"/>
      <c r="AW1596" s="8"/>
      <c r="AX1596" s="8"/>
      <c r="AY1596" s="8"/>
      <c r="AZ1596" s="8"/>
      <c r="BA1596" s="8"/>
      <c r="BB1596" s="8"/>
      <c r="BC1596" s="8"/>
      <c r="BD1596" s="8"/>
      <c r="BE1596" s="8"/>
      <c r="BF1596" s="8"/>
      <c r="BG1596" s="8"/>
      <c r="BH1596" s="8"/>
      <c r="BI1596" s="8"/>
      <c r="BJ1596" s="8"/>
      <c r="BK1596" s="8"/>
      <c r="BL1596" s="8"/>
      <c r="BM1596" s="8"/>
      <c r="BN1596" s="8"/>
      <c r="BO1596" s="8"/>
      <c r="BP1596" s="8"/>
      <c r="BQ1596" s="8"/>
      <c r="BR1596" s="16" t="str">
        <v>0- Port Costs</v>
      </c>
      <c r="BV1596" s="16" t="str">
        <v>0- Port Value</v>
      </c>
      <c r="BW1596" s="8"/>
      <c r="BX1596" s="16" t="str">
        <v>0</v>
      </c>
    </row>
    <row r="1597" spans="8:76" hidden="1" outlineLevel="1" x14ac:dyDescent="0.3">
      <c r="H1597" s="16" t="str">
        <v>0 - BM Costs</v>
      </c>
      <c r="L1597" s="16" t="str">
        <v>0 - BM Port</v>
      </c>
      <c r="N1597" s="16" t="str">
        <v>0 - Port Assets</v>
      </c>
      <c r="O1597" s="8"/>
      <c r="P1597" s="8"/>
      <c r="Q1597" s="8"/>
      <c r="R1597" s="8"/>
      <c r="S1597" s="8"/>
      <c r="T1597" s="8"/>
      <c r="U1597" s="8"/>
      <c r="V1597" s="8"/>
      <c r="W1597" s="8"/>
      <c r="X1597" s="8"/>
      <c r="Y1597" s="8"/>
      <c r="Z1597" s="8"/>
      <c r="AA1597" s="8"/>
      <c r="AB1597" s="8"/>
      <c r="AC1597" s="8"/>
      <c r="AD1597" s="8"/>
      <c r="AE1597" s="8"/>
      <c r="AF1597" s="8"/>
      <c r="AG1597" s="8"/>
      <c r="AH1597" s="8"/>
      <c r="AI1597" s="8"/>
      <c r="AJ1597" s="8"/>
      <c r="AK1597" s="8"/>
      <c r="AL1597" s="8"/>
      <c r="AM1597" s="8"/>
      <c r="AN1597" s="8"/>
      <c r="AO1597" s="8"/>
      <c r="AP1597" s="8"/>
      <c r="AQ1597" s="8"/>
      <c r="AR1597" s="8"/>
      <c r="AS1597" s="8"/>
      <c r="AT1597" s="8"/>
      <c r="AU1597" s="8"/>
      <c r="AV1597" s="8"/>
      <c r="AW1597" s="8"/>
      <c r="AX1597" s="8"/>
      <c r="AY1597" s="8"/>
      <c r="AZ1597" s="8"/>
      <c r="BA1597" s="8"/>
      <c r="BB1597" s="8"/>
      <c r="BC1597" s="8"/>
      <c r="BD1597" s="8"/>
      <c r="BE1597" s="8"/>
      <c r="BF1597" s="8"/>
      <c r="BG1597" s="8"/>
      <c r="BH1597" s="8"/>
      <c r="BI1597" s="8"/>
      <c r="BJ1597" s="8"/>
      <c r="BK1597" s="8"/>
      <c r="BL1597" s="8"/>
      <c r="BM1597" s="8"/>
      <c r="BN1597" s="8"/>
      <c r="BO1597" s="8"/>
      <c r="BP1597" s="8"/>
      <c r="BQ1597" s="8"/>
      <c r="BR1597" s="16" t="str">
        <v>0- Port Costs</v>
      </c>
      <c r="BV1597" s="16" t="str">
        <v>0- Port Value</v>
      </c>
      <c r="BW1597" s="8"/>
      <c r="BX1597" s="16" t="str">
        <v>0</v>
      </c>
    </row>
    <row r="1598" spans="8:76" hidden="1" outlineLevel="1" x14ac:dyDescent="0.3">
      <c r="H1598" s="16" t="str">
        <v>0 - BM Costs</v>
      </c>
      <c r="L1598" s="16" t="str">
        <v>0 - BM Port</v>
      </c>
      <c r="N1598" s="16" t="str">
        <v>0 - Port Assets</v>
      </c>
      <c r="O1598" s="8"/>
      <c r="P1598" s="8"/>
      <c r="Q1598" s="8"/>
      <c r="R1598" s="8"/>
      <c r="S1598" s="8"/>
      <c r="T1598" s="8"/>
      <c r="U1598" s="8"/>
      <c r="V1598" s="8"/>
      <c r="W1598" s="8"/>
      <c r="X1598" s="8"/>
      <c r="Y1598" s="8"/>
      <c r="Z1598" s="8"/>
      <c r="AA1598" s="8"/>
      <c r="AB1598" s="8"/>
      <c r="AC1598" s="8"/>
      <c r="AD1598" s="8"/>
      <c r="AE1598" s="8"/>
      <c r="AF1598" s="8"/>
      <c r="AG1598" s="8"/>
      <c r="AH1598" s="8"/>
      <c r="AI1598" s="8"/>
      <c r="AJ1598" s="8"/>
      <c r="AK1598" s="8"/>
      <c r="AL1598" s="8"/>
      <c r="AM1598" s="8"/>
      <c r="AN1598" s="8"/>
      <c r="AO1598" s="8"/>
      <c r="AP1598" s="8"/>
      <c r="AQ1598" s="8"/>
      <c r="AR1598" s="8"/>
      <c r="AS1598" s="8"/>
      <c r="AT1598" s="8"/>
      <c r="AU1598" s="8"/>
      <c r="AV1598" s="8"/>
      <c r="AW1598" s="8"/>
      <c r="AX1598" s="8"/>
      <c r="AY1598" s="8"/>
      <c r="AZ1598" s="8"/>
      <c r="BA1598" s="8"/>
      <c r="BB1598" s="8"/>
      <c r="BC1598" s="8"/>
      <c r="BD1598" s="8"/>
      <c r="BE1598" s="8"/>
      <c r="BF1598" s="8"/>
      <c r="BG1598" s="8"/>
      <c r="BH1598" s="8"/>
      <c r="BI1598" s="8"/>
      <c r="BJ1598" s="8"/>
      <c r="BK1598" s="8"/>
      <c r="BL1598" s="8"/>
      <c r="BM1598" s="8"/>
      <c r="BN1598" s="8"/>
      <c r="BO1598" s="8"/>
      <c r="BP1598" s="8"/>
      <c r="BQ1598" s="8"/>
      <c r="BR1598" s="16" t="str">
        <v>0- Port Costs</v>
      </c>
      <c r="BV1598" s="16" t="str">
        <v>0- Port Value</v>
      </c>
      <c r="BW1598" s="8"/>
      <c r="BX1598" s="16" t="str">
        <v>0</v>
      </c>
    </row>
    <row r="1599" spans="8:76" hidden="1" outlineLevel="1" x14ac:dyDescent="0.3">
      <c r="H1599" s="16" t="str">
        <v>0 - BM Costs</v>
      </c>
      <c r="L1599" s="16" t="str">
        <v>0 - BM Port</v>
      </c>
      <c r="N1599" s="16" t="str">
        <v>0 - Port Assets</v>
      </c>
      <c r="O1599" s="8"/>
      <c r="P1599" s="8"/>
      <c r="Q1599" s="8"/>
      <c r="R1599" s="8"/>
      <c r="S1599" s="8"/>
      <c r="T1599" s="8"/>
      <c r="U1599" s="8"/>
      <c r="V1599" s="8"/>
      <c r="W1599" s="8"/>
      <c r="X1599" s="8"/>
      <c r="Y1599" s="8"/>
      <c r="Z1599" s="8"/>
      <c r="AA1599" s="8"/>
      <c r="AB1599" s="8"/>
      <c r="AC1599" s="8"/>
      <c r="AD1599" s="8"/>
      <c r="AE1599" s="8"/>
      <c r="AF1599" s="8"/>
      <c r="AG1599" s="8"/>
      <c r="AH1599" s="8"/>
      <c r="AI1599" s="8"/>
      <c r="AJ1599" s="8"/>
      <c r="AK1599" s="8"/>
      <c r="AL1599" s="8"/>
      <c r="AM1599" s="8"/>
      <c r="AN1599" s="8"/>
      <c r="AO1599" s="8"/>
      <c r="AP1599" s="8"/>
      <c r="AQ1599" s="8"/>
      <c r="AR1599" s="8"/>
      <c r="AS1599" s="8"/>
      <c r="AT1599" s="8"/>
      <c r="AU1599" s="8"/>
      <c r="AV1599" s="8"/>
      <c r="AW1599" s="8"/>
      <c r="AX1599" s="8"/>
      <c r="AY1599" s="8"/>
      <c r="AZ1599" s="8"/>
      <c r="BA1599" s="8"/>
      <c r="BB1599" s="8"/>
      <c r="BC1599" s="8"/>
      <c r="BD1599" s="8"/>
      <c r="BE1599" s="8"/>
      <c r="BF1599" s="8"/>
      <c r="BG1599" s="8"/>
      <c r="BH1599" s="8"/>
      <c r="BI1599" s="8"/>
      <c r="BJ1599" s="8"/>
      <c r="BK1599" s="8"/>
      <c r="BL1599" s="8"/>
      <c r="BM1599" s="8"/>
      <c r="BN1599" s="8"/>
      <c r="BO1599" s="8"/>
      <c r="BP1599" s="8"/>
      <c r="BQ1599" s="8"/>
      <c r="BR1599" s="16" t="str">
        <v>0- Port Costs</v>
      </c>
      <c r="BV1599" s="16" t="str">
        <v>0- Port Value</v>
      </c>
      <c r="BW1599" s="8"/>
      <c r="BX1599" s="16" t="str">
        <v>0</v>
      </c>
    </row>
    <row r="1600" spans="8:76" hidden="1" outlineLevel="1" x14ac:dyDescent="0.3">
      <c r="H1600" s="16" t="str">
        <v>0 - BM Costs</v>
      </c>
      <c r="L1600" s="16" t="str">
        <v>0 - BM Port</v>
      </c>
      <c r="N1600" s="16" t="str">
        <v>0 - Port Assets</v>
      </c>
      <c r="O1600" s="8"/>
      <c r="P1600" s="8"/>
      <c r="Q1600" s="8"/>
      <c r="R1600" s="8"/>
      <c r="S1600" s="8"/>
      <c r="T1600" s="8"/>
      <c r="U1600" s="8"/>
      <c r="V1600" s="8"/>
      <c r="W1600" s="8"/>
      <c r="X1600" s="8"/>
      <c r="Y1600" s="8"/>
      <c r="Z1600" s="8"/>
      <c r="AA1600" s="8"/>
      <c r="AB1600" s="8"/>
      <c r="AC1600" s="8"/>
      <c r="AD1600" s="8"/>
      <c r="AE1600" s="8"/>
      <c r="AF1600" s="8"/>
      <c r="AG1600" s="8"/>
      <c r="AH1600" s="8"/>
      <c r="AI1600" s="8"/>
      <c r="AJ1600" s="8"/>
      <c r="AK1600" s="8"/>
      <c r="AL1600" s="8"/>
      <c r="AM1600" s="8"/>
      <c r="AN1600" s="8"/>
      <c r="AO1600" s="8"/>
      <c r="AP1600" s="8"/>
      <c r="AQ1600" s="8"/>
      <c r="AR1600" s="8"/>
      <c r="AS1600" s="8"/>
      <c r="AT1600" s="8"/>
      <c r="AU1600" s="8"/>
      <c r="AV1600" s="8"/>
      <c r="AW1600" s="8"/>
      <c r="AX1600" s="8"/>
      <c r="AY1600" s="8"/>
      <c r="AZ1600" s="8"/>
      <c r="BA1600" s="8"/>
      <c r="BB1600" s="8"/>
      <c r="BC1600" s="8"/>
      <c r="BD1600" s="8"/>
      <c r="BE1600" s="8"/>
      <c r="BF1600" s="8"/>
      <c r="BG1600" s="8"/>
      <c r="BH1600" s="8"/>
      <c r="BI1600" s="8"/>
      <c r="BJ1600" s="8"/>
      <c r="BK1600" s="8"/>
      <c r="BL1600" s="8"/>
      <c r="BM1600" s="8"/>
      <c r="BN1600" s="8"/>
      <c r="BO1600" s="8"/>
      <c r="BP1600" s="8"/>
      <c r="BQ1600" s="8"/>
      <c r="BR1600" s="16" t="str">
        <v>0- Port Costs</v>
      </c>
      <c r="BV1600" s="16" t="str">
        <v>0- Port Value</v>
      </c>
      <c r="BW1600" s="8"/>
      <c r="BX1600" s="16" t="str">
        <v>0</v>
      </c>
    </row>
    <row r="1601" spans="8:76" hidden="1" outlineLevel="1" x14ac:dyDescent="0.3">
      <c r="H1601" s="16" t="str">
        <v>0 - BM Costs</v>
      </c>
      <c r="L1601" s="16" t="str">
        <v>0 - BM Port</v>
      </c>
      <c r="N1601" s="16" t="str">
        <v>0 - Port Assets</v>
      </c>
      <c r="O1601" s="8"/>
      <c r="P1601" s="8"/>
      <c r="Q1601" s="8"/>
      <c r="R1601" s="8"/>
      <c r="S1601" s="8"/>
      <c r="T1601" s="8"/>
      <c r="U1601" s="8"/>
      <c r="V1601" s="8"/>
      <c r="W1601" s="8"/>
      <c r="X1601" s="8"/>
      <c r="Y1601" s="8"/>
      <c r="Z1601" s="8"/>
      <c r="AA1601" s="8"/>
      <c r="AB1601" s="8"/>
      <c r="AC1601" s="8"/>
      <c r="AD1601" s="8"/>
      <c r="AE1601" s="8"/>
      <c r="AF1601" s="8"/>
      <c r="AG1601" s="8"/>
      <c r="AH1601" s="8"/>
      <c r="AI1601" s="8"/>
      <c r="AJ1601" s="8"/>
      <c r="AK1601" s="8"/>
      <c r="AL1601" s="8"/>
      <c r="AM1601" s="8"/>
      <c r="AN1601" s="8"/>
      <c r="AO1601" s="8"/>
      <c r="AP1601" s="8"/>
      <c r="AQ1601" s="8"/>
      <c r="AR1601" s="8"/>
      <c r="AS1601" s="8"/>
      <c r="AT1601" s="8"/>
      <c r="AU1601" s="8"/>
      <c r="AV1601" s="8"/>
      <c r="AW1601" s="8"/>
      <c r="AX1601" s="8"/>
      <c r="AY1601" s="8"/>
      <c r="AZ1601" s="8"/>
      <c r="BA1601" s="8"/>
      <c r="BB1601" s="8"/>
      <c r="BC1601" s="8"/>
      <c r="BD1601" s="8"/>
      <c r="BE1601" s="8"/>
      <c r="BF1601" s="8"/>
      <c r="BG1601" s="8"/>
      <c r="BH1601" s="8"/>
      <c r="BI1601" s="8"/>
      <c r="BJ1601" s="8"/>
      <c r="BK1601" s="8"/>
      <c r="BL1601" s="8"/>
      <c r="BM1601" s="8"/>
      <c r="BN1601" s="8"/>
      <c r="BO1601" s="8"/>
      <c r="BP1601" s="8"/>
      <c r="BQ1601" s="8"/>
      <c r="BR1601" s="16" t="str">
        <v>0- Port Costs</v>
      </c>
      <c r="BV1601" s="16" t="str">
        <v>0- Port Value</v>
      </c>
      <c r="BW1601" s="8"/>
      <c r="BX1601" s="16" t="str">
        <v>0</v>
      </c>
    </row>
    <row r="1602" spans="8:76" hidden="1" outlineLevel="1" x14ac:dyDescent="0.3">
      <c r="H1602" s="16" t="str">
        <v>0 - BM Costs</v>
      </c>
      <c r="L1602" s="16" t="str">
        <v>0 - BM Port</v>
      </c>
      <c r="N1602" s="16" t="str">
        <v>0 - Port Assets</v>
      </c>
      <c r="O1602" s="8"/>
      <c r="P1602" s="8"/>
      <c r="Q1602" s="8"/>
      <c r="R1602" s="8"/>
      <c r="S1602" s="8"/>
      <c r="T1602" s="8"/>
      <c r="U1602" s="8"/>
      <c r="V1602" s="8"/>
      <c r="W1602" s="8"/>
      <c r="X1602" s="8"/>
      <c r="Y1602" s="8"/>
      <c r="Z1602" s="8"/>
      <c r="AA1602" s="8"/>
      <c r="AB1602" s="8"/>
      <c r="AC1602" s="8"/>
      <c r="AD1602" s="8"/>
      <c r="AE1602" s="8"/>
      <c r="AF1602" s="8"/>
      <c r="AG1602" s="8"/>
      <c r="AH1602" s="8"/>
      <c r="AI1602" s="8"/>
      <c r="AJ1602" s="8"/>
      <c r="AK1602" s="8"/>
      <c r="AL1602" s="8"/>
      <c r="AM1602" s="8"/>
      <c r="AN1602" s="8"/>
      <c r="AO1602" s="8"/>
      <c r="AP1602" s="8"/>
      <c r="AQ1602" s="8"/>
      <c r="AR1602" s="8"/>
      <c r="AS1602" s="8"/>
      <c r="AT1602" s="8"/>
      <c r="AU1602" s="8"/>
      <c r="AV1602" s="8"/>
      <c r="AW1602" s="8"/>
      <c r="AX1602" s="8"/>
      <c r="AY1602" s="8"/>
      <c r="AZ1602" s="8"/>
      <c r="BA1602" s="8"/>
      <c r="BB1602" s="8"/>
      <c r="BC1602" s="8"/>
      <c r="BD1602" s="8"/>
      <c r="BE1602" s="8"/>
      <c r="BF1602" s="8"/>
      <c r="BG1602" s="8"/>
      <c r="BH1602" s="8"/>
      <c r="BI1602" s="8"/>
      <c r="BJ1602" s="8"/>
      <c r="BK1602" s="8"/>
      <c r="BL1602" s="8"/>
      <c r="BM1602" s="8"/>
      <c r="BN1602" s="8"/>
      <c r="BO1602" s="8"/>
      <c r="BP1602" s="8"/>
      <c r="BQ1602" s="8"/>
      <c r="BR1602" s="16" t="str">
        <v>0- Port Costs</v>
      </c>
      <c r="BV1602" s="16" t="str">
        <v>0- Port Value</v>
      </c>
      <c r="BW1602" s="8"/>
      <c r="BX1602" s="16" t="str">
        <v>0</v>
      </c>
    </row>
    <row r="1603" spans="8:76" hidden="1" outlineLevel="1" x14ac:dyDescent="0.3">
      <c r="H1603" s="16" t="str">
        <v>0 - BM Costs</v>
      </c>
      <c r="L1603" s="16" t="str">
        <v>0 - BM Port</v>
      </c>
      <c r="N1603" s="16" t="str">
        <v>0 - Port Assets</v>
      </c>
      <c r="O1603" s="8"/>
      <c r="P1603" s="8"/>
      <c r="Q1603" s="8"/>
      <c r="R1603" s="8"/>
      <c r="S1603" s="8"/>
      <c r="T1603" s="8"/>
      <c r="U1603" s="8"/>
      <c r="V1603" s="8"/>
      <c r="W1603" s="8"/>
      <c r="X1603" s="8"/>
      <c r="Y1603" s="8"/>
      <c r="Z1603" s="8"/>
      <c r="AA1603" s="8"/>
      <c r="AB1603" s="8"/>
      <c r="AC1603" s="8"/>
      <c r="AD1603" s="8"/>
      <c r="AE1603" s="8"/>
      <c r="AF1603" s="8"/>
      <c r="AG1603" s="8"/>
      <c r="AH1603" s="8"/>
      <c r="AI1603" s="8"/>
      <c r="AJ1603" s="8"/>
      <c r="AK1603" s="8"/>
      <c r="AL1603" s="8"/>
      <c r="AM1603" s="8"/>
      <c r="AN1603" s="8"/>
      <c r="AO1603" s="8"/>
      <c r="AP1603" s="8"/>
      <c r="AQ1603" s="8"/>
      <c r="AR1603" s="8"/>
      <c r="AS1603" s="8"/>
      <c r="AT1603" s="8"/>
      <c r="AU1603" s="8"/>
      <c r="AV1603" s="8"/>
      <c r="AW1603" s="8"/>
      <c r="AX1603" s="8"/>
      <c r="AY1603" s="8"/>
      <c r="AZ1603" s="8"/>
      <c r="BA1603" s="8"/>
      <c r="BB1603" s="8"/>
      <c r="BC1603" s="8"/>
      <c r="BD1603" s="8"/>
      <c r="BE1603" s="8"/>
      <c r="BF1603" s="8"/>
      <c r="BG1603" s="8"/>
      <c r="BH1603" s="8"/>
      <c r="BI1603" s="8"/>
      <c r="BJ1603" s="8"/>
      <c r="BK1603" s="8"/>
      <c r="BL1603" s="8"/>
      <c r="BM1603" s="8"/>
      <c r="BN1603" s="8"/>
      <c r="BO1603" s="8"/>
      <c r="BP1603" s="8"/>
      <c r="BQ1603" s="8"/>
      <c r="BR1603" s="16" t="str">
        <v>0- Port Costs</v>
      </c>
      <c r="BV1603" s="16" t="str">
        <v>0- Port Value</v>
      </c>
      <c r="BW1603" s="8"/>
      <c r="BX1603" s="16" t="str">
        <v>0</v>
      </c>
    </row>
    <row r="1604" spans="8:76" hidden="1" outlineLevel="1" x14ac:dyDescent="0.3">
      <c r="H1604" s="16" t="str">
        <v>0 - BM Costs</v>
      </c>
      <c r="L1604" s="16" t="str">
        <v>0 - BM Port</v>
      </c>
      <c r="N1604" s="16" t="str">
        <v>0 - Port Assets</v>
      </c>
      <c r="O1604" s="8"/>
      <c r="P1604" s="8"/>
      <c r="Q1604" s="8"/>
      <c r="R1604" s="8"/>
      <c r="S1604" s="8"/>
      <c r="T1604" s="8"/>
      <c r="U1604" s="8"/>
      <c r="V1604" s="8"/>
      <c r="W1604" s="8"/>
      <c r="X1604" s="8"/>
      <c r="Y1604" s="8"/>
      <c r="Z1604" s="8"/>
      <c r="AA1604" s="8"/>
      <c r="AB1604" s="8"/>
      <c r="AC1604" s="8"/>
      <c r="AD1604" s="8"/>
      <c r="AE1604" s="8"/>
      <c r="AF1604" s="8"/>
      <c r="AG1604" s="8"/>
      <c r="AH1604" s="8"/>
      <c r="AI1604" s="8"/>
      <c r="AJ1604" s="8"/>
      <c r="AK1604" s="8"/>
      <c r="AL1604" s="8"/>
      <c r="AM1604" s="8"/>
      <c r="AN1604" s="8"/>
      <c r="AO1604" s="8"/>
      <c r="AP1604" s="8"/>
      <c r="AQ1604" s="8"/>
      <c r="AR1604" s="8"/>
      <c r="AS1604" s="8"/>
      <c r="AT1604" s="8"/>
      <c r="AU1604" s="8"/>
      <c r="AV1604" s="8"/>
      <c r="AW1604" s="8"/>
      <c r="AX1604" s="8"/>
      <c r="AY1604" s="8"/>
      <c r="AZ1604" s="8"/>
      <c r="BA1604" s="8"/>
      <c r="BB1604" s="8"/>
      <c r="BC1604" s="8"/>
      <c r="BD1604" s="8"/>
      <c r="BE1604" s="8"/>
      <c r="BF1604" s="8"/>
      <c r="BG1604" s="8"/>
      <c r="BH1604" s="8"/>
      <c r="BI1604" s="8"/>
      <c r="BJ1604" s="8"/>
      <c r="BK1604" s="8"/>
      <c r="BL1604" s="8"/>
      <c r="BM1604" s="8"/>
      <c r="BN1604" s="8"/>
      <c r="BO1604" s="8"/>
      <c r="BP1604" s="8"/>
      <c r="BQ1604" s="8"/>
      <c r="BR1604" s="16" t="str">
        <v>0- Port Costs</v>
      </c>
      <c r="BV1604" s="16" t="str">
        <v>0- Port Value</v>
      </c>
      <c r="BW1604" s="8"/>
      <c r="BX1604" s="16" t="str">
        <v>0</v>
      </c>
    </row>
    <row r="1605" spans="8:76" hidden="1" outlineLevel="1" x14ac:dyDescent="0.3">
      <c r="H1605" s="16" t="str">
        <v>0 - BM Costs</v>
      </c>
      <c r="L1605" s="16" t="str">
        <v>0 - BM Port</v>
      </c>
      <c r="N1605" s="16" t="str">
        <v>0 - Port Assets</v>
      </c>
      <c r="O1605" s="8"/>
      <c r="P1605" s="8"/>
      <c r="Q1605" s="8"/>
      <c r="R1605" s="8"/>
      <c r="S1605" s="8"/>
      <c r="T1605" s="8"/>
      <c r="U1605" s="8"/>
      <c r="V1605" s="8"/>
      <c r="W1605" s="8"/>
      <c r="X1605" s="8"/>
      <c r="Y1605" s="8"/>
      <c r="Z1605" s="8"/>
      <c r="AA1605" s="8"/>
      <c r="AB1605" s="8"/>
      <c r="AC1605" s="8"/>
      <c r="AD1605" s="8"/>
      <c r="AE1605" s="8"/>
      <c r="AF1605" s="8"/>
      <c r="AG1605" s="8"/>
      <c r="AH1605" s="8"/>
      <c r="AI1605" s="8"/>
      <c r="AJ1605" s="8"/>
      <c r="AK1605" s="8"/>
      <c r="AL1605" s="8"/>
      <c r="AM1605" s="8"/>
      <c r="AN1605" s="8"/>
      <c r="AO1605" s="8"/>
      <c r="AP1605" s="8"/>
      <c r="AQ1605" s="8"/>
      <c r="AR1605" s="8"/>
      <c r="AS1605" s="8"/>
      <c r="AT1605" s="8"/>
      <c r="AU1605" s="8"/>
      <c r="AV1605" s="8"/>
      <c r="AW1605" s="8"/>
      <c r="AX1605" s="8"/>
      <c r="AY1605" s="8"/>
      <c r="AZ1605" s="8"/>
      <c r="BA1605" s="8"/>
      <c r="BB1605" s="8"/>
      <c r="BC1605" s="8"/>
      <c r="BD1605" s="8"/>
      <c r="BE1605" s="8"/>
      <c r="BF1605" s="8"/>
      <c r="BG1605" s="8"/>
      <c r="BH1605" s="8"/>
      <c r="BI1605" s="8"/>
      <c r="BJ1605" s="8"/>
      <c r="BK1605" s="8"/>
      <c r="BL1605" s="8"/>
      <c r="BM1605" s="8"/>
      <c r="BN1605" s="8"/>
      <c r="BO1605" s="8"/>
      <c r="BP1605" s="8"/>
      <c r="BQ1605" s="8"/>
      <c r="BR1605" s="16" t="str">
        <v>0- Port Costs</v>
      </c>
      <c r="BV1605" s="16" t="str">
        <v>0- Port Value</v>
      </c>
      <c r="BW1605" s="8"/>
      <c r="BX1605" s="16" t="str">
        <v>0</v>
      </c>
    </row>
    <row r="1606" spans="8:76" hidden="1" outlineLevel="1" x14ac:dyDescent="0.3">
      <c r="H1606" s="16" t="str">
        <v>0 - BM Costs</v>
      </c>
      <c r="L1606" s="16" t="str">
        <v>0 - BM Port</v>
      </c>
      <c r="N1606" s="16" t="str">
        <v>0 - Port Assets</v>
      </c>
      <c r="O1606" s="8"/>
      <c r="P1606" s="8"/>
      <c r="Q1606" s="8"/>
      <c r="R1606" s="8"/>
      <c r="S1606" s="8"/>
      <c r="T1606" s="8"/>
      <c r="U1606" s="8"/>
      <c r="V1606" s="8"/>
      <c r="W1606" s="8"/>
      <c r="X1606" s="8"/>
      <c r="Y1606" s="8"/>
      <c r="Z1606" s="8"/>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8"/>
      <c r="AX1606" s="8"/>
      <c r="AY1606" s="8"/>
      <c r="AZ1606" s="8"/>
      <c r="BA1606" s="8"/>
      <c r="BB1606" s="8"/>
      <c r="BC1606" s="8"/>
      <c r="BD1606" s="8"/>
      <c r="BE1606" s="8"/>
      <c r="BF1606" s="8"/>
      <c r="BG1606" s="8"/>
      <c r="BH1606" s="8"/>
      <c r="BI1606" s="8"/>
      <c r="BJ1606" s="8"/>
      <c r="BK1606" s="8"/>
      <c r="BL1606" s="8"/>
      <c r="BM1606" s="8"/>
      <c r="BN1606" s="8"/>
      <c r="BO1606" s="8"/>
      <c r="BP1606" s="8"/>
      <c r="BQ1606" s="8"/>
      <c r="BR1606" s="16" t="str">
        <v>0- Port Costs</v>
      </c>
      <c r="BV1606" s="16" t="str">
        <v>0- Port Value</v>
      </c>
      <c r="BW1606" s="8"/>
      <c r="BX1606" s="16" t="str">
        <v>0</v>
      </c>
    </row>
    <row r="1607" spans="8:76" hidden="1" outlineLevel="1" x14ac:dyDescent="0.3">
      <c r="H1607" s="16" t="str">
        <v>0 - BM Costs</v>
      </c>
      <c r="L1607" s="16" t="str">
        <v>0 - BM Port</v>
      </c>
      <c r="N1607" s="16" t="str">
        <v>0 - Port Assets</v>
      </c>
      <c r="O1607" s="8"/>
      <c r="P1607" s="8"/>
      <c r="Q1607" s="8"/>
      <c r="R1607" s="8"/>
      <c r="S1607" s="8"/>
      <c r="T1607" s="8"/>
      <c r="U1607" s="8"/>
      <c r="V1607" s="8"/>
      <c r="W1607" s="8"/>
      <c r="X1607" s="8"/>
      <c r="Y1607" s="8"/>
      <c r="Z1607" s="8"/>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8"/>
      <c r="AX1607" s="8"/>
      <c r="AY1607" s="8"/>
      <c r="AZ1607" s="8"/>
      <c r="BA1607" s="8"/>
      <c r="BB1607" s="8"/>
      <c r="BC1607" s="8"/>
      <c r="BD1607" s="8"/>
      <c r="BE1607" s="8"/>
      <c r="BF1607" s="8"/>
      <c r="BG1607" s="8"/>
      <c r="BH1607" s="8"/>
      <c r="BI1607" s="8"/>
      <c r="BJ1607" s="8"/>
      <c r="BK1607" s="8"/>
      <c r="BL1607" s="8"/>
      <c r="BM1607" s="8"/>
      <c r="BN1607" s="8"/>
      <c r="BO1607" s="8"/>
      <c r="BP1607" s="8"/>
      <c r="BQ1607" s="8"/>
      <c r="BR1607" s="16" t="str">
        <v>0- Port Costs</v>
      </c>
      <c r="BV1607" s="16" t="str">
        <v>0- Port Value</v>
      </c>
      <c r="BW1607" s="8"/>
      <c r="BX1607" s="16" t="str">
        <v>0</v>
      </c>
    </row>
    <row r="1608" spans="8:76" hidden="1" outlineLevel="1" x14ac:dyDescent="0.3">
      <c r="H1608" s="16" t="str">
        <v>0 - BM Costs</v>
      </c>
      <c r="L1608" s="16" t="str">
        <v>0 - BM Port</v>
      </c>
      <c r="N1608" s="16" t="str">
        <v>0 - Port Assets</v>
      </c>
      <c r="O1608" s="8"/>
      <c r="P1608" s="8"/>
      <c r="Q1608" s="8"/>
      <c r="R1608" s="8"/>
      <c r="S1608" s="8"/>
      <c r="T1608" s="8"/>
      <c r="U1608" s="8"/>
      <c r="V1608" s="8"/>
      <c r="W1608" s="8"/>
      <c r="X1608" s="8"/>
      <c r="Y1608" s="8"/>
      <c r="Z1608" s="8"/>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8"/>
      <c r="AX1608" s="8"/>
      <c r="AY1608" s="8"/>
      <c r="AZ1608" s="8"/>
      <c r="BA1608" s="8"/>
      <c r="BB1608" s="8"/>
      <c r="BC1608" s="8"/>
      <c r="BD1608" s="8"/>
      <c r="BE1608" s="8"/>
      <c r="BF1608" s="8"/>
      <c r="BG1608" s="8"/>
      <c r="BH1608" s="8"/>
      <c r="BI1608" s="8"/>
      <c r="BJ1608" s="8"/>
      <c r="BK1608" s="8"/>
      <c r="BL1608" s="8"/>
      <c r="BM1608" s="8"/>
      <c r="BN1608" s="8"/>
      <c r="BO1608" s="8"/>
      <c r="BP1608" s="8"/>
      <c r="BQ1608" s="8"/>
      <c r="BR1608" s="16" t="str">
        <v>0- Port Costs</v>
      </c>
      <c r="BV1608" s="16" t="str">
        <v>0- Port Value</v>
      </c>
      <c r="BW1608" s="8"/>
      <c r="BX1608" s="16" t="str">
        <v>0</v>
      </c>
    </row>
    <row r="1609" spans="8:76" hidden="1" outlineLevel="1" x14ac:dyDescent="0.3">
      <c r="H1609" s="16" t="str">
        <v>0 - BM Costs</v>
      </c>
      <c r="L1609" s="16" t="str">
        <v>0 - BM Port</v>
      </c>
      <c r="N1609" s="16" t="str">
        <v>0 - Port Assets</v>
      </c>
      <c r="O1609" s="8"/>
      <c r="P1609" s="8"/>
      <c r="Q1609" s="8"/>
      <c r="R1609" s="8"/>
      <c r="S1609" s="8"/>
      <c r="T1609" s="8"/>
      <c r="U1609" s="8"/>
      <c r="V1609" s="8"/>
      <c r="W1609" s="8"/>
      <c r="X1609" s="8"/>
      <c r="Y1609" s="8"/>
      <c r="Z1609" s="8"/>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8"/>
      <c r="AX1609" s="8"/>
      <c r="AY1609" s="8"/>
      <c r="AZ1609" s="8"/>
      <c r="BA1609" s="8"/>
      <c r="BB1609" s="8"/>
      <c r="BC1609" s="8"/>
      <c r="BD1609" s="8"/>
      <c r="BE1609" s="8"/>
      <c r="BF1609" s="8"/>
      <c r="BG1609" s="8"/>
      <c r="BH1609" s="8"/>
      <c r="BI1609" s="8"/>
      <c r="BJ1609" s="8"/>
      <c r="BK1609" s="8"/>
      <c r="BL1609" s="8"/>
      <c r="BM1609" s="8"/>
      <c r="BN1609" s="8"/>
      <c r="BO1609" s="8"/>
      <c r="BP1609" s="8"/>
      <c r="BQ1609" s="8"/>
      <c r="BR1609" s="16" t="str">
        <v>0- Port Costs</v>
      </c>
      <c r="BV1609" s="16" t="str">
        <v>0- Port Value</v>
      </c>
      <c r="BW1609" s="8"/>
      <c r="BX1609" s="16" t="str">
        <v>0</v>
      </c>
    </row>
    <row r="1610" spans="8:76" hidden="1" outlineLevel="1" x14ac:dyDescent="0.3">
      <c r="H1610" s="16" t="str">
        <v>0 - BM Costs</v>
      </c>
      <c r="L1610" s="16" t="str">
        <v>0 - BM Port</v>
      </c>
      <c r="N1610" s="16" t="str">
        <v>0 - Port Assets</v>
      </c>
      <c r="O1610" s="8"/>
      <c r="P1610" s="8"/>
      <c r="Q1610" s="8"/>
      <c r="R1610" s="8"/>
      <c r="S1610" s="8"/>
      <c r="T1610" s="8"/>
      <c r="U1610" s="8"/>
      <c r="V1610" s="8"/>
      <c r="W1610" s="8"/>
      <c r="X1610" s="8"/>
      <c r="Y1610" s="8"/>
      <c r="Z1610" s="8"/>
      <c r="AA1610" s="8"/>
      <c r="AB1610" s="8"/>
      <c r="AC1610" s="8"/>
      <c r="AD1610" s="8"/>
      <c r="AE1610" s="8"/>
      <c r="AF1610" s="8"/>
      <c r="AG1610" s="8"/>
      <c r="AH1610" s="8"/>
      <c r="AI1610" s="8"/>
      <c r="AJ1610" s="8"/>
      <c r="AK1610" s="8"/>
      <c r="AL1610" s="8"/>
      <c r="AM1610" s="8"/>
      <c r="AN1610" s="8"/>
      <c r="AO1610" s="8"/>
      <c r="AP1610" s="8"/>
      <c r="AQ1610" s="8"/>
      <c r="AR1610" s="8"/>
      <c r="AS1610" s="8"/>
      <c r="AT1610" s="8"/>
      <c r="AU1610" s="8"/>
      <c r="AV1610" s="8"/>
      <c r="AW1610" s="8"/>
      <c r="AX1610" s="8"/>
      <c r="AY1610" s="8"/>
      <c r="AZ1610" s="8"/>
      <c r="BA1610" s="8"/>
      <c r="BB1610" s="8"/>
      <c r="BC1610" s="8"/>
      <c r="BD1610" s="8"/>
      <c r="BE1610" s="8"/>
      <c r="BF1610" s="8"/>
      <c r="BG1610" s="8"/>
      <c r="BH1610" s="8"/>
      <c r="BI1610" s="8"/>
      <c r="BJ1610" s="8"/>
      <c r="BK1610" s="8"/>
      <c r="BL1610" s="8"/>
      <c r="BM1610" s="8"/>
      <c r="BN1610" s="8"/>
      <c r="BO1610" s="8"/>
      <c r="BP1610" s="8"/>
      <c r="BQ1610" s="8"/>
      <c r="BR1610" s="16" t="str">
        <v>0- Port Costs</v>
      </c>
      <c r="BV1610" s="16" t="str">
        <v>0- Port Value</v>
      </c>
      <c r="BW1610" s="8"/>
      <c r="BX1610" s="16" t="str">
        <v>0</v>
      </c>
    </row>
    <row r="1611" spans="8:76" hidden="1" outlineLevel="1" x14ac:dyDescent="0.3">
      <c r="H1611" s="16" t="str">
        <v>0 - BM Costs</v>
      </c>
      <c r="L1611" s="16" t="str">
        <v>0 - BM Port</v>
      </c>
      <c r="N1611" s="16" t="str">
        <v>0 - Port Assets</v>
      </c>
      <c r="O1611" s="8"/>
      <c r="P1611" s="8"/>
      <c r="Q1611" s="8"/>
      <c r="R1611" s="8"/>
      <c r="S1611" s="8"/>
      <c r="T1611" s="8"/>
      <c r="U1611" s="8"/>
      <c r="V1611" s="8"/>
      <c r="W1611" s="8"/>
      <c r="X1611" s="8"/>
      <c r="Y1611" s="8"/>
      <c r="Z1611" s="8"/>
      <c r="AA1611" s="8"/>
      <c r="AB1611" s="8"/>
      <c r="AC1611" s="8"/>
      <c r="AD1611" s="8"/>
      <c r="AE1611" s="8"/>
      <c r="AF1611" s="8"/>
      <c r="AG1611" s="8"/>
      <c r="AH1611" s="8"/>
      <c r="AI1611" s="8"/>
      <c r="AJ1611" s="8"/>
      <c r="AK1611" s="8"/>
      <c r="AL1611" s="8"/>
      <c r="AM1611" s="8"/>
      <c r="AN1611" s="8"/>
      <c r="AO1611" s="8"/>
      <c r="AP1611" s="8"/>
      <c r="AQ1611" s="8"/>
      <c r="AR1611" s="8"/>
      <c r="AS1611" s="8"/>
      <c r="AT1611" s="8"/>
      <c r="AU1611" s="8"/>
      <c r="AV1611" s="8"/>
      <c r="AW1611" s="8"/>
      <c r="AX1611" s="8"/>
      <c r="AY1611" s="8"/>
      <c r="AZ1611" s="8"/>
      <c r="BA1611" s="8"/>
      <c r="BB1611" s="8"/>
      <c r="BC1611" s="8"/>
      <c r="BD1611" s="8"/>
      <c r="BE1611" s="8"/>
      <c r="BF1611" s="8"/>
      <c r="BG1611" s="8"/>
      <c r="BH1611" s="8"/>
      <c r="BI1611" s="8"/>
      <c r="BJ1611" s="8"/>
      <c r="BK1611" s="8"/>
      <c r="BL1611" s="8"/>
      <c r="BM1611" s="8"/>
      <c r="BN1611" s="8"/>
      <c r="BO1611" s="8"/>
      <c r="BP1611" s="8"/>
      <c r="BQ1611" s="8"/>
      <c r="BR1611" s="16" t="str">
        <v>0- Port Costs</v>
      </c>
      <c r="BV1611" s="16" t="str">
        <v>0- Port Value</v>
      </c>
      <c r="BW1611" s="8"/>
      <c r="BX1611" s="16" t="str">
        <v>0</v>
      </c>
    </row>
    <row r="1612" spans="8:76" hidden="1" outlineLevel="1" x14ac:dyDescent="0.3">
      <c r="H1612" s="16" t="str">
        <v>0 - BM Costs</v>
      </c>
      <c r="L1612" s="16" t="str">
        <v>0 - BM Port</v>
      </c>
      <c r="N1612" s="16" t="str">
        <v>0 - Port Assets</v>
      </c>
      <c r="O1612" s="8"/>
      <c r="P1612" s="8"/>
      <c r="Q1612" s="8"/>
      <c r="R1612" s="8"/>
      <c r="S1612" s="8"/>
      <c r="T1612" s="8"/>
      <c r="U1612" s="8"/>
      <c r="V1612" s="8"/>
      <c r="W1612" s="8"/>
      <c r="X1612" s="8"/>
      <c r="Y1612" s="8"/>
      <c r="Z1612" s="8"/>
      <c r="AA1612" s="8"/>
      <c r="AB1612" s="8"/>
      <c r="AC1612" s="8"/>
      <c r="AD1612" s="8"/>
      <c r="AE1612" s="8"/>
      <c r="AF1612" s="8"/>
      <c r="AG1612" s="8"/>
      <c r="AH1612" s="8"/>
      <c r="AI1612" s="8"/>
      <c r="AJ1612" s="8"/>
      <c r="AK1612" s="8"/>
      <c r="AL1612" s="8"/>
      <c r="AM1612" s="8"/>
      <c r="AN1612" s="8"/>
      <c r="AO1612" s="8"/>
      <c r="AP1612" s="8"/>
      <c r="AQ1612" s="8"/>
      <c r="AR1612" s="8"/>
      <c r="AS1612" s="8"/>
      <c r="AT1612" s="8"/>
      <c r="AU1612" s="8"/>
      <c r="AV1612" s="8"/>
      <c r="AW1612" s="8"/>
      <c r="AX1612" s="8"/>
      <c r="AY1612" s="8"/>
      <c r="AZ1612" s="8"/>
      <c r="BA1612" s="8"/>
      <c r="BB1612" s="8"/>
      <c r="BC1612" s="8"/>
      <c r="BD1612" s="8"/>
      <c r="BE1612" s="8"/>
      <c r="BF1612" s="8"/>
      <c r="BG1612" s="8"/>
      <c r="BH1612" s="8"/>
      <c r="BI1612" s="8"/>
      <c r="BJ1612" s="8"/>
      <c r="BK1612" s="8"/>
      <c r="BL1612" s="8"/>
      <c r="BM1612" s="8"/>
      <c r="BN1612" s="8"/>
      <c r="BO1612" s="8"/>
      <c r="BP1612" s="8"/>
      <c r="BQ1612" s="8"/>
      <c r="BR1612" s="16" t="str">
        <v>0- Port Costs</v>
      </c>
      <c r="BV1612" s="16" t="str">
        <v>0- Port Value</v>
      </c>
      <c r="BW1612" s="8"/>
      <c r="BX1612" s="16" t="str">
        <v>0</v>
      </c>
    </row>
    <row r="1613" spans="8:76" hidden="1" outlineLevel="1" x14ac:dyDescent="0.3">
      <c r="H1613" s="16" t="str">
        <v>0 - BM Costs</v>
      </c>
      <c r="L1613" s="16" t="str">
        <v>0 - BM Port</v>
      </c>
      <c r="N1613" s="16" t="str">
        <v>0 - Port Assets</v>
      </c>
      <c r="O1613" s="8"/>
      <c r="P1613" s="8"/>
      <c r="Q1613" s="8"/>
      <c r="R1613" s="8"/>
      <c r="S1613" s="8"/>
      <c r="T1613" s="8"/>
      <c r="U1613" s="8"/>
      <c r="V1613" s="8"/>
      <c r="W1613" s="8"/>
      <c r="X1613" s="8"/>
      <c r="Y1613" s="8"/>
      <c r="Z1613" s="8"/>
      <c r="AA1613" s="8"/>
      <c r="AB1613" s="8"/>
      <c r="AC1613" s="8"/>
      <c r="AD1613" s="8"/>
      <c r="AE1613" s="8"/>
      <c r="AF1613" s="8"/>
      <c r="AG1613" s="8"/>
      <c r="AH1613" s="8"/>
      <c r="AI1613" s="8"/>
      <c r="AJ1613" s="8"/>
      <c r="AK1613" s="8"/>
      <c r="AL1613" s="8"/>
      <c r="AM1613" s="8"/>
      <c r="AN1613" s="8"/>
      <c r="AO1613" s="8"/>
      <c r="AP1613" s="8"/>
      <c r="AQ1613" s="8"/>
      <c r="AR1613" s="8"/>
      <c r="AS1613" s="8"/>
      <c r="AT1613" s="8"/>
      <c r="AU1613" s="8"/>
      <c r="AV1613" s="8"/>
      <c r="AW1613" s="8"/>
      <c r="AX1613" s="8"/>
      <c r="AY1613" s="8"/>
      <c r="AZ1613" s="8"/>
      <c r="BA1613" s="8"/>
      <c r="BB1613" s="8"/>
      <c r="BC1613" s="8"/>
      <c r="BD1613" s="8"/>
      <c r="BE1613" s="8"/>
      <c r="BF1613" s="8"/>
      <c r="BG1613" s="8"/>
      <c r="BH1613" s="8"/>
      <c r="BI1613" s="8"/>
      <c r="BJ1613" s="8"/>
      <c r="BK1613" s="8"/>
      <c r="BL1613" s="8"/>
      <c r="BM1613" s="8"/>
      <c r="BN1613" s="8"/>
      <c r="BO1613" s="8"/>
      <c r="BP1613" s="8"/>
      <c r="BQ1613" s="8"/>
      <c r="BR1613" s="16" t="str">
        <v>0- Port Costs</v>
      </c>
      <c r="BV1613" s="16" t="str">
        <v>0- Port Value</v>
      </c>
      <c r="BW1613" s="8"/>
      <c r="BX1613" s="16" t="str">
        <v>0</v>
      </c>
    </row>
    <row r="1614" spans="8:76" hidden="1" outlineLevel="1" x14ac:dyDescent="0.3">
      <c r="H1614" s="16" t="str">
        <v>0 - BM Costs</v>
      </c>
      <c r="L1614" s="16" t="str">
        <v>0 - BM Port</v>
      </c>
      <c r="N1614" s="16" t="str">
        <v>0 - Port Assets</v>
      </c>
      <c r="O1614" s="8"/>
      <c r="P1614" s="8"/>
      <c r="Q1614" s="8"/>
      <c r="R1614" s="8"/>
      <c r="S1614" s="8"/>
      <c r="T1614" s="8"/>
      <c r="U1614" s="8"/>
      <c r="V1614" s="8"/>
      <c r="W1614" s="8"/>
      <c r="X1614" s="8"/>
      <c r="Y1614" s="8"/>
      <c r="Z1614" s="8"/>
      <c r="AA1614" s="8"/>
      <c r="AB1614" s="8"/>
      <c r="AC1614" s="8"/>
      <c r="AD1614" s="8"/>
      <c r="AE1614" s="8"/>
      <c r="AF1614" s="8"/>
      <c r="AG1614" s="8"/>
      <c r="AH1614" s="8"/>
      <c r="AI1614" s="8"/>
      <c r="AJ1614" s="8"/>
      <c r="AK1614" s="8"/>
      <c r="AL1614" s="8"/>
      <c r="AM1614" s="8"/>
      <c r="AN1614" s="8"/>
      <c r="AO1614" s="8"/>
      <c r="AP1614" s="8"/>
      <c r="AQ1614" s="8"/>
      <c r="AR1614" s="8"/>
      <c r="AS1614" s="8"/>
      <c r="AT1614" s="8"/>
      <c r="AU1614" s="8"/>
      <c r="AV1614" s="8"/>
      <c r="AW1614" s="8"/>
      <c r="AX1614" s="8"/>
      <c r="AY1614" s="8"/>
      <c r="AZ1614" s="8"/>
      <c r="BA1614" s="8"/>
      <c r="BB1614" s="8"/>
      <c r="BC1614" s="8"/>
      <c r="BD1614" s="8"/>
      <c r="BE1614" s="8"/>
      <c r="BF1614" s="8"/>
      <c r="BG1614" s="8"/>
      <c r="BH1614" s="8"/>
      <c r="BI1614" s="8"/>
      <c r="BJ1614" s="8"/>
      <c r="BK1614" s="8"/>
      <c r="BL1614" s="8"/>
      <c r="BM1614" s="8"/>
      <c r="BN1614" s="8"/>
      <c r="BO1614" s="8"/>
      <c r="BP1614" s="8"/>
      <c r="BQ1614" s="8"/>
      <c r="BR1614" s="16" t="str">
        <v>0- Port Costs</v>
      </c>
      <c r="BV1614" s="16" t="str">
        <v>0- Port Value</v>
      </c>
      <c r="BW1614" s="8"/>
      <c r="BX1614" s="16" t="str">
        <v>0</v>
      </c>
    </row>
    <row r="1615" spans="8:76" hidden="1" outlineLevel="1" x14ac:dyDescent="0.3">
      <c r="H1615" s="16" t="str">
        <v>0 - BM Costs</v>
      </c>
      <c r="L1615" s="16" t="str">
        <v>0 - BM Port</v>
      </c>
      <c r="N1615" s="16" t="str">
        <v>0 - Port Assets</v>
      </c>
      <c r="O1615" s="8"/>
      <c r="P1615" s="8"/>
      <c r="Q1615" s="8"/>
      <c r="R1615" s="8"/>
      <c r="S1615" s="8"/>
      <c r="T1615" s="8"/>
      <c r="U1615" s="8"/>
      <c r="V1615" s="8"/>
      <c r="W1615" s="8"/>
      <c r="X1615" s="8"/>
      <c r="Y1615" s="8"/>
      <c r="Z1615" s="8"/>
      <c r="AA1615" s="8"/>
      <c r="AB1615" s="8"/>
      <c r="AC1615" s="8"/>
      <c r="AD1615" s="8"/>
      <c r="AE1615" s="8"/>
      <c r="AF1615" s="8"/>
      <c r="AG1615" s="8"/>
      <c r="AH1615" s="8"/>
      <c r="AI1615" s="8"/>
      <c r="AJ1615" s="8"/>
      <c r="AK1615" s="8"/>
      <c r="AL1615" s="8"/>
      <c r="AM1615" s="8"/>
      <c r="AN1615" s="8"/>
      <c r="AO1615" s="8"/>
      <c r="AP1615" s="8"/>
      <c r="AQ1615" s="8"/>
      <c r="AR1615" s="8"/>
      <c r="AS1615" s="8"/>
      <c r="AT1615" s="8"/>
      <c r="AU1615" s="8"/>
      <c r="AV1615" s="8"/>
      <c r="AW1615" s="8"/>
      <c r="AX1615" s="8"/>
      <c r="AY1615" s="8"/>
      <c r="AZ1615" s="8"/>
      <c r="BA1615" s="8"/>
      <c r="BB1615" s="8"/>
      <c r="BC1615" s="8"/>
      <c r="BD1615" s="8"/>
      <c r="BE1615" s="8"/>
      <c r="BF1615" s="8"/>
      <c r="BG1615" s="8"/>
      <c r="BH1615" s="8"/>
      <c r="BI1615" s="8"/>
      <c r="BJ1615" s="8"/>
      <c r="BK1615" s="8"/>
      <c r="BL1615" s="8"/>
      <c r="BM1615" s="8"/>
      <c r="BN1615" s="8"/>
      <c r="BO1615" s="8"/>
      <c r="BP1615" s="8"/>
      <c r="BQ1615" s="8"/>
      <c r="BR1615" s="16" t="str">
        <v>0- Port Costs</v>
      </c>
      <c r="BV1615" s="16" t="str">
        <v>0- Port Value</v>
      </c>
      <c r="BW1615" s="8"/>
      <c r="BX1615" s="16" t="str">
        <v>0</v>
      </c>
    </row>
    <row r="1616" spans="8:76" hidden="1" outlineLevel="1" x14ac:dyDescent="0.3">
      <c r="H1616" s="16" t="str">
        <v>0 - BM Costs</v>
      </c>
      <c r="L1616" s="16" t="str">
        <v>0 - BM Port</v>
      </c>
      <c r="N1616" s="16" t="str">
        <v>0 - Port Assets</v>
      </c>
      <c r="O1616" s="8"/>
      <c r="P1616" s="8"/>
      <c r="Q1616" s="8"/>
      <c r="R1616" s="8"/>
      <c r="S1616" s="8"/>
      <c r="T1616" s="8"/>
      <c r="U1616" s="8"/>
      <c r="V1616" s="8"/>
      <c r="W1616" s="8"/>
      <c r="X1616" s="8"/>
      <c r="Y1616" s="8"/>
      <c r="Z1616" s="8"/>
      <c r="AA1616" s="8"/>
      <c r="AB1616" s="8"/>
      <c r="AC1616" s="8"/>
      <c r="AD1616" s="8"/>
      <c r="AE1616" s="8"/>
      <c r="AF1616" s="8"/>
      <c r="AG1616" s="8"/>
      <c r="AH1616" s="8"/>
      <c r="AI1616" s="8"/>
      <c r="AJ1616" s="8"/>
      <c r="AK1616" s="8"/>
      <c r="AL1616" s="8"/>
      <c r="AM1616" s="8"/>
      <c r="AN1616" s="8"/>
      <c r="AO1616" s="8"/>
      <c r="AP1616" s="8"/>
      <c r="AQ1616" s="8"/>
      <c r="AR1616" s="8"/>
      <c r="AS1616" s="8"/>
      <c r="AT1616" s="8"/>
      <c r="AU1616" s="8"/>
      <c r="AV1616" s="8"/>
      <c r="AW1616" s="8"/>
      <c r="AX1616" s="8"/>
      <c r="AY1616" s="8"/>
      <c r="AZ1616" s="8"/>
      <c r="BA1616" s="8"/>
      <c r="BB1616" s="8"/>
      <c r="BC1616" s="8"/>
      <c r="BD1616" s="8"/>
      <c r="BE1616" s="8"/>
      <c r="BF1616" s="8"/>
      <c r="BG1616" s="8"/>
      <c r="BH1616" s="8"/>
      <c r="BI1616" s="8"/>
      <c r="BJ1616" s="8"/>
      <c r="BK1616" s="8"/>
      <c r="BL1616" s="8"/>
      <c r="BM1616" s="8"/>
      <c r="BN1616" s="8"/>
      <c r="BO1616" s="8"/>
      <c r="BP1616" s="8"/>
      <c r="BQ1616" s="8"/>
      <c r="BR1616" s="16" t="str">
        <v>0- Port Costs</v>
      </c>
      <c r="BV1616" s="16" t="str">
        <v>0- Port Value</v>
      </c>
      <c r="BW1616" s="8"/>
      <c r="BX1616" s="16" t="str">
        <v>0</v>
      </c>
    </row>
    <row r="1617" spans="8:76" hidden="1" outlineLevel="1" x14ac:dyDescent="0.3">
      <c r="H1617" s="16" t="str">
        <v>0 - BM Costs</v>
      </c>
      <c r="L1617" s="16" t="str">
        <v>0 - BM Port</v>
      </c>
      <c r="N1617" s="16" t="str">
        <v>0 - Port Assets</v>
      </c>
      <c r="O1617" s="8"/>
      <c r="P1617" s="8"/>
      <c r="Q1617" s="8"/>
      <c r="R1617" s="8"/>
      <c r="S1617" s="8"/>
      <c r="T1617" s="8"/>
      <c r="U1617" s="8"/>
      <c r="V1617" s="8"/>
      <c r="W1617" s="8"/>
      <c r="X1617" s="8"/>
      <c r="Y1617" s="8"/>
      <c r="Z1617" s="8"/>
      <c r="AA1617" s="8"/>
      <c r="AB1617" s="8"/>
      <c r="AC1617" s="8"/>
      <c r="AD1617" s="8"/>
      <c r="AE1617" s="8"/>
      <c r="AF1617" s="8"/>
      <c r="AG1617" s="8"/>
      <c r="AH1617" s="8"/>
      <c r="AI1617" s="8"/>
      <c r="AJ1617" s="8"/>
      <c r="AK1617" s="8"/>
      <c r="AL1617" s="8"/>
      <c r="AM1617" s="8"/>
      <c r="AN1617" s="8"/>
      <c r="AO1617" s="8"/>
      <c r="AP1617" s="8"/>
      <c r="AQ1617" s="8"/>
      <c r="AR1617" s="8"/>
      <c r="AS1617" s="8"/>
      <c r="AT1617" s="8"/>
      <c r="AU1617" s="8"/>
      <c r="AV1617" s="8"/>
      <c r="AW1617" s="8"/>
      <c r="AX1617" s="8"/>
      <c r="AY1617" s="8"/>
      <c r="AZ1617" s="8"/>
      <c r="BA1617" s="8"/>
      <c r="BB1617" s="8"/>
      <c r="BC1617" s="8"/>
      <c r="BD1617" s="8"/>
      <c r="BE1617" s="8"/>
      <c r="BF1617" s="8"/>
      <c r="BG1617" s="8"/>
      <c r="BH1617" s="8"/>
      <c r="BI1617" s="8"/>
      <c r="BJ1617" s="8"/>
      <c r="BK1617" s="8"/>
      <c r="BL1617" s="8"/>
      <c r="BM1617" s="8"/>
      <c r="BN1617" s="8"/>
      <c r="BO1617" s="8"/>
      <c r="BP1617" s="8"/>
      <c r="BQ1617" s="8"/>
      <c r="BR1617" s="16" t="str">
        <v>0- Port Costs</v>
      </c>
      <c r="BV1617" s="16" t="str">
        <v>0- Port Value</v>
      </c>
      <c r="BW1617" s="8"/>
      <c r="BX1617" s="16" t="str">
        <v>0</v>
      </c>
    </row>
    <row r="1618" spans="8:76" hidden="1" outlineLevel="1" x14ac:dyDescent="0.3">
      <c r="H1618" s="16" t="str">
        <v>0 - BM Costs</v>
      </c>
      <c r="L1618" s="16" t="str">
        <v>0 - BM Port</v>
      </c>
      <c r="N1618" s="16" t="str">
        <v>0 - Port Assets</v>
      </c>
      <c r="O1618" s="8"/>
      <c r="P1618" s="8"/>
      <c r="Q1618" s="8"/>
      <c r="R1618" s="8"/>
      <c r="S1618" s="8"/>
      <c r="T1618" s="8"/>
      <c r="U1618" s="8"/>
      <c r="V1618" s="8"/>
      <c r="W1618" s="8"/>
      <c r="X1618" s="8"/>
      <c r="Y1618" s="8"/>
      <c r="Z1618" s="8"/>
      <c r="AA1618" s="8"/>
      <c r="AB1618" s="8"/>
      <c r="AC1618" s="8"/>
      <c r="AD1618" s="8"/>
      <c r="AE1618" s="8"/>
      <c r="AF1618" s="8"/>
      <c r="AG1618" s="8"/>
      <c r="AH1618" s="8"/>
      <c r="AI1618" s="8"/>
      <c r="AJ1618" s="8"/>
      <c r="AK1618" s="8"/>
      <c r="AL1618" s="8"/>
      <c r="AM1618" s="8"/>
      <c r="AN1618" s="8"/>
      <c r="AO1618" s="8"/>
      <c r="AP1618" s="8"/>
      <c r="AQ1618" s="8"/>
      <c r="AR1618" s="8"/>
      <c r="AS1618" s="8"/>
      <c r="AT1618" s="8"/>
      <c r="AU1618" s="8"/>
      <c r="AV1618" s="8"/>
      <c r="AW1618" s="8"/>
      <c r="AX1618" s="8"/>
      <c r="AY1618" s="8"/>
      <c r="AZ1618" s="8"/>
      <c r="BA1618" s="8"/>
      <c r="BB1618" s="8"/>
      <c r="BC1618" s="8"/>
      <c r="BD1618" s="8"/>
      <c r="BE1618" s="8"/>
      <c r="BF1618" s="8"/>
      <c r="BG1618" s="8"/>
      <c r="BH1618" s="8"/>
      <c r="BI1618" s="8"/>
      <c r="BJ1618" s="8"/>
      <c r="BK1618" s="8"/>
      <c r="BL1618" s="8"/>
      <c r="BM1618" s="8"/>
      <c r="BN1618" s="8"/>
      <c r="BO1618" s="8"/>
      <c r="BP1618" s="8"/>
      <c r="BQ1618" s="8"/>
      <c r="BR1618" s="16" t="str">
        <v>0- Port Costs</v>
      </c>
      <c r="BV1618" s="16" t="str">
        <v>0- Port Value</v>
      </c>
      <c r="BW1618" s="8"/>
      <c r="BX1618" s="16" t="str">
        <v>0</v>
      </c>
    </row>
    <row r="1619" spans="8:76" hidden="1" outlineLevel="1" x14ac:dyDescent="0.3">
      <c r="H1619" s="16" t="str">
        <v>0 - BM Costs</v>
      </c>
      <c r="L1619" s="16" t="str">
        <v>0 - BM Port</v>
      </c>
      <c r="N1619" s="16" t="str">
        <v>0 - Port Assets</v>
      </c>
      <c r="O1619" s="8"/>
      <c r="P1619" s="8"/>
      <c r="Q1619" s="8"/>
      <c r="R1619" s="8"/>
      <c r="S1619" s="8"/>
      <c r="T1619" s="8"/>
      <c r="U1619" s="8"/>
      <c r="V1619" s="8"/>
      <c r="W1619" s="8"/>
      <c r="X1619" s="8"/>
      <c r="Y1619" s="8"/>
      <c r="Z1619" s="8"/>
      <c r="AA1619" s="8"/>
      <c r="AB1619" s="8"/>
      <c r="AC1619" s="8"/>
      <c r="AD1619" s="8"/>
      <c r="AE1619" s="8"/>
      <c r="AF1619" s="8"/>
      <c r="AG1619" s="8"/>
      <c r="AH1619" s="8"/>
      <c r="AI1619" s="8"/>
      <c r="AJ1619" s="8"/>
      <c r="AK1619" s="8"/>
      <c r="AL1619" s="8"/>
      <c r="AM1619" s="8"/>
      <c r="AN1619" s="8"/>
      <c r="AO1619" s="8"/>
      <c r="AP1619" s="8"/>
      <c r="AQ1619" s="8"/>
      <c r="AR1619" s="8"/>
      <c r="AS1619" s="8"/>
      <c r="AT1619" s="8"/>
      <c r="AU1619" s="8"/>
      <c r="AV1619" s="8"/>
      <c r="AW1619" s="8"/>
      <c r="AX1619" s="8"/>
      <c r="AY1619" s="8"/>
      <c r="AZ1619" s="8"/>
      <c r="BA1619" s="8"/>
      <c r="BB1619" s="8"/>
      <c r="BC1619" s="8"/>
      <c r="BD1619" s="8"/>
      <c r="BE1619" s="8"/>
      <c r="BF1619" s="8"/>
      <c r="BG1619" s="8"/>
      <c r="BH1619" s="8"/>
      <c r="BI1619" s="8"/>
      <c r="BJ1619" s="8"/>
      <c r="BK1619" s="8"/>
      <c r="BL1619" s="8"/>
      <c r="BM1619" s="8"/>
      <c r="BN1619" s="8"/>
      <c r="BO1619" s="8"/>
      <c r="BP1619" s="8"/>
      <c r="BQ1619" s="8"/>
      <c r="BR1619" s="16" t="str">
        <v>0- Port Costs</v>
      </c>
      <c r="BV1619" s="16" t="str">
        <v>0- Port Value</v>
      </c>
      <c r="BW1619" s="8"/>
      <c r="BX1619" s="16" t="str">
        <v>0</v>
      </c>
    </row>
    <row r="1620" spans="8:76" hidden="1" outlineLevel="1" x14ac:dyDescent="0.3">
      <c r="H1620" s="16" t="str">
        <v>0 - BM Costs</v>
      </c>
      <c r="L1620" s="16" t="str">
        <v>0 - BM Port</v>
      </c>
      <c r="N1620" s="16" t="str">
        <v>0 - Port Assets</v>
      </c>
      <c r="O1620" s="8"/>
      <c r="P1620" s="8"/>
      <c r="Q1620" s="8"/>
      <c r="R1620" s="8"/>
      <c r="S1620" s="8"/>
      <c r="T1620" s="8"/>
      <c r="U1620" s="8"/>
      <c r="V1620" s="8"/>
      <c r="W1620" s="8"/>
      <c r="X1620" s="8"/>
      <c r="Y1620" s="8"/>
      <c r="Z1620" s="8"/>
      <c r="AA1620" s="8"/>
      <c r="AB1620" s="8"/>
      <c r="AC1620" s="8"/>
      <c r="AD1620" s="8"/>
      <c r="AE1620" s="8"/>
      <c r="AF1620" s="8"/>
      <c r="AG1620" s="8"/>
      <c r="AH1620" s="8"/>
      <c r="AI1620" s="8"/>
      <c r="AJ1620" s="8"/>
      <c r="AK1620" s="8"/>
      <c r="AL1620" s="8"/>
      <c r="AM1620" s="8"/>
      <c r="AN1620" s="8"/>
      <c r="AO1620" s="8"/>
      <c r="AP1620" s="8"/>
      <c r="AQ1620" s="8"/>
      <c r="AR1620" s="8"/>
      <c r="AS1620" s="8"/>
      <c r="AT1620" s="8"/>
      <c r="AU1620" s="8"/>
      <c r="AV1620" s="8"/>
      <c r="AW1620" s="8"/>
      <c r="AX1620" s="8"/>
      <c r="AY1620" s="8"/>
      <c r="AZ1620" s="8"/>
      <c r="BA1620" s="8"/>
      <c r="BB1620" s="8"/>
      <c r="BC1620" s="8"/>
      <c r="BD1620" s="8"/>
      <c r="BE1620" s="8"/>
      <c r="BF1620" s="8"/>
      <c r="BG1620" s="8"/>
      <c r="BH1620" s="8"/>
      <c r="BI1620" s="8"/>
      <c r="BJ1620" s="8"/>
      <c r="BK1620" s="8"/>
      <c r="BL1620" s="8"/>
      <c r="BM1620" s="8"/>
      <c r="BN1620" s="8"/>
      <c r="BO1620" s="8"/>
      <c r="BP1620" s="8"/>
      <c r="BQ1620" s="8"/>
      <c r="BR1620" s="16" t="str">
        <v>0- Port Costs</v>
      </c>
      <c r="BV1620" s="16" t="str">
        <v>0- Port Value</v>
      </c>
      <c r="BW1620" s="8"/>
      <c r="BX1620" s="16" t="str">
        <v>0</v>
      </c>
    </row>
    <row r="1621" spans="8:76" hidden="1" outlineLevel="1" x14ac:dyDescent="0.3">
      <c r="H1621" s="16" t="str">
        <v>0 - BM Costs</v>
      </c>
      <c r="L1621" s="16" t="str">
        <v>0 - BM Port</v>
      </c>
      <c r="N1621" s="16" t="str">
        <v>0 - Port Assets</v>
      </c>
      <c r="O1621" s="8"/>
      <c r="P1621" s="8"/>
      <c r="Q1621" s="8"/>
      <c r="R1621" s="8"/>
      <c r="S1621" s="8"/>
      <c r="T1621" s="8"/>
      <c r="U1621" s="8"/>
      <c r="V1621" s="8"/>
      <c r="W1621" s="8"/>
      <c r="X1621" s="8"/>
      <c r="Y1621" s="8"/>
      <c r="Z1621" s="8"/>
      <c r="AA1621" s="8"/>
      <c r="AB1621" s="8"/>
      <c r="AC1621" s="8"/>
      <c r="AD1621" s="8"/>
      <c r="AE1621" s="8"/>
      <c r="AF1621" s="8"/>
      <c r="AG1621" s="8"/>
      <c r="AH1621" s="8"/>
      <c r="AI1621" s="8"/>
      <c r="AJ1621" s="8"/>
      <c r="AK1621" s="8"/>
      <c r="AL1621" s="8"/>
      <c r="AM1621" s="8"/>
      <c r="AN1621" s="8"/>
      <c r="AO1621" s="8"/>
      <c r="AP1621" s="8"/>
      <c r="AQ1621" s="8"/>
      <c r="AR1621" s="8"/>
      <c r="AS1621" s="8"/>
      <c r="AT1621" s="8"/>
      <c r="AU1621" s="8"/>
      <c r="AV1621" s="8"/>
      <c r="AW1621" s="8"/>
      <c r="AX1621" s="8"/>
      <c r="AY1621" s="8"/>
      <c r="AZ1621" s="8"/>
      <c r="BA1621" s="8"/>
      <c r="BB1621" s="8"/>
      <c r="BC1621" s="8"/>
      <c r="BD1621" s="8"/>
      <c r="BE1621" s="8"/>
      <c r="BF1621" s="8"/>
      <c r="BG1621" s="8"/>
      <c r="BH1621" s="8"/>
      <c r="BI1621" s="8"/>
      <c r="BJ1621" s="8"/>
      <c r="BK1621" s="8"/>
      <c r="BL1621" s="8"/>
      <c r="BM1621" s="8"/>
      <c r="BN1621" s="8"/>
      <c r="BO1621" s="8"/>
      <c r="BP1621" s="8"/>
      <c r="BQ1621" s="8"/>
      <c r="BR1621" s="16" t="str">
        <v>0- Port Costs</v>
      </c>
      <c r="BV1621" s="16" t="str">
        <v>0- Port Value</v>
      </c>
      <c r="BW1621" s="8"/>
      <c r="BX1621" s="16" t="str">
        <v>0</v>
      </c>
    </row>
    <row r="1622" spans="8:76" hidden="1" outlineLevel="1" x14ac:dyDescent="0.3">
      <c r="H1622" s="16" t="str">
        <v>0 - BM Costs</v>
      </c>
      <c r="L1622" s="16" t="str">
        <v>0 - BM Port</v>
      </c>
      <c r="N1622" s="16" t="str">
        <v>0 - Port Assets</v>
      </c>
      <c r="O1622" s="8"/>
      <c r="P1622" s="8"/>
      <c r="Q1622" s="8"/>
      <c r="R1622" s="8"/>
      <c r="S1622" s="8"/>
      <c r="T1622" s="8"/>
      <c r="U1622" s="8"/>
      <c r="V1622" s="8"/>
      <c r="W1622" s="8"/>
      <c r="X1622" s="8"/>
      <c r="Y1622" s="8"/>
      <c r="Z1622" s="8"/>
      <c r="AA1622" s="8"/>
      <c r="AB1622" s="8"/>
      <c r="AC1622" s="8"/>
      <c r="AD1622" s="8"/>
      <c r="AE1622" s="8"/>
      <c r="AF1622" s="8"/>
      <c r="AG1622" s="8"/>
      <c r="AH1622" s="8"/>
      <c r="AI1622" s="8"/>
      <c r="AJ1622" s="8"/>
      <c r="AK1622" s="8"/>
      <c r="AL1622" s="8"/>
      <c r="AM1622" s="8"/>
      <c r="AN1622" s="8"/>
      <c r="AO1622" s="8"/>
      <c r="AP1622" s="8"/>
      <c r="AQ1622" s="8"/>
      <c r="AR1622" s="8"/>
      <c r="AS1622" s="8"/>
      <c r="AT1622" s="8"/>
      <c r="AU1622" s="8"/>
      <c r="AV1622" s="8"/>
      <c r="AW1622" s="8"/>
      <c r="AX1622" s="8"/>
      <c r="AY1622" s="8"/>
      <c r="AZ1622" s="8"/>
      <c r="BA1622" s="8"/>
      <c r="BB1622" s="8"/>
      <c r="BC1622" s="8"/>
      <c r="BD1622" s="8"/>
      <c r="BE1622" s="8"/>
      <c r="BF1622" s="8"/>
      <c r="BG1622" s="8"/>
      <c r="BH1622" s="8"/>
      <c r="BI1622" s="8"/>
      <c r="BJ1622" s="8"/>
      <c r="BK1622" s="8"/>
      <c r="BL1622" s="8"/>
      <c r="BM1622" s="8"/>
      <c r="BN1622" s="8"/>
      <c r="BO1622" s="8"/>
      <c r="BP1622" s="8"/>
      <c r="BQ1622" s="8"/>
      <c r="BR1622" s="16" t="str">
        <v>0- Port Costs</v>
      </c>
      <c r="BV1622" s="16" t="str">
        <v>0- Port Value</v>
      </c>
      <c r="BW1622" s="8"/>
      <c r="BX1622" s="16" t="str">
        <v>0</v>
      </c>
    </row>
    <row r="1623" spans="8:76" hidden="1" outlineLevel="1" x14ac:dyDescent="0.3">
      <c r="H1623" s="16" t="str">
        <v>0 - BM Costs</v>
      </c>
      <c r="L1623" s="16" t="str">
        <v>0 - BM Port</v>
      </c>
      <c r="N1623" s="16" t="str">
        <v>0 - Port Assets</v>
      </c>
      <c r="O1623" s="8"/>
      <c r="P1623" s="8"/>
      <c r="Q1623" s="8"/>
      <c r="R1623" s="8"/>
      <c r="S1623" s="8"/>
      <c r="T1623" s="8"/>
      <c r="U1623" s="8"/>
      <c r="V1623" s="8"/>
      <c r="W1623" s="8"/>
      <c r="X1623" s="8"/>
      <c r="Y1623" s="8"/>
      <c r="Z1623" s="8"/>
      <c r="AA1623" s="8"/>
      <c r="AB1623" s="8"/>
      <c r="AC1623" s="8"/>
      <c r="AD1623" s="8"/>
      <c r="AE1623" s="8"/>
      <c r="AF1623" s="8"/>
      <c r="AG1623" s="8"/>
      <c r="AH1623" s="8"/>
      <c r="AI1623" s="8"/>
      <c r="AJ1623" s="8"/>
      <c r="AK1623" s="8"/>
      <c r="AL1623" s="8"/>
      <c r="AM1623" s="8"/>
      <c r="AN1623" s="8"/>
      <c r="AO1623" s="8"/>
      <c r="AP1623" s="8"/>
      <c r="AQ1623" s="8"/>
      <c r="AR1623" s="8"/>
      <c r="AS1623" s="8"/>
      <c r="AT1623" s="8"/>
      <c r="AU1623" s="8"/>
      <c r="AV1623" s="8"/>
      <c r="AW1623" s="8"/>
      <c r="AX1623" s="8"/>
      <c r="AY1623" s="8"/>
      <c r="AZ1623" s="8"/>
      <c r="BA1623" s="8"/>
      <c r="BB1623" s="8"/>
      <c r="BC1623" s="8"/>
      <c r="BD1623" s="8"/>
      <c r="BE1623" s="8"/>
      <c r="BF1623" s="8"/>
      <c r="BG1623" s="8"/>
      <c r="BH1623" s="8"/>
      <c r="BI1623" s="8"/>
      <c r="BJ1623" s="8"/>
      <c r="BK1623" s="8"/>
      <c r="BL1623" s="8"/>
      <c r="BM1623" s="8"/>
      <c r="BN1623" s="8"/>
      <c r="BO1623" s="8"/>
      <c r="BP1623" s="8"/>
      <c r="BQ1623" s="8"/>
      <c r="BR1623" s="16" t="str">
        <v>0- Port Costs</v>
      </c>
      <c r="BV1623" s="16" t="str">
        <v>0- Port Value</v>
      </c>
      <c r="BW1623" s="8"/>
      <c r="BX1623" s="16" t="str">
        <v>0</v>
      </c>
    </row>
    <row r="1624" spans="8:76" hidden="1" outlineLevel="1" x14ac:dyDescent="0.3">
      <c r="H1624" s="16" t="str">
        <v>0 - BM Costs</v>
      </c>
      <c r="L1624" s="16" t="str">
        <v>0 - BM Port</v>
      </c>
      <c r="N1624" s="16" t="str">
        <v>0 - Port Assets</v>
      </c>
      <c r="O1624" s="8"/>
      <c r="P1624" s="8"/>
      <c r="Q1624" s="8"/>
      <c r="R1624" s="8"/>
      <c r="S1624" s="8"/>
      <c r="T1624" s="8"/>
      <c r="U1624" s="8"/>
      <c r="V1624" s="8"/>
      <c r="W1624" s="8"/>
      <c r="X1624" s="8"/>
      <c r="Y1624" s="8"/>
      <c r="Z1624" s="8"/>
      <c r="AA1624" s="8"/>
      <c r="AB1624" s="8"/>
      <c r="AC1624" s="8"/>
      <c r="AD1624" s="8"/>
      <c r="AE1624" s="8"/>
      <c r="AF1624" s="8"/>
      <c r="AG1624" s="8"/>
      <c r="AH1624" s="8"/>
      <c r="AI1624" s="8"/>
      <c r="AJ1624" s="8"/>
      <c r="AK1624" s="8"/>
      <c r="AL1624" s="8"/>
      <c r="AM1624" s="8"/>
      <c r="AN1624" s="8"/>
      <c r="AO1624" s="8"/>
      <c r="AP1624" s="8"/>
      <c r="AQ1624" s="8"/>
      <c r="AR1624" s="8"/>
      <c r="AS1624" s="8"/>
      <c r="AT1624" s="8"/>
      <c r="AU1624" s="8"/>
      <c r="AV1624" s="8"/>
      <c r="AW1624" s="8"/>
      <c r="AX1624" s="8"/>
      <c r="AY1624" s="8"/>
      <c r="AZ1624" s="8"/>
      <c r="BA1624" s="8"/>
      <c r="BB1624" s="8"/>
      <c r="BC1624" s="8"/>
      <c r="BD1624" s="8"/>
      <c r="BE1624" s="8"/>
      <c r="BF1624" s="8"/>
      <c r="BG1624" s="8"/>
      <c r="BH1624" s="8"/>
      <c r="BI1624" s="8"/>
      <c r="BJ1624" s="8"/>
      <c r="BK1624" s="8"/>
      <c r="BL1624" s="8"/>
      <c r="BM1624" s="8"/>
      <c r="BN1624" s="8"/>
      <c r="BO1624" s="8"/>
      <c r="BP1624" s="8"/>
      <c r="BQ1624" s="8"/>
      <c r="BR1624" s="16" t="str">
        <v>0- Port Costs</v>
      </c>
      <c r="BV1624" s="16" t="str">
        <v>0- Port Value</v>
      </c>
      <c r="BW1624" s="8"/>
      <c r="BX1624" s="16" t="str">
        <v>0</v>
      </c>
    </row>
    <row r="1625" spans="8:76" hidden="1" outlineLevel="1" x14ac:dyDescent="0.3">
      <c r="H1625" s="16" t="str">
        <v>0 - BM Costs</v>
      </c>
      <c r="L1625" s="16" t="str">
        <v>0 - BM Port</v>
      </c>
      <c r="N1625" s="16" t="str">
        <v>0 - Port Assets</v>
      </c>
      <c r="O1625" s="8"/>
      <c r="P1625" s="8"/>
      <c r="Q1625" s="8"/>
      <c r="R1625" s="8"/>
      <c r="S1625" s="8"/>
      <c r="T1625" s="8"/>
      <c r="U1625" s="8"/>
      <c r="V1625" s="8"/>
      <c r="W1625" s="8"/>
      <c r="X1625" s="8"/>
      <c r="Y1625" s="8"/>
      <c r="Z1625" s="8"/>
      <c r="AA1625" s="8"/>
      <c r="AB1625" s="8"/>
      <c r="AC1625" s="8"/>
      <c r="AD1625" s="8"/>
      <c r="AE1625" s="8"/>
      <c r="AF1625" s="8"/>
      <c r="AG1625" s="8"/>
      <c r="AH1625" s="8"/>
      <c r="AI1625" s="8"/>
      <c r="AJ1625" s="8"/>
      <c r="AK1625" s="8"/>
      <c r="AL1625" s="8"/>
      <c r="AM1625" s="8"/>
      <c r="AN1625" s="8"/>
      <c r="AO1625" s="8"/>
      <c r="AP1625" s="8"/>
      <c r="AQ1625" s="8"/>
      <c r="AR1625" s="8"/>
      <c r="AS1625" s="8"/>
      <c r="AT1625" s="8"/>
      <c r="AU1625" s="8"/>
      <c r="AV1625" s="8"/>
      <c r="AW1625" s="8"/>
      <c r="AX1625" s="8"/>
      <c r="AY1625" s="8"/>
      <c r="AZ1625" s="8"/>
      <c r="BA1625" s="8"/>
      <c r="BB1625" s="8"/>
      <c r="BC1625" s="8"/>
      <c r="BD1625" s="8"/>
      <c r="BE1625" s="8"/>
      <c r="BF1625" s="8"/>
      <c r="BG1625" s="8"/>
      <c r="BH1625" s="8"/>
      <c r="BI1625" s="8"/>
      <c r="BJ1625" s="8"/>
      <c r="BK1625" s="8"/>
      <c r="BL1625" s="8"/>
      <c r="BM1625" s="8"/>
      <c r="BN1625" s="8"/>
      <c r="BO1625" s="8"/>
      <c r="BP1625" s="8"/>
      <c r="BQ1625" s="8"/>
      <c r="BR1625" s="16" t="str">
        <v>0- Port Costs</v>
      </c>
      <c r="BV1625" s="16" t="str">
        <v>0- Port Value</v>
      </c>
      <c r="BW1625" s="8"/>
      <c r="BX1625" s="16" t="str">
        <v>0</v>
      </c>
    </row>
    <row r="1626" spans="8:76" hidden="1" outlineLevel="1" x14ac:dyDescent="0.3">
      <c r="H1626" s="16" t="str">
        <v>0 - BM Costs</v>
      </c>
      <c r="L1626" s="16" t="str">
        <v>0 - BM Port</v>
      </c>
      <c r="N1626" s="16" t="str">
        <v>0 - Port Assets</v>
      </c>
      <c r="O1626" s="8"/>
      <c r="P1626" s="8"/>
      <c r="Q1626" s="8"/>
      <c r="R1626" s="8"/>
      <c r="S1626" s="8"/>
      <c r="T1626" s="8"/>
      <c r="U1626" s="8"/>
      <c r="V1626" s="8"/>
      <c r="W1626" s="8"/>
      <c r="X1626" s="8"/>
      <c r="Y1626" s="8"/>
      <c r="Z1626" s="8"/>
      <c r="AA1626" s="8"/>
      <c r="AB1626" s="8"/>
      <c r="AC1626" s="8"/>
      <c r="AD1626" s="8"/>
      <c r="AE1626" s="8"/>
      <c r="AF1626" s="8"/>
      <c r="AG1626" s="8"/>
      <c r="AH1626" s="8"/>
      <c r="AI1626" s="8"/>
      <c r="AJ1626" s="8"/>
      <c r="AK1626" s="8"/>
      <c r="AL1626" s="8"/>
      <c r="AM1626" s="8"/>
      <c r="AN1626" s="8"/>
      <c r="AO1626" s="8"/>
      <c r="AP1626" s="8"/>
      <c r="AQ1626" s="8"/>
      <c r="AR1626" s="8"/>
      <c r="AS1626" s="8"/>
      <c r="AT1626" s="8"/>
      <c r="AU1626" s="8"/>
      <c r="AV1626" s="8"/>
      <c r="AW1626" s="8"/>
      <c r="AX1626" s="8"/>
      <c r="AY1626" s="8"/>
      <c r="AZ1626" s="8"/>
      <c r="BA1626" s="8"/>
      <c r="BB1626" s="8"/>
      <c r="BC1626" s="8"/>
      <c r="BD1626" s="8"/>
      <c r="BE1626" s="8"/>
      <c r="BF1626" s="8"/>
      <c r="BG1626" s="8"/>
      <c r="BH1626" s="8"/>
      <c r="BI1626" s="8"/>
      <c r="BJ1626" s="8"/>
      <c r="BK1626" s="8"/>
      <c r="BL1626" s="8"/>
      <c r="BM1626" s="8"/>
      <c r="BN1626" s="8"/>
      <c r="BO1626" s="8"/>
      <c r="BP1626" s="8"/>
      <c r="BQ1626" s="8"/>
      <c r="BR1626" s="16" t="str">
        <v>0- Port Costs</v>
      </c>
      <c r="BV1626" s="16" t="str">
        <v>0- Port Value</v>
      </c>
      <c r="BW1626" s="8"/>
      <c r="BX1626" s="16" t="str">
        <v>0</v>
      </c>
    </row>
    <row r="1627" spans="8:76" hidden="1" outlineLevel="1" x14ac:dyDescent="0.3">
      <c r="H1627" s="16" t="str">
        <v>0 - BM Costs</v>
      </c>
      <c r="L1627" s="16" t="str">
        <v>0 - BM Port</v>
      </c>
      <c r="N1627" s="16" t="str">
        <v>0 - Port Assets</v>
      </c>
      <c r="O1627" s="8"/>
      <c r="P1627" s="8"/>
      <c r="Q1627" s="8"/>
      <c r="R1627" s="8"/>
      <c r="S1627" s="8"/>
      <c r="T1627" s="8"/>
      <c r="U1627" s="8"/>
      <c r="V1627" s="8"/>
      <c r="W1627" s="8"/>
      <c r="X1627" s="8"/>
      <c r="Y1627" s="8"/>
      <c r="Z1627" s="8"/>
      <c r="AA1627" s="8"/>
      <c r="AB1627" s="8"/>
      <c r="AC1627" s="8"/>
      <c r="AD1627" s="8"/>
      <c r="AE1627" s="8"/>
      <c r="AF1627" s="8"/>
      <c r="AG1627" s="8"/>
      <c r="AH1627" s="8"/>
      <c r="AI1627" s="8"/>
      <c r="AJ1627" s="8"/>
      <c r="AK1627" s="8"/>
      <c r="AL1627" s="8"/>
      <c r="AM1627" s="8"/>
      <c r="AN1627" s="8"/>
      <c r="AO1627" s="8"/>
      <c r="AP1627" s="8"/>
      <c r="AQ1627" s="8"/>
      <c r="AR1627" s="8"/>
      <c r="AS1627" s="8"/>
      <c r="AT1627" s="8"/>
      <c r="AU1627" s="8"/>
      <c r="AV1627" s="8"/>
      <c r="AW1627" s="8"/>
      <c r="AX1627" s="8"/>
      <c r="AY1627" s="8"/>
      <c r="AZ1627" s="8"/>
      <c r="BA1627" s="8"/>
      <c r="BB1627" s="8"/>
      <c r="BC1627" s="8"/>
      <c r="BD1627" s="8"/>
      <c r="BE1627" s="8"/>
      <c r="BF1627" s="8"/>
      <c r="BG1627" s="8"/>
      <c r="BH1627" s="8"/>
      <c r="BI1627" s="8"/>
      <c r="BJ1627" s="8"/>
      <c r="BK1627" s="8"/>
      <c r="BL1627" s="8"/>
      <c r="BM1627" s="8"/>
      <c r="BN1627" s="8"/>
      <c r="BO1627" s="8"/>
      <c r="BP1627" s="8"/>
      <c r="BQ1627" s="8"/>
      <c r="BR1627" s="16" t="str">
        <v>0- Port Costs</v>
      </c>
      <c r="BV1627" s="16" t="str">
        <v>0- Port Value</v>
      </c>
      <c r="BW1627" s="8"/>
      <c r="BX1627" s="16" t="str">
        <v>0</v>
      </c>
    </row>
    <row r="1628" spans="8:76" hidden="1" outlineLevel="1" x14ac:dyDescent="0.3">
      <c r="H1628" s="16" t="str">
        <v>0 - BM Costs</v>
      </c>
      <c r="L1628" s="16" t="str">
        <v>0 - BM Port</v>
      </c>
      <c r="N1628" s="16" t="str">
        <v>0 - Port Assets</v>
      </c>
      <c r="O1628" s="8"/>
      <c r="P1628" s="8"/>
      <c r="Q1628" s="8"/>
      <c r="R1628" s="8"/>
      <c r="S1628" s="8"/>
      <c r="T1628" s="8"/>
      <c r="U1628" s="8"/>
      <c r="V1628" s="8"/>
      <c r="W1628" s="8"/>
      <c r="X1628" s="8"/>
      <c r="Y1628" s="8"/>
      <c r="Z1628" s="8"/>
      <c r="AA1628" s="8"/>
      <c r="AB1628" s="8"/>
      <c r="AC1628" s="8"/>
      <c r="AD1628" s="8"/>
      <c r="AE1628" s="8"/>
      <c r="AF1628" s="8"/>
      <c r="AG1628" s="8"/>
      <c r="AH1628" s="8"/>
      <c r="AI1628" s="8"/>
      <c r="AJ1628" s="8"/>
      <c r="AK1628" s="8"/>
      <c r="AL1628" s="8"/>
      <c r="AM1628" s="8"/>
      <c r="AN1628" s="8"/>
      <c r="AO1628" s="8"/>
      <c r="AP1628" s="8"/>
      <c r="AQ1628" s="8"/>
      <c r="AR1628" s="8"/>
      <c r="AS1628" s="8"/>
      <c r="AT1628" s="8"/>
      <c r="AU1628" s="8"/>
      <c r="AV1628" s="8"/>
      <c r="AW1628" s="8"/>
      <c r="AX1628" s="8"/>
      <c r="AY1628" s="8"/>
      <c r="AZ1628" s="8"/>
      <c r="BA1628" s="8"/>
      <c r="BB1628" s="8"/>
      <c r="BC1628" s="8"/>
      <c r="BD1628" s="8"/>
      <c r="BE1628" s="8"/>
      <c r="BF1628" s="8"/>
      <c r="BG1628" s="8"/>
      <c r="BH1628" s="8"/>
      <c r="BI1628" s="8"/>
      <c r="BJ1628" s="8"/>
      <c r="BK1628" s="8"/>
      <c r="BL1628" s="8"/>
      <c r="BM1628" s="8"/>
      <c r="BN1628" s="8"/>
      <c r="BO1628" s="8"/>
      <c r="BP1628" s="8"/>
      <c r="BQ1628" s="8"/>
      <c r="BR1628" s="16" t="str">
        <v>0- Port Costs</v>
      </c>
      <c r="BV1628" s="16" t="str">
        <v>0- Port Value</v>
      </c>
      <c r="BW1628" s="8"/>
      <c r="BX1628" s="16" t="str">
        <v>0</v>
      </c>
    </row>
    <row r="1629" spans="8:76" hidden="1" outlineLevel="1" x14ac:dyDescent="0.3">
      <c r="H1629" s="16" t="str">
        <v>0 - BM Costs</v>
      </c>
      <c r="L1629" s="16" t="str">
        <v>0 - BM Port</v>
      </c>
      <c r="N1629" s="16" t="str">
        <v>0 - Port Assets</v>
      </c>
      <c r="O1629" s="8"/>
      <c r="P1629" s="8"/>
      <c r="Q1629" s="8"/>
      <c r="R1629" s="8"/>
      <c r="S1629" s="8"/>
      <c r="T1629" s="8"/>
      <c r="U1629" s="8"/>
      <c r="V1629" s="8"/>
      <c r="W1629" s="8"/>
      <c r="X1629" s="8"/>
      <c r="Y1629" s="8"/>
      <c r="Z1629" s="8"/>
      <c r="AA1629" s="8"/>
      <c r="AB1629" s="8"/>
      <c r="AC1629" s="8"/>
      <c r="AD1629" s="8"/>
      <c r="AE1629" s="8"/>
      <c r="AF1629" s="8"/>
      <c r="AG1629" s="8"/>
      <c r="AH1629" s="8"/>
      <c r="AI1629" s="8"/>
      <c r="AJ1629" s="8"/>
      <c r="AK1629" s="8"/>
      <c r="AL1629" s="8"/>
      <c r="AM1629" s="8"/>
      <c r="AN1629" s="8"/>
      <c r="AO1629" s="8"/>
      <c r="AP1629" s="8"/>
      <c r="AQ1629" s="8"/>
      <c r="AR1629" s="8"/>
      <c r="AS1629" s="8"/>
      <c r="AT1629" s="8"/>
      <c r="AU1629" s="8"/>
      <c r="AV1629" s="8"/>
      <c r="AW1629" s="8"/>
      <c r="AX1629" s="8"/>
      <c r="AY1629" s="8"/>
      <c r="AZ1629" s="8"/>
      <c r="BA1629" s="8"/>
      <c r="BB1629" s="8"/>
      <c r="BC1629" s="8"/>
      <c r="BD1629" s="8"/>
      <c r="BE1629" s="8"/>
      <c r="BF1629" s="8"/>
      <c r="BG1629" s="8"/>
      <c r="BH1629" s="8"/>
      <c r="BI1629" s="8"/>
      <c r="BJ1629" s="8"/>
      <c r="BK1629" s="8"/>
      <c r="BL1629" s="8"/>
      <c r="BM1629" s="8"/>
      <c r="BN1629" s="8"/>
      <c r="BO1629" s="8"/>
      <c r="BP1629" s="8"/>
      <c r="BQ1629" s="8"/>
      <c r="BR1629" s="16" t="str">
        <v>0- Port Costs</v>
      </c>
      <c r="BV1629" s="16" t="str">
        <v>0- Port Value</v>
      </c>
      <c r="BW1629" s="8"/>
      <c r="BX1629" s="16" t="str">
        <v>0</v>
      </c>
    </row>
    <row r="1630" spans="8:76" hidden="1" outlineLevel="1" x14ac:dyDescent="0.3">
      <c r="H1630" s="16" t="str">
        <v>0 - BM Costs</v>
      </c>
      <c r="L1630" s="16" t="str">
        <v>0 - BM Port</v>
      </c>
      <c r="N1630" s="16" t="str">
        <v>0 - Port Assets</v>
      </c>
      <c r="O1630" s="8"/>
      <c r="P1630" s="8"/>
      <c r="Q1630" s="8"/>
      <c r="R1630" s="8"/>
      <c r="S1630" s="8"/>
      <c r="T1630" s="8"/>
      <c r="U1630" s="8"/>
      <c r="V1630" s="8"/>
      <c r="W1630" s="8"/>
      <c r="X1630" s="8"/>
      <c r="Y1630" s="8"/>
      <c r="Z1630" s="8"/>
      <c r="AA1630" s="8"/>
      <c r="AB1630" s="8"/>
      <c r="AC1630" s="8"/>
      <c r="AD1630" s="8"/>
      <c r="AE1630" s="8"/>
      <c r="AF1630" s="8"/>
      <c r="AG1630" s="8"/>
      <c r="AH1630" s="8"/>
      <c r="AI1630" s="8"/>
      <c r="AJ1630" s="8"/>
      <c r="AK1630" s="8"/>
      <c r="AL1630" s="8"/>
      <c r="AM1630" s="8"/>
      <c r="AN1630" s="8"/>
      <c r="AO1630" s="8"/>
      <c r="AP1630" s="8"/>
      <c r="AQ1630" s="8"/>
      <c r="AR1630" s="8"/>
      <c r="AS1630" s="8"/>
      <c r="AT1630" s="8"/>
      <c r="AU1630" s="8"/>
      <c r="AV1630" s="8"/>
      <c r="AW1630" s="8"/>
      <c r="AX1630" s="8"/>
      <c r="AY1630" s="8"/>
      <c r="AZ1630" s="8"/>
      <c r="BA1630" s="8"/>
      <c r="BB1630" s="8"/>
      <c r="BC1630" s="8"/>
      <c r="BD1630" s="8"/>
      <c r="BE1630" s="8"/>
      <c r="BF1630" s="8"/>
      <c r="BG1630" s="8"/>
      <c r="BH1630" s="8"/>
      <c r="BI1630" s="8"/>
      <c r="BJ1630" s="8"/>
      <c r="BK1630" s="8"/>
      <c r="BL1630" s="8"/>
      <c r="BM1630" s="8"/>
      <c r="BN1630" s="8"/>
      <c r="BO1630" s="8"/>
      <c r="BP1630" s="8"/>
      <c r="BQ1630" s="8"/>
      <c r="BR1630" s="16" t="str">
        <v>0- Port Costs</v>
      </c>
      <c r="BV1630" s="16" t="str">
        <v>0- Port Value</v>
      </c>
      <c r="BW1630" s="8"/>
      <c r="BX1630" s="16" t="str">
        <v>0</v>
      </c>
    </row>
    <row r="1631" spans="8:76" hidden="1" outlineLevel="1" x14ac:dyDescent="0.3">
      <c r="H1631" s="16" t="str">
        <v>0 - BM Costs</v>
      </c>
      <c r="L1631" s="16" t="str">
        <v>0 - BM Port</v>
      </c>
      <c r="N1631" s="16" t="str">
        <v>0 - Port Assets</v>
      </c>
      <c r="O1631" s="8"/>
      <c r="P1631" s="8"/>
      <c r="Q1631" s="8"/>
      <c r="R1631" s="8"/>
      <c r="S1631" s="8"/>
      <c r="T1631" s="8"/>
      <c r="U1631" s="8"/>
      <c r="V1631" s="8"/>
      <c r="W1631" s="8"/>
      <c r="X1631" s="8"/>
      <c r="Y1631" s="8"/>
      <c r="Z1631" s="8"/>
      <c r="AA1631" s="8"/>
      <c r="AB1631" s="8"/>
      <c r="AC1631" s="8"/>
      <c r="AD1631" s="8"/>
      <c r="AE1631" s="8"/>
      <c r="AF1631" s="8"/>
      <c r="AG1631" s="8"/>
      <c r="AH1631" s="8"/>
      <c r="AI1631" s="8"/>
      <c r="AJ1631" s="8"/>
      <c r="AK1631" s="8"/>
      <c r="AL1631" s="8"/>
      <c r="AM1631" s="8"/>
      <c r="AN1631" s="8"/>
      <c r="AO1631" s="8"/>
      <c r="AP1631" s="8"/>
      <c r="AQ1631" s="8"/>
      <c r="AR1631" s="8"/>
      <c r="AS1631" s="8"/>
      <c r="AT1631" s="8"/>
      <c r="AU1631" s="8"/>
      <c r="AV1631" s="8"/>
      <c r="AW1631" s="8"/>
      <c r="AX1631" s="8"/>
      <c r="AY1631" s="8"/>
      <c r="AZ1631" s="8"/>
      <c r="BA1631" s="8"/>
      <c r="BB1631" s="8"/>
      <c r="BC1631" s="8"/>
      <c r="BD1631" s="8"/>
      <c r="BE1631" s="8"/>
      <c r="BF1631" s="8"/>
      <c r="BG1631" s="8"/>
      <c r="BH1631" s="8"/>
      <c r="BI1631" s="8"/>
      <c r="BJ1631" s="8"/>
      <c r="BK1631" s="8"/>
      <c r="BL1631" s="8"/>
      <c r="BM1631" s="8"/>
      <c r="BN1631" s="8"/>
      <c r="BO1631" s="8"/>
      <c r="BP1631" s="8"/>
      <c r="BQ1631" s="8"/>
      <c r="BR1631" s="16" t="str">
        <v>0- Port Costs</v>
      </c>
      <c r="BV1631" s="16" t="str">
        <v>0- Port Value</v>
      </c>
      <c r="BW1631" s="8"/>
      <c r="BX1631" s="16" t="str">
        <v>0</v>
      </c>
    </row>
    <row r="1632" spans="8:76" hidden="1" outlineLevel="1" x14ac:dyDescent="0.3">
      <c r="H1632" s="16" t="str">
        <v>0 - BM Costs</v>
      </c>
      <c r="L1632" s="16" t="str">
        <v>0 - BM Port</v>
      </c>
      <c r="N1632" s="16" t="str">
        <v>0 - Port Assets</v>
      </c>
      <c r="O1632" s="8"/>
      <c r="P1632" s="8"/>
      <c r="Q1632" s="8"/>
      <c r="R1632" s="8"/>
      <c r="S1632" s="8"/>
      <c r="T1632" s="8"/>
      <c r="U1632" s="8"/>
      <c r="V1632" s="8"/>
      <c r="W1632" s="8"/>
      <c r="X1632" s="8"/>
      <c r="Y1632" s="8"/>
      <c r="Z1632" s="8"/>
      <c r="AA1632" s="8"/>
      <c r="AB1632" s="8"/>
      <c r="AC1632" s="8"/>
      <c r="AD1632" s="8"/>
      <c r="AE1632" s="8"/>
      <c r="AF1632" s="8"/>
      <c r="AG1632" s="8"/>
      <c r="AH1632" s="8"/>
      <c r="AI1632" s="8"/>
      <c r="AJ1632" s="8"/>
      <c r="AK1632" s="8"/>
      <c r="AL1632" s="8"/>
      <c r="AM1632" s="8"/>
      <c r="AN1632" s="8"/>
      <c r="AO1632" s="8"/>
      <c r="AP1632" s="8"/>
      <c r="AQ1632" s="8"/>
      <c r="AR1632" s="8"/>
      <c r="AS1632" s="8"/>
      <c r="AT1632" s="8"/>
      <c r="AU1632" s="8"/>
      <c r="AV1632" s="8"/>
      <c r="AW1632" s="8"/>
      <c r="AX1632" s="8"/>
      <c r="AY1632" s="8"/>
      <c r="AZ1632" s="8"/>
      <c r="BA1632" s="8"/>
      <c r="BB1632" s="8"/>
      <c r="BC1632" s="8"/>
      <c r="BD1632" s="8"/>
      <c r="BE1632" s="8"/>
      <c r="BF1632" s="8"/>
      <c r="BG1632" s="8"/>
      <c r="BH1632" s="8"/>
      <c r="BI1632" s="8"/>
      <c r="BJ1632" s="8"/>
      <c r="BK1632" s="8"/>
      <c r="BL1632" s="8"/>
      <c r="BM1632" s="8"/>
      <c r="BN1632" s="8"/>
      <c r="BO1632" s="8"/>
      <c r="BP1632" s="8"/>
      <c r="BQ1632" s="8"/>
      <c r="BR1632" s="16" t="str">
        <v>0- Port Costs</v>
      </c>
      <c r="BV1632" s="16" t="str">
        <v>0- Port Value</v>
      </c>
      <c r="BW1632" s="8"/>
      <c r="BX1632" s="16" t="str">
        <v>0</v>
      </c>
    </row>
    <row r="1633" spans="8:76" hidden="1" outlineLevel="1" x14ac:dyDescent="0.3">
      <c r="H1633" s="16" t="str">
        <v>0 - BM Costs</v>
      </c>
      <c r="L1633" s="16" t="str">
        <v>0 - BM Port</v>
      </c>
      <c r="N1633" s="16" t="str">
        <v>0 - Port Assets</v>
      </c>
      <c r="O1633" s="8"/>
      <c r="P1633" s="8"/>
      <c r="Q1633" s="8"/>
      <c r="R1633" s="8"/>
      <c r="S1633" s="8"/>
      <c r="T1633" s="8"/>
      <c r="U1633" s="8"/>
      <c r="V1633" s="8"/>
      <c r="W1633" s="8"/>
      <c r="X1633" s="8"/>
      <c r="Y1633" s="8"/>
      <c r="Z1633" s="8"/>
      <c r="AA1633" s="8"/>
      <c r="AB1633" s="8"/>
      <c r="AC1633" s="8"/>
      <c r="AD1633" s="8"/>
      <c r="AE1633" s="8"/>
      <c r="AF1633" s="8"/>
      <c r="AG1633" s="8"/>
      <c r="AH1633" s="8"/>
      <c r="AI1633" s="8"/>
      <c r="AJ1633" s="8"/>
      <c r="AK1633" s="8"/>
      <c r="AL1633" s="8"/>
      <c r="AM1633" s="8"/>
      <c r="AN1633" s="8"/>
      <c r="AO1633" s="8"/>
      <c r="AP1633" s="8"/>
      <c r="AQ1633" s="8"/>
      <c r="AR1633" s="8"/>
      <c r="AS1633" s="8"/>
      <c r="AT1633" s="8"/>
      <c r="AU1633" s="8"/>
      <c r="AV1633" s="8"/>
      <c r="AW1633" s="8"/>
      <c r="AX1633" s="8"/>
      <c r="AY1633" s="8"/>
      <c r="AZ1633" s="8"/>
      <c r="BA1633" s="8"/>
      <c r="BB1633" s="8"/>
      <c r="BC1633" s="8"/>
      <c r="BD1633" s="8"/>
      <c r="BE1633" s="8"/>
      <c r="BF1633" s="8"/>
      <c r="BG1633" s="8"/>
      <c r="BH1633" s="8"/>
      <c r="BI1633" s="8"/>
      <c r="BJ1633" s="8"/>
      <c r="BK1633" s="8"/>
      <c r="BL1633" s="8"/>
      <c r="BM1633" s="8"/>
      <c r="BN1633" s="8"/>
      <c r="BO1633" s="8"/>
      <c r="BP1633" s="8"/>
      <c r="BQ1633" s="8"/>
      <c r="BR1633" s="16" t="str">
        <v>0- Port Costs</v>
      </c>
      <c r="BV1633" s="16" t="str">
        <v>0- Port Value</v>
      </c>
      <c r="BW1633" s="8"/>
      <c r="BX1633" s="16" t="str">
        <v>0</v>
      </c>
    </row>
    <row r="1634" spans="8:76" hidden="1" outlineLevel="1" x14ac:dyDescent="0.3">
      <c r="H1634" s="16" t="str">
        <v>0 - BM Costs</v>
      </c>
      <c r="L1634" s="16" t="str">
        <v>0 - BM Port</v>
      </c>
      <c r="N1634" s="16" t="str">
        <v>0 - Port Assets</v>
      </c>
      <c r="O1634" s="8"/>
      <c r="P1634" s="8"/>
      <c r="Q1634" s="8"/>
      <c r="R1634" s="8"/>
      <c r="S1634" s="8"/>
      <c r="T1634" s="8"/>
      <c r="U1634" s="8"/>
      <c r="V1634" s="8"/>
      <c r="W1634" s="8"/>
      <c r="X1634" s="8"/>
      <c r="Y1634" s="8"/>
      <c r="Z1634" s="8"/>
      <c r="AA1634" s="8"/>
      <c r="AB1634" s="8"/>
      <c r="AC1634" s="8"/>
      <c r="AD1634" s="8"/>
      <c r="AE1634" s="8"/>
      <c r="AF1634" s="8"/>
      <c r="AG1634" s="8"/>
      <c r="AH1634" s="8"/>
      <c r="AI1634" s="8"/>
      <c r="AJ1634" s="8"/>
      <c r="AK1634" s="8"/>
      <c r="AL1634" s="8"/>
      <c r="AM1634" s="8"/>
      <c r="AN1634" s="8"/>
      <c r="AO1634" s="8"/>
      <c r="AP1634" s="8"/>
      <c r="AQ1634" s="8"/>
      <c r="AR1634" s="8"/>
      <c r="AS1634" s="8"/>
      <c r="AT1634" s="8"/>
      <c r="AU1634" s="8"/>
      <c r="AV1634" s="8"/>
      <c r="AW1634" s="8"/>
      <c r="AX1634" s="8"/>
      <c r="AY1634" s="8"/>
      <c r="AZ1634" s="8"/>
      <c r="BA1634" s="8"/>
      <c r="BB1634" s="8"/>
      <c r="BC1634" s="8"/>
      <c r="BD1634" s="8"/>
      <c r="BE1634" s="8"/>
      <c r="BF1634" s="8"/>
      <c r="BG1634" s="8"/>
      <c r="BH1634" s="8"/>
      <c r="BI1634" s="8"/>
      <c r="BJ1634" s="8"/>
      <c r="BK1634" s="8"/>
      <c r="BL1634" s="8"/>
      <c r="BM1634" s="8"/>
      <c r="BN1634" s="8"/>
      <c r="BO1634" s="8"/>
      <c r="BP1634" s="8"/>
      <c r="BQ1634" s="8"/>
      <c r="BR1634" s="16" t="str">
        <v>0- Port Costs</v>
      </c>
      <c r="BV1634" s="16" t="str">
        <v>0- Port Value</v>
      </c>
      <c r="BW1634" s="8"/>
      <c r="BX1634" s="16" t="str">
        <v>0</v>
      </c>
    </row>
    <row r="1635" spans="8:76" hidden="1" outlineLevel="1" x14ac:dyDescent="0.3">
      <c r="H1635" s="16" t="str">
        <v>0 - BM Costs</v>
      </c>
      <c r="L1635" s="16" t="str">
        <v>0 - BM Port</v>
      </c>
      <c r="N1635" s="16" t="str">
        <v>0 - Port Assets</v>
      </c>
      <c r="O1635" s="8"/>
      <c r="P1635" s="8"/>
      <c r="Q1635" s="8"/>
      <c r="R1635" s="8"/>
      <c r="S1635" s="8"/>
      <c r="T1635" s="8"/>
      <c r="U1635" s="8"/>
      <c r="V1635" s="8"/>
      <c r="W1635" s="8"/>
      <c r="X1635" s="8"/>
      <c r="Y1635" s="8"/>
      <c r="Z1635" s="8"/>
      <c r="AA1635" s="8"/>
      <c r="AB1635" s="8"/>
      <c r="AC1635" s="8"/>
      <c r="AD1635" s="8"/>
      <c r="AE1635" s="8"/>
      <c r="AF1635" s="8"/>
      <c r="AG1635" s="8"/>
      <c r="AH1635" s="8"/>
      <c r="AI1635" s="8"/>
      <c r="AJ1635" s="8"/>
      <c r="AK1635" s="8"/>
      <c r="AL1635" s="8"/>
      <c r="AM1635" s="8"/>
      <c r="AN1635" s="8"/>
      <c r="AO1635" s="8"/>
      <c r="AP1635" s="8"/>
      <c r="AQ1635" s="8"/>
      <c r="AR1635" s="8"/>
      <c r="AS1635" s="8"/>
      <c r="AT1635" s="8"/>
      <c r="AU1635" s="8"/>
      <c r="AV1635" s="8"/>
      <c r="AW1635" s="8"/>
      <c r="AX1635" s="8"/>
      <c r="AY1635" s="8"/>
      <c r="AZ1635" s="8"/>
      <c r="BA1635" s="8"/>
      <c r="BB1635" s="8"/>
      <c r="BC1635" s="8"/>
      <c r="BD1635" s="8"/>
      <c r="BE1635" s="8"/>
      <c r="BF1635" s="8"/>
      <c r="BG1635" s="8"/>
      <c r="BH1635" s="8"/>
      <c r="BI1635" s="8"/>
      <c r="BJ1635" s="8"/>
      <c r="BK1635" s="8"/>
      <c r="BL1635" s="8"/>
      <c r="BM1635" s="8"/>
      <c r="BN1635" s="8"/>
      <c r="BO1635" s="8"/>
      <c r="BP1635" s="8"/>
      <c r="BQ1635" s="8"/>
      <c r="BR1635" s="16" t="str">
        <v>0- Port Costs</v>
      </c>
      <c r="BV1635" s="16" t="str">
        <v>0- Port Value</v>
      </c>
      <c r="BW1635" s="8"/>
      <c r="BX1635" s="16" t="str">
        <v>0</v>
      </c>
    </row>
    <row r="1636" spans="8:76" hidden="1" outlineLevel="1" x14ac:dyDescent="0.3">
      <c r="H1636" s="16" t="str">
        <v>0 - BM Costs</v>
      </c>
      <c r="L1636" s="16" t="str">
        <v>0 - BM Port</v>
      </c>
      <c r="N1636" s="16" t="str">
        <v>0 - Port Assets</v>
      </c>
      <c r="O1636" s="8"/>
      <c r="P1636" s="8"/>
      <c r="Q1636" s="8"/>
      <c r="R1636" s="8"/>
      <c r="S1636" s="8"/>
      <c r="T1636" s="8"/>
      <c r="U1636" s="8"/>
      <c r="V1636" s="8"/>
      <c r="W1636" s="8"/>
      <c r="X1636" s="8"/>
      <c r="Y1636" s="8"/>
      <c r="Z1636" s="8"/>
      <c r="AA1636" s="8"/>
      <c r="AB1636" s="8"/>
      <c r="AC1636" s="8"/>
      <c r="AD1636" s="8"/>
      <c r="AE1636" s="8"/>
      <c r="AF1636" s="8"/>
      <c r="AG1636" s="8"/>
      <c r="AH1636" s="8"/>
      <c r="AI1636" s="8"/>
      <c r="AJ1636" s="8"/>
      <c r="AK1636" s="8"/>
      <c r="AL1636" s="8"/>
      <c r="AM1636" s="8"/>
      <c r="AN1636" s="8"/>
      <c r="AO1636" s="8"/>
      <c r="AP1636" s="8"/>
      <c r="AQ1636" s="8"/>
      <c r="AR1636" s="8"/>
      <c r="AS1636" s="8"/>
      <c r="AT1636" s="8"/>
      <c r="AU1636" s="8"/>
      <c r="AV1636" s="8"/>
      <c r="AW1636" s="8"/>
      <c r="AX1636" s="8"/>
      <c r="AY1636" s="8"/>
      <c r="AZ1636" s="8"/>
      <c r="BA1636" s="8"/>
      <c r="BB1636" s="8"/>
      <c r="BC1636" s="8"/>
      <c r="BD1636" s="8"/>
      <c r="BE1636" s="8"/>
      <c r="BF1636" s="8"/>
      <c r="BG1636" s="8"/>
      <c r="BH1636" s="8"/>
      <c r="BI1636" s="8"/>
      <c r="BJ1636" s="8"/>
      <c r="BK1636" s="8"/>
      <c r="BL1636" s="8"/>
      <c r="BM1636" s="8"/>
      <c r="BN1636" s="8"/>
      <c r="BO1636" s="8"/>
      <c r="BP1636" s="8"/>
      <c r="BQ1636" s="8"/>
      <c r="BR1636" s="16" t="str">
        <v>0- Port Costs</v>
      </c>
      <c r="BV1636" s="16" t="str">
        <v>0- Port Value</v>
      </c>
      <c r="BW1636" s="8"/>
      <c r="BX1636" s="16" t="str">
        <v>0</v>
      </c>
    </row>
    <row r="1637" spans="8:76" hidden="1" outlineLevel="1" x14ac:dyDescent="0.3">
      <c r="H1637" s="16" t="str">
        <v>0 - BM Costs</v>
      </c>
      <c r="L1637" s="16" t="str">
        <v>0 - BM Port</v>
      </c>
      <c r="N1637" s="16" t="str">
        <v>0 - Port Assets</v>
      </c>
      <c r="O1637" s="8"/>
      <c r="P1637" s="8"/>
      <c r="Q1637" s="8"/>
      <c r="R1637" s="8"/>
      <c r="S1637" s="8"/>
      <c r="T1637" s="8"/>
      <c r="U1637" s="8"/>
      <c r="V1637" s="8"/>
      <c r="W1637" s="8"/>
      <c r="X1637" s="8"/>
      <c r="Y1637" s="8"/>
      <c r="Z1637" s="8"/>
      <c r="AA1637" s="8"/>
      <c r="AB1637" s="8"/>
      <c r="AC1637" s="8"/>
      <c r="AD1637" s="8"/>
      <c r="AE1637" s="8"/>
      <c r="AF1637" s="8"/>
      <c r="AG1637" s="8"/>
      <c r="AH1637" s="8"/>
      <c r="AI1637" s="8"/>
      <c r="AJ1637" s="8"/>
      <c r="AK1637" s="8"/>
      <c r="AL1637" s="8"/>
      <c r="AM1637" s="8"/>
      <c r="AN1637" s="8"/>
      <c r="AO1637" s="8"/>
      <c r="AP1637" s="8"/>
      <c r="AQ1637" s="8"/>
      <c r="AR1637" s="8"/>
      <c r="AS1637" s="8"/>
      <c r="AT1637" s="8"/>
      <c r="AU1637" s="8"/>
      <c r="AV1637" s="8"/>
      <c r="AW1637" s="8"/>
      <c r="AX1637" s="8"/>
      <c r="AY1637" s="8"/>
      <c r="AZ1637" s="8"/>
      <c r="BA1637" s="8"/>
      <c r="BB1637" s="8"/>
      <c r="BC1637" s="8"/>
      <c r="BD1637" s="8"/>
      <c r="BE1637" s="8"/>
      <c r="BF1637" s="8"/>
      <c r="BG1637" s="8"/>
      <c r="BH1637" s="8"/>
      <c r="BI1637" s="8"/>
      <c r="BJ1637" s="8"/>
      <c r="BK1637" s="8"/>
      <c r="BL1637" s="8"/>
      <c r="BM1637" s="8"/>
      <c r="BN1637" s="8"/>
      <c r="BO1637" s="8"/>
      <c r="BP1637" s="8"/>
      <c r="BQ1637" s="8"/>
      <c r="BR1637" s="16" t="str">
        <v>0- Port Costs</v>
      </c>
      <c r="BV1637" s="16" t="str">
        <v>0- Port Value</v>
      </c>
      <c r="BW1637" s="8"/>
      <c r="BX1637" s="16" t="str">
        <v>0</v>
      </c>
    </row>
    <row r="1638" spans="8:76" hidden="1" outlineLevel="1" x14ac:dyDescent="0.3">
      <c r="H1638" s="16" t="str">
        <v>0 - BM Costs</v>
      </c>
      <c r="L1638" s="16" t="str">
        <v>0 - BM Port</v>
      </c>
      <c r="N1638" s="16" t="str">
        <v>0 - Port Assets</v>
      </c>
      <c r="O1638" s="8"/>
      <c r="P1638" s="8"/>
      <c r="Q1638" s="8"/>
      <c r="R1638" s="8"/>
      <c r="S1638" s="8"/>
      <c r="T1638" s="8"/>
      <c r="U1638" s="8"/>
      <c r="V1638" s="8"/>
      <c r="W1638" s="8"/>
      <c r="X1638" s="8"/>
      <c r="Y1638" s="8"/>
      <c r="Z1638" s="8"/>
      <c r="AA1638" s="8"/>
      <c r="AB1638" s="8"/>
      <c r="AC1638" s="8"/>
      <c r="AD1638" s="8"/>
      <c r="AE1638" s="8"/>
      <c r="AF1638" s="8"/>
      <c r="AG1638" s="8"/>
      <c r="AH1638" s="8"/>
      <c r="AI1638" s="8"/>
      <c r="AJ1638" s="8"/>
      <c r="AK1638" s="8"/>
      <c r="AL1638" s="8"/>
      <c r="AM1638" s="8"/>
      <c r="AN1638" s="8"/>
      <c r="AO1638" s="8"/>
      <c r="AP1638" s="8"/>
      <c r="AQ1638" s="8"/>
      <c r="AR1638" s="8"/>
      <c r="AS1638" s="8"/>
      <c r="AT1638" s="8"/>
      <c r="AU1638" s="8"/>
      <c r="AV1638" s="8"/>
      <c r="AW1638" s="8"/>
      <c r="AX1638" s="8"/>
      <c r="AY1638" s="8"/>
      <c r="AZ1638" s="8"/>
      <c r="BA1638" s="8"/>
      <c r="BB1638" s="8"/>
      <c r="BC1638" s="8"/>
      <c r="BD1638" s="8"/>
      <c r="BE1638" s="8"/>
      <c r="BF1638" s="8"/>
      <c r="BG1638" s="8"/>
      <c r="BH1638" s="8"/>
      <c r="BI1638" s="8"/>
      <c r="BJ1638" s="8"/>
      <c r="BK1638" s="8"/>
      <c r="BL1638" s="8"/>
      <c r="BM1638" s="8"/>
      <c r="BN1638" s="8"/>
      <c r="BO1638" s="8"/>
      <c r="BP1638" s="8"/>
      <c r="BQ1638" s="8"/>
      <c r="BR1638" s="16" t="str">
        <v>0- Port Costs</v>
      </c>
      <c r="BV1638" s="16" t="str">
        <v>0- Port Value</v>
      </c>
      <c r="BW1638" s="8"/>
      <c r="BX1638" s="16" t="str">
        <v>0</v>
      </c>
    </row>
    <row r="1639" spans="8:76" hidden="1" outlineLevel="1" x14ac:dyDescent="0.3">
      <c r="H1639" s="16" t="str">
        <v>0 - BM Costs</v>
      </c>
      <c r="L1639" s="16" t="str">
        <v>0 - BM Port</v>
      </c>
      <c r="N1639" s="16" t="str">
        <v>0 - Port Assets</v>
      </c>
      <c r="O1639" s="8"/>
      <c r="P1639" s="8"/>
      <c r="Q1639" s="8"/>
      <c r="R1639" s="8"/>
      <c r="S1639" s="8"/>
      <c r="T1639" s="8"/>
      <c r="U1639" s="8"/>
      <c r="V1639" s="8"/>
      <c r="W1639" s="8"/>
      <c r="X1639" s="8"/>
      <c r="Y1639" s="8"/>
      <c r="Z1639" s="8"/>
      <c r="AA1639" s="8"/>
      <c r="AB1639" s="8"/>
      <c r="AC1639" s="8"/>
      <c r="AD1639" s="8"/>
      <c r="AE1639" s="8"/>
      <c r="AF1639" s="8"/>
      <c r="AG1639" s="8"/>
      <c r="AH1639" s="8"/>
      <c r="AI1639" s="8"/>
      <c r="AJ1639" s="8"/>
      <c r="AK1639" s="8"/>
      <c r="AL1639" s="8"/>
      <c r="AM1639" s="8"/>
      <c r="AN1639" s="8"/>
      <c r="AO1639" s="8"/>
      <c r="AP1639" s="8"/>
      <c r="AQ1639" s="8"/>
      <c r="AR1639" s="8"/>
      <c r="AS1639" s="8"/>
      <c r="AT1639" s="8"/>
      <c r="AU1639" s="8"/>
      <c r="AV1639" s="8"/>
      <c r="AW1639" s="8"/>
      <c r="AX1639" s="8"/>
      <c r="AY1639" s="8"/>
      <c r="AZ1639" s="8"/>
      <c r="BA1639" s="8"/>
      <c r="BB1639" s="8"/>
      <c r="BC1639" s="8"/>
      <c r="BD1639" s="8"/>
      <c r="BE1639" s="8"/>
      <c r="BF1639" s="8"/>
      <c r="BG1639" s="8"/>
      <c r="BH1639" s="8"/>
      <c r="BI1639" s="8"/>
      <c r="BJ1639" s="8"/>
      <c r="BK1639" s="8"/>
      <c r="BL1639" s="8"/>
      <c r="BM1639" s="8"/>
      <c r="BN1639" s="8"/>
      <c r="BO1639" s="8"/>
      <c r="BP1639" s="8"/>
      <c r="BQ1639" s="8"/>
      <c r="BR1639" s="16" t="str">
        <v>0- Port Costs</v>
      </c>
      <c r="BV1639" s="16" t="str">
        <v>0- Port Value</v>
      </c>
      <c r="BW1639" s="8"/>
      <c r="BX1639" s="16" t="str">
        <v>0</v>
      </c>
    </row>
    <row r="1640" spans="8:76" hidden="1" outlineLevel="1" x14ac:dyDescent="0.3">
      <c r="H1640" s="16" t="str">
        <v>0 - BM Costs</v>
      </c>
      <c r="L1640" s="16" t="str">
        <v>0 - BM Port</v>
      </c>
      <c r="N1640" s="16" t="str">
        <v>0 - Port Assets</v>
      </c>
      <c r="O1640" s="8"/>
      <c r="P1640" s="8"/>
      <c r="Q1640" s="8"/>
      <c r="R1640" s="8"/>
      <c r="S1640" s="8"/>
      <c r="T1640" s="8"/>
      <c r="U1640" s="8"/>
      <c r="V1640" s="8"/>
      <c r="W1640" s="8"/>
      <c r="X1640" s="8"/>
      <c r="Y1640" s="8"/>
      <c r="Z1640" s="8"/>
      <c r="AA1640" s="8"/>
      <c r="AB1640" s="8"/>
      <c r="AC1640" s="8"/>
      <c r="AD1640" s="8"/>
      <c r="AE1640" s="8"/>
      <c r="AF1640" s="8"/>
      <c r="AG1640" s="8"/>
      <c r="AH1640" s="8"/>
      <c r="AI1640" s="8"/>
      <c r="AJ1640" s="8"/>
      <c r="AK1640" s="8"/>
      <c r="AL1640" s="8"/>
      <c r="AM1640" s="8"/>
      <c r="AN1640" s="8"/>
      <c r="AO1640" s="8"/>
      <c r="AP1640" s="8"/>
      <c r="AQ1640" s="8"/>
      <c r="AR1640" s="8"/>
      <c r="AS1640" s="8"/>
      <c r="AT1640" s="8"/>
      <c r="AU1640" s="8"/>
      <c r="AV1640" s="8"/>
      <c r="AW1640" s="8"/>
      <c r="AX1640" s="8"/>
      <c r="AY1640" s="8"/>
      <c r="AZ1640" s="8"/>
      <c r="BA1640" s="8"/>
      <c r="BB1640" s="8"/>
      <c r="BC1640" s="8"/>
      <c r="BD1640" s="8"/>
      <c r="BE1640" s="8"/>
      <c r="BF1640" s="8"/>
      <c r="BG1640" s="8"/>
      <c r="BH1640" s="8"/>
      <c r="BI1640" s="8"/>
      <c r="BJ1640" s="8"/>
      <c r="BK1640" s="8"/>
      <c r="BL1640" s="8"/>
      <c r="BM1640" s="8"/>
      <c r="BN1640" s="8"/>
      <c r="BO1640" s="8"/>
      <c r="BP1640" s="8"/>
      <c r="BQ1640" s="8"/>
      <c r="BR1640" s="16" t="str">
        <v>0- Port Costs</v>
      </c>
      <c r="BV1640" s="16" t="str">
        <v>0- Port Value</v>
      </c>
      <c r="BW1640" s="8"/>
      <c r="BX1640" s="16" t="str">
        <v>0</v>
      </c>
    </row>
    <row r="1641" spans="8:76" hidden="1" outlineLevel="1" x14ac:dyDescent="0.3">
      <c r="H1641" s="16" t="str">
        <v>0 - BM Costs</v>
      </c>
      <c r="L1641" s="16" t="str">
        <v>0 - BM Port</v>
      </c>
      <c r="N1641" s="16" t="str">
        <v>0 - Port Assets</v>
      </c>
      <c r="O1641" s="8"/>
      <c r="P1641" s="8"/>
      <c r="Q1641" s="8"/>
      <c r="R1641" s="8"/>
      <c r="S1641" s="8"/>
      <c r="T1641" s="8"/>
      <c r="U1641" s="8"/>
      <c r="V1641" s="8"/>
      <c r="W1641" s="8"/>
      <c r="X1641" s="8"/>
      <c r="Y1641" s="8"/>
      <c r="Z1641" s="8"/>
      <c r="AA1641" s="8"/>
      <c r="AB1641" s="8"/>
      <c r="AC1641" s="8"/>
      <c r="AD1641" s="8"/>
      <c r="AE1641" s="8"/>
      <c r="AF1641" s="8"/>
      <c r="AG1641" s="8"/>
      <c r="AH1641" s="8"/>
      <c r="AI1641" s="8"/>
      <c r="AJ1641" s="8"/>
      <c r="AK1641" s="8"/>
      <c r="AL1641" s="8"/>
      <c r="AM1641" s="8"/>
      <c r="AN1641" s="8"/>
      <c r="AO1641" s="8"/>
      <c r="AP1641" s="8"/>
      <c r="AQ1641" s="8"/>
      <c r="AR1641" s="8"/>
      <c r="AS1641" s="8"/>
      <c r="AT1641" s="8"/>
      <c r="AU1641" s="8"/>
      <c r="AV1641" s="8"/>
      <c r="AW1641" s="8"/>
      <c r="AX1641" s="8"/>
      <c r="AY1641" s="8"/>
      <c r="AZ1641" s="8"/>
      <c r="BA1641" s="8"/>
      <c r="BB1641" s="8"/>
      <c r="BC1641" s="8"/>
      <c r="BD1641" s="8"/>
      <c r="BE1641" s="8"/>
      <c r="BF1641" s="8"/>
      <c r="BG1641" s="8"/>
      <c r="BH1641" s="8"/>
      <c r="BI1641" s="8"/>
      <c r="BJ1641" s="8"/>
      <c r="BK1641" s="8"/>
      <c r="BL1641" s="8"/>
      <c r="BM1641" s="8"/>
      <c r="BN1641" s="8"/>
      <c r="BO1641" s="8"/>
      <c r="BP1641" s="8"/>
      <c r="BQ1641" s="8"/>
      <c r="BR1641" s="16" t="str">
        <v>0- Port Costs</v>
      </c>
      <c r="BV1641" s="16" t="str">
        <v>0- Port Value</v>
      </c>
      <c r="BW1641" s="8"/>
      <c r="BX1641" s="16" t="str">
        <v>0</v>
      </c>
    </row>
    <row r="1642" spans="8:76" hidden="1" outlineLevel="1" x14ac:dyDescent="0.3">
      <c r="H1642" s="16" t="str">
        <v>0 - BM Costs</v>
      </c>
      <c r="L1642" s="16" t="str">
        <v>0 - BM Port</v>
      </c>
      <c r="N1642" s="16" t="str">
        <v>0 - Port Assets</v>
      </c>
      <c r="O1642" s="8"/>
      <c r="P1642" s="8"/>
      <c r="Q1642" s="8"/>
      <c r="R1642" s="8"/>
      <c r="S1642" s="8"/>
      <c r="T1642" s="8"/>
      <c r="U1642" s="8"/>
      <c r="V1642" s="8"/>
      <c r="W1642" s="8"/>
      <c r="X1642" s="8"/>
      <c r="Y1642" s="8"/>
      <c r="Z1642" s="8"/>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c r="BD1642" s="8"/>
      <c r="BE1642" s="8"/>
      <c r="BF1642" s="8"/>
      <c r="BG1642" s="8"/>
      <c r="BH1642" s="8"/>
      <c r="BI1642" s="8"/>
      <c r="BJ1642" s="8"/>
      <c r="BK1642" s="8"/>
      <c r="BL1642" s="8"/>
      <c r="BM1642" s="8"/>
      <c r="BN1642" s="8"/>
      <c r="BO1642" s="8"/>
      <c r="BP1642" s="8"/>
      <c r="BQ1642" s="8"/>
      <c r="BR1642" s="16" t="str">
        <v>0- Port Costs</v>
      </c>
      <c r="BV1642" s="16" t="str">
        <v>0- Port Value</v>
      </c>
      <c r="BW1642" s="8"/>
      <c r="BX1642" s="16" t="str">
        <v>0</v>
      </c>
    </row>
    <row r="1643" spans="8:76" hidden="1" outlineLevel="1" x14ac:dyDescent="0.3">
      <c r="H1643" s="16" t="str">
        <v>0 - BM Costs</v>
      </c>
      <c r="L1643" s="16" t="str">
        <v>0 - BM Port</v>
      </c>
      <c r="N1643" s="16" t="str">
        <v>0 - Port Assets</v>
      </c>
      <c r="O1643" s="8"/>
      <c r="P1643" s="8"/>
      <c r="Q1643" s="8"/>
      <c r="R1643" s="8"/>
      <c r="S1643" s="8"/>
      <c r="T1643" s="8"/>
      <c r="U1643" s="8"/>
      <c r="V1643" s="8"/>
      <c r="W1643" s="8"/>
      <c r="X1643" s="8"/>
      <c r="Y1643" s="8"/>
      <c r="Z1643" s="8"/>
      <c r="AA1643" s="8"/>
      <c r="AB1643" s="8"/>
      <c r="AC1643" s="8"/>
      <c r="AD1643" s="8"/>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c r="BA1643" s="8"/>
      <c r="BB1643" s="8"/>
      <c r="BC1643" s="8"/>
      <c r="BD1643" s="8"/>
      <c r="BE1643" s="8"/>
      <c r="BF1643" s="8"/>
      <c r="BG1643" s="8"/>
      <c r="BH1643" s="8"/>
      <c r="BI1643" s="8"/>
      <c r="BJ1643" s="8"/>
      <c r="BK1643" s="8"/>
      <c r="BL1643" s="8"/>
      <c r="BM1643" s="8"/>
      <c r="BN1643" s="8"/>
      <c r="BO1643" s="8"/>
      <c r="BP1643" s="8"/>
      <c r="BQ1643" s="8"/>
      <c r="BR1643" s="16" t="str">
        <v>0- Port Costs</v>
      </c>
      <c r="BV1643" s="16" t="str">
        <v>0- Port Value</v>
      </c>
      <c r="BW1643" s="8"/>
      <c r="BX1643" s="16" t="str">
        <v>0</v>
      </c>
    </row>
    <row r="1644" spans="8:76" hidden="1" outlineLevel="1" x14ac:dyDescent="0.3">
      <c r="H1644" s="16" t="str">
        <v>0 - BM Costs</v>
      </c>
      <c r="L1644" s="16" t="str">
        <v>0 - BM Port</v>
      </c>
      <c r="N1644" s="16" t="str">
        <v>0 - Port Assets</v>
      </c>
      <c r="O1644" s="8"/>
      <c r="P1644" s="8"/>
      <c r="Q1644" s="8"/>
      <c r="R1644" s="8"/>
      <c r="S1644" s="8"/>
      <c r="T1644" s="8"/>
      <c r="U1644" s="8"/>
      <c r="V1644" s="8"/>
      <c r="W1644" s="8"/>
      <c r="X1644" s="8"/>
      <c r="Y1644" s="8"/>
      <c r="Z1644" s="8"/>
      <c r="AA1644" s="8"/>
      <c r="AB1644" s="8"/>
      <c r="AC1644" s="8"/>
      <c r="AD1644" s="8"/>
      <c r="AE1644" s="8"/>
      <c r="AF1644" s="8"/>
      <c r="AG1644" s="8"/>
      <c r="AH1644" s="8"/>
      <c r="AI1644" s="8"/>
      <c r="AJ1644" s="8"/>
      <c r="AK1644" s="8"/>
      <c r="AL1644" s="8"/>
      <c r="AM1644" s="8"/>
      <c r="AN1644" s="8"/>
      <c r="AO1644" s="8"/>
      <c r="AP1644" s="8"/>
      <c r="AQ1644" s="8"/>
      <c r="AR1644" s="8"/>
      <c r="AS1644" s="8"/>
      <c r="AT1644" s="8"/>
      <c r="AU1644" s="8"/>
      <c r="AV1644" s="8"/>
      <c r="AW1644" s="8"/>
      <c r="AX1644" s="8"/>
      <c r="AY1644" s="8"/>
      <c r="AZ1644" s="8"/>
      <c r="BA1644" s="8"/>
      <c r="BB1644" s="8"/>
      <c r="BC1644" s="8"/>
      <c r="BD1644" s="8"/>
      <c r="BE1644" s="8"/>
      <c r="BF1644" s="8"/>
      <c r="BG1644" s="8"/>
      <c r="BH1644" s="8"/>
      <c r="BI1644" s="8"/>
      <c r="BJ1644" s="8"/>
      <c r="BK1644" s="8"/>
      <c r="BL1644" s="8"/>
      <c r="BM1644" s="8"/>
      <c r="BN1644" s="8"/>
      <c r="BO1644" s="8"/>
      <c r="BP1644" s="8"/>
      <c r="BQ1644" s="8"/>
      <c r="BR1644" s="16" t="str">
        <v>0- Port Costs</v>
      </c>
      <c r="BV1644" s="16" t="str">
        <v>0- Port Value</v>
      </c>
      <c r="BW1644" s="8"/>
      <c r="BX1644" s="16" t="str">
        <v>0</v>
      </c>
    </row>
    <row r="1645" spans="8:76" hidden="1" outlineLevel="1" x14ac:dyDescent="0.3">
      <c r="H1645" s="16" t="str">
        <v>0 - BM Costs</v>
      </c>
      <c r="L1645" s="16" t="str">
        <v>0 - BM Port</v>
      </c>
      <c r="N1645" s="16" t="str">
        <v>0 - Port Assets</v>
      </c>
      <c r="O1645" s="8"/>
      <c r="P1645" s="8"/>
      <c r="Q1645" s="8"/>
      <c r="R1645" s="8"/>
      <c r="S1645" s="8"/>
      <c r="T1645" s="8"/>
      <c r="U1645" s="8"/>
      <c r="V1645" s="8"/>
      <c r="W1645" s="8"/>
      <c r="X1645" s="8"/>
      <c r="Y1645" s="8"/>
      <c r="Z1645" s="8"/>
      <c r="AA1645" s="8"/>
      <c r="AB1645" s="8"/>
      <c r="AC1645" s="8"/>
      <c r="AD1645" s="8"/>
      <c r="AE1645" s="8"/>
      <c r="AF1645" s="8"/>
      <c r="AG1645" s="8"/>
      <c r="AH1645" s="8"/>
      <c r="AI1645" s="8"/>
      <c r="AJ1645" s="8"/>
      <c r="AK1645" s="8"/>
      <c r="AL1645" s="8"/>
      <c r="AM1645" s="8"/>
      <c r="AN1645" s="8"/>
      <c r="AO1645" s="8"/>
      <c r="AP1645" s="8"/>
      <c r="AQ1645" s="8"/>
      <c r="AR1645" s="8"/>
      <c r="AS1645" s="8"/>
      <c r="AT1645" s="8"/>
      <c r="AU1645" s="8"/>
      <c r="AV1645" s="8"/>
      <c r="AW1645" s="8"/>
      <c r="AX1645" s="8"/>
      <c r="AY1645" s="8"/>
      <c r="AZ1645" s="8"/>
      <c r="BA1645" s="8"/>
      <c r="BB1645" s="8"/>
      <c r="BC1645" s="8"/>
      <c r="BD1645" s="8"/>
      <c r="BE1645" s="8"/>
      <c r="BF1645" s="8"/>
      <c r="BG1645" s="8"/>
      <c r="BH1645" s="8"/>
      <c r="BI1645" s="8"/>
      <c r="BJ1645" s="8"/>
      <c r="BK1645" s="8"/>
      <c r="BL1645" s="8"/>
      <c r="BM1645" s="8"/>
      <c r="BN1645" s="8"/>
      <c r="BO1645" s="8"/>
      <c r="BP1645" s="8"/>
      <c r="BQ1645" s="8"/>
      <c r="BR1645" s="16" t="str">
        <v>0- Port Costs</v>
      </c>
      <c r="BV1645" s="16" t="str">
        <v>0- Port Value</v>
      </c>
      <c r="BW1645" s="8"/>
      <c r="BX1645" s="16" t="str">
        <v>0</v>
      </c>
    </row>
    <row r="1646" spans="8:76" hidden="1" outlineLevel="1" x14ac:dyDescent="0.3">
      <c r="H1646" s="16" t="str">
        <v>0 - BM Costs</v>
      </c>
      <c r="L1646" s="16" t="str">
        <v>0 - BM Port</v>
      </c>
      <c r="N1646" s="16" t="str">
        <v>0 - Port Assets</v>
      </c>
      <c r="O1646" s="8"/>
      <c r="P1646" s="8"/>
      <c r="Q1646" s="8"/>
      <c r="R1646" s="8"/>
      <c r="S1646" s="8"/>
      <c r="T1646" s="8"/>
      <c r="U1646" s="8"/>
      <c r="V1646" s="8"/>
      <c r="W1646" s="8"/>
      <c r="X1646" s="8"/>
      <c r="Y1646" s="8"/>
      <c r="Z1646" s="8"/>
      <c r="AA1646" s="8"/>
      <c r="AB1646" s="8"/>
      <c r="AC1646" s="8"/>
      <c r="AD1646" s="8"/>
      <c r="AE1646" s="8"/>
      <c r="AF1646" s="8"/>
      <c r="AG1646" s="8"/>
      <c r="AH1646" s="8"/>
      <c r="AI1646" s="8"/>
      <c r="AJ1646" s="8"/>
      <c r="AK1646" s="8"/>
      <c r="AL1646" s="8"/>
      <c r="AM1646" s="8"/>
      <c r="AN1646" s="8"/>
      <c r="AO1646" s="8"/>
      <c r="AP1646" s="8"/>
      <c r="AQ1646" s="8"/>
      <c r="AR1646" s="8"/>
      <c r="AS1646" s="8"/>
      <c r="AT1646" s="8"/>
      <c r="AU1646" s="8"/>
      <c r="AV1646" s="8"/>
      <c r="AW1646" s="8"/>
      <c r="AX1646" s="8"/>
      <c r="AY1646" s="8"/>
      <c r="AZ1646" s="8"/>
      <c r="BA1646" s="8"/>
      <c r="BB1646" s="8"/>
      <c r="BC1646" s="8"/>
      <c r="BD1646" s="8"/>
      <c r="BE1646" s="8"/>
      <c r="BF1646" s="8"/>
      <c r="BG1646" s="8"/>
      <c r="BH1646" s="8"/>
      <c r="BI1646" s="8"/>
      <c r="BJ1646" s="8"/>
      <c r="BK1646" s="8"/>
      <c r="BL1646" s="8"/>
      <c r="BM1646" s="8"/>
      <c r="BN1646" s="8"/>
      <c r="BO1646" s="8"/>
      <c r="BP1646" s="8"/>
      <c r="BQ1646" s="8"/>
      <c r="BR1646" s="16" t="str">
        <v>0- Port Costs</v>
      </c>
      <c r="BV1646" s="16" t="str">
        <v>0- Port Value</v>
      </c>
      <c r="BW1646" s="8"/>
      <c r="BX1646" s="16" t="str">
        <v>0</v>
      </c>
    </row>
    <row r="1647" spans="8:76" hidden="1" outlineLevel="1" x14ac:dyDescent="0.3">
      <c r="H1647" s="16" t="str">
        <v>0 - BM Costs</v>
      </c>
      <c r="L1647" s="16" t="str">
        <v>0 - BM Port</v>
      </c>
      <c r="N1647" s="16" t="str">
        <v>0 - Port Assets</v>
      </c>
      <c r="O1647" s="8"/>
      <c r="P1647" s="8"/>
      <c r="Q1647" s="8"/>
      <c r="R1647" s="8"/>
      <c r="S1647" s="8"/>
      <c r="T1647" s="8"/>
      <c r="U1647" s="8"/>
      <c r="V1647" s="8"/>
      <c r="W1647" s="8"/>
      <c r="X1647" s="8"/>
      <c r="Y1647" s="8"/>
      <c r="Z1647" s="8"/>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8"/>
      <c r="AX1647" s="8"/>
      <c r="AY1647" s="8"/>
      <c r="AZ1647" s="8"/>
      <c r="BA1647" s="8"/>
      <c r="BB1647" s="8"/>
      <c r="BC1647" s="8"/>
      <c r="BD1647" s="8"/>
      <c r="BE1647" s="8"/>
      <c r="BF1647" s="8"/>
      <c r="BG1647" s="8"/>
      <c r="BH1647" s="8"/>
      <c r="BI1647" s="8"/>
      <c r="BJ1647" s="8"/>
      <c r="BK1647" s="8"/>
      <c r="BL1647" s="8"/>
      <c r="BM1647" s="8"/>
      <c r="BN1647" s="8"/>
      <c r="BO1647" s="8"/>
      <c r="BP1647" s="8"/>
      <c r="BQ1647" s="8"/>
      <c r="BR1647" s="16" t="str">
        <v>0- Port Costs</v>
      </c>
      <c r="BV1647" s="16" t="str">
        <v>0- Port Value</v>
      </c>
      <c r="BW1647" s="8"/>
      <c r="BX1647" s="16" t="str">
        <v>0</v>
      </c>
    </row>
    <row r="1648" spans="8:76" hidden="1" outlineLevel="1" x14ac:dyDescent="0.3">
      <c r="H1648" s="16" t="str">
        <v>0 - BM Costs</v>
      </c>
      <c r="L1648" s="16" t="str">
        <v>0 - BM Port</v>
      </c>
      <c r="N1648" s="16" t="str">
        <v>0 - Port Assets</v>
      </c>
      <c r="O1648" s="8"/>
      <c r="P1648" s="8"/>
      <c r="Q1648" s="8"/>
      <c r="R1648" s="8"/>
      <c r="S1648" s="8"/>
      <c r="T1648" s="8"/>
      <c r="U1648" s="8"/>
      <c r="V1648" s="8"/>
      <c r="W1648" s="8"/>
      <c r="X1648" s="8"/>
      <c r="Y1648" s="8"/>
      <c r="Z1648" s="8"/>
      <c r="AA1648" s="8"/>
      <c r="AB1648" s="8"/>
      <c r="AC1648" s="8"/>
      <c r="AD1648" s="8"/>
      <c r="AE1648" s="8"/>
      <c r="AF1648" s="8"/>
      <c r="AG1648" s="8"/>
      <c r="AH1648" s="8"/>
      <c r="AI1648" s="8"/>
      <c r="AJ1648" s="8"/>
      <c r="AK1648" s="8"/>
      <c r="AL1648" s="8"/>
      <c r="AM1648" s="8"/>
      <c r="AN1648" s="8"/>
      <c r="AO1648" s="8"/>
      <c r="AP1648" s="8"/>
      <c r="AQ1648" s="8"/>
      <c r="AR1648" s="8"/>
      <c r="AS1648" s="8"/>
      <c r="AT1648" s="8"/>
      <c r="AU1648" s="8"/>
      <c r="AV1648" s="8"/>
      <c r="AW1648" s="8"/>
      <c r="AX1648" s="8"/>
      <c r="AY1648" s="8"/>
      <c r="AZ1648" s="8"/>
      <c r="BA1648" s="8"/>
      <c r="BB1648" s="8"/>
      <c r="BC1648" s="8"/>
      <c r="BD1648" s="8"/>
      <c r="BE1648" s="8"/>
      <c r="BF1648" s="8"/>
      <c r="BG1648" s="8"/>
      <c r="BH1648" s="8"/>
      <c r="BI1648" s="8"/>
      <c r="BJ1648" s="8"/>
      <c r="BK1648" s="8"/>
      <c r="BL1648" s="8"/>
      <c r="BM1648" s="8"/>
      <c r="BN1648" s="8"/>
      <c r="BO1648" s="8"/>
      <c r="BP1648" s="8"/>
      <c r="BQ1648" s="8"/>
      <c r="BR1648" s="16" t="str">
        <v>0- Port Costs</v>
      </c>
      <c r="BV1648" s="16" t="str">
        <v>0- Port Value</v>
      </c>
      <c r="BW1648" s="8"/>
      <c r="BX1648" s="16" t="str">
        <v>0</v>
      </c>
    </row>
    <row r="1649" spans="8:76" hidden="1" outlineLevel="1" x14ac:dyDescent="0.3">
      <c r="H1649" s="16" t="str">
        <v>0 - BM Costs</v>
      </c>
      <c r="L1649" s="16" t="str">
        <v>0 - BM Port</v>
      </c>
      <c r="N1649" s="16" t="str">
        <v>0 - Port Assets</v>
      </c>
      <c r="O1649" s="8"/>
      <c r="P1649" s="8"/>
      <c r="Q1649" s="8"/>
      <c r="R1649" s="8"/>
      <c r="S1649" s="8"/>
      <c r="T1649" s="8"/>
      <c r="U1649" s="8"/>
      <c r="V1649" s="8"/>
      <c r="W1649" s="8"/>
      <c r="X1649" s="8"/>
      <c r="Y1649" s="8"/>
      <c r="Z1649" s="8"/>
      <c r="AA1649" s="8"/>
      <c r="AB1649" s="8"/>
      <c r="AC1649" s="8"/>
      <c r="AD1649" s="8"/>
      <c r="AE1649" s="8"/>
      <c r="AF1649" s="8"/>
      <c r="AG1649" s="8"/>
      <c r="AH1649" s="8"/>
      <c r="AI1649" s="8"/>
      <c r="AJ1649" s="8"/>
      <c r="AK1649" s="8"/>
      <c r="AL1649" s="8"/>
      <c r="AM1649" s="8"/>
      <c r="AN1649" s="8"/>
      <c r="AO1649" s="8"/>
      <c r="AP1649" s="8"/>
      <c r="AQ1649" s="8"/>
      <c r="AR1649" s="8"/>
      <c r="AS1649" s="8"/>
      <c r="AT1649" s="8"/>
      <c r="AU1649" s="8"/>
      <c r="AV1649" s="8"/>
      <c r="AW1649" s="8"/>
      <c r="AX1649" s="8"/>
      <c r="AY1649" s="8"/>
      <c r="AZ1649" s="8"/>
      <c r="BA1649" s="8"/>
      <c r="BB1649" s="8"/>
      <c r="BC1649" s="8"/>
      <c r="BD1649" s="8"/>
      <c r="BE1649" s="8"/>
      <c r="BF1649" s="8"/>
      <c r="BG1649" s="8"/>
      <c r="BH1649" s="8"/>
      <c r="BI1649" s="8"/>
      <c r="BJ1649" s="8"/>
      <c r="BK1649" s="8"/>
      <c r="BL1649" s="8"/>
      <c r="BM1649" s="8"/>
      <c r="BN1649" s="8"/>
      <c r="BO1649" s="8"/>
      <c r="BP1649" s="8"/>
      <c r="BQ1649" s="8"/>
      <c r="BR1649" s="16" t="str">
        <v>0- Port Costs</v>
      </c>
      <c r="BV1649" s="16" t="str">
        <v>0- Port Value</v>
      </c>
      <c r="BW1649" s="8"/>
      <c r="BX1649" s="16" t="str">
        <v>0</v>
      </c>
    </row>
    <row r="1650" spans="8:76" hidden="1" outlineLevel="1" x14ac:dyDescent="0.3">
      <c r="H1650" s="16" t="str">
        <v>0 - BM Costs</v>
      </c>
      <c r="L1650" s="16" t="str">
        <v>0 - BM Port</v>
      </c>
      <c r="N1650" s="16" t="str">
        <v>0 - Port Assets</v>
      </c>
      <c r="O1650" s="8"/>
      <c r="P1650" s="8"/>
      <c r="Q1650" s="8"/>
      <c r="R1650" s="8"/>
      <c r="S1650" s="8"/>
      <c r="T1650" s="8"/>
      <c r="U1650" s="8"/>
      <c r="V1650" s="8"/>
      <c r="W1650" s="8"/>
      <c r="X1650" s="8"/>
      <c r="Y1650" s="8"/>
      <c r="Z1650" s="8"/>
      <c r="AA1650" s="8"/>
      <c r="AB1650" s="8"/>
      <c r="AC1650" s="8"/>
      <c r="AD1650" s="8"/>
      <c r="AE1650" s="8"/>
      <c r="AF1650" s="8"/>
      <c r="AG1650" s="8"/>
      <c r="AH1650" s="8"/>
      <c r="AI1650" s="8"/>
      <c r="AJ1650" s="8"/>
      <c r="AK1650" s="8"/>
      <c r="AL1650" s="8"/>
      <c r="AM1650" s="8"/>
      <c r="AN1650" s="8"/>
      <c r="AO1650" s="8"/>
      <c r="AP1650" s="8"/>
      <c r="AQ1650" s="8"/>
      <c r="AR1650" s="8"/>
      <c r="AS1650" s="8"/>
      <c r="AT1650" s="8"/>
      <c r="AU1650" s="8"/>
      <c r="AV1650" s="8"/>
      <c r="AW1650" s="8"/>
      <c r="AX1650" s="8"/>
      <c r="AY1650" s="8"/>
      <c r="AZ1650" s="8"/>
      <c r="BA1650" s="8"/>
      <c r="BB1650" s="8"/>
      <c r="BC1650" s="8"/>
      <c r="BD1650" s="8"/>
      <c r="BE1650" s="8"/>
      <c r="BF1650" s="8"/>
      <c r="BG1650" s="8"/>
      <c r="BH1650" s="8"/>
      <c r="BI1650" s="8"/>
      <c r="BJ1650" s="8"/>
      <c r="BK1650" s="8"/>
      <c r="BL1650" s="8"/>
      <c r="BM1650" s="8"/>
      <c r="BN1650" s="8"/>
      <c r="BO1650" s="8"/>
      <c r="BP1650" s="8"/>
      <c r="BQ1650" s="8"/>
      <c r="BR1650" s="16" t="str">
        <v>0- Port Costs</v>
      </c>
      <c r="BV1650" s="16" t="str">
        <v>0- Port Value</v>
      </c>
      <c r="BW1650" s="8"/>
      <c r="BX1650" s="16" t="str">
        <v>0</v>
      </c>
    </row>
    <row r="1651" spans="8:76" hidden="1" outlineLevel="1" x14ac:dyDescent="0.3">
      <c r="H1651" s="16" t="str">
        <v>0 - BM Costs</v>
      </c>
      <c r="L1651" s="16" t="str">
        <v>0 - BM Port</v>
      </c>
      <c r="N1651" s="16" t="str">
        <v>0 - Port Assets</v>
      </c>
      <c r="O1651" s="8"/>
      <c r="P1651" s="8"/>
      <c r="Q1651" s="8"/>
      <c r="R1651" s="8"/>
      <c r="S1651" s="8"/>
      <c r="T1651" s="8"/>
      <c r="U1651" s="8"/>
      <c r="V1651" s="8"/>
      <c r="W1651" s="8"/>
      <c r="X1651" s="8"/>
      <c r="Y1651" s="8"/>
      <c r="Z1651" s="8"/>
      <c r="AA1651" s="8"/>
      <c r="AB1651" s="8"/>
      <c r="AC1651" s="8"/>
      <c r="AD1651" s="8"/>
      <c r="AE1651" s="8"/>
      <c r="AF1651" s="8"/>
      <c r="AG1651" s="8"/>
      <c r="AH1651" s="8"/>
      <c r="AI1651" s="8"/>
      <c r="AJ1651" s="8"/>
      <c r="AK1651" s="8"/>
      <c r="AL1651" s="8"/>
      <c r="AM1651" s="8"/>
      <c r="AN1651" s="8"/>
      <c r="AO1651" s="8"/>
      <c r="AP1651" s="8"/>
      <c r="AQ1651" s="8"/>
      <c r="AR1651" s="8"/>
      <c r="AS1651" s="8"/>
      <c r="AT1651" s="8"/>
      <c r="AU1651" s="8"/>
      <c r="AV1651" s="8"/>
      <c r="AW1651" s="8"/>
      <c r="AX1651" s="8"/>
      <c r="AY1651" s="8"/>
      <c r="AZ1651" s="8"/>
      <c r="BA1651" s="8"/>
      <c r="BB1651" s="8"/>
      <c r="BC1651" s="8"/>
      <c r="BD1651" s="8"/>
      <c r="BE1651" s="8"/>
      <c r="BF1651" s="8"/>
      <c r="BG1651" s="8"/>
      <c r="BH1651" s="8"/>
      <c r="BI1651" s="8"/>
      <c r="BJ1651" s="8"/>
      <c r="BK1651" s="8"/>
      <c r="BL1651" s="8"/>
      <c r="BM1651" s="8"/>
      <c r="BN1651" s="8"/>
      <c r="BO1651" s="8"/>
      <c r="BP1651" s="8"/>
      <c r="BQ1651" s="8"/>
      <c r="BR1651" s="16" t="str">
        <v>0- Port Costs</v>
      </c>
      <c r="BV1651" s="16" t="str">
        <v>0- Port Value</v>
      </c>
      <c r="BW1651" s="8"/>
      <c r="BX1651" s="16" t="str">
        <v>0</v>
      </c>
    </row>
    <row r="1652" spans="8:76" hidden="1" outlineLevel="1" x14ac:dyDescent="0.3">
      <c r="H1652" s="16" t="str">
        <v>0 - BM Costs</v>
      </c>
      <c r="L1652" s="16" t="str">
        <v>0 - BM Port</v>
      </c>
      <c r="N1652" s="16" t="str">
        <v>0 - Port Assets</v>
      </c>
      <c r="O1652" s="8"/>
      <c r="P1652" s="8"/>
      <c r="Q1652" s="8"/>
      <c r="R1652" s="8"/>
      <c r="S1652" s="8"/>
      <c r="T1652" s="8"/>
      <c r="U1652" s="8"/>
      <c r="V1652" s="8"/>
      <c r="W1652" s="8"/>
      <c r="X1652" s="8"/>
      <c r="Y1652" s="8"/>
      <c r="Z1652" s="8"/>
      <c r="AA1652" s="8"/>
      <c r="AB1652" s="8"/>
      <c r="AC1652" s="8"/>
      <c r="AD1652" s="8"/>
      <c r="AE1652" s="8"/>
      <c r="AF1652" s="8"/>
      <c r="AG1652" s="8"/>
      <c r="AH1652" s="8"/>
      <c r="AI1652" s="8"/>
      <c r="AJ1652" s="8"/>
      <c r="AK1652" s="8"/>
      <c r="AL1652" s="8"/>
      <c r="AM1652" s="8"/>
      <c r="AN1652" s="8"/>
      <c r="AO1652" s="8"/>
      <c r="AP1652" s="8"/>
      <c r="AQ1652" s="8"/>
      <c r="AR1652" s="8"/>
      <c r="AS1652" s="8"/>
      <c r="AT1652" s="8"/>
      <c r="AU1652" s="8"/>
      <c r="AV1652" s="8"/>
      <c r="AW1652" s="8"/>
      <c r="AX1652" s="8"/>
      <c r="AY1652" s="8"/>
      <c r="AZ1652" s="8"/>
      <c r="BA1652" s="8"/>
      <c r="BB1652" s="8"/>
      <c r="BC1652" s="8"/>
      <c r="BD1652" s="8"/>
      <c r="BE1652" s="8"/>
      <c r="BF1652" s="8"/>
      <c r="BG1652" s="8"/>
      <c r="BH1652" s="8"/>
      <c r="BI1652" s="8"/>
      <c r="BJ1652" s="8"/>
      <c r="BK1652" s="8"/>
      <c r="BL1652" s="8"/>
      <c r="BM1652" s="8"/>
      <c r="BN1652" s="8"/>
      <c r="BO1652" s="8"/>
      <c r="BP1652" s="8"/>
      <c r="BQ1652" s="8"/>
      <c r="BR1652" s="16" t="str">
        <v>0- Port Costs</v>
      </c>
      <c r="BV1652" s="16" t="str">
        <v>0- Port Value</v>
      </c>
      <c r="BW1652" s="8"/>
      <c r="BX1652" s="16" t="str">
        <v>0</v>
      </c>
    </row>
    <row r="1653" spans="8:76" hidden="1" outlineLevel="1" x14ac:dyDescent="0.3">
      <c r="H1653" s="16" t="str">
        <v>0 - BM Costs</v>
      </c>
      <c r="L1653" s="16" t="str">
        <v>0 - BM Port</v>
      </c>
      <c r="N1653" s="16" t="str">
        <v>0 - Port Assets</v>
      </c>
      <c r="O1653" s="8"/>
      <c r="P1653" s="8"/>
      <c r="Q1653" s="8"/>
      <c r="R1653" s="8"/>
      <c r="S1653" s="8"/>
      <c r="T1653" s="8"/>
      <c r="U1653" s="8"/>
      <c r="V1653" s="8"/>
      <c r="W1653" s="8"/>
      <c r="X1653" s="8"/>
      <c r="Y1653" s="8"/>
      <c r="Z1653" s="8"/>
      <c r="AA1653" s="8"/>
      <c r="AB1653" s="8"/>
      <c r="AC1653" s="8"/>
      <c r="AD1653" s="8"/>
      <c r="AE1653" s="8"/>
      <c r="AF1653" s="8"/>
      <c r="AG1653" s="8"/>
      <c r="AH1653" s="8"/>
      <c r="AI1653" s="8"/>
      <c r="AJ1653" s="8"/>
      <c r="AK1653" s="8"/>
      <c r="AL1653" s="8"/>
      <c r="AM1653" s="8"/>
      <c r="AN1653" s="8"/>
      <c r="AO1653" s="8"/>
      <c r="AP1653" s="8"/>
      <c r="AQ1653" s="8"/>
      <c r="AR1653" s="8"/>
      <c r="AS1653" s="8"/>
      <c r="AT1653" s="8"/>
      <c r="AU1653" s="8"/>
      <c r="AV1653" s="8"/>
      <c r="AW1653" s="8"/>
      <c r="AX1653" s="8"/>
      <c r="AY1653" s="8"/>
      <c r="AZ1653" s="8"/>
      <c r="BA1653" s="8"/>
      <c r="BB1653" s="8"/>
      <c r="BC1653" s="8"/>
      <c r="BD1653" s="8"/>
      <c r="BE1653" s="8"/>
      <c r="BF1653" s="8"/>
      <c r="BG1653" s="8"/>
      <c r="BH1653" s="8"/>
      <c r="BI1653" s="8"/>
      <c r="BJ1653" s="8"/>
      <c r="BK1653" s="8"/>
      <c r="BL1653" s="8"/>
      <c r="BM1653" s="8"/>
      <c r="BN1653" s="8"/>
      <c r="BO1653" s="8"/>
      <c r="BP1653" s="8"/>
      <c r="BQ1653" s="8"/>
      <c r="BR1653" s="16" t="str">
        <v>0- Port Costs</v>
      </c>
      <c r="BV1653" s="16" t="str">
        <v>0- Port Value</v>
      </c>
      <c r="BW1653" s="8"/>
      <c r="BX1653" s="16" t="str">
        <v>0</v>
      </c>
    </row>
    <row r="1654" spans="8:76" hidden="1" outlineLevel="1" x14ac:dyDescent="0.3">
      <c r="H1654" s="16" t="str">
        <v>0 - BM Costs</v>
      </c>
      <c r="L1654" s="16" t="str">
        <v>0 - BM Port</v>
      </c>
      <c r="N1654" s="16" t="str">
        <v>0 - Port Assets</v>
      </c>
      <c r="O1654" s="8"/>
      <c r="P1654" s="8"/>
      <c r="Q1654" s="8"/>
      <c r="R1654" s="8"/>
      <c r="S1654" s="8"/>
      <c r="T1654" s="8"/>
      <c r="U1654" s="8"/>
      <c r="V1654" s="8"/>
      <c r="W1654" s="8"/>
      <c r="X1654" s="8"/>
      <c r="Y1654" s="8"/>
      <c r="Z1654" s="8"/>
      <c r="AA1654" s="8"/>
      <c r="AB1654" s="8"/>
      <c r="AC1654" s="8"/>
      <c r="AD1654" s="8"/>
      <c r="AE1654" s="8"/>
      <c r="AF1654" s="8"/>
      <c r="AG1654" s="8"/>
      <c r="AH1654" s="8"/>
      <c r="AI1654" s="8"/>
      <c r="AJ1654" s="8"/>
      <c r="AK1654" s="8"/>
      <c r="AL1654" s="8"/>
      <c r="AM1654" s="8"/>
      <c r="AN1654" s="8"/>
      <c r="AO1654" s="8"/>
      <c r="AP1654" s="8"/>
      <c r="AQ1654" s="8"/>
      <c r="AR1654" s="8"/>
      <c r="AS1654" s="8"/>
      <c r="AT1654" s="8"/>
      <c r="AU1654" s="8"/>
      <c r="AV1654" s="8"/>
      <c r="AW1654" s="8"/>
      <c r="AX1654" s="8"/>
      <c r="AY1654" s="8"/>
      <c r="AZ1654" s="8"/>
      <c r="BA1654" s="8"/>
      <c r="BB1654" s="8"/>
      <c r="BC1654" s="8"/>
      <c r="BD1654" s="8"/>
      <c r="BE1654" s="8"/>
      <c r="BF1654" s="8"/>
      <c r="BG1654" s="8"/>
      <c r="BH1654" s="8"/>
      <c r="BI1654" s="8"/>
      <c r="BJ1654" s="8"/>
      <c r="BK1654" s="8"/>
      <c r="BL1654" s="8"/>
      <c r="BM1654" s="8"/>
      <c r="BN1654" s="8"/>
      <c r="BO1654" s="8"/>
      <c r="BP1654" s="8"/>
      <c r="BQ1654" s="8"/>
      <c r="BR1654" s="16" t="str">
        <v>0- Port Costs</v>
      </c>
      <c r="BV1654" s="16" t="str">
        <v>0- Port Value</v>
      </c>
      <c r="BW1654" s="8"/>
      <c r="BX1654" s="16" t="str">
        <v>0</v>
      </c>
    </row>
    <row r="1655" spans="8:76" hidden="1" outlineLevel="1" x14ac:dyDescent="0.3">
      <c r="H1655" s="16" t="str">
        <v>0 - BM Costs</v>
      </c>
      <c r="L1655" s="16" t="str">
        <v>0 - BM Port</v>
      </c>
      <c r="N1655" s="16" t="str">
        <v>0 - Port Assets</v>
      </c>
      <c r="O1655" s="8"/>
      <c r="P1655" s="8"/>
      <c r="Q1655" s="8"/>
      <c r="R1655" s="8"/>
      <c r="S1655" s="8"/>
      <c r="T1655" s="8"/>
      <c r="U1655" s="8"/>
      <c r="V1655" s="8"/>
      <c r="W1655" s="8"/>
      <c r="X1655" s="8"/>
      <c r="Y1655" s="8"/>
      <c r="Z1655" s="8"/>
      <c r="AA1655" s="8"/>
      <c r="AB1655" s="8"/>
      <c r="AC1655" s="8"/>
      <c r="AD1655" s="8"/>
      <c r="AE1655" s="8"/>
      <c r="AF1655" s="8"/>
      <c r="AG1655" s="8"/>
      <c r="AH1655" s="8"/>
      <c r="AI1655" s="8"/>
      <c r="AJ1655" s="8"/>
      <c r="AK1655" s="8"/>
      <c r="AL1655" s="8"/>
      <c r="AM1655" s="8"/>
      <c r="AN1655" s="8"/>
      <c r="AO1655" s="8"/>
      <c r="AP1655" s="8"/>
      <c r="AQ1655" s="8"/>
      <c r="AR1655" s="8"/>
      <c r="AS1655" s="8"/>
      <c r="AT1655" s="8"/>
      <c r="AU1655" s="8"/>
      <c r="AV1655" s="8"/>
      <c r="AW1655" s="8"/>
      <c r="AX1655" s="8"/>
      <c r="AY1655" s="8"/>
      <c r="AZ1655" s="8"/>
      <c r="BA1655" s="8"/>
      <c r="BB1655" s="8"/>
      <c r="BC1655" s="8"/>
      <c r="BD1655" s="8"/>
      <c r="BE1655" s="8"/>
      <c r="BF1655" s="8"/>
      <c r="BG1655" s="8"/>
      <c r="BH1655" s="8"/>
      <c r="BI1655" s="8"/>
      <c r="BJ1655" s="8"/>
      <c r="BK1655" s="8"/>
      <c r="BL1655" s="8"/>
      <c r="BM1655" s="8"/>
      <c r="BN1655" s="8"/>
      <c r="BO1655" s="8"/>
      <c r="BP1655" s="8"/>
      <c r="BQ1655" s="8"/>
      <c r="BR1655" s="16" t="str">
        <v>0- Port Costs</v>
      </c>
      <c r="BV1655" s="16" t="str">
        <v>0- Port Value</v>
      </c>
      <c r="BW1655" s="8"/>
      <c r="BX1655" s="16" t="str">
        <v>0</v>
      </c>
    </row>
    <row r="1656" spans="8:76" hidden="1" outlineLevel="1" x14ac:dyDescent="0.3">
      <c r="H1656" s="16" t="str">
        <v>0 - BM Costs</v>
      </c>
      <c r="L1656" s="16" t="str">
        <v>0 - BM Port</v>
      </c>
      <c r="N1656" s="16" t="str">
        <v>0 - Port Assets</v>
      </c>
      <c r="O1656" s="8"/>
      <c r="P1656" s="8"/>
      <c r="Q1656" s="8"/>
      <c r="R1656" s="8"/>
      <c r="S1656" s="8"/>
      <c r="T1656" s="8"/>
      <c r="U1656" s="8"/>
      <c r="V1656" s="8"/>
      <c r="W1656" s="8"/>
      <c r="X1656" s="8"/>
      <c r="Y1656" s="8"/>
      <c r="Z1656" s="8"/>
      <c r="AA1656" s="8"/>
      <c r="AB1656" s="8"/>
      <c r="AC1656" s="8"/>
      <c r="AD1656" s="8"/>
      <c r="AE1656" s="8"/>
      <c r="AF1656" s="8"/>
      <c r="AG1656" s="8"/>
      <c r="AH1656" s="8"/>
      <c r="AI1656" s="8"/>
      <c r="AJ1656" s="8"/>
      <c r="AK1656" s="8"/>
      <c r="AL1656" s="8"/>
      <c r="AM1656" s="8"/>
      <c r="AN1656" s="8"/>
      <c r="AO1656" s="8"/>
      <c r="AP1656" s="8"/>
      <c r="AQ1656" s="8"/>
      <c r="AR1656" s="8"/>
      <c r="AS1656" s="8"/>
      <c r="AT1656" s="8"/>
      <c r="AU1656" s="8"/>
      <c r="AV1656" s="8"/>
      <c r="AW1656" s="8"/>
      <c r="AX1656" s="8"/>
      <c r="AY1656" s="8"/>
      <c r="AZ1656" s="8"/>
      <c r="BA1656" s="8"/>
      <c r="BB1656" s="8"/>
      <c r="BC1656" s="8"/>
      <c r="BD1656" s="8"/>
      <c r="BE1656" s="8"/>
      <c r="BF1656" s="8"/>
      <c r="BG1656" s="8"/>
      <c r="BH1656" s="8"/>
      <c r="BI1656" s="8"/>
      <c r="BJ1656" s="8"/>
      <c r="BK1656" s="8"/>
      <c r="BL1656" s="8"/>
      <c r="BM1656" s="8"/>
      <c r="BN1656" s="8"/>
      <c r="BO1656" s="8"/>
      <c r="BP1656" s="8"/>
      <c r="BQ1656" s="8"/>
      <c r="BR1656" s="16" t="str">
        <v>0- Port Costs</v>
      </c>
      <c r="BV1656" s="16" t="str">
        <v>0- Port Value</v>
      </c>
      <c r="BW1656" s="8"/>
      <c r="BX1656" s="16" t="str">
        <v>0</v>
      </c>
    </row>
    <row r="1657" spans="8:76" hidden="1" outlineLevel="1" x14ac:dyDescent="0.3">
      <c r="H1657" s="16" t="str">
        <v>0 - BM Costs</v>
      </c>
      <c r="L1657" s="16" t="str">
        <v>0 - BM Port</v>
      </c>
      <c r="N1657" s="16" t="str">
        <v>0 - Port Assets</v>
      </c>
      <c r="O1657" s="8"/>
      <c r="P1657" s="8"/>
      <c r="Q1657" s="8"/>
      <c r="R1657" s="8"/>
      <c r="S1657" s="8"/>
      <c r="T1657" s="8"/>
      <c r="U1657" s="8"/>
      <c r="V1657" s="8"/>
      <c r="W1657" s="8"/>
      <c r="X1657" s="8"/>
      <c r="Y1657" s="8"/>
      <c r="Z1657" s="8"/>
      <c r="AA1657" s="8"/>
      <c r="AB1657" s="8"/>
      <c r="AC1657" s="8"/>
      <c r="AD1657" s="8"/>
      <c r="AE1657" s="8"/>
      <c r="AF1657" s="8"/>
      <c r="AG1657" s="8"/>
      <c r="AH1657" s="8"/>
      <c r="AI1657" s="8"/>
      <c r="AJ1657" s="8"/>
      <c r="AK1657" s="8"/>
      <c r="AL1657" s="8"/>
      <c r="AM1657" s="8"/>
      <c r="AN1657" s="8"/>
      <c r="AO1657" s="8"/>
      <c r="AP1657" s="8"/>
      <c r="AQ1657" s="8"/>
      <c r="AR1657" s="8"/>
      <c r="AS1657" s="8"/>
      <c r="AT1657" s="8"/>
      <c r="AU1657" s="8"/>
      <c r="AV1657" s="8"/>
      <c r="AW1657" s="8"/>
      <c r="AX1657" s="8"/>
      <c r="AY1657" s="8"/>
      <c r="AZ1657" s="8"/>
      <c r="BA1657" s="8"/>
      <c r="BB1657" s="8"/>
      <c r="BC1657" s="8"/>
      <c r="BD1657" s="8"/>
      <c r="BE1657" s="8"/>
      <c r="BF1657" s="8"/>
      <c r="BG1657" s="8"/>
      <c r="BH1657" s="8"/>
      <c r="BI1657" s="8"/>
      <c r="BJ1657" s="8"/>
      <c r="BK1657" s="8"/>
      <c r="BL1657" s="8"/>
      <c r="BM1657" s="8"/>
      <c r="BN1657" s="8"/>
      <c r="BO1657" s="8"/>
      <c r="BP1657" s="8"/>
      <c r="BQ1657" s="8"/>
      <c r="BR1657" s="16" t="str">
        <v>0- Port Costs</v>
      </c>
      <c r="BV1657" s="16" t="str">
        <v>0- Port Value</v>
      </c>
      <c r="BW1657" s="8"/>
      <c r="BX1657" s="16" t="str">
        <v>0</v>
      </c>
    </row>
    <row r="1658" spans="8:76" hidden="1" outlineLevel="1" x14ac:dyDescent="0.3">
      <c r="H1658" s="16" t="str">
        <v>0 - BM Costs</v>
      </c>
      <c r="L1658" s="16" t="str">
        <v>0 - BM Port</v>
      </c>
      <c r="N1658" s="16" t="str">
        <v>0 - Port Assets</v>
      </c>
      <c r="O1658" s="8"/>
      <c r="P1658" s="8"/>
      <c r="Q1658" s="8"/>
      <c r="R1658" s="8"/>
      <c r="S1658" s="8"/>
      <c r="T1658" s="8"/>
      <c r="U1658" s="8"/>
      <c r="V1658" s="8"/>
      <c r="W1658" s="8"/>
      <c r="X1658" s="8"/>
      <c r="Y1658" s="8"/>
      <c r="Z1658" s="8"/>
      <c r="AA1658" s="8"/>
      <c r="AB1658" s="8"/>
      <c r="AC1658" s="8"/>
      <c r="AD1658" s="8"/>
      <c r="AE1658" s="8"/>
      <c r="AF1658" s="8"/>
      <c r="AG1658" s="8"/>
      <c r="AH1658" s="8"/>
      <c r="AI1658" s="8"/>
      <c r="AJ1658" s="8"/>
      <c r="AK1658" s="8"/>
      <c r="AL1658" s="8"/>
      <c r="AM1658" s="8"/>
      <c r="AN1658" s="8"/>
      <c r="AO1658" s="8"/>
      <c r="AP1658" s="8"/>
      <c r="AQ1658" s="8"/>
      <c r="AR1658" s="8"/>
      <c r="AS1658" s="8"/>
      <c r="AT1658" s="8"/>
      <c r="AU1658" s="8"/>
      <c r="AV1658" s="8"/>
      <c r="AW1658" s="8"/>
      <c r="AX1658" s="8"/>
      <c r="AY1658" s="8"/>
      <c r="AZ1658" s="8"/>
      <c r="BA1658" s="8"/>
      <c r="BB1658" s="8"/>
      <c r="BC1658" s="8"/>
      <c r="BD1658" s="8"/>
      <c r="BE1658" s="8"/>
      <c r="BF1658" s="8"/>
      <c r="BG1658" s="8"/>
      <c r="BH1658" s="8"/>
      <c r="BI1658" s="8"/>
      <c r="BJ1658" s="8"/>
      <c r="BK1658" s="8"/>
      <c r="BL1658" s="8"/>
      <c r="BM1658" s="8"/>
      <c r="BN1658" s="8"/>
      <c r="BO1658" s="8"/>
      <c r="BP1658" s="8"/>
      <c r="BQ1658" s="8"/>
      <c r="BR1658" s="16" t="str">
        <v>0- Port Costs</v>
      </c>
      <c r="BV1658" s="16" t="str">
        <v>0- Port Value</v>
      </c>
      <c r="BW1658" s="8"/>
      <c r="BX1658" s="16" t="str">
        <v>0</v>
      </c>
    </row>
    <row r="1659" spans="8:76" hidden="1" outlineLevel="1" x14ac:dyDescent="0.3">
      <c r="H1659" s="16" t="str">
        <v>0 - BM Costs</v>
      </c>
      <c r="L1659" s="16" t="str">
        <v>0 - BM Port</v>
      </c>
      <c r="N1659" s="16" t="str">
        <v>0 - Port Assets</v>
      </c>
      <c r="O1659" s="8"/>
      <c r="P1659" s="8"/>
      <c r="Q1659" s="8"/>
      <c r="R1659" s="8"/>
      <c r="S1659" s="8"/>
      <c r="T1659" s="8"/>
      <c r="U1659" s="8"/>
      <c r="V1659" s="8"/>
      <c r="W1659" s="8"/>
      <c r="X1659" s="8"/>
      <c r="Y1659" s="8"/>
      <c r="Z1659" s="8"/>
      <c r="AA1659" s="8"/>
      <c r="AB1659" s="8"/>
      <c r="AC1659" s="8"/>
      <c r="AD1659" s="8"/>
      <c r="AE1659" s="8"/>
      <c r="AF1659" s="8"/>
      <c r="AG1659" s="8"/>
      <c r="AH1659" s="8"/>
      <c r="AI1659" s="8"/>
      <c r="AJ1659" s="8"/>
      <c r="AK1659" s="8"/>
      <c r="AL1659" s="8"/>
      <c r="AM1659" s="8"/>
      <c r="AN1659" s="8"/>
      <c r="AO1659" s="8"/>
      <c r="AP1659" s="8"/>
      <c r="AQ1659" s="8"/>
      <c r="AR1659" s="8"/>
      <c r="AS1659" s="8"/>
      <c r="AT1659" s="8"/>
      <c r="AU1659" s="8"/>
      <c r="AV1659" s="8"/>
      <c r="AW1659" s="8"/>
      <c r="AX1659" s="8"/>
      <c r="AY1659" s="8"/>
      <c r="AZ1659" s="8"/>
      <c r="BA1659" s="8"/>
      <c r="BB1659" s="8"/>
      <c r="BC1659" s="8"/>
      <c r="BD1659" s="8"/>
      <c r="BE1659" s="8"/>
      <c r="BF1659" s="8"/>
      <c r="BG1659" s="8"/>
      <c r="BH1659" s="8"/>
      <c r="BI1659" s="8"/>
      <c r="BJ1659" s="8"/>
      <c r="BK1659" s="8"/>
      <c r="BL1659" s="8"/>
      <c r="BM1659" s="8"/>
      <c r="BN1659" s="8"/>
      <c r="BO1659" s="8"/>
      <c r="BP1659" s="8"/>
      <c r="BQ1659" s="8"/>
      <c r="BR1659" s="16" t="str">
        <v>0- Port Costs</v>
      </c>
      <c r="BV1659" s="16" t="str">
        <v>0- Port Value</v>
      </c>
      <c r="BW1659" s="8"/>
      <c r="BX1659" s="16" t="str">
        <v>0</v>
      </c>
    </row>
    <row r="1660" spans="8:76" hidden="1" outlineLevel="1" x14ac:dyDescent="0.3">
      <c r="H1660" s="16" t="str">
        <v>0 - BM Costs</v>
      </c>
      <c r="L1660" s="16" t="str">
        <v>0 - BM Port</v>
      </c>
      <c r="N1660" s="16" t="str">
        <v>0 - Port Assets</v>
      </c>
      <c r="O1660" s="8"/>
      <c r="P1660" s="8"/>
      <c r="Q1660" s="8"/>
      <c r="R1660" s="8"/>
      <c r="S1660" s="8"/>
      <c r="T1660" s="8"/>
      <c r="U1660" s="8"/>
      <c r="V1660" s="8"/>
      <c r="W1660" s="8"/>
      <c r="X1660" s="8"/>
      <c r="Y1660" s="8"/>
      <c r="Z1660" s="8"/>
      <c r="AA1660" s="8"/>
      <c r="AB1660" s="8"/>
      <c r="AC1660" s="8"/>
      <c r="AD1660" s="8"/>
      <c r="AE1660" s="8"/>
      <c r="AF1660" s="8"/>
      <c r="AG1660" s="8"/>
      <c r="AH1660" s="8"/>
      <c r="AI1660" s="8"/>
      <c r="AJ1660" s="8"/>
      <c r="AK1660" s="8"/>
      <c r="AL1660" s="8"/>
      <c r="AM1660" s="8"/>
      <c r="AN1660" s="8"/>
      <c r="AO1660" s="8"/>
      <c r="AP1660" s="8"/>
      <c r="AQ1660" s="8"/>
      <c r="AR1660" s="8"/>
      <c r="AS1660" s="8"/>
      <c r="AT1660" s="8"/>
      <c r="AU1660" s="8"/>
      <c r="AV1660" s="8"/>
      <c r="AW1660" s="8"/>
      <c r="AX1660" s="8"/>
      <c r="AY1660" s="8"/>
      <c r="AZ1660" s="8"/>
      <c r="BA1660" s="8"/>
      <c r="BB1660" s="8"/>
      <c r="BC1660" s="8"/>
      <c r="BD1660" s="8"/>
      <c r="BE1660" s="8"/>
      <c r="BF1660" s="8"/>
      <c r="BG1660" s="8"/>
      <c r="BH1660" s="8"/>
      <c r="BI1660" s="8"/>
      <c r="BJ1660" s="8"/>
      <c r="BK1660" s="8"/>
      <c r="BL1660" s="8"/>
      <c r="BM1660" s="8"/>
      <c r="BN1660" s="8"/>
      <c r="BO1660" s="8"/>
      <c r="BP1660" s="8"/>
      <c r="BQ1660" s="8"/>
      <c r="BR1660" s="16" t="str">
        <v>0- Port Costs</v>
      </c>
      <c r="BV1660" s="16" t="str">
        <v>0- Port Value</v>
      </c>
      <c r="BW1660" s="8"/>
      <c r="BX1660" s="16" t="str">
        <v>0</v>
      </c>
    </row>
    <row r="1661" spans="8:76" hidden="1" outlineLevel="1" x14ac:dyDescent="0.3">
      <c r="H1661" s="16" t="str">
        <v>0 - BM Costs</v>
      </c>
      <c r="L1661" s="16" t="str">
        <v>0 - BM Port</v>
      </c>
      <c r="N1661" s="16" t="str">
        <v>0 - Port Assets</v>
      </c>
      <c r="O1661" s="8"/>
      <c r="P1661" s="8"/>
      <c r="Q1661" s="8"/>
      <c r="R1661" s="8"/>
      <c r="S1661" s="8"/>
      <c r="T1661" s="8"/>
      <c r="U1661" s="8"/>
      <c r="V1661" s="8"/>
      <c r="W1661" s="8"/>
      <c r="X1661" s="8"/>
      <c r="Y1661" s="8"/>
      <c r="Z1661" s="8"/>
      <c r="AA1661" s="8"/>
      <c r="AB1661" s="8"/>
      <c r="AC1661" s="8"/>
      <c r="AD1661" s="8"/>
      <c r="AE1661" s="8"/>
      <c r="AF1661" s="8"/>
      <c r="AG1661" s="8"/>
      <c r="AH1661" s="8"/>
      <c r="AI1661" s="8"/>
      <c r="AJ1661" s="8"/>
      <c r="AK1661" s="8"/>
      <c r="AL1661" s="8"/>
      <c r="AM1661" s="8"/>
      <c r="AN1661" s="8"/>
      <c r="AO1661" s="8"/>
      <c r="AP1661" s="8"/>
      <c r="AQ1661" s="8"/>
      <c r="AR1661" s="8"/>
      <c r="AS1661" s="8"/>
      <c r="AT1661" s="8"/>
      <c r="AU1661" s="8"/>
      <c r="AV1661" s="8"/>
      <c r="AW1661" s="8"/>
      <c r="AX1661" s="8"/>
      <c r="AY1661" s="8"/>
      <c r="AZ1661" s="8"/>
      <c r="BA1661" s="8"/>
      <c r="BB1661" s="8"/>
      <c r="BC1661" s="8"/>
      <c r="BD1661" s="8"/>
      <c r="BE1661" s="8"/>
      <c r="BF1661" s="8"/>
      <c r="BG1661" s="8"/>
      <c r="BH1661" s="8"/>
      <c r="BI1661" s="8"/>
      <c r="BJ1661" s="8"/>
      <c r="BK1661" s="8"/>
      <c r="BL1661" s="8"/>
      <c r="BM1661" s="8"/>
      <c r="BN1661" s="8"/>
      <c r="BO1661" s="8"/>
      <c r="BP1661" s="8"/>
      <c r="BQ1661" s="8"/>
      <c r="BR1661" s="16" t="str">
        <v>0- Port Costs</v>
      </c>
      <c r="BV1661" s="16" t="str">
        <v>0- Port Value</v>
      </c>
      <c r="BW1661" s="8"/>
      <c r="BX1661" s="16" t="str">
        <v>0</v>
      </c>
    </row>
    <row r="1662" spans="8:76" hidden="1" outlineLevel="1" x14ac:dyDescent="0.3">
      <c r="H1662" s="16" t="str">
        <v>0 - BM Costs</v>
      </c>
      <c r="L1662" s="16" t="str">
        <v>0 - BM Port</v>
      </c>
      <c r="N1662" s="16" t="str">
        <v>0 - Port Assets</v>
      </c>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8"/>
      <c r="AX1662" s="8"/>
      <c r="AY1662" s="8"/>
      <c r="AZ1662" s="8"/>
      <c r="BA1662" s="8"/>
      <c r="BB1662" s="8"/>
      <c r="BC1662" s="8"/>
      <c r="BD1662" s="8"/>
      <c r="BE1662" s="8"/>
      <c r="BF1662" s="8"/>
      <c r="BG1662" s="8"/>
      <c r="BH1662" s="8"/>
      <c r="BI1662" s="8"/>
      <c r="BJ1662" s="8"/>
      <c r="BK1662" s="8"/>
      <c r="BL1662" s="8"/>
      <c r="BM1662" s="8"/>
      <c r="BN1662" s="8"/>
      <c r="BO1662" s="8"/>
      <c r="BP1662" s="8"/>
      <c r="BQ1662" s="8"/>
      <c r="BR1662" s="16" t="str">
        <v>0- Port Costs</v>
      </c>
      <c r="BV1662" s="16" t="str">
        <v>0- Port Value</v>
      </c>
      <c r="BW1662" s="8"/>
      <c r="BX1662" s="16" t="str">
        <v>0</v>
      </c>
    </row>
    <row r="1663" spans="8:76" hidden="1" outlineLevel="1" x14ac:dyDescent="0.3">
      <c r="H1663" s="16" t="str">
        <v>0 - BM Costs</v>
      </c>
      <c r="L1663" s="16" t="str">
        <v>0 - BM Port</v>
      </c>
      <c r="N1663" s="16" t="str">
        <v>0 - Port Assets</v>
      </c>
      <c r="O1663" s="8"/>
      <c r="P1663" s="8"/>
      <c r="Q1663" s="8"/>
      <c r="R1663" s="8"/>
      <c r="S1663" s="8"/>
      <c r="T1663" s="8"/>
      <c r="U1663" s="8"/>
      <c r="V1663" s="8"/>
      <c r="W1663" s="8"/>
      <c r="X1663" s="8"/>
      <c r="Y1663" s="8"/>
      <c r="Z1663" s="8"/>
      <c r="AA1663" s="8"/>
      <c r="AB1663" s="8"/>
      <c r="AC1663" s="8"/>
      <c r="AD1663" s="8"/>
      <c r="AE1663" s="8"/>
      <c r="AF1663" s="8"/>
      <c r="AG1663" s="8"/>
      <c r="AH1663" s="8"/>
      <c r="AI1663" s="8"/>
      <c r="AJ1663" s="8"/>
      <c r="AK1663" s="8"/>
      <c r="AL1663" s="8"/>
      <c r="AM1663" s="8"/>
      <c r="AN1663" s="8"/>
      <c r="AO1663" s="8"/>
      <c r="AP1663" s="8"/>
      <c r="AQ1663" s="8"/>
      <c r="AR1663" s="8"/>
      <c r="AS1663" s="8"/>
      <c r="AT1663" s="8"/>
      <c r="AU1663" s="8"/>
      <c r="AV1663" s="8"/>
      <c r="AW1663" s="8"/>
      <c r="AX1663" s="8"/>
      <c r="AY1663" s="8"/>
      <c r="AZ1663" s="8"/>
      <c r="BA1663" s="8"/>
      <c r="BB1663" s="8"/>
      <c r="BC1663" s="8"/>
      <c r="BD1663" s="8"/>
      <c r="BE1663" s="8"/>
      <c r="BF1663" s="8"/>
      <c r="BG1663" s="8"/>
      <c r="BH1663" s="8"/>
      <c r="BI1663" s="8"/>
      <c r="BJ1663" s="8"/>
      <c r="BK1663" s="8"/>
      <c r="BL1663" s="8"/>
      <c r="BM1663" s="8"/>
      <c r="BN1663" s="8"/>
      <c r="BO1663" s="8"/>
      <c r="BP1663" s="8"/>
      <c r="BQ1663" s="8"/>
      <c r="BR1663" s="16" t="str">
        <v>0- Port Costs</v>
      </c>
      <c r="BV1663" s="16" t="str">
        <v>0- Port Value</v>
      </c>
      <c r="BW1663" s="8"/>
      <c r="BX1663" s="16" t="str">
        <v>0</v>
      </c>
    </row>
    <row r="1664" spans="8:76" hidden="1" outlineLevel="1" x14ac:dyDescent="0.3">
      <c r="H1664" s="16" t="str">
        <v>0 - BM Costs</v>
      </c>
      <c r="L1664" s="16" t="str">
        <v>0 - BM Port</v>
      </c>
      <c r="N1664" s="16" t="str">
        <v>0 - Port Assets</v>
      </c>
      <c r="O1664" s="8"/>
      <c r="P1664" s="8"/>
      <c r="Q1664" s="8"/>
      <c r="R1664" s="8"/>
      <c r="S1664" s="8"/>
      <c r="T1664" s="8"/>
      <c r="U1664" s="8"/>
      <c r="V1664" s="8"/>
      <c r="W1664" s="8"/>
      <c r="X1664" s="8"/>
      <c r="Y1664" s="8"/>
      <c r="Z1664" s="8"/>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8"/>
      <c r="AX1664" s="8"/>
      <c r="AY1664" s="8"/>
      <c r="AZ1664" s="8"/>
      <c r="BA1664" s="8"/>
      <c r="BB1664" s="8"/>
      <c r="BC1664" s="8"/>
      <c r="BD1664" s="8"/>
      <c r="BE1664" s="8"/>
      <c r="BF1664" s="8"/>
      <c r="BG1664" s="8"/>
      <c r="BH1664" s="8"/>
      <c r="BI1664" s="8"/>
      <c r="BJ1664" s="8"/>
      <c r="BK1664" s="8"/>
      <c r="BL1664" s="8"/>
      <c r="BM1664" s="8"/>
      <c r="BN1664" s="8"/>
      <c r="BO1664" s="8"/>
      <c r="BP1664" s="8"/>
      <c r="BQ1664" s="8"/>
      <c r="BR1664" s="16" t="str">
        <v>0- Port Costs</v>
      </c>
      <c r="BV1664" s="16" t="str">
        <v>0- Port Value</v>
      </c>
      <c r="BW1664" s="8"/>
      <c r="BX1664" s="16" t="str">
        <v>0</v>
      </c>
    </row>
    <row r="1665" spans="8:76" hidden="1" outlineLevel="1" x14ac:dyDescent="0.3">
      <c r="H1665" s="16" t="str">
        <v>0 - BM Costs</v>
      </c>
      <c r="L1665" s="16" t="str">
        <v>0 - BM Port</v>
      </c>
      <c r="N1665" s="16" t="str">
        <v>0 - Port Assets</v>
      </c>
      <c r="O1665" s="8"/>
      <c r="P1665" s="8"/>
      <c r="Q1665" s="8"/>
      <c r="R1665" s="8"/>
      <c r="S1665" s="8"/>
      <c r="T1665" s="8"/>
      <c r="U1665" s="8"/>
      <c r="V1665" s="8"/>
      <c r="W1665" s="8"/>
      <c r="X1665" s="8"/>
      <c r="Y1665" s="8"/>
      <c r="Z1665" s="8"/>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8"/>
      <c r="AX1665" s="8"/>
      <c r="AY1665" s="8"/>
      <c r="AZ1665" s="8"/>
      <c r="BA1665" s="8"/>
      <c r="BB1665" s="8"/>
      <c r="BC1665" s="8"/>
      <c r="BD1665" s="8"/>
      <c r="BE1665" s="8"/>
      <c r="BF1665" s="8"/>
      <c r="BG1665" s="8"/>
      <c r="BH1665" s="8"/>
      <c r="BI1665" s="8"/>
      <c r="BJ1665" s="8"/>
      <c r="BK1665" s="8"/>
      <c r="BL1665" s="8"/>
      <c r="BM1665" s="8"/>
      <c r="BN1665" s="8"/>
      <c r="BO1665" s="8"/>
      <c r="BP1665" s="8"/>
      <c r="BQ1665" s="8"/>
      <c r="BR1665" s="16" t="str">
        <v>0- Port Costs</v>
      </c>
      <c r="BV1665" s="16" t="str">
        <v>0- Port Value</v>
      </c>
      <c r="BW1665" s="8"/>
      <c r="BX1665" s="16" t="str">
        <v>0</v>
      </c>
    </row>
    <row r="1666" spans="8:76" hidden="1" outlineLevel="1" x14ac:dyDescent="0.3">
      <c r="H1666" s="16" t="str">
        <v>0 - BM Costs</v>
      </c>
      <c r="L1666" s="16" t="str">
        <v>0 - BM Port</v>
      </c>
      <c r="N1666" s="16" t="str">
        <v>0 - Port Assets</v>
      </c>
      <c r="O1666" s="8"/>
      <c r="P1666" s="8"/>
      <c r="Q1666" s="8"/>
      <c r="R1666" s="8"/>
      <c r="S1666" s="8"/>
      <c r="T1666" s="8"/>
      <c r="U1666" s="8"/>
      <c r="V1666" s="8"/>
      <c r="W1666" s="8"/>
      <c r="X1666" s="8"/>
      <c r="Y1666" s="8"/>
      <c r="Z1666" s="8"/>
      <c r="AA1666" s="8"/>
      <c r="AB1666" s="8"/>
      <c r="AC1666" s="8"/>
      <c r="AD1666" s="8"/>
      <c r="AE1666" s="8"/>
      <c r="AF1666" s="8"/>
      <c r="AG1666" s="8"/>
      <c r="AH1666" s="8"/>
      <c r="AI1666" s="8"/>
      <c r="AJ1666" s="8"/>
      <c r="AK1666" s="8"/>
      <c r="AL1666" s="8"/>
      <c r="AM1666" s="8"/>
      <c r="AN1666" s="8"/>
      <c r="AO1666" s="8"/>
      <c r="AP1666" s="8"/>
      <c r="AQ1666" s="8"/>
      <c r="AR1666" s="8"/>
      <c r="AS1666" s="8"/>
      <c r="AT1666" s="8"/>
      <c r="AU1666" s="8"/>
      <c r="AV1666" s="8"/>
      <c r="AW1666" s="8"/>
      <c r="AX1666" s="8"/>
      <c r="AY1666" s="8"/>
      <c r="AZ1666" s="8"/>
      <c r="BA1666" s="8"/>
      <c r="BB1666" s="8"/>
      <c r="BC1666" s="8"/>
      <c r="BD1666" s="8"/>
      <c r="BE1666" s="8"/>
      <c r="BF1666" s="8"/>
      <c r="BG1666" s="8"/>
      <c r="BH1666" s="8"/>
      <c r="BI1666" s="8"/>
      <c r="BJ1666" s="8"/>
      <c r="BK1666" s="8"/>
      <c r="BL1666" s="8"/>
      <c r="BM1666" s="8"/>
      <c r="BN1666" s="8"/>
      <c r="BO1666" s="8"/>
      <c r="BP1666" s="8"/>
      <c r="BQ1666" s="8"/>
      <c r="BR1666" s="16" t="str">
        <v>0- Port Costs</v>
      </c>
      <c r="BV1666" s="16" t="str">
        <v>0- Port Value</v>
      </c>
      <c r="BW1666" s="8"/>
      <c r="BX1666" s="16" t="str">
        <v>0</v>
      </c>
    </row>
    <row r="1667" spans="8:76" hidden="1" outlineLevel="1" x14ac:dyDescent="0.3">
      <c r="H1667" s="16" t="str">
        <v>0 - BM Costs</v>
      </c>
      <c r="L1667" s="16" t="str">
        <v>0 - BM Port</v>
      </c>
      <c r="N1667" s="16" t="str">
        <v>0 - Port Assets</v>
      </c>
      <c r="O1667" s="8"/>
      <c r="P1667" s="8"/>
      <c r="Q1667" s="8"/>
      <c r="R1667" s="8"/>
      <c r="S1667" s="8"/>
      <c r="T1667" s="8"/>
      <c r="U1667" s="8"/>
      <c r="V1667" s="8"/>
      <c r="W1667" s="8"/>
      <c r="X1667" s="8"/>
      <c r="Y1667" s="8"/>
      <c r="Z1667" s="8"/>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8"/>
      <c r="AX1667" s="8"/>
      <c r="AY1667" s="8"/>
      <c r="AZ1667" s="8"/>
      <c r="BA1667" s="8"/>
      <c r="BB1667" s="8"/>
      <c r="BC1667" s="8"/>
      <c r="BD1667" s="8"/>
      <c r="BE1667" s="8"/>
      <c r="BF1667" s="8"/>
      <c r="BG1667" s="8"/>
      <c r="BH1667" s="8"/>
      <c r="BI1667" s="8"/>
      <c r="BJ1667" s="8"/>
      <c r="BK1667" s="8"/>
      <c r="BL1667" s="8"/>
      <c r="BM1667" s="8"/>
      <c r="BN1667" s="8"/>
      <c r="BO1667" s="8"/>
      <c r="BP1667" s="8"/>
      <c r="BQ1667" s="8"/>
      <c r="BR1667" s="16" t="str">
        <v>0- Port Costs</v>
      </c>
      <c r="BV1667" s="16" t="str">
        <v>0- Port Value</v>
      </c>
      <c r="BW1667" s="8"/>
      <c r="BX1667" s="16" t="str">
        <v>0</v>
      </c>
    </row>
    <row r="1668" spans="8:76" hidden="1" outlineLevel="1" x14ac:dyDescent="0.3">
      <c r="H1668" s="16" t="str">
        <v>0 - BM Costs</v>
      </c>
      <c r="L1668" s="16" t="str">
        <v>0 - BM Port</v>
      </c>
      <c r="N1668" s="16" t="str">
        <v>0 - Port Assets</v>
      </c>
      <c r="O1668" s="8"/>
      <c r="P1668" s="8"/>
      <c r="Q1668" s="8"/>
      <c r="R1668" s="8"/>
      <c r="S1668" s="8"/>
      <c r="T1668" s="8"/>
      <c r="U1668" s="8"/>
      <c r="V1668" s="8"/>
      <c r="W1668" s="8"/>
      <c r="X1668" s="8"/>
      <c r="Y1668" s="8"/>
      <c r="Z1668" s="8"/>
      <c r="AA1668" s="8"/>
      <c r="AB1668" s="8"/>
      <c r="AC1668" s="8"/>
      <c r="AD1668" s="8"/>
      <c r="AE1668" s="8"/>
      <c r="AF1668" s="8"/>
      <c r="AG1668" s="8"/>
      <c r="AH1668" s="8"/>
      <c r="AI1668" s="8"/>
      <c r="AJ1668" s="8"/>
      <c r="AK1668" s="8"/>
      <c r="AL1668" s="8"/>
      <c r="AM1668" s="8"/>
      <c r="AN1668" s="8"/>
      <c r="AO1668" s="8"/>
      <c r="AP1668" s="8"/>
      <c r="AQ1668" s="8"/>
      <c r="AR1668" s="8"/>
      <c r="AS1668" s="8"/>
      <c r="AT1668" s="8"/>
      <c r="AU1668" s="8"/>
      <c r="AV1668" s="8"/>
      <c r="AW1668" s="8"/>
      <c r="AX1668" s="8"/>
      <c r="AY1668" s="8"/>
      <c r="AZ1668" s="8"/>
      <c r="BA1668" s="8"/>
      <c r="BB1668" s="8"/>
      <c r="BC1668" s="8"/>
      <c r="BD1668" s="8"/>
      <c r="BE1668" s="8"/>
      <c r="BF1668" s="8"/>
      <c r="BG1668" s="8"/>
      <c r="BH1668" s="8"/>
      <c r="BI1668" s="8"/>
      <c r="BJ1668" s="8"/>
      <c r="BK1668" s="8"/>
      <c r="BL1668" s="8"/>
      <c r="BM1668" s="8"/>
      <c r="BN1668" s="8"/>
      <c r="BO1668" s="8"/>
      <c r="BP1668" s="8"/>
      <c r="BQ1668" s="8"/>
      <c r="BR1668" s="16" t="str">
        <v>0- Port Costs</v>
      </c>
      <c r="BV1668" s="16" t="str">
        <v>0- Port Value</v>
      </c>
      <c r="BW1668" s="8"/>
      <c r="BX1668" s="16" t="str">
        <v>0</v>
      </c>
    </row>
    <row r="1669" spans="8:76" hidden="1" outlineLevel="1" x14ac:dyDescent="0.3">
      <c r="H1669" s="16" t="str">
        <v>0 - BM Costs</v>
      </c>
      <c r="L1669" s="16" t="str">
        <v>0 - BM Port</v>
      </c>
      <c r="N1669" s="16" t="str">
        <v>0 - Port Assets</v>
      </c>
      <c r="O1669" s="8"/>
      <c r="P1669" s="8"/>
      <c r="Q1669" s="8"/>
      <c r="R1669" s="8"/>
      <c r="S1669" s="8"/>
      <c r="T1669" s="8"/>
      <c r="U1669" s="8"/>
      <c r="V1669" s="8"/>
      <c r="W1669" s="8"/>
      <c r="X1669" s="8"/>
      <c r="Y1669" s="8"/>
      <c r="Z1669" s="8"/>
      <c r="AA1669" s="8"/>
      <c r="AB1669" s="8"/>
      <c r="AC1669" s="8"/>
      <c r="AD1669" s="8"/>
      <c r="AE1669" s="8"/>
      <c r="AF1669" s="8"/>
      <c r="AG1669" s="8"/>
      <c r="AH1669" s="8"/>
      <c r="AI1669" s="8"/>
      <c r="AJ1669" s="8"/>
      <c r="AK1669" s="8"/>
      <c r="AL1669" s="8"/>
      <c r="AM1669" s="8"/>
      <c r="AN1669" s="8"/>
      <c r="AO1669" s="8"/>
      <c r="AP1669" s="8"/>
      <c r="AQ1669" s="8"/>
      <c r="AR1669" s="8"/>
      <c r="AS1669" s="8"/>
      <c r="AT1669" s="8"/>
      <c r="AU1669" s="8"/>
      <c r="AV1669" s="8"/>
      <c r="AW1669" s="8"/>
      <c r="AX1669" s="8"/>
      <c r="AY1669" s="8"/>
      <c r="AZ1669" s="8"/>
      <c r="BA1669" s="8"/>
      <c r="BB1669" s="8"/>
      <c r="BC1669" s="8"/>
      <c r="BD1669" s="8"/>
      <c r="BE1669" s="8"/>
      <c r="BF1669" s="8"/>
      <c r="BG1669" s="8"/>
      <c r="BH1669" s="8"/>
      <c r="BI1669" s="8"/>
      <c r="BJ1669" s="8"/>
      <c r="BK1669" s="8"/>
      <c r="BL1669" s="8"/>
      <c r="BM1669" s="8"/>
      <c r="BN1669" s="8"/>
      <c r="BO1669" s="8"/>
      <c r="BP1669" s="8"/>
      <c r="BQ1669" s="8"/>
      <c r="BR1669" s="16" t="str">
        <v>0- Port Costs</v>
      </c>
      <c r="BV1669" s="16" t="str">
        <v>0- Port Value</v>
      </c>
      <c r="BW1669" s="8"/>
      <c r="BX1669" s="16" t="str">
        <v>0</v>
      </c>
    </row>
    <row r="1670" spans="8:76" hidden="1" outlineLevel="1" x14ac:dyDescent="0.3">
      <c r="H1670" s="16" t="str">
        <v>0 - BM Costs</v>
      </c>
      <c r="L1670" s="16" t="str">
        <v>0 - BM Port</v>
      </c>
      <c r="N1670" s="16" t="str">
        <v>0 - Port Assets</v>
      </c>
      <c r="O1670" s="8"/>
      <c r="P1670" s="8"/>
      <c r="Q1670" s="8"/>
      <c r="R1670" s="8"/>
      <c r="S1670" s="8"/>
      <c r="T1670" s="8"/>
      <c r="U1670" s="8"/>
      <c r="V1670" s="8"/>
      <c r="W1670" s="8"/>
      <c r="X1670" s="8"/>
      <c r="Y1670" s="8"/>
      <c r="Z1670" s="8"/>
      <c r="AA1670" s="8"/>
      <c r="AB1670" s="8"/>
      <c r="AC1670" s="8"/>
      <c r="AD1670" s="8"/>
      <c r="AE1670" s="8"/>
      <c r="AF1670" s="8"/>
      <c r="AG1670" s="8"/>
      <c r="AH1670" s="8"/>
      <c r="AI1670" s="8"/>
      <c r="AJ1670" s="8"/>
      <c r="AK1670" s="8"/>
      <c r="AL1670" s="8"/>
      <c r="AM1670" s="8"/>
      <c r="AN1670" s="8"/>
      <c r="AO1670" s="8"/>
      <c r="AP1670" s="8"/>
      <c r="AQ1670" s="8"/>
      <c r="AR1670" s="8"/>
      <c r="AS1670" s="8"/>
      <c r="AT1670" s="8"/>
      <c r="AU1670" s="8"/>
      <c r="AV1670" s="8"/>
      <c r="AW1670" s="8"/>
      <c r="AX1670" s="8"/>
      <c r="AY1670" s="8"/>
      <c r="AZ1670" s="8"/>
      <c r="BA1670" s="8"/>
      <c r="BB1670" s="8"/>
      <c r="BC1670" s="8"/>
      <c r="BD1670" s="8"/>
      <c r="BE1670" s="8"/>
      <c r="BF1670" s="8"/>
      <c r="BG1670" s="8"/>
      <c r="BH1670" s="8"/>
      <c r="BI1670" s="8"/>
      <c r="BJ1670" s="8"/>
      <c r="BK1670" s="8"/>
      <c r="BL1670" s="8"/>
      <c r="BM1670" s="8"/>
      <c r="BN1670" s="8"/>
      <c r="BO1670" s="8"/>
      <c r="BP1670" s="8"/>
      <c r="BQ1670" s="8"/>
      <c r="BR1670" s="16" t="str">
        <v>0- Port Costs</v>
      </c>
      <c r="BV1670" s="16" t="str">
        <v>0- Port Value</v>
      </c>
      <c r="BW1670" s="8"/>
      <c r="BX1670" s="16" t="str">
        <v>0</v>
      </c>
    </row>
    <row r="1671" spans="8:76" hidden="1" outlineLevel="1" x14ac:dyDescent="0.3">
      <c r="H1671" s="16" t="str">
        <v>0 - BM Costs</v>
      </c>
      <c r="L1671" s="16" t="str">
        <v>0 - BM Port</v>
      </c>
      <c r="N1671" s="16" t="str">
        <v>0 - Port Assets</v>
      </c>
      <c r="O1671" s="8"/>
      <c r="P1671" s="8"/>
      <c r="Q1671" s="8"/>
      <c r="R1671" s="8"/>
      <c r="S1671" s="8"/>
      <c r="T1671" s="8"/>
      <c r="U1671" s="8"/>
      <c r="V1671" s="8"/>
      <c r="W1671" s="8"/>
      <c r="X1671" s="8"/>
      <c r="Y1671" s="8"/>
      <c r="Z1671" s="8"/>
      <c r="AA1671" s="8"/>
      <c r="AB1671" s="8"/>
      <c r="AC1671" s="8"/>
      <c r="AD1671" s="8"/>
      <c r="AE1671" s="8"/>
      <c r="AF1671" s="8"/>
      <c r="AG1671" s="8"/>
      <c r="AH1671" s="8"/>
      <c r="AI1671" s="8"/>
      <c r="AJ1671" s="8"/>
      <c r="AK1671" s="8"/>
      <c r="AL1671" s="8"/>
      <c r="AM1671" s="8"/>
      <c r="AN1671" s="8"/>
      <c r="AO1671" s="8"/>
      <c r="AP1671" s="8"/>
      <c r="AQ1671" s="8"/>
      <c r="AR1671" s="8"/>
      <c r="AS1671" s="8"/>
      <c r="AT1671" s="8"/>
      <c r="AU1671" s="8"/>
      <c r="AV1671" s="8"/>
      <c r="AW1671" s="8"/>
      <c r="AX1671" s="8"/>
      <c r="AY1671" s="8"/>
      <c r="AZ1671" s="8"/>
      <c r="BA1671" s="8"/>
      <c r="BB1671" s="8"/>
      <c r="BC1671" s="8"/>
      <c r="BD1671" s="8"/>
      <c r="BE1671" s="8"/>
      <c r="BF1671" s="8"/>
      <c r="BG1671" s="8"/>
      <c r="BH1671" s="8"/>
      <c r="BI1671" s="8"/>
      <c r="BJ1671" s="8"/>
      <c r="BK1671" s="8"/>
      <c r="BL1671" s="8"/>
      <c r="BM1671" s="8"/>
      <c r="BN1671" s="8"/>
      <c r="BO1671" s="8"/>
      <c r="BP1671" s="8"/>
      <c r="BQ1671" s="8"/>
      <c r="BR1671" s="16" t="str">
        <v>0- Port Costs</v>
      </c>
      <c r="BV1671" s="16" t="str">
        <v>0- Port Value</v>
      </c>
      <c r="BW1671" s="8"/>
      <c r="BX1671" s="16" t="str">
        <v>0</v>
      </c>
    </row>
    <row r="1672" spans="8:76" hidden="1" outlineLevel="1" x14ac:dyDescent="0.3">
      <c r="H1672" s="16" t="str">
        <v>0 - BM Costs</v>
      </c>
      <c r="L1672" s="16" t="str">
        <v>0 - BM Port</v>
      </c>
      <c r="N1672" s="16" t="str">
        <v>0 - Port Assets</v>
      </c>
      <c r="O1672" s="8"/>
      <c r="P1672" s="8"/>
      <c r="Q1672" s="8"/>
      <c r="R1672" s="8"/>
      <c r="S1672" s="8"/>
      <c r="T1672" s="8"/>
      <c r="U1672" s="8"/>
      <c r="V1672" s="8"/>
      <c r="W1672" s="8"/>
      <c r="X1672" s="8"/>
      <c r="Y1672" s="8"/>
      <c r="Z1672" s="8"/>
      <c r="AA1672" s="8"/>
      <c r="AB1672" s="8"/>
      <c r="AC1672" s="8"/>
      <c r="AD1672" s="8"/>
      <c r="AE1672" s="8"/>
      <c r="AF1672" s="8"/>
      <c r="AG1672" s="8"/>
      <c r="AH1672" s="8"/>
      <c r="AI1672" s="8"/>
      <c r="AJ1672" s="8"/>
      <c r="AK1672" s="8"/>
      <c r="AL1672" s="8"/>
      <c r="AM1672" s="8"/>
      <c r="AN1672" s="8"/>
      <c r="AO1672" s="8"/>
      <c r="AP1672" s="8"/>
      <c r="AQ1672" s="8"/>
      <c r="AR1672" s="8"/>
      <c r="AS1672" s="8"/>
      <c r="AT1672" s="8"/>
      <c r="AU1672" s="8"/>
      <c r="AV1672" s="8"/>
      <c r="AW1672" s="8"/>
      <c r="AX1672" s="8"/>
      <c r="AY1672" s="8"/>
      <c r="AZ1672" s="8"/>
      <c r="BA1672" s="8"/>
      <c r="BB1672" s="8"/>
      <c r="BC1672" s="8"/>
      <c r="BD1672" s="8"/>
      <c r="BE1672" s="8"/>
      <c r="BF1672" s="8"/>
      <c r="BG1672" s="8"/>
      <c r="BH1672" s="8"/>
      <c r="BI1672" s="8"/>
      <c r="BJ1672" s="8"/>
      <c r="BK1672" s="8"/>
      <c r="BL1672" s="8"/>
      <c r="BM1672" s="8"/>
      <c r="BN1672" s="8"/>
      <c r="BO1672" s="8"/>
      <c r="BP1672" s="8"/>
      <c r="BQ1672" s="8"/>
      <c r="BR1672" s="16" t="str">
        <v>0- Port Costs</v>
      </c>
      <c r="BV1672" s="16" t="str">
        <v>0- Port Value</v>
      </c>
      <c r="BW1672" s="8"/>
      <c r="BX1672" s="16" t="str">
        <v>0</v>
      </c>
    </row>
    <row r="1673" spans="8:76" hidden="1" outlineLevel="1" x14ac:dyDescent="0.3">
      <c r="H1673" s="16" t="str">
        <v>0 - BM Costs</v>
      </c>
      <c r="L1673" s="16" t="str">
        <v>0 - BM Port</v>
      </c>
      <c r="N1673" s="16" t="str">
        <v>0 - Port Assets</v>
      </c>
      <c r="O1673" s="8"/>
      <c r="P1673" s="8"/>
      <c r="Q1673" s="8"/>
      <c r="R1673" s="8"/>
      <c r="S1673" s="8"/>
      <c r="T1673" s="8"/>
      <c r="U1673" s="8"/>
      <c r="V1673" s="8"/>
      <c r="W1673" s="8"/>
      <c r="X1673" s="8"/>
      <c r="Y1673" s="8"/>
      <c r="Z1673" s="8"/>
      <c r="AA1673" s="8"/>
      <c r="AB1673" s="8"/>
      <c r="AC1673" s="8"/>
      <c r="AD1673" s="8"/>
      <c r="AE1673" s="8"/>
      <c r="AF1673" s="8"/>
      <c r="AG1673" s="8"/>
      <c r="AH1673" s="8"/>
      <c r="AI1673" s="8"/>
      <c r="AJ1673" s="8"/>
      <c r="AK1673" s="8"/>
      <c r="AL1673" s="8"/>
      <c r="AM1673" s="8"/>
      <c r="AN1673" s="8"/>
      <c r="AO1673" s="8"/>
      <c r="AP1673" s="8"/>
      <c r="AQ1673" s="8"/>
      <c r="AR1673" s="8"/>
      <c r="AS1673" s="8"/>
      <c r="AT1673" s="8"/>
      <c r="AU1673" s="8"/>
      <c r="AV1673" s="8"/>
      <c r="AW1673" s="8"/>
      <c r="AX1673" s="8"/>
      <c r="AY1673" s="8"/>
      <c r="AZ1673" s="8"/>
      <c r="BA1673" s="8"/>
      <c r="BB1673" s="8"/>
      <c r="BC1673" s="8"/>
      <c r="BD1673" s="8"/>
      <c r="BE1673" s="8"/>
      <c r="BF1673" s="8"/>
      <c r="BG1673" s="8"/>
      <c r="BH1673" s="8"/>
      <c r="BI1673" s="8"/>
      <c r="BJ1673" s="8"/>
      <c r="BK1673" s="8"/>
      <c r="BL1673" s="8"/>
      <c r="BM1673" s="8"/>
      <c r="BN1673" s="8"/>
      <c r="BO1673" s="8"/>
      <c r="BP1673" s="8"/>
      <c r="BQ1673" s="8"/>
      <c r="BR1673" s="16" t="str">
        <v>0- Port Costs</v>
      </c>
      <c r="BV1673" s="16" t="str">
        <v>0- Port Value</v>
      </c>
      <c r="BW1673" s="8"/>
      <c r="BX1673" s="16" t="str">
        <v>0</v>
      </c>
    </row>
    <row r="1674" spans="8:76" hidden="1" outlineLevel="1" x14ac:dyDescent="0.3">
      <c r="H1674" s="16" t="str">
        <v>0 - BM Costs</v>
      </c>
      <c r="L1674" s="16" t="str">
        <v>0 - BM Port</v>
      </c>
      <c r="N1674" s="16" t="str">
        <v>0 - Port Assets</v>
      </c>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8"/>
      <c r="AX1674" s="8"/>
      <c r="AY1674" s="8"/>
      <c r="AZ1674" s="8"/>
      <c r="BA1674" s="8"/>
      <c r="BB1674" s="8"/>
      <c r="BC1674" s="8"/>
      <c r="BD1674" s="8"/>
      <c r="BE1674" s="8"/>
      <c r="BF1674" s="8"/>
      <c r="BG1674" s="8"/>
      <c r="BH1674" s="8"/>
      <c r="BI1674" s="8"/>
      <c r="BJ1674" s="8"/>
      <c r="BK1674" s="8"/>
      <c r="BL1674" s="8"/>
      <c r="BM1674" s="8"/>
      <c r="BN1674" s="8"/>
      <c r="BO1674" s="8"/>
      <c r="BP1674" s="8"/>
      <c r="BQ1674" s="8"/>
      <c r="BR1674" s="16" t="str">
        <v>0- Port Costs</v>
      </c>
      <c r="BV1674" s="16" t="str">
        <v>0- Port Value</v>
      </c>
      <c r="BW1674" s="8"/>
      <c r="BX1674" s="16" t="str">
        <v>0</v>
      </c>
    </row>
    <row r="1675" spans="8:76" hidden="1" outlineLevel="1" x14ac:dyDescent="0.3">
      <c r="H1675" s="16" t="str">
        <v>0 - BM Costs</v>
      </c>
      <c r="L1675" s="16" t="str">
        <v>0 - BM Port</v>
      </c>
      <c r="N1675" s="16" t="str">
        <v>0 - Port Assets</v>
      </c>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8"/>
      <c r="AX1675" s="8"/>
      <c r="AY1675" s="8"/>
      <c r="AZ1675" s="8"/>
      <c r="BA1675" s="8"/>
      <c r="BB1675" s="8"/>
      <c r="BC1675" s="8"/>
      <c r="BD1675" s="8"/>
      <c r="BE1675" s="8"/>
      <c r="BF1675" s="8"/>
      <c r="BG1675" s="8"/>
      <c r="BH1675" s="8"/>
      <c r="BI1675" s="8"/>
      <c r="BJ1675" s="8"/>
      <c r="BK1675" s="8"/>
      <c r="BL1675" s="8"/>
      <c r="BM1675" s="8"/>
      <c r="BN1675" s="8"/>
      <c r="BO1675" s="8"/>
      <c r="BP1675" s="8"/>
      <c r="BQ1675" s="8"/>
      <c r="BR1675" s="16" t="str">
        <v>0- Port Costs</v>
      </c>
      <c r="BV1675" s="16" t="str">
        <v>0- Port Value</v>
      </c>
      <c r="BW1675" s="8"/>
      <c r="BX1675" s="16" t="str">
        <v>0</v>
      </c>
    </row>
    <row r="1676" spans="8:76" hidden="1" outlineLevel="1" x14ac:dyDescent="0.3">
      <c r="H1676" s="16" t="str">
        <v>0 - BM Costs</v>
      </c>
      <c r="L1676" s="16" t="str">
        <v>0 - BM Port</v>
      </c>
      <c r="N1676" s="16" t="str">
        <v>0 - Port Assets</v>
      </c>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8"/>
      <c r="AX1676" s="8"/>
      <c r="AY1676" s="8"/>
      <c r="AZ1676" s="8"/>
      <c r="BA1676" s="8"/>
      <c r="BB1676" s="8"/>
      <c r="BC1676" s="8"/>
      <c r="BD1676" s="8"/>
      <c r="BE1676" s="8"/>
      <c r="BF1676" s="8"/>
      <c r="BG1676" s="8"/>
      <c r="BH1676" s="8"/>
      <c r="BI1676" s="8"/>
      <c r="BJ1676" s="8"/>
      <c r="BK1676" s="8"/>
      <c r="BL1676" s="8"/>
      <c r="BM1676" s="8"/>
      <c r="BN1676" s="8"/>
      <c r="BO1676" s="8"/>
      <c r="BP1676" s="8"/>
      <c r="BQ1676" s="8"/>
      <c r="BR1676" s="16" t="str">
        <v>0- Port Costs</v>
      </c>
      <c r="BV1676" s="16" t="str">
        <v>0- Port Value</v>
      </c>
      <c r="BW1676" s="8"/>
      <c r="BX1676" s="16" t="str">
        <v>0</v>
      </c>
    </row>
    <row r="1677" spans="8:76" hidden="1" outlineLevel="1" x14ac:dyDescent="0.3">
      <c r="H1677" s="16" t="str">
        <v>0 - BM Costs</v>
      </c>
      <c r="L1677" s="16" t="str">
        <v>0 - BM Port</v>
      </c>
      <c r="N1677" s="16" t="str">
        <v>0 - Port Assets</v>
      </c>
      <c r="O1677" s="8"/>
      <c r="P1677" s="8"/>
      <c r="Q1677" s="8"/>
      <c r="R1677" s="8"/>
      <c r="S1677" s="8"/>
      <c r="T1677" s="8"/>
      <c r="U1677" s="8"/>
      <c r="V1677" s="8"/>
      <c r="W1677" s="8"/>
      <c r="X1677" s="8"/>
      <c r="Y1677" s="8"/>
      <c r="Z1677" s="8"/>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8"/>
      <c r="AX1677" s="8"/>
      <c r="AY1677" s="8"/>
      <c r="AZ1677" s="8"/>
      <c r="BA1677" s="8"/>
      <c r="BB1677" s="8"/>
      <c r="BC1677" s="8"/>
      <c r="BD1677" s="8"/>
      <c r="BE1677" s="8"/>
      <c r="BF1677" s="8"/>
      <c r="BG1677" s="8"/>
      <c r="BH1677" s="8"/>
      <c r="BI1677" s="8"/>
      <c r="BJ1677" s="8"/>
      <c r="BK1677" s="8"/>
      <c r="BL1677" s="8"/>
      <c r="BM1677" s="8"/>
      <c r="BN1677" s="8"/>
      <c r="BO1677" s="8"/>
      <c r="BP1677" s="8"/>
      <c r="BQ1677" s="8"/>
      <c r="BR1677" s="16" t="str">
        <v>0- Port Costs</v>
      </c>
      <c r="BV1677" s="16" t="str">
        <v>0- Port Value</v>
      </c>
      <c r="BW1677" s="8"/>
      <c r="BX1677" s="16" t="str">
        <v>0</v>
      </c>
    </row>
    <row r="1678" spans="8:76" hidden="1" outlineLevel="1" x14ac:dyDescent="0.3">
      <c r="H1678" s="16" t="str">
        <v>0 - BM Costs</v>
      </c>
      <c r="L1678" s="16" t="str">
        <v>0 - BM Port</v>
      </c>
      <c r="N1678" s="16" t="str">
        <v>0 - Port Assets</v>
      </c>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8"/>
      <c r="AX1678" s="8"/>
      <c r="AY1678" s="8"/>
      <c r="AZ1678" s="8"/>
      <c r="BA1678" s="8"/>
      <c r="BB1678" s="8"/>
      <c r="BC1678" s="8"/>
      <c r="BD1678" s="8"/>
      <c r="BE1678" s="8"/>
      <c r="BF1678" s="8"/>
      <c r="BG1678" s="8"/>
      <c r="BH1678" s="8"/>
      <c r="BI1678" s="8"/>
      <c r="BJ1678" s="8"/>
      <c r="BK1678" s="8"/>
      <c r="BL1678" s="8"/>
      <c r="BM1678" s="8"/>
      <c r="BN1678" s="8"/>
      <c r="BO1678" s="8"/>
      <c r="BP1678" s="8"/>
      <c r="BQ1678" s="8"/>
      <c r="BR1678" s="16" t="str">
        <v>0- Port Costs</v>
      </c>
      <c r="BV1678" s="16" t="str">
        <v>0- Port Value</v>
      </c>
      <c r="BW1678" s="8"/>
      <c r="BX1678" s="16" t="str">
        <v>0</v>
      </c>
    </row>
    <row r="1679" spans="8:76" hidden="1" outlineLevel="1" x14ac:dyDescent="0.3">
      <c r="H1679" s="16" t="str">
        <v>0 - BM Costs</v>
      </c>
      <c r="L1679" s="16" t="str">
        <v>0 - BM Port</v>
      </c>
      <c r="N1679" s="16" t="str">
        <v>0 - Port Assets</v>
      </c>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c r="BD1679" s="8"/>
      <c r="BE1679" s="8"/>
      <c r="BF1679" s="8"/>
      <c r="BG1679" s="8"/>
      <c r="BH1679" s="8"/>
      <c r="BI1679" s="8"/>
      <c r="BJ1679" s="8"/>
      <c r="BK1679" s="8"/>
      <c r="BL1679" s="8"/>
      <c r="BM1679" s="8"/>
      <c r="BN1679" s="8"/>
      <c r="BO1679" s="8"/>
      <c r="BP1679" s="8"/>
      <c r="BQ1679" s="8"/>
      <c r="BR1679" s="16" t="str">
        <v>0- Port Costs</v>
      </c>
      <c r="BV1679" s="16" t="str">
        <v>0- Port Value</v>
      </c>
      <c r="BW1679" s="8"/>
      <c r="BX1679" s="16" t="str">
        <v>0</v>
      </c>
    </row>
    <row r="1680" spans="8:76" hidden="1" outlineLevel="1" x14ac:dyDescent="0.3">
      <c r="H1680" s="16" t="str">
        <v>0 - BM Costs</v>
      </c>
      <c r="L1680" s="16" t="str">
        <v>0 - BM Port</v>
      </c>
      <c r="N1680" s="16" t="str">
        <v>0 - Port Assets</v>
      </c>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c r="BD1680" s="8"/>
      <c r="BE1680" s="8"/>
      <c r="BF1680" s="8"/>
      <c r="BG1680" s="8"/>
      <c r="BH1680" s="8"/>
      <c r="BI1680" s="8"/>
      <c r="BJ1680" s="8"/>
      <c r="BK1680" s="8"/>
      <c r="BL1680" s="8"/>
      <c r="BM1680" s="8"/>
      <c r="BN1680" s="8"/>
      <c r="BO1680" s="8"/>
      <c r="BP1680" s="8"/>
      <c r="BQ1680" s="8"/>
      <c r="BR1680" s="16" t="str">
        <v>0- Port Costs</v>
      </c>
      <c r="BV1680" s="16" t="str">
        <v>0- Port Value</v>
      </c>
      <c r="BW1680" s="8"/>
      <c r="BX1680" s="16" t="str">
        <v>0</v>
      </c>
    </row>
    <row r="1681" spans="8:76" hidden="1" outlineLevel="1" x14ac:dyDescent="0.3">
      <c r="H1681" s="16" t="str">
        <v>0 - BM Costs</v>
      </c>
      <c r="L1681" s="16" t="str">
        <v>0 - BM Port</v>
      </c>
      <c r="N1681" s="16" t="str">
        <v>0 - Port Assets</v>
      </c>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c r="AL1681" s="8"/>
      <c r="AM1681" s="8"/>
      <c r="AN1681" s="8"/>
      <c r="AO1681" s="8"/>
      <c r="AP1681" s="8"/>
      <c r="AQ1681" s="8"/>
      <c r="AR1681" s="8"/>
      <c r="AS1681" s="8"/>
      <c r="AT1681" s="8"/>
      <c r="AU1681" s="8"/>
      <c r="AV1681" s="8"/>
      <c r="AW1681" s="8"/>
      <c r="AX1681" s="8"/>
      <c r="AY1681" s="8"/>
      <c r="AZ1681" s="8"/>
      <c r="BA1681" s="8"/>
      <c r="BB1681" s="8"/>
      <c r="BC1681" s="8"/>
      <c r="BD1681" s="8"/>
      <c r="BE1681" s="8"/>
      <c r="BF1681" s="8"/>
      <c r="BG1681" s="8"/>
      <c r="BH1681" s="8"/>
      <c r="BI1681" s="8"/>
      <c r="BJ1681" s="8"/>
      <c r="BK1681" s="8"/>
      <c r="BL1681" s="8"/>
      <c r="BM1681" s="8"/>
      <c r="BN1681" s="8"/>
      <c r="BO1681" s="8"/>
      <c r="BP1681" s="8"/>
      <c r="BQ1681" s="8"/>
      <c r="BR1681" s="16" t="str">
        <v>0- Port Costs</v>
      </c>
      <c r="BV1681" s="16" t="str">
        <v>0- Port Value</v>
      </c>
      <c r="BW1681" s="8"/>
      <c r="BX1681" s="16" t="str">
        <v>0</v>
      </c>
    </row>
    <row r="1682" spans="8:76" hidden="1" outlineLevel="1" x14ac:dyDescent="0.3">
      <c r="H1682" s="16" t="str">
        <v>0 - BM Costs</v>
      </c>
      <c r="L1682" s="16" t="str">
        <v>0 - BM Port</v>
      </c>
      <c r="N1682" s="16" t="str">
        <v>0 - Port Assets</v>
      </c>
      <c r="O1682" s="8"/>
      <c r="P1682" s="8"/>
      <c r="Q1682" s="8"/>
      <c r="R1682" s="8"/>
      <c r="S1682" s="8"/>
      <c r="T1682" s="8"/>
      <c r="U1682" s="8"/>
      <c r="V1682" s="8"/>
      <c r="W1682" s="8"/>
      <c r="X1682" s="8"/>
      <c r="Y1682" s="8"/>
      <c r="Z1682" s="8"/>
      <c r="AA1682" s="8"/>
      <c r="AB1682" s="8"/>
      <c r="AC1682" s="8"/>
      <c r="AD1682" s="8"/>
      <c r="AE1682" s="8"/>
      <c r="AF1682" s="8"/>
      <c r="AG1682" s="8"/>
      <c r="AH1682" s="8"/>
      <c r="AI1682" s="8"/>
      <c r="AJ1682" s="8"/>
      <c r="AK1682" s="8"/>
      <c r="AL1682" s="8"/>
      <c r="AM1682" s="8"/>
      <c r="AN1682" s="8"/>
      <c r="AO1682" s="8"/>
      <c r="AP1682" s="8"/>
      <c r="AQ1682" s="8"/>
      <c r="AR1682" s="8"/>
      <c r="AS1682" s="8"/>
      <c r="AT1682" s="8"/>
      <c r="AU1682" s="8"/>
      <c r="AV1682" s="8"/>
      <c r="AW1682" s="8"/>
      <c r="AX1682" s="8"/>
      <c r="AY1682" s="8"/>
      <c r="AZ1682" s="8"/>
      <c r="BA1682" s="8"/>
      <c r="BB1682" s="8"/>
      <c r="BC1682" s="8"/>
      <c r="BD1682" s="8"/>
      <c r="BE1682" s="8"/>
      <c r="BF1682" s="8"/>
      <c r="BG1682" s="8"/>
      <c r="BH1682" s="8"/>
      <c r="BI1682" s="8"/>
      <c r="BJ1682" s="8"/>
      <c r="BK1682" s="8"/>
      <c r="BL1682" s="8"/>
      <c r="BM1682" s="8"/>
      <c r="BN1682" s="8"/>
      <c r="BO1682" s="8"/>
      <c r="BP1682" s="8"/>
      <c r="BQ1682" s="8"/>
      <c r="BR1682" s="16" t="str">
        <v>0- Port Costs</v>
      </c>
      <c r="BV1682" s="16" t="str">
        <v>0- Port Value</v>
      </c>
      <c r="BW1682" s="8"/>
      <c r="BX1682" s="16" t="str">
        <v>0</v>
      </c>
    </row>
    <row r="1683" spans="8:76" hidden="1" outlineLevel="1" x14ac:dyDescent="0.3">
      <c r="H1683" s="16" t="str">
        <v>0 - BM Costs</v>
      </c>
      <c r="L1683" s="16" t="str">
        <v>0 - BM Port</v>
      </c>
      <c r="N1683" s="16" t="str">
        <v>0 - Port Assets</v>
      </c>
      <c r="O1683" s="8"/>
      <c r="P1683" s="8"/>
      <c r="Q1683" s="8"/>
      <c r="R1683" s="8"/>
      <c r="S1683" s="8"/>
      <c r="T1683" s="8"/>
      <c r="U1683" s="8"/>
      <c r="V1683" s="8"/>
      <c r="W1683" s="8"/>
      <c r="X1683" s="8"/>
      <c r="Y1683" s="8"/>
      <c r="Z1683" s="8"/>
      <c r="AA1683" s="8"/>
      <c r="AB1683" s="8"/>
      <c r="AC1683" s="8"/>
      <c r="AD1683" s="8"/>
      <c r="AE1683" s="8"/>
      <c r="AF1683" s="8"/>
      <c r="AG1683" s="8"/>
      <c r="AH1683" s="8"/>
      <c r="AI1683" s="8"/>
      <c r="AJ1683" s="8"/>
      <c r="AK1683" s="8"/>
      <c r="AL1683" s="8"/>
      <c r="AM1683" s="8"/>
      <c r="AN1683" s="8"/>
      <c r="AO1683" s="8"/>
      <c r="AP1683" s="8"/>
      <c r="AQ1683" s="8"/>
      <c r="AR1683" s="8"/>
      <c r="AS1683" s="8"/>
      <c r="AT1683" s="8"/>
      <c r="AU1683" s="8"/>
      <c r="AV1683" s="8"/>
      <c r="AW1683" s="8"/>
      <c r="AX1683" s="8"/>
      <c r="AY1683" s="8"/>
      <c r="AZ1683" s="8"/>
      <c r="BA1683" s="8"/>
      <c r="BB1683" s="8"/>
      <c r="BC1683" s="8"/>
      <c r="BD1683" s="8"/>
      <c r="BE1683" s="8"/>
      <c r="BF1683" s="8"/>
      <c r="BG1683" s="8"/>
      <c r="BH1683" s="8"/>
      <c r="BI1683" s="8"/>
      <c r="BJ1683" s="8"/>
      <c r="BK1683" s="8"/>
      <c r="BL1683" s="8"/>
      <c r="BM1683" s="8"/>
      <c r="BN1683" s="8"/>
      <c r="BO1683" s="8"/>
      <c r="BP1683" s="8"/>
      <c r="BQ1683" s="8"/>
      <c r="BR1683" s="16" t="str">
        <v>0- Port Costs</v>
      </c>
      <c r="BV1683" s="16" t="str">
        <v>0- Port Value</v>
      </c>
      <c r="BW1683" s="8"/>
      <c r="BX1683" s="16" t="str">
        <v>0</v>
      </c>
    </row>
    <row r="1684" spans="8:76" hidden="1" outlineLevel="1" x14ac:dyDescent="0.3">
      <c r="H1684" s="16" t="str">
        <v>0 - BM Costs</v>
      </c>
      <c r="L1684" s="16" t="str">
        <v>0 - BM Port</v>
      </c>
      <c r="N1684" s="16" t="str">
        <v>0 - Port Assets</v>
      </c>
      <c r="O1684" s="8"/>
      <c r="P1684" s="8"/>
      <c r="Q1684" s="8"/>
      <c r="R1684" s="8"/>
      <c r="S1684" s="8"/>
      <c r="T1684" s="8"/>
      <c r="U1684" s="8"/>
      <c r="V1684" s="8"/>
      <c r="W1684" s="8"/>
      <c r="X1684" s="8"/>
      <c r="Y1684" s="8"/>
      <c r="Z1684" s="8"/>
      <c r="AA1684" s="8"/>
      <c r="AB1684" s="8"/>
      <c r="AC1684" s="8"/>
      <c r="AD1684" s="8"/>
      <c r="AE1684" s="8"/>
      <c r="AF1684" s="8"/>
      <c r="AG1684" s="8"/>
      <c r="AH1684" s="8"/>
      <c r="AI1684" s="8"/>
      <c r="AJ1684" s="8"/>
      <c r="AK1684" s="8"/>
      <c r="AL1684" s="8"/>
      <c r="AM1684" s="8"/>
      <c r="AN1684" s="8"/>
      <c r="AO1684" s="8"/>
      <c r="AP1684" s="8"/>
      <c r="AQ1684" s="8"/>
      <c r="AR1684" s="8"/>
      <c r="AS1684" s="8"/>
      <c r="AT1684" s="8"/>
      <c r="AU1684" s="8"/>
      <c r="AV1684" s="8"/>
      <c r="AW1684" s="8"/>
      <c r="AX1684" s="8"/>
      <c r="AY1684" s="8"/>
      <c r="AZ1684" s="8"/>
      <c r="BA1684" s="8"/>
      <c r="BB1684" s="8"/>
      <c r="BC1684" s="8"/>
      <c r="BD1684" s="8"/>
      <c r="BE1684" s="8"/>
      <c r="BF1684" s="8"/>
      <c r="BG1684" s="8"/>
      <c r="BH1684" s="8"/>
      <c r="BI1684" s="8"/>
      <c r="BJ1684" s="8"/>
      <c r="BK1684" s="8"/>
      <c r="BL1684" s="8"/>
      <c r="BM1684" s="8"/>
      <c r="BN1684" s="8"/>
      <c r="BO1684" s="8"/>
      <c r="BP1684" s="8"/>
      <c r="BQ1684" s="8"/>
      <c r="BR1684" s="16" t="str">
        <v>0- Port Costs</v>
      </c>
      <c r="BV1684" s="16" t="str">
        <v>0- Port Value</v>
      </c>
      <c r="BW1684" s="8"/>
      <c r="BX1684" s="16" t="str">
        <v>0</v>
      </c>
    </row>
    <row r="1685" spans="8:76" hidden="1" outlineLevel="1" x14ac:dyDescent="0.3">
      <c r="H1685" s="16" t="str">
        <v>0 - BM Costs</v>
      </c>
      <c r="L1685" s="16" t="str">
        <v>0 - BM Port</v>
      </c>
      <c r="N1685" s="16" t="str">
        <v>0 - Port Assets</v>
      </c>
      <c r="O1685" s="8"/>
      <c r="P1685" s="8"/>
      <c r="Q1685" s="8"/>
      <c r="R1685" s="8"/>
      <c r="S1685" s="8"/>
      <c r="T1685" s="8"/>
      <c r="U1685" s="8"/>
      <c r="V1685" s="8"/>
      <c r="W1685" s="8"/>
      <c r="X1685" s="8"/>
      <c r="Y1685" s="8"/>
      <c r="Z1685" s="8"/>
      <c r="AA1685" s="8"/>
      <c r="AB1685" s="8"/>
      <c r="AC1685" s="8"/>
      <c r="AD1685" s="8"/>
      <c r="AE1685" s="8"/>
      <c r="AF1685" s="8"/>
      <c r="AG1685" s="8"/>
      <c r="AH1685" s="8"/>
      <c r="AI1685" s="8"/>
      <c r="AJ1685" s="8"/>
      <c r="AK1685" s="8"/>
      <c r="AL1685" s="8"/>
      <c r="AM1685" s="8"/>
      <c r="AN1685" s="8"/>
      <c r="AO1685" s="8"/>
      <c r="AP1685" s="8"/>
      <c r="AQ1685" s="8"/>
      <c r="AR1685" s="8"/>
      <c r="AS1685" s="8"/>
      <c r="AT1685" s="8"/>
      <c r="AU1685" s="8"/>
      <c r="AV1685" s="8"/>
      <c r="AW1685" s="8"/>
      <c r="AX1685" s="8"/>
      <c r="AY1685" s="8"/>
      <c r="AZ1685" s="8"/>
      <c r="BA1685" s="8"/>
      <c r="BB1685" s="8"/>
      <c r="BC1685" s="8"/>
      <c r="BD1685" s="8"/>
      <c r="BE1685" s="8"/>
      <c r="BF1685" s="8"/>
      <c r="BG1685" s="8"/>
      <c r="BH1685" s="8"/>
      <c r="BI1685" s="8"/>
      <c r="BJ1685" s="8"/>
      <c r="BK1685" s="8"/>
      <c r="BL1685" s="8"/>
      <c r="BM1685" s="8"/>
      <c r="BN1685" s="8"/>
      <c r="BO1685" s="8"/>
      <c r="BP1685" s="8"/>
      <c r="BQ1685" s="8"/>
      <c r="BR1685" s="16" t="str">
        <v>0- Port Costs</v>
      </c>
      <c r="BV1685" s="16" t="str">
        <v>0- Port Value</v>
      </c>
      <c r="BW1685" s="8"/>
      <c r="BX1685" s="16" t="str">
        <v>0</v>
      </c>
    </row>
    <row r="1686" spans="8:76" hidden="1" outlineLevel="1" x14ac:dyDescent="0.3">
      <c r="H1686" s="16" t="str">
        <v>0 - BM Costs</v>
      </c>
      <c r="L1686" s="16" t="str">
        <v>0 - BM Port</v>
      </c>
      <c r="N1686" s="16" t="str">
        <v>0 - Port Assets</v>
      </c>
      <c r="O1686" s="8"/>
      <c r="P1686" s="8"/>
      <c r="Q1686" s="8"/>
      <c r="R1686" s="8"/>
      <c r="S1686" s="8"/>
      <c r="T1686" s="8"/>
      <c r="U1686" s="8"/>
      <c r="V1686" s="8"/>
      <c r="W1686" s="8"/>
      <c r="X1686" s="8"/>
      <c r="Y1686" s="8"/>
      <c r="Z1686" s="8"/>
      <c r="AA1686" s="8"/>
      <c r="AB1686" s="8"/>
      <c r="AC1686" s="8"/>
      <c r="AD1686" s="8"/>
      <c r="AE1686" s="8"/>
      <c r="AF1686" s="8"/>
      <c r="AG1686" s="8"/>
      <c r="AH1686" s="8"/>
      <c r="AI1686" s="8"/>
      <c r="AJ1686" s="8"/>
      <c r="AK1686" s="8"/>
      <c r="AL1686" s="8"/>
      <c r="AM1686" s="8"/>
      <c r="AN1686" s="8"/>
      <c r="AO1686" s="8"/>
      <c r="AP1686" s="8"/>
      <c r="AQ1686" s="8"/>
      <c r="AR1686" s="8"/>
      <c r="AS1686" s="8"/>
      <c r="AT1686" s="8"/>
      <c r="AU1686" s="8"/>
      <c r="AV1686" s="8"/>
      <c r="AW1686" s="8"/>
      <c r="AX1686" s="8"/>
      <c r="AY1686" s="8"/>
      <c r="AZ1686" s="8"/>
      <c r="BA1686" s="8"/>
      <c r="BB1686" s="8"/>
      <c r="BC1686" s="8"/>
      <c r="BD1686" s="8"/>
      <c r="BE1686" s="8"/>
      <c r="BF1686" s="8"/>
      <c r="BG1686" s="8"/>
      <c r="BH1686" s="8"/>
      <c r="BI1686" s="8"/>
      <c r="BJ1686" s="8"/>
      <c r="BK1686" s="8"/>
      <c r="BL1686" s="8"/>
      <c r="BM1686" s="8"/>
      <c r="BN1686" s="8"/>
      <c r="BO1686" s="8"/>
      <c r="BP1686" s="8"/>
      <c r="BQ1686" s="8"/>
      <c r="BR1686" s="16" t="str">
        <v>0- Port Costs</v>
      </c>
      <c r="BV1686" s="16" t="str">
        <v>0- Port Value</v>
      </c>
      <c r="BW1686" s="8"/>
      <c r="BX1686" s="16" t="str">
        <v>0</v>
      </c>
    </row>
    <row r="1687" spans="8:76" hidden="1" outlineLevel="1" x14ac:dyDescent="0.3">
      <c r="H1687" s="16" t="str">
        <v>0 - BM Costs</v>
      </c>
      <c r="L1687" s="16" t="str">
        <v>0 - BM Port</v>
      </c>
      <c r="N1687" s="16" t="str">
        <v>0 - Port Assets</v>
      </c>
      <c r="O1687" s="8"/>
      <c r="P1687" s="8"/>
      <c r="Q1687" s="8"/>
      <c r="R1687" s="8"/>
      <c r="S1687" s="8"/>
      <c r="T1687" s="8"/>
      <c r="U1687" s="8"/>
      <c r="V1687" s="8"/>
      <c r="W1687" s="8"/>
      <c r="X1687" s="8"/>
      <c r="Y1687" s="8"/>
      <c r="Z1687" s="8"/>
      <c r="AA1687" s="8"/>
      <c r="AB1687" s="8"/>
      <c r="AC1687" s="8"/>
      <c r="AD1687" s="8"/>
      <c r="AE1687" s="8"/>
      <c r="AF1687" s="8"/>
      <c r="AG1687" s="8"/>
      <c r="AH1687" s="8"/>
      <c r="AI1687" s="8"/>
      <c r="AJ1687" s="8"/>
      <c r="AK1687" s="8"/>
      <c r="AL1687" s="8"/>
      <c r="AM1687" s="8"/>
      <c r="AN1687" s="8"/>
      <c r="AO1687" s="8"/>
      <c r="AP1687" s="8"/>
      <c r="AQ1687" s="8"/>
      <c r="AR1687" s="8"/>
      <c r="AS1687" s="8"/>
      <c r="AT1687" s="8"/>
      <c r="AU1687" s="8"/>
      <c r="AV1687" s="8"/>
      <c r="AW1687" s="8"/>
      <c r="AX1687" s="8"/>
      <c r="AY1687" s="8"/>
      <c r="AZ1687" s="8"/>
      <c r="BA1687" s="8"/>
      <c r="BB1687" s="8"/>
      <c r="BC1687" s="8"/>
      <c r="BD1687" s="8"/>
      <c r="BE1687" s="8"/>
      <c r="BF1687" s="8"/>
      <c r="BG1687" s="8"/>
      <c r="BH1687" s="8"/>
      <c r="BI1687" s="8"/>
      <c r="BJ1687" s="8"/>
      <c r="BK1687" s="8"/>
      <c r="BL1687" s="8"/>
      <c r="BM1687" s="8"/>
      <c r="BN1687" s="8"/>
      <c r="BO1687" s="8"/>
      <c r="BP1687" s="8"/>
      <c r="BQ1687" s="8"/>
      <c r="BR1687" s="16" t="str">
        <v>0- Port Costs</v>
      </c>
      <c r="BV1687" s="16" t="str">
        <v>0- Port Value</v>
      </c>
      <c r="BW1687" s="8"/>
      <c r="BX1687" s="16" t="str">
        <v>0</v>
      </c>
    </row>
    <row r="1688" spans="8:76" hidden="1" outlineLevel="1" x14ac:dyDescent="0.3">
      <c r="H1688" s="16" t="str">
        <v>0 - BM Costs</v>
      </c>
      <c r="L1688" s="16" t="str">
        <v>0 - BM Port</v>
      </c>
      <c r="N1688" s="16" t="str">
        <v>0 - Port Assets</v>
      </c>
      <c r="O1688" s="8"/>
      <c r="P1688" s="8"/>
      <c r="Q1688" s="8"/>
      <c r="R1688" s="8"/>
      <c r="S1688" s="8"/>
      <c r="T1688" s="8"/>
      <c r="U1688" s="8"/>
      <c r="V1688" s="8"/>
      <c r="W1688" s="8"/>
      <c r="X1688" s="8"/>
      <c r="Y1688" s="8"/>
      <c r="Z1688" s="8"/>
      <c r="AA1688" s="8"/>
      <c r="AB1688" s="8"/>
      <c r="AC1688" s="8"/>
      <c r="AD1688" s="8"/>
      <c r="AE1688" s="8"/>
      <c r="AF1688" s="8"/>
      <c r="AG1688" s="8"/>
      <c r="AH1688" s="8"/>
      <c r="AI1688" s="8"/>
      <c r="AJ1688" s="8"/>
      <c r="AK1688" s="8"/>
      <c r="AL1688" s="8"/>
      <c r="AM1688" s="8"/>
      <c r="AN1688" s="8"/>
      <c r="AO1688" s="8"/>
      <c r="AP1688" s="8"/>
      <c r="AQ1688" s="8"/>
      <c r="AR1688" s="8"/>
      <c r="AS1688" s="8"/>
      <c r="AT1688" s="8"/>
      <c r="AU1688" s="8"/>
      <c r="AV1688" s="8"/>
      <c r="AW1688" s="8"/>
      <c r="AX1688" s="8"/>
      <c r="AY1688" s="8"/>
      <c r="AZ1688" s="8"/>
      <c r="BA1688" s="8"/>
      <c r="BB1688" s="8"/>
      <c r="BC1688" s="8"/>
      <c r="BD1688" s="8"/>
      <c r="BE1688" s="8"/>
      <c r="BF1688" s="8"/>
      <c r="BG1688" s="8"/>
      <c r="BH1688" s="8"/>
      <c r="BI1688" s="8"/>
      <c r="BJ1688" s="8"/>
      <c r="BK1688" s="8"/>
      <c r="BL1688" s="8"/>
      <c r="BM1688" s="8"/>
      <c r="BN1688" s="8"/>
      <c r="BO1688" s="8"/>
      <c r="BP1688" s="8"/>
      <c r="BQ1688" s="8"/>
      <c r="BR1688" s="16" t="str">
        <v>0- Port Costs</v>
      </c>
      <c r="BV1688" s="16" t="str">
        <v>0- Port Value</v>
      </c>
      <c r="BW1688" s="8"/>
      <c r="BX1688" s="16" t="str">
        <v>0</v>
      </c>
    </row>
    <row r="1689" spans="8:76" hidden="1" outlineLevel="1" x14ac:dyDescent="0.3">
      <c r="H1689" s="16" t="str">
        <v>0 - BM Costs</v>
      </c>
      <c r="L1689" s="16" t="str">
        <v>0 - BM Port</v>
      </c>
      <c r="N1689" s="16" t="str">
        <v>0 - Port Assets</v>
      </c>
      <c r="O1689" s="8"/>
      <c r="P1689" s="8"/>
      <c r="Q1689" s="8"/>
      <c r="R1689" s="8"/>
      <c r="S1689" s="8"/>
      <c r="T1689" s="8"/>
      <c r="U1689" s="8"/>
      <c r="V1689" s="8"/>
      <c r="W1689" s="8"/>
      <c r="X1689" s="8"/>
      <c r="Y1689" s="8"/>
      <c r="Z1689" s="8"/>
      <c r="AA1689" s="8"/>
      <c r="AB1689" s="8"/>
      <c r="AC1689" s="8"/>
      <c r="AD1689" s="8"/>
      <c r="AE1689" s="8"/>
      <c r="AF1689" s="8"/>
      <c r="AG1689" s="8"/>
      <c r="AH1689" s="8"/>
      <c r="AI1689" s="8"/>
      <c r="AJ1689" s="8"/>
      <c r="AK1689" s="8"/>
      <c r="AL1689" s="8"/>
      <c r="AM1689" s="8"/>
      <c r="AN1689" s="8"/>
      <c r="AO1689" s="8"/>
      <c r="AP1689" s="8"/>
      <c r="AQ1689" s="8"/>
      <c r="AR1689" s="8"/>
      <c r="AS1689" s="8"/>
      <c r="AT1689" s="8"/>
      <c r="AU1689" s="8"/>
      <c r="AV1689" s="8"/>
      <c r="AW1689" s="8"/>
      <c r="AX1689" s="8"/>
      <c r="AY1689" s="8"/>
      <c r="AZ1689" s="8"/>
      <c r="BA1689" s="8"/>
      <c r="BB1689" s="8"/>
      <c r="BC1689" s="8"/>
      <c r="BD1689" s="8"/>
      <c r="BE1689" s="8"/>
      <c r="BF1689" s="8"/>
      <c r="BG1689" s="8"/>
      <c r="BH1689" s="8"/>
      <c r="BI1689" s="8"/>
      <c r="BJ1689" s="8"/>
      <c r="BK1689" s="8"/>
      <c r="BL1689" s="8"/>
      <c r="BM1689" s="8"/>
      <c r="BN1689" s="8"/>
      <c r="BO1689" s="8"/>
      <c r="BP1689" s="8"/>
      <c r="BQ1689" s="8"/>
      <c r="BR1689" s="16" t="str">
        <v>0- Port Costs</v>
      </c>
      <c r="BV1689" s="16" t="str">
        <v>0- Port Value</v>
      </c>
      <c r="BW1689" s="8"/>
      <c r="BX1689" s="16" t="str">
        <v>0</v>
      </c>
    </row>
    <row r="1690" spans="8:76" hidden="1" outlineLevel="1" x14ac:dyDescent="0.3">
      <c r="H1690" s="16" t="str">
        <v>0 - BM Costs</v>
      </c>
      <c r="L1690" s="16" t="str">
        <v>0 - BM Port</v>
      </c>
      <c r="N1690" s="16" t="str">
        <v>0 - Port Assets</v>
      </c>
      <c r="O1690" s="8"/>
      <c r="P1690" s="8"/>
      <c r="Q1690" s="8"/>
      <c r="R1690" s="8"/>
      <c r="S1690" s="8"/>
      <c r="T1690" s="8"/>
      <c r="U1690" s="8"/>
      <c r="V1690" s="8"/>
      <c r="W1690" s="8"/>
      <c r="X1690" s="8"/>
      <c r="Y1690" s="8"/>
      <c r="Z1690" s="8"/>
      <c r="AA1690" s="8"/>
      <c r="AB1690" s="8"/>
      <c r="AC1690" s="8"/>
      <c r="AD1690" s="8"/>
      <c r="AE1690" s="8"/>
      <c r="AF1690" s="8"/>
      <c r="AG1690" s="8"/>
      <c r="AH1690" s="8"/>
      <c r="AI1690" s="8"/>
      <c r="AJ1690" s="8"/>
      <c r="AK1690" s="8"/>
      <c r="AL1690" s="8"/>
      <c r="AM1690" s="8"/>
      <c r="AN1690" s="8"/>
      <c r="AO1690" s="8"/>
      <c r="AP1690" s="8"/>
      <c r="AQ1690" s="8"/>
      <c r="AR1690" s="8"/>
      <c r="AS1690" s="8"/>
      <c r="AT1690" s="8"/>
      <c r="AU1690" s="8"/>
      <c r="AV1690" s="8"/>
      <c r="AW1690" s="8"/>
      <c r="AX1690" s="8"/>
      <c r="AY1690" s="8"/>
      <c r="AZ1690" s="8"/>
      <c r="BA1690" s="8"/>
      <c r="BB1690" s="8"/>
      <c r="BC1690" s="8"/>
      <c r="BD1690" s="8"/>
      <c r="BE1690" s="8"/>
      <c r="BF1690" s="8"/>
      <c r="BG1690" s="8"/>
      <c r="BH1690" s="8"/>
      <c r="BI1690" s="8"/>
      <c r="BJ1690" s="8"/>
      <c r="BK1690" s="8"/>
      <c r="BL1690" s="8"/>
      <c r="BM1690" s="8"/>
      <c r="BN1690" s="8"/>
      <c r="BO1690" s="8"/>
      <c r="BP1690" s="8"/>
      <c r="BQ1690" s="8"/>
      <c r="BR1690" s="16" t="str">
        <v>0- Port Costs</v>
      </c>
      <c r="BV1690" s="16" t="str">
        <v>0- Port Value</v>
      </c>
      <c r="BW1690" s="8"/>
      <c r="BX1690" s="16" t="str">
        <v>0</v>
      </c>
    </row>
    <row r="1691" spans="8:76" hidden="1" outlineLevel="1" x14ac:dyDescent="0.3">
      <c r="H1691" s="16" t="str">
        <v>0 - BM Costs</v>
      </c>
      <c r="L1691" s="16" t="str">
        <v>0 - BM Port</v>
      </c>
      <c r="N1691" s="16" t="str">
        <v>0 - Port Assets</v>
      </c>
      <c r="O1691" s="8"/>
      <c r="P1691" s="8"/>
      <c r="Q1691" s="8"/>
      <c r="R1691" s="8"/>
      <c r="S1691" s="8"/>
      <c r="T1691" s="8"/>
      <c r="U1691" s="8"/>
      <c r="V1691" s="8"/>
      <c r="W1691" s="8"/>
      <c r="X1691" s="8"/>
      <c r="Y1691" s="8"/>
      <c r="Z1691" s="8"/>
      <c r="AA1691" s="8"/>
      <c r="AB1691" s="8"/>
      <c r="AC1691" s="8"/>
      <c r="AD1691" s="8"/>
      <c r="AE1691" s="8"/>
      <c r="AF1691" s="8"/>
      <c r="AG1691" s="8"/>
      <c r="AH1691" s="8"/>
      <c r="AI1691" s="8"/>
      <c r="AJ1691" s="8"/>
      <c r="AK1691" s="8"/>
      <c r="AL1691" s="8"/>
      <c r="AM1691" s="8"/>
      <c r="AN1691" s="8"/>
      <c r="AO1691" s="8"/>
      <c r="AP1691" s="8"/>
      <c r="AQ1691" s="8"/>
      <c r="AR1691" s="8"/>
      <c r="AS1691" s="8"/>
      <c r="AT1691" s="8"/>
      <c r="AU1691" s="8"/>
      <c r="AV1691" s="8"/>
      <c r="AW1691" s="8"/>
      <c r="AX1691" s="8"/>
      <c r="AY1691" s="8"/>
      <c r="AZ1691" s="8"/>
      <c r="BA1691" s="8"/>
      <c r="BB1691" s="8"/>
      <c r="BC1691" s="8"/>
      <c r="BD1691" s="8"/>
      <c r="BE1691" s="8"/>
      <c r="BF1691" s="8"/>
      <c r="BG1691" s="8"/>
      <c r="BH1691" s="8"/>
      <c r="BI1691" s="8"/>
      <c r="BJ1691" s="8"/>
      <c r="BK1691" s="8"/>
      <c r="BL1691" s="8"/>
      <c r="BM1691" s="8"/>
      <c r="BN1691" s="8"/>
      <c r="BO1691" s="8"/>
      <c r="BP1691" s="8"/>
      <c r="BQ1691" s="8"/>
      <c r="BR1691" s="16" t="str">
        <v>0- Port Costs</v>
      </c>
      <c r="BV1691" s="16" t="str">
        <v>0- Port Value</v>
      </c>
      <c r="BW1691" s="8"/>
      <c r="BX1691" s="16" t="str">
        <v>0</v>
      </c>
    </row>
    <row r="1692" spans="8:76" hidden="1" outlineLevel="1" x14ac:dyDescent="0.3">
      <c r="H1692" s="16" t="str">
        <v>0 - BM Costs</v>
      </c>
      <c r="L1692" s="16" t="str">
        <v>0 - BM Port</v>
      </c>
      <c r="N1692" s="16" t="str">
        <v>0 - Port Assets</v>
      </c>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c r="AQ1692" s="8"/>
      <c r="AR1692" s="8"/>
      <c r="AS1692" s="8"/>
      <c r="AT1692" s="8"/>
      <c r="AU1692" s="8"/>
      <c r="AV1692" s="8"/>
      <c r="AW1692" s="8"/>
      <c r="AX1692" s="8"/>
      <c r="AY1692" s="8"/>
      <c r="AZ1692" s="8"/>
      <c r="BA1692" s="8"/>
      <c r="BB1692" s="8"/>
      <c r="BC1692" s="8"/>
      <c r="BD1692" s="8"/>
      <c r="BE1692" s="8"/>
      <c r="BF1692" s="8"/>
      <c r="BG1692" s="8"/>
      <c r="BH1692" s="8"/>
      <c r="BI1692" s="8"/>
      <c r="BJ1692" s="8"/>
      <c r="BK1692" s="8"/>
      <c r="BL1692" s="8"/>
      <c r="BM1692" s="8"/>
      <c r="BN1692" s="8"/>
      <c r="BO1692" s="8"/>
      <c r="BP1692" s="8"/>
      <c r="BQ1692" s="8"/>
      <c r="BR1692" s="16" t="str">
        <v>0- Port Costs</v>
      </c>
      <c r="BV1692" s="16" t="str">
        <v>0- Port Value</v>
      </c>
      <c r="BW1692" s="8"/>
      <c r="BX1692" s="16" t="str">
        <v>0</v>
      </c>
    </row>
    <row r="1693" spans="8:76" hidden="1" outlineLevel="1" x14ac:dyDescent="0.3">
      <c r="H1693" s="16" t="str">
        <v>0 - BM Costs</v>
      </c>
      <c r="L1693" s="16" t="str">
        <v>0 - BM Port</v>
      </c>
      <c r="N1693" s="16" t="str">
        <v>0 - Port Assets</v>
      </c>
      <c r="O1693" s="8"/>
      <c r="P1693" s="8"/>
      <c r="Q1693" s="8"/>
      <c r="R1693" s="8"/>
      <c r="S1693" s="8"/>
      <c r="T1693" s="8"/>
      <c r="U1693" s="8"/>
      <c r="V1693" s="8"/>
      <c r="W1693" s="8"/>
      <c r="X1693" s="8"/>
      <c r="Y1693" s="8"/>
      <c r="Z1693" s="8"/>
      <c r="AA1693" s="8"/>
      <c r="AB1693" s="8"/>
      <c r="AC1693" s="8"/>
      <c r="AD1693" s="8"/>
      <c r="AE1693" s="8"/>
      <c r="AF1693" s="8"/>
      <c r="AG1693" s="8"/>
      <c r="AH1693" s="8"/>
      <c r="AI1693" s="8"/>
      <c r="AJ1693" s="8"/>
      <c r="AK1693" s="8"/>
      <c r="AL1693" s="8"/>
      <c r="AM1693" s="8"/>
      <c r="AN1693" s="8"/>
      <c r="AO1693" s="8"/>
      <c r="AP1693" s="8"/>
      <c r="AQ1693" s="8"/>
      <c r="AR1693" s="8"/>
      <c r="AS1693" s="8"/>
      <c r="AT1693" s="8"/>
      <c r="AU1693" s="8"/>
      <c r="AV1693" s="8"/>
      <c r="AW1693" s="8"/>
      <c r="AX1693" s="8"/>
      <c r="AY1693" s="8"/>
      <c r="AZ1693" s="8"/>
      <c r="BA1693" s="8"/>
      <c r="BB1693" s="8"/>
      <c r="BC1693" s="8"/>
      <c r="BD1693" s="8"/>
      <c r="BE1693" s="8"/>
      <c r="BF1693" s="8"/>
      <c r="BG1693" s="8"/>
      <c r="BH1693" s="8"/>
      <c r="BI1693" s="8"/>
      <c r="BJ1693" s="8"/>
      <c r="BK1693" s="8"/>
      <c r="BL1693" s="8"/>
      <c r="BM1693" s="8"/>
      <c r="BN1693" s="8"/>
      <c r="BO1693" s="8"/>
      <c r="BP1693" s="8"/>
      <c r="BQ1693" s="8"/>
      <c r="BR1693" s="16" t="str">
        <v>0- Port Costs</v>
      </c>
      <c r="BV1693" s="16" t="str">
        <v>0- Port Value</v>
      </c>
      <c r="BW1693" s="8"/>
      <c r="BX1693" s="16" t="str">
        <v>0</v>
      </c>
    </row>
    <row r="1694" spans="8:76" hidden="1" outlineLevel="1" x14ac:dyDescent="0.3">
      <c r="H1694" s="16" t="str">
        <v>0 - BM Costs</v>
      </c>
      <c r="L1694" s="16" t="str">
        <v>0 - BM Port</v>
      </c>
      <c r="N1694" s="16" t="str">
        <v>0 - Port Assets</v>
      </c>
      <c r="O1694" s="8"/>
      <c r="P1694" s="8"/>
      <c r="Q1694" s="8"/>
      <c r="R1694" s="8"/>
      <c r="S1694" s="8"/>
      <c r="T1694" s="8"/>
      <c r="U1694" s="8"/>
      <c r="V1694" s="8"/>
      <c r="W1694" s="8"/>
      <c r="X1694" s="8"/>
      <c r="Y1694" s="8"/>
      <c r="Z1694" s="8"/>
      <c r="AA1694" s="8"/>
      <c r="AB1694" s="8"/>
      <c r="AC1694" s="8"/>
      <c r="AD1694" s="8"/>
      <c r="AE1694" s="8"/>
      <c r="AF1694" s="8"/>
      <c r="AG1694" s="8"/>
      <c r="AH1694" s="8"/>
      <c r="AI1694" s="8"/>
      <c r="AJ1694" s="8"/>
      <c r="AK1694" s="8"/>
      <c r="AL1694" s="8"/>
      <c r="AM1694" s="8"/>
      <c r="AN1694" s="8"/>
      <c r="AO1694" s="8"/>
      <c r="AP1694" s="8"/>
      <c r="AQ1694" s="8"/>
      <c r="AR1694" s="8"/>
      <c r="AS1694" s="8"/>
      <c r="AT1694" s="8"/>
      <c r="AU1694" s="8"/>
      <c r="AV1694" s="8"/>
      <c r="AW1694" s="8"/>
      <c r="AX1694" s="8"/>
      <c r="AY1694" s="8"/>
      <c r="AZ1694" s="8"/>
      <c r="BA1694" s="8"/>
      <c r="BB1694" s="8"/>
      <c r="BC1694" s="8"/>
      <c r="BD1694" s="8"/>
      <c r="BE1694" s="8"/>
      <c r="BF1694" s="8"/>
      <c r="BG1694" s="8"/>
      <c r="BH1694" s="8"/>
      <c r="BI1694" s="8"/>
      <c r="BJ1694" s="8"/>
      <c r="BK1694" s="8"/>
      <c r="BL1694" s="8"/>
      <c r="BM1694" s="8"/>
      <c r="BN1694" s="8"/>
      <c r="BO1694" s="8"/>
      <c r="BP1694" s="8"/>
      <c r="BQ1694" s="8"/>
      <c r="BR1694" s="16" t="str">
        <v>0- Port Costs</v>
      </c>
      <c r="BV1694" s="16" t="str">
        <v>0- Port Value</v>
      </c>
      <c r="BW1694" s="8"/>
      <c r="BX1694" s="16" t="str">
        <v>0</v>
      </c>
    </row>
    <row r="1695" spans="8:76" hidden="1" outlineLevel="1" x14ac:dyDescent="0.3">
      <c r="H1695" s="16" t="str">
        <v>0 - BM Costs</v>
      </c>
      <c r="L1695" s="16" t="str">
        <v>0 - BM Port</v>
      </c>
      <c r="N1695" s="16" t="str">
        <v>0 - Port Assets</v>
      </c>
      <c r="O1695" s="8"/>
      <c r="P1695" s="8"/>
      <c r="Q1695" s="8"/>
      <c r="R1695" s="8"/>
      <c r="S1695" s="8"/>
      <c r="T1695" s="8"/>
      <c r="U1695" s="8"/>
      <c r="V1695" s="8"/>
      <c r="W1695" s="8"/>
      <c r="X1695" s="8"/>
      <c r="Y1695" s="8"/>
      <c r="Z1695" s="8"/>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8"/>
      <c r="AX1695" s="8"/>
      <c r="AY1695" s="8"/>
      <c r="AZ1695" s="8"/>
      <c r="BA1695" s="8"/>
      <c r="BB1695" s="8"/>
      <c r="BC1695" s="8"/>
      <c r="BD1695" s="8"/>
      <c r="BE1695" s="8"/>
      <c r="BF1695" s="8"/>
      <c r="BG1695" s="8"/>
      <c r="BH1695" s="8"/>
      <c r="BI1695" s="8"/>
      <c r="BJ1695" s="8"/>
      <c r="BK1695" s="8"/>
      <c r="BL1695" s="8"/>
      <c r="BM1695" s="8"/>
      <c r="BN1695" s="8"/>
      <c r="BO1695" s="8"/>
      <c r="BP1695" s="8"/>
      <c r="BQ1695" s="8"/>
      <c r="BR1695" s="16" t="str">
        <v>0- Port Costs</v>
      </c>
      <c r="BV1695" s="16" t="str">
        <v>0- Port Value</v>
      </c>
      <c r="BW1695" s="8"/>
      <c r="BX1695" s="16" t="str">
        <v>0</v>
      </c>
    </row>
    <row r="1696" spans="8:76" hidden="1" outlineLevel="1" x14ac:dyDescent="0.3">
      <c r="H1696" s="16" t="str">
        <v>0 - BM Costs</v>
      </c>
      <c r="L1696" s="16" t="str">
        <v>0 - BM Port</v>
      </c>
      <c r="N1696" s="16" t="str">
        <v>0 - Port Assets</v>
      </c>
      <c r="O1696" s="8"/>
      <c r="P1696" s="8"/>
      <c r="Q1696" s="8"/>
      <c r="R1696" s="8"/>
      <c r="S1696" s="8"/>
      <c r="T1696" s="8"/>
      <c r="U1696" s="8"/>
      <c r="V1696" s="8"/>
      <c r="W1696" s="8"/>
      <c r="X1696" s="8"/>
      <c r="Y1696" s="8"/>
      <c r="Z1696" s="8"/>
      <c r="AA1696" s="8"/>
      <c r="AB1696" s="8"/>
      <c r="AC1696" s="8"/>
      <c r="AD1696" s="8"/>
      <c r="AE1696" s="8"/>
      <c r="AF1696" s="8"/>
      <c r="AG1696" s="8"/>
      <c r="AH1696" s="8"/>
      <c r="AI1696" s="8"/>
      <c r="AJ1696" s="8"/>
      <c r="AK1696" s="8"/>
      <c r="AL1696" s="8"/>
      <c r="AM1696" s="8"/>
      <c r="AN1696" s="8"/>
      <c r="AO1696" s="8"/>
      <c r="AP1696" s="8"/>
      <c r="AQ1696" s="8"/>
      <c r="AR1696" s="8"/>
      <c r="AS1696" s="8"/>
      <c r="AT1696" s="8"/>
      <c r="AU1696" s="8"/>
      <c r="AV1696" s="8"/>
      <c r="AW1696" s="8"/>
      <c r="AX1696" s="8"/>
      <c r="AY1696" s="8"/>
      <c r="AZ1696" s="8"/>
      <c r="BA1696" s="8"/>
      <c r="BB1696" s="8"/>
      <c r="BC1696" s="8"/>
      <c r="BD1696" s="8"/>
      <c r="BE1696" s="8"/>
      <c r="BF1696" s="8"/>
      <c r="BG1696" s="8"/>
      <c r="BH1696" s="8"/>
      <c r="BI1696" s="8"/>
      <c r="BJ1696" s="8"/>
      <c r="BK1696" s="8"/>
      <c r="BL1696" s="8"/>
      <c r="BM1696" s="8"/>
      <c r="BN1696" s="8"/>
      <c r="BO1696" s="8"/>
      <c r="BP1696" s="8"/>
      <c r="BQ1696" s="8"/>
      <c r="BR1696" s="16" t="str">
        <v>0- Port Costs</v>
      </c>
      <c r="BV1696" s="16" t="str">
        <v>0- Port Value</v>
      </c>
      <c r="BW1696" s="8"/>
      <c r="BX1696" s="16" t="str">
        <v>0</v>
      </c>
    </row>
    <row r="1697" spans="8:76" hidden="1" outlineLevel="1" x14ac:dyDescent="0.3">
      <c r="H1697" s="16" t="str">
        <v>0 - BM Costs</v>
      </c>
      <c r="L1697" s="16" t="str">
        <v>0 - BM Port</v>
      </c>
      <c r="N1697" s="16" t="str">
        <v>0 - Port Assets</v>
      </c>
      <c r="O1697" s="8"/>
      <c r="P1697" s="8"/>
      <c r="Q1697" s="8"/>
      <c r="R1697" s="8"/>
      <c r="S1697" s="8"/>
      <c r="T1697" s="8"/>
      <c r="U1697" s="8"/>
      <c r="V1697" s="8"/>
      <c r="W1697" s="8"/>
      <c r="X1697" s="8"/>
      <c r="Y1697" s="8"/>
      <c r="Z1697" s="8"/>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8"/>
      <c r="AX1697" s="8"/>
      <c r="AY1697" s="8"/>
      <c r="AZ1697" s="8"/>
      <c r="BA1697" s="8"/>
      <c r="BB1697" s="8"/>
      <c r="BC1697" s="8"/>
      <c r="BD1697" s="8"/>
      <c r="BE1697" s="8"/>
      <c r="BF1697" s="8"/>
      <c r="BG1697" s="8"/>
      <c r="BH1697" s="8"/>
      <c r="BI1697" s="8"/>
      <c r="BJ1697" s="8"/>
      <c r="BK1697" s="8"/>
      <c r="BL1697" s="8"/>
      <c r="BM1697" s="8"/>
      <c r="BN1697" s="8"/>
      <c r="BO1697" s="8"/>
      <c r="BP1697" s="8"/>
      <c r="BQ1697" s="8"/>
      <c r="BR1697" s="16" t="str">
        <v>0- Port Costs</v>
      </c>
      <c r="BV1697" s="16" t="str">
        <v>0- Port Value</v>
      </c>
      <c r="BW1697" s="8"/>
      <c r="BX1697" s="16" t="str">
        <v>0</v>
      </c>
    </row>
    <row r="1698" spans="8:76" hidden="1" outlineLevel="1" x14ac:dyDescent="0.3">
      <c r="H1698" s="16" t="str">
        <v>0 - BM Costs</v>
      </c>
      <c r="L1698" s="16" t="str">
        <v>0 - BM Port</v>
      </c>
      <c r="N1698" s="16" t="str">
        <v>0 - Port Assets</v>
      </c>
      <c r="O1698" s="8"/>
      <c r="P1698" s="8"/>
      <c r="Q1698" s="8"/>
      <c r="R1698" s="8"/>
      <c r="S1698" s="8"/>
      <c r="T1698" s="8"/>
      <c r="U1698" s="8"/>
      <c r="V1698" s="8"/>
      <c r="W1698" s="8"/>
      <c r="X1698" s="8"/>
      <c r="Y1698" s="8"/>
      <c r="Z1698" s="8"/>
      <c r="AA1698" s="8"/>
      <c r="AB1698" s="8"/>
      <c r="AC1698" s="8"/>
      <c r="AD1698" s="8"/>
      <c r="AE1698" s="8"/>
      <c r="AF1698" s="8"/>
      <c r="AG1698" s="8"/>
      <c r="AH1698" s="8"/>
      <c r="AI1698" s="8"/>
      <c r="AJ1698" s="8"/>
      <c r="AK1698" s="8"/>
      <c r="AL1698" s="8"/>
      <c r="AM1698" s="8"/>
      <c r="AN1698" s="8"/>
      <c r="AO1698" s="8"/>
      <c r="AP1698" s="8"/>
      <c r="AQ1698" s="8"/>
      <c r="AR1698" s="8"/>
      <c r="AS1698" s="8"/>
      <c r="AT1698" s="8"/>
      <c r="AU1698" s="8"/>
      <c r="AV1698" s="8"/>
      <c r="AW1698" s="8"/>
      <c r="AX1698" s="8"/>
      <c r="AY1698" s="8"/>
      <c r="AZ1698" s="8"/>
      <c r="BA1698" s="8"/>
      <c r="BB1698" s="8"/>
      <c r="BC1698" s="8"/>
      <c r="BD1698" s="8"/>
      <c r="BE1698" s="8"/>
      <c r="BF1698" s="8"/>
      <c r="BG1698" s="8"/>
      <c r="BH1698" s="8"/>
      <c r="BI1698" s="8"/>
      <c r="BJ1698" s="8"/>
      <c r="BK1698" s="8"/>
      <c r="BL1698" s="8"/>
      <c r="BM1698" s="8"/>
      <c r="BN1698" s="8"/>
      <c r="BO1698" s="8"/>
      <c r="BP1698" s="8"/>
      <c r="BQ1698" s="8"/>
      <c r="BR1698" s="16" t="str">
        <v>0- Port Costs</v>
      </c>
      <c r="BV1698" s="16" t="str">
        <v>0- Port Value</v>
      </c>
      <c r="BW1698" s="8"/>
      <c r="BX1698" s="16" t="str">
        <v>0</v>
      </c>
    </row>
    <row r="1699" spans="8:76" hidden="1" outlineLevel="1" x14ac:dyDescent="0.3">
      <c r="H1699" s="16" t="str">
        <v>0 - BM Costs</v>
      </c>
      <c r="L1699" s="16" t="str">
        <v>0 - BM Port</v>
      </c>
      <c r="N1699" s="16" t="str">
        <v>0 - Port Assets</v>
      </c>
      <c r="O1699" s="8"/>
      <c r="P1699" s="8"/>
      <c r="Q1699" s="8"/>
      <c r="R1699" s="8"/>
      <c r="S1699" s="8"/>
      <c r="T1699" s="8"/>
      <c r="U1699" s="8"/>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c r="BB1699" s="8"/>
      <c r="BC1699" s="8"/>
      <c r="BD1699" s="8"/>
      <c r="BE1699" s="8"/>
      <c r="BF1699" s="8"/>
      <c r="BG1699" s="8"/>
      <c r="BH1699" s="8"/>
      <c r="BI1699" s="8"/>
      <c r="BJ1699" s="8"/>
      <c r="BK1699" s="8"/>
      <c r="BL1699" s="8"/>
      <c r="BM1699" s="8"/>
      <c r="BN1699" s="8"/>
      <c r="BO1699" s="8"/>
      <c r="BP1699" s="8"/>
      <c r="BQ1699" s="8"/>
      <c r="BR1699" s="16" t="str">
        <v>0- Port Costs</v>
      </c>
      <c r="BV1699" s="16" t="str">
        <v>0- Port Value</v>
      </c>
      <c r="BW1699" s="8"/>
      <c r="BX1699" s="16" t="str">
        <v>0</v>
      </c>
    </row>
    <row r="1700" spans="8:76" hidden="1" outlineLevel="1" x14ac:dyDescent="0.3">
      <c r="H1700" s="16" t="str">
        <v>0 - BM Costs</v>
      </c>
      <c r="L1700" s="16" t="str">
        <v>0 - BM Port</v>
      </c>
      <c r="N1700" s="16" t="str">
        <v>0 - Port Assets</v>
      </c>
      <c r="O1700" s="8"/>
      <c r="P1700" s="8"/>
      <c r="Q1700" s="8"/>
      <c r="R1700" s="8"/>
      <c r="S1700" s="8"/>
      <c r="T1700" s="8"/>
      <c r="U1700" s="8"/>
      <c r="V1700" s="8"/>
      <c r="W1700" s="8"/>
      <c r="X1700" s="8"/>
      <c r="Y1700" s="8"/>
      <c r="Z1700" s="8"/>
      <c r="AA1700" s="8"/>
      <c r="AB1700" s="8"/>
      <c r="AC1700" s="8"/>
      <c r="AD1700" s="8"/>
      <c r="AE1700" s="8"/>
      <c r="AF1700" s="8"/>
      <c r="AG1700" s="8"/>
      <c r="AH1700" s="8"/>
      <c r="AI1700" s="8"/>
      <c r="AJ1700" s="8"/>
      <c r="AK1700" s="8"/>
      <c r="AL1700" s="8"/>
      <c r="AM1700" s="8"/>
      <c r="AN1700" s="8"/>
      <c r="AO1700" s="8"/>
      <c r="AP1700" s="8"/>
      <c r="AQ1700" s="8"/>
      <c r="AR1700" s="8"/>
      <c r="AS1700" s="8"/>
      <c r="AT1700" s="8"/>
      <c r="AU1700" s="8"/>
      <c r="AV1700" s="8"/>
      <c r="AW1700" s="8"/>
      <c r="AX1700" s="8"/>
      <c r="AY1700" s="8"/>
      <c r="AZ1700" s="8"/>
      <c r="BA1700" s="8"/>
      <c r="BB1700" s="8"/>
      <c r="BC1700" s="8"/>
      <c r="BD1700" s="8"/>
      <c r="BE1700" s="8"/>
      <c r="BF1700" s="8"/>
      <c r="BG1700" s="8"/>
      <c r="BH1700" s="8"/>
      <c r="BI1700" s="8"/>
      <c r="BJ1700" s="8"/>
      <c r="BK1700" s="8"/>
      <c r="BL1700" s="8"/>
      <c r="BM1700" s="8"/>
      <c r="BN1700" s="8"/>
      <c r="BO1700" s="8"/>
      <c r="BP1700" s="8"/>
      <c r="BQ1700" s="8"/>
      <c r="BR1700" s="16" t="str">
        <v>0- Port Costs</v>
      </c>
      <c r="BV1700" s="16" t="str">
        <v>0- Port Value</v>
      </c>
      <c r="BW1700" s="8"/>
      <c r="BX1700" s="16" t="str">
        <v>0</v>
      </c>
    </row>
    <row r="1701" spans="8:76" hidden="1" outlineLevel="1" x14ac:dyDescent="0.3">
      <c r="H1701" s="16" t="str">
        <v>0 - BM Costs</v>
      </c>
      <c r="L1701" s="16" t="str">
        <v>0 - BM Port</v>
      </c>
      <c r="N1701" s="16" t="str">
        <v>0 - Port Assets</v>
      </c>
      <c r="O1701" s="8"/>
      <c r="P1701" s="8"/>
      <c r="Q1701" s="8"/>
      <c r="R1701" s="8"/>
      <c r="S1701" s="8"/>
      <c r="T1701" s="8"/>
      <c r="U1701" s="8"/>
      <c r="V1701" s="8"/>
      <c r="W1701" s="8"/>
      <c r="X1701" s="8"/>
      <c r="Y1701" s="8"/>
      <c r="Z1701" s="8"/>
      <c r="AA1701" s="8"/>
      <c r="AB1701" s="8"/>
      <c r="AC1701" s="8"/>
      <c r="AD1701" s="8"/>
      <c r="AE1701" s="8"/>
      <c r="AF1701" s="8"/>
      <c r="AG1701" s="8"/>
      <c r="AH1701" s="8"/>
      <c r="AI1701" s="8"/>
      <c r="AJ1701" s="8"/>
      <c r="AK1701" s="8"/>
      <c r="AL1701" s="8"/>
      <c r="AM1701" s="8"/>
      <c r="AN1701" s="8"/>
      <c r="AO1701" s="8"/>
      <c r="AP1701" s="8"/>
      <c r="AQ1701" s="8"/>
      <c r="AR1701" s="8"/>
      <c r="AS1701" s="8"/>
      <c r="AT1701" s="8"/>
      <c r="AU1701" s="8"/>
      <c r="AV1701" s="8"/>
      <c r="AW1701" s="8"/>
      <c r="AX1701" s="8"/>
      <c r="AY1701" s="8"/>
      <c r="AZ1701" s="8"/>
      <c r="BA1701" s="8"/>
      <c r="BB1701" s="8"/>
      <c r="BC1701" s="8"/>
      <c r="BD1701" s="8"/>
      <c r="BE1701" s="8"/>
      <c r="BF1701" s="8"/>
      <c r="BG1701" s="8"/>
      <c r="BH1701" s="8"/>
      <c r="BI1701" s="8"/>
      <c r="BJ1701" s="8"/>
      <c r="BK1701" s="8"/>
      <c r="BL1701" s="8"/>
      <c r="BM1701" s="8"/>
      <c r="BN1701" s="8"/>
      <c r="BO1701" s="8"/>
      <c r="BP1701" s="8"/>
      <c r="BQ1701" s="8"/>
      <c r="BR1701" s="16" t="str">
        <v>0- Port Costs</v>
      </c>
      <c r="BV1701" s="16" t="str">
        <v>0- Port Value</v>
      </c>
      <c r="BW1701" s="8"/>
      <c r="BX1701" s="16" t="str">
        <v>0</v>
      </c>
    </row>
    <row r="1702" spans="8:76" hidden="1" outlineLevel="1" x14ac:dyDescent="0.3">
      <c r="H1702" s="16" t="str">
        <v>0 - BM Costs</v>
      </c>
      <c r="L1702" s="16" t="str">
        <v>0 - BM Port</v>
      </c>
      <c r="N1702" s="16" t="str">
        <v>0 - Port Assets</v>
      </c>
      <c r="O1702" s="8"/>
      <c r="P1702" s="8"/>
      <c r="Q1702" s="8"/>
      <c r="R1702" s="8"/>
      <c r="S1702" s="8"/>
      <c r="T1702" s="8"/>
      <c r="U1702" s="8"/>
      <c r="V1702" s="8"/>
      <c r="W1702" s="8"/>
      <c r="X1702" s="8"/>
      <c r="Y1702" s="8"/>
      <c r="Z1702" s="8"/>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8"/>
      <c r="AX1702" s="8"/>
      <c r="AY1702" s="8"/>
      <c r="AZ1702" s="8"/>
      <c r="BA1702" s="8"/>
      <c r="BB1702" s="8"/>
      <c r="BC1702" s="8"/>
      <c r="BD1702" s="8"/>
      <c r="BE1702" s="8"/>
      <c r="BF1702" s="8"/>
      <c r="BG1702" s="8"/>
      <c r="BH1702" s="8"/>
      <c r="BI1702" s="8"/>
      <c r="BJ1702" s="8"/>
      <c r="BK1702" s="8"/>
      <c r="BL1702" s="8"/>
      <c r="BM1702" s="8"/>
      <c r="BN1702" s="8"/>
      <c r="BO1702" s="8"/>
      <c r="BP1702" s="8"/>
      <c r="BQ1702" s="8"/>
      <c r="BR1702" s="16" t="str">
        <v>0- Port Costs</v>
      </c>
      <c r="BV1702" s="16" t="str">
        <v>0- Port Value</v>
      </c>
      <c r="BW1702" s="8"/>
      <c r="BX1702" s="16" t="str">
        <v>0</v>
      </c>
    </row>
    <row r="1703" spans="8:76" hidden="1" outlineLevel="1" x14ac:dyDescent="0.3">
      <c r="H1703" s="16" t="str">
        <v>0 - BM Costs</v>
      </c>
      <c r="L1703" s="16" t="str">
        <v>0 - BM Port</v>
      </c>
      <c r="N1703" s="16" t="str">
        <v>0 - Port Assets</v>
      </c>
      <c r="O1703" s="8"/>
      <c r="P1703" s="8"/>
      <c r="Q1703" s="8"/>
      <c r="R1703" s="8"/>
      <c r="S1703" s="8"/>
      <c r="T1703" s="8"/>
      <c r="U1703" s="8"/>
      <c r="V1703" s="8"/>
      <c r="W1703" s="8"/>
      <c r="X1703" s="8"/>
      <c r="Y1703" s="8"/>
      <c r="Z1703" s="8"/>
      <c r="AA1703" s="8"/>
      <c r="AB1703" s="8"/>
      <c r="AC1703" s="8"/>
      <c r="AD1703" s="8"/>
      <c r="AE1703" s="8"/>
      <c r="AF1703" s="8"/>
      <c r="AG1703" s="8"/>
      <c r="AH1703" s="8"/>
      <c r="AI1703" s="8"/>
      <c r="AJ1703" s="8"/>
      <c r="AK1703" s="8"/>
      <c r="AL1703" s="8"/>
      <c r="AM1703" s="8"/>
      <c r="AN1703" s="8"/>
      <c r="AO1703" s="8"/>
      <c r="AP1703" s="8"/>
      <c r="AQ1703" s="8"/>
      <c r="AR1703" s="8"/>
      <c r="AS1703" s="8"/>
      <c r="AT1703" s="8"/>
      <c r="AU1703" s="8"/>
      <c r="AV1703" s="8"/>
      <c r="AW1703" s="8"/>
      <c r="AX1703" s="8"/>
      <c r="AY1703" s="8"/>
      <c r="AZ1703" s="8"/>
      <c r="BA1703" s="8"/>
      <c r="BB1703" s="8"/>
      <c r="BC1703" s="8"/>
      <c r="BD1703" s="8"/>
      <c r="BE1703" s="8"/>
      <c r="BF1703" s="8"/>
      <c r="BG1703" s="8"/>
      <c r="BH1703" s="8"/>
      <c r="BI1703" s="8"/>
      <c r="BJ1703" s="8"/>
      <c r="BK1703" s="8"/>
      <c r="BL1703" s="8"/>
      <c r="BM1703" s="8"/>
      <c r="BN1703" s="8"/>
      <c r="BO1703" s="8"/>
      <c r="BP1703" s="8"/>
      <c r="BQ1703" s="8"/>
      <c r="BR1703" s="16" t="str">
        <v>0- Port Costs</v>
      </c>
      <c r="BV1703" s="16" t="str">
        <v>0- Port Value</v>
      </c>
      <c r="BW1703" s="8"/>
      <c r="BX1703" s="16" t="str">
        <v>0</v>
      </c>
    </row>
    <row r="1704" spans="8:76" hidden="1" outlineLevel="1" x14ac:dyDescent="0.3">
      <c r="H1704" s="16" t="str">
        <v>0 - BM Costs</v>
      </c>
      <c r="L1704" s="16" t="str">
        <v>0 - BM Port</v>
      </c>
      <c r="N1704" s="16" t="str">
        <v>0 - Port Assets</v>
      </c>
      <c r="O1704" s="8"/>
      <c r="P1704" s="8"/>
      <c r="Q1704" s="8"/>
      <c r="R1704" s="8"/>
      <c r="S1704" s="8"/>
      <c r="T1704" s="8"/>
      <c r="U1704" s="8"/>
      <c r="V1704" s="8"/>
      <c r="W1704" s="8"/>
      <c r="X1704" s="8"/>
      <c r="Y1704" s="8"/>
      <c r="Z1704" s="8"/>
      <c r="AA1704" s="8"/>
      <c r="AB1704" s="8"/>
      <c r="AC1704" s="8"/>
      <c r="AD1704" s="8"/>
      <c r="AE1704" s="8"/>
      <c r="AF1704" s="8"/>
      <c r="AG1704" s="8"/>
      <c r="AH1704" s="8"/>
      <c r="AI1704" s="8"/>
      <c r="AJ1704" s="8"/>
      <c r="AK1704" s="8"/>
      <c r="AL1704" s="8"/>
      <c r="AM1704" s="8"/>
      <c r="AN1704" s="8"/>
      <c r="AO1704" s="8"/>
      <c r="AP1704" s="8"/>
      <c r="AQ1704" s="8"/>
      <c r="AR1704" s="8"/>
      <c r="AS1704" s="8"/>
      <c r="AT1704" s="8"/>
      <c r="AU1704" s="8"/>
      <c r="AV1704" s="8"/>
      <c r="AW1704" s="8"/>
      <c r="AX1704" s="8"/>
      <c r="AY1704" s="8"/>
      <c r="AZ1704" s="8"/>
      <c r="BA1704" s="8"/>
      <c r="BB1704" s="8"/>
      <c r="BC1704" s="8"/>
      <c r="BD1704" s="8"/>
      <c r="BE1704" s="8"/>
      <c r="BF1704" s="8"/>
      <c r="BG1704" s="8"/>
      <c r="BH1704" s="8"/>
      <c r="BI1704" s="8"/>
      <c r="BJ1704" s="8"/>
      <c r="BK1704" s="8"/>
      <c r="BL1704" s="8"/>
      <c r="BM1704" s="8"/>
      <c r="BN1704" s="8"/>
      <c r="BO1704" s="8"/>
      <c r="BP1704" s="8"/>
      <c r="BQ1704" s="8"/>
      <c r="BR1704" s="16" t="str">
        <v>0- Port Costs</v>
      </c>
      <c r="BV1704" s="16" t="str">
        <v>0- Port Value</v>
      </c>
      <c r="BW1704" s="8"/>
      <c r="BX1704" s="16" t="str">
        <v>0</v>
      </c>
    </row>
    <row r="1705" spans="8:76" hidden="1" outlineLevel="1" x14ac:dyDescent="0.3">
      <c r="H1705" s="16" t="str">
        <v>0 - BM Costs</v>
      </c>
      <c r="L1705" s="16" t="str">
        <v>0 - BM Port</v>
      </c>
      <c r="N1705" s="16" t="str">
        <v>0 - Port Assets</v>
      </c>
      <c r="O1705" s="8"/>
      <c r="P1705" s="8"/>
      <c r="Q1705" s="8"/>
      <c r="R1705" s="8"/>
      <c r="S1705" s="8"/>
      <c r="T1705" s="8"/>
      <c r="U1705" s="8"/>
      <c r="V1705" s="8"/>
      <c r="W1705" s="8"/>
      <c r="X1705" s="8"/>
      <c r="Y1705" s="8"/>
      <c r="Z1705" s="8"/>
      <c r="AA1705" s="8"/>
      <c r="AB1705" s="8"/>
      <c r="AC1705" s="8"/>
      <c r="AD1705" s="8"/>
      <c r="AE1705" s="8"/>
      <c r="AF1705" s="8"/>
      <c r="AG1705" s="8"/>
      <c r="AH1705" s="8"/>
      <c r="AI1705" s="8"/>
      <c r="AJ1705" s="8"/>
      <c r="AK1705" s="8"/>
      <c r="AL1705" s="8"/>
      <c r="AM1705" s="8"/>
      <c r="AN1705" s="8"/>
      <c r="AO1705" s="8"/>
      <c r="AP1705" s="8"/>
      <c r="AQ1705" s="8"/>
      <c r="AR1705" s="8"/>
      <c r="AS1705" s="8"/>
      <c r="AT1705" s="8"/>
      <c r="AU1705" s="8"/>
      <c r="AV1705" s="8"/>
      <c r="AW1705" s="8"/>
      <c r="AX1705" s="8"/>
      <c r="AY1705" s="8"/>
      <c r="AZ1705" s="8"/>
      <c r="BA1705" s="8"/>
      <c r="BB1705" s="8"/>
      <c r="BC1705" s="8"/>
      <c r="BD1705" s="8"/>
      <c r="BE1705" s="8"/>
      <c r="BF1705" s="8"/>
      <c r="BG1705" s="8"/>
      <c r="BH1705" s="8"/>
      <c r="BI1705" s="8"/>
      <c r="BJ1705" s="8"/>
      <c r="BK1705" s="8"/>
      <c r="BL1705" s="8"/>
      <c r="BM1705" s="8"/>
      <c r="BN1705" s="8"/>
      <c r="BO1705" s="8"/>
      <c r="BP1705" s="8"/>
      <c r="BQ1705" s="8"/>
      <c r="BR1705" s="16" t="str">
        <v>0- Port Costs</v>
      </c>
      <c r="BV1705" s="16" t="str">
        <v>0- Port Value</v>
      </c>
      <c r="BW1705" s="8"/>
      <c r="BX1705" s="16" t="str">
        <v>0</v>
      </c>
    </row>
    <row r="1706" spans="8:76" hidden="1" outlineLevel="1" x14ac:dyDescent="0.3">
      <c r="H1706" s="16" t="str">
        <v>0 - BM Costs</v>
      </c>
      <c r="L1706" s="16" t="str">
        <v>0 - BM Port</v>
      </c>
      <c r="N1706" s="16" t="str">
        <v>0 - Port Assets</v>
      </c>
      <c r="O1706" s="8"/>
      <c r="P1706" s="8"/>
      <c r="Q1706" s="8"/>
      <c r="R1706" s="8"/>
      <c r="S1706" s="8"/>
      <c r="T1706" s="8"/>
      <c r="U1706" s="8"/>
      <c r="V1706" s="8"/>
      <c r="W1706" s="8"/>
      <c r="X1706" s="8"/>
      <c r="Y1706" s="8"/>
      <c r="Z1706" s="8"/>
      <c r="AA1706" s="8"/>
      <c r="AB1706" s="8"/>
      <c r="AC1706" s="8"/>
      <c r="AD1706" s="8"/>
      <c r="AE1706" s="8"/>
      <c r="AF1706" s="8"/>
      <c r="AG1706" s="8"/>
      <c r="AH1706" s="8"/>
      <c r="AI1706" s="8"/>
      <c r="AJ1706" s="8"/>
      <c r="AK1706" s="8"/>
      <c r="AL1706" s="8"/>
      <c r="AM1706" s="8"/>
      <c r="AN1706" s="8"/>
      <c r="AO1706" s="8"/>
      <c r="AP1706" s="8"/>
      <c r="AQ1706" s="8"/>
      <c r="AR1706" s="8"/>
      <c r="AS1706" s="8"/>
      <c r="AT1706" s="8"/>
      <c r="AU1706" s="8"/>
      <c r="AV1706" s="8"/>
      <c r="AW1706" s="8"/>
      <c r="AX1706" s="8"/>
      <c r="AY1706" s="8"/>
      <c r="AZ1706" s="8"/>
      <c r="BA1706" s="8"/>
      <c r="BB1706" s="8"/>
      <c r="BC1706" s="8"/>
      <c r="BD1706" s="8"/>
      <c r="BE1706" s="8"/>
      <c r="BF1706" s="8"/>
      <c r="BG1706" s="8"/>
      <c r="BH1706" s="8"/>
      <c r="BI1706" s="8"/>
      <c r="BJ1706" s="8"/>
      <c r="BK1706" s="8"/>
      <c r="BL1706" s="8"/>
      <c r="BM1706" s="8"/>
      <c r="BN1706" s="8"/>
      <c r="BO1706" s="8"/>
      <c r="BP1706" s="8"/>
      <c r="BQ1706" s="8"/>
      <c r="BR1706" s="16" t="str">
        <v>0- Port Costs</v>
      </c>
      <c r="BV1706" s="16" t="str">
        <v>0- Port Value</v>
      </c>
      <c r="BW1706" s="8"/>
      <c r="BX1706" s="16" t="str">
        <v>0</v>
      </c>
    </row>
    <row r="1707" spans="8:76" hidden="1" outlineLevel="1" x14ac:dyDescent="0.3">
      <c r="H1707" s="16" t="str">
        <v>0 - BM Costs</v>
      </c>
      <c r="L1707" s="16" t="str">
        <v>0 - BM Port</v>
      </c>
      <c r="N1707" s="16" t="str">
        <v>0 - Port Assets</v>
      </c>
      <c r="O1707" s="8"/>
      <c r="P1707" s="8"/>
      <c r="Q1707" s="8"/>
      <c r="R1707" s="8"/>
      <c r="S1707" s="8"/>
      <c r="T1707" s="8"/>
      <c r="U1707" s="8"/>
      <c r="V1707" s="8"/>
      <c r="W1707" s="8"/>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c r="BD1707" s="8"/>
      <c r="BE1707" s="8"/>
      <c r="BF1707" s="8"/>
      <c r="BG1707" s="8"/>
      <c r="BH1707" s="8"/>
      <c r="BI1707" s="8"/>
      <c r="BJ1707" s="8"/>
      <c r="BK1707" s="8"/>
      <c r="BL1707" s="8"/>
      <c r="BM1707" s="8"/>
      <c r="BN1707" s="8"/>
      <c r="BO1707" s="8"/>
      <c r="BP1707" s="8"/>
      <c r="BQ1707" s="8"/>
      <c r="BR1707" s="16" t="str">
        <v>0- Port Costs</v>
      </c>
      <c r="BV1707" s="16" t="str">
        <v>0- Port Value</v>
      </c>
      <c r="BW1707" s="8"/>
      <c r="BX1707" s="16" t="str">
        <v>0</v>
      </c>
    </row>
    <row r="1708" spans="8:76" hidden="1" outlineLevel="1" x14ac:dyDescent="0.3">
      <c r="H1708" s="16" t="str">
        <v>0 - BM Costs</v>
      </c>
      <c r="L1708" s="16" t="str">
        <v>0 - BM Port</v>
      </c>
      <c r="N1708" s="16" t="str">
        <v>0 - Port Assets</v>
      </c>
      <c r="O1708" s="8"/>
      <c r="P1708" s="8"/>
      <c r="Q1708" s="8"/>
      <c r="R1708" s="8"/>
      <c r="S1708" s="8"/>
      <c r="T1708" s="8"/>
      <c r="U1708" s="8"/>
      <c r="V1708" s="8"/>
      <c r="W1708" s="8"/>
      <c r="X1708" s="8"/>
      <c r="Y1708" s="8"/>
      <c r="Z1708" s="8"/>
      <c r="AA1708" s="8"/>
      <c r="AB1708" s="8"/>
      <c r="AC1708" s="8"/>
      <c r="AD1708" s="8"/>
      <c r="AE1708" s="8"/>
      <c r="AF1708" s="8"/>
      <c r="AG1708" s="8"/>
      <c r="AH1708" s="8"/>
      <c r="AI1708" s="8"/>
      <c r="AJ1708" s="8"/>
      <c r="AK1708" s="8"/>
      <c r="AL1708" s="8"/>
      <c r="AM1708" s="8"/>
      <c r="AN1708" s="8"/>
      <c r="AO1708" s="8"/>
      <c r="AP1708" s="8"/>
      <c r="AQ1708" s="8"/>
      <c r="AR1708" s="8"/>
      <c r="AS1708" s="8"/>
      <c r="AT1708" s="8"/>
      <c r="AU1708" s="8"/>
      <c r="AV1708" s="8"/>
      <c r="AW1708" s="8"/>
      <c r="AX1708" s="8"/>
      <c r="AY1708" s="8"/>
      <c r="AZ1708" s="8"/>
      <c r="BA1708" s="8"/>
      <c r="BB1708" s="8"/>
      <c r="BC1708" s="8"/>
      <c r="BD1708" s="8"/>
      <c r="BE1708" s="8"/>
      <c r="BF1708" s="8"/>
      <c r="BG1708" s="8"/>
      <c r="BH1708" s="8"/>
      <c r="BI1708" s="8"/>
      <c r="BJ1708" s="8"/>
      <c r="BK1708" s="8"/>
      <c r="BL1708" s="8"/>
      <c r="BM1708" s="8"/>
      <c r="BN1708" s="8"/>
      <c r="BO1708" s="8"/>
      <c r="BP1708" s="8"/>
      <c r="BQ1708" s="8"/>
      <c r="BR1708" s="16" t="str">
        <v>0- Port Costs</v>
      </c>
      <c r="BV1708" s="16" t="str">
        <v>0- Port Value</v>
      </c>
      <c r="BW1708" s="8"/>
      <c r="BX1708" s="16" t="str">
        <v>0</v>
      </c>
    </row>
    <row r="1709" spans="8:76" hidden="1" outlineLevel="1" x14ac:dyDescent="0.3">
      <c r="H1709" s="16" t="str">
        <v>0 - BM Costs</v>
      </c>
      <c r="L1709" s="16" t="str">
        <v>0 - BM Port</v>
      </c>
      <c r="N1709" s="16" t="str">
        <v>0 - Port Assets</v>
      </c>
      <c r="O1709" s="8"/>
      <c r="P1709" s="8"/>
      <c r="Q1709" s="8"/>
      <c r="R1709" s="8"/>
      <c r="S1709" s="8"/>
      <c r="T1709" s="8"/>
      <c r="U1709" s="8"/>
      <c r="V1709" s="8"/>
      <c r="W1709" s="8"/>
      <c r="X1709" s="8"/>
      <c r="Y1709" s="8"/>
      <c r="Z1709" s="8"/>
      <c r="AA1709" s="8"/>
      <c r="AB1709" s="8"/>
      <c r="AC1709" s="8"/>
      <c r="AD1709" s="8"/>
      <c r="AE1709" s="8"/>
      <c r="AF1709" s="8"/>
      <c r="AG1709" s="8"/>
      <c r="AH1709" s="8"/>
      <c r="AI1709" s="8"/>
      <c r="AJ1709" s="8"/>
      <c r="AK1709" s="8"/>
      <c r="AL1709" s="8"/>
      <c r="AM1709" s="8"/>
      <c r="AN1709" s="8"/>
      <c r="AO1709" s="8"/>
      <c r="AP1709" s="8"/>
      <c r="AQ1709" s="8"/>
      <c r="AR1709" s="8"/>
      <c r="AS1709" s="8"/>
      <c r="AT1709" s="8"/>
      <c r="AU1709" s="8"/>
      <c r="AV1709" s="8"/>
      <c r="AW1709" s="8"/>
      <c r="AX1709" s="8"/>
      <c r="AY1709" s="8"/>
      <c r="AZ1709" s="8"/>
      <c r="BA1709" s="8"/>
      <c r="BB1709" s="8"/>
      <c r="BC1709" s="8"/>
      <c r="BD1709" s="8"/>
      <c r="BE1709" s="8"/>
      <c r="BF1709" s="8"/>
      <c r="BG1709" s="8"/>
      <c r="BH1709" s="8"/>
      <c r="BI1709" s="8"/>
      <c r="BJ1709" s="8"/>
      <c r="BK1709" s="8"/>
      <c r="BL1709" s="8"/>
      <c r="BM1709" s="8"/>
      <c r="BN1709" s="8"/>
      <c r="BO1709" s="8"/>
      <c r="BP1709" s="8"/>
      <c r="BQ1709" s="8"/>
      <c r="BR1709" s="16" t="str">
        <v>0- Port Costs</v>
      </c>
      <c r="BV1709" s="16" t="str">
        <v>0- Port Value</v>
      </c>
      <c r="BW1709" s="8"/>
      <c r="BX1709" s="16" t="str">
        <v>0</v>
      </c>
    </row>
    <row r="1710" spans="8:76" hidden="1" outlineLevel="1" x14ac:dyDescent="0.3">
      <c r="H1710" s="16" t="str">
        <v>0 - BM Costs</v>
      </c>
      <c r="L1710" s="16" t="str">
        <v>0 - BM Port</v>
      </c>
      <c r="N1710" s="16" t="str">
        <v>0 - Port Assets</v>
      </c>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8"/>
      <c r="AX1710" s="8"/>
      <c r="AY1710" s="8"/>
      <c r="AZ1710" s="8"/>
      <c r="BA1710" s="8"/>
      <c r="BB1710" s="8"/>
      <c r="BC1710" s="8"/>
      <c r="BD1710" s="8"/>
      <c r="BE1710" s="8"/>
      <c r="BF1710" s="8"/>
      <c r="BG1710" s="8"/>
      <c r="BH1710" s="8"/>
      <c r="BI1710" s="8"/>
      <c r="BJ1710" s="8"/>
      <c r="BK1710" s="8"/>
      <c r="BL1710" s="8"/>
      <c r="BM1710" s="8"/>
      <c r="BN1710" s="8"/>
      <c r="BO1710" s="8"/>
      <c r="BP1710" s="8"/>
      <c r="BQ1710" s="8"/>
      <c r="BR1710" s="16" t="str">
        <v>0- Port Costs</v>
      </c>
      <c r="BV1710" s="16" t="str">
        <v>0- Port Value</v>
      </c>
      <c r="BW1710" s="8"/>
      <c r="BX1710" s="16" t="str">
        <v>0</v>
      </c>
    </row>
    <row r="1711" spans="8:76" hidden="1" outlineLevel="1" x14ac:dyDescent="0.3">
      <c r="H1711" s="16" t="str">
        <v>0 - BM Costs</v>
      </c>
      <c r="L1711" s="16" t="str">
        <v>0 - BM Port</v>
      </c>
      <c r="N1711" s="16" t="str">
        <v>0 - Port Assets</v>
      </c>
      <c r="O1711" s="8"/>
      <c r="P1711" s="8"/>
      <c r="Q1711" s="8"/>
      <c r="R1711" s="8"/>
      <c r="S1711" s="8"/>
      <c r="T1711" s="8"/>
      <c r="U1711" s="8"/>
      <c r="V1711" s="8"/>
      <c r="W1711" s="8"/>
      <c r="X1711" s="8"/>
      <c r="Y1711" s="8"/>
      <c r="Z1711" s="8"/>
      <c r="AA1711" s="8"/>
      <c r="AB1711" s="8"/>
      <c r="AC1711" s="8"/>
      <c r="AD1711" s="8"/>
      <c r="AE1711" s="8"/>
      <c r="AF1711" s="8"/>
      <c r="AG1711" s="8"/>
      <c r="AH1711" s="8"/>
      <c r="AI1711" s="8"/>
      <c r="AJ1711" s="8"/>
      <c r="AK1711" s="8"/>
      <c r="AL1711" s="8"/>
      <c r="AM1711" s="8"/>
      <c r="AN1711" s="8"/>
      <c r="AO1711" s="8"/>
      <c r="AP1711" s="8"/>
      <c r="AQ1711" s="8"/>
      <c r="AR1711" s="8"/>
      <c r="AS1711" s="8"/>
      <c r="AT1711" s="8"/>
      <c r="AU1711" s="8"/>
      <c r="AV1711" s="8"/>
      <c r="AW1711" s="8"/>
      <c r="AX1711" s="8"/>
      <c r="AY1711" s="8"/>
      <c r="AZ1711" s="8"/>
      <c r="BA1711" s="8"/>
      <c r="BB1711" s="8"/>
      <c r="BC1711" s="8"/>
      <c r="BD1711" s="8"/>
      <c r="BE1711" s="8"/>
      <c r="BF1711" s="8"/>
      <c r="BG1711" s="8"/>
      <c r="BH1711" s="8"/>
      <c r="BI1711" s="8"/>
      <c r="BJ1711" s="8"/>
      <c r="BK1711" s="8"/>
      <c r="BL1711" s="8"/>
      <c r="BM1711" s="8"/>
      <c r="BN1711" s="8"/>
      <c r="BO1711" s="8"/>
      <c r="BP1711" s="8"/>
      <c r="BQ1711" s="8"/>
      <c r="BR1711" s="16" t="str">
        <v>0- Port Costs</v>
      </c>
      <c r="BV1711" s="16" t="str">
        <v>0- Port Value</v>
      </c>
      <c r="BW1711" s="8"/>
      <c r="BX1711" s="16" t="str">
        <v>0</v>
      </c>
    </row>
    <row r="1712" spans="8:76" hidden="1" outlineLevel="1" x14ac:dyDescent="0.3">
      <c r="H1712" s="16" t="str">
        <v>0 - BM Costs</v>
      </c>
      <c r="L1712" s="16" t="str">
        <v>0 - BM Port</v>
      </c>
      <c r="N1712" s="16" t="str">
        <v>0 - Port Assets</v>
      </c>
      <c r="O1712" s="8"/>
      <c r="P1712" s="8"/>
      <c r="Q1712" s="8"/>
      <c r="R1712" s="8"/>
      <c r="S1712" s="8"/>
      <c r="T1712" s="8"/>
      <c r="U1712" s="8"/>
      <c r="V1712" s="8"/>
      <c r="W1712" s="8"/>
      <c r="X1712" s="8"/>
      <c r="Y1712" s="8"/>
      <c r="Z1712" s="8"/>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8"/>
      <c r="AX1712" s="8"/>
      <c r="AY1712" s="8"/>
      <c r="AZ1712" s="8"/>
      <c r="BA1712" s="8"/>
      <c r="BB1712" s="8"/>
      <c r="BC1712" s="8"/>
      <c r="BD1712" s="8"/>
      <c r="BE1712" s="8"/>
      <c r="BF1712" s="8"/>
      <c r="BG1712" s="8"/>
      <c r="BH1712" s="8"/>
      <c r="BI1712" s="8"/>
      <c r="BJ1712" s="8"/>
      <c r="BK1712" s="8"/>
      <c r="BL1712" s="8"/>
      <c r="BM1712" s="8"/>
      <c r="BN1712" s="8"/>
      <c r="BO1712" s="8"/>
      <c r="BP1712" s="8"/>
      <c r="BQ1712" s="8"/>
      <c r="BR1712" s="16" t="str">
        <v>0- Port Costs</v>
      </c>
      <c r="BV1712" s="16" t="str">
        <v>0- Port Value</v>
      </c>
      <c r="BW1712" s="8"/>
      <c r="BX1712" s="16" t="str">
        <v>0</v>
      </c>
    </row>
    <row r="1713" spans="8:76" hidden="1" outlineLevel="1" x14ac:dyDescent="0.3">
      <c r="H1713" s="16" t="str">
        <v>0 - BM Costs</v>
      </c>
      <c r="L1713" s="16" t="str">
        <v>0 - BM Port</v>
      </c>
      <c r="N1713" s="16" t="str">
        <v>0 - Port Assets</v>
      </c>
      <c r="O1713" s="8"/>
      <c r="P1713" s="8"/>
      <c r="Q1713" s="8"/>
      <c r="R1713" s="8"/>
      <c r="S1713" s="8"/>
      <c r="T1713" s="8"/>
      <c r="U1713" s="8"/>
      <c r="V1713" s="8"/>
      <c r="W1713" s="8"/>
      <c r="X1713" s="8"/>
      <c r="Y1713" s="8"/>
      <c r="Z1713" s="8"/>
      <c r="AA1713" s="8"/>
      <c r="AB1713" s="8"/>
      <c r="AC1713" s="8"/>
      <c r="AD1713" s="8"/>
      <c r="AE1713" s="8"/>
      <c r="AF1713" s="8"/>
      <c r="AG1713" s="8"/>
      <c r="AH1713" s="8"/>
      <c r="AI1713" s="8"/>
      <c r="AJ1713" s="8"/>
      <c r="AK1713" s="8"/>
      <c r="AL1713" s="8"/>
      <c r="AM1713" s="8"/>
      <c r="AN1713" s="8"/>
      <c r="AO1713" s="8"/>
      <c r="AP1713" s="8"/>
      <c r="AQ1713" s="8"/>
      <c r="AR1713" s="8"/>
      <c r="AS1713" s="8"/>
      <c r="AT1713" s="8"/>
      <c r="AU1713" s="8"/>
      <c r="AV1713" s="8"/>
      <c r="AW1713" s="8"/>
      <c r="AX1713" s="8"/>
      <c r="AY1713" s="8"/>
      <c r="AZ1713" s="8"/>
      <c r="BA1713" s="8"/>
      <c r="BB1713" s="8"/>
      <c r="BC1713" s="8"/>
      <c r="BD1713" s="8"/>
      <c r="BE1713" s="8"/>
      <c r="BF1713" s="8"/>
      <c r="BG1713" s="8"/>
      <c r="BH1713" s="8"/>
      <c r="BI1713" s="8"/>
      <c r="BJ1713" s="8"/>
      <c r="BK1713" s="8"/>
      <c r="BL1713" s="8"/>
      <c r="BM1713" s="8"/>
      <c r="BN1713" s="8"/>
      <c r="BO1713" s="8"/>
      <c r="BP1713" s="8"/>
      <c r="BQ1713" s="8"/>
      <c r="BR1713" s="16" t="str">
        <v>0- Port Costs</v>
      </c>
      <c r="BV1713" s="16" t="str">
        <v>0- Port Value</v>
      </c>
      <c r="BW1713" s="8"/>
      <c r="BX1713" s="16" t="str">
        <v>0</v>
      </c>
    </row>
    <row r="1714" spans="8:76" hidden="1" outlineLevel="1" x14ac:dyDescent="0.3">
      <c r="H1714" s="16" t="str">
        <v>0 - BM Costs</v>
      </c>
      <c r="L1714" s="16" t="str">
        <v>0 - BM Port</v>
      </c>
      <c r="N1714" s="16" t="str">
        <v>0 - Port Assets</v>
      </c>
      <c r="O1714" s="8"/>
      <c r="P1714" s="8"/>
      <c r="Q1714" s="8"/>
      <c r="R1714" s="8"/>
      <c r="S1714" s="8"/>
      <c r="T1714" s="8"/>
      <c r="U1714" s="8"/>
      <c r="V1714" s="8"/>
      <c r="W1714" s="8"/>
      <c r="X1714" s="8"/>
      <c r="Y1714" s="8"/>
      <c r="Z1714" s="8"/>
      <c r="AA1714" s="8"/>
      <c r="AB1714" s="8"/>
      <c r="AC1714" s="8"/>
      <c r="AD1714" s="8"/>
      <c r="AE1714" s="8"/>
      <c r="AF1714" s="8"/>
      <c r="AG1714" s="8"/>
      <c r="AH1714" s="8"/>
      <c r="AI1714" s="8"/>
      <c r="AJ1714" s="8"/>
      <c r="AK1714" s="8"/>
      <c r="AL1714" s="8"/>
      <c r="AM1714" s="8"/>
      <c r="AN1714" s="8"/>
      <c r="AO1714" s="8"/>
      <c r="AP1714" s="8"/>
      <c r="AQ1714" s="8"/>
      <c r="AR1714" s="8"/>
      <c r="AS1714" s="8"/>
      <c r="AT1714" s="8"/>
      <c r="AU1714" s="8"/>
      <c r="AV1714" s="8"/>
      <c r="AW1714" s="8"/>
      <c r="AX1714" s="8"/>
      <c r="AY1714" s="8"/>
      <c r="AZ1714" s="8"/>
      <c r="BA1714" s="8"/>
      <c r="BB1714" s="8"/>
      <c r="BC1714" s="8"/>
      <c r="BD1714" s="8"/>
      <c r="BE1714" s="8"/>
      <c r="BF1714" s="8"/>
      <c r="BG1714" s="8"/>
      <c r="BH1714" s="8"/>
      <c r="BI1714" s="8"/>
      <c r="BJ1714" s="8"/>
      <c r="BK1714" s="8"/>
      <c r="BL1714" s="8"/>
      <c r="BM1714" s="8"/>
      <c r="BN1714" s="8"/>
      <c r="BO1714" s="8"/>
      <c r="BP1714" s="8"/>
      <c r="BQ1714" s="8"/>
      <c r="BR1714" s="16" t="str">
        <v>0- Port Costs</v>
      </c>
      <c r="BV1714" s="16" t="str">
        <v>0- Port Value</v>
      </c>
      <c r="BW1714" s="8"/>
      <c r="BX1714" s="16" t="str">
        <v>0</v>
      </c>
    </row>
    <row r="1715" spans="8:76" hidden="1" outlineLevel="1" x14ac:dyDescent="0.3">
      <c r="H1715" s="16" t="str">
        <v>0 - BM Costs</v>
      </c>
      <c r="L1715" s="16" t="str">
        <v>0 - BM Port</v>
      </c>
      <c r="N1715" s="16" t="str">
        <v>0 - Port Assets</v>
      </c>
      <c r="O1715" s="8"/>
      <c r="P1715" s="8"/>
      <c r="Q1715" s="8"/>
      <c r="R1715" s="8"/>
      <c r="S1715" s="8"/>
      <c r="T1715" s="8"/>
      <c r="U1715" s="8"/>
      <c r="V1715" s="8"/>
      <c r="W1715" s="8"/>
      <c r="X1715" s="8"/>
      <c r="Y1715" s="8"/>
      <c r="Z1715" s="8"/>
      <c r="AA1715" s="8"/>
      <c r="AB1715" s="8"/>
      <c r="AC1715" s="8"/>
      <c r="AD1715" s="8"/>
      <c r="AE1715" s="8"/>
      <c r="AF1715" s="8"/>
      <c r="AG1715" s="8"/>
      <c r="AH1715" s="8"/>
      <c r="AI1715" s="8"/>
      <c r="AJ1715" s="8"/>
      <c r="AK1715" s="8"/>
      <c r="AL1715" s="8"/>
      <c r="AM1715" s="8"/>
      <c r="AN1715" s="8"/>
      <c r="AO1715" s="8"/>
      <c r="AP1715" s="8"/>
      <c r="AQ1715" s="8"/>
      <c r="AR1715" s="8"/>
      <c r="AS1715" s="8"/>
      <c r="AT1715" s="8"/>
      <c r="AU1715" s="8"/>
      <c r="AV1715" s="8"/>
      <c r="AW1715" s="8"/>
      <c r="AX1715" s="8"/>
      <c r="AY1715" s="8"/>
      <c r="AZ1715" s="8"/>
      <c r="BA1715" s="8"/>
      <c r="BB1715" s="8"/>
      <c r="BC1715" s="8"/>
      <c r="BD1715" s="8"/>
      <c r="BE1715" s="8"/>
      <c r="BF1715" s="8"/>
      <c r="BG1715" s="8"/>
      <c r="BH1715" s="8"/>
      <c r="BI1715" s="8"/>
      <c r="BJ1715" s="8"/>
      <c r="BK1715" s="8"/>
      <c r="BL1715" s="8"/>
      <c r="BM1715" s="8"/>
      <c r="BN1715" s="8"/>
      <c r="BO1715" s="8"/>
      <c r="BP1715" s="8"/>
      <c r="BQ1715" s="8"/>
      <c r="BR1715" s="16" t="str">
        <v>0- Port Costs</v>
      </c>
      <c r="BV1715" s="16" t="str">
        <v>0- Port Value</v>
      </c>
      <c r="BW1715" s="8"/>
      <c r="BX1715" s="16" t="str">
        <v>0</v>
      </c>
    </row>
    <row r="1716" spans="8:76" hidden="1" outlineLevel="1" x14ac:dyDescent="0.3">
      <c r="H1716" s="16" t="str">
        <v>0 - BM Costs</v>
      </c>
      <c r="L1716" s="16" t="str">
        <v>0 - BM Port</v>
      </c>
      <c r="N1716" s="16" t="str">
        <v>0 - Port Assets</v>
      </c>
      <c r="O1716" s="8"/>
      <c r="P1716" s="8"/>
      <c r="Q1716" s="8"/>
      <c r="R1716" s="8"/>
      <c r="S1716" s="8"/>
      <c r="T1716" s="8"/>
      <c r="U1716" s="8"/>
      <c r="V1716" s="8"/>
      <c r="W1716" s="8"/>
      <c r="X1716" s="8"/>
      <c r="Y1716" s="8"/>
      <c r="Z1716" s="8"/>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8"/>
      <c r="AX1716" s="8"/>
      <c r="AY1716" s="8"/>
      <c r="AZ1716" s="8"/>
      <c r="BA1716" s="8"/>
      <c r="BB1716" s="8"/>
      <c r="BC1716" s="8"/>
      <c r="BD1716" s="8"/>
      <c r="BE1716" s="8"/>
      <c r="BF1716" s="8"/>
      <c r="BG1716" s="8"/>
      <c r="BH1716" s="8"/>
      <c r="BI1716" s="8"/>
      <c r="BJ1716" s="8"/>
      <c r="BK1716" s="8"/>
      <c r="BL1716" s="8"/>
      <c r="BM1716" s="8"/>
      <c r="BN1716" s="8"/>
      <c r="BO1716" s="8"/>
      <c r="BP1716" s="8"/>
      <c r="BQ1716" s="8"/>
      <c r="BR1716" s="16" t="str">
        <v>0- Port Costs</v>
      </c>
      <c r="BV1716" s="16" t="str">
        <v>0- Port Value</v>
      </c>
      <c r="BW1716" s="8"/>
      <c r="BX1716" s="16" t="str">
        <v>0</v>
      </c>
    </row>
    <row r="1717" spans="8:76" hidden="1" outlineLevel="1" x14ac:dyDescent="0.3">
      <c r="H1717" s="16" t="str">
        <v>0 - BM Costs</v>
      </c>
      <c r="L1717" s="16" t="str">
        <v>0 - BM Port</v>
      </c>
      <c r="N1717" s="16" t="str">
        <v>0 - Port Assets</v>
      </c>
      <c r="O1717" s="8"/>
      <c r="P1717" s="8"/>
      <c r="Q1717" s="8"/>
      <c r="R1717" s="8"/>
      <c r="S1717" s="8"/>
      <c r="T1717" s="8"/>
      <c r="U1717" s="8"/>
      <c r="V1717" s="8"/>
      <c r="W1717" s="8"/>
      <c r="X1717" s="8"/>
      <c r="Y1717" s="8"/>
      <c r="Z1717" s="8"/>
      <c r="AA1717" s="8"/>
      <c r="AB1717" s="8"/>
      <c r="AC1717" s="8"/>
      <c r="AD1717" s="8"/>
      <c r="AE1717" s="8"/>
      <c r="AF1717" s="8"/>
      <c r="AG1717" s="8"/>
      <c r="AH1717" s="8"/>
      <c r="AI1717" s="8"/>
      <c r="AJ1717" s="8"/>
      <c r="AK1717" s="8"/>
      <c r="AL1717" s="8"/>
      <c r="AM1717" s="8"/>
      <c r="AN1717" s="8"/>
      <c r="AO1717" s="8"/>
      <c r="AP1717" s="8"/>
      <c r="AQ1717" s="8"/>
      <c r="AR1717" s="8"/>
      <c r="AS1717" s="8"/>
      <c r="AT1717" s="8"/>
      <c r="AU1717" s="8"/>
      <c r="AV1717" s="8"/>
      <c r="AW1717" s="8"/>
      <c r="AX1717" s="8"/>
      <c r="AY1717" s="8"/>
      <c r="AZ1717" s="8"/>
      <c r="BA1717" s="8"/>
      <c r="BB1717" s="8"/>
      <c r="BC1717" s="8"/>
      <c r="BD1717" s="8"/>
      <c r="BE1717" s="8"/>
      <c r="BF1717" s="8"/>
      <c r="BG1717" s="8"/>
      <c r="BH1717" s="8"/>
      <c r="BI1717" s="8"/>
      <c r="BJ1717" s="8"/>
      <c r="BK1717" s="8"/>
      <c r="BL1717" s="8"/>
      <c r="BM1717" s="8"/>
      <c r="BN1717" s="8"/>
      <c r="BO1717" s="8"/>
      <c r="BP1717" s="8"/>
      <c r="BQ1717" s="8"/>
      <c r="BR1717" s="16" t="str">
        <v>0- Port Costs</v>
      </c>
      <c r="BV1717" s="16" t="str">
        <v>0- Port Value</v>
      </c>
      <c r="BW1717" s="8"/>
      <c r="BX1717" s="16" t="str">
        <v>0</v>
      </c>
    </row>
    <row r="1718" spans="8:76" hidden="1" outlineLevel="1" x14ac:dyDescent="0.3">
      <c r="H1718" s="16" t="str">
        <v>0 - BM Costs</v>
      </c>
      <c r="L1718" s="16" t="str">
        <v>0 - BM Port</v>
      </c>
      <c r="N1718" s="16" t="str">
        <v>0 - Port Assets</v>
      </c>
      <c r="O1718" s="8"/>
      <c r="P1718" s="8"/>
      <c r="Q1718" s="8"/>
      <c r="R1718" s="8"/>
      <c r="S1718" s="8"/>
      <c r="T1718" s="8"/>
      <c r="U1718" s="8"/>
      <c r="V1718" s="8"/>
      <c r="W1718" s="8"/>
      <c r="X1718" s="8"/>
      <c r="Y1718" s="8"/>
      <c r="Z1718" s="8"/>
      <c r="AA1718" s="8"/>
      <c r="AB1718" s="8"/>
      <c r="AC1718" s="8"/>
      <c r="AD1718" s="8"/>
      <c r="AE1718" s="8"/>
      <c r="AF1718" s="8"/>
      <c r="AG1718" s="8"/>
      <c r="AH1718" s="8"/>
      <c r="AI1718" s="8"/>
      <c r="AJ1718" s="8"/>
      <c r="AK1718" s="8"/>
      <c r="AL1718" s="8"/>
      <c r="AM1718" s="8"/>
      <c r="AN1718" s="8"/>
      <c r="AO1718" s="8"/>
      <c r="AP1718" s="8"/>
      <c r="AQ1718" s="8"/>
      <c r="AR1718" s="8"/>
      <c r="AS1718" s="8"/>
      <c r="AT1718" s="8"/>
      <c r="AU1718" s="8"/>
      <c r="AV1718" s="8"/>
      <c r="AW1718" s="8"/>
      <c r="AX1718" s="8"/>
      <c r="AY1718" s="8"/>
      <c r="AZ1718" s="8"/>
      <c r="BA1718" s="8"/>
      <c r="BB1718" s="8"/>
      <c r="BC1718" s="8"/>
      <c r="BD1718" s="8"/>
      <c r="BE1718" s="8"/>
      <c r="BF1718" s="8"/>
      <c r="BG1718" s="8"/>
      <c r="BH1718" s="8"/>
      <c r="BI1718" s="8"/>
      <c r="BJ1718" s="8"/>
      <c r="BK1718" s="8"/>
      <c r="BL1718" s="8"/>
      <c r="BM1718" s="8"/>
      <c r="BN1718" s="8"/>
      <c r="BO1718" s="8"/>
      <c r="BP1718" s="8"/>
      <c r="BQ1718" s="8"/>
      <c r="BR1718" s="16" t="str">
        <v>0- Port Costs</v>
      </c>
      <c r="BV1718" s="16" t="str">
        <v>0- Port Value</v>
      </c>
      <c r="BW1718" s="8"/>
      <c r="BX1718" s="16" t="str">
        <v>0</v>
      </c>
    </row>
    <row r="1719" spans="8:76" hidden="1" outlineLevel="1" x14ac:dyDescent="0.3">
      <c r="H1719" s="16" t="str">
        <v>0 - BM Costs</v>
      </c>
      <c r="L1719" s="16" t="str">
        <v>0 - BM Port</v>
      </c>
      <c r="N1719" s="16" t="str">
        <v>0 - Port Assets</v>
      </c>
      <c r="O1719" s="8"/>
      <c r="P1719" s="8"/>
      <c r="Q1719" s="8"/>
      <c r="R1719" s="8"/>
      <c r="S1719" s="8"/>
      <c r="T1719" s="8"/>
      <c r="U1719" s="8"/>
      <c r="V1719" s="8"/>
      <c r="W1719" s="8"/>
      <c r="X1719" s="8"/>
      <c r="Y1719" s="8"/>
      <c r="Z1719" s="8"/>
      <c r="AA1719" s="8"/>
      <c r="AB1719" s="8"/>
      <c r="AC1719" s="8"/>
      <c r="AD1719" s="8"/>
      <c r="AE1719" s="8"/>
      <c r="AF1719" s="8"/>
      <c r="AG1719" s="8"/>
      <c r="AH1719" s="8"/>
      <c r="AI1719" s="8"/>
      <c r="AJ1719" s="8"/>
      <c r="AK1719" s="8"/>
      <c r="AL1719" s="8"/>
      <c r="AM1719" s="8"/>
      <c r="AN1719" s="8"/>
      <c r="AO1719" s="8"/>
      <c r="AP1719" s="8"/>
      <c r="AQ1719" s="8"/>
      <c r="AR1719" s="8"/>
      <c r="AS1719" s="8"/>
      <c r="AT1719" s="8"/>
      <c r="AU1719" s="8"/>
      <c r="AV1719" s="8"/>
      <c r="AW1719" s="8"/>
      <c r="AX1719" s="8"/>
      <c r="AY1719" s="8"/>
      <c r="AZ1719" s="8"/>
      <c r="BA1719" s="8"/>
      <c r="BB1719" s="8"/>
      <c r="BC1719" s="8"/>
      <c r="BD1719" s="8"/>
      <c r="BE1719" s="8"/>
      <c r="BF1719" s="8"/>
      <c r="BG1719" s="8"/>
      <c r="BH1719" s="8"/>
      <c r="BI1719" s="8"/>
      <c r="BJ1719" s="8"/>
      <c r="BK1719" s="8"/>
      <c r="BL1719" s="8"/>
      <c r="BM1719" s="8"/>
      <c r="BN1719" s="8"/>
      <c r="BO1719" s="8"/>
      <c r="BP1719" s="8"/>
      <c r="BQ1719" s="8"/>
      <c r="BR1719" s="16" t="str">
        <v>0- Port Costs</v>
      </c>
      <c r="BV1719" s="16" t="str">
        <v>0- Port Value</v>
      </c>
      <c r="BW1719" s="8"/>
      <c r="BX1719" s="16" t="str">
        <v>0</v>
      </c>
    </row>
    <row r="1720" spans="8:76" hidden="1" outlineLevel="1" x14ac:dyDescent="0.3">
      <c r="H1720" s="16" t="str">
        <v>0 - BM Costs</v>
      </c>
      <c r="L1720" s="16" t="str">
        <v>0 - BM Port</v>
      </c>
      <c r="N1720" s="16" t="str">
        <v>0 - Port Assets</v>
      </c>
      <c r="O1720" s="8"/>
      <c r="P1720" s="8"/>
      <c r="Q1720" s="8"/>
      <c r="R1720" s="8"/>
      <c r="S1720" s="8"/>
      <c r="T1720" s="8"/>
      <c r="U1720" s="8"/>
      <c r="V1720" s="8"/>
      <c r="W1720" s="8"/>
      <c r="X1720" s="8"/>
      <c r="Y1720" s="8"/>
      <c r="Z1720" s="8"/>
      <c r="AA1720" s="8"/>
      <c r="AB1720" s="8"/>
      <c r="AC1720" s="8"/>
      <c r="AD1720" s="8"/>
      <c r="AE1720" s="8"/>
      <c r="AF1720" s="8"/>
      <c r="AG1720" s="8"/>
      <c r="AH1720" s="8"/>
      <c r="AI1720" s="8"/>
      <c r="AJ1720" s="8"/>
      <c r="AK1720" s="8"/>
      <c r="AL1720" s="8"/>
      <c r="AM1720" s="8"/>
      <c r="AN1720" s="8"/>
      <c r="AO1720" s="8"/>
      <c r="AP1720" s="8"/>
      <c r="AQ1720" s="8"/>
      <c r="AR1720" s="8"/>
      <c r="AS1720" s="8"/>
      <c r="AT1720" s="8"/>
      <c r="AU1720" s="8"/>
      <c r="AV1720" s="8"/>
      <c r="AW1720" s="8"/>
      <c r="AX1720" s="8"/>
      <c r="AY1720" s="8"/>
      <c r="AZ1720" s="8"/>
      <c r="BA1720" s="8"/>
      <c r="BB1720" s="8"/>
      <c r="BC1720" s="8"/>
      <c r="BD1720" s="8"/>
      <c r="BE1720" s="8"/>
      <c r="BF1720" s="8"/>
      <c r="BG1720" s="8"/>
      <c r="BH1720" s="8"/>
      <c r="BI1720" s="8"/>
      <c r="BJ1720" s="8"/>
      <c r="BK1720" s="8"/>
      <c r="BL1720" s="8"/>
      <c r="BM1720" s="8"/>
      <c r="BN1720" s="8"/>
      <c r="BO1720" s="8"/>
      <c r="BP1720" s="8"/>
      <c r="BQ1720" s="8"/>
      <c r="BR1720" s="16" t="str">
        <v>0- Port Costs</v>
      </c>
      <c r="BV1720" s="16" t="str">
        <v>0- Port Value</v>
      </c>
      <c r="BW1720" s="8"/>
      <c r="BX1720" s="16" t="str">
        <v>0</v>
      </c>
    </row>
    <row r="1721" spans="8:76" hidden="1" outlineLevel="1" x14ac:dyDescent="0.3">
      <c r="H1721" s="16" t="str">
        <v>0 - BM Costs</v>
      </c>
      <c r="L1721" s="16" t="str">
        <v>0 - BM Port</v>
      </c>
      <c r="N1721" s="16" t="str">
        <v>0 - Port Assets</v>
      </c>
      <c r="O1721" s="8"/>
      <c r="P1721" s="8"/>
      <c r="Q1721" s="8"/>
      <c r="R1721" s="8"/>
      <c r="S1721" s="8"/>
      <c r="T1721" s="8"/>
      <c r="U1721" s="8"/>
      <c r="V1721" s="8"/>
      <c r="W1721" s="8"/>
      <c r="X1721" s="8"/>
      <c r="Y1721" s="8"/>
      <c r="Z1721" s="8"/>
      <c r="AA1721" s="8"/>
      <c r="AB1721" s="8"/>
      <c r="AC1721" s="8"/>
      <c r="AD1721" s="8"/>
      <c r="AE1721" s="8"/>
      <c r="AF1721" s="8"/>
      <c r="AG1721" s="8"/>
      <c r="AH1721" s="8"/>
      <c r="AI1721" s="8"/>
      <c r="AJ1721" s="8"/>
      <c r="AK1721" s="8"/>
      <c r="AL1721" s="8"/>
      <c r="AM1721" s="8"/>
      <c r="AN1721" s="8"/>
      <c r="AO1721" s="8"/>
      <c r="AP1721" s="8"/>
      <c r="AQ1721" s="8"/>
      <c r="AR1721" s="8"/>
      <c r="AS1721" s="8"/>
      <c r="AT1721" s="8"/>
      <c r="AU1721" s="8"/>
      <c r="AV1721" s="8"/>
      <c r="AW1721" s="8"/>
      <c r="AX1721" s="8"/>
      <c r="AY1721" s="8"/>
      <c r="AZ1721" s="8"/>
      <c r="BA1721" s="8"/>
      <c r="BB1721" s="8"/>
      <c r="BC1721" s="8"/>
      <c r="BD1721" s="8"/>
      <c r="BE1721" s="8"/>
      <c r="BF1721" s="8"/>
      <c r="BG1721" s="8"/>
      <c r="BH1721" s="8"/>
      <c r="BI1721" s="8"/>
      <c r="BJ1721" s="8"/>
      <c r="BK1721" s="8"/>
      <c r="BL1721" s="8"/>
      <c r="BM1721" s="8"/>
      <c r="BN1721" s="8"/>
      <c r="BO1721" s="8"/>
      <c r="BP1721" s="8"/>
      <c r="BQ1721" s="8"/>
      <c r="BR1721" s="16" t="str">
        <v>0- Port Costs</v>
      </c>
      <c r="BV1721" s="16" t="str">
        <v>0- Port Value</v>
      </c>
      <c r="BW1721" s="8"/>
      <c r="BX1721" s="16" t="str">
        <v>0</v>
      </c>
    </row>
    <row r="1722" spans="8:76" hidden="1" outlineLevel="1" x14ac:dyDescent="0.3">
      <c r="H1722" s="16" t="str">
        <v>0 - BM Costs</v>
      </c>
      <c r="L1722" s="16" t="str">
        <v>0 - BM Port</v>
      </c>
      <c r="N1722" s="16" t="str">
        <v>0 - Port Assets</v>
      </c>
      <c r="O1722" s="8"/>
      <c r="P1722" s="8"/>
      <c r="Q1722" s="8"/>
      <c r="R1722" s="8"/>
      <c r="S1722" s="8"/>
      <c r="T1722" s="8"/>
      <c r="U1722" s="8"/>
      <c r="V1722" s="8"/>
      <c r="W1722" s="8"/>
      <c r="X1722" s="8"/>
      <c r="Y1722" s="8"/>
      <c r="Z1722" s="8"/>
      <c r="AA1722" s="8"/>
      <c r="AB1722" s="8"/>
      <c r="AC1722" s="8"/>
      <c r="AD1722" s="8"/>
      <c r="AE1722" s="8"/>
      <c r="AF1722" s="8"/>
      <c r="AG1722" s="8"/>
      <c r="AH1722" s="8"/>
      <c r="AI1722" s="8"/>
      <c r="AJ1722" s="8"/>
      <c r="AK1722" s="8"/>
      <c r="AL1722" s="8"/>
      <c r="AM1722" s="8"/>
      <c r="AN1722" s="8"/>
      <c r="AO1722" s="8"/>
      <c r="AP1722" s="8"/>
      <c r="AQ1722" s="8"/>
      <c r="AR1722" s="8"/>
      <c r="AS1722" s="8"/>
      <c r="AT1722" s="8"/>
      <c r="AU1722" s="8"/>
      <c r="AV1722" s="8"/>
      <c r="AW1722" s="8"/>
      <c r="AX1722" s="8"/>
      <c r="AY1722" s="8"/>
      <c r="AZ1722" s="8"/>
      <c r="BA1722" s="8"/>
      <c r="BB1722" s="8"/>
      <c r="BC1722" s="8"/>
      <c r="BD1722" s="8"/>
      <c r="BE1722" s="8"/>
      <c r="BF1722" s="8"/>
      <c r="BG1722" s="8"/>
      <c r="BH1722" s="8"/>
      <c r="BI1722" s="8"/>
      <c r="BJ1722" s="8"/>
      <c r="BK1722" s="8"/>
      <c r="BL1722" s="8"/>
      <c r="BM1722" s="8"/>
      <c r="BN1722" s="8"/>
      <c r="BO1722" s="8"/>
      <c r="BP1722" s="8"/>
      <c r="BQ1722" s="8"/>
      <c r="BR1722" s="16" t="str">
        <v>0- Port Costs</v>
      </c>
      <c r="BV1722" s="16" t="str">
        <v>0- Port Value</v>
      </c>
      <c r="BW1722" s="8"/>
      <c r="BX1722" s="16" t="str">
        <v>0</v>
      </c>
    </row>
    <row r="1723" spans="8:76" hidden="1" outlineLevel="1" x14ac:dyDescent="0.3">
      <c r="H1723" s="16" t="str">
        <v>0 - BM Costs</v>
      </c>
      <c r="L1723" s="16" t="str">
        <v>0 - BM Port</v>
      </c>
      <c r="N1723" s="16" t="str">
        <v>0 - Port Assets</v>
      </c>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8"/>
      <c r="AX1723" s="8"/>
      <c r="AY1723" s="8"/>
      <c r="AZ1723" s="8"/>
      <c r="BA1723" s="8"/>
      <c r="BB1723" s="8"/>
      <c r="BC1723" s="8"/>
      <c r="BD1723" s="8"/>
      <c r="BE1723" s="8"/>
      <c r="BF1723" s="8"/>
      <c r="BG1723" s="8"/>
      <c r="BH1723" s="8"/>
      <c r="BI1723" s="8"/>
      <c r="BJ1723" s="8"/>
      <c r="BK1723" s="8"/>
      <c r="BL1723" s="8"/>
      <c r="BM1723" s="8"/>
      <c r="BN1723" s="8"/>
      <c r="BO1723" s="8"/>
      <c r="BP1723" s="8"/>
      <c r="BQ1723" s="8"/>
      <c r="BR1723" s="16" t="str">
        <v>0- Port Costs</v>
      </c>
      <c r="BV1723" s="16" t="str">
        <v>0- Port Value</v>
      </c>
      <c r="BW1723" s="8"/>
      <c r="BX1723" s="16" t="str">
        <v>0</v>
      </c>
    </row>
    <row r="1724" spans="8:76" hidden="1" outlineLevel="1" x14ac:dyDescent="0.3">
      <c r="H1724" s="16" t="str">
        <v>0 - BM Costs</v>
      </c>
      <c r="L1724" s="16" t="str">
        <v>0 - BM Port</v>
      </c>
      <c r="N1724" s="16" t="str">
        <v>0 - Port Assets</v>
      </c>
      <c r="O1724" s="8"/>
      <c r="P1724" s="8"/>
      <c r="Q1724" s="8"/>
      <c r="R1724" s="8"/>
      <c r="S1724" s="8"/>
      <c r="T1724" s="8"/>
      <c r="U1724" s="8"/>
      <c r="V1724" s="8"/>
      <c r="W1724" s="8"/>
      <c r="X1724" s="8"/>
      <c r="Y1724" s="8"/>
      <c r="Z1724" s="8"/>
      <c r="AA1724" s="8"/>
      <c r="AB1724" s="8"/>
      <c r="AC1724" s="8"/>
      <c r="AD1724" s="8"/>
      <c r="AE1724" s="8"/>
      <c r="AF1724" s="8"/>
      <c r="AG1724" s="8"/>
      <c r="AH1724" s="8"/>
      <c r="AI1724" s="8"/>
      <c r="AJ1724" s="8"/>
      <c r="AK1724" s="8"/>
      <c r="AL1724" s="8"/>
      <c r="AM1724" s="8"/>
      <c r="AN1724" s="8"/>
      <c r="AO1724" s="8"/>
      <c r="AP1724" s="8"/>
      <c r="AQ1724" s="8"/>
      <c r="AR1724" s="8"/>
      <c r="AS1724" s="8"/>
      <c r="AT1724" s="8"/>
      <c r="AU1724" s="8"/>
      <c r="AV1724" s="8"/>
      <c r="AW1724" s="8"/>
      <c r="AX1724" s="8"/>
      <c r="AY1724" s="8"/>
      <c r="AZ1724" s="8"/>
      <c r="BA1724" s="8"/>
      <c r="BB1724" s="8"/>
      <c r="BC1724" s="8"/>
      <c r="BD1724" s="8"/>
      <c r="BE1724" s="8"/>
      <c r="BF1724" s="8"/>
      <c r="BG1724" s="8"/>
      <c r="BH1724" s="8"/>
      <c r="BI1724" s="8"/>
      <c r="BJ1724" s="8"/>
      <c r="BK1724" s="8"/>
      <c r="BL1724" s="8"/>
      <c r="BM1724" s="8"/>
      <c r="BN1724" s="8"/>
      <c r="BO1724" s="8"/>
      <c r="BP1724" s="8"/>
      <c r="BQ1724" s="8"/>
      <c r="BR1724" s="16" t="str">
        <v>0- Port Costs</v>
      </c>
      <c r="BV1724" s="16" t="str">
        <v>0- Port Value</v>
      </c>
      <c r="BW1724" s="8"/>
      <c r="BX1724" s="16" t="str">
        <v>0</v>
      </c>
    </row>
    <row r="1725" spans="8:76" hidden="1" outlineLevel="1" x14ac:dyDescent="0.3">
      <c r="H1725" s="16" t="str">
        <v>0 - BM Costs</v>
      </c>
      <c r="L1725" s="16" t="str">
        <v>0 - BM Port</v>
      </c>
      <c r="N1725" s="16" t="str">
        <v>0 - Port Assets</v>
      </c>
      <c r="O1725" s="8"/>
      <c r="P1725" s="8"/>
      <c r="Q1725" s="8"/>
      <c r="R1725" s="8"/>
      <c r="S1725" s="8"/>
      <c r="T1725" s="8"/>
      <c r="U1725" s="8"/>
      <c r="V1725" s="8"/>
      <c r="W1725" s="8"/>
      <c r="X1725" s="8"/>
      <c r="Y1725" s="8"/>
      <c r="Z1725" s="8"/>
      <c r="AA1725" s="8"/>
      <c r="AB1725" s="8"/>
      <c r="AC1725" s="8"/>
      <c r="AD1725" s="8"/>
      <c r="AE1725" s="8"/>
      <c r="AF1725" s="8"/>
      <c r="AG1725" s="8"/>
      <c r="AH1725" s="8"/>
      <c r="AI1725" s="8"/>
      <c r="AJ1725" s="8"/>
      <c r="AK1725" s="8"/>
      <c r="AL1725" s="8"/>
      <c r="AM1725" s="8"/>
      <c r="AN1725" s="8"/>
      <c r="AO1725" s="8"/>
      <c r="AP1725" s="8"/>
      <c r="AQ1725" s="8"/>
      <c r="AR1725" s="8"/>
      <c r="AS1725" s="8"/>
      <c r="AT1725" s="8"/>
      <c r="AU1725" s="8"/>
      <c r="AV1725" s="8"/>
      <c r="AW1725" s="8"/>
      <c r="AX1725" s="8"/>
      <c r="AY1725" s="8"/>
      <c r="AZ1725" s="8"/>
      <c r="BA1725" s="8"/>
      <c r="BB1725" s="8"/>
      <c r="BC1725" s="8"/>
      <c r="BD1725" s="8"/>
      <c r="BE1725" s="8"/>
      <c r="BF1725" s="8"/>
      <c r="BG1725" s="8"/>
      <c r="BH1725" s="8"/>
      <c r="BI1725" s="8"/>
      <c r="BJ1725" s="8"/>
      <c r="BK1725" s="8"/>
      <c r="BL1725" s="8"/>
      <c r="BM1725" s="8"/>
      <c r="BN1725" s="8"/>
      <c r="BO1725" s="8"/>
      <c r="BP1725" s="8"/>
      <c r="BQ1725" s="8"/>
      <c r="BR1725" s="16" t="str">
        <v>0- Port Costs</v>
      </c>
      <c r="BV1725" s="16" t="str">
        <v>0- Port Value</v>
      </c>
      <c r="BW1725" s="8"/>
      <c r="BX1725" s="16" t="str">
        <v>0</v>
      </c>
    </row>
    <row r="1726" spans="8:76" hidden="1" outlineLevel="1" x14ac:dyDescent="0.3">
      <c r="H1726" s="16" t="str">
        <v>0 - BM Costs</v>
      </c>
      <c r="L1726" s="16" t="str">
        <v>0 - BM Port</v>
      </c>
      <c r="N1726" s="16" t="str">
        <v>0 - Port Assets</v>
      </c>
      <c r="O1726" s="8"/>
      <c r="P1726" s="8"/>
      <c r="Q1726" s="8"/>
      <c r="R1726" s="8"/>
      <c r="S1726" s="8"/>
      <c r="T1726" s="8"/>
      <c r="U1726" s="8"/>
      <c r="V1726" s="8"/>
      <c r="W1726" s="8"/>
      <c r="X1726" s="8"/>
      <c r="Y1726" s="8"/>
      <c r="Z1726" s="8"/>
      <c r="AA1726" s="8"/>
      <c r="AB1726" s="8"/>
      <c r="AC1726" s="8"/>
      <c r="AD1726" s="8"/>
      <c r="AE1726" s="8"/>
      <c r="AF1726" s="8"/>
      <c r="AG1726" s="8"/>
      <c r="AH1726" s="8"/>
      <c r="AI1726" s="8"/>
      <c r="AJ1726" s="8"/>
      <c r="AK1726" s="8"/>
      <c r="AL1726" s="8"/>
      <c r="AM1726" s="8"/>
      <c r="AN1726" s="8"/>
      <c r="AO1726" s="8"/>
      <c r="AP1726" s="8"/>
      <c r="AQ1726" s="8"/>
      <c r="AR1726" s="8"/>
      <c r="AS1726" s="8"/>
      <c r="AT1726" s="8"/>
      <c r="AU1726" s="8"/>
      <c r="AV1726" s="8"/>
      <c r="AW1726" s="8"/>
      <c r="AX1726" s="8"/>
      <c r="AY1726" s="8"/>
      <c r="AZ1726" s="8"/>
      <c r="BA1726" s="8"/>
      <c r="BB1726" s="8"/>
      <c r="BC1726" s="8"/>
      <c r="BD1726" s="8"/>
      <c r="BE1726" s="8"/>
      <c r="BF1726" s="8"/>
      <c r="BG1726" s="8"/>
      <c r="BH1726" s="8"/>
      <c r="BI1726" s="8"/>
      <c r="BJ1726" s="8"/>
      <c r="BK1726" s="8"/>
      <c r="BL1726" s="8"/>
      <c r="BM1726" s="8"/>
      <c r="BN1726" s="8"/>
      <c r="BO1726" s="8"/>
      <c r="BP1726" s="8"/>
      <c r="BQ1726" s="8"/>
      <c r="BR1726" s="16" t="str">
        <v>0- Port Costs</v>
      </c>
      <c r="BV1726" s="16" t="str">
        <v>0- Port Value</v>
      </c>
      <c r="BW1726" s="8"/>
      <c r="BX1726" s="16" t="str">
        <v>0</v>
      </c>
    </row>
    <row r="1727" spans="8:76" hidden="1" outlineLevel="1" x14ac:dyDescent="0.3">
      <c r="H1727" s="16" t="str">
        <v>0 - BM Costs</v>
      </c>
      <c r="L1727" s="16" t="str">
        <v>0 - BM Port</v>
      </c>
      <c r="N1727" s="16" t="str">
        <v>0 - Port Assets</v>
      </c>
      <c r="O1727" s="8"/>
      <c r="P1727" s="8"/>
      <c r="Q1727" s="8"/>
      <c r="R1727" s="8"/>
      <c r="S1727" s="8"/>
      <c r="T1727" s="8"/>
      <c r="U1727" s="8"/>
      <c r="V1727" s="8"/>
      <c r="W1727" s="8"/>
      <c r="X1727" s="8"/>
      <c r="Y1727" s="8"/>
      <c r="Z1727" s="8"/>
      <c r="AA1727" s="8"/>
      <c r="AB1727" s="8"/>
      <c r="AC1727" s="8"/>
      <c r="AD1727" s="8"/>
      <c r="AE1727" s="8"/>
      <c r="AF1727" s="8"/>
      <c r="AG1727" s="8"/>
      <c r="AH1727" s="8"/>
      <c r="AI1727" s="8"/>
      <c r="AJ1727" s="8"/>
      <c r="AK1727" s="8"/>
      <c r="AL1727" s="8"/>
      <c r="AM1727" s="8"/>
      <c r="AN1727" s="8"/>
      <c r="AO1727" s="8"/>
      <c r="AP1727" s="8"/>
      <c r="AQ1727" s="8"/>
      <c r="AR1727" s="8"/>
      <c r="AS1727" s="8"/>
      <c r="AT1727" s="8"/>
      <c r="AU1727" s="8"/>
      <c r="AV1727" s="8"/>
      <c r="AW1727" s="8"/>
      <c r="AX1727" s="8"/>
      <c r="AY1727" s="8"/>
      <c r="AZ1727" s="8"/>
      <c r="BA1727" s="8"/>
      <c r="BB1727" s="8"/>
      <c r="BC1727" s="8"/>
      <c r="BD1727" s="8"/>
      <c r="BE1727" s="8"/>
      <c r="BF1727" s="8"/>
      <c r="BG1727" s="8"/>
      <c r="BH1727" s="8"/>
      <c r="BI1727" s="8"/>
      <c r="BJ1727" s="8"/>
      <c r="BK1727" s="8"/>
      <c r="BL1727" s="8"/>
      <c r="BM1727" s="8"/>
      <c r="BN1727" s="8"/>
      <c r="BO1727" s="8"/>
      <c r="BP1727" s="8"/>
      <c r="BQ1727" s="8"/>
      <c r="BR1727" s="16" t="str">
        <v>0- Port Costs</v>
      </c>
      <c r="BV1727" s="16" t="str">
        <v>0- Port Value</v>
      </c>
      <c r="BW1727" s="8"/>
      <c r="BX1727" s="16" t="str">
        <v>0</v>
      </c>
    </row>
    <row r="1728" spans="8:76" hidden="1" outlineLevel="1" x14ac:dyDescent="0.3">
      <c r="H1728" s="16" t="str">
        <v>0 - BM Costs</v>
      </c>
      <c r="L1728" s="16" t="str">
        <v>0 - BM Port</v>
      </c>
      <c r="N1728" s="16" t="str">
        <v>0 - Port Assets</v>
      </c>
      <c r="O1728" s="8"/>
      <c r="P1728" s="8"/>
      <c r="Q1728" s="8"/>
      <c r="R1728" s="8"/>
      <c r="S1728" s="8"/>
      <c r="T1728" s="8"/>
      <c r="U1728" s="8"/>
      <c r="V1728" s="8"/>
      <c r="W1728" s="8"/>
      <c r="X1728" s="8"/>
      <c r="Y1728" s="8"/>
      <c r="Z1728" s="8"/>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8"/>
      <c r="AX1728" s="8"/>
      <c r="AY1728" s="8"/>
      <c r="AZ1728" s="8"/>
      <c r="BA1728" s="8"/>
      <c r="BB1728" s="8"/>
      <c r="BC1728" s="8"/>
      <c r="BD1728" s="8"/>
      <c r="BE1728" s="8"/>
      <c r="BF1728" s="8"/>
      <c r="BG1728" s="8"/>
      <c r="BH1728" s="8"/>
      <c r="BI1728" s="8"/>
      <c r="BJ1728" s="8"/>
      <c r="BK1728" s="8"/>
      <c r="BL1728" s="8"/>
      <c r="BM1728" s="8"/>
      <c r="BN1728" s="8"/>
      <c r="BO1728" s="8"/>
      <c r="BP1728" s="8"/>
      <c r="BQ1728" s="8"/>
      <c r="BR1728" s="16" t="str">
        <v>0- Port Costs</v>
      </c>
      <c r="BV1728" s="16" t="str">
        <v>0- Port Value</v>
      </c>
      <c r="BW1728" s="8"/>
      <c r="BX1728" s="16" t="str">
        <v>0</v>
      </c>
    </row>
    <row r="1729" spans="8:76" hidden="1" outlineLevel="1" x14ac:dyDescent="0.3">
      <c r="H1729" s="16" t="str">
        <v>0 - BM Costs</v>
      </c>
      <c r="L1729" s="16" t="str">
        <v>0 - BM Port</v>
      </c>
      <c r="N1729" s="16" t="str">
        <v>0 - Port Assets</v>
      </c>
      <c r="O1729" s="8"/>
      <c r="P1729" s="8"/>
      <c r="Q1729" s="8"/>
      <c r="R1729" s="8"/>
      <c r="S1729" s="8"/>
      <c r="T1729" s="8"/>
      <c r="U1729" s="8"/>
      <c r="V1729" s="8"/>
      <c r="W1729" s="8"/>
      <c r="X1729" s="8"/>
      <c r="Y1729" s="8"/>
      <c r="Z1729" s="8"/>
      <c r="AA1729" s="8"/>
      <c r="AB1729" s="8"/>
      <c r="AC1729" s="8"/>
      <c r="AD1729" s="8"/>
      <c r="AE1729" s="8"/>
      <c r="AF1729" s="8"/>
      <c r="AG1729" s="8"/>
      <c r="AH1729" s="8"/>
      <c r="AI1729" s="8"/>
      <c r="AJ1729" s="8"/>
      <c r="AK1729" s="8"/>
      <c r="AL1729" s="8"/>
      <c r="AM1729" s="8"/>
      <c r="AN1729" s="8"/>
      <c r="AO1729" s="8"/>
      <c r="AP1729" s="8"/>
      <c r="AQ1729" s="8"/>
      <c r="AR1729" s="8"/>
      <c r="AS1729" s="8"/>
      <c r="AT1729" s="8"/>
      <c r="AU1729" s="8"/>
      <c r="AV1729" s="8"/>
      <c r="AW1729" s="8"/>
      <c r="AX1729" s="8"/>
      <c r="AY1729" s="8"/>
      <c r="AZ1729" s="8"/>
      <c r="BA1729" s="8"/>
      <c r="BB1729" s="8"/>
      <c r="BC1729" s="8"/>
      <c r="BD1729" s="8"/>
      <c r="BE1729" s="8"/>
      <c r="BF1729" s="8"/>
      <c r="BG1729" s="8"/>
      <c r="BH1729" s="8"/>
      <c r="BI1729" s="8"/>
      <c r="BJ1729" s="8"/>
      <c r="BK1729" s="8"/>
      <c r="BL1729" s="8"/>
      <c r="BM1729" s="8"/>
      <c r="BN1729" s="8"/>
      <c r="BO1729" s="8"/>
      <c r="BP1729" s="8"/>
      <c r="BQ1729" s="8"/>
      <c r="BR1729" s="16" t="str">
        <v>0- Port Costs</v>
      </c>
      <c r="BV1729" s="16" t="str">
        <v>0- Port Value</v>
      </c>
      <c r="BW1729" s="8"/>
      <c r="BX1729" s="16" t="str">
        <v>0</v>
      </c>
    </row>
    <row r="1730" spans="8:76" hidden="1" outlineLevel="1" x14ac:dyDescent="0.3">
      <c r="H1730" s="16" t="str">
        <v>0 - BM Costs</v>
      </c>
      <c r="L1730" s="16" t="str">
        <v>0 - BM Port</v>
      </c>
      <c r="N1730" s="16" t="str">
        <v>0 - Port Assets</v>
      </c>
      <c r="O1730" s="8"/>
      <c r="P1730" s="8"/>
      <c r="Q1730" s="8"/>
      <c r="R1730" s="8"/>
      <c r="S1730" s="8"/>
      <c r="T1730" s="8"/>
      <c r="U1730" s="8"/>
      <c r="V1730" s="8"/>
      <c r="W1730" s="8"/>
      <c r="X1730" s="8"/>
      <c r="Y1730" s="8"/>
      <c r="Z1730" s="8"/>
      <c r="AA1730" s="8"/>
      <c r="AB1730" s="8"/>
      <c r="AC1730" s="8"/>
      <c r="AD1730" s="8"/>
      <c r="AE1730" s="8"/>
      <c r="AF1730" s="8"/>
      <c r="AG1730" s="8"/>
      <c r="AH1730" s="8"/>
      <c r="AI1730" s="8"/>
      <c r="AJ1730" s="8"/>
      <c r="AK1730" s="8"/>
      <c r="AL1730" s="8"/>
      <c r="AM1730" s="8"/>
      <c r="AN1730" s="8"/>
      <c r="AO1730" s="8"/>
      <c r="AP1730" s="8"/>
      <c r="AQ1730" s="8"/>
      <c r="AR1730" s="8"/>
      <c r="AS1730" s="8"/>
      <c r="AT1730" s="8"/>
      <c r="AU1730" s="8"/>
      <c r="AV1730" s="8"/>
      <c r="AW1730" s="8"/>
      <c r="AX1730" s="8"/>
      <c r="AY1730" s="8"/>
      <c r="AZ1730" s="8"/>
      <c r="BA1730" s="8"/>
      <c r="BB1730" s="8"/>
      <c r="BC1730" s="8"/>
      <c r="BD1730" s="8"/>
      <c r="BE1730" s="8"/>
      <c r="BF1730" s="8"/>
      <c r="BG1730" s="8"/>
      <c r="BH1730" s="8"/>
      <c r="BI1730" s="8"/>
      <c r="BJ1730" s="8"/>
      <c r="BK1730" s="8"/>
      <c r="BL1730" s="8"/>
      <c r="BM1730" s="8"/>
      <c r="BN1730" s="8"/>
      <c r="BO1730" s="8"/>
      <c r="BP1730" s="8"/>
      <c r="BQ1730" s="8"/>
      <c r="BR1730" s="16" t="str">
        <v>0- Port Costs</v>
      </c>
      <c r="BV1730" s="16" t="str">
        <v>0- Port Value</v>
      </c>
      <c r="BW1730" s="8"/>
      <c r="BX1730" s="16" t="str">
        <v>0</v>
      </c>
    </row>
    <row r="1731" spans="8:76" hidden="1" outlineLevel="1" x14ac:dyDescent="0.3">
      <c r="H1731" s="16" t="str">
        <v>0 - BM Costs</v>
      </c>
      <c r="L1731" s="16" t="str">
        <v>0 - BM Port</v>
      </c>
      <c r="N1731" s="16" t="str">
        <v>0 - Port Assets</v>
      </c>
      <c r="O1731" s="8"/>
      <c r="P1731" s="8"/>
      <c r="Q1731" s="8"/>
      <c r="R1731" s="8"/>
      <c r="S1731" s="8"/>
      <c r="T1731" s="8"/>
      <c r="U1731" s="8"/>
      <c r="V1731" s="8"/>
      <c r="W1731" s="8"/>
      <c r="X1731" s="8"/>
      <c r="Y1731" s="8"/>
      <c r="Z1731" s="8"/>
      <c r="AA1731" s="8"/>
      <c r="AB1731" s="8"/>
      <c r="AC1731" s="8"/>
      <c r="AD1731" s="8"/>
      <c r="AE1731" s="8"/>
      <c r="AF1731" s="8"/>
      <c r="AG1731" s="8"/>
      <c r="AH1731" s="8"/>
      <c r="AI1731" s="8"/>
      <c r="AJ1731" s="8"/>
      <c r="AK1731" s="8"/>
      <c r="AL1731" s="8"/>
      <c r="AM1731" s="8"/>
      <c r="AN1731" s="8"/>
      <c r="AO1731" s="8"/>
      <c r="AP1731" s="8"/>
      <c r="AQ1731" s="8"/>
      <c r="AR1731" s="8"/>
      <c r="AS1731" s="8"/>
      <c r="AT1731" s="8"/>
      <c r="AU1731" s="8"/>
      <c r="AV1731" s="8"/>
      <c r="AW1731" s="8"/>
      <c r="AX1731" s="8"/>
      <c r="AY1731" s="8"/>
      <c r="AZ1731" s="8"/>
      <c r="BA1731" s="8"/>
      <c r="BB1731" s="8"/>
      <c r="BC1731" s="8"/>
      <c r="BD1731" s="8"/>
      <c r="BE1731" s="8"/>
      <c r="BF1731" s="8"/>
      <c r="BG1731" s="8"/>
      <c r="BH1731" s="8"/>
      <c r="BI1731" s="8"/>
      <c r="BJ1731" s="8"/>
      <c r="BK1731" s="8"/>
      <c r="BL1731" s="8"/>
      <c r="BM1731" s="8"/>
      <c r="BN1731" s="8"/>
      <c r="BO1731" s="8"/>
      <c r="BP1731" s="8"/>
      <c r="BQ1731" s="8"/>
      <c r="BR1731" s="16" t="str">
        <v>0- Port Costs</v>
      </c>
      <c r="BV1731" s="16" t="str">
        <v>0- Port Value</v>
      </c>
      <c r="BW1731" s="8"/>
      <c r="BX1731" s="16" t="str">
        <v>0</v>
      </c>
    </row>
    <row r="1732" spans="8:76" hidden="1" outlineLevel="1" x14ac:dyDescent="0.3">
      <c r="H1732" s="16" t="str">
        <v>0 - BM Costs</v>
      </c>
      <c r="L1732" s="16" t="str">
        <v>0 - BM Port</v>
      </c>
      <c r="N1732" s="16" t="str">
        <v>0 - Port Assets</v>
      </c>
      <c r="O1732" s="8"/>
      <c r="P1732" s="8"/>
      <c r="Q1732" s="8"/>
      <c r="R1732" s="8"/>
      <c r="S1732" s="8"/>
      <c r="T1732" s="8"/>
      <c r="U1732" s="8"/>
      <c r="V1732" s="8"/>
      <c r="W1732" s="8"/>
      <c r="X1732" s="8"/>
      <c r="Y1732" s="8"/>
      <c r="Z1732" s="8"/>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8"/>
      <c r="AX1732" s="8"/>
      <c r="AY1732" s="8"/>
      <c r="AZ1732" s="8"/>
      <c r="BA1732" s="8"/>
      <c r="BB1732" s="8"/>
      <c r="BC1732" s="8"/>
      <c r="BD1732" s="8"/>
      <c r="BE1732" s="8"/>
      <c r="BF1732" s="8"/>
      <c r="BG1732" s="8"/>
      <c r="BH1732" s="8"/>
      <c r="BI1732" s="8"/>
      <c r="BJ1732" s="8"/>
      <c r="BK1732" s="8"/>
      <c r="BL1732" s="8"/>
      <c r="BM1732" s="8"/>
      <c r="BN1732" s="8"/>
      <c r="BO1732" s="8"/>
      <c r="BP1732" s="8"/>
      <c r="BQ1732" s="8"/>
      <c r="BR1732" s="16" t="str">
        <v>0- Port Costs</v>
      </c>
      <c r="BV1732" s="16" t="str">
        <v>0- Port Value</v>
      </c>
      <c r="BW1732" s="8"/>
      <c r="BX1732" s="16" t="str">
        <v>0</v>
      </c>
    </row>
    <row r="1733" spans="8:76" hidden="1" outlineLevel="1" x14ac:dyDescent="0.3">
      <c r="H1733" s="16" t="str">
        <v>0 - BM Costs</v>
      </c>
      <c r="L1733" s="16" t="str">
        <v>0 - BM Port</v>
      </c>
      <c r="N1733" s="16" t="str">
        <v>0 - Port Assets</v>
      </c>
      <c r="O1733" s="8"/>
      <c r="P1733" s="8"/>
      <c r="Q1733" s="8"/>
      <c r="R1733" s="8"/>
      <c r="S1733" s="8"/>
      <c r="T1733" s="8"/>
      <c r="U1733" s="8"/>
      <c r="V1733" s="8"/>
      <c r="W1733" s="8"/>
      <c r="X1733" s="8"/>
      <c r="Y1733" s="8"/>
      <c r="Z1733" s="8"/>
      <c r="AA1733" s="8"/>
      <c r="AB1733" s="8"/>
      <c r="AC1733" s="8"/>
      <c r="AD1733" s="8"/>
      <c r="AE1733" s="8"/>
      <c r="AF1733" s="8"/>
      <c r="AG1733" s="8"/>
      <c r="AH1733" s="8"/>
      <c r="AI1733" s="8"/>
      <c r="AJ1733" s="8"/>
      <c r="AK1733" s="8"/>
      <c r="AL1733" s="8"/>
      <c r="AM1733" s="8"/>
      <c r="AN1733" s="8"/>
      <c r="AO1733" s="8"/>
      <c r="AP1733" s="8"/>
      <c r="AQ1733" s="8"/>
      <c r="AR1733" s="8"/>
      <c r="AS1733" s="8"/>
      <c r="AT1733" s="8"/>
      <c r="AU1733" s="8"/>
      <c r="AV1733" s="8"/>
      <c r="AW1733" s="8"/>
      <c r="AX1733" s="8"/>
      <c r="AY1733" s="8"/>
      <c r="AZ1733" s="8"/>
      <c r="BA1733" s="8"/>
      <c r="BB1733" s="8"/>
      <c r="BC1733" s="8"/>
      <c r="BD1733" s="8"/>
      <c r="BE1733" s="8"/>
      <c r="BF1733" s="8"/>
      <c r="BG1733" s="8"/>
      <c r="BH1733" s="8"/>
      <c r="BI1733" s="8"/>
      <c r="BJ1733" s="8"/>
      <c r="BK1733" s="8"/>
      <c r="BL1733" s="8"/>
      <c r="BM1733" s="8"/>
      <c r="BN1733" s="8"/>
      <c r="BO1733" s="8"/>
      <c r="BP1733" s="8"/>
      <c r="BQ1733" s="8"/>
      <c r="BR1733" s="16" t="str">
        <v>0- Port Costs</v>
      </c>
      <c r="BV1733" s="16" t="str">
        <v>0- Port Value</v>
      </c>
      <c r="BW1733" s="8"/>
      <c r="BX1733" s="16" t="str">
        <v>0</v>
      </c>
    </row>
    <row r="1734" spans="8:76" hidden="1" outlineLevel="1" x14ac:dyDescent="0.3">
      <c r="H1734" s="16" t="str">
        <v>0 - BM Costs</v>
      </c>
      <c r="L1734" s="16" t="str">
        <v>0 - BM Port</v>
      </c>
      <c r="N1734" s="16" t="str">
        <v>0 - Port Assets</v>
      </c>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8"/>
      <c r="AX1734" s="8"/>
      <c r="AY1734" s="8"/>
      <c r="AZ1734" s="8"/>
      <c r="BA1734" s="8"/>
      <c r="BB1734" s="8"/>
      <c r="BC1734" s="8"/>
      <c r="BD1734" s="8"/>
      <c r="BE1734" s="8"/>
      <c r="BF1734" s="8"/>
      <c r="BG1734" s="8"/>
      <c r="BH1734" s="8"/>
      <c r="BI1734" s="8"/>
      <c r="BJ1734" s="8"/>
      <c r="BK1734" s="8"/>
      <c r="BL1734" s="8"/>
      <c r="BM1734" s="8"/>
      <c r="BN1734" s="8"/>
      <c r="BO1734" s="8"/>
      <c r="BP1734" s="8"/>
      <c r="BQ1734" s="8"/>
      <c r="BR1734" s="16" t="str">
        <v>0- Port Costs</v>
      </c>
      <c r="BV1734" s="16" t="str">
        <v>0- Port Value</v>
      </c>
      <c r="BW1734" s="8"/>
      <c r="BX1734" s="16" t="str">
        <v>0</v>
      </c>
    </row>
    <row r="1735" spans="8:76" hidden="1" outlineLevel="1" x14ac:dyDescent="0.3">
      <c r="H1735" s="16" t="str">
        <v>0 - BM Costs</v>
      </c>
      <c r="L1735" s="16" t="str">
        <v>0 - BM Port</v>
      </c>
      <c r="N1735" s="16" t="str">
        <v>0 - Port Assets</v>
      </c>
      <c r="O1735" s="8"/>
      <c r="P1735" s="8"/>
      <c r="Q1735" s="8"/>
      <c r="R1735" s="8"/>
      <c r="S1735" s="8"/>
      <c r="T1735" s="8"/>
      <c r="U1735" s="8"/>
      <c r="V1735" s="8"/>
      <c r="W1735" s="8"/>
      <c r="X1735" s="8"/>
      <c r="Y1735" s="8"/>
      <c r="Z1735" s="8"/>
      <c r="AA1735" s="8"/>
      <c r="AB1735" s="8"/>
      <c r="AC1735" s="8"/>
      <c r="AD1735" s="8"/>
      <c r="AE1735" s="8"/>
      <c r="AF1735" s="8"/>
      <c r="AG1735" s="8"/>
      <c r="AH1735" s="8"/>
      <c r="AI1735" s="8"/>
      <c r="AJ1735" s="8"/>
      <c r="AK1735" s="8"/>
      <c r="AL1735" s="8"/>
      <c r="AM1735" s="8"/>
      <c r="AN1735" s="8"/>
      <c r="AO1735" s="8"/>
      <c r="AP1735" s="8"/>
      <c r="AQ1735" s="8"/>
      <c r="AR1735" s="8"/>
      <c r="AS1735" s="8"/>
      <c r="AT1735" s="8"/>
      <c r="AU1735" s="8"/>
      <c r="AV1735" s="8"/>
      <c r="AW1735" s="8"/>
      <c r="AX1735" s="8"/>
      <c r="AY1735" s="8"/>
      <c r="AZ1735" s="8"/>
      <c r="BA1735" s="8"/>
      <c r="BB1735" s="8"/>
      <c r="BC1735" s="8"/>
      <c r="BD1735" s="8"/>
      <c r="BE1735" s="8"/>
      <c r="BF1735" s="8"/>
      <c r="BG1735" s="8"/>
      <c r="BH1735" s="8"/>
      <c r="BI1735" s="8"/>
      <c r="BJ1735" s="8"/>
      <c r="BK1735" s="8"/>
      <c r="BL1735" s="8"/>
      <c r="BM1735" s="8"/>
      <c r="BN1735" s="8"/>
      <c r="BO1735" s="8"/>
      <c r="BP1735" s="8"/>
      <c r="BQ1735" s="8"/>
      <c r="BR1735" s="16" t="str">
        <v>0- Port Costs</v>
      </c>
      <c r="BV1735" s="16" t="str">
        <v>0- Port Value</v>
      </c>
      <c r="BW1735" s="8"/>
      <c r="BX1735" s="16" t="str">
        <v>0</v>
      </c>
    </row>
    <row r="1736" spans="8:76" hidden="1" outlineLevel="1" x14ac:dyDescent="0.3">
      <c r="H1736" s="16" t="str">
        <v>0 - BM Costs</v>
      </c>
      <c r="L1736" s="16" t="str">
        <v>0 - BM Port</v>
      </c>
      <c r="N1736" s="16" t="str">
        <v>0 - Port Assets</v>
      </c>
      <c r="O1736" s="8"/>
      <c r="P1736" s="8"/>
      <c r="Q1736" s="8"/>
      <c r="R1736" s="8"/>
      <c r="S1736" s="8"/>
      <c r="T1736" s="8"/>
      <c r="U1736" s="8"/>
      <c r="V1736" s="8"/>
      <c r="W1736" s="8"/>
      <c r="X1736" s="8"/>
      <c r="Y1736" s="8"/>
      <c r="Z1736" s="8"/>
      <c r="AA1736" s="8"/>
      <c r="AB1736" s="8"/>
      <c r="AC1736" s="8"/>
      <c r="AD1736" s="8"/>
      <c r="AE1736" s="8"/>
      <c r="AF1736" s="8"/>
      <c r="AG1736" s="8"/>
      <c r="AH1736" s="8"/>
      <c r="AI1736" s="8"/>
      <c r="AJ1736" s="8"/>
      <c r="AK1736" s="8"/>
      <c r="AL1736" s="8"/>
      <c r="AM1736" s="8"/>
      <c r="AN1736" s="8"/>
      <c r="AO1736" s="8"/>
      <c r="AP1736" s="8"/>
      <c r="AQ1736" s="8"/>
      <c r="AR1736" s="8"/>
      <c r="AS1736" s="8"/>
      <c r="AT1736" s="8"/>
      <c r="AU1736" s="8"/>
      <c r="AV1736" s="8"/>
      <c r="AW1736" s="8"/>
      <c r="AX1736" s="8"/>
      <c r="AY1736" s="8"/>
      <c r="AZ1736" s="8"/>
      <c r="BA1736" s="8"/>
      <c r="BB1736" s="8"/>
      <c r="BC1736" s="8"/>
      <c r="BD1736" s="8"/>
      <c r="BE1736" s="8"/>
      <c r="BF1736" s="8"/>
      <c r="BG1736" s="8"/>
      <c r="BH1736" s="8"/>
      <c r="BI1736" s="8"/>
      <c r="BJ1736" s="8"/>
      <c r="BK1736" s="8"/>
      <c r="BL1736" s="8"/>
      <c r="BM1736" s="8"/>
      <c r="BN1736" s="8"/>
      <c r="BO1736" s="8"/>
      <c r="BP1736" s="8"/>
      <c r="BQ1736" s="8"/>
      <c r="BR1736" s="16" t="str">
        <v>0- Port Costs</v>
      </c>
      <c r="BV1736" s="16" t="str">
        <v>0- Port Value</v>
      </c>
      <c r="BW1736" s="8"/>
      <c r="BX1736" s="16" t="str">
        <v>0</v>
      </c>
    </row>
    <row r="1737" spans="8:76" hidden="1" outlineLevel="1" x14ac:dyDescent="0.3">
      <c r="H1737" s="16" t="str">
        <v>0 - BM Costs</v>
      </c>
      <c r="L1737" s="16" t="str">
        <v>0 - BM Port</v>
      </c>
      <c r="N1737" s="16" t="str">
        <v>0 - Port Assets</v>
      </c>
      <c r="O1737" s="8"/>
      <c r="P1737" s="8"/>
      <c r="Q1737" s="8"/>
      <c r="R1737" s="8"/>
      <c r="S1737" s="8"/>
      <c r="T1737" s="8"/>
      <c r="U1737" s="8"/>
      <c r="V1737" s="8"/>
      <c r="W1737" s="8"/>
      <c r="X1737" s="8"/>
      <c r="Y1737" s="8"/>
      <c r="Z1737" s="8"/>
      <c r="AA1737" s="8"/>
      <c r="AB1737" s="8"/>
      <c r="AC1737" s="8"/>
      <c r="AD1737" s="8"/>
      <c r="AE1737" s="8"/>
      <c r="AF1737" s="8"/>
      <c r="AG1737" s="8"/>
      <c r="AH1737" s="8"/>
      <c r="AI1737" s="8"/>
      <c r="AJ1737" s="8"/>
      <c r="AK1737" s="8"/>
      <c r="AL1737" s="8"/>
      <c r="AM1737" s="8"/>
      <c r="AN1737" s="8"/>
      <c r="AO1737" s="8"/>
      <c r="AP1737" s="8"/>
      <c r="AQ1737" s="8"/>
      <c r="AR1737" s="8"/>
      <c r="AS1737" s="8"/>
      <c r="AT1737" s="8"/>
      <c r="AU1737" s="8"/>
      <c r="AV1737" s="8"/>
      <c r="AW1737" s="8"/>
      <c r="AX1737" s="8"/>
      <c r="AY1737" s="8"/>
      <c r="AZ1737" s="8"/>
      <c r="BA1737" s="8"/>
      <c r="BB1737" s="8"/>
      <c r="BC1737" s="8"/>
      <c r="BD1737" s="8"/>
      <c r="BE1737" s="8"/>
      <c r="BF1737" s="8"/>
      <c r="BG1737" s="8"/>
      <c r="BH1737" s="8"/>
      <c r="BI1737" s="8"/>
      <c r="BJ1737" s="8"/>
      <c r="BK1737" s="8"/>
      <c r="BL1737" s="8"/>
      <c r="BM1737" s="8"/>
      <c r="BN1737" s="8"/>
      <c r="BO1737" s="8"/>
      <c r="BP1737" s="8"/>
      <c r="BQ1737" s="8"/>
      <c r="BR1737" s="16" t="str">
        <v>0- Port Costs</v>
      </c>
      <c r="BV1737" s="16" t="str">
        <v>0- Port Value</v>
      </c>
      <c r="BW1737" s="8"/>
      <c r="BX1737" s="16" t="str">
        <v>0</v>
      </c>
    </row>
    <row r="1738" spans="8:76" hidden="1" outlineLevel="1" x14ac:dyDescent="0.3">
      <c r="H1738" s="16" t="str">
        <v>0 - BM Costs</v>
      </c>
      <c r="L1738" s="16" t="str">
        <v>0 - BM Port</v>
      </c>
      <c r="N1738" s="16" t="str">
        <v>0 - Port Assets</v>
      </c>
      <c r="O1738" s="8"/>
      <c r="P1738" s="8"/>
      <c r="Q1738" s="8"/>
      <c r="R1738" s="8"/>
      <c r="S1738" s="8"/>
      <c r="T1738" s="8"/>
      <c r="U1738" s="8"/>
      <c r="V1738" s="8"/>
      <c r="W1738" s="8"/>
      <c r="X1738" s="8"/>
      <c r="Y1738" s="8"/>
      <c r="Z1738" s="8"/>
      <c r="AA1738" s="8"/>
      <c r="AB1738" s="8"/>
      <c r="AC1738" s="8"/>
      <c r="AD1738" s="8"/>
      <c r="AE1738" s="8"/>
      <c r="AF1738" s="8"/>
      <c r="AG1738" s="8"/>
      <c r="AH1738" s="8"/>
      <c r="AI1738" s="8"/>
      <c r="AJ1738" s="8"/>
      <c r="AK1738" s="8"/>
      <c r="AL1738" s="8"/>
      <c r="AM1738" s="8"/>
      <c r="AN1738" s="8"/>
      <c r="AO1738" s="8"/>
      <c r="AP1738" s="8"/>
      <c r="AQ1738" s="8"/>
      <c r="AR1738" s="8"/>
      <c r="AS1738" s="8"/>
      <c r="AT1738" s="8"/>
      <c r="AU1738" s="8"/>
      <c r="AV1738" s="8"/>
      <c r="AW1738" s="8"/>
      <c r="AX1738" s="8"/>
      <c r="AY1738" s="8"/>
      <c r="AZ1738" s="8"/>
      <c r="BA1738" s="8"/>
      <c r="BB1738" s="8"/>
      <c r="BC1738" s="8"/>
      <c r="BD1738" s="8"/>
      <c r="BE1738" s="8"/>
      <c r="BF1738" s="8"/>
      <c r="BG1738" s="8"/>
      <c r="BH1738" s="8"/>
      <c r="BI1738" s="8"/>
      <c r="BJ1738" s="8"/>
      <c r="BK1738" s="8"/>
      <c r="BL1738" s="8"/>
      <c r="BM1738" s="8"/>
      <c r="BN1738" s="8"/>
      <c r="BO1738" s="8"/>
      <c r="BP1738" s="8"/>
      <c r="BQ1738" s="8"/>
      <c r="BR1738" s="16" t="str">
        <v>0- Port Costs</v>
      </c>
      <c r="BV1738" s="16" t="str">
        <v>0- Port Value</v>
      </c>
      <c r="BW1738" s="8"/>
      <c r="BX1738" s="16" t="str">
        <v>0</v>
      </c>
    </row>
    <row r="1739" spans="8:76" hidden="1" outlineLevel="1" x14ac:dyDescent="0.3">
      <c r="H1739" s="16" t="str">
        <v>0 - BM Costs</v>
      </c>
      <c r="L1739" s="16" t="str">
        <v>0 - BM Port</v>
      </c>
      <c r="N1739" s="16" t="str">
        <v>0 - Port Assets</v>
      </c>
      <c r="O1739" s="8"/>
      <c r="P1739" s="8"/>
      <c r="Q1739" s="8"/>
      <c r="R1739" s="8"/>
      <c r="S1739" s="8"/>
      <c r="T1739" s="8"/>
      <c r="U1739" s="8"/>
      <c r="V1739" s="8"/>
      <c r="W1739" s="8"/>
      <c r="X1739" s="8"/>
      <c r="Y1739" s="8"/>
      <c r="Z1739" s="8"/>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8"/>
      <c r="AX1739" s="8"/>
      <c r="AY1739" s="8"/>
      <c r="AZ1739" s="8"/>
      <c r="BA1739" s="8"/>
      <c r="BB1739" s="8"/>
      <c r="BC1739" s="8"/>
      <c r="BD1739" s="8"/>
      <c r="BE1739" s="8"/>
      <c r="BF1739" s="8"/>
      <c r="BG1739" s="8"/>
      <c r="BH1739" s="8"/>
      <c r="BI1739" s="8"/>
      <c r="BJ1739" s="8"/>
      <c r="BK1739" s="8"/>
      <c r="BL1739" s="8"/>
      <c r="BM1739" s="8"/>
      <c r="BN1739" s="8"/>
      <c r="BO1739" s="8"/>
      <c r="BP1739" s="8"/>
      <c r="BQ1739" s="8"/>
      <c r="BR1739" s="16" t="str">
        <v>0- Port Costs</v>
      </c>
      <c r="BV1739" s="16" t="str">
        <v>0- Port Value</v>
      </c>
      <c r="BW1739" s="8"/>
      <c r="BX1739" s="16" t="str">
        <v>0</v>
      </c>
    </row>
    <row r="1740" spans="8:76" hidden="1" outlineLevel="1" x14ac:dyDescent="0.3">
      <c r="H1740" s="16" t="str">
        <v>0 - BM Costs</v>
      </c>
      <c r="L1740" s="16" t="str">
        <v>0 - BM Port</v>
      </c>
      <c r="N1740" s="16" t="str">
        <v>0 - Port Assets</v>
      </c>
      <c r="O1740" s="8"/>
      <c r="P1740" s="8"/>
      <c r="Q1740" s="8"/>
      <c r="R1740" s="8"/>
      <c r="S1740" s="8"/>
      <c r="T1740" s="8"/>
      <c r="U1740" s="8"/>
      <c r="V1740" s="8"/>
      <c r="W1740" s="8"/>
      <c r="X1740" s="8"/>
      <c r="Y1740" s="8"/>
      <c r="Z1740" s="8"/>
      <c r="AA1740" s="8"/>
      <c r="AB1740" s="8"/>
      <c r="AC1740" s="8"/>
      <c r="AD1740" s="8"/>
      <c r="AE1740" s="8"/>
      <c r="AF1740" s="8"/>
      <c r="AG1740" s="8"/>
      <c r="AH1740" s="8"/>
      <c r="AI1740" s="8"/>
      <c r="AJ1740" s="8"/>
      <c r="AK1740" s="8"/>
      <c r="AL1740" s="8"/>
      <c r="AM1740" s="8"/>
      <c r="AN1740" s="8"/>
      <c r="AO1740" s="8"/>
      <c r="AP1740" s="8"/>
      <c r="AQ1740" s="8"/>
      <c r="AR1740" s="8"/>
      <c r="AS1740" s="8"/>
      <c r="AT1740" s="8"/>
      <c r="AU1740" s="8"/>
      <c r="AV1740" s="8"/>
      <c r="AW1740" s="8"/>
      <c r="AX1740" s="8"/>
      <c r="AY1740" s="8"/>
      <c r="AZ1740" s="8"/>
      <c r="BA1740" s="8"/>
      <c r="BB1740" s="8"/>
      <c r="BC1740" s="8"/>
      <c r="BD1740" s="8"/>
      <c r="BE1740" s="8"/>
      <c r="BF1740" s="8"/>
      <c r="BG1740" s="8"/>
      <c r="BH1740" s="8"/>
      <c r="BI1740" s="8"/>
      <c r="BJ1740" s="8"/>
      <c r="BK1740" s="8"/>
      <c r="BL1740" s="8"/>
      <c r="BM1740" s="8"/>
      <c r="BN1740" s="8"/>
      <c r="BO1740" s="8"/>
      <c r="BP1740" s="8"/>
      <c r="BQ1740" s="8"/>
      <c r="BR1740" s="16" t="str">
        <v>0- Port Costs</v>
      </c>
      <c r="BV1740" s="16" t="str">
        <v>0- Port Value</v>
      </c>
      <c r="BW1740" s="8"/>
      <c r="BX1740" s="16" t="str">
        <v>0</v>
      </c>
    </row>
    <row r="1741" spans="8:76" hidden="1" outlineLevel="1" x14ac:dyDescent="0.3">
      <c r="H1741" s="16" t="str">
        <v>0 - BM Costs</v>
      </c>
      <c r="L1741" s="16" t="str">
        <v>0 - BM Port</v>
      </c>
      <c r="N1741" s="16" t="str">
        <v>0 - Port Assets</v>
      </c>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8"/>
      <c r="AX1741" s="8"/>
      <c r="AY1741" s="8"/>
      <c r="AZ1741" s="8"/>
      <c r="BA1741" s="8"/>
      <c r="BB1741" s="8"/>
      <c r="BC1741" s="8"/>
      <c r="BD1741" s="8"/>
      <c r="BE1741" s="8"/>
      <c r="BF1741" s="8"/>
      <c r="BG1741" s="8"/>
      <c r="BH1741" s="8"/>
      <c r="BI1741" s="8"/>
      <c r="BJ1741" s="8"/>
      <c r="BK1741" s="8"/>
      <c r="BL1741" s="8"/>
      <c r="BM1741" s="8"/>
      <c r="BN1741" s="8"/>
      <c r="BO1741" s="8"/>
      <c r="BP1741" s="8"/>
      <c r="BQ1741" s="8"/>
      <c r="BR1741" s="16" t="str">
        <v>0- Port Costs</v>
      </c>
      <c r="BV1741" s="16" t="str">
        <v>0- Port Value</v>
      </c>
      <c r="BW1741" s="8"/>
      <c r="BX1741" s="16" t="str">
        <v>0</v>
      </c>
    </row>
    <row r="1742" spans="8:76" hidden="1" outlineLevel="1" x14ac:dyDescent="0.3">
      <c r="H1742" s="16" t="str">
        <v>0 - BM Costs</v>
      </c>
      <c r="L1742" s="16" t="str">
        <v>0 - BM Port</v>
      </c>
      <c r="N1742" s="16" t="str">
        <v>0 - Port Assets</v>
      </c>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8"/>
      <c r="AX1742" s="8"/>
      <c r="AY1742" s="8"/>
      <c r="AZ1742" s="8"/>
      <c r="BA1742" s="8"/>
      <c r="BB1742" s="8"/>
      <c r="BC1742" s="8"/>
      <c r="BD1742" s="8"/>
      <c r="BE1742" s="8"/>
      <c r="BF1742" s="8"/>
      <c r="BG1742" s="8"/>
      <c r="BH1742" s="8"/>
      <c r="BI1742" s="8"/>
      <c r="BJ1742" s="8"/>
      <c r="BK1742" s="8"/>
      <c r="BL1742" s="8"/>
      <c r="BM1742" s="8"/>
      <c r="BN1742" s="8"/>
      <c r="BO1742" s="8"/>
      <c r="BP1742" s="8"/>
      <c r="BQ1742" s="8"/>
      <c r="BR1742" s="16" t="str">
        <v>0- Port Costs</v>
      </c>
      <c r="BV1742" s="16" t="str">
        <v>0- Port Value</v>
      </c>
      <c r="BW1742" s="8"/>
      <c r="BX1742" s="16" t="str">
        <v>0</v>
      </c>
    </row>
    <row r="1743" spans="8:76" hidden="1" outlineLevel="1" x14ac:dyDescent="0.3">
      <c r="H1743" s="16" t="str">
        <v>0 - BM Costs</v>
      </c>
      <c r="L1743" s="16" t="str">
        <v>0 - BM Port</v>
      </c>
      <c r="N1743" s="16" t="str">
        <v>0 - Port Assets</v>
      </c>
      <c r="O1743" s="8"/>
      <c r="P1743" s="8"/>
      <c r="Q1743" s="8"/>
      <c r="R1743" s="8"/>
      <c r="S1743" s="8"/>
      <c r="T1743" s="8"/>
      <c r="U1743" s="8"/>
      <c r="V1743" s="8"/>
      <c r="W1743" s="8"/>
      <c r="X1743" s="8"/>
      <c r="Y1743" s="8"/>
      <c r="Z1743" s="8"/>
      <c r="AA1743" s="8"/>
      <c r="AB1743" s="8"/>
      <c r="AC1743" s="8"/>
      <c r="AD1743" s="8"/>
      <c r="AE1743" s="8"/>
      <c r="AF1743" s="8"/>
      <c r="AG1743" s="8"/>
      <c r="AH1743" s="8"/>
      <c r="AI1743" s="8"/>
      <c r="AJ1743" s="8"/>
      <c r="AK1743" s="8"/>
      <c r="AL1743" s="8"/>
      <c r="AM1743" s="8"/>
      <c r="AN1743" s="8"/>
      <c r="AO1743" s="8"/>
      <c r="AP1743" s="8"/>
      <c r="AQ1743" s="8"/>
      <c r="AR1743" s="8"/>
      <c r="AS1743" s="8"/>
      <c r="AT1743" s="8"/>
      <c r="AU1743" s="8"/>
      <c r="AV1743" s="8"/>
      <c r="AW1743" s="8"/>
      <c r="AX1743" s="8"/>
      <c r="AY1743" s="8"/>
      <c r="AZ1743" s="8"/>
      <c r="BA1743" s="8"/>
      <c r="BB1743" s="8"/>
      <c r="BC1743" s="8"/>
      <c r="BD1743" s="8"/>
      <c r="BE1743" s="8"/>
      <c r="BF1743" s="8"/>
      <c r="BG1743" s="8"/>
      <c r="BH1743" s="8"/>
      <c r="BI1743" s="8"/>
      <c r="BJ1743" s="8"/>
      <c r="BK1743" s="8"/>
      <c r="BL1743" s="8"/>
      <c r="BM1743" s="8"/>
      <c r="BN1743" s="8"/>
      <c r="BO1743" s="8"/>
      <c r="BP1743" s="8"/>
      <c r="BQ1743" s="8"/>
      <c r="BR1743" s="16" t="str">
        <v>0- Port Costs</v>
      </c>
      <c r="BV1743" s="16" t="str">
        <v>0- Port Value</v>
      </c>
      <c r="BW1743" s="8"/>
      <c r="BX1743" s="16" t="str">
        <v>0</v>
      </c>
    </row>
    <row r="1744" spans="8:76" hidden="1" outlineLevel="1" x14ac:dyDescent="0.3">
      <c r="H1744" s="16" t="str">
        <v>0 - BM Costs</v>
      </c>
      <c r="L1744" s="16" t="str">
        <v>0 - BM Port</v>
      </c>
      <c r="N1744" s="16" t="str">
        <v>0 - Port Assets</v>
      </c>
      <c r="O1744" s="8"/>
      <c r="P1744" s="8"/>
      <c r="Q1744" s="8"/>
      <c r="R1744" s="8"/>
      <c r="S1744" s="8"/>
      <c r="T1744" s="8"/>
      <c r="U1744" s="8"/>
      <c r="V1744" s="8"/>
      <c r="W1744" s="8"/>
      <c r="X1744" s="8"/>
      <c r="Y1744" s="8"/>
      <c r="Z1744" s="8"/>
      <c r="AA1744" s="8"/>
      <c r="AB1744" s="8"/>
      <c r="AC1744" s="8"/>
      <c r="AD1744" s="8"/>
      <c r="AE1744" s="8"/>
      <c r="AF1744" s="8"/>
      <c r="AG1744" s="8"/>
      <c r="AH1744" s="8"/>
      <c r="AI1744" s="8"/>
      <c r="AJ1744" s="8"/>
      <c r="AK1744" s="8"/>
      <c r="AL1744" s="8"/>
      <c r="AM1744" s="8"/>
      <c r="AN1744" s="8"/>
      <c r="AO1744" s="8"/>
      <c r="AP1744" s="8"/>
      <c r="AQ1744" s="8"/>
      <c r="AR1744" s="8"/>
      <c r="AS1744" s="8"/>
      <c r="AT1744" s="8"/>
      <c r="AU1744" s="8"/>
      <c r="AV1744" s="8"/>
      <c r="AW1744" s="8"/>
      <c r="AX1744" s="8"/>
      <c r="AY1744" s="8"/>
      <c r="AZ1744" s="8"/>
      <c r="BA1744" s="8"/>
      <c r="BB1744" s="8"/>
      <c r="BC1744" s="8"/>
      <c r="BD1744" s="8"/>
      <c r="BE1744" s="8"/>
      <c r="BF1744" s="8"/>
      <c r="BG1744" s="8"/>
      <c r="BH1744" s="8"/>
      <c r="BI1744" s="8"/>
      <c r="BJ1744" s="8"/>
      <c r="BK1744" s="8"/>
      <c r="BL1744" s="8"/>
      <c r="BM1744" s="8"/>
      <c r="BN1744" s="8"/>
      <c r="BO1744" s="8"/>
      <c r="BP1744" s="8"/>
      <c r="BQ1744" s="8"/>
      <c r="BR1744" s="16" t="str">
        <v>0- Port Costs</v>
      </c>
      <c r="BV1744" s="16" t="str">
        <v>0- Port Value</v>
      </c>
      <c r="BW1744" s="8"/>
      <c r="BX1744" s="16" t="str">
        <v>0</v>
      </c>
    </row>
    <row r="1745" spans="8:76" hidden="1" outlineLevel="1" x14ac:dyDescent="0.3">
      <c r="H1745" s="16" t="str">
        <v>0 - BM Costs</v>
      </c>
      <c r="L1745" s="16" t="str">
        <v>0 - BM Port</v>
      </c>
      <c r="N1745" s="16" t="str">
        <v>0 - Port Assets</v>
      </c>
      <c r="O1745" s="8"/>
      <c r="P1745" s="8"/>
      <c r="Q1745" s="8"/>
      <c r="R1745" s="8"/>
      <c r="S1745" s="8"/>
      <c r="T1745" s="8"/>
      <c r="U1745" s="8"/>
      <c r="V1745" s="8"/>
      <c r="W1745" s="8"/>
      <c r="X1745" s="8"/>
      <c r="Y1745" s="8"/>
      <c r="Z1745" s="8"/>
      <c r="AA1745" s="8"/>
      <c r="AB1745" s="8"/>
      <c r="AC1745" s="8"/>
      <c r="AD1745" s="8"/>
      <c r="AE1745" s="8"/>
      <c r="AF1745" s="8"/>
      <c r="AG1745" s="8"/>
      <c r="AH1745" s="8"/>
      <c r="AI1745" s="8"/>
      <c r="AJ1745" s="8"/>
      <c r="AK1745" s="8"/>
      <c r="AL1745" s="8"/>
      <c r="AM1745" s="8"/>
      <c r="AN1745" s="8"/>
      <c r="AO1745" s="8"/>
      <c r="AP1745" s="8"/>
      <c r="AQ1745" s="8"/>
      <c r="AR1745" s="8"/>
      <c r="AS1745" s="8"/>
      <c r="AT1745" s="8"/>
      <c r="AU1745" s="8"/>
      <c r="AV1745" s="8"/>
      <c r="AW1745" s="8"/>
      <c r="AX1745" s="8"/>
      <c r="AY1745" s="8"/>
      <c r="AZ1745" s="8"/>
      <c r="BA1745" s="8"/>
      <c r="BB1745" s="8"/>
      <c r="BC1745" s="8"/>
      <c r="BD1745" s="8"/>
      <c r="BE1745" s="8"/>
      <c r="BF1745" s="8"/>
      <c r="BG1745" s="8"/>
      <c r="BH1745" s="8"/>
      <c r="BI1745" s="8"/>
      <c r="BJ1745" s="8"/>
      <c r="BK1745" s="8"/>
      <c r="BL1745" s="8"/>
      <c r="BM1745" s="8"/>
      <c r="BN1745" s="8"/>
      <c r="BO1745" s="8"/>
      <c r="BP1745" s="8"/>
      <c r="BQ1745" s="8"/>
      <c r="BR1745" s="16" t="str">
        <v>0- Port Costs</v>
      </c>
      <c r="BV1745" s="16" t="str">
        <v>0- Port Value</v>
      </c>
      <c r="BW1745" s="8"/>
      <c r="BX1745" s="16" t="str">
        <v>0</v>
      </c>
    </row>
    <row r="1746" spans="8:76" hidden="1" outlineLevel="1" x14ac:dyDescent="0.3">
      <c r="H1746" s="16" t="str">
        <v>0 - BM Costs</v>
      </c>
      <c r="L1746" s="16" t="str">
        <v>0 - BM Port</v>
      </c>
      <c r="N1746" s="16" t="str">
        <v>0 - Port Assets</v>
      </c>
      <c r="O1746" s="8"/>
      <c r="P1746" s="8"/>
      <c r="Q1746" s="8"/>
      <c r="R1746" s="8"/>
      <c r="S1746" s="8"/>
      <c r="T1746" s="8"/>
      <c r="U1746" s="8"/>
      <c r="V1746" s="8"/>
      <c r="W1746" s="8"/>
      <c r="X1746" s="8"/>
      <c r="Y1746" s="8"/>
      <c r="Z1746" s="8"/>
      <c r="AA1746" s="8"/>
      <c r="AB1746" s="8"/>
      <c r="AC1746" s="8"/>
      <c r="AD1746" s="8"/>
      <c r="AE1746" s="8"/>
      <c r="AF1746" s="8"/>
      <c r="AG1746" s="8"/>
      <c r="AH1746" s="8"/>
      <c r="AI1746" s="8"/>
      <c r="AJ1746" s="8"/>
      <c r="AK1746" s="8"/>
      <c r="AL1746" s="8"/>
      <c r="AM1746" s="8"/>
      <c r="AN1746" s="8"/>
      <c r="AO1746" s="8"/>
      <c r="AP1746" s="8"/>
      <c r="AQ1746" s="8"/>
      <c r="AR1746" s="8"/>
      <c r="AS1746" s="8"/>
      <c r="AT1746" s="8"/>
      <c r="AU1746" s="8"/>
      <c r="AV1746" s="8"/>
      <c r="AW1746" s="8"/>
      <c r="AX1746" s="8"/>
      <c r="AY1746" s="8"/>
      <c r="AZ1746" s="8"/>
      <c r="BA1746" s="8"/>
      <c r="BB1746" s="8"/>
      <c r="BC1746" s="8"/>
      <c r="BD1746" s="8"/>
      <c r="BE1746" s="8"/>
      <c r="BF1746" s="8"/>
      <c r="BG1746" s="8"/>
      <c r="BH1746" s="8"/>
      <c r="BI1746" s="8"/>
      <c r="BJ1746" s="8"/>
      <c r="BK1746" s="8"/>
      <c r="BL1746" s="8"/>
      <c r="BM1746" s="8"/>
      <c r="BN1746" s="8"/>
      <c r="BO1746" s="8"/>
      <c r="BP1746" s="8"/>
      <c r="BQ1746" s="8"/>
      <c r="BR1746" s="16" t="str">
        <v>0- Port Costs</v>
      </c>
      <c r="BV1746" s="16" t="str">
        <v>0- Port Value</v>
      </c>
      <c r="BW1746" s="8"/>
      <c r="BX1746" s="16" t="str">
        <v>0</v>
      </c>
    </row>
    <row r="1747" spans="8:76" hidden="1" outlineLevel="1" x14ac:dyDescent="0.3">
      <c r="H1747" s="16" t="str">
        <v>0 - BM Costs</v>
      </c>
      <c r="L1747" s="16" t="str">
        <v>0 - BM Port</v>
      </c>
      <c r="N1747" s="16" t="str">
        <v>0 - Port Assets</v>
      </c>
      <c r="O1747" s="8"/>
      <c r="P1747" s="8"/>
      <c r="Q1747" s="8"/>
      <c r="R1747" s="8"/>
      <c r="S1747" s="8"/>
      <c r="T1747" s="8"/>
      <c r="U1747" s="8"/>
      <c r="V1747" s="8"/>
      <c r="W1747" s="8"/>
      <c r="X1747" s="8"/>
      <c r="Y1747" s="8"/>
      <c r="Z1747" s="8"/>
      <c r="AA1747" s="8"/>
      <c r="AB1747" s="8"/>
      <c r="AC1747" s="8"/>
      <c r="AD1747" s="8"/>
      <c r="AE1747" s="8"/>
      <c r="AF1747" s="8"/>
      <c r="AG1747" s="8"/>
      <c r="AH1747" s="8"/>
      <c r="AI1747" s="8"/>
      <c r="AJ1747" s="8"/>
      <c r="AK1747" s="8"/>
      <c r="AL1747" s="8"/>
      <c r="AM1747" s="8"/>
      <c r="AN1747" s="8"/>
      <c r="AO1747" s="8"/>
      <c r="AP1747" s="8"/>
      <c r="AQ1747" s="8"/>
      <c r="AR1747" s="8"/>
      <c r="AS1747" s="8"/>
      <c r="AT1747" s="8"/>
      <c r="AU1747" s="8"/>
      <c r="AV1747" s="8"/>
      <c r="AW1747" s="8"/>
      <c r="AX1747" s="8"/>
      <c r="AY1747" s="8"/>
      <c r="AZ1747" s="8"/>
      <c r="BA1747" s="8"/>
      <c r="BB1747" s="8"/>
      <c r="BC1747" s="8"/>
      <c r="BD1747" s="8"/>
      <c r="BE1747" s="8"/>
      <c r="BF1747" s="8"/>
      <c r="BG1747" s="8"/>
      <c r="BH1747" s="8"/>
      <c r="BI1747" s="8"/>
      <c r="BJ1747" s="8"/>
      <c r="BK1747" s="8"/>
      <c r="BL1747" s="8"/>
      <c r="BM1747" s="8"/>
      <c r="BN1747" s="8"/>
      <c r="BO1747" s="8"/>
      <c r="BP1747" s="8"/>
      <c r="BQ1747" s="8"/>
      <c r="BR1747" s="16" t="str">
        <v>0- Port Costs</v>
      </c>
      <c r="BV1747" s="16" t="str">
        <v>0- Port Value</v>
      </c>
      <c r="BW1747" s="8"/>
      <c r="BX1747" s="16" t="str">
        <v>0</v>
      </c>
    </row>
    <row r="1748" spans="8:76" hidden="1" outlineLevel="1" x14ac:dyDescent="0.3">
      <c r="H1748" s="16" t="str">
        <v>0 - BM Costs</v>
      </c>
      <c r="L1748" s="16" t="str">
        <v>0 - BM Port</v>
      </c>
      <c r="N1748" s="16" t="str">
        <v>0 - Port Assets</v>
      </c>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c r="AL1748" s="8"/>
      <c r="AM1748" s="8"/>
      <c r="AN1748" s="8"/>
      <c r="AO1748" s="8"/>
      <c r="AP1748" s="8"/>
      <c r="AQ1748" s="8"/>
      <c r="AR1748" s="8"/>
      <c r="AS1748" s="8"/>
      <c r="AT1748" s="8"/>
      <c r="AU1748" s="8"/>
      <c r="AV1748" s="8"/>
      <c r="AW1748" s="8"/>
      <c r="AX1748" s="8"/>
      <c r="AY1748" s="8"/>
      <c r="AZ1748" s="8"/>
      <c r="BA1748" s="8"/>
      <c r="BB1748" s="8"/>
      <c r="BC1748" s="8"/>
      <c r="BD1748" s="8"/>
      <c r="BE1748" s="8"/>
      <c r="BF1748" s="8"/>
      <c r="BG1748" s="8"/>
      <c r="BH1748" s="8"/>
      <c r="BI1748" s="8"/>
      <c r="BJ1748" s="8"/>
      <c r="BK1748" s="8"/>
      <c r="BL1748" s="8"/>
      <c r="BM1748" s="8"/>
      <c r="BN1748" s="8"/>
      <c r="BO1748" s="8"/>
      <c r="BP1748" s="8"/>
      <c r="BQ1748" s="8"/>
      <c r="BR1748" s="16" t="str">
        <v>0- Port Costs</v>
      </c>
      <c r="BV1748" s="16" t="str">
        <v>0- Port Value</v>
      </c>
      <c r="BW1748" s="8"/>
      <c r="BX1748" s="16" t="str">
        <v>0</v>
      </c>
    </row>
    <row r="1749" spans="8:76" hidden="1" outlineLevel="1" x14ac:dyDescent="0.3">
      <c r="H1749" s="16" t="str">
        <v>0 - BM Costs</v>
      </c>
      <c r="L1749" s="16" t="str">
        <v>0 - BM Port</v>
      </c>
      <c r="N1749" s="16" t="str">
        <v>0 - Port Assets</v>
      </c>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c r="AL1749" s="8"/>
      <c r="AM1749" s="8"/>
      <c r="AN1749" s="8"/>
      <c r="AO1749" s="8"/>
      <c r="AP1749" s="8"/>
      <c r="AQ1749" s="8"/>
      <c r="AR1749" s="8"/>
      <c r="AS1749" s="8"/>
      <c r="AT1749" s="8"/>
      <c r="AU1749" s="8"/>
      <c r="AV1749" s="8"/>
      <c r="AW1749" s="8"/>
      <c r="AX1749" s="8"/>
      <c r="AY1749" s="8"/>
      <c r="AZ1749" s="8"/>
      <c r="BA1749" s="8"/>
      <c r="BB1749" s="8"/>
      <c r="BC1749" s="8"/>
      <c r="BD1749" s="8"/>
      <c r="BE1749" s="8"/>
      <c r="BF1749" s="8"/>
      <c r="BG1749" s="8"/>
      <c r="BH1749" s="8"/>
      <c r="BI1749" s="8"/>
      <c r="BJ1749" s="8"/>
      <c r="BK1749" s="8"/>
      <c r="BL1749" s="8"/>
      <c r="BM1749" s="8"/>
      <c r="BN1749" s="8"/>
      <c r="BO1749" s="8"/>
      <c r="BP1749" s="8"/>
      <c r="BQ1749" s="8"/>
      <c r="BR1749" s="16" t="str">
        <v>0- Port Costs</v>
      </c>
      <c r="BV1749" s="16" t="str">
        <v>0- Port Value</v>
      </c>
      <c r="BW1749" s="8"/>
      <c r="BX1749" s="16" t="str">
        <v>0</v>
      </c>
    </row>
    <row r="1750" spans="8:76" hidden="1" outlineLevel="1" x14ac:dyDescent="0.3">
      <c r="H1750" s="16" t="str">
        <v>0 - BM Costs</v>
      </c>
      <c r="L1750" s="16" t="str">
        <v>0 - BM Port</v>
      </c>
      <c r="N1750" s="16" t="str">
        <v>0 - Port Assets</v>
      </c>
      <c r="O1750" s="8"/>
      <c r="P1750" s="8"/>
      <c r="Q1750" s="8"/>
      <c r="R1750" s="8"/>
      <c r="S1750" s="8"/>
      <c r="T1750" s="8"/>
      <c r="U1750" s="8"/>
      <c r="V1750" s="8"/>
      <c r="W1750" s="8"/>
      <c r="X1750" s="8"/>
      <c r="Y1750" s="8"/>
      <c r="Z1750" s="8"/>
      <c r="AA1750" s="8"/>
      <c r="AB1750" s="8"/>
      <c r="AC1750" s="8"/>
      <c r="AD1750" s="8"/>
      <c r="AE1750" s="8"/>
      <c r="AF1750" s="8"/>
      <c r="AG1750" s="8"/>
      <c r="AH1750" s="8"/>
      <c r="AI1750" s="8"/>
      <c r="AJ1750" s="8"/>
      <c r="AK1750" s="8"/>
      <c r="AL1750" s="8"/>
      <c r="AM1750" s="8"/>
      <c r="AN1750" s="8"/>
      <c r="AO1750" s="8"/>
      <c r="AP1750" s="8"/>
      <c r="AQ1750" s="8"/>
      <c r="AR1750" s="8"/>
      <c r="AS1750" s="8"/>
      <c r="AT1750" s="8"/>
      <c r="AU1750" s="8"/>
      <c r="AV1750" s="8"/>
      <c r="AW1750" s="8"/>
      <c r="AX1750" s="8"/>
      <c r="AY1750" s="8"/>
      <c r="AZ1750" s="8"/>
      <c r="BA1750" s="8"/>
      <c r="BB1750" s="8"/>
      <c r="BC1750" s="8"/>
      <c r="BD1750" s="8"/>
      <c r="BE1750" s="8"/>
      <c r="BF1750" s="8"/>
      <c r="BG1750" s="8"/>
      <c r="BH1750" s="8"/>
      <c r="BI1750" s="8"/>
      <c r="BJ1750" s="8"/>
      <c r="BK1750" s="8"/>
      <c r="BL1750" s="8"/>
      <c r="BM1750" s="8"/>
      <c r="BN1750" s="8"/>
      <c r="BO1750" s="8"/>
      <c r="BP1750" s="8"/>
      <c r="BQ1750" s="8"/>
      <c r="BR1750" s="16" t="str">
        <v>0- Port Costs</v>
      </c>
      <c r="BV1750" s="16" t="str">
        <v>0- Port Value</v>
      </c>
      <c r="BW1750" s="8"/>
      <c r="BX1750" s="16" t="str">
        <v>0</v>
      </c>
    </row>
    <row r="1751" spans="8:76" hidden="1" outlineLevel="1" x14ac:dyDescent="0.3">
      <c r="H1751" s="16" t="str">
        <v>0 - BM Costs</v>
      </c>
      <c r="L1751" s="16" t="str">
        <v>0 - BM Port</v>
      </c>
      <c r="N1751" s="16" t="str">
        <v>0 - Port Assets</v>
      </c>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c r="AL1751" s="8"/>
      <c r="AM1751" s="8"/>
      <c r="AN1751" s="8"/>
      <c r="AO1751" s="8"/>
      <c r="AP1751" s="8"/>
      <c r="AQ1751" s="8"/>
      <c r="AR1751" s="8"/>
      <c r="AS1751" s="8"/>
      <c r="AT1751" s="8"/>
      <c r="AU1751" s="8"/>
      <c r="AV1751" s="8"/>
      <c r="AW1751" s="8"/>
      <c r="AX1751" s="8"/>
      <c r="AY1751" s="8"/>
      <c r="AZ1751" s="8"/>
      <c r="BA1751" s="8"/>
      <c r="BB1751" s="8"/>
      <c r="BC1751" s="8"/>
      <c r="BD1751" s="8"/>
      <c r="BE1751" s="8"/>
      <c r="BF1751" s="8"/>
      <c r="BG1751" s="8"/>
      <c r="BH1751" s="8"/>
      <c r="BI1751" s="8"/>
      <c r="BJ1751" s="8"/>
      <c r="BK1751" s="8"/>
      <c r="BL1751" s="8"/>
      <c r="BM1751" s="8"/>
      <c r="BN1751" s="8"/>
      <c r="BO1751" s="8"/>
      <c r="BP1751" s="8"/>
      <c r="BQ1751" s="8"/>
      <c r="BR1751" s="16" t="str">
        <v>0- Port Costs</v>
      </c>
      <c r="BV1751" s="16" t="str">
        <v>0- Port Value</v>
      </c>
      <c r="BW1751" s="8"/>
      <c r="BX1751" s="16" t="str">
        <v>0</v>
      </c>
    </row>
    <row r="1752" spans="8:76" hidden="1" outlineLevel="1" x14ac:dyDescent="0.3">
      <c r="H1752" s="16" t="str">
        <v>0 - BM Costs</v>
      </c>
      <c r="L1752" s="16" t="str">
        <v>0 - BM Port</v>
      </c>
      <c r="N1752" s="16" t="str">
        <v>0 - Port Assets</v>
      </c>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c r="AL1752" s="8"/>
      <c r="AM1752" s="8"/>
      <c r="AN1752" s="8"/>
      <c r="AO1752" s="8"/>
      <c r="AP1752" s="8"/>
      <c r="AQ1752" s="8"/>
      <c r="AR1752" s="8"/>
      <c r="AS1752" s="8"/>
      <c r="AT1752" s="8"/>
      <c r="AU1752" s="8"/>
      <c r="AV1752" s="8"/>
      <c r="AW1752" s="8"/>
      <c r="AX1752" s="8"/>
      <c r="AY1752" s="8"/>
      <c r="AZ1752" s="8"/>
      <c r="BA1752" s="8"/>
      <c r="BB1752" s="8"/>
      <c r="BC1752" s="8"/>
      <c r="BD1752" s="8"/>
      <c r="BE1752" s="8"/>
      <c r="BF1752" s="8"/>
      <c r="BG1752" s="8"/>
      <c r="BH1752" s="8"/>
      <c r="BI1752" s="8"/>
      <c r="BJ1752" s="8"/>
      <c r="BK1752" s="8"/>
      <c r="BL1752" s="8"/>
      <c r="BM1752" s="8"/>
      <c r="BN1752" s="8"/>
      <c r="BO1752" s="8"/>
      <c r="BP1752" s="8"/>
      <c r="BQ1752" s="8"/>
      <c r="BR1752" s="16" t="str">
        <v>0- Port Costs</v>
      </c>
      <c r="BV1752" s="16" t="str">
        <v>0- Port Value</v>
      </c>
      <c r="BW1752" s="8"/>
      <c r="BX1752" s="16" t="str">
        <v>0</v>
      </c>
    </row>
    <row r="1753" spans="8:76" hidden="1" outlineLevel="1" x14ac:dyDescent="0.3">
      <c r="H1753" s="16" t="str">
        <v>0 - BM Costs</v>
      </c>
      <c r="L1753" s="16" t="str">
        <v>0 - BM Port</v>
      </c>
      <c r="N1753" s="16" t="str">
        <v>0 - Port Assets</v>
      </c>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c r="AL1753" s="8"/>
      <c r="AM1753" s="8"/>
      <c r="AN1753" s="8"/>
      <c r="AO1753" s="8"/>
      <c r="AP1753" s="8"/>
      <c r="AQ1753" s="8"/>
      <c r="AR1753" s="8"/>
      <c r="AS1753" s="8"/>
      <c r="AT1753" s="8"/>
      <c r="AU1753" s="8"/>
      <c r="AV1753" s="8"/>
      <c r="AW1753" s="8"/>
      <c r="AX1753" s="8"/>
      <c r="AY1753" s="8"/>
      <c r="AZ1753" s="8"/>
      <c r="BA1753" s="8"/>
      <c r="BB1753" s="8"/>
      <c r="BC1753" s="8"/>
      <c r="BD1753" s="8"/>
      <c r="BE1753" s="8"/>
      <c r="BF1753" s="8"/>
      <c r="BG1753" s="8"/>
      <c r="BH1753" s="8"/>
      <c r="BI1753" s="8"/>
      <c r="BJ1753" s="8"/>
      <c r="BK1753" s="8"/>
      <c r="BL1753" s="8"/>
      <c r="BM1753" s="8"/>
      <c r="BN1753" s="8"/>
      <c r="BO1753" s="8"/>
      <c r="BP1753" s="8"/>
      <c r="BQ1753" s="8"/>
      <c r="BR1753" s="16" t="str">
        <v>0- Port Costs</v>
      </c>
      <c r="BV1753" s="16" t="str">
        <v>0- Port Value</v>
      </c>
      <c r="BW1753" s="8"/>
      <c r="BX1753" s="16" t="str">
        <v>0</v>
      </c>
    </row>
    <row r="1754" spans="8:76" hidden="1" outlineLevel="1" x14ac:dyDescent="0.3">
      <c r="H1754" s="16" t="str">
        <v>0 - BM Costs</v>
      </c>
      <c r="L1754" s="16" t="str">
        <v>0 - BM Port</v>
      </c>
      <c r="N1754" s="16" t="str">
        <v>0 - Port Assets</v>
      </c>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c r="AL1754" s="8"/>
      <c r="AM1754" s="8"/>
      <c r="AN1754" s="8"/>
      <c r="AO1754" s="8"/>
      <c r="AP1754" s="8"/>
      <c r="AQ1754" s="8"/>
      <c r="AR1754" s="8"/>
      <c r="AS1754" s="8"/>
      <c r="AT1754" s="8"/>
      <c r="AU1754" s="8"/>
      <c r="AV1754" s="8"/>
      <c r="AW1754" s="8"/>
      <c r="AX1754" s="8"/>
      <c r="AY1754" s="8"/>
      <c r="AZ1754" s="8"/>
      <c r="BA1754" s="8"/>
      <c r="BB1754" s="8"/>
      <c r="BC1754" s="8"/>
      <c r="BD1754" s="8"/>
      <c r="BE1754" s="8"/>
      <c r="BF1754" s="8"/>
      <c r="BG1754" s="8"/>
      <c r="BH1754" s="8"/>
      <c r="BI1754" s="8"/>
      <c r="BJ1754" s="8"/>
      <c r="BK1754" s="8"/>
      <c r="BL1754" s="8"/>
      <c r="BM1754" s="8"/>
      <c r="BN1754" s="8"/>
      <c r="BO1754" s="8"/>
      <c r="BP1754" s="8"/>
      <c r="BQ1754" s="8"/>
      <c r="BR1754" s="16" t="str">
        <v>0- Port Costs</v>
      </c>
      <c r="BV1754" s="16" t="str">
        <v>0- Port Value</v>
      </c>
      <c r="BW1754" s="8"/>
      <c r="BX1754" s="16" t="str">
        <v>0</v>
      </c>
    </row>
    <row r="1755" spans="8:76" hidden="1" outlineLevel="1" x14ac:dyDescent="0.3">
      <c r="H1755" s="16" t="str">
        <v>0 - BM Costs</v>
      </c>
      <c r="L1755" s="16" t="str">
        <v>0 - BM Port</v>
      </c>
      <c r="N1755" s="16" t="str">
        <v>0 - Port Assets</v>
      </c>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c r="AL1755" s="8"/>
      <c r="AM1755" s="8"/>
      <c r="AN1755" s="8"/>
      <c r="AO1755" s="8"/>
      <c r="AP1755" s="8"/>
      <c r="AQ1755" s="8"/>
      <c r="AR1755" s="8"/>
      <c r="AS1755" s="8"/>
      <c r="AT1755" s="8"/>
      <c r="AU1755" s="8"/>
      <c r="AV1755" s="8"/>
      <c r="AW1755" s="8"/>
      <c r="AX1755" s="8"/>
      <c r="AY1755" s="8"/>
      <c r="AZ1755" s="8"/>
      <c r="BA1755" s="8"/>
      <c r="BB1755" s="8"/>
      <c r="BC1755" s="8"/>
      <c r="BD1755" s="8"/>
      <c r="BE1755" s="8"/>
      <c r="BF1755" s="8"/>
      <c r="BG1755" s="8"/>
      <c r="BH1755" s="8"/>
      <c r="BI1755" s="8"/>
      <c r="BJ1755" s="8"/>
      <c r="BK1755" s="8"/>
      <c r="BL1755" s="8"/>
      <c r="BM1755" s="8"/>
      <c r="BN1755" s="8"/>
      <c r="BO1755" s="8"/>
      <c r="BP1755" s="8"/>
      <c r="BQ1755" s="8"/>
      <c r="BR1755" s="16" t="str">
        <v>0- Port Costs</v>
      </c>
      <c r="BV1755" s="16" t="str">
        <v>0- Port Value</v>
      </c>
      <c r="BW1755" s="8"/>
      <c r="BX1755" s="16" t="str">
        <v>0</v>
      </c>
    </row>
    <row r="1756" spans="8:76" hidden="1" outlineLevel="1" x14ac:dyDescent="0.3">
      <c r="H1756" s="16" t="str">
        <v>0 - BM Costs</v>
      </c>
      <c r="L1756" s="16" t="str">
        <v>0 - BM Port</v>
      </c>
      <c r="N1756" s="16" t="str">
        <v>0 - Port Assets</v>
      </c>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8"/>
      <c r="AX1756" s="8"/>
      <c r="AY1756" s="8"/>
      <c r="AZ1756" s="8"/>
      <c r="BA1756" s="8"/>
      <c r="BB1756" s="8"/>
      <c r="BC1756" s="8"/>
      <c r="BD1756" s="8"/>
      <c r="BE1756" s="8"/>
      <c r="BF1756" s="8"/>
      <c r="BG1756" s="8"/>
      <c r="BH1756" s="8"/>
      <c r="BI1756" s="8"/>
      <c r="BJ1756" s="8"/>
      <c r="BK1756" s="8"/>
      <c r="BL1756" s="8"/>
      <c r="BM1756" s="8"/>
      <c r="BN1756" s="8"/>
      <c r="BO1756" s="8"/>
      <c r="BP1756" s="8"/>
      <c r="BQ1756" s="8"/>
      <c r="BR1756" s="16" t="str">
        <v>0- Port Costs</v>
      </c>
      <c r="BV1756" s="16" t="str">
        <v>0- Port Value</v>
      </c>
      <c r="BW1756" s="8"/>
      <c r="BX1756" s="16" t="str">
        <v>0</v>
      </c>
    </row>
    <row r="1757" spans="8:76" hidden="1" outlineLevel="1" x14ac:dyDescent="0.3">
      <c r="H1757" s="16" t="str">
        <v>0 - BM Costs</v>
      </c>
      <c r="L1757" s="16" t="str">
        <v>0 - BM Port</v>
      </c>
      <c r="N1757" s="16" t="str">
        <v>0 - Port Assets</v>
      </c>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c r="AL1757" s="8"/>
      <c r="AM1757" s="8"/>
      <c r="AN1757" s="8"/>
      <c r="AO1757" s="8"/>
      <c r="AP1757" s="8"/>
      <c r="AQ1757" s="8"/>
      <c r="AR1757" s="8"/>
      <c r="AS1757" s="8"/>
      <c r="AT1757" s="8"/>
      <c r="AU1757" s="8"/>
      <c r="AV1757" s="8"/>
      <c r="AW1757" s="8"/>
      <c r="AX1757" s="8"/>
      <c r="AY1757" s="8"/>
      <c r="AZ1757" s="8"/>
      <c r="BA1757" s="8"/>
      <c r="BB1757" s="8"/>
      <c r="BC1757" s="8"/>
      <c r="BD1757" s="8"/>
      <c r="BE1757" s="8"/>
      <c r="BF1757" s="8"/>
      <c r="BG1757" s="8"/>
      <c r="BH1757" s="8"/>
      <c r="BI1757" s="8"/>
      <c r="BJ1757" s="8"/>
      <c r="BK1757" s="8"/>
      <c r="BL1757" s="8"/>
      <c r="BM1757" s="8"/>
      <c r="BN1757" s="8"/>
      <c r="BO1757" s="8"/>
      <c r="BP1757" s="8"/>
      <c r="BQ1757" s="8"/>
      <c r="BR1757" s="16" t="str">
        <v>0- Port Costs</v>
      </c>
      <c r="BV1757" s="16" t="str">
        <v>0- Port Value</v>
      </c>
      <c r="BW1757" s="8"/>
      <c r="BX1757" s="16" t="str">
        <v>0</v>
      </c>
    </row>
    <row r="1758" spans="8:76" hidden="1" outlineLevel="1" x14ac:dyDescent="0.3">
      <c r="H1758" s="16" t="str">
        <v>0 - BM Costs</v>
      </c>
      <c r="L1758" s="16" t="str">
        <v>0 - BM Port</v>
      </c>
      <c r="N1758" s="16" t="str">
        <v>0 - Port Assets</v>
      </c>
      <c r="O1758" s="8"/>
      <c r="P1758" s="8"/>
      <c r="Q1758" s="8"/>
      <c r="R1758" s="8"/>
      <c r="S1758" s="8"/>
      <c r="T1758" s="8"/>
      <c r="U1758" s="8"/>
      <c r="V1758" s="8"/>
      <c r="W1758" s="8"/>
      <c r="X1758" s="8"/>
      <c r="Y1758" s="8"/>
      <c r="Z1758" s="8"/>
      <c r="AA1758" s="8"/>
      <c r="AB1758" s="8"/>
      <c r="AC1758" s="8"/>
      <c r="AD1758" s="8"/>
      <c r="AE1758" s="8"/>
      <c r="AF1758" s="8"/>
      <c r="AG1758" s="8"/>
      <c r="AH1758" s="8"/>
      <c r="AI1758" s="8"/>
      <c r="AJ1758" s="8"/>
      <c r="AK1758" s="8"/>
      <c r="AL1758" s="8"/>
      <c r="AM1758" s="8"/>
      <c r="AN1758" s="8"/>
      <c r="AO1758" s="8"/>
      <c r="AP1758" s="8"/>
      <c r="AQ1758" s="8"/>
      <c r="AR1758" s="8"/>
      <c r="AS1758" s="8"/>
      <c r="AT1758" s="8"/>
      <c r="AU1758" s="8"/>
      <c r="AV1758" s="8"/>
      <c r="AW1758" s="8"/>
      <c r="AX1758" s="8"/>
      <c r="AY1758" s="8"/>
      <c r="AZ1758" s="8"/>
      <c r="BA1758" s="8"/>
      <c r="BB1758" s="8"/>
      <c r="BC1758" s="8"/>
      <c r="BD1758" s="8"/>
      <c r="BE1758" s="8"/>
      <c r="BF1758" s="8"/>
      <c r="BG1758" s="8"/>
      <c r="BH1758" s="8"/>
      <c r="BI1758" s="8"/>
      <c r="BJ1758" s="8"/>
      <c r="BK1758" s="8"/>
      <c r="BL1758" s="8"/>
      <c r="BM1758" s="8"/>
      <c r="BN1758" s="8"/>
      <c r="BO1758" s="8"/>
      <c r="BP1758" s="8"/>
      <c r="BQ1758" s="8"/>
      <c r="BR1758" s="16" t="str">
        <v>0- Port Costs</v>
      </c>
      <c r="BV1758" s="16" t="str">
        <v>0- Port Value</v>
      </c>
      <c r="BW1758" s="8"/>
      <c r="BX1758" s="16" t="str">
        <v>0</v>
      </c>
    </row>
    <row r="1759" spans="8:76" hidden="1" outlineLevel="1" x14ac:dyDescent="0.3">
      <c r="H1759" s="16" t="str">
        <v>0 - BM Costs</v>
      </c>
      <c r="L1759" s="16" t="str">
        <v>0 - BM Port</v>
      </c>
      <c r="N1759" s="16" t="str">
        <v>0 - Port Assets</v>
      </c>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8"/>
      <c r="AX1759" s="8"/>
      <c r="AY1759" s="8"/>
      <c r="AZ1759" s="8"/>
      <c r="BA1759" s="8"/>
      <c r="BB1759" s="8"/>
      <c r="BC1759" s="8"/>
      <c r="BD1759" s="8"/>
      <c r="BE1759" s="8"/>
      <c r="BF1759" s="8"/>
      <c r="BG1759" s="8"/>
      <c r="BH1759" s="8"/>
      <c r="BI1759" s="8"/>
      <c r="BJ1759" s="8"/>
      <c r="BK1759" s="8"/>
      <c r="BL1759" s="8"/>
      <c r="BM1759" s="8"/>
      <c r="BN1759" s="8"/>
      <c r="BO1759" s="8"/>
      <c r="BP1759" s="8"/>
      <c r="BQ1759" s="8"/>
      <c r="BR1759" s="16" t="str">
        <v>0- Port Costs</v>
      </c>
      <c r="BV1759" s="16" t="str">
        <v>0- Port Value</v>
      </c>
      <c r="BW1759" s="8"/>
      <c r="BX1759" s="16" t="str">
        <v>0</v>
      </c>
    </row>
    <row r="1760" spans="8:76" hidden="1" outlineLevel="1" x14ac:dyDescent="0.3">
      <c r="H1760" s="16" t="str">
        <v>0 - BM Costs</v>
      </c>
      <c r="L1760" s="16" t="str">
        <v>0 - BM Port</v>
      </c>
      <c r="N1760" s="16" t="str">
        <v>0 - Port Assets</v>
      </c>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c r="AL1760" s="8"/>
      <c r="AM1760" s="8"/>
      <c r="AN1760" s="8"/>
      <c r="AO1760" s="8"/>
      <c r="AP1760" s="8"/>
      <c r="AQ1760" s="8"/>
      <c r="AR1760" s="8"/>
      <c r="AS1760" s="8"/>
      <c r="AT1760" s="8"/>
      <c r="AU1760" s="8"/>
      <c r="AV1760" s="8"/>
      <c r="AW1760" s="8"/>
      <c r="AX1760" s="8"/>
      <c r="AY1760" s="8"/>
      <c r="AZ1760" s="8"/>
      <c r="BA1760" s="8"/>
      <c r="BB1760" s="8"/>
      <c r="BC1760" s="8"/>
      <c r="BD1760" s="8"/>
      <c r="BE1760" s="8"/>
      <c r="BF1760" s="8"/>
      <c r="BG1760" s="8"/>
      <c r="BH1760" s="8"/>
      <c r="BI1760" s="8"/>
      <c r="BJ1760" s="8"/>
      <c r="BK1760" s="8"/>
      <c r="BL1760" s="8"/>
      <c r="BM1760" s="8"/>
      <c r="BN1760" s="8"/>
      <c r="BO1760" s="8"/>
      <c r="BP1760" s="8"/>
      <c r="BQ1760" s="8"/>
      <c r="BR1760" s="16" t="str">
        <v>0- Port Costs</v>
      </c>
      <c r="BV1760" s="16" t="str">
        <v>0- Port Value</v>
      </c>
      <c r="BW1760" s="8"/>
      <c r="BX1760" s="16" t="str">
        <v>0</v>
      </c>
    </row>
    <row r="1761" spans="8:76" hidden="1" outlineLevel="1" x14ac:dyDescent="0.3">
      <c r="H1761" s="16" t="str">
        <v>0 - BM Costs</v>
      </c>
      <c r="L1761" s="16" t="str">
        <v>0 - BM Port</v>
      </c>
      <c r="N1761" s="16" t="str">
        <v>0 - Port Assets</v>
      </c>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8"/>
      <c r="AX1761" s="8"/>
      <c r="AY1761" s="8"/>
      <c r="AZ1761" s="8"/>
      <c r="BA1761" s="8"/>
      <c r="BB1761" s="8"/>
      <c r="BC1761" s="8"/>
      <c r="BD1761" s="8"/>
      <c r="BE1761" s="8"/>
      <c r="BF1761" s="8"/>
      <c r="BG1761" s="8"/>
      <c r="BH1761" s="8"/>
      <c r="BI1761" s="8"/>
      <c r="BJ1761" s="8"/>
      <c r="BK1761" s="8"/>
      <c r="BL1761" s="8"/>
      <c r="BM1761" s="8"/>
      <c r="BN1761" s="8"/>
      <c r="BO1761" s="8"/>
      <c r="BP1761" s="8"/>
      <c r="BQ1761" s="8"/>
      <c r="BR1761" s="16" t="str">
        <v>0- Port Costs</v>
      </c>
      <c r="BV1761" s="16" t="str">
        <v>0- Port Value</v>
      </c>
      <c r="BW1761" s="8"/>
      <c r="BX1761" s="16" t="str">
        <v>0</v>
      </c>
    </row>
    <row r="1762" spans="8:76" hidden="1" outlineLevel="1" x14ac:dyDescent="0.3">
      <c r="H1762" s="16" t="str">
        <v>0 - BM Costs</v>
      </c>
      <c r="L1762" s="16" t="str">
        <v>0 - BM Port</v>
      </c>
      <c r="N1762" s="16" t="str">
        <v>0 - Port Assets</v>
      </c>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c r="AL1762" s="8"/>
      <c r="AM1762" s="8"/>
      <c r="AN1762" s="8"/>
      <c r="AO1762" s="8"/>
      <c r="AP1762" s="8"/>
      <c r="AQ1762" s="8"/>
      <c r="AR1762" s="8"/>
      <c r="AS1762" s="8"/>
      <c r="AT1762" s="8"/>
      <c r="AU1762" s="8"/>
      <c r="AV1762" s="8"/>
      <c r="AW1762" s="8"/>
      <c r="AX1762" s="8"/>
      <c r="AY1762" s="8"/>
      <c r="AZ1762" s="8"/>
      <c r="BA1762" s="8"/>
      <c r="BB1762" s="8"/>
      <c r="BC1762" s="8"/>
      <c r="BD1762" s="8"/>
      <c r="BE1762" s="8"/>
      <c r="BF1762" s="8"/>
      <c r="BG1762" s="8"/>
      <c r="BH1762" s="8"/>
      <c r="BI1762" s="8"/>
      <c r="BJ1762" s="8"/>
      <c r="BK1762" s="8"/>
      <c r="BL1762" s="8"/>
      <c r="BM1762" s="8"/>
      <c r="BN1762" s="8"/>
      <c r="BO1762" s="8"/>
      <c r="BP1762" s="8"/>
      <c r="BQ1762" s="8"/>
      <c r="BR1762" s="16" t="str">
        <v>0- Port Costs</v>
      </c>
      <c r="BV1762" s="16" t="str">
        <v>0- Port Value</v>
      </c>
      <c r="BW1762" s="8"/>
      <c r="BX1762" s="16" t="str">
        <v>0</v>
      </c>
    </row>
    <row r="1763" spans="8:76" hidden="1" outlineLevel="1" x14ac:dyDescent="0.3">
      <c r="H1763" s="16" t="str">
        <v>0 - BM Costs</v>
      </c>
      <c r="L1763" s="16" t="str">
        <v>0 - BM Port</v>
      </c>
      <c r="N1763" s="16" t="str">
        <v>0 - Port Assets</v>
      </c>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8"/>
      <c r="AX1763" s="8"/>
      <c r="AY1763" s="8"/>
      <c r="AZ1763" s="8"/>
      <c r="BA1763" s="8"/>
      <c r="BB1763" s="8"/>
      <c r="BC1763" s="8"/>
      <c r="BD1763" s="8"/>
      <c r="BE1763" s="8"/>
      <c r="BF1763" s="8"/>
      <c r="BG1763" s="8"/>
      <c r="BH1763" s="8"/>
      <c r="BI1763" s="8"/>
      <c r="BJ1763" s="8"/>
      <c r="BK1763" s="8"/>
      <c r="BL1763" s="8"/>
      <c r="BM1763" s="8"/>
      <c r="BN1763" s="8"/>
      <c r="BO1763" s="8"/>
      <c r="BP1763" s="8"/>
      <c r="BQ1763" s="8"/>
      <c r="BR1763" s="16" t="str">
        <v>0- Port Costs</v>
      </c>
      <c r="BV1763" s="16" t="str">
        <v>0- Port Value</v>
      </c>
      <c r="BW1763" s="8"/>
      <c r="BX1763" s="16" t="str">
        <v>0</v>
      </c>
    </row>
    <row r="1764" spans="8:76" hidden="1" outlineLevel="1" x14ac:dyDescent="0.3">
      <c r="H1764" s="16" t="str">
        <v>0 - BM Costs</v>
      </c>
      <c r="L1764" s="16" t="str">
        <v>0 - BM Port</v>
      </c>
      <c r="N1764" s="16" t="str">
        <v>0 - Port Assets</v>
      </c>
      <c r="O1764" s="8"/>
      <c r="P1764" s="8"/>
      <c r="Q1764" s="8"/>
      <c r="R1764" s="8"/>
      <c r="S1764" s="8"/>
      <c r="T1764" s="8"/>
      <c r="U1764" s="8"/>
      <c r="V1764" s="8"/>
      <c r="W1764" s="8"/>
      <c r="X1764" s="8"/>
      <c r="Y1764" s="8"/>
      <c r="Z1764" s="8"/>
      <c r="AA1764" s="8"/>
      <c r="AB1764" s="8"/>
      <c r="AC1764" s="8"/>
      <c r="AD1764" s="8"/>
      <c r="AE1764" s="8"/>
      <c r="AF1764" s="8"/>
      <c r="AG1764" s="8"/>
      <c r="AH1764" s="8"/>
      <c r="AI1764" s="8"/>
      <c r="AJ1764" s="8"/>
      <c r="AK1764" s="8"/>
      <c r="AL1764" s="8"/>
      <c r="AM1764" s="8"/>
      <c r="AN1764" s="8"/>
      <c r="AO1764" s="8"/>
      <c r="AP1764" s="8"/>
      <c r="AQ1764" s="8"/>
      <c r="AR1764" s="8"/>
      <c r="AS1764" s="8"/>
      <c r="AT1764" s="8"/>
      <c r="AU1764" s="8"/>
      <c r="AV1764" s="8"/>
      <c r="AW1764" s="8"/>
      <c r="AX1764" s="8"/>
      <c r="AY1764" s="8"/>
      <c r="AZ1764" s="8"/>
      <c r="BA1764" s="8"/>
      <c r="BB1764" s="8"/>
      <c r="BC1764" s="8"/>
      <c r="BD1764" s="8"/>
      <c r="BE1764" s="8"/>
      <c r="BF1764" s="8"/>
      <c r="BG1764" s="8"/>
      <c r="BH1764" s="8"/>
      <c r="BI1764" s="8"/>
      <c r="BJ1764" s="8"/>
      <c r="BK1764" s="8"/>
      <c r="BL1764" s="8"/>
      <c r="BM1764" s="8"/>
      <c r="BN1764" s="8"/>
      <c r="BO1764" s="8"/>
      <c r="BP1764" s="8"/>
      <c r="BQ1764" s="8"/>
      <c r="BR1764" s="16" t="str">
        <v>0- Port Costs</v>
      </c>
      <c r="BV1764" s="16" t="str">
        <v>0- Port Value</v>
      </c>
      <c r="BW1764" s="8"/>
      <c r="BX1764" s="16" t="str">
        <v>0</v>
      </c>
    </row>
    <row r="1765" spans="8:76" hidden="1" outlineLevel="1" x14ac:dyDescent="0.3">
      <c r="H1765" s="16" t="str">
        <v>0 - BM Costs</v>
      </c>
      <c r="L1765" s="16" t="str">
        <v>0 - BM Port</v>
      </c>
      <c r="N1765" s="16" t="str">
        <v>0 - Port Assets</v>
      </c>
      <c r="O1765" s="8"/>
      <c r="P1765" s="8"/>
      <c r="Q1765" s="8"/>
      <c r="R1765" s="8"/>
      <c r="S1765" s="8"/>
      <c r="T1765" s="8"/>
      <c r="U1765" s="8"/>
      <c r="V1765" s="8"/>
      <c r="W1765" s="8"/>
      <c r="X1765" s="8"/>
      <c r="Y1765" s="8"/>
      <c r="Z1765" s="8"/>
      <c r="AA1765" s="8"/>
      <c r="AB1765" s="8"/>
      <c r="AC1765" s="8"/>
      <c r="AD1765" s="8"/>
      <c r="AE1765" s="8"/>
      <c r="AF1765" s="8"/>
      <c r="AG1765" s="8"/>
      <c r="AH1765" s="8"/>
      <c r="AI1765" s="8"/>
      <c r="AJ1765" s="8"/>
      <c r="AK1765" s="8"/>
      <c r="AL1765" s="8"/>
      <c r="AM1765" s="8"/>
      <c r="AN1765" s="8"/>
      <c r="AO1765" s="8"/>
      <c r="AP1765" s="8"/>
      <c r="AQ1765" s="8"/>
      <c r="AR1765" s="8"/>
      <c r="AS1765" s="8"/>
      <c r="AT1765" s="8"/>
      <c r="AU1765" s="8"/>
      <c r="AV1765" s="8"/>
      <c r="AW1765" s="8"/>
      <c r="AX1765" s="8"/>
      <c r="AY1765" s="8"/>
      <c r="AZ1765" s="8"/>
      <c r="BA1765" s="8"/>
      <c r="BB1765" s="8"/>
      <c r="BC1765" s="8"/>
      <c r="BD1765" s="8"/>
      <c r="BE1765" s="8"/>
      <c r="BF1765" s="8"/>
      <c r="BG1765" s="8"/>
      <c r="BH1765" s="8"/>
      <c r="BI1765" s="8"/>
      <c r="BJ1765" s="8"/>
      <c r="BK1765" s="8"/>
      <c r="BL1765" s="8"/>
      <c r="BM1765" s="8"/>
      <c r="BN1765" s="8"/>
      <c r="BO1765" s="8"/>
      <c r="BP1765" s="8"/>
      <c r="BQ1765" s="8"/>
      <c r="BR1765" s="16" t="str">
        <v>0- Port Costs</v>
      </c>
      <c r="BV1765" s="16" t="str">
        <v>0- Port Value</v>
      </c>
      <c r="BW1765" s="8"/>
      <c r="BX1765" s="16" t="str">
        <v>0</v>
      </c>
    </row>
    <row r="1766" spans="8:76" hidden="1" outlineLevel="1" x14ac:dyDescent="0.3">
      <c r="H1766" s="16" t="str">
        <v>0 - BM Costs</v>
      </c>
      <c r="L1766" s="16" t="str">
        <v>0 - BM Port</v>
      </c>
      <c r="N1766" s="16" t="str">
        <v>0 - Port Assets</v>
      </c>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c r="AL1766" s="8"/>
      <c r="AM1766" s="8"/>
      <c r="AN1766" s="8"/>
      <c r="AO1766" s="8"/>
      <c r="AP1766" s="8"/>
      <c r="AQ1766" s="8"/>
      <c r="AR1766" s="8"/>
      <c r="AS1766" s="8"/>
      <c r="AT1766" s="8"/>
      <c r="AU1766" s="8"/>
      <c r="AV1766" s="8"/>
      <c r="AW1766" s="8"/>
      <c r="AX1766" s="8"/>
      <c r="AY1766" s="8"/>
      <c r="AZ1766" s="8"/>
      <c r="BA1766" s="8"/>
      <c r="BB1766" s="8"/>
      <c r="BC1766" s="8"/>
      <c r="BD1766" s="8"/>
      <c r="BE1766" s="8"/>
      <c r="BF1766" s="8"/>
      <c r="BG1766" s="8"/>
      <c r="BH1766" s="8"/>
      <c r="BI1766" s="8"/>
      <c r="BJ1766" s="8"/>
      <c r="BK1766" s="8"/>
      <c r="BL1766" s="8"/>
      <c r="BM1766" s="8"/>
      <c r="BN1766" s="8"/>
      <c r="BO1766" s="8"/>
      <c r="BP1766" s="8"/>
      <c r="BQ1766" s="8"/>
      <c r="BR1766" s="16" t="str">
        <v>0- Port Costs</v>
      </c>
      <c r="BV1766" s="16" t="str">
        <v>0- Port Value</v>
      </c>
      <c r="BW1766" s="8"/>
      <c r="BX1766" s="16" t="str">
        <v>0</v>
      </c>
    </row>
    <row r="1767" spans="8:76" hidden="1" outlineLevel="1" x14ac:dyDescent="0.3">
      <c r="H1767" s="16" t="str">
        <v>0 - BM Costs</v>
      </c>
      <c r="L1767" s="16" t="str">
        <v>0 - BM Port</v>
      </c>
      <c r="N1767" s="16" t="str">
        <v>0 - Port Assets</v>
      </c>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8"/>
      <c r="AX1767" s="8"/>
      <c r="AY1767" s="8"/>
      <c r="AZ1767" s="8"/>
      <c r="BA1767" s="8"/>
      <c r="BB1767" s="8"/>
      <c r="BC1767" s="8"/>
      <c r="BD1767" s="8"/>
      <c r="BE1767" s="8"/>
      <c r="BF1767" s="8"/>
      <c r="BG1767" s="8"/>
      <c r="BH1767" s="8"/>
      <c r="BI1767" s="8"/>
      <c r="BJ1767" s="8"/>
      <c r="BK1767" s="8"/>
      <c r="BL1767" s="8"/>
      <c r="BM1767" s="8"/>
      <c r="BN1767" s="8"/>
      <c r="BO1767" s="8"/>
      <c r="BP1767" s="8"/>
      <c r="BQ1767" s="8"/>
      <c r="BR1767" s="16" t="str">
        <v>0- Port Costs</v>
      </c>
      <c r="BV1767" s="16" t="str">
        <v>0- Port Value</v>
      </c>
      <c r="BW1767" s="8"/>
      <c r="BX1767" s="16" t="str">
        <v>0</v>
      </c>
    </row>
    <row r="1768" spans="8:76" hidden="1" outlineLevel="1" x14ac:dyDescent="0.3">
      <c r="H1768" s="16" t="str">
        <v>0 - BM Costs</v>
      </c>
      <c r="L1768" s="16" t="str">
        <v>0 - BM Port</v>
      </c>
      <c r="N1768" s="16" t="str">
        <v>0 - Port Assets</v>
      </c>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c r="AL1768" s="8"/>
      <c r="AM1768" s="8"/>
      <c r="AN1768" s="8"/>
      <c r="AO1768" s="8"/>
      <c r="AP1768" s="8"/>
      <c r="AQ1768" s="8"/>
      <c r="AR1768" s="8"/>
      <c r="AS1768" s="8"/>
      <c r="AT1768" s="8"/>
      <c r="AU1768" s="8"/>
      <c r="AV1768" s="8"/>
      <c r="AW1768" s="8"/>
      <c r="AX1768" s="8"/>
      <c r="AY1768" s="8"/>
      <c r="AZ1768" s="8"/>
      <c r="BA1768" s="8"/>
      <c r="BB1768" s="8"/>
      <c r="BC1768" s="8"/>
      <c r="BD1768" s="8"/>
      <c r="BE1768" s="8"/>
      <c r="BF1768" s="8"/>
      <c r="BG1768" s="8"/>
      <c r="BH1768" s="8"/>
      <c r="BI1768" s="8"/>
      <c r="BJ1768" s="8"/>
      <c r="BK1768" s="8"/>
      <c r="BL1768" s="8"/>
      <c r="BM1768" s="8"/>
      <c r="BN1768" s="8"/>
      <c r="BO1768" s="8"/>
      <c r="BP1768" s="8"/>
      <c r="BQ1768" s="8"/>
      <c r="BR1768" s="16" t="str">
        <v>0- Port Costs</v>
      </c>
      <c r="BV1768" s="16" t="str">
        <v>0- Port Value</v>
      </c>
      <c r="BW1768" s="8"/>
      <c r="BX1768" s="16" t="str">
        <v>0</v>
      </c>
    </row>
    <row r="1769" spans="8:76" hidden="1" outlineLevel="1" x14ac:dyDescent="0.3">
      <c r="H1769" s="16" t="str">
        <v>0 - BM Costs</v>
      </c>
      <c r="L1769" s="16" t="str">
        <v>0 - BM Port</v>
      </c>
      <c r="N1769" s="16" t="str">
        <v>0 - Port Assets</v>
      </c>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c r="AL1769" s="8"/>
      <c r="AM1769" s="8"/>
      <c r="AN1769" s="8"/>
      <c r="AO1769" s="8"/>
      <c r="AP1769" s="8"/>
      <c r="AQ1769" s="8"/>
      <c r="AR1769" s="8"/>
      <c r="AS1769" s="8"/>
      <c r="AT1769" s="8"/>
      <c r="AU1769" s="8"/>
      <c r="AV1769" s="8"/>
      <c r="AW1769" s="8"/>
      <c r="AX1769" s="8"/>
      <c r="AY1769" s="8"/>
      <c r="AZ1769" s="8"/>
      <c r="BA1769" s="8"/>
      <c r="BB1769" s="8"/>
      <c r="BC1769" s="8"/>
      <c r="BD1769" s="8"/>
      <c r="BE1769" s="8"/>
      <c r="BF1769" s="8"/>
      <c r="BG1769" s="8"/>
      <c r="BH1769" s="8"/>
      <c r="BI1769" s="8"/>
      <c r="BJ1769" s="8"/>
      <c r="BK1769" s="8"/>
      <c r="BL1769" s="8"/>
      <c r="BM1769" s="8"/>
      <c r="BN1769" s="8"/>
      <c r="BO1769" s="8"/>
      <c r="BP1769" s="8"/>
      <c r="BQ1769" s="8"/>
      <c r="BR1769" s="16" t="str">
        <v>0- Port Costs</v>
      </c>
      <c r="BV1769" s="16" t="str">
        <v>0- Port Value</v>
      </c>
      <c r="BW1769" s="8"/>
      <c r="BX1769" s="16" t="str">
        <v>0</v>
      </c>
    </row>
    <row r="1770" spans="8:76" hidden="1" outlineLevel="1" x14ac:dyDescent="0.3">
      <c r="H1770" s="16" t="str">
        <v>0 - BM Costs</v>
      </c>
      <c r="L1770" s="16" t="str">
        <v>0 - BM Port</v>
      </c>
      <c r="N1770" s="16" t="str">
        <v>0 - Port Assets</v>
      </c>
      <c r="O1770" s="8"/>
      <c r="P1770" s="8"/>
      <c r="Q1770" s="8"/>
      <c r="R1770" s="8"/>
      <c r="S1770" s="8"/>
      <c r="T1770" s="8"/>
      <c r="U1770" s="8"/>
      <c r="V1770" s="8"/>
      <c r="W1770" s="8"/>
      <c r="X1770" s="8"/>
      <c r="Y1770" s="8"/>
      <c r="Z1770" s="8"/>
      <c r="AA1770" s="8"/>
      <c r="AB1770" s="8"/>
      <c r="AC1770" s="8"/>
      <c r="AD1770" s="8"/>
      <c r="AE1770" s="8"/>
      <c r="AF1770" s="8"/>
      <c r="AG1770" s="8"/>
      <c r="AH1770" s="8"/>
      <c r="AI1770" s="8"/>
      <c r="AJ1770" s="8"/>
      <c r="AK1770" s="8"/>
      <c r="AL1770" s="8"/>
      <c r="AM1770" s="8"/>
      <c r="AN1770" s="8"/>
      <c r="AO1770" s="8"/>
      <c r="AP1770" s="8"/>
      <c r="AQ1770" s="8"/>
      <c r="AR1770" s="8"/>
      <c r="AS1770" s="8"/>
      <c r="AT1770" s="8"/>
      <c r="AU1770" s="8"/>
      <c r="AV1770" s="8"/>
      <c r="AW1770" s="8"/>
      <c r="AX1770" s="8"/>
      <c r="AY1770" s="8"/>
      <c r="AZ1770" s="8"/>
      <c r="BA1770" s="8"/>
      <c r="BB1770" s="8"/>
      <c r="BC1770" s="8"/>
      <c r="BD1770" s="8"/>
      <c r="BE1770" s="8"/>
      <c r="BF1770" s="8"/>
      <c r="BG1770" s="8"/>
      <c r="BH1770" s="8"/>
      <c r="BI1770" s="8"/>
      <c r="BJ1770" s="8"/>
      <c r="BK1770" s="8"/>
      <c r="BL1770" s="8"/>
      <c r="BM1770" s="8"/>
      <c r="BN1770" s="8"/>
      <c r="BO1770" s="8"/>
      <c r="BP1770" s="8"/>
      <c r="BQ1770" s="8"/>
      <c r="BR1770" s="16" t="str">
        <v>0- Port Costs</v>
      </c>
      <c r="BV1770" s="16" t="str">
        <v>0- Port Value</v>
      </c>
      <c r="BW1770" s="8"/>
      <c r="BX1770" s="16" t="str">
        <v>0</v>
      </c>
    </row>
    <row r="1771" spans="8:76" hidden="1" outlineLevel="1" x14ac:dyDescent="0.3">
      <c r="H1771" s="16" t="str">
        <v>0 - BM Costs</v>
      </c>
      <c r="L1771" s="16" t="str">
        <v>0 - BM Port</v>
      </c>
      <c r="N1771" s="16" t="str">
        <v>0 - Port Assets</v>
      </c>
      <c r="O1771" s="8"/>
      <c r="P1771" s="8"/>
      <c r="Q1771" s="8"/>
      <c r="R1771" s="8"/>
      <c r="S1771" s="8"/>
      <c r="T1771" s="8"/>
      <c r="U1771" s="8"/>
      <c r="V1771" s="8"/>
      <c r="W1771" s="8"/>
      <c r="X1771" s="8"/>
      <c r="Y1771" s="8"/>
      <c r="Z1771" s="8"/>
      <c r="AA1771" s="8"/>
      <c r="AB1771" s="8"/>
      <c r="AC1771" s="8"/>
      <c r="AD1771" s="8"/>
      <c r="AE1771" s="8"/>
      <c r="AF1771" s="8"/>
      <c r="AG1771" s="8"/>
      <c r="AH1771" s="8"/>
      <c r="AI1771" s="8"/>
      <c r="AJ1771" s="8"/>
      <c r="AK1771" s="8"/>
      <c r="AL1771" s="8"/>
      <c r="AM1771" s="8"/>
      <c r="AN1771" s="8"/>
      <c r="AO1771" s="8"/>
      <c r="AP1771" s="8"/>
      <c r="AQ1771" s="8"/>
      <c r="AR1771" s="8"/>
      <c r="AS1771" s="8"/>
      <c r="AT1771" s="8"/>
      <c r="AU1771" s="8"/>
      <c r="AV1771" s="8"/>
      <c r="AW1771" s="8"/>
      <c r="AX1771" s="8"/>
      <c r="AY1771" s="8"/>
      <c r="AZ1771" s="8"/>
      <c r="BA1771" s="8"/>
      <c r="BB1771" s="8"/>
      <c r="BC1771" s="8"/>
      <c r="BD1771" s="8"/>
      <c r="BE1771" s="8"/>
      <c r="BF1771" s="8"/>
      <c r="BG1771" s="8"/>
      <c r="BH1771" s="8"/>
      <c r="BI1771" s="8"/>
      <c r="BJ1771" s="8"/>
      <c r="BK1771" s="8"/>
      <c r="BL1771" s="8"/>
      <c r="BM1771" s="8"/>
      <c r="BN1771" s="8"/>
      <c r="BO1771" s="8"/>
      <c r="BP1771" s="8"/>
      <c r="BQ1771" s="8"/>
      <c r="BR1771" s="16" t="str">
        <v>0- Port Costs</v>
      </c>
      <c r="BV1771" s="16" t="str">
        <v>0- Port Value</v>
      </c>
      <c r="BW1771" s="8"/>
      <c r="BX1771" s="16" t="str">
        <v>0</v>
      </c>
    </row>
    <row r="1772" spans="8:76" hidden="1" outlineLevel="1" x14ac:dyDescent="0.3">
      <c r="H1772" s="16" t="str">
        <v>0 - BM Costs</v>
      </c>
      <c r="L1772" s="16" t="str">
        <v>0 - BM Port</v>
      </c>
      <c r="N1772" s="16" t="str">
        <v>0 - Port Assets</v>
      </c>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c r="AL1772" s="8"/>
      <c r="AM1772" s="8"/>
      <c r="AN1772" s="8"/>
      <c r="AO1772" s="8"/>
      <c r="AP1772" s="8"/>
      <c r="AQ1772" s="8"/>
      <c r="AR1772" s="8"/>
      <c r="AS1772" s="8"/>
      <c r="AT1772" s="8"/>
      <c r="AU1772" s="8"/>
      <c r="AV1772" s="8"/>
      <c r="AW1772" s="8"/>
      <c r="AX1772" s="8"/>
      <c r="AY1772" s="8"/>
      <c r="AZ1772" s="8"/>
      <c r="BA1772" s="8"/>
      <c r="BB1772" s="8"/>
      <c r="BC1772" s="8"/>
      <c r="BD1772" s="8"/>
      <c r="BE1772" s="8"/>
      <c r="BF1772" s="8"/>
      <c r="BG1772" s="8"/>
      <c r="BH1772" s="8"/>
      <c r="BI1772" s="8"/>
      <c r="BJ1772" s="8"/>
      <c r="BK1772" s="8"/>
      <c r="BL1772" s="8"/>
      <c r="BM1772" s="8"/>
      <c r="BN1772" s="8"/>
      <c r="BO1772" s="8"/>
      <c r="BP1772" s="8"/>
      <c r="BQ1772" s="8"/>
      <c r="BR1772" s="16" t="str">
        <v>0- Port Costs</v>
      </c>
      <c r="BV1772" s="16" t="str">
        <v>0- Port Value</v>
      </c>
      <c r="BW1772" s="8"/>
      <c r="BX1772" s="16" t="str">
        <v>0</v>
      </c>
    </row>
    <row r="1773" spans="8:76" hidden="1" outlineLevel="1" x14ac:dyDescent="0.3">
      <c r="H1773" s="16" t="str">
        <v>0 - BM Costs</v>
      </c>
      <c r="L1773" s="16" t="str">
        <v>0 - BM Port</v>
      </c>
      <c r="N1773" s="16" t="str">
        <v>0 - Port Assets</v>
      </c>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8"/>
      <c r="AL1773" s="8"/>
      <c r="AM1773" s="8"/>
      <c r="AN1773" s="8"/>
      <c r="AO1773" s="8"/>
      <c r="AP1773" s="8"/>
      <c r="AQ1773" s="8"/>
      <c r="AR1773" s="8"/>
      <c r="AS1773" s="8"/>
      <c r="AT1773" s="8"/>
      <c r="AU1773" s="8"/>
      <c r="AV1773" s="8"/>
      <c r="AW1773" s="8"/>
      <c r="AX1773" s="8"/>
      <c r="AY1773" s="8"/>
      <c r="AZ1773" s="8"/>
      <c r="BA1773" s="8"/>
      <c r="BB1773" s="8"/>
      <c r="BC1773" s="8"/>
      <c r="BD1773" s="8"/>
      <c r="BE1773" s="8"/>
      <c r="BF1773" s="8"/>
      <c r="BG1773" s="8"/>
      <c r="BH1773" s="8"/>
      <c r="BI1773" s="8"/>
      <c r="BJ1773" s="8"/>
      <c r="BK1773" s="8"/>
      <c r="BL1773" s="8"/>
      <c r="BM1773" s="8"/>
      <c r="BN1773" s="8"/>
      <c r="BO1773" s="8"/>
      <c r="BP1773" s="8"/>
      <c r="BQ1773" s="8"/>
      <c r="BR1773" s="16" t="str">
        <v>0- Port Costs</v>
      </c>
      <c r="BV1773" s="16" t="str">
        <v>0- Port Value</v>
      </c>
      <c r="BW1773" s="8"/>
      <c r="BX1773" s="16" t="str">
        <v>0</v>
      </c>
    </row>
    <row r="1774" spans="8:76" hidden="1" outlineLevel="1" x14ac:dyDescent="0.3">
      <c r="H1774" s="16" t="str">
        <v>0 - BM Costs</v>
      </c>
      <c r="L1774" s="16" t="str">
        <v>0 - BM Port</v>
      </c>
      <c r="N1774" s="16" t="str">
        <v>0 - Port Assets</v>
      </c>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c r="AL1774" s="8"/>
      <c r="AM1774" s="8"/>
      <c r="AN1774" s="8"/>
      <c r="AO1774" s="8"/>
      <c r="AP1774" s="8"/>
      <c r="AQ1774" s="8"/>
      <c r="AR1774" s="8"/>
      <c r="AS1774" s="8"/>
      <c r="AT1774" s="8"/>
      <c r="AU1774" s="8"/>
      <c r="AV1774" s="8"/>
      <c r="AW1774" s="8"/>
      <c r="AX1774" s="8"/>
      <c r="AY1774" s="8"/>
      <c r="AZ1774" s="8"/>
      <c r="BA1774" s="8"/>
      <c r="BB1774" s="8"/>
      <c r="BC1774" s="8"/>
      <c r="BD1774" s="8"/>
      <c r="BE1774" s="8"/>
      <c r="BF1774" s="8"/>
      <c r="BG1774" s="8"/>
      <c r="BH1774" s="8"/>
      <c r="BI1774" s="8"/>
      <c r="BJ1774" s="8"/>
      <c r="BK1774" s="8"/>
      <c r="BL1774" s="8"/>
      <c r="BM1774" s="8"/>
      <c r="BN1774" s="8"/>
      <c r="BO1774" s="8"/>
      <c r="BP1774" s="8"/>
      <c r="BQ1774" s="8"/>
      <c r="BR1774" s="16" t="str">
        <v>0- Port Costs</v>
      </c>
      <c r="BV1774" s="16" t="str">
        <v>0- Port Value</v>
      </c>
      <c r="BW1774" s="8"/>
      <c r="BX1774" s="16" t="str">
        <v>0</v>
      </c>
    </row>
    <row r="1775" spans="8:76" hidden="1" outlineLevel="1" x14ac:dyDescent="0.3">
      <c r="H1775" s="16" t="str">
        <v>0 - BM Costs</v>
      </c>
      <c r="L1775" s="16" t="str">
        <v>0 - BM Port</v>
      </c>
      <c r="N1775" s="16" t="str">
        <v>0 - Port Assets</v>
      </c>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8"/>
      <c r="AX1775" s="8"/>
      <c r="AY1775" s="8"/>
      <c r="AZ1775" s="8"/>
      <c r="BA1775" s="8"/>
      <c r="BB1775" s="8"/>
      <c r="BC1775" s="8"/>
      <c r="BD1775" s="8"/>
      <c r="BE1775" s="8"/>
      <c r="BF1775" s="8"/>
      <c r="BG1775" s="8"/>
      <c r="BH1775" s="8"/>
      <c r="BI1775" s="8"/>
      <c r="BJ1775" s="8"/>
      <c r="BK1775" s="8"/>
      <c r="BL1775" s="8"/>
      <c r="BM1775" s="8"/>
      <c r="BN1775" s="8"/>
      <c r="BO1775" s="8"/>
      <c r="BP1775" s="8"/>
      <c r="BQ1775" s="8"/>
      <c r="BR1775" s="16" t="str">
        <v>0- Port Costs</v>
      </c>
      <c r="BV1775" s="16" t="str">
        <v>0- Port Value</v>
      </c>
      <c r="BW1775" s="8"/>
      <c r="BX1775" s="16" t="str">
        <v>0</v>
      </c>
    </row>
    <row r="1776" spans="8:76" hidden="1" outlineLevel="1" x14ac:dyDescent="0.3">
      <c r="H1776" s="16" t="str">
        <v>0 - BM Costs</v>
      </c>
      <c r="L1776" s="16" t="str">
        <v>0 - BM Port</v>
      </c>
      <c r="N1776" s="16" t="str">
        <v>0 - Port Assets</v>
      </c>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8"/>
      <c r="BA1776" s="8"/>
      <c r="BB1776" s="8"/>
      <c r="BC1776" s="8"/>
      <c r="BD1776" s="8"/>
      <c r="BE1776" s="8"/>
      <c r="BF1776" s="8"/>
      <c r="BG1776" s="8"/>
      <c r="BH1776" s="8"/>
      <c r="BI1776" s="8"/>
      <c r="BJ1776" s="8"/>
      <c r="BK1776" s="8"/>
      <c r="BL1776" s="8"/>
      <c r="BM1776" s="8"/>
      <c r="BN1776" s="8"/>
      <c r="BO1776" s="8"/>
      <c r="BP1776" s="8"/>
      <c r="BQ1776" s="8"/>
      <c r="BR1776" s="16" t="str">
        <v>0- Port Costs</v>
      </c>
      <c r="BV1776" s="16" t="str">
        <v>0- Port Value</v>
      </c>
      <c r="BW1776" s="8"/>
      <c r="BX1776" s="16" t="str">
        <v>0</v>
      </c>
    </row>
    <row r="1777" spans="8:76" hidden="1" outlineLevel="1" x14ac:dyDescent="0.3">
      <c r="H1777" s="16" t="str">
        <v>0 - BM Costs</v>
      </c>
      <c r="L1777" s="16" t="str">
        <v>0 - BM Port</v>
      </c>
      <c r="N1777" s="16" t="str">
        <v>0 - Port Assets</v>
      </c>
      <c r="O1777" s="8"/>
      <c r="P1777" s="8"/>
      <c r="Q1777" s="8"/>
      <c r="R1777" s="8"/>
      <c r="S1777" s="8"/>
      <c r="T1777" s="8"/>
      <c r="U1777" s="8"/>
      <c r="V1777" s="8"/>
      <c r="W1777" s="8"/>
      <c r="X1777" s="8"/>
      <c r="Y1777" s="8"/>
      <c r="Z1777" s="8"/>
      <c r="AA1777" s="8"/>
      <c r="AB1777" s="8"/>
      <c r="AC1777" s="8"/>
      <c r="AD1777" s="8"/>
      <c r="AE1777" s="8"/>
      <c r="AF1777" s="8"/>
      <c r="AG1777" s="8"/>
      <c r="AH1777" s="8"/>
      <c r="AI1777" s="8"/>
      <c r="AJ1777" s="8"/>
      <c r="AK1777" s="8"/>
      <c r="AL1777" s="8"/>
      <c r="AM1777" s="8"/>
      <c r="AN1777" s="8"/>
      <c r="AO1777" s="8"/>
      <c r="AP1777" s="8"/>
      <c r="AQ1777" s="8"/>
      <c r="AR1777" s="8"/>
      <c r="AS1777" s="8"/>
      <c r="AT1777" s="8"/>
      <c r="AU1777" s="8"/>
      <c r="AV1777" s="8"/>
      <c r="AW1777" s="8"/>
      <c r="AX1777" s="8"/>
      <c r="AY1777" s="8"/>
      <c r="AZ1777" s="8"/>
      <c r="BA1777" s="8"/>
      <c r="BB1777" s="8"/>
      <c r="BC1777" s="8"/>
      <c r="BD1777" s="8"/>
      <c r="BE1777" s="8"/>
      <c r="BF1777" s="8"/>
      <c r="BG1777" s="8"/>
      <c r="BH1777" s="8"/>
      <c r="BI1777" s="8"/>
      <c r="BJ1777" s="8"/>
      <c r="BK1777" s="8"/>
      <c r="BL1777" s="8"/>
      <c r="BM1777" s="8"/>
      <c r="BN1777" s="8"/>
      <c r="BO1777" s="8"/>
      <c r="BP1777" s="8"/>
      <c r="BQ1777" s="8"/>
      <c r="BR1777" s="16" t="str">
        <v>0- Port Costs</v>
      </c>
      <c r="BV1777" s="16" t="str">
        <v>0- Port Value</v>
      </c>
      <c r="BW1777" s="8"/>
      <c r="BX1777" s="16" t="str">
        <v>0</v>
      </c>
    </row>
    <row r="1778" spans="8:76" hidden="1" outlineLevel="1" x14ac:dyDescent="0.3">
      <c r="H1778" s="16" t="str">
        <v>0 - BM Costs</v>
      </c>
      <c r="L1778" s="16" t="str">
        <v>0 - BM Port</v>
      </c>
      <c r="N1778" s="16" t="str">
        <v>0 - Port Assets</v>
      </c>
      <c r="O1778" s="8"/>
      <c r="P1778" s="8"/>
      <c r="Q1778" s="8"/>
      <c r="R1778" s="8"/>
      <c r="S1778" s="8"/>
      <c r="T1778" s="8"/>
      <c r="U1778" s="8"/>
      <c r="V1778" s="8"/>
      <c r="W1778" s="8"/>
      <c r="X1778" s="8"/>
      <c r="Y1778" s="8"/>
      <c r="Z1778" s="8"/>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c r="BA1778" s="8"/>
      <c r="BB1778" s="8"/>
      <c r="BC1778" s="8"/>
      <c r="BD1778" s="8"/>
      <c r="BE1778" s="8"/>
      <c r="BF1778" s="8"/>
      <c r="BG1778" s="8"/>
      <c r="BH1778" s="8"/>
      <c r="BI1778" s="8"/>
      <c r="BJ1778" s="8"/>
      <c r="BK1778" s="8"/>
      <c r="BL1778" s="8"/>
      <c r="BM1778" s="8"/>
      <c r="BN1778" s="8"/>
      <c r="BO1778" s="8"/>
      <c r="BP1778" s="8"/>
      <c r="BQ1778" s="8"/>
      <c r="BR1778" s="16" t="str">
        <v>0- Port Costs</v>
      </c>
      <c r="BV1778" s="16" t="str">
        <v>0- Port Value</v>
      </c>
      <c r="BW1778" s="8"/>
      <c r="BX1778" s="16" t="str">
        <v>0</v>
      </c>
    </row>
    <row r="1779" spans="8:76" hidden="1" outlineLevel="1" x14ac:dyDescent="0.3">
      <c r="H1779" s="16" t="str">
        <v>0 - BM Costs</v>
      </c>
      <c r="L1779" s="16" t="str">
        <v>0 - BM Port</v>
      </c>
      <c r="N1779" s="16" t="str">
        <v>0 - Port Assets</v>
      </c>
      <c r="O1779" s="8"/>
      <c r="P1779" s="8"/>
      <c r="Q1779" s="8"/>
      <c r="R1779" s="8"/>
      <c r="S1779" s="8"/>
      <c r="T1779" s="8"/>
      <c r="U1779" s="8"/>
      <c r="V1779" s="8"/>
      <c r="W1779" s="8"/>
      <c r="X1779" s="8"/>
      <c r="Y1779" s="8"/>
      <c r="Z1779" s="8"/>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c r="BB1779" s="8"/>
      <c r="BC1779" s="8"/>
      <c r="BD1779" s="8"/>
      <c r="BE1779" s="8"/>
      <c r="BF1779" s="8"/>
      <c r="BG1779" s="8"/>
      <c r="BH1779" s="8"/>
      <c r="BI1779" s="8"/>
      <c r="BJ1779" s="8"/>
      <c r="BK1779" s="8"/>
      <c r="BL1779" s="8"/>
      <c r="BM1779" s="8"/>
      <c r="BN1779" s="8"/>
      <c r="BO1779" s="8"/>
      <c r="BP1779" s="8"/>
      <c r="BQ1779" s="8"/>
      <c r="BR1779" s="16" t="str">
        <v>0- Port Costs</v>
      </c>
      <c r="BV1779" s="16" t="str">
        <v>0- Port Value</v>
      </c>
      <c r="BW1779" s="8"/>
      <c r="BX1779" s="16" t="str">
        <v>0</v>
      </c>
    </row>
    <row r="1780" spans="8:76" hidden="1" outlineLevel="1" x14ac:dyDescent="0.3">
      <c r="H1780" s="16" t="str">
        <v>0 - BM Costs</v>
      </c>
      <c r="L1780" s="16" t="str">
        <v>0 - BM Port</v>
      </c>
      <c r="N1780" s="16" t="str">
        <v>0 - Port Assets</v>
      </c>
      <c r="O1780" s="8"/>
      <c r="P1780" s="8"/>
      <c r="Q1780" s="8"/>
      <c r="R1780" s="8"/>
      <c r="S1780" s="8"/>
      <c r="T1780" s="8"/>
      <c r="U1780" s="8"/>
      <c r="V1780" s="8"/>
      <c r="W1780" s="8"/>
      <c r="X1780" s="8"/>
      <c r="Y1780" s="8"/>
      <c r="Z1780" s="8"/>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8"/>
      <c r="AX1780" s="8"/>
      <c r="AY1780" s="8"/>
      <c r="AZ1780" s="8"/>
      <c r="BA1780" s="8"/>
      <c r="BB1780" s="8"/>
      <c r="BC1780" s="8"/>
      <c r="BD1780" s="8"/>
      <c r="BE1780" s="8"/>
      <c r="BF1780" s="8"/>
      <c r="BG1780" s="8"/>
      <c r="BH1780" s="8"/>
      <c r="BI1780" s="8"/>
      <c r="BJ1780" s="8"/>
      <c r="BK1780" s="8"/>
      <c r="BL1780" s="8"/>
      <c r="BM1780" s="8"/>
      <c r="BN1780" s="8"/>
      <c r="BO1780" s="8"/>
      <c r="BP1780" s="8"/>
      <c r="BQ1780" s="8"/>
      <c r="BR1780" s="16" t="str">
        <v>0- Port Costs</v>
      </c>
      <c r="BV1780" s="16" t="str">
        <v>0- Port Value</v>
      </c>
      <c r="BW1780" s="8"/>
      <c r="BX1780" s="16" t="str">
        <v>0</v>
      </c>
    </row>
    <row r="1781" spans="8:76" hidden="1" outlineLevel="1" x14ac:dyDescent="0.3">
      <c r="H1781" s="16" t="str">
        <v>0 - BM Costs</v>
      </c>
      <c r="L1781" s="16" t="str">
        <v>0 - BM Port</v>
      </c>
      <c r="N1781" s="16" t="str">
        <v>0 - Port Assets</v>
      </c>
      <c r="O1781" s="8"/>
      <c r="P1781" s="8"/>
      <c r="Q1781" s="8"/>
      <c r="R1781" s="8"/>
      <c r="S1781" s="8"/>
      <c r="T1781" s="8"/>
      <c r="U1781" s="8"/>
      <c r="V1781" s="8"/>
      <c r="W1781" s="8"/>
      <c r="X1781" s="8"/>
      <c r="Y1781" s="8"/>
      <c r="Z1781" s="8"/>
      <c r="AA1781" s="8"/>
      <c r="AB1781" s="8"/>
      <c r="AC1781" s="8"/>
      <c r="AD1781" s="8"/>
      <c r="AE1781" s="8"/>
      <c r="AF1781" s="8"/>
      <c r="AG1781" s="8"/>
      <c r="AH1781" s="8"/>
      <c r="AI1781" s="8"/>
      <c r="AJ1781" s="8"/>
      <c r="AK1781" s="8"/>
      <c r="AL1781" s="8"/>
      <c r="AM1781" s="8"/>
      <c r="AN1781" s="8"/>
      <c r="AO1781" s="8"/>
      <c r="AP1781" s="8"/>
      <c r="AQ1781" s="8"/>
      <c r="AR1781" s="8"/>
      <c r="AS1781" s="8"/>
      <c r="AT1781" s="8"/>
      <c r="AU1781" s="8"/>
      <c r="AV1781" s="8"/>
      <c r="AW1781" s="8"/>
      <c r="AX1781" s="8"/>
      <c r="AY1781" s="8"/>
      <c r="AZ1781" s="8"/>
      <c r="BA1781" s="8"/>
      <c r="BB1781" s="8"/>
      <c r="BC1781" s="8"/>
      <c r="BD1781" s="8"/>
      <c r="BE1781" s="8"/>
      <c r="BF1781" s="8"/>
      <c r="BG1781" s="8"/>
      <c r="BH1781" s="8"/>
      <c r="BI1781" s="8"/>
      <c r="BJ1781" s="8"/>
      <c r="BK1781" s="8"/>
      <c r="BL1781" s="8"/>
      <c r="BM1781" s="8"/>
      <c r="BN1781" s="8"/>
      <c r="BO1781" s="8"/>
      <c r="BP1781" s="8"/>
      <c r="BQ1781" s="8"/>
      <c r="BR1781" s="16" t="str">
        <v>0- Port Costs</v>
      </c>
      <c r="BV1781" s="16" t="str">
        <v>0- Port Value</v>
      </c>
      <c r="BW1781" s="8"/>
      <c r="BX1781" s="16" t="str">
        <v>0</v>
      </c>
    </row>
    <row r="1782" spans="8:76" hidden="1" outlineLevel="1" x14ac:dyDescent="0.3">
      <c r="H1782" s="16" t="str">
        <v>0 - BM Costs</v>
      </c>
      <c r="L1782" s="16" t="str">
        <v>0 - BM Port</v>
      </c>
      <c r="N1782" s="16" t="str">
        <v>0 - Port Assets</v>
      </c>
      <c r="O1782" s="8"/>
      <c r="P1782" s="8"/>
      <c r="Q1782" s="8"/>
      <c r="R1782" s="8"/>
      <c r="S1782" s="8"/>
      <c r="T1782" s="8"/>
      <c r="U1782" s="8"/>
      <c r="V1782" s="8"/>
      <c r="W1782" s="8"/>
      <c r="X1782" s="8"/>
      <c r="Y1782" s="8"/>
      <c r="Z1782" s="8"/>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c r="BD1782" s="8"/>
      <c r="BE1782" s="8"/>
      <c r="BF1782" s="8"/>
      <c r="BG1782" s="8"/>
      <c r="BH1782" s="8"/>
      <c r="BI1782" s="8"/>
      <c r="BJ1782" s="8"/>
      <c r="BK1782" s="8"/>
      <c r="BL1782" s="8"/>
      <c r="BM1782" s="8"/>
      <c r="BN1782" s="8"/>
      <c r="BO1782" s="8"/>
      <c r="BP1782" s="8"/>
      <c r="BQ1782" s="8"/>
      <c r="BR1782" s="16" t="str">
        <v>0- Port Costs</v>
      </c>
      <c r="BV1782" s="16" t="str">
        <v>0- Port Value</v>
      </c>
      <c r="BW1782" s="8"/>
      <c r="BX1782" s="16" t="str">
        <v>0</v>
      </c>
    </row>
    <row r="1783" spans="8:76" hidden="1" outlineLevel="1" x14ac:dyDescent="0.3">
      <c r="H1783" s="16" t="str">
        <v>0 - BM Costs</v>
      </c>
      <c r="L1783" s="16" t="str">
        <v>0 - BM Port</v>
      </c>
      <c r="N1783" s="16" t="str">
        <v>0 - Port Assets</v>
      </c>
      <c r="O1783" s="8"/>
      <c r="P1783" s="8"/>
      <c r="Q1783" s="8"/>
      <c r="R1783" s="8"/>
      <c r="S1783" s="8"/>
      <c r="T1783" s="8"/>
      <c r="U1783" s="8"/>
      <c r="V1783" s="8"/>
      <c r="W1783" s="8"/>
      <c r="X1783" s="8"/>
      <c r="Y1783" s="8"/>
      <c r="Z1783" s="8"/>
      <c r="AA1783" s="8"/>
      <c r="AB1783" s="8"/>
      <c r="AC1783" s="8"/>
      <c r="AD1783" s="8"/>
      <c r="AE1783" s="8"/>
      <c r="AF1783" s="8"/>
      <c r="AG1783" s="8"/>
      <c r="AH1783" s="8"/>
      <c r="AI1783" s="8"/>
      <c r="AJ1783" s="8"/>
      <c r="AK1783" s="8"/>
      <c r="AL1783" s="8"/>
      <c r="AM1783" s="8"/>
      <c r="AN1783" s="8"/>
      <c r="AO1783" s="8"/>
      <c r="AP1783" s="8"/>
      <c r="AQ1783" s="8"/>
      <c r="AR1783" s="8"/>
      <c r="AS1783" s="8"/>
      <c r="AT1783" s="8"/>
      <c r="AU1783" s="8"/>
      <c r="AV1783" s="8"/>
      <c r="AW1783" s="8"/>
      <c r="AX1783" s="8"/>
      <c r="AY1783" s="8"/>
      <c r="AZ1783" s="8"/>
      <c r="BA1783" s="8"/>
      <c r="BB1783" s="8"/>
      <c r="BC1783" s="8"/>
      <c r="BD1783" s="8"/>
      <c r="BE1783" s="8"/>
      <c r="BF1783" s="8"/>
      <c r="BG1783" s="8"/>
      <c r="BH1783" s="8"/>
      <c r="BI1783" s="8"/>
      <c r="BJ1783" s="8"/>
      <c r="BK1783" s="8"/>
      <c r="BL1783" s="8"/>
      <c r="BM1783" s="8"/>
      <c r="BN1783" s="8"/>
      <c r="BO1783" s="8"/>
      <c r="BP1783" s="8"/>
      <c r="BQ1783" s="8"/>
      <c r="BR1783" s="16" t="str">
        <v>0- Port Costs</v>
      </c>
      <c r="BV1783" s="16" t="str">
        <v>0- Port Value</v>
      </c>
      <c r="BW1783" s="8"/>
      <c r="BX1783" s="16" t="str">
        <v>0</v>
      </c>
    </row>
    <row r="1784" spans="8:76" hidden="1" outlineLevel="1" x14ac:dyDescent="0.3">
      <c r="H1784" s="16" t="str">
        <v>0 - BM Costs</v>
      </c>
      <c r="L1784" s="16" t="str">
        <v>0 - BM Port</v>
      </c>
      <c r="N1784" s="16" t="str">
        <v>0 - Port Assets</v>
      </c>
      <c r="O1784" s="8"/>
      <c r="P1784" s="8"/>
      <c r="Q1784" s="8"/>
      <c r="R1784" s="8"/>
      <c r="S1784" s="8"/>
      <c r="T1784" s="8"/>
      <c r="U1784" s="8"/>
      <c r="V1784" s="8"/>
      <c r="W1784" s="8"/>
      <c r="X1784" s="8"/>
      <c r="Y1784" s="8"/>
      <c r="Z1784" s="8"/>
      <c r="AA1784" s="8"/>
      <c r="AB1784" s="8"/>
      <c r="AC1784" s="8"/>
      <c r="AD1784" s="8"/>
      <c r="AE1784" s="8"/>
      <c r="AF1784" s="8"/>
      <c r="AG1784" s="8"/>
      <c r="AH1784" s="8"/>
      <c r="AI1784" s="8"/>
      <c r="AJ1784" s="8"/>
      <c r="AK1784" s="8"/>
      <c r="AL1784" s="8"/>
      <c r="AM1784" s="8"/>
      <c r="AN1784" s="8"/>
      <c r="AO1784" s="8"/>
      <c r="AP1784" s="8"/>
      <c r="AQ1784" s="8"/>
      <c r="AR1784" s="8"/>
      <c r="AS1784" s="8"/>
      <c r="AT1784" s="8"/>
      <c r="AU1784" s="8"/>
      <c r="AV1784" s="8"/>
      <c r="AW1784" s="8"/>
      <c r="AX1784" s="8"/>
      <c r="AY1784" s="8"/>
      <c r="AZ1784" s="8"/>
      <c r="BA1784" s="8"/>
      <c r="BB1784" s="8"/>
      <c r="BC1784" s="8"/>
      <c r="BD1784" s="8"/>
      <c r="BE1784" s="8"/>
      <c r="BF1784" s="8"/>
      <c r="BG1784" s="8"/>
      <c r="BH1784" s="8"/>
      <c r="BI1784" s="8"/>
      <c r="BJ1784" s="8"/>
      <c r="BK1784" s="8"/>
      <c r="BL1784" s="8"/>
      <c r="BM1784" s="8"/>
      <c r="BN1784" s="8"/>
      <c r="BO1784" s="8"/>
      <c r="BP1784" s="8"/>
      <c r="BQ1784" s="8"/>
      <c r="BR1784" s="16" t="str">
        <v>0- Port Costs</v>
      </c>
      <c r="BV1784" s="16" t="str">
        <v>0- Port Value</v>
      </c>
      <c r="BW1784" s="8"/>
      <c r="BX1784" s="16" t="str">
        <v>0</v>
      </c>
    </row>
    <row r="1785" spans="8:76" hidden="1" outlineLevel="1" x14ac:dyDescent="0.3">
      <c r="H1785" s="16" t="str">
        <v>0 - BM Costs</v>
      </c>
      <c r="L1785" s="16" t="str">
        <v>0 - BM Port</v>
      </c>
      <c r="N1785" s="16" t="str">
        <v>0 - Port Assets</v>
      </c>
      <c r="O1785" s="8"/>
      <c r="P1785" s="8"/>
      <c r="Q1785" s="8"/>
      <c r="R1785" s="8"/>
      <c r="S1785" s="8"/>
      <c r="T1785" s="8"/>
      <c r="U1785" s="8"/>
      <c r="V1785" s="8"/>
      <c r="W1785" s="8"/>
      <c r="X1785" s="8"/>
      <c r="Y1785" s="8"/>
      <c r="Z1785" s="8"/>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8"/>
      <c r="AX1785" s="8"/>
      <c r="AY1785" s="8"/>
      <c r="AZ1785" s="8"/>
      <c r="BA1785" s="8"/>
      <c r="BB1785" s="8"/>
      <c r="BC1785" s="8"/>
      <c r="BD1785" s="8"/>
      <c r="BE1785" s="8"/>
      <c r="BF1785" s="8"/>
      <c r="BG1785" s="8"/>
      <c r="BH1785" s="8"/>
      <c r="BI1785" s="8"/>
      <c r="BJ1785" s="8"/>
      <c r="BK1785" s="8"/>
      <c r="BL1785" s="8"/>
      <c r="BM1785" s="8"/>
      <c r="BN1785" s="8"/>
      <c r="BO1785" s="8"/>
      <c r="BP1785" s="8"/>
      <c r="BQ1785" s="8"/>
      <c r="BR1785" s="16" t="str">
        <v>0- Port Costs</v>
      </c>
      <c r="BV1785" s="16" t="str">
        <v>0- Port Value</v>
      </c>
      <c r="BW1785" s="8"/>
      <c r="BX1785" s="16" t="str">
        <v>0</v>
      </c>
    </row>
    <row r="1786" spans="8:76" hidden="1" outlineLevel="1" x14ac:dyDescent="0.3">
      <c r="H1786" s="16" t="str">
        <v>0 - BM Costs</v>
      </c>
      <c r="L1786" s="16" t="str">
        <v>0 - BM Port</v>
      </c>
      <c r="N1786" s="16" t="str">
        <v>0 - Port Assets</v>
      </c>
      <c r="O1786" s="8"/>
      <c r="P1786" s="8"/>
      <c r="Q1786" s="8"/>
      <c r="R1786" s="8"/>
      <c r="S1786" s="8"/>
      <c r="T1786" s="8"/>
      <c r="U1786" s="8"/>
      <c r="V1786" s="8"/>
      <c r="W1786" s="8"/>
      <c r="X1786" s="8"/>
      <c r="Y1786" s="8"/>
      <c r="Z1786" s="8"/>
      <c r="AA1786" s="8"/>
      <c r="AB1786" s="8"/>
      <c r="AC1786" s="8"/>
      <c r="AD1786" s="8"/>
      <c r="AE1786" s="8"/>
      <c r="AF1786" s="8"/>
      <c r="AG1786" s="8"/>
      <c r="AH1786" s="8"/>
      <c r="AI1786" s="8"/>
      <c r="AJ1786" s="8"/>
      <c r="AK1786" s="8"/>
      <c r="AL1786" s="8"/>
      <c r="AM1786" s="8"/>
      <c r="AN1786" s="8"/>
      <c r="AO1786" s="8"/>
      <c r="AP1786" s="8"/>
      <c r="AQ1786" s="8"/>
      <c r="AR1786" s="8"/>
      <c r="AS1786" s="8"/>
      <c r="AT1786" s="8"/>
      <c r="AU1786" s="8"/>
      <c r="AV1786" s="8"/>
      <c r="AW1786" s="8"/>
      <c r="AX1786" s="8"/>
      <c r="AY1786" s="8"/>
      <c r="AZ1786" s="8"/>
      <c r="BA1786" s="8"/>
      <c r="BB1786" s="8"/>
      <c r="BC1786" s="8"/>
      <c r="BD1786" s="8"/>
      <c r="BE1786" s="8"/>
      <c r="BF1786" s="8"/>
      <c r="BG1786" s="8"/>
      <c r="BH1786" s="8"/>
      <c r="BI1786" s="8"/>
      <c r="BJ1786" s="8"/>
      <c r="BK1786" s="8"/>
      <c r="BL1786" s="8"/>
      <c r="BM1786" s="8"/>
      <c r="BN1786" s="8"/>
      <c r="BO1786" s="8"/>
      <c r="BP1786" s="8"/>
      <c r="BQ1786" s="8"/>
      <c r="BR1786" s="16" t="str">
        <v>0- Port Costs</v>
      </c>
      <c r="BV1786" s="16" t="str">
        <v>0- Port Value</v>
      </c>
      <c r="BW1786" s="8"/>
      <c r="BX1786" s="16" t="str">
        <v>0</v>
      </c>
    </row>
    <row r="1787" spans="8:76" hidden="1" outlineLevel="1" x14ac:dyDescent="0.3">
      <c r="H1787" s="16" t="str">
        <v>0 - BM Costs</v>
      </c>
      <c r="L1787" s="16" t="str">
        <v>0 - BM Port</v>
      </c>
      <c r="N1787" s="16" t="str">
        <v>0 - Port Assets</v>
      </c>
      <c r="O1787" s="8"/>
      <c r="P1787" s="8"/>
      <c r="Q1787" s="8"/>
      <c r="R1787" s="8"/>
      <c r="S1787" s="8"/>
      <c r="T1787" s="8"/>
      <c r="U1787" s="8"/>
      <c r="V1787" s="8"/>
      <c r="W1787" s="8"/>
      <c r="X1787" s="8"/>
      <c r="Y1787" s="8"/>
      <c r="Z1787" s="8"/>
      <c r="AA1787" s="8"/>
      <c r="AB1787" s="8"/>
      <c r="AC1787" s="8"/>
      <c r="AD1787" s="8"/>
      <c r="AE1787" s="8"/>
      <c r="AF1787" s="8"/>
      <c r="AG1787" s="8"/>
      <c r="AH1787" s="8"/>
      <c r="AI1787" s="8"/>
      <c r="AJ1787" s="8"/>
      <c r="AK1787" s="8"/>
      <c r="AL1787" s="8"/>
      <c r="AM1787" s="8"/>
      <c r="AN1787" s="8"/>
      <c r="AO1787" s="8"/>
      <c r="AP1787" s="8"/>
      <c r="AQ1787" s="8"/>
      <c r="AR1787" s="8"/>
      <c r="AS1787" s="8"/>
      <c r="AT1787" s="8"/>
      <c r="AU1787" s="8"/>
      <c r="AV1787" s="8"/>
      <c r="AW1787" s="8"/>
      <c r="AX1787" s="8"/>
      <c r="AY1787" s="8"/>
      <c r="AZ1787" s="8"/>
      <c r="BA1787" s="8"/>
      <c r="BB1787" s="8"/>
      <c r="BC1787" s="8"/>
      <c r="BD1787" s="8"/>
      <c r="BE1787" s="8"/>
      <c r="BF1787" s="8"/>
      <c r="BG1787" s="8"/>
      <c r="BH1787" s="8"/>
      <c r="BI1787" s="8"/>
      <c r="BJ1787" s="8"/>
      <c r="BK1787" s="8"/>
      <c r="BL1787" s="8"/>
      <c r="BM1787" s="8"/>
      <c r="BN1787" s="8"/>
      <c r="BO1787" s="8"/>
      <c r="BP1787" s="8"/>
      <c r="BQ1787" s="8"/>
      <c r="BR1787" s="16" t="str">
        <v>0- Port Costs</v>
      </c>
      <c r="BV1787" s="16" t="str">
        <v>0- Port Value</v>
      </c>
      <c r="BW1787" s="8"/>
      <c r="BX1787" s="16" t="str">
        <v>0</v>
      </c>
    </row>
    <row r="1788" spans="8:76" hidden="1" outlineLevel="1" x14ac:dyDescent="0.3">
      <c r="H1788" s="16" t="str">
        <v>0 - BM Costs</v>
      </c>
      <c r="L1788" s="16" t="str">
        <v>0 - BM Port</v>
      </c>
      <c r="N1788" s="16" t="str">
        <v>0 - Port Assets</v>
      </c>
      <c r="O1788" s="8"/>
      <c r="P1788" s="8"/>
      <c r="Q1788" s="8"/>
      <c r="R1788" s="8"/>
      <c r="S1788" s="8"/>
      <c r="T1788" s="8"/>
      <c r="U1788" s="8"/>
      <c r="V1788" s="8"/>
      <c r="W1788" s="8"/>
      <c r="X1788" s="8"/>
      <c r="Y1788" s="8"/>
      <c r="Z1788" s="8"/>
      <c r="AA1788" s="8"/>
      <c r="AB1788" s="8"/>
      <c r="AC1788" s="8"/>
      <c r="AD1788" s="8"/>
      <c r="AE1788" s="8"/>
      <c r="AF1788" s="8"/>
      <c r="AG1788" s="8"/>
      <c r="AH1788" s="8"/>
      <c r="AI1788" s="8"/>
      <c r="AJ1788" s="8"/>
      <c r="AK1788" s="8"/>
      <c r="AL1788" s="8"/>
      <c r="AM1788" s="8"/>
      <c r="AN1788" s="8"/>
      <c r="AO1788" s="8"/>
      <c r="AP1788" s="8"/>
      <c r="AQ1788" s="8"/>
      <c r="AR1788" s="8"/>
      <c r="AS1788" s="8"/>
      <c r="AT1788" s="8"/>
      <c r="AU1788" s="8"/>
      <c r="AV1788" s="8"/>
      <c r="AW1788" s="8"/>
      <c r="AX1788" s="8"/>
      <c r="AY1788" s="8"/>
      <c r="AZ1788" s="8"/>
      <c r="BA1788" s="8"/>
      <c r="BB1788" s="8"/>
      <c r="BC1788" s="8"/>
      <c r="BD1788" s="8"/>
      <c r="BE1788" s="8"/>
      <c r="BF1788" s="8"/>
      <c r="BG1788" s="8"/>
      <c r="BH1788" s="8"/>
      <c r="BI1788" s="8"/>
      <c r="BJ1788" s="8"/>
      <c r="BK1788" s="8"/>
      <c r="BL1788" s="8"/>
      <c r="BM1788" s="8"/>
      <c r="BN1788" s="8"/>
      <c r="BO1788" s="8"/>
      <c r="BP1788" s="8"/>
      <c r="BQ1788" s="8"/>
      <c r="BR1788" s="16" t="str">
        <v>0- Port Costs</v>
      </c>
      <c r="BV1788" s="16" t="str">
        <v>0- Port Value</v>
      </c>
      <c r="BW1788" s="8"/>
      <c r="BX1788" s="16" t="str">
        <v>0</v>
      </c>
    </row>
    <row r="1789" spans="8:76" hidden="1" outlineLevel="1" x14ac:dyDescent="0.3">
      <c r="H1789" s="16" t="str">
        <v>0 - BM Costs</v>
      </c>
      <c r="L1789" s="16" t="str">
        <v>0 - BM Port</v>
      </c>
      <c r="N1789" s="16" t="str">
        <v>0 - Port Assets</v>
      </c>
      <c r="O1789" s="8"/>
      <c r="P1789" s="8"/>
      <c r="Q1789" s="8"/>
      <c r="R1789" s="8"/>
      <c r="S1789" s="8"/>
      <c r="T1789" s="8"/>
      <c r="U1789" s="8"/>
      <c r="V1789" s="8"/>
      <c r="W1789" s="8"/>
      <c r="X1789" s="8"/>
      <c r="Y1789" s="8"/>
      <c r="Z1789" s="8"/>
      <c r="AA1789" s="8"/>
      <c r="AB1789" s="8"/>
      <c r="AC1789" s="8"/>
      <c r="AD1789" s="8"/>
      <c r="AE1789" s="8"/>
      <c r="AF1789" s="8"/>
      <c r="AG1789" s="8"/>
      <c r="AH1789" s="8"/>
      <c r="AI1789" s="8"/>
      <c r="AJ1789" s="8"/>
      <c r="AK1789" s="8"/>
      <c r="AL1789" s="8"/>
      <c r="AM1789" s="8"/>
      <c r="AN1789" s="8"/>
      <c r="AO1789" s="8"/>
      <c r="AP1789" s="8"/>
      <c r="AQ1789" s="8"/>
      <c r="AR1789" s="8"/>
      <c r="AS1789" s="8"/>
      <c r="AT1789" s="8"/>
      <c r="AU1789" s="8"/>
      <c r="AV1789" s="8"/>
      <c r="AW1789" s="8"/>
      <c r="AX1789" s="8"/>
      <c r="AY1789" s="8"/>
      <c r="AZ1789" s="8"/>
      <c r="BA1789" s="8"/>
      <c r="BB1789" s="8"/>
      <c r="BC1789" s="8"/>
      <c r="BD1789" s="8"/>
      <c r="BE1789" s="8"/>
      <c r="BF1789" s="8"/>
      <c r="BG1789" s="8"/>
      <c r="BH1789" s="8"/>
      <c r="BI1789" s="8"/>
      <c r="BJ1789" s="8"/>
      <c r="BK1789" s="8"/>
      <c r="BL1789" s="8"/>
      <c r="BM1789" s="8"/>
      <c r="BN1789" s="8"/>
      <c r="BO1789" s="8"/>
      <c r="BP1789" s="8"/>
      <c r="BQ1789" s="8"/>
      <c r="BR1789" s="16" t="str">
        <v>0- Port Costs</v>
      </c>
      <c r="BV1789" s="16" t="str">
        <v>0- Port Value</v>
      </c>
      <c r="BW1789" s="8"/>
      <c r="BX1789" s="16" t="str">
        <v>0</v>
      </c>
    </row>
    <row r="1790" spans="8:76" hidden="1" outlineLevel="1" x14ac:dyDescent="0.3">
      <c r="H1790" s="16" t="str">
        <v>0 - BM Costs</v>
      </c>
      <c r="L1790" s="16" t="str">
        <v>0 - BM Port</v>
      </c>
      <c r="N1790" s="16" t="str">
        <v>0 - Port Assets</v>
      </c>
      <c r="O1790" s="8"/>
      <c r="P1790" s="8"/>
      <c r="Q1790" s="8"/>
      <c r="R1790" s="8"/>
      <c r="S1790" s="8"/>
      <c r="T1790" s="8"/>
      <c r="U1790" s="8"/>
      <c r="V1790" s="8"/>
      <c r="W1790" s="8"/>
      <c r="X1790" s="8"/>
      <c r="Y1790" s="8"/>
      <c r="Z1790" s="8"/>
      <c r="AA1790" s="8"/>
      <c r="AB1790" s="8"/>
      <c r="AC1790" s="8"/>
      <c r="AD1790" s="8"/>
      <c r="AE1790" s="8"/>
      <c r="AF1790" s="8"/>
      <c r="AG1790" s="8"/>
      <c r="AH1790" s="8"/>
      <c r="AI1790" s="8"/>
      <c r="AJ1790" s="8"/>
      <c r="AK1790" s="8"/>
      <c r="AL1790" s="8"/>
      <c r="AM1790" s="8"/>
      <c r="AN1790" s="8"/>
      <c r="AO1790" s="8"/>
      <c r="AP1790" s="8"/>
      <c r="AQ1790" s="8"/>
      <c r="AR1790" s="8"/>
      <c r="AS1790" s="8"/>
      <c r="AT1790" s="8"/>
      <c r="AU1790" s="8"/>
      <c r="AV1790" s="8"/>
      <c r="AW1790" s="8"/>
      <c r="AX1790" s="8"/>
      <c r="AY1790" s="8"/>
      <c r="AZ1790" s="8"/>
      <c r="BA1790" s="8"/>
      <c r="BB1790" s="8"/>
      <c r="BC1790" s="8"/>
      <c r="BD1790" s="8"/>
      <c r="BE1790" s="8"/>
      <c r="BF1790" s="8"/>
      <c r="BG1790" s="8"/>
      <c r="BH1790" s="8"/>
      <c r="BI1790" s="8"/>
      <c r="BJ1790" s="8"/>
      <c r="BK1790" s="8"/>
      <c r="BL1790" s="8"/>
      <c r="BM1790" s="8"/>
      <c r="BN1790" s="8"/>
      <c r="BO1790" s="8"/>
      <c r="BP1790" s="8"/>
      <c r="BQ1790" s="8"/>
      <c r="BR1790" s="16" t="str">
        <v>0- Port Costs</v>
      </c>
      <c r="BV1790" s="16" t="str">
        <v>0- Port Value</v>
      </c>
      <c r="BW1790" s="8"/>
      <c r="BX1790" s="16" t="str">
        <v>0</v>
      </c>
    </row>
    <row r="1791" spans="8:76" hidden="1" outlineLevel="1" x14ac:dyDescent="0.3">
      <c r="H1791" s="16" t="str">
        <v>0 - BM Costs</v>
      </c>
      <c r="L1791" s="16" t="str">
        <v>0 - BM Port</v>
      </c>
      <c r="N1791" s="16" t="str">
        <v>0 - Port Assets</v>
      </c>
      <c r="O1791" s="8"/>
      <c r="P1791" s="8"/>
      <c r="Q1791" s="8"/>
      <c r="R1791" s="8"/>
      <c r="S1791" s="8"/>
      <c r="T1791" s="8"/>
      <c r="U1791" s="8"/>
      <c r="V1791" s="8"/>
      <c r="W1791" s="8"/>
      <c r="X1791" s="8"/>
      <c r="Y1791" s="8"/>
      <c r="Z1791" s="8"/>
      <c r="AA1791" s="8"/>
      <c r="AB1791" s="8"/>
      <c r="AC1791" s="8"/>
      <c r="AD1791" s="8"/>
      <c r="AE1791" s="8"/>
      <c r="AF1791" s="8"/>
      <c r="AG1791" s="8"/>
      <c r="AH1791" s="8"/>
      <c r="AI1791" s="8"/>
      <c r="AJ1791" s="8"/>
      <c r="AK1791" s="8"/>
      <c r="AL1791" s="8"/>
      <c r="AM1791" s="8"/>
      <c r="AN1791" s="8"/>
      <c r="AO1791" s="8"/>
      <c r="AP1791" s="8"/>
      <c r="AQ1791" s="8"/>
      <c r="AR1791" s="8"/>
      <c r="AS1791" s="8"/>
      <c r="AT1791" s="8"/>
      <c r="AU1791" s="8"/>
      <c r="AV1791" s="8"/>
      <c r="AW1791" s="8"/>
      <c r="AX1791" s="8"/>
      <c r="AY1791" s="8"/>
      <c r="AZ1791" s="8"/>
      <c r="BA1791" s="8"/>
      <c r="BB1791" s="8"/>
      <c r="BC1791" s="8"/>
      <c r="BD1791" s="8"/>
      <c r="BE1791" s="8"/>
      <c r="BF1791" s="8"/>
      <c r="BG1791" s="8"/>
      <c r="BH1791" s="8"/>
      <c r="BI1791" s="8"/>
      <c r="BJ1791" s="8"/>
      <c r="BK1791" s="8"/>
      <c r="BL1791" s="8"/>
      <c r="BM1791" s="8"/>
      <c r="BN1791" s="8"/>
      <c r="BO1791" s="8"/>
      <c r="BP1791" s="8"/>
      <c r="BQ1791" s="8"/>
      <c r="BR1791" s="16" t="str">
        <v>0- Port Costs</v>
      </c>
      <c r="BV1791" s="16" t="str">
        <v>0- Port Value</v>
      </c>
      <c r="BW1791" s="8"/>
      <c r="BX1791" s="16" t="str">
        <v>0</v>
      </c>
    </row>
    <row r="1792" spans="8:76" hidden="1" outlineLevel="1" x14ac:dyDescent="0.3">
      <c r="H1792" s="16" t="str">
        <v>0 - BM Costs</v>
      </c>
      <c r="L1792" s="16" t="str">
        <v>0 - BM Port</v>
      </c>
      <c r="N1792" s="16" t="str">
        <v>0 - Port Assets</v>
      </c>
      <c r="O1792" s="8"/>
      <c r="P1792" s="8"/>
      <c r="Q1792" s="8"/>
      <c r="R1792" s="8"/>
      <c r="S1792" s="8"/>
      <c r="T1792" s="8"/>
      <c r="U1792" s="8"/>
      <c r="V1792" s="8"/>
      <c r="W1792" s="8"/>
      <c r="X1792" s="8"/>
      <c r="Y1792" s="8"/>
      <c r="Z1792" s="8"/>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8"/>
      <c r="AX1792" s="8"/>
      <c r="AY1792" s="8"/>
      <c r="AZ1792" s="8"/>
      <c r="BA1792" s="8"/>
      <c r="BB1792" s="8"/>
      <c r="BC1792" s="8"/>
      <c r="BD1792" s="8"/>
      <c r="BE1792" s="8"/>
      <c r="BF1792" s="8"/>
      <c r="BG1792" s="8"/>
      <c r="BH1792" s="8"/>
      <c r="BI1792" s="8"/>
      <c r="BJ1792" s="8"/>
      <c r="BK1792" s="8"/>
      <c r="BL1792" s="8"/>
      <c r="BM1792" s="8"/>
      <c r="BN1792" s="8"/>
      <c r="BO1792" s="8"/>
      <c r="BP1792" s="8"/>
      <c r="BQ1792" s="8"/>
      <c r="BR1792" s="16" t="str">
        <v>0- Port Costs</v>
      </c>
      <c r="BV1792" s="16" t="str">
        <v>0- Port Value</v>
      </c>
      <c r="BW1792" s="8"/>
      <c r="BX1792" s="16" t="str">
        <v>0</v>
      </c>
    </row>
    <row r="1793" spans="8:76" hidden="1" outlineLevel="1" x14ac:dyDescent="0.3">
      <c r="H1793" s="16" t="str">
        <v>0 - BM Costs</v>
      </c>
      <c r="L1793" s="16" t="str">
        <v>0 - BM Port</v>
      </c>
      <c r="N1793" s="16" t="str">
        <v>0 - Port Assets</v>
      </c>
      <c r="O1793" s="8"/>
      <c r="P1793" s="8"/>
      <c r="Q1793" s="8"/>
      <c r="R1793" s="8"/>
      <c r="S1793" s="8"/>
      <c r="T1793" s="8"/>
      <c r="U1793" s="8"/>
      <c r="V1793" s="8"/>
      <c r="W1793" s="8"/>
      <c r="X1793" s="8"/>
      <c r="Y1793" s="8"/>
      <c r="Z1793" s="8"/>
      <c r="AA1793" s="8"/>
      <c r="AB1793" s="8"/>
      <c r="AC1793" s="8"/>
      <c r="AD1793" s="8"/>
      <c r="AE1793" s="8"/>
      <c r="AF1793" s="8"/>
      <c r="AG1793" s="8"/>
      <c r="AH1793" s="8"/>
      <c r="AI1793" s="8"/>
      <c r="AJ1793" s="8"/>
      <c r="AK1793" s="8"/>
      <c r="AL1793" s="8"/>
      <c r="AM1793" s="8"/>
      <c r="AN1793" s="8"/>
      <c r="AO1793" s="8"/>
      <c r="AP1793" s="8"/>
      <c r="AQ1793" s="8"/>
      <c r="AR1793" s="8"/>
      <c r="AS1793" s="8"/>
      <c r="AT1793" s="8"/>
      <c r="AU1793" s="8"/>
      <c r="AV1793" s="8"/>
      <c r="AW1793" s="8"/>
      <c r="AX1793" s="8"/>
      <c r="AY1793" s="8"/>
      <c r="AZ1793" s="8"/>
      <c r="BA1793" s="8"/>
      <c r="BB1793" s="8"/>
      <c r="BC1793" s="8"/>
      <c r="BD1793" s="8"/>
      <c r="BE1793" s="8"/>
      <c r="BF1793" s="8"/>
      <c r="BG1793" s="8"/>
      <c r="BH1793" s="8"/>
      <c r="BI1793" s="8"/>
      <c r="BJ1793" s="8"/>
      <c r="BK1793" s="8"/>
      <c r="BL1793" s="8"/>
      <c r="BM1793" s="8"/>
      <c r="BN1793" s="8"/>
      <c r="BO1793" s="8"/>
      <c r="BP1793" s="8"/>
      <c r="BQ1793" s="8"/>
      <c r="BR1793" s="16" t="str">
        <v>0- Port Costs</v>
      </c>
      <c r="BV1793" s="16" t="str">
        <v>0- Port Value</v>
      </c>
      <c r="BW1793" s="8"/>
      <c r="BX1793" s="16" t="str">
        <v>0</v>
      </c>
    </row>
    <row r="1794" spans="8:76" hidden="1" outlineLevel="1" x14ac:dyDescent="0.3">
      <c r="H1794" s="16" t="str">
        <v>0 - BM Costs</v>
      </c>
      <c r="L1794" s="16" t="str">
        <v>0 - BM Port</v>
      </c>
      <c r="N1794" s="16" t="str">
        <v>0 - Port Assets</v>
      </c>
      <c r="O1794" s="8"/>
      <c r="P1794" s="8"/>
      <c r="Q1794" s="8"/>
      <c r="R1794" s="8"/>
      <c r="S1794" s="8"/>
      <c r="T1794" s="8"/>
      <c r="U1794" s="8"/>
      <c r="V1794" s="8"/>
      <c r="W1794" s="8"/>
      <c r="X1794" s="8"/>
      <c r="Y1794" s="8"/>
      <c r="Z1794" s="8"/>
      <c r="AA1794" s="8"/>
      <c r="AB1794" s="8"/>
      <c r="AC1794" s="8"/>
      <c r="AD1794" s="8"/>
      <c r="AE1794" s="8"/>
      <c r="AF1794" s="8"/>
      <c r="AG1794" s="8"/>
      <c r="AH1794" s="8"/>
      <c r="AI1794" s="8"/>
      <c r="AJ1794" s="8"/>
      <c r="AK1794" s="8"/>
      <c r="AL1794" s="8"/>
      <c r="AM1794" s="8"/>
      <c r="AN1794" s="8"/>
      <c r="AO1794" s="8"/>
      <c r="AP1794" s="8"/>
      <c r="AQ1794" s="8"/>
      <c r="AR1794" s="8"/>
      <c r="AS1794" s="8"/>
      <c r="AT1794" s="8"/>
      <c r="AU1794" s="8"/>
      <c r="AV1794" s="8"/>
      <c r="AW1794" s="8"/>
      <c r="AX1794" s="8"/>
      <c r="AY1794" s="8"/>
      <c r="AZ1794" s="8"/>
      <c r="BA1794" s="8"/>
      <c r="BB1794" s="8"/>
      <c r="BC1794" s="8"/>
      <c r="BD1794" s="8"/>
      <c r="BE1794" s="8"/>
      <c r="BF1794" s="8"/>
      <c r="BG1794" s="8"/>
      <c r="BH1794" s="8"/>
      <c r="BI1794" s="8"/>
      <c r="BJ1794" s="8"/>
      <c r="BK1794" s="8"/>
      <c r="BL1794" s="8"/>
      <c r="BM1794" s="8"/>
      <c r="BN1794" s="8"/>
      <c r="BO1794" s="8"/>
      <c r="BP1794" s="8"/>
      <c r="BQ1794" s="8"/>
      <c r="BR1794" s="16" t="str">
        <v>0- Port Costs</v>
      </c>
      <c r="BV1794" s="16" t="str">
        <v>0- Port Value</v>
      </c>
      <c r="BW1794" s="8"/>
      <c r="BX1794" s="16" t="str">
        <v>0</v>
      </c>
    </row>
    <row r="1795" spans="8:76" hidden="1" outlineLevel="1" x14ac:dyDescent="0.3">
      <c r="H1795" s="16" t="str">
        <v>0 - BM Costs</v>
      </c>
      <c r="L1795" s="16" t="str">
        <v>0 - BM Port</v>
      </c>
      <c r="N1795" s="16" t="str">
        <v>0 - Port Assets</v>
      </c>
      <c r="O1795" s="8"/>
      <c r="P1795" s="8"/>
      <c r="Q1795" s="8"/>
      <c r="R1795" s="8"/>
      <c r="S1795" s="8"/>
      <c r="T1795" s="8"/>
      <c r="U1795" s="8"/>
      <c r="V1795" s="8"/>
      <c r="W1795" s="8"/>
      <c r="X1795" s="8"/>
      <c r="Y1795" s="8"/>
      <c r="Z1795" s="8"/>
      <c r="AA1795" s="8"/>
      <c r="AB1795" s="8"/>
      <c r="AC1795" s="8"/>
      <c r="AD1795" s="8"/>
      <c r="AE1795" s="8"/>
      <c r="AF1795" s="8"/>
      <c r="AG1795" s="8"/>
      <c r="AH1795" s="8"/>
      <c r="AI1795" s="8"/>
      <c r="AJ1795" s="8"/>
      <c r="AK1795" s="8"/>
      <c r="AL1795" s="8"/>
      <c r="AM1795" s="8"/>
      <c r="AN1795" s="8"/>
      <c r="AO1795" s="8"/>
      <c r="AP1795" s="8"/>
      <c r="AQ1795" s="8"/>
      <c r="AR1795" s="8"/>
      <c r="AS1795" s="8"/>
      <c r="AT1795" s="8"/>
      <c r="AU1795" s="8"/>
      <c r="AV1795" s="8"/>
      <c r="AW1795" s="8"/>
      <c r="AX1795" s="8"/>
      <c r="AY1795" s="8"/>
      <c r="AZ1795" s="8"/>
      <c r="BA1795" s="8"/>
      <c r="BB1795" s="8"/>
      <c r="BC1795" s="8"/>
      <c r="BD1795" s="8"/>
      <c r="BE1795" s="8"/>
      <c r="BF1795" s="8"/>
      <c r="BG1795" s="8"/>
      <c r="BH1795" s="8"/>
      <c r="BI1795" s="8"/>
      <c r="BJ1795" s="8"/>
      <c r="BK1795" s="8"/>
      <c r="BL1795" s="8"/>
      <c r="BM1795" s="8"/>
      <c r="BN1795" s="8"/>
      <c r="BO1795" s="8"/>
      <c r="BP1795" s="8"/>
      <c r="BQ1795" s="8"/>
      <c r="BR1795" s="16" t="str">
        <v>0- Port Costs</v>
      </c>
      <c r="BV1795" s="16" t="str">
        <v>0- Port Value</v>
      </c>
      <c r="BW1795" s="8"/>
      <c r="BX1795" s="16" t="str">
        <v>0</v>
      </c>
    </row>
    <row r="1796" spans="8:76" hidden="1" outlineLevel="1" x14ac:dyDescent="0.3">
      <c r="H1796" s="16" t="str">
        <v>0 - BM Costs</v>
      </c>
      <c r="L1796" s="16" t="str">
        <v>0 - BM Port</v>
      </c>
      <c r="N1796" s="16" t="str">
        <v>0 - Port Assets</v>
      </c>
      <c r="O1796" s="8"/>
      <c r="P1796" s="8"/>
      <c r="Q1796" s="8"/>
      <c r="R1796" s="8"/>
      <c r="S1796" s="8"/>
      <c r="T1796" s="8"/>
      <c r="U1796" s="8"/>
      <c r="V1796" s="8"/>
      <c r="W1796" s="8"/>
      <c r="X1796" s="8"/>
      <c r="Y1796" s="8"/>
      <c r="Z1796" s="8"/>
      <c r="AA1796" s="8"/>
      <c r="AB1796" s="8"/>
      <c r="AC1796" s="8"/>
      <c r="AD1796" s="8"/>
      <c r="AE1796" s="8"/>
      <c r="AF1796" s="8"/>
      <c r="AG1796" s="8"/>
      <c r="AH1796" s="8"/>
      <c r="AI1796" s="8"/>
      <c r="AJ1796" s="8"/>
      <c r="AK1796" s="8"/>
      <c r="AL1796" s="8"/>
      <c r="AM1796" s="8"/>
      <c r="AN1796" s="8"/>
      <c r="AO1796" s="8"/>
      <c r="AP1796" s="8"/>
      <c r="AQ1796" s="8"/>
      <c r="AR1796" s="8"/>
      <c r="AS1796" s="8"/>
      <c r="AT1796" s="8"/>
      <c r="AU1796" s="8"/>
      <c r="AV1796" s="8"/>
      <c r="AW1796" s="8"/>
      <c r="AX1796" s="8"/>
      <c r="AY1796" s="8"/>
      <c r="AZ1796" s="8"/>
      <c r="BA1796" s="8"/>
      <c r="BB1796" s="8"/>
      <c r="BC1796" s="8"/>
      <c r="BD1796" s="8"/>
      <c r="BE1796" s="8"/>
      <c r="BF1796" s="8"/>
      <c r="BG1796" s="8"/>
      <c r="BH1796" s="8"/>
      <c r="BI1796" s="8"/>
      <c r="BJ1796" s="8"/>
      <c r="BK1796" s="8"/>
      <c r="BL1796" s="8"/>
      <c r="BM1796" s="8"/>
      <c r="BN1796" s="8"/>
      <c r="BO1796" s="8"/>
      <c r="BP1796" s="8"/>
      <c r="BQ1796" s="8"/>
      <c r="BR1796" s="16" t="str">
        <v>0- Port Costs</v>
      </c>
      <c r="BV1796" s="16" t="str">
        <v>0- Port Value</v>
      </c>
      <c r="BW1796" s="8"/>
      <c r="BX1796" s="16" t="str">
        <v>0</v>
      </c>
    </row>
    <row r="1797" spans="8:76" hidden="1" outlineLevel="1" x14ac:dyDescent="0.3">
      <c r="H1797" s="16" t="str">
        <v>0 - BM Costs</v>
      </c>
      <c r="L1797" s="16" t="str">
        <v>0 - BM Port</v>
      </c>
      <c r="N1797" s="16" t="str">
        <v>0 - Port Assets</v>
      </c>
      <c r="O1797" s="8"/>
      <c r="P1797" s="8"/>
      <c r="Q1797" s="8"/>
      <c r="R1797" s="8"/>
      <c r="S1797" s="8"/>
      <c r="T1797" s="8"/>
      <c r="U1797" s="8"/>
      <c r="V1797" s="8"/>
      <c r="W1797" s="8"/>
      <c r="X1797" s="8"/>
      <c r="Y1797" s="8"/>
      <c r="Z1797" s="8"/>
      <c r="AA1797" s="8"/>
      <c r="AB1797" s="8"/>
      <c r="AC1797" s="8"/>
      <c r="AD1797" s="8"/>
      <c r="AE1797" s="8"/>
      <c r="AF1797" s="8"/>
      <c r="AG1797" s="8"/>
      <c r="AH1797" s="8"/>
      <c r="AI1797" s="8"/>
      <c r="AJ1797" s="8"/>
      <c r="AK1797" s="8"/>
      <c r="AL1797" s="8"/>
      <c r="AM1797" s="8"/>
      <c r="AN1797" s="8"/>
      <c r="AO1797" s="8"/>
      <c r="AP1797" s="8"/>
      <c r="AQ1797" s="8"/>
      <c r="AR1797" s="8"/>
      <c r="AS1797" s="8"/>
      <c r="AT1797" s="8"/>
      <c r="AU1797" s="8"/>
      <c r="AV1797" s="8"/>
      <c r="AW1797" s="8"/>
      <c r="AX1797" s="8"/>
      <c r="AY1797" s="8"/>
      <c r="AZ1797" s="8"/>
      <c r="BA1797" s="8"/>
      <c r="BB1797" s="8"/>
      <c r="BC1797" s="8"/>
      <c r="BD1797" s="8"/>
      <c r="BE1797" s="8"/>
      <c r="BF1797" s="8"/>
      <c r="BG1797" s="8"/>
      <c r="BH1797" s="8"/>
      <c r="BI1797" s="8"/>
      <c r="BJ1797" s="8"/>
      <c r="BK1797" s="8"/>
      <c r="BL1797" s="8"/>
      <c r="BM1797" s="8"/>
      <c r="BN1797" s="8"/>
      <c r="BO1797" s="8"/>
      <c r="BP1797" s="8"/>
      <c r="BQ1797" s="8"/>
      <c r="BR1797" s="16" t="str">
        <v>0- Port Costs</v>
      </c>
      <c r="BV1797" s="16" t="str">
        <v>0- Port Value</v>
      </c>
      <c r="BW1797" s="8"/>
      <c r="BX1797" s="16" t="str">
        <v>0</v>
      </c>
    </row>
    <row r="1798" spans="8:76" hidden="1" outlineLevel="1" x14ac:dyDescent="0.3">
      <c r="H1798" s="16" t="str">
        <v>0 - BM Costs</v>
      </c>
      <c r="L1798" s="16" t="str">
        <v>0 - BM Port</v>
      </c>
      <c r="N1798" s="16" t="str">
        <v>0 - Port Assets</v>
      </c>
      <c r="O1798" s="8"/>
      <c r="P1798" s="8"/>
      <c r="Q1798" s="8"/>
      <c r="R1798" s="8"/>
      <c r="S1798" s="8"/>
      <c r="T1798" s="8"/>
      <c r="U1798" s="8"/>
      <c r="V1798" s="8"/>
      <c r="W1798" s="8"/>
      <c r="X1798" s="8"/>
      <c r="Y1798" s="8"/>
      <c r="Z1798" s="8"/>
      <c r="AA1798" s="8"/>
      <c r="AB1798" s="8"/>
      <c r="AC1798" s="8"/>
      <c r="AD1798" s="8"/>
      <c r="AE1798" s="8"/>
      <c r="AF1798" s="8"/>
      <c r="AG1798" s="8"/>
      <c r="AH1798" s="8"/>
      <c r="AI1798" s="8"/>
      <c r="AJ1798" s="8"/>
      <c r="AK1798" s="8"/>
      <c r="AL1798" s="8"/>
      <c r="AM1798" s="8"/>
      <c r="AN1798" s="8"/>
      <c r="AO1798" s="8"/>
      <c r="AP1798" s="8"/>
      <c r="AQ1798" s="8"/>
      <c r="AR1798" s="8"/>
      <c r="AS1798" s="8"/>
      <c r="AT1798" s="8"/>
      <c r="AU1798" s="8"/>
      <c r="AV1798" s="8"/>
      <c r="AW1798" s="8"/>
      <c r="AX1798" s="8"/>
      <c r="AY1798" s="8"/>
      <c r="AZ1798" s="8"/>
      <c r="BA1798" s="8"/>
      <c r="BB1798" s="8"/>
      <c r="BC1798" s="8"/>
      <c r="BD1798" s="8"/>
      <c r="BE1798" s="8"/>
      <c r="BF1798" s="8"/>
      <c r="BG1798" s="8"/>
      <c r="BH1798" s="8"/>
      <c r="BI1798" s="8"/>
      <c r="BJ1798" s="8"/>
      <c r="BK1798" s="8"/>
      <c r="BL1798" s="8"/>
      <c r="BM1798" s="8"/>
      <c r="BN1798" s="8"/>
      <c r="BO1798" s="8"/>
      <c r="BP1798" s="8"/>
      <c r="BQ1798" s="8"/>
      <c r="BR1798" s="16" t="str">
        <v>0- Port Costs</v>
      </c>
      <c r="BV1798" s="16" t="str">
        <v>0- Port Value</v>
      </c>
      <c r="BW1798" s="8"/>
      <c r="BX1798" s="16" t="str">
        <v>0</v>
      </c>
    </row>
    <row r="1799" spans="8:76" hidden="1" outlineLevel="1" x14ac:dyDescent="0.3">
      <c r="H1799" s="16" t="str">
        <v>0 - BM Costs</v>
      </c>
      <c r="L1799" s="16" t="str">
        <v>0 - BM Port</v>
      </c>
      <c r="N1799" s="16" t="str">
        <v>0 - Port Assets</v>
      </c>
      <c r="O1799" s="8"/>
      <c r="P1799" s="8"/>
      <c r="Q1799" s="8"/>
      <c r="R1799" s="8"/>
      <c r="S1799" s="8"/>
      <c r="T1799" s="8"/>
      <c r="U1799" s="8"/>
      <c r="V1799" s="8"/>
      <c r="W1799" s="8"/>
      <c r="X1799" s="8"/>
      <c r="Y1799" s="8"/>
      <c r="Z1799" s="8"/>
      <c r="AA1799" s="8"/>
      <c r="AB1799" s="8"/>
      <c r="AC1799" s="8"/>
      <c r="AD1799" s="8"/>
      <c r="AE1799" s="8"/>
      <c r="AF1799" s="8"/>
      <c r="AG1799" s="8"/>
      <c r="AH1799" s="8"/>
      <c r="AI1799" s="8"/>
      <c r="AJ1799" s="8"/>
      <c r="AK1799" s="8"/>
      <c r="AL1799" s="8"/>
      <c r="AM1799" s="8"/>
      <c r="AN1799" s="8"/>
      <c r="AO1799" s="8"/>
      <c r="AP1799" s="8"/>
      <c r="AQ1799" s="8"/>
      <c r="AR1799" s="8"/>
      <c r="AS1799" s="8"/>
      <c r="AT1799" s="8"/>
      <c r="AU1799" s="8"/>
      <c r="AV1799" s="8"/>
      <c r="AW1799" s="8"/>
      <c r="AX1799" s="8"/>
      <c r="AY1799" s="8"/>
      <c r="AZ1799" s="8"/>
      <c r="BA1799" s="8"/>
      <c r="BB1799" s="8"/>
      <c r="BC1799" s="8"/>
      <c r="BD1799" s="8"/>
      <c r="BE1799" s="8"/>
      <c r="BF1799" s="8"/>
      <c r="BG1799" s="8"/>
      <c r="BH1799" s="8"/>
      <c r="BI1799" s="8"/>
      <c r="BJ1799" s="8"/>
      <c r="BK1799" s="8"/>
      <c r="BL1799" s="8"/>
      <c r="BM1799" s="8"/>
      <c r="BN1799" s="8"/>
      <c r="BO1799" s="8"/>
      <c r="BP1799" s="8"/>
      <c r="BQ1799" s="8"/>
      <c r="BR1799" s="16" t="str">
        <v>0- Port Costs</v>
      </c>
      <c r="BV1799" s="16" t="str">
        <v>0- Port Value</v>
      </c>
      <c r="BW1799" s="8"/>
      <c r="BX1799" s="16" t="str">
        <v>0</v>
      </c>
    </row>
    <row r="1800" spans="8:76" hidden="1" outlineLevel="1" x14ac:dyDescent="0.3">
      <c r="H1800" s="16" t="str">
        <v>0 - BM Costs</v>
      </c>
      <c r="L1800" s="16" t="str">
        <v>0 - BM Port</v>
      </c>
      <c r="N1800" s="16" t="str">
        <v>0 - Port Assets</v>
      </c>
      <c r="O1800" s="8"/>
      <c r="P1800" s="8"/>
      <c r="Q1800" s="8"/>
      <c r="R1800" s="8"/>
      <c r="S1800" s="8"/>
      <c r="T1800" s="8"/>
      <c r="U1800" s="8"/>
      <c r="V1800" s="8"/>
      <c r="W1800" s="8"/>
      <c r="X1800" s="8"/>
      <c r="Y1800" s="8"/>
      <c r="Z1800" s="8"/>
      <c r="AA1800" s="8"/>
      <c r="AB1800" s="8"/>
      <c r="AC1800" s="8"/>
      <c r="AD1800" s="8"/>
      <c r="AE1800" s="8"/>
      <c r="AF1800" s="8"/>
      <c r="AG1800" s="8"/>
      <c r="AH1800" s="8"/>
      <c r="AI1800" s="8"/>
      <c r="AJ1800" s="8"/>
      <c r="AK1800" s="8"/>
      <c r="AL1800" s="8"/>
      <c r="AM1800" s="8"/>
      <c r="AN1800" s="8"/>
      <c r="AO1800" s="8"/>
      <c r="AP1800" s="8"/>
      <c r="AQ1800" s="8"/>
      <c r="AR1800" s="8"/>
      <c r="AS1800" s="8"/>
      <c r="AT1800" s="8"/>
      <c r="AU1800" s="8"/>
      <c r="AV1800" s="8"/>
      <c r="AW1800" s="8"/>
      <c r="AX1800" s="8"/>
      <c r="AY1800" s="8"/>
      <c r="AZ1800" s="8"/>
      <c r="BA1800" s="8"/>
      <c r="BB1800" s="8"/>
      <c r="BC1800" s="8"/>
      <c r="BD1800" s="8"/>
      <c r="BE1800" s="8"/>
      <c r="BF1800" s="8"/>
      <c r="BG1800" s="8"/>
      <c r="BH1800" s="8"/>
      <c r="BI1800" s="8"/>
      <c r="BJ1800" s="8"/>
      <c r="BK1800" s="8"/>
      <c r="BL1800" s="8"/>
      <c r="BM1800" s="8"/>
      <c r="BN1800" s="8"/>
      <c r="BO1800" s="8"/>
      <c r="BP1800" s="8"/>
      <c r="BQ1800" s="8"/>
      <c r="BR1800" s="16" t="str">
        <v>0- Port Costs</v>
      </c>
      <c r="BV1800" s="16" t="str">
        <v>0- Port Value</v>
      </c>
      <c r="BW1800" s="8"/>
      <c r="BX1800" s="16" t="str">
        <v>0</v>
      </c>
    </row>
    <row r="1801" spans="8:76" hidden="1" outlineLevel="1" x14ac:dyDescent="0.3">
      <c r="H1801" s="16" t="str">
        <v>0 - BM Costs</v>
      </c>
      <c r="L1801" s="16" t="str">
        <v>0 - BM Port</v>
      </c>
      <c r="N1801" s="16" t="str">
        <v>0 - Port Assets</v>
      </c>
      <c r="O1801" s="8"/>
      <c r="P1801" s="8"/>
      <c r="Q1801" s="8"/>
      <c r="R1801" s="8"/>
      <c r="S1801" s="8"/>
      <c r="T1801" s="8"/>
      <c r="U1801" s="8"/>
      <c r="V1801" s="8"/>
      <c r="W1801" s="8"/>
      <c r="X1801" s="8"/>
      <c r="Y1801" s="8"/>
      <c r="Z1801" s="8"/>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c r="BD1801" s="8"/>
      <c r="BE1801" s="8"/>
      <c r="BF1801" s="8"/>
      <c r="BG1801" s="8"/>
      <c r="BH1801" s="8"/>
      <c r="BI1801" s="8"/>
      <c r="BJ1801" s="8"/>
      <c r="BK1801" s="8"/>
      <c r="BL1801" s="8"/>
      <c r="BM1801" s="8"/>
      <c r="BN1801" s="8"/>
      <c r="BO1801" s="8"/>
      <c r="BP1801" s="8"/>
      <c r="BQ1801" s="8"/>
      <c r="BR1801" s="16" t="str">
        <v>0- Port Costs</v>
      </c>
      <c r="BV1801" s="16" t="str">
        <v>0- Port Value</v>
      </c>
      <c r="BW1801" s="8"/>
      <c r="BX1801" s="16" t="str">
        <v>0</v>
      </c>
    </row>
    <row r="1802" spans="8:76" hidden="1" outlineLevel="1" x14ac:dyDescent="0.3">
      <c r="H1802" s="16" t="str">
        <v>0 - BM Costs</v>
      </c>
      <c r="L1802" s="16" t="str">
        <v>0 - BM Port</v>
      </c>
      <c r="N1802" s="16" t="str">
        <v>0 - Port Assets</v>
      </c>
      <c r="O1802" s="8"/>
      <c r="P1802" s="8"/>
      <c r="Q1802" s="8"/>
      <c r="R1802" s="8"/>
      <c r="S1802" s="8"/>
      <c r="T1802" s="8"/>
      <c r="U1802" s="8"/>
      <c r="V1802" s="8"/>
      <c r="W1802" s="8"/>
      <c r="X1802" s="8"/>
      <c r="Y1802" s="8"/>
      <c r="Z1802" s="8"/>
      <c r="AA1802" s="8"/>
      <c r="AB1802" s="8"/>
      <c r="AC1802" s="8"/>
      <c r="AD1802" s="8"/>
      <c r="AE1802" s="8"/>
      <c r="AF1802" s="8"/>
      <c r="AG1802" s="8"/>
      <c r="AH1802" s="8"/>
      <c r="AI1802" s="8"/>
      <c r="AJ1802" s="8"/>
      <c r="AK1802" s="8"/>
      <c r="AL1802" s="8"/>
      <c r="AM1802" s="8"/>
      <c r="AN1802" s="8"/>
      <c r="AO1802" s="8"/>
      <c r="AP1802" s="8"/>
      <c r="AQ1802" s="8"/>
      <c r="AR1802" s="8"/>
      <c r="AS1802" s="8"/>
      <c r="AT1802" s="8"/>
      <c r="AU1802" s="8"/>
      <c r="AV1802" s="8"/>
      <c r="AW1802" s="8"/>
      <c r="AX1802" s="8"/>
      <c r="AY1802" s="8"/>
      <c r="AZ1802" s="8"/>
      <c r="BA1802" s="8"/>
      <c r="BB1802" s="8"/>
      <c r="BC1802" s="8"/>
      <c r="BD1802" s="8"/>
      <c r="BE1802" s="8"/>
      <c r="BF1802" s="8"/>
      <c r="BG1802" s="8"/>
      <c r="BH1802" s="8"/>
      <c r="BI1802" s="8"/>
      <c r="BJ1802" s="8"/>
      <c r="BK1802" s="8"/>
      <c r="BL1802" s="8"/>
      <c r="BM1802" s="8"/>
      <c r="BN1802" s="8"/>
      <c r="BO1802" s="8"/>
      <c r="BP1802" s="8"/>
      <c r="BQ1802" s="8"/>
      <c r="BR1802" s="16" t="str">
        <v>0- Port Costs</v>
      </c>
      <c r="BV1802" s="16" t="str">
        <v>0- Port Value</v>
      </c>
      <c r="BW1802" s="8"/>
      <c r="BX1802" s="16" t="str">
        <v>0</v>
      </c>
    </row>
    <row r="1803" spans="8:76" hidden="1" outlineLevel="1" x14ac:dyDescent="0.3">
      <c r="H1803" s="16" t="str">
        <v>0 - BM Costs</v>
      </c>
      <c r="L1803" s="16" t="str">
        <v>0 - BM Port</v>
      </c>
      <c r="N1803" s="16" t="str">
        <v>0 - Port Assets</v>
      </c>
      <c r="O1803" s="8"/>
      <c r="P1803" s="8"/>
      <c r="Q1803" s="8"/>
      <c r="R1803" s="8"/>
      <c r="S1803" s="8"/>
      <c r="T1803" s="8"/>
      <c r="U1803" s="8"/>
      <c r="V1803" s="8"/>
      <c r="W1803" s="8"/>
      <c r="X1803" s="8"/>
      <c r="Y1803" s="8"/>
      <c r="Z1803" s="8"/>
      <c r="AA1803" s="8"/>
      <c r="AB1803" s="8"/>
      <c r="AC1803" s="8"/>
      <c r="AD1803" s="8"/>
      <c r="AE1803" s="8"/>
      <c r="AF1803" s="8"/>
      <c r="AG1803" s="8"/>
      <c r="AH1803" s="8"/>
      <c r="AI1803" s="8"/>
      <c r="AJ1803" s="8"/>
      <c r="AK1803" s="8"/>
      <c r="AL1803" s="8"/>
      <c r="AM1803" s="8"/>
      <c r="AN1803" s="8"/>
      <c r="AO1803" s="8"/>
      <c r="AP1803" s="8"/>
      <c r="AQ1803" s="8"/>
      <c r="AR1803" s="8"/>
      <c r="AS1803" s="8"/>
      <c r="AT1803" s="8"/>
      <c r="AU1803" s="8"/>
      <c r="AV1803" s="8"/>
      <c r="AW1803" s="8"/>
      <c r="AX1803" s="8"/>
      <c r="AY1803" s="8"/>
      <c r="AZ1803" s="8"/>
      <c r="BA1803" s="8"/>
      <c r="BB1803" s="8"/>
      <c r="BC1803" s="8"/>
      <c r="BD1803" s="8"/>
      <c r="BE1803" s="8"/>
      <c r="BF1803" s="8"/>
      <c r="BG1803" s="8"/>
      <c r="BH1803" s="8"/>
      <c r="BI1803" s="8"/>
      <c r="BJ1803" s="8"/>
      <c r="BK1803" s="8"/>
      <c r="BL1803" s="8"/>
      <c r="BM1803" s="8"/>
      <c r="BN1803" s="8"/>
      <c r="BO1803" s="8"/>
      <c r="BP1803" s="8"/>
      <c r="BQ1803" s="8"/>
      <c r="BR1803" s="16" t="str">
        <v>0- Port Costs</v>
      </c>
      <c r="BV1803" s="16" t="str">
        <v>0- Port Value</v>
      </c>
      <c r="BW1803" s="8"/>
      <c r="BX1803" s="16" t="str">
        <v>0</v>
      </c>
    </row>
    <row r="1804" spans="8:76" hidden="1" outlineLevel="1" x14ac:dyDescent="0.3">
      <c r="H1804" s="16" t="str">
        <v>0 - BM Costs</v>
      </c>
      <c r="L1804" s="16" t="str">
        <v>0 - BM Port</v>
      </c>
      <c r="N1804" s="16" t="str">
        <v>0 - Port Assets</v>
      </c>
      <c r="O1804" s="8"/>
      <c r="P1804" s="8"/>
      <c r="Q1804" s="8"/>
      <c r="R1804" s="8"/>
      <c r="S1804" s="8"/>
      <c r="T1804" s="8"/>
      <c r="U1804" s="8"/>
      <c r="V1804" s="8"/>
      <c r="W1804" s="8"/>
      <c r="X1804" s="8"/>
      <c r="Y1804" s="8"/>
      <c r="Z1804" s="8"/>
      <c r="AA1804" s="8"/>
      <c r="AB1804" s="8"/>
      <c r="AC1804" s="8"/>
      <c r="AD1804" s="8"/>
      <c r="AE1804" s="8"/>
      <c r="AF1804" s="8"/>
      <c r="AG1804" s="8"/>
      <c r="AH1804" s="8"/>
      <c r="AI1804" s="8"/>
      <c r="AJ1804" s="8"/>
      <c r="AK1804" s="8"/>
      <c r="AL1804" s="8"/>
      <c r="AM1804" s="8"/>
      <c r="AN1804" s="8"/>
      <c r="AO1804" s="8"/>
      <c r="AP1804" s="8"/>
      <c r="AQ1804" s="8"/>
      <c r="AR1804" s="8"/>
      <c r="AS1804" s="8"/>
      <c r="AT1804" s="8"/>
      <c r="AU1804" s="8"/>
      <c r="AV1804" s="8"/>
      <c r="AW1804" s="8"/>
      <c r="AX1804" s="8"/>
      <c r="AY1804" s="8"/>
      <c r="AZ1804" s="8"/>
      <c r="BA1804" s="8"/>
      <c r="BB1804" s="8"/>
      <c r="BC1804" s="8"/>
      <c r="BD1804" s="8"/>
      <c r="BE1804" s="8"/>
      <c r="BF1804" s="8"/>
      <c r="BG1804" s="8"/>
      <c r="BH1804" s="8"/>
      <c r="BI1804" s="8"/>
      <c r="BJ1804" s="8"/>
      <c r="BK1804" s="8"/>
      <c r="BL1804" s="8"/>
      <c r="BM1804" s="8"/>
      <c r="BN1804" s="8"/>
      <c r="BO1804" s="8"/>
      <c r="BP1804" s="8"/>
      <c r="BQ1804" s="8"/>
      <c r="BR1804" s="16" t="str">
        <v>0- Port Costs</v>
      </c>
      <c r="BV1804" s="16" t="str">
        <v>0- Port Value</v>
      </c>
      <c r="BW1804" s="8"/>
      <c r="BX1804" s="16" t="str">
        <v>0</v>
      </c>
    </row>
    <row r="1805" spans="8:76" hidden="1" outlineLevel="1" x14ac:dyDescent="0.3">
      <c r="H1805" s="16" t="str">
        <v>0 - BM Costs</v>
      </c>
      <c r="L1805" s="16" t="str">
        <v>0 - BM Port</v>
      </c>
      <c r="N1805" s="16" t="str">
        <v>0 - Port Assets</v>
      </c>
      <c r="O1805" s="8"/>
      <c r="P1805" s="8"/>
      <c r="Q1805" s="8"/>
      <c r="R1805" s="8"/>
      <c r="S1805" s="8"/>
      <c r="T1805" s="8"/>
      <c r="U1805" s="8"/>
      <c r="V1805" s="8"/>
      <c r="W1805" s="8"/>
      <c r="X1805" s="8"/>
      <c r="Y1805" s="8"/>
      <c r="Z1805" s="8"/>
      <c r="AA1805" s="8"/>
      <c r="AB1805" s="8"/>
      <c r="AC1805" s="8"/>
      <c r="AD1805" s="8"/>
      <c r="AE1805" s="8"/>
      <c r="AF1805" s="8"/>
      <c r="AG1805" s="8"/>
      <c r="AH1805" s="8"/>
      <c r="AI1805" s="8"/>
      <c r="AJ1805" s="8"/>
      <c r="AK1805" s="8"/>
      <c r="AL1805" s="8"/>
      <c r="AM1805" s="8"/>
      <c r="AN1805" s="8"/>
      <c r="AO1805" s="8"/>
      <c r="AP1805" s="8"/>
      <c r="AQ1805" s="8"/>
      <c r="AR1805" s="8"/>
      <c r="AS1805" s="8"/>
      <c r="AT1805" s="8"/>
      <c r="AU1805" s="8"/>
      <c r="AV1805" s="8"/>
      <c r="AW1805" s="8"/>
      <c r="AX1805" s="8"/>
      <c r="AY1805" s="8"/>
      <c r="AZ1805" s="8"/>
      <c r="BA1805" s="8"/>
      <c r="BB1805" s="8"/>
      <c r="BC1805" s="8"/>
      <c r="BD1805" s="8"/>
      <c r="BE1805" s="8"/>
      <c r="BF1805" s="8"/>
      <c r="BG1805" s="8"/>
      <c r="BH1805" s="8"/>
      <c r="BI1805" s="8"/>
      <c r="BJ1805" s="8"/>
      <c r="BK1805" s="8"/>
      <c r="BL1805" s="8"/>
      <c r="BM1805" s="8"/>
      <c r="BN1805" s="8"/>
      <c r="BO1805" s="8"/>
      <c r="BP1805" s="8"/>
      <c r="BQ1805" s="8"/>
      <c r="BR1805" s="16" t="str">
        <v>0- Port Costs</v>
      </c>
      <c r="BV1805" s="16" t="str">
        <v>0- Port Value</v>
      </c>
      <c r="BW1805" s="8"/>
      <c r="BX1805" s="16" t="str">
        <v>0</v>
      </c>
    </row>
    <row r="1806" spans="8:76" hidden="1" outlineLevel="1" x14ac:dyDescent="0.3">
      <c r="H1806" s="16" t="str">
        <v>0 - BM Costs</v>
      </c>
      <c r="L1806" s="16" t="str">
        <v>0 - BM Port</v>
      </c>
      <c r="N1806" s="16" t="str">
        <v>0 - Port Assets</v>
      </c>
      <c r="O1806" s="8"/>
      <c r="P1806" s="8"/>
      <c r="Q1806" s="8"/>
      <c r="R1806" s="8"/>
      <c r="S1806" s="8"/>
      <c r="T1806" s="8"/>
      <c r="U1806" s="8"/>
      <c r="V1806" s="8"/>
      <c r="W1806" s="8"/>
      <c r="X1806" s="8"/>
      <c r="Y1806" s="8"/>
      <c r="Z1806" s="8"/>
      <c r="AA1806" s="8"/>
      <c r="AB1806" s="8"/>
      <c r="AC1806" s="8"/>
      <c r="AD1806" s="8"/>
      <c r="AE1806" s="8"/>
      <c r="AF1806" s="8"/>
      <c r="AG1806" s="8"/>
      <c r="AH1806" s="8"/>
      <c r="AI1806" s="8"/>
      <c r="AJ1806" s="8"/>
      <c r="AK1806" s="8"/>
      <c r="AL1806" s="8"/>
      <c r="AM1806" s="8"/>
      <c r="AN1806" s="8"/>
      <c r="AO1806" s="8"/>
      <c r="AP1806" s="8"/>
      <c r="AQ1806" s="8"/>
      <c r="AR1806" s="8"/>
      <c r="AS1806" s="8"/>
      <c r="AT1806" s="8"/>
      <c r="AU1806" s="8"/>
      <c r="AV1806" s="8"/>
      <c r="AW1806" s="8"/>
      <c r="AX1806" s="8"/>
      <c r="AY1806" s="8"/>
      <c r="AZ1806" s="8"/>
      <c r="BA1806" s="8"/>
      <c r="BB1806" s="8"/>
      <c r="BC1806" s="8"/>
      <c r="BD1806" s="8"/>
      <c r="BE1806" s="8"/>
      <c r="BF1806" s="8"/>
      <c r="BG1806" s="8"/>
      <c r="BH1806" s="8"/>
      <c r="BI1806" s="8"/>
      <c r="BJ1806" s="8"/>
      <c r="BK1806" s="8"/>
      <c r="BL1806" s="8"/>
      <c r="BM1806" s="8"/>
      <c r="BN1806" s="8"/>
      <c r="BO1806" s="8"/>
      <c r="BP1806" s="8"/>
      <c r="BQ1806" s="8"/>
      <c r="BR1806" s="16" t="str">
        <v>0- Port Costs</v>
      </c>
      <c r="BV1806" s="16" t="str">
        <v>0- Port Value</v>
      </c>
      <c r="BW1806" s="8"/>
      <c r="BX1806" s="16" t="str">
        <v>0</v>
      </c>
    </row>
    <row r="1807" spans="8:76" hidden="1" outlineLevel="1" x14ac:dyDescent="0.3">
      <c r="H1807" s="16" t="str">
        <v>0 - BM Costs</v>
      </c>
      <c r="L1807" s="16" t="str">
        <v>0 - BM Port</v>
      </c>
      <c r="N1807" s="16" t="str">
        <v>0 - Port Assets</v>
      </c>
      <c r="O1807" s="8"/>
      <c r="P1807" s="8"/>
      <c r="Q1807" s="8"/>
      <c r="R1807" s="8"/>
      <c r="S1807" s="8"/>
      <c r="T1807" s="8"/>
      <c r="U1807" s="8"/>
      <c r="V1807" s="8"/>
      <c r="W1807" s="8"/>
      <c r="X1807" s="8"/>
      <c r="Y1807" s="8"/>
      <c r="Z1807" s="8"/>
      <c r="AA1807" s="8"/>
      <c r="AB1807" s="8"/>
      <c r="AC1807" s="8"/>
      <c r="AD1807" s="8"/>
      <c r="AE1807" s="8"/>
      <c r="AF1807" s="8"/>
      <c r="AG1807" s="8"/>
      <c r="AH1807" s="8"/>
      <c r="AI1807" s="8"/>
      <c r="AJ1807" s="8"/>
      <c r="AK1807" s="8"/>
      <c r="AL1807" s="8"/>
      <c r="AM1807" s="8"/>
      <c r="AN1807" s="8"/>
      <c r="AO1807" s="8"/>
      <c r="AP1807" s="8"/>
      <c r="AQ1807" s="8"/>
      <c r="AR1807" s="8"/>
      <c r="AS1807" s="8"/>
      <c r="AT1807" s="8"/>
      <c r="AU1807" s="8"/>
      <c r="AV1807" s="8"/>
      <c r="AW1807" s="8"/>
      <c r="AX1807" s="8"/>
      <c r="AY1807" s="8"/>
      <c r="AZ1807" s="8"/>
      <c r="BA1807" s="8"/>
      <c r="BB1807" s="8"/>
      <c r="BC1807" s="8"/>
      <c r="BD1807" s="8"/>
      <c r="BE1807" s="8"/>
      <c r="BF1807" s="8"/>
      <c r="BG1807" s="8"/>
      <c r="BH1807" s="8"/>
      <c r="BI1807" s="8"/>
      <c r="BJ1807" s="8"/>
      <c r="BK1807" s="8"/>
      <c r="BL1807" s="8"/>
      <c r="BM1807" s="8"/>
      <c r="BN1807" s="8"/>
      <c r="BO1807" s="8"/>
      <c r="BP1807" s="8"/>
      <c r="BQ1807" s="8"/>
      <c r="BR1807" s="16" t="str">
        <v>0- Port Costs</v>
      </c>
      <c r="BV1807" s="16" t="str">
        <v>0- Port Value</v>
      </c>
      <c r="BW1807" s="8"/>
      <c r="BX1807" s="16" t="str">
        <v>0</v>
      </c>
    </row>
    <row r="1808" spans="8:76" hidden="1" outlineLevel="1" x14ac:dyDescent="0.3">
      <c r="H1808" s="16" t="str">
        <v>0 - BM Costs</v>
      </c>
      <c r="L1808" s="16" t="str">
        <v>0 - BM Port</v>
      </c>
      <c r="N1808" s="16" t="str">
        <v>0 - Port Assets</v>
      </c>
      <c r="O1808" s="8"/>
      <c r="P1808" s="8"/>
      <c r="Q1808" s="8"/>
      <c r="R1808" s="8"/>
      <c r="S1808" s="8"/>
      <c r="T1808" s="8"/>
      <c r="U1808" s="8"/>
      <c r="V1808" s="8"/>
      <c r="W1808" s="8"/>
      <c r="X1808" s="8"/>
      <c r="Y1808" s="8"/>
      <c r="Z1808" s="8"/>
      <c r="AA1808" s="8"/>
      <c r="AB1808" s="8"/>
      <c r="AC1808" s="8"/>
      <c r="AD1808" s="8"/>
      <c r="AE1808" s="8"/>
      <c r="AF1808" s="8"/>
      <c r="AG1808" s="8"/>
      <c r="AH1808" s="8"/>
      <c r="AI1808" s="8"/>
      <c r="AJ1808" s="8"/>
      <c r="AK1808" s="8"/>
      <c r="AL1808" s="8"/>
      <c r="AM1808" s="8"/>
      <c r="AN1808" s="8"/>
      <c r="AO1808" s="8"/>
      <c r="AP1808" s="8"/>
      <c r="AQ1808" s="8"/>
      <c r="AR1808" s="8"/>
      <c r="AS1808" s="8"/>
      <c r="AT1808" s="8"/>
      <c r="AU1808" s="8"/>
      <c r="AV1808" s="8"/>
      <c r="AW1808" s="8"/>
      <c r="AX1808" s="8"/>
      <c r="AY1808" s="8"/>
      <c r="AZ1808" s="8"/>
      <c r="BA1808" s="8"/>
      <c r="BB1808" s="8"/>
      <c r="BC1808" s="8"/>
      <c r="BD1808" s="8"/>
      <c r="BE1808" s="8"/>
      <c r="BF1808" s="8"/>
      <c r="BG1808" s="8"/>
      <c r="BH1808" s="8"/>
      <c r="BI1808" s="8"/>
      <c r="BJ1808" s="8"/>
      <c r="BK1808" s="8"/>
      <c r="BL1808" s="8"/>
      <c r="BM1808" s="8"/>
      <c r="BN1808" s="8"/>
      <c r="BO1808" s="8"/>
      <c r="BP1808" s="8"/>
      <c r="BQ1808" s="8"/>
      <c r="BR1808" s="16" t="str">
        <v>0- Port Costs</v>
      </c>
      <c r="BV1808" s="16" t="str">
        <v>0- Port Value</v>
      </c>
      <c r="BW1808" s="8"/>
      <c r="BX1808" s="16" t="str">
        <v>0</v>
      </c>
    </row>
    <row r="1809" spans="8:76" hidden="1" outlineLevel="1" x14ac:dyDescent="0.3">
      <c r="H1809" s="16" t="str">
        <v>0 - BM Costs</v>
      </c>
      <c r="L1809" s="16" t="str">
        <v>0 - BM Port</v>
      </c>
      <c r="N1809" s="16" t="str">
        <v>0 - Port Assets</v>
      </c>
      <c r="O1809" s="8"/>
      <c r="P1809" s="8"/>
      <c r="Q1809" s="8"/>
      <c r="R1809" s="8"/>
      <c r="S1809" s="8"/>
      <c r="T1809" s="8"/>
      <c r="U1809" s="8"/>
      <c r="V1809" s="8"/>
      <c r="W1809" s="8"/>
      <c r="X1809" s="8"/>
      <c r="Y1809" s="8"/>
      <c r="Z1809" s="8"/>
      <c r="AA1809" s="8"/>
      <c r="AB1809" s="8"/>
      <c r="AC1809" s="8"/>
      <c r="AD1809" s="8"/>
      <c r="AE1809" s="8"/>
      <c r="AF1809" s="8"/>
      <c r="AG1809" s="8"/>
      <c r="AH1809" s="8"/>
      <c r="AI1809" s="8"/>
      <c r="AJ1809" s="8"/>
      <c r="AK1809" s="8"/>
      <c r="AL1809" s="8"/>
      <c r="AM1809" s="8"/>
      <c r="AN1809" s="8"/>
      <c r="AO1809" s="8"/>
      <c r="AP1809" s="8"/>
      <c r="AQ1809" s="8"/>
      <c r="AR1809" s="8"/>
      <c r="AS1809" s="8"/>
      <c r="AT1809" s="8"/>
      <c r="AU1809" s="8"/>
      <c r="AV1809" s="8"/>
      <c r="AW1809" s="8"/>
      <c r="AX1809" s="8"/>
      <c r="AY1809" s="8"/>
      <c r="AZ1809" s="8"/>
      <c r="BA1809" s="8"/>
      <c r="BB1809" s="8"/>
      <c r="BC1809" s="8"/>
      <c r="BD1809" s="8"/>
      <c r="BE1809" s="8"/>
      <c r="BF1809" s="8"/>
      <c r="BG1809" s="8"/>
      <c r="BH1809" s="8"/>
      <c r="BI1809" s="8"/>
      <c r="BJ1809" s="8"/>
      <c r="BK1809" s="8"/>
      <c r="BL1809" s="8"/>
      <c r="BM1809" s="8"/>
      <c r="BN1809" s="8"/>
      <c r="BO1809" s="8"/>
      <c r="BP1809" s="8"/>
      <c r="BQ1809" s="8"/>
      <c r="BR1809" s="16" t="str">
        <v>0- Port Costs</v>
      </c>
      <c r="BV1809" s="16" t="str">
        <v>0- Port Value</v>
      </c>
      <c r="BW1809" s="8"/>
      <c r="BX1809" s="16" t="str">
        <v>0</v>
      </c>
    </row>
    <row r="1810" spans="8:76" hidden="1" outlineLevel="1" x14ac:dyDescent="0.3">
      <c r="H1810" s="16" t="str">
        <v>0 - BM Costs</v>
      </c>
      <c r="L1810" s="16" t="str">
        <v>0 - BM Port</v>
      </c>
      <c r="N1810" s="16" t="str">
        <v>0 - Port Assets</v>
      </c>
      <c r="O1810" s="8"/>
      <c r="P1810" s="8"/>
      <c r="Q1810" s="8"/>
      <c r="R1810" s="8"/>
      <c r="S1810" s="8"/>
      <c r="T1810" s="8"/>
      <c r="U1810" s="8"/>
      <c r="V1810" s="8"/>
      <c r="W1810" s="8"/>
      <c r="X1810" s="8"/>
      <c r="Y1810" s="8"/>
      <c r="Z1810" s="8"/>
      <c r="AA1810" s="8"/>
      <c r="AB1810" s="8"/>
      <c r="AC1810" s="8"/>
      <c r="AD1810" s="8"/>
      <c r="AE1810" s="8"/>
      <c r="AF1810" s="8"/>
      <c r="AG1810" s="8"/>
      <c r="AH1810" s="8"/>
      <c r="AI1810" s="8"/>
      <c r="AJ1810" s="8"/>
      <c r="AK1810" s="8"/>
      <c r="AL1810" s="8"/>
      <c r="AM1810" s="8"/>
      <c r="AN1810" s="8"/>
      <c r="AO1810" s="8"/>
      <c r="AP1810" s="8"/>
      <c r="AQ1810" s="8"/>
      <c r="AR1810" s="8"/>
      <c r="AS1810" s="8"/>
      <c r="AT1810" s="8"/>
      <c r="AU1810" s="8"/>
      <c r="AV1810" s="8"/>
      <c r="AW1810" s="8"/>
      <c r="AX1810" s="8"/>
      <c r="AY1810" s="8"/>
      <c r="AZ1810" s="8"/>
      <c r="BA1810" s="8"/>
      <c r="BB1810" s="8"/>
      <c r="BC1810" s="8"/>
      <c r="BD1810" s="8"/>
      <c r="BE1810" s="8"/>
      <c r="BF1810" s="8"/>
      <c r="BG1810" s="8"/>
      <c r="BH1810" s="8"/>
      <c r="BI1810" s="8"/>
      <c r="BJ1810" s="8"/>
      <c r="BK1810" s="8"/>
      <c r="BL1810" s="8"/>
      <c r="BM1810" s="8"/>
      <c r="BN1810" s="8"/>
      <c r="BO1810" s="8"/>
      <c r="BP1810" s="8"/>
      <c r="BQ1810" s="8"/>
      <c r="BR1810" s="16" t="str">
        <v>0- Port Costs</v>
      </c>
      <c r="BV1810" s="16" t="str">
        <v>0- Port Value</v>
      </c>
      <c r="BW1810" s="8"/>
      <c r="BX1810" s="16" t="str">
        <v>0</v>
      </c>
    </row>
    <row r="1811" spans="8:76" hidden="1" outlineLevel="1" x14ac:dyDescent="0.3">
      <c r="H1811" s="16" t="str">
        <v>0 - BM Costs</v>
      </c>
      <c r="L1811" s="16" t="str">
        <v>0 - BM Port</v>
      </c>
      <c r="N1811" s="16" t="str">
        <v>0 - Port Assets</v>
      </c>
      <c r="O1811" s="8"/>
      <c r="P1811" s="8"/>
      <c r="Q1811" s="8"/>
      <c r="R1811" s="8"/>
      <c r="S1811" s="8"/>
      <c r="T1811" s="8"/>
      <c r="U1811" s="8"/>
      <c r="V1811" s="8"/>
      <c r="W1811" s="8"/>
      <c r="X1811" s="8"/>
      <c r="Y1811" s="8"/>
      <c r="Z1811" s="8"/>
      <c r="AA1811" s="8"/>
      <c r="AB1811" s="8"/>
      <c r="AC1811" s="8"/>
      <c r="AD1811" s="8"/>
      <c r="AE1811" s="8"/>
      <c r="AF1811" s="8"/>
      <c r="AG1811" s="8"/>
      <c r="AH1811" s="8"/>
      <c r="AI1811" s="8"/>
      <c r="AJ1811" s="8"/>
      <c r="AK1811" s="8"/>
      <c r="AL1811" s="8"/>
      <c r="AM1811" s="8"/>
      <c r="AN1811" s="8"/>
      <c r="AO1811" s="8"/>
      <c r="AP1811" s="8"/>
      <c r="AQ1811" s="8"/>
      <c r="AR1811" s="8"/>
      <c r="AS1811" s="8"/>
      <c r="AT1811" s="8"/>
      <c r="AU1811" s="8"/>
      <c r="AV1811" s="8"/>
      <c r="AW1811" s="8"/>
      <c r="AX1811" s="8"/>
      <c r="AY1811" s="8"/>
      <c r="AZ1811" s="8"/>
      <c r="BA1811" s="8"/>
      <c r="BB1811" s="8"/>
      <c r="BC1811" s="8"/>
      <c r="BD1811" s="8"/>
      <c r="BE1811" s="8"/>
      <c r="BF1811" s="8"/>
      <c r="BG1811" s="8"/>
      <c r="BH1811" s="8"/>
      <c r="BI1811" s="8"/>
      <c r="BJ1811" s="8"/>
      <c r="BK1811" s="8"/>
      <c r="BL1811" s="8"/>
      <c r="BM1811" s="8"/>
      <c r="BN1811" s="8"/>
      <c r="BO1811" s="8"/>
      <c r="BP1811" s="8"/>
      <c r="BQ1811" s="8"/>
      <c r="BR1811" s="16" t="str">
        <v>0- Port Costs</v>
      </c>
      <c r="BV1811" s="16" t="str">
        <v>0- Port Value</v>
      </c>
      <c r="BW1811" s="8"/>
      <c r="BX1811" s="16" t="str">
        <v>0</v>
      </c>
    </row>
    <row r="1812" spans="8:76" hidden="1" outlineLevel="1" x14ac:dyDescent="0.3">
      <c r="H1812" s="16" t="str">
        <v>0 - BM Costs</v>
      </c>
      <c r="L1812" s="16" t="str">
        <v>0 - BM Port</v>
      </c>
      <c r="N1812" s="16" t="str">
        <v>0 - Port Assets</v>
      </c>
      <c r="O1812" s="8"/>
      <c r="P1812" s="8"/>
      <c r="Q1812" s="8"/>
      <c r="R1812" s="8"/>
      <c r="S1812" s="8"/>
      <c r="T1812" s="8"/>
      <c r="U1812" s="8"/>
      <c r="V1812" s="8"/>
      <c r="W1812" s="8"/>
      <c r="X1812" s="8"/>
      <c r="Y1812" s="8"/>
      <c r="Z1812" s="8"/>
      <c r="AA1812" s="8"/>
      <c r="AB1812" s="8"/>
      <c r="AC1812" s="8"/>
      <c r="AD1812" s="8"/>
      <c r="AE1812" s="8"/>
      <c r="AF1812" s="8"/>
      <c r="AG1812" s="8"/>
      <c r="AH1812" s="8"/>
      <c r="AI1812" s="8"/>
      <c r="AJ1812" s="8"/>
      <c r="AK1812" s="8"/>
      <c r="AL1812" s="8"/>
      <c r="AM1812" s="8"/>
      <c r="AN1812" s="8"/>
      <c r="AO1812" s="8"/>
      <c r="AP1812" s="8"/>
      <c r="AQ1812" s="8"/>
      <c r="AR1812" s="8"/>
      <c r="AS1812" s="8"/>
      <c r="AT1812" s="8"/>
      <c r="AU1812" s="8"/>
      <c r="AV1812" s="8"/>
      <c r="AW1812" s="8"/>
      <c r="AX1812" s="8"/>
      <c r="AY1812" s="8"/>
      <c r="AZ1812" s="8"/>
      <c r="BA1812" s="8"/>
      <c r="BB1812" s="8"/>
      <c r="BC1812" s="8"/>
      <c r="BD1812" s="8"/>
      <c r="BE1812" s="8"/>
      <c r="BF1812" s="8"/>
      <c r="BG1812" s="8"/>
      <c r="BH1812" s="8"/>
      <c r="BI1812" s="8"/>
      <c r="BJ1812" s="8"/>
      <c r="BK1812" s="8"/>
      <c r="BL1812" s="8"/>
      <c r="BM1812" s="8"/>
      <c r="BN1812" s="8"/>
      <c r="BO1812" s="8"/>
      <c r="BP1812" s="8"/>
      <c r="BQ1812" s="8"/>
      <c r="BR1812" s="16" t="str">
        <v>0- Port Costs</v>
      </c>
      <c r="BV1812" s="16" t="str">
        <v>0- Port Value</v>
      </c>
      <c r="BW1812" s="8"/>
      <c r="BX1812" s="16" t="str">
        <v>0</v>
      </c>
    </row>
    <row r="1813" spans="8:76" hidden="1" outlineLevel="1" x14ac:dyDescent="0.3">
      <c r="H1813" s="16" t="str">
        <v>0 - BM Costs</v>
      </c>
      <c r="L1813" s="16" t="str">
        <v>0 - BM Port</v>
      </c>
      <c r="N1813" s="16" t="str">
        <v>0 - Port Assets</v>
      </c>
      <c r="O1813" s="8"/>
      <c r="P1813" s="8"/>
      <c r="Q1813" s="8"/>
      <c r="R1813" s="8"/>
      <c r="S1813" s="8"/>
      <c r="T1813" s="8"/>
      <c r="U1813" s="8"/>
      <c r="V1813" s="8"/>
      <c r="W1813" s="8"/>
      <c r="X1813" s="8"/>
      <c r="Y1813" s="8"/>
      <c r="Z1813" s="8"/>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c r="BD1813" s="8"/>
      <c r="BE1813" s="8"/>
      <c r="BF1813" s="8"/>
      <c r="BG1813" s="8"/>
      <c r="BH1813" s="8"/>
      <c r="BI1813" s="8"/>
      <c r="BJ1813" s="8"/>
      <c r="BK1813" s="8"/>
      <c r="BL1813" s="8"/>
      <c r="BM1813" s="8"/>
      <c r="BN1813" s="8"/>
      <c r="BO1813" s="8"/>
      <c r="BP1813" s="8"/>
      <c r="BQ1813" s="8"/>
      <c r="BR1813" s="16" t="str">
        <v>0- Port Costs</v>
      </c>
      <c r="BV1813" s="16" t="str">
        <v>0- Port Value</v>
      </c>
      <c r="BW1813" s="8"/>
      <c r="BX1813" s="16" t="str">
        <v>0</v>
      </c>
    </row>
    <row r="1814" spans="8:76" hidden="1" outlineLevel="1" x14ac:dyDescent="0.3">
      <c r="H1814" s="16" t="str">
        <v>0 - BM Costs</v>
      </c>
      <c r="L1814" s="16" t="str">
        <v>0 - BM Port</v>
      </c>
      <c r="N1814" s="16" t="str">
        <v>0 - Port Assets</v>
      </c>
      <c r="O1814" s="8"/>
      <c r="P1814" s="8"/>
      <c r="Q1814" s="8"/>
      <c r="R1814" s="8"/>
      <c r="S1814" s="8"/>
      <c r="T1814" s="8"/>
      <c r="U1814" s="8"/>
      <c r="V1814" s="8"/>
      <c r="W1814" s="8"/>
      <c r="X1814" s="8"/>
      <c r="Y1814" s="8"/>
      <c r="Z1814" s="8"/>
      <c r="AA1814" s="8"/>
      <c r="AB1814" s="8"/>
      <c r="AC1814" s="8"/>
      <c r="AD1814" s="8"/>
      <c r="AE1814" s="8"/>
      <c r="AF1814" s="8"/>
      <c r="AG1814" s="8"/>
      <c r="AH1814" s="8"/>
      <c r="AI1814" s="8"/>
      <c r="AJ1814" s="8"/>
      <c r="AK1814" s="8"/>
      <c r="AL1814" s="8"/>
      <c r="AM1814" s="8"/>
      <c r="AN1814" s="8"/>
      <c r="AO1814" s="8"/>
      <c r="AP1814" s="8"/>
      <c r="AQ1814" s="8"/>
      <c r="AR1814" s="8"/>
      <c r="AS1814" s="8"/>
      <c r="AT1814" s="8"/>
      <c r="AU1814" s="8"/>
      <c r="AV1814" s="8"/>
      <c r="AW1814" s="8"/>
      <c r="AX1814" s="8"/>
      <c r="AY1814" s="8"/>
      <c r="AZ1814" s="8"/>
      <c r="BA1814" s="8"/>
      <c r="BB1814" s="8"/>
      <c r="BC1814" s="8"/>
      <c r="BD1814" s="8"/>
      <c r="BE1814" s="8"/>
      <c r="BF1814" s="8"/>
      <c r="BG1814" s="8"/>
      <c r="BH1814" s="8"/>
      <c r="BI1814" s="8"/>
      <c r="BJ1814" s="8"/>
      <c r="BK1814" s="8"/>
      <c r="BL1814" s="8"/>
      <c r="BM1814" s="8"/>
      <c r="BN1814" s="8"/>
      <c r="BO1814" s="8"/>
      <c r="BP1814" s="8"/>
      <c r="BQ1814" s="8"/>
      <c r="BR1814" s="16" t="str">
        <v>0- Port Costs</v>
      </c>
      <c r="BV1814" s="16" t="str">
        <v>0- Port Value</v>
      </c>
      <c r="BW1814" s="8"/>
      <c r="BX1814" s="16" t="str">
        <v>0</v>
      </c>
    </row>
    <row r="1815" spans="8:76" hidden="1" outlineLevel="1" x14ac:dyDescent="0.3">
      <c r="H1815" s="16" t="str">
        <v>0 - BM Costs</v>
      </c>
      <c r="L1815" s="16" t="str">
        <v>0 - BM Port</v>
      </c>
      <c r="N1815" s="16" t="str">
        <v>0 - Port Assets</v>
      </c>
      <c r="O1815" s="8"/>
      <c r="P1815" s="8"/>
      <c r="Q1815" s="8"/>
      <c r="R1815" s="8"/>
      <c r="S1815" s="8"/>
      <c r="T1815" s="8"/>
      <c r="U1815" s="8"/>
      <c r="V1815" s="8"/>
      <c r="W1815" s="8"/>
      <c r="X1815" s="8"/>
      <c r="Y1815" s="8"/>
      <c r="Z1815" s="8"/>
      <c r="AA1815" s="8"/>
      <c r="AB1815" s="8"/>
      <c r="AC1815" s="8"/>
      <c r="AD1815" s="8"/>
      <c r="AE1815" s="8"/>
      <c r="AF1815" s="8"/>
      <c r="AG1815" s="8"/>
      <c r="AH1815" s="8"/>
      <c r="AI1815" s="8"/>
      <c r="AJ1815" s="8"/>
      <c r="AK1815" s="8"/>
      <c r="AL1815" s="8"/>
      <c r="AM1815" s="8"/>
      <c r="AN1815" s="8"/>
      <c r="AO1815" s="8"/>
      <c r="AP1815" s="8"/>
      <c r="AQ1815" s="8"/>
      <c r="AR1815" s="8"/>
      <c r="AS1815" s="8"/>
      <c r="AT1815" s="8"/>
      <c r="AU1815" s="8"/>
      <c r="AV1815" s="8"/>
      <c r="AW1815" s="8"/>
      <c r="AX1815" s="8"/>
      <c r="AY1815" s="8"/>
      <c r="AZ1815" s="8"/>
      <c r="BA1815" s="8"/>
      <c r="BB1815" s="8"/>
      <c r="BC1815" s="8"/>
      <c r="BD1815" s="8"/>
      <c r="BE1815" s="8"/>
      <c r="BF1815" s="8"/>
      <c r="BG1815" s="8"/>
      <c r="BH1815" s="8"/>
      <c r="BI1815" s="8"/>
      <c r="BJ1815" s="8"/>
      <c r="BK1815" s="8"/>
      <c r="BL1815" s="8"/>
      <c r="BM1815" s="8"/>
      <c r="BN1815" s="8"/>
      <c r="BO1815" s="8"/>
      <c r="BP1815" s="8"/>
      <c r="BQ1815" s="8"/>
      <c r="BR1815" s="16" t="str">
        <v>0- Port Costs</v>
      </c>
      <c r="BV1815" s="16" t="str">
        <v>0- Port Value</v>
      </c>
      <c r="BW1815" s="8"/>
      <c r="BX1815" s="16" t="str">
        <v>0</v>
      </c>
    </row>
    <row r="1816" spans="8:76" hidden="1" outlineLevel="1" x14ac:dyDescent="0.3">
      <c r="H1816" s="16" t="str">
        <v>0 - BM Costs</v>
      </c>
      <c r="L1816" s="16" t="str">
        <v>0 - BM Port</v>
      </c>
      <c r="N1816" s="16" t="str">
        <v>0 - Port Assets</v>
      </c>
      <c r="O1816" s="8"/>
      <c r="P1816" s="8"/>
      <c r="Q1816" s="8"/>
      <c r="R1816" s="8"/>
      <c r="S1816" s="8"/>
      <c r="T1816" s="8"/>
      <c r="U1816" s="8"/>
      <c r="V1816" s="8"/>
      <c r="W1816" s="8"/>
      <c r="X1816" s="8"/>
      <c r="Y1816" s="8"/>
      <c r="Z1816" s="8"/>
      <c r="AA1816" s="8"/>
      <c r="AB1816" s="8"/>
      <c r="AC1816" s="8"/>
      <c r="AD1816" s="8"/>
      <c r="AE1816" s="8"/>
      <c r="AF1816" s="8"/>
      <c r="AG1816" s="8"/>
      <c r="AH1816" s="8"/>
      <c r="AI1816" s="8"/>
      <c r="AJ1816" s="8"/>
      <c r="AK1816" s="8"/>
      <c r="AL1816" s="8"/>
      <c r="AM1816" s="8"/>
      <c r="AN1816" s="8"/>
      <c r="AO1816" s="8"/>
      <c r="AP1816" s="8"/>
      <c r="AQ1816" s="8"/>
      <c r="AR1816" s="8"/>
      <c r="AS1816" s="8"/>
      <c r="AT1816" s="8"/>
      <c r="AU1816" s="8"/>
      <c r="AV1816" s="8"/>
      <c r="AW1816" s="8"/>
      <c r="AX1816" s="8"/>
      <c r="AY1816" s="8"/>
      <c r="AZ1816" s="8"/>
      <c r="BA1816" s="8"/>
      <c r="BB1816" s="8"/>
      <c r="BC1816" s="8"/>
      <c r="BD1816" s="8"/>
      <c r="BE1816" s="8"/>
      <c r="BF1816" s="8"/>
      <c r="BG1816" s="8"/>
      <c r="BH1816" s="8"/>
      <c r="BI1816" s="8"/>
      <c r="BJ1816" s="8"/>
      <c r="BK1816" s="8"/>
      <c r="BL1816" s="8"/>
      <c r="BM1816" s="8"/>
      <c r="BN1816" s="8"/>
      <c r="BO1816" s="8"/>
      <c r="BP1816" s="8"/>
      <c r="BQ1816" s="8"/>
      <c r="BR1816" s="16" t="str">
        <v>0- Port Costs</v>
      </c>
      <c r="BV1816" s="16" t="str">
        <v>0- Port Value</v>
      </c>
      <c r="BW1816" s="8"/>
      <c r="BX1816" s="16" t="str">
        <v>0</v>
      </c>
    </row>
    <row r="1817" spans="8:76" hidden="1" outlineLevel="1" x14ac:dyDescent="0.3">
      <c r="H1817" s="16" t="str">
        <v>0 - BM Costs</v>
      </c>
      <c r="L1817" s="16" t="str">
        <v>0 - BM Port</v>
      </c>
      <c r="N1817" s="16" t="str">
        <v>0 - Port Assets</v>
      </c>
      <c r="O1817" s="8"/>
      <c r="P1817" s="8"/>
      <c r="Q1817" s="8"/>
      <c r="R1817" s="8"/>
      <c r="S1817" s="8"/>
      <c r="T1817" s="8"/>
      <c r="U1817" s="8"/>
      <c r="V1817" s="8"/>
      <c r="W1817" s="8"/>
      <c r="X1817" s="8"/>
      <c r="Y1817" s="8"/>
      <c r="Z1817" s="8"/>
      <c r="AA1817" s="8"/>
      <c r="AB1817" s="8"/>
      <c r="AC1817" s="8"/>
      <c r="AD1817" s="8"/>
      <c r="AE1817" s="8"/>
      <c r="AF1817" s="8"/>
      <c r="AG1817" s="8"/>
      <c r="AH1817" s="8"/>
      <c r="AI1817" s="8"/>
      <c r="AJ1817" s="8"/>
      <c r="AK1817" s="8"/>
      <c r="AL1817" s="8"/>
      <c r="AM1817" s="8"/>
      <c r="AN1817" s="8"/>
      <c r="AO1817" s="8"/>
      <c r="AP1817" s="8"/>
      <c r="AQ1817" s="8"/>
      <c r="AR1817" s="8"/>
      <c r="AS1817" s="8"/>
      <c r="AT1817" s="8"/>
      <c r="AU1817" s="8"/>
      <c r="AV1817" s="8"/>
      <c r="AW1817" s="8"/>
      <c r="AX1817" s="8"/>
      <c r="AY1817" s="8"/>
      <c r="AZ1817" s="8"/>
      <c r="BA1817" s="8"/>
      <c r="BB1817" s="8"/>
      <c r="BC1817" s="8"/>
      <c r="BD1817" s="8"/>
      <c r="BE1817" s="8"/>
      <c r="BF1817" s="8"/>
      <c r="BG1817" s="8"/>
      <c r="BH1817" s="8"/>
      <c r="BI1817" s="8"/>
      <c r="BJ1817" s="8"/>
      <c r="BK1817" s="8"/>
      <c r="BL1817" s="8"/>
      <c r="BM1817" s="8"/>
      <c r="BN1817" s="8"/>
      <c r="BO1817" s="8"/>
      <c r="BP1817" s="8"/>
      <c r="BQ1817" s="8"/>
      <c r="BR1817" s="16" t="str">
        <v>0- Port Costs</v>
      </c>
      <c r="BV1817" s="16" t="str">
        <v>0- Port Value</v>
      </c>
      <c r="BW1817" s="8"/>
      <c r="BX1817" s="16" t="str">
        <v>0</v>
      </c>
    </row>
    <row r="1818" spans="8:76" hidden="1" outlineLevel="1" x14ac:dyDescent="0.3">
      <c r="H1818" s="16" t="str">
        <v>0 - BM Costs</v>
      </c>
      <c r="L1818" s="16" t="str">
        <v>0 - BM Port</v>
      </c>
      <c r="N1818" s="16" t="str">
        <v>0 - Port Assets</v>
      </c>
      <c r="O1818" s="8"/>
      <c r="P1818" s="8"/>
      <c r="Q1818" s="8"/>
      <c r="R1818" s="8"/>
      <c r="S1818" s="8"/>
      <c r="T1818" s="8"/>
      <c r="U1818" s="8"/>
      <c r="V1818" s="8"/>
      <c r="W1818" s="8"/>
      <c r="X1818" s="8"/>
      <c r="Y1818" s="8"/>
      <c r="Z1818" s="8"/>
      <c r="AA1818" s="8"/>
      <c r="AB1818" s="8"/>
      <c r="AC1818" s="8"/>
      <c r="AD1818" s="8"/>
      <c r="AE1818" s="8"/>
      <c r="AF1818" s="8"/>
      <c r="AG1818" s="8"/>
      <c r="AH1818" s="8"/>
      <c r="AI1818" s="8"/>
      <c r="AJ1818" s="8"/>
      <c r="AK1818" s="8"/>
      <c r="AL1818" s="8"/>
      <c r="AM1818" s="8"/>
      <c r="AN1818" s="8"/>
      <c r="AO1818" s="8"/>
      <c r="AP1818" s="8"/>
      <c r="AQ1818" s="8"/>
      <c r="AR1818" s="8"/>
      <c r="AS1818" s="8"/>
      <c r="AT1818" s="8"/>
      <c r="AU1818" s="8"/>
      <c r="AV1818" s="8"/>
      <c r="AW1818" s="8"/>
      <c r="AX1818" s="8"/>
      <c r="AY1818" s="8"/>
      <c r="AZ1818" s="8"/>
      <c r="BA1818" s="8"/>
      <c r="BB1818" s="8"/>
      <c r="BC1818" s="8"/>
      <c r="BD1818" s="8"/>
      <c r="BE1818" s="8"/>
      <c r="BF1818" s="8"/>
      <c r="BG1818" s="8"/>
      <c r="BH1818" s="8"/>
      <c r="BI1818" s="8"/>
      <c r="BJ1818" s="8"/>
      <c r="BK1818" s="8"/>
      <c r="BL1818" s="8"/>
      <c r="BM1818" s="8"/>
      <c r="BN1818" s="8"/>
      <c r="BO1818" s="8"/>
      <c r="BP1818" s="8"/>
      <c r="BQ1818" s="8"/>
      <c r="BR1818" s="16" t="str">
        <v>0- Port Costs</v>
      </c>
      <c r="BV1818" s="16" t="str">
        <v>0- Port Value</v>
      </c>
      <c r="BW1818" s="8"/>
      <c r="BX1818" s="16" t="str">
        <v>0</v>
      </c>
    </row>
    <row r="1819" spans="8:76" hidden="1" outlineLevel="1" x14ac:dyDescent="0.3">
      <c r="H1819" s="16" t="str">
        <v>0 - BM Costs</v>
      </c>
      <c r="L1819" s="16" t="str">
        <v>0 - BM Port</v>
      </c>
      <c r="N1819" s="16" t="str">
        <v>0 - Port Assets</v>
      </c>
      <c r="O1819" s="8"/>
      <c r="P1819" s="8"/>
      <c r="Q1819" s="8"/>
      <c r="R1819" s="8"/>
      <c r="S1819" s="8"/>
      <c r="T1819" s="8"/>
      <c r="U1819" s="8"/>
      <c r="V1819" s="8"/>
      <c r="W1819" s="8"/>
      <c r="X1819" s="8"/>
      <c r="Y1819" s="8"/>
      <c r="Z1819" s="8"/>
      <c r="AA1819" s="8"/>
      <c r="AB1819" s="8"/>
      <c r="AC1819" s="8"/>
      <c r="AD1819" s="8"/>
      <c r="AE1819" s="8"/>
      <c r="AF1819" s="8"/>
      <c r="AG1819" s="8"/>
      <c r="AH1819" s="8"/>
      <c r="AI1819" s="8"/>
      <c r="AJ1819" s="8"/>
      <c r="AK1819" s="8"/>
      <c r="AL1819" s="8"/>
      <c r="AM1819" s="8"/>
      <c r="AN1819" s="8"/>
      <c r="AO1819" s="8"/>
      <c r="AP1819" s="8"/>
      <c r="AQ1819" s="8"/>
      <c r="AR1819" s="8"/>
      <c r="AS1819" s="8"/>
      <c r="AT1819" s="8"/>
      <c r="AU1819" s="8"/>
      <c r="AV1819" s="8"/>
      <c r="AW1819" s="8"/>
      <c r="AX1819" s="8"/>
      <c r="AY1819" s="8"/>
      <c r="AZ1819" s="8"/>
      <c r="BA1819" s="8"/>
      <c r="BB1819" s="8"/>
      <c r="BC1819" s="8"/>
      <c r="BD1819" s="8"/>
      <c r="BE1819" s="8"/>
      <c r="BF1819" s="8"/>
      <c r="BG1819" s="8"/>
      <c r="BH1819" s="8"/>
      <c r="BI1819" s="8"/>
      <c r="BJ1819" s="8"/>
      <c r="BK1819" s="8"/>
      <c r="BL1819" s="8"/>
      <c r="BM1819" s="8"/>
      <c r="BN1819" s="8"/>
      <c r="BO1819" s="8"/>
      <c r="BP1819" s="8"/>
      <c r="BQ1819" s="8"/>
      <c r="BR1819" s="16" t="str">
        <v>0- Port Costs</v>
      </c>
      <c r="BV1819" s="16" t="str">
        <v>0- Port Value</v>
      </c>
      <c r="BW1819" s="8"/>
      <c r="BX1819" s="16" t="str">
        <v>0</v>
      </c>
    </row>
    <row r="1820" spans="8:76" hidden="1" outlineLevel="1" x14ac:dyDescent="0.3">
      <c r="H1820" s="16" t="str">
        <v>0 - BM Costs</v>
      </c>
      <c r="L1820" s="16" t="str">
        <v>0 - BM Port</v>
      </c>
      <c r="N1820" s="16" t="str">
        <v>0 - Port Assets</v>
      </c>
      <c r="O1820" s="8"/>
      <c r="P1820" s="8"/>
      <c r="Q1820" s="8"/>
      <c r="R1820" s="8"/>
      <c r="S1820" s="8"/>
      <c r="T1820" s="8"/>
      <c r="U1820" s="8"/>
      <c r="V1820" s="8"/>
      <c r="W1820" s="8"/>
      <c r="X1820" s="8"/>
      <c r="Y1820" s="8"/>
      <c r="Z1820" s="8"/>
      <c r="AA1820" s="8"/>
      <c r="AB1820" s="8"/>
      <c r="AC1820" s="8"/>
      <c r="AD1820" s="8"/>
      <c r="AE1820" s="8"/>
      <c r="AF1820" s="8"/>
      <c r="AG1820" s="8"/>
      <c r="AH1820" s="8"/>
      <c r="AI1820" s="8"/>
      <c r="AJ1820" s="8"/>
      <c r="AK1820" s="8"/>
      <c r="AL1820" s="8"/>
      <c r="AM1820" s="8"/>
      <c r="AN1820" s="8"/>
      <c r="AO1820" s="8"/>
      <c r="AP1820" s="8"/>
      <c r="AQ1820" s="8"/>
      <c r="AR1820" s="8"/>
      <c r="AS1820" s="8"/>
      <c r="AT1820" s="8"/>
      <c r="AU1820" s="8"/>
      <c r="AV1820" s="8"/>
      <c r="AW1820" s="8"/>
      <c r="AX1820" s="8"/>
      <c r="AY1820" s="8"/>
      <c r="AZ1820" s="8"/>
      <c r="BA1820" s="8"/>
      <c r="BB1820" s="8"/>
      <c r="BC1820" s="8"/>
      <c r="BD1820" s="8"/>
      <c r="BE1820" s="8"/>
      <c r="BF1820" s="8"/>
      <c r="BG1820" s="8"/>
      <c r="BH1820" s="8"/>
      <c r="BI1820" s="8"/>
      <c r="BJ1820" s="8"/>
      <c r="BK1820" s="8"/>
      <c r="BL1820" s="8"/>
      <c r="BM1820" s="8"/>
      <c r="BN1820" s="8"/>
      <c r="BO1820" s="8"/>
      <c r="BP1820" s="8"/>
      <c r="BQ1820" s="8"/>
      <c r="BR1820" s="16" t="str">
        <v>0- Port Costs</v>
      </c>
      <c r="BV1820" s="16" t="str">
        <v>0- Port Value</v>
      </c>
      <c r="BW1820" s="8"/>
      <c r="BX1820" s="16" t="str">
        <v>0</v>
      </c>
    </row>
    <row r="1821" spans="8:76" hidden="1" outlineLevel="1" x14ac:dyDescent="0.3">
      <c r="H1821" s="16" t="str">
        <v>0 - BM Costs</v>
      </c>
      <c r="L1821" s="16" t="str">
        <v>0 - BM Port</v>
      </c>
      <c r="N1821" s="16" t="str">
        <v>0 - Port Assets</v>
      </c>
      <c r="O1821" s="8"/>
      <c r="P1821" s="8"/>
      <c r="Q1821" s="8"/>
      <c r="R1821" s="8"/>
      <c r="S1821" s="8"/>
      <c r="T1821" s="8"/>
      <c r="U1821" s="8"/>
      <c r="V1821" s="8"/>
      <c r="W1821" s="8"/>
      <c r="X1821" s="8"/>
      <c r="Y1821" s="8"/>
      <c r="Z1821" s="8"/>
      <c r="AA1821" s="8"/>
      <c r="AB1821" s="8"/>
      <c r="AC1821" s="8"/>
      <c r="AD1821" s="8"/>
      <c r="AE1821" s="8"/>
      <c r="AF1821" s="8"/>
      <c r="AG1821" s="8"/>
      <c r="AH1821" s="8"/>
      <c r="AI1821" s="8"/>
      <c r="AJ1821" s="8"/>
      <c r="AK1821" s="8"/>
      <c r="AL1821" s="8"/>
      <c r="AM1821" s="8"/>
      <c r="AN1821" s="8"/>
      <c r="AO1821" s="8"/>
      <c r="AP1821" s="8"/>
      <c r="AQ1821" s="8"/>
      <c r="AR1821" s="8"/>
      <c r="AS1821" s="8"/>
      <c r="AT1821" s="8"/>
      <c r="AU1821" s="8"/>
      <c r="AV1821" s="8"/>
      <c r="AW1821" s="8"/>
      <c r="AX1821" s="8"/>
      <c r="AY1821" s="8"/>
      <c r="AZ1821" s="8"/>
      <c r="BA1821" s="8"/>
      <c r="BB1821" s="8"/>
      <c r="BC1821" s="8"/>
      <c r="BD1821" s="8"/>
      <c r="BE1821" s="8"/>
      <c r="BF1821" s="8"/>
      <c r="BG1821" s="8"/>
      <c r="BH1821" s="8"/>
      <c r="BI1821" s="8"/>
      <c r="BJ1821" s="8"/>
      <c r="BK1821" s="8"/>
      <c r="BL1821" s="8"/>
      <c r="BM1821" s="8"/>
      <c r="BN1821" s="8"/>
      <c r="BO1821" s="8"/>
      <c r="BP1821" s="8"/>
      <c r="BQ1821" s="8"/>
      <c r="BR1821" s="16" t="str">
        <v>0- Port Costs</v>
      </c>
      <c r="BV1821" s="16" t="str">
        <v>0- Port Value</v>
      </c>
      <c r="BW1821" s="8"/>
      <c r="BX1821" s="16" t="str">
        <v>0</v>
      </c>
    </row>
    <row r="1822" spans="8:76" hidden="1" outlineLevel="1" x14ac:dyDescent="0.3">
      <c r="H1822" s="16" t="str">
        <v>0 - BM Costs</v>
      </c>
      <c r="L1822" s="16" t="str">
        <v>0 - BM Port</v>
      </c>
      <c r="N1822" s="16" t="str">
        <v>0 - Port Assets</v>
      </c>
      <c r="O1822" s="8"/>
      <c r="P1822" s="8"/>
      <c r="Q1822" s="8"/>
      <c r="R1822" s="8"/>
      <c r="S1822" s="8"/>
      <c r="T1822" s="8"/>
      <c r="U1822" s="8"/>
      <c r="V1822" s="8"/>
      <c r="W1822" s="8"/>
      <c r="X1822" s="8"/>
      <c r="Y1822" s="8"/>
      <c r="Z1822" s="8"/>
      <c r="AA1822" s="8"/>
      <c r="AB1822" s="8"/>
      <c r="AC1822" s="8"/>
      <c r="AD1822" s="8"/>
      <c r="AE1822" s="8"/>
      <c r="AF1822" s="8"/>
      <c r="AG1822" s="8"/>
      <c r="AH1822" s="8"/>
      <c r="AI1822" s="8"/>
      <c r="AJ1822" s="8"/>
      <c r="AK1822" s="8"/>
      <c r="AL1822" s="8"/>
      <c r="AM1822" s="8"/>
      <c r="AN1822" s="8"/>
      <c r="AO1822" s="8"/>
      <c r="AP1822" s="8"/>
      <c r="AQ1822" s="8"/>
      <c r="AR1822" s="8"/>
      <c r="AS1822" s="8"/>
      <c r="AT1822" s="8"/>
      <c r="AU1822" s="8"/>
      <c r="AV1822" s="8"/>
      <c r="AW1822" s="8"/>
      <c r="AX1822" s="8"/>
      <c r="AY1822" s="8"/>
      <c r="AZ1822" s="8"/>
      <c r="BA1822" s="8"/>
      <c r="BB1822" s="8"/>
      <c r="BC1822" s="8"/>
      <c r="BD1822" s="8"/>
      <c r="BE1822" s="8"/>
      <c r="BF1822" s="8"/>
      <c r="BG1822" s="8"/>
      <c r="BH1822" s="8"/>
      <c r="BI1822" s="8"/>
      <c r="BJ1822" s="8"/>
      <c r="BK1822" s="8"/>
      <c r="BL1822" s="8"/>
      <c r="BM1822" s="8"/>
      <c r="BN1822" s="8"/>
      <c r="BO1822" s="8"/>
      <c r="BP1822" s="8"/>
      <c r="BQ1822" s="8"/>
      <c r="BR1822" s="16" t="str">
        <v>0- Port Costs</v>
      </c>
      <c r="BV1822" s="16" t="str">
        <v>0- Port Value</v>
      </c>
      <c r="BW1822" s="8"/>
      <c r="BX1822" s="16" t="str">
        <v>0</v>
      </c>
    </row>
    <row r="1823" spans="8:76" hidden="1" outlineLevel="1" x14ac:dyDescent="0.3">
      <c r="H1823" s="16" t="str">
        <v>0 - BM Costs</v>
      </c>
      <c r="L1823" s="16" t="str">
        <v>0 - BM Port</v>
      </c>
      <c r="N1823" s="16" t="str">
        <v>0 - Port Assets</v>
      </c>
      <c r="O1823" s="8"/>
      <c r="P1823" s="8"/>
      <c r="Q1823" s="8"/>
      <c r="R1823" s="8"/>
      <c r="S1823" s="8"/>
      <c r="T1823" s="8"/>
      <c r="U1823" s="8"/>
      <c r="V1823" s="8"/>
      <c r="W1823" s="8"/>
      <c r="X1823" s="8"/>
      <c r="Y1823" s="8"/>
      <c r="Z1823" s="8"/>
      <c r="AA1823" s="8"/>
      <c r="AB1823" s="8"/>
      <c r="AC1823" s="8"/>
      <c r="AD1823" s="8"/>
      <c r="AE1823" s="8"/>
      <c r="AF1823" s="8"/>
      <c r="AG1823" s="8"/>
      <c r="AH1823" s="8"/>
      <c r="AI1823" s="8"/>
      <c r="AJ1823" s="8"/>
      <c r="AK1823" s="8"/>
      <c r="AL1823" s="8"/>
      <c r="AM1823" s="8"/>
      <c r="AN1823" s="8"/>
      <c r="AO1823" s="8"/>
      <c r="AP1823" s="8"/>
      <c r="AQ1823" s="8"/>
      <c r="AR1823" s="8"/>
      <c r="AS1823" s="8"/>
      <c r="AT1823" s="8"/>
      <c r="AU1823" s="8"/>
      <c r="AV1823" s="8"/>
      <c r="AW1823" s="8"/>
      <c r="AX1823" s="8"/>
      <c r="AY1823" s="8"/>
      <c r="AZ1823" s="8"/>
      <c r="BA1823" s="8"/>
      <c r="BB1823" s="8"/>
      <c r="BC1823" s="8"/>
      <c r="BD1823" s="8"/>
      <c r="BE1823" s="8"/>
      <c r="BF1823" s="8"/>
      <c r="BG1823" s="8"/>
      <c r="BH1823" s="8"/>
      <c r="BI1823" s="8"/>
      <c r="BJ1823" s="8"/>
      <c r="BK1823" s="8"/>
      <c r="BL1823" s="8"/>
      <c r="BM1823" s="8"/>
      <c r="BN1823" s="8"/>
      <c r="BO1823" s="8"/>
      <c r="BP1823" s="8"/>
      <c r="BQ1823" s="8"/>
      <c r="BR1823" s="16" t="str">
        <v>0- Port Costs</v>
      </c>
      <c r="BV1823" s="16" t="str">
        <v>0- Port Value</v>
      </c>
      <c r="BW1823" s="8"/>
      <c r="BX1823" s="16" t="str">
        <v>0</v>
      </c>
    </row>
    <row r="1824" spans="8:76" hidden="1" outlineLevel="1" x14ac:dyDescent="0.3">
      <c r="H1824" s="16" t="str">
        <v>0 - BM Costs</v>
      </c>
      <c r="L1824" s="16" t="str">
        <v>0 - BM Port</v>
      </c>
      <c r="N1824" s="16" t="str">
        <v>0 - Port Assets</v>
      </c>
      <c r="O1824" s="8"/>
      <c r="P1824" s="8"/>
      <c r="Q1824" s="8"/>
      <c r="R1824" s="8"/>
      <c r="S1824" s="8"/>
      <c r="T1824" s="8"/>
      <c r="U1824" s="8"/>
      <c r="V1824" s="8"/>
      <c r="W1824" s="8"/>
      <c r="X1824" s="8"/>
      <c r="Y1824" s="8"/>
      <c r="Z1824" s="8"/>
      <c r="AA1824" s="8"/>
      <c r="AB1824" s="8"/>
      <c r="AC1824" s="8"/>
      <c r="AD1824" s="8"/>
      <c r="AE1824" s="8"/>
      <c r="AF1824" s="8"/>
      <c r="AG1824" s="8"/>
      <c r="AH1824" s="8"/>
      <c r="AI1824" s="8"/>
      <c r="AJ1824" s="8"/>
      <c r="AK1824" s="8"/>
      <c r="AL1824" s="8"/>
      <c r="AM1824" s="8"/>
      <c r="AN1824" s="8"/>
      <c r="AO1824" s="8"/>
      <c r="AP1824" s="8"/>
      <c r="AQ1824" s="8"/>
      <c r="AR1824" s="8"/>
      <c r="AS1824" s="8"/>
      <c r="AT1824" s="8"/>
      <c r="AU1824" s="8"/>
      <c r="AV1824" s="8"/>
      <c r="AW1824" s="8"/>
      <c r="AX1824" s="8"/>
      <c r="AY1824" s="8"/>
      <c r="AZ1824" s="8"/>
      <c r="BA1824" s="8"/>
      <c r="BB1824" s="8"/>
      <c r="BC1824" s="8"/>
      <c r="BD1824" s="8"/>
      <c r="BE1824" s="8"/>
      <c r="BF1824" s="8"/>
      <c r="BG1824" s="8"/>
      <c r="BH1824" s="8"/>
      <c r="BI1824" s="8"/>
      <c r="BJ1824" s="8"/>
      <c r="BK1824" s="8"/>
      <c r="BL1824" s="8"/>
      <c r="BM1824" s="8"/>
      <c r="BN1824" s="8"/>
      <c r="BO1824" s="8"/>
      <c r="BP1824" s="8"/>
      <c r="BQ1824" s="8"/>
      <c r="BR1824" s="16" t="str">
        <v>0- Port Costs</v>
      </c>
      <c r="BV1824" s="16" t="str">
        <v>0- Port Value</v>
      </c>
      <c r="BW1824" s="8"/>
      <c r="BX1824" s="16" t="str">
        <v>0</v>
      </c>
    </row>
    <row r="1825" spans="8:76" hidden="1" outlineLevel="1" x14ac:dyDescent="0.3">
      <c r="H1825" s="16" t="str">
        <v>0 - BM Costs</v>
      </c>
      <c r="L1825" s="16" t="str">
        <v>0 - BM Port</v>
      </c>
      <c r="N1825" s="16" t="str">
        <v>0 - Port Assets</v>
      </c>
      <c r="O1825" s="8"/>
      <c r="P1825" s="8"/>
      <c r="Q1825" s="8"/>
      <c r="R1825" s="8"/>
      <c r="S1825" s="8"/>
      <c r="T1825" s="8"/>
      <c r="U1825" s="8"/>
      <c r="V1825" s="8"/>
      <c r="W1825" s="8"/>
      <c r="X1825" s="8"/>
      <c r="Y1825" s="8"/>
      <c r="Z1825" s="8"/>
      <c r="AA1825" s="8"/>
      <c r="AB1825" s="8"/>
      <c r="AC1825" s="8"/>
      <c r="AD1825" s="8"/>
      <c r="AE1825" s="8"/>
      <c r="AF1825" s="8"/>
      <c r="AG1825" s="8"/>
      <c r="AH1825" s="8"/>
      <c r="AI1825" s="8"/>
      <c r="AJ1825" s="8"/>
      <c r="AK1825" s="8"/>
      <c r="AL1825" s="8"/>
      <c r="AM1825" s="8"/>
      <c r="AN1825" s="8"/>
      <c r="AO1825" s="8"/>
      <c r="AP1825" s="8"/>
      <c r="AQ1825" s="8"/>
      <c r="AR1825" s="8"/>
      <c r="AS1825" s="8"/>
      <c r="AT1825" s="8"/>
      <c r="AU1825" s="8"/>
      <c r="AV1825" s="8"/>
      <c r="AW1825" s="8"/>
      <c r="AX1825" s="8"/>
      <c r="AY1825" s="8"/>
      <c r="AZ1825" s="8"/>
      <c r="BA1825" s="8"/>
      <c r="BB1825" s="8"/>
      <c r="BC1825" s="8"/>
      <c r="BD1825" s="8"/>
      <c r="BE1825" s="8"/>
      <c r="BF1825" s="8"/>
      <c r="BG1825" s="8"/>
      <c r="BH1825" s="8"/>
      <c r="BI1825" s="8"/>
      <c r="BJ1825" s="8"/>
      <c r="BK1825" s="8"/>
      <c r="BL1825" s="8"/>
      <c r="BM1825" s="8"/>
      <c r="BN1825" s="8"/>
      <c r="BO1825" s="8"/>
      <c r="BP1825" s="8"/>
      <c r="BQ1825" s="8"/>
      <c r="BR1825" s="16" t="str">
        <v>0- Port Costs</v>
      </c>
      <c r="BV1825" s="16" t="str">
        <v>0- Port Value</v>
      </c>
      <c r="BW1825" s="8"/>
      <c r="BX1825" s="16" t="str">
        <v>0</v>
      </c>
    </row>
    <row r="1826" spans="8:76" hidden="1" outlineLevel="1" x14ac:dyDescent="0.3">
      <c r="H1826" s="16" t="str">
        <v>0 - BM Costs</v>
      </c>
      <c r="L1826" s="16" t="str">
        <v>0 - BM Port</v>
      </c>
      <c r="N1826" s="16" t="str">
        <v>0 - Port Assets</v>
      </c>
      <c r="O1826" s="8"/>
      <c r="P1826" s="8"/>
      <c r="Q1826" s="8"/>
      <c r="R1826" s="8"/>
      <c r="S1826" s="8"/>
      <c r="T1826" s="8"/>
      <c r="U1826" s="8"/>
      <c r="V1826" s="8"/>
      <c r="W1826" s="8"/>
      <c r="X1826" s="8"/>
      <c r="Y1826" s="8"/>
      <c r="Z1826" s="8"/>
      <c r="AA1826" s="8"/>
      <c r="AB1826" s="8"/>
      <c r="AC1826" s="8"/>
      <c r="AD1826" s="8"/>
      <c r="AE1826" s="8"/>
      <c r="AF1826" s="8"/>
      <c r="AG1826" s="8"/>
      <c r="AH1826" s="8"/>
      <c r="AI1826" s="8"/>
      <c r="AJ1826" s="8"/>
      <c r="AK1826" s="8"/>
      <c r="AL1826" s="8"/>
      <c r="AM1826" s="8"/>
      <c r="AN1826" s="8"/>
      <c r="AO1826" s="8"/>
      <c r="AP1826" s="8"/>
      <c r="AQ1826" s="8"/>
      <c r="AR1826" s="8"/>
      <c r="AS1826" s="8"/>
      <c r="AT1826" s="8"/>
      <c r="AU1826" s="8"/>
      <c r="AV1826" s="8"/>
      <c r="AW1826" s="8"/>
      <c r="AX1826" s="8"/>
      <c r="AY1826" s="8"/>
      <c r="AZ1826" s="8"/>
      <c r="BA1826" s="8"/>
      <c r="BB1826" s="8"/>
      <c r="BC1826" s="8"/>
      <c r="BD1826" s="8"/>
      <c r="BE1826" s="8"/>
      <c r="BF1826" s="8"/>
      <c r="BG1826" s="8"/>
      <c r="BH1826" s="8"/>
      <c r="BI1826" s="8"/>
      <c r="BJ1826" s="8"/>
      <c r="BK1826" s="8"/>
      <c r="BL1826" s="8"/>
      <c r="BM1826" s="8"/>
      <c r="BN1826" s="8"/>
      <c r="BO1826" s="8"/>
      <c r="BP1826" s="8"/>
      <c r="BQ1826" s="8"/>
      <c r="BR1826" s="16" t="str">
        <v>0- Port Costs</v>
      </c>
      <c r="BV1826" s="16" t="str">
        <v>0- Port Value</v>
      </c>
      <c r="BW1826" s="8"/>
      <c r="BX1826" s="16" t="str">
        <v>0</v>
      </c>
    </row>
    <row r="1827" spans="8:76" hidden="1" outlineLevel="1" x14ac:dyDescent="0.3">
      <c r="H1827" s="16" t="str">
        <v>0 - BM Costs</v>
      </c>
      <c r="L1827" s="16" t="str">
        <v>0 - BM Port</v>
      </c>
      <c r="N1827" s="16" t="str">
        <v>0 - Port Assets</v>
      </c>
      <c r="O1827" s="8"/>
      <c r="P1827" s="8"/>
      <c r="Q1827" s="8"/>
      <c r="R1827" s="8"/>
      <c r="S1827" s="8"/>
      <c r="T1827" s="8"/>
      <c r="U1827" s="8"/>
      <c r="V1827" s="8"/>
      <c r="W1827" s="8"/>
      <c r="X1827" s="8"/>
      <c r="Y1827" s="8"/>
      <c r="Z1827" s="8"/>
      <c r="AA1827" s="8"/>
      <c r="AB1827" s="8"/>
      <c r="AC1827" s="8"/>
      <c r="AD1827" s="8"/>
      <c r="AE1827" s="8"/>
      <c r="AF1827" s="8"/>
      <c r="AG1827" s="8"/>
      <c r="AH1827" s="8"/>
      <c r="AI1827" s="8"/>
      <c r="AJ1827" s="8"/>
      <c r="AK1827" s="8"/>
      <c r="AL1827" s="8"/>
      <c r="AM1827" s="8"/>
      <c r="AN1827" s="8"/>
      <c r="AO1827" s="8"/>
      <c r="AP1827" s="8"/>
      <c r="AQ1827" s="8"/>
      <c r="AR1827" s="8"/>
      <c r="AS1827" s="8"/>
      <c r="AT1827" s="8"/>
      <c r="AU1827" s="8"/>
      <c r="AV1827" s="8"/>
      <c r="AW1827" s="8"/>
      <c r="AX1827" s="8"/>
      <c r="AY1827" s="8"/>
      <c r="AZ1827" s="8"/>
      <c r="BA1827" s="8"/>
      <c r="BB1827" s="8"/>
      <c r="BC1827" s="8"/>
      <c r="BD1827" s="8"/>
      <c r="BE1827" s="8"/>
      <c r="BF1827" s="8"/>
      <c r="BG1827" s="8"/>
      <c r="BH1827" s="8"/>
      <c r="BI1827" s="8"/>
      <c r="BJ1827" s="8"/>
      <c r="BK1827" s="8"/>
      <c r="BL1827" s="8"/>
      <c r="BM1827" s="8"/>
      <c r="BN1827" s="8"/>
      <c r="BO1827" s="8"/>
      <c r="BP1827" s="8"/>
      <c r="BQ1827" s="8"/>
      <c r="BR1827" s="16" t="str">
        <v>0- Port Costs</v>
      </c>
      <c r="BV1827" s="16" t="str">
        <v>0- Port Value</v>
      </c>
      <c r="BW1827" s="8"/>
      <c r="BX1827" s="16" t="str">
        <v>0</v>
      </c>
    </row>
    <row r="1828" spans="8:76" hidden="1" outlineLevel="1" x14ac:dyDescent="0.3">
      <c r="H1828" s="16" t="str">
        <v>0 - BM Costs</v>
      </c>
      <c r="L1828" s="16" t="str">
        <v>0 - BM Port</v>
      </c>
      <c r="N1828" s="16" t="str">
        <v>0 - Port Assets</v>
      </c>
      <c r="O1828" s="8"/>
      <c r="P1828" s="8"/>
      <c r="Q1828" s="8"/>
      <c r="R1828" s="8"/>
      <c r="S1828" s="8"/>
      <c r="T1828" s="8"/>
      <c r="U1828" s="8"/>
      <c r="V1828" s="8"/>
      <c r="W1828" s="8"/>
      <c r="X1828" s="8"/>
      <c r="Y1828" s="8"/>
      <c r="Z1828" s="8"/>
      <c r="AA1828" s="8"/>
      <c r="AB1828" s="8"/>
      <c r="AC1828" s="8"/>
      <c r="AD1828" s="8"/>
      <c r="AE1828" s="8"/>
      <c r="AF1828" s="8"/>
      <c r="AG1828" s="8"/>
      <c r="AH1828" s="8"/>
      <c r="AI1828" s="8"/>
      <c r="AJ1828" s="8"/>
      <c r="AK1828" s="8"/>
      <c r="AL1828" s="8"/>
      <c r="AM1828" s="8"/>
      <c r="AN1828" s="8"/>
      <c r="AO1828" s="8"/>
      <c r="AP1828" s="8"/>
      <c r="AQ1828" s="8"/>
      <c r="AR1828" s="8"/>
      <c r="AS1828" s="8"/>
      <c r="AT1828" s="8"/>
      <c r="AU1828" s="8"/>
      <c r="AV1828" s="8"/>
      <c r="AW1828" s="8"/>
      <c r="AX1828" s="8"/>
      <c r="AY1828" s="8"/>
      <c r="AZ1828" s="8"/>
      <c r="BA1828" s="8"/>
      <c r="BB1828" s="8"/>
      <c r="BC1828" s="8"/>
      <c r="BD1828" s="8"/>
      <c r="BE1828" s="8"/>
      <c r="BF1828" s="8"/>
      <c r="BG1828" s="8"/>
      <c r="BH1828" s="8"/>
      <c r="BI1828" s="8"/>
      <c r="BJ1828" s="8"/>
      <c r="BK1828" s="8"/>
      <c r="BL1828" s="8"/>
      <c r="BM1828" s="8"/>
      <c r="BN1828" s="8"/>
      <c r="BO1828" s="8"/>
      <c r="BP1828" s="8"/>
      <c r="BQ1828" s="8"/>
      <c r="BR1828" s="16" t="str">
        <v>0- Port Costs</v>
      </c>
      <c r="BV1828" s="16" t="str">
        <v>0- Port Value</v>
      </c>
      <c r="BW1828" s="8"/>
      <c r="BX1828" s="16" t="str">
        <v>0</v>
      </c>
    </row>
    <row r="1829" spans="8:76" hidden="1" outlineLevel="1" x14ac:dyDescent="0.3">
      <c r="H1829" s="16" t="str">
        <v>0 - BM Costs</v>
      </c>
      <c r="L1829" s="16" t="str">
        <v>0 - BM Port</v>
      </c>
      <c r="N1829" s="16" t="str">
        <v>0 - Port Assets</v>
      </c>
      <c r="O1829" s="8"/>
      <c r="P1829" s="8"/>
      <c r="Q1829" s="8"/>
      <c r="R1829" s="8"/>
      <c r="S1829" s="8"/>
      <c r="T1829" s="8"/>
      <c r="U1829" s="8"/>
      <c r="V1829" s="8"/>
      <c r="W1829" s="8"/>
      <c r="X1829" s="8"/>
      <c r="Y1829" s="8"/>
      <c r="Z1829" s="8"/>
      <c r="AA1829" s="8"/>
      <c r="AB1829" s="8"/>
      <c r="AC1829" s="8"/>
      <c r="AD1829" s="8"/>
      <c r="AE1829" s="8"/>
      <c r="AF1829" s="8"/>
      <c r="AG1829" s="8"/>
      <c r="AH1829" s="8"/>
      <c r="AI1829" s="8"/>
      <c r="AJ1829" s="8"/>
      <c r="AK1829" s="8"/>
      <c r="AL1829" s="8"/>
      <c r="AM1829" s="8"/>
      <c r="AN1829" s="8"/>
      <c r="AO1829" s="8"/>
      <c r="AP1829" s="8"/>
      <c r="AQ1829" s="8"/>
      <c r="AR1829" s="8"/>
      <c r="AS1829" s="8"/>
      <c r="AT1829" s="8"/>
      <c r="AU1829" s="8"/>
      <c r="AV1829" s="8"/>
      <c r="AW1829" s="8"/>
      <c r="AX1829" s="8"/>
      <c r="AY1829" s="8"/>
      <c r="AZ1829" s="8"/>
      <c r="BA1829" s="8"/>
      <c r="BB1829" s="8"/>
      <c r="BC1829" s="8"/>
      <c r="BD1829" s="8"/>
      <c r="BE1829" s="8"/>
      <c r="BF1829" s="8"/>
      <c r="BG1829" s="8"/>
      <c r="BH1829" s="8"/>
      <c r="BI1829" s="8"/>
      <c r="BJ1829" s="8"/>
      <c r="BK1829" s="8"/>
      <c r="BL1829" s="8"/>
      <c r="BM1829" s="8"/>
      <c r="BN1829" s="8"/>
      <c r="BO1829" s="8"/>
      <c r="BP1829" s="8"/>
      <c r="BQ1829" s="8"/>
      <c r="BR1829" s="16" t="str">
        <v>0- Port Costs</v>
      </c>
      <c r="BV1829" s="16" t="str">
        <v>0- Port Value</v>
      </c>
      <c r="BW1829" s="8"/>
      <c r="BX1829" s="16" t="str">
        <v>0</v>
      </c>
    </row>
    <row r="1830" spans="8:76" hidden="1" outlineLevel="1" x14ac:dyDescent="0.3">
      <c r="H1830" s="16" t="str">
        <v>0 - BM Costs</v>
      </c>
      <c r="L1830" s="16" t="str">
        <v>0 - BM Port</v>
      </c>
      <c r="N1830" s="16" t="str">
        <v>0 - Port Assets</v>
      </c>
      <c r="O1830" s="8"/>
      <c r="P1830" s="8"/>
      <c r="Q1830" s="8"/>
      <c r="R1830" s="8"/>
      <c r="S1830" s="8"/>
      <c r="T1830" s="8"/>
      <c r="U1830" s="8"/>
      <c r="V1830" s="8"/>
      <c r="W1830" s="8"/>
      <c r="X1830" s="8"/>
      <c r="Y1830" s="8"/>
      <c r="Z1830" s="8"/>
      <c r="AA1830" s="8"/>
      <c r="AB1830" s="8"/>
      <c r="AC1830" s="8"/>
      <c r="AD1830" s="8"/>
      <c r="AE1830" s="8"/>
      <c r="AF1830" s="8"/>
      <c r="AG1830" s="8"/>
      <c r="AH1830" s="8"/>
      <c r="AI1830" s="8"/>
      <c r="AJ1830" s="8"/>
      <c r="AK1830" s="8"/>
      <c r="AL1830" s="8"/>
      <c r="AM1830" s="8"/>
      <c r="AN1830" s="8"/>
      <c r="AO1830" s="8"/>
      <c r="AP1830" s="8"/>
      <c r="AQ1830" s="8"/>
      <c r="AR1830" s="8"/>
      <c r="AS1830" s="8"/>
      <c r="AT1830" s="8"/>
      <c r="AU1830" s="8"/>
      <c r="AV1830" s="8"/>
      <c r="AW1830" s="8"/>
      <c r="AX1830" s="8"/>
      <c r="AY1830" s="8"/>
      <c r="AZ1830" s="8"/>
      <c r="BA1830" s="8"/>
      <c r="BB1830" s="8"/>
      <c r="BC1830" s="8"/>
      <c r="BD1830" s="8"/>
      <c r="BE1830" s="8"/>
      <c r="BF1830" s="8"/>
      <c r="BG1830" s="8"/>
      <c r="BH1830" s="8"/>
      <c r="BI1830" s="8"/>
      <c r="BJ1830" s="8"/>
      <c r="BK1830" s="8"/>
      <c r="BL1830" s="8"/>
      <c r="BM1830" s="8"/>
      <c r="BN1830" s="8"/>
      <c r="BO1830" s="8"/>
      <c r="BP1830" s="8"/>
      <c r="BQ1830" s="8"/>
      <c r="BR1830" s="16" t="str">
        <v>0- Port Costs</v>
      </c>
      <c r="BV1830" s="16" t="str">
        <v>0- Port Value</v>
      </c>
      <c r="BW1830" s="8"/>
      <c r="BX1830" s="16" t="str">
        <v>0</v>
      </c>
    </row>
    <row r="1831" spans="8:76" hidden="1" outlineLevel="1" x14ac:dyDescent="0.3">
      <c r="H1831" s="16" t="str">
        <v>0 - BM Costs</v>
      </c>
      <c r="L1831" s="16" t="str">
        <v>0 - BM Port</v>
      </c>
      <c r="N1831" s="16" t="str">
        <v>0 - Port Assets</v>
      </c>
      <c r="O1831" s="8"/>
      <c r="P1831" s="8"/>
      <c r="Q1831" s="8"/>
      <c r="R1831" s="8"/>
      <c r="S1831" s="8"/>
      <c r="T1831" s="8"/>
      <c r="U1831" s="8"/>
      <c r="V1831" s="8"/>
      <c r="W1831" s="8"/>
      <c r="X1831" s="8"/>
      <c r="Y1831" s="8"/>
      <c r="Z1831" s="8"/>
      <c r="AA1831" s="8"/>
      <c r="AB1831" s="8"/>
      <c r="AC1831" s="8"/>
      <c r="AD1831" s="8"/>
      <c r="AE1831" s="8"/>
      <c r="AF1831" s="8"/>
      <c r="AG1831" s="8"/>
      <c r="AH1831" s="8"/>
      <c r="AI1831" s="8"/>
      <c r="AJ1831" s="8"/>
      <c r="AK1831" s="8"/>
      <c r="AL1831" s="8"/>
      <c r="AM1831" s="8"/>
      <c r="AN1831" s="8"/>
      <c r="AO1831" s="8"/>
      <c r="AP1831" s="8"/>
      <c r="AQ1831" s="8"/>
      <c r="AR1831" s="8"/>
      <c r="AS1831" s="8"/>
      <c r="AT1831" s="8"/>
      <c r="AU1831" s="8"/>
      <c r="AV1831" s="8"/>
      <c r="AW1831" s="8"/>
      <c r="AX1831" s="8"/>
      <c r="AY1831" s="8"/>
      <c r="AZ1831" s="8"/>
      <c r="BA1831" s="8"/>
      <c r="BB1831" s="8"/>
      <c r="BC1831" s="8"/>
      <c r="BD1831" s="8"/>
      <c r="BE1831" s="8"/>
      <c r="BF1831" s="8"/>
      <c r="BG1831" s="8"/>
      <c r="BH1831" s="8"/>
      <c r="BI1831" s="8"/>
      <c r="BJ1831" s="8"/>
      <c r="BK1831" s="8"/>
      <c r="BL1831" s="8"/>
      <c r="BM1831" s="8"/>
      <c r="BN1831" s="8"/>
      <c r="BO1831" s="8"/>
      <c r="BP1831" s="8"/>
      <c r="BQ1831" s="8"/>
      <c r="BR1831" s="16" t="str">
        <v>0- Port Costs</v>
      </c>
      <c r="BV1831" s="16" t="str">
        <v>0- Port Value</v>
      </c>
      <c r="BW1831" s="8"/>
      <c r="BX1831" s="16" t="str">
        <v>0</v>
      </c>
    </row>
    <row r="1832" spans="8:76" hidden="1" outlineLevel="1" x14ac:dyDescent="0.3">
      <c r="H1832" s="16" t="str">
        <v>0 - BM Costs</v>
      </c>
      <c r="L1832" s="16" t="str">
        <v>0 - BM Port</v>
      </c>
      <c r="N1832" s="16" t="str">
        <v>0 - Port Assets</v>
      </c>
      <c r="O1832" s="8"/>
      <c r="P1832" s="8"/>
      <c r="Q1832" s="8"/>
      <c r="R1832" s="8"/>
      <c r="S1832" s="8"/>
      <c r="T1832" s="8"/>
      <c r="U1832" s="8"/>
      <c r="V1832" s="8"/>
      <c r="W1832" s="8"/>
      <c r="X1832" s="8"/>
      <c r="Y1832" s="8"/>
      <c r="Z1832" s="8"/>
      <c r="AA1832" s="8"/>
      <c r="AB1832" s="8"/>
      <c r="AC1832" s="8"/>
      <c r="AD1832" s="8"/>
      <c r="AE1832" s="8"/>
      <c r="AF1832" s="8"/>
      <c r="AG1832" s="8"/>
      <c r="AH1832" s="8"/>
      <c r="AI1832" s="8"/>
      <c r="AJ1832" s="8"/>
      <c r="AK1832" s="8"/>
      <c r="AL1832" s="8"/>
      <c r="AM1832" s="8"/>
      <c r="AN1832" s="8"/>
      <c r="AO1832" s="8"/>
      <c r="AP1832" s="8"/>
      <c r="AQ1832" s="8"/>
      <c r="AR1832" s="8"/>
      <c r="AS1832" s="8"/>
      <c r="AT1832" s="8"/>
      <c r="AU1832" s="8"/>
      <c r="AV1832" s="8"/>
      <c r="AW1832" s="8"/>
      <c r="AX1832" s="8"/>
      <c r="AY1832" s="8"/>
      <c r="AZ1832" s="8"/>
      <c r="BA1832" s="8"/>
      <c r="BB1832" s="8"/>
      <c r="BC1832" s="8"/>
      <c r="BD1832" s="8"/>
      <c r="BE1832" s="8"/>
      <c r="BF1832" s="8"/>
      <c r="BG1832" s="8"/>
      <c r="BH1832" s="8"/>
      <c r="BI1832" s="8"/>
      <c r="BJ1832" s="8"/>
      <c r="BK1832" s="8"/>
      <c r="BL1832" s="8"/>
      <c r="BM1832" s="8"/>
      <c r="BN1832" s="8"/>
      <c r="BO1832" s="8"/>
      <c r="BP1832" s="8"/>
      <c r="BQ1832" s="8"/>
      <c r="BR1832" s="16" t="str">
        <v>0- Port Costs</v>
      </c>
      <c r="BV1832" s="16" t="str">
        <v>0- Port Value</v>
      </c>
      <c r="BW1832" s="8"/>
      <c r="BX1832" s="16" t="str">
        <v>0</v>
      </c>
    </row>
    <row r="1833" spans="8:76" hidden="1" outlineLevel="1" x14ac:dyDescent="0.3">
      <c r="H1833" s="16" t="str">
        <v>0 - BM Costs</v>
      </c>
      <c r="L1833" s="16" t="str">
        <v>0 - BM Port</v>
      </c>
      <c r="N1833" s="16" t="str">
        <v>0 - Port Assets</v>
      </c>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c r="AL1833" s="8"/>
      <c r="AM1833" s="8"/>
      <c r="AN1833" s="8"/>
      <c r="AO1833" s="8"/>
      <c r="AP1833" s="8"/>
      <c r="AQ1833" s="8"/>
      <c r="AR1833" s="8"/>
      <c r="AS1833" s="8"/>
      <c r="AT1833" s="8"/>
      <c r="AU1833" s="8"/>
      <c r="AV1833" s="8"/>
      <c r="AW1833" s="8"/>
      <c r="AX1833" s="8"/>
      <c r="AY1833" s="8"/>
      <c r="AZ1833" s="8"/>
      <c r="BA1833" s="8"/>
      <c r="BB1833" s="8"/>
      <c r="BC1833" s="8"/>
      <c r="BD1833" s="8"/>
      <c r="BE1833" s="8"/>
      <c r="BF1833" s="8"/>
      <c r="BG1833" s="8"/>
      <c r="BH1833" s="8"/>
      <c r="BI1833" s="8"/>
      <c r="BJ1833" s="8"/>
      <c r="BK1833" s="8"/>
      <c r="BL1833" s="8"/>
      <c r="BM1833" s="8"/>
      <c r="BN1833" s="8"/>
      <c r="BO1833" s="8"/>
      <c r="BP1833" s="8"/>
      <c r="BQ1833" s="8"/>
      <c r="BR1833" s="16" t="str">
        <v>0- Port Costs</v>
      </c>
      <c r="BV1833" s="16" t="str">
        <v>0- Port Value</v>
      </c>
      <c r="BW1833" s="8"/>
      <c r="BX1833" s="16" t="str">
        <v>0</v>
      </c>
    </row>
    <row r="1834" spans="8:76" hidden="1" outlineLevel="1" x14ac:dyDescent="0.3">
      <c r="H1834" s="16" t="str">
        <v>0 - BM Costs</v>
      </c>
      <c r="L1834" s="16" t="str">
        <v>0 - BM Port</v>
      </c>
      <c r="N1834" s="16" t="str">
        <v>0 - Port Assets</v>
      </c>
      <c r="O1834" s="8"/>
      <c r="P1834" s="8"/>
      <c r="Q1834" s="8"/>
      <c r="R1834" s="8"/>
      <c r="S1834" s="8"/>
      <c r="T1834" s="8"/>
      <c r="U1834" s="8"/>
      <c r="V1834" s="8"/>
      <c r="W1834" s="8"/>
      <c r="X1834" s="8"/>
      <c r="Y1834" s="8"/>
      <c r="Z1834" s="8"/>
      <c r="AA1834" s="8"/>
      <c r="AB1834" s="8"/>
      <c r="AC1834" s="8"/>
      <c r="AD1834" s="8"/>
      <c r="AE1834" s="8"/>
      <c r="AF1834" s="8"/>
      <c r="AG1834" s="8"/>
      <c r="AH1834" s="8"/>
      <c r="AI1834" s="8"/>
      <c r="AJ1834" s="8"/>
      <c r="AK1834" s="8"/>
      <c r="AL1834" s="8"/>
      <c r="AM1834" s="8"/>
      <c r="AN1834" s="8"/>
      <c r="AO1834" s="8"/>
      <c r="AP1834" s="8"/>
      <c r="AQ1834" s="8"/>
      <c r="AR1834" s="8"/>
      <c r="AS1834" s="8"/>
      <c r="AT1834" s="8"/>
      <c r="AU1834" s="8"/>
      <c r="AV1834" s="8"/>
      <c r="AW1834" s="8"/>
      <c r="AX1834" s="8"/>
      <c r="AY1834" s="8"/>
      <c r="AZ1834" s="8"/>
      <c r="BA1834" s="8"/>
      <c r="BB1834" s="8"/>
      <c r="BC1834" s="8"/>
      <c r="BD1834" s="8"/>
      <c r="BE1834" s="8"/>
      <c r="BF1834" s="8"/>
      <c r="BG1834" s="8"/>
      <c r="BH1834" s="8"/>
      <c r="BI1834" s="8"/>
      <c r="BJ1834" s="8"/>
      <c r="BK1834" s="8"/>
      <c r="BL1834" s="8"/>
      <c r="BM1834" s="8"/>
      <c r="BN1834" s="8"/>
      <c r="BO1834" s="8"/>
      <c r="BP1834" s="8"/>
      <c r="BQ1834" s="8"/>
      <c r="BR1834" s="16" t="str">
        <v>0- Port Costs</v>
      </c>
      <c r="BV1834" s="16" t="str">
        <v>0- Port Value</v>
      </c>
      <c r="BW1834" s="8"/>
      <c r="BX1834" s="16" t="str">
        <v>0</v>
      </c>
    </row>
    <row r="1835" spans="8:76" hidden="1" outlineLevel="1" x14ac:dyDescent="0.3">
      <c r="H1835" s="16" t="str">
        <v>0 - BM Costs</v>
      </c>
      <c r="L1835" s="16" t="str">
        <v>0 - BM Port</v>
      </c>
      <c r="N1835" s="16" t="str">
        <v>0 - Port Assets</v>
      </c>
      <c r="O1835" s="8"/>
      <c r="P1835" s="8"/>
      <c r="Q1835" s="8"/>
      <c r="R1835" s="8"/>
      <c r="S1835" s="8"/>
      <c r="T1835" s="8"/>
      <c r="U1835" s="8"/>
      <c r="V1835" s="8"/>
      <c r="W1835" s="8"/>
      <c r="X1835" s="8"/>
      <c r="Y1835" s="8"/>
      <c r="Z1835" s="8"/>
      <c r="AA1835" s="8"/>
      <c r="AB1835" s="8"/>
      <c r="AC1835" s="8"/>
      <c r="AD1835" s="8"/>
      <c r="AE1835" s="8"/>
      <c r="AF1835" s="8"/>
      <c r="AG1835" s="8"/>
      <c r="AH1835" s="8"/>
      <c r="AI1835" s="8"/>
      <c r="AJ1835" s="8"/>
      <c r="AK1835" s="8"/>
      <c r="AL1835" s="8"/>
      <c r="AM1835" s="8"/>
      <c r="AN1835" s="8"/>
      <c r="AO1835" s="8"/>
      <c r="AP1835" s="8"/>
      <c r="AQ1835" s="8"/>
      <c r="AR1835" s="8"/>
      <c r="AS1835" s="8"/>
      <c r="AT1835" s="8"/>
      <c r="AU1835" s="8"/>
      <c r="AV1835" s="8"/>
      <c r="AW1835" s="8"/>
      <c r="AX1835" s="8"/>
      <c r="AY1835" s="8"/>
      <c r="AZ1835" s="8"/>
      <c r="BA1835" s="8"/>
      <c r="BB1835" s="8"/>
      <c r="BC1835" s="8"/>
      <c r="BD1835" s="8"/>
      <c r="BE1835" s="8"/>
      <c r="BF1835" s="8"/>
      <c r="BG1835" s="8"/>
      <c r="BH1835" s="8"/>
      <c r="BI1835" s="8"/>
      <c r="BJ1835" s="8"/>
      <c r="BK1835" s="8"/>
      <c r="BL1835" s="8"/>
      <c r="BM1835" s="8"/>
      <c r="BN1835" s="8"/>
      <c r="BO1835" s="8"/>
      <c r="BP1835" s="8"/>
      <c r="BQ1835" s="8"/>
      <c r="BR1835" s="16" t="str">
        <v>0- Port Costs</v>
      </c>
      <c r="BV1835" s="16" t="str">
        <v>0- Port Value</v>
      </c>
      <c r="BW1835" s="8"/>
      <c r="BX1835" s="16" t="str">
        <v>0</v>
      </c>
    </row>
    <row r="1836" spans="8:76" hidden="1" outlineLevel="1" x14ac:dyDescent="0.3">
      <c r="H1836" s="16" t="str">
        <v>0 - BM Costs</v>
      </c>
      <c r="L1836" s="16" t="str">
        <v>0 - BM Port</v>
      </c>
      <c r="N1836" s="16" t="str">
        <v>0 - Port Assets</v>
      </c>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8"/>
      <c r="AX1836" s="8"/>
      <c r="AY1836" s="8"/>
      <c r="AZ1836" s="8"/>
      <c r="BA1836" s="8"/>
      <c r="BB1836" s="8"/>
      <c r="BC1836" s="8"/>
      <c r="BD1836" s="8"/>
      <c r="BE1836" s="8"/>
      <c r="BF1836" s="8"/>
      <c r="BG1836" s="8"/>
      <c r="BH1836" s="8"/>
      <c r="BI1836" s="8"/>
      <c r="BJ1836" s="8"/>
      <c r="BK1836" s="8"/>
      <c r="BL1836" s="8"/>
      <c r="BM1836" s="8"/>
      <c r="BN1836" s="8"/>
      <c r="BO1836" s="8"/>
      <c r="BP1836" s="8"/>
      <c r="BQ1836" s="8"/>
      <c r="BR1836" s="16" t="str">
        <v>0- Port Costs</v>
      </c>
      <c r="BV1836" s="16" t="str">
        <v>0- Port Value</v>
      </c>
      <c r="BW1836" s="8"/>
      <c r="BX1836" s="16" t="str">
        <v>0</v>
      </c>
    </row>
    <row r="1837" spans="8:76" hidden="1" outlineLevel="1" x14ac:dyDescent="0.3">
      <c r="H1837" s="16" t="str">
        <v>0 - BM Costs</v>
      </c>
      <c r="L1837" s="16" t="str">
        <v>0 - BM Port</v>
      </c>
      <c r="N1837" s="16" t="str">
        <v>0 - Port Assets</v>
      </c>
      <c r="O1837" s="8"/>
      <c r="P1837" s="8"/>
      <c r="Q1837" s="8"/>
      <c r="R1837" s="8"/>
      <c r="S1837" s="8"/>
      <c r="T1837" s="8"/>
      <c r="U1837" s="8"/>
      <c r="V1837" s="8"/>
      <c r="W1837" s="8"/>
      <c r="X1837" s="8"/>
      <c r="Y1837" s="8"/>
      <c r="Z1837" s="8"/>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8"/>
      <c r="AX1837" s="8"/>
      <c r="AY1837" s="8"/>
      <c r="AZ1837" s="8"/>
      <c r="BA1837" s="8"/>
      <c r="BB1837" s="8"/>
      <c r="BC1837" s="8"/>
      <c r="BD1837" s="8"/>
      <c r="BE1837" s="8"/>
      <c r="BF1837" s="8"/>
      <c r="BG1837" s="8"/>
      <c r="BH1837" s="8"/>
      <c r="BI1837" s="8"/>
      <c r="BJ1837" s="8"/>
      <c r="BK1837" s="8"/>
      <c r="BL1837" s="8"/>
      <c r="BM1837" s="8"/>
      <c r="BN1837" s="8"/>
      <c r="BO1837" s="8"/>
      <c r="BP1837" s="8"/>
      <c r="BQ1837" s="8"/>
      <c r="BR1837" s="16" t="str">
        <v>0- Port Costs</v>
      </c>
      <c r="BV1837" s="16" t="str">
        <v>0- Port Value</v>
      </c>
      <c r="BW1837" s="8"/>
      <c r="BX1837" s="16" t="str">
        <v>0</v>
      </c>
    </row>
    <row r="1838" spans="8:76" hidden="1" outlineLevel="1" x14ac:dyDescent="0.3">
      <c r="H1838" s="16" t="str">
        <v>0 - BM Costs</v>
      </c>
      <c r="L1838" s="16" t="str">
        <v>0 - BM Port</v>
      </c>
      <c r="N1838" s="16" t="str">
        <v>0 - Port Assets</v>
      </c>
      <c r="O1838" s="8"/>
      <c r="P1838" s="8"/>
      <c r="Q1838" s="8"/>
      <c r="R1838" s="8"/>
      <c r="S1838" s="8"/>
      <c r="T1838" s="8"/>
      <c r="U1838" s="8"/>
      <c r="V1838" s="8"/>
      <c r="W1838" s="8"/>
      <c r="X1838" s="8"/>
      <c r="Y1838" s="8"/>
      <c r="Z1838" s="8"/>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8"/>
      <c r="AX1838" s="8"/>
      <c r="AY1838" s="8"/>
      <c r="AZ1838" s="8"/>
      <c r="BA1838" s="8"/>
      <c r="BB1838" s="8"/>
      <c r="BC1838" s="8"/>
      <c r="BD1838" s="8"/>
      <c r="BE1838" s="8"/>
      <c r="BF1838" s="8"/>
      <c r="BG1838" s="8"/>
      <c r="BH1838" s="8"/>
      <c r="BI1838" s="8"/>
      <c r="BJ1838" s="8"/>
      <c r="BK1838" s="8"/>
      <c r="BL1838" s="8"/>
      <c r="BM1838" s="8"/>
      <c r="BN1838" s="8"/>
      <c r="BO1838" s="8"/>
      <c r="BP1838" s="8"/>
      <c r="BQ1838" s="8"/>
      <c r="BR1838" s="16" t="str">
        <v>0- Port Costs</v>
      </c>
      <c r="BV1838" s="16" t="str">
        <v>0- Port Value</v>
      </c>
      <c r="BW1838" s="8"/>
      <c r="BX1838" s="16" t="str">
        <v>0</v>
      </c>
    </row>
    <row r="1839" spans="8:76" hidden="1" outlineLevel="1" x14ac:dyDescent="0.3">
      <c r="H1839" s="16" t="str">
        <v>0 - BM Costs</v>
      </c>
      <c r="L1839" s="16" t="str">
        <v>0 - BM Port</v>
      </c>
      <c r="N1839" s="16" t="str">
        <v>0 - Port Assets</v>
      </c>
      <c r="O1839" s="8"/>
      <c r="P1839" s="8"/>
      <c r="Q1839" s="8"/>
      <c r="R1839" s="8"/>
      <c r="S1839" s="8"/>
      <c r="T1839" s="8"/>
      <c r="U1839" s="8"/>
      <c r="V1839" s="8"/>
      <c r="W1839" s="8"/>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c r="BD1839" s="8"/>
      <c r="BE1839" s="8"/>
      <c r="BF1839" s="8"/>
      <c r="BG1839" s="8"/>
      <c r="BH1839" s="8"/>
      <c r="BI1839" s="8"/>
      <c r="BJ1839" s="8"/>
      <c r="BK1839" s="8"/>
      <c r="BL1839" s="8"/>
      <c r="BM1839" s="8"/>
      <c r="BN1839" s="8"/>
      <c r="BO1839" s="8"/>
      <c r="BP1839" s="8"/>
      <c r="BQ1839" s="8"/>
      <c r="BR1839" s="16" t="str">
        <v>0- Port Costs</v>
      </c>
      <c r="BV1839" s="16" t="str">
        <v>0- Port Value</v>
      </c>
      <c r="BW1839" s="8"/>
      <c r="BX1839" s="16" t="str">
        <v>0</v>
      </c>
    </row>
    <row r="1840" spans="8:76" hidden="1" outlineLevel="1" x14ac:dyDescent="0.3">
      <c r="H1840" s="16" t="str">
        <v>0 - BM Costs</v>
      </c>
      <c r="L1840" s="16" t="str">
        <v>0 - BM Port</v>
      </c>
      <c r="N1840" s="16" t="str">
        <v>0 - Port Assets</v>
      </c>
      <c r="O1840" s="8"/>
      <c r="P1840" s="8"/>
      <c r="Q1840" s="8"/>
      <c r="R1840" s="8"/>
      <c r="S1840" s="8"/>
      <c r="T1840" s="8"/>
      <c r="U1840" s="8"/>
      <c r="V1840" s="8"/>
      <c r="W1840" s="8"/>
      <c r="X1840" s="8"/>
      <c r="Y1840" s="8"/>
      <c r="Z1840" s="8"/>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8"/>
      <c r="AX1840" s="8"/>
      <c r="AY1840" s="8"/>
      <c r="AZ1840" s="8"/>
      <c r="BA1840" s="8"/>
      <c r="BB1840" s="8"/>
      <c r="BC1840" s="8"/>
      <c r="BD1840" s="8"/>
      <c r="BE1840" s="8"/>
      <c r="BF1840" s="8"/>
      <c r="BG1840" s="8"/>
      <c r="BH1840" s="8"/>
      <c r="BI1840" s="8"/>
      <c r="BJ1840" s="8"/>
      <c r="BK1840" s="8"/>
      <c r="BL1840" s="8"/>
      <c r="BM1840" s="8"/>
      <c r="BN1840" s="8"/>
      <c r="BO1840" s="8"/>
      <c r="BP1840" s="8"/>
      <c r="BQ1840" s="8"/>
      <c r="BR1840" s="16" t="str">
        <v>0- Port Costs</v>
      </c>
      <c r="BV1840" s="16" t="str">
        <v>0- Port Value</v>
      </c>
      <c r="BW1840" s="8"/>
      <c r="BX1840" s="16" t="str">
        <v>0</v>
      </c>
    </row>
    <row r="1841" spans="8:76" hidden="1" outlineLevel="1" x14ac:dyDescent="0.3">
      <c r="H1841" s="16" t="str">
        <v>0 - BM Costs</v>
      </c>
      <c r="L1841" s="16" t="str">
        <v>0 - BM Port</v>
      </c>
      <c r="N1841" s="16" t="str">
        <v>0 - Port Assets</v>
      </c>
      <c r="O1841" s="8"/>
      <c r="P1841" s="8"/>
      <c r="Q1841" s="8"/>
      <c r="R1841" s="8"/>
      <c r="S1841" s="8"/>
      <c r="T1841" s="8"/>
      <c r="U1841" s="8"/>
      <c r="V1841" s="8"/>
      <c r="W1841" s="8"/>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c r="BB1841" s="8"/>
      <c r="BC1841" s="8"/>
      <c r="BD1841" s="8"/>
      <c r="BE1841" s="8"/>
      <c r="BF1841" s="8"/>
      <c r="BG1841" s="8"/>
      <c r="BH1841" s="8"/>
      <c r="BI1841" s="8"/>
      <c r="BJ1841" s="8"/>
      <c r="BK1841" s="8"/>
      <c r="BL1841" s="8"/>
      <c r="BM1841" s="8"/>
      <c r="BN1841" s="8"/>
      <c r="BO1841" s="8"/>
      <c r="BP1841" s="8"/>
      <c r="BQ1841" s="8"/>
      <c r="BR1841" s="16" t="str">
        <v>0- Port Costs</v>
      </c>
      <c r="BV1841" s="16" t="str">
        <v>0- Port Value</v>
      </c>
      <c r="BW1841" s="8"/>
      <c r="BX1841" s="16" t="str">
        <v>0</v>
      </c>
    </row>
    <row r="1842" spans="8:76" hidden="1" outlineLevel="1" x14ac:dyDescent="0.3">
      <c r="H1842" s="16" t="str">
        <v>0 - BM Costs</v>
      </c>
      <c r="L1842" s="16" t="str">
        <v>0 - BM Port</v>
      </c>
      <c r="N1842" s="16" t="str">
        <v>0 - Port Assets</v>
      </c>
      <c r="O1842" s="8"/>
      <c r="P1842" s="8"/>
      <c r="Q1842" s="8"/>
      <c r="R1842" s="8"/>
      <c r="S1842" s="8"/>
      <c r="T1842" s="8"/>
      <c r="U1842" s="8"/>
      <c r="V1842" s="8"/>
      <c r="W1842" s="8"/>
      <c r="X1842" s="8"/>
      <c r="Y1842" s="8"/>
      <c r="Z1842" s="8"/>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8"/>
      <c r="AX1842" s="8"/>
      <c r="AY1842" s="8"/>
      <c r="AZ1842" s="8"/>
      <c r="BA1842" s="8"/>
      <c r="BB1842" s="8"/>
      <c r="BC1842" s="8"/>
      <c r="BD1842" s="8"/>
      <c r="BE1842" s="8"/>
      <c r="BF1842" s="8"/>
      <c r="BG1842" s="8"/>
      <c r="BH1842" s="8"/>
      <c r="BI1842" s="8"/>
      <c r="BJ1842" s="8"/>
      <c r="BK1842" s="8"/>
      <c r="BL1842" s="8"/>
      <c r="BM1842" s="8"/>
      <c r="BN1842" s="8"/>
      <c r="BO1842" s="8"/>
      <c r="BP1842" s="8"/>
      <c r="BQ1842" s="8"/>
      <c r="BR1842" s="16" t="str">
        <v>0- Port Costs</v>
      </c>
      <c r="BV1842" s="16" t="str">
        <v>0- Port Value</v>
      </c>
      <c r="BW1842" s="8"/>
      <c r="BX1842" s="16" t="str">
        <v>0</v>
      </c>
    </row>
    <row r="1843" spans="8:76" hidden="1" outlineLevel="1" x14ac:dyDescent="0.3">
      <c r="H1843" s="16" t="str">
        <v>0 - BM Costs</v>
      </c>
      <c r="L1843" s="16" t="str">
        <v>0 - BM Port</v>
      </c>
      <c r="N1843" s="16" t="str">
        <v>0 - Port Assets</v>
      </c>
      <c r="O1843" s="8"/>
      <c r="P1843" s="8"/>
      <c r="Q1843" s="8"/>
      <c r="R1843" s="8"/>
      <c r="S1843" s="8"/>
      <c r="T1843" s="8"/>
      <c r="U1843" s="8"/>
      <c r="V1843" s="8"/>
      <c r="W1843" s="8"/>
      <c r="X1843" s="8"/>
      <c r="Y1843" s="8"/>
      <c r="Z1843" s="8"/>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8"/>
      <c r="AX1843" s="8"/>
      <c r="AY1843" s="8"/>
      <c r="AZ1843" s="8"/>
      <c r="BA1843" s="8"/>
      <c r="BB1843" s="8"/>
      <c r="BC1843" s="8"/>
      <c r="BD1843" s="8"/>
      <c r="BE1843" s="8"/>
      <c r="BF1843" s="8"/>
      <c r="BG1843" s="8"/>
      <c r="BH1843" s="8"/>
      <c r="BI1843" s="8"/>
      <c r="BJ1843" s="8"/>
      <c r="BK1843" s="8"/>
      <c r="BL1843" s="8"/>
      <c r="BM1843" s="8"/>
      <c r="BN1843" s="8"/>
      <c r="BO1843" s="8"/>
      <c r="BP1843" s="8"/>
      <c r="BQ1843" s="8"/>
      <c r="BR1843" s="16" t="str">
        <v>0- Port Costs</v>
      </c>
      <c r="BV1843" s="16" t="str">
        <v>0- Port Value</v>
      </c>
      <c r="BW1843" s="8"/>
      <c r="BX1843" s="16" t="str">
        <v>0</v>
      </c>
    </row>
    <row r="1844" spans="8:76" hidden="1" outlineLevel="1" x14ac:dyDescent="0.3">
      <c r="H1844" s="16" t="str">
        <v>0 - BM Costs</v>
      </c>
      <c r="L1844" s="16" t="str">
        <v>0 - BM Port</v>
      </c>
      <c r="N1844" s="16" t="str">
        <v>0 - Port Assets</v>
      </c>
      <c r="O1844" s="8"/>
      <c r="P1844" s="8"/>
      <c r="Q1844" s="8"/>
      <c r="R1844" s="8"/>
      <c r="S1844" s="8"/>
      <c r="T1844" s="8"/>
      <c r="U1844" s="8"/>
      <c r="V1844" s="8"/>
      <c r="W1844" s="8"/>
      <c r="X1844" s="8"/>
      <c r="Y1844" s="8"/>
      <c r="Z1844" s="8"/>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8"/>
      <c r="AX1844" s="8"/>
      <c r="AY1844" s="8"/>
      <c r="AZ1844" s="8"/>
      <c r="BA1844" s="8"/>
      <c r="BB1844" s="8"/>
      <c r="BC1844" s="8"/>
      <c r="BD1844" s="8"/>
      <c r="BE1844" s="8"/>
      <c r="BF1844" s="8"/>
      <c r="BG1844" s="8"/>
      <c r="BH1844" s="8"/>
      <c r="BI1844" s="8"/>
      <c r="BJ1844" s="8"/>
      <c r="BK1844" s="8"/>
      <c r="BL1844" s="8"/>
      <c r="BM1844" s="8"/>
      <c r="BN1844" s="8"/>
      <c r="BO1844" s="8"/>
      <c r="BP1844" s="8"/>
      <c r="BQ1844" s="8"/>
      <c r="BR1844" s="16" t="str">
        <v>0- Port Costs</v>
      </c>
      <c r="BV1844" s="16" t="str">
        <v>0- Port Value</v>
      </c>
      <c r="BW1844" s="8"/>
      <c r="BX1844" s="16" t="str">
        <v>0</v>
      </c>
    </row>
    <row r="1845" spans="8:76" hidden="1" outlineLevel="1" x14ac:dyDescent="0.3">
      <c r="H1845" s="16" t="str">
        <v>0 - BM Costs</v>
      </c>
      <c r="L1845" s="16" t="str">
        <v>0 - BM Port</v>
      </c>
      <c r="N1845" s="16" t="str">
        <v>0 - Port Assets</v>
      </c>
      <c r="O1845" s="8"/>
      <c r="P1845" s="8"/>
      <c r="Q1845" s="8"/>
      <c r="R1845" s="8"/>
      <c r="S1845" s="8"/>
      <c r="T1845" s="8"/>
      <c r="U1845" s="8"/>
      <c r="V1845" s="8"/>
      <c r="W1845" s="8"/>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c r="BB1845" s="8"/>
      <c r="BC1845" s="8"/>
      <c r="BD1845" s="8"/>
      <c r="BE1845" s="8"/>
      <c r="BF1845" s="8"/>
      <c r="BG1845" s="8"/>
      <c r="BH1845" s="8"/>
      <c r="BI1845" s="8"/>
      <c r="BJ1845" s="8"/>
      <c r="BK1845" s="8"/>
      <c r="BL1845" s="8"/>
      <c r="BM1845" s="8"/>
      <c r="BN1845" s="8"/>
      <c r="BO1845" s="8"/>
      <c r="BP1845" s="8"/>
      <c r="BQ1845" s="8"/>
      <c r="BR1845" s="16" t="str">
        <v>0- Port Costs</v>
      </c>
      <c r="BV1845" s="16" t="str">
        <v>0- Port Value</v>
      </c>
      <c r="BW1845" s="8"/>
      <c r="BX1845" s="16" t="str">
        <v>0</v>
      </c>
    </row>
    <row r="1846" spans="8:76" hidden="1" outlineLevel="1" x14ac:dyDescent="0.3">
      <c r="H1846" s="16" t="str">
        <v>0 - BM Costs</v>
      </c>
      <c r="L1846" s="16" t="str">
        <v>0 - BM Port</v>
      </c>
      <c r="N1846" s="16" t="str">
        <v>0 - Port Assets</v>
      </c>
      <c r="O1846" s="8"/>
      <c r="P1846" s="8"/>
      <c r="Q1846" s="8"/>
      <c r="R1846" s="8"/>
      <c r="S1846" s="8"/>
      <c r="T1846" s="8"/>
      <c r="U1846" s="8"/>
      <c r="V1846" s="8"/>
      <c r="W1846" s="8"/>
      <c r="X1846" s="8"/>
      <c r="Y1846" s="8"/>
      <c r="Z1846" s="8"/>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8"/>
      <c r="AX1846" s="8"/>
      <c r="AY1846" s="8"/>
      <c r="AZ1846" s="8"/>
      <c r="BA1846" s="8"/>
      <c r="BB1846" s="8"/>
      <c r="BC1846" s="8"/>
      <c r="BD1846" s="8"/>
      <c r="BE1846" s="8"/>
      <c r="BF1846" s="8"/>
      <c r="BG1846" s="8"/>
      <c r="BH1846" s="8"/>
      <c r="BI1846" s="8"/>
      <c r="BJ1846" s="8"/>
      <c r="BK1846" s="8"/>
      <c r="BL1846" s="8"/>
      <c r="BM1846" s="8"/>
      <c r="BN1846" s="8"/>
      <c r="BO1846" s="8"/>
      <c r="BP1846" s="8"/>
      <c r="BQ1846" s="8"/>
      <c r="BR1846" s="16" t="str">
        <v>0- Port Costs</v>
      </c>
      <c r="BV1846" s="16" t="str">
        <v>0- Port Value</v>
      </c>
      <c r="BW1846" s="8"/>
      <c r="BX1846" s="16" t="str">
        <v>0</v>
      </c>
    </row>
    <row r="1847" spans="8:76" hidden="1" outlineLevel="1" x14ac:dyDescent="0.3">
      <c r="H1847" s="16" t="str">
        <v>0 - BM Costs</v>
      </c>
      <c r="L1847" s="16" t="str">
        <v>0 - BM Port</v>
      </c>
      <c r="N1847" s="16" t="str">
        <v>0 - Port Assets</v>
      </c>
      <c r="O1847" s="8"/>
      <c r="P1847" s="8"/>
      <c r="Q1847" s="8"/>
      <c r="R1847" s="8"/>
      <c r="S1847" s="8"/>
      <c r="T1847" s="8"/>
      <c r="U1847" s="8"/>
      <c r="V1847" s="8"/>
      <c r="W1847" s="8"/>
      <c r="X1847" s="8"/>
      <c r="Y1847" s="8"/>
      <c r="Z1847" s="8"/>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8"/>
      <c r="AX1847" s="8"/>
      <c r="AY1847" s="8"/>
      <c r="AZ1847" s="8"/>
      <c r="BA1847" s="8"/>
      <c r="BB1847" s="8"/>
      <c r="BC1847" s="8"/>
      <c r="BD1847" s="8"/>
      <c r="BE1847" s="8"/>
      <c r="BF1847" s="8"/>
      <c r="BG1847" s="8"/>
      <c r="BH1847" s="8"/>
      <c r="BI1847" s="8"/>
      <c r="BJ1847" s="8"/>
      <c r="BK1847" s="8"/>
      <c r="BL1847" s="8"/>
      <c r="BM1847" s="8"/>
      <c r="BN1847" s="8"/>
      <c r="BO1847" s="8"/>
      <c r="BP1847" s="8"/>
      <c r="BQ1847" s="8"/>
      <c r="BR1847" s="16" t="str">
        <v>0- Port Costs</v>
      </c>
      <c r="BV1847" s="16" t="str">
        <v>0- Port Value</v>
      </c>
      <c r="BW1847" s="8"/>
      <c r="BX1847" s="16" t="str">
        <v>0</v>
      </c>
    </row>
    <row r="1848" spans="8:76" hidden="1" outlineLevel="1" x14ac:dyDescent="0.3">
      <c r="H1848" s="16" t="str">
        <v>0 - BM Costs</v>
      </c>
      <c r="L1848" s="16" t="str">
        <v>0 - BM Port</v>
      </c>
      <c r="N1848" s="16" t="str">
        <v>0 - Port Assets</v>
      </c>
      <c r="O1848" s="8"/>
      <c r="P1848" s="8"/>
      <c r="Q1848" s="8"/>
      <c r="R1848" s="8"/>
      <c r="S1848" s="8"/>
      <c r="T1848" s="8"/>
      <c r="U1848" s="8"/>
      <c r="V1848" s="8"/>
      <c r="W1848" s="8"/>
      <c r="X1848" s="8"/>
      <c r="Y1848" s="8"/>
      <c r="Z1848" s="8"/>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8"/>
      <c r="AX1848" s="8"/>
      <c r="AY1848" s="8"/>
      <c r="AZ1848" s="8"/>
      <c r="BA1848" s="8"/>
      <c r="BB1848" s="8"/>
      <c r="BC1848" s="8"/>
      <c r="BD1848" s="8"/>
      <c r="BE1848" s="8"/>
      <c r="BF1848" s="8"/>
      <c r="BG1848" s="8"/>
      <c r="BH1848" s="8"/>
      <c r="BI1848" s="8"/>
      <c r="BJ1848" s="8"/>
      <c r="BK1848" s="8"/>
      <c r="BL1848" s="8"/>
      <c r="BM1848" s="8"/>
      <c r="BN1848" s="8"/>
      <c r="BO1848" s="8"/>
      <c r="BP1848" s="8"/>
      <c r="BQ1848" s="8"/>
      <c r="BR1848" s="16" t="str">
        <v>0- Port Costs</v>
      </c>
      <c r="BV1848" s="16" t="str">
        <v>0- Port Value</v>
      </c>
      <c r="BW1848" s="8"/>
      <c r="BX1848" s="16" t="str">
        <v>0</v>
      </c>
    </row>
    <row r="1849" spans="8:76" hidden="1" outlineLevel="1" x14ac:dyDescent="0.3">
      <c r="H1849" s="16" t="str">
        <v>0 - BM Costs</v>
      </c>
      <c r="L1849" s="16" t="str">
        <v>0 - BM Port</v>
      </c>
      <c r="N1849" s="16" t="str">
        <v>0 - Port Assets</v>
      </c>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c r="BD1849" s="8"/>
      <c r="BE1849" s="8"/>
      <c r="BF1849" s="8"/>
      <c r="BG1849" s="8"/>
      <c r="BH1849" s="8"/>
      <c r="BI1849" s="8"/>
      <c r="BJ1849" s="8"/>
      <c r="BK1849" s="8"/>
      <c r="BL1849" s="8"/>
      <c r="BM1849" s="8"/>
      <c r="BN1849" s="8"/>
      <c r="BO1849" s="8"/>
      <c r="BP1849" s="8"/>
      <c r="BQ1849" s="8"/>
      <c r="BR1849" s="16" t="str">
        <v>0- Port Costs</v>
      </c>
      <c r="BV1849" s="16" t="str">
        <v>0- Port Value</v>
      </c>
      <c r="BW1849" s="8"/>
      <c r="BX1849" s="16" t="str">
        <v>0</v>
      </c>
    </row>
    <row r="1850" spans="8:76" hidden="1" outlineLevel="1" x14ac:dyDescent="0.3">
      <c r="H1850" s="16" t="str">
        <v>0 - BM Costs</v>
      </c>
      <c r="L1850" s="16" t="str">
        <v>0 - BM Port</v>
      </c>
      <c r="N1850" s="16" t="str">
        <v>0 - Port Assets</v>
      </c>
      <c r="O1850" s="8"/>
      <c r="P1850" s="8"/>
      <c r="Q1850" s="8"/>
      <c r="R1850" s="8"/>
      <c r="S1850" s="8"/>
      <c r="T1850" s="8"/>
      <c r="U1850" s="8"/>
      <c r="V1850" s="8"/>
      <c r="W1850" s="8"/>
      <c r="X1850" s="8"/>
      <c r="Y1850" s="8"/>
      <c r="Z1850" s="8"/>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8"/>
      <c r="AX1850" s="8"/>
      <c r="AY1850" s="8"/>
      <c r="AZ1850" s="8"/>
      <c r="BA1850" s="8"/>
      <c r="BB1850" s="8"/>
      <c r="BC1850" s="8"/>
      <c r="BD1850" s="8"/>
      <c r="BE1850" s="8"/>
      <c r="BF1850" s="8"/>
      <c r="BG1850" s="8"/>
      <c r="BH1850" s="8"/>
      <c r="BI1850" s="8"/>
      <c r="BJ1850" s="8"/>
      <c r="BK1850" s="8"/>
      <c r="BL1850" s="8"/>
      <c r="BM1850" s="8"/>
      <c r="BN1850" s="8"/>
      <c r="BO1850" s="8"/>
      <c r="BP1850" s="8"/>
      <c r="BQ1850" s="8"/>
      <c r="BR1850" s="16" t="str">
        <v>0- Port Costs</v>
      </c>
      <c r="BV1850" s="16" t="str">
        <v>0- Port Value</v>
      </c>
      <c r="BW1850" s="8"/>
      <c r="BX1850" s="16" t="str">
        <v>0</v>
      </c>
    </row>
    <row r="1851" spans="8:76" hidden="1" outlineLevel="1" x14ac:dyDescent="0.3">
      <c r="H1851" s="16" t="str">
        <v>0 - BM Costs</v>
      </c>
      <c r="L1851" s="16" t="str">
        <v>0 - BM Port</v>
      </c>
      <c r="N1851" s="16" t="str">
        <v>0 - Port Assets</v>
      </c>
      <c r="O1851" s="8"/>
      <c r="P1851" s="8"/>
      <c r="Q1851" s="8"/>
      <c r="R1851" s="8"/>
      <c r="S1851" s="8"/>
      <c r="T1851" s="8"/>
      <c r="U1851" s="8"/>
      <c r="V1851" s="8"/>
      <c r="W1851" s="8"/>
      <c r="X1851" s="8"/>
      <c r="Y1851" s="8"/>
      <c r="Z1851" s="8"/>
      <c r="AA1851" s="8"/>
      <c r="AB1851" s="8"/>
      <c r="AC1851" s="8"/>
      <c r="AD1851" s="8"/>
      <c r="AE1851" s="8"/>
      <c r="AF1851" s="8"/>
      <c r="AG1851" s="8"/>
      <c r="AH1851" s="8"/>
      <c r="AI1851" s="8"/>
      <c r="AJ1851" s="8"/>
      <c r="AK1851" s="8"/>
      <c r="AL1851" s="8"/>
      <c r="AM1851" s="8"/>
      <c r="AN1851" s="8"/>
      <c r="AO1851" s="8"/>
      <c r="AP1851" s="8"/>
      <c r="AQ1851" s="8"/>
      <c r="AR1851" s="8"/>
      <c r="AS1851" s="8"/>
      <c r="AT1851" s="8"/>
      <c r="AU1851" s="8"/>
      <c r="AV1851" s="8"/>
      <c r="AW1851" s="8"/>
      <c r="AX1851" s="8"/>
      <c r="AY1851" s="8"/>
      <c r="AZ1851" s="8"/>
      <c r="BA1851" s="8"/>
      <c r="BB1851" s="8"/>
      <c r="BC1851" s="8"/>
      <c r="BD1851" s="8"/>
      <c r="BE1851" s="8"/>
      <c r="BF1851" s="8"/>
      <c r="BG1851" s="8"/>
      <c r="BH1851" s="8"/>
      <c r="BI1851" s="8"/>
      <c r="BJ1851" s="8"/>
      <c r="BK1851" s="8"/>
      <c r="BL1851" s="8"/>
      <c r="BM1851" s="8"/>
      <c r="BN1851" s="8"/>
      <c r="BO1851" s="8"/>
      <c r="BP1851" s="8"/>
      <c r="BQ1851" s="8"/>
      <c r="BR1851" s="16" t="str">
        <v>0- Port Costs</v>
      </c>
      <c r="BV1851" s="16" t="str">
        <v>0- Port Value</v>
      </c>
      <c r="BW1851" s="8"/>
      <c r="BX1851" s="16" t="str">
        <v>0</v>
      </c>
    </row>
    <row r="1852" spans="8:76" hidden="1" outlineLevel="1" x14ac:dyDescent="0.3">
      <c r="H1852" s="16" t="str">
        <v>0 - BM Costs</v>
      </c>
      <c r="L1852" s="16" t="str">
        <v>0 - BM Port</v>
      </c>
      <c r="N1852" s="16" t="str">
        <v>0 - Port Assets</v>
      </c>
      <c r="O1852" s="8"/>
      <c r="P1852" s="8"/>
      <c r="Q1852" s="8"/>
      <c r="R1852" s="8"/>
      <c r="S1852" s="8"/>
      <c r="T1852" s="8"/>
      <c r="U1852" s="8"/>
      <c r="V1852" s="8"/>
      <c r="W1852" s="8"/>
      <c r="X1852" s="8"/>
      <c r="Y1852" s="8"/>
      <c r="Z1852" s="8"/>
      <c r="AA1852" s="8"/>
      <c r="AB1852" s="8"/>
      <c r="AC1852" s="8"/>
      <c r="AD1852" s="8"/>
      <c r="AE1852" s="8"/>
      <c r="AF1852" s="8"/>
      <c r="AG1852" s="8"/>
      <c r="AH1852" s="8"/>
      <c r="AI1852" s="8"/>
      <c r="AJ1852" s="8"/>
      <c r="AK1852" s="8"/>
      <c r="AL1852" s="8"/>
      <c r="AM1852" s="8"/>
      <c r="AN1852" s="8"/>
      <c r="AO1852" s="8"/>
      <c r="AP1852" s="8"/>
      <c r="AQ1852" s="8"/>
      <c r="AR1852" s="8"/>
      <c r="AS1852" s="8"/>
      <c r="AT1852" s="8"/>
      <c r="AU1852" s="8"/>
      <c r="AV1852" s="8"/>
      <c r="AW1852" s="8"/>
      <c r="AX1852" s="8"/>
      <c r="AY1852" s="8"/>
      <c r="AZ1852" s="8"/>
      <c r="BA1852" s="8"/>
      <c r="BB1852" s="8"/>
      <c r="BC1852" s="8"/>
      <c r="BD1852" s="8"/>
      <c r="BE1852" s="8"/>
      <c r="BF1852" s="8"/>
      <c r="BG1852" s="8"/>
      <c r="BH1852" s="8"/>
      <c r="BI1852" s="8"/>
      <c r="BJ1852" s="8"/>
      <c r="BK1852" s="8"/>
      <c r="BL1852" s="8"/>
      <c r="BM1852" s="8"/>
      <c r="BN1852" s="8"/>
      <c r="BO1852" s="8"/>
      <c r="BP1852" s="8"/>
      <c r="BQ1852" s="8"/>
      <c r="BR1852" s="16" t="str">
        <v>0- Port Costs</v>
      </c>
      <c r="BV1852" s="16" t="str">
        <v>0- Port Value</v>
      </c>
      <c r="BW1852" s="8"/>
      <c r="BX1852" s="16" t="str">
        <v>0</v>
      </c>
    </row>
    <row r="1853" spans="8:76" hidden="1" outlineLevel="1" x14ac:dyDescent="0.3">
      <c r="H1853" s="16" t="str">
        <v>0 - BM Costs</v>
      </c>
      <c r="L1853" s="16" t="str">
        <v>0 - BM Port</v>
      </c>
      <c r="N1853" s="16" t="str">
        <v>0 - Port Assets</v>
      </c>
      <c r="O1853" s="8"/>
      <c r="P1853" s="8"/>
      <c r="Q1853" s="8"/>
      <c r="R1853" s="8"/>
      <c r="S1853" s="8"/>
      <c r="T1853" s="8"/>
      <c r="U1853" s="8"/>
      <c r="V1853" s="8"/>
      <c r="W1853" s="8"/>
      <c r="X1853" s="8"/>
      <c r="Y1853" s="8"/>
      <c r="Z1853" s="8"/>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8"/>
      <c r="AX1853" s="8"/>
      <c r="AY1853" s="8"/>
      <c r="AZ1853" s="8"/>
      <c r="BA1853" s="8"/>
      <c r="BB1853" s="8"/>
      <c r="BC1853" s="8"/>
      <c r="BD1853" s="8"/>
      <c r="BE1853" s="8"/>
      <c r="BF1853" s="8"/>
      <c r="BG1853" s="8"/>
      <c r="BH1853" s="8"/>
      <c r="BI1853" s="8"/>
      <c r="BJ1853" s="8"/>
      <c r="BK1853" s="8"/>
      <c r="BL1853" s="8"/>
      <c r="BM1853" s="8"/>
      <c r="BN1853" s="8"/>
      <c r="BO1853" s="8"/>
      <c r="BP1853" s="8"/>
      <c r="BQ1853" s="8"/>
      <c r="BR1853" s="16" t="str">
        <v>0- Port Costs</v>
      </c>
      <c r="BV1853" s="16" t="str">
        <v>0- Port Value</v>
      </c>
      <c r="BW1853" s="8"/>
      <c r="BX1853" s="16" t="str">
        <v>0</v>
      </c>
    </row>
    <row r="1854" spans="8:76" hidden="1" outlineLevel="1" x14ac:dyDescent="0.3">
      <c r="H1854" s="16" t="str">
        <v>0 - BM Costs</v>
      </c>
      <c r="L1854" s="16" t="str">
        <v>0 - BM Port</v>
      </c>
      <c r="N1854" s="16" t="str">
        <v>0 - Port Assets</v>
      </c>
      <c r="O1854" s="8"/>
      <c r="P1854" s="8"/>
      <c r="Q1854" s="8"/>
      <c r="R1854" s="8"/>
      <c r="S1854" s="8"/>
      <c r="T1854" s="8"/>
      <c r="U1854" s="8"/>
      <c r="V1854" s="8"/>
      <c r="W1854" s="8"/>
      <c r="X1854" s="8"/>
      <c r="Y1854" s="8"/>
      <c r="Z1854" s="8"/>
      <c r="AA1854" s="8"/>
      <c r="AB1854" s="8"/>
      <c r="AC1854" s="8"/>
      <c r="AD1854" s="8"/>
      <c r="AE1854" s="8"/>
      <c r="AF1854" s="8"/>
      <c r="AG1854" s="8"/>
      <c r="AH1854" s="8"/>
      <c r="AI1854" s="8"/>
      <c r="AJ1854" s="8"/>
      <c r="AK1854" s="8"/>
      <c r="AL1854" s="8"/>
      <c r="AM1854" s="8"/>
      <c r="AN1854" s="8"/>
      <c r="AO1854" s="8"/>
      <c r="AP1854" s="8"/>
      <c r="AQ1854" s="8"/>
      <c r="AR1854" s="8"/>
      <c r="AS1854" s="8"/>
      <c r="AT1854" s="8"/>
      <c r="AU1854" s="8"/>
      <c r="AV1854" s="8"/>
      <c r="AW1854" s="8"/>
      <c r="AX1854" s="8"/>
      <c r="AY1854" s="8"/>
      <c r="AZ1854" s="8"/>
      <c r="BA1854" s="8"/>
      <c r="BB1854" s="8"/>
      <c r="BC1854" s="8"/>
      <c r="BD1854" s="8"/>
      <c r="BE1854" s="8"/>
      <c r="BF1854" s="8"/>
      <c r="BG1854" s="8"/>
      <c r="BH1854" s="8"/>
      <c r="BI1854" s="8"/>
      <c r="BJ1854" s="8"/>
      <c r="BK1854" s="8"/>
      <c r="BL1854" s="8"/>
      <c r="BM1854" s="8"/>
      <c r="BN1854" s="8"/>
      <c r="BO1854" s="8"/>
      <c r="BP1854" s="8"/>
      <c r="BQ1854" s="8"/>
      <c r="BR1854" s="16" t="str">
        <v>0- Port Costs</v>
      </c>
      <c r="BV1854" s="16" t="str">
        <v>0- Port Value</v>
      </c>
      <c r="BW1854" s="8"/>
      <c r="BX1854" s="16" t="str">
        <v>0</v>
      </c>
    </row>
    <row r="1855" spans="8:76" hidden="1" outlineLevel="1" x14ac:dyDescent="0.3">
      <c r="H1855" s="16" t="str">
        <v>0 - BM Costs</v>
      </c>
      <c r="L1855" s="16" t="str">
        <v>0 - BM Port</v>
      </c>
      <c r="N1855" s="16" t="str">
        <v>0 - Port Assets</v>
      </c>
      <c r="O1855" s="8"/>
      <c r="P1855" s="8"/>
      <c r="Q1855" s="8"/>
      <c r="R1855" s="8"/>
      <c r="S1855" s="8"/>
      <c r="T1855" s="8"/>
      <c r="U1855" s="8"/>
      <c r="V1855" s="8"/>
      <c r="W1855" s="8"/>
      <c r="X1855" s="8"/>
      <c r="Y1855" s="8"/>
      <c r="Z1855" s="8"/>
      <c r="AA1855" s="8"/>
      <c r="AB1855" s="8"/>
      <c r="AC1855" s="8"/>
      <c r="AD1855" s="8"/>
      <c r="AE1855" s="8"/>
      <c r="AF1855" s="8"/>
      <c r="AG1855" s="8"/>
      <c r="AH1855" s="8"/>
      <c r="AI1855" s="8"/>
      <c r="AJ1855" s="8"/>
      <c r="AK1855" s="8"/>
      <c r="AL1855" s="8"/>
      <c r="AM1855" s="8"/>
      <c r="AN1855" s="8"/>
      <c r="AO1855" s="8"/>
      <c r="AP1855" s="8"/>
      <c r="AQ1855" s="8"/>
      <c r="AR1855" s="8"/>
      <c r="AS1855" s="8"/>
      <c r="AT1855" s="8"/>
      <c r="AU1855" s="8"/>
      <c r="AV1855" s="8"/>
      <c r="AW1855" s="8"/>
      <c r="AX1855" s="8"/>
      <c r="AY1855" s="8"/>
      <c r="AZ1855" s="8"/>
      <c r="BA1855" s="8"/>
      <c r="BB1855" s="8"/>
      <c r="BC1855" s="8"/>
      <c r="BD1855" s="8"/>
      <c r="BE1855" s="8"/>
      <c r="BF1855" s="8"/>
      <c r="BG1855" s="8"/>
      <c r="BH1855" s="8"/>
      <c r="BI1855" s="8"/>
      <c r="BJ1855" s="8"/>
      <c r="BK1855" s="8"/>
      <c r="BL1855" s="8"/>
      <c r="BM1855" s="8"/>
      <c r="BN1855" s="8"/>
      <c r="BO1855" s="8"/>
      <c r="BP1855" s="8"/>
      <c r="BQ1855" s="8"/>
      <c r="BR1855" s="16" t="str">
        <v>0- Port Costs</v>
      </c>
      <c r="BV1855" s="16" t="str">
        <v>0- Port Value</v>
      </c>
      <c r="BW1855" s="8"/>
      <c r="BX1855" s="16" t="str">
        <v>0</v>
      </c>
    </row>
    <row r="1856" spans="8:76" hidden="1" outlineLevel="1" x14ac:dyDescent="0.3">
      <c r="H1856" s="16" t="str">
        <v>0 - BM Costs</v>
      </c>
      <c r="L1856" s="16" t="str">
        <v>0 - BM Port</v>
      </c>
      <c r="N1856" s="16" t="str">
        <v>0 - Port Assets</v>
      </c>
      <c r="O1856" s="8"/>
      <c r="P1856" s="8"/>
      <c r="Q1856" s="8"/>
      <c r="R1856" s="8"/>
      <c r="S1856" s="8"/>
      <c r="T1856" s="8"/>
      <c r="U1856" s="8"/>
      <c r="V1856" s="8"/>
      <c r="W1856" s="8"/>
      <c r="X1856" s="8"/>
      <c r="Y1856" s="8"/>
      <c r="Z1856" s="8"/>
      <c r="AA1856" s="8"/>
      <c r="AB1856" s="8"/>
      <c r="AC1856" s="8"/>
      <c r="AD1856" s="8"/>
      <c r="AE1856" s="8"/>
      <c r="AF1856" s="8"/>
      <c r="AG1856" s="8"/>
      <c r="AH1856" s="8"/>
      <c r="AI1856" s="8"/>
      <c r="AJ1856" s="8"/>
      <c r="AK1856" s="8"/>
      <c r="AL1856" s="8"/>
      <c r="AM1856" s="8"/>
      <c r="AN1856" s="8"/>
      <c r="AO1856" s="8"/>
      <c r="AP1856" s="8"/>
      <c r="AQ1856" s="8"/>
      <c r="AR1856" s="8"/>
      <c r="AS1856" s="8"/>
      <c r="AT1856" s="8"/>
      <c r="AU1856" s="8"/>
      <c r="AV1856" s="8"/>
      <c r="AW1856" s="8"/>
      <c r="AX1856" s="8"/>
      <c r="AY1856" s="8"/>
      <c r="AZ1856" s="8"/>
      <c r="BA1856" s="8"/>
      <c r="BB1856" s="8"/>
      <c r="BC1856" s="8"/>
      <c r="BD1856" s="8"/>
      <c r="BE1856" s="8"/>
      <c r="BF1856" s="8"/>
      <c r="BG1856" s="8"/>
      <c r="BH1856" s="8"/>
      <c r="BI1856" s="8"/>
      <c r="BJ1856" s="8"/>
      <c r="BK1856" s="8"/>
      <c r="BL1856" s="8"/>
      <c r="BM1856" s="8"/>
      <c r="BN1856" s="8"/>
      <c r="BO1856" s="8"/>
      <c r="BP1856" s="8"/>
      <c r="BQ1856" s="8"/>
      <c r="BR1856" s="16" t="str">
        <v>0- Port Costs</v>
      </c>
      <c r="BV1856" s="16" t="str">
        <v>0- Port Value</v>
      </c>
      <c r="BW1856" s="8"/>
      <c r="BX1856" s="16" t="str">
        <v>0</v>
      </c>
    </row>
    <row r="1857" spans="8:76" hidden="1" outlineLevel="1" x14ac:dyDescent="0.3">
      <c r="H1857" s="16" t="str">
        <v>0 - BM Costs</v>
      </c>
      <c r="L1857" s="16" t="str">
        <v>0 - BM Port</v>
      </c>
      <c r="N1857" s="16" t="str">
        <v>0 - Port Assets</v>
      </c>
      <c r="O1857" s="8"/>
      <c r="P1857" s="8"/>
      <c r="Q1857" s="8"/>
      <c r="R1857" s="8"/>
      <c r="S1857" s="8"/>
      <c r="T1857" s="8"/>
      <c r="U1857" s="8"/>
      <c r="V1857" s="8"/>
      <c r="W1857" s="8"/>
      <c r="X1857" s="8"/>
      <c r="Y1857" s="8"/>
      <c r="Z1857" s="8"/>
      <c r="AA1857" s="8"/>
      <c r="AB1857" s="8"/>
      <c r="AC1857" s="8"/>
      <c r="AD1857" s="8"/>
      <c r="AE1857" s="8"/>
      <c r="AF1857" s="8"/>
      <c r="AG1857" s="8"/>
      <c r="AH1857" s="8"/>
      <c r="AI1857" s="8"/>
      <c r="AJ1857" s="8"/>
      <c r="AK1857" s="8"/>
      <c r="AL1857" s="8"/>
      <c r="AM1857" s="8"/>
      <c r="AN1857" s="8"/>
      <c r="AO1857" s="8"/>
      <c r="AP1857" s="8"/>
      <c r="AQ1857" s="8"/>
      <c r="AR1857" s="8"/>
      <c r="AS1857" s="8"/>
      <c r="AT1857" s="8"/>
      <c r="AU1857" s="8"/>
      <c r="AV1857" s="8"/>
      <c r="AW1857" s="8"/>
      <c r="AX1857" s="8"/>
      <c r="AY1857" s="8"/>
      <c r="AZ1857" s="8"/>
      <c r="BA1857" s="8"/>
      <c r="BB1857" s="8"/>
      <c r="BC1857" s="8"/>
      <c r="BD1857" s="8"/>
      <c r="BE1857" s="8"/>
      <c r="BF1857" s="8"/>
      <c r="BG1857" s="8"/>
      <c r="BH1857" s="8"/>
      <c r="BI1857" s="8"/>
      <c r="BJ1857" s="8"/>
      <c r="BK1857" s="8"/>
      <c r="BL1857" s="8"/>
      <c r="BM1857" s="8"/>
      <c r="BN1857" s="8"/>
      <c r="BO1857" s="8"/>
      <c r="BP1857" s="8"/>
      <c r="BQ1857" s="8"/>
      <c r="BR1857" s="16" t="str">
        <v>0- Port Costs</v>
      </c>
      <c r="BV1857" s="16" t="str">
        <v>0- Port Value</v>
      </c>
      <c r="BW1857" s="8"/>
      <c r="BX1857" s="16" t="str">
        <v>0</v>
      </c>
    </row>
    <row r="1858" spans="8:76" hidden="1" outlineLevel="1" x14ac:dyDescent="0.3">
      <c r="H1858" s="16" t="str">
        <v>0 - BM Costs</v>
      </c>
      <c r="L1858" s="16" t="str">
        <v>0 - BM Port</v>
      </c>
      <c r="N1858" s="16" t="str">
        <v>0 - Port Assets</v>
      </c>
      <c r="O1858" s="8"/>
      <c r="P1858" s="8"/>
      <c r="Q1858" s="8"/>
      <c r="R1858" s="8"/>
      <c r="S1858" s="8"/>
      <c r="T1858" s="8"/>
      <c r="U1858" s="8"/>
      <c r="V1858" s="8"/>
      <c r="W1858" s="8"/>
      <c r="X1858" s="8"/>
      <c r="Y1858" s="8"/>
      <c r="Z1858" s="8"/>
      <c r="AA1858" s="8"/>
      <c r="AB1858" s="8"/>
      <c r="AC1858" s="8"/>
      <c r="AD1858" s="8"/>
      <c r="AE1858" s="8"/>
      <c r="AF1858" s="8"/>
      <c r="AG1858" s="8"/>
      <c r="AH1858" s="8"/>
      <c r="AI1858" s="8"/>
      <c r="AJ1858" s="8"/>
      <c r="AK1858" s="8"/>
      <c r="AL1858" s="8"/>
      <c r="AM1858" s="8"/>
      <c r="AN1858" s="8"/>
      <c r="AO1858" s="8"/>
      <c r="AP1858" s="8"/>
      <c r="AQ1858" s="8"/>
      <c r="AR1858" s="8"/>
      <c r="AS1858" s="8"/>
      <c r="AT1858" s="8"/>
      <c r="AU1858" s="8"/>
      <c r="AV1858" s="8"/>
      <c r="AW1858" s="8"/>
      <c r="AX1858" s="8"/>
      <c r="AY1858" s="8"/>
      <c r="AZ1858" s="8"/>
      <c r="BA1858" s="8"/>
      <c r="BB1858" s="8"/>
      <c r="BC1858" s="8"/>
      <c r="BD1858" s="8"/>
      <c r="BE1858" s="8"/>
      <c r="BF1858" s="8"/>
      <c r="BG1858" s="8"/>
      <c r="BH1858" s="8"/>
      <c r="BI1858" s="8"/>
      <c r="BJ1858" s="8"/>
      <c r="BK1858" s="8"/>
      <c r="BL1858" s="8"/>
      <c r="BM1858" s="8"/>
      <c r="BN1858" s="8"/>
      <c r="BO1858" s="8"/>
      <c r="BP1858" s="8"/>
      <c r="BQ1858" s="8"/>
      <c r="BR1858" s="16" t="str">
        <v>0- Port Costs</v>
      </c>
      <c r="BV1858" s="16" t="str">
        <v>0- Port Value</v>
      </c>
      <c r="BW1858" s="8"/>
      <c r="BX1858" s="16" t="str">
        <v>0</v>
      </c>
    </row>
    <row r="1859" spans="8:76" hidden="1" outlineLevel="1" x14ac:dyDescent="0.3">
      <c r="H1859" s="16" t="str">
        <v>0 - BM Costs</v>
      </c>
      <c r="L1859" s="16" t="str">
        <v>0 - BM Port</v>
      </c>
      <c r="N1859" s="16" t="str">
        <v>0 - Port Assets</v>
      </c>
      <c r="O1859" s="8"/>
      <c r="P1859" s="8"/>
      <c r="Q1859" s="8"/>
      <c r="R1859" s="8"/>
      <c r="S1859" s="8"/>
      <c r="T1859" s="8"/>
      <c r="U1859" s="8"/>
      <c r="V1859" s="8"/>
      <c r="W1859" s="8"/>
      <c r="X1859" s="8"/>
      <c r="Y1859" s="8"/>
      <c r="Z1859" s="8"/>
      <c r="AA1859" s="8"/>
      <c r="AB1859" s="8"/>
      <c r="AC1859" s="8"/>
      <c r="AD1859" s="8"/>
      <c r="AE1859" s="8"/>
      <c r="AF1859" s="8"/>
      <c r="AG1859" s="8"/>
      <c r="AH1859" s="8"/>
      <c r="AI1859" s="8"/>
      <c r="AJ1859" s="8"/>
      <c r="AK1859" s="8"/>
      <c r="AL1859" s="8"/>
      <c r="AM1859" s="8"/>
      <c r="AN1859" s="8"/>
      <c r="AO1859" s="8"/>
      <c r="AP1859" s="8"/>
      <c r="AQ1859" s="8"/>
      <c r="AR1859" s="8"/>
      <c r="AS1859" s="8"/>
      <c r="AT1859" s="8"/>
      <c r="AU1859" s="8"/>
      <c r="AV1859" s="8"/>
      <c r="AW1859" s="8"/>
      <c r="AX1859" s="8"/>
      <c r="AY1859" s="8"/>
      <c r="AZ1859" s="8"/>
      <c r="BA1859" s="8"/>
      <c r="BB1859" s="8"/>
      <c r="BC1859" s="8"/>
      <c r="BD1859" s="8"/>
      <c r="BE1859" s="8"/>
      <c r="BF1859" s="8"/>
      <c r="BG1859" s="8"/>
      <c r="BH1859" s="8"/>
      <c r="BI1859" s="8"/>
      <c r="BJ1859" s="8"/>
      <c r="BK1859" s="8"/>
      <c r="BL1859" s="8"/>
      <c r="BM1859" s="8"/>
      <c r="BN1859" s="8"/>
      <c r="BO1859" s="8"/>
      <c r="BP1859" s="8"/>
      <c r="BQ1859" s="8"/>
      <c r="BR1859" s="16" t="str">
        <v>0- Port Costs</v>
      </c>
      <c r="BV1859" s="16" t="str">
        <v>0- Port Value</v>
      </c>
      <c r="BW1859" s="8"/>
      <c r="BX1859" s="16" t="str">
        <v>0</v>
      </c>
    </row>
    <row r="1860" spans="8:76" hidden="1" outlineLevel="1" x14ac:dyDescent="0.3">
      <c r="H1860" s="16" t="str">
        <v>0 - BM Costs</v>
      </c>
      <c r="L1860" s="16" t="str">
        <v>0 - BM Port</v>
      </c>
      <c r="N1860" s="16" t="str">
        <v>0 - Port Assets</v>
      </c>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c r="AL1860" s="8"/>
      <c r="AM1860" s="8"/>
      <c r="AN1860" s="8"/>
      <c r="AO1860" s="8"/>
      <c r="AP1860" s="8"/>
      <c r="AQ1860" s="8"/>
      <c r="AR1860" s="8"/>
      <c r="AS1860" s="8"/>
      <c r="AT1860" s="8"/>
      <c r="AU1860" s="8"/>
      <c r="AV1860" s="8"/>
      <c r="AW1860" s="8"/>
      <c r="AX1860" s="8"/>
      <c r="AY1860" s="8"/>
      <c r="AZ1860" s="8"/>
      <c r="BA1860" s="8"/>
      <c r="BB1860" s="8"/>
      <c r="BC1860" s="8"/>
      <c r="BD1860" s="8"/>
      <c r="BE1860" s="8"/>
      <c r="BF1860" s="8"/>
      <c r="BG1860" s="8"/>
      <c r="BH1860" s="8"/>
      <c r="BI1860" s="8"/>
      <c r="BJ1860" s="8"/>
      <c r="BK1860" s="8"/>
      <c r="BL1860" s="8"/>
      <c r="BM1860" s="8"/>
      <c r="BN1860" s="8"/>
      <c r="BO1860" s="8"/>
      <c r="BP1860" s="8"/>
      <c r="BQ1860" s="8"/>
      <c r="BR1860" s="16" t="str">
        <v>0- Port Costs</v>
      </c>
      <c r="BV1860" s="16" t="str">
        <v>0- Port Value</v>
      </c>
      <c r="BW1860" s="8"/>
      <c r="BX1860" s="16" t="str">
        <v>0</v>
      </c>
    </row>
    <row r="1861" spans="8:76" hidden="1" outlineLevel="1" x14ac:dyDescent="0.3">
      <c r="H1861" s="16" t="str">
        <v>0 - BM Costs</v>
      </c>
      <c r="L1861" s="16" t="str">
        <v>0 - BM Port</v>
      </c>
      <c r="N1861" s="16" t="str">
        <v>0 - Port Assets</v>
      </c>
      <c r="O1861" s="8"/>
      <c r="P1861" s="8"/>
      <c r="Q1861" s="8"/>
      <c r="R1861" s="8"/>
      <c r="S1861" s="8"/>
      <c r="T1861" s="8"/>
      <c r="U1861" s="8"/>
      <c r="V1861" s="8"/>
      <c r="W1861" s="8"/>
      <c r="X1861" s="8"/>
      <c r="Y1861" s="8"/>
      <c r="Z1861" s="8"/>
      <c r="AA1861" s="8"/>
      <c r="AB1861" s="8"/>
      <c r="AC1861" s="8"/>
      <c r="AD1861" s="8"/>
      <c r="AE1861" s="8"/>
      <c r="AF1861" s="8"/>
      <c r="AG1861" s="8"/>
      <c r="AH1861" s="8"/>
      <c r="AI1861" s="8"/>
      <c r="AJ1861" s="8"/>
      <c r="AK1861" s="8"/>
      <c r="AL1861" s="8"/>
      <c r="AM1861" s="8"/>
      <c r="AN1861" s="8"/>
      <c r="AO1861" s="8"/>
      <c r="AP1861" s="8"/>
      <c r="AQ1861" s="8"/>
      <c r="AR1861" s="8"/>
      <c r="AS1861" s="8"/>
      <c r="AT1861" s="8"/>
      <c r="AU1861" s="8"/>
      <c r="AV1861" s="8"/>
      <c r="AW1861" s="8"/>
      <c r="AX1861" s="8"/>
      <c r="AY1861" s="8"/>
      <c r="AZ1861" s="8"/>
      <c r="BA1861" s="8"/>
      <c r="BB1861" s="8"/>
      <c r="BC1861" s="8"/>
      <c r="BD1861" s="8"/>
      <c r="BE1861" s="8"/>
      <c r="BF1861" s="8"/>
      <c r="BG1861" s="8"/>
      <c r="BH1861" s="8"/>
      <c r="BI1861" s="8"/>
      <c r="BJ1861" s="8"/>
      <c r="BK1861" s="8"/>
      <c r="BL1861" s="8"/>
      <c r="BM1861" s="8"/>
      <c r="BN1861" s="8"/>
      <c r="BO1861" s="8"/>
      <c r="BP1861" s="8"/>
      <c r="BQ1861" s="8"/>
      <c r="BR1861" s="16" t="str">
        <v>0- Port Costs</v>
      </c>
      <c r="BV1861" s="16" t="str">
        <v>0- Port Value</v>
      </c>
      <c r="BW1861" s="8"/>
      <c r="BX1861" s="16" t="str">
        <v>0</v>
      </c>
    </row>
    <row r="1862" spans="8:76" hidden="1" outlineLevel="1" x14ac:dyDescent="0.3">
      <c r="H1862" s="16" t="str">
        <v>0 - BM Costs</v>
      </c>
      <c r="L1862" s="16" t="str">
        <v>0 - BM Port</v>
      </c>
      <c r="N1862" s="16" t="str">
        <v>0 - Port Assets</v>
      </c>
      <c r="O1862" s="8"/>
      <c r="P1862" s="8"/>
      <c r="Q1862" s="8"/>
      <c r="R1862" s="8"/>
      <c r="S1862" s="8"/>
      <c r="T1862" s="8"/>
      <c r="U1862" s="8"/>
      <c r="V1862" s="8"/>
      <c r="W1862" s="8"/>
      <c r="X1862" s="8"/>
      <c r="Y1862" s="8"/>
      <c r="Z1862" s="8"/>
      <c r="AA1862" s="8"/>
      <c r="AB1862" s="8"/>
      <c r="AC1862" s="8"/>
      <c r="AD1862" s="8"/>
      <c r="AE1862" s="8"/>
      <c r="AF1862" s="8"/>
      <c r="AG1862" s="8"/>
      <c r="AH1862" s="8"/>
      <c r="AI1862" s="8"/>
      <c r="AJ1862" s="8"/>
      <c r="AK1862" s="8"/>
      <c r="AL1862" s="8"/>
      <c r="AM1862" s="8"/>
      <c r="AN1862" s="8"/>
      <c r="AO1862" s="8"/>
      <c r="AP1862" s="8"/>
      <c r="AQ1862" s="8"/>
      <c r="AR1862" s="8"/>
      <c r="AS1862" s="8"/>
      <c r="AT1862" s="8"/>
      <c r="AU1862" s="8"/>
      <c r="AV1862" s="8"/>
      <c r="AW1862" s="8"/>
      <c r="AX1862" s="8"/>
      <c r="AY1862" s="8"/>
      <c r="AZ1862" s="8"/>
      <c r="BA1862" s="8"/>
      <c r="BB1862" s="8"/>
      <c r="BC1862" s="8"/>
      <c r="BD1862" s="8"/>
      <c r="BE1862" s="8"/>
      <c r="BF1862" s="8"/>
      <c r="BG1862" s="8"/>
      <c r="BH1862" s="8"/>
      <c r="BI1862" s="8"/>
      <c r="BJ1862" s="8"/>
      <c r="BK1862" s="8"/>
      <c r="BL1862" s="8"/>
      <c r="BM1862" s="8"/>
      <c r="BN1862" s="8"/>
      <c r="BO1862" s="8"/>
      <c r="BP1862" s="8"/>
      <c r="BQ1862" s="8"/>
      <c r="BR1862" s="16" t="str">
        <v>0- Port Costs</v>
      </c>
      <c r="BV1862" s="16" t="str">
        <v>0- Port Value</v>
      </c>
      <c r="BW1862" s="8"/>
      <c r="BX1862" s="16" t="str">
        <v>0</v>
      </c>
    </row>
    <row r="1863" spans="8:76" hidden="1" outlineLevel="1" x14ac:dyDescent="0.3">
      <c r="H1863" s="16" t="str">
        <v>0 - BM Costs</v>
      </c>
      <c r="L1863" s="16" t="str">
        <v>0 - BM Port</v>
      </c>
      <c r="N1863" s="16" t="str">
        <v>0 - Port Assets</v>
      </c>
      <c r="O1863" s="8"/>
      <c r="P1863" s="8"/>
      <c r="Q1863" s="8"/>
      <c r="R1863" s="8"/>
      <c r="S1863" s="8"/>
      <c r="T1863" s="8"/>
      <c r="U1863" s="8"/>
      <c r="V1863" s="8"/>
      <c r="W1863" s="8"/>
      <c r="X1863" s="8"/>
      <c r="Y1863" s="8"/>
      <c r="Z1863" s="8"/>
      <c r="AA1863" s="8"/>
      <c r="AB1863" s="8"/>
      <c r="AC1863" s="8"/>
      <c r="AD1863" s="8"/>
      <c r="AE1863" s="8"/>
      <c r="AF1863" s="8"/>
      <c r="AG1863" s="8"/>
      <c r="AH1863" s="8"/>
      <c r="AI1863" s="8"/>
      <c r="AJ1863" s="8"/>
      <c r="AK1863" s="8"/>
      <c r="AL1863" s="8"/>
      <c r="AM1863" s="8"/>
      <c r="AN1863" s="8"/>
      <c r="AO1863" s="8"/>
      <c r="AP1863" s="8"/>
      <c r="AQ1863" s="8"/>
      <c r="AR1863" s="8"/>
      <c r="AS1863" s="8"/>
      <c r="AT1863" s="8"/>
      <c r="AU1863" s="8"/>
      <c r="AV1863" s="8"/>
      <c r="AW1863" s="8"/>
      <c r="AX1863" s="8"/>
      <c r="AY1863" s="8"/>
      <c r="AZ1863" s="8"/>
      <c r="BA1863" s="8"/>
      <c r="BB1863" s="8"/>
      <c r="BC1863" s="8"/>
      <c r="BD1863" s="8"/>
      <c r="BE1863" s="8"/>
      <c r="BF1863" s="8"/>
      <c r="BG1863" s="8"/>
      <c r="BH1863" s="8"/>
      <c r="BI1863" s="8"/>
      <c r="BJ1863" s="8"/>
      <c r="BK1863" s="8"/>
      <c r="BL1863" s="8"/>
      <c r="BM1863" s="8"/>
      <c r="BN1863" s="8"/>
      <c r="BO1863" s="8"/>
      <c r="BP1863" s="8"/>
      <c r="BQ1863" s="8"/>
      <c r="BR1863" s="16" t="str">
        <v>0- Port Costs</v>
      </c>
      <c r="BV1863" s="16" t="str">
        <v>0- Port Value</v>
      </c>
      <c r="BW1863" s="8"/>
      <c r="BX1863" s="16" t="str">
        <v>0</v>
      </c>
    </row>
    <row r="1864" spans="8:76" hidden="1" outlineLevel="1" x14ac:dyDescent="0.3">
      <c r="H1864" s="16" t="str">
        <v>0 - BM Costs</v>
      </c>
      <c r="L1864" s="16" t="str">
        <v>0 - BM Port</v>
      </c>
      <c r="N1864" s="16" t="str">
        <v>0 - Port Assets</v>
      </c>
      <c r="O1864" s="8"/>
      <c r="P1864" s="8"/>
      <c r="Q1864" s="8"/>
      <c r="R1864" s="8"/>
      <c r="S1864" s="8"/>
      <c r="T1864" s="8"/>
      <c r="U1864" s="8"/>
      <c r="V1864" s="8"/>
      <c r="W1864" s="8"/>
      <c r="X1864" s="8"/>
      <c r="Y1864" s="8"/>
      <c r="Z1864" s="8"/>
      <c r="AA1864" s="8"/>
      <c r="AB1864" s="8"/>
      <c r="AC1864" s="8"/>
      <c r="AD1864" s="8"/>
      <c r="AE1864" s="8"/>
      <c r="AF1864" s="8"/>
      <c r="AG1864" s="8"/>
      <c r="AH1864" s="8"/>
      <c r="AI1864" s="8"/>
      <c r="AJ1864" s="8"/>
      <c r="AK1864" s="8"/>
      <c r="AL1864" s="8"/>
      <c r="AM1864" s="8"/>
      <c r="AN1864" s="8"/>
      <c r="AO1864" s="8"/>
      <c r="AP1864" s="8"/>
      <c r="AQ1864" s="8"/>
      <c r="AR1864" s="8"/>
      <c r="AS1864" s="8"/>
      <c r="AT1864" s="8"/>
      <c r="AU1864" s="8"/>
      <c r="AV1864" s="8"/>
      <c r="AW1864" s="8"/>
      <c r="AX1864" s="8"/>
      <c r="AY1864" s="8"/>
      <c r="AZ1864" s="8"/>
      <c r="BA1864" s="8"/>
      <c r="BB1864" s="8"/>
      <c r="BC1864" s="8"/>
      <c r="BD1864" s="8"/>
      <c r="BE1864" s="8"/>
      <c r="BF1864" s="8"/>
      <c r="BG1864" s="8"/>
      <c r="BH1864" s="8"/>
      <c r="BI1864" s="8"/>
      <c r="BJ1864" s="8"/>
      <c r="BK1864" s="8"/>
      <c r="BL1864" s="8"/>
      <c r="BM1864" s="8"/>
      <c r="BN1864" s="8"/>
      <c r="BO1864" s="8"/>
      <c r="BP1864" s="8"/>
      <c r="BQ1864" s="8"/>
      <c r="BR1864" s="16" t="str">
        <v>0- Port Costs</v>
      </c>
      <c r="BV1864" s="16" t="str">
        <v>0- Port Value</v>
      </c>
      <c r="BW1864" s="8"/>
      <c r="BX1864" s="16" t="str">
        <v>0</v>
      </c>
    </row>
    <row r="1865" spans="8:76" hidden="1" outlineLevel="1" x14ac:dyDescent="0.3">
      <c r="H1865" s="16" t="str">
        <v>0 - BM Costs</v>
      </c>
      <c r="L1865" s="16" t="str">
        <v>0 - BM Port</v>
      </c>
      <c r="N1865" s="16" t="str">
        <v>0 - Port Assets</v>
      </c>
      <c r="O1865" s="8"/>
      <c r="P1865" s="8"/>
      <c r="Q1865" s="8"/>
      <c r="R1865" s="8"/>
      <c r="S1865" s="8"/>
      <c r="T1865" s="8"/>
      <c r="U1865" s="8"/>
      <c r="V1865" s="8"/>
      <c r="W1865" s="8"/>
      <c r="X1865" s="8"/>
      <c r="Y1865" s="8"/>
      <c r="Z1865" s="8"/>
      <c r="AA1865" s="8"/>
      <c r="AB1865" s="8"/>
      <c r="AC1865" s="8"/>
      <c r="AD1865" s="8"/>
      <c r="AE1865" s="8"/>
      <c r="AF1865" s="8"/>
      <c r="AG1865" s="8"/>
      <c r="AH1865" s="8"/>
      <c r="AI1865" s="8"/>
      <c r="AJ1865" s="8"/>
      <c r="AK1865" s="8"/>
      <c r="AL1865" s="8"/>
      <c r="AM1865" s="8"/>
      <c r="AN1865" s="8"/>
      <c r="AO1865" s="8"/>
      <c r="AP1865" s="8"/>
      <c r="AQ1865" s="8"/>
      <c r="AR1865" s="8"/>
      <c r="AS1865" s="8"/>
      <c r="AT1865" s="8"/>
      <c r="AU1865" s="8"/>
      <c r="AV1865" s="8"/>
      <c r="AW1865" s="8"/>
      <c r="AX1865" s="8"/>
      <c r="AY1865" s="8"/>
      <c r="AZ1865" s="8"/>
      <c r="BA1865" s="8"/>
      <c r="BB1865" s="8"/>
      <c r="BC1865" s="8"/>
      <c r="BD1865" s="8"/>
      <c r="BE1865" s="8"/>
      <c r="BF1865" s="8"/>
      <c r="BG1865" s="8"/>
      <c r="BH1865" s="8"/>
      <c r="BI1865" s="8"/>
      <c r="BJ1865" s="8"/>
      <c r="BK1865" s="8"/>
      <c r="BL1865" s="8"/>
      <c r="BM1865" s="8"/>
      <c r="BN1865" s="8"/>
      <c r="BO1865" s="8"/>
      <c r="BP1865" s="8"/>
      <c r="BQ1865" s="8"/>
      <c r="BR1865" s="16" t="str">
        <v>0- Port Costs</v>
      </c>
      <c r="BV1865" s="16" t="str">
        <v>0- Port Value</v>
      </c>
      <c r="BW1865" s="8"/>
      <c r="BX1865" s="16" t="str">
        <v>0</v>
      </c>
    </row>
    <row r="1866" spans="8:76" hidden="1" outlineLevel="1" x14ac:dyDescent="0.3">
      <c r="H1866" s="16" t="str">
        <v>0 - BM Costs</v>
      </c>
      <c r="L1866" s="16" t="str">
        <v>0 - BM Port</v>
      </c>
      <c r="N1866" s="16" t="str">
        <v>0 - Port Assets</v>
      </c>
      <c r="O1866" s="8"/>
      <c r="P1866" s="8"/>
      <c r="Q1866" s="8"/>
      <c r="R1866" s="8"/>
      <c r="S1866" s="8"/>
      <c r="T1866" s="8"/>
      <c r="U1866" s="8"/>
      <c r="V1866" s="8"/>
      <c r="W1866" s="8"/>
      <c r="X1866" s="8"/>
      <c r="Y1866" s="8"/>
      <c r="Z1866" s="8"/>
      <c r="AA1866" s="8"/>
      <c r="AB1866" s="8"/>
      <c r="AC1866" s="8"/>
      <c r="AD1866" s="8"/>
      <c r="AE1866" s="8"/>
      <c r="AF1866" s="8"/>
      <c r="AG1866" s="8"/>
      <c r="AH1866" s="8"/>
      <c r="AI1866" s="8"/>
      <c r="AJ1866" s="8"/>
      <c r="AK1866" s="8"/>
      <c r="AL1866" s="8"/>
      <c r="AM1866" s="8"/>
      <c r="AN1866" s="8"/>
      <c r="AO1866" s="8"/>
      <c r="AP1866" s="8"/>
      <c r="AQ1866" s="8"/>
      <c r="AR1866" s="8"/>
      <c r="AS1866" s="8"/>
      <c r="AT1866" s="8"/>
      <c r="AU1866" s="8"/>
      <c r="AV1866" s="8"/>
      <c r="AW1866" s="8"/>
      <c r="AX1866" s="8"/>
      <c r="AY1866" s="8"/>
      <c r="AZ1866" s="8"/>
      <c r="BA1866" s="8"/>
      <c r="BB1866" s="8"/>
      <c r="BC1866" s="8"/>
      <c r="BD1866" s="8"/>
      <c r="BE1866" s="8"/>
      <c r="BF1866" s="8"/>
      <c r="BG1866" s="8"/>
      <c r="BH1866" s="8"/>
      <c r="BI1866" s="8"/>
      <c r="BJ1866" s="8"/>
      <c r="BK1866" s="8"/>
      <c r="BL1866" s="8"/>
      <c r="BM1866" s="8"/>
      <c r="BN1866" s="8"/>
      <c r="BO1866" s="8"/>
      <c r="BP1866" s="8"/>
      <c r="BQ1866" s="8"/>
      <c r="BR1866" s="16" t="str">
        <v>0- Port Costs</v>
      </c>
      <c r="BV1866" s="16" t="str">
        <v>0- Port Value</v>
      </c>
      <c r="BW1866" s="8"/>
      <c r="BX1866" s="16" t="str">
        <v>0</v>
      </c>
    </row>
    <row r="1867" spans="8:76" hidden="1" outlineLevel="1" x14ac:dyDescent="0.3">
      <c r="H1867" s="16" t="str">
        <v>0 - BM Costs</v>
      </c>
      <c r="L1867" s="16" t="str">
        <v>0 - BM Port</v>
      </c>
      <c r="N1867" s="16" t="str">
        <v>0 - Port Assets</v>
      </c>
      <c r="O1867" s="8"/>
      <c r="P1867" s="8"/>
      <c r="Q1867" s="8"/>
      <c r="R1867" s="8"/>
      <c r="S1867" s="8"/>
      <c r="T1867" s="8"/>
      <c r="U1867" s="8"/>
      <c r="V1867" s="8"/>
      <c r="W1867" s="8"/>
      <c r="X1867" s="8"/>
      <c r="Y1867" s="8"/>
      <c r="Z1867" s="8"/>
      <c r="AA1867" s="8"/>
      <c r="AB1867" s="8"/>
      <c r="AC1867" s="8"/>
      <c r="AD1867" s="8"/>
      <c r="AE1867" s="8"/>
      <c r="AF1867" s="8"/>
      <c r="AG1867" s="8"/>
      <c r="AH1867" s="8"/>
      <c r="AI1867" s="8"/>
      <c r="AJ1867" s="8"/>
      <c r="AK1867" s="8"/>
      <c r="AL1867" s="8"/>
      <c r="AM1867" s="8"/>
      <c r="AN1867" s="8"/>
      <c r="AO1867" s="8"/>
      <c r="AP1867" s="8"/>
      <c r="AQ1867" s="8"/>
      <c r="AR1867" s="8"/>
      <c r="AS1867" s="8"/>
      <c r="AT1867" s="8"/>
      <c r="AU1867" s="8"/>
      <c r="AV1867" s="8"/>
      <c r="AW1867" s="8"/>
      <c r="AX1867" s="8"/>
      <c r="AY1867" s="8"/>
      <c r="AZ1867" s="8"/>
      <c r="BA1867" s="8"/>
      <c r="BB1867" s="8"/>
      <c r="BC1867" s="8"/>
      <c r="BD1867" s="8"/>
      <c r="BE1867" s="8"/>
      <c r="BF1867" s="8"/>
      <c r="BG1867" s="8"/>
      <c r="BH1867" s="8"/>
      <c r="BI1867" s="8"/>
      <c r="BJ1867" s="8"/>
      <c r="BK1867" s="8"/>
      <c r="BL1867" s="8"/>
      <c r="BM1867" s="8"/>
      <c r="BN1867" s="8"/>
      <c r="BO1867" s="8"/>
      <c r="BP1867" s="8"/>
      <c r="BQ1867" s="8"/>
      <c r="BR1867" s="16" t="str">
        <v>0- Port Costs</v>
      </c>
      <c r="BV1867" s="16" t="str">
        <v>0- Port Value</v>
      </c>
      <c r="BW1867" s="8"/>
      <c r="BX1867" s="16" t="str">
        <v>0</v>
      </c>
    </row>
    <row r="1868" spans="8:76" hidden="1" outlineLevel="1" x14ac:dyDescent="0.3">
      <c r="H1868" s="16" t="str">
        <v>0 - BM Costs</v>
      </c>
      <c r="L1868" s="16" t="str">
        <v>0 - BM Port</v>
      </c>
      <c r="N1868" s="16" t="str">
        <v>0 - Port Assets</v>
      </c>
      <c r="O1868" s="8"/>
      <c r="P1868" s="8"/>
      <c r="Q1868" s="8"/>
      <c r="R1868" s="8"/>
      <c r="S1868" s="8"/>
      <c r="T1868" s="8"/>
      <c r="U1868" s="8"/>
      <c r="V1868" s="8"/>
      <c r="W1868" s="8"/>
      <c r="X1868" s="8"/>
      <c r="Y1868" s="8"/>
      <c r="Z1868" s="8"/>
      <c r="AA1868" s="8"/>
      <c r="AB1868" s="8"/>
      <c r="AC1868" s="8"/>
      <c r="AD1868" s="8"/>
      <c r="AE1868" s="8"/>
      <c r="AF1868" s="8"/>
      <c r="AG1868" s="8"/>
      <c r="AH1868" s="8"/>
      <c r="AI1868" s="8"/>
      <c r="AJ1868" s="8"/>
      <c r="AK1868" s="8"/>
      <c r="AL1868" s="8"/>
      <c r="AM1868" s="8"/>
      <c r="AN1868" s="8"/>
      <c r="AO1868" s="8"/>
      <c r="AP1868" s="8"/>
      <c r="AQ1868" s="8"/>
      <c r="AR1868" s="8"/>
      <c r="AS1868" s="8"/>
      <c r="AT1868" s="8"/>
      <c r="AU1868" s="8"/>
      <c r="AV1868" s="8"/>
      <c r="AW1868" s="8"/>
      <c r="AX1868" s="8"/>
      <c r="AY1868" s="8"/>
      <c r="AZ1868" s="8"/>
      <c r="BA1868" s="8"/>
      <c r="BB1868" s="8"/>
      <c r="BC1868" s="8"/>
      <c r="BD1868" s="8"/>
      <c r="BE1868" s="8"/>
      <c r="BF1868" s="8"/>
      <c r="BG1868" s="8"/>
      <c r="BH1868" s="8"/>
      <c r="BI1868" s="8"/>
      <c r="BJ1868" s="8"/>
      <c r="BK1868" s="8"/>
      <c r="BL1868" s="8"/>
      <c r="BM1868" s="8"/>
      <c r="BN1868" s="8"/>
      <c r="BO1868" s="8"/>
      <c r="BP1868" s="8"/>
      <c r="BQ1868" s="8"/>
      <c r="BR1868" s="16" t="str">
        <v>0- Port Costs</v>
      </c>
      <c r="BV1868" s="16" t="str">
        <v>0- Port Value</v>
      </c>
      <c r="BW1868" s="8"/>
      <c r="BX1868" s="16" t="str">
        <v>0</v>
      </c>
    </row>
    <row r="1869" spans="8:76" hidden="1" outlineLevel="1" x14ac:dyDescent="0.3">
      <c r="H1869" s="16" t="str">
        <v>0 - BM Costs</v>
      </c>
      <c r="L1869" s="16" t="str">
        <v>0 - BM Port</v>
      </c>
      <c r="N1869" s="16" t="str">
        <v>0 - Port Assets</v>
      </c>
      <c r="O1869" s="8"/>
      <c r="P1869" s="8"/>
      <c r="Q1869" s="8"/>
      <c r="R1869" s="8"/>
      <c r="S1869" s="8"/>
      <c r="T1869" s="8"/>
      <c r="U1869" s="8"/>
      <c r="V1869" s="8"/>
      <c r="W1869" s="8"/>
      <c r="X1869" s="8"/>
      <c r="Y1869" s="8"/>
      <c r="Z1869" s="8"/>
      <c r="AA1869" s="8"/>
      <c r="AB1869" s="8"/>
      <c r="AC1869" s="8"/>
      <c r="AD1869" s="8"/>
      <c r="AE1869" s="8"/>
      <c r="AF1869" s="8"/>
      <c r="AG1869" s="8"/>
      <c r="AH1869" s="8"/>
      <c r="AI1869" s="8"/>
      <c r="AJ1869" s="8"/>
      <c r="AK1869" s="8"/>
      <c r="AL1869" s="8"/>
      <c r="AM1869" s="8"/>
      <c r="AN1869" s="8"/>
      <c r="AO1869" s="8"/>
      <c r="AP1869" s="8"/>
      <c r="AQ1869" s="8"/>
      <c r="AR1869" s="8"/>
      <c r="AS1869" s="8"/>
      <c r="AT1869" s="8"/>
      <c r="AU1869" s="8"/>
      <c r="AV1869" s="8"/>
      <c r="AW1869" s="8"/>
      <c r="AX1869" s="8"/>
      <c r="AY1869" s="8"/>
      <c r="AZ1869" s="8"/>
      <c r="BA1869" s="8"/>
      <c r="BB1869" s="8"/>
      <c r="BC1869" s="8"/>
      <c r="BD1869" s="8"/>
      <c r="BE1869" s="8"/>
      <c r="BF1869" s="8"/>
      <c r="BG1869" s="8"/>
      <c r="BH1869" s="8"/>
      <c r="BI1869" s="8"/>
      <c r="BJ1869" s="8"/>
      <c r="BK1869" s="8"/>
      <c r="BL1869" s="8"/>
      <c r="BM1869" s="8"/>
      <c r="BN1869" s="8"/>
      <c r="BO1869" s="8"/>
      <c r="BP1869" s="8"/>
      <c r="BQ1869" s="8"/>
      <c r="BR1869" s="16" t="str">
        <v>0- Port Costs</v>
      </c>
      <c r="BV1869" s="16" t="str">
        <v>0- Port Value</v>
      </c>
      <c r="BW1869" s="8"/>
      <c r="BX1869" s="16" t="str">
        <v>0</v>
      </c>
    </row>
    <row r="1870" spans="8:76" hidden="1" outlineLevel="1" x14ac:dyDescent="0.3">
      <c r="H1870" s="16" t="str">
        <v>0 - BM Costs</v>
      </c>
      <c r="L1870" s="16" t="str">
        <v>0 - BM Port</v>
      </c>
      <c r="N1870" s="16" t="str">
        <v>0 - Port Assets</v>
      </c>
      <c r="O1870" s="8"/>
      <c r="P1870" s="8"/>
      <c r="Q1870" s="8"/>
      <c r="R1870" s="8"/>
      <c r="S1870" s="8"/>
      <c r="T1870" s="8"/>
      <c r="U1870" s="8"/>
      <c r="V1870" s="8"/>
      <c r="W1870" s="8"/>
      <c r="X1870" s="8"/>
      <c r="Y1870" s="8"/>
      <c r="Z1870" s="8"/>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c r="BA1870" s="8"/>
      <c r="BB1870" s="8"/>
      <c r="BC1870" s="8"/>
      <c r="BD1870" s="8"/>
      <c r="BE1870" s="8"/>
      <c r="BF1870" s="8"/>
      <c r="BG1870" s="8"/>
      <c r="BH1870" s="8"/>
      <c r="BI1870" s="8"/>
      <c r="BJ1870" s="8"/>
      <c r="BK1870" s="8"/>
      <c r="BL1870" s="8"/>
      <c r="BM1870" s="8"/>
      <c r="BN1870" s="8"/>
      <c r="BO1870" s="8"/>
      <c r="BP1870" s="8"/>
      <c r="BQ1870" s="8"/>
      <c r="BR1870" s="16" t="str">
        <v>0- Port Costs</v>
      </c>
      <c r="BV1870" s="16" t="str">
        <v>0- Port Value</v>
      </c>
      <c r="BW1870" s="8"/>
      <c r="BX1870" s="16" t="str">
        <v>0</v>
      </c>
    </row>
    <row r="1871" spans="8:76" hidden="1" outlineLevel="1" x14ac:dyDescent="0.3">
      <c r="H1871" s="16" t="str">
        <v>0 - BM Costs</v>
      </c>
      <c r="L1871" s="16" t="str">
        <v>0 - BM Port</v>
      </c>
      <c r="N1871" s="16" t="str">
        <v>0 - Port Assets</v>
      </c>
      <c r="O1871" s="8"/>
      <c r="P1871" s="8"/>
      <c r="Q1871" s="8"/>
      <c r="R1871" s="8"/>
      <c r="S1871" s="8"/>
      <c r="T1871" s="8"/>
      <c r="U1871" s="8"/>
      <c r="V1871" s="8"/>
      <c r="W1871" s="8"/>
      <c r="X1871" s="8"/>
      <c r="Y1871" s="8"/>
      <c r="Z1871" s="8"/>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c r="BE1871" s="8"/>
      <c r="BF1871" s="8"/>
      <c r="BG1871" s="8"/>
      <c r="BH1871" s="8"/>
      <c r="BI1871" s="8"/>
      <c r="BJ1871" s="8"/>
      <c r="BK1871" s="8"/>
      <c r="BL1871" s="8"/>
      <c r="BM1871" s="8"/>
      <c r="BN1871" s="8"/>
      <c r="BO1871" s="8"/>
      <c r="BP1871" s="8"/>
      <c r="BQ1871" s="8"/>
      <c r="BR1871" s="16" t="str">
        <v>0- Port Costs</v>
      </c>
      <c r="BV1871" s="16" t="str">
        <v>0- Port Value</v>
      </c>
      <c r="BW1871" s="8"/>
      <c r="BX1871" s="16" t="str">
        <v>0</v>
      </c>
    </row>
    <row r="1872" spans="8:76" hidden="1" outlineLevel="1" x14ac:dyDescent="0.3">
      <c r="H1872" s="16" t="str">
        <v>0 - BM Costs</v>
      </c>
      <c r="L1872" s="16" t="str">
        <v>0 - BM Port</v>
      </c>
      <c r="N1872" s="16" t="str">
        <v>0 - Port Assets</v>
      </c>
      <c r="O1872" s="8"/>
      <c r="P1872" s="8"/>
      <c r="Q1872" s="8"/>
      <c r="R1872" s="8"/>
      <c r="S1872" s="8"/>
      <c r="T1872" s="8"/>
      <c r="U1872" s="8"/>
      <c r="V1872" s="8"/>
      <c r="W1872" s="8"/>
      <c r="X1872" s="8"/>
      <c r="Y1872" s="8"/>
      <c r="Z1872" s="8"/>
      <c r="AA1872" s="8"/>
      <c r="AB1872" s="8"/>
      <c r="AC1872" s="8"/>
      <c r="AD1872" s="8"/>
      <c r="AE1872" s="8"/>
      <c r="AF1872" s="8"/>
      <c r="AG1872" s="8"/>
      <c r="AH1872" s="8"/>
      <c r="AI1872" s="8"/>
      <c r="AJ1872" s="8"/>
      <c r="AK1872" s="8"/>
      <c r="AL1872" s="8"/>
      <c r="AM1872" s="8"/>
      <c r="AN1872" s="8"/>
      <c r="AO1872" s="8"/>
      <c r="AP1872" s="8"/>
      <c r="AQ1872" s="8"/>
      <c r="AR1872" s="8"/>
      <c r="AS1872" s="8"/>
      <c r="AT1872" s="8"/>
      <c r="AU1872" s="8"/>
      <c r="AV1872" s="8"/>
      <c r="AW1872" s="8"/>
      <c r="AX1872" s="8"/>
      <c r="AY1872" s="8"/>
      <c r="AZ1872" s="8"/>
      <c r="BA1872" s="8"/>
      <c r="BB1872" s="8"/>
      <c r="BC1872" s="8"/>
      <c r="BD1872" s="8"/>
      <c r="BE1872" s="8"/>
      <c r="BF1872" s="8"/>
      <c r="BG1872" s="8"/>
      <c r="BH1872" s="8"/>
      <c r="BI1872" s="8"/>
      <c r="BJ1872" s="8"/>
      <c r="BK1872" s="8"/>
      <c r="BL1872" s="8"/>
      <c r="BM1872" s="8"/>
      <c r="BN1872" s="8"/>
      <c r="BO1872" s="8"/>
      <c r="BP1872" s="8"/>
      <c r="BQ1872" s="8"/>
      <c r="BR1872" s="16" t="str">
        <v>0- Port Costs</v>
      </c>
      <c r="BV1872" s="16" t="str">
        <v>0- Port Value</v>
      </c>
      <c r="BW1872" s="8"/>
      <c r="BX1872" s="16" t="str">
        <v>0</v>
      </c>
    </row>
    <row r="1873" spans="8:76" hidden="1" outlineLevel="1" x14ac:dyDescent="0.3">
      <c r="H1873" s="16" t="str">
        <v>0 - BM Costs</v>
      </c>
      <c r="L1873" s="16" t="str">
        <v>0 - BM Port</v>
      </c>
      <c r="N1873" s="16" t="str">
        <v>0 - Port Assets</v>
      </c>
      <c r="O1873" s="8"/>
      <c r="P1873" s="8"/>
      <c r="Q1873" s="8"/>
      <c r="R1873" s="8"/>
      <c r="S1873" s="8"/>
      <c r="T1873" s="8"/>
      <c r="U1873" s="8"/>
      <c r="V1873" s="8"/>
      <c r="W1873" s="8"/>
      <c r="X1873" s="8"/>
      <c r="Y1873" s="8"/>
      <c r="Z1873" s="8"/>
      <c r="AA1873" s="8"/>
      <c r="AB1873" s="8"/>
      <c r="AC1873" s="8"/>
      <c r="AD1873" s="8"/>
      <c r="AE1873" s="8"/>
      <c r="AF1873" s="8"/>
      <c r="AG1873" s="8"/>
      <c r="AH1873" s="8"/>
      <c r="AI1873" s="8"/>
      <c r="AJ1873" s="8"/>
      <c r="AK1873" s="8"/>
      <c r="AL1873" s="8"/>
      <c r="AM1873" s="8"/>
      <c r="AN1873" s="8"/>
      <c r="AO1873" s="8"/>
      <c r="AP1873" s="8"/>
      <c r="AQ1873" s="8"/>
      <c r="AR1873" s="8"/>
      <c r="AS1873" s="8"/>
      <c r="AT1873" s="8"/>
      <c r="AU1873" s="8"/>
      <c r="AV1873" s="8"/>
      <c r="AW1873" s="8"/>
      <c r="AX1873" s="8"/>
      <c r="AY1873" s="8"/>
      <c r="AZ1873" s="8"/>
      <c r="BA1873" s="8"/>
      <c r="BB1873" s="8"/>
      <c r="BC1873" s="8"/>
      <c r="BD1873" s="8"/>
      <c r="BE1873" s="8"/>
      <c r="BF1873" s="8"/>
      <c r="BG1873" s="8"/>
      <c r="BH1873" s="8"/>
      <c r="BI1873" s="8"/>
      <c r="BJ1873" s="8"/>
      <c r="BK1873" s="8"/>
      <c r="BL1873" s="8"/>
      <c r="BM1873" s="8"/>
      <c r="BN1873" s="8"/>
      <c r="BO1873" s="8"/>
      <c r="BP1873" s="8"/>
      <c r="BQ1873" s="8"/>
      <c r="BR1873" s="16" t="str">
        <v>0- Port Costs</v>
      </c>
      <c r="BV1873" s="16" t="str">
        <v>0- Port Value</v>
      </c>
      <c r="BW1873" s="8"/>
      <c r="BX1873" s="16" t="str">
        <v>0</v>
      </c>
    </row>
    <row r="1874" spans="8:76" hidden="1" outlineLevel="1" x14ac:dyDescent="0.3">
      <c r="H1874" s="16" t="str">
        <v>0 - BM Costs</v>
      </c>
      <c r="L1874" s="16" t="str">
        <v>0 - BM Port</v>
      </c>
      <c r="N1874" s="16" t="str">
        <v>0 - Port Assets</v>
      </c>
      <c r="O1874" s="8"/>
      <c r="P1874" s="8"/>
      <c r="Q1874" s="8"/>
      <c r="R1874" s="8"/>
      <c r="S1874" s="8"/>
      <c r="T1874" s="8"/>
      <c r="U1874" s="8"/>
      <c r="V1874" s="8"/>
      <c r="W1874" s="8"/>
      <c r="X1874" s="8"/>
      <c r="Y1874" s="8"/>
      <c r="Z1874" s="8"/>
      <c r="AA1874" s="8"/>
      <c r="AB1874" s="8"/>
      <c r="AC1874" s="8"/>
      <c r="AD1874" s="8"/>
      <c r="AE1874" s="8"/>
      <c r="AF1874" s="8"/>
      <c r="AG1874" s="8"/>
      <c r="AH1874" s="8"/>
      <c r="AI1874" s="8"/>
      <c r="AJ1874" s="8"/>
      <c r="AK1874" s="8"/>
      <c r="AL1874" s="8"/>
      <c r="AM1874" s="8"/>
      <c r="AN1874" s="8"/>
      <c r="AO1874" s="8"/>
      <c r="AP1874" s="8"/>
      <c r="AQ1874" s="8"/>
      <c r="AR1874" s="8"/>
      <c r="AS1874" s="8"/>
      <c r="AT1874" s="8"/>
      <c r="AU1874" s="8"/>
      <c r="AV1874" s="8"/>
      <c r="AW1874" s="8"/>
      <c r="AX1874" s="8"/>
      <c r="AY1874" s="8"/>
      <c r="AZ1874" s="8"/>
      <c r="BA1874" s="8"/>
      <c r="BB1874" s="8"/>
      <c r="BC1874" s="8"/>
      <c r="BD1874" s="8"/>
      <c r="BE1874" s="8"/>
      <c r="BF1874" s="8"/>
      <c r="BG1874" s="8"/>
      <c r="BH1874" s="8"/>
      <c r="BI1874" s="8"/>
      <c r="BJ1874" s="8"/>
      <c r="BK1874" s="8"/>
      <c r="BL1874" s="8"/>
      <c r="BM1874" s="8"/>
      <c r="BN1874" s="8"/>
      <c r="BO1874" s="8"/>
      <c r="BP1874" s="8"/>
      <c r="BQ1874" s="8"/>
      <c r="BR1874" s="16" t="str">
        <v>0- Port Costs</v>
      </c>
      <c r="BV1874" s="16" t="str">
        <v>0- Port Value</v>
      </c>
      <c r="BW1874" s="8"/>
      <c r="BX1874" s="16" t="str">
        <v>0</v>
      </c>
    </row>
    <row r="1875" spans="8:76" hidden="1" outlineLevel="1" x14ac:dyDescent="0.3">
      <c r="H1875" s="16" t="str">
        <v>0 - BM Costs</v>
      </c>
      <c r="L1875" s="16" t="str">
        <v>0 - BM Port</v>
      </c>
      <c r="N1875" s="16" t="str">
        <v>0 - Port Assets</v>
      </c>
      <c r="O1875" s="8"/>
      <c r="P1875" s="8"/>
      <c r="Q1875" s="8"/>
      <c r="R1875" s="8"/>
      <c r="S1875" s="8"/>
      <c r="T1875" s="8"/>
      <c r="U1875" s="8"/>
      <c r="V1875" s="8"/>
      <c r="W1875" s="8"/>
      <c r="X1875" s="8"/>
      <c r="Y1875" s="8"/>
      <c r="Z1875" s="8"/>
      <c r="AA1875" s="8"/>
      <c r="AB1875" s="8"/>
      <c r="AC1875" s="8"/>
      <c r="AD1875" s="8"/>
      <c r="AE1875" s="8"/>
      <c r="AF1875" s="8"/>
      <c r="AG1875" s="8"/>
      <c r="AH1875" s="8"/>
      <c r="AI1875" s="8"/>
      <c r="AJ1875" s="8"/>
      <c r="AK1875" s="8"/>
      <c r="AL1875" s="8"/>
      <c r="AM1875" s="8"/>
      <c r="AN1875" s="8"/>
      <c r="AO1875" s="8"/>
      <c r="AP1875" s="8"/>
      <c r="AQ1875" s="8"/>
      <c r="AR1875" s="8"/>
      <c r="AS1875" s="8"/>
      <c r="AT1875" s="8"/>
      <c r="AU1875" s="8"/>
      <c r="AV1875" s="8"/>
      <c r="AW1875" s="8"/>
      <c r="AX1875" s="8"/>
      <c r="AY1875" s="8"/>
      <c r="AZ1875" s="8"/>
      <c r="BA1875" s="8"/>
      <c r="BB1875" s="8"/>
      <c r="BC1875" s="8"/>
      <c r="BD1875" s="8"/>
      <c r="BE1875" s="8"/>
      <c r="BF1875" s="8"/>
      <c r="BG1875" s="8"/>
      <c r="BH1875" s="8"/>
      <c r="BI1875" s="8"/>
      <c r="BJ1875" s="8"/>
      <c r="BK1875" s="8"/>
      <c r="BL1875" s="8"/>
      <c r="BM1875" s="8"/>
      <c r="BN1875" s="8"/>
      <c r="BO1875" s="8"/>
      <c r="BP1875" s="8"/>
      <c r="BQ1875" s="8"/>
      <c r="BR1875" s="16" t="str">
        <v>0- Port Costs</v>
      </c>
      <c r="BV1875" s="16" t="str">
        <v>0- Port Value</v>
      </c>
      <c r="BW1875" s="8"/>
      <c r="BX1875" s="16" t="str">
        <v>0</v>
      </c>
    </row>
    <row r="1876" spans="8:76" hidden="1" outlineLevel="1" x14ac:dyDescent="0.3">
      <c r="H1876" s="16" t="str">
        <v>0 - BM Costs</v>
      </c>
      <c r="L1876" s="16" t="str">
        <v>0 - BM Port</v>
      </c>
      <c r="N1876" s="16" t="str">
        <v>0 - Port Assets</v>
      </c>
      <c r="O1876" s="8"/>
      <c r="P1876" s="8"/>
      <c r="Q1876" s="8"/>
      <c r="R1876" s="8"/>
      <c r="S1876" s="8"/>
      <c r="T1876" s="8"/>
      <c r="U1876" s="8"/>
      <c r="V1876" s="8"/>
      <c r="W1876" s="8"/>
      <c r="X1876" s="8"/>
      <c r="Y1876" s="8"/>
      <c r="Z1876" s="8"/>
      <c r="AA1876" s="8"/>
      <c r="AB1876" s="8"/>
      <c r="AC1876" s="8"/>
      <c r="AD1876" s="8"/>
      <c r="AE1876" s="8"/>
      <c r="AF1876" s="8"/>
      <c r="AG1876" s="8"/>
      <c r="AH1876" s="8"/>
      <c r="AI1876" s="8"/>
      <c r="AJ1876" s="8"/>
      <c r="AK1876" s="8"/>
      <c r="AL1876" s="8"/>
      <c r="AM1876" s="8"/>
      <c r="AN1876" s="8"/>
      <c r="AO1876" s="8"/>
      <c r="AP1876" s="8"/>
      <c r="AQ1876" s="8"/>
      <c r="AR1876" s="8"/>
      <c r="AS1876" s="8"/>
      <c r="AT1876" s="8"/>
      <c r="AU1876" s="8"/>
      <c r="AV1876" s="8"/>
      <c r="AW1876" s="8"/>
      <c r="AX1876" s="8"/>
      <c r="AY1876" s="8"/>
      <c r="AZ1876" s="8"/>
      <c r="BA1876" s="8"/>
      <c r="BB1876" s="8"/>
      <c r="BC1876" s="8"/>
      <c r="BD1876" s="8"/>
      <c r="BE1876" s="8"/>
      <c r="BF1876" s="8"/>
      <c r="BG1876" s="8"/>
      <c r="BH1876" s="8"/>
      <c r="BI1876" s="8"/>
      <c r="BJ1876" s="8"/>
      <c r="BK1876" s="8"/>
      <c r="BL1876" s="8"/>
      <c r="BM1876" s="8"/>
      <c r="BN1876" s="8"/>
      <c r="BO1876" s="8"/>
      <c r="BP1876" s="8"/>
      <c r="BQ1876" s="8"/>
      <c r="BR1876" s="16" t="str">
        <v>0- Port Costs</v>
      </c>
      <c r="BV1876" s="16" t="str">
        <v>0- Port Value</v>
      </c>
      <c r="BW1876" s="8"/>
      <c r="BX1876" s="16" t="str">
        <v>0</v>
      </c>
    </row>
    <row r="1877" spans="8:76" hidden="1" outlineLevel="1" x14ac:dyDescent="0.3">
      <c r="H1877" s="16" t="str">
        <v>0 - BM Costs</v>
      </c>
      <c r="L1877" s="16" t="str">
        <v>0 - BM Port</v>
      </c>
      <c r="N1877" s="16" t="str">
        <v>0 - Port Assets</v>
      </c>
      <c r="O1877" s="8"/>
      <c r="P1877" s="8"/>
      <c r="Q1877" s="8"/>
      <c r="R1877" s="8"/>
      <c r="S1877" s="8"/>
      <c r="T1877" s="8"/>
      <c r="U1877" s="8"/>
      <c r="V1877" s="8"/>
      <c r="W1877" s="8"/>
      <c r="X1877" s="8"/>
      <c r="Y1877" s="8"/>
      <c r="Z1877" s="8"/>
      <c r="AA1877" s="8"/>
      <c r="AB1877" s="8"/>
      <c r="AC1877" s="8"/>
      <c r="AD1877" s="8"/>
      <c r="AE1877" s="8"/>
      <c r="AF1877" s="8"/>
      <c r="AG1877" s="8"/>
      <c r="AH1877" s="8"/>
      <c r="AI1877" s="8"/>
      <c r="AJ1877" s="8"/>
      <c r="AK1877" s="8"/>
      <c r="AL1877" s="8"/>
      <c r="AM1877" s="8"/>
      <c r="AN1877" s="8"/>
      <c r="AO1877" s="8"/>
      <c r="AP1877" s="8"/>
      <c r="AQ1877" s="8"/>
      <c r="AR1877" s="8"/>
      <c r="AS1877" s="8"/>
      <c r="AT1877" s="8"/>
      <c r="AU1877" s="8"/>
      <c r="AV1877" s="8"/>
      <c r="AW1877" s="8"/>
      <c r="AX1877" s="8"/>
      <c r="AY1877" s="8"/>
      <c r="AZ1877" s="8"/>
      <c r="BA1877" s="8"/>
      <c r="BB1877" s="8"/>
      <c r="BC1877" s="8"/>
      <c r="BD1877" s="8"/>
      <c r="BE1877" s="8"/>
      <c r="BF1877" s="8"/>
      <c r="BG1877" s="8"/>
      <c r="BH1877" s="8"/>
      <c r="BI1877" s="8"/>
      <c r="BJ1877" s="8"/>
      <c r="BK1877" s="8"/>
      <c r="BL1877" s="8"/>
      <c r="BM1877" s="8"/>
      <c r="BN1877" s="8"/>
      <c r="BO1877" s="8"/>
      <c r="BP1877" s="8"/>
      <c r="BQ1877" s="8"/>
      <c r="BR1877" s="16" t="str">
        <v>0- Port Costs</v>
      </c>
      <c r="BV1877" s="16" t="str">
        <v>0- Port Value</v>
      </c>
      <c r="BW1877" s="8"/>
      <c r="BX1877" s="16" t="str">
        <v>0</v>
      </c>
    </row>
    <row r="1878" spans="8:76" hidden="1" outlineLevel="1" x14ac:dyDescent="0.3">
      <c r="H1878" s="16" t="str">
        <v>0 - BM Costs</v>
      </c>
      <c r="L1878" s="16" t="str">
        <v>0 - BM Port</v>
      </c>
      <c r="N1878" s="16" t="str">
        <v>0 - Port Assets</v>
      </c>
      <c r="O1878" s="8"/>
      <c r="P1878" s="8"/>
      <c r="Q1878" s="8"/>
      <c r="R1878" s="8"/>
      <c r="S1878" s="8"/>
      <c r="T1878" s="8"/>
      <c r="U1878" s="8"/>
      <c r="V1878" s="8"/>
      <c r="W1878" s="8"/>
      <c r="X1878" s="8"/>
      <c r="Y1878" s="8"/>
      <c r="Z1878" s="8"/>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c r="BD1878" s="8"/>
      <c r="BE1878" s="8"/>
      <c r="BF1878" s="8"/>
      <c r="BG1878" s="8"/>
      <c r="BH1878" s="8"/>
      <c r="BI1878" s="8"/>
      <c r="BJ1878" s="8"/>
      <c r="BK1878" s="8"/>
      <c r="BL1878" s="8"/>
      <c r="BM1878" s="8"/>
      <c r="BN1878" s="8"/>
      <c r="BO1878" s="8"/>
      <c r="BP1878" s="8"/>
      <c r="BQ1878" s="8"/>
      <c r="BR1878" s="16" t="str">
        <v>0- Port Costs</v>
      </c>
      <c r="BV1878" s="16" t="str">
        <v>0- Port Value</v>
      </c>
      <c r="BW1878" s="8"/>
      <c r="BX1878" s="16" t="str">
        <v>0</v>
      </c>
    </row>
    <row r="1879" spans="8:76" hidden="1" outlineLevel="1" x14ac:dyDescent="0.3">
      <c r="H1879" s="16" t="str">
        <v>0 - BM Costs</v>
      </c>
      <c r="L1879" s="16" t="str">
        <v>0 - BM Port</v>
      </c>
      <c r="N1879" s="16" t="str">
        <v>0 - Port Assets</v>
      </c>
      <c r="O1879" s="8"/>
      <c r="P1879" s="8"/>
      <c r="Q1879" s="8"/>
      <c r="R1879" s="8"/>
      <c r="S1879" s="8"/>
      <c r="T1879" s="8"/>
      <c r="U1879" s="8"/>
      <c r="V1879" s="8"/>
      <c r="W1879" s="8"/>
      <c r="X1879" s="8"/>
      <c r="Y1879" s="8"/>
      <c r="Z1879" s="8"/>
      <c r="AA1879" s="8"/>
      <c r="AB1879" s="8"/>
      <c r="AC1879" s="8"/>
      <c r="AD1879" s="8"/>
      <c r="AE1879" s="8"/>
      <c r="AF1879" s="8"/>
      <c r="AG1879" s="8"/>
      <c r="AH1879" s="8"/>
      <c r="AI1879" s="8"/>
      <c r="AJ1879" s="8"/>
      <c r="AK1879" s="8"/>
      <c r="AL1879" s="8"/>
      <c r="AM1879" s="8"/>
      <c r="AN1879" s="8"/>
      <c r="AO1879" s="8"/>
      <c r="AP1879" s="8"/>
      <c r="AQ1879" s="8"/>
      <c r="AR1879" s="8"/>
      <c r="AS1879" s="8"/>
      <c r="AT1879" s="8"/>
      <c r="AU1879" s="8"/>
      <c r="AV1879" s="8"/>
      <c r="AW1879" s="8"/>
      <c r="AX1879" s="8"/>
      <c r="AY1879" s="8"/>
      <c r="AZ1879" s="8"/>
      <c r="BA1879" s="8"/>
      <c r="BB1879" s="8"/>
      <c r="BC1879" s="8"/>
      <c r="BD1879" s="8"/>
      <c r="BE1879" s="8"/>
      <c r="BF1879" s="8"/>
      <c r="BG1879" s="8"/>
      <c r="BH1879" s="8"/>
      <c r="BI1879" s="8"/>
      <c r="BJ1879" s="8"/>
      <c r="BK1879" s="8"/>
      <c r="BL1879" s="8"/>
      <c r="BM1879" s="8"/>
      <c r="BN1879" s="8"/>
      <c r="BO1879" s="8"/>
      <c r="BP1879" s="8"/>
      <c r="BQ1879" s="8"/>
      <c r="BR1879" s="16" t="str">
        <v>0- Port Costs</v>
      </c>
      <c r="BV1879" s="16" t="str">
        <v>0- Port Value</v>
      </c>
      <c r="BW1879" s="8"/>
      <c r="BX1879" s="16" t="str">
        <v>0</v>
      </c>
    </row>
    <row r="1880" spans="8:76" hidden="1" outlineLevel="1" x14ac:dyDescent="0.3">
      <c r="H1880" s="16" t="str">
        <v>0 - BM Costs</v>
      </c>
      <c r="L1880" s="16" t="str">
        <v>0 - BM Port</v>
      </c>
      <c r="N1880" s="16" t="str">
        <v>0 - Port Assets</v>
      </c>
      <c r="O1880" s="8"/>
      <c r="P1880" s="8"/>
      <c r="Q1880" s="8"/>
      <c r="R1880" s="8"/>
      <c r="S1880" s="8"/>
      <c r="T1880" s="8"/>
      <c r="U1880" s="8"/>
      <c r="V1880" s="8"/>
      <c r="W1880" s="8"/>
      <c r="X1880" s="8"/>
      <c r="Y1880" s="8"/>
      <c r="Z1880" s="8"/>
      <c r="AA1880" s="8"/>
      <c r="AB1880" s="8"/>
      <c r="AC1880" s="8"/>
      <c r="AD1880" s="8"/>
      <c r="AE1880" s="8"/>
      <c r="AF1880" s="8"/>
      <c r="AG1880" s="8"/>
      <c r="AH1880" s="8"/>
      <c r="AI1880" s="8"/>
      <c r="AJ1880" s="8"/>
      <c r="AK1880" s="8"/>
      <c r="AL1880" s="8"/>
      <c r="AM1880" s="8"/>
      <c r="AN1880" s="8"/>
      <c r="AO1880" s="8"/>
      <c r="AP1880" s="8"/>
      <c r="AQ1880" s="8"/>
      <c r="AR1880" s="8"/>
      <c r="AS1880" s="8"/>
      <c r="AT1880" s="8"/>
      <c r="AU1880" s="8"/>
      <c r="AV1880" s="8"/>
      <c r="AW1880" s="8"/>
      <c r="AX1880" s="8"/>
      <c r="AY1880" s="8"/>
      <c r="AZ1880" s="8"/>
      <c r="BA1880" s="8"/>
      <c r="BB1880" s="8"/>
      <c r="BC1880" s="8"/>
      <c r="BD1880" s="8"/>
      <c r="BE1880" s="8"/>
      <c r="BF1880" s="8"/>
      <c r="BG1880" s="8"/>
      <c r="BH1880" s="8"/>
      <c r="BI1880" s="8"/>
      <c r="BJ1880" s="8"/>
      <c r="BK1880" s="8"/>
      <c r="BL1880" s="8"/>
      <c r="BM1880" s="8"/>
      <c r="BN1880" s="8"/>
      <c r="BO1880" s="8"/>
      <c r="BP1880" s="8"/>
      <c r="BQ1880" s="8"/>
      <c r="BR1880" s="16" t="str">
        <v>0- Port Costs</v>
      </c>
      <c r="BV1880" s="16" t="str">
        <v>0- Port Value</v>
      </c>
      <c r="BW1880" s="8"/>
      <c r="BX1880" s="16" t="str">
        <v>0</v>
      </c>
    </row>
    <row r="1881" spans="8:76" hidden="1" outlineLevel="1" x14ac:dyDescent="0.3">
      <c r="H1881" s="16" t="str">
        <v>0 - BM Costs</v>
      </c>
      <c r="L1881" s="16" t="str">
        <v>0 - BM Port</v>
      </c>
      <c r="N1881" s="16" t="str">
        <v>0 - Port Assets</v>
      </c>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c r="AL1881" s="8"/>
      <c r="AM1881" s="8"/>
      <c r="AN1881" s="8"/>
      <c r="AO1881" s="8"/>
      <c r="AP1881" s="8"/>
      <c r="AQ1881" s="8"/>
      <c r="AR1881" s="8"/>
      <c r="AS1881" s="8"/>
      <c r="AT1881" s="8"/>
      <c r="AU1881" s="8"/>
      <c r="AV1881" s="8"/>
      <c r="AW1881" s="8"/>
      <c r="AX1881" s="8"/>
      <c r="AY1881" s="8"/>
      <c r="AZ1881" s="8"/>
      <c r="BA1881" s="8"/>
      <c r="BB1881" s="8"/>
      <c r="BC1881" s="8"/>
      <c r="BD1881" s="8"/>
      <c r="BE1881" s="8"/>
      <c r="BF1881" s="8"/>
      <c r="BG1881" s="8"/>
      <c r="BH1881" s="8"/>
      <c r="BI1881" s="8"/>
      <c r="BJ1881" s="8"/>
      <c r="BK1881" s="8"/>
      <c r="BL1881" s="8"/>
      <c r="BM1881" s="8"/>
      <c r="BN1881" s="8"/>
      <c r="BO1881" s="8"/>
      <c r="BP1881" s="8"/>
      <c r="BQ1881" s="8"/>
      <c r="BR1881" s="16" t="str">
        <v>0- Port Costs</v>
      </c>
      <c r="BV1881" s="16" t="str">
        <v>0- Port Value</v>
      </c>
      <c r="BW1881" s="8"/>
      <c r="BX1881" s="16" t="str">
        <v>0</v>
      </c>
    </row>
    <row r="1882" spans="8:76" hidden="1" outlineLevel="1" x14ac:dyDescent="0.3">
      <c r="H1882" s="16" t="str">
        <v>0 - BM Costs</v>
      </c>
      <c r="L1882" s="16" t="str">
        <v>0 - BM Port</v>
      </c>
      <c r="N1882" s="16" t="str">
        <v>0 - Port Assets</v>
      </c>
      <c r="O1882" s="8"/>
      <c r="P1882" s="8"/>
      <c r="Q1882" s="8"/>
      <c r="R1882" s="8"/>
      <c r="S1882" s="8"/>
      <c r="T1882" s="8"/>
      <c r="U1882" s="8"/>
      <c r="V1882" s="8"/>
      <c r="W1882" s="8"/>
      <c r="X1882" s="8"/>
      <c r="Y1882" s="8"/>
      <c r="Z1882" s="8"/>
      <c r="AA1882" s="8"/>
      <c r="AB1882" s="8"/>
      <c r="AC1882" s="8"/>
      <c r="AD1882" s="8"/>
      <c r="AE1882" s="8"/>
      <c r="AF1882" s="8"/>
      <c r="AG1882" s="8"/>
      <c r="AH1882" s="8"/>
      <c r="AI1882" s="8"/>
      <c r="AJ1882" s="8"/>
      <c r="AK1882" s="8"/>
      <c r="AL1882" s="8"/>
      <c r="AM1882" s="8"/>
      <c r="AN1882" s="8"/>
      <c r="AO1882" s="8"/>
      <c r="AP1882" s="8"/>
      <c r="AQ1882" s="8"/>
      <c r="AR1882" s="8"/>
      <c r="AS1882" s="8"/>
      <c r="AT1882" s="8"/>
      <c r="AU1882" s="8"/>
      <c r="AV1882" s="8"/>
      <c r="AW1882" s="8"/>
      <c r="AX1882" s="8"/>
      <c r="AY1882" s="8"/>
      <c r="AZ1882" s="8"/>
      <c r="BA1882" s="8"/>
      <c r="BB1882" s="8"/>
      <c r="BC1882" s="8"/>
      <c r="BD1882" s="8"/>
      <c r="BE1882" s="8"/>
      <c r="BF1882" s="8"/>
      <c r="BG1882" s="8"/>
      <c r="BH1882" s="8"/>
      <c r="BI1882" s="8"/>
      <c r="BJ1882" s="8"/>
      <c r="BK1882" s="8"/>
      <c r="BL1882" s="8"/>
      <c r="BM1882" s="8"/>
      <c r="BN1882" s="8"/>
      <c r="BO1882" s="8"/>
      <c r="BP1882" s="8"/>
      <c r="BQ1882" s="8"/>
      <c r="BR1882" s="16" t="str">
        <v>0- Port Costs</v>
      </c>
      <c r="BV1882" s="16" t="str">
        <v>0- Port Value</v>
      </c>
      <c r="BW1882" s="8"/>
      <c r="BX1882" s="16" t="str">
        <v>0</v>
      </c>
    </row>
    <row r="1883" spans="8:76" hidden="1" outlineLevel="1" x14ac:dyDescent="0.3">
      <c r="H1883" s="16" t="str">
        <v>0 - BM Costs</v>
      </c>
      <c r="L1883" s="16" t="str">
        <v>0 - BM Port</v>
      </c>
      <c r="N1883" s="16" t="str">
        <v>0 - Port Assets</v>
      </c>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c r="BD1883" s="8"/>
      <c r="BE1883" s="8"/>
      <c r="BF1883" s="8"/>
      <c r="BG1883" s="8"/>
      <c r="BH1883" s="8"/>
      <c r="BI1883" s="8"/>
      <c r="BJ1883" s="8"/>
      <c r="BK1883" s="8"/>
      <c r="BL1883" s="8"/>
      <c r="BM1883" s="8"/>
      <c r="BN1883" s="8"/>
      <c r="BO1883" s="8"/>
      <c r="BP1883" s="8"/>
      <c r="BQ1883" s="8"/>
      <c r="BR1883" s="16" t="str">
        <v>0- Port Costs</v>
      </c>
      <c r="BV1883" s="16" t="str">
        <v>0- Port Value</v>
      </c>
      <c r="BW1883" s="8"/>
      <c r="BX1883" s="16" t="str">
        <v>0</v>
      </c>
    </row>
    <row r="1884" spans="8:76" hidden="1" outlineLevel="1" x14ac:dyDescent="0.3">
      <c r="H1884" s="16" t="str">
        <v>0 - BM Costs</v>
      </c>
      <c r="L1884" s="16" t="str">
        <v>0 - BM Port</v>
      </c>
      <c r="N1884" s="16" t="str">
        <v>0 - Port Assets</v>
      </c>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c r="BD1884" s="8"/>
      <c r="BE1884" s="8"/>
      <c r="BF1884" s="8"/>
      <c r="BG1884" s="8"/>
      <c r="BH1884" s="8"/>
      <c r="BI1884" s="8"/>
      <c r="BJ1884" s="8"/>
      <c r="BK1884" s="8"/>
      <c r="BL1884" s="8"/>
      <c r="BM1884" s="8"/>
      <c r="BN1884" s="8"/>
      <c r="BO1884" s="8"/>
      <c r="BP1884" s="8"/>
      <c r="BQ1884" s="8"/>
      <c r="BR1884" s="16" t="str">
        <v>0- Port Costs</v>
      </c>
      <c r="BV1884" s="16" t="str">
        <v>0- Port Value</v>
      </c>
      <c r="BW1884" s="8"/>
      <c r="BX1884" s="16" t="str">
        <v>0</v>
      </c>
    </row>
    <row r="1885" spans="8:76" hidden="1" outlineLevel="1" x14ac:dyDescent="0.3">
      <c r="H1885" s="16" t="str">
        <v>0 - BM Costs</v>
      </c>
      <c r="L1885" s="16" t="str">
        <v>0 - BM Port</v>
      </c>
      <c r="N1885" s="16" t="str">
        <v>0 - Port Assets</v>
      </c>
      <c r="O1885" s="8"/>
      <c r="P1885" s="8"/>
      <c r="Q1885" s="8"/>
      <c r="R1885" s="8"/>
      <c r="S1885" s="8"/>
      <c r="T1885" s="8"/>
      <c r="U1885" s="8"/>
      <c r="V1885" s="8"/>
      <c r="W1885" s="8"/>
      <c r="X1885" s="8"/>
      <c r="Y1885" s="8"/>
      <c r="Z1885" s="8"/>
      <c r="AA1885" s="8"/>
      <c r="AB1885" s="8"/>
      <c r="AC1885" s="8"/>
      <c r="AD1885" s="8"/>
      <c r="AE1885" s="8"/>
      <c r="AF1885" s="8"/>
      <c r="AG1885" s="8"/>
      <c r="AH1885" s="8"/>
      <c r="AI1885" s="8"/>
      <c r="AJ1885" s="8"/>
      <c r="AK1885" s="8"/>
      <c r="AL1885" s="8"/>
      <c r="AM1885" s="8"/>
      <c r="AN1885" s="8"/>
      <c r="AO1885" s="8"/>
      <c r="AP1885" s="8"/>
      <c r="AQ1885" s="8"/>
      <c r="AR1885" s="8"/>
      <c r="AS1885" s="8"/>
      <c r="AT1885" s="8"/>
      <c r="AU1885" s="8"/>
      <c r="AV1885" s="8"/>
      <c r="AW1885" s="8"/>
      <c r="AX1885" s="8"/>
      <c r="AY1885" s="8"/>
      <c r="AZ1885" s="8"/>
      <c r="BA1885" s="8"/>
      <c r="BB1885" s="8"/>
      <c r="BC1885" s="8"/>
      <c r="BD1885" s="8"/>
      <c r="BE1885" s="8"/>
      <c r="BF1885" s="8"/>
      <c r="BG1885" s="8"/>
      <c r="BH1885" s="8"/>
      <c r="BI1885" s="8"/>
      <c r="BJ1885" s="8"/>
      <c r="BK1885" s="8"/>
      <c r="BL1885" s="8"/>
      <c r="BM1885" s="8"/>
      <c r="BN1885" s="8"/>
      <c r="BO1885" s="8"/>
      <c r="BP1885" s="8"/>
      <c r="BQ1885" s="8"/>
      <c r="BR1885" s="16" t="str">
        <v>0- Port Costs</v>
      </c>
      <c r="BV1885" s="16" t="str">
        <v>0- Port Value</v>
      </c>
      <c r="BW1885" s="8"/>
      <c r="BX1885" s="16" t="str">
        <v>0</v>
      </c>
    </row>
    <row r="1886" spans="8:76" hidden="1" outlineLevel="1" x14ac:dyDescent="0.3">
      <c r="H1886" s="16" t="str">
        <v>0 - BM Costs</v>
      </c>
      <c r="L1886" s="16" t="str">
        <v>0 - BM Port</v>
      </c>
      <c r="N1886" s="16" t="str">
        <v>0 - Port Assets</v>
      </c>
      <c r="O1886" s="8"/>
      <c r="P1886" s="8"/>
      <c r="Q1886" s="8"/>
      <c r="R1886" s="8"/>
      <c r="S1886" s="8"/>
      <c r="T1886" s="8"/>
      <c r="U1886" s="8"/>
      <c r="V1886" s="8"/>
      <c r="W1886" s="8"/>
      <c r="X1886" s="8"/>
      <c r="Y1886" s="8"/>
      <c r="Z1886" s="8"/>
      <c r="AA1886" s="8"/>
      <c r="AB1886" s="8"/>
      <c r="AC1886" s="8"/>
      <c r="AD1886" s="8"/>
      <c r="AE1886" s="8"/>
      <c r="AF1886" s="8"/>
      <c r="AG1886" s="8"/>
      <c r="AH1886" s="8"/>
      <c r="AI1886" s="8"/>
      <c r="AJ1886" s="8"/>
      <c r="AK1886" s="8"/>
      <c r="AL1886" s="8"/>
      <c r="AM1886" s="8"/>
      <c r="AN1886" s="8"/>
      <c r="AO1886" s="8"/>
      <c r="AP1886" s="8"/>
      <c r="AQ1886" s="8"/>
      <c r="AR1886" s="8"/>
      <c r="AS1886" s="8"/>
      <c r="AT1886" s="8"/>
      <c r="AU1886" s="8"/>
      <c r="AV1886" s="8"/>
      <c r="AW1886" s="8"/>
      <c r="AX1886" s="8"/>
      <c r="AY1886" s="8"/>
      <c r="AZ1886" s="8"/>
      <c r="BA1886" s="8"/>
      <c r="BB1886" s="8"/>
      <c r="BC1886" s="8"/>
      <c r="BD1886" s="8"/>
      <c r="BE1886" s="8"/>
      <c r="BF1886" s="8"/>
      <c r="BG1886" s="8"/>
      <c r="BH1886" s="8"/>
      <c r="BI1886" s="8"/>
      <c r="BJ1886" s="8"/>
      <c r="BK1886" s="8"/>
      <c r="BL1886" s="8"/>
      <c r="BM1886" s="8"/>
      <c r="BN1886" s="8"/>
      <c r="BO1886" s="8"/>
      <c r="BP1886" s="8"/>
      <c r="BQ1886" s="8"/>
      <c r="BR1886" s="16" t="str">
        <v>0- Port Costs</v>
      </c>
      <c r="BV1886" s="16" t="str">
        <v>0- Port Value</v>
      </c>
      <c r="BW1886" s="8"/>
      <c r="BX1886" s="16" t="str">
        <v>0</v>
      </c>
    </row>
    <row r="1887" spans="8:76" hidden="1" outlineLevel="1" x14ac:dyDescent="0.3">
      <c r="H1887" s="16" t="str">
        <v>0 - BM Costs</v>
      </c>
      <c r="L1887" s="16" t="str">
        <v>0 - BM Port</v>
      </c>
      <c r="N1887" s="16" t="str">
        <v>0 - Port Assets</v>
      </c>
      <c r="O1887" s="8"/>
      <c r="P1887" s="8"/>
      <c r="Q1887" s="8"/>
      <c r="R1887" s="8"/>
      <c r="S1887" s="8"/>
      <c r="T1887" s="8"/>
      <c r="U1887" s="8"/>
      <c r="V1887" s="8"/>
      <c r="W1887" s="8"/>
      <c r="X1887" s="8"/>
      <c r="Y1887" s="8"/>
      <c r="Z1887" s="8"/>
      <c r="AA1887" s="8"/>
      <c r="AB1887" s="8"/>
      <c r="AC1887" s="8"/>
      <c r="AD1887" s="8"/>
      <c r="AE1887" s="8"/>
      <c r="AF1887" s="8"/>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c r="BD1887" s="8"/>
      <c r="BE1887" s="8"/>
      <c r="BF1887" s="8"/>
      <c r="BG1887" s="8"/>
      <c r="BH1887" s="8"/>
      <c r="BI1887" s="8"/>
      <c r="BJ1887" s="8"/>
      <c r="BK1887" s="8"/>
      <c r="BL1887" s="8"/>
      <c r="BM1887" s="8"/>
      <c r="BN1887" s="8"/>
      <c r="BO1887" s="8"/>
      <c r="BP1887" s="8"/>
      <c r="BQ1887" s="8"/>
      <c r="BR1887" s="16" t="str">
        <v>0- Port Costs</v>
      </c>
      <c r="BV1887" s="16" t="str">
        <v>0- Port Value</v>
      </c>
      <c r="BW1887" s="8"/>
      <c r="BX1887" s="16" t="str">
        <v>0</v>
      </c>
    </row>
    <row r="1888" spans="8:76" hidden="1" outlineLevel="1" x14ac:dyDescent="0.3">
      <c r="H1888" s="16" t="str">
        <v>0 - BM Costs</v>
      </c>
      <c r="L1888" s="16" t="str">
        <v>0 - BM Port</v>
      </c>
      <c r="N1888" s="16" t="str">
        <v>0 - Port Assets</v>
      </c>
      <c r="O1888" s="8"/>
      <c r="P1888" s="8"/>
      <c r="Q1888" s="8"/>
      <c r="R1888" s="8"/>
      <c r="S1888" s="8"/>
      <c r="T1888" s="8"/>
      <c r="U1888" s="8"/>
      <c r="V1888" s="8"/>
      <c r="W1888" s="8"/>
      <c r="X1888" s="8"/>
      <c r="Y1888" s="8"/>
      <c r="Z1888" s="8"/>
      <c r="AA1888" s="8"/>
      <c r="AB1888" s="8"/>
      <c r="AC1888" s="8"/>
      <c r="AD1888" s="8"/>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c r="BD1888" s="8"/>
      <c r="BE1888" s="8"/>
      <c r="BF1888" s="8"/>
      <c r="BG1888" s="8"/>
      <c r="BH1888" s="8"/>
      <c r="BI1888" s="8"/>
      <c r="BJ1888" s="8"/>
      <c r="BK1888" s="8"/>
      <c r="BL1888" s="8"/>
      <c r="BM1888" s="8"/>
      <c r="BN1888" s="8"/>
      <c r="BO1888" s="8"/>
      <c r="BP1888" s="8"/>
      <c r="BQ1888" s="8"/>
      <c r="BR1888" s="16" t="str">
        <v>0- Port Costs</v>
      </c>
      <c r="BV1888" s="16" t="str">
        <v>0- Port Value</v>
      </c>
      <c r="BW1888" s="8"/>
      <c r="BX1888" s="16" t="str">
        <v>0</v>
      </c>
    </row>
    <row r="1889" spans="8:76" hidden="1" outlineLevel="1" x14ac:dyDescent="0.3">
      <c r="H1889" s="16" t="str">
        <v>0 - BM Costs</v>
      </c>
      <c r="L1889" s="16" t="str">
        <v>0 - BM Port</v>
      </c>
      <c r="N1889" s="16" t="str">
        <v>0 - Port Assets</v>
      </c>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c r="AL1889" s="8"/>
      <c r="AM1889" s="8"/>
      <c r="AN1889" s="8"/>
      <c r="AO1889" s="8"/>
      <c r="AP1889" s="8"/>
      <c r="AQ1889" s="8"/>
      <c r="AR1889" s="8"/>
      <c r="AS1889" s="8"/>
      <c r="AT1889" s="8"/>
      <c r="AU1889" s="8"/>
      <c r="AV1889" s="8"/>
      <c r="AW1889" s="8"/>
      <c r="AX1889" s="8"/>
      <c r="AY1889" s="8"/>
      <c r="AZ1889" s="8"/>
      <c r="BA1889" s="8"/>
      <c r="BB1889" s="8"/>
      <c r="BC1889" s="8"/>
      <c r="BD1889" s="8"/>
      <c r="BE1889" s="8"/>
      <c r="BF1889" s="8"/>
      <c r="BG1889" s="8"/>
      <c r="BH1889" s="8"/>
      <c r="BI1889" s="8"/>
      <c r="BJ1889" s="8"/>
      <c r="BK1889" s="8"/>
      <c r="BL1889" s="8"/>
      <c r="BM1889" s="8"/>
      <c r="BN1889" s="8"/>
      <c r="BO1889" s="8"/>
      <c r="BP1889" s="8"/>
      <c r="BQ1889" s="8"/>
      <c r="BR1889" s="16" t="str">
        <v>0- Port Costs</v>
      </c>
      <c r="BV1889" s="16" t="str">
        <v>0- Port Value</v>
      </c>
      <c r="BW1889" s="8"/>
      <c r="BX1889" s="16" t="str">
        <v>0</v>
      </c>
    </row>
    <row r="1890" spans="8:76" hidden="1" outlineLevel="1" x14ac:dyDescent="0.3">
      <c r="H1890" s="16" t="str">
        <v>0 - BM Costs</v>
      </c>
      <c r="L1890" s="16" t="str">
        <v>0 - BM Port</v>
      </c>
      <c r="N1890" s="16" t="str">
        <v>0 - Port Assets</v>
      </c>
      <c r="O1890" s="8"/>
      <c r="P1890" s="8"/>
      <c r="Q1890" s="8"/>
      <c r="R1890" s="8"/>
      <c r="S1890" s="8"/>
      <c r="T1890" s="8"/>
      <c r="U1890" s="8"/>
      <c r="V1890" s="8"/>
      <c r="W1890" s="8"/>
      <c r="X1890" s="8"/>
      <c r="Y1890" s="8"/>
      <c r="Z1890" s="8"/>
      <c r="AA1890" s="8"/>
      <c r="AB1890" s="8"/>
      <c r="AC1890" s="8"/>
      <c r="AD1890" s="8"/>
      <c r="AE1890" s="8"/>
      <c r="AF1890" s="8"/>
      <c r="AG1890" s="8"/>
      <c r="AH1890" s="8"/>
      <c r="AI1890" s="8"/>
      <c r="AJ1890" s="8"/>
      <c r="AK1890" s="8"/>
      <c r="AL1890" s="8"/>
      <c r="AM1890" s="8"/>
      <c r="AN1890" s="8"/>
      <c r="AO1890" s="8"/>
      <c r="AP1890" s="8"/>
      <c r="AQ1890" s="8"/>
      <c r="AR1890" s="8"/>
      <c r="AS1890" s="8"/>
      <c r="AT1890" s="8"/>
      <c r="AU1890" s="8"/>
      <c r="AV1890" s="8"/>
      <c r="AW1890" s="8"/>
      <c r="AX1890" s="8"/>
      <c r="AY1890" s="8"/>
      <c r="AZ1890" s="8"/>
      <c r="BA1890" s="8"/>
      <c r="BB1890" s="8"/>
      <c r="BC1890" s="8"/>
      <c r="BD1890" s="8"/>
      <c r="BE1890" s="8"/>
      <c r="BF1890" s="8"/>
      <c r="BG1890" s="8"/>
      <c r="BH1890" s="8"/>
      <c r="BI1890" s="8"/>
      <c r="BJ1890" s="8"/>
      <c r="BK1890" s="8"/>
      <c r="BL1890" s="8"/>
      <c r="BM1890" s="8"/>
      <c r="BN1890" s="8"/>
      <c r="BO1890" s="8"/>
      <c r="BP1890" s="8"/>
      <c r="BQ1890" s="8"/>
      <c r="BR1890" s="16" t="str">
        <v>0- Port Costs</v>
      </c>
      <c r="BV1890" s="16" t="str">
        <v>0- Port Value</v>
      </c>
      <c r="BW1890" s="8"/>
      <c r="BX1890" s="16" t="str">
        <v>0</v>
      </c>
    </row>
    <row r="1891" spans="8:76" hidden="1" outlineLevel="1" x14ac:dyDescent="0.3">
      <c r="H1891" s="16" t="str">
        <v>0 - BM Costs</v>
      </c>
      <c r="L1891" s="16" t="str">
        <v>0 - BM Port</v>
      </c>
      <c r="N1891" s="16" t="str">
        <v>0 - Port Assets</v>
      </c>
      <c r="O1891" s="8"/>
      <c r="P1891" s="8"/>
      <c r="Q1891" s="8"/>
      <c r="R1891" s="8"/>
      <c r="S1891" s="8"/>
      <c r="T1891" s="8"/>
      <c r="U1891" s="8"/>
      <c r="V1891" s="8"/>
      <c r="W1891" s="8"/>
      <c r="X1891" s="8"/>
      <c r="Y1891" s="8"/>
      <c r="Z1891" s="8"/>
      <c r="AA1891" s="8"/>
      <c r="AB1891" s="8"/>
      <c r="AC1891" s="8"/>
      <c r="AD1891" s="8"/>
      <c r="AE1891" s="8"/>
      <c r="AF1891" s="8"/>
      <c r="AG1891" s="8"/>
      <c r="AH1891" s="8"/>
      <c r="AI1891" s="8"/>
      <c r="AJ1891" s="8"/>
      <c r="AK1891" s="8"/>
      <c r="AL1891" s="8"/>
      <c r="AM1891" s="8"/>
      <c r="AN1891" s="8"/>
      <c r="AO1891" s="8"/>
      <c r="AP1891" s="8"/>
      <c r="AQ1891" s="8"/>
      <c r="AR1891" s="8"/>
      <c r="AS1891" s="8"/>
      <c r="AT1891" s="8"/>
      <c r="AU1891" s="8"/>
      <c r="AV1891" s="8"/>
      <c r="AW1891" s="8"/>
      <c r="AX1891" s="8"/>
      <c r="AY1891" s="8"/>
      <c r="AZ1891" s="8"/>
      <c r="BA1891" s="8"/>
      <c r="BB1891" s="8"/>
      <c r="BC1891" s="8"/>
      <c r="BD1891" s="8"/>
      <c r="BE1891" s="8"/>
      <c r="BF1891" s="8"/>
      <c r="BG1891" s="8"/>
      <c r="BH1891" s="8"/>
      <c r="BI1891" s="8"/>
      <c r="BJ1891" s="8"/>
      <c r="BK1891" s="8"/>
      <c r="BL1891" s="8"/>
      <c r="BM1891" s="8"/>
      <c r="BN1891" s="8"/>
      <c r="BO1891" s="8"/>
      <c r="BP1891" s="8"/>
      <c r="BQ1891" s="8"/>
      <c r="BR1891" s="16" t="str">
        <v>0- Port Costs</v>
      </c>
      <c r="BV1891" s="16" t="str">
        <v>0- Port Value</v>
      </c>
      <c r="BW1891" s="8"/>
      <c r="BX1891" s="16" t="str">
        <v>0</v>
      </c>
    </row>
    <row r="1892" spans="8:76" hidden="1" outlineLevel="1" x14ac:dyDescent="0.3">
      <c r="H1892" s="16" t="str">
        <v>0 - BM Costs</v>
      </c>
      <c r="L1892" s="16" t="str">
        <v>0 - BM Port</v>
      </c>
      <c r="N1892" s="16" t="str">
        <v>0 - Port Assets</v>
      </c>
      <c r="O1892" s="8"/>
      <c r="P1892" s="8"/>
      <c r="Q1892" s="8"/>
      <c r="R1892" s="8"/>
      <c r="S1892" s="8"/>
      <c r="T1892" s="8"/>
      <c r="U1892" s="8"/>
      <c r="V1892" s="8"/>
      <c r="W1892" s="8"/>
      <c r="X1892" s="8"/>
      <c r="Y1892" s="8"/>
      <c r="Z1892" s="8"/>
      <c r="AA1892" s="8"/>
      <c r="AB1892" s="8"/>
      <c r="AC1892" s="8"/>
      <c r="AD1892" s="8"/>
      <c r="AE1892" s="8"/>
      <c r="AF1892" s="8"/>
      <c r="AG1892" s="8"/>
      <c r="AH1892" s="8"/>
      <c r="AI1892" s="8"/>
      <c r="AJ1892" s="8"/>
      <c r="AK1892" s="8"/>
      <c r="AL1892" s="8"/>
      <c r="AM1892" s="8"/>
      <c r="AN1892" s="8"/>
      <c r="AO1892" s="8"/>
      <c r="AP1892" s="8"/>
      <c r="AQ1892" s="8"/>
      <c r="AR1892" s="8"/>
      <c r="AS1892" s="8"/>
      <c r="AT1892" s="8"/>
      <c r="AU1892" s="8"/>
      <c r="AV1892" s="8"/>
      <c r="AW1892" s="8"/>
      <c r="AX1892" s="8"/>
      <c r="AY1892" s="8"/>
      <c r="AZ1892" s="8"/>
      <c r="BA1892" s="8"/>
      <c r="BB1892" s="8"/>
      <c r="BC1892" s="8"/>
      <c r="BD1892" s="8"/>
      <c r="BE1892" s="8"/>
      <c r="BF1892" s="8"/>
      <c r="BG1892" s="8"/>
      <c r="BH1892" s="8"/>
      <c r="BI1892" s="8"/>
      <c r="BJ1892" s="8"/>
      <c r="BK1892" s="8"/>
      <c r="BL1892" s="8"/>
      <c r="BM1892" s="8"/>
      <c r="BN1892" s="8"/>
      <c r="BO1892" s="8"/>
      <c r="BP1892" s="8"/>
      <c r="BQ1892" s="8"/>
      <c r="BR1892" s="16" t="str">
        <v>0- Port Costs</v>
      </c>
      <c r="BV1892" s="16" t="str">
        <v>0- Port Value</v>
      </c>
      <c r="BW1892" s="8"/>
      <c r="BX1892" s="16" t="str">
        <v>0</v>
      </c>
    </row>
    <row r="1893" spans="8:76" hidden="1" outlineLevel="1" x14ac:dyDescent="0.3">
      <c r="H1893" s="16" t="str">
        <v>0 - BM Costs</v>
      </c>
      <c r="L1893" s="16" t="str">
        <v>0 - BM Port</v>
      </c>
      <c r="N1893" s="16" t="str">
        <v>0 - Port Assets</v>
      </c>
      <c r="O1893" s="8"/>
      <c r="P1893" s="8"/>
      <c r="Q1893" s="8"/>
      <c r="R1893" s="8"/>
      <c r="S1893" s="8"/>
      <c r="T1893" s="8"/>
      <c r="U1893" s="8"/>
      <c r="V1893" s="8"/>
      <c r="W1893" s="8"/>
      <c r="X1893" s="8"/>
      <c r="Y1893" s="8"/>
      <c r="Z1893" s="8"/>
      <c r="AA1893" s="8"/>
      <c r="AB1893" s="8"/>
      <c r="AC1893" s="8"/>
      <c r="AD1893" s="8"/>
      <c r="AE1893" s="8"/>
      <c r="AF1893" s="8"/>
      <c r="AG1893" s="8"/>
      <c r="AH1893" s="8"/>
      <c r="AI1893" s="8"/>
      <c r="AJ1893" s="8"/>
      <c r="AK1893" s="8"/>
      <c r="AL1893" s="8"/>
      <c r="AM1893" s="8"/>
      <c r="AN1893" s="8"/>
      <c r="AO1893" s="8"/>
      <c r="AP1893" s="8"/>
      <c r="AQ1893" s="8"/>
      <c r="AR1893" s="8"/>
      <c r="AS1893" s="8"/>
      <c r="AT1893" s="8"/>
      <c r="AU1893" s="8"/>
      <c r="AV1893" s="8"/>
      <c r="AW1893" s="8"/>
      <c r="AX1893" s="8"/>
      <c r="AY1893" s="8"/>
      <c r="AZ1893" s="8"/>
      <c r="BA1893" s="8"/>
      <c r="BB1893" s="8"/>
      <c r="BC1893" s="8"/>
      <c r="BD1893" s="8"/>
      <c r="BE1893" s="8"/>
      <c r="BF1893" s="8"/>
      <c r="BG1893" s="8"/>
      <c r="BH1893" s="8"/>
      <c r="BI1893" s="8"/>
      <c r="BJ1893" s="8"/>
      <c r="BK1893" s="8"/>
      <c r="BL1893" s="8"/>
      <c r="BM1893" s="8"/>
      <c r="BN1893" s="8"/>
      <c r="BO1893" s="8"/>
      <c r="BP1893" s="8"/>
      <c r="BQ1893" s="8"/>
      <c r="BR1893" s="16" t="str">
        <v>0- Port Costs</v>
      </c>
      <c r="BV1893" s="16" t="str">
        <v>0- Port Value</v>
      </c>
      <c r="BW1893" s="8"/>
      <c r="BX1893" s="16" t="str">
        <v>0</v>
      </c>
    </row>
    <row r="1894" spans="8:76" hidden="1" outlineLevel="1" x14ac:dyDescent="0.3">
      <c r="H1894" s="16" t="str">
        <v>0 - BM Costs</v>
      </c>
      <c r="L1894" s="16" t="str">
        <v>0 - BM Port</v>
      </c>
      <c r="N1894" s="16" t="str">
        <v>0 - Port Assets</v>
      </c>
      <c r="O1894" s="8"/>
      <c r="P1894" s="8"/>
      <c r="Q1894" s="8"/>
      <c r="R1894" s="8"/>
      <c r="S1894" s="8"/>
      <c r="T1894" s="8"/>
      <c r="U1894" s="8"/>
      <c r="V1894" s="8"/>
      <c r="W1894" s="8"/>
      <c r="X1894" s="8"/>
      <c r="Y1894" s="8"/>
      <c r="Z1894" s="8"/>
      <c r="AA1894" s="8"/>
      <c r="AB1894" s="8"/>
      <c r="AC1894" s="8"/>
      <c r="AD1894" s="8"/>
      <c r="AE1894" s="8"/>
      <c r="AF1894" s="8"/>
      <c r="AG1894" s="8"/>
      <c r="AH1894" s="8"/>
      <c r="AI1894" s="8"/>
      <c r="AJ1894" s="8"/>
      <c r="AK1894" s="8"/>
      <c r="AL1894" s="8"/>
      <c r="AM1894" s="8"/>
      <c r="AN1894" s="8"/>
      <c r="AO1894" s="8"/>
      <c r="AP1894" s="8"/>
      <c r="AQ1894" s="8"/>
      <c r="AR1894" s="8"/>
      <c r="AS1894" s="8"/>
      <c r="AT1894" s="8"/>
      <c r="AU1894" s="8"/>
      <c r="AV1894" s="8"/>
      <c r="AW1894" s="8"/>
      <c r="AX1894" s="8"/>
      <c r="AY1894" s="8"/>
      <c r="AZ1894" s="8"/>
      <c r="BA1894" s="8"/>
      <c r="BB1894" s="8"/>
      <c r="BC1894" s="8"/>
      <c r="BD1894" s="8"/>
      <c r="BE1894" s="8"/>
      <c r="BF1894" s="8"/>
      <c r="BG1894" s="8"/>
      <c r="BH1894" s="8"/>
      <c r="BI1894" s="8"/>
      <c r="BJ1894" s="8"/>
      <c r="BK1894" s="8"/>
      <c r="BL1894" s="8"/>
      <c r="BM1894" s="8"/>
      <c r="BN1894" s="8"/>
      <c r="BO1894" s="8"/>
      <c r="BP1894" s="8"/>
      <c r="BQ1894" s="8"/>
      <c r="BR1894" s="16" t="str">
        <v>0- Port Costs</v>
      </c>
      <c r="BV1894" s="16" t="str">
        <v>0- Port Value</v>
      </c>
      <c r="BW1894" s="8"/>
      <c r="BX1894" s="16" t="str">
        <v>0</v>
      </c>
    </row>
    <row r="1895" spans="8:76" hidden="1" outlineLevel="1" x14ac:dyDescent="0.3">
      <c r="H1895" s="16" t="str">
        <v>0 - BM Costs</v>
      </c>
      <c r="L1895" s="16" t="str">
        <v>0 - BM Port</v>
      </c>
      <c r="N1895" s="16" t="str">
        <v>0 - Port Assets</v>
      </c>
      <c r="O1895" s="8"/>
      <c r="P1895" s="8"/>
      <c r="Q1895" s="8"/>
      <c r="R1895" s="8"/>
      <c r="S1895" s="8"/>
      <c r="T1895" s="8"/>
      <c r="U1895" s="8"/>
      <c r="V1895" s="8"/>
      <c r="W1895" s="8"/>
      <c r="X1895" s="8"/>
      <c r="Y1895" s="8"/>
      <c r="Z1895" s="8"/>
      <c r="AA1895" s="8"/>
      <c r="AB1895" s="8"/>
      <c r="AC1895" s="8"/>
      <c r="AD1895" s="8"/>
      <c r="AE1895" s="8"/>
      <c r="AF1895" s="8"/>
      <c r="AG1895" s="8"/>
      <c r="AH1895" s="8"/>
      <c r="AI1895" s="8"/>
      <c r="AJ1895" s="8"/>
      <c r="AK1895" s="8"/>
      <c r="AL1895" s="8"/>
      <c r="AM1895" s="8"/>
      <c r="AN1895" s="8"/>
      <c r="AO1895" s="8"/>
      <c r="AP1895" s="8"/>
      <c r="AQ1895" s="8"/>
      <c r="AR1895" s="8"/>
      <c r="AS1895" s="8"/>
      <c r="AT1895" s="8"/>
      <c r="AU1895" s="8"/>
      <c r="AV1895" s="8"/>
      <c r="AW1895" s="8"/>
      <c r="AX1895" s="8"/>
      <c r="AY1895" s="8"/>
      <c r="AZ1895" s="8"/>
      <c r="BA1895" s="8"/>
      <c r="BB1895" s="8"/>
      <c r="BC1895" s="8"/>
      <c r="BD1895" s="8"/>
      <c r="BE1895" s="8"/>
      <c r="BF1895" s="8"/>
      <c r="BG1895" s="8"/>
      <c r="BH1895" s="8"/>
      <c r="BI1895" s="8"/>
      <c r="BJ1895" s="8"/>
      <c r="BK1895" s="8"/>
      <c r="BL1895" s="8"/>
      <c r="BM1895" s="8"/>
      <c r="BN1895" s="8"/>
      <c r="BO1895" s="8"/>
      <c r="BP1895" s="8"/>
      <c r="BQ1895" s="8"/>
      <c r="BR1895" s="16" t="str">
        <v>0- Port Costs</v>
      </c>
      <c r="BV1895" s="16" t="str">
        <v>0- Port Value</v>
      </c>
      <c r="BW1895" s="8"/>
      <c r="BX1895" s="16" t="str">
        <v>0</v>
      </c>
    </row>
    <row r="1896" spans="8:76" hidden="1" outlineLevel="1" x14ac:dyDescent="0.3">
      <c r="H1896" s="16" t="str">
        <v>0 - BM Costs</v>
      </c>
      <c r="L1896" s="16" t="str">
        <v>0 - BM Port</v>
      </c>
      <c r="N1896" s="16" t="str">
        <v>0 - Port Assets</v>
      </c>
      <c r="O1896" s="8"/>
      <c r="P1896" s="8"/>
      <c r="Q1896" s="8"/>
      <c r="R1896" s="8"/>
      <c r="S1896" s="8"/>
      <c r="T1896" s="8"/>
      <c r="U1896" s="8"/>
      <c r="V1896" s="8"/>
      <c r="W1896" s="8"/>
      <c r="X1896" s="8"/>
      <c r="Y1896" s="8"/>
      <c r="Z1896" s="8"/>
      <c r="AA1896" s="8"/>
      <c r="AB1896" s="8"/>
      <c r="AC1896" s="8"/>
      <c r="AD1896" s="8"/>
      <c r="AE1896" s="8"/>
      <c r="AF1896" s="8"/>
      <c r="AG1896" s="8"/>
      <c r="AH1896" s="8"/>
      <c r="AI1896" s="8"/>
      <c r="AJ1896" s="8"/>
      <c r="AK1896" s="8"/>
      <c r="AL1896" s="8"/>
      <c r="AM1896" s="8"/>
      <c r="AN1896" s="8"/>
      <c r="AO1896" s="8"/>
      <c r="AP1896" s="8"/>
      <c r="AQ1896" s="8"/>
      <c r="AR1896" s="8"/>
      <c r="AS1896" s="8"/>
      <c r="AT1896" s="8"/>
      <c r="AU1896" s="8"/>
      <c r="AV1896" s="8"/>
      <c r="AW1896" s="8"/>
      <c r="AX1896" s="8"/>
      <c r="AY1896" s="8"/>
      <c r="AZ1896" s="8"/>
      <c r="BA1896" s="8"/>
      <c r="BB1896" s="8"/>
      <c r="BC1896" s="8"/>
      <c r="BD1896" s="8"/>
      <c r="BE1896" s="8"/>
      <c r="BF1896" s="8"/>
      <c r="BG1896" s="8"/>
      <c r="BH1896" s="8"/>
      <c r="BI1896" s="8"/>
      <c r="BJ1896" s="8"/>
      <c r="BK1896" s="8"/>
      <c r="BL1896" s="8"/>
      <c r="BM1896" s="8"/>
      <c r="BN1896" s="8"/>
      <c r="BO1896" s="8"/>
      <c r="BP1896" s="8"/>
      <c r="BQ1896" s="8"/>
      <c r="BR1896" s="16" t="str">
        <v>0- Port Costs</v>
      </c>
      <c r="BV1896" s="16" t="str">
        <v>0- Port Value</v>
      </c>
      <c r="BW1896" s="8"/>
      <c r="BX1896" s="16" t="str">
        <v>0</v>
      </c>
    </row>
    <row r="1897" spans="8:76" hidden="1" outlineLevel="1" x14ac:dyDescent="0.3">
      <c r="H1897" s="16" t="str">
        <v>0 - BM Costs</v>
      </c>
      <c r="L1897" s="16" t="str">
        <v>0 - BM Port</v>
      </c>
      <c r="N1897" s="16" t="str">
        <v>0 - Port Assets</v>
      </c>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c r="AL1897" s="8"/>
      <c r="AM1897" s="8"/>
      <c r="AN1897" s="8"/>
      <c r="AO1897" s="8"/>
      <c r="AP1897" s="8"/>
      <c r="AQ1897" s="8"/>
      <c r="AR1897" s="8"/>
      <c r="AS1897" s="8"/>
      <c r="AT1897" s="8"/>
      <c r="AU1897" s="8"/>
      <c r="AV1897" s="8"/>
      <c r="AW1897" s="8"/>
      <c r="AX1897" s="8"/>
      <c r="AY1897" s="8"/>
      <c r="AZ1897" s="8"/>
      <c r="BA1897" s="8"/>
      <c r="BB1897" s="8"/>
      <c r="BC1897" s="8"/>
      <c r="BD1897" s="8"/>
      <c r="BE1897" s="8"/>
      <c r="BF1897" s="8"/>
      <c r="BG1897" s="8"/>
      <c r="BH1897" s="8"/>
      <c r="BI1897" s="8"/>
      <c r="BJ1897" s="8"/>
      <c r="BK1897" s="8"/>
      <c r="BL1897" s="8"/>
      <c r="BM1897" s="8"/>
      <c r="BN1897" s="8"/>
      <c r="BO1897" s="8"/>
      <c r="BP1897" s="8"/>
      <c r="BQ1897" s="8"/>
      <c r="BR1897" s="16" t="str">
        <v>0- Port Costs</v>
      </c>
      <c r="BV1897" s="16" t="str">
        <v>0- Port Value</v>
      </c>
      <c r="BW1897" s="8"/>
      <c r="BX1897" s="16" t="str">
        <v>0</v>
      </c>
    </row>
    <row r="1898" spans="8:76" hidden="1" outlineLevel="1" x14ac:dyDescent="0.3">
      <c r="H1898" s="16" t="str">
        <v>0 - BM Costs</v>
      </c>
      <c r="L1898" s="16" t="str">
        <v>0 - BM Port</v>
      </c>
      <c r="N1898" s="16" t="str">
        <v>0 - Port Assets</v>
      </c>
      <c r="O1898" s="8"/>
      <c r="P1898" s="8"/>
      <c r="Q1898" s="8"/>
      <c r="R1898" s="8"/>
      <c r="S1898" s="8"/>
      <c r="T1898" s="8"/>
      <c r="U1898" s="8"/>
      <c r="V1898" s="8"/>
      <c r="W1898" s="8"/>
      <c r="X1898" s="8"/>
      <c r="Y1898" s="8"/>
      <c r="Z1898" s="8"/>
      <c r="AA1898" s="8"/>
      <c r="AB1898" s="8"/>
      <c r="AC1898" s="8"/>
      <c r="AD1898" s="8"/>
      <c r="AE1898" s="8"/>
      <c r="AF1898" s="8"/>
      <c r="AG1898" s="8"/>
      <c r="AH1898" s="8"/>
      <c r="AI1898" s="8"/>
      <c r="AJ1898" s="8"/>
      <c r="AK1898" s="8"/>
      <c r="AL1898" s="8"/>
      <c r="AM1898" s="8"/>
      <c r="AN1898" s="8"/>
      <c r="AO1898" s="8"/>
      <c r="AP1898" s="8"/>
      <c r="AQ1898" s="8"/>
      <c r="AR1898" s="8"/>
      <c r="AS1898" s="8"/>
      <c r="AT1898" s="8"/>
      <c r="AU1898" s="8"/>
      <c r="AV1898" s="8"/>
      <c r="AW1898" s="8"/>
      <c r="AX1898" s="8"/>
      <c r="AY1898" s="8"/>
      <c r="AZ1898" s="8"/>
      <c r="BA1898" s="8"/>
      <c r="BB1898" s="8"/>
      <c r="BC1898" s="8"/>
      <c r="BD1898" s="8"/>
      <c r="BE1898" s="8"/>
      <c r="BF1898" s="8"/>
      <c r="BG1898" s="8"/>
      <c r="BH1898" s="8"/>
      <c r="BI1898" s="8"/>
      <c r="BJ1898" s="8"/>
      <c r="BK1898" s="8"/>
      <c r="BL1898" s="8"/>
      <c r="BM1898" s="8"/>
      <c r="BN1898" s="8"/>
      <c r="BO1898" s="8"/>
      <c r="BP1898" s="8"/>
      <c r="BQ1898" s="8"/>
      <c r="BR1898" s="16" t="str">
        <v>0- Port Costs</v>
      </c>
      <c r="BV1898" s="16" t="str">
        <v>0- Port Value</v>
      </c>
      <c r="BW1898" s="8"/>
      <c r="BX1898" s="16" t="str">
        <v>0</v>
      </c>
    </row>
    <row r="1899" spans="8:76" hidden="1" outlineLevel="1" x14ac:dyDescent="0.3">
      <c r="H1899" s="16" t="str">
        <v>0 - BM Costs</v>
      </c>
      <c r="L1899" s="16" t="str">
        <v>0 - BM Port</v>
      </c>
      <c r="N1899" s="16" t="str">
        <v>0 - Port Assets</v>
      </c>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8"/>
      <c r="AL1899" s="8"/>
      <c r="AM1899" s="8"/>
      <c r="AN1899" s="8"/>
      <c r="AO1899" s="8"/>
      <c r="AP1899" s="8"/>
      <c r="AQ1899" s="8"/>
      <c r="AR1899" s="8"/>
      <c r="AS1899" s="8"/>
      <c r="AT1899" s="8"/>
      <c r="AU1899" s="8"/>
      <c r="AV1899" s="8"/>
      <c r="AW1899" s="8"/>
      <c r="AX1899" s="8"/>
      <c r="AY1899" s="8"/>
      <c r="AZ1899" s="8"/>
      <c r="BA1899" s="8"/>
      <c r="BB1899" s="8"/>
      <c r="BC1899" s="8"/>
      <c r="BD1899" s="8"/>
      <c r="BE1899" s="8"/>
      <c r="BF1899" s="8"/>
      <c r="BG1899" s="8"/>
      <c r="BH1899" s="8"/>
      <c r="BI1899" s="8"/>
      <c r="BJ1899" s="8"/>
      <c r="BK1899" s="8"/>
      <c r="BL1899" s="8"/>
      <c r="BM1899" s="8"/>
      <c r="BN1899" s="8"/>
      <c r="BO1899" s="8"/>
      <c r="BP1899" s="8"/>
      <c r="BQ1899" s="8"/>
      <c r="BR1899" s="16" t="str">
        <v>0- Port Costs</v>
      </c>
      <c r="BV1899" s="16" t="str">
        <v>0- Port Value</v>
      </c>
      <c r="BW1899" s="8"/>
      <c r="BX1899" s="16" t="str">
        <v>0</v>
      </c>
    </row>
    <row r="1900" spans="8:76" hidden="1" outlineLevel="1" x14ac:dyDescent="0.3">
      <c r="H1900" s="16" t="str">
        <v>0 - BM Costs</v>
      </c>
      <c r="L1900" s="16" t="str">
        <v>0 - BM Port</v>
      </c>
      <c r="N1900" s="16" t="str">
        <v>0 - Port Assets</v>
      </c>
      <c r="O1900" s="8"/>
      <c r="P1900" s="8"/>
      <c r="Q1900" s="8"/>
      <c r="R1900" s="8"/>
      <c r="S1900" s="8"/>
      <c r="T1900" s="8"/>
      <c r="U1900" s="8"/>
      <c r="V1900" s="8"/>
      <c r="W1900" s="8"/>
      <c r="X1900" s="8"/>
      <c r="Y1900" s="8"/>
      <c r="Z1900" s="8"/>
      <c r="AA1900" s="8"/>
      <c r="AB1900" s="8"/>
      <c r="AC1900" s="8"/>
      <c r="AD1900" s="8"/>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c r="BD1900" s="8"/>
      <c r="BE1900" s="8"/>
      <c r="BF1900" s="8"/>
      <c r="BG1900" s="8"/>
      <c r="BH1900" s="8"/>
      <c r="BI1900" s="8"/>
      <c r="BJ1900" s="8"/>
      <c r="BK1900" s="8"/>
      <c r="BL1900" s="8"/>
      <c r="BM1900" s="8"/>
      <c r="BN1900" s="8"/>
      <c r="BO1900" s="8"/>
      <c r="BP1900" s="8"/>
      <c r="BQ1900" s="8"/>
      <c r="BR1900" s="16" t="str">
        <v>0- Port Costs</v>
      </c>
      <c r="BV1900" s="16" t="str">
        <v>0- Port Value</v>
      </c>
      <c r="BW1900" s="8"/>
      <c r="BX1900" s="16" t="str">
        <v>0</v>
      </c>
    </row>
    <row r="1901" spans="8:76" hidden="1" outlineLevel="1" x14ac:dyDescent="0.3">
      <c r="H1901" s="16" t="str">
        <v>0 - BM Costs</v>
      </c>
      <c r="L1901" s="16" t="str">
        <v>0 - BM Port</v>
      </c>
      <c r="N1901" s="16" t="str">
        <v>0 - Port Assets</v>
      </c>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c r="BD1901" s="8"/>
      <c r="BE1901" s="8"/>
      <c r="BF1901" s="8"/>
      <c r="BG1901" s="8"/>
      <c r="BH1901" s="8"/>
      <c r="BI1901" s="8"/>
      <c r="BJ1901" s="8"/>
      <c r="BK1901" s="8"/>
      <c r="BL1901" s="8"/>
      <c r="BM1901" s="8"/>
      <c r="BN1901" s="8"/>
      <c r="BO1901" s="8"/>
      <c r="BP1901" s="8"/>
      <c r="BQ1901" s="8"/>
      <c r="BR1901" s="16" t="str">
        <v>0- Port Costs</v>
      </c>
      <c r="BV1901" s="16" t="str">
        <v>0- Port Value</v>
      </c>
      <c r="BW1901" s="8"/>
      <c r="BX1901" s="16" t="str">
        <v>0</v>
      </c>
    </row>
    <row r="1902" spans="8:76" hidden="1" outlineLevel="1" x14ac:dyDescent="0.3">
      <c r="H1902" s="16" t="str">
        <v>0 - BM Costs</v>
      </c>
      <c r="L1902" s="16" t="str">
        <v>0 - BM Port</v>
      </c>
      <c r="N1902" s="16" t="str">
        <v>0 - Port Assets</v>
      </c>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c r="BF1902" s="8"/>
      <c r="BG1902" s="8"/>
      <c r="BH1902" s="8"/>
      <c r="BI1902" s="8"/>
      <c r="BJ1902" s="8"/>
      <c r="BK1902" s="8"/>
      <c r="BL1902" s="8"/>
      <c r="BM1902" s="8"/>
      <c r="BN1902" s="8"/>
      <c r="BO1902" s="8"/>
      <c r="BP1902" s="8"/>
      <c r="BQ1902" s="8"/>
      <c r="BR1902" s="16" t="str">
        <v>0- Port Costs</v>
      </c>
      <c r="BV1902" s="16" t="str">
        <v>0- Port Value</v>
      </c>
      <c r="BW1902" s="8"/>
      <c r="BX1902" s="16" t="str">
        <v>0</v>
      </c>
    </row>
    <row r="1903" spans="8:76" hidden="1" outlineLevel="1" x14ac:dyDescent="0.3">
      <c r="H1903" s="16" t="str">
        <v>0 - BM Costs</v>
      </c>
      <c r="L1903" s="16" t="str">
        <v>0 - BM Port</v>
      </c>
      <c r="N1903" s="16" t="str">
        <v>0 - Port Assets</v>
      </c>
      <c r="O1903" s="8"/>
      <c r="P1903" s="8"/>
      <c r="Q1903" s="8"/>
      <c r="R1903" s="8"/>
      <c r="S1903" s="8"/>
      <c r="T1903" s="8"/>
      <c r="U1903" s="8"/>
      <c r="V1903" s="8"/>
      <c r="W1903" s="8"/>
      <c r="X1903" s="8"/>
      <c r="Y1903" s="8"/>
      <c r="Z1903" s="8"/>
      <c r="AA1903" s="8"/>
      <c r="AB1903" s="8"/>
      <c r="AC1903" s="8"/>
      <c r="AD1903" s="8"/>
      <c r="AE1903" s="8"/>
      <c r="AF1903" s="8"/>
      <c r="AG1903" s="8"/>
      <c r="AH1903" s="8"/>
      <c r="AI1903" s="8"/>
      <c r="AJ1903" s="8"/>
      <c r="AK1903" s="8"/>
      <c r="AL1903" s="8"/>
      <c r="AM1903" s="8"/>
      <c r="AN1903" s="8"/>
      <c r="AO1903" s="8"/>
      <c r="AP1903" s="8"/>
      <c r="AQ1903" s="8"/>
      <c r="AR1903" s="8"/>
      <c r="AS1903" s="8"/>
      <c r="AT1903" s="8"/>
      <c r="AU1903" s="8"/>
      <c r="AV1903" s="8"/>
      <c r="AW1903" s="8"/>
      <c r="AX1903" s="8"/>
      <c r="AY1903" s="8"/>
      <c r="AZ1903" s="8"/>
      <c r="BA1903" s="8"/>
      <c r="BB1903" s="8"/>
      <c r="BC1903" s="8"/>
      <c r="BD1903" s="8"/>
      <c r="BE1903" s="8"/>
      <c r="BF1903" s="8"/>
      <c r="BG1903" s="8"/>
      <c r="BH1903" s="8"/>
      <c r="BI1903" s="8"/>
      <c r="BJ1903" s="8"/>
      <c r="BK1903" s="8"/>
      <c r="BL1903" s="8"/>
      <c r="BM1903" s="8"/>
      <c r="BN1903" s="8"/>
      <c r="BO1903" s="8"/>
      <c r="BP1903" s="8"/>
      <c r="BQ1903" s="8"/>
      <c r="BR1903" s="16" t="str">
        <v>0- Port Costs</v>
      </c>
      <c r="BV1903" s="16" t="str">
        <v>0- Port Value</v>
      </c>
      <c r="BW1903" s="8"/>
      <c r="BX1903" s="16" t="str">
        <v>0</v>
      </c>
    </row>
    <row r="1904" spans="8:76" hidden="1" outlineLevel="1" x14ac:dyDescent="0.3">
      <c r="H1904" s="16" t="str">
        <v>0 - BM Costs</v>
      </c>
      <c r="L1904" s="16" t="str">
        <v>0 - BM Port</v>
      </c>
      <c r="N1904" s="16" t="str">
        <v>0 - Port Assets</v>
      </c>
      <c r="O1904" s="8"/>
      <c r="P1904" s="8"/>
      <c r="Q1904" s="8"/>
      <c r="R1904" s="8"/>
      <c r="S1904" s="8"/>
      <c r="T1904" s="8"/>
      <c r="U1904" s="8"/>
      <c r="V1904" s="8"/>
      <c r="W1904" s="8"/>
      <c r="X1904" s="8"/>
      <c r="Y1904" s="8"/>
      <c r="Z1904" s="8"/>
      <c r="AA1904" s="8"/>
      <c r="AB1904" s="8"/>
      <c r="AC1904" s="8"/>
      <c r="AD1904" s="8"/>
      <c r="AE1904" s="8"/>
      <c r="AF1904" s="8"/>
      <c r="AG1904" s="8"/>
      <c r="AH1904" s="8"/>
      <c r="AI1904" s="8"/>
      <c r="AJ1904" s="8"/>
      <c r="AK1904" s="8"/>
      <c r="AL1904" s="8"/>
      <c r="AM1904" s="8"/>
      <c r="AN1904" s="8"/>
      <c r="AO1904" s="8"/>
      <c r="AP1904" s="8"/>
      <c r="AQ1904" s="8"/>
      <c r="AR1904" s="8"/>
      <c r="AS1904" s="8"/>
      <c r="AT1904" s="8"/>
      <c r="AU1904" s="8"/>
      <c r="AV1904" s="8"/>
      <c r="AW1904" s="8"/>
      <c r="AX1904" s="8"/>
      <c r="AY1904" s="8"/>
      <c r="AZ1904" s="8"/>
      <c r="BA1904" s="8"/>
      <c r="BB1904" s="8"/>
      <c r="BC1904" s="8"/>
      <c r="BD1904" s="8"/>
      <c r="BE1904" s="8"/>
      <c r="BF1904" s="8"/>
      <c r="BG1904" s="8"/>
      <c r="BH1904" s="8"/>
      <c r="BI1904" s="8"/>
      <c r="BJ1904" s="8"/>
      <c r="BK1904" s="8"/>
      <c r="BL1904" s="8"/>
      <c r="BM1904" s="8"/>
      <c r="BN1904" s="8"/>
      <c r="BO1904" s="8"/>
      <c r="BP1904" s="8"/>
      <c r="BQ1904" s="8"/>
      <c r="BR1904" s="16" t="str">
        <v>0- Port Costs</v>
      </c>
      <c r="BV1904" s="16" t="str">
        <v>0- Port Value</v>
      </c>
      <c r="BW1904" s="8"/>
      <c r="BX1904" s="16" t="str">
        <v>0</v>
      </c>
    </row>
    <row r="1905" spans="8:76" hidden="1" outlineLevel="1" x14ac:dyDescent="0.3">
      <c r="H1905" s="16" t="str">
        <v>0 - BM Costs</v>
      </c>
      <c r="L1905" s="16" t="str">
        <v>0 - BM Port</v>
      </c>
      <c r="N1905" s="16" t="str">
        <v>0 - Port Assets</v>
      </c>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c r="BD1905" s="8"/>
      <c r="BE1905" s="8"/>
      <c r="BF1905" s="8"/>
      <c r="BG1905" s="8"/>
      <c r="BH1905" s="8"/>
      <c r="BI1905" s="8"/>
      <c r="BJ1905" s="8"/>
      <c r="BK1905" s="8"/>
      <c r="BL1905" s="8"/>
      <c r="BM1905" s="8"/>
      <c r="BN1905" s="8"/>
      <c r="BO1905" s="8"/>
      <c r="BP1905" s="8"/>
      <c r="BQ1905" s="8"/>
      <c r="BR1905" s="16" t="str">
        <v>0- Port Costs</v>
      </c>
      <c r="BV1905" s="16" t="str">
        <v>0- Port Value</v>
      </c>
      <c r="BW1905" s="8"/>
      <c r="BX1905" s="16" t="str">
        <v>0</v>
      </c>
    </row>
    <row r="1906" spans="8:76" hidden="1" outlineLevel="1" x14ac:dyDescent="0.3">
      <c r="H1906" s="16" t="str">
        <v>0 - BM Costs</v>
      </c>
      <c r="L1906" s="16" t="str">
        <v>0 - BM Port</v>
      </c>
      <c r="N1906" s="16" t="str">
        <v>0 - Port Assets</v>
      </c>
      <c r="O1906" s="8"/>
      <c r="P1906" s="8"/>
      <c r="Q1906" s="8"/>
      <c r="R1906" s="8"/>
      <c r="S1906" s="8"/>
      <c r="T1906" s="8"/>
      <c r="U1906" s="8"/>
      <c r="V1906" s="8"/>
      <c r="W1906" s="8"/>
      <c r="X1906" s="8"/>
      <c r="Y1906" s="8"/>
      <c r="Z1906" s="8"/>
      <c r="AA1906" s="8"/>
      <c r="AB1906" s="8"/>
      <c r="AC1906" s="8"/>
      <c r="AD1906" s="8"/>
      <c r="AE1906" s="8"/>
      <c r="AF1906" s="8"/>
      <c r="AG1906" s="8"/>
      <c r="AH1906" s="8"/>
      <c r="AI1906" s="8"/>
      <c r="AJ1906" s="8"/>
      <c r="AK1906" s="8"/>
      <c r="AL1906" s="8"/>
      <c r="AM1906" s="8"/>
      <c r="AN1906" s="8"/>
      <c r="AO1906" s="8"/>
      <c r="AP1906" s="8"/>
      <c r="AQ1906" s="8"/>
      <c r="AR1906" s="8"/>
      <c r="AS1906" s="8"/>
      <c r="AT1906" s="8"/>
      <c r="AU1906" s="8"/>
      <c r="AV1906" s="8"/>
      <c r="AW1906" s="8"/>
      <c r="AX1906" s="8"/>
      <c r="AY1906" s="8"/>
      <c r="AZ1906" s="8"/>
      <c r="BA1906" s="8"/>
      <c r="BB1906" s="8"/>
      <c r="BC1906" s="8"/>
      <c r="BD1906" s="8"/>
      <c r="BE1906" s="8"/>
      <c r="BF1906" s="8"/>
      <c r="BG1906" s="8"/>
      <c r="BH1906" s="8"/>
      <c r="BI1906" s="8"/>
      <c r="BJ1906" s="8"/>
      <c r="BK1906" s="8"/>
      <c r="BL1906" s="8"/>
      <c r="BM1906" s="8"/>
      <c r="BN1906" s="8"/>
      <c r="BO1906" s="8"/>
      <c r="BP1906" s="8"/>
      <c r="BQ1906" s="8"/>
      <c r="BR1906" s="16" t="str">
        <v>0- Port Costs</v>
      </c>
      <c r="BV1906" s="16" t="str">
        <v>0- Port Value</v>
      </c>
      <c r="BW1906" s="8"/>
      <c r="BX1906" s="16" t="str">
        <v>0</v>
      </c>
    </row>
    <row r="1907" spans="8:76" hidden="1" outlineLevel="1" x14ac:dyDescent="0.3">
      <c r="H1907" s="16" t="str">
        <v>0 - BM Costs</v>
      </c>
      <c r="L1907" s="16" t="str">
        <v>0 - BM Port</v>
      </c>
      <c r="N1907" s="16" t="str">
        <v>0 - Port Assets</v>
      </c>
      <c r="O1907" s="8"/>
      <c r="P1907" s="8"/>
      <c r="Q1907" s="8"/>
      <c r="R1907" s="8"/>
      <c r="S1907" s="8"/>
      <c r="T1907" s="8"/>
      <c r="U1907" s="8"/>
      <c r="V1907" s="8"/>
      <c r="W1907" s="8"/>
      <c r="X1907" s="8"/>
      <c r="Y1907" s="8"/>
      <c r="Z1907" s="8"/>
      <c r="AA1907" s="8"/>
      <c r="AB1907" s="8"/>
      <c r="AC1907" s="8"/>
      <c r="AD1907" s="8"/>
      <c r="AE1907" s="8"/>
      <c r="AF1907" s="8"/>
      <c r="AG1907" s="8"/>
      <c r="AH1907" s="8"/>
      <c r="AI1907" s="8"/>
      <c r="AJ1907" s="8"/>
      <c r="AK1907" s="8"/>
      <c r="AL1907" s="8"/>
      <c r="AM1907" s="8"/>
      <c r="AN1907" s="8"/>
      <c r="AO1907" s="8"/>
      <c r="AP1907" s="8"/>
      <c r="AQ1907" s="8"/>
      <c r="AR1907" s="8"/>
      <c r="AS1907" s="8"/>
      <c r="AT1907" s="8"/>
      <c r="AU1907" s="8"/>
      <c r="AV1907" s="8"/>
      <c r="AW1907" s="8"/>
      <c r="AX1907" s="8"/>
      <c r="AY1907" s="8"/>
      <c r="AZ1907" s="8"/>
      <c r="BA1907" s="8"/>
      <c r="BB1907" s="8"/>
      <c r="BC1907" s="8"/>
      <c r="BD1907" s="8"/>
      <c r="BE1907" s="8"/>
      <c r="BF1907" s="8"/>
      <c r="BG1907" s="8"/>
      <c r="BH1907" s="8"/>
      <c r="BI1907" s="8"/>
      <c r="BJ1907" s="8"/>
      <c r="BK1907" s="8"/>
      <c r="BL1907" s="8"/>
      <c r="BM1907" s="8"/>
      <c r="BN1907" s="8"/>
      <c r="BO1907" s="8"/>
      <c r="BP1907" s="8"/>
      <c r="BQ1907" s="8"/>
      <c r="BR1907" s="16" t="str">
        <v>0- Port Costs</v>
      </c>
      <c r="BV1907" s="16" t="str">
        <v>0- Port Value</v>
      </c>
      <c r="BW1907" s="8"/>
      <c r="BX1907" s="16" t="str">
        <v>0</v>
      </c>
    </row>
    <row r="1908" spans="8:76" hidden="1" outlineLevel="1" x14ac:dyDescent="0.3">
      <c r="H1908" s="16" t="str">
        <v>0 - BM Costs</v>
      </c>
      <c r="L1908" s="16" t="str">
        <v>0 - BM Port</v>
      </c>
      <c r="N1908" s="16" t="str">
        <v>0 - Port Assets</v>
      </c>
      <c r="O1908" s="8"/>
      <c r="P1908" s="8"/>
      <c r="Q1908" s="8"/>
      <c r="R1908" s="8"/>
      <c r="S1908" s="8"/>
      <c r="T1908" s="8"/>
      <c r="U1908" s="8"/>
      <c r="V1908" s="8"/>
      <c r="W1908" s="8"/>
      <c r="X1908" s="8"/>
      <c r="Y1908" s="8"/>
      <c r="Z1908" s="8"/>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c r="BB1908" s="8"/>
      <c r="BC1908" s="8"/>
      <c r="BD1908" s="8"/>
      <c r="BE1908" s="8"/>
      <c r="BF1908" s="8"/>
      <c r="BG1908" s="8"/>
      <c r="BH1908" s="8"/>
      <c r="BI1908" s="8"/>
      <c r="BJ1908" s="8"/>
      <c r="BK1908" s="8"/>
      <c r="BL1908" s="8"/>
      <c r="BM1908" s="8"/>
      <c r="BN1908" s="8"/>
      <c r="BO1908" s="8"/>
      <c r="BP1908" s="8"/>
      <c r="BQ1908" s="8"/>
      <c r="BR1908" s="16" t="str">
        <v>0- Port Costs</v>
      </c>
      <c r="BV1908" s="16" t="str">
        <v>0- Port Value</v>
      </c>
      <c r="BW1908" s="8"/>
      <c r="BX1908" s="16" t="str">
        <v>0</v>
      </c>
    </row>
    <row r="1909" spans="8:76" hidden="1" outlineLevel="1" x14ac:dyDescent="0.3">
      <c r="H1909" s="16" t="str">
        <v>0 - BM Costs</v>
      </c>
      <c r="L1909" s="16" t="str">
        <v>0 - BM Port</v>
      </c>
      <c r="N1909" s="16" t="str">
        <v>0 - Port Assets</v>
      </c>
      <c r="O1909" s="8"/>
      <c r="P1909" s="8"/>
      <c r="Q1909" s="8"/>
      <c r="R1909" s="8"/>
      <c r="S1909" s="8"/>
      <c r="T1909" s="8"/>
      <c r="U1909" s="8"/>
      <c r="V1909" s="8"/>
      <c r="W1909" s="8"/>
      <c r="X1909" s="8"/>
      <c r="Y1909" s="8"/>
      <c r="Z1909" s="8"/>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c r="BB1909" s="8"/>
      <c r="BC1909" s="8"/>
      <c r="BD1909" s="8"/>
      <c r="BE1909" s="8"/>
      <c r="BF1909" s="8"/>
      <c r="BG1909" s="8"/>
      <c r="BH1909" s="8"/>
      <c r="BI1909" s="8"/>
      <c r="BJ1909" s="8"/>
      <c r="BK1909" s="8"/>
      <c r="BL1909" s="8"/>
      <c r="BM1909" s="8"/>
      <c r="BN1909" s="8"/>
      <c r="BO1909" s="8"/>
      <c r="BP1909" s="8"/>
      <c r="BQ1909" s="8"/>
      <c r="BR1909" s="16" t="str">
        <v>0- Port Costs</v>
      </c>
      <c r="BV1909" s="16" t="str">
        <v>0- Port Value</v>
      </c>
      <c r="BW1909" s="8"/>
      <c r="BX1909" s="16" t="str">
        <v>0</v>
      </c>
    </row>
    <row r="1910" spans="8:76" hidden="1" outlineLevel="1" x14ac:dyDescent="0.3">
      <c r="H1910" s="16" t="str">
        <v>0 - BM Costs</v>
      </c>
      <c r="L1910" s="16" t="str">
        <v>0 - BM Port</v>
      </c>
      <c r="N1910" s="16" t="str">
        <v>0 - Port Assets</v>
      </c>
      <c r="O1910" s="8"/>
      <c r="P1910" s="8"/>
      <c r="Q1910" s="8"/>
      <c r="R1910" s="8"/>
      <c r="S1910" s="8"/>
      <c r="T1910" s="8"/>
      <c r="U1910" s="8"/>
      <c r="V1910" s="8"/>
      <c r="W1910" s="8"/>
      <c r="X1910" s="8"/>
      <c r="Y1910" s="8"/>
      <c r="Z1910" s="8"/>
      <c r="AA1910" s="8"/>
      <c r="AB1910" s="8"/>
      <c r="AC1910" s="8"/>
      <c r="AD1910" s="8"/>
      <c r="AE1910" s="8"/>
      <c r="AF1910" s="8"/>
      <c r="AG1910" s="8"/>
      <c r="AH1910" s="8"/>
      <c r="AI1910" s="8"/>
      <c r="AJ1910" s="8"/>
      <c r="AK1910" s="8"/>
      <c r="AL1910" s="8"/>
      <c r="AM1910" s="8"/>
      <c r="AN1910" s="8"/>
      <c r="AO1910" s="8"/>
      <c r="AP1910" s="8"/>
      <c r="AQ1910" s="8"/>
      <c r="AR1910" s="8"/>
      <c r="AS1910" s="8"/>
      <c r="AT1910" s="8"/>
      <c r="AU1910" s="8"/>
      <c r="AV1910" s="8"/>
      <c r="AW1910" s="8"/>
      <c r="AX1910" s="8"/>
      <c r="AY1910" s="8"/>
      <c r="AZ1910" s="8"/>
      <c r="BA1910" s="8"/>
      <c r="BB1910" s="8"/>
      <c r="BC1910" s="8"/>
      <c r="BD1910" s="8"/>
      <c r="BE1910" s="8"/>
      <c r="BF1910" s="8"/>
      <c r="BG1910" s="8"/>
      <c r="BH1910" s="8"/>
      <c r="BI1910" s="8"/>
      <c r="BJ1910" s="8"/>
      <c r="BK1910" s="8"/>
      <c r="BL1910" s="8"/>
      <c r="BM1910" s="8"/>
      <c r="BN1910" s="8"/>
      <c r="BO1910" s="8"/>
      <c r="BP1910" s="8"/>
      <c r="BQ1910" s="8"/>
      <c r="BR1910" s="16" t="str">
        <v>0- Port Costs</v>
      </c>
      <c r="BV1910" s="16" t="str">
        <v>0- Port Value</v>
      </c>
      <c r="BW1910" s="8"/>
      <c r="BX1910" s="16" t="str">
        <v>0</v>
      </c>
    </row>
    <row r="1911" spans="8:76" hidden="1" outlineLevel="1" x14ac:dyDescent="0.3">
      <c r="H1911" s="16" t="str">
        <v>0 - BM Costs</v>
      </c>
      <c r="L1911" s="16" t="str">
        <v>0 - BM Port</v>
      </c>
      <c r="N1911" s="16" t="str">
        <v>0 - Port Assets</v>
      </c>
      <c r="O1911" s="8"/>
      <c r="P1911" s="8"/>
      <c r="Q1911" s="8"/>
      <c r="R1911" s="8"/>
      <c r="S1911" s="8"/>
      <c r="T1911" s="8"/>
      <c r="U1911" s="8"/>
      <c r="V1911" s="8"/>
      <c r="W1911" s="8"/>
      <c r="X1911" s="8"/>
      <c r="Y1911" s="8"/>
      <c r="Z1911" s="8"/>
      <c r="AA1911" s="8"/>
      <c r="AB1911" s="8"/>
      <c r="AC1911" s="8"/>
      <c r="AD1911" s="8"/>
      <c r="AE1911" s="8"/>
      <c r="AF1911" s="8"/>
      <c r="AG1911" s="8"/>
      <c r="AH1911" s="8"/>
      <c r="AI1911" s="8"/>
      <c r="AJ1911" s="8"/>
      <c r="AK1911" s="8"/>
      <c r="AL1911" s="8"/>
      <c r="AM1911" s="8"/>
      <c r="AN1911" s="8"/>
      <c r="AO1911" s="8"/>
      <c r="AP1911" s="8"/>
      <c r="AQ1911" s="8"/>
      <c r="AR1911" s="8"/>
      <c r="AS1911" s="8"/>
      <c r="AT1911" s="8"/>
      <c r="AU1911" s="8"/>
      <c r="AV1911" s="8"/>
      <c r="AW1911" s="8"/>
      <c r="AX1911" s="8"/>
      <c r="AY1911" s="8"/>
      <c r="AZ1911" s="8"/>
      <c r="BA1911" s="8"/>
      <c r="BB1911" s="8"/>
      <c r="BC1911" s="8"/>
      <c r="BD1911" s="8"/>
      <c r="BE1911" s="8"/>
      <c r="BF1911" s="8"/>
      <c r="BG1911" s="8"/>
      <c r="BH1911" s="8"/>
      <c r="BI1911" s="8"/>
      <c r="BJ1911" s="8"/>
      <c r="BK1911" s="8"/>
      <c r="BL1911" s="8"/>
      <c r="BM1911" s="8"/>
      <c r="BN1911" s="8"/>
      <c r="BO1911" s="8"/>
      <c r="BP1911" s="8"/>
      <c r="BQ1911" s="8"/>
      <c r="BR1911" s="16" t="str">
        <v>0- Port Costs</v>
      </c>
      <c r="BV1911" s="16" t="str">
        <v>0- Port Value</v>
      </c>
      <c r="BW1911" s="8"/>
      <c r="BX1911" s="16" t="str">
        <v>0</v>
      </c>
    </row>
    <row r="1912" spans="8:76" hidden="1" outlineLevel="1" x14ac:dyDescent="0.3">
      <c r="H1912" s="16" t="str">
        <v>0 - BM Costs</v>
      </c>
      <c r="L1912" s="16" t="str">
        <v>0 - BM Port</v>
      </c>
      <c r="N1912" s="16" t="str">
        <v>0 - Port Assets</v>
      </c>
      <c r="O1912" s="8"/>
      <c r="P1912" s="8"/>
      <c r="Q1912" s="8"/>
      <c r="R1912" s="8"/>
      <c r="S1912" s="8"/>
      <c r="T1912" s="8"/>
      <c r="U1912" s="8"/>
      <c r="V1912" s="8"/>
      <c r="W1912" s="8"/>
      <c r="X1912" s="8"/>
      <c r="Y1912" s="8"/>
      <c r="Z1912" s="8"/>
      <c r="AA1912" s="8"/>
      <c r="AB1912" s="8"/>
      <c r="AC1912" s="8"/>
      <c r="AD1912" s="8"/>
      <c r="AE1912" s="8"/>
      <c r="AF1912" s="8"/>
      <c r="AG1912" s="8"/>
      <c r="AH1912" s="8"/>
      <c r="AI1912" s="8"/>
      <c r="AJ1912" s="8"/>
      <c r="AK1912" s="8"/>
      <c r="AL1912" s="8"/>
      <c r="AM1912" s="8"/>
      <c r="AN1912" s="8"/>
      <c r="AO1912" s="8"/>
      <c r="AP1912" s="8"/>
      <c r="AQ1912" s="8"/>
      <c r="AR1912" s="8"/>
      <c r="AS1912" s="8"/>
      <c r="AT1912" s="8"/>
      <c r="AU1912" s="8"/>
      <c r="AV1912" s="8"/>
      <c r="AW1912" s="8"/>
      <c r="AX1912" s="8"/>
      <c r="AY1912" s="8"/>
      <c r="AZ1912" s="8"/>
      <c r="BA1912" s="8"/>
      <c r="BB1912" s="8"/>
      <c r="BC1912" s="8"/>
      <c r="BD1912" s="8"/>
      <c r="BE1912" s="8"/>
      <c r="BF1912" s="8"/>
      <c r="BG1912" s="8"/>
      <c r="BH1912" s="8"/>
      <c r="BI1912" s="8"/>
      <c r="BJ1912" s="8"/>
      <c r="BK1912" s="8"/>
      <c r="BL1912" s="8"/>
      <c r="BM1912" s="8"/>
      <c r="BN1912" s="8"/>
      <c r="BO1912" s="8"/>
      <c r="BP1912" s="8"/>
      <c r="BQ1912" s="8"/>
      <c r="BR1912" s="16" t="str">
        <v>0- Port Costs</v>
      </c>
      <c r="BV1912" s="16" t="str">
        <v>0- Port Value</v>
      </c>
      <c r="BW1912" s="8"/>
      <c r="BX1912" s="16" t="str">
        <v>0</v>
      </c>
    </row>
    <row r="1913" spans="8:76" hidden="1" outlineLevel="1" x14ac:dyDescent="0.3">
      <c r="H1913" s="16" t="str">
        <v>0 - BM Costs</v>
      </c>
      <c r="L1913" s="16" t="str">
        <v>0 - BM Port</v>
      </c>
      <c r="N1913" s="16" t="str">
        <v>0 - Port Assets</v>
      </c>
      <c r="O1913" s="8"/>
      <c r="P1913" s="8"/>
      <c r="Q1913" s="8"/>
      <c r="R1913" s="8"/>
      <c r="S1913" s="8"/>
      <c r="T1913" s="8"/>
      <c r="U1913" s="8"/>
      <c r="V1913" s="8"/>
      <c r="W1913" s="8"/>
      <c r="X1913" s="8"/>
      <c r="Y1913" s="8"/>
      <c r="Z1913" s="8"/>
      <c r="AA1913" s="8"/>
      <c r="AB1913" s="8"/>
      <c r="AC1913" s="8"/>
      <c r="AD1913" s="8"/>
      <c r="AE1913" s="8"/>
      <c r="AF1913" s="8"/>
      <c r="AG1913" s="8"/>
      <c r="AH1913" s="8"/>
      <c r="AI1913" s="8"/>
      <c r="AJ1913" s="8"/>
      <c r="AK1913" s="8"/>
      <c r="AL1913" s="8"/>
      <c r="AM1913" s="8"/>
      <c r="AN1913" s="8"/>
      <c r="AO1913" s="8"/>
      <c r="AP1913" s="8"/>
      <c r="AQ1913" s="8"/>
      <c r="AR1913" s="8"/>
      <c r="AS1913" s="8"/>
      <c r="AT1913" s="8"/>
      <c r="AU1913" s="8"/>
      <c r="AV1913" s="8"/>
      <c r="AW1913" s="8"/>
      <c r="AX1913" s="8"/>
      <c r="AY1913" s="8"/>
      <c r="AZ1913" s="8"/>
      <c r="BA1913" s="8"/>
      <c r="BB1913" s="8"/>
      <c r="BC1913" s="8"/>
      <c r="BD1913" s="8"/>
      <c r="BE1913" s="8"/>
      <c r="BF1913" s="8"/>
      <c r="BG1913" s="8"/>
      <c r="BH1913" s="8"/>
      <c r="BI1913" s="8"/>
      <c r="BJ1913" s="8"/>
      <c r="BK1913" s="8"/>
      <c r="BL1913" s="8"/>
      <c r="BM1913" s="8"/>
      <c r="BN1913" s="8"/>
      <c r="BO1913" s="8"/>
      <c r="BP1913" s="8"/>
      <c r="BQ1913" s="8"/>
      <c r="BR1913" s="16" t="str">
        <v>0- Port Costs</v>
      </c>
      <c r="BV1913" s="16" t="str">
        <v>0- Port Value</v>
      </c>
      <c r="BW1913" s="8"/>
      <c r="BX1913" s="16" t="str">
        <v>0</v>
      </c>
    </row>
    <row r="1914" spans="8:76" hidden="1" outlineLevel="1" x14ac:dyDescent="0.3">
      <c r="H1914" s="16" t="str">
        <v>0 - BM Costs</v>
      </c>
      <c r="L1914" s="16" t="str">
        <v>0 - BM Port</v>
      </c>
      <c r="N1914" s="16" t="str">
        <v>0 - Port Assets</v>
      </c>
      <c r="O1914" s="8"/>
      <c r="P1914" s="8"/>
      <c r="Q1914" s="8"/>
      <c r="R1914" s="8"/>
      <c r="S1914" s="8"/>
      <c r="T1914" s="8"/>
      <c r="U1914" s="8"/>
      <c r="V1914" s="8"/>
      <c r="W1914" s="8"/>
      <c r="X1914" s="8"/>
      <c r="Y1914" s="8"/>
      <c r="Z1914" s="8"/>
      <c r="AA1914" s="8"/>
      <c r="AB1914" s="8"/>
      <c r="AC1914" s="8"/>
      <c r="AD1914" s="8"/>
      <c r="AE1914" s="8"/>
      <c r="AF1914" s="8"/>
      <c r="AG1914" s="8"/>
      <c r="AH1914" s="8"/>
      <c r="AI1914" s="8"/>
      <c r="AJ1914" s="8"/>
      <c r="AK1914" s="8"/>
      <c r="AL1914" s="8"/>
      <c r="AM1914" s="8"/>
      <c r="AN1914" s="8"/>
      <c r="AO1914" s="8"/>
      <c r="AP1914" s="8"/>
      <c r="AQ1914" s="8"/>
      <c r="AR1914" s="8"/>
      <c r="AS1914" s="8"/>
      <c r="AT1914" s="8"/>
      <c r="AU1914" s="8"/>
      <c r="AV1914" s="8"/>
      <c r="AW1914" s="8"/>
      <c r="AX1914" s="8"/>
      <c r="AY1914" s="8"/>
      <c r="AZ1914" s="8"/>
      <c r="BA1914" s="8"/>
      <c r="BB1914" s="8"/>
      <c r="BC1914" s="8"/>
      <c r="BD1914" s="8"/>
      <c r="BE1914" s="8"/>
      <c r="BF1914" s="8"/>
      <c r="BG1914" s="8"/>
      <c r="BH1914" s="8"/>
      <c r="BI1914" s="8"/>
      <c r="BJ1914" s="8"/>
      <c r="BK1914" s="8"/>
      <c r="BL1914" s="8"/>
      <c r="BM1914" s="8"/>
      <c r="BN1914" s="8"/>
      <c r="BO1914" s="8"/>
      <c r="BP1914" s="8"/>
      <c r="BQ1914" s="8"/>
      <c r="BR1914" s="16" t="str">
        <v>0- Port Costs</v>
      </c>
      <c r="BV1914" s="16" t="str">
        <v>0- Port Value</v>
      </c>
      <c r="BW1914" s="8"/>
      <c r="BX1914" s="16" t="str">
        <v>0</v>
      </c>
    </row>
    <row r="1915" spans="8:76" hidden="1" outlineLevel="1" x14ac:dyDescent="0.3">
      <c r="H1915" s="16" t="str">
        <v>0 - BM Costs</v>
      </c>
      <c r="L1915" s="16" t="str">
        <v>0 - BM Port</v>
      </c>
      <c r="N1915" s="16" t="str">
        <v>0 - Port Assets</v>
      </c>
      <c r="O1915" s="8"/>
      <c r="P1915" s="8"/>
      <c r="Q1915" s="8"/>
      <c r="R1915" s="8"/>
      <c r="S1915" s="8"/>
      <c r="T1915" s="8"/>
      <c r="U1915" s="8"/>
      <c r="V1915" s="8"/>
      <c r="W1915" s="8"/>
      <c r="X1915" s="8"/>
      <c r="Y1915" s="8"/>
      <c r="Z1915" s="8"/>
      <c r="AA1915" s="8"/>
      <c r="AB1915" s="8"/>
      <c r="AC1915" s="8"/>
      <c r="AD1915" s="8"/>
      <c r="AE1915" s="8"/>
      <c r="AF1915" s="8"/>
      <c r="AG1915" s="8"/>
      <c r="AH1915" s="8"/>
      <c r="AI1915" s="8"/>
      <c r="AJ1915" s="8"/>
      <c r="AK1915" s="8"/>
      <c r="AL1915" s="8"/>
      <c r="AM1915" s="8"/>
      <c r="AN1915" s="8"/>
      <c r="AO1915" s="8"/>
      <c r="AP1915" s="8"/>
      <c r="AQ1915" s="8"/>
      <c r="AR1915" s="8"/>
      <c r="AS1915" s="8"/>
      <c r="AT1915" s="8"/>
      <c r="AU1915" s="8"/>
      <c r="AV1915" s="8"/>
      <c r="AW1915" s="8"/>
      <c r="AX1915" s="8"/>
      <c r="AY1915" s="8"/>
      <c r="AZ1915" s="8"/>
      <c r="BA1915" s="8"/>
      <c r="BB1915" s="8"/>
      <c r="BC1915" s="8"/>
      <c r="BD1915" s="8"/>
      <c r="BE1915" s="8"/>
      <c r="BF1915" s="8"/>
      <c r="BG1915" s="8"/>
      <c r="BH1915" s="8"/>
      <c r="BI1915" s="8"/>
      <c r="BJ1915" s="8"/>
      <c r="BK1915" s="8"/>
      <c r="BL1915" s="8"/>
      <c r="BM1915" s="8"/>
      <c r="BN1915" s="8"/>
      <c r="BO1915" s="8"/>
      <c r="BP1915" s="8"/>
      <c r="BQ1915" s="8"/>
      <c r="BR1915" s="16" t="str">
        <v>0- Port Costs</v>
      </c>
      <c r="BV1915" s="16" t="str">
        <v>0- Port Value</v>
      </c>
      <c r="BW1915" s="8"/>
      <c r="BX1915" s="16" t="str">
        <v>0</v>
      </c>
    </row>
    <row r="1916" spans="8:76" hidden="1" outlineLevel="1" x14ac:dyDescent="0.3">
      <c r="H1916" s="16" t="str">
        <v>0 - BM Costs</v>
      </c>
      <c r="L1916" s="16" t="str">
        <v>0 - BM Port</v>
      </c>
      <c r="N1916" s="16" t="str">
        <v>0 - Port Assets</v>
      </c>
      <c r="O1916" s="8"/>
      <c r="P1916" s="8"/>
      <c r="Q1916" s="8"/>
      <c r="R1916" s="8"/>
      <c r="S1916" s="8"/>
      <c r="T1916" s="8"/>
      <c r="U1916" s="8"/>
      <c r="V1916" s="8"/>
      <c r="W1916" s="8"/>
      <c r="X1916" s="8"/>
      <c r="Y1916" s="8"/>
      <c r="Z1916" s="8"/>
      <c r="AA1916" s="8"/>
      <c r="AB1916" s="8"/>
      <c r="AC1916" s="8"/>
      <c r="AD1916" s="8"/>
      <c r="AE1916" s="8"/>
      <c r="AF1916" s="8"/>
      <c r="AG1916" s="8"/>
      <c r="AH1916" s="8"/>
      <c r="AI1916" s="8"/>
      <c r="AJ1916" s="8"/>
      <c r="AK1916" s="8"/>
      <c r="AL1916" s="8"/>
      <c r="AM1916" s="8"/>
      <c r="AN1916" s="8"/>
      <c r="AO1916" s="8"/>
      <c r="AP1916" s="8"/>
      <c r="AQ1916" s="8"/>
      <c r="AR1916" s="8"/>
      <c r="AS1916" s="8"/>
      <c r="AT1916" s="8"/>
      <c r="AU1916" s="8"/>
      <c r="AV1916" s="8"/>
      <c r="AW1916" s="8"/>
      <c r="AX1916" s="8"/>
      <c r="AY1916" s="8"/>
      <c r="AZ1916" s="8"/>
      <c r="BA1916" s="8"/>
      <c r="BB1916" s="8"/>
      <c r="BC1916" s="8"/>
      <c r="BD1916" s="8"/>
      <c r="BE1916" s="8"/>
      <c r="BF1916" s="8"/>
      <c r="BG1916" s="8"/>
      <c r="BH1916" s="8"/>
      <c r="BI1916" s="8"/>
      <c r="BJ1916" s="8"/>
      <c r="BK1916" s="8"/>
      <c r="BL1916" s="8"/>
      <c r="BM1916" s="8"/>
      <c r="BN1916" s="8"/>
      <c r="BO1916" s="8"/>
      <c r="BP1916" s="8"/>
      <c r="BQ1916" s="8"/>
      <c r="BR1916" s="16" t="str">
        <v>0- Port Costs</v>
      </c>
      <c r="BV1916" s="16" t="str">
        <v>0- Port Value</v>
      </c>
      <c r="BW1916" s="8"/>
      <c r="BX1916" s="16" t="str">
        <v>0</v>
      </c>
    </row>
    <row r="1917" spans="8:76" hidden="1" outlineLevel="1" x14ac:dyDescent="0.3">
      <c r="H1917" s="16" t="str">
        <v>0 - BM Costs</v>
      </c>
      <c r="L1917" s="16" t="str">
        <v>0 - BM Port</v>
      </c>
      <c r="N1917" s="16" t="str">
        <v>0 - Port Assets</v>
      </c>
      <c r="O1917" s="8"/>
      <c r="P1917" s="8"/>
      <c r="Q1917" s="8"/>
      <c r="R1917" s="8"/>
      <c r="S1917" s="8"/>
      <c r="T1917" s="8"/>
      <c r="U1917" s="8"/>
      <c r="V1917" s="8"/>
      <c r="W1917" s="8"/>
      <c r="X1917" s="8"/>
      <c r="Y1917" s="8"/>
      <c r="Z1917" s="8"/>
      <c r="AA1917" s="8"/>
      <c r="AB1917" s="8"/>
      <c r="AC1917" s="8"/>
      <c r="AD1917" s="8"/>
      <c r="AE1917" s="8"/>
      <c r="AF1917" s="8"/>
      <c r="AG1917" s="8"/>
      <c r="AH1917" s="8"/>
      <c r="AI1917" s="8"/>
      <c r="AJ1917" s="8"/>
      <c r="AK1917" s="8"/>
      <c r="AL1917" s="8"/>
      <c r="AM1917" s="8"/>
      <c r="AN1917" s="8"/>
      <c r="AO1917" s="8"/>
      <c r="AP1917" s="8"/>
      <c r="AQ1917" s="8"/>
      <c r="AR1917" s="8"/>
      <c r="AS1917" s="8"/>
      <c r="AT1917" s="8"/>
      <c r="AU1917" s="8"/>
      <c r="AV1917" s="8"/>
      <c r="AW1917" s="8"/>
      <c r="AX1917" s="8"/>
      <c r="AY1917" s="8"/>
      <c r="AZ1917" s="8"/>
      <c r="BA1917" s="8"/>
      <c r="BB1917" s="8"/>
      <c r="BC1917" s="8"/>
      <c r="BD1917" s="8"/>
      <c r="BE1917" s="8"/>
      <c r="BF1917" s="8"/>
      <c r="BG1917" s="8"/>
      <c r="BH1917" s="8"/>
      <c r="BI1917" s="8"/>
      <c r="BJ1917" s="8"/>
      <c r="BK1917" s="8"/>
      <c r="BL1917" s="8"/>
      <c r="BM1917" s="8"/>
      <c r="BN1917" s="8"/>
      <c r="BO1917" s="8"/>
      <c r="BP1917" s="8"/>
      <c r="BQ1917" s="8"/>
      <c r="BR1917" s="16" t="str">
        <v>0- Port Costs</v>
      </c>
      <c r="BV1917" s="16" t="str">
        <v>0- Port Value</v>
      </c>
      <c r="BW1917" s="8"/>
      <c r="BX1917" s="16" t="str">
        <v>0</v>
      </c>
    </row>
    <row r="1918" spans="8:76" hidden="1" outlineLevel="1" x14ac:dyDescent="0.3">
      <c r="H1918" s="16" t="str">
        <v>0 - BM Costs</v>
      </c>
      <c r="L1918" s="16" t="str">
        <v>0 - BM Port</v>
      </c>
      <c r="N1918" s="16" t="str">
        <v>0 - Port Assets</v>
      </c>
      <c r="O1918" s="8"/>
      <c r="P1918" s="8"/>
      <c r="Q1918" s="8"/>
      <c r="R1918" s="8"/>
      <c r="S1918" s="8"/>
      <c r="T1918" s="8"/>
      <c r="U1918" s="8"/>
      <c r="V1918" s="8"/>
      <c r="W1918" s="8"/>
      <c r="X1918" s="8"/>
      <c r="Y1918" s="8"/>
      <c r="Z1918" s="8"/>
      <c r="AA1918" s="8"/>
      <c r="AB1918" s="8"/>
      <c r="AC1918" s="8"/>
      <c r="AD1918" s="8"/>
      <c r="AE1918" s="8"/>
      <c r="AF1918" s="8"/>
      <c r="AG1918" s="8"/>
      <c r="AH1918" s="8"/>
      <c r="AI1918" s="8"/>
      <c r="AJ1918" s="8"/>
      <c r="AK1918" s="8"/>
      <c r="AL1918" s="8"/>
      <c r="AM1918" s="8"/>
      <c r="AN1918" s="8"/>
      <c r="AO1918" s="8"/>
      <c r="AP1918" s="8"/>
      <c r="AQ1918" s="8"/>
      <c r="AR1918" s="8"/>
      <c r="AS1918" s="8"/>
      <c r="AT1918" s="8"/>
      <c r="AU1918" s="8"/>
      <c r="AV1918" s="8"/>
      <c r="AW1918" s="8"/>
      <c r="AX1918" s="8"/>
      <c r="AY1918" s="8"/>
      <c r="AZ1918" s="8"/>
      <c r="BA1918" s="8"/>
      <c r="BB1918" s="8"/>
      <c r="BC1918" s="8"/>
      <c r="BD1918" s="8"/>
      <c r="BE1918" s="8"/>
      <c r="BF1918" s="8"/>
      <c r="BG1918" s="8"/>
      <c r="BH1918" s="8"/>
      <c r="BI1918" s="8"/>
      <c r="BJ1918" s="8"/>
      <c r="BK1918" s="8"/>
      <c r="BL1918" s="8"/>
      <c r="BM1918" s="8"/>
      <c r="BN1918" s="8"/>
      <c r="BO1918" s="8"/>
      <c r="BP1918" s="8"/>
      <c r="BQ1918" s="8"/>
      <c r="BR1918" s="16" t="str">
        <v>0- Port Costs</v>
      </c>
      <c r="BV1918" s="16" t="str">
        <v>0- Port Value</v>
      </c>
      <c r="BW1918" s="8"/>
      <c r="BX1918" s="16" t="str">
        <v>0</v>
      </c>
    </row>
    <row r="1919" spans="8:76" hidden="1" outlineLevel="1" x14ac:dyDescent="0.3">
      <c r="H1919" s="16" t="str">
        <v>0 - BM Costs</v>
      </c>
      <c r="L1919" s="16" t="str">
        <v>0 - BM Port</v>
      </c>
      <c r="N1919" s="16" t="str">
        <v>0 - Port Assets</v>
      </c>
      <c r="O1919" s="8"/>
      <c r="P1919" s="8"/>
      <c r="Q1919" s="8"/>
      <c r="R1919" s="8"/>
      <c r="S1919" s="8"/>
      <c r="T1919" s="8"/>
      <c r="U1919" s="8"/>
      <c r="V1919" s="8"/>
      <c r="W1919" s="8"/>
      <c r="X1919" s="8"/>
      <c r="Y1919" s="8"/>
      <c r="Z1919" s="8"/>
      <c r="AA1919" s="8"/>
      <c r="AB1919" s="8"/>
      <c r="AC1919" s="8"/>
      <c r="AD1919" s="8"/>
      <c r="AE1919" s="8"/>
      <c r="AF1919" s="8"/>
      <c r="AG1919" s="8"/>
      <c r="AH1919" s="8"/>
      <c r="AI1919" s="8"/>
      <c r="AJ1919" s="8"/>
      <c r="AK1919" s="8"/>
      <c r="AL1919" s="8"/>
      <c r="AM1919" s="8"/>
      <c r="AN1919" s="8"/>
      <c r="AO1919" s="8"/>
      <c r="AP1919" s="8"/>
      <c r="AQ1919" s="8"/>
      <c r="AR1919" s="8"/>
      <c r="AS1919" s="8"/>
      <c r="AT1919" s="8"/>
      <c r="AU1919" s="8"/>
      <c r="AV1919" s="8"/>
      <c r="AW1919" s="8"/>
      <c r="AX1919" s="8"/>
      <c r="AY1919" s="8"/>
      <c r="AZ1919" s="8"/>
      <c r="BA1919" s="8"/>
      <c r="BB1919" s="8"/>
      <c r="BC1919" s="8"/>
      <c r="BD1919" s="8"/>
      <c r="BE1919" s="8"/>
      <c r="BF1919" s="8"/>
      <c r="BG1919" s="8"/>
      <c r="BH1919" s="8"/>
      <c r="BI1919" s="8"/>
      <c r="BJ1919" s="8"/>
      <c r="BK1919" s="8"/>
      <c r="BL1919" s="8"/>
      <c r="BM1919" s="8"/>
      <c r="BN1919" s="8"/>
      <c r="BO1919" s="8"/>
      <c r="BP1919" s="8"/>
      <c r="BQ1919" s="8"/>
      <c r="BR1919" s="16" t="str">
        <v>0- Port Costs</v>
      </c>
      <c r="BV1919" s="16" t="str">
        <v>0- Port Value</v>
      </c>
      <c r="BW1919" s="8"/>
      <c r="BX1919" s="16" t="str">
        <v>0</v>
      </c>
    </row>
    <row r="1920" spans="8:76" hidden="1" outlineLevel="1" x14ac:dyDescent="0.3">
      <c r="H1920" s="16" t="str">
        <v>0 - BM Costs</v>
      </c>
      <c r="L1920" s="16" t="str">
        <v>0 - BM Port</v>
      </c>
      <c r="N1920" s="16" t="str">
        <v>0 - Port Assets</v>
      </c>
      <c r="O1920" s="8"/>
      <c r="P1920" s="8"/>
      <c r="Q1920" s="8"/>
      <c r="R1920" s="8"/>
      <c r="S1920" s="8"/>
      <c r="T1920" s="8"/>
      <c r="U1920" s="8"/>
      <c r="V1920" s="8"/>
      <c r="W1920" s="8"/>
      <c r="X1920" s="8"/>
      <c r="Y1920" s="8"/>
      <c r="Z1920" s="8"/>
      <c r="AA1920" s="8"/>
      <c r="AB1920" s="8"/>
      <c r="AC1920" s="8"/>
      <c r="AD1920" s="8"/>
      <c r="AE1920" s="8"/>
      <c r="AF1920" s="8"/>
      <c r="AG1920" s="8"/>
      <c r="AH1920" s="8"/>
      <c r="AI1920" s="8"/>
      <c r="AJ1920" s="8"/>
      <c r="AK1920" s="8"/>
      <c r="AL1920" s="8"/>
      <c r="AM1920" s="8"/>
      <c r="AN1920" s="8"/>
      <c r="AO1920" s="8"/>
      <c r="AP1920" s="8"/>
      <c r="AQ1920" s="8"/>
      <c r="AR1920" s="8"/>
      <c r="AS1920" s="8"/>
      <c r="AT1920" s="8"/>
      <c r="AU1920" s="8"/>
      <c r="AV1920" s="8"/>
      <c r="AW1920" s="8"/>
      <c r="AX1920" s="8"/>
      <c r="AY1920" s="8"/>
      <c r="AZ1920" s="8"/>
      <c r="BA1920" s="8"/>
      <c r="BB1920" s="8"/>
      <c r="BC1920" s="8"/>
      <c r="BD1920" s="8"/>
      <c r="BE1920" s="8"/>
      <c r="BF1920" s="8"/>
      <c r="BG1920" s="8"/>
      <c r="BH1920" s="8"/>
      <c r="BI1920" s="8"/>
      <c r="BJ1920" s="8"/>
      <c r="BK1920" s="8"/>
      <c r="BL1920" s="8"/>
      <c r="BM1920" s="8"/>
      <c r="BN1920" s="8"/>
      <c r="BO1920" s="8"/>
      <c r="BP1920" s="8"/>
      <c r="BQ1920" s="8"/>
      <c r="BR1920" s="16" t="str">
        <v>0- Port Costs</v>
      </c>
      <c r="BV1920" s="16" t="str">
        <v>0- Port Value</v>
      </c>
      <c r="BW1920" s="8"/>
      <c r="BX1920" s="16" t="str">
        <v>0</v>
      </c>
    </row>
    <row r="1921" spans="8:76" hidden="1" outlineLevel="1" x14ac:dyDescent="0.3">
      <c r="H1921" s="16" t="str">
        <v>0 - BM Costs</v>
      </c>
      <c r="L1921" s="16" t="str">
        <v>0 - BM Port</v>
      </c>
      <c r="N1921" s="16" t="str">
        <v>0 - Port Assets</v>
      </c>
      <c r="O1921" s="8"/>
      <c r="P1921" s="8"/>
      <c r="Q1921" s="8"/>
      <c r="R1921" s="8"/>
      <c r="S1921" s="8"/>
      <c r="T1921" s="8"/>
      <c r="U1921" s="8"/>
      <c r="V1921" s="8"/>
      <c r="W1921" s="8"/>
      <c r="X1921" s="8"/>
      <c r="Y1921" s="8"/>
      <c r="Z1921" s="8"/>
      <c r="AA1921" s="8"/>
      <c r="AB1921" s="8"/>
      <c r="AC1921" s="8"/>
      <c r="AD1921" s="8"/>
      <c r="AE1921" s="8"/>
      <c r="AF1921" s="8"/>
      <c r="AG1921" s="8"/>
      <c r="AH1921" s="8"/>
      <c r="AI1921" s="8"/>
      <c r="AJ1921" s="8"/>
      <c r="AK1921" s="8"/>
      <c r="AL1921" s="8"/>
      <c r="AM1921" s="8"/>
      <c r="AN1921" s="8"/>
      <c r="AO1921" s="8"/>
      <c r="AP1921" s="8"/>
      <c r="AQ1921" s="8"/>
      <c r="AR1921" s="8"/>
      <c r="AS1921" s="8"/>
      <c r="AT1921" s="8"/>
      <c r="AU1921" s="8"/>
      <c r="AV1921" s="8"/>
      <c r="AW1921" s="8"/>
      <c r="AX1921" s="8"/>
      <c r="AY1921" s="8"/>
      <c r="AZ1921" s="8"/>
      <c r="BA1921" s="8"/>
      <c r="BB1921" s="8"/>
      <c r="BC1921" s="8"/>
      <c r="BD1921" s="8"/>
      <c r="BE1921" s="8"/>
      <c r="BF1921" s="8"/>
      <c r="BG1921" s="8"/>
      <c r="BH1921" s="8"/>
      <c r="BI1921" s="8"/>
      <c r="BJ1921" s="8"/>
      <c r="BK1921" s="8"/>
      <c r="BL1921" s="8"/>
      <c r="BM1921" s="8"/>
      <c r="BN1921" s="8"/>
      <c r="BO1921" s="8"/>
      <c r="BP1921" s="8"/>
      <c r="BQ1921" s="8"/>
      <c r="BR1921" s="16" t="str">
        <v>0- Port Costs</v>
      </c>
      <c r="BV1921" s="16" t="str">
        <v>0- Port Value</v>
      </c>
      <c r="BW1921" s="8"/>
      <c r="BX1921" s="16" t="str">
        <v>0</v>
      </c>
    </row>
    <row r="1922" spans="8:76" hidden="1" outlineLevel="1" x14ac:dyDescent="0.3">
      <c r="H1922" s="16" t="str">
        <v>0 - BM Costs</v>
      </c>
      <c r="L1922" s="16" t="str">
        <v>0 - BM Port</v>
      </c>
      <c r="N1922" s="16" t="str">
        <v>0 - Port Assets</v>
      </c>
      <c r="O1922" s="8"/>
      <c r="P1922" s="8"/>
      <c r="Q1922" s="8"/>
      <c r="R1922" s="8"/>
      <c r="S1922" s="8"/>
      <c r="T1922" s="8"/>
      <c r="U1922" s="8"/>
      <c r="V1922" s="8"/>
      <c r="W1922" s="8"/>
      <c r="X1922" s="8"/>
      <c r="Y1922" s="8"/>
      <c r="Z1922" s="8"/>
      <c r="AA1922" s="8"/>
      <c r="AB1922" s="8"/>
      <c r="AC1922" s="8"/>
      <c r="AD1922" s="8"/>
      <c r="AE1922" s="8"/>
      <c r="AF1922" s="8"/>
      <c r="AG1922" s="8"/>
      <c r="AH1922" s="8"/>
      <c r="AI1922" s="8"/>
      <c r="AJ1922" s="8"/>
      <c r="AK1922" s="8"/>
      <c r="AL1922" s="8"/>
      <c r="AM1922" s="8"/>
      <c r="AN1922" s="8"/>
      <c r="AO1922" s="8"/>
      <c r="AP1922" s="8"/>
      <c r="AQ1922" s="8"/>
      <c r="AR1922" s="8"/>
      <c r="AS1922" s="8"/>
      <c r="AT1922" s="8"/>
      <c r="AU1922" s="8"/>
      <c r="AV1922" s="8"/>
      <c r="AW1922" s="8"/>
      <c r="AX1922" s="8"/>
      <c r="AY1922" s="8"/>
      <c r="AZ1922" s="8"/>
      <c r="BA1922" s="8"/>
      <c r="BB1922" s="8"/>
      <c r="BC1922" s="8"/>
      <c r="BD1922" s="8"/>
      <c r="BE1922" s="8"/>
      <c r="BF1922" s="8"/>
      <c r="BG1922" s="8"/>
      <c r="BH1922" s="8"/>
      <c r="BI1922" s="8"/>
      <c r="BJ1922" s="8"/>
      <c r="BK1922" s="8"/>
      <c r="BL1922" s="8"/>
      <c r="BM1922" s="8"/>
      <c r="BN1922" s="8"/>
      <c r="BO1922" s="8"/>
      <c r="BP1922" s="8"/>
      <c r="BQ1922" s="8"/>
      <c r="BR1922" s="16" t="str">
        <v>0- Port Costs</v>
      </c>
      <c r="BV1922" s="16" t="str">
        <v>0- Port Value</v>
      </c>
      <c r="BW1922" s="8"/>
      <c r="BX1922" s="16" t="str">
        <v>0</v>
      </c>
    </row>
    <row r="1923" spans="8:76" hidden="1" outlineLevel="1" x14ac:dyDescent="0.3">
      <c r="H1923" s="16" t="str">
        <v>0 - BM Costs</v>
      </c>
      <c r="L1923" s="16" t="str">
        <v>0 - BM Port</v>
      </c>
      <c r="N1923" s="16" t="str">
        <v>0 - Port Assets</v>
      </c>
      <c r="O1923" s="8"/>
      <c r="P1923" s="8"/>
      <c r="Q1923" s="8"/>
      <c r="R1923" s="8"/>
      <c r="S1923" s="8"/>
      <c r="T1923" s="8"/>
      <c r="U1923" s="8"/>
      <c r="V1923" s="8"/>
      <c r="W1923" s="8"/>
      <c r="X1923" s="8"/>
      <c r="Y1923" s="8"/>
      <c r="Z1923" s="8"/>
      <c r="AA1923" s="8"/>
      <c r="AB1923" s="8"/>
      <c r="AC1923" s="8"/>
      <c r="AD1923" s="8"/>
      <c r="AE1923" s="8"/>
      <c r="AF1923" s="8"/>
      <c r="AG1923" s="8"/>
      <c r="AH1923" s="8"/>
      <c r="AI1923" s="8"/>
      <c r="AJ1923" s="8"/>
      <c r="AK1923" s="8"/>
      <c r="AL1923" s="8"/>
      <c r="AM1923" s="8"/>
      <c r="AN1923" s="8"/>
      <c r="AO1923" s="8"/>
      <c r="AP1923" s="8"/>
      <c r="AQ1923" s="8"/>
      <c r="AR1923" s="8"/>
      <c r="AS1923" s="8"/>
      <c r="AT1923" s="8"/>
      <c r="AU1923" s="8"/>
      <c r="AV1923" s="8"/>
      <c r="AW1923" s="8"/>
      <c r="AX1923" s="8"/>
      <c r="AY1923" s="8"/>
      <c r="AZ1923" s="8"/>
      <c r="BA1923" s="8"/>
      <c r="BB1923" s="8"/>
      <c r="BC1923" s="8"/>
      <c r="BD1923" s="8"/>
      <c r="BE1923" s="8"/>
      <c r="BF1923" s="8"/>
      <c r="BG1923" s="8"/>
      <c r="BH1923" s="8"/>
      <c r="BI1923" s="8"/>
      <c r="BJ1923" s="8"/>
      <c r="BK1923" s="8"/>
      <c r="BL1923" s="8"/>
      <c r="BM1923" s="8"/>
      <c r="BN1923" s="8"/>
      <c r="BO1923" s="8"/>
      <c r="BP1923" s="8"/>
      <c r="BQ1923" s="8"/>
      <c r="BR1923" s="16" t="str">
        <v>0- Port Costs</v>
      </c>
      <c r="BV1923" s="16" t="str">
        <v>0- Port Value</v>
      </c>
      <c r="BW1923" s="8"/>
      <c r="BX1923" s="16" t="str">
        <v>0</v>
      </c>
    </row>
    <row r="1924" spans="8:76" hidden="1" outlineLevel="1" x14ac:dyDescent="0.3">
      <c r="H1924" s="16" t="str">
        <v>0 - BM Costs</v>
      </c>
      <c r="L1924" s="16" t="str">
        <v>0 - BM Port</v>
      </c>
      <c r="N1924" s="16" t="str">
        <v>0 - Port Assets</v>
      </c>
      <c r="O1924" s="8"/>
      <c r="P1924" s="8"/>
      <c r="Q1924" s="8"/>
      <c r="R1924" s="8"/>
      <c r="S1924" s="8"/>
      <c r="T1924" s="8"/>
      <c r="U1924" s="8"/>
      <c r="V1924" s="8"/>
      <c r="W1924" s="8"/>
      <c r="X1924" s="8"/>
      <c r="Y1924" s="8"/>
      <c r="Z1924" s="8"/>
      <c r="AA1924" s="8"/>
      <c r="AB1924" s="8"/>
      <c r="AC1924" s="8"/>
      <c r="AD1924" s="8"/>
      <c r="AE1924" s="8"/>
      <c r="AF1924" s="8"/>
      <c r="AG1924" s="8"/>
      <c r="AH1924" s="8"/>
      <c r="AI1924" s="8"/>
      <c r="AJ1924" s="8"/>
      <c r="AK1924" s="8"/>
      <c r="AL1924" s="8"/>
      <c r="AM1924" s="8"/>
      <c r="AN1924" s="8"/>
      <c r="AO1924" s="8"/>
      <c r="AP1924" s="8"/>
      <c r="AQ1924" s="8"/>
      <c r="AR1924" s="8"/>
      <c r="AS1924" s="8"/>
      <c r="AT1924" s="8"/>
      <c r="AU1924" s="8"/>
      <c r="AV1924" s="8"/>
      <c r="AW1924" s="8"/>
      <c r="AX1924" s="8"/>
      <c r="AY1924" s="8"/>
      <c r="AZ1924" s="8"/>
      <c r="BA1924" s="8"/>
      <c r="BB1924" s="8"/>
      <c r="BC1924" s="8"/>
      <c r="BD1924" s="8"/>
      <c r="BE1924" s="8"/>
      <c r="BF1924" s="8"/>
      <c r="BG1924" s="8"/>
      <c r="BH1924" s="8"/>
      <c r="BI1924" s="8"/>
      <c r="BJ1924" s="8"/>
      <c r="BK1924" s="8"/>
      <c r="BL1924" s="8"/>
      <c r="BM1924" s="8"/>
      <c r="BN1924" s="8"/>
      <c r="BO1924" s="8"/>
      <c r="BP1924" s="8"/>
      <c r="BQ1924" s="8"/>
      <c r="BR1924" s="16" t="str">
        <v>0- Port Costs</v>
      </c>
      <c r="BV1924" s="16" t="str">
        <v>0- Port Value</v>
      </c>
      <c r="BW1924" s="8"/>
      <c r="BX1924" s="16" t="str">
        <v>0</v>
      </c>
    </row>
    <row r="1925" spans="8:76" hidden="1" outlineLevel="1" x14ac:dyDescent="0.3">
      <c r="H1925" s="16" t="str">
        <v>0 - BM Costs</v>
      </c>
      <c r="L1925" s="16" t="str">
        <v>0 - BM Port</v>
      </c>
      <c r="N1925" s="16" t="str">
        <v>0 - Port Assets</v>
      </c>
      <c r="O1925" s="8"/>
      <c r="P1925" s="8"/>
      <c r="Q1925" s="8"/>
      <c r="R1925" s="8"/>
      <c r="S1925" s="8"/>
      <c r="T1925" s="8"/>
      <c r="U1925" s="8"/>
      <c r="V1925" s="8"/>
      <c r="W1925" s="8"/>
      <c r="X1925" s="8"/>
      <c r="Y1925" s="8"/>
      <c r="Z1925" s="8"/>
      <c r="AA1925" s="8"/>
      <c r="AB1925" s="8"/>
      <c r="AC1925" s="8"/>
      <c r="AD1925" s="8"/>
      <c r="AE1925" s="8"/>
      <c r="AF1925" s="8"/>
      <c r="AG1925" s="8"/>
      <c r="AH1925" s="8"/>
      <c r="AI1925" s="8"/>
      <c r="AJ1925" s="8"/>
      <c r="AK1925" s="8"/>
      <c r="AL1925" s="8"/>
      <c r="AM1925" s="8"/>
      <c r="AN1925" s="8"/>
      <c r="AO1925" s="8"/>
      <c r="AP1925" s="8"/>
      <c r="AQ1925" s="8"/>
      <c r="AR1925" s="8"/>
      <c r="AS1925" s="8"/>
      <c r="AT1925" s="8"/>
      <c r="AU1925" s="8"/>
      <c r="AV1925" s="8"/>
      <c r="AW1925" s="8"/>
      <c r="AX1925" s="8"/>
      <c r="AY1925" s="8"/>
      <c r="AZ1925" s="8"/>
      <c r="BA1925" s="8"/>
      <c r="BB1925" s="8"/>
      <c r="BC1925" s="8"/>
      <c r="BD1925" s="8"/>
      <c r="BE1925" s="8"/>
      <c r="BF1925" s="8"/>
      <c r="BG1925" s="8"/>
      <c r="BH1925" s="8"/>
      <c r="BI1925" s="8"/>
      <c r="BJ1925" s="8"/>
      <c r="BK1925" s="8"/>
      <c r="BL1925" s="8"/>
      <c r="BM1925" s="8"/>
      <c r="BN1925" s="8"/>
      <c r="BO1925" s="8"/>
      <c r="BP1925" s="8"/>
      <c r="BQ1925" s="8"/>
      <c r="BR1925" s="16" t="str">
        <v>0- Port Costs</v>
      </c>
      <c r="BV1925" s="16" t="str">
        <v>0- Port Value</v>
      </c>
      <c r="BW1925" s="8"/>
      <c r="BX1925" s="16" t="str">
        <v>0</v>
      </c>
    </row>
    <row r="1926" spans="8:76" hidden="1" outlineLevel="1" x14ac:dyDescent="0.3">
      <c r="H1926" s="16" t="str">
        <v>0 - BM Costs</v>
      </c>
      <c r="L1926" s="16" t="str">
        <v>0 - BM Port</v>
      </c>
      <c r="N1926" s="16" t="str">
        <v>0 - Port Assets</v>
      </c>
      <c r="O1926" s="8"/>
      <c r="P1926" s="8"/>
      <c r="Q1926" s="8"/>
      <c r="R1926" s="8"/>
      <c r="S1926" s="8"/>
      <c r="T1926" s="8"/>
      <c r="U1926" s="8"/>
      <c r="V1926" s="8"/>
      <c r="W1926" s="8"/>
      <c r="X1926" s="8"/>
      <c r="Y1926" s="8"/>
      <c r="Z1926" s="8"/>
      <c r="AA1926" s="8"/>
      <c r="AB1926" s="8"/>
      <c r="AC1926" s="8"/>
      <c r="AD1926" s="8"/>
      <c r="AE1926" s="8"/>
      <c r="AF1926" s="8"/>
      <c r="AG1926" s="8"/>
      <c r="AH1926" s="8"/>
      <c r="AI1926" s="8"/>
      <c r="AJ1926" s="8"/>
      <c r="AK1926" s="8"/>
      <c r="AL1926" s="8"/>
      <c r="AM1926" s="8"/>
      <c r="AN1926" s="8"/>
      <c r="AO1926" s="8"/>
      <c r="AP1926" s="8"/>
      <c r="AQ1926" s="8"/>
      <c r="AR1926" s="8"/>
      <c r="AS1926" s="8"/>
      <c r="AT1926" s="8"/>
      <c r="AU1926" s="8"/>
      <c r="AV1926" s="8"/>
      <c r="AW1926" s="8"/>
      <c r="AX1926" s="8"/>
      <c r="AY1926" s="8"/>
      <c r="AZ1926" s="8"/>
      <c r="BA1926" s="8"/>
      <c r="BB1926" s="8"/>
      <c r="BC1926" s="8"/>
      <c r="BD1926" s="8"/>
      <c r="BE1926" s="8"/>
      <c r="BF1926" s="8"/>
      <c r="BG1926" s="8"/>
      <c r="BH1926" s="8"/>
      <c r="BI1926" s="8"/>
      <c r="BJ1926" s="8"/>
      <c r="BK1926" s="8"/>
      <c r="BL1926" s="8"/>
      <c r="BM1926" s="8"/>
      <c r="BN1926" s="8"/>
      <c r="BO1926" s="8"/>
      <c r="BP1926" s="8"/>
      <c r="BQ1926" s="8"/>
      <c r="BR1926" s="16" t="str">
        <v>0- Port Costs</v>
      </c>
      <c r="BV1926" s="16" t="str">
        <v>0- Port Value</v>
      </c>
      <c r="BW1926" s="8"/>
      <c r="BX1926" s="16" t="str">
        <v>0</v>
      </c>
    </row>
    <row r="1927" spans="8:76" hidden="1" outlineLevel="1" x14ac:dyDescent="0.3">
      <c r="H1927" s="16" t="str">
        <v>0 - BM Costs</v>
      </c>
      <c r="L1927" s="16" t="str">
        <v>0 - BM Port</v>
      </c>
      <c r="N1927" s="16" t="str">
        <v>0 - Port Assets</v>
      </c>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c r="BD1927" s="8"/>
      <c r="BE1927" s="8"/>
      <c r="BF1927" s="8"/>
      <c r="BG1927" s="8"/>
      <c r="BH1927" s="8"/>
      <c r="BI1927" s="8"/>
      <c r="BJ1927" s="8"/>
      <c r="BK1927" s="8"/>
      <c r="BL1927" s="8"/>
      <c r="BM1927" s="8"/>
      <c r="BN1927" s="8"/>
      <c r="BO1927" s="8"/>
      <c r="BP1927" s="8"/>
      <c r="BQ1927" s="8"/>
      <c r="BR1927" s="16" t="str">
        <v>0- Port Costs</v>
      </c>
      <c r="BV1927" s="16" t="str">
        <v>0- Port Value</v>
      </c>
      <c r="BW1927" s="8"/>
      <c r="BX1927" s="16" t="str">
        <v>0</v>
      </c>
    </row>
    <row r="1928" spans="8:76" hidden="1" outlineLevel="1" x14ac:dyDescent="0.3">
      <c r="H1928" s="16" t="str">
        <v>0 - BM Costs</v>
      </c>
      <c r="L1928" s="16" t="str">
        <v>0 - BM Port</v>
      </c>
      <c r="N1928" s="16" t="str">
        <v>0 - Port Assets</v>
      </c>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c r="BD1928" s="8"/>
      <c r="BE1928" s="8"/>
      <c r="BF1928" s="8"/>
      <c r="BG1928" s="8"/>
      <c r="BH1928" s="8"/>
      <c r="BI1928" s="8"/>
      <c r="BJ1928" s="8"/>
      <c r="BK1928" s="8"/>
      <c r="BL1928" s="8"/>
      <c r="BM1928" s="8"/>
      <c r="BN1928" s="8"/>
      <c r="BO1928" s="8"/>
      <c r="BP1928" s="8"/>
      <c r="BQ1928" s="8"/>
      <c r="BR1928" s="16" t="str">
        <v>0- Port Costs</v>
      </c>
      <c r="BV1928" s="16" t="str">
        <v>0- Port Value</v>
      </c>
      <c r="BW1928" s="8"/>
      <c r="BX1928" s="16" t="str">
        <v>0</v>
      </c>
    </row>
    <row r="1929" spans="8:76" hidden="1" outlineLevel="1" x14ac:dyDescent="0.3">
      <c r="H1929" s="16" t="str">
        <v>0 - BM Costs</v>
      </c>
      <c r="L1929" s="16" t="str">
        <v>0 - BM Port</v>
      </c>
      <c r="N1929" s="16" t="str">
        <v>0 - Port Assets</v>
      </c>
      <c r="O1929" s="8"/>
      <c r="P1929" s="8"/>
      <c r="Q1929" s="8"/>
      <c r="R1929" s="8"/>
      <c r="S1929" s="8"/>
      <c r="T1929" s="8"/>
      <c r="U1929" s="8"/>
      <c r="V1929" s="8"/>
      <c r="W1929" s="8"/>
      <c r="X1929" s="8"/>
      <c r="Y1929" s="8"/>
      <c r="Z1929" s="8"/>
      <c r="AA1929" s="8"/>
      <c r="AB1929" s="8"/>
      <c r="AC1929" s="8"/>
      <c r="AD1929" s="8"/>
      <c r="AE1929" s="8"/>
      <c r="AF1929" s="8"/>
      <c r="AG1929" s="8"/>
      <c r="AH1929" s="8"/>
      <c r="AI1929" s="8"/>
      <c r="AJ1929" s="8"/>
      <c r="AK1929" s="8"/>
      <c r="AL1929" s="8"/>
      <c r="AM1929" s="8"/>
      <c r="AN1929" s="8"/>
      <c r="AO1929" s="8"/>
      <c r="AP1929" s="8"/>
      <c r="AQ1929" s="8"/>
      <c r="AR1929" s="8"/>
      <c r="AS1929" s="8"/>
      <c r="AT1929" s="8"/>
      <c r="AU1929" s="8"/>
      <c r="AV1929" s="8"/>
      <c r="AW1929" s="8"/>
      <c r="AX1929" s="8"/>
      <c r="AY1929" s="8"/>
      <c r="AZ1929" s="8"/>
      <c r="BA1929" s="8"/>
      <c r="BB1929" s="8"/>
      <c r="BC1929" s="8"/>
      <c r="BD1929" s="8"/>
      <c r="BE1929" s="8"/>
      <c r="BF1929" s="8"/>
      <c r="BG1929" s="8"/>
      <c r="BH1929" s="8"/>
      <c r="BI1929" s="8"/>
      <c r="BJ1929" s="8"/>
      <c r="BK1929" s="8"/>
      <c r="BL1929" s="8"/>
      <c r="BM1929" s="8"/>
      <c r="BN1929" s="8"/>
      <c r="BO1929" s="8"/>
      <c r="BP1929" s="8"/>
      <c r="BQ1929" s="8"/>
      <c r="BR1929" s="16" t="str">
        <v>0- Port Costs</v>
      </c>
      <c r="BV1929" s="16" t="str">
        <v>0- Port Value</v>
      </c>
      <c r="BW1929" s="8"/>
      <c r="BX1929" s="16" t="str">
        <v>0</v>
      </c>
    </row>
    <row r="1930" spans="8:76" hidden="1" outlineLevel="1" x14ac:dyDescent="0.3">
      <c r="H1930" s="16" t="str">
        <v>0 - BM Costs</v>
      </c>
      <c r="L1930" s="16" t="str">
        <v>0 - BM Port</v>
      </c>
      <c r="N1930" s="16" t="str">
        <v>0 - Port Assets</v>
      </c>
      <c r="O1930" s="8"/>
      <c r="P1930" s="8"/>
      <c r="Q1930" s="8"/>
      <c r="R1930" s="8"/>
      <c r="S1930" s="8"/>
      <c r="T1930" s="8"/>
      <c r="U1930" s="8"/>
      <c r="V1930" s="8"/>
      <c r="W1930" s="8"/>
      <c r="X1930" s="8"/>
      <c r="Y1930" s="8"/>
      <c r="Z1930" s="8"/>
      <c r="AA1930" s="8"/>
      <c r="AB1930" s="8"/>
      <c r="AC1930" s="8"/>
      <c r="AD1930" s="8"/>
      <c r="AE1930" s="8"/>
      <c r="AF1930" s="8"/>
      <c r="AG1930" s="8"/>
      <c r="AH1930" s="8"/>
      <c r="AI1930" s="8"/>
      <c r="AJ1930" s="8"/>
      <c r="AK1930" s="8"/>
      <c r="AL1930" s="8"/>
      <c r="AM1930" s="8"/>
      <c r="AN1930" s="8"/>
      <c r="AO1930" s="8"/>
      <c r="AP1930" s="8"/>
      <c r="AQ1930" s="8"/>
      <c r="AR1930" s="8"/>
      <c r="AS1930" s="8"/>
      <c r="AT1930" s="8"/>
      <c r="AU1930" s="8"/>
      <c r="AV1930" s="8"/>
      <c r="AW1930" s="8"/>
      <c r="AX1930" s="8"/>
      <c r="AY1930" s="8"/>
      <c r="AZ1930" s="8"/>
      <c r="BA1930" s="8"/>
      <c r="BB1930" s="8"/>
      <c r="BC1930" s="8"/>
      <c r="BD1930" s="8"/>
      <c r="BE1930" s="8"/>
      <c r="BF1930" s="8"/>
      <c r="BG1930" s="8"/>
      <c r="BH1930" s="8"/>
      <c r="BI1930" s="8"/>
      <c r="BJ1930" s="8"/>
      <c r="BK1930" s="8"/>
      <c r="BL1930" s="8"/>
      <c r="BM1930" s="8"/>
      <c r="BN1930" s="8"/>
      <c r="BO1930" s="8"/>
      <c r="BP1930" s="8"/>
      <c r="BQ1930" s="8"/>
      <c r="BR1930" s="16" t="str">
        <v>0- Port Costs</v>
      </c>
      <c r="BV1930" s="16" t="str">
        <v>0- Port Value</v>
      </c>
      <c r="BW1930" s="8"/>
      <c r="BX1930" s="16" t="str">
        <v>0</v>
      </c>
    </row>
    <row r="1931" spans="8:76" hidden="1" outlineLevel="1" x14ac:dyDescent="0.3">
      <c r="H1931" s="16" t="str">
        <v>0 - BM Costs</v>
      </c>
      <c r="L1931" s="16" t="str">
        <v>0 - BM Port</v>
      </c>
      <c r="N1931" s="16" t="str">
        <v>0 - Port Assets</v>
      </c>
      <c r="O1931" s="8"/>
      <c r="P1931" s="8"/>
      <c r="Q1931" s="8"/>
      <c r="R1931" s="8"/>
      <c r="S1931" s="8"/>
      <c r="T1931" s="8"/>
      <c r="U1931" s="8"/>
      <c r="V1931" s="8"/>
      <c r="W1931" s="8"/>
      <c r="X1931" s="8"/>
      <c r="Y1931" s="8"/>
      <c r="Z1931" s="8"/>
      <c r="AA1931" s="8"/>
      <c r="AB1931" s="8"/>
      <c r="AC1931" s="8"/>
      <c r="AD1931" s="8"/>
      <c r="AE1931" s="8"/>
      <c r="AF1931" s="8"/>
      <c r="AG1931" s="8"/>
      <c r="AH1931" s="8"/>
      <c r="AI1931" s="8"/>
      <c r="AJ1931" s="8"/>
      <c r="AK1931" s="8"/>
      <c r="AL1931" s="8"/>
      <c r="AM1931" s="8"/>
      <c r="AN1931" s="8"/>
      <c r="AO1931" s="8"/>
      <c r="AP1931" s="8"/>
      <c r="AQ1931" s="8"/>
      <c r="AR1931" s="8"/>
      <c r="AS1931" s="8"/>
      <c r="AT1931" s="8"/>
      <c r="AU1931" s="8"/>
      <c r="AV1931" s="8"/>
      <c r="AW1931" s="8"/>
      <c r="AX1931" s="8"/>
      <c r="AY1931" s="8"/>
      <c r="AZ1931" s="8"/>
      <c r="BA1931" s="8"/>
      <c r="BB1931" s="8"/>
      <c r="BC1931" s="8"/>
      <c r="BD1931" s="8"/>
      <c r="BE1931" s="8"/>
      <c r="BF1931" s="8"/>
      <c r="BG1931" s="8"/>
      <c r="BH1931" s="8"/>
      <c r="BI1931" s="8"/>
      <c r="BJ1931" s="8"/>
      <c r="BK1931" s="8"/>
      <c r="BL1931" s="8"/>
      <c r="BM1931" s="8"/>
      <c r="BN1931" s="8"/>
      <c r="BO1931" s="8"/>
      <c r="BP1931" s="8"/>
      <c r="BQ1931" s="8"/>
      <c r="BR1931" s="16" t="str">
        <v>0- Port Costs</v>
      </c>
      <c r="BV1931" s="16" t="str">
        <v>0- Port Value</v>
      </c>
      <c r="BW1931" s="8"/>
      <c r="BX1931" s="16" t="str">
        <v>0</v>
      </c>
    </row>
    <row r="1932" spans="8:76" hidden="1" outlineLevel="1" x14ac:dyDescent="0.3">
      <c r="H1932" s="16" t="str">
        <v>0 - BM Costs</v>
      </c>
      <c r="L1932" s="16" t="str">
        <v>0 - BM Port</v>
      </c>
      <c r="N1932" s="16" t="str">
        <v>0 - Port Assets</v>
      </c>
      <c r="O1932" s="8"/>
      <c r="P1932" s="8"/>
      <c r="Q1932" s="8"/>
      <c r="R1932" s="8"/>
      <c r="S1932" s="8"/>
      <c r="T1932" s="8"/>
      <c r="U1932" s="8"/>
      <c r="V1932" s="8"/>
      <c r="W1932" s="8"/>
      <c r="X1932" s="8"/>
      <c r="Y1932" s="8"/>
      <c r="Z1932" s="8"/>
      <c r="AA1932" s="8"/>
      <c r="AB1932" s="8"/>
      <c r="AC1932" s="8"/>
      <c r="AD1932" s="8"/>
      <c r="AE1932" s="8"/>
      <c r="AF1932" s="8"/>
      <c r="AG1932" s="8"/>
      <c r="AH1932" s="8"/>
      <c r="AI1932" s="8"/>
      <c r="AJ1932" s="8"/>
      <c r="AK1932" s="8"/>
      <c r="AL1932" s="8"/>
      <c r="AM1932" s="8"/>
      <c r="AN1932" s="8"/>
      <c r="AO1932" s="8"/>
      <c r="AP1932" s="8"/>
      <c r="AQ1932" s="8"/>
      <c r="AR1932" s="8"/>
      <c r="AS1932" s="8"/>
      <c r="AT1932" s="8"/>
      <c r="AU1932" s="8"/>
      <c r="AV1932" s="8"/>
      <c r="AW1932" s="8"/>
      <c r="AX1932" s="8"/>
      <c r="AY1932" s="8"/>
      <c r="AZ1932" s="8"/>
      <c r="BA1932" s="8"/>
      <c r="BB1932" s="8"/>
      <c r="BC1932" s="8"/>
      <c r="BD1932" s="8"/>
      <c r="BE1932" s="8"/>
      <c r="BF1932" s="8"/>
      <c r="BG1932" s="8"/>
      <c r="BH1932" s="8"/>
      <c r="BI1932" s="8"/>
      <c r="BJ1932" s="8"/>
      <c r="BK1932" s="8"/>
      <c r="BL1932" s="8"/>
      <c r="BM1932" s="8"/>
      <c r="BN1932" s="8"/>
      <c r="BO1932" s="8"/>
      <c r="BP1932" s="8"/>
      <c r="BQ1932" s="8"/>
      <c r="BR1932" s="16" t="str">
        <v>0- Port Costs</v>
      </c>
      <c r="BV1932" s="16" t="str">
        <v>0- Port Value</v>
      </c>
      <c r="BW1932" s="8"/>
      <c r="BX1932" s="16" t="str">
        <v>0</v>
      </c>
    </row>
    <row r="1933" spans="8:76" hidden="1" outlineLevel="1" x14ac:dyDescent="0.3">
      <c r="H1933" s="16" t="str">
        <v>0 - BM Costs</v>
      </c>
      <c r="L1933" s="16" t="str">
        <v>0 - BM Port</v>
      </c>
      <c r="N1933" s="16" t="str">
        <v>0 - Port Assets</v>
      </c>
      <c r="O1933" s="8"/>
      <c r="P1933" s="8"/>
      <c r="Q1933" s="8"/>
      <c r="R1933" s="8"/>
      <c r="S1933" s="8"/>
      <c r="T1933" s="8"/>
      <c r="U1933" s="8"/>
      <c r="V1933" s="8"/>
      <c r="W1933" s="8"/>
      <c r="X1933" s="8"/>
      <c r="Y1933" s="8"/>
      <c r="Z1933" s="8"/>
      <c r="AA1933" s="8"/>
      <c r="AB1933" s="8"/>
      <c r="AC1933" s="8"/>
      <c r="AD1933" s="8"/>
      <c r="AE1933" s="8"/>
      <c r="AF1933" s="8"/>
      <c r="AG1933" s="8"/>
      <c r="AH1933" s="8"/>
      <c r="AI1933" s="8"/>
      <c r="AJ1933" s="8"/>
      <c r="AK1933" s="8"/>
      <c r="AL1933" s="8"/>
      <c r="AM1933" s="8"/>
      <c r="AN1933" s="8"/>
      <c r="AO1933" s="8"/>
      <c r="AP1933" s="8"/>
      <c r="AQ1933" s="8"/>
      <c r="AR1933" s="8"/>
      <c r="AS1933" s="8"/>
      <c r="AT1933" s="8"/>
      <c r="AU1933" s="8"/>
      <c r="AV1933" s="8"/>
      <c r="AW1933" s="8"/>
      <c r="AX1933" s="8"/>
      <c r="AY1933" s="8"/>
      <c r="AZ1933" s="8"/>
      <c r="BA1933" s="8"/>
      <c r="BB1933" s="8"/>
      <c r="BC1933" s="8"/>
      <c r="BD1933" s="8"/>
      <c r="BE1933" s="8"/>
      <c r="BF1933" s="8"/>
      <c r="BG1933" s="8"/>
      <c r="BH1933" s="8"/>
      <c r="BI1933" s="8"/>
      <c r="BJ1933" s="8"/>
      <c r="BK1933" s="8"/>
      <c r="BL1933" s="8"/>
      <c r="BM1933" s="8"/>
      <c r="BN1933" s="8"/>
      <c r="BO1933" s="8"/>
      <c r="BP1933" s="8"/>
      <c r="BQ1933" s="8"/>
      <c r="BR1933" s="16" t="str">
        <v>0- Port Costs</v>
      </c>
      <c r="BV1933" s="16" t="str">
        <v>0- Port Value</v>
      </c>
      <c r="BW1933" s="8"/>
      <c r="BX1933" s="16" t="str">
        <v>0</v>
      </c>
    </row>
    <row r="1934" spans="8:76" hidden="1" outlineLevel="1" x14ac:dyDescent="0.3">
      <c r="H1934" s="16" t="str">
        <v>0 - BM Costs</v>
      </c>
      <c r="L1934" s="16" t="str">
        <v>0 - BM Port</v>
      </c>
      <c r="N1934" s="16" t="str">
        <v>0 - Port Assets</v>
      </c>
      <c r="O1934" s="8"/>
      <c r="P1934" s="8"/>
      <c r="Q1934" s="8"/>
      <c r="R1934" s="8"/>
      <c r="S1934" s="8"/>
      <c r="T1934" s="8"/>
      <c r="U1934" s="8"/>
      <c r="V1934" s="8"/>
      <c r="W1934" s="8"/>
      <c r="X1934" s="8"/>
      <c r="Y1934" s="8"/>
      <c r="Z1934" s="8"/>
      <c r="AA1934" s="8"/>
      <c r="AB1934" s="8"/>
      <c r="AC1934" s="8"/>
      <c r="AD1934" s="8"/>
      <c r="AE1934" s="8"/>
      <c r="AF1934" s="8"/>
      <c r="AG1934" s="8"/>
      <c r="AH1934" s="8"/>
      <c r="AI1934" s="8"/>
      <c r="AJ1934" s="8"/>
      <c r="AK1934" s="8"/>
      <c r="AL1934" s="8"/>
      <c r="AM1934" s="8"/>
      <c r="AN1934" s="8"/>
      <c r="AO1934" s="8"/>
      <c r="AP1934" s="8"/>
      <c r="AQ1934" s="8"/>
      <c r="AR1934" s="8"/>
      <c r="AS1934" s="8"/>
      <c r="AT1934" s="8"/>
      <c r="AU1934" s="8"/>
      <c r="AV1934" s="8"/>
      <c r="AW1934" s="8"/>
      <c r="AX1934" s="8"/>
      <c r="AY1934" s="8"/>
      <c r="AZ1934" s="8"/>
      <c r="BA1934" s="8"/>
      <c r="BB1934" s="8"/>
      <c r="BC1934" s="8"/>
      <c r="BD1934" s="8"/>
      <c r="BE1934" s="8"/>
      <c r="BF1934" s="8"/>
      <c r="BG1934" s="8"/>
      <c r="BH1934" s="8"/>
      <c r="BI1934" s="8"/>
      <c r="BJ1934" s="8"/>
      <c r="BK1934" s="8"/>
      <c r="BL1934" s="8"/>
      <c r="BM1934" s="8"/>
      <c r="BN1934" s="8"/>
      <c r="BO1934" s="8"/>
      <c r="BP1934" s="8"/>
      <c r="BQ1934" s="8"/>
      <c r="BR1934" s="16" t="str">
        <v>0- Port Costs</v>
      </c>
      <c r="BV1934" s="16" t="str">
        <v>0- Port Value</v>
      </c>
      <c r="BW1934" s="8"/>
      <c r="BX1934" s="16" t="str">
        <v>0</v>
      </c>
    </row>
    <row r="1935" spans="8:76" hidden="1" outlineLevel="1" x14ac:dyDescent="0.3">
      <c r="H1935" s="16" t="str">
        <v>0 - BM Costs</v>
      </c>
      <c r="L1935" s="16" t="str">
        <v>0 - BM Port</v>
      </c>
      <c r="N1935" s="16" t="str">
        <v>0 - Port Assets</v>
      </c>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c r="BD1935" s="8"/>
      <c r="BE1935" s="8"/>
      <c r="BF1935" s="8"/>
      <c r="BG1935" s="8"/>
      <c r="BH1935" s="8"/>
      <c r="BI1935" s="8"/>
      <c r="BJ1935" s="8"/>
      <c r="BK1935" s="8"/>
      <c r="BL1935" s="8"/>
      <c r="BM1935" s="8"/>
      <c r="BN1935" s="8"/>
      <c r="BO1935" s="8"/>
      <c r="BP1935" s="8"/>
      <c r="BQ1935" s="8"/>
      <c r="BR1935" s="16" t="str">
        <v>0- Port Costs</v>
      </c>
      <c r="BV1935" s="16" t="str">
        <v>0- Port Value</v>
      </c>
      <c r="BW1935" s="8"/>
      <c r="BX1935" s="16" t="str">
        <v>0</v>
      </c>
    </row>
    <row r="1936" spans="8:76" hidden="1" outlineLevel="1" x14ac:dyDescent="0.3">
      <c r="H1936" s="16" t="str">
        <v>0 - BM Costs</v>
      </c>
      <c r="L1936" s="16" t="str">
        <v>0 - BM Port</v>
      </c>
      <c r="N1936" s="16" t="str">
        <v>0 - Port Assets</v>
      </c>
      <c r="O1936" s="8"/>
      <c r="P1936" s="8"/>
      <c r="Q1936" s="8"/>
      <c r="R1936" s="8"/>
      <c r="S1936" s="8"/>
      <c r="T1936" s="8"/>
      <c r="U1936" s="8"/>
      <c r="V1936" s="8"/>
      <c r="W1936" s="8"/>
      <c r="X1936" s="8"/>
      <c r="Y1936" s="8"/>
      <c r="Z1936" s="8"/>
      <c r="AA1936" s="8"/>
      <c r="AB1936" s="8"/>
      <c r="AC1936" s="8"/>
      <c r="AD1936" s="8"/>
      <c r="AE1936" s="8"/>
      <c r="AF1936" s="8"/>
      <c r="AG1936" s="8"/>
      <c r="AH1936" s="8"/>
      <c r="AI1936" s="8"/>
      <c r="AJ1936" s="8"/>
      <c r="AK1936" s="8"/>
      <c r="AL1936" s="8"/>
      <c r="AM1936" s="8"/>
      <c r="AN1936" s="8"/>
      <c r="AO1936" s="8"/>
      <c r="AP1936" s="8"/>
      <c r="AQ1936" s="8"/>
      <c r="AR1936" s="8"/>
      <c r="AS1936" s="8"/>
      <c r="AT1936" s="8"/>
      <c r="AU1936" s="8"/>
      <c r="AV1936" s="8"/>
      <c r="AW1936" s="8"/>
      <c r="AX1936" s="8"/>
      <c r="AY1936" s="8"/>
      <c r="AZ1936" s="8"/>
      <c r="BA1936" s="8"/>
      <c r="BB1936" s="8"/>
      <c r="BC1936" s="8"/>
      <c r="BD1936" s="8"/>
      <c r="BE1936" s="8"/>
      <c r="BF1936" s="8"/>
      <c r="BG1936" s="8"/>
      <c r="BH1936" s="8"/>
      <c r="BI1936" s="8"/>
      <c r="BJ1936" s="8"/>
      <c r="BK1936" s="8"/>
      <c r="BL1936" s="8"/>
      <c r="BM1936" s="8"/>
      <c r="BN1936" s="8"/>
      <c r="BO1936" s="8"/>
      <c r="BP1936" s="8"/>
      <c r="BQ1936" s="8"/>
      <c r="BR1936" s="16" t="str">
        <v>0- Port Costs</v>
      </c>
      <c r="BV1936" s="16" t="str">
        <v>0- Port Value</v>
      </c>
      <c r="BW1936" s="8"/>
      <c r="BX1936" s="16" t="str">
        <v>0</v>
      </c>
    </row>
    <row r="1937" spans="8:76" hidden="1" outlineLevel="1" x14ac:dyDescent="0.3">
      <c r="H1937" s="16" t="str">
        <v>0 - BM Costs</v>
      </c>
      <c r="L1937" s="16" t="str">
        <v>0 - BM Port</v>
      </c>
      <c r="N1937" s="16" t="str">
        <v>0 - Port Assets</v>
      </c>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8"/>
      <c r="BQ1937" s="8"/>
      <c r="BR1937" s="16" t="str">
        <v>0- Port Costs</v>
      </c>
      <c r="BV1937" s="16" t="str">
        <v>0- Port Value</v>
      </c>
      <c r="BW1937" s="8"/>
      <c r="BX1937" s="16" t="str">
        <v>0</v>
      </c>
    </row>
    <row r="1938" spans="8:76" hidden="1" outlineLevel="1" x14ac:dyDescent="0.3">
      <c r="H1938" s="16" t="str">
        <v>0 - BM Costs</v>
      </c>
      <c r="L1938" s="16" t="str">
        <v>0 - BM Port</v>
      </c>
      <c r="N1938" s="16" t="str">
        <v>0 - Port Assets</v>
      </c>
      <c r="O1938" s="8"/>
      <c r="P1938" s="8"/>
      <c r="Q1938" s="8"/>
      <c r="R1938" s="8"/>
      <c r="S1938" s="8"/>
      <c r="T1938" s="8"/>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8"/>
      <c r="BQ1938" s="8"/>
      <c r="BR1938" s="16" t="str">
        <v>0- Port Costs</v>
      </c>
      <c r="BV1938" s="16" t="str">
        <v>0- Port Value</v>
      </c>
      <c r="BW1938" s="8"/>
      <c r="BX1938" s="16" t="str">
        <v>0</v>
      </c>
    </row>
    <row r="1939" spans="8:76" hidden="1" outlineLevel="1" x14ac:dyDescent="0.3">
      <c r="H1939" s="16" t="str">
        <v>0 - BM Costs</v>
      </c>
      <c r="L1939" s="16" t="str">
        <v>0 - BM Port</v>
      </c>
      <c r="N1939" s="16" t="str">
        <v>0 - Port Assets</v>
      </c>
      <c r="O1939" s="8"/>
      <c r="P1939" s="8"/>
      <c r="Q1939" s="8"/>
      <c r="R1939" s="8"/>
      <c r="S1939" s="8"/>
      <c r="T1939" s="8"/>
      <c r="U1939" s="8"/>
      <c r="V1939" s="8"/>
      <c r="W1939" s="8"/>
      <c r="X1939" s="8"/>
      <c r="Y1939" s="8"/>
      <c r="Z1939" s="8"/>
      <c r="AA1939" s="8"/>
      <c r="AB1939" s="8"/>
      <c r="AC1939" s="8"/>
      <c r="AD1939" s="8"/>
      <c r="AE1939" s="8"/>
      <c r="AF1939" s="8"/>
      <c r="AG1939" s="8"/>
      <c r="AH1939" s="8"/>
      <c r="AI1939" s="8"/>
      <c r="AJ1939" s="8"/>
      <c r="AK1939" s="8"/>
      <c r="AL1939" s="8"/>
      <c r="AM1939" s="8"/>
      <c r="AN1939" s="8"/>
      <c r="AO1939" s="8"/>
      <c r="AP1939" s="8"/>
      <c r="AQ1939" s="8"/>
      <c r="AR1939" s="8"/>
      <c r="AS1939" s="8"/>
      <c r="AT1939" s="8"/>
      <c r="AU1939" s="8"/>
      <c r="AV1939" s="8"/>
      <c r="AW1939" s="8"/>
      <c r="AX1939" s="8"/>
      <c r="AY1939" s="8"/>
      <c r="AZ1939" s="8"/>
      <c r="BA1939" s="8"/>
      <c r="BB1939" s="8"/>
      <c r="BC1939" s="8"/>
      <c r="BD1939" s="8"/>
      <c r="BE1939" s="8"/>
      <c r="BF1939" s="8"/>
      <c r="BG1939" s="8"/>
      <c r="BH1939" s="8"/>
      <c r="BI1939" s="8"/>
      <c r="BJ1939" s="8"/>
      <c r="BK1939" s="8"/>
      <c r="BL1939" s="8"/>
      <c r="BM1939" s="8"/>
      <c r="BN1939" s="8"/>
      <c r="BO1939" s="8"/>
      <c r="BP1939" s="8"/>
      <c r="BQ1939" s="8"/>
      <c r="BR1939" s="16" t="str">
        <v>0- Port Costs</v>
      </c>
      <c r="BV1939" s="16" t="str">
        <v>0- Port Value</v>
      </c>
      <c r="BW1939" s="8"/>
      <c r="BX1939" s="16" t="str">
        <v>0</v>
      </c>
    </row>
    <row r="1940" spans="8:76" hidden="1" outlineLevel="1" x14ac:dyDescent="0.3">
      <c r="H1940" s="16" t="str">
        <v>0 - BM Costs</v>
      </c>
      <c r="L1940" s="16" t="str">
        <v>0 - BM Port</v>
      </c>
      <c r="N1940" s="16" t="str">
        <v>0 - Port Assets</v>
      </c>
      <c r="O1940" s="8"/>
      <c r="P1940" s="8"/>
      <c r="Q1940" s="8"/>
      <c r="R1940" s="8"/>
      <c r="S1940" s="8"/>
      <c r="T1940" s="8"/>
      <c r="U1940" s="8"/>
      <c r="V1940" s="8"/>
      <c r="W1940" s="8"/>
      <c r="X1940" s="8"/>
      <c r="Y1940" s="8"/>
      <c r="Z1940" s="8"/>
      <c r="AA1940" s="8"/>
      <c r="AB1940" s="8"/>
      <c r="AC1940" s="8"/>
      <c r="AD1940" s="8"/>
      <c r="AE1940" s="8"/>
      <c r="AF1940" s="8"/>
      <c r="AG1940" s="8"/>
      <c r="AH1940" s="8"/>
      <c r="AI1940" s="8"/>
      <c r="AJ1940" s="8"/>
      <c r="AK1940" s="8"/>
      <c r="AL1940" s="8"/>
      <c r="AM1940" s="8"/>
      <c r="AN1940" s="8"/>
      <c r="AO1940" s="8"/>
      <c r="AP1940" s="8"/>
      <c r="AQ1940" s="8"/>
      <c r="AR1940" s="8"/>
      <c r="AS1940" s="8"/>
      <c r="AT1940" s="8"/>
      <c r="AU1940" s="8"/>
      <c r="AV1940" s="8"/>
      <c r="AW1940" s="8"/>
      <c r="AX1940" s="8"/>
      <c r="AY1940" s="8"/>
      <c r="AZ1940" s="8"/>
      <c r="BA1940" s="8"/>
      <c r="BB1940" s="8"/>
      <c r="BC1940" s="8"/>
      <c r="BD1940" s="8"/>
      <c r="BE1940" s="8"/>
      <c r="BF1940" s="8"/>
      <c r="BG1940" s="8"/>
      <c r="BH1940" s="8"/>
      <c r="BI1940" s="8"/>
      <c r="BJ1940" s="8"/>
      <c r="BK1940" s="8"/>
      <c r="BL1940" s="8"/>
      <c r="BM1940" s="8"/>
      <c r="BN1940" s="8"/>
      <c r="BO1940" s="8"/>
      <c r="BP1940" s="8"/>
      <c r="BQ1940" s="8"/>
      <c r="BR1940" s="16" t="str">
        <v>0- Port Costs</v>
      </c>
      <c r="BV1940" s="16" t="str">
        <v>0- Port Value</v>
      </c>
      <c r="BW1940" s="8"/>
      <c r="BX1940" s="16" t="str">
        <v>0</v>
      </c>
    </row>
    <row r="1941" spans="8:76" hidden="1" outlineLevel="1" x14ac:dyDescent="0.3">
      <c r="H1941" s="16" t="str">
        <v>0 - BM Costs</v>
      </c>
      <c r="L1941" s="16" t="str">
        <v>0 - BM Port</v>
      </c>
      <c r="N1941" s="16" t="str">
        <v>0 - Port Assets</v>
      </c>
      <c r="O1941" s="8"/>
      <c r="P1941" s="8"/>
      <c r="Q1941" s="8"/>
      <c r="R1941" s="8"/>
      <c r="S1941" s="8"/>
      <c r="T1941" s="8"/>
      <c r="U1941" s="8"/>
      <c r="V1941" s="8"/>
      <c r="W1941" s="8"/>
      <c r="X1941" s="8"/>
      <c r="Y1941" s="8"/>
      <c r="Z1941" s="8"/>
      <c r="AA1941" s="8"/>
      <c r="AB1941" s="8"/>
      <c r="AC1941" s="8"/>
      <c r="AD1941" s="8"/>
      <c r="AE1941" s="8"/>
      <c r="AF1941" s="8"/>
      <c r="AG1941" s="8"/>
      <c r="AH1941" s="8"/>
      <c r="AI1941" s="8"/>
      <c r="AJ1941" s="8"/>
      <c r="AK1941" s="8"/>
      <c r="AL1941" s="8"/>
      <c r="AM1941" s="8"/>
      <c r="AN1941" s="8"/>
      <c r="AO1941" s="8"/>
      <c r="AP1941" s="8"/>
      <c r="AQ1941" s="8"/>
      <c r="AR1941" s="8"/>
      <c r="AS1941" s="8"/>
      <c r="AT1941" s="8"/>
      <c r="AU1941" s="8"/>
      <c r="AV1941" s="8"/>
      <c r="AW1941" s="8"/>
      <c r="AX1941" s="8"/>
      <c r="AY1941" s="8"/>
      <c r="AZ1941" s="8"/>
      <c r="BA1941" s="8"/>
      <c r="BB1941" s="8"/>
      <c r="BC1941" s="8"/>
      <c r="BD1941" s="8"/>
      <c r="BE1941" s="8"/>
      <c r="BF1941" s="8"/>
      <c r="BG1941" s="8"/>
      <c r="BH1941" s="8"/>
      <c r="BI1941" s="8"/>
      <c r="BJ1941" s="8"/>
      <c r="BK1941" s="8"/>
      <c r="BL1941" s="8"/>
      <c r="BM1941" s="8"/>
      <c r="BN1941" s="8"/>
      <c r="BO1941" s="8"/>
      <c r="BP1941" s="8"/>
      <c r="BQ1941" s="8"/>
      <c r="BR1941" s="16" t="str">
        <v>0- Port Costs</v>
      </c>
      <c r="BV1941" s="16" t="str">
        <v>0- Port Value</v>
      </c>
      <c r="BW1941" s="8"/>
      <c r="BX1941" s="16" t="str">
        <v>0</v>
      </c>
    </row>
    <row r="1942" spans="8:76" hidden="1" outlineLevel="1" x14ac:dyDescent="0.3">
      <c r="H1942" s="16" t="str">
        <v>0 - BM Costs</v>
      </c>
      <c r="L1942" s="16" t="str">
        <v>0 - BM Port</v>
      </c>
      <c r="N1942" s="16" t="str">
        <v>0 - Port Assets</v>
      </c>
      <c r="O1942" s="8"/>
      <c r="P1942" s="8"/>
      <c r="Q1942" s="8"/>
      <c r="R1942" s="8"/>
      <c r="S1942" s="8"/>
      <c r="T1942" s="8"/>
      <c r="U1942" s="8"/>
      <c r="V1942" s="8"/>
      <c r="W1942" s="8"/>
      <c r="X1942" s="8"/>
      <c r="Y1942" s="8"/>
      <c r="Z1942" s="8"/>
      <c r="AA1942" s="8"/>
      <c r="AB1942" s="8"/>
      <c r="AC1942" s="8"/>
      <c r="AD1942" s="8"/>
      <c r="AE1942" s="8"/>
      <c r="AF1942" s="8"/>
      <c r="AG1942" s="8"/>
      <c r="AH1942" s="8"/>
      <c r="AI1942" s="8"/>
      <c r="AJ1942" s="8"/>
      <c r="AK1942" s="8"/>
      <c r="AL1942" s="8"/>
      <c r="AM1942" s="8"/>
      <c r="AN1942" s="8"/>
      <c r="AO1942" s="8"/>
      <c r="AP1942" s="8"/>
      <c r="AQ1942" s="8"/>
      <c r="AR1942" s="8"/>
      <c r="AS1942" s="8"/>
      <c r="AT1942" s="8"/>
      <c r="AU1942" s="8"/>
      <c r="AV1942" s="8"/>
      <c r="AW1942" s="8"/>
      <c r="AX1942" s="8"/>
      <c r="AY1942" s="8"/>
      <c r="AZ1942" s="8"/>
      <c r="BA1942" s="8"/>
      <c r="BB1942" s="8"/>
      <c r="BC1942" s="8"/>
      <c r="BD1942" s="8"/>
      <c r="BE1942" s="8"/>
      <c r="BF1942" s="8"/>
      <c r="BG1942" s="8"/>
      <c r="BH1942" s="8"/>
      <c r="BI1942" s="8"/>
      <c r="BJ1942" s="8"/>
      <c r="BK1942" s="8"/>
      <c r="BL1942" s="8"/>
      <c r="BM1942" s="8"/>
      <c r="BN1942" s="8"/>
      <c r="BO1942" s="8"/>
      <c r="BP1942" s="8"/>
      <c r="BQ1942" s="8"/>
      <c r="BR1942" s="16" t="str">
        <v>0- Port Costs</v>
      </c>
      <c r="BV1942" s="16" t="str">
        <v>0- Port Value</v>
      </c>
      <c r="BW1942" s="8"/>
      <c r="BX1942" s="16" t="str">
        <v>0</v>
      </c>
    </row>
    <row r="1943" spans="8:76" hidden="1" outlineLevel="1" x14ac:dyDescent="0.3">
      <c r="H1943" s="16" t="str">
        <v>0 - BM Costs</v>
      </c>
      <c r="L1943" s="16" t="str">
        <v>0 - BM Port</v>
      </c>
      <c r="N1943" s="16" t="str">
        <v>0 - Port Assets</v>
      </c>
      <c r="O1943" s="8"/>
      <c r="P1943" s="8"/>
      <c r="Q1943" s="8"/>
      <c r="R1943" s="8"/>
      <c r="S1943" s="8"/>
      <c r="T1943" s="8"/>
      <c r="U1943" s="8"/>
      <c r="V1943" s="8"/>
      <c r="W1943" s="8"/>
      <c r="X1943" s="8"/>
      <c r="Y1943" s="8"/>
      <c r="Z1943" s="8"/>
      <c r="AA1943" s="8"/>
      <c r="AB1943" s="8"/>
      <c r="AC1943" s="8"/>
      <c r="AD1943" s="8"/>
      <c r="AE1943" s="8"/>
      <c r="AF1943" s="8"/>
      <c r="AG1943" s="8"/>
      <c r="AH1943" s="8"/>
      <c r="AI1943" s="8"/>
      <c r="AJ1943" s="8"/>
      <c r="AK1943" s="8"/>
      <c r="AL1943" s="8"/>
      <c r="AM1943" s="8"/>
      <c r="AN1943" s="8"/>
      <c r="AO1943" s="8"/>
      <c r="AP1943" s="8"/>
      <c r="AQ1943" s="8"/>
      <c r="AR1943" s="8"/>
      <c r="AS1943" s="8"/>
      <c r="AT1943" s="8"/>
      <c r="AU1943" s="8"/>
      <c r="AV1943" s="8"/>
      <c r="AW1943" s="8"/>
      <c r="AX1943" s="8"/>
      <c r="AY1943" s="8"/>
      <c r="AZ1943" s="8"/>
      <c r="BA1943" s="8"/>
      <c r="BB1943" s="8"/>
      <c r="BC1943" s="8"/>
      <c r="BD1943" s="8"/>
      <c r="BE1943" s="8"/>
      <c r="BF1943" s="8"/>
      <c r="BG1943" s="8"/>
      <c r="BH1943" s="8"/>
      <c r="BI1943" s="8"/>
      <c r="BJ1943" s="8"/>
      <c r="BK1943" s="8"/>
      <c r="BL1943" s="8"/>
      <c r="BM1943" s="8"/>
      <c r="BN1943" s="8"/>
      <c r="BO1943" s="8"/>
      <c r="BP1943" s="8"/>
      <c r="BQ1943" s="8"/>
      <c r="BR1943" s="16" t="str">
        <v>0- Port Costs</v>
      </c>
      <c r="BV1943" s="16" t="str">
        <v>0- Port Value</v>
      </c>
      <c r="BW1943" s="8"/>
      <c r="BX1943" s="16" t="str">
        <v>0</v>
      </c>
    </row>
    <row r="1944" spans="8:76" hidden="1" outlineLevel="1" x14ac:dyDescent="0.3">
      <c r="H1944" s="16" t="str">
        <v>0 - BM Costs</v>
      </c>
      <c r="L1944" s="16" t="str">
        <v>0 - BM Port</v>
      </c>
      <c r="N1944" s="16" t="str">
        <v>0 - Port Assets</v>
      </c>
      <c r="O1944" s="8"/>
      <c r="P1944" s="8"/>
      <c r="Q1944" s="8"/>
      <c r="R1944" s="8"/>
      <c r="S1944" s="8"/>
      <c r="T1944" s="8"/>
      <c r="U1944" s="8"/>
      <c r="V1944" s="8"/>
      <c r="W1944" s="8"/>
      <c r="X1944" s="8"/>
      <c r="Y1944" s="8"/>
      <c r="Z1944" s="8"/>
      <c r="AA1944" s="8"/>
      <c r="AB1944" s="8"/>
      <c r="AC1944" s="8"/>
      <c r="AD1944" s="8"/>
      <c r="AE1944" s="8"/>
      <c r="AF1944" s="8"/>
      <c r="AG1944" s="8"/>
      <c r="AH1944" s="8"/>
      <c r="AI1944" s="8"/>
      <c r="AJ1944" s="8"/>
      <c r="AK1944" s="8"/>
      <c r="AL1944" s="8"/>
      <c r="AM1944" s="8"/>
      <c r="AN1944" s="8"/>
      <c r="AO1944" s="8"/>
      <c r="AP1944" s="8"/>
      <c r="AQ1944" s="8"/>
      <c r="AR1944" s="8"/>
      <c r="AS1944" s="8"/>
      <c r="AT1944" s="8"/>
      <c r="AU1944" s="8"/>
      <c r="AV1944" s="8"/>
      <c r="AW1944" s="8"/>
      <c r="AX1944" s="8"/>
      <c r="AY1944" s="8"/>
      <c r="AZ1944" s="8"/>
      <c r="BA1944" s="8"/>
      <c r="BB1944" s="8"/>
      <c r="BC1944" s="8"/>
      <c r="BD1944" s="8"/>
      <c r="BE1944" s="8"/>
      <c r="BF1944" s="8"/>
      <c r="BG1944" s="8"/>
      <c r="BH1944" s="8"/>
      <c r="BI1944" s="8"/>
      <c r="BJ1944" s="8"/>
      <c r="BK1944" s="8"/>
      <c r="BL1944" s="8"/>
      <c r="BM1944" s="8"/>
      <c r="BN1944" s="8"/>
      <c r="BO1944" s="8"/>
      <c r="BP1944" s="8"/>
      <c r="BQ1944" s="8"/>
      <c r="BR1944" s="16" t="str">
        <v>0- Port Costs</v>
      </c>
      <c r="BV1944" s="16" t="str">
        <v>0- Port Value</v>
      </c>
      <c r="BW1944" s="8"/>
      <c r="BX1944" s="16" t="str">
        <v>0</v>
      </c>
    </row>
    <row r="1945" spans="8:76" hidden="1" outlineLevel="1" x14ac:dyDescent="0.3">
      <c r="H1945" s="16" t="str">
        <v>0 - BM Costs</v>
      </c>
      <c r="L1945" s="16" t="str">
        <v>0 - BM Port</v>
      </c>
      <c r="N1945" s="16" t="str">
        <v>0 - Port Assets</v>
      </c>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c r="BD1945" s="8"/>
      <c r="BE1945" s="8"/>
      <c r="BF1945" s="8"/>
      <c r="BG1945" s="8"/>
      <c r="BH1945" s="8"/>
      <c r="BI1945" s="8"/>
      <c r="BJ1945" s="8"/>
      <c r="BK1945" s="8"/>
      <c r="BL1945" s="8"/>
      <c r="BM1945" s="8"/>
      <c r="BN1945" s="8"/>
      <c r="BO1945" s="8"/>
      <c r="BP1945" s="8"/>
      <c r="BQ1945" s="8"/>
      <c r="BR1945" s="16" t="str">
        <v>0- Port Costs</v>
      </c>
      <c r="BV1945" s="16" t="str">
        <v>0- Port Value</v>
      </c>
      <c r="BW1945" s="8"/>
      <c r="BX1945" s="16" t="str">
        <v>0</v>
      </c>
    </row>
    <row r="1946" spans="8:76" hidden="1" outlineLevel="1" x14ac:dyDescent="0.3">
      <c r="H1946" s="16" t="str">
        <v>0 - BM Costs</v>
      </c>
      <c r="L1946" s="16" t="str">
        <v>0 - BM Port</v>
      </c>
      <c r="N1946" s="16" t="str">
        <v>0 - Port Assets</v>
      </c>
      <c r="O1946" s="8"/>
      <c r="P1946" s="8"/>
      <c r="Q1946" s="8"/>
      <c r="R1946" s="8"/>
      <c r="S1946" s="8"/>
      <c r="T1946" s="8"/>
      <c r="U1946" s="8"/>
      <c r="V1946" s="8"/>
      <c r="W1946" s="8"/>
      <c r="X1946" s="8"/>
      <c r="Y1946" s="8"/>
      <c r="Z1946" s="8"/>
      <c r="AA1946" s="8"/>
      <c r="AB1946" s="8"/>
      <c r="AC1946" s="8"/>
      <c r="AD1946" s="8"/>
      <c r="AE1946" s="8"/>
      <c r="AF1946" s="8"/>
      <c r="AG1946" s="8"/>
      <c r="AH1946" s="8"/>
      <c r="AI1946" s="8"/>
      <c r="AJ1946" s="8"/>
      <c r="AK1946" s="8"/>
      <c r="AL1946" s="8"/>
      <c r="AM1946" s="8"/>
      <c r="AN1946" s="8"/>
      <c r="AO1946" s="8"/>
      <c r="AP1946" s="8"/>
      <c r="AQ1946" s="8"/>
      <c r="AR1946" s="8"/>
      <c r="AS1946" s="8"/>
      <c r="AT1946" s="8"/>
      <c r="AU1946" s="8"/>
      <c r="AV1946" s="8"/>
      <c r="AW1946" s="8"/>
      <c r="AX1946" s="8"/>
      <c r="AY1946" s="8"/>
      <c r="AZ1946" s="8"/>
      <c r="BA1946" s="8"/>
      <c r="BB1946" s="8"/>
      <c r="BC1946" s="8"/>
      <c r="BD1946" s="8"/>
      <c r="BE1946" s="8"/>
      <c r="BF1946" s="8"/>
      <c r="BG1946" s="8"/>
      <c r="BH1946" s="8"/>
      <c r="BI1946" s="8"/>
      <c r="BJ1946" s="8"/>
      <c r="BK1946" s="8"/>
      <c r="BL1946" s="8"/>
      <c r="BM1946" s="8"/>
      <c r="BN1946" s="8"/>
      <c r="BO1946" s="8"/>
      <c r="BP1946" s="8"/>
      <c r="BQ1946" s="8"/>
      <c r="BR1946" s="16" t="str">
        <v>0- Port Costs</v>
      </c>
      <c r="BV1946" s="16" t="str">
        <v>0- Port Value</v>
      </c>
      <c r="BW1946" s="8"/>
      <c r="BX1946" s="16" t="str">
        <v>0</v>
      </c>
    </row>
    <row r="1947" spans="8:76" hidden="1" outlineLevel="1" x14ac:dyDescent="0.3">
      <c r="H1947" s="16" t="str">
        <v>0 - BM Costs</v>
      </c>
      <c r="L1947" s="16" t="str">
        <v>0 - BM Port</v>
      </c>
      <c r="N1947" s="16" t="str">
        <v>0 - Port Assets</v>
      </c>
      <c r="O1947" s="8"/>
      <c r="P1947" s="8"/>
      <c r="Q1947" s="8"/>
      <c r="R1947" s="8"/>
      <c r="S1947" s="8"/>
      <c r="T1947" s="8"/>
      <c r="U1947" s="8"/>
      <c r="V1947" s="8"/>
      <c r="W1947" s="8"/>
      <c r="X1947" s="8"/>
      <c r="Y1947" s="8"/>
      <c r="Z1947" s="8"/>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c r="BD1947" s="8"/>
      <c r="BE1947" s="8"/>
      <c r="BF1947" s="8"/>
      <c r="BG1947" s="8"/>
      <c r="BH1947" s="8"/>
      <c r="BI1947" s="8"/>
      <c r="BJ1947" s="8"/>
      <c r="BK1947" s="8"/>
      <c r="BL1947" s="8"/>
      <c r="BM1947" s="8"/>
      <c r="BN1947" s="8"/>
      <c r="BO1947" s="8"/>
      <c r="BP1947" s="8"/>
      <c r="BQ1947" s="8"/>
      <c r="BR1947" s="16" t="str">
        <v>0- Port Costs</v>
      </c>
      <c r="BV1947" s="16" t="str">
        <v>0- Port Value</v>
      </c>
      <c r="BW1947" s="8"/>
      <c r="BX1947" s="16" t="str">
        <v>0</v>
      </c>
    </row>
    <row r="1948" spans="8:76" hidden="1" outlineLevel="1" x14ac:dyDescent="0.3">
      <c r="H1948" s="16" t="str">
        <v>0 - BM Costs</v>
      </c>
      <c r="L1948" s="16" t="str">
        <v>0 - BM Port</v>
      </c>
      <c r="N1948" s="16" t="str">
        <v>0 - Port Assets</v>
      </c>
      <c r="O1948" s="8"/>
      <c r="P1948" s="8"/>
      <c r="Q1948" s="8"/>
      <c r="R1948" s="8"/>
      <c r="S1948" s="8"/>
      <c r="T1948" s="8"/>
      <c r="U1948" s="8"/>
      <c r="V1948" s="8"/>
      <c r="W1948" s="8"/>
      <c r="X1948" s="8"/>
      <c r="Y1948" s="8"/>
      <c r="Z1948" s="8"/>
      <c r="AA1948" s="8"/>
      <c r="AB1948" s="8"/>
      <c r="AC1948" s="8"/>
      <c r="AD1948" s="8"/>
      <c r="AE1948" s="8"/>
      <c r="AF1948" s="8"/>
      <c r="AG1948" s="8"/>
      <c r="AH1948" s="8"/>
      <c r="AI1948" s="8"/>
      <c r="AJ1948" s="8"/>
      <c r="AK1948" s="8"/>
      <c r="AL1948" s="8"/>
      <c r="AM1948" s="8"/>
      <c r="AN1948" s="8"/>
      <c r="AO1948" s="8"/>
      <c r="AP1948" s="8"/>
      <c r="AQ1948" s="8"/>
      <c r="AR1948" s="8"/>
      <c r="AS1948" s="8"/>
      <c r="AT1948" s="8"/>
      <c r="AU1948" s="8"/>
      <c r="AV1948" s="8"/>
      <c r="AW1948" s="8"/>
      <c r="AX1948" s="8"/>
      <c r="AY1948" s="8"/>
      <c r="AZ1948" s="8"/>
      <c r="BA1948" s="8"/>
      <c r="BB1948" s="8"/>
      <c r="BC1948" s="8"/>
      <c r="BD1948" s="8"/>
      <c r="BE1948" s="8"/>
      <c r="BF1948" s="8"/>
      <c r="BG1948" s="8"/>
      <c r="BH1948" s="8"/>
      <c r="BI1948" s="8"/>
      <c r="BJ1948" s="8"/>
      <c r="BK1948" s="8"/>
      <c r="BL1948" s="8"/>
      <c r="BM1948" s="8"/>
      <c r="BN1948" s="8"/>
      <c r="BO1948" s="8"/>
      <c r="BP1948" s="8"/>
      <c r="BQ1948" s="8"/>
      <c r="BR1948" s="16" t="str">
        <v>0- Port Costs</v>
      </c>
      <c r="BV1948" s="16" t="str">
        <v>0- Port Value</v>
      </c>
      <c r="BW1948" s="8"/>
      <c r="BX1948" s="16" t="str">
        <v>0</v>
      </c>
    </row>
    <row r="1949" spans="8:76" hidden="1" outlineLevel="1" x14ac:dyDescent="0.3">
      <c r="H1949" s="16" t="str">
        <v>0 - BM Costs</v>
      </c>
      <c r="L1949" s="16" t="str">
        <v>0 - BM Port</v>
      </c>
      <c r="N1949" s="16" t="str">
        <v>0 - Port Assets</v>
      </c>
      <c r="O1949" s="8"/>
      <c r="P1949" s="8"/>
      <c r="Q1949" s="8"/>
      <c r="R1949" s="8"/>
      <c r="S1949" s="8"/>
      <c r="T1949" s="8"/>
      <c r="U1949" s="8"/>
      <c r="V1949" s="8"/>
      <c r="W1949" s="8"/>
      <c r="X1949" s="8"/>
      <c r="Y1949" s="8"/>
      <c r="Z1949" s="8"/>
      <c r="AA1949" s="8"/>
      <c r="AB1949" s="8"/>
      <c r="AC1949" s="8"/>
      <c r="AD1949" s="8"/>
      <c r="AE1949" s="8"/>
      <c r="AF1949" s="8"/>
      <c r="AG1949" s="8"/>
      <c r="AH1949" s="8"/>
      <c r="AI1949" s="8"/>
      <c r="AJ1949" s="8"/>
      <c r="AK1949" s="8"/>
      <c r="AL1949" s="8"/>
      <c r="AM1949" s="8"/>
      <c r="AN1949" s="8"/>
      <c r="AO1949" s="8"/>
      <c r="AP1949" s="8"/>
      <c r="AQ1949" s="8"/>
      <c r="AR1949" s="8"/>
      <c r="AS1949" s="8"/>
      <c r="AT1949" s="8"/>
      <c r="AU1949" s="8"/>
      <c r="AV1949" s="8"/>
      <c r="AW1949" s="8"/>
      <c r="AX1949" s="8"/>
      <c r="AY1949" s="8"/>
      <c r="AZ1949" s="8"/>
      <c r="BA1949" s="8"/>
      <c r="BB1949" s="8"/>
      <c r="BC1949" s="8"/>
      <c r="BD1949" s="8"/>
      <c r="BE1949" s="8"/>
      <c r="BF1949" s="8"/>
      <c r="BG1949" s="8"/>
      <c r="BH1949" s="8"/>
      <c r="BI1949" s="8"/>
      <c r="BJ1949" s="8"/>
      <c r="BK1949" s="8"/>
      <c r="BL1949" s="8"/>
      <c r="BM1949" s="8"/>
      <c r="BN1949" s="8"/>
      <c r="BO1949" s="8"/>
      <c r="BP1949" s="8"/>
      <c r="BQ1949" s="8"/>
      <c r="BR1949" s="16" t="str">
        <v>0- Port Costs</v>
      </c>
      <c r="BV1949" s="16" t="str">
        <v>0- Port Value</v>
      </c>
      <c r="BW1949" s="8"/>
      <c r="BX1949" s="16" t="str">
        <v>0</v>
      </c>
    </row>
    <row r="1950" spans="8:76" hidden="1" outlineLevel="1" x14ac:dyDescent="0.3">
      <c r="H1950" s="16" t="str">
        <v>0 - BM Costs</v>
      </c>
      <c r="L1950" s="16" t="str">
        <v>0 - BM Port</v>
      </c>
      <c r="N1950" s="16" t="str">
        <v>0 - Port Assets</v>
      </c>
      <c r="O1950" s="8"/>
      <c r="P1950" s="8"/>
      <c r="Q1950" s="8"/>
      <c r="R1950" s="8"/>
      <c r="S1950" s="8"/>
      <c r="T1950" s="8"/>
      <c r="U1950" s="8"/>
      <c r="V1950" s="8"/>
      <c r="W1950" s="8"/>
      <c r="X1950" s="8"/>
      <c r="Y1950" s="8"/>
      <c r="Z1950" s="8"/>
      <c r="AA1950" s="8"/>
      <c r="AB1950" s="8"/>
      <c r="AC1950" s="8"/>
      <c r="AD1950" s="8"/>
      <c r="AE1950" s="8"/>
      <c r="AF1950" s="8"/>
      <c r="AG1950" s="8"/>
      <c r="AH1950" s="8"/>
      <c r="AI1950" s="8"/>
      <c r="AJ1950" s="8"/>
      <c r="AK1950" s="8"/>
      <c r="AL1950" s="8"/>
      <c r="AM1950" s="8"/>
      <c r="AN1950" s="8"/>
      <c r="AO1950" s="8"/>
      <c r="AP1950" s="8"/>
      <c r="AQ1950" s="8"/>
      <c r="AR1950" s="8"/>
      <c r="AS1950" s="8"/>
      <c r="AT1950" s="8"/>
      <c r="AU1950" s="8"/>
      <c r="AV1950" s="8"/>
      <c r="AW1950" s="8"/>
      <c r="AX1950" s="8"/>
      <c r="AY1950" s="8"/>
      <c r="AZ1950" s="8"/>
      <c r="BA1950" s="8"/>
      <c r="BB1950" s="8"/>
      <c r="BC1950" s="8"/>
      <c r="BD1950" s="8"/>
      <c r="BE1950" s="8"/>
      <c r="BF1950" s="8"/>
      <c r="BG1950" s="8"/>
      <c r="BH1950" s="8"/>
      <c r="BI1950" s="8"/>
      <c r="BJ1950" s="8"/>
      <c r="BK1950" s="8"/>
      <c r="BL1950" s="8"/>
      <c r="BM1950" s="8"/>
      <c r="BN1950" s="8"/>
      <c r="BO1950" s="8"/>
      <c r="BP1950" s="8"/>
      <c r="BQ1950" s="8"/>
      <c r="BR1950" s="16" t="str">
        <v>0- Port Costs</v>
      </c>
      <c r="BV1950" s="16" t="str">
        <v>0- Port Value</v>
      </c>
      <c r="BW1950" s="8"/>
      <c r="BX1950" s="16" t="str">
        <v>0</v>
      </c>
    </row>
    <row r="1951" spans="8:76" hidden="1" outlineLevel="1" x14ac:dyDescent="0.3">
      <c r="H1951" s="16" t="str">
        <v>0 - BM Costs</v>
      </c>
      <c r="L1951" s="16" t="str">
        <v>0 - BM Port</v>
      </c>
      <c r="N1951" s="16" t="str">
        <v>0 - Port Assets</v>
      </c>
      <c r="O1951" s="8"/>
      <c r="P1951" s="8"/>
      <c r="Q1951" s="8"/>
      <c r="R1951" s="8"/>
      <c r="S1951" s="8"/>
      <c r="T1951" s="8"/>
      <c r="U1951" s="8"/>
      <c r="V1951" s="8"/>
      <c r="W1951" s="8"/>
      <c r="X1951" s="8"/>
      <c r="Y1951" s="8"/>
      <c r="Z1951" s="8"/>
      <c r="AA1951" s="8"/>
      <c r="AB1951" s="8"/>
      <c r="AC1951" s="8"/>
      <c r="AD1951" s="8"/>
      <c r="AE1951" s="8"/>
      <c r="AF1951" s="8"/>
      <c r="AG1951" s="8"/>
      <c r="AH1951" s="8"/>
      <c r="AI1951" s="8"/>
      <c r="AJ1951" s="8"/>
      <c r="AK1951" s="8"/>
      <c r="AL1951" s="8"/>
      <c r="AM1951" s="8"/>
      <c r="AN1951" s="8"/>
      <c r="AO1951" s="8"/>
      <c r="AP1951" s="8"/>
      <c r="AQ1951" s="8"/>
      <c r="AR1951" s="8"/>
      <c r="AS1951" s="8"/>
      <c r="AT1951" s="8"/>
      <c r="AU1951" s="8"/>
      <c r="AV1951" s="8"/>
      <c r="AW1951" s="8"/>
      <c r="AX1951" s="8"/>
      <c r="AY1951" s="8"/>
      <c r="AZ1951" s="8"/>
      <c r="BA1951" s="8"/>
      <c r="BB1951" s="8"/>
      <c r="BC1951" s="8"/>
      <c r="BD1951" s="8"/>
      <c r="BE1951" s="8"/>
      <c r="BF1951" s="8"/>
      <c r="BG1951" s="8"/>
      <c r="BH1951" s="8"/>
      <c r="BI1951" s="8"/>
      <c r="BJ1951" s="8"/>
      <c r="BK1951" s="8"/>
      <c r="BL1951" s="8"/>
      <c r="BM1951" s="8"/>
      <c r="BN1951" s="8"/>
      <c r="BO1951" s="8"/>
      <c r="BP1951" s="8"/>
      <c r="BQ1951" s="8"/>
      <c r="BR1951" s="16" t="str">
        <v>0- Port Costs</v>
      </c>
      <c r="BV1951" s="16" t="str">
        <v>0- Port Value</v>
      </c>
      <c r="BW1951" s="8"/>
      <c r="BX1951" s="16" t="str">
        <v>0</v>
      </c>
    </row>
    <row r="1952" spans="8:76" hidden="1" outlineLevel="1" x14ac:dyDescent="0.3">
      <c r="H1952" s="16" t="str">
        <v>0 - BM Costs</v>
      </c>
      <c r="L1952" s="16" t="str">
        <v>0 - BM Port</v>
      </c>
      <c r="N1952" s="16" t="str">
        <v>0 - Port Assets</v>
      </c>
      <c r="O1952" s="8"/>
      <c r="P1952" s="8"/>
      <c r="Q1952" s="8"/>
      <c r="R1952" s="8"/>
      <c r="S1952" s="8"/>
      <c r="T1952" s="8"/>
      <c r="U1952" s="8"/>
      <c r="V1952" s="8"/>
      <c r="W1952" s="8"/>
      <c r="X1952" s="8"/>
      <c r="Y1952" s="8"/>
      <c r="Z1952" s="8"/>
      <c r="AA1952" s="8"/>
      <c r="AB1952" s="8"/>
      <c r="AC1952" s="8"/>
      <c r="AD1952" s="8"/>
      <c r="AE1952" s="8"/>
      <c r="AF1952" s="8"/>
      <c r="AG1952" s="8"/>
      <c r="AH1952" s="8"/>
      <c r="AI1952" s="8"/>
      <c r="AJ1952" s="8"/>
      <c r="AK1952" s="8"/>
      <c r="AL1952" s="8"/>
      <c r="AM1952" s="8"/>
      <c r="AN1952" s="8"/>
      <c r="AO1952" s="8"/>
      <c r="AP1952" s="8"/>
      <c r="AQ1952" s="8"/>
      <c r="AR1952" s="8"/>
      <c r="AS1952" s="8"/>
      <c r="AT1952" s="8"/>
      <c r="AU1952" s="8"/>
      <c r="AV1952" s="8"/>
      <c r="AW1952" s="8"/>
      <c r="AX1952" s="8"/>
      <c r="AY1952" s="8"/>
      <c r="AZ1952" s="8"/>
      <c r="BA1952" s="8"/>
      <c r="BB1952" s="8"/>
      <c r="BC1952" s="8"/>
      <c r="BD1952" s="8"/>
      <c r="BE1952" s="8"/>
      <c r="BF1952" s="8"/>
      <c r="BG1952" s="8"/>
      <c r="BH1952" s="8"/>
      <c r="BI1952" s="8"/>
      <c r="BJ1952" s="8"/>
      <c r="BK1952" s="8"/>
      <c r="BL1952" s="8"/>
      <c r="BM1952" s="8"/>
      <c r="BN1952" s="8"/>
      <c r="BO1952" s="8"/>
      <c r="BP1952" s="8"/>
      <c r="BQ1952" s="8"/>
      <c r="BR1952" s="16" t="str">
        <v>0- Port Costs</v>
      </c>
      <c r="BV1952" s="16" t="str">
        <v>0- Port Value</v>
      </c>
      <c r="BW1952" s="8"/>
      <c r="BX1952" s="16" t="str">
        <v>0</v>
      </c>
    </row>
    <row r="1953" spans="8:76" hidden="1" outlineLevel="1" x14ac:dyDescent="0.3">
      <c r="H1953" s="16" t="str">
        <v>0 - BM Costs</v>
      </c>
      <c r="L1953" s="16" t="str">
        <v>0 - BM Port</v>
      </c>
      <c r="N1953" s="16" t="str">
        <v>0 - Port Assets</v>
      </c>
      <c r="O1953" s="8"/>
      <c r="P1953" s="8"/>
      <c r="Q1953" s="8"/>
      <c r="R1953" s="8"/>
      <c r="S1953" s="8"/>
      <c r="T1953" s="8"/>
      <c r="U1953" s="8"/>
      <c r="V1953" s="8"/>
      <c r="W1953" s="8"/>
      <c r="X1953" s="8"/>
      <c r="Y1953" s="8"/>
      <c r="Z1953" s="8"/>
      <c r="AA1953" s="8"/>
      <c r="AB1953" s="8"/>
      <c r="AC1953" s="8"/>
      <c r="AD1953" s="8"/>
      <c r="AE1953" s="8"/>
      <c r="AF1953" s="8"/>
      <c r="AG1953" s="8"/>
      <c r="AH1953" s="8"/>
      <c r="AI1953" s="8"/>
      <c r="AJ1953" s="8"/>
      <c r="AK1953" s="8"/>
      <c r="AL1953" s="8"/>
      <c r="AM1953" s="8"/>
      <c r="AN1953" s="8"/>
      <c r="AO1953" s="8"/>
      <c r="AP1953" s="8"/>
      <c r="AQ1953" s="8"/>
      <c r="AR1953" s="8"/>
      <c r="AS1953" s="8"/>
      <c r="AT1953" s="8"/>
      <c r="AU1953" s="8"/>
      <c r="AV1953" s="8"/>
      <c r="AW1953" s="8"/>
      <c r="AX1953" s="8"/>
      <c r="AY1953" s="8"/>
      <c r="AZ1953" s="8"/>
      <c r="BA1953" s="8"/>
      <c r="BB1953" s="8"/>
      <c r="BC1953" s="8"/>
      <c r="BD1953" s="8"/>
      <c r="BE1953" s="8"/>
      <c r="BF1953" s="8"/>
      <c r="BG1953" s="8"/>
      <c r="BH1953" s="8"/>
      <c r="BI1953" s="8"/>
      <c r="BJ1953" s="8"/>
      <c r="BK1953" s="8"/>
      <c r="BL1953" s="8"/>
      <c r="BM1953" s="8"/>
      <c r="BN1953" s="8"/>
      <c r="BO1953" s="8"/>
      <c r="BP1953" s="8"/>
      <c r="BQ1953" s="8"/>
      <c r="BR1953" s="16" t="str">
        <v>0- Port Costs</v>
      </c>
      <c r="BV1953" s="16" t="str">
        <v>0- Port Value</v>
      </c>
      <c r="BW1953" s="8"/>
      <c r="BX1953" s="16" t="str">
        <v>0</v>
      </c>
    </row>
    <row r="1954" spans="8:76" hidden="1" outlineLevel="1" x14ac:dyDescent="0.3">
      <c r="H1954" s="16" t="str">
        <v>0 - BM Costs</v>
      </c>
      <c r="L1954" s="16" t="str">
        <v>0 - BM Port</v>
      </c>
      <c r="N1954" s="16" t="str">
        <v>0 - Port Assets</v>
      </c>
      <c r="O1954" s="8"/>
      <c r="P1954" s="8"/>
      <c r="Q1954" s="8"/>
      <c r="R1954" s="8"/>
      <c r="S1954" s="8"/>
      <c r="T1954" s="8"/>
      <c r="U1954" s="8"/>
      <c r="V1954" s="8"/>
      <c r="W1954" s="8"/>
      <c r="X1954" s="8"/>
      <c r="Y1954" s="8"/>
      <c r="Z1954" s="8"/>
      <c r="AA1954" s="8"/>
      <c r="AB1954" s="8"/>
      <c r="AC1954" s="8"/>
      <c r="AD1954" s="8"/>
      <c r="AE1954" s="8"/>
      <c r="AF1954" s="8"/>
      <c r="AG1954" s="8"/>
      <c r="AH1954" s="8"/>
      <c r="AI1954" s="8"/>
      <c r="AJ1954" s="8"/>
      <c r="AK1954" s="8"/>
      <c r="AL1954" s="8"/>
      <c r="AM1954" s="8"/>
      <c r="AN1954" s="8"/>
      <c r="AO1954" s="8"/>
      <c r="AP1954" s="8"/>
      <c r="AQ1954" s="8"/>
      <c r="AR1954" s="8"/>
      <c r="AS1954" s="8"/>
      <c r="AT1954" s="8"/>
      <c r="AU1954" s="8"/>
      <c r="AV1954" s="8"/>
      <c r="AW1954" s="8"/>
      <c r="AX1954" s="8"/>
      <c r="AY1954" s="8"/>
      <c r="AZ1954" s="8"/>
      <c r="BA1954" s="8"/>
      <c r="BB1954" s="8"/>
      <c r="BC1954" s="8"/>
      <c r="BD1954" s="8"/>
      <c r="BE1954" s="8"/>
      <c r="BF1954" s="8"/>
      <c r="BG1954" s="8"/>
      <c r="BH1954" s="8"/>
      <c r="BI1954" s="8"/>
      <c r="BJ1954" s="8"/>
      <c r="BK1954" s="8"/>
      <c r="BL1954" s="8"/>
      <c r="BM1954" s="8"/>
      <c r="BN1954" s="8"/>
      <c r="BO1954" s="8"/>
      <c r="BP1954" s="8"/>
      <c r="BQ1954" s="8"/>
      <c r="BR1954" s="16" t="str">
        <v>0- Port Costs</v>
      </c>
      <c r="BV1954" s="16" t="str">
        <v>0- Port Value</v>
      </c>
      <c r="BW1954" s="8"/>
      <c r="BX1954" s="16" t="str">
        <v>0</v>
      </c>
    </row>
    <row r="1955" spans="8:76" hidden="1" outlineLevel="1" x14ac:dyDescent="0.3">
      <c r="H1955" s="16" t="str">
        <v>0 - BM Costs</v>
      </c>
      <c r="L1955" s="16" t="str">
        <v>0 - BM Port</v>
      </c>
      <c r="N1955" s="16" t="str">
        <v>0 - Port Assets</v>
      </c>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c r="BD1955" s="8"/>
      <c r="BE1955" s="8"/>
      <c r="BF1955" s="8"/>
      <c r="BG1955" s="8"/>
      <c r="BH1955" s="8"/>
      <c r="BI1955" s="8"/>
      <c r="BJ1955" s="8"/>
      <c r="BK1955" s="8"/>
      <c r="BL1955" s="8"/>
      <c r="BM1955" s="8"/>
      <c r="BN1955" s="8"/>
      <c r="BO1955" s="8"/>
      <c r="BP1955" s="8"/>
      <c r="BQ1955" s="8"/>
      <c r="BR1955" s="16" t="str">
        <v>0- Port Costs</v>
      </c>
      <c r="BV1955" s="16" t="str">
        <v>0- Port Value</v>
      </c>
      <c r="BW1955" s="8"/>
      <c r="BX1955" s="16" t="str">
        <v>0</v>
      </c>
    </row>
    <row r="1956" spans="8:76" hidden="1" outlineLevel="1" x14ac:dyDescent="0.3">
      <c r="H1956" s="16" t="str">
        <v>0 - BM Costs</v>
      </c>
      <c r="L1956" s="16" t="str">
        <v>0 - BM Port</v>
      </c>
      <c r="N1956" s="16" t="str">
        <v>0 - Port Assets</v>
      </c>
      <c r="O1956" s="8"/>
      <c r="P1956" s="8"/>
      <c r="Q1956" s="8"/>
      <c r="R1956" s="8"/>
      <c r="S1956" s="8"/>
      <c r="T1956" s="8"/>
      <c r="U1956" s="8"/>
      <c r="V1956" s="8"/>
      <c r="W1956" s="8"/>
      <c r="X1956" s="8"/>
      <c r="Y1956" s="8"/>
      <c r="Z1956" s="8"/>
      <c r="AA1956" s="8"/>
      <c r="AB1956" s="8"/>
      <c r="AC1956" s="8"/>
      <c r="AD1956" s="8"/>
      <c r="AE1956" s="8"/>
      <c r="AF1956" s="8"/>
      <c r="AG1956" s="8"/>
      <c r="AH1956" s="8"/>
      <c r="AI1956" s="8"/>
      <c r="AJ1956" s="8"/>
      <c r="AK1956" s="8"/>
      <c r="AL1956" s="8"/>
      <c r="AM1956" s="8"/>
      <c r="AN1956" s="8"/>
      <c r="AO1956" s="8"/>
      <c r="AP1956" s="8"/>
      <c r="AQ1956" s="8"/>
      <c r="AR1956" s="8"/>
      <c r="AS1956" s="8"/>
      <c r="AT1956" s="8"/>
      <c r="AU1956" s="8"/>
      <c r="AV1956" s="8"/>
      <c r="AW1956" s="8"/>
      <c r="AX1956" s="8"/>
      <c r="AY1956" s="8"/>
      <c r="AZ1956" s="8"/>
      <c r="BA1956" s="8"/>
      <c r="BB1956" s="8"/>
      <c r="BC1956" s="8"/>
      <c r="BD1956" s="8"/>
      <c r="BE1956" s="8"/>
      <c r="BF1956" s="8"/>
      <c r="BG1956" s="8"/>
      <c r="BH1956" s="8"/>
      <c r="BI1956" s="8"/>
      <c r="BJ1956" s="8"/>
      <c r="BK1956" s="8"/>
      <c r="BL1956" s="8"/>
      <c r="BM1956" s="8"/>
      <c r="BN1956" s="8"/>
      <c r="BO1956" s="8"/>
      <c r="BP1956" s="8"/>
      <c r="BQ1956" s="8"/>
      <c r="BR1956" s="16" t="str">
        <v>0- Port Costs</v>
      </c>
      <c r="BV1956" s="16" t="str">
        <v>0- Port Value</v>
      </c>
      <c r="BW1956" s="8"/>
      <c r="BX1956" s="16" t="str">
        <v>0</v>
      </c>
    </row>
    <row r="1957" spans="8:76" hidden="1" outlineLevel="1" x14ac:dyDescent="0.3">
      <c r="H1957" s="16" t="str">
        <v>0 - BM Costs</v>
      </c>
      <c r="L1957" s="16" t="str">
        <v>0 - BM Port</v>
      </c>
      <c r="N1957" s="16" t="str">
        <v>0 - Port Assets</v>
      </c>
      <c r="O1957" s="8"/>
      <c r="P1957" s="8"/>
      <c r="Q1957" s="8"/>
      <c r="R1957" s="8"/>
      <c r="S1957" s="8"/>
      <c r="T1957" s="8"/>
      <c r="U1957" s="8"/>
      <c r="V1957" s="8"/>
      <c r="W1957" s="8"/>
      <c r="X1957" s="8"/>
      <c r="Y1957" s="8"/>
      <c r="Z1957" s="8"/>
      <c r="AA1957" s="8"/>
      <c r="AB1957" s="8"/>
      <c r="AC1957" s="8"/>
      <c r="AD1957" s="8"/>
      <c r="AE1957" s="8"/>
      <c r="AF1957" s="8"/>
      <c r="AG1957" s="8"/>
      <c r="AH1957" s="8"/>
      <c r="AI1957" s="8"/>
      <c r="AJ1957" s="8"/>
      <c r="AK1957" s="8"/>
      <c r="AL1957" s="8"/>
      <c r="AM1957" s="8"/>
      <c r="AN1957" s="8"/>
      <c r="AO1957" s="8"/>
      <c r="AP1957" s="8"/>
      <c r="AQ1957" s="8"/>
      <c r="AR1957" s="8"/>
      <c r="AS1957" s="8"/>
      <c r="AT1957" s="8"/>
      <c r="AU1957" s="8"/>
      <c r="AV1957" s="8"/>
      <c r="AW1957" s="8"/>
      <c r="AX1957" s="8"/>
      <c r="AY1957" s="8"/>
      <c r="AZ1957" s="8"/>
      <c r="BA1957" s="8"/>
      <c r="BB1957" s="8"/>
      <c r="BC1957" s="8"/>
      <c r="BD1957" s="8"/>
      <c r="BE1957" s="8"/>
      <c r="BF1957" s="8"/>
      <c r="BG1957" s="8"/>
      <c r="BH1957" s="8"/>
      <c r="BI1957" s="8"/>
      <c r="BJ1957" s="8"/>
      <c r="BK1957" s="8"/>
      <c r="BL1957" s="8"/>
      <c r="BM1957" s="8"/>
      <c r="BN1957" s="8"/>
      <c r="BO1957" s="8"/>
      <c r="BP1957" s="8"/>
      <c r="BQ1957" s="8"/>
      <c r="BR1957" s="16" t="str">
        <v>0- Port Costs</v>
      </c>
      <c r="BV1957" s="16" t="str">
        <v>0- Port Value</v>
      </c>
      <c r="BW1957" s="8"/>
      <c r="BX1957" s="16" t="str">
        <v>0</v>
      </c>
    </row>
    <row r="1958" spans="8:76" hidden="1" outlineLevel="1" x14ac:dyDescent="0.3">
      <c r="H1958" s="16" t="str">
        <v>0 - BM Costs</v>
      </c>
      <c r="L1958" s="16" t="str">
        <v>0 - BM Port</v>
      </c>
      <c r="N1958" s="16" t="str">
        <v>0 - Port Assets</v>
      </c>
      <c r="O1958" s="8"/>
      <c r="P1958" s="8"/>
      <c r="Q1958" s="8"/>
      <c r="R1958" s="8"/>
      <c r="S1958" s="8"/>
      <c r="T1958" s="8"/>
      <c r="U1958" s="8"/>
      <c r="V1958" s="8"/>
      <c r="W1958" s="8"/>
      <c r="X1958" s="8"/>
      <c r="Y1958" s="8"/>
      <c r="Z1958" s="8"/>
      <c r="AA1958" s="8"/>
      <c r="AB1958" s="8"/>
      <c r="AC1958" s="8"/>
      <c r="AD1958" s="8"/>
      <c r="AE1958" s="8"/>
      <c r="AF1958" s="8"/>
      <c r="AG1958" s="8"/>
      <c r="AH1958" s="8"/>
      <c r="AI1958" s="8"/>
      <c r="AJ1958" s="8"/>
      <c r="AK1958" s="8"/>
      <c r="AL1958" s="8"/>
      <c r="AM1958" s="8"/>
      <c r="AN1958" s="8"/>
      <c r="AO1958" s="8"/>
      <c r="AP1958" s="8"/>
      <c r="AQ1958" s="8"/>
      <c r="AR1958" s="8"/>
      <c r="AS1958" s="8"/>
      <c r="AT1958" s="8"/>
      <c r="AU1958" s="8"/>
      <c r="AV1958" s="8"/>
      <c r="AW1958" s="8"/>
      <c r="AX1958" s="8"/>
      <c r="AY1958" s="8"/>
      <c r="AZ1958" s="8"/>
      <c r="BA1958" s="8"/>
      <c r="BB1958" s="8"/>
      <c r="BC1958" s="8"/>
      <c r="BD1958" s="8"/>
      <c r="BE1958" s="8"/>
      <c r="BF1958" s="8"/>
      <c r="BG1958" s="8"/>
      <c r="BH1958" s="8"/>
      <c r="BI1958" s="8"/>
      <c r="BJ1958" s="8"/>
      <c r="BK1958" s="8"/>
      <c r="BL1958" s="8"/>
      <c r="BM1958" s="8"/>
      <c r="BN1958" s="8"/>
      <c r="BO1958" s="8"/>
      <c r="BP1958" s="8"/>
      <c r="BQ1958" s="8"/>
      <c r="BR1958" s="16" t="str">
        <v>0- Port Costs</v>
      </c>
      <c r="BV1958" s="16" t="str">
        <v>0- Port Value</v>
      </c>
      <c r="BW1958" s="8"/>
      <c r="BX1958" s="16" t="str">
        <v>0</v>
      </c>
    </row>
    <row r="1959" spans="8:76" hidden="1" outlineLevel="1" x14ac:dyDescent="0.3">
      <c r="H1959" s="16" t="str">
        <v>0 - BM Costs</v>
      </c>
      <c r="L1959" s="16" t="str">
        <v>0 - BM Port</v>
      </c>
      <c r="N1959" s="16" t="str">
        <v>0 - Port Assets</v>
      </c>
      <c r="O1959" s="8"/>
      <c r="P1959" s="8"/>
      <c r="Q1959" s="8"/>
      <c r="R1959" s="8"/>
      <c r="S1959" s="8"/>
      <c r="T1959" s="8"/>
      <c r="U1959" s="8"/>
      <c r="V1959" s="8"/>
      <c r="W1959" s="8"/>
      <c r="X1959" s="8"/>
      <c r="Y1959" s="8"/>
      <c r="Z1959" s="8"/>
      <c r="AA1959" s="8"/>
      <c r="AB1959" s="8"/>
      <c r="AC1959" s="8"/>
      <c r="AD1959" s="8"/>
      <c r="AE1959" s="8"/>
      <c r="AF1959" s="8"/>
      <c r="AG1959" s="8"/>
      <c r="AH1959" s="8"/>
      <c r="AI1959" s="8"/>
      <c r="AJ1959" s="8"/>
      <c r="AK1959" s="8"/>
      <c r="AL1959" s="8"/>
      <c r="AM1959" s="8"/>
      <c r="AN1959" s="8"/>
      <c r="AO1959" s="8"/>
      <c r="AP1959" s="8"/>
      <c r="AQ1959" s="8"/>
      <c r="AR1959" s="8"/>
      <c r="AS1959" s="8"/>
      <c r="AT1959" s="8"/>
      <c r="AU1959" s="8"/>
      <c r="AV1959" s="8"/>
      <c r="AW1959" s="8"/>
      <c r="AX1959" s="8"/>
      <c r="AY1959" s="8"/>
      <c r="AZ1959" s="8"/>
      <c r="BA1959" s="8"/>
      <c r="BB1959" s="8"/>
      <c r="BC1959" s="8"/>
      <c r="BD1959" s="8"/>
      <c r="BE1959" s="8"/>
      <c r="BF1959" s="8"/>
      <c r="BG1959" s="8"/>
      <c r="BH1959" s="8"/>
      <c r="BI1959" s="8"/>
      <c r="BJ1959" s="8"/>
      <c r="BK1959" s="8"/>
      <c r="BL1959" s="8"/>
      <c r="BM1959" s="8"/>
      <c r="BN1959" s="8"/>
      <c r="BO1959" s="8"/>
      <c r="BP1959" s="8"/>
      <c r="BQ1959" s="8"/>
      <c r="BR1959" s="16" t="str">
        <v>0- Port Costs</v>
      </c>
      <c r="BV1959" s="16" t="str">
        <v>0- Port Value</v>
      </c>
      <c r="BW1959" s="8"/>
      <c r="BX1959" s="16" t="str">
        <v>0</v>
      </c>
    </row>
    <row r="1960" spans="8:76" hidden="1" outlineLevel="1" x14ac:dyDescent="0.3">
      <c r="H1960" s="16" t="str">
        <v>0 - BM Costs</v>
      </c>
      <c r="L1960" s="16" t="str">
        <v>0 - BM Port</v>
      </c>
      <c r="N1960" s="16" t="str">
        <v>0 - Port Assets</v>
      </c>
      <c r="O1960" s="8"/>
      <c r="P1960" s="8"/>
      <c r="Q1960" s="8"/>
      <c r="R1960" s="8"/>
      <c r="S1960" s="8"/>
      <c r="T1960" s="8"/>
      <c r="U1960" s="8"/>
      <c r="V1960" s="8"/>
      <c r="W1960" s="8"/>
      <c r="X1960" s="8"/>
      <c r="Y1960" s="8"/>
      <c r="Z1960" s="8"/>
      <c r="AA1960" s="8"/>
      <c r="AB1960" s="8"/>
      <c r="AC1960" s="8"/>
      <c r="AD1960" s="8"/>
      <c r="AE1960" s="8"/>
      <c r="AF1960" s="8"/>
      <c r="AG1960" s="8"/>
      <c r="AH1960" s="8"/>
      <c r="AI1960" s="8"/>
      <c r="AJ1960" s="8"/>
      <c r="AK1960" s="8"/>
      <c r="AL1960" s="8"/>
      <c r="AM1960" s="8"/>
      <c r="AN1960" s="8"/>
      <c r="AO1960" s="8"/>
      <c r="AP1960" s="8"/>
      <c r="AQ1960" s="8"/>
      <c r="AR1960" s="8"/>
      <c r="AS1960" s="8"/>
      <c r="AT1960" s="8"/>
      <c r="AU1960" s="8"/>
      <c r="AV1960" s="8"/>
      <c r="AW1960" s="8"/>
      <c r="AX1960" s="8"/>
      <c r="AY1960" s="8"/>
      <c r="AZ1960" s="8"/>
      <c r="BA1960" s="8"/>
      <c r="BB1960" s="8"/>
      <c r="BC1960" s="8"/>
      <c r="BD1960" s="8"/>
      <c r="BE1960" s="8"/>
      <c r="BF1960" s="8"/>
      <c r="BG1960" s="8"/>
      <c r="BH1960" s="8"/>
      <c r="BI1960" s="8"/>
      <c r="BJ1960" s="8"/>
      <c r="BK1960" s="8"/>
      <c r="BL1960" s="8"/>
      <c r="BM1960" s="8"/>
      <c r="BN1960" s="8"/>
      <c r="BO1960" s="8"/>
      <c r="BP1960" s="8"/>
      <c r="BQ1960" s="8"/>
      <c r="BR1960" s="16" t="str">
        <v>0- Port Costs</v>
      </c>
      <c r="BV1960" s="16" t="str">
        <v>0- Port Value</v>
      </c>
      <c r="BW1960" s="8"/>
      <c r="BX1960" s="16" t="str">
        <v>0</v>
      </c>
    </row>
    <row r="1961" spans="8:76" hidden="1" outlineLevel="1" x14ac:dyDescent="0.3">
      <c r="H1961" s="16" t="str">
        <v>0 - BM Costs</v>
      </c>
      <c r="L1961" s="16" t="str">
        <v>0 - BM Port</v>
      </c>
      <c r="N1961" s="16" t="str">
        <v>0 - Port Assets</v>
      </c>
      <c r="O1961" s="8"/>
      <c r="P1961" s="8"/>
      <c r="Q1961" s="8"/>
      <c r="R1961" s="8"/>
      <c r="S1961" s="8"/>
      <c r="T1961" s="8"/>
      <c r="U1961" s="8"/>
      <c r="V1961" s="8"/>
      <c r="W1961" s="8"/>
      <c r="X1961" s="8"/>
      <c r="Y1961" s="8"/>
      <c r="Z1961" s="8"/>
      <c r="AA1961" s="8"/>
      <c r="AB1961" s="8"/>
      <c r="AC1961" s="8"/>
      <c r="AD1961" s="8"/>
      <c r="AE1961" s="8"/>
      <c r="AF1961" s="8"/>
      <c r="AG1961" s="8"/>
      <c r="AH1961" s="8"/>
      <c r="AI1961" s="8"/>
      <c r="AJ1961" s="8"/>
      <c r="AK1961" s="8"/>
      <c r="AL1961" s="8"/>
      <c r="AM1961" s="8"/>
      <c r="AN1961" s="8"/>
      <c r="AO1961" s="8"/>
      <c r="AP1961" s="8"/>
      <c r="AQ1961" s="8"/>
      <c r="AR1961" s="8"/>
      <c r="AS1961" s="8"/>
      <c r="AT1961" s="8"/>
      <c r="AU1961" s="8"/>
      <c r="AV1961" s="8"/>
      <c r="AW1961" s="8"/>
      <c r="AX1961" s="8"/>
      <c r="AY1961" s="8"/>
      <c r="AZ1961" s="8"/>
      <c r="BA1961" s="8"/>
      <c r="BB1961" s="8"/>
      <c r="BC1961" s="8"/>
      <c r="BD1961" s="8"/>
      <c r="BE1961" s="8"/>
      <c r="BF1961" s="8"/>
      <c r="BG1961" s="8"/>
      <c r="BH1961" s="8"/>
      <c r="BI1961" s="8"/>
      <c r="BJ1961" s="8"/>
      <c r="BK1961" s="8"/>
      <c r="BL1961" s="8"/>
      <c r="BM1961" s="8"/>
      <c r="BN1961" s="8"/>
      <c r="BO1961" s="8"/>
      <c r="BP1961" s="8"/>
      <c r="BQ1961" s="8"/>
      <c r="BR1961" s="16" t="str">
        <v>0- Port Costs</v>
      </c>
      <c r="BV1961" s="16" t="str">
        <v>0- Port Value</v>
      </c>
      <c r="BW1961" s="8"/>
      <c r="BX1961" s="16" t="str">
        <v>0</v>
      </c>
    </row>
    <row r="1962" spans="8:76" hidden="1" outlineLevel="1" x14ac:dyDescent="0.3">
      <c r="H1962" s="16" t="str">
        <v>0 - BM Costs</v>
      </c>
      <c r="L1962" s="16" t="str">
        <v>0 - BM Port</v>
      </c>
      <c r="N1962" s="16" t="str">
        <v>0 - Port Assets</v>
      </c>
      <c r="O1962" s="8"/>
      <c r="P1962" s="8"/>
      <c r="Q1962" s="8"/>
      <c r="R1962" s="8"/>
      <c r="S1962" s="8"/>
      <c r="T1962" s="8"/>
      <c r="U1962" s="8"/>
      <c r="V1962" s="8"/>
      <c r="W1962" s="8"/>
      <c r="X1962" s="8"/>
      <c r="Y1962" s="8"/>
      <c r="Z1962" s="8"/>
      <c r="AA1962" s="8"/>
      <c r="AB1962" s="8"/>
      <c r="AC1962" s="8"/>
      <c r="AD1962" s="8"/>
      <c r="AE1962" s="8"/>
      <c r="AF1962" s="8"/>
      <c r="AG1962" s="8"/>
      <c r="AH1962" s="8"/>
      <c r="AI1962" s="8"/>
      <c r="AJ1962" s="8"/>
      <c r="AK1962" s="8"/>
      <c r="AL1962" s="8"/>
      <c r="AM1962" s="8"/>
      <c r="AN1962" s="8"/>
      <c r="AO1962" s="8"/>
      <c r="AP1962" s="8"/>
      <c r="AQ1962" s="8"/>
      <c r="AR1962" s="8"/>
      <c r="AS1962" s="8"/>
      <c r="AT1962" s="8"/>
      <c r="AU1962" s="8"/>
      <c r="AV1962" s="8"/>
      <c r="AW1962" s="8"/>
      <c r="AX1962" s="8"/>
      <c r="AY1962" s="8"/>
      <c r="AZ1962" s="8"/>
      <c r="BA1962" s="8"/>
      <c r="BB1962" s="8"/>
      <c r="BC1962" s="8"/>
      <c r="BD1962" s="8"/>
      <c r="BE1962" s="8"/>
      <c r="BF1962" s="8"/>
      <c r="BG1962" s="8"/>
      <c r="BH1962" s="8"/>
      <c r="BI1962" s="8"/>
      <c r="BJ1962" s="8"/>
      <c r="BK1962" s="8"/>
      <c r="BL1962" s="8"/>
      <c r="BM1962" s="8"/>
      <c r="BN1962" s="8"/>
      <c r="BO1962" s="8"/>
      <c r="BP1962" s="8"/>
      <c r="BQ1962" s="8"/>
      <c r="BR1962" s="16" t="str">
        <v>0- Port Costs</v>
      </c>
      <c r="BV1962" s="16" t="str">
        <v>0- Port Value</v>
      </c>
      <c r="BW1962" s="8"/>
      <c r="BX1962" s="16" t="str">
        <v>0</v>
      </c>
    </row>
    <row r="1963" spans="8:76" hidden="1" outlineLevel="1" x14ac:dyDescent="0.3">
      <c r="H1963" s="16" t="str">
        <v>0 - BM Costs</v>
      </c>
      <c r="L1963" s="16" t="str">
        <v>0 - BM Port</v>
      </c>
      <c r="N1963" s="16" t="str">
        <v>0 - Port Assets</v>
      </c>
      <c r="O1963" s="8"/>
      <c r="P1963" s="8"/>
      <c r="Q1963" s="8"/>
      <c r="R1963" s="8"/>
      <c r="S1963" s="8"/>
      <c r="T1963" s="8"/>
      <c r="U1963" s="8"/>
      <c r="V1963" s="8"/>
      <c r="W1963" s="8"/>
      <c r="X1963" s="8"/>
      <c r="Y1963" s="8"/>
      <c r="Z1963" s="8"/>
      <c r="AA1963" s="8"/>
      <c r="AB1963" s="8"/>
      <c r="AC1963" s="8"/>
      <c r="AD1963" s="8"/>
      <c r="AE1963" s="8"/>
      <c r="AF1963" s="8"/>
      <c r="AG1963" s="8"/>
      <c r="AH1963" s="8"/>
      <c r="AI1963" s="8"/>
      <c r="AJ1963" s="8"/>
      <c r="AK1963" s="8"/>
      <c r="AL1963" s="8"/>
      <c r="AM1963" s="8"/>
      <c r="AN1963" s="8"/>
      <c r="AO1963" s="8"/>
      <c r="AP1963" s="8"/>
      <c r="AQ1963" s="8"/>
      <c r="AR1963" s="8"/>
      <c r="AS1963" s="8"/>
      <c r="AT1963" s="8"/>
      <c r="AU1963" s="8"/>
      <c r="AV1963" s="8"/>
      <c r="AW1963" s="8"/>
      <c r="AX1963" s="8"/>
      <c r="AY1963" s="8"/>
      <c r="AZ1963" s="8"/>
      <c r="BA1963" s="8"/>
      <c r="BB1963" s="8"/>
      <c r="BC1963" s="8"/>
      <c r="BD1963" s="8"/>
      <c r="BE1963" s="8"/>
      <c r="BF1963" s="8"/>
      <c r="BG1963" s="8"/>
      <c r="BH1963" s="8"/>
      <c r="BI1963" s="8"/>
      <c r="BJ1963" s="8"/>
      <c r="BK1963" s="8"/>
      <c r="BL1963" s="8"/>
      <c r="BM1963" s="8"/>
      <c r="BN1963" s="8"/>
      <c r="BO1963" s="8"/>
      <c r="BP1963" s="8"/>
      <c r="BQ1963" s="8"/>
      <c r="BR1963" s="16" t="str">
        <v>0- Port Costs</v>
      </c>
      <c r="BV1963" s="16" t="str">
        <v>0- Port Value</v>
      </c>
      <c r="BW1963" s="8"/>
      <c r="BX1963" s="16" t="str">
        <v>0</v>
      </c>
    </row>
    <row r="1964" spans="8:76" hidden="1" outlineLevel="1" x14ac:dyDescent="0.3">
      <c r="H1964" s="16" t="str">
        <v>0 - BM Costs</v>
      </c>
      <c r="L1964" s="16" t="str">
        <v>0 - BM Port</v>
      </c>
      <c r="N1964" s="16" t="str">
        <v>0 - Port Assets</v>
      </c>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c r="BD1964" s="8"/>
      <c r="BE1964" s="8"/>
      <c r="BF1964" s="8"/>
      <c r="BG1964" s="8"/>
      <c r="BH1964" s="8"/>
      <c r="BI1964" s="8"/>
      <c r="BJ1964" s="8"/>
      <c r="BK1964" s="8"/>
      <c r="BL1964" s="8"/>
      <c r="BM1964" s="8"/>
      <c r="BN1964" s="8"/>
      <c r="BO1964" s="8"/>
      <c r="BP1964" s="8"/>
      <c r="BQ1964" s="8"/>
      <c r="BR1964" s="16" t="str">
        <v>0- Port Costs</v>
      </c>
      <c r="BV1964" s="16" t="str">
        <v>0- Port Value</v>
      </c>
      <c r="BW1964" s="8"/>
      <c r="BX1964" s="16" t="str">
        <v>0</v>
      </c>
    </row>
    <row r="1965" spans="8:76" hidden="1" outlineLevel="1" x14ac:dyDescent="0.3">
      <c r="H1965" s="16" t="str">
        <v>0 - BM Costs</v>
      </c>
      <c r="L1965" s="16" t="str">
        <v>0 - BM Port</v>
      </c>
      <c r="N1965" s="16" t="str">
        <v>0 - Port Assets</v>
      </c>
      <c r="O1965" s="8"/>
      <c r="P1965" s="8"/>
      <c r="Q1965" s="8"/>
      <c r="R1965" s="8"/>
      <c r="S1965" s="8"/>
      <c r="T1965" s="8"/>
      <c r="U1965" s="8"/>
      <c r="V1965" s="8"/>
      <c r="W1965" s="8"/>
      <c r="X1965" s="8"/>
      <c r="Y1965" s="8"/>
      <c r="Z1965" s="8"/>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c r="BD1965" s="8"/>
      <c r="BE1965" s="8"/>
      <c r="BF1965" s="8"/>
      <c r="BG1965" s="8"/>
      <c r="BH1965" s="8"/>
      <c r="BI1965" s="8"/>
      <c r="BJ1965" s="8"/>
      <c r="BK1965" s="8"/>
      <c r="BL1965" s="8"/>
      <c r="BM1965" s="8"/>
      <c r="BN1965" s="8"/>
      <c r="BO1965" s="8"/>
      <c r="BP1965" s="8"/>
      <c r="BQ1965" s="8"/>
      <c r="BR1965" s="16" t="str">
        <v>0- Port Costs</v>
      </c>
      <c r="BV1965" s="16" t="str">
        <v>0- Port Value</v>
      </c>
      <c r="BW1965" s="8"/>
      <c r="BX1965" s="16" t="str">
        <v>0</v>
      </c>
    </row>
    <row r="1966" spans="8:76" hidden="1" outlineLevel="1" x14ac:dyDescent="0.3">
      <c r="H1966" s="16" t="str">
        <v>0 - BM Costs</v>
      </c>
      <c r="L1966" s="16" t="str">
        <v>0 - BM Port</v>
      </c>
      <c r="N1966" s="16" t="str">
        <v>0 - Port Assets</v>
      </c>
      <c r="O1966" s="8"/>
      <c r="P1966" s="8"/>
      <c r="Q1966" s="8"/>
      <c r="R1966" s="8"/>
      <c r="S1966" s="8"/>
      <c r="T1966" s="8"/>
      <c r="U1966" s="8"/>
      <c r="V1966" s="8"/>
      <c r="W1966" s="8"/>
      <c r="X1966" s="8"/>
      <c r="Y1966" s="8"/>
      <c r="Z1966" s="8"/>
      <c r="AA1966" s="8"/>
      <c r="AB1966" s="8"/>
      <c r="AC1966" s="8"/>
      <c r="AD1966" s="8"/>
      <c r="AE1966" s="8"/>
      <c r="AF1966" s="8"/>
      <c r="AG1966" s="8"/>
      <c r="AH1966" s="8"/>
      <c r="AI1966" s="8"/>
      <c r="AJ1966" s="8"/>
      <c r="AK1966" s="8"/>
      <c r="AL1966" s="8"/>
      <c r="AM1966" s="8"/>
      <c r="AN1966" s="8"/>
      <c r="AO1966" s="8"/>
      <c r="AP1966" s="8"/>
      <c r="AQ1966" s="8"/>
      <c r="AR1966" s="8"/>
      <c r="AS1966" s="8"/>
      <c r="AT1966" s="8"/>
      <c r="AU1966" s="8"/>
      <c r="AV1966" s="8"/>
      <c r="AW1966" s="8"/>
      <c r="AX1966" s="8"/>
      <c r="AY1966" s="8"/>
      <c r="AZ1966" s="8"/>
      <c r="BA1966" s="8"/>
      <c r="BB1966" s="8"/>
      <c r="BC1966" s="8"/>
      <c r="BD1966" s="8"/>
      <c r="BE1966" s="8"/>
      <c r="BF1966" s="8"/>
      <c r="BG1966" s="8"/>
      <c r="BH1966" s="8"/>
      <c r="BI1966" s="8"/>
      <c r="BJ1966" s="8"/>
      <c r="BK1966" s="8"/>
      <c r="BL1966" s="8"/>
      <c r="BM1966" s="8"/>
      <c r="BN1966" s="8"/>
      <c r="BO1966" s="8"/>
      <c r="BP1966" s="8"/>
      <c r="BQ1966" s="8"/>
      <c r="BR1966" s="16" t="str">
        <v>0- Port Costs</v>
      </c>
      <c r="BV1966" s="16" t="str">
        <v>0- Port Value</v>
      </c>
      <c r="BW1966" s="8"/>
      <c r="BX1966" s="16" t="str">
        <v>0</v>
      </c>
    </row>
    <row r="1967" spans="8:76" hidden="1" outlineLevel="1" x14ac:dyDescent="0.3">
      <c r="H1967" s="16" t="str">
        <v>0 - BM Costs</v>
      </c>
      <c r="L1967" s="16" t="str">
        <v>0 - BM Port</v>
      </c>
      <c r="N1967" s="16" t="str">
        <v>0 - Port Assets</v>
      </c>
      <c r="O1967" s="8"/>
      <c r="P1967" s="8"/>
      <c r="Q1967" s="8"/>
      <c r="R1967" s="8"/>
      <c r="S1967" s="8"/>
      <c r="T1967" s="8"/>
      <c r="U1967" s="8"/>
      <c r="V1967" s="8"/>
      <c r="W1967" s="8"/>
      <c r="X1967" s="8"/>
      <c r="Y1967" s="8"/>
      <c r="Z1967" s="8"/>
      <c r="AA1967" s="8"/>
      <c r="AB1967" s="8"/>
      <c r="AC1967" s="8"/>
      <c r="AD1967" s="8"/>
      <c r="AE1967" s="8"/>
      <c r="AF1967" s="8"/>
      <c r="AG1967" s="8"/>
      <c r="AH1967" s="8"/>
      <c r="AI1967" s="8"/>
      <c r="AJ1967" s="8"/>
      <c r="AK1967" s="8"/>
      <c r="AL1967" s="8"/>
      <c r="AM1967" s="8"/>
      <c r="AN1967" s="8"/>
      <c r="AO1967" s="8"/>
      <c r="AP1967" s="8"/>
      <c r="AQ1967" s="8"/>
      <c r="AR1967" s="8"/>
      <c r="AS1967" s="8"/>
      <c r="AT1967" s="8"/>
      <c r="AU1967" s="8"/>
      <c r="AV1967" s="8"/>
      <c r="AW1967" s="8"/>
      <c r="AX1967" s="8"/>
      <c r="AY1967" s="8"/>
      <c r="AZ1967" s="8"/>
      <c r="BA1967" s="8"/>
      <c r="BB1967" s="8"/>
      <c r="BC1967" s="8"/>
      <c r="BD1967" s="8"/>
      <c r="BE1967" s="8"/>
      <c r="BF1967" s="8"/>
      <c r="BG1967" s="8"/>
      <c r="BH1967" s="8"/>
      <c r="BI1967" s="8"/>
      <c r="BJ1967" s="8"/>
      <c r="BK1967" s="8"/>
      <c r="BL1967" s="8"/>
      <c r="BM1967" s="8"/>
      <c r="BN1967" s="8"/>
      <c r="BO1967" s="8"/>
      <c r="BP1967" s="8"/>
      <c r="BQ1967" s="8"/>
      <c r="BR1967" s="16" t="str">
        <v>0- Port Costs</v>
      </c>
      <c r="BV1967" s="16" t="str">
        <v>0- Port Value</v>
      </c>
      <c r="BW1967" s="8"/>
      <c r="BX1967" s="16" t="str">
        <v>0</v>
      </c>
    </row>
    <row r="1968" spans="8:76" hidden="1" outlineLevel="1" x14ac:dyDescent="0.3">
      <c r="H1968" s="16" t="str">
        <v>0 - BM Costs</v>
      </c>
      <c r="L1968" s="16" t="str">
        <v>0 - BM Port</v>
      </c>
      <c r="N1968" s="16" t="str">
        <v>0 - Port Assets</v>
      </c>
      <c r="O1968" s="8"/>
      <c r="P1968" s="8"/>
      <c r="Q1968" s="8"/>
      <c r="R1968" s="8"/>
      <c r="S1968" s="8"/>
      <c r="T1968" s="8"/>
      <c r="U1968" s="8"/>
      <c r="V1968" s="8"/>
      <c r="W1968" s="8"/>
      <c r="X1968" s="8"/>
      <c r="Y1968" s="8"/>
      <c r="Z1968" s="8"/>
      <c r="AA1968" s="8"/>
      <c r="AB1968" s="8"/>
      <c r="AC1968" s="8"/>
      <c r="AD1968" s="8"/>
      <c r="AE1968" s="8"/>
      <c r="AF1968" s="8"/>
      <c r="AG1968" s="8"/>
      <c r="AH1968" s="8"/>
      <c r="AI1968" s="8"/>
      <c r="AJ1968" s="8"/>
      <c r="AK1968" s="8"/>
      <c r="AL1968" s="8"/>
      <c r="AM1968" s="8"/>
      <c r="AN1968" s="8"/>
      <c r="AO1968" s="8"/>
      <c r="AP1968" s="8"/>
      <c r="AQ1968" s="8"/>
      <c r="AR1968" s="8"/>
      <c r="AS1968" s="8"/>
      <c r="AT1968" s="8"/>
      <c r="AU1968" s="8"/>
      <c r="AV1968" s="8"/>
      <c r="AW1968" s="8"/>
      <c r="AX1968" s="8"/>
      <c r="AY1968" s="8"/>
      <c r="AZ1968" s="8"/>
      <c r="BA1968" s="8"/>
      <c r="BB1968" s="8"/>
      <c r="BC1968" s="8"/>
      <c r="BD1968" s="8"/>
      <c r="BE1968" s="8"/>
      <c r="BF1968" s="8"/>
      <c r="BG1968" s="8"/>
      <c r="BH1968" s="8"/>
      <c r="BI1968" s="8"/>
      <c r="BJ1968" s="8"/>
      <c r="BK1968" s="8"/>
      <c r="BL1968" s="8"/>
      <c r="BM1968" s="8"/>
      <c r="BN1968" s="8"/>
      <c r="BO1968" s="8"/>
      <c r="BP1968" s="8"/>
      <c r="BQ1968" s="8"/>
      <c r="BR1968" s="16" t="str">
        <v>0- Port Costs</v>
      </c>
      <c r="BV1968" s="16" t="str">
        <v>0- Port Value</v>
      </c>
      <c r="BW1968" s="8"/>
      <c r="BX1968" s="16" t="str">
        <v>0</v>
      </c>
    </row>
    <row r="1969" spans="8:76" hidden="1" outlineLevel="1" x14ac:dyDescent="0.3">
      <c r="H1969" s="16" t="str">
        <v>0 - BM Costs</v>
      </c>
      <c r="L1969" s="16" t="str">
        <v>0 - BM Port</v>
      </c>
      <c r="N1969" s="16" t="str">
        <v>0 - Port Assets</v>
      </c>
      <c r="O1969" s="8"/>
      <c r="P1969" s="8"/>
      <c r="Q1969" s="8"/>
      <c r="R1969" s="8"/>
      <c r="S1969" s="8"/>
      <c r="T1969" s="8"/>
      <c r="U1969" s="8"/>
      <c r="V1969" s="8"/>
      <c r="W1969" s="8"/>
      <c r="X1969" s="8"/>
      <c r="Y1969" s="8"/>
      <c r="Z1969" s="8"/>
      <c r="AA1969" s="8"/>
      <c r="AB1969" s="8"/>
      <c r="AC1969" s="8"/>
      <c r="AD1969" s="8"/>
      <c r="AE1969" s="8"/>
      <c r="AF1969" s="8"/>
      <c r="AG1969" s="8"/>
      <c r="AH1969" s="8"/>
      <c r="AI1969" s="8"/>
      <c r="AJ1969" s="8"/>
      <c r="AK1969" s="8"/>
      <c r="AL1969" s="8"/>
      <c r="AM1969" s="8"/>
      <c r="AN1969" s="8"/>
      <c r="AO1969" s="8"/>
      <c r="AP1969" s="8"/>
      <c r="AQ1969" s="8"/>
      <c r="AR1969" s="8"/>
      <c r="AS1969" s="8"/>
      <c r="AT1969" s="8"/>
      <c r="AU1969" s="8"/>
      <c r="AV1969" s="8"/>
      <c r="AW1969" s="8"/>
      <c r="AX1969" s="8"/>
      <c r="AY1969" s="8"/>
      <c r="AZ1969" s="8"/>
      <c r="BA1969" s="8"/>
      <c r="BB1969" s="8"/>
      <c r="BC1969" s="8"/>
      <c r="BD1969" s="8"/>
      <c r="BE1969" s="8"/>
      <c r="BF1969" s="8"/>
      <c r="BG1969" s="8"/>
      <c r="BH1969" s="8"/>
      <c r="BI1969" s="8"/>
      <c r="BJ1969" s="8"/>
      <c r="BK1969" s="8"/>
      <c r="BL1969" s="8"/>
      <c r="BM1969" s="8"/>
      <c r="BN1969" s="8"/>
      <c r="BO1969" s="8"/>
      <c r="BP1969" s="8"/>
      <c r="BQ1969" s="8"/>
      <c r="BR1969" s="16" t="str">
        <v>0- Port Costs</v>
      </c>
      <c r="BV1969" s="16" t="str">
        <v>0- Port Value</v>
      </c>
      <c r="BW1969" s="8"/>
      <c r="BX1969" s="16" t="str">
        <v>0</v>
      </c>
    </row>
    <row r="1970" spans="8:76" hidden="1" outlineLevel="1" x14ac:dyDescent="0.3">
      <c r="H1970" s="16" t="str">
        <v>0 - BM Costs</v>
      </c>
      <c r="L1970" s="16" t="str">
        <v>0 - BM Port</v>
      </c>
      <c r="N1970" s="16" t="str">
        <v>0 - Port Assets</v>
      </c>
      <c r="O1970" s="8"/>
      <c r="P1970" s="8"/>
      <c r="Q1970" s="8"/>
      <c r="R1970" s="8"/>
      <c r="S1970" s="8"/>
      <c r="T1970" s="8"/>
      <c r="U1970" s="8"/>
      <c r="V1970" s="8"/>
      <c r="W1970" s="8"/>
      <c r="X1970" s="8"/>
      <c r="Y1970" s="8"/>
      <c r="Z1970" s="8"/>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c r="BO1970" s="8"/>
      <c r="BP1970" s="8"/>
      <c r="BQ1970" s="8"/>
      <c r="BR1970" s="16" t="str">
        <v>0- Port Costs</v>
      </c>
      <c r="BV1970" s="16" t="str">
        <v>0- Port Value</v>
      </c>
      <c r="BW1970" s="8"/>
      <c r="BX1970" s="16" t="str">
        <v>0</v>
      </c>
    </row>
    <row r="1971" spans="8:76" hidden="1" outlineLevel="1" x14ac:dyDescent="0.3">
      <c r="H1971" s="16" t="str">
        <v>0 - BM Costs</v>
      </c>
      <c r="L1971" s="16" t="str">
        <v>0 - BM Port</v>
      </c>
      <c r="N1971" s="16" t="str">
        <v>0 - Port Assets</v>
      </c>
      <c r="O1971" s="8"/>
      <c r="P1971" s="8"/>
      <c r="Q1971" s="8"/>
      <c r="R1971" s="8"/>
      <c r="S1971" s="8"/>
      <c r="T1971" s="8"/>
      <c r="U1971" s="8"/>
      <c r="V1971" s="8"/>
      <c r="W1971" s="8"/>
      <c r="X1971" s="8"/>
      <c r="Y1971" s="8"/>
      <c r="Z1971" s="8"/>
      <c r="AA1971" s="8"/>
      <c r="AB1971" s="8"/>
      <c r="AC1971" s="8"/>
      <c r="AD1971" s="8"/>
      <c r="AE1971" s="8"/>
      <c r="AF1971" s="8"/>
      <c r="AG1971" s="8"/>
      <c r="AH1971" s="8"/>
      <c r="AI1971" s="8"/>
      <c r="AJ1971" s="8"/>
      <c r="AK1971" s="8"/>
      <c r="AL1971" s="8"/>
      <c r="AM1971" s="8"/>
      <c r="AN1971" s="8"/>
      <c r="AO1971" s="8"/>
      <c r="AP1971" s="8"/>
      <c r="AQ1971" s="8"/>
      <c r="AR1971" s="8"/>
      <c r="AS1971" s="8"/>
      <c r="AT1971" s="8"/>
      <c r="AU1971" s="8"/>
      <c r="AV1971" s="8"/>
      <c r="AW1971" s="8"/>
      <c r="AX1971" s="8"/>
      <c r="AY1971" s="8"/>
      <c r="AZ1971" s="8"/>
      <c r="BA1971" s="8"/>
      <c r="BB1971" s="8"/>
      <c r="BC1971" s="8"/>
      <c r="BD1971" s="8"/>
      <c r="BE1971" s="8"/>
      <c r="BF1971" s="8"/>
      <c r="BG1971" s="8"/>
      <c r="BH1971" s="8"/>
      <c r="BI1971" s="8"/>
      <c r="BJ1971" s="8"/>
      <c r="BK1971" s="8"/>
      <c r="BL1971" s="8"/>
      <c r="BM1971" s="8"/>
      <c r="BN1971" s="8"/>
      <c r="BO1971" s="8"/>
      <c r="BP1971" s="8"/>
      <c r="BQ1971" s="8"/>
      <c r="BR1971" s="16" t="str">
        <v>0- Port Costs</v>
      </c>
      <c r="BV1971" s="16" t="str">
        <v>0- Port Value</v>
      </c>
      <c r="BW1971" s="8"/>
      <c r="BX1971" s="16" t="str">
        <v>0</v>
      </c>
    </row>
    <row r="1972" spans="8:76" hidden="1" outlineLevel="1" x14ac:dyDescent="0.3">
      <c r="H1972" s="16" t="str">
        <v>0 - BM Costs</v>
      </c>
      <c r="L1972" s="16" t="str">
        <v>0 - BM Port</v>
      </c>
      <c r="N1972" s="16" t="str">
        <v>0 - Port Assets</v>
      </c>
      <c r="O1972" s="8"/>
      <c r="P1972" s="8"/>
      <c r="Q1972" s="8"/>
      <c r="R1972" s="8"/>
      <c r="S1972" s="8"/>
      <c r="T1972" s="8"/>
      <c r="U1972" s="8"/>
      <c r="V1972" s="8"/>
      <c r="W1972" s="8"/>
      <c r="X1972" s="8"/>
      <c r="Y1972" s="8"/>
      <c r="Z1972" s="8"/>
      <c r="AA1972" s="8"/>
      <c r="AB1972" s="8"/>
      <c r="AC1972" s="8"/>
      <c r="AD1972" s="8"/>
      <c r="AE1972" s="8"/>
      <c r="AF1972" s="8"/>
      <c r="AG1972" s="8"/>
      <c r="AH1972" s="8"/>
      <c r="AI1972" s="8"/>
      <c r="AJ1972" s="8"/>
      <c r="AK1972" s="8"/>
      <c r="AL1972" s="8"/>
      <c r="AM1972" s="8"/>
      <c r="AN1972" s="8"/>
      <c r="AO1972" s="8"/>
      <c r="AP1972" s="8"/>
      <c r="AQ1972" s="8"/>
      <c r="AR1972" s="8"/>
      <c r="AS1972" s="8"/>
      <c r="AT1972" s="8"/>
      <c r="AU1972" s="8"/>
      <c r="AV1972" s="8"/>
      <c r="AW1972" s="8"/>
      <c r="AX1972" s="8"/>
      <c r="AY1972" s="8"/>
      <c r="AZ1972" s="8"/>
      <c r="BA1972" s="8"/>
      <c r="BB1972" s="8"/>
      <c r="BC1972" s="8"/>
      <c r="BD1972" s="8"/>
      <c r="BE1972" s="8"/>
      <c r="BF1972" s="8"/>
      <c r="BG1972" s="8"/>
      <c r="BH1972" s="8"/>
      <c r="BI1972" s="8"/>
      <c r="BJ1972" s="8"/>
      <c r="BK1972" s="8"/>
      <c r="BL1972" s="8"/>
      <c r="BM1972" s="8"/>
      <c r="BN1972" s="8"/>
      <c r="BO1972" s="8"/>
      <c r="BP1972" s="8"/>
      <c r="BQ1972" s="8"/>
      <c r="BR1972" s="16" t="str">
        <v>0- Port Costs</v>
      </c>
      <c r="BV1972" s="16" t="str">
        <v>0- Port Value</v>
      </c>
      <c r="BW1972" s="8"/>
      <c r="BX1972" s="16" t="str">
        <v>0</v>
      </c>
    </row>
    <row r="1973" spans="8:76" hidden="1" outlineLevel="1" x14ac:dyDescent="0.3">
      <c r="H1973" s="16" t="str">
        <v>0 - BM Costs</v>
      </c>
      <c r="L1973" s="16" t="str">
        <v>0 - BM Port</v>
      </c>
      <c r="N1973" s="16" t="str">
        <v>0 - Port Assets</v>
      </c>
      <c r="O1973" s="8"/>
      <c r="P1973" s="8"/>
      <c r="Q1973" s="8"/>
      <c r="R1973" s="8"/>
      <c r="S1973" s="8"/>
      <c r="T1973" s="8"/>
      <c r="U1973" s="8"/>
      <c r="V1973" s="8"/>
      <c r="W1973" s="8"/>
      <c r="X1973" s="8"/>
      <c r="Y1973" s="8"/>
      <c r="Z1973" s="8"/>
      <c r="AA1973" s="8"/>
      <c r="AB1973" s="8"/>
      <c r="AC1973" s="8"/>
      <c r="AD1973" s="8"/>
      <c r="AE1973" s="8"/>
      <c r="AF1973" s="8"/>
      <c r="AG1973" s="8"/>
      <c r="AH1973" s="8"/>
      <c r="AI1973" s="8"/>
      <c r="AJ1973" s="8"/>
      <c r="AK1973" s="8"/>
      <c r="AL1973" s="8"/>
      <c r="AM1973" s="8"/>
      <c r="AN1973" s="8"/>
      <c r="AO1973" s="8"/>
      <c r="AP1973" s="8"/>
      <c r="AQ1973" s="8"/>
      <c r="AR1973" s="8"/>
      <c r="AS1973" s="8"/>
      <c r="AT1973" s="8"/>
      <c r="AU1973" s="8"/>
      <c r="AV1973" s="8"/>
      <c r="AW1973" s="8"/>
      <c r="AX1973" s="8"/>
      <c r="AY1973" s="8"/>
      <c r="AZ1973" s="8"/>
      <c r="BA1973" s="8"/>
      <c r="BB1973" s="8"/>
      <c r="BC1973" s="8"/>
      <c r="BD1973" s="8"/>
      <c r="BE1973" s="8"/>
      <c r="BF1973" s="8"/>
      <c r="BG1973" s="8"/>
      <c r="BH1973" s="8"/>
      <c r="BI1973" s="8"/>
      <c r="BJ1973" s="8"/>
      <c r="BK1973" s="8"/>
      <c r="BL1973" s="8"/>
      <c r="BM1973" s="8"/>
      <c r="BN1973" s="8"/>
      <c r="BO1973" s="8"/>
      <c r="BP1973" s="8"/>
      <c r="BQ1973" s="8"/>
      <c r="BR1973" s="16" t="str">
        <v>0- Port Costs</v>
      </c>
      <c r="BV1973" s="16" t="str">
        <v>0- Port Value</v>
      </c>
      <c r="BW1973" s="8"/>
      <c r="BX1973" s="16" t="str">
        <v>0</v>
      </c>
    </row>
    <row r="1974" spans="8:76" hidden="1" outlineLevel="1" x14ac:dyDescent="0.3">
      <c r="H1974" s="16" t="str">
        <v>0 - BM Costs</v>
      </c>
      <c r="L1974" s="16" t="str">
        <v>0 - BM Port</v>
      </c>
      <c r="N1974" s="16" t="str">
        <v>0 - Port Assets</v>
      </c>
      <c r="O1974" s="8"/>
      <c r="P1974" s="8"/>
      <c r="Q1974" s="8"/>
      <c r="R1974" s="8"/>
      <c r="S1974" s="8"/>
      <c r="T1974" s="8"/>
      <c r="U1974" s="8"/>
      <c r="V1974" s="8"/>
      <c r="W1974" s="8"/>
      <c r="X1974" s="8"/>
      <c r="Y1974" s="8"/>
      <c r="Z1974" s="8"/>
      <c r="AA1974" s="8"/>
      <c r="AB1974" s="8"/>
      <c r="AC1974" s="8"/>
      <c r="AD1974" s="8"/>
      <c r="AE1974" s="8"/>
      <c r="AF1974" s="8"/>
      <c r="AG1974" s="8"/>
      <c r="AH1974" s="8"/>
      <c r="AI1974" s="8"/>
      <c r="AJ1974" s="8"/>
      <c r="AK1974" s="8"/>
      <c r="AL1974" s="8"/>
      <c r="AM1974" s="8"/>
      <c r="AN1974" s="8"/>
      <c r="AO1974" s="8"/>
      <c r="AP1974" s="8"/>
      <c r="AQ1974" s="8"/>
      <c r="AR1974" s="8"/>
      <c r="AS1974" s="8"/>
      <c r="AT1974" s="8"/>
      <c r="AU1974" s="8"/>
      <c r="AV1974" s="8"/>
      <c r="AW1974" s="8"/>
      <c r="AX1974" s="8"/>
      <c r="AY1974" s="8"/>
      <c r="AZ1974" s="8"/>
      <c r="BA1974" s="8"/>
      <c r="BB1974" s="8"/>
      <c r="BC1974" s="8"/>
      <c r="BD1974" s="8"/>
      <c r="BE1974" s="8"/>
      <c r="BF1974" s="8"/>
      <c r="BG1974" s="8"/>
      <c r="BH1974" s="8"/>
      <c r="BI1974" s="8"/>
      <c r="BJ1974" s="8"/>
      <c r="BK1974" s="8"/>
      <c r="BL1974" s="8"/>
      <c r="BM1974" s="8"/>
      <c r="BN1974" s="8"/>
      <c r="BO1974" s="8"/>
      <c r="BP1974" s="8"/>
      <c r="BQ1974" s="8"/>
      <c r="BR1974" s="16" t="str">
        <v>0- Port Costs</v>
      </c>
      <c r="BV1974" s="16" t="str">
        <v>0- Port Value</v>
      </c>
      <c r="BW1974" s="8"/>
      <c r="BX1974" s="16" t="str">
        <v>0</v>
      </c>
    </row>
    <row r="1975" spans="8:76" hidden="1" outlineLevel="1" x14ac:dyDescent="0.3">
      <c r="H1975" s="16" t="str">
        <v>0 - BM Costs</v>
      </c>
      <c r="L1975" s="16" t="str">
        <v>0 - BM Port</v>
      </c>
      <c r="N1975" s="16" t="str">
        <v>0 - Port Assets</v>
      </c>
      <c r="O1975" s="8"/>
      <c r="P1975" s="8"/>
      <c r="Q1975" s="8"/>
      <c r="R1975" s="8"/>
      <c r="S1975" s="8"/>
      <c r="T1975" s="8"/>
      <c r="U1975" s="8"/>
      <c r="V1975" s="8"/>
      <c r="W1975" s="8"/>
      <c r="X1975" s="8"/>
      <c r="Y1975" s="8"/>
      <c r="Z1975" s="8"/>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c r="BD1975" s="8"/>
      <c r="BE1975" s="8"/>
      <c r="BF1975" s="8"/>
      <c r="BG1975" s="8"/>
      <c r="BH1975" s="8"/>
      <c r="BI1975" s="8"/>
      <c r="BJ1975" s="8"/>
      <c r="BK1975" s="8"/>
      <c r="BL1975" s="8"/>
      <c r="BM1975" s="8"/>
      <c r="BN1975" s="8"/>
      <c r="BO1975" s="8"/>
      <c r="BP1975" s="8"/>
      <c r="BQ1975" s="8"/>
      <c r="BR1975" s="16" t="str">
        <v>0- Port Costs</v>
      </c>
      <c r="BV1975" s="16" t="str">
        <v>0- Port Value</v>
      </c>
      <c r="BW1975" s="8"/>
      <c r="BX1975" s="16" t="str">
        <v>0</v>
      </c>
    </row>
    <row r="1976" spans="8:76" hidden="1" outlineLevel="1" x14ac:dyDescent="0.3">
      <c r="H1976" s="16" t="str">
        <v>0 - BM Costs</v>
      </c>
      <c r="L1976" s="16" t="str">
        <v>0 - BM Port</v>
      </c>
      <c r="N1976" s="16" t="str">
        <v>0 - Port Assets</v>
      </c>
      <c r="O1976" s="8"/>
      <c r="P1976" s="8"/>
      <c r="Q1976" s="8"/>
      <c r="R1976" s="8"/>
      <c r="S1976" s="8"/>
      <c r="T1976" s="8"/>
      <c r="U1976" s="8"/>
      <c r="V1976" s="8"/>
      <c r="W1976" s="8"/>
      <c r="X1976" s="8"/>
      <c r="Y1976" s="8"/>
      <c r="Z1976" s="8"/>
      <c r="AA1976" s="8"/>
      <c r="AB1976" s="8"/>
      <c r="AC1976" s="8"/>
      <c r="AD1976" s="8"/>
      <c r="AE1976" s="8"/>
      <c r="AF1976" s="8"/>
      <c r="AG1976" s="8"/>
      <c r="AH1976" s="8"/>
      <c r="AI1976" s="8"/>
      <c r="AJ1976" s="8"/>
      <c r="AK1976" s="8"/>
      <c r="AL1976" s="8"/>
      <c r="AM1976" s="8"/>
      <c r="AN1976" s="8"/>
      <c r="AO1976" s="8"/>
      <c r="AP1976" s="8"/>
      <c r="AQ1976" s="8"/>
      <c r="AR1976" s="8"/>
      <c r="AS1976" s="8"/>
      <c r="AT1976" s="8"/>
      <c r="AU1976" s="8"/>
      <c r="AV1976" s="8"/>
      <c r="AW1976" s="8"/>
      <c r="AX1976" s="8"/>
      <c r="AY1976" s="8"/>
      <c r="AZ1976" s="8"/>
      <c r="BA1976" s="8"/>
      <c r="BB1976" s="8"/>
      <c r="BC1976" s="8"/>
      <c r="BD1976" s="8"/>
      <c r="BE1976" s="8"/>
      <c r="BF1976" s="8"/>
      <c r="BG1976" s="8"/>
      <c r="BH1976" s="8"/>
      <c r="BI1976" s="8"/>
      <c r="BJ1976" s="8"/>
      <c r="BK1976" s="8"/>
      <c r="BL1976" s="8"/>
      <c r="BM1976" s="8"/>
      <c r="BN1976" s="8"/>
      <c r="BO1976" s="8"/>
      <c r="BP1976" s="8"/>
      <c r="BQ1976" s="8"/>
      <c r="BR1976" s="16" t="str">
        <v>0- Port Costs</v>
      </c>
      <c r="BV1976" s="16" t="str">
        <v>0- Port Value</v>
      </c>
      <c r="BW1976" s="8"/>
      <c r="BX1976" s="16" t="str">
        <v>0</v>
      </c>
    </row>
    <row r="1977" spans="8:76" hidden="1" outlineLevel="1" x14ac:dyDescent="0.3">
      <c r="H1977" s="16" t="str">
        <v>0 - BM Costs</v>
      </c>
      <c r="L1977" s="16" t="str">
        <v>0 - BM Port</v>
      </c>
      <c r="N1977" s="16" t="str">
        <v>0 - Port Assets</v>
      </c>
      <c r="O1977" s="8"/>
      <c r="P1977" s="8"/>
      <c r="Q1977" s="8"/>
      <c r="R1977" s="8"/>
      <c r="S1977" s="8"/>
      <c r="T1977" s="8"/>
      <c r="U1977" s="8"/>
      <c r="V1977" s="8"/>
      <c r="W1977" s="8"/>
      <c r="X1977" s="8"/>
      <c r="Y1977" s="8"/>
      <c r="Z1977" s="8"/>
      <c r="AA1977" s="8"/>
      <c r="AB1977" s="8"/>
      <c r="AC1977" s="8"/>
      <c r="AD1977" s="8"/>
      <c r="AE1977" s="8"/>
      <c r="AF1977" s="8"/>
      <c r="AG1977" s="8"/>
      <c r="AH1977" s="8"/>
      <c r="AI1977" s="8"/>
      <c r="AJ1977" s="8"/>
      <c r="AK1977" s="8"/>
      <c r="AL1977" s="8"/>
      <c r="AM1977" s="8"/>
      <c r="AN1977" s="8"/>
      <c r="AO1977" s="8"/>
      <c r="AP1977" s="8"/>
      <c r="AQ1977" s="8"/>
      <c r="AR1977" s="8"/>
      <c r="AS1977" s="8"/>
      <c r="AT1977" s="8"/>
      <c r="AU1977" s="8"/>
      <c r="AV1977" s="8"/>
      <c r="AW1977" s="8"/>
      <c r="AX1977" s="8"/>
      <c r="AY1977" s="8"/>
      <c r="AZ1977" s="8"/>
      <c r="BA1977" s="8"/>
      <c r="BB1977" s="8"/>
      <c r="BC1977" s="8"/>
      <c r="BD1977" s="8"/>
      <c r="BE1977" s="8"/>
      <c r="BF1977" s="8"/>
      <c r="BG1977" s="8"/>
      <c r="BH1977" s="8"/>
      <c r="BI1977" s="8"/>
      <c r="BJ1977" s="8"/>
      <c r="BK1977" s="8"/>
      <c r="BL1977" s="8"/>
      <c r="BM1977" s="8"/>
      <c r="BN1977" s="8"/>
      <c r="BO1977" s="8"/>
      <c r="BP1977" s="8"/>
      <c r="BQ1977" s="8"/>
      <c r="BR1977" s="16" t="str">
        <v>0- Port Costs</v>
      </c>
      <c r="BV1977" s="16" t="str">
        <v>0- Port Value</v>
      </c>
      <c r="BW1977" s="8"/>
      <c r="BX1977" s="16" t="str">
        <v>0</v>
      </c>
    </row>
    <row r="1978" spans="8:76" hidden="1" outlineLevel="1" x14ac:dyDescent="0.3">
      <c r="H1978" s="16" t="str">
        <v>0 - BM Costs</v>
      </c>
      <c r="L1978" s="16" t="str">
        <v>0 - BM Port</v>
      </c>
      <c r="N1978" s="16" t="str">
        <v>0 - Port Assets</v>
      </c>
      <c r="O1978" s="8"/>
      <c r="P1978" s="8"/>
      <c r="Q1978" s="8"/>
      <c r="R1978" s="8"/>
      <c r="S1978" s="8"/>
      <c r="T1978" s="8"/>
      <c r="U1978" s="8"/>
      <c r="V1978" s="8"/>
      <c r="W1978" s="8"/>
      <c r="X1978" s="8"/>
      <c r="Y1978" s="8"/>
      <c r="Z1978" s="8"/>
      <c r="AA1978" s="8"/>
      <c r="AB1978" s="8"/>
      <c r="AC1978" s="8"/>
      <c r="AD1978" s="8"/>
      <c r="AE1978" s="8"/>
      <c r="AF1978" s="8"/>
      <c r="AG1978" s="8"/>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c r="BD1978" s="8"/>
      <c r="BE1978" s="8"/>
      <c r="BF1978" s="8"/>
      <c r="BG1978" s="8"/>
      <c r="BH1978" s="8"/>
      <c r="BI1978" s="8"/>
      <c r="BJ1978" s="8"/>
      <c r="BK1978" s="8"/>
      <c r="BL1978" s="8"/>
      <c r="BM1978" s="8"/>
      <c r="BN1978" s="8"/>
      <c r="BO1978" s="8"/>
      <c r="BP1978" s="8"/>
      <c r="BQ1978" s="8"/>
      <c r="BR1978" s="16" t="str">
        <v>0- Port Costs</v>
      </c>
      <c r="BV1978" s="16" t="str">
        <v>0- Port Value</v>
      </c>
      <c r="BW1978" s="8"/>
      <c r="BX1978" s="16" t="str">
        <v>0</v>
      </c>
    </row>
    <row r="1979" spans="8:76" hidden="1" outlineLevel="1" x14ac:dyDescent="0.3">
      <c r="H1979" s="16" t="str">
        <v>0 - BM Costs</v>
      </c>
      <c r="L1979" s="16" t="str">
        <v>0 - BM Port</v>
      </c>
      <c r="N1979" s="16" t="str">
        <v>0 - Port Assets</v>
      </c>
      <c r="O1979" s="8"/>
      <c r="P1979" s="8"/>
      <c r="Q1979" s="8"/>
      <c r="R1979" s="8"/>
      <c r="S1979" s="8"/>
      <c r="T1979" s="8"/>
      <c r="U1979" s="8"/>
      <c r="V1979" s="8"/>
      <c r="W1979" s="8"/>
      <c r="X1979" s="8"/>
      <c r="Y1979" s="8"/>
      <c r="Z1979" s="8"/>
      <c r="AA1979" s="8"/>
      <c r="AB1979" s="8"/>
      <c r="AC1979" s="8"/>
      <c r="AD1979" s="8"/>
      <c r="AE1979" s="8"/>
      <c r="AF1979" s="8"/>
      <c r="AG1979" s="8"/>
      <c r="AH1979" s="8"/>
      <c r="AI1979" s="8"/>
      <c r="AJ1979" s="8"/>
      <c r="AK1979" s="8"/>
      <c r="AL1979" s="8"/>
      <c r="AM1979" s="8"/>
      <c r="AN1979" s="8"/>
      <c r="AO1979" s="8"/>
      <c r="AP1979" s="8"/>
      <c r="AQ1979" s="8"/>
      <c r="AR1979" s="8"/>
      <c r="AS1979" s="8"/>
      <c r="AT1979" s="8"/>
      <c r="AU1979" s="8"/>
      <c r="AV1979" s="8"/>
      <c r="AW1979" s="8"/>
      <c r="AX1979" s="8"/>
      <c r="AY1979" s="8"/>
      <c r="AZ1979" s="8"/>
      <c r="BA1979" s="8"/>
      <c r="BB1979" s="8"/>
      <c r="BC1979" s="8"/>
      <c r="BD1979" s="8"/>
      <c r="BE1979" s="8"/>
      <c r="BF1979" s="8"/>
      <c r="BG1979" s="8"/>
      <c r="BH1979" s="8"/>
      <c r="BI1979" s="8"/>
      <c r="BJ1979" s="8"/>
      <c r="BK1979" s="8"/>
      <c r="BL1979" s="8"/>
      <c r="BM1979" s="8"/>
      <c r="BN1979" s="8"/>
      <c r="BO1979" s="8"/>
      <c r="BP1979" s="8"/>
      <c r="BQ1979" s="8"/>
      <c r="BR1979" s="16" t="str">
        <v>0- Port Costs</v>
      </c>
      <c r="BV1979" s="16" t="str">
        <v>0- Port Value</v>
      </c>
      <c r="BW1979" s="8"/>
      <c r="BX1979" s="16" t="str">
        <v>0</v>
      </c>
    </row>
    <row r="1980" spans="8:76" hidden="1" outlineLevel="1" x14ac:dyDescent="0.3">
      <c r="H1980" s="16" t="str">
        <v>0 - BM Costs</v>
      </c>
      <c r="L1980" s="16" t="str">
        <v>0 - BM Port</v>
      </c>
      <c r="N1980" s="16" t="str">
        <v>0 - Port Assets</v>
      </c>
      <c r="O1980" s="8"/>
      <c r="P1980" s="8"/>
      <c r="Q1980" s="8"/>
      <c r="R1980" s="8"/>
      <c r="S1980" s="8"/>
      <c r="T1980" s="8"/>
      <c r="U1980" s="8"/>
      <c r="V1980" s="8"/>
      <c r="W1980" s="8"/>
      <c r="X1980" s="8"/>
      <c r="Y1980" s="8"/>
      <c r="Z1980" s="8"/>
      <c r="AA1980" s="8"/>
      <c r="AB1980" s="8"/>
      <c r="AC1980" s="8"/>
      <c r="AD1980" s="8"/>
      <c r="AE1980" s="8"/>
      <c r="AF1980" s="8"/>
      <c r="AG1980" s="8"/>
      <c r="AH1980" s="8"/>
      <c r="AI1980" s="8"/>
      <c r="AJ1980" s="8"/>
      <c r="AK1980" s="8"/>
      <c r="AL1980" s="8"/>
      <c r="AM1980" s="8"/>
      <c r="AN1980" s="8"/>
      <c r="AO1980" s="8"/>
      <c r="AP1980" s="8"/>
      <c r="AQ1980" s="8"/>
      <c r="AR1980" s="8"/>
      <c r="AS1980" s="8"/>
      <c r="AT1980" s="8"/>
      <c r="AU1980" s="8"/>
      <c r="AV1980" s="8"/>
      <c r="AW1980" s="8"/>
      <c r="AX1980" s="8"/>
      <c r="AY1980" s="8"/>
      <c r="AZ1980" s="8"/>
      <c r="BA1980" s="8"/>
      <c r="BB1980" s="8"/>
      <c r="BC1980" s="8"/>
      <c r="BD1980" s="8"/>
      <c r="BE1980" s="8"/>
      <c r="BF1980" s="8"/>
      <c r="BG1980" s="8"/>
      <c r="BH1980" s="8"/>
      <c r="BI1980" s="8"/>
      <c r="BJ1980" s="8"/>
      <c r="BK1980" s="8"/>
      <c r="BL1980" s="8"/>
      <c r="BM1980" s="8"/>
      <c r="BN1980" s="8"/>
      <c r="BO1980" s="8"/>
      <c r="BP1980" s="8"/>
      <c r="BQ1980" s="8"/>
      <c r="BR1980" s="16" t="str">
        <v>0- Port Costs</v>
      </c>
      <c r="BV1980" s="16" t="str">
        <v>0- Port Value</v>
      </c>
      <c r="BW1980" s="8"/>
      <c r="BX1980" s="16" t="str">
        <v>0</v>
      </c>
    </row>
    <row r="1981" spans="8:76" hidden="1" outlineLevel="1" x14ac:dyDescent="0.3">
      <c r="H1981" s="16" t="str">
        <v>0 - BM Costs</v>
      </c>
      <c r="L1981" s="16" t="str">
        <v>0 - BM Port</v>
      </c>
      <c r="N1981" s="16" t="str">
        <v>0 - Port Assets</v>
      </c>
      <c r="O1981" s="8"/>
      <c r="P1981" s="8"/>
      <c r="Q1981" s="8"/>
      <c r="R1981" s="8"/>
      <c r="S1981" s="8"/>
      <c r="T1981" s="8"/>
      <c r="U1981" s="8"/>
      <c r="V1981" s="8"/>
      <c r="W1981" s="8"/>
      <c r="X1981" s="8"/>
      <c r="Y1981" s="8"/>
      <c r="Z1981" s="8"/>
      <c r="AA1981" s="8"/>
      <c r="AB1981" s="8"/>
      <c r="AC1981" s="8"/>
      <c r="AD1981" s="8"/>
      <c r="AE1981" s="8"/>
      <c r="AF1981" s="8"/>
      <c r="AG1981" s="8"/>
      <c r="AH1981" s="8"/>
      <c r="AI1981" s="8"/>
      <c r="AJ1981" s="8"/>
      <c r="AK1981" s="8"/>
      <c r="AL1981" s="8"/>
      <c r="AM1981" s="8"/>
      <c r="AN1981" s="8"/>
      <c r="AO1981" s="8"/>
      <c r="AP1981" s="8"/>
      <c r="AQ1981" s="8"/>
      <c r="AR1981" s="8"/>
      <c r="AS1981" s="8"/>
      <c r="AT1981" s="8"/>
      <c r="AU1981" s="8"/>
      <c r="AV1981" s="8"/>
      <c r="AW1981" s="8"/>
      <c r="AX1981" s="8"/>
      <c r="AY1981" s="8"/>
      <c r="AZ1981" s="8"/>
      <c r="BA1981" s="8"/>
      <c r="BB1981" s="8"/>
      <c r="BC1981" s="8"/>
      <c r="BD1981" s="8"/>
      <c r="BE1981" s="8"/>
      <c r="BF1981" s="8"/>
      <c r="BG1981" s="8"/>
      <c r="BH1981" s="8"/>
      <c r="BI1981" s="8"/>
      <c r="BJ1981" s="8"/>
      <c r="BK1981" s="8"/>
      <c r="BL1981" s="8"/>
      <c r="BM1981" s="8"/>
      <c r="BN1981" s="8"/>
      <c r="BO1981" s="8"/>
      <c r="BP1981" s="8"/>
      <c r="BQ1981" s="8"/>
      <c r="BR1981" s="16" t="str">
        <v>0- Port Costs</v>
      </c>
      <c r="BV1981" s="16" t="str">
        <v>0- Port Value</v>
      </c>
      <c r="BW1981" s="8"/>
      <c r="BX1981" s="16" t="str">
        <v>0</v>
      </c>
    </row>
    <row r="1982" spans="8:76" hidden="1" outlineLevel="1" x14ac:dyDescent="0.3">
      <c r="H1982" s="16" t="str">
        <v>0 - BM Costs</v>
      </c>
      <c r="L1982" s="16" t="str">
        <v>0 - BM Port</v>
      </c>
      <c r="N1982" s="16" t="str">
        <v>0 - Port Assets</v>
      </c>
      <c r="O1982" s="8"/>
      <c r="P1982" s="8"/>
      <c r="Q1982" s="8"/>
      <c r="R1982" s="8"/>
      <c r="S1982" s="8"/>
      <c r="T1982" s="8"/>
      <c r="U1982" s="8"/>
      <c r="V1982" s="8"/>
      <c r="W1982" s="8"/>
      <c r="X1982" s="8"/>
      <c r="Y1982" s="8"/>
      <c r="Z1982" s="8"/>
      <c r="AA1982" s="8"/>
      <c r="AB1982" s="8"/>
      <c r="AC1982" s="8"/>
      <c r="AD1982" s="8"/>
      <c r="AE1982" s="8"/>
      <c r="AF1982" s="8"/>
      <c r="AG1982" s="8"/>
      <c r="AH1982" s="8"/>
      <c r="AI1982" s="8"/>
      <c r="AJ1982" s="8"/>
      <c r="AK1982" s="8"/>
      <c r="AL1982" s="8"/>
      <c r="AM1982" s="8"/>
      <c r="AN1982" s="8"/>
      <c r="AO1982" s="8"/>
      <c r="AP1982" s="8"/>
      <c r="AQ1982" s="8"/>
      <c r="AR1982" s="8"/>
      <c r="AS1982" s="8"/>
      <c r="AT1982" s="8"/>
      <c r="AU1982" s="8"/>
      <c r="AV1982" s="8"/>
      <c r="AW1982" s="8"/>
      <c r="AX1982" s="8"/>
      <c r="AY1982" s="8"/>
      <c r="AZ1982" s="8"/>
      <c r="BA1982" s="8"/>
      <c r="BB1982" s="8"/>
      <c r="BC1982" s="8"/>
      <c r="BD1982" s="8"/>
      <c r="BE1982" s="8"/>
      <c r="BF1982" s="8"/>
      <c r="BG1982" s="8"/>
      <c r="BH1982" s="8"/>
      <c r="BI1982" s="8"/>
      <c r="BJ1982" s="8"/>
      <c r="BK1982" s="8"/>
      <c r="BL1982" s="8"/>
      <c r="BM1982" s="8"/>
      <c r="BN1982" s="8"/>
      <c r="BO1982" s="8"/>
      <c r="BP1982" s="8"/>
      <c r="BQ1982" s="8"/>
      <c r="BR1982" s="16" t="str">
        <v>0- Port Costs</v>
      </c>
      <c r="BV1982" s="16" t="str">
        <v>0- Port Value</v>
      </c>
      <c r="BW1982" s="8"/>
      <c r="BX1982" s="16" t="str">
        <v>0</v>
      </c>
    </row>
    <row r="1983" spans="8:76" hidden="1" outlineLevel="1" x14ac:dyDescent="0.3">
      <c r="H1983" s="16" t="str">
        <v>0 - BM Costs</v>
      </c>
      <c r="L1983" s="16" t="str">
        <v>0 - BM Port</v>
      </c>
      <c r="N1983" s="16" t="str">
        <v>0 - Port Assets</v>
      </c>
      <c r="O1983" s="8"/>
      <c r="P1983" s="8"/>
      <c r="Q1983" s="8"/>
      <c r="R1983" s="8"/>
      <c r="S1983" s="8"/>
      <c r="T1983" s="8"/>
      <c r="U1983" s="8"/>
      <c r="V1983" s="8"/>
      <c r="W1983" s="8"/>
      <c r="X1983" s="8"/>
      <c r="Y1983" s="8"/>
      <c r="Z1983" s="8"/>
      <c r="AA1983" s="8"/>
      <c r="AB1983" s="8"/>
      <c r="AC1983" s="8"/>
      <c r="AD1983" s="8"/>
      <c r="AE1983" s="8"/>
      <c r="AF1983" s="8"/>
      <c r="AG1983" s="8"/>
      <c r="AH1983" s="8"/>
      <c r="AI1983" s="8"/>
      <c r="AJ1983" s="8"/>
      <c r="AK1983" s="8"/>
      <c r="AL1983" s="8"/>
      <c r="AM1983" s="8"/>
      <c r="AN1983" s="8"/>
      <c r="AO1983" s="8"/>
      <c r="AP1983" s="8"/>
      <c r="AQ1983" s="8"/>
      <c r="AR1983" s="8"/>
      <c r="AS1983" s="8"/>
      <c r="AT1983" s="8"/>
      <c r="AU1983" s="8"/>
      <c r="AV1983" s="8"/>
      <c r="AW1983" s="8"/>
      <c r="AX1983" s="8"/>
      <c r="AY1983" s="8"/>
      <c r="AZ1983" s="8"/>
      <c r="BA1983" s="8"/>
      <c r="BB1983" s="8"/>
      <c r="BC1983" s="8"/>
      <c r="BD1983" s="8"/>
      <c r="BE1983" s="8"/>
      <c r="BF1983" s="8"/>
      <c r="BG1983" s="8"/>
      <c r="BH1983" s="8"/>
      <c r="BI1983" s="8"/>
      <c r="BJ1983" s="8"/>
      <c r="BK1983" s="8"/>
      <c r="BL1983" s="8"/>
      <c r="BM1983" s="8"/>
      <c r="BN1983" s="8"/>
      <c r="BO1983" s="8"/>
      <c r="BP1983" s="8"/>
      <c r="BQ1983" s="8"/>
      <c r="BR1983" s="16" t="str">
        <v>0- Port Costs</v>
      </c>
      <c r="BV1983" s="16" t="str">
        <v>0- Port Value</v>
      </c>
      <c r="BW1983" s="8"/>
      <c r="BX1983" s="16" t="str">
        <v>0</v>
      </c>
    </row>
    <row r="1984" spans="8:76" hidden="1" outlineLevel="1" x14ac:dyDescent="0.3">
      <c r="H1984" s="16" t="str">
        <v>0 - BM Costs</v>
      </c>
      <c r="L1984" s="16" t="str">
        <v>0 - BM Port</v>
      </c>
      <c r="N1984" s="16" t="str">
        <v>0 - Port Assets</v>
      </c>
      <c r="O1984" s="8"/>
      <c r="P1984" s="8"/>
      <c r="Q1984" s="8"/>
      <c r="R1984" s="8"/>
      <c r="S1984" s="8"/>
      <c r="T1984" s="8"/>
      <c r="U1984" s="8"/>
      <c r="V1984" s="8"/>
      <c r="W1984" s="8"/>
      <c r="X1984" s="8"/>
      <c r="Y1984" s="8"/>
      <c r="Z1984" s="8"/>
      <c r="AA1984" s="8"/>
      <c r="AB1984" s="8"/>
      <c r="AC1984" s="8"/>
      <c r="AD1984" s="8"/>
      <c r="AE1984" s="8"/>
      <c r="AF1984" s="8"/>
      <c r="AG1984" s="8"/>
      <c r="AH1984" s="8"/>
      <c r="AI1984" s="8"/>
      <c r="AJ1984" s="8"/>
      <c r="AK1984" s="8"/>
      <c r="AL1984" s="8"/>
      <c r="AM1984" s="8"/>
      <c r="AN1984" s="8"/>
      <c r="AO1984" s="8"/>
      <c r="AP1984" s="8"/>
      <c r="AQ1984" s="8"/>
      <c r="AR1984" s="8"/>
      <c r="AS1984" s="8"/>
      <c r="AT1984" s="8"/>
      <c r="AU1984" s="8"/>
      <c r="AV1984" s="8"/>
      <c r="AW1984" s="8"/>
      <c r="AX1984" s="8"/>
      <c r="AY1984" s="8"/>
      <c r="AZ1984" s="8"/>
      <c r="BA1984" s="8"/>
      <c r="BB1984" s="8"/>
      <c r="BC1984" s="8"/>
      <c r="BD1984" s="8"/>
      <c r="BE1984" s="8"/>
      <c r="BF1984" s="8"/>
      <c r="BG1984" s="8"/>
      <c r="BH1984" s="8"/>
      <c r="BI1984" s="8"/>
      <c r="BJ1984" s="8"/>
      <c r="BK1984" s="8"/>
      <c r="BL1984" s="8"/>
      <c r="BM1984" s="8"/>
      <c r="BN1984" s="8"/>
      <c r="BO1984" s="8"/>
      <c r="BP1984" s="8"/>
      <c r="BQ1984" s="8"/>
      <c r="BR1984" s="16" t="str">
        <v>0- Port Costs</v>
      </c>
      <c r="BV1984" s="16" t="str">
        <v>0- Port Value</v>
      </c>
      <c r="BW1984" s="8"/>
      <c r="BX1984" s="16" t="str">
        <v>0</v>
      </c>
    </row>
    <row r="1985" spans="1:76" hidden="1" outlineLevel="1" x14ac:dyDescent="0.3">
      <c r="H1985" s="16" t="str">
        <v>0 - BM Costs</v>
      </c>
      <c r="L1985" s="16" t="str">
        <v>0 - BM Port</v>
      </c>
      <c r="N1985" s="16" t="str">
        <v>0 - Port Assets</v>
      </c>
      <c r="O1985" s="8"/>
      <c r="P1985" s="8"/>
      <c r="Q1985" s="8"/>
      <c r="R1985" s="8"/>
      <c r="S1985" s="8"/>
      <c r="T1985" s="8"/>
      <c r="U1985" s="8"/>
      <c r="V1985" s="8"/>
      <c r="W1985" s="8"/>
      <c r="X1985" s="8"/>
      <c r="Y1985" s="8"/>
      <c r="Z1985" s="8"/>
      <c r="AA1985" s="8"/>
      <c r="AB1985" s="8"/>
      <c r="AC1985" s="8"/>
      <c r="AD1985" s="8"/>
      <c r="AE1985" s="8"/>
      <c r="AF1985" s="8"/>
      <c r="AG1985" s="8"/>
      <c r="AH1985" s="8"/>
      <c r="AI1985" s="8"/>
      <c r="AJ1985" s="8"/>
      <c r="AK1985" s="8"/>
      <c r="AL1985" s="8"/>
      <c r="AM1985" s="8"/>
      <c r="AN1985" s="8"/>
      <c r="AO1985" s="8"/>
      <c r="AP1985" s="8"/>
      <c r="AQ1985" s="8"/>
      <c r="AR1985" s="8"/>
      <c r="AS1985" s="8"/>
      <c r="AT1985" s="8"/>
      <c r="AU1985" s="8"/>
      <c r="AV1985" s="8"/>
      <c r="AW1985" s="8"/>
      <c r="AX1985" s="8"/>
      <c r="AY1985" s="8"/>
      <c r="AZ1985" s="8"/>
      <c r="BA1985" s="8"/>
      <c r="BB1985" s="8"/>
      <c r="BC1985" s="8"/>
      <c r="BD1985" s="8"/>
      <c r="BE1985" s="8"/>
      <c r="BF1985" s="8"/>
      <c r="BG1985" s="8"/>
      <c r="BH1985" s="8"/>
      <c r="BI1985" s="8"/>
      <c r="BJ1985" s="8"/>
      <c r="BK1985" s="8"/>
      <c r="BL1985" s="8"/>
      <c r="BM1985" s="8"/>
      <c r="BN1985" s="8"/>
      <c r="BO1985" s="8"/>
      <c r="BP1985" s="8"/>
      <c r="BQ1985" s="8"/>
      <c r="BR1985" s="16" t="str">
        <v>0- Port Costs</v>
      </c>
      <c r="BV1985" s="16" t="str">
        <v>0- Port Value</v>
      </c>
      <c r="BW1985" s="8"/>
      <c r="BX1985" s="16" t="str">
        <v>0</v>
      </c>
    </row>
    <row r="1986" spans="1:76" hidden="1" outlineLevel="1" x14ac:dyDescent="0.3">
      <c r="H1986" s="16" t="str">
        <v>0 - BM Costs</v>
      </c>
      <c r="L1986" s="16" t="str">
        <v>0 - BM Port</v>
      </c>
      <c r="N1986" s="16" t="str">
        <v>0 - Port Assets</v>
      </c>
      <c r="O1986" s="8"/>
      <c r="P1986" s="8"/>
      <c r="Q1986" s="8"/>
      <c r="R1986" s="8"/>
      <c r="S1986" s="8"/>
      <c r="T1986" s="8"/>
      <c r="U1986" s="8"/>
      <c r="V1986" s="8"/>
      <c r="W1986" s="8"/>
      <c r="X1986" s="8"/>
      <c r="Y1986" s="8"/>
      <c r="Z1986" s="8"/>
      <c r="AA1986" s="8"/>
      <c r="AB1986" s="8"/>
      <c r="AC1986" s="8"/>
      <c r="AD1986" s="8"/>
      <c r="AE1986" s="8"/>
      <c r="AF1986" s="8"/>
      <c r="AG1986" s="8"/>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c r="BD1986" s="8"/>
      <c r="BE1986" s="8"/>
      <c r="BF1986" s="8"/>
      <c r="BG1986" s="8"/>
      <c r="BH1986" s="8"/>
      <c r="BI1986" s="8"/>
      <c r="BJ1986" s="8"/>
      <c r="BK1986" s="8"/>
      <c r="BL1986" s="8"/>
      <c r="BM1986" s="8"/>
      <c r="BN1986" s="8"/>
      <c r="BO1986" s="8"/>
      <c r="BP1986" s="8"/>
      <c r="BQ1986" s="8"/>
      <c r="BR1986" s="16" t="str">
        <v>0- Port Costs</v>
      </c>
      <c r="BV1986" s="16" t="str">
        <v>0- Port Value</v>
      </c>
      <c r="BW1986" s="8"/>
      <c r="BX1986" s="16" t="str">
        <v>0</v>
      </c>
    </row>
    <row r="1987" spans="1:76" hidden="1" outlineLevel="1" x14ac:dyDescent="0.3">
      <c r="H1987" s="16" t="str">
        <v>0 - BM Costs</v>
      </c>
      <c r="L1987" s="16" t="str">
        <v>0 - BM Port</v>
      </c>
      <c r="N1987" s="16" t="str">
        <v>0 - Port Assets</v>
      </c>
      <c r="O1987" s="8"/>
      <c r="P1987" s="8"/>
      <c r="Q1987" s="8"/>
      <c r="R1987" s="8"/>
      <c r="S1987" s="8"/>
      <c r="T1987" s="8"/>
      <c r="U1987" s="8"/>
      <c r="V1987" s="8"/>
      <c r="W1987" s="8"/>
      <c r="X1987" s="8"/>
      <c r="Y1987" s="8"/>
      <c r="Z1987" s="8"/>
      <c r="AA1987" s="8"/>
      <c r="AB1987" s="8"/>
      <c r="AC1987" s="8"/>
      <c r="AD1987" s="8"/>
      <c r="AE1987" s="8"/>
      <c r="AF1987" s="8"/>
      <c r="AG1987" s="8"/>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c r="BD1987" s="8"/>
      <c r="BE1987" s="8"/>
      <c r="BF1987" s="8"/>
      <c r="BG1987" s="8"/>
      <c r="BH1987" s="8"/>
      <c r="BI1987" s="8"/>
      <c r="BJ1987" s="8"/>
      <c r="BK1987" s="8"/>
      <c r="BL1987" s="8"/>
      <c r="BM1987" s="8"/>
      <c r="BN1987" s="8"/>
      <c r="BO1987" s="8"/>
      <c r="BP1987" s="8"/>
      <c r="BQ1987" s="8"/>
      <c r="BR1987" s="16" t="str">
        <v>0- Port Costs</v>
      </c>
      <c r="BV1987" s="16" t="str">
        <v>0- Port Value</v>
      </c>
      <c r="BW1987" s="8"/>
      <c r="BX1987" s="16" t="str">
        <v>0</v>
      </c>
    </row>
    <row r="1988" spans="1:76" hidden="1" outlineLevel="1" x14ac:dyDescent="0.3">
      <c r="H1988" s="16" t="str">
        <v>0 - BM Costs</v>
      </c>
      <c r="L1988" s="16" t="str">
        <v>0 - BM Port</v>
      </c>
      <c r="N1988" s="16" t="str">
        <v>0 - Port Assets</v>
      </c>
      <c r="O1988" s="8"/>
      <c r="P1988" s="8"/>
      <c r="Q1988" s="8"/>
      <c r="R1988" s="8"/>
      <c r="S1988" s="8"/>
      <c r="T1988" s="8"/>
      <c r="U1988" s="8"/>
      <c r="V1988" s="8"/>
      <c r="W1988" s="8"/>
      <c r="X1988" s="8"/>
      <c r="Y1988" s="8"/>
      <c r="Z1988" s="8"/>
      <c r="AA1988" s="8"/>
      <c r="AB1988" s="8"/>
      <c r="AC1988" s="8"/>
      <c r="AD1988" s="8"/>
      <c r="AE1988" s="8"/>
      <c r="AF1988" s="8"/>
      <c r="AG1988" s="8"/>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c r="BD1988" s="8"/>
      <c r="BE1988" s="8"/>
      <c r="BF1988" s="8"/>
      <c r="BG1988" s="8"/>
      <c r="BH1988" s="8"/>
      <c r="BI1988" s="8"/>
      <c r="BJ1988" s="8"/>
      <c r="BK1988" s="8"/>
      <c r="BL1988" s="8"/>
      <c r="BM1988" s="8"/>
      <c r="BN1988" s="8"/>
      <c r="BO1988" s="8"/>
      <c r="BP1988" s="8"/>
      <c r="BQ1988" s="8"/>
      <c r="BR1988" s="16" t="str">
        <v>0- Port Costs</v>
      </c>
      <c r="BV1988" s="16" t="str">
        <v>0- Port Value</v>
      </c>
      <c r="BW1988" s="8"/>
      <c r="BX1988" s="16" t="str">
        <v>0</v>
      </c>
    </row>
    <row r="1989" spans="1:76" hidden="1" outlineLevel="1" x14ac:dyDescent="0.3">
      <c r="H1989" s="16" t="str">
        <v>0 - BM Costs</v>
      </c>
      <c r="L1989" s="16" t="str">
        <v>0 - BM Port</v>
      </c>
      <c r="N1989" s="16" t="str">
        <v>0 - Port Assets</v>
      </c>
      <c r="O1989" s="8"/>
      <c r="P1989" s="8"/>
      <c r="Q1989" s="8"/>
      <c r="R1989" s="8"/>
      <c r="S1989" s="8"/>
      <c r="T1989" s="8"/>
      <c r="U1989" s="8"/>
      <c r="V1989" s="8"/>
      <c r="W1989" s="8"/>
      <c r="X1989" s="8"/>
      <c r="Y1989" s="8"/>
      <c r="Z1989" s="8"/>
      <c r="AA1989" s="8"/>
      <c r="AB1989" s="8"/>
      <c r="AC1989" s="8"/>
      <c r="AD1989" s="8"/>
      <c r="AE1989" s="8"/>
      <c r="AF1989" s="8"/>
      <c r="AG1989" s="8"/>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c r="BD1989" s="8"/>
      <c r="BE1989" s="8"/>
      <c r="BF1989" s="8"/>
      <c r="BG1989" s="8"/>
      <c r="BH1989" s="8"/>
      <c r="BI1989" s="8"/>
      <c r="BJ1989" s="8"/>
      <c r="BK1989" s="8"/>
      <c r="BL1989" s="8"/>
      <c r="BM1989" s="8"/>
      <c r="BN1989" s="8"/>
      <c r="BO1989" s="8"/>
      <c r="BP1989" s="8"/>
      <c r="BQ1989" s="8"/>
      <c r="BR1989" s="16" t="str">
        <v>0- Port Costs</v>
      </c>
      <c r="BV1989" s="16" t="str">
        <v>0- Port Value</v>
      </c>
      <c r="BW1989" s="8"/>
      <c r="BX1989" s="16" t="str">
        <v>0</v>
      </c>
    </row>
    <row r="1990" spans="1:76" hidden="1" outlineLevel="1" x14ac:dyDescent="0.3">
      <c r="H1990" s="16" t="str">
        <v>0 - BM Costs</v>
      </c>
      <c r="L1990" s="16" t="str">
        <v>0 - BM Port</v>
      </c>
      <c r="N1990" s="16" t="str">
        <v>0 - Port Assets</v>
      </c>
      <c r="O1990" s="8"/>
      <c r="P1990" s="8"/>
      <c r="Q1990" s="8"/>
      <c r="R1990" s="8"/>
      <c r="S1990" s="8"/>
      <c r="T1990" s="8"/>
      <c r="U1990" s="8"/>
      <c r="V1990" s="8"/>
      <c r="W1990" s="8"/>
      <c r="X1990" s="8"/>
      <c r="Y1990" s="8"/>
      <c r="Z1990" s="8"/>
      <c r="AA1990" s="8"/>
      <c r="AB1990" s="8"/>
      <c r="AC1990" s="8"/>
      <c r="AD1990" s="8"/>
      <c r="AE1990" s="8"/>
      <c r="AF1990" s="8"/>
      <c r="AG1990" s="8"/>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c r="BD1990" s="8"/>
      <c r="BE1990" s="8"/>
      <c r="BF1990" s="8"/>
      <c r="BG1990" s="8"/>
      <c r="BH1990" s="8"/>
      <c r="BI1990" s="8"/>
      <c r="BJ1990" s="8"/>
      <c r="BK1990" s="8"/>
      <c r="BL1990" s="8"/>
      <c r="BM1990" s="8"/>
      <c r="BN1990" s="8"/>
      <c r="BO1990" s="8"/>
      <c r="BP1990" s="8"/>
      <c r="BQ1990" s="8"/>
      <c r="BR1990" s="16" t="str">
        <v>0- Port Costs</v>
      </c>
      <c r="BV1990" s="16" t="str">
        <v>0- Port Value</v>
      </c>
      <c r="BW1990" s="8"/>
      <c r="BX1990" s="16" t="str">
        <v>0</v>
      </c>
    </row>
    <row r="1991" spans="1:76" hidden="1" outlineLevel="1" x14ac:dyDescent="0.3">
      <c r="H1991" s="16" t="str">
        <v>0 - BM Costs</v>
      </c>
      <c r="L1991" s="16" t="str">
        <v>0 - BM Port</v>
      </c>
      <c r="N1991" s="16" t="str">
        <v>0 - Port Assets</v>
      </c>
      <c r="O1991" s="8"/>
      <c r="P1991" s="8"/>
      <c r="Q1991" s="8"/>
      <c r="R1991" s="8"/>
      <c r="S1991" s="8"/>
      <c r="T1991" s="8"/>
      <c r="U1991" s="8"/>
      <c r="V1991" s="8"/>
      <c r="W1991" s="8"/>
      <c r="X1991" s="8"/>
      <c r="Y1991" s="8"/>
      <c r="Z1991" s="8"/>
      <c r="AA1991" s="8"/>
      <c r="AB1991" s="8"/>
      <c r="AC1991" s="8"/>
      <c r="AD1991" s="8"/>
      <c r="AE1991" s="8"/>
      <c r="AF1991" s="8"/>
      <c r="AG1991" s="8"/>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c r="BD1991" s="8"/>
      <c r="BE1991" s="8"/>
      <c r="BF1991" s="8"/>
      <c r="BG1991" s="8"/>
      <c r="BH1991" s="8"/>
      <c r="BI1991" s="8"/>
      <c r="BJ1991" s="8"/>
      <c r="BK1991" s="8"/>
      <c r="BL1991" s="8"/>
      <c r="BM1991" s="8"/>
      <c r="BN1991" s="8"/>
      <c r="BO1991" s="8"/>
      <c r="BP1991" s="8"/>
      <c r="BQ1991" s="8"/>
      <c r="BR1991" s="16" t="str">
        <v>0- Port Costs</v>
      </c>
      <c r="BV1991" s="16" t="str">
        <v>0- Port Value</v>
      </c>
      <c r="BW1991" s="8"/>
      <c r="BX1991" s="16" t="str">
        <v>0</v>
      </c>
    </row>
    <row r="1992" spans="1:76" hidden="1" outlineLevel="1" x14ac:dyDescent="0.3">
      <c r="H1992" s="16" t="str">
        <v>0 - BM Costs</v>
      </c>
      <c r="L1992" s="16" t="str">
        <v>0 - BM Port</v>
      </c>
      <c r="N1992" s="16" t="str">
        <v>0 - Port Assets</v>
      </c>
      <c r="O1992" s="8"/>
      <c r="P1992" s="8"/>
      <c r="Q1992" s="8"/>
      <c r="R1992" s="8"/>
      <c r="S1992" s="8"/>
      <c r="T1992" s="8"/>
      <c r="U1992" s="8"/>
      <c r="V1992" s="8"/>
      <c r="W1992" s="8"/>
      <c r="X1992" s="8"/>
      <c r="Y1992" s="8"/>
      <c r="Z1992" s="8"/>
      <c r="AA1992" s="8"/>
      <c r="AB1992" s="8"/>
      <c r="AC1992" s="8"/>
      <c r="AD1992" s="8"/>
      <c r="AE1992" s="8"/>
      <c r="AF1992" s="8"/>
      <c r="AG1992" s="8"/>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c r="BD1992" s="8"/>
      <c r="BE1992" s="8"/>
      <c r="BF1992" s="8"/>
      <c r="BG1992" s="8"/>
      <c r="BH1992" s="8"/>
      <c r="BI1992" s="8"/>
      <c r="BJ1992" s="8"/>
      <c r="BK1992" s="8"/>
      <c r="BL1992" s="8"/>
      <c r="BM1992" s="8"/>
      <c r="BN1992" s="8"/>
      <c r="BO1992" s="8"/>
      <c r="BP1992" s="8"/>
      <c r="BQ1992" s="8"/>
      <c r="BR1992" s="16" t="str">
        <v>0- Port Costs</v>
      </c>
      <c r="BV1992" s="16" t="str">
        <v>0- Port Value</v>
      </c>
      <c r="BW1992" s="8"/>
      <c r="BX1992" s="16" t="str">
        <v>0</v>
      </c>
    </row>
    <row r="1993" spans="1:76" hidden="1" outlineLevel="1" x14ac:dyDescent="0.3">
      <c r="H1993" s="16" t="str">
        <v>0 - BM Costs</v>
      </c>
      <c r="L1993" s="16" t="str">
        <v>0 - BM Port</v>
      </c>
      <c r="N1993" s="16" t="str">
        <v>0 - Port Assets</v>
      </c>
      <c r="O1993" s="8"/>
      <c r="P1993" s="8"/>
      <c r="Q1993" s="8"/>
      <c r="R1993" s="8"/>
      <c r="S1993" s="8"/>
      <c r="T1993" s="8"/>
      <c r="U1993" s="8"/>
      <c r="V1993" s="8"/>
      <c r="W1993" s="8"/>
      <c r="X1993" s="8"/>
      <c r="Y1993" s="8"/>
      <c r="Z1993" s="8"/>
      <c r="AA1993" s="8"/>
      <c r="AB1993" s="8"/>
      <c r="AC1993" s="8"/>
      <c r="AD1993" s="8"/>
      <c r="AE1993" s="8"/>
      <c r="AF1993" s="8"/>
      <c r="AG1993" s="8"/>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c r="BD1993" s="8"/>
      <c r="BE1993" s="8"/>
      <c r="BF1993" s="8"/>
      <c r="BG1993" s="8"/>
      <c r="BH1993" s="8"/>
      <c r="BI1993" s="8"/>
      <c r="BJ1993" s="8"/>
      <c r="BK1993" s="8"/>
      <c r="BL1993" s="8"/>
      <c r="BM1993" s="8"/>
      <c r="BN1993" s="8"/>
      <c r="BO1993" s="8"/>
      <c r="BP1993" s="8"/>
      <c r="BQ1993" s="8"/>
      <c r="BR1993" s="16" t="str">
        <v>0- Port Costs</v>
      </c>
      <c r="BV1993" s="16" t="str">
        <v>0- Port Value</v>
      </c>
      <c r="BW1993" s="8"/>
      <c r="BX1993" s="16" t="str">
        <v>0</v>
      </c>
    </row>
    <row r="1994" spans="1:76" hidden="1" outlineLevel="1" x14ac:dyDescent="0.3">
      <c r="H1994" s="16" t="str">
        <v>0 - BM Costs</v>
      </c>
      <c r="L1994" s="16" t="str">
        <v>0 - BM Port</v>
      </c>
      <c r="N1994" s="16" t="str">
        <v>0 - Port Assets</v>
      </c>
      <c r="O1994" s="8"/>
      <c r="P1994" s="8"/>
      <c r="Q1994" s="8"/>
      <c r="R1994" s="8"/>
      <c r="S1994" s="8"/>
      <c r="T1994" s="8"/>
      <c r="U1994" s="8"/>
      <c r="V1994" s="8"/>
      <c r="W1994" s="8"/>
      <c r="X1994" s="8"/>
      <c r="Y1994" s="8"/>
      <c r="Z1994" s="8"/>
      <c r="AA1994" s="8"/>
      <c r="AB1994" s="8"/>
      <c r="AC1994" s="8"/>
      <c r="AD1994" s="8"/>
      <c r="AE1994" s="8"/>
      <c r="AF1994" s="8"/>
      <c r="AG1994" s="8"/>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c r="BD1994" s="8"/>
      <c r="BE1994" s="8"/>
      <c r="BF1994" s="8"/>
      <c r="BG1994" s="8"/>
      <c r="BH1994" s="8"/>
      <c r="BI1994" s="8"/>
      <c r="BJ1994" s="8"/>
      <c r="BK1994" s="8"/>
      <c r="BL1994" s="8"/>
      <c r="BM1994" s="8"/>
      <c r="BN1994" s="8"/>
      <c r="BO1994" s="8"/>
      <c r="BP1994" s="8"/>
      <c r="BQ1994" s="8"/>
      <c r="BR1994" s="16" t="str">
        <v>0- Port Costs</v>
      </c>
      <c r="BV1994" s="16" t="str">
        <v>0- Port Value</v>
      </c>
      <c r="BW1994" s="8"/>
      <c r="BX1994" s="16" t="str">
        <v>0</v>
      </c>
    </row>
    <row r="1995" spans="1:76" hidden="1" outlineLevel="1" x14ac:dyDescent="0.3">
      <c r="H1995" s="16" t="str">
        <v>0 - BM Costs</v>
      </c>
      <c r="L1995" s="16" t="str">
        <v>0 - BM Port</v>
      </c>
      <c r="N1995" s="16" t="str">
        <v>0 - Port Assets</v>
      </c>
      <c r="O1995" s="8"/>
      <c r="P1995" s="8"/>
      <c r="Q1995" s="8"/>
      <c r="R1995" s="8"/>
      <c r="S1995" s="8"/>
      <c r="T1995" s="8"/>
      <c r="U1995" s="8"/>
      <c r="V1995" s="8"/>
      <c r="W1995" s="8"/>
      <c r="X1995" s="8"/>
      <c r="Y1995" s="8"/>
      <c r="Z1995" s="8"/>
      <c r="AA1995" s="8"/>
      <c r="AB1995" s="8"/>
      <c r="AC1995" s="8"/>
      <c r="AD1995" s="8"/>
      <c r="AE1995" s="8"/>
      <c r="AF1995" s="8"/>
      <c r="AG1995" s="8"/>
      <c r="AH1995" s="8"/>
      <c r="AI1995" s="8"/>
      <c r="AJ1995" s="8"/>
      <c r="AK1995" s="8"/>
      <c r="AL1995" s="8"/>
      <c r="AM1995" s="8"/>
      <c r="AN1995" s="8"/>
      <c r="AO1995" s="8"/>
      <c r="AP1995" s="8"/>
      <c r="AQ1995" s="8"/>
      <c r="AR1995" s="8"/>
      <c r="AS1995" s="8"/>
      <c r="AT1995" s="8"/>
      <c r="AU1995" s="8"/>
      <c r="AV1995" s="8"/>
      <c r="AW1995" s="8"/>
      <c r="AX1995" s="8"/>
      <c r="AY1995" s="8"/>
      <c r="AZ1995" s="8"/>
      <c r="BA1995" s="8"/>
      <c r="BB1995" s="8"/>
      <c r="BC1995" s="8"/>
      <c r="BD1995" s="8"/>
      <c r="BE1995" s="8"/>
      <c r="BF1995" s="8"/>
      <c r="BG1995" s="8"/>
      <c r="BH1995" s="8"/>
      <c r="BI1995" s="8"/>
      <c r="BJ1995" s="8"/>
      <c r="BK1995" s="8"/>
      <c r="BL1995" s="8"/>
      <c r="BM1995" s="8"/>
      <c r="BN1995" s="8"/>
      <c r="BO1995" s="8"/>
      <c r="BP1995" s="8"/>
      <c r="BQ1995" s="8"/>
      <c r="BR1995" s="16" t="str">
        <v>0- Port Costs</v>
      </c>
      <c r="BV1995" s="16" t="str">
        <v>0- Port Value</v>
      </c>
      <c r="BW1995" s="8"/>
      <c r="BX1995" s="16" t="str">
        <v>0</v>
      </c>
    </row>
    <row r="1996" spans="1:76" hidden="1" outlineLevel="1" x14ac:dyDescent="0.3">
      <c r="H1996" s="16" t="str">
        <v>0 - BM Costs</v>
      </c>
      <c r="L1996" s="16" t="str">
        <v>0 - BM Port</v>
      </c>
      <c r="N1996" s="16" t="str">
        <v>0 - Port Assets</v>
      </c>
      <c r="O1996" s="8"/>
      <c r="P1996" s="8"/>
      <c r="Q1996" s="8"/>
      <c r="R1996" s="8"/>
      <c r="S1996" s="8"/>
      <c r="T1996" s="8"/>
      <c r="U1996" s="8"/>
      <c r="V1996" s="8"/>
      <c r="W1996" s="8"/>
      <c r="X1996" s="8"/>
      <c r="Y1996" s="8"/>
      <c r="Z1996" s="8"/>
      <c r="AA1996" s="8"/>
      <c r="AB1996" s="8"/>
      <c r="AC1996" s="8"/>
      <c r="AD1996" s="8"/>
      <c r="AE1996" s="8"/>
      <c r="AF1996" s="8"/>
      <c r="AG1996" s="8"/>
      <c r="AH1996" s="8"/>
      <c r="AI1996" s="8"/>
      <c r="AJ1996" s="8"/>
      <c r="AK1996" s="8"/>
      <c r="AL1996" s="8"/>
      <c r="AM1996" s="8"/>
      <c r="AN1996" s="8"/>
      <c r="AO1996" s="8"/>
      <c r="AP1996" s="8"/>
      <c r="AQ1996" s="8"/>
      <c r="AR1996" s="8"/>
      <c r="AS1996" s="8"/>
      <c r="AT1996" s="8"/>
      <c r="AU1996" s="8"/>
      <c r="AV1996" s="8"/>
      <c r="AW1996" s="8"/>
      <c r="AX1996" s="8"/>
      <c r="AY1996" s="8"/>
      <c r="AZ1996" s="8"/>
      <c r="BA1996" s="8"/>
      <c r="BB1996" s="8"/>
      <c r="BC1996" s="8"/>
      <c r="BD1996" s="8"/>
      <c r="BE1996" s="8"/>
      <c r="BF1996" s="8"/>
      <c r="BG1996" s="8"/>
      <c r="BH1996" s="8"/>
      <c r="BI1996" s="8"/>
      <c r="BJ1996" s="8"/>
      <c r="BK1996" s="8"/>
      <c r="BL1996" s="8"/>
      <c r="BM1996" s="8"/>
      <c r="BN1996" s="8"/>
      <c r="BO1996" s="8"/>
      <c r="BP1996" s="8"/>
      <c r="BQ1996" s="8"/>
      <c r="BR1996" s="16" t="str">
        <v>0- Port Costs</v>
      </c>
      <c r="BV1996" s="16" t="str">
        <v>0- Port Value</v>
      </c>
      <c r="BW1996" s="8"/>
      <c r="BX1996" s="16" t="str">
        <v>0</v>
      </c>
    </row>
    <row r="1997" spans="1:76" hidden="1" outlineLevel="1" x14ac:dyDescent="0.3">
      <c r="H1997" s="16" t="str">
        <v>0 - BM Costs</v>
      </c>
      <c r="L1997" s="16" t="str">
        <v>0 - BM Port</v>
      </c>
      <c r="N1997" s="16" t="str">
        <v>0 - Port Assets</v>
      </c>
      <c r="O1997" s="8"/>
      <c r="P1997" s="8"/>
      <c r="Q1997" s="8"/>
      <c r="R1997" s="8"/>
      <c r="S1997" s="8"/>
      <c r="T1997" s="8"/>
      <c r="U1997" s="8"/>
      <c r="V1997" s="8"/>
      <c r="W1997" s="8"/>
      <c r="X1997" s="8"/>
      <c r="Y1997" s="8"/>
      <c r="Z1997" s="8"/>
      <c r="AA1997" s="8"/>
      <c r="AB1997" s="8"/>
      <c r="AC1997" s="8"/>
      <c r="AD1997" s="8"/>
      <c r="AE1997" s="8"/>
      <c r="AF1997" s="8"/>
      <c r="AG1997" s="8"/>
      <c r="AH1997" s="8"/>
      <c r="AI1997" s="8"/>
      <c r="AJ1997" s="8"/>
      <c r="AK1997" s="8"/>
      <c r="AL1997" s="8"/>
      <c r="AM1997" s="8"/>
      <c r="AN1997" s="8"/>
      <c r="AO1997" s="8"/>
      <c r="AP1997" s="8"/>
      <c r="AQ1997" s="8"/>
      <c r="AR1997" s="8"/>
      <c r="AS1997" s="8"/>
      <c r="AT1997" s="8"/>
      <c r="AU1997" s="8"/>
      <c r="AV1997" s="8"/>
      <c r="AW1997" s="8"/>
      <c r="AX1997" s="8"/>
      <c r="AY1997" s="8"/>
      <c r="AZ1997" s="8"/>
      <c r="BA1997" s="8"/>
      <c r="BB1997" s="8"/>
      <c r="BC1997" s="8"/>
      <c r="BD1997" s="8"/>
      <c r="BE1997" s="8"/>
      <c r="BF1997" s="8"/>
      <c r="BG1997" s="8"/>
      <c r="BH1997" s="8"/>
      <c r="BI1997" s="8"/>
      <c r="BJ1997" s="8"/>
      <c r="BK1997" s="8"/>
      <c r="BL1997" s="8"/>
      <c r="BM1997" s="8"/>
      <c r="BN1997" s="8"/>
      <c r="BO1997" s="8"/>
      <c r="BP1997" s="8"/>
      <c r="BQ1997" s="8"/>
      <c r="BR1997" s="16" t="str">
        <v>0- Port Costs</v>
      </c>
      <c r="BV1997" s="16" t="str">
        <v>0- Port Value</v>
      </c>
      <c r="BW1997" s="8"/>
      <c r="BX1997" s="16" t="str">
        <v>0</v>
      </c>
    </row>
    <row r="1998" spans="1:76" hidden="1" outlineLevel="1" x14ac:dyDescent="0.3">
      <c r="H1998" s="16" t="str">
        <v>0 - BM Costs</v>
      </c>
      <c r="L1998" s="16" t="str">
        <v>0 - BM Port</v>
      </c>
      <c r="N1998" s="16" t="str">
        <v>0 - Port Assets</v>
      </c>
      <c r="O1998" s="8"/>
      <c r="P1998" s="8"/>
      <c r="Q1998" s="8"/>
      <c r="R1998" s="8"/>
      <c r="S1998" s="8"/>
      <c r="T1998" s="8"/>
      <c r="U1998" s="8"/>
      <c r="V1998" s="8"/>
      <c r="W1998" s="8"/>
      <c r="X1998" s="8"/>
      <c r="Y1998" s="8"/>
      <c r="Z1998" s="8"/>
      <c r="AA1998" s="8"/>
      <c r="AB1998" s="8"/>
      <c r="AC1998" s="8"/>
      <c r="AD1998" s="8"/>
      <c r="AE1998" s="8"/>
      <c r="AF1998" s="8"/>
      <c r="AG1998" s="8"/>
      <c r="AH1998" s="8"/>
      <c r="AI1998" s="8"/>
      <c r="AJ1998" s="8"/>
      <c r="AK1998" s="8"/>
      <c r="AL1998" s="8"/>
      <c r="AM1998" s="8"/>
      <c r="AN1998" s="8"/>
      <c r="AO1998" s="8"/>
      <c r="AP1998" s="8"/>
      <c r="AQ1998" s="8"/>
      <c r="AR1998" s="8"/>
      <c r="AS1998" s="8"/>
      <c r="AT1998" s="8"/>
      <c r="AU1998" s="8"/>
      <c r="AV1998" s="8"/>
      <c r="AW1998" s="8"/>
      <c r="AX1998" s="8"/>
      <c r="AY1998" s="8"/>
      <c r="AZ1998" s="8"/>
      <c r="BA1998" s="8"/>
      <c r="BB1998" s="8"/>
      <c r="BC1998" s="8"/>
      <c r="BD1998" s="8"/>
      <c r="BE1998" s="8"/>
      <c r="BF1998" s="8"/>
      <c r="BG1998" s="8"/>
      <c r="BH1998" s="8"/>
      <c r="BI1998" s="8"/>
      <c r="BJ1998" s="8"/>
      <c r="BK1998" s="8"/>
      <c r="BL1998" s="8"/>
      <c r="BM1998" s="8"/>
      <c r="BN1998" s="8"/>
      <c r="BO1998" s="8"/>
      <c r="BP1998" s="8"/>
      <c r="BQ1998" s="8"/>
      <c r="BR1998" s="16" t="str">
        <v>0- Port Costs</v>
      </c>
      <c r="BV1998" s="16" t="str">
        <v>0- Port Value</v>
      </c>
      <c r="BW1998" s="8"/>
      <c r="BX1998" s="16" t="str">
        <v>0</v>
      </c>
    </row>
    <row r="1999" spans="1:76" collapsed="1" x14ac:dyDescent="0.3">
      <c r="H1999" s="16" t="str">
        <v>0 - BM Costs</v>
      </c>
      <c r="L1999" s="16" t="str">
        <v>0 - BM Port</v>
      </c>
      <c r="N1999" s="16" t="str">
        <v>0 - Port Assets</v>
      </c>
      <c r="O1999" s="8"/>
      <c r="P1999" s="8"/>
      <c r="Q1999" s="8"/>
      <c r="R1999" s="8"/>
      <c r="S1999" s="8"/>
      <c r="T1999" s="8"/>
      <c r="U1999" s="8"/>
      <c r="V1999" s="8"/>
      <c r="W1999" s="8"/>
      <c r="X1999" s="8"/>
      <c r="Y1999" s="8"/>
      <c r="Z1999" s="8"/>
      <c r="AA1999" s="8"/>
      <c r="AB1999" s="8"/>
      <c r="AC1999" s="8"/>
      <c r="AD1999" s="8"/>
      <c r="AE1999" s="8"/>
      <c r="AF1999" s="8"/>
      <c r="AG1999" s="8"/>
      <c r="AH1999" s="8"/>
      <c r="AI1999" s="8"/>
      <c r="AJ1999" s="8"/>
      <c r="AK1999" s="8"/>
      <c r="AL1999" s="8"/>
      <c r="AM1999" s="8"/>
      <c r="AN1999" s="8"/>
      <c r="AO1999" s="8"/>
      <c r="AP1999" s="8"/>
      <c r="AQ1999" s="8"/>
      <c r="AR1999" s="8"/>
      <c r="AS1999" s="8"/>
      <c r="AT1999" s="8"/>
      <c r="AU1999" s="8"/>
      <c r="AV1999" s="8"/>
      <c r="AW1999" s="8"/>
      <c r="AX1999" s="8"/>
      <c r="AY1999" s="8"/>
      <c r="AZ1999" s="8"/>
      <c r="BA1999" s="8"/>
      <c r="BB1999" s="8"/>
      <c r="BC1999" s="8"/>
      <c r="BD1999" s="8"/>
      <c r="BE1999" s="8"/>
      <c r="BF1999" s="8"/>
      <c r="BG1999" s="8"/>
      <c r="BH1999" s="8"/>
      <c r="BI1999" s="8"/>
      <c r="BJ1999" s="8"/>
      <c r="BK1999" s="8"/>
      <c r="BL1999" s="8"/>
      <c r="BM1999" s="8"/>
      <c r="BN1999" s="8"/>
      <c r="BO1999" s="8"/>
      <c r="BP1999" s="8"/>
      <c r="BQ1999" s="8"/>
      <c r="BR1999" s="16" t="str">
        <v>0- Port Costs</v>
      </c>
      <c r="BV1999" s="16" t="str">
        <v>0- Port Value</v>
      </c>
      <c r="BW1999" s="8"/>
      <c r="BX1999" s="16" t="str">
        <v>0</v>
      </c>
    </row>
    <row r="2000" spans="1:76" s="16" customFormat="1" x14ac:dyDescent="0.3">
      <c r="A2000" s="16" t="s">
        <v>24</v>
      </c>
      <c r="H2000" s="16" t="str">
        <v>0 - BM Costs</v>
      </c>
      <c r="L2000" s="16" t="str">
        <v>0 - BM Port</v>
      </c>
      <c r="N2000" s="16" t="str">
        <v>0 - Port Assets</v>
      </c>
      <c r="BR2000" s="16" t="str">
        <v>0- Port Costs</v>
      </c>
      <c r="BV2000" s="16" t="str">
        <v>0- Port Value</v>
      </c>
      <c r="BX2000" s="16" t="str">
        <v>0</v>
      </c>
    </row>
    <row r="2001" spans="1:76" x14ac:dyDescent="0.3">
      <c r="A2001" s="1" cm="1">
        <f t="array" aca="1" ref="A2001" ca="1">_xlfn.ANCHORARRAY(A1006)</f>
        <v>1</v>
      </c>
      <c r="B2001" s="1" cm="1" vm="59">
        <f t="array" aca="1" ref="B2001:B2014" ca="1">_xlfn.ANCHORARRAY(B1006)</f>
        <v>44886</v>
      </c>
      <c r="C2001" s="11" cm="1">
        <f t="array" aca="1" ref="C2001:C2013" ca="1">_xlfn.LET(
_xlpm.DynamicArray,_xlfn.ANCHORARRAY(C1006),
_xlpm.RowsA,ROWS(_xlpm.DynamicArray),
_xlpm.Result,IF(_xlfn.SEQUENCE(_xlpm.RowsA-1)&lt;=_xlpm.RowsA,
(INDEX(_xlpm.DynamicArray,_xlfn.SEQUENCE(_xlpm.RowsA-1))/INDEX(OFFSET(_xlpm.DynamicArray, 1, 0), _xlfn.SEQUENCE(_xlpm.RowsA-1)))-1,
"NO"), _xlpm.Result)</f>
        <v>4.3905865823674617E-3</v>
      </c>
      <c r="D2001" s="11" cm="1">
        <f t="array" aca="1" ref="D2001:D2013" ca="1">_xlfn.LET(
_xlpm.DynamicArray,_xlfn.ANCHORARRAY(D1006),
_xlpm.RowsA,ROWS(_xlpm.DynamicArray),
_xlpm.Result,IF(_xlfn.SEQUENCE(_xlpm.RowsA-1)&lt;=_xlpm.RowsA,
(INDEX(_xlpm.DynamicArray,_xlfn.SEQUENCE(_xlpm.RowsA-1))/INDEX(OFFSET(_xlpm.DynamicArray, 1, 0), _xlfn.SEQUENCE(_xlpm.RowsA-1)))-1,
"NO"), _xlpm.Result)</f>
        <v>0</v>
      </c>
      <c r="E2001" s="11" cm="1">
        <f t="array" aca="1" ref="E2001:E2013" ca="1">_xlfn.LET(
_xlpm.DynamicArray,_xlfn.ANCHORARRAY(E1006),
_xlpm.RowsA,ROWS(_xlpm.DynamicArray),
_xlpm.Result,IF(_xlfn.SEQUENCE(_xlpm.RowsA-1)&lt;=_xlpm.RowsA,
(INDEX(_xlpm.DynamicArray,_xlfn.SEQUENCE(_xlpm.RowsA-1))/INDEX(OFFSET(_xlpm.DynamicArray, 1, 0), _xlfn.SEQUENCE(_xlpm.RowsA-1)))-1,
"NO"), _xlpm.Result)</f>
        <v>-5.2065255119749798E-3</v>
      </c>
      <c r="F2001" s="11" cm="1">
        <f t="array" aca="1" ref="F2001:F2013" ca="1">_xlfn.LET(
_xlpm.DynamicArray,_xlfn.ANCHORARRAY(F1006),
_xlpm.RowsA,ROWS(_xlpm.DynamicArray),
_xlpm.Result,IF(_xlfn.SEQUENCE(_xlpm.RowsA-1)&lt;=_xlpm.RowsA,
(INDEX(_xlpm.DynamicArray,_xlfn.SEQUENCE(_xlpm.RowsA-1))/INDEX(OFFSET(_xlpm.DynamicArray, 1, 0), _xlfn.SEQUENCE(_xlpm.RowsA-1)))-1,
"NO"), _xlpm.Result)</f>
        <v>-3.8216560509553021E-3</v>
      </c>
      <c r="G2001" s="11" cm="1">
        <f t="array" aca="1" ref="G2001:G2013" ca="1">_xlfn.LET(
_xlpm.DynamicArray,_xlfn.ANCHORARRAY(G1006),
_xlpm.RowsA,ROWS(_xlpm.DynamicArray),
_xlpm.Result,IF(_xlfn.SEQUENCE(_xlpm.RowsA-1)&lt;=_xlpm.RowsA,
(INDEX(_xlpm.DynamicArray,_xlfn.SEQUENCE(_xlpm.RowsA-1))/INDEX(OFFSET(_xlpm.DynamicArray, 1, 0), _xlfn.SEQUENCE(_xlpm.RowsA-1)))-1,
"NO"), _xlpm.Result)</f>
        <v>-1.0003334444814715E-3</v>
      </c>
      <c r="H2001" s="16" t="str">
        <v>0 - BM Costs</v>
      </c>
      <c r="I2001" s="11"/>
      <c r="J2001" s="11"/>
      <c r="K2001" s="11"/>
      <c r="L2001" s="16" t="str">
        <v>0 - BM Port</v>
      </c>
      <c r="M2001" s="11" cm="1">
        <f t="array" aca="1" ref="M2001:M2013" ca="1">_xlfn.LET(
_xlpm.DynamicArray,_xlfn.ANCHORARRAY(M1006),
_xlpm.RowsA,ROWS(_xlpm.DynamicArray),
_xlpm.Result,IF(_xlfn.SEQUENCE(_xlpm.RowsA-1)&lt;=_xlpm.RowsA,
(INDEX(_xlpm.DynamicArray,_xlfn.SEQUENCE(_xlpm.RowsA-1))/INDEX(OFFSET(_xlpm.DynamicArray, 1, 0), _xlfn.SEQUENCE(_xlpm.RowsA-1)))-1,
"NO"), _xlpm.Result)</f>
        <v>-1.1535726532653223E-3</v>
      </c>
      <c r="N2001" s="16" t="str">
        <v>0 - Port Assets</v>
      </c>
      <c r="O2001" s="11" cm="1">
        <f t="array" aca="1" ref="O2001:O2013" ca="1">_xlfn.LET(
_xlpm.DynamicArray,_xlfn.ANCHORARRAY(O1006),
_xlpm.RowsA,ROWS(_xlpm.DynamicArray),
_xlpm.Result,IF(_xlfn.SEQUENCE(_xlpm.RowsA-1)&lt;=_xlpm.RowsA,
(INDEX(_xlpm.DynamicArray,_xlfn.SEQUENCE(_xlpm.RowsA-1))/INDEX(OFFSET(_xlpm.DynamicArray, 1, 0), _xlfn.SEQUENCE(_xlpm.RowsA-1)))-1,
"NO"), _xlpm.Result)</f>
        <v>9.1635469631783373E-3</v>
      </c>
      <c r="P2001" s="11" cm="1">
        <f t="array" aca="1" ref="P2001:P2013" ca="1">_xlfn.LET(
_xlpm.DynamicArray,_xlfn.ANCHORARRAY(P1006),
_xlpm.RowsA,ROWS(_xlpm.DynamicArray),
_xlpm.Result,IF(_xlfn.SEQUENCE(_xlpm.RowsA-1)&lt;=_xlpm.RowsA,
(INDEX(_xlpm.DynamicArray,_xlfn.SEQUENCE(_xlpm.RowsA-1))/INDEX(OFFSET(_xlpm.DynamicArray, 1, 0), _xlfn.SEQUENCE(_xlpm.RowsA-1)))-1,
"NO"), _xlpm.Result)</f>
        <v>9.2735703245747647E-3</v>
      </c>
      <c r="Q2001" s="11" cm="1">
        <f t="array" aca="1" ref="Q2001:Q2013" ca="1">_xlfn.LET(
_xlpm.DynamicArray,_xlfn.ANCHORARRAY(Q1006),
_xlpm.RowsA,ROWS(_xlpm.DynamicArray),
_xlpm.Result,IF(_xlfn.SEQUENCE(_xlpm.RowsA-1)&lt;=_xlpm.RowsA,
(INDEX(_xlpm.DynamicArray,_xlfn.SEQUENCE(_xlpm.RowsA-1))/INDEX(OFFSET(_xlpm.DynamicArray, 1, 0), _xlfn.SEQUENCE(_xlpm.RowsA-1)))-1,
"NO"), _xlpm.Result)</f>
        <v>-9.4463395434269959E-3</v>
      </c>
      <c r="R2001" s="11" t="e" cm="1">
        <f t="array" aca="1" ref="R2001:R2013" ca="1">_xlfn.LET(
_xlpm.DynamicArray,_xlfn.ANCHORARRAY(R1006),
_xlpm.RowsA,ROWS(_xlpm.DynamicArray),
_xlpm.Result,IF(_xlfn.SEQUENCE(_xlpm.RowsA-1)&lt;=_xlpm.RowsA,
(INDEX(_xlpm.DynamicArray,_xlfn.SEQUENCE(_xlpm.RowsA-1))/INDEX(OFFSET(_xlpm.DynamicArray, 1, 0), _xlfn.SEQUENCE(_xlpm.RowsA-1)))-1,
"NO"), _xlpm.Result)</f>
        <v>#DIV/0!</v>
      </c>
      <c r="S2001" s="11" t="e" cm="1">
        <f t="array" aca="1" ref="S2001:S2013" ca="1">_xlfn.LET(
_xlpm.DynamicArray,_xlfn.ANCHORARRAY(S1006),
_xlpm.RowsA,ROWS(_xlpm.DynamicArray),
_xlpm.Result,IF(_xlfn.SEQUENCE(_xlpm.RowsA-1)&lt;=_xlpm.RowsA,
(INDEX(_xlpm.DynamicArray,_xlfn.SEQUENCE(_xlpm.RowsA-1))/INDEX(OFFSET(_xlpm.DynamicArray, 1, 0), _xlfn.SEQUENCE(_xlpm.RowsA-1)))-1,
"NO"), _xlpm.Result)</f>
        <v>#DIV/0!</v>
      </c>
      <c r="T2001" s="11" cm="1">
        <f t="array" aca="1" ref="T2001:T2013" ca="1">_xlfn.LET(
_xlpm.DynamicArray,_xlfn.ANCHORARRAY(T1006),
_xlpm.RowsA,ROWS(_xlpm.DynamicArray),
_xlpm.Result,IF(_xlfn.SEQUENCE(_xlpm.RowsA-1)&lt;=_xlpm.RowsA,
(INDEX(_xlpm.DynamicArray,_xlfn.SEQUENCE(_xlpm.RowsA-1))/INDEX(OFFSET(_xlpm.DynamicArray, 1, 0), _xlfn.SEQUENCE(_xlpm.RowsA-1)))-1,
"NO"), _xlpm.Result)</f>
        <v>-8.4656084656083985E-3</v>
      </c>
      <c r="U2001" s="11" cm="1">
        <f t="array" aca="1" ref="U2001:U2013" ca="1">_xlfn.LET(
_xlpm.DynamicArray,_xlfn.ANCHORARRAY(U1006),
_xlpm.RowsA,ROWS(_xlpm.DynamicArray),
_xlpm.Result,IF(_xlfn.SEQUENCE(_xlpm.RowsA-1)&lt;=_xlpm.RowsA,
(INDEX(_xlpm.DynamicArray,_xlfn.SEQUENCE(_xlpm.RowsA-1))/INDEX(OFFSET(_xlpm.DynamicArray, 1, 0), _xlfn.SEQUENCE(_xlpm.RowsA-1)))-1,
"NO"), _xlpm.Result)</f>
        <v>-4.3580131208997286E-2</v>
      </c>
      <c r="V2001" s="11" cm="1">
        <f t="array" aca="1" ref="V2001:V2013" ca="1">_xlfn.LET(
_xlpm.DynamicArray,_xlfn.ANCHORARRAY(V1006),
_xlpm.RowsA,ROWS(_xlpm.DynamicArray),
_xlpm.Result,IF(_xlfn.SEQUENCE(_xlpm.RowsA-1)&lt;=_xlpm.RowsA,
(INDEX(_xlpm.DynamicArray,_xlfn.SEQUENCE(_xlpm.RowsA-1))/INDEX(OFFSET(_xlpm.DynamicArray, 1, 0), _xlfn.SEQUENCE(_xlpm.RowsA-1)))-1,
"NO"), _xlpm.Result)</f>
        <v>-0.10606060606060619</v>
      </c>
      <c r="W2001" s="11" cm="1">
        <f t="array" aca="1" ref="W2001:W2013" ca="1">_xlfn.LET(
_xlpm.DynamicArray,_xlfn.ANCHORARRAY(W1006),
_xlpm.RowsA,ROWS(_xlpm.DynamicArray),
_xlpm.Result,IF(_xlfn.SEQUENCE(_xlpm.RowsA-1)&lt;=_xlpm.RowsA,
(INDEX(_xlpm.DynamicArray,_xlfn.SEQUENCE(_xlpm.RowsA-1))/INDEX(OFFSET(_xlpm.DynamicArray, 1, 0), _xlfn.SEQUENCE(_xlpm.RowsA-1)))-1,
"NO"), _xlpm.Result)</f>
        <v>3.4773969200198707E-2</v>
      </c>
      <c r="X2001" s="11" cm="1">
        <f t="array" aca="1" ref="X2001:X2013" ca="1">_xlfn.LET(
_xlpm.DynamicArray,_xlfn.ANCHORARRAY(X1006),
_xlpm.RowsA,ROWS(_xlpm.DynamicArray),
_xlpm.Result,IF(_xlfn.SEQUENCE(_xlpm.RowsA-1)&lt;=_xlpm.RowsA,
(INDEX(_xlpm.DynamicArray,_xlfn.SEQUENCE(_xlpm.RowsA-1))/INDEX(OFFSET(_xlpm.DynamicArray, 1, 0), _xlfn.SEQUENCE(_xlpm.RowsA-1)))-1,
"NO"), _xlpm.Result)</f>
        <v>-3.0585106382978733E-2</v>
      </c>
      <c r="Y2001" s="11" cm="1">
        <f t="array" aca="1" ref="Y2001:Y2013" ca="1">_xlfn.LET(
_xlpm.DynamicArray,_xlfn.ANCHORARRAY(Y1006),
_xlpm.RowsA,ROWS(_xlpm.DynamicArray),
_xlpm.Result,IF(_xlfn.SEQUENCE(_xlpm.RowsA-1)&lt;=_xlpm.RowsA,
(INDEX(_xlpm.DynamicArray,_xlfn.SEQUENCE(_xlpm.RowsA-1))/INDEX(OFFSET(_xlpm.DynamicArray, 1, 0), _xlfn.SEQUENCE(_xlpm.RowsA-1)))-1,
"NO"), _xlpm.Result)</f>
        <v>-8.7936865839909673E-2</v>
      </c>
      <c r="Z2001" s="11" cm="1">
        <f t="array" aca="1" ref="Z2001:Z2013" ca="1">_xlfn.LET(
_xlpm.DynamicArray,_xlfn.ANCHORARRAY(Z1006),
_xlpm.RowsA,ROWS(_xlpm.DynamicArray),
_xlpm.Result,IF(_xlfn.SEQUENCE(_xlpm.RowsA-1)&lt;=_xlpm.RowsA,
(INDEX(_xlpm.DynamicArray,_xlfn.SEQUENCE(_xlpm.RowsA-1))/INDEX(OFFSET(_xlpm.DynamicArray, 1, 0), _xlfn.SEQUENCE(_xlpm.RowsA-1)))-1,
"NO"), _xlpm.Result)</f>
        <v>-3.0120481927710108E-3</v>
      </c>
      <c r="AA2001" s="11" cm="1">
        <f t="array" aca="1" ref="AA2001:AA2013" ca="1">_xlfn.LET(
_xlpm.DynamicArray,_xlfn.ANCHORARRAY(AA1006),
_xlpm.RowsA,ROWS(_xlpm.DynamicArray),
_xlpm.Result,IF(_xlfn.SEQUENCE(_xlpm.RowsA-1)&lt;=_xlpm.RowsA,
(INDEX(_xlpm.DynamicArray,_xlfn.SEQUENCE(_xlpm.RowsA-1))/INDEX(OFFSET(_xlpm.DynamicArray, 1, 0), _xlfn.SEQUENCE(_xlpm.RowsA-1)))-1,
"NO"), _xlpm.Result)</f>
        <v>-0.17818181818181822</v>
      </c>
      <c r="AB2001" s="11" cm="1">
        <f t="array" aca="1" ref="AB2001:AB2013" ca="1">_xlfn.LET(
_xlpm.DynamicArray,_xlfn.ANCHORARRAY(AB1006),
_xlpm.RowsA,ROWS(_xlpm.DynamicArray),
_xlpm.Result,IF(_xlfn.SEQUENCE(_xlpm.RowsA-1)&lt;=_xlpm.RowsA,
(INDEX(_xlpm.DynamicArray,_xlfn.SEQUENCE(_xlpm.RowsA-1))/INDEX(OFFSET(_xlpm.DynamicArray, 1, 0), _xlfn.SEQUENCE(_xlpm.RowsA-1)))-1,
"NO"), _xlpm.Result)</f>
        <v>-3.5460992907801359E-2</v>
      </c>
      <c r="AC2001" s="11" cm="1">
        <f t="array" aca="1" ref="AC2001:AC2013" ca="1">_xlfn.LET(
_xlpm.DynamicArray,_xlfn.ANCHORARRAY(AC1006),
_xlpm.RowsA,ROWS(_xlpm.DynamicArray),
_xlpm.Result,IF(_xlfn.SEQUENCE(_xlpm.RowsA-1)&lt;=_xlpm.RowsA,
(INDEX(_xlpm.DynamicArray,_xlfn.SEQUENCE(_xlpm.RowsA-1))/INDEX(OFFSET(_xlpm.DynamicArray, 1, 0), _xlfn.SEQUENCE(_xlpm.RowsA-1)))-1,
"NO"), _xlpm.Result)</f>
        <v>-4.7904191616766401E-2</v>
      </c>
      <c r="AD2001" s="11" cm="1">
        <f t="array" aca="1" ref="AD2001:AD2013" ca="1">_xlfn.LET(
_xlpm.DynamicArray,_xlfn.ANCHORARRAY(AD1006),
_xlpm.RowsA,ROWS(_xlpm.DynamicArray),
_xlpm.Result,IF(_xlfn.SEQUENCE(_xlpm.RowsA-1)&lt;=_xlpm.RowsA,
(INDEX(_xlpm.DynamicArray,_xlfn.SEQUENCE(_xlpm.RowsA-1))/INDEX(OFFSET(_xlpm.DynamicArray, 1, 0), _xlfn.SEQUENCE(_xlpm.RowsA-1)))-1,
"NO"), _xlpm.Result)</f>
        <v>-6.5727699530516381E-2</v>
      </c>
      <c r="AE2001" s="11" cm="1">
        <f t="array" aca="1" ref="AE2001:AE2013" ca="1">_xlfn.LET(
_xlpm.DynamicArray,_xlfn.ANCHORARRAY(AE1006),
_xlpm.RowsA,ROWS(_xlpm.DynamicArray),
_xlpm.Result,IF(_xlfn.SEQUENCE(_xlpm.RowsA-1)&lt;=_xlpm.RowsA,
(INDEX(_xlpm.DynamicArray,_xlfn.SEQUENCE(_xlpm.RowsA-1))/INDEX(OFFSET(_xlpm.DynamicArray, 1, 0), _xlfn.SEQUENCE(_xlpm.RowsA-1)))-1,
"NO"), _xlpm.Result)</f>
        <v>-1.0000000000000009E-3</v>
      </c>
      <c r="AF2001" s="11" cm="1">
        <f t="array" aca="1" ref="AF2001:AF2013" ca="1">_xlfn.LET(
_xlpm.DynamicArray,_xlfn.ANCHORARRAY(AF1006),
_xlpm.RowsA,ROWS(_xlpm.DynamicArray),
_xlpm.Result,IF(_xlfn.SEQUENCE(_xlpm.RowsA-1)&lt;=_xlpm.RowsA,
(INDEX(_xlpm.DynamicArray,_xlfn.SEQUENCE(_xlpm.RowsA-1))/INDEX(OFFSET(_xlpm.DynamicArray, 1, 0), _xlfn.SEQUENCE(_xlpm.RowsA-1)))-1,
"NO"), _xlpm.Result)</f>
        <v>-4.7169811320754707E-2</v>
      </c>
      <c r="AG2001" s="11" cm="1">
        <f t="array" aca="1" ref="AG2001:AG2013" ca="1">_xlfn.LET(
_xlpm.DynamicArray,_xlfn.ANCHORARRAY(AG1006),
_xlpm.RowsA,ROWS(_xlpm.DynamicArray),
_xlpm.Result,IF(_xlfn.SEQUENCE(_xlpm.RowsA-1)&lt;=_xlpm.RowsA,
(INDEX(_xlpm.DynamicArray,_xlfn.SEQUENCE(_xlpm.RowsA-1))/INDEX(OFFSET(_xlpm.DynamicArray, 1, 0), _xlfn.SEQUENCE(_xlpm.RowsA-1)))-1,
"NO"), _xlpm.Result)</f>
        <v>-5.0477489768076311E-2</v>
      </c>
      <c r="AH2001" s="11" cm="1">
        <f t="array" aca="1" ref="AH2001:AH2013" ca="1">_xlfn.LET(
_xlpm.DynamicArray,_xlfn.ANCHORARRAY(AH1006),
_xlpm.RowsA,ROWS(_xlpm.DynamicArray),
_xlpm.Result,IF(_xlfn.SEQUENCE(_xlpm.RowsA-1)&lt;=_xlpm.RowsA,
(INDEX(_xlpm.DynamicArray,_xlfn.SEQUENCE(_xlpm.RowsA-1))/INDEX(OFFSET(_xlpm.DynamicArray, 1, 0), _xlfn.SEQUENCE(_xlpm.RowsA-1)))-1,
"NO"), _xlpm.Result)</f>
        <v>1.9051838723969761E-2</v>
      </c>
      <c r="AI2001" s="11" cm="1">
        <f t="array" aca="1" ref="AI2001:AI2013" ca="1">_xlfn.LET(
_xlpm.DynamicArray,_xlfn.ANCHORARRAY(AI1006),
_xlpm.RowsA,ROWS(_xlpm.DynamicArray),
_xlpm.Result,IF(_xlfn.SEQUENCE(_xlpm.RowsA-1)&lt;=_xlpm.RowsA,
(INDEX(_xlpm.DynamicArray,_xlfn.SEQUENCE(_xlpm.RowsA-1))/INDEX(OFFSET(_xlpm.DynamicArray, 1, 0), _xlfn.SEQUENCE(_xlpm.RowsA-1)))-1,
"NO"), _xlpm.Result)</f>
        <v>4.5941807044409533E-3</v>
      </c>
      <c r="AJ2001" s="11" cm="1">
        <f t="array" aca="1" ref="AJ2001:AJ2013" ca="1">_xlfn.LET(
_xlpm.DynamicArray,_xlfn.ANCHORARRAY(AJ1006),
_xlpm.RowsA,ROWS(_xlpm.DynamicArray),
_xlpm.Result,IF(_xlfn.SEQUENCE(_xlpm.RowsA-1)&lt;=_xlpm.RowsA,
(INDEX(_xlpm.DynamicArray,_xlfn.SEQUENCE(_xlpm.RowsA-1))/INDEX(OFFSET(_xlpm.DynamicArray, 1, 0), _xlfn.SEQUENCE(_xlpm.RowsA-1)))-1,
"NO"), _xlpm.Result)</f>
        <v>-1.8115942028985588E-2</v>
      </c>
      <c r="AK2001" s="11" t="e" cm="1" vm="743">
        <f t="array" aca="1" ref="AK2001" ca="1">_xlfn.LET(
_xlpm.DynamicArray,_xlfn.ANCHORARRAY(AK1006),
_xlpm.RowsA,ROWS(_xlpm.DynamicArray),
_xlpm.Result,IF(_xlfn.SEQUENCE(_xlpm.RowsA-1)&lt;=_xlpm.RowsA,
(INDEX(_xlpm.DynamicArray,_xlfn.SEQUENCE(_xlpm.RowsA-1))/INDEX(OFFSET(_xlpm.DynamicArray, 1, 0), _xlfn.SEQUENCE(_xlpm.RowsA-1)))-1,
"NO"), _xlpm.Result)</f>
        <v>#VALUE!</v>
      </c>
      <c r="AL2001" s="11" cm="1">
        <f t="array" aca="1" ref="AL2001:AL2013" ca="1">_xlfn.LET(
_xlpm.DynamicArray,_xlfn.ANCHORARRAY(AL1006),
_xlpm.RowsA,ROWS(_xlpm.DynamicArray),
_xlpm.Result,IF(_xlfn.SEQUENCE(_xlpm.RowsA-1)&lt;=_xlpm.RowsA,
(INDEX(_xlpm.DynamicArray,_xlfn.SEQUENCE(_xlpm.RowsA-1))/INDEX(OFFSET(_xlpm.DynamicArray, 1, 0), _xlfn.SEQUENCE(_xlpm.RowsA-1)))-1,
"NO"), _xlpm.Result)</f>
        <v>-9.0174966352624453E-2</v>
      </c>
      <c r="AM2001" s="11" cm="1">
        <f t="array" aca="1" ref="AM2001:AM2013" ca="1">_xlfn.LET(
_xlpm.DynamicArray,_xlfn.ANCHORARRAY(AM1006),
_xlpm.RowsA,ROWS(_xlpm.DynamicArray),
_xlpm.Result,IF(_xlfn.SEQUENCE(_xlpm.RowsA-1)&lt;=_xlpm.RowsA,
(INDEX(_xlpm.DynamicArray,_xlfn.SEQUENCE(_xlpm.RowsA-1))/INDEX(OFFSET(_xlpm.DynamicArray, 1, 0), _xlfn.SEQUENCE(_xlpm.RowsA-1)))-1,
"NO"), _xlpm.Result)</f>
        <v>-0.11316648531011964</v>
      </c>
      <c r="AN2001" s="11" cm="1">
        <f t="array" aca="1" ref="AN2001:AN2013" ca="1">_xlfn.LET(
_xlpm.DynamicArray,_xlfn.ANCHORARRAY(AN1006),
_xlpm.RowsA,ROWS(_xlpm.DynamicArray),
_xlpm.Result,IF(_xlfn.SEQUENCE(_xlpm.RowsA-1)&lt;=_xlpm.RowsA,
(INDEX(_xlpm.DynamicArray,_xlfn.SEQUENCE(_xlpm.RowsA-1))/INDEX(OFFSET(_xlpm.DynamicArray, 1, 0), _xlfn.SEQUENCE(_xlpm.RowsA-1)))-1,
"NO"), _xlpm.Result)</f>
        <v>-5.7586837294332671E-2</v>
      </c>
      <c r="AO2001" s="11" cm="1">
        <f t="array" aca="1" ref="AO2001:AO2013" ca="1">_xlfn.LET(
_xlpm.DynamicArray,_xlfn.ANCHORARRAY(AO1006),
_xlpm.RowsA,ROWS(_xlpm.DynamicArray),
_xlpm.Result,IF(_xlfn.SEQUENCE(_xlpm.RowsA-1)&lt;=_xlpm.RowsA,
(INDEX(_xlpm.DynamicArray,_xlfn.SEQUENCE(_xlpm.RowsA-1))/INDEX(OFFSET(_xlpm.DynamicArray, 1, 0), _xlfn.SEQUENCE(_xlpm.RowsA-1)))-1,
"NO"), _xlpm.Result)</f>
        <v>6.7796610169490457E-4</v>
      </c>
      <c r="AP2001" s="11" cm="1">
        <f t="array" aca="1" ref="AP2001:AP2013" ca="1">_xlfn.LET(
_xlpm.DynamicArray,_xlfn.ANCHORARRAY(AP1006),
_xlpm.RowsA,ROWS(_xlpm.DynamicArray),
_xlpm.Result,IF(_xlfn.SEQUENCE(_xlpm.RowsA-1)&lt;=_xlpm.RowsA,
(INDEX(_xlpm.DynamicArray,_xlfn.SEQUENCE(_xlpm.RowsA-1))/INDEX(OFFSET(_xlpm.DynamicArray, 1, 0), _xlfn.SEQUENCE(_xlpm.RowsA-1)))-1,
"NO"), _xlpm.Result)</f>
        <v>1.8214936247724633E-3</v>
      </c>
      <c r="AQ2001" s="11" cm="1">
        <f t="array" aca="1" ref="AQ2001:AQ2013" ca="1">_xlfn.LET(
_xlpm.DynamicArray,_xlfn.ANCHORARRAY(AQ1006),
_xlpm.RowsA,ROWS(_xlpm.DynamicArray),
_xlpm.Result,IF(_xlfn.SEQUENCE(_xlpm.RowsA-1)&lt;=_xlpm.RowsA,
(INDEX(_xlpm.DynamicArray,_xlfn.SEQUENCE(_xlpm.RowsA-1))/INDEX(OFFSET(_xlpm.DynamicArray, 1, 0), _xlfn.SEQUENCE(_xlpm.RowsA-1)))-1,
"NO"), _xlpm.Result)</f>
        <v>-1.1594202898550621E-2</v>
      </c>
      <c r="AR2001" s="11" cm="1">
        <f t="array" aca="1" ref="AR2001:AR2013" ca="1">_xlfn.LET(
_xlpm.DynamicArray,_xlfn.ANCHORARRAY(AR1006),
_xlpm.RowsA,ROWS(_xlpm.DynamicArray),
_xlpm.Result,IF(_xlfn.SEQUENCE(_xlpm.RowsA-1)&lt;=_xlpm.RowsA,
(INDEX(_xlpm.DynamicArray,_xlfn.SEQUENCE(_xlpm.RowsA-1))/INDEX(OFFSET(_xlpm.DynamicArray, 1, 0), _xlfn.SEQUENCE(_xlpm.RowsA-1)))-1,
"NO"), _xlpm.Result)</f>
        <v>-1.8722466960352402E-2</v>
      </c>
      <c r="AS2001" s="11" t="e" cm="1" vm="743">
        <f t="array" aca="1" ref="AS2001" ca="1">_xlfn.LET(
_xlpm.DynamicArray,_xlfn.ANCHORARRAY(AS1006),
_xlpm.RowsA,ROWS(_xlpm.DynamicArray),
_xlpm.Result,IF(_xlfn.SEQUENCE(_xlpm.RowsA-1)&lt;=_xlpm.RowsA,
(INDEX(_xlpm.DynamicArray,_xlfn.SEQUENCE(_xlpm.RowsA-1))/INDEX(OFFSET(_xlpm.DynamicArray, 1, 0), _xlfn.SEQUENCE(_xlpm.RowsA-1)))-1,
"NO"), _xlpm.Result)</f>
        <v>#VALUE!</v>
      </c>
      <c r="AT2001" s="11" cm="1">
        <f t="array" aca="1" ref="AT2001:AT2013" ca="1">_xlfn.LET(
_xlpm.DynamicArray,_xlfn.ANCHORARRAY(AT1006),
_xlpm.RowsA,ROWS(_xlpm.DynamicArray),
_xlpm.Result,IF(_xlfn.SEQUENCE(_xlpm.RowsA-1)&lt;=_xlpm.RowsA,
(INDEX(_xlpm.DynamicArray,_xlfn.SEQUENCE(_xlpm.RowsA-1))/INDEX(OFFSET(_xlpm.DynamicArray, 1, 0), _xlfn.SEQUENCE(_xlpm.RowsA-1)))-1,
"NO"), _xlpm.Result)</f>
        <v>-2.4390243902439046E-2</v>
      </c>
      <c r="AU2001" s="11" cm="1">
        <f t="array" aca="1" ref="AU2001:AU2013" ca="1">_xlfn.LET(
_xlpm.DynamicArray,_xlfn.ANCHORARRAY(AU1006),
_xlpm.RowsA,ROWS(_xlpm.DynamicArray),
_xlpm.Result,IF(_xlfn.SEQUENCE(_xlpm.RowsA-1)&lt;=_xlpm.RowsA,
(INDEX(_xlpm.DynamicArray,_xlfn.SEQUENCE(_xlpm.RowsA-1))/INDEX(OFFSET(_xlpm.DynamicArray, 1, 0), _xlfn.SEQUENCE(_xlpm.RowsA-1)))-1,
"NO"), _xlpm.Result)</f>
        <v>-1.4705882352941235E-2</v>
      </c>
      <c r="AV2001" s="11" cm="1">
        <f t="array" aca="1" ref="AV2001:AV2013" ca="1">_xlfn.LET(
_xlpm.DynamicArray,_xlfn.ANCHORARRAY(AV1006),
_xlpm.RowsA,ROWS(_xlpm.DynamicArray),
_xlpm.Result,IF(_xlfn.SEQUENCE(_xlpm.RowsA-1)&lt;=_xlpm.RowsA,
(INDEX(_xlpm.DynamicArray,_xlfn.SEQUENCE(_xlpm.RowsA-1))/INDEX(OFFSET(_xlpm.DynamicArray, 1, 0), _xlfn.SEQUENCE(_xlpm.RowsA-1)))-1,
"NO"), _xlpm.Result)</f>
        <v>-6.4903846153846034E-2</v>
      </c>
      <c r="AW2001" s="11" t="e" cm="1" vm="743">
        <f t="array" aca="1" ref="AW2001" ca="1">_xlfn.LET(
_xlpm.DynamicArray,_xlfn.ANCHORARRAY(AW1006),
_xlpm.RowsA,ROWS(_xlpm.DynamicArray),
_xlpm.Result,IF(_xlfn.SEQUENCE(_xlpm.RowsA-1)&lt;=_xlpm.RowsA,
(INDEX(_xlpm.DynamicArray,_xlfn.SEQUENCE(_xlpm.RowsA-1))/INDEX(OFFSET(_xlpm.DynamicArray, 1, 0), _xlfn.SEQUENCE(_xlpm.RowsA-1)))-1,
"NO"), _xlpm.Result)</f>
        <v>#VALUE!</v>
      </c>
      <c r="AX2001" s="11" cm="1">
        <f t="array" aca="1" ref="AX2001:AX2013" ca="1">_xlfn.LET(
_xlpm.DynamicArray,_xlfn.ANCHORARRAY(AX1006),
_xlpm.RowsA,ROWS(_xlpm.DynamicArray),
_xlpm.Result,IF(_xlfn.SEQUENCE(_xlpm.RowsA-1)&lt;=_xlpm.RowsA,
(INDEX(_xlpm.DynamicArray,_xlfn.SEQUENCE(_xlpm.RowsA-1))/INDEX(OFFSET(_xlpm.DynamicArray, 1, 0), _xlfn.SEQUENCE(_xlpm.RowsA-1)))-1,
"NO"), _xlpm.Result)</f>
        <v>-9.8901098901098883E-2</v>
      </c>
      <c r="AY2001" s="11" cm="1">
        <f t="array" aca="1" ref="AY2001:AY2013" ca="1">_xlfn.LET(
_xlpm.DynamicArray,_xlfn.ANCHORARRAY(AY1006),
_xlpm.RowsA,ROWS(_xlpm.DynamicArray),
_xlpm.Result,IF(_xlfn.SEQUENCE(_xlpm.RowsA-1)&lt;=_xlpm.RowsA,
(INDEX(_xlpm.DynamicArray,_xlfn.SEQUENCE(_xlpm.RowsA-1))/INDEX(OFFSET(_xlpm.DynamicArray, 1, 0), _xlfn.SEQUENCE(_xlpm.RowsA-1)))-1,
"NO"), _xlpm.Result)</f>
        <v>-2.3255813953488191E-2</v>
      </c>
      <c r="AZ2001" s="11" cm="1">
        <f t="array" aca="1" ref="AZ2001:AZ2013" ca="1">_xlfn.LET(
_xlpm.DynamicArray,_xlfn.ANCHORARRAY(AZ1006),
_xlpm.RowsA,ROWS(_xlpm.DynamicArray),
_xlpm.Result,IF(_xlfn.SEQUENCE(_xlpm.RowsA-1)&lt;=_xlpm.RowsA,
(INDEX(_xlpm.DynamicArray,_xlfn.SEQUENCE(_xlpm.RowsA-1))/INDEX(OFFSET(_xlpm.DynamicArray, 1, 0), _xlfn.SEQUENCE(_xlpm.RowsA-1)))-1,
"NO"), _xlpm.Result)</f>
        <v>2.5701624815361868E-2</v>
      </c>
      <c r="BA2001" s="11" cm="1">
        <f t="array" aca="1" ref="BA2001:BA2013" ca="1">_xlfn.LET(
_xlpm.DynamicArray,_xlfn.ANCHORARRAY(BA1006),
_xlpm.RowsA,ROWS(_xlpm.DynamicArray),
_xlpm.Result,IF(_xlfn.SEQUENCE(_xlpm.RowsA-1)&lt;=_xlpm.RowsA,
(INDEX(_xlpm.DynamicArray,_xlfn.SEQUENCE(_xlpm.RowsA-1))/INDEX(OFFSET(_xlpm.DynamicArray, 1, 0), _xlfn.SEQUENCE(_xlpm.RowsA-1)))-1,
"NO"), _xlpm.Result)</f>
        <v>-4.0707964601769953E-2</v>
      </c>
      <c r="BB2001" s="11" cm="1">
        <f t="array" aca="1" ref="BB2001:BB2013" ca="1">_xlfn.LET(
_xlpm.DynamicArray,_xlfn.ANCHORARRAY(BB1006),
_xlpm.RowsA,ROWS(_xlpm.DynamicArray),
_xlpm.Result,IF(_xlfn.SEQUENCE(_xlpm.RowsA-1)&lt;=_xlpm.RowsA,
(INDEX(_xlpm.DynamicArray,_xlfn.SEQUENCE(_xlpm.RowsA-1))/INDEX(OFFSET(_xlpm.DynamicArray, 1, 0), _xlfn.SEQUENCE(_xlpm.RowsA-1)))-1,
"NO"), _xlpm.Result)</f>
        <v>-2.1008403361344463E-2</v>
      </c>
      <c r="BC2001" s="11" cm="1">
        <f t="array" aca="1" ref="BC2001:BC2013" ca="1">_xlfn.LET(
_xlpm.DynamicArray,_xlfn.ANCHORARRAY(BC1006),
_xlpm.RowsA,ROWS(_xlpm.DynamicArray),
_xlpm.Result,IF(_xlfn.SEQUENCE(_xlpm.RowsA-1)&lt;=_xlpm.RowsA,
(INDEX(_xlpm.DynamicArray,_xlfn.SEQUENCE(_xlpm.RowsA-1))/INDEX(OFFSET(_xlpm.DynamicArray, 1, 0), _xlfn.SEQUENCE(_xlpm.RowsA-1)))-1,
"NO"), _xlpm.Result)</f>
        <v>-3.0643513789582189E-3</v>
      </c>
      <c r="BD2001" s="11" cm="1">
        <f t="array" aca="1" ref="BD2001:BD2013" ca="1">_xlfn.LET(
_xlpm.DynamicArray,_xlfn.ANCHORARRAY(BD1006),
_xlpm.RowsA,ROWS(_xlpm.DynamicArray),
_xlpm.Result,IF(_xlfn.SEQUENCE(_xlpm.RowsA-1)&lt;=_xlpm.RowsA,
(INDEX(_xlpm.DynamicArray,_xlfn.SEQUENCE(_xlpm.RowsA-1))/INDEX(OFFSET(_xlpm.DynamicArray, 1, 0), _xlfn.SEQUENCE(_xlpm.RowsA-1)))-1,
"NO"), _xlpm.Result)</f>
        <v>4.6224961479197635E-3</v>
      </c>
      <c r="BE2001" s="11" cm="1">
        <f t="array" aca="1" ref="BE2001:BE2013" ca="1">_xlfn.LET(
_xlpm.DynamicArray,_xlfn.ANCHORARRAY(BE1006),
_xlpm.RowsA,ROWS(_xlpm.DynamicArray),
_xlpm.Result,IF(_xlfn.SEQUENCE(_xlpm.RowsA-1)&lt;=_xlpm.RowsA,
(INDEX(_xlpm.DynamicArray,_xlfn.SEQUENCE(_xlpm.RowsA-1))/INDEX(OFFSET(_xlpm.DynamicArray, 1, 0), _xlfn.SEQUENCE(_xlpm.RowsA-1)))-1,
"NO"), _xlpm.Result)</f>
        <v>-3.3994334277620442E-2</v>
      </c>
      <c r="BF2001" s="11" cm="1">
        <f t="array" aca="1" ref="BF2001:BF2013" ca="1">_xlfn.LET(
_xlpm.DynamicArray,_xlfn.ANCHORARRAY(BF1006),
_xlpm.RowsA,ROWS(_xlpm.DynamicArray),
_xlpm.Result,IF(_xlfn.SEQUENCE(_xlpm.RowsA-1)&lt;=_xlpm.RowsA,
(INDEX(_xlpm.DynamicArray,_xlfn.SEQUENCE(_xlpm.RowsA-1))/INDEX(OFFSET(_xlpm.DynamicArray, 1, 0), _xlfn.SEQUENCE(_xlpm.RowsA-1)))-1,
"NO"), _xlpm.Result)</f>
        <v>-4.2553191489361653E-2</v>
      </c>
      <c r="BG2001" s="11" t="e" cm="1" vm="743">
        <f t="array" aca="1" ref="BG2001" ca="1">_xlfn.LET(
_xlpm.DynamicArray,_xlfn.ANCHORARRAY(BG1006),
_xlpm.RowsA,ROWS(_xlpm.DynamicArray),
_xlpm.Result,IF(_xlfn.SEQUENCE(_xlpm.RowsA-1)&lt;=_xlpm.RowsA,
(INDEX(_xlpm.DynamicArray,_xlfn.SEQUENCE(_xlpm.RowsA-1))/INDEX(OFFSET(_xlpm.DynamicArray, 1, 0), _xlfn.SEQUENCE(_xlpm.RowsA-1)))-1,
"NO"), _xlpm.Result)</f>
        <v>#VALUE!</v>
      </c>
      <c r="BH2001" s="11" cm="1">
        <f t="array" aca="1" ref="BH2001:BH2013" ca="1">_xlfn.LET(
_xlpm.DynamicArray,_xlfn.ANCHORARRAY(BH1006),
_xlpm.RowsA,ROWS(_xlpm.DynamicArray),
_xlpm.Result,IF(_xlfn.SEQUENCE(_xlpm.RowsA-1)&lt;=_xlpm.RowsA,
(INDEX(_xlpm.DynamicArray,_xlfn.SEQUENCE(_xlpm.RowsA-1))/INDEX(OFFSET(_xlpm.DynamicArray, 1, 0), _xlfn.SEQUENCE(_xlpm.RowsA-1)))-1,
"NO"), _xlpm.Result)</f>
        <v>-1</v>
      </c>
      <c r="BI2001" s="11" cm="1">
        <f t="array" aca="1" ref="BI2001:BI2013" ca="1">_xlfn.LET(
_xlpm.DynamicArray,_xlfn.ANCHORARRAY(BI1006),
_xlpm.RowsA,ROWS(_xlpm.DynamicArray),
_xlpm.Result,IF(_xlfn.SEQUENCE(_xlpm.RowsA-1)&lt;=_xlpm.RowsA,
(INDEX(_xlpm.DynamicArray,_xlfn.SEQUENCE(_xlpm.RowsA-1))/INDEX(OFFSET(_xlpm.DynamicArray, 1, 0), _xlfn.SEQUENCE(_xlpm.RowsA-1)))-1,
"NO"), _xlpm.Result)</f>
        <v>-1</v>
      </c>
      <c r="BJ2001" s="11" cm="1">
        <f t="array" aca="1" ref="BJ2001:BJ2013" ca="1">_xlfn.LET(
_xlpm.DynamicArray,_xlfn.ANCHORARRAY(BJ1006),
_xlpm.RowsA,ROWS(_xlpm.DynamicArray),
_xlpm.Result,IF(_xlfn.SEQUENCE(_xlpm.RowsA-1)&lt;=_xlpm.RowsA,
(INDEX(_xlpm.DynamicArray,_xlfn.SEQUENCE(_xlpm.RowsA-1))/INDEX(OFFSET(_xlpm.DynamicArray, 1, 0), _xlfn.SEQUENCE(_xlpm.RowsA-1)))-1,
"NO"), _xlpm.Result)</f>
        <v>-1</v>
      </c>
      <c r="BK2001" s="11" cm="1">
        <f t="array" aca="1" ref="BK2001:BK2013" ca="1">_xlfn.LET(
_xlpm.DynamicArray,_xlfn.ANCHORARRAY(BK1006),
_xlpm.RowsA,ROWS(_xlpm.DynamicArray),
_xlpm.Result,IF(_xlfn.SEQUENCE(_xlpm.RowsA-1)&lt;=_xlpm.RowsA,
(INDEX(_xlpm.DynamicArray,_xlfn.SEQUENCE(_xlpm.RowsA-1))/INDEX(OFFSET(_xlpm.DynamicArray, 1, 0), _xlfn.SEQUENCE(_xlpm.RowsA-1)))-1,
"NO"), _xlpm.Result)</f>
        <v>-1</v>
      </c>
      <c r="BL2001" s="11" cm="1">
        <f t="array" aca="1" ref="BL2001:BL2013" ca="1">_xlfn.LET(
_xlpm.DynamicArray,_xlfn.ANCHORARRAY(BL1006),
_xlpm.RowsA,ROWS(_xlpm.DynamicArray),
_xlpm.Result,IF(_xlfn.SEQUENCE(_xlpm.RowsA-1)&lt;=_xlpm.RowsA,
(INDEX(_xlpm.DynamicArray,_xlfn.SEQUENCE(_xlpm.RowsA-1))/INDEX(OFFSET(_xlpm.DynamicArray, 1, 0), _xlfn.SEQUENCE(_xlpm.RowsA-1)))-1,
"NO"), _xlpm.Result)</f>
        <v>-1</v>
      </c>
      <c r="BM2001" s="11" cm="1">
        <f t="array" aca="1" ref="BM2001:BM2013" ca="1">_xlfn.LET(
_xlpm.DynamicArray,_xlfn.ANCHORARRAY(BM1006),
_xlpm.RowsA,ROWS(_xlpm.DynamicArray),
_xlpm.Result,IF(_xlfn.SEQUENCE(_xlpm.RowsA-1)&lt;=_xlpm.RowsA,
(INDEX(_xlpm.DynamicArray,_xlfn.SEQUENCE(_xlpm.RowsA-1))/INDEX(OFFSET(_xlpm.DynamicArray, 1, 0), _xlfn.SEQUENCE(_xlpm.RowsA-1)))-1,
"NO"), _xlpm.Result)</f>
        <v>-1</v>
      </c>
      <c r="BN2001" s="11" cm="1">
        <f t="array" aca="1" ref="BN2001:BN2013" ca="1">_xlfn.LET(
_xlpm.DynamicArray,_xlfn.ANCHORARRAY(BN1006),
_xlpm.RowsA,ROWS(_xlpm.DynamicArray),
_xlpm.Result,IF(_xlfn.SEQUENCE(_xlpm.RowsA-1)&lt;=_xlpm.RowsA,
(INDEX(_xlpm.DynamicArray,_xlfn.SEQUENCE(_xlpm.RowsA-1))/INDEX(OFFSET(_xlpm.DynamicArray, 1, 0), _xlfn.SEQUENCE(_xlpm.RowsA-1)))-1,
"NO"), _xlpm.Result)</f>
        <v>-1</v>
      </c>
      <c r="BO2001" s="11" cm="1">
        <f t="array" aca="1" ref="BO2001:BO2013" ca="1">_xlfn.LET(
_xlpm.DynamicArray,_xlfn.ANCHORARRAY(BO1006),
_xlpm.RowsA,ROWS(_xlpm.DynamicArray),
_xlpm.Result,IF(_xlfn.SEQUENCE(_xlpm.RowsA-1)&lt;=_xlpm.RowsA,
(INDEX(_xlpm.DynamicArray,_xlfn.SEQUENCE(_xlpm.RowsA-1))/INDEX(OFFSET(_xlpm.DynamicArray, 1, 0), _xlfn.SEQUENCE(_xlpm.RowsA-1)))-1,
"NO"), _xlpm.Result)</f>
        <v>-1</v>
      </c>
      <c r="BP2001" s="11" cm="1">
        <f t="array" aca="1" ref="BP2001:BP2013" ca="1">_xlfn.LET(
_xlpm.DynamicArray,_xlfn.ANCHORARRAY(BP1006),
_xlpm.RowsA,ROWS(_xlpm.DynamicArray),
_xlpm.Result,IF(_xlfn.SEQUENCE(_xlpm.RowsA-1)&lt;=_xlpm.RowsA,
(INDEX(_xlpm.DynamicArray,_xlfn.SEQUENCE(_xlpm.RowsA-1))/INDEX(OFFSET(_xlpm.DynamicArray, 1, 0), _xlfn.SEQUENCE(_xlpm.RowsA-1)))-1,
"NO"), _xlpm.Result)</f>
        <v>-1</v>
      </c>
      <c r="BQ2001" s="11" cm="1">
        <f t="array" aca="1" ref="BQ2001:BQ2013" ca="1">_xlfn.LET(
_xlpm.DynamicArray,_xlfn.ANCHORARRAY(BQ1006),
_xlpm.RowsA,ROWS(_xlpm.DynamicArray),
_xlpm.Result,IF(_xlfn.SEQUENCE(_xlpm.RowsA-1)&lt;=_xlpm.RowsA,
(INDEX(_xlpm.DynamicArray,_xlfn.SEQUENCE(_xlpm.RowsA-1))/INDEX(OFFSET(_xlpm.DynamicArray, 1, 0), _xlfn.SEQUENCE(_xlpm.RowsA-1)))-1,
"NO"), _xlpm.Result)</f>
        <v>-1</v>
      </c>
      <c r="BR2001" s="16" t="str">
        <v>0- Port Costs</v>
      </c>
      <c r="BS2001" s="11"/>
      <c r="BT2001" s="11"/>
      <c r="BU2001" s="11"/>
      <c r="BV2001" s="16" t="str">
        <v>0- Port Value</v>
      </c>
      <c r="BW2001" s="11" t="e" cm="1" vm="742">
        <f t="array" aca="1" ref="BW2001:BW2013" ca="1">_xlfn.LET(
_xlpm.DynamicArray,_xlfn.ANCHORARRAY(BW1006),
_xlpm.RowsA,ROWS(_xlpm.DynamicArray),
_xlpm.Result,IF(_xlfn.SEQUENCE(_xlpm.RowsA-1)&lt;=_xlpm.RowsA,
(INDEX(_xlpm.DynamicArray,_xlfn.SEQUENCE(_xlpm.RowsA-1))/INDEX(OFFSET(_xlpm.DynamicArray, 1, 0), _xlfn.SEQUENCE(_xlpm.RowsA-1)))-1,
"NO"), _xlpm.Result)</f>
        <v>#VALUE!</v>
      </c>
      <c r="BX2001" s="16" t="str">
        <v>0</v>
      </c>
    </row>
    <row r="2002" spans="1:76" x14ac:dyDescent="0.3">
      <c r="B2002" s="1" vm="118">
        <f ca="1"/>
        <v>44883</v>
      </c>
      <c r="C2002" s="11">
        <f ca="1"/>
        <v>-2.063983488132104E-2</v>
      </c>
      <c r="D2002" s="11">
        <f ca="1"/>
        <v>-1.5825491873396103E-2</v>
      </c>
      <c r="E2002" s="11">
        <f ca="1"/>
        <v>-2.0068027210884298E-2</v>
      </c>
      <c r="F2002" s="11">
        <f ca="1"/>
        <v>-1.7521902377972576E-2</v>
      </c>
      <c r="G2002" s="11">
        <f ca="1"/>
        <v>-1.7687520471667217E-2</v>
      </c>
      <c r="H2002" s="16" t="str">
        <v>0 - BM Costs</v>
      </c>
      <c r="L2002" s="16" t="str">
        <v>0 - BM Port</v>
      </c>
      <c r="M2002" s="11">
        <f ca="1"/>
        <v>-1.8332393608105124E-2</v>
      </c>
      <c r="N2002" s="16" t="str">
        <v>0 - Port Assets</v>
      </c>
      <c r="O2002" s="11">
        <f ca="1"/>
        <v>1.6528456208110942E-2</v>
      </c>
      <c r="P2002" s="11">
        <f ca="1"/>
        <v>4.5024064586245416E-3</v>
      </c>
      <c r="Q2002" s="11">
        <f ca="1"/>
        <v>1.2755779962795755E-2</v>
      </c>
      <c r="R2002" s="11" t="e">
        <f ca="1"/>
        <v>#DIV/0!</v>
      </c>
      <c r="S2002" s="11" t="e">
        <f ca="1"/>
        <v>#DIV/0!</v>
      </c>
      <c r="T2002" s="11">
        <f ca="1"/>
        <v>-8.3945435466947771E-3</v>
      </c>
      <c r="U2002" s="11">
        <f ca="1"/>
        <v>1.1853959222380306E-2</v>
      </c>
      <c r="V2002" s="11">
        <f ca="1"/>
        <v>-0.14285714285714279</v>
      </c>
      <c r="W2002" s="11">
        <f ca="1"/>
        <v>-1.9005847953216359E-2</v>
      </c>
      <c r="X2002" s="11">
        <f ca="1"/>
        <v>-2.4643320363164745E-2</v>
      </c>
      <c r="Y2002" s="11">
        <f ca="1"/>
        <v>3.0197444831591147E-2</v>
      </c>
      <c r="Z2002" s="11">
        <f ca="1"/>
        <v>-5.9880239520958556E-3</v>
      </c>
      <c r="AA2002" s="11">
        <f ca="1"/>
        <v>-0.17664670658682624</v>
      </c>
      <c r="AB2002" s="11">
        <f ca="1"/>
        <v>-7.2368421052631526E-2</v>
      </c>
      <c r="AC2002" s="11">
        <f ca="1"/>
        <v>-7.2222222222222299E-2</v>
      </c>
      <c r="AD2002" s="11">
        <f ca="1"/>
        <v>-1.8433179723502335E-2</v>
      </c>
      <c r="AE2002" s="11">
        <f ca="1"/>
        <v>1.4198782961460488E-2</v>
      </c>
      <c r="AF2002" s="11">
        <f ca="1"/>
        <v>3.9215686274509887E-2</v>
      </c>
      <c r="AG2002" s="11">
        <f ca="1"/>
        <v>-1.8303571428571419E-2</v>
      </c>
      <c r="AH2002" s="11">
        <f ca="1"/>
        <v>-8.3265637692932604E-2</v>
      </c>
      <c r="AI2002" s="11">
        <f ca="1"/>
        <v>2.6729559748427612E-2</v>
      </c>
      <c r="AJ2002" s="11">
        <f ca="1"/>
        <v>3.3707865168539408E-2</v>
      </c>
      <c r="AK2002" s="11"/>
      <c r="AL2002" s="11">
        <f ca="1"/>
        <v>1.7808219178082174E-2</v>
      </c>
      <c r="AM2002" s="11">
        <f ca="1"/>
        <v>-8.6299892125134559E-3</v>
      </c>
      <c r="AN2002" s="11">
        <f ca="1"/>
        <v>2.5304592314901564E-2</v>
      </c>
      <c r="AO2002" s="11">
        <f ca="1"/>
        <v>3.3637000700770914E-2</v>
      </c>
      <c r="AP2002" s="11">
        <f ca="1"/>
        <v>1.7608897126969447E-2</v>
      </c>
      <c r="AQ2002" s="11">
        <f ca="1"/>
        <v>1.07421875E-2</v>
      </c>
      <c r="AR2002" s="11">
        <f ca="1"/>
        <v>0</v>
      </c>
      <c r="AS2002" s="11"/>
      <c r="AT2002" s="11">
        <f ca="1"/>
        <v>2.0366598778003286E-3</v>
      </c>
      <c r="AU2002" s="11">
        <f ca="1"/>
        <v>-2.8571428571428359E-2</v>
      </c>
      <c r="AV2002" s="11">
        <f ca="1"/>
        <v>-2.8037383177570097E-2</v>
      </c>
      <c r="AW2002" s="11"/>
      <c r="AX2002" s="11">
        <f ca="1"/>
        <v>-2.1505376344086002E-2</v>
      </c>
      <c r="AY2002" s="11">
        <f ca="1"/>
        <v>6.6889632107021146E-3</v>
      </c>
      <c r="AZ2002" s="11">
        <f ca="1"/>
        <v>-2.2664934314999163E-2</v>
      </c>
      <c r="BA2002" s="11">
        <f ca="1"/>
        <v>-3.5012809564474723E-2</v>
      </c>
      <c r="BB2002" s="11">
        <f ca="1"/>
        <v>1.7094017094017033E-2</v>
      </c>
      <c r="BC2002" s="11">
        <f ca="1"/>
        <v>-2.7805362462760774E-2</v>
      </c>
      <c r="BD2002" s="11">
        <f ca="1"/>
        <v>5.1863857374392364E-2</v>
      </c>
      <c r="BE2002" s="11">
        <f ca="1"/>
        <v>-8.4269662921347965E-3</v>
      </c>
      <c r="BF2002" s="11">
        <f ca="1"/>
        <v>-1.5706806282722474E-2</v>
      </c>
      <c r="BG2002" s="11"/>
      <c r="BH2002" s="11">
        <f ca="1"/>
        <v>1.4960629921259905E-2</v>
      </c>
      <c r="BI2002" s="11">
        <f ca="1"/>
        <v>1.1527377521613591E-2</v>
      </c>
      <c r="BJ2002" s="11">
        <f ca="1"/>
        <v>-3.7277147487844275E-2</v>
      </c>
      <c r="BK2002" s="11">
        <f ca="1"/>
        <v>-7.9470198675496873E-2</v>
      </c>
      <c r="BL2002" s="11">
        <f ca="1"/>
        <v>2.3076923076922995E-2</v>
      </c>
      <c r="BM2002" s="11">
        <f ca="1"/>
        <v>-4.4378698224852076E-2</v>
      </c>
      <c r="BN2002" s="11">
        <f ca="1"/>
        <v>-8.6760925449870241E-3</v>
      </c>
      <c r="BO2002" s="11">
        <f ca="1"/>
        <v>1.0917030567685559E-2</v>
      </c>
      <c r="BP2002" s="11">
        <f ca="1"/>
        <v>-5.2173913043478293E-2</v>
      </c>
      <c r="BQ2002" s="11">
        <f ca="1"/>
        <v>-8.4403669724770758E-3</v>
      </c>
      <c r="BR2002" s="16" t="str">
        <v>0- Port Costs</v>
      </c>
      <c r="BV2002" s="16" t="str">
        <v>0- Port Value</v>
      </c>
      <c r="BW2002" s="11" t="e" vm="742">
        <f ca="1"/>
        <v>#VALUE!</v>
      </c>
      <c r="BX2002" s="16" t="str">
        <v>0</v>
      </c>
    </row>
    <row r="2003" spans="1:76" x14ac:dyDescent="0.3">
      <c r="B2003" s="1" vm="175">
        <f ca="1"/>
        <v>44882</v>
      </c>
      <c r="C2003" s="11">
        <f ca="1"/>
        <v>-2.2528581035642148E-2</v>
      </c>
      <c r="D2003" s="11">
        <f ca="1"/>
        <v>-2.6374236535258166E-2</v>
      </c>
      <c r="E2003" s="11">
        <f ca="1"/>
        <v>-2.7777777777777679E-2</v>
      </c>
      <c r="F2003" s="11">
        <f ca="1"/>
        <v>-3.444108761329312E-2</v>
      </c>
      <c r="G2003" s="11">
        <f ca="1"/>
        <v>-2.4912168636218479E-2</v>
      </c>
      <c r="H2003" s="16" t="str">
        <v>0 - BM Costs</v>
      </c>
      <c r="L2003" s="16" t="str">
        <v>0 - BM Port</v>
      </c>
      <c r="M2003" s="11">
        <f ca="1"/>
        <v>-2.7226506379509297E-2</v>
      </c>
      <c r="N2003" s="16" t="str">
        <v>0 - Port Assets</v>
      </c>
      <c r="O2003" s="11">
        <f ca="1"/>
        <v>-5.6478030046311911E-3</v>
      </c>
      <c r="P2003" s="11">
        <f ca="1"/>
        <v>8.9285714285711748E-3</v>
      </c>
      <c r="Q2003" s="11">
        <f ca="1"/>
        <v>-9.4761779415636349E-3</v>
      </c>
      <c r="R2003" s="11" t="e">
        <f ca="1"/>
        <v>#DIV/0!</v>
      </c>
      <c r="S2003" s="11" t="e">
        <f ca="1"/>
        <v>#DIV/0!</v>
      </c>
      <c r="T2003" s="11">
        <f ca="1"/>
        <v>-2.556237218813906E-2</v>
      </c>
      <c r="U2003" s="11">
        <f ca="1"/>
        <v>-5.657708628005631E-3</v>
      </c>
      <c r="V2003" s="11">
        <f ca="1"/>
        <v>-7.2289156626505924E-2</v>
      </c>
      <c r="W2003" s="11">
        <f ca="1"/>
        <v>-1.3935607880826595E-2</v>
      </c>
      <c r="X2003" s="11">
        <f ca="1"/>
        <v>-1.7834394904458706E-2</v>
      </c>
      <c r="Y2003" s="11">
        <f ca="1"/>
        <v>-0.10961737331954502</v>
      </c>
      <c r="Z2003" s="11">
        <f ca="1"/>
        <v>-2.9069767441860517E-2</v>
      </c>
      <c r="AA2003" s="11">
        <f ca="1"/>
        <v>3.0030030030030463E-3</v>
      </c>
      <c r="AB2003" s="11">
        <f ca="1"/>
        <v>-1.9354838709677469E-2</v>
      </c>
      <c r="AC2003" s="11">
        <f ca="1"/>
        <v>-8.6294416243654748E-2</v>
      </c>
      <c r="AD2003" s="11">
        <f ca="1"/>
        <v>-2.6905829596412523E-2</v>
      </c>
      <c r="AE2003" s="11">
        <f ca="1"/>
        <v>-1.2024048096192508E-2</v>
      </c>
      <c r="AF2003" s="11">
        <f ca="1"/>
        <v>-8.9285714285714413E-2</v>
      </c>
      <c r="AG2003" s="11">
        <f ca="1"/>
        <v>6.6158971918133913E-2</v>
      </c>
      <c r="AH2003" s="11">
        <f ca="1"/>
        <v>-1.821082015153519E-2</v>
      </c>
      <c r="AI2003" s="11">
        <f ca="1"/>
        <v>-1.7001545595053957E-2</v>
      </c>
      <c r="AJ2003" s="11">
        <f ca="1"/>
        <v>5.6497175141243527E-3</v>
      </c>
      <c r="AK2003" s="11"/>
      <c r="AL2003" s="11">
        <f ca="1"/>
        <v>2.0979020979020824E-2</v>
      </c>
      <c r="AM2003" s="11">
        <f ca="1"/>
        <v>1.0799136069112869E-3</v>
      </c>
      <c r="AN2003" s="11">
        <f ca="1"/>
        <v>4.7105004906771386E-2</v>
      </c>
      <c r="AO2003" s="11">
        <f ca="1"/>
        <v>-2.1262002743484221E-2</v>
      </c>
      <c r="AP2003" s="11">
        <f ca="1"/>
        <v>9.3545369504208775E-3</v>
      </c>
      <c r="AQ2003" s="11">
        <f ca="1"/>
        <v>-3.7593984962406068E-2</v>
      </c>
      <c r="AR2003" s="11">
        <f ca="1"/>
        <v>-1.0893246187363759E-2</v>
      </c>
      <c r="AS2003" s="11"/>
      <c r="AT2003" s="11">
        <f ca="1"/>
        <v>-6.4761904761904798E-2</v>
      </c>
      <c r="AU2003" s="11">
        <f ca="1"/>
        <v>-2.0979020979021046E-2</v>
      </c>
      <c r="AV2003" s="11">
        <f ca="1"/>
        <v>-2.2831050228310446E-2</v>
      </c>
      <c r="AW2003" s="11"/>
      <c r="AX2003" s="11">
        <f ca="1"/>
        <v>0</v>
      </c>
      <c r="AY2003" s="11">
        <f ca="1"/>
        <v>7.9422382671480163E-2</v>
      </c>
      <c r="AZ2003" s="11">
        <f ca="1"/>
        <v>-1.9671667138409288E-2</v>
      </c>
      <c r="BA2003" s="11">
        <f ca="1"/>
        <v>-4.5639771801140872E-2</v>
      </c>
      <c r="BB2003" s="11">
        <f ca="1"/>
        <v>-4.4897959183673564E-2</v>
      </c>
      <c r="BC2003" s="11">
        <f ca="1"/>
        <v>-2.1379980563653977E-2</v>
      </c>
      <c r="BD2003" s="11">
        <f ca="1"/>
        <v>2.1523178807947074E-2</v>
      </c>
      <c r="BE2003" s="11">
        <f ca="1"/>
        <v>-6.6841415465268672E-2</v>
      </c>
      <c r="BF2003" s="11">
        <f ca="1"/>
        <v>-5.2083333333332593E-3</v>
      </c>
      <c r="BG2003" s="11"/>
      <c r="BH2003" s="11">
        <f ca="1"/>
        <v>-2.3566378633148588E-3</v>
      </c>
      <c r="BI2003" s="11">
        <f ca="1"/>
        <v>-1.9774011299434902E-2</v>
      </c>
      <c r="BJ2003" s="11">
        <f ca="1"/>
        <v>1.3136288998357948E-2</v>
      </c>
      <c r="BK2003" s="11">
        <f ca="1"/>
        <v>-5.6250000000000133E-2</v>
      </c>
      <c r="BL2003" s="11">
        <f ca="1"/>
        <v>-3.1296572280178903E-2</v>
      </c>
      <c r="BM2003" s="11">
        <f ca="1"/>
        <v>-4.2492917847025469E-2</v>
      </c>
      <c r="BN2003" s="11">
        <f ca="1"/>
        <v>-3.9506172839506082E-2</v>
      </c>
      <c r="BO2003" s="11">
        <f ca="1"/>
        <v>-1.2931034482758563E-2</v>
      </c>
      <c r="BP2003" s="11">
        <f ca="1"/>
        <v>8.7719298245614308E-3</v>
      </c>
      <c r="BQ2003" s="11">
        <f ca="1"/>
        <v>-2.1969974368363232E-3</v>
      </c>
      <c r="BR2003" s="16" t="str">
        <v>0- Port Costs</v>
      </c>
      <c r="BV2003" s="16" t="str">
        <v>0- Port Value</v>
      </c>
      <c r="BW2003" s="11" t="e" vm="742">
        <f ca="1"/>
        <v>#VALUE!</v>
      </c>
      <c r="BX2003" s="16" t="str">
        <v>0</v>
      </c>
    </row>
    <row r="2004" spans="1:76" x14ac:dyDescent="0.3">
      <c r="B2004" s="1" vm="229">
        <f ca="1"/>
        <v>44881</v>
      </c>
      <c r="C2004" s="11">
        <f ca="1"/>
        <v>-4.3521928356210493E-3</v>
      </c>
      <c r="D2004" s="11">
        <f ca="1"/>
        <v>-1.6518771331057946E-2</v>
      </c>
      <c r="E2004" s="11">
        <f ca="1"/>
        <v>-1.2732615083251853E-2</v>
      </c>
      <c r="F2004" s="11">
        <f ca="1"/>
        <v>-1.7220902612826494E-2</v>
      </c>
      <c r="G2004" s="11">
        <f ca="1"/>
        <v>-1.9417475728155331E-2</v>
      </c>
      <c r="H2004" s="16" t="str">
        <v>0 - BM Costs</v>
      </c>
      <c r="L2004" s="16" t="str">
        <v>0 - BM Port</v>
      </c>
      <c r="M2004" s="11">
        <f ca="1"/>
        <v>-1.4142846500963646E-2</v>
      </c>
      <c r="N2004" s="16" t="str">
        <v>0 - Port Assets</v>
      </c>
      <c r="O2004" s="11">
        <f ca="1"/>
        <v>-2.4301537444205712E-2</v>
      </c>
      <c r="P2004" s="11">
        <f ca="1"/>
        <v>-1.3901760889712511E-2</v>
      </c>
      <c r="Q2004" s="11">
        <f ca="1"/>
        <v>-1.6821946169772062E-2</v>
      </c>
      <c r="R2004" s="11" t="e">
        <f ca="1"/>
        <v>#DIV/0!</v>
      </c>
      <c r="S2004" s="11" t="e">
        <f ca="1"/>
        <v>#DIV/0!</v>
      </c>
      <c r="T2004" s="11">
        <f ca="1"/>
        <v>-2.1021021021021102E-2</v>
      </c>
      <c r="U2004" s="11">
        <f ca="1"/>
        <v>-3.1064412973960676E-2</v>
      </c>
      <c r="V2004" s="11">
        <f ca="1"/>
        <v>-0.10270270270270276</v>
      </c>
      <c r="W2004" s="11">
        <f ca="1"/>
        <v>-2.0244821092278653E-2</v>
      </c>
      <c r="X2004" s="11">
        <f ca="1"/>
        <v>-5.4216867469879637E-2</v>
      </c>
      <c r="Y2004" s="11">
        <f ca="1"/>
        <v>-4.3521266073194842E-2</v>
      </c>
      <c r="Z2004" s="11">
        <f ca="1"/>
        <v>-5.7534246575342451E-2</v>
      </c>
      <c r="AA2004" s="11">
        <f ca="1"/>
        <v>-5.3977272727272818E-2</v>
      </c>
      <c r="AB2004" s="11">
        <f ca="1"/>
        <v>-9.3567251461988299E-2</v>
      </c>
      <c r="AC2004" s="11">
        <f ca="1"/>
        <v>-6.6350710900473953E-2</v>
      </c>
      <c r="AD2004" s="11">
        <f ca="1"/>
        <v>-6.6945606694560844E-2</v>
      </c>
      <c r="AE2004" s="11">
        <f ca="1"/>
        <v>-4.9523809523809414E-2</v>
      </c>
      <c r="AF2004" s="11">
        <f ca="1"/>
        <v>-2.608695652173898E-2</v>
      </c>
      <c r="AG2004" s="11">
        <f ca="1"/>
        <v>0.12413055109684312</v>
      </c>
      <c r="AH2004" s="11">
        <f ca="1"/>
        <v>-6.0329752685486016E-2</v>
      </c>
      <c r="AI2004" s="11">
        <f ca="1"/>
        <v>-3.7202380952380931E-2</v>
      </c>
      <c r="AJ2004" s="11">
        <f ca="1"/>
        <v>-2.0295202952029467E-2</v>
      </c>
      <c r="AK2004" s="11"/>
      <c r="AL2004" s="11">
        <f ca="1"/>
        <v>-9.6952908587256692E-3</v>
      </c>
      <c r="AM2004" s="11">
        <f ca="1"/>
        <v>-1.6985138004246281E-2</v>
      </c>
      <c r="AN2004" s="11">
        <f ca="1"/>
        <v>8.9108910891089188E-3</v>
      </c>
      <c r="AO2004" s="11">
        <f ca="1"/>
        <v>-1.15254237288136E-2</v>
      </c>
      <c r="AP2004" s="11">
        <f ca="1"/>
        <v>-4.6387154326494318E-2</v>
      </c>
      <c r="AQ2004" s="11">
        <f ca="1"/>
        <v>-5.5900621118012306E-2</v>
      </c>
      <c r="AR2004" s="11">
        <f ca="1"/>
        <v>-9.1089108910891059E-2</v>
      </c>
      <c r="AS2004" s="11"/>
      <c r="AT2004" s="11">
        <f ca="1"/>
        <v>-7.0796460176991149E-2</v>
      </c>
      <c r="AU2004" s="11">
        <f ca="1"/>
        <v>-0.10062893081761015</v>
      </c>
      <c r="AV2004" s="11">
        <f ca="1"/>
        <v>-4.7826086956521685E-2</v>
      </c>
      <c r="AW2004" s="11"/>
      <c r="AX2004" s="11">
        <f ca="1"/>
        <v>-6.5326633165829096E-2</v>
      </c>
      <c r="AY2004" s="11">
        <f ca="1"/>
        <v>-2.1201413427561877E-2</v>
      </c>
      <c r="AZ2004" s="11">
        <f ca="1"/>
        <v>-4.2806827418043869E-2</v>
      </c>
      <c r="BA2004" s="11">
        <f ca="1"/>
        <v>-0.14435146443514646</v>
      </c>
      <c r="BB2004" s="11">
        <f ca="1"/>
        <v>-0.11711711711711703</v>
      </c>
      <c r="BC2004" s="11">
        <f ca="1"/>
        <v>-9.1791703442188899E-2</v>
      </c>
      <c r="BD2004" s="11">
        <f ca="1"/>
        <v>-1.1456628477905073E-2</v>
      </c>
      <c r="BE2004" s="11">
        <f ca="1"/>
        <v>3.9473684210526994E-3</v>
      </c>
      <c r="BF2004" s="11">
        <f ca="1"/>
        <v>-0.22891566265060248</v>
      </c>
      <c r="BG2004" s="11"/>
      <c r="BH2004" s="11">
        <f ca="1"/>
        <v>6.3241106719365003E-3</v>
      </c>
      <c r="BI2004" s="11">
        <f ca="1"/>
        <v>1.0706638115631772E-2</v>
      </c>
      <c r="BJ2004" s="11">
        <f ca="1"/>
        <v>-8.0060422960725242E-2</v>
      </c>
      <c r="BK2004" s="11">
        <f ca="1"/>
        <v>-6.4327485380116789E-2</v>
      </c>
      <c r="BL2004" s="11">
        <f ca="1"/>
        <v>-9.690444145356647E-2</v>
      </c>
      <c r="BM2004" s="11">
        <f ca="1"/>
        <v>-2.2160664819944498E-2</v>
      </c>
      <c r="BN2004" s="11">
        <f ca="1"/>
        <v>-6.4397424103035394E-3</v>
      </c>
      <c r="BO2004" s="11">
        <f ca="1"/>
        <v>-2.6232948583420734E-2</v>
      </c>
      <c r="BP2004" s="11">
        <f ca="1"/>
        <v>-4.4692737430167662E-2</v>
      </c>
      <c r="BQ2004" s="11">
        <f ca="1"/>
        <v>-1.4625228519196121E-3</v>
      </c>
      <c r="BR2004" s="16" t="str">
        <v>0- Port Costs</v>
      </c>
      <c r="BV2004" s="16" t="str">
        <v>0- Port Value</v>
      </c>
      <c r="BW2004" s="11" t="e" vm="742">
        <f ca="1"/>
        <v>#VALUE!</v>
      </c>
      <c r="BX2004" s="16" t="str">
        <v>0</v>
      </c>
    </row>
    <row r="2005" spans="1:76" x14ac:dyDescent="0.3">
      <c r="B2005" s="1" vm="285">
        <f ca="1"/>
        <v>44880</v>
      </c>
      <c r="C2005" s="11">
        <f ca="1"/>
        <v>-1.8379281537176384E-3</v>
      </c>
      <c r="D2005" s="11">
        <f ca="1"/>
        <v>1.8634404116256498E-2</v>
      </c>
      <c r="E2005" s="11">
        <f ca="1"/>
        <v>1.3902681231380276E-2</v>
      </c>
      <c r="F2005" s="11">
        <f ca="1"/>
        <v>1.937046004842613E-2</v>
      </c>
      <c r="G2005" s="11">
        <f ca="1"/>
        <v>2.0780051150895096E-2</v>
      </c>
      <c r="H2005" s="16" t="str">
        <v>0 - BM Costs</v>
      </c>
      <c r="L2005" s="16" t="str">
        <v>0 - BM Port</v>
      </c>
      <c r="M2005" s="11">
        <f ca="1"/>
        <v>1.4256130452865445E-2</v>
      </c>
      <c r="N2005" s="16" t="str">
        <v>0 - Port Assets</v>
      </c>
      <c r="O2005" s="11">
        <f ca="1"/>
        <v>2.0698576972833171E-2</v>
      </c>
      <c r="P2005" s="11">
        <f ca="1"/>
        <v>1.0299625468164653E-2</v>
      </c>
      <c r="Q2005" s="11">
        <f ca="1"/>
        <v>2.3576158940397329E-2</v>
      </c>
      <c r="R2005" s="11" t="e">
        <f ca="1"/>
        <v>#DIV/0!</v>
      </c>
      <c r="S2005" s="11" t="e">
        <f ca="1"/>
        <v>#DIV/0!</v>
      </c>
      <c r="T2005" s="11">
        <f ca="1"/>
        <v>-1.479289940828421E-2</v>
      </c>
      <c r="U2005" s="11">
        <f ca="1"/>
        <v>-5.0000000000000044E-3</v>
      </c>
      <c r="V2005" s="11">
        <f ca="1"/>
        <v>1.0928961748633892E-2</v>
      </c>
      <c r="W2005" s="11">
        <f ca="1"/>
        <v>2.9069767441860295E-2</v>
      </c>
      <c r="X2005" s="11">
        <f ca="1"/>
        <v>-8.3632019115889022E-3</v>
      </c>
      <c r="Y2005" s="11">
        <f ca="1"/>
        <v>1.5060240963855165E-2</v>
      </c>
      <c r="Z2005" s="11">
        <f ca="1"/>
        <v>-1.3513513513513598E-2</v>
      </c>
      <c r="AA2005" s="11">
        <f ca="1"/>
        <v>1.1494252873563315E-2</v>
      </c>
      <c r="AB2005" s="11">
        <f ca="1"/>
        <v>1.7857142857142794E-2</v>
      </c>
      <c r="AC2005" s="11">
        <f ca="1"/>
        <v>1.1990407673860837E-2</v>
      </c>
      <c r="AD2005" s="11">
        <f ca="1"/>
        <v>2.5751072961373467E-2</v>
      </c>
      <c r="AE2005" s="11">
        <f ca="1"/>
        <v>1.2536162005786E-2</v>
      </c>
      <c r="AF2005" s="11">
        <f ca="1"/>
        <v>5.504587155963292E-2</v>
      </c>
      <c r="AG2005" s="11">
        <f ca="1"/>
        <v>0.38547071905114905</v>
      </c>
      <c r="AH2005" s="11">
        <f ca="1"/>
        <v>7.5000000000002842E-4</v>
      </c>
      <c r="AI2005" s="11">
        <f ca="1"/>
        <v>7.0063694267515686E-2</v>
      </c>
      <c r="AJ2005" s="11">
        <f ca="1"/>
        <v>4.0307101727447003E-2</v>
      </c>
      <c r="AK2005" s="11"/>
      <c r="AL2005" s="11">
        <f ca="1"/>
        <v>3.4383954154727725E-2</v>
      </c>
      <c r="AM2005" s="11">
        <f ca="1"/>
        <v>0</v>
      </c>
      <c r="AN2005" s="11">
        <f ca="1"/>
        <v>-6.0465116279069697E-2</v>
      </c>
      <c r="AO2005" s="11">
        <f ca="1"/>
        <v>1.0273972602739656E-2</v>
      </c>
      <c r="AP2005" s="11">
        <f ca="1"/>
        <v>1.2037315678603777E-2</v>
      </c>
      <c r="AQ2005" s="11">
        <f ca="1"/>
        <v>-9.368717330116616E-2</v>
      </c>
      <c r="AR2005" s="11">
        <f ca="1"/>
        <v>-1.6553067185978487E-2</v>
      </c>
      <c r="AS2005" s="11"/>
      <c r="AT2005" s="11">
        <f ca="1"/>
        <v>-5.6761268781302165E-2</v>
      </c>
      <c r="AU2005" s="11">
        <f ca="1"/>
        <v>0</v>
      </c>
      <c r="AV2005" s="11">
        <f ca="1"/>
        <v>-2.1691973969631961E-3</v>
      </c>
      <c r="AW2005" s="11"/>
      <c r="AX2005" s="11">
        <f ca="1"/>
        <v>5.050505050504972E-3</v>
      </c>
      <c r="AY2005" s="11">
        <f ca="1"/>
        <v>-5.3511705685618804E-2</v>
      </c>
      <c r="AZ2005" s="11">
        <f ca="1"/>
        <v>5.0374404356703373E-3</v>
      </c>
      <c r="BA2005" s="11">
        <f ca="1"/>
        <v>4.8245614035087758E-2</v>
      </c>
      <c r="BB2005" s="11">
        <f ca="1"/>
        <v>-7.0351758793969821E-2</v>
      </c>
      <c r="BC2005" s="11">
        <f ca="1"/>
        <v>-1.2205754141238034E-2</v>
      </c>
      <c r="BD2005" s="11">
        <f ca="1"/>
        <v>6.8181818181818343E-2</v>
      </c>
      <c r="BE2005" s="11">
        <f ca="1"/>
        <v>6.7415730337078594E-2</v>
      </c>
      <c r="BF2005" s="11">
        <f ca="1"/>
        <v>-1.1904761904761862E-2</v>
      </c>
      <c r="BG2005" s="11"/>
      <c r="BH2005" s="11">
        <f ca="1"/>
        <v>1.5835312747427555E-3</v>
      </c>
      <c r="BI2005" s="11">
        <f ca="1"/>
        <v>5.895691609977316E-2</v>
      </c>
      <c r="BJ2005" s="11">
        <f ca="1"/>
        <v>3.7617554858934366E-2</v>
      </c>
      <c r="BK2005" s="11">
        <f ca="1"/>
        <v>1.7857142857142794E-2</v>
      </c>
      <c r="BL2005" s="11">
        <f ca="1"/>
        <v>3.1944444444444331E-2</v>
      </c>
      <c r="BM2005" s="11">
        <f ca="1"/>
        <v>3.1428571428571361E-2</v>
      </c>
      <c r="BN2005" s="11">
        <f ca="1"/>
        <v>6.0143042912873756E-2</v>
      </c>
      <c r="BO2005" s="11">
        <f ca="1"/>
        <v>1.8162393162393098E-2</v>
      </c>
      <c r="BP2005" s="11">
        <f ca="1"/>
        <v>2.8735632183908066E-2</v>
      </c>
      <c r="BQ2005" s="11">
        <f ca="1"/>
        <v>1.862197392923659E-2</v>
      </c>
      <c r="BR2005" s="16" t="str">
        <v>0- Port Costs</v>
      </c>
      <c r="BV2005" s="16" t="str">
        <v>0- Port Value</v>
      </c>
      <c r="BW2005" s="11" t="e" vm="742">
        <f ca="1"/>
        <v>#VALUE!</v>
      </c>
      <c r="BX2005" s="16" t="str">
        <v>0</v>
      </c>
    </row>
    <row r="2006" spans="1:76" hidden="1" outlineLevel="1" x14ac:dyDescent="0.3">
      <c r="B2006" s="1" vm="333">
        <f ca="1"/>
        <v>44879</v>
      </c>
      <c r="C2006" s="11">
        <f ca="1"/>
        <v>-3.5766070565490526E-2</v>
      </c>
      <c r="D2006" s="11">
        <f ca="1"/>
        <v>-3.3207851573003544E-2</v>
      </c>
      <c r="E2006" s="11">
        <f ca="1"/>
        <v>-3.5440613026819778E-2</v>
      </c>
      <c r="F2006" s="11">
        <f ca="1"/>
        <v>-4.065040650406504E-2</v>
      </c>
      <c r="G2006" s="11">
        <f ca="1"/>
        <v>-4.0196379257441017E-2</v>
      </c>
      <c r="H2006" s="16" t="str">
        <v>0 - BM Costs</v>
      </c>
      <c r="L2006" s="16" t="str">
        <v>0 - BM Port</v>
      </c>
      <c r="M2006" s="1">
        <f ca="1"/>
        <v>-3.7058784293731772E-2</v>
      </c>
      <c r="N2006" s="16" t="str">
        <v>0 - Port Assets</v>
      </c>
      <c r="O2006" s="11">
        <f ca="1"/>
        <v>-2.2447948818677954E-3</v>
      </c>
      <c r="P2006" s="11">
        <f ca="1"/>
        <v>-1.3850415512465464E-2</v>
      </c>
      <c r="Q2006" s="11">
        <f ca="1"/>
        <v>-1.5901981230448392E-2</v>
      </c>
      <c r="R2006" s="11" t="e">
        <f ca="1"/>
        <v>#DIV/0!</v>
      </c>
      <c r="S2006" s="11" t="e">
        <f ca="1"/>
        <v>#DIV/0!</v>
      </c>
      <c r="T2006" s="11">
        <f ca="1"/>
        <v>-2.9498525073745618E-3</v>
      </c>
      <c r="U2006" s="11">
        <f ca="1"/>
        <v>3.3348990136214285E-2</v>
      </c>
      <c r="V2006" s="11">
        <f ca="1"/>
        <v>-4.1884816753926635E-2</v>
      </c>
      <c r="W2006" s="11">
        <f ca="1"/>
        <v>7.3206442166910968E-3</v>
      </c>
      <c r="X2006" s="11">
        <f ca="1"/>
        <v>-5.1020408163265363E-2</v>
      </c>
      <c r="Y2006" s="11">
        <f ca="1"/>
        <v>4.1841004184100417E-2</v>
      </c>
      <c r="Z2006" s="11">
        <f ca="1"/>
        <v>8.1743869209809361E-3</v>
      </c>
      <c r="AA2006" s="11">
        <f ca="1"/>
        <v>-3.3333333333333437E-2</v>
      </c>
      <c r="AB2006" s="11">
        <f ca="1"/>
        <v>-5.6179775280898903E-2</v>
      </c>
      <c r="AC2006" s="11">
        <f ca="1"/>
        <v>-7.7433628318584025E-2</v>
      </c>
      <c r="AD2006" s="11">
        <f ca="1"/>
        <v>-8.6274509803921484E-2</v>
      </c>
      <c r="AE2006" s="11">
        <f ca="1"/>
        <v>-3.2649253731343308E-2</v>
      </c>
      <c r="AF2006" s="11">
        <f ca="1"/>
        <v>-2.6785714285714302E-2</v>
      </c>
      <c r="AG2006" s="11">
        <f ca="1"/>
        <v>7.8337330135891392E-2</v>
      </c>
      <c r="AH2006" s="11">
        <f ca="1"/>
        <v>-8.256880733944949E-2</v>
      </c>
      <c r="AI2006" s="11">
        <f ca="1"/>
        <v>-1.567398119122243E-2</v>
      </c>
      <c r="AJ2006" s="11">
        <f ca="1"/>
        <v>-4.2279411764705954E-2</v>
      </c>
      <c r="AK2006" s="11"/>
      <c r="AL2006" s="11">
        <f ca="1"/>
        <v>-5.6980056980054927E-3</v>
      </c>
      <c r="AM2006" s="11">
        <f ca="1"/>
        <v>3.8588754134509351E-2</v>
      </c>
      <c r="AN2006" s="11">
        <f ca="1"/>
        <v>-2.2727272727272707E-2</v>
      </c>
      <c r="AO2006" s="11">
        <f ca="1"/>
        <v>-3.4129692832763903E-3</v>
      </c>
      <c r="AP2006" s="11">
        <f ca="1"/>
        <v>-1.2187871581450738E-2</v>
      </c>
      <c r="AQ2006" s="11">
        <f ca="1"/>
        <v>-2.1251475796930319E-2</v>
      </c>
      <c r="AR2006" s="11">
        <f ca="1"/>
        <v>-1.0597302504817052E-2</v>
      </c>
      <c r="AS2006" s="11"/>
      <c r="AT2006" s="11">
        <f ca="1"/>
        <v>2.7444253859348233E-2</v>
      </c>
      <c r="AU2006" s="11">
        <f ca="1"/>
        <v>-4.2168674698795039E-2</v>
      </c>
      <c r="AV2006" s="11">
        <f ca="1"/>
        <v>-1.2847965738757905E-2</v>
      </c>
      <c r="AW2006" s="11"/>
      <c r="AX2006" s="11">
        <f ca="1"/>
        <v>8.1967213114754189E-2</v>
      </c>
      <c r="AY2006" s="11">
        <f ca="1"/>
        <v>1.0135135135135309E-2</v>
      </c>
      <c r="AZ2006" s="11">
        <f ca="1"/>
        <v>2.7236824186305242E-4</v>
      </c>
      <c r="BA2006" s="11">
        <f ca="1"/>
        <v>-7.9767947788252913E-3</v>
      </c>
      <c r="BB2006" s="11">
        <f ca="1"/>
        <v>-8.3056478405315604E-3</v>
      </c>
      <c r="BC2006" s="11">
        <f ca="1"/>
        <v>1.5044247787610487E-2</v>
      </c>
      <c r="BD2006" s="11">
        <f ca="1"/>
        <v>-0.37417943107221008</v>
      </c>
      <c r="BE2006" s="11">
        <f ca="1"/>
        <v>-0.16627634660421531</v>
      </c>
      <c r="BF2006" s="11">
        <f ca="1"/>
        <v>-0.134020618556701</v>
      </c>
      <c r="BG2006" s="11"/>
      <c r="BH2006" s="11">
        <f ca="1"/>
        <v>-3.1570639305444903E-3</v>
      </c>
      <c r="BI2006" s="11">
        <f ca="1"/>
        <v>-4.476534296028889E-2</v>
      </c>
      <c r="BJ2006" s="11">
        <f ca="1"/>
        <v>-7.6700434153400998E-2</v>
      </c>
      <c r="BK2006" s="11">
        <f ca="1"/>
        <v>-8.6956521739130599E-2</v>
      </c>
      <c r="BL2006" s="11">
        <f ca="1"/>
        <v>-4.3824701195219196E-2</v>
      </c>
      <c r="BM2006" s="11">
        <f ca="1"/>
        <v>-7.1618037135278478E-2</v>
      </c>
      <c r="BN2006" s="11">
        <f ca="1"/>
        <v>-3.8749999999999951E-2</v>
      </c>
      <c r="BO2006" s="11">
        <f ca="1"/>
        <v>-6.3694267515923553E-3</v>
      </c>
      <c r="BP2006" s="11">
        <f ca="1"/>
        <v>-7.6923076923076983E-2</v>
      </c>
      <c r="BQ2006" s="11">
        <f ca="1"/>
        <v>-1.8281535648994485E-2</v>
      </c>
      <c r="BR2006" s="16" t="str">
        <v>0- Port Costs</v>
      </c>
      <c r="BV2006" s="16" t="str">
        <v>0- Port Value</v>
      </c>
      <c r="BW2006" s="11" t="e" vm="742">
        <f ca="1"/>
        <v>#VALUE!</v>
      </c>
      <c r="BX2006" s="16" t="str">
        <v>0</v>
      </c>
    </row>
    <row r="2007" spans="1:76" hidden="1" outlineLevel="1" x14ac:dyDescent="0.3">
      <c r="B2007" s="1" vm="384">
        <f ca="1"/>
        <v>44876</v>
      </c>
      <c r="C2007" s="11">
        <f ca="1"/>
        <v>2.3075655183780963E-2</v>
      </c>
      <c r="D2007" s="11">
        <f ca="1"/>
        <v>2.962347729789605E-2</v>
      </c>
      <c r="E2007" s="11">
        <f ca="1"/>
        <v>2.5540275049116046E-2</v>
      </c>
      <c r="F2007" s="11">
        <f ca="1"/>
        <v>3.1137724550898138E-2</v>
      </c>
      <c r="G2007" s="11">
        <f ca="1"/>
        <v>3.3291058972733101E-2</v>
      </c>
      <c r="H2007" s="16" t="str">
        <v>0 - BM Costs</v>
      </c>
      <c r="L2007" s="16" t="str">
        <v>0 - BM Port</v>
      </c>
      <c r="M2007" s="1">
        <f ca="1"/>
        <v>2.8553290217920413E-2</v>
      </c>
      <c r="N2007" s="16" t="str">
        <v>0 - Port Assets</v>
      </c>
      <c r="O2007" s="11">
        <f ca="1"/>
        <v>3.4064531104921025E-2</v>
      </c>
      <c r="P2007" s="11">
        <f ca="1"/>
        <v>-5.966039467645734E-3</v>
      </c>
      <c r="Q2007" s="11">
        <f ca="1"/>
        <v>-1.184956208140131E-2</v>
      </c>
      <c r="R2007" s="11" t="e">
        <f ca="1"/>
        <v>#DIV/0!</v>
      </c>
      <c r="S2007" s="11" t="e">
        <f ca="1"/>
        <v>#DIV/0!</v>
      </c>
      <c r="T2007" s="11">
        <f ca="1"/>
        <v>-3.0505243088655765E-2</v>
      </c>
      <c r="U2007" s="11">
        <f ca="1"/>
        <v>1.866028708133971E-2</v>
      </c>
      <c r="V2007" s="11">
        <f ca="1"/>
        <v>0</v>
      </c>
      <c r="W2007" s="11">
        <f ca="1"/>
        <v>-6.3100137174211368E-2</v>
      </c>
      <c r="X2007" s="11">
        <f ca="1"/>
        <v>1.6129032258064502E-2</v>
      </c>
      <c r="Y2007" s="11">
        <f ca="1"/>
        <v>8.5130533484676585E-2</v>
      </c>
      <c r="Z2007" s="11">
        <f ca="1"/>
        <v>-5.6555269922879181E-2</v>
      </c>
      <c r="AA2007" s="11">
        <f ca="1"/>
        <v>1.1235955056179803E-2</v>
      </c>
      <c r="AB2007" s="11">
        <f ca="1"/>
        <v>-4.8128342245989386E-2</v>
      </c>
      <c r="AC2007" s="11">
        <f ca="1"/>
        <v>-6.6115702479338956E-2</v>
      </c>
      <c r="AD2007" s="11">
        <f ca="1"/>
        <v>-3.906250000000111E-3</v>
      </c>
      <c r="AE2007" s="11">
        <f ca="1"/>
        <v>2.1925643469971279E-2</v>
      </c>
      <c r="AF2007" s="11">
        <f ca="1"/>
        <v>-5.8823529411764608E-2</v>
      </c>
      <c r="AG2007" s="11">
        <f ca="1"/>
        <v>0.28571428571428559</v>
      </c>
      <c r="AH2007" s="11">
        <f ca="1"/>
        <v>1.3953488372093092E-2</v>
      </c>
      <c r="AI2007" s="11">
        <f ca="1"/>
        <v>-0.23684210526315785</v>
      </c>
      <c r="AJ2007" s="11">
        <f ca="1"/>
        <v>2.4482109227871973E-2</v>
      </c>
      <c r="AK2007" s="11"/>
      <c r="AL2007" s="11">
        <f ca="1"/>
        <v>5.5639097744360821E-2</v>
      </c>
      <c r="AM2007" s="11">
        <f ca="1"/>
        <v>0.13375000000000004</v>
      </c>
      <c r="AN2007" s="11">
        <f ca="1"/>
        <v>-5.0086355785837644E-2</v>
      </c>
      <c r="AO2007" s="11">
        <f ca="1"/>
        <v>1.524601524601521E-2</v>
      </c>
      <c r="AP2007" s="11">
        <f ca="1"/>
        <v>8.0910997902308157E-3</v>
      </c>
      <c r="AQ2007" s="11">
        <f ca="1"/>
        <v>6.1403508771929793E-2</v>
      </c>
      <c r="AR2007" s="11">
        <f ca="1"/>
        <v>3.0784508440913516E-2</v>
      </c>
      <c r="AS2007" s="11"/>
      <c r="AT2007" s="11">
        <f ca="1"/>
        <v>4.8561151079136833E-2</v>
      </c>
      <c r="AU2007" s="11">
        <f ca="1"/>
        <v>7.0967741935483941E-2</v>
      </c>
      <c r="AV2007" s="11">
        <f ca="1"/>
        <v>5.65610859728507E-2</v>
      </c>
      <c r="AW2007" s="11"/>
      <c r="AX2007" s="11">
        <f ca="1"/>
        <v>0.21192052980132448</v>
      </c>
      <c r="AY2007" s="11">
        <f ca="1"/>
        <v>-0.11904761904761896</v>
      </c>
      <c r="AZ2007" s="11">
        <f ca="1"/>
        <v>-0.1335693215339232</v>
      </c>
      <c r="BA2007" s="11">
        <f ca="1"/>
        <v>8.9257503949446981E-2</v>
      </c>
      <c r="BB2007" s="11">
        <f ca="1"/>
        <v>0.14015151515151492</v>
      </c>
      <c r="BC2007" s="11">
        <f ca="1"/>
        <v>6.9063386944181682E-2</v>
      </c>
      <c r="BD2007" s="11">
        <f ca="1"/>
        <v>5.5005500550056041E-3</v>
      </c>
      <c r="BE2007" s="11">
        <f ca="1"/>
        <v>-1.6129032258064613E-2</v>
      </c>
      <c r="BF2007" s="11">
        <f ca="1"/>
        <v>0</v>
      </c>
      <c r="BG2007" s="11"/>
      <c r="BH2007" s="11">
        <f ca="1"/>
        <v>1.5810276679839586E-3</v>
      </c>
      <c r="BI2007" s="11">
        <f ca="1"/>
        <v>1.9882179675994038E-2</v>
      </c>
      <c r="BJ2007" s="11">
        <f ca="1"/>
        <v>5.1750380517503913E-2</v>
      </c>
      <c r="BK2007" s="11">
        <f ca="1"/>
        <v>0.10179640718562899</v>
      </c>
      <c r="BL2007" s="11">
        <f ca="1"/>
        <v>5.0209205020920633E-2</v>
      </c>
      <c r="BM2007" s="11">
        <f ca="1"/>
        <v>0.24422442244224407</v>
      </c>
      <c r="BN2007" s="11">
        <f ca="1"/>
        <v>3.8623823433950211E-2</v>
      </c>
      <c r="BO2007" s="11">
        <f ca="1"/>
        <v>5.0167224080267303E-2</v>
      </c>
      <c r="BP2007" s="11">
        <f ca="1"/>
        <v>1.8918918918918948E-2</v>
      </c>
      <c r="BQ2007" s="11">
        <f ca="1"/>
        <v>-2.916514764855771E-3</v>
      </c>
      <c r="BR2007" s="16" t="str">
        <v>0- Port Costs</v>
      </c>
      <c r="BV2007" s="16" t="str">
        <v>0- Port Value</v>
      </c>
      <c r="BW2007" s="11" t="e" vm="742">
        <f ca="1"/>
        <v>#VALUE!</v>
      </c>
      <c r="BX2007" s="16" t="str">
        <v>0</v>
      </c>
    </row>
    <row r="2008" spans="1:76" hidden="1" outlineLevel="1" x14ac:dyDescent="0.3">
      <c r="B2008" s="1" vm="429">
        <f ca="1"/>
        <v>44875</v>
      </c>
      <c r="C2008" s="11">
        <f ca="1"/>
        <v>5.30240265120141E-3</v>
      </c>
      <c r="D2008" s="11">
        <f ca="1"/>
        <v>7.9531184596064453E-3</v>
      </c>
      <c r="E2008" s="11">
        <f ca="1"/>
        <v>1.2263838249916947E-2</v>
      </c>
      <c r="F2008" s="11">
        <f ca="1"/>
        <v>8.4541062801932743E-3</v>
      </c>
      <c r="G2008" s="11">
        <f ca="1"/>
        <v>6.3816209317166805E-3</v>
      </c>
      <c r="H2008" s="16" t="str">
        <v>0 - BM Costs</v>
      </c>
      <c r="L2008" s="16" t="str">
        <v>0 - BM Port</v>
      </c>
      <c r="M2008" s="1">
        <f ca="1"/>
        <v>8.0790578883640496E-3</v>
      </c>
      <c r="N2008" s="16" t="str">
        <v>0 - Port Assets</v>
      </c>
      <c r="O2008" s="11">
        <f ca="1"/>
        <v>5.0667642216938091E-2</v>
      </c>
      <c r="P2008" s="11">
        <f ca="1"/>
        <v>3.3517786561264806E-2</v>
      </c>
      <c r="Q2008" s="11">
        <f ca="1"/>
        <v>4.354838709677411E-2</v>
      </c>
      <c r="R2008" s="11" t="e">
        <f ca="1"/>
        <v>#DIV/0!</v>
      </c>
      <c r="S2008" s="11" t="e">
        <f ca="1"/>
        <v>#DIV/0!</v>
      </c>
      <c r="T2008" s="11">
        <f ca="1"/>
        <v>1.844660194174752E-2</v>
      </c>
      <c r="U2008" s="11">
        <f ca="1"/>
        <v>0.11347895578050071</v>
      </c>
      <c r="V2008" s="11">
        <f ca="1"/>
        <v>-4.500000000000004E-2</v>
      </c>
      <c r="W2008" s="11">
        <f ca="1"/>
        <v>7.7870872350912057E-2</v>
      </c>
      <c r="X2008" s="11">
        <f ca="1"/>
        <v>0.16353887399463796</v>
      </c>
      <c r="Y2008" s="11">
        <f ca="1"/>
        <v>4.5077105575326293E-2</v>
      </c>
      <c r="Z2008" s="11">
        <f ca="1"/>
        <v>-0.28623853211009176</v>
      </c>
      <c r="AA2008" s="11">
        <f ca="1"/>
        <v>7.5528700906344337E-2</v>
      </c>
      <c r="AB2008" s="11">
        <f ca="1"/>
        <v>4.4692737430167773E-2</v>
      </c>
      <c r="AC2008" s="11">
        <f ca="1"/>
        <v>4.31034482758621E-2</v>
      </c>
      <c r="AD2008" s="11">
        <f ca="1"/>
        <v>0.10344827586206917</v>
      </c>
      <c r="AE2008" s="11">
        <f ca="1"/>
        <v>0.1159574468085105</v>
      </c>
      <c r="AF2008" s="11">
        <f ca="1"/>
        <v>0</v>
      </c>
      <c r="AG2008" s="11">
        <f ca="1"/>
        <v>0.12746234067207407</v>
      </c>
      <c r="AH2008" s="11">
        <f ca="1"/>
        <v>-9.5213045765386584E-2</v>
      </c>
      <c r="AI2008" s="11">
        <f ca="1"/>
        <v>0.29612403100775175</v>
      </c>
      <c r="AJ2008" s="11">
        <f ca="1"/>
        <v>0.14935064935064912</v>
      </c>
      <c r="AK2008" s="11"/>
      <c r="AL2008" s="11">
        <f ca="1"/>
        <v>3.90625E-2</v>
      </c>
      <c r="AM2008" s="11">
        <f ca="1"/>
        <v>5.2631578947368363E-2</v>
      </c>
      <c r="AN2008" s="11">
        <f ca="1"/>
        <v>0.15109343936381703</v>
      </c>
      <c r="AO2008" s="11">
        <f ca="1"/>
        <v>5.3284671532846772E-2</v>
      </c>
      <c r="AP2008" s="11">
        <f ca="1"/>
        <v>8.485045513654077E-2</v>
      </c>
      <c r="AQ2008" s="11">
        <f ca="1"/>
        <v>9.3150684931506911E-2</v>
      </c>
      <c r="AR2008" s="11">
        <f ca="1"/>
        <v>7.3560767590618248E-2</v>
      </c>
      <c r="AS2008" s="11"/>
      <c r="AT2008" s="11">
        <f ca="1"/>
        <v>0.20607375271149642</v>
      </c>
      <c r="AU2008" s="11">
        <f ca="1"/>
        <v>0.23015873015873001</v>
      </c>
      <c r="AV2008" s="11">
        <f ca="1"/>
        <v>4.4917257683215084E-2</v>
      </c>
      <c r="AW2008" s="11"/>
      <c r="AX2008" s="11">
        <f ca="1"/>
        <v>-3.2051282051281937E-2</v>
      </c>
      <c r="AY2008" s="11">
        <f ca="1"/>
        <v>4.6728971962616717E-2</v>
      </c>
      <c r="AZ2008" s="11">
        <f ca="1"/>
        <v>0.10064935064935066</v>
      </c>
      <c r="BA2008" s="11">
        <f ca="1"/>
        <v>8.0204778156996559E-2</v>
      </c>
      <c r="BB2008" s="11">
        <f ca="1"/>
        <v>0.14038876889848817</v>
      </c>
      <c r="BC2008" s="11">
        <f ca="1"/>
        <v>8.0777096114519553E-2</v>
      </c>
      <c r="BD2008" s="11">
        <f ca="1"/>
        <v>6.4402810304449831E-2</v>
      </c>
      <c r="BE2008" s="11">
        <f ca="1"/>
        <v>7.6923076923076872E-2</v>
      </c>
      <c r="BF2008" s="11">
        <f ca="1"/>
        <v>0.20247933884297531</v>
      </c>
      <c r="BG2008" s="11"/>
      <c r="BH2008" s="11">
        <f ca="1"/>
        <v>2.0161290322580738E-2</v>
      </c>
      <c r="BI2008" s="11">
        <f ca="1"/>
        <v>7.3517786561264842E-2</v>
      </c>
      <c r="BJ2008" s="11">
        <f ca="1"/>
        <v>9.8662207357859355E-2</v>
      </c>
      <c r="BK2008" s="11">
        <f ca="1"/>
        <v>-4.0229885057471382E-2</v>
      </c>
      <c r="BL2008" s="11">
        <f ca="1"/>
        <v>0.14903846153846145</v>
      </c>
      <c r="BM2008" s="11">
        <f ca="1"/>
        <v>0.15428571428571436</v>
      </c>
      <c r="BN2008" s="11">
        <f ca="1"/>
        <v>-2.7462121212121327E-2</v>
      </c>
      <c r="BO2008" s="11">
        <f ca="1"/>
        <v>9.3902439024390327E-2</v>
      </c>
      <c r="BP2008" s="11">
        <f ca="1"/>
        <v>0.10447761194029836</v>
      </c>
      <c r="BQ2008" s="11">
        <f ca="1"/>
        <v>5.6625577812018157E-2</v>
      </c>
      <c r="BR2008" s="16" t="str">
        <v>0- Port Costs</v>
      </c>
      <c r="BV2008" s="16" t="str">
        <v>0- Port Value</v>
      </c>
      <c r="BW2008" s="11" t="e" vm="742">
        <f ca="1"/>
        <v>#VALUE!</v>
      </c>
      <c r="BX2008" s="16" t="str">
        <v>0</v>
      </c>
    </row>
    <row r="2009" spans="1:76" hidden="1" outlineLevel="1" x14ac:dyDescent="0.3">
      <c r="B2009" s="1" vm="474">
        <f ca="1"/>
        <v>44874</v>
      </c>
      <c r="C2009" s="11">
        <f ca="1"/>
        <v>-3.6096470212426124E-2</v>
      </c>
      <c r="D2009" s="11">
        <f ca="1"/>
        <v>-3.759903316771851E-2</v>
      </c>
      <c r="E2009" s="11">
        <f ca="1"/>
        <v>-3.3322652995834701E-2</v>
      </c>
      <c r="F2009" s="11">
        <f ca="1"/>
        <v>-3.8885664538595655E-2</v>
      </c>
      <c r="G2009" s="11">
        <f ca="1"/>
        <v>-3.3014501697007037E-2</v>
      </c>
      <c r="H2009" s="16" t="str">
        <v>0 - BM Costs</v>
      </c>
      <c r="L2009" s="16" t="str">
        <v>0 - BM Port</v>
      </c>
      <c r="M2009" s="1">
        <f ca="1"/>
        <v>-3.5779716424623409E-2</v>
      </c>
      <c r="N2009" s="16" t="str">
        <v>0 - Port Assets</v>
      </c>
      <c r="O2009" s="11">
        <f ca="1"/>
        <v>-2.8319213223532147E-2</v>
      </c>
      <c r="P2009" s="11">
        <f ca="1"/>
        <v>-1.420903062835599E-3</v>
      </c>
      <c r="Q2009" s="11">
        <f ca="1"/>
        <v>-6.4102564102562765E-3</v>
      </c>
      <c r="R2009" s="11" t="e">
        <f ca="1"/>
        <v>#DIV/0!</v>
      </c>
      <c r="S2009" s="11" t="e">
        <f ca="1"/>
        <v>#DIV/0!</v>
      </c>
      <c r="T2009" s="11">
        <f ca="1"/>
        <v>5.3169734151329529E-2</v>
      </c>
      <c r="U2009" s="11">
        <f ca="1"/>
        <v>-5.058168942842689E-2</v>
      </c>
      <c r="V2009" s="11">
        <f ca="1"/>
        <v>0</v>
      </c>
      <c r="W2009" s="11">
        <f ca="1"/>
        <v>3.7851662404092101E-2</v>
      </c>
      <c r="X2009" s="11">
        <f ca="1"/>
        <v>-8.1280788177339858E-2</v>
      </c>
      <c r="Y2009" s="11">
        <f ca="1"/>
        <v>-1.40350877192984E-2</v>
      </c>
      <c r="Z2009" s="11">
        <f ca="1"/>
        <v>-1.9784172661870381E-2</v>
      </c>
      <c r="AA2009" s="11">
        <f ca="1"/>
        <v>-9.0659340659340559E-2</v>
      </c>
      <c r="AB2009" s="11">
        <f ca="1"/>
        <v>-7.7319587628865927E-2</v>
      </c>
      <c r="AC2009" s="11">
        <f ca="1"/>
        <v>-5.3061224489795999E-2</v>
      </c>
      <c r="AD2009" s="11">
        <f ca="1"/>
        <v>-9.3750000000000222E-2</v>
      </c>
      <c r="AE2009" s="11">
        <f ca="1"/>
        <v>-2.0833333333333148E-2</v>
      </c>
      <c r="AF2009" s="11">
        <f ca="1"/>
        <v>0.12264150943396235</v>
      </c>
      <c r="AG2009" s="11">
        <f ca="1"/>
        <v>6.4118372379778243E-2</v>
      </c>
      <c r="AH2009" s="11">
        <f ca="1"/>
        <v>-1.3082753608140374E-2</v>
      </c>
      <c r="AI2009" s="11">
        <f ca="1"/>
        <v>-1.6768292682926678E-2</v>
      </c>
      <c r="AJ2009" s="11">
        <f ca="1"/>
        <v>-7.5999999999999956E-2</v>
      </c>
      <c r="AK2009" s="11"/>
      <c r="AL2009" s="11">
        <f ca="1"/>
        <v>-6.9767441860465018E-2</v>
      </c>
      <c r="AM2009" s="11">
        <f ca="1"/>
        <v>-4.4025157232704393E-2</v>
      </c>
      <c r="AN2009" s="11">
        <f ca="1"/>
        <v>-2.3300970873786464E-2</v>
      </c>
      <c r="AO2009" s="11">
        <f ca="1"/>
        <v>-5.6473829201101999E-2</v>
      </c>
      <c r="AP2009" s="11">
        <f ca="1"/>
        <v>-5.032417412781709E-2</v>
      </c>
      <c r="AQ2009" s="11">
        <f ca="1"/>
        <v>-3.820816864295129E-2</v>
      </c>
      <c r="AR2009" s="11">
        <f ca="1"/>
        <v>7.5187969924812581E-3</v>
      </c>
      <c r="AS2009" s="11"/>
      <c r="AT2009" s="11">
        <f ca="1"/>
        <v>-7.0564516129032251E-2</v>
      </c>
      <c r="AU2009" s="11">
        <f ca="1"/>
        <v>-9.3525179856114971E-2</v>
      </c>
      <c r="AV2009" s="11">
        <f ca="1"/>
        <v>-6.8281938325991165E-2</v>
      </c>
      <c r="AW2009" s="11"/>
      <c r="AX2009" s="11">
        <f ca="1"/>
        <v>-1.2658227848101333E-2</v>
      </c>
      <c r="AY2009" s="11">
        <f ca="1"/>
        <v>-7.2254335260115599E-2</v>
      </c>
      <c r="AZ2009" s="11">
        <f ca="1"/>
        <v>-1.9233218698255117E-2</v>
      </c>
      <c r="BA2009" s="11">
        <f ca="1"/>
        <v>-9.2879256965944124E-2</v>
      </c>
      <c r="BB2009" s="11">
        <f ca="1"/>
        <v>4.3383947939261702E-3</v>
      </c>
      <c r="BC2009" s="11">
        <f ca="1"/>
        <v>-4.7711781888997162E-2</v>
      </c>
      <c r="BD2009" s="11">
        <f ca="1"/>
        <v>-4.4742729306487816E-2</v>
      </c>
      <c r="BE2009" s="11">
        <f ca="1"/>
        <v>4.9875311720699589E-3</v>
      </c>
      <c r="BF2009" s="11">
        <f ca="1"/>
        <v>-8.3333333333333481E-2</v>
      </c>
      <c r="BG2009" s="11"/>
      <c r="BH2009" s="11">
        <f ca="1"/>
        <v>-1.4308426073131875E-2</v>
      </c>
      <c r="BI2009" s="11">
        <f ca="1"/>
        <v>-2.1655065738592438E-2</v>
      </c>
      <c r="BJ2009" s="11">
        <f ca="1"/>
        <v>-1.967213114754085E-2</v>
      </c>
      <c r="BK2009" s="11">
        <f ca="1"/>
        <v>-8.9005235602094168E-2</v>
      </c>
      <c r="BL2009" s="11">
        <f ca="1"/>
        <v>-8.5043988269794757E-2</v>
      </c>
      <c r="BM2009" s="11">
        <f ca="1"/>
        <v>-0.10714285714285721</v>
      </c>
      <c r="BN2009" s="11">
        <f ca="1"/>
        <v>-2.1013597033374465E-2</v>
      </c>
      <c r="BO2009" s="11">
        <f ca="1"/>
        <v>-2.3809523809523947E-2</v>
      </c>
      <c r="BP2009" s="11">
        <f ca="1"/>
        <v>-3.7356321839080331E-2</v>
      </c>
      <c r="BQ2009" s="11">
        <f ca="1"/>
        <v>-3.2786885245901565E-2</v>
      </c>
      <c r="BR2009" s="16" t="str">
        <v>0- Port Costs</v>
      </c>
      <c r="BV2009" s="16" t="str">
        <v>0- Port Value</v>
      </c>
      <c r="BW2009" s="11" t="e" vm="742">
        <f ca="1"/>
        <v>#VALUE!</v>
      </c>
      <c r="BX2009" s="16" t="str">
        <v>0</v>
      </c>
    </row>
    <row r="2010" spans="1:76" hidden="1" outlineLevel="1" x14ac:dyDescent="0.3">
      <c r="B2010" s="1" vm="520">
        <f ca="1"/>
        <v>44873</v>
      </c>
      <c r="C2010" s="11">
        <f ca="1"/>
        <v>-8.7080430652310969E-3</v>
      </c>
      <c r="D2010" s="11">
        <f ca="1"/>
        <v>-2.7298850574712707E-2</v>
      </c>
      <c r="E2010" s="11">
        <f ca="1"/>
        <v>-2.5905118601747601E-2</v>
      </c>
      <c r="F2010" s="11">
        <f ca="1"/>
        <v>-2.9842342342342398E-2</v>
      </c>
      <c r="G2010" s="11">
        <f ca="1"/>
        <v>-2.8768354809709407E-2</v>
      </c>
      <c r="H2010" s="16" t="str">
        <v>0 - BM Costs</v>
      </c>
      <c r="L2010" s="16" t="str">
        <v>0 - BM Port</v>
      </c>
      <c r="M2010" s="1">
        <f ca="1"/>
        <v>-2.4222749420326317E-2</v>
      </c>
      <c r="N2010" s="16" t="str">
        <v>0 - Port Assets</v>
      </c>
      <c r="O2010" s="11">
        <f ca="1"/>
        <v>-2.0102879441851185E-3</v>
      </c>
      <c r="P2010" s="11">
        <f ca="1"/>
        <v>3.3264691905592336E-3</v>
      </c>
      <c r="Q2010" s="11">
        <f ca="1"/>
        <v>1.0695187165774556E-3</v>
      </c>
      <c r="R2010" s="11" t="e">
        <f ca="1"/>
        <v>#DIV/0!</v>
      </c>
      <c r="S2010" s="11" t="e">
        <f ca="1"/>
        <v>#DIV/0!</v>
      </c>
      <c r="T2010" s="11">
        <f ca="1"/>
        <v>-1.1122345803842415E-2</v>
      </c>
      <c r="U2010" s="11">
        <f ca="1"/>
        <v>1.4887063655030897E-2</v>
      </c>
      <c r="V2010" s="11">
        <f ca="1"/>
        <v>0</v>
      </c>
      <c r="W2010" s="11">
        <f ca="1"/>
        <v>-6.1006609049314431E-3</v>
      </c>
      <c r="X2010" s="11">
        <f ca="1"/>
        <v>-7.3349633251833524E-3</v>
      </c>
      <c r="Y2010" s="11">
        <f ca="1"/>
        <v>2.028639618138417E-2</v>
      </c>
      <c r="Z2010" s="11">
        <f ca="1"/>
        <v>2.3941068139963217E-2</v>
      </c>
      <c r="AA2010" s="11">
        <f ca="1"/>
        <v>1.1111111111111072E-2</v>
      </c>
      <c r="AB2010" s="11">
        <f ca="1"/>
        <v>0</v>
      </c>
      <c r="AC2010" s="11">
        <f ca="1"/>
        <v>-3.1620553359683723E-2</v>
      </c>
      <c r="AD2010" s="11">
        <f ca="1"/>
        <v>2.4000000000000021E-2</v>
      </c>
      <c r="AE2010" s="11">
        <f ca="1"/>
        <v>1.0427528675702735E-3</v>
      </c>
      <c r="AF2010" s="11">
        <f ca="1"/>
        <v>-7.0175438596491224E-2</v>
      </c>
      <c r="AG2010" s="11">
        <f ca="1"/>
        <v>-2.5240384615384692E-2</v>
      </c>
      <c r="AH2010" s="11">
        <f ca="1"/>
        <v>-6.4951456310679556E-2</v>
      </c>
      <c r="AI2010" s="11">
        <f ca="1"/>
        <v>0.12714776632302383</v>
      </c>
      <c r="AJ2010" s="11">
        <f ca="1"/>
        <v>2.0040080160319551E-3</v>
      </c>
      <c r="AK2010" s="11"/>
      <c r="AL2010" s="11">
        <f ca="1"/>
        <v>5.8479532163742132E-3</v>
      </c>
      <c r="AM2010" s="11">
        <f ca="1"/>
        <v>-3.7530266343825724E-2</v>
      </c>
      <c r="AN2010" s="11">
        <f ca="1"/>
        <v>9.7181729834794339E-4</v>
      </c>
      <c r="AO2010" s="11">
        <f ca="1"/>
        <v>-1.2244897959183598E-2</v>
      </c>
      <c r="AP2010" s="11">
        <f ca="1"/>
        <v>4.349226804123707E-2</v>
      </c>
      <c r="AQ2010" s="11">
        <f ca="1"/>
        <v>5.5143651529193871E-2</v>
      </c>
      <c r="AR2010" s="11">
        <f ca="1"/>
        <v>3.1007751937984551E-2</v>
      </c>
      <c r="AS2010" s="11"/>
      <c r="AT2010" s="11">
        <f ca="1"/>
        <v>-5.8823529411764608E-2</v>
      </c>
      <c r="AU2010" s="11">
        <f ca="1"/>
        <v>-2.7972027972028135E-2</v>
      </c>
      <c r="AV2010" s="11">
        <f ca="1"/>
        <v>4.4247787610620648E-3</v>
      </c>
      <c r="AW2010" s="11"/>
      <c r="AX2010" s="11">
        <f ca="1"/>
        <v>-6.5088757396449703E-2</v>
      </c>
      <c r="AY2010" s="11">
        <f ca="1"/>
        <v>-2.8818443804035088E-3</v>
      </c>
      <c r="AZ2010" s="11">
        <f ca="1"/>
        <v>7.9599435100783378E-3</v>
      </c>
      <c r="BA2010" s="11">
        <f ca="1"/>
        <v>-4.3671354552183628E-2</v>
      </c>
      <c r="BB2010" s="11">
        <f ca="1"/>
        <v>1.0964912280701844E-2</v>
      </c>
      <c r="BC2010" s="11">
        <f ca="1"/>
        <v>1.0826771653543288E-2</v>
      </c>
      <c r="BD2010" s="11">
        <f ca="1"/>
        <v>5.5489964580873519E-2</v>
      </c>
      <c r="BE2010" s="11">
        <f ca="1"/>
        <v>4.4270833333333259E-2</v>
      </c>
      <c r="BF2010" s="11">
        <f ca="1"/>
        <v>0</v>
      </c>
      <c r="BG2010" s="11"/>
      <c r="BH2010" s="11">
        <f ca="1"/>
        <v>1.5923566878981443E-3</v>
      </c>
      <c r="BI2010" s="11">
        <f ca="1"/>
        <v>8.5803432137285807E-3</v>
      </c>
      <c r="BJ2010" s="11">
        <f ca="1"/>
        <v>-7.7155824508320814E-2</v>
      </c>
      <c r="BK2010" s="11">
        <f ca="1"/>
        <v>-3.0456852791878264E-2</v>
      </c>
      <c r="BL2010" s="11">
        <f ca="1"/>
        <v>-2.9239766081869956E-3</v>
      </c>
      <c r="BM2010" s="11">
        <f ca="1"/>
        <v>1.379310344827589E-2</v>
      </c>
      <c r="BN2010" s="11">
        <f ca="1"/>
        <v>4.1854475209272435E-2</v>
      </c>
      <c r="BO2010" s="11">
        <f ca="1"/>
        <v>2.3866348448686736E-3</v>
      </c>
      <c r="BP2010" s="11">
        <f ca="1"/>
        <v>-6.1994609164420567E-2</v>
      </c>
      <c r="BQ2010" s="11">
        <f ca="1"/>
        <v>-1.4684287812041008E-2</v>
      </c>
      <c r="BR2010" s="16" t="str">
        <v>0- Port Costs</v>
      </c>
      <c r="BV2010" s="16" t="str">
        <v>0- Port Value</v>
      </c>
      <c r="BW2010" s="11" t="e" vm="742">
        <f ca="1"/>
        <v>#VALUE!</v>
      </c>
      <c r="BX2010" s="16" t="str">
        <v>0</v>
      </c>
    </row>
    <row r="2011" spans="1:76" hidden="1" outlineLevel="1" x14ac:dyDescent="0.3">
      <c r="B2011" s="1" vm="565">
        <f ca="1"/>
        <v>44872</v>
      </c>
      <c r="C2011" s="11">
        <f ca="1"/>
        <v>-2.6510480887792842E-2</v>
      </c>
      <c r="D2011" s="11">
        <f ca="1"/>
        <v>-3.3845352772714499E-3</v>
      </c>
      <c r="E2011" s="11">
        <f ca="1"/>
        <v>-5.277864017386058E-3</v>
      </c>
      <c r="F2011" s="11">
        <f ca="1"/>
        <v>-5.5991041433368638E-3</v>
      </c>
      <c r="G2011" s="11">
        <f ca="1"/>
        <v>-2.9877502240812648E-3</v>
      </c>
      <c r="H2011" s="16" t="str">
        <v>0 - BM Costs</v>
      </c>
      <c r="L2011" s="16" t="str">
        <v>0 - BM Port</v>
      </c>
      <c r="M2011" s="1">
        <f ca="1"/>
        <v>-8.6937193487079956E-3</v>
      </c>
      <c r="N2011" s="16" t="str">
        <v>0 - Port Assets</v>
      </c>
      <c r="O2011" s="11">
        <f ca="1"/>
        <v>2.0761663347214743E-2</v>
      </c>
      <c r="P2011" s="11">
        <f ca="1"/>
        <v>1.9044596095858513E-3</v>
      </c>
      <c r="Q2011" s="11">
        <f ca="1"/>
        <v>8.6299892125134559E-3</v>
      </c>
      <c r="R2011" s="11" t="e">
        <f ca="1"/>
        <v>#DIV/0!</v>
      </c>
      <c r="S2011" s="11" t="e">
        <f ca="1"/>
        <v>#DIV/0!</v>
      </c>
      <c r="T2011" s="11">
        <f ca="1"/>
        <v>-5.268199233716464E-2</v>
      </c>
      <c r="U2011" s="11">
        <f ca="1"/>
        <v>1.194805194805193E-2</v>
      </c>
      <c r="V2011" s="11">
        <f ca="1"/>
        <v>2.0408163265306145E-2</v>
      </c>
      <c r="W2011" s="11">
        <f ca="1"/>
        <v>-1.015744032503707E-3</v>
      </c>
      <c r="X2011" s="11">
        <f ca="1"/>
        <v>1.9950124688279391E-2</v>
      </c>
      <c r="Y2011" s="11">
        <f ca="1"/>
        <v>1.8226002430133725E-2</v>
      </c>
      <c r="Z2011" s="11">
        <f ca="1"/>
        <v>-1.0928961748634003E-2</v>
      </c>
      <c r="AA2011" s="11">
        <f ca="1"/>
        <v>1.6949152542373058E-2</v>
      </c>
      <c r="AB2011" s="11">
        <f ca="1"/>
        <v>-0.1300448430493274</v>
      </c>
      <c r="AC2011" s="11">
        <f ca="1"/>
        <v>0</v>
      </c>
      <c r="AD2011" s="11">
        <f ca="1"/>
        <v>-3.1007751937984551E-2</v>
      </c>
      <c r="AE2011" s="11">
        <f ca="1"/>
        <v>2.089864158829613E-3</v>
      </c>
      <c r="AF2011" s="11">
        <f ca="1"/>
        <v>0</v>
      </c>
      <c r="AG2011" s="11">
        <f ca="1"/>
        <v>2.4096385542167198E-3</v>
      </c>
      <c r="AH2011" s="11">
        <f ca="1"/>
        <v>-9.6153846153848033E-3</v>
      </c>
      <c r="AI2011" s="11">
        <f ca="1"/>
        <v>0.18292682926829285</v>
      </c>
      <c r="AJ2011" s="11">
        <f ca="1"/>
        <v>1.4227642276422925E-2</v>
      </c>
      <c r="AK2011" s="11"/>
      <c r="AL2011" s="11">
        <f ca="1"/>
        <v>-1.5827338129496438E-2</v>
      </c>
      <c r="AM2011" s="11">
        <f ca="1"/>
        <v>3.6452004860265674E-3</v>
      </c>
      <c r="AN2011" s="11">
        <f ca="1"/>
        <v>-5.7971014492753659E-3</v>
      </c>
      <c r="AO2011" s="11">
        <f ca="1"/>
        <v>-8.7660148347943334E-3</v>
      </c>
      <c r="AP2011" s="11">
        <f ca="1"/>
        <v>-7.287933094384702E-2</v>
      </c>
      <c r="AQ2011" s="11">
        <f ca="1"/>
        <v>-2.5733634311512432E-2</v>
      </c>
      <c r="AR2011" s="11">
        <f ca="1"/>
        <v>-3.3190578158458273E-2</v>
      </c>
      <c r="AS2011" s="11"/>
      <c r="AT2011" s="11">
        <f ca="1"/>
        <v>2.1317829457364157E-2</v>
      </c>
      <c r="AU2011" s="11">
        <f ca="1"/>
        <v>-2.7210884353741416E-2</v>
      </c>
      <c r="AV2011" s="11">
        <f ca="1"/>
        <v>3.1963470319634535E-2</v>
      </c>
      <c r="AW2011" s="11"/>
      <c r="AX2011" s="11">
        <f ca="1"/>
        <v>-0.10106382978723394</v>
      </c>
      <c r="AY2011" s="11">
        <f ca="1"/>
        <v>4.8338368580060465E-2</v>
      </c>
      <c r="AZ2011" s="11">
        <f ca="1"/>
        <v>-2.4423847695390855E-2</v>
      </c>
      <c r="BA2011" s="11">
        <f ca="1"/>
        <v>1.9622641509434047E-2</v>
      </c>
      <c r="BB2011" s="11">
        <f ca="1"/>
        <v>-0.1145631067961167</v>
      </c>
      <c r="BC2011" s="11">
        <f ca="1"/>
        <v>-9.9290780141843893E-2</v>
      </c>
      <c r="BD2011" s="11">
        <f ca="1"/>
        <v>-5.8685446009388853E-3</v>
      </c>
      <c r="BE2011" s="11">
        <f ca="1"/>
        <v>-2.7848101265822822E-2</v>
      </c>
      <c r="BF2011" s="11">
        <f ca="1"/>
        <v>1.9305019305019266E-2</v>
      </c>
      <c r="BG2011" s="11"/>
      <c r="BH2011" s="11">
        <f ca="1"/>
        <v>-7.9554494828959488E-4</v>
      </c>
      <c r="BI2011" s="11">
        <f ca="1"/>
        <v>9.4488188976378229E-3</v>
      </c>
      <c r="BJ2011" s="11">
        <f ca="1"/>
        <v>-2.9368575624082127E-2</v>
      </c>
      <c r="BK2011" s="11">
        <f ca="1"/>
        <v>-1.5000000000000013E-2</v>
      </c>
      <c r="BL2011" s="11">
        <f ca="1"/>
        <v>-1.8651362984218101E-2</v>
      </c>
      <c r="BM2011" s="11">
        <f ca="1"/>
        <v>-1.3605442176870763E-2</v>
      </c>
      <c r="BN2011" s="11">
        <f ca="1"/>
        <v>9.7529258777631078E-3</v>
      </c>
      <c r="BO2011" s="11">
        <f ca="1"/>
        <v>0</v>
      </c>
      <c r="BP2011" s="11">
        <f ca="1"/>
        <v>-1.3297872340425343E-2</v>
      </c>
      <c r="BQ2011" s="11">
        <f ca="1"/>
        <v>6.1574434918160614E-2</v>
      </c>
      <c r="BR2011" s="16" t="str">
        <v>0- Port Costs</v>
      </c>
      <c r="BV2011" s="16" t="str">
        <v>0- Port Value</v>
      </c>
      <c r="BW2011" s="11" t="e" vm="742">
        <f ca="1"/>
        <v>#VALUE!</v>
      </c>
      <c r="BX2011" s="16" t="str">
        <v>0</v>
      </c>
    </row>
    <row r="2012" spans="1:76" hidden="1" outlineLevel="1" x14ac:dyDescent="0.3">
      <c r="B2012" s="1" vm="613">
        <f ca="1"/>
        <v>44869</v>
      </c>
      <c r="C2012" s="11">
        <f ca="1"/>
        <v>1.6478609768096231E-2</v>
      </c>
      <c r="D2012" s="11">
        <f ca="1"/>
        <v>4.8164824669122419E-2</v>
      </c>
      <c r="E2012" s="11">
        <f ca="1"/>
        <v>4.3745949449125243E-2</v>
      </c>
      <c r="F2012" s="11">
        <f ca="1"/>
        <v>5.1206592113007821E-2</v>
      </c>
      <c r="G2012" s="11">
        <f ca="1"/>
        <v>4.9502528902866771E-2</v>
      </c>
      <c r="H2012" s="16" t="str">
        <v>0 - BM Costs</v>
      </c>
      <c r="L2012" s="16" t="str">
        <v>0 - BM Port</v>
      </c>
      <c r="M2012" s="1">
        <f ca="1"/>
        <v>4.174104764573805E-2</v>
      </c>
      <c r="N2012" s="16" t="str">
        <v>0 - Port Assets</v>
      </c>
      <c r="O2012" s="11">
        <f ca="1"/>
        <v>1.024327784891188E-2</v>
      </c>
      <c r="P2012" s="11">
        <f ca="1"/>
        <v>2.2391692357617954E-2</v>
      </c>
      <c r="Q2012" s="11">
        <f ca="1"/>
        <v>3.2467532467532756E-3</v>
      </c>
      <c r="R2012" s="11" t="e">
        <f ca="1"/>
        <v>#DIV/0!</v>
      </c>
      <c r="S2012" s="11" t="e">
        <f ca="1"/>
        <v>#DIV/0!</v>
      </c>
      <c r="T2012" s="11">
        <f ca="1"/>
        <v>-7.3646850044365553E-2</v>
      </c>
      <c r="U2012" s="11">
        <f ca="1"/>
        <v>-6.1951471347444498E-3</v>
      </c>
      <c r="V2012" s="11">
        <f ca="1"/>
        <v>-2.0000000000000129E-2</v>
      </c>
      <c r="W2012" s="11">
        <f ca="1"/>
        <v>-5.2910052910052796E-2</v>
      </c>
      <c r="X2012" s="11">
        <f ca="1"/>
        <v>-3.0229746070133068E-2</v>
      </c>
      <c r="Y2012" s="11">
        <f ca="1"/>
        <v>-1.9070321811680557E-2</v>
      </c>
      <c r="Z2012" s="11">
        <f ca="1"/>
        <v>3.0018761726078758E-2</v>
      </c>
      <c r="AA2012" s="11">
        <f ca="1"/>
        <v>-8.4033613445378963E-3</v>
      </c>
      <c r="AB2012" s="11">
        <f ca="1"/>
        <v>4.5045045045042365E-3</v>
      </c>
      <c r="AC2012" s="11">
        <f ca="1"/>
        <v>-3.0651340996168619E-2</v>
      </c>
      <c r="AD2012" s="11">
        <f ca="1"/>
        <v>-3.8610038610038533E-3</v>
      </c>
      <c r="AE2012" s="11">
        <f ca="1"/>
        <v>-4.6812749003983911E-2</v>
      </c>
      <c r="AF2012" s="11">
        <f ca="1"/>
        <v>-8.8000000000000078E-2</v>
      </c>
      <c r="AG2012" s="11">
        <f ca="1"/>
        <v>-6.6366704161979651E-2</v>
      </c>
      <c r="AH2012" s="11">
        <f ca="1"/>
        <v>-0.11864406779660996</v>
      </c>
      <c r="AI2012" s="11">
        <f ca="1"/>
        <v>-5.9273422562141631E-2</v>
      </c>
      <c r="AJ2012" s="11">
        <f ca="1"/>
        <v>6.1349693251533388E-3</v>
      </c>
      <c r="AK2012" s="11"/>
      <c r="AL2012" s="11">
        <f ca="1"/>
        <v>1.1644832605531397E-2</v>
      </c>
      <c r="AM2012" s="11">
        <f ca="1"/>
        <v>-3.63196125907983E-3</v>
      </c>
      <c r="AN2012" s="11">
        <f ca="1"/>
        <v>5.8309037900874383E-3</v>
      </c>
      <c r="AO2012" s="11">
        <f ca="1"/>
        <v>4.7425474254740863E-3</v>
      </c>
      <c r="AP2012" s="11">
        <f ca="1"/>
        <v>-2.1052631578947545E-2</v>
      </c>
      <c r="AQ2012" s="11">
        <f ca="1"/>
        <v>-1.4679715302491236E-2</v>
      </c>
      <c r="AR2012" s="11">
        <f ca="1"/>
        <v>-9.5440084835631822E-3</v>
      </c>
      <c r="AS2012" s="11"/>
      <c r="AT2012" s="11">
        <f ca="1"/>
        <v>0</v>
      </c>
      <c r="AU2012" s="11">
        <f ca="1"/>
        <v>-6.7567567567567988E-3</v>
      </c>
      <c r="AV2012" s="11">
        <f ca="1"/>
        <v>-2.4498886414253906E-2</v>
      </c>
      <c r="AW2012" s="11"/>
      <c r="AX2012" s="11">
        <f ca="1"/>
        <v>-2.083333333333337E-2</v>
      </c>
      <c r="AY2012" s="11">
        <f ca="1"/>
        <v>4.7468354430379556E-2</v>
      </c>
      <c r="AZ2012" s="11">
        <f ca="1"/>
        <v>-3.0479659987856622E-2</v>
      </c>
      <c r="BA2012" s="11">
        <f ca="1"/>
        <v>-3.6363636363636376E-2</v>
      </c>
      <c r="BB2012" s="11">
        <f ca="1"/>
        <v>3.0000000000000027E-2</v>
      </c>
      <c r="BC2012" s="11">
        <f ca="1"/>
        <v>-1.3123359580052507E-2</v>
      </c>
      <c r="BD2012" s="11">
        <f ca="1"/>
        <v>7.0921985815601829E-3</v>
      </c>
      <c r="BE2012" s="11">
        <f ca="1"/>
        <v>-9.8173515981735071E-2</v>
      </c>
      <c r="BF2012" s="11">
        <f ca="1"/>
        <v>6.5843621399176877E-2</v>
      </c>
      <c r="BG2012" s="11"/>
      <c r="BH2012" s="11">
        <f ca="1"/>
        <v>1.3709677419354804E-2</v>
      </c>
      <c r="BI2012" s="11">
        <f ca="1"/>
        <v>5.542359461599311E-3</v>
      </c>
      <c r="BJ2012" s="11">
        <f ca="1"/>
        <v>3.1818181818181746E-2</v>
      </c>
      <c r="BK2012" s="11">
        <f ca="1"/>
        <v>0</v>
      </c>
      <c r="BL2012" s="11">
        <f ca="1"/>
        <v>8.683068017365958E-3</v>
      </c>
      <c r="BM2012" s="11">
        <f ca="1"/>
        <v>-1.34228187919464E-2</v>
      </c>
      <c r="BN2012" s="11">
        <f ca="1"/>
        <v>5.1264524948735568E-2</v>
      </c>
      <c r="BO2012" s="11">
        <f ca="1"/>
        <v>1.5757575757575859E-2</v>
      </c>
      <c r="BP2012" s="11">
        <f ca="1"/>
        <v>2.666666666666595E-3</v>
      </c>
      <c r="BQ2012" s="11">
        <f ca="1"/>
        <v>0.177064220183486</v>
      </c>
      <c r="BR2012" s="16" t="str">
        <v>0- Port Costs</v>
      </c>
      <c r="BV2012" s="16" t="str">
        <v>0- Port Value</v>
      </c>
      <c r="BW2012" s="11" t="e" vm="742">
        <f ca="1"/>
        <v>#VALUE!</v>
      </c>
      <c r="BX2012" s="16" t="str">
        <v>0</v>
      </c>
    </row>
    <row r="2013" spans="1:76" hidden="1" outlineLevel="1" x14ac:dyDescent="0.3">
      <c r="B2013" s="1" vm="655">
        <f ca="1"/>
        <v>44868</v>
      </c>
      <c r="C2013" s="11">
        <f ca="1"/>
        <v>3.5880503144654075E-3</v>
      </c>
      <c r="D2013" s="11">
        <f ca="1"/>
        <v>-1.0664146868250346E-2</v>
      </c>
      <c r="E2013" s="11">
        <f ca="1"/>
        <v>-1.0580314203270214E-2</v>
      </c>
      <c r="F2013" s="11">
        <f ca="1"/>
        <v>-1.1634671320535417E-2</v>
      </c>
      <c r="G2013" s="11">
        <f ca="1"/>
        <v>-1.1122480620154973E-2</v>
      </c>
      <c r="H2013" s="16" t="str">
        <v>0 - BM Costs</v>
      </c>
      <c r="L2013" s="16" t="str">
        <v>0 - BM Port</v>
      </c>
      <c r="M2013" s="1">
        <f ca="1"/>
        <v>-8.0822099899471311E-3</v>
      </c>
      <c r="N2013" s="16" t="str">
        <v>0 - Port Assets</v>
      </c>
      <c r="O2013" s="11">
        <f ca="1"/>
        <v>-3.4633612832667415E-3</v>
      </c>
      <c r="P2013" s="11">
        <f ca="1"/>
        <v>9.1698051416408966E-3</v>
      </c>
      <c r="Q2013" s="11">
        <f ca="1"/>
        <v>1.2602739726027323E-2</v>
      </c>
      <c r="R2013" s="11" t="e">
        <f ca="1"/>
        <v>#DIV/0!</v>
      </c>
      <c r="S2013" s="11" t="e">
        <f ca="1"/>
        <v>#DIV/0!</v>
      </c>
      <c r="T2013" s="11">
        <f ca="1"/>
        <v>9.6303501945525172E-2</v>
      </c>
      <c r="U2013" s="11">
        <f ca="1"/>
        <v>-6.6666666666667096E-3</v>
      </c>
      <c r="V2013" s="11">
        <f ca="1"/>
        <v>4.7120418848167533E-2</v>
      </c>
      <c r="W2013" s="11">
        <f ca="1"/>
        <v>-6.2141491395795168E-3</v>
      </c>
      <c r="X2013" s="11">
        <f ca="1"/>
        <v>-9.5808383233534355E-3</v>
      </c>
      <c r="Y2013" s="11">
        <f ca="1"/>
        <v>-1.1778563015312105E-2</v>
      </c>
      <c r="Z2013" s="11">
        <f ca="1"/>
        <v>3.7664783427495685E-3</v>
      </c>
      <c r="AA2013" s="11">
        <f ca="1"/>
        <v>-2.1917808219177992E-2</v>
      </c>
      <c r="AB2013" s="11">
        <f ca="1"/>
        <v>1.3698630136986578E-2</v>
      </c>
      <c r="AC2013" s="11">
        <f ca="1"/>
        <v>-1.5094339622641506E-2</v>
      </c>
      <c r="AD2013" s="11">
        <f ca="1"/>
        <v>-8.4805653710247397E-2</v>
      </c>
      <c r="AE2013" s="11">
        <f ca="1"/>
        <v>6.8085106382978378E-2</v>
      </c>
      <c r="AF2013" s="11">
        <f ca="1"/>
        <v>6.8376068376068355E-2</v>
      </c>
      <c r="AG2013" s="11">
        <f ca="1"/>
        <v>7.7575757575757631E-2</v>
      </c>
      <c r="AH2013" s="11">
        <f ca="1"/>
        <v>3.5087719298245501E-2</v>
      </c>
      <c r="AI2013" s="11">
        <f ca="1"/>
        <v>-3.8095238095235961E-3</v>
      </c>
      <c r="AJ2013" s="11">
        <f ca="1"/>
        <v>-5.7803468208092679E-2</v>
      </c>
      <c r="AK2013" s="11"/>
      <c r="AL2013" s="11">
        <f ca="1"/>
        <v>2.9985007496251992E-2</v>
      </c>
      <c r="AM2013" s="11">
        <f ca="1"/>
        <v>2.4813895781637729E-2</v>
      </c>
      <c r="AN2013" s="11">
        <f ca="1"/>
        <v>-3.8722168441432947E-3</v>
      </c>
      <c r="AO2013" s="11">
        <f ca="1"/>
        <v>4.0816326530612734E-3</v>
      </c>
      <c r="AP2013" s="11">
        <f ca="1"/>
        <v>-8.6956521739129933E-3</v>
      </c>
      <c r="AQ2013" s="11">
        <f ca="1"/>
        <v>6.5402843601895633E-2</v>
      </c>
      <c r="AR2013" s="11">
        <f ca="1"/>
        <v>-2.1164021164019609E-3</v>
      </c>
      <c r="AS2013" s="11"/>
      <c r="AT2013" s="11">
        <f ca="1"/>
        <v>-3.1894934333958846E-2</v>
      </c>
      <c r="AU2013" s="11">
        <f ca="1"/>
        <v>-3.8961038961039085E-2</v>
      </c>
      <c r="AV2013" s="11">
        <f ca="1"/>
        <v>-2.2222222222222365E-3</v>
      </c>
      <c r="AW2013" s="11"/>
      <c r="AX2013" s="11">
        <f ca="1"/>
        <v>0</v>
      </c>
      <c r="AY2013" s="11">
        <f ca="1"/>
        <v>-8.9337175792507217E-2</v>
      </c>
      <c r="AZ2013" s="11">
        <f ca="1"/>
        <v>3.0792339466766627E-2</v>
      </c>
      <c r="BA2013" s="11">
        <f ca="1"/>
        <v>2.6119402985074647E-2</v>
      </c>
      <c r="BB2013" s="11">
        <f ca="1"/>
        <v>-0.13941480206540435</v>
      </c>
      <c r="BC2013" s="11">
        <f ca="1"/>
        <v>-6.3882063882063966E-2</v>
      </c>
      <c r="BD2013" s="11">
        <f ca="1"/>
        <v>1.1834319526629056E-3</v>
      </c>
      <c r="BE2013" s="11">
        <f ca="1"/>
        <v>-2.0134228187919434E-2</v>
      </c>
      <c r="BF2013" s="11">
        <f ca="1"/>
        <v>-1.6194331983805821E-2</v>
      </c>
      <c r="BG2013" s="11"/>
      <c r="BH2013" s="11">
        <f ca="1"/>
        <v>-3.215434083601254E-3</v>
      </c>
      <c r="BI2013" s="11">
        <f ca="1"/>
        <v>7.9808459696728562E-3</v>
      </c>
      <c r="BJ2013" s="11">
        <f ca="1"/>
        <v>-3.0211480362538623E-3</v>
      </c>
      <c r="BK2013" s="11">
        <f ca="1"/>
        <v>-9.9009900990099098E-3</v>
      </c>
      <c r="BL2013" s="11">
        <f ca="1"/>
        <v>-4.0277777777777746E-2</v>
      </c>
      <c r="BM2013" s="11">
        <f ca="1"/>
        <v>-4.1800643086816636E-2</v>
      </c>
      <c r="BN2013" s="11">
        <f ca="1"/>
        <v>-6.0372511239563331E-2</v>
      </c>
      <c r="BO2013" s="11">
        <f ca="1"/>
        <v>4.2983565107459043E-2</v>
      </c>
      <c r="BP2013" s="11">
        <f ca="1"/>
        <v>2.6737967914436389E-3</v>
      </c>
      <c r="BQ2013" s="11">
        <f ca="1"/>
        <v>-2.3297491039426466E-2</v>
      </c>
      <c r="BR2013" s="16" t="str">
        <v>0- Port Costs</v>
      </c>
      <c r="BV2013" s="16" t="str">
        <v>0- Port Value</v>
      </c>
      <c r="BW2013" s="11" t="e" vm="742">
        <f ca="1"/>
        <v>#VALUE!</v>
      </c>
      <c r="BX2013" s="16" t="str">
        <v>0</v>
      </c>
    </row>
    <row r="2014" spans="1:76" hidden="1" outlineLevel="1" x14ac:dyDescent="0.3">
      <c r="B2014" s="1" vm="697">
        <f ca="1"/>
        <v>44867</v>
      </c>
      <c r="C2014" s="11"/>
      <c r="D2014" s="11"/>
      <c r="E2014" s="11"/>
      <c r="F2014" s="11"/>
      <c r="G2014" s="11"/>
      <c r="H2014" s="16" t="str">
        <v>0 - BM Costs</v>
      </c>
      <c r="L2014" s="16" t="str">
        <v>0 - BM Port</v>
      </c>
      <c r="N2014" s="16" t="str">
        <v>0 - Port Assets</v>
      </c>
      <c r="O2014" s="11"/>
      <c r="P2014" s="11"/>
      <c r="Q2014" s="11"/>
      <c r="R2014" s="11"/>
      <c r="S2014" s="11"/>
      <c r="T2014" s="11"/>
      <c r="U2014" s="11"/>
      <c r="V2014" s="11"/>
      <c r="W2014" s="11"/>
      <c r="X2014" s="11"/>
      <c r="Y2014" s="11"/>
      <c r="Z2014" s="11"/>
      <c r="AA2014" s="11"/>
      <c r="AB2014" s="11"/>
      <c r="AC2014" s="11"/>
      <c r="AD2014" s="11"/>
      <c r="AE2014" s="11"/>
      <c r="AF2014" s="11"/>
      <c r="AG2014" s="11"/>
      <c r="AH2014" s="11"/>
      <c r="AI2014" s="11"/>
      <c r="AJ2014" s="11"/>
      <c r="AK2014" s="11"/>
      <c r="AL2014" s="11"/>
      <c r="AM2014" s="11"/>
      <c r="AN2014" s="11"/>
      <c r="AO2014" s="11"/>
      <c r="AP2014" s="11"/>
      <c r="AQ2014" s="11"/>
      <c r="AR2014" s="11"/>
      <c r="AS2014" s="11"/>
      <c r="AT2014" s="11"/>
      <c r="AU2014" s="11"/>
      <c r="AV2014" s="11"/>
      <c r="AW2014" s="11"/>
      <c r="AX2014" s="11"/>
      <c r="AY2014" s="11"/>
      <c r="AZ2014" s="11"/>
      <c r="BA2014" s="11"/>
      <c r="BB2014" s="11"/>
      <c r="BC2014" s="11"/>
      <c r="BD2014" s="11"/>
      <c r="BE2014" s="11"/>
      <c r="BF2014" s="11"/>
      <c r="BG2014" s="11"/>
      <c r="BH2014" s="11"/>
      <c r="BI2014" s="11"/>
      <c r="BJ2014" s="11"/>
      <c r="BK2014" s="11"/>
      <c r="BL2014" s="11"/>
      <c r="BM2014" s="11"/>
      <c r="BN2014" s="11"/>
      <c r="BO2014" s="11"/>
      <c r="BP2014" s="11"/>
      <c r="BQ2014" s="11"/>
      <c r="BR2014" s="16" t="str">
        <v>0- Port Costs</v>
      </c>
      <c r="BV2014" s="16" t="str">
        <v>0- Port Value</v>
      </c>
      <c r="BW2014" s="11"/>
      <c r="BX2014" s="16" t="str">
        <v>0</v>
      </c>
    </row>
    <row r="2015" spans="1:76" hidden="1" outlineLevel="1" x14ac:dyDescent="0.3">
      <c r="C2015" s="11"/>
      <c r="D2015" s="11"/>
      <c r="E2015" s="11"/>
      <c r="F2015" s="11"/>
      <c r="G2015" s="11"/>
      <c r="H2015" s="16" t="str">
        <v>0 - BM Costs</v>
      </c>
      <c r="L2015" s="16" t="str">
        <v>0 - BM Port</v>
      </c>
      <c r="N2015" s="16" t="str">
        <v>0 - Port Assets</v>
      </c>
      <c r="O2015" s="11"/>
      <c r="P2015" s="11"/>
      <c r="Q2015" s="11"/>
      <c r="R2015" s="11"/>
      <c r="S2015" s="11"/>
      <c r="T2015" s="11"/>
      <c r="U2015" s="11"/>
      <c r="V2015" s="11"/>
      <c r="W2015" s="11"/>
      <c r="X2015" s="11"/>
      <c r="Y2015" s="11"/>
      <c r="Z2015" s="11"/>
      <c r="AA2015" s="11"/>
      <c r="AB2015" s="11"/>
      <c r="AC2015" s="11"/>
      <c r="AD2015" s="11"/>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c r="BC2015" s="11"/>
      <c r="BD2015" s="11"/>
      <c r="BE2015" s="11"/>
      <c r="BF2015" s="11"/>
      <c r="BG2015" s="11"/>
      <c r="BH2015" s="11"/>
      <c r="BI2015" s="11"/>
      <c r="BJ2015" s="11"/>
      <c r="BK2015" s="11"/>
      <c r="BL2015" s="11"/>
      <c r="BM2015" s="11"/>
      <c r="BN2015" s="11"/>
      <c r="BO2015" s="11"/>
      <c r="BP2015" s="11"/>
      <c r="BQ2015" s="11"/>
      <c r="BR2015" s="16" t="str">
        <v>0- Port Costs</v>
      </c>
      <c r="BV2015" s="16" t="str">
        <v>0- Port Value</v>
      </c>
      <c r="BW2015" s="11"/>
      <c r="BX2015" s="16" t="str">
        <v>0</v>
      </c>
    </row>
    <row r="2016" spans="1:76" hidden="1" outlineLevel="1" x14ac:dyDescent="0.3">
      <c r="C2016" s="11"/>
      <c r="D2016" s="11"/>
      <c r="E2016" s="11"/>
      <c r="F2016" s="11"/>
      <c r="G2016" s="11"/>
      <c r="H2016" s="16" t="str">
        <v>0 - BM Costs</v>
      </c>
      <c r="L2016" s="16" t="str">
        <v>0 - BM Port</v>
      </c>
      <c r="N2016" s="16" t="str">
        <v>0 - Port Assets</v>
      </c>
      <c r="O2016" s="11"/>
      <c r="P2016" s="11"/>
      <c r="Q2016" s="11"/>
      <c r="R2016" s="11"/>
      <c r="S2016" s="11"/>
      <c r="T2016" s="11"/>
      <c r="U2016" s="11"/>
      <c r="V2016" s="11"/>
      <c r="W2016" s="11"/>
      <c r="X2016" s="11"/>
      <c r="Y2016" s="11"/>
      <c r="Z2016" s="11"/>
      <c r="AA2016" s="11"/>
      <c r="AB2016" s="11"/>
      <c r="AC2016" s="11"/>
      <c r="AD2016" s="11"/>
      <c r="AE2016" s="11"/>
      <c r="AF2016" s="11"/>
      <c r="AG2016" s="11"/>
      <c r="AH2016" s="11"/>
      <c r="AI2016" s="11"/>
      <c r="AJ2016" s="11"/>
      <c r="AK2016" s="11"/>
      <c r="AL2016" s="11"/>
      <c r="AM2016" s="11"/>
      <c r="AN2016" s="11"/>
      <c r="AO2016" s="11"/>
      <c r="AP2016" s="11"/>
      <c r="AQ2016" s="11"/>
      <c r="AR2016" s="11"/>
      <c r="AS2016" s="11"/>
      <c r="AT2016" s="11"/>
      <c r="AU2016" s="11"/>
      <c r="AV2016" s="11"/>
      <c r="AW2016" s="11"/>
      <c r="AX2016" s="11"/>
      <c r="AY2016" s="11"/>
      <c r="AZ2016" s="11"/>
      <c r="BA2016" s="11"/>
      <c r="BB2016" s="11"/>
      <c r="BC2016" s="11"/>
      <c r="BD2016" s="11"/>
      <c r="BE2016" s="11"/>
      <c r="BF2016" s="11"/>
      <c r="BG2016" s="11"/>
      <c r="BH2016" s="11"/>
      <c r="BI2016" s="11"/>
      <c r="BJ2016" s="11"/>
      <c r="BK2016" s="11"/>
      <c r="BL2016" s="11"/>
      <c r="BM2016" s="11"/>
      <c r="BN2016" s="11"/>
      <c r="BO2016" s="11"/>
      <c r="BP2016" s="11"/>
      <c r="BQ2016" s="11"/>
      <c r="BR2016" s="16" t="str">
        <v>0- Port Costs</v>
      </c>
      <c r="BV2016" s="16" t="str">
        <v>0- Port Value</v>
      </c>
      <c r="BW2016" s="11"/>
      <c r="BX2016" s="16" t="str">
        <v>0</v>
      </c>
    </row>
    <row r="2017" spans="3:76" hidden="1" outlineLevel="1" x14ac:dyDescent="0.3">
      <c r="C2017" s="11"/>
      <c r="D2017" s="11"/>
      <c r="E2017" s="11"/>
      <c r="F2017" s="11"/>
      <c r="G2017" s="11"/>
      <c r="H2017" s="16" t="str">
        <v>0 - BM Costs</v>
      </c>
      <c r="L2017" s="16" t="str">
        <v>0 - BM Port</v>
      </c>
      <c r="N2017" s="16" t="str">
        <v>0 - Port Assets</v>
      </c>
      <c r="O2017" s="11"/>
      <c r="P2017" s="11"/>
      <c r="Q2017" s="11"/>
      <c r="R2017" s="11"/>
      <c r="S2017" s="11"/>
      <c r="T2017" s="11"/>
      <c r="U2017" s="11"/>
      <c r="V2017" s="11"/>
      <c r="W2017" s="11"/>
      <c r="X2017" s="11"/>
      <c r="Y2017" s="11"/>
      <c r="Z2017" s="11"/>
      <c r="AA2017" s="11"/>
      <c r="AB2017" s="11"/>
      <c r="AC2017" s="11"/>
      <c r="AD2017" s="11"/>
      <c r="AE2017" s="11"/>
      <c r="AF2017" s="11"/>
      <c r="AG2017" s="11"/>
      <c r="AH2017" s="11"/>
      <c r="AI2017" s="11"/>
      <c r="AJ2017" s="11"/>
      <c r="AK2017" s="11"/>
      <c r="AL2017" s="11"/>
      <c r="AM2017" s="11"/>
      <c r="AN2017" s="11"/>
      <c r="AO2017" s="11"/>
      <c r="AP2017" s="11"/>
      <c r="AQ2017" s="11"/>
      <c r="AR2017" s="11"/>
      <c r="AS2017" s="11"/>
      <c r="AT2017" s="11"/>
      <c r="AU2017" s="11"/>
      <c r="AV2017" s="11"/>
      <c r="AW2017" s="11"/>
      <c r="AX2017" s="11"/>
      <c r="AY2017" s="11"/>
      <c r="AZ2017" s="11"/>
      <c r="BA2017" s="11"/>
      <c r="BB2017" s="11"/>
      <c r="BC2017" s="11"/>
      <c r="BD2017" s="11"/>
      <c r="BE2017" s="11"/>
      <c r="BF2017" s="11"/>
      <c r="BG2017" s="11"/>
      <c r="BH2017" s="11"/>
      <c r="BI2017" s="11"/>
      <c r="BJ2017" s="11"/>
      <c r="BK2017" s="11"/>
      <c r="BL2017" s="11"/>
      <c r="BM2017" s="11"/>
      <c r="BN2017" s="11"/>
      <c r="BO2017" s="11"/>
      <c r="BP2017" s="11"/>
      <c r="BQ2017" s="11"/>
      <c r="BR2017" s="16" t="str">
        <v>0- Port Costs</v>
      </c>
      <c r="BV2017" s="16" t="str">
        <v>0- Port Value</v>
      </c>
      <c r="BW2017" s="11"/>
      <c r="BX2017" s="16" t="str">
        <v>0</v>
      </c>
    </row>
    <row r="2018" spans="3:76" hidden="1" outlineLevel="1" x14ac:dyDescent="0.3">
      <c r="C2018" s="11"/>
      <c r="D2018" s="11"/>
      <c r="E2018" s="11"/>
      <c r="F2018" s="11"/>
      <c r="G2018" s="11"/>
      <c r="H2018" s="16" t="str">
        <v>0 - BM Costs</v>
      </c>
      <c r="L2018" s="16" t="str">
        <v>0 - BM Port</v>
      </c>
      <c r="N2018" s="16" t="str">
        <v>0 - Port Assets</v>
      </c>
      <c r="O2018" s="11"/>
      <c r="P2018" s="11"/>
      <c r="Q2018" s="11"/>
      <c r="R2018" s="11"/>
      <c r="S2018" s="11"/>
      <c r="T2018" s="11"/>
      <c r="U2018" s="11"/>
      <c r="V2018" s="11"/>
      <c r="W2018" s="11"/>
      <c r="X2018" s="11"/>
      <c r="Y2018" s="11"/>
      <c r="Z2018" s="11"/>
      <c r="AA2018" s="11"/>
      <c r="AB2018" s="11"/>
      <c r="AC2018" s="11"/>
      <c r="AD2018" s="11"/>
      <c r="AE2018" s="11"/>
      <c r="AF2018" s="11"/>
      <c r="AG2018" s="11"/>
      <c r="AH2018" s="11"/>
      <c r="AI2018" s="11"/>
      <c r="AJ2018" s="11"/>
      <c r="AK2018" s="11"/>
      <c r="AL2018" s="11"/>
      <c r="AM2018" s="11"/>
      <c r="AN2018" s="11"/>
      <c r="AO2018" s="11"/>
      <c r="AP2018" s="11"/>
      <c r="AQ2018" s="11"/>
      <c r="AR2018" s="11"/>
      <c r="AS2018" s="11"/>
      <c r="AT2018" s="11"/>
      <c r="AU2018" s="11"/>
      <c r="AV2018" s="11"/>
      <c r="AW2018" s="11"/>
      <c r="AX2018" s="11"/>
      <c r="AY2018" s="11"/>
      <c r="AZ2018" s="11"/>
      <c r="BA2018" s="11"/>
      <c r="BB2018" s="11"/>
      <c r="BC2018" s="11"/>
      <c r="BD2018" s="11"/>
      <c r="BE2018" s="11"/>
      <c r="BF2018" s="11"/>
      <c r="BG2018" s="11"/>
      <c r="BH2018" s="11"/>
      <c r="BI2018" s="11"/>
      <c r="BJ2018" s="11"/>
      <c r="BK2018" s="11"/>
      <c r="BL2018" s="11"/>
      <c r="BM2018" s="11"/>
      <c r="BN2018" s="11"/>
      <c r="BO2018" s="11"/>
      <c r="BP2018" s="11"/>
      <c r="BQ2018" s="11"/>
      <c r="BR2018" s="16" t="str">
        <v>0- Port Costs</v>
      </c>
      <c r="BV2018" s="16" t="str">
        <v>0- Port Value</v>
      </c>
      <c r="BW2018" s="11"/>
      <c r="BX2018" s="16" t="str">
        <v>0</v>
      </c>
    </row>
    <row r="2019" spans="3:76" hidden="1" outlineLevel="1" x14ac:dyDescent="0.3">
      <c r="C2019" s="11"/>
      <c r="D2019" s="11"/>
      <c r="E2019" s="11"/>
      <c r="F2019" s="11"/>
      <c r="G2019" s="11"/>
      <c r="H2019" s="16" t="str">
        <v>0 - BM Costs</v>
      </c>
      <c r="L2019" s="16" t="str">
        <v>0 - BM Port</v>
      </c>
      <c r="N2019" s="16" t="str">
        <v>0 - Port Assets</v>
      </c>
      <c r="O2019" s="11"/>
      <c r="P2019" s="11"/>
      <c r="Q2019" s="11"/>
      <c r="R2019" s="11"/>
      <c r="S2019" s="11"/>
      <c r="T2019" s="11"/>
      <c r="U2019" s="11"/>
      <c r="V2019" s="11"/>
      <c r="W2019" s="11"/>
      <c r="X2019" s="11"/>
      <c r="Y2019" s="11"/>
      <c r="Z2019" s="11"/>
      <c r="AA2019" s="11"/>
      <c r="AB2019" s="11"/>
      <c r="AC2019" s="11"/>
      <c r="AD2019" s="11"/>
      <c r="AE2019" s="11"/>
      <c r="AF2019" s="11"/>
      <c r="AG2019" s="11"/>
      <c r="AH2019" s="11"/>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c r="BC2019" s="11"/>
      <c r="BD2019" s="11"/>
      <c r="BE2019" s="11"/>
      <c r="BF2019" s="11"/>
      <c r="BG2019" s="11"/>
      <c r="BH2019" s="11"/>
      <c r="BI2019" s="11"/>
      <c r="BJ2019" s="11"/>
      <c r="BK2019" s="11"/>
      <c r="BL2019" s="11"/>
      <c r="BM2019" s="11"/>
      <c r="BN2019" s="11"/>
      <c r="BO2019" s="11"/>
      <c r="BP2019" s="11"/>
      <c r="BQ2019" s="11"/>
      <c r="BR2019" s="16" t="str">
        <v>0- Port Costs</v>
      </c>
      <c r="BV2019" s="16" t="str">
        <v>0- Port Value</v>
      </c>
      <c r="BW2019" s="11"/>
      <c r="BX2019" s="16" t="str">
        <v>0</v>
      </c>
    </row>
    <row r="2020" spans="3:76" hidden="1" outlineLevel="1" x14ac:dyDescent="0.3">
      <c r="C2020" s="11"/>
      <c r="D2020" s="11"/>
      <c r="E2020" s="11"/>
      <c r="F2020" s="11"/>
      <c r="G2020" s="11"/>
      <c r="H2020" s="16" t="str">
        <v>0 - BM Costs</v>
      </c>
      <c r="L2020" s="16" t="str">
        <v>0 - BM Port</v>
      </c>
      <c r="N2020" s="16" t="str">
        <v>0 - Port Assets</v>
      </c>
      <c r="O2020" s="11"/>
      <c r="P2020" s="11"/>
      <c r="Q2020" s="11"/>
      <c r="R2020" s="11"/>
      <c r="S2020" s="11"/>
      <c r="T2020" s="11"/>
      <c r="U2020" s="11"/>
      <c r="V2020" s="11"/>
      <c r="W2020" s="11"/>
      <c r="X2020" s="11"/>
      <c r="Y2020" s="11"/>
      <c r="Z2020" s="11"/>
      <c r="AA2020" s="11"/>
      <c r="AB2020" s="11"/>
      <c r="AC2020" s="11"/>
      <c r="AD2020" s="11"/>
      <c r="AE2020" s="11"/>
      <c r="AF2020" s="11"/>
      <c r="AG2020" s="11"/>
      <c r="AH2020" s="11"/>
      <c r="AI2020" s="11"/>
      <c r="AJ2020" s="11"/>
      <c r="AK2020" s="11"/>
      <c r="AL2020" s="11"/>
      <c r="AM2020" s="11"/>
      <c r="AN2020" s="11"/>
      <c r="AO2020" s="11"/>
      <c r="AP2020" s="11"/>
      <c r="AQ2020" s="11"/>
      <c r="AR2020" s="11"/>
      <c r="AS2020" s="11"/>
      <c r="AT2020" s="11"/>
      <c r="AU2020" s="11"/>
      <c r="AV2020" s="11"/>
      <c r="AW2020" s="11"/>
      <c r="AX2020" s="11"/>
      <c r="AY2020" s="11"/>
      <c r="AZ2020" s="11"/>
      <c r="BA2020" s="11"/>
      <c r="BB2020" s="11"/>
      <c r="BC2020" s="11"/>
      <c r="BD2020" s="11"/>
      <c r="BE2020" s="11"/>
      <c r="BF2020" s="11"/>
      <c r="BG2020" s="11"/>
      <c r="BH2020" s="11"/>
      <c r="BI2020" s="11"/>
      <c r="BJ2020" s="11"/>
      <c r="BK2020" s="11"/>
      <c r="BL2020" s="11"/>
      <c r="BM2020" s="11"/>
      <c r="BN2020" s="11"/>
      <c r="BO2020" s="11"/>
      <c r="BP2020" s="11"/>
      <c r="BQ2020" s="11"/>
      <c r="BR2020" s="16" t="str">
        <v>0- Port Costs</v>
      </c>
      <c r="BV2020" s="16" t="str">
        <v>0- Port Value</v>
      </c>
      <c r="BW2020" s="11"/>
      <c r="BX2020" s="16" t="str">
        <v>0</v>
      </c>
    </row>
    <row r="2021" spans="3:76" hidden="1" outlineLevel="1" x14ac:dyDescent="0.3">
      <c r="C2021" s="11"/>
      <c r="D2021" s="11"/>
      <c r="E2021" s="11"/>
      <c r="F2021" s="11"/>
      <c r="G2021" s="11"/>
      <c r="H2021" s="16" t="str">
        <v>0 - BM Costs</v>
      </c>
      <c r="L2021" s="16" t="str">
        <v>0 - BM Port</v>
      </c>
      <c r="N2021" s="16" t="str">
        <v>0 - Port Assets</v>
      </c>
      <c r="O2021" s="11"/>
      <c r="P2021" s="11"/>
      <c r="Q2021" s="11"/>
      <c r="R2021" s="11"/>
      <c r="S2021" s="11"/>
      <c r="T2021" s="11"/>
      <c r="U2021" s="11"/>
      <c r="V2021" s="11"/>
      <c r="W2021" s="11"/>
      <c r="X2021" s="11"/>
      <c r="Y2021" s="11"/>
      <c r="Z2021" s="11"/>
      <c r="AA2021" s="11"/>
      <c r="AB2021" s="11"/>
      <c r="AC2021" s="11"/>
      <c r="AD2021" s="11"/>
      <c r="AE2021" s="11"/>
      <c r="AF2021" s="11"/>
      <c r="AG2021" s="11"/>
      <c r="AH2021" s="11"/>
      <c r="AI2021" s="11"/>
      <c r="AJ2021" s="11"/>
      <c r="AK2021" s="11"/>
      <c r="AL2021" s="11"/>
      <c r="AM2021" s="11"/>
      <c r="AN2021" s="11"/>
      <c r="AO2021" s="11"/>
      <c r="AP2021" s="11"/>
      <c r="AQ2021" s="11"/>
      <c r="AR2021" s="11"/>
      <c r="AS2021" s="11"/>
      <c r="AT2021" s="11"/>
      <c r="AU2021" s="11"/>
      <c r="AV2021" s="11"/>
      <c r="AW2021" s="11"/>
      <c r="AX2021" s="11"/>
      <c r="AY2021" s="11"/>
      <c r="AZ2021" s="11"/>
      <c r="BA2021" s="11"/>
      <c r="BB2021" s="11"/>
      <c r="BC2021" s="11"/>
      <c r="BD2021" s="11"/>
      <c r="BE2021" s="11"/>
      <c r="BF2021" s="11"/>
      <c r="BG2021" s="11"/>
      <c r="BH2021" s="11"/>
      <c r="BI2021" s="11"/>
      <c r="BJ2021" s="11"/>
      <c r="BK2021" s="11"/>
      <c r="BL2021" s="11"/>
      <c r="BM2021" s="11"/>
      <c r="BN2021" s="11"/>
      <c r="BO2021" s="11"/>
      <c r="BP2021" s="11"/>
      <c r="BQ2021" s="11"/>
      <c r="BR2021" s="16" t="str">
        <v>0- Port Costs</v>
      </c>
      <c r="BV2021" s="16" t="str">
        <v>0- Port Value</v>
      </c>
      <c r="BW2021" s="11"/>
      <c r="BX2021" s="16" t="str">
        <v>0</v>
      </c>
    </row>
    <row r="2022" spans="3:76" hidden="1" outlineLevel="1" x14ac:dyDescent="0.3">
      <c r="H2022" s="16" t="str">
        <v>0 - BM Costs</v>
      </c>
      <c r="L2022" s="16" t="str">
        <v>0 - BM Port</v>
      </c>
      <c r="N2022" s="16" t="str">
        <v>0 - Port Assets</v>
      </c>
      <c r="O2022" s="11"/>
      <c r="P2022" s="11"/>
      <c r="Q2022" s="11"/>
      <c r="R2022" s="11"/>
      <c r="S2022" s="11"/>
      <c r="T2022" s="11"/>
      <c r="U2022" s="11"/>
      <c r="V2022" s="11"/>
      <c r="W2022" s="11"/>
      <c r="X2022" s="11"/>
      <c r="Y2022" s="11"/>
      <c r="Z2022" s="11"/>
      <c r="AA2022" s="11"/>
      <c r="AB2022" s="11"/>
      <c r="AC2022" s="11"/>
      <c r="AD2022" s="11"/>
      <c r="AE2022" s="11"/>
      <c r="AF2022" s="11"/>
      <c r="AG2022" s="11"/>
      <c r="AH2022" s="11"/>
      <c r="AI2022" s="11"/>
      <c r="AJ2022" s="11"/>
      <c r="AK2022" s="11"/>
      <c r="AL2022" s="11"/>
      <c r="AM2022" s="11"/>
      <c r="AN2022" s="11"/>
      <c r="AO2022" s="11"/>
      <c r="AP2022" s="11"/>
      <c r="AQ2022" s="11"/>
      <c r="AR2022" s="11"/>
      <c r="AS2022" s="11"/>
      <c r="AT2022" s="11"/>
      <c r="AU2022" s="11"/>
      <c r="AV2022" s="11"/>
      <c r="AW2022" s="11"/>
      <c r="AX2022" s="11"/>
      <c r="AY2022" s="11"/>
      <c r="AZ2022" s="11"/>
      <c r="BA2022" s="11"/>
      <c r="BB2022" s="11"/>
      <c r="BC2022" s="11"/>
      <c r="BD2022" s="11"/>
      <c r="BE2022" s="11"/>
      <c r="BF2022" s="11"/>
      <c r="BG2022" s="11"/>
      <c r="BH2022" s="11"/>
      <c r="BI2022" s="11"/>
      <c r="BJ2022" s="11"/>
      <c r="BK2022" s="11"/>
      <c r="BL2022" s="11"/>
      <c r="BM2022" s="11"/>
      <c r="BN2022" s="11"/>
      <c r="BO2022" s="11"/>
      <c r="BP2022" s="11"/>
      <c r="BQ2022" s="11"/>
      <c r="BR2022" s="16" t="str">
        <v>0- Port Costs</v>
      </c>
      <c r="BV2022" s="16" t="str">
        <v>0- Port Value</v>
      </c>
      <c r="BW2022" s="11"/>
      <c r="BX2022" s="16" t="str">
        <v>0</v>
      </c>
    </row>
    <row r="2023" spans="3:76" hidden="1" outlineLevel="1" x14ac:dyDescent="0.3">
      <c r="H2023" s="16" t="str">
        <v>0 - BM Costs</v>
      </c>
      <c r="L2023" s="16" t="str">
        <v>0 - BM Port</v>
      </c>
      <c r="N2023" s="16" t="str">
        <v>0 - Port Assets</v>
      </c>
      <c r="O2023" s="11"/>
      <c r="P2023" s="11"/>
      <c r="Q2023" s="11"/>
      <c r="R2023" s="11"/>
      <c r="S2023" s="11"/>
      <c r="T2023" s="11"/>
      <c r="U2023" s="11"/>
      <c r="V2023" s="11"/>
      <c r="W2023" s="11"/>
      <c r="X2023" s="11"/>
      <c r="Y2023" s="11"/>
      <c r="Z2023" s="11"/>
      <c r="AA2023" s="11"/>
      <c r="AB2023" s="11"/>
      <c r="AC2023" s="11"/>
      <c r="AD2023" s="11"/>
      <c r="AE2023" s="11"/>
      <c r="AF2023" s="11"/>
      <c r="AG2023" s="11"/>
      <c r="AH2023" s="11"/>
      <c r="AI2023" s="11"/>
      <c r="AJ2023" s="11"/>
      <c r="AK2023" s="11"/>
      <c r="AL2023" s="11"/>
      <c r="AM2023" s="11"/>
      <c r="AN2023" s="11"/>
      <c r="AO2023" s="11"/>
      <c r="AP2023" s="11"/>
      <c r="AQ2023" s="11"/>
      <c r="AR2023" s="11"/>
      <c r="AS2023" s="11"/>
      <c r="AT2023" s="11"/>
      <c r="AU2023" s="11"/>
      <c r="AV2023" s="11"/>
      <c r="AW2023" s="11"/>
      <c r="AX2023" s="11"/>
      <c r="AY2023" s="11"/>
      <c r="AZ2023" s="11"/>
      <c r="BA2023" s="11"/>
      <c r="BB2023" s="11"/>
      <c r="BC2023" s="11"/>
      <c r="BD2023" s="11"/>
      <c r="BE2023" s="11"/>
      <c r="BF2023" s="11"/>
      <c r="BG2023" s="11"/>
      <c r="BH2023" s="11"/>
      <c r="BI2023" s="11"/>
      <c r="BJ2023" s="11"/>
      <c r="BK2023" s="11"/>
      <c r="BL2023" s="11"/>
      <c r="BM2023" s="11"/>
      <c r="BN2023" s="11"/>
      <c r="BO2023" s="11"/>
      <c r="BP2023" s="11"/>
      <c r="BQ2023" s="11"/>
      <c r="BR2023" s="16" t="str">
        <v>0- Port Costs</v>
      </c>
      <c r="BV2023" s="16" t="str">
        <v>0- Port Value</v>
      </c>
      <c r="BW2023" s="11"/>
      <c r="BX2023" s="16" t="str">
        <v>0</v>
      </c>
    </row>
    <row r="2024" spans="3:76" hidden="1" outlineLevel="1" x14ac:dyDescent="0.3">
      <c r="H2024" s="16" t="str">
        <v>0 - BM Costs</v>
      </c>
      <c r="L2024" s="16" t="str">
        <v>0 - BM Port</v>
      </c>
      <c r="N2024" s="16" t="str">
        <v>0 - Port Assets</v>
      </c>
      <c r="O2024" s="11"/>
      <c r="P2024" s="11"/>
      <c r="Q2024" s="11"/>
      <c r="R2024" s="11"/>
      <c r="S2024" s="11"/>
      <c r="T2024" s="11"/>
      <c r="U2024" s="11"/>
      <c r="V2024" s="11"/>
      <c r="W2024" s="11"/>
      <c r="X2024" s="11"/>
      <c r="Y2024" s="11"/>
      <c r="Z2024" s="11"/>
      <c r="AA2024" s="11"/>
      <c r="AB2024" s="11"/>
      <c r="AC2024" s="11"/>
      <c r="AD2024" s="11"/>
      <c r="AE2024" s="11"/>
      <c r="AF2024" s="11"/>
      <c r="AG2024" s="11"/>
      <c r="AH2024" s="11"/>
      <c r="AI2024" s="11"/>
      <c r="AJ2024" s="11"/>
      <c r="AK2024" s="11"/>
      <c r="AL2024" s="11"/>
      <c r="AM2024" s="11"/>
      <c r="AN2024" s="11"/>
      <c r="AO2024" s="11"/>
      <c r="AP2024" s="11"/>
      <c r="AQ2024" s="11"/>
      <c r="AR2024" s="11"/>
      <c r="AS2024" s="11"/>
      <c r="AT2024" s="11"/>
      <c r="AU2024" s="11"/>
      <c r="AV2024" s="11"/>
      <c r="AW2024" s="11"/>
      <c r="AX2024" s="11"/>
      <c r="AY2024" s="11"/>
      <c r="AZ2024" s="11"/>
      <c r="BA2024" s="11"/>
      <c r="BB2024" s="11"/>
      <c r="BC2024" s="11"/>
      <c r="BD2024" s="11"/>
      <c r="BE2024" s="11"/>
      <c r="BF2024" s="11"/>
      <c r="BG2024" s="11"/>
      <c r="BH2024" s="11"/>
      <c r="BI2024" s="11"/>
      <c r="BJ2024" s="11"/>
      <c r="BK2024" s="11"/>
      <c r="BL2024" s="11"/>
      <c r="BM2024" s="11"/>
      <c r="BN2024" s="11"/>
      <c r="BO2024" s="11"/>
      <c r="BP2024" s="11"/>
      <c r="BQ2024" s="11"/>
      <c r="BR2024" s="16" t="str">
        <v>0- Port Costs</v>
      </c>
      <c r="BV2024" s="16" t="str">
        <v>0- Port Value</v>
      </c>
      <c r="BW2024" s="11"/>
      <c r="BX2024" s="16" t="str">
        <v>0</v>
      </c>
    </row>
    <row r="2025" spans="3:76" hidden="1" outlineLevel="1" x14ac:dyDescent="0.3">
      <c r="H2025" s="16" t="str">
        <v>0 - BM Costs</v>
      </c>
      <c r="L2025" s="16" t="str">
        <v>0 - BM Port</v>
      </c>
      <c r="N2025" s="16" t="str">
        <v>0 - Port Assets</v>
      </c>
      <c r="O2025" s="11"/>
      <c r="P2025" s="11"/>
      <c r="Q2025" s="11"/>
      <c r="R2025" s="11"/>
      <c r="S2025" s="11"/>
      <c r="T2025" s="11"/>
      <c r="U2025" s="11"/>
      <c r="V2025" s="11"/>
      <c r="W2025" s="11"/>
      <c r="X2025" s="11"/>
      <c r="Y2025" s="11"/>
      <c r="Z2025" s="11"/>
      <c r="AA2025" s="11"/>
      <c r="AB2025" s="11"/>
      <c r="AC2025" s="11"/>
      <c r="AD2025" s="11"/>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c r="BB2025" s="11"/>
      <c r="BC2025" s="11"/>
      <c r="BD2025" s="11"/>
      <c r="BE2025" s="11"/>
      <c r="BF2025" s="11"/>
      <c r="BG2025" s="11"/>
      <c r="BH2025" s="11"/>
      <c r="BI2025" s="11"/>
      <c r="BJ2025" s="11"/>
      <c r="BK2025" s="11"/>
      <c r="BL2025" s="11"/>
      <c r="BM2025" s="11"/>
      <c r="BN2025" s="11"/>
      <c r="BO2025" s="11"/>
      <c r="BP2025" s="11"/>
      <c r="BQ2025" s="11"/>
      <c r="BR2025" s="16" t="str">
        <v>0- Port Costs</v>
      </c>
      <c r="BV2025" s="16" t="str">
        <v>0- Port Value</v>
      </c>
      <c r="BW2025" s="11"/>
      <c r="BX2025" s="16" t="str">
        <v>0</v>
      </c>
    </row>
    <row r="2026" spans="3:76" hidden="1" outlineLevel="1" x14ac:dyDescent="0.3">
      <c r="H2026" s="16" t="str">
        <v>0 - BM Costs</v>
      </c>
      <c r="L2026" s="16" t="str">
        <v>0 - BM Port</v>
      </c>
      <c r="N2026" s="16" t="str">
        <v>0 - Port Assets</v>
      </c>
      <c r="O2026" s="11"/>
      <c r="P2026" s="11"/>
      <c r="Q2026" s="11"/>
      <c r="R2026" s="11"/>
      <c r="S2026" s="11"/>
      <c r="T2026" s="11"/>
      <c r="U2026" s="11"/>
      <c r="V2026" s="11"/>
      <c r="W2026" s="11"/>
      <c r="X2026" s="11"/>
      <c r="Y2026" s="11"/>
      <c r="Z2026" s="11"/>
      <c r="AA2026" s="11"/>
      <c r="AB2026" s="11"/>
      <c r="AC2026" s="11"/>
      <c r="AD2026" s="11"/>
      <c r="AE2026" s="11"/>
      <c r="AF2026" s="11"/>
      <c r="AG2026" s="11"/>
      <c r="AH2026" s="11"/>
      <c r="AI2026" s="11"/>
      <c r="AJ2026" s="11"/>
      <c r="AK2026" s="11"/>
      <c r="AL2026" s="11"/>
      <c r="AM2026" s="11"/>
      <c r="AN2026" s="11"/>
      <c r="AO2026" s="11"/>
      <c r="AP2026" s="11"/>
      <c r="AQ2026" s="11"/>
      <c r="AR2026" s="11"/>
      <c r="AS2026" s="11"/>
      <c r="AT2026" s="11"/>
      <c r="AU2026" s="11"/>
      <c r="AV2026" s="11"/>
      <c r="AW2026" s="11"/>
      <c r="AX2026" s="11"/>
      <c r="AY2026" s="11"/>
      <c r="AZ2026" s="11"/>
      <c r="BA2026" s="11"/>
      <c r="BB2026" s="11"/>
      <c r="BC2026" s="11"/>
      <c r="BD2026" s="11"/>
      <c r="BE2026" s="11"/>
      <c r="BF2026" s="11"/>
      <c r="BG2026" s="11"/>
      <c r="BH2026" s="11"/>
      <c r="BI2026" s="11"/>
      <c r="BJ2026" s="11"/>
      <c r="BK2026" s="11"/>
      <c r="BL2026" s="11"/>
      <c r="BM2026" s="11"/>
      <c r="BN2026" s="11"/>
      <c r="BO2026" s="11"/>
      <c r="BP2026" s="11"/>
      <c r="BQ2026" s="11"/>
      <c r="BR2026" s="16" t="str">
        <v>0- Port Costs</v>
      </c>
      <c r="BV2026" s="16" t="str">
        <v>0- Port Value</v>
      </c>
      <c r="BW2026" s="11"/>
      <c r="BX2026" s="16" t="str">
        <v>0</v>
      </c>
    </row>
    <row r="2027" spans="3:76" hidden="1" outlineLevel="1" x14ac:dyDescent="0.3">
      <c r="H2027" s="16" t="str">
        <v>0 - BM Costs</v>
      </c>
      <c r="L2027" s="16" t="str">
        <v>0 - BM Port</v>
      </c>
      <c r="N2027" s="16" t="str">
        <v>0 - Port Assets</v>
      </c>
      <c r="O2027" s="11"/>
      <c r="P2027" s="11"/>
      <c r="Q2027" s="11"/>
      <c r="R2027" s="11"/>
      <c r="S2027" s="11"/>
      <c r="T2027" s="11"/>
      <c r="U2027" s="11"/>
      <c r="V2027" s="11"/>
      <c r="W2027" s="11"/>
      <c r="X2027" s="11"/>
      <c r="Y2027" s="11"/>
      <c r="Z2027" s="11"/>
      <c r="AA2027" s="11"/>
      <c r="AB2027" s="11"/>
      <c r="AC2027" s="11"/>
      <c r="AD2027" s="11"/>
      <c r="AE2027" s="11"/>
      <c r="AF2027" s="11"/>
      <c r="AG2027" s="11"/>
      <c r="AH2027" s="11"/>
      <c r="AI2027" s="11"/>
      <c r="AJ2027" s="11"/>
      <c r="AK2027" s="11"/>
      <c r="AL2027" s="11"/>
      <c r="AM2027" s="11"/>
      <c r="AN2027" s="11"/>
      <c r="AO2027" s="11"/>
      <c r="AP2027" s="11"/>
      <c r="AQ2027" s="11"/>
      <c r="AR2027" s="11"/>
      <c r="AS2027" s="11"/>
      <c r="AT2027" s="11"/>
      <c r="AU2027" s="11"/>
      <c r="AV2027" s="11"/>
      <c r="AW2027" s="11"/>
      <c r="AX2027" s="11"/>
      <c r="AY2027" s="11"/>
      <c r="AZ2027" s="11"/>
      <c r="BA2027" s="11"/>
      <c r="BB2027" s="11"/>
      <c r="BC2027" s="11"/>
      <c r="BD2027" s="11"/>
      <c r="BE2027" s="11"/>
      <c r="BF2027" s="11"/>
      <c r="BG2027" s="11"/>
      <c r="BH2027" s="11"/>
      <c r="BI2027" s="11"/>
      <c r="BJ2027" s="11"/>
      <c r="BK2027" s="11"/>
      <c r="BL2027" s="11"/>
      <c r="BM2027" s="11"/>
      <c r="BN2027" s="11"/>
      <c r="BO2027" s="11"/>
      <c r="BP2027" s="11"/>
      <c r="BQ2027" s="11"/>
      <c r="BR2027" s="16" t="str">
        <v>0- Port Costs</v>
      </c>
      <c r="BV2027" s="16" t="str">
        <v>0- Port Value</v>
      </c>
      <c r="BW2027" s="11"/>
      <c r="BX2027" s="16" t="str">
        <v>0</v>
      </c>
    </row>
    <row r="2028" spans="3:76" hidden="1" outlineLevel="1" x14ac:dyDescent="0.3">
      <c r="H2028" s="16" t="str">
        <v>0 - BM Costs</v>
      </c>
      <c r="L2028" s="16" t="str">
        <v>0 - BM Port</v>
      </c>
      <c r="N2028" s="16" t="str">
        <v>0 - Port Assets</v>
      </c>
      <c r="O2028" s="11"/>
      <c r="P2028" s="11"/>
      <c r="Q2028" s="11"/>
      <c r="R2028" s="11"/>
      <c r="S2028" s="11"/>
      <c r="T2028" s="11"/>
      <c r="U2028" s="11"/>
      <c r="V2028" s="11"/>
      <c r="W2028" s="11"/>
      <c r="X2028" s="11"/>
      <c r="Y2028" s="11"/>
      <c r="Z2028" s="11"/>
      <c r="AA2028" s="11"/>
      <c r="AB2028" s="11"/>
      <c r="AC2028" s="11"/>
      <c r="AD2028" s="11"/>
      <c r="AE2028" s="11"/>
      <c r="AF2028" s="11"/>
      <c r="AG2028" s="11"/>
      <c r="AH2028" s="11"/>
      <c r="AI2028" s="11"/>
      <c r="AJ2028" s="11"/>
      <c r="AK2028" s="11"/>
      <c r="AL2028" s="11"/>
      <c r="AM2028" s="11"/>
      <c r="AN2028" s="11"/>
      <c r="AO2028" s="11"/>
      <c r="AP2028" s="11"/>
      <c r="AQ2028" s="11"/>
      <c r="AR2028" s="11"/>
      <c r="AS2028" s="11"/>
      <c r="AT2028" s="11"/>
      <c r="AU2028" s="11"/>
      <c r="AV2028" s="11"/>
      <c r="AW2028" s="11"/>
      <c r="AX2028" s="11"/>
      <c r="AY2028" s="11"/>
      <c r="AZ2028" s="11"/>
      <c r="BA2028" s="11"/>
      <c r="BB2028" s="11"/>
      <c r="BC2028" s="11"/>
      <c r="BD2028" s="11"/>
      <c r="BE2028" s="11"/>
      <c r="BF2028" s="11"/>
      <c r="BG2028" s="11"/>
      <c r="BH2028" s="11"/>
      <c r="BI2028" s="11"/>
      <c r="BJ2028" s="11"/>
      <c r="BK2028" s="11"/>
      <c r="BL2028" s="11"/>
      <c r="BM2028" s="11"/>
      <c r="BN2028" s="11"/>
      <c r="BO2028" s="11"/>
      <c r="BP2028" s="11"/>
      <c r="BQ2028" s="11"/>
      <c r="BR2028" s="16" t="str">
        <v>0- Port Costs</v>
      </c>
      <c r="BV2028" s="16" t="str">
        <v>0- Port Value</v>
      </c>
      <c r="BW2028" s="11"/>
      <c r="BX2028" s="16" t="str">
        <v>0</v>
      </c>
    </row>
    <row r="2029" spans="3:76" hidden="1" outlineLevel="1" x14ac:dyDescent="0.3">
      <c r="H2029" s="16" t="str">
        <v>0 - BM Costs</v>
      </c>
      <c r="L2029" s="16" t="str">
        <v>0 - BM Port</v>
      </c>
      <c r="N2029" s="16" t="str">
        <v>0 - Port Assets</v>
      </c>
      <c r="O2029" s="11"/>
      <c r="P2029" s="11"/>
      <c r="Q2029" s="11"/>
      <c r="R2029" s="11"/>
      <c r="S2029" s="11"/>
      <c r="T2029" s="11"/>
      <c r="U2029" s="11"/>
      <c r="V2029" s="11"/>
      <c r="W2029" s="11"/>
      <c r="X2029" s="11"/>
      <c r="Y2029" s="11"/>
      <c r="Z2029" s="11"/>
      <c r="AA2029" s="11"/>
      <c r="AB2029" s="11"/>
      <c r="AC2029" s="11"/>
      <c r="AD2029" s="11"/>
      <c r="AE2029" s="11"/>
      <c r="AF2029" s="11"/>
      <c r="AG2029" s="11"/>
      <c r="AH2029" s="11"/>
      <c r="AI2029" s="11"/>
      <c r="AJ2029" s="11"/>
      <c r="AK2029" s="11"/>
      <c r="AL2029" s="11"/>
      <c r="AM2029" s="11"/>
      <c r="AN2029" s="11"/>
      <c r="AO2029" s="11"/>
      <c r="AP2029" s="11"/>
      <c r="AQ2029" s="11"/>
      <c r="AR2029" s="11"/>
      <c r="AS2029" s="11"/>
      <c r="AT2029" s="11"/>
      <c r="AU2029" s="11"/>
      <c r="AV2029" s="11"/>
      <c r="AW2029" s="11"/>
      <c r="AX2029" s="11"/>
      <c r="AY2029" s="11"/>
      <c r="AZ2029" s="11"/>
      <c r="BA2029" s="11"/>
      <c r="BB2029" s="11"/>
      <c r="BC2029" s="11"/>
      <c r="BD2029" s="11"/>
      <c r="BE2029" s="11"/>
      <c r="BF2029" s="11"/>
      <c r="BG2029" s="11"/>
      <c r="BH2029" s="11"/>
      <c r="BI2029" s="11"/>
      <c r="BJ2029" s="11"/>
      <c r="BK2029" s="11"/>
      <c r="BL2029" s="11"/>
      <c r="BM2029" s="11"/>
      <c r="BN2029" s="11"/>
      <c r="BO2029" s="11"/>
      <c r="BP2029" s="11"/>
      <c r="BQ2029" s="11"/>
      <c r="BR2029" s="16" t="str">
        <v>0- Port Costs</v>
      </c>
      <c r="BV2029" s="16" t="str">
        <v>0- Port Value</v>
      </c>
      <c r="BW2029" s="11"/>
      <c r="BX2029" s="16" t="str">
        <v>0</v>
      </c>
    </row>
    <row r="2030" spans="3:76" hidden="1" outlineLevel="1" x14ac:dyDescent="0.3">
      <c r="H2030" s="16" t="str">
        <v>0 - BM Costs</v>
      </c>
      <c r="L2030" s="16" t="str">
        <v>0 - BM Port</v>
      </c>
      <c r="N2030" s="16" t="str">
        <v>0 - Port Assets</v>
      </c>
      <c r="O2030" s="11"/>
      <c r="P2030" s="11"/>
      <c r="Q2030" s="11"/>
      <c r="R2030" s="11"/>
      <c r="S2030" s="11"/>
      <c r="T2030" s="11"/>
      <c r="U2030" s="11"/>
      <c r="V2030" s="11"/>
      <c r="W2030" s="11"/>
      <c r="X2030" s="11"/>
      <c r="Y2030" s="11"/>
      <c r="Z2030" s="11"/>
      <c r="AA2030" s="11"/>
      <c r="AB2030" s="11"/>
      <c r="AC2030" s="11"/>
      <c r="AD2030" s="11"/>
      <c r="AE2030" s="11"/>
      <c r="AF2030" s="11"/>
      <c r="AG2030" s="11"/>
      <c r="AH2030" s="11"/>
      <c r="AI2030" s="11"/>
      <c r="AJ2030" s="11"/>
      <c r="AK2030" s="11"/>
      <c r="AL2030" s="11"/>
      <c r="AM2030" s="11"/>
      <c r="AN2030" s="11"/>
      <c r="AO2030" s="11"/>
      <c r="AP2030" s="11"/>
      <c r="AQ2030" s="11"/>
      <c r="AR2030" s="11"/>
      <c r="AS2030" s="11"/>
      <c r="AT2030" s="11"/>
      <c r="AU2030" s="11"/>
      <c r="AV2030" s="11"/>
      <c r="AW2030" s="11"/>
      <c r="AX2030" s="11"/>
      <c r="AY2030" s="11"/>
      <c r="AZ2030" s="11"/>
      <c r="BA2030" s="11"/>
      <c r="BB2030" s="11"/>
      <c r="BC2030" s="11"/>
      <c r="BD2030" s="11"/>
      <c r="BE2030" s="11"/>
      <c r="BF2030" s="11"/>
      <c r="BG2030" s="11"/>
      <c r="BH2030" s="11"/>
      <c r="BI2030" s="11"/>
      <c r="BJ2030" s="11"/>
      <c r="BK2030" s="11"/>
      <c r="BL2030" s="11"/>
      <c r="BM2030" s="11"/>
      <c r="BN2030" s="11"/>
      <c r="BO2030" s="11"/>
      <c r="BP2030" s="11"/>
      <c r="BQ2030" s="11"/>
      <c r="BR2030" s="16" t="str">
        <v>0- Port Costs</v>
      </c>
      <c r="BV2030" s="16" t="str">
        <v>0- Port Value</v>
      </c>
      <c r="BW2030" s="11"/>
      <c r="BX2030" s="16" t="str">
        <v>0</v>
      </c>
    </row>
    <row r="2031" spans="3:76" hidden="1" outlineLevel="1" x14ac:dyDescent="0.3">
      <c r="H2031" s="16" t="str">
        <v>0 - BM Costs</v>
      </c>
      <c r="L2031" s="16" t="str">
        <v>0 - BM Port</v>
      </c>
      <c r="N2031" s="16" t="str">
        <v>0 - Port Assets</v>
      </c>
      <c r="O2031" s="11"/>
      <c r="P2031" s="11"/>
      <c r="Q2031" s="11"/>
      <c r="R2031" s="11"/>
      <c r="S2031" s="11"/>
      <c r="T2031" s="11"/>
      <c r="U2031" s="11"/>
      <c r="V2031" s="11"/>
      <c r="W2031" s="11"/>
      <c r="X2031" s="11"/>
      <c r="Y2031" s="11"/>
      <c r="Z2031" s="11"/>
      <c r="AA2031" s="11"/>
      <c r="AB2031" s="11"/>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c r="BC2031" s="11"/>
      <c r="BD2031" s="11"/>
      <c r="BE2031" s="11"/>
      <c r="BF2031" s="11"/>
      <c r="BG2031" s="11"/>
      <c r="BH2031" s="11"/>
      <c r="BI2031" s="11"/>
      <c r="BJ2031" s="11"/>
      <c r="BK2031" s="11"/>
      <c r="BL2031" s="11"/>
      <c r="BM2031" s="11"/>
      <c r="BN2031" s="11"/>
      <c r="BO2031" s="11"/>
      <c r="BP2031" s="11"/>
      <c r="BQ2031" s="11"/>
      <c r="BR2031" s="16" t="str">
        <v>0- Port Costs</v>
      </c>
      <c r="BV2031" s="16" t="str">
        <v>0- Port Value</v>
      </c>
      <c r="BW2031" s="11"/>
      <c r="BX2031" s="16" t="str">
        <v>0</v>
      </c>
    </row>
    <row r="2032" spans="3:76" hidden="1" outlineLevel="1" x14ac:dyDescent="0.3">
      <c r="H2032" s="16" t="str">
        <v>0 - BM Costs</v>
      </c>
      <c r="L2032" s="16" t="str">
        <v>0 - BM Port</v>
      </c>
      <c r="N2032" s="16" t="str">
        <v>0 - Port Assets</v>
      </c>
      <c r="O2032" s="11"/>
      <c r="P2032" s="11"/>
      <c r="Q2032" s="11"/>
      <c r="R2032" s="11"/>
      <c r="S2032" s="11"/>
      <c r="T2032" s="11"/>
      <c r="U2032" s="11"/>
      <c r="V2032" s="11"/>
      <c r="W2032" s="11"/>
      <c r="X2032" s="11"/>
      <c r="Y2032" s="11"/>
      <c r="Z2032" s="11"/>
      <c r="AA2032" s="11"/>
      <c r="AB2032" s="11"/>
      <c r="AC2032" s="11"/>
      <c r="AD2032" s="11"/>
      <c r="AE2032" s="11"/>
      <c r="AF2032" s="11"/>
      <c r="AG2032" s="11"/>
      <c r="AH2032" s="11"/>
      <c r="AI2032" s="11"/>
      <c r="AJ2032" s="11"/>
      <c r="AK2032" s="11"/>
      <c r="AL2032" s="11"/>
      <c r="AM2032" s="11"/>
      <c r="AN2032" s="11"/>
      <c r="AO2032" s="11"/>
      <c r="AP2032" s="11"/>
      <c r="AQ2032" s="11"/>
      <c r="AR2032" s="11"/>
      <c r="AS2032" s="11"/>
      <c r="AT2032" s="11"/>
      <c r="AU2032" s="11"/>
      <c r="AV2032" s="11"/>
      <c r="AW2032" s="11"/>
      <c r="AX2032" s="11"/>
      <c r="AY2032" s="11"/>
      <c r="AZ2032" s="11"/>
      <c r="BA2032" s="11"/>
      <c r="BB2032" s="11"/>
      <c r="BC2032" s="11"/>
      <c r="BD2032" s="11"/>
      <c r="BE2032" s="11"/>
      <c r="BF2032" s="11"/>
      <c r="BG2032" s="11"/>
      <c r="BH2032" s="11"/>
      <c r="BI2032" s="11"/>
      <c r="BJ2032" s="11"/>
      <c r="BK2032" s="11"/>
      <c r="BL2032" s="11"/>
      <c r="BM2032" s="11"/>
      <c r="BN2032" s="11"/>
      <c r="BO2032" s="11"/>
      <c r="BP2032" s="11"/>
      <c r="BQ2032" s="11"/>
      <c r="BR2032" s="16" t="str">
        <v>0- Port Costs</v>
      </c>
      <c r="BV2032" s="16" t="str">
        <v>0- Port Value</v>
      </c>
      <c r="BW2032" s="11"/>
      <c r="BX2032" s="16" t="str">
        <v>0</v>
      </c>
    </row>
    <row r="2033" spans="8:76" hidden="1" outlineLevel="1" x14ac:dyDescent="0.3">
      <c r="H2033" s="16" t="str">
        <v>0 - BM Costs</v>
      </c>
      <c r="L2033" s="16" t="str">
        <v>0 - BM Port</v>
      </c>
      <c r="N2033" s="16" t="str">
        <v>0 - Port Assets</v>
      </c>
      <c r="O2033" s="11"/>
      <c r="P2033" s="11"/>
      <c r="Q2033" s="11"/>
      <c r="R2033" s="11"/>
      <c r="S2033" s="11"/>
      <c r="T2033" s="11"/>
      <c r="U2033" s="11"/>
      <c r="V2033" s="11"/>
      <c r="W2033" s="11"/>
      <c r="X2033" s="11"/>
      <c r="Y2033" s="11"/>
      <c r="Z2033" s="11"/>
      <c r="AA2033" s="11"/>
      <c r="AB2033" s="11"/>
      <c r="AC2033" s="11"/>
      <c r="AD2033" s="11"/>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c r="BC2033" s="11"/>
      <c r="BD2033" s="11"/>
      <c r="BE2033" s="11"/>
      <c r="BF2033" s="11"/>
      <c r="BG2033" s="11"/>
      <c r="BH2033" s="11"/>
      <c r="BI2033" s="11"/>
      <c r="BJ2033" s="11"/>
      <c r="BK2033" s="11"/>
      <c r="BL2033" s="11"/>
      <c r="BM2033" s="11"/>
      <c r="BN2033" s="11"/>
      <c r="BO2033" s="11"/>
      <c r="BP2033" s="11"/>
      <c r="BQ2033" s="11"/>
      <c r="BR2033" s="16" t="str">
        <v>0- Port Costs</v>
      </c>
      <c r="BV2033" s="16" t="str">
        <v>0- Port Value</v>
      </c>
      <c r="BW2033" s="11"/>
      <c r="BX2033" s="16" t="str">
        <v>0</v>
      </c>
    </row>
    <row r="2034" spans="8:76" hidden="1" outlineLevel="1" x14ac:dyDescent="0.3">
      <c r="H2034" s="16" t="str">
        <v>0 - BM Costs</v>
      </c>
      <c r="L2034" s="16" t="str">
        <v>0 - BM Port</v>
      </c>
      <c r="N2034" s="16" t="str">
        <v>0 - Port Assets</v>
      </c>
      <c r="O2034" s="11"/>
      <c r="P2034" s="11"/>
      <c r="Q2034" s="11"/>
      <c r="R2034" s="11"/>
      <c r="S2034" s="11"/>
      <c r="T2034" s="11"/>
      <c r="U2034" s="11"/>
      <c r="V2034" s="11"/>
      <c r="W2034" s="11"/>
      <c r="X2034" s="11"/>
      <c r="Y2034" s="11"/>
      <c r="Z2034" s="11"/>
      <c r="AA2034" s="11"/>
      <c r="AB2034" s="11"/>
      <c r="AC2034" s="11"/>
      <c r="AD2034" s="11"/>
      <c r="AE2034" s="11"/>
      <c r="AF2034" s="11"/>
      <c r="AG2034" s="11"/>
      <c r="AH2034" s="11"/>
      <c r="AI2034" s="11"/>
      <c r="AJ2034" s="11"/>
      <c r="AK2034" s="11"/>
      <c r="AL2034" s="11"/>
      <c r="AM2034" s="11"/>
      <c r="AN2034" s="11"/>
      <c r="AO2034" s="11"/>
      <c r="AP2034" s="11"/>
      <c r="AQ2034" s="11"/>
      <c r="AR2034" s="11"/>
      <c r="AS2034" s="11"/>
      <c r="AT2034" s="11"/>
      <c r="AU2034" s="11"/>
      <c r="AV2034" s="11"/>
      <c r="AW2034" s="11"/>
      <c r="AX2034" s="11"/>
      <c r="AY2034" s="11"/>
      <c r="AZ2034" s="11"/>
      <c r="BA2034" s="11"/>
      <c r="BB2034" s="11"/>
      <c r="BC2034" s="11"/>
      <c r="BD2034" s="11"/>
      <c r="BE2034" s="11"/>
      <c r="BF2034" s="11"/>
      <c r="BG2034" s="11"/>
      <c r="BH2034" s="11"/>
      <c r="BI2034" s="11"/>
      <c r="BJ2034" s="11"/>
      <c r="BK2034" s="11"/>
      <c r="BL2034" s="11"/>
      <c r="BM2034" s="11"/>
      <c r="BN2034" s="11"/>
      <c r="BO2034" s="11"/>
      <c r="BP2034" s="11"/>
      <c r="BQ2034" s="11"/>
      <c r="BR2034" s="16" t="str">
        <v>0- Port Costs</v>
      </c>
      <c r="BV2034" s="16" t="str">
        <v>0- Port Value</v>
      </c>
      <c r="BW2034" s="11"/>
      <c r="BX2034" s="16" t="str">
        <v>0</v>
      </c>
    </row>
    <row r="2035" spans="8:76" hidden="1" outlineLevel="1" x14ac:dyDescent="0.3">
      <c r="H2035" s="16" t="str">
        <v>0 - BM Costs</v>
      </c>
      <c r="L2035" s="16" t="str">
        <v>0 - BM Port</v>
      </c>
      <c r="N2035" s="16" t="str">
        <v>0 - Port Assets</v>
      </c>
      <c r="O2035" s="11"/>
      <c r="P2035" s="11"/>
      <c r="Q2035" s="11"/>
      <c r="R2035" s="11"/>
      <c r="S2035" s="11"/>
      <c r="T2035" s="11"/>
      <c r="U2035" s="11"/>
      <c r="V2035" s="11"/>
      <c r="W2035" s="11"/>
      <c r="X2035" s="11"/>
      <c r="Y2035" s="11"/>
      <c r="Z2035" s="11"/>
      <c r="AA2035" s="11"/>
      <c r="AB2035" s="11"/>
      <c r="AC2035" s="11"/>
      <c r="AD2035" s="11"/>
      <c r="AE2035" s="11"/>
      <c r="AF2035" s="11"/>
      <c r="AG2035" s="11"/>
      <c r="AH2035" s="11"/>
      <c r="AI2035" s="11"/>
      <c r="AJ2035" s="11"/>
      <c r="AK2035" s="11"/>
      <c r="AL2035" s="11"/>
      <c r="AM2035" s="11"/>
      <c r="AN2035" s="11"/>
      <c r="AO2035" s="11"/>
      <c r="AP2035" s="11"/>
      <c r="AQ2035" s="11"/>
      <c r="AR2035" s="11"/>
      <c r="AS2035" s="11"/>
      <c r="AT2035" s="11"/>
      <c r="AU2035" s="11"/>
      <c r="AV2035" s="11"/>
      <c r="AW2035" s="11"/>
      <c r="AX2035" s="11"/>
      <c r="AY2035" s="11"/>
      <c r="AZ2035" s="11"/>
      <c r="BA2035" s="11"/>
      <c r="BB2035" s="11"/>
      <c r="BC2035" s="11"/>
      <c r="BD2035" s="11"/>
      <c r="BE2035" s="11"/>
      <c r="BF2035" s="11"/>
      <c r="BG2035" s="11"/>
      <c r="BH2035" s="11"/>
      <c r="BI2035" s="11"/>
      <c r="BJ2035" s="11"/>
      <c r="BK2035" s="11"/>
      <c r="BL2035" s="11"/>
      <c r="BM2035" s="11"/>
      <c r="BN2035" s="11"/>
      <c r="BO2035" s="11"/>
      <c r="BP2035" s="11"/>
      <c r="BQ2035" s="11"/>
      <c r="BR2035" s="16" t="str">
        <v>0- Port Costs</v>
      </c>
      <c r="BV2035" s="16" t="str">
        <v>0- Port Value</v>
      </c>
      <c r="BW2035" s="11"/>
      <c r="BX2035" s="16" t="str">
        <v>0</v>
      </c>
    </row>
    <row r="2036" spans="8:76" hidden="1" outlineLevel="1" x14ac:dyDescent="0.3">
      <c r="H2036" s="16" t="str">
        <v>0 - BM Costs</v>
      </c>
      <c r="L2036" s="16" t="str">
        <v>0 - BM Port</v>
      </c>
      <c r="N2036" s="16" t="str">
        <v>0 - Port Assets</v>
      </c>
      <c r="O2036" s="11"/>
      <c r="P2036" s="11"/>
      <c r="Q2036" s="11"/>
      <c r="R2036" s="11"/>
      <c r="S2036" s="11"/>
      <c r="T2036" s="11"/>
      <c r="U2036" s="11"/>
      <c r="V2036" s="11"/>
      <c r="W2036" s="11"/>
      <c r="X2036" s="11"/>
      <c r="Y2036" s="11"/>
      <c r="Z2036" s="11"/>
      <c r="AA2036" s="11"/>
      <c r="AB2036" s="11"/>
      <c r="AC2036" s="11"/>
      <c r="AD2036" s="11"/>
      <c r="AE2036" s="11"/>
      <c r="AF2036" s="11"/>
      <c r="AG2036" s="11"/>
      <c r="AH2036" s="11"/>
      <c r="AI2036" s="11"/>
      <c r="AJ2036" s="11"/>
      <c r="AK2036" s="11"/>
      <c r="AL2036" s="11"/>
      <c r="AM2036" s="11"/>
      <c r="AN2036" s="11"/>
      <c r="AO2036" s="11"/>
      <c r="AP2036" s="11"/>
      <c r="AQ2036" s="11"/>
      <c r="AR2036" s="11"/>
      <c r="AS2036" s="11"/>
      <c r="AT2036" s="11"/>
      <c r="AU2036" s="11"/>
      <c r="AV2036" s="11"/>
      <c r="AW2036" s="11"/>
      <c r="AX2036" s="11"/>
      <c r="AY2036" s="11"/>
      <c r="AZ2036" s="11"/>
      <c r="BA2036" s="11"/>
      <c r="BB2036" s="11"/>
      <c r="BC2036" s="11"/>
      <c r="BD2036" s="11"/>
      <c r="BE2036" s="11"/>
      <c r="BF2036" s="11"/>
      <c r="BG2036" s="11"/>
      <c r="BH2036" s="11"/>
      <c r="BI2036" s="11"/>
      <c r="BJ2036" s="11"/>
      <c r="BK2036" s="11"/>
      <c r="BL2036" s="11"/>
      <c r="BM2036" s="11"/>
      <c r="BN2036" s="11"/>
      <c r="BO2036" s="11"/>
      <c r="BP2036" s="11"/>
      <c r="BQ2036" s="11"/>
      <c r="BR2036" s="16" t="str">
        <v>0- Port Costs</v>
      </c>
      <c r="BV2036" s="16" t="str">
        <v>0- Port Value</v>
      </c>
      <c r="BW2036" s="11"/>
      <c r="BX2036" s="16" t="str">
        <v>0</v>
      </c>
    </row>
    <row r="2037" spans="8:76" hidden="1" outlineLevel="1" x14ac:dyDescent="0.3">
      <c r="H2037" s="16" t="str">
        <v>0 - BM Costs</v>
      </c>
      <c r="L2037" s="16" t="str">
        <v>0 - BM Port</v>
      </c>
      <c r="N2037" s="16" t="str">
        <v>0 - Port Assets</v>
      </c>
      <c r="O2037" s="11"/>
      <c r="P2037" s="11"/>
      <c r="Q2037" s="11"/>
      <c r="R2037" s="11"/>
      <c r="S2037" s="11"/>
      <c r="T2037" s="11"/>
      <c r="U2037" s="11"/>
      <c r="V2037" s="11"/>
      <c r="W2037" s="11"/>
      <c r="X2037" s="11"/>
      <c r="Y2037" s="11"/>
      <c r="Z2037" s="11"/>
      <c r="AA2037" s="11"/>
      <c r="AB2037" s="11"/>
      <c r="AC2037" s="11"/>
      <c r="AD2037" s="11"/>
      <c r="AE2037" s="11"/>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c r="BC2037" s="11"/>
      <c r="BD2037" s="11"/>
      <c r="BE2037" s="11"/>
      <c r="BF2037" s="11"/>
      <c r="BG2037" s="11"/>
      <c r="BH2037" s="11"/>
      <c r="BI2037" s="11"/>
      <c r="BJ2037" s="11"/>
      <c r="BK2037" s="11"/>
      <c r="BL2037" s="11"/>
      <c r="BM2037" s="11"/>
      <c r="BN2037" s="11"/>
      <c r="BO2037" s="11"/>
      <c r="BP2037" s="11"/>
      <c r="BQ2037" s="11"/>
      <c r="BR2037" s="16" t="str">
        <v>0- Port Costs</v>
      </c>
      <c r="BV2037" s="16" t="str">
        <v>0- Port Value</v>
      </c>
      <c r="BW2037" s="11"/>
      <c r="BX2037" s="16" t="str">
        <v>0</v>
      </c>
    </row>
    <row r="2038" spans="8:76" hidden="1" outlineLevel="1" x14ac:dyDescent="0.3">
      <c r="H2038" s="16" t="str">
        <v>0 - BM Costs</v>
      </c>
      <c r="L2038" s="16" t="str">
        <v>0 - BM Port</v>
      </c>
      <c r="N2038" s="16" t="str">
        <v>0 - Port Assets</v>
      </c>
      <c r="O2038" s="11"/>
      <c r="P2038" s="11"/>
      <c r="Q2038" s="11"/>
      <c r="R2038" s="11"/>
      <c r="S2038" s="11"/>
      <c r="T2038" s="11"/>
      <c r="U2038" s="11"/>
      <c r="V2038" s="11"/>
      <c r="W2038" s="11"/>
      <c r="X2038" s="11"/>
      <c r="Y2038" s="11"/>
      <c r="Z2038" s="11"/>
      <c r="AA2038" s="11"/>
      <c r="AB2038" s="11"/>
      <c r="AC2038" s="11"/>
      <c r="AD2038" s="11"/>
      <c r="AE2038" s="11"/>
      <c r="AF2038" s="11"/>
      <c r="AG2038" s="11"/>
      <c r="AH2038" s="11"/>
      <c r="AI2038" s="11"/>
      <c r="AJ2038" s="11"/>
      <c r="AK2038" s="11"/>
      <c r="AL2038" s="11"/>
      <c r="AM2038" s="11"/>
      <c r="AN2038" s="11"/>
      <c r="AO2038" s="11"/>
      <c r="AP2038" s="11"/>
      <c r="AQ2038" s="11"/>
      <c r="AR2038" s="11"/>
      <c r="AS2038" s="11"/>
      <c r="AT2038" s="11"/>
      <c r="AU2038" s="11"/>
      <c r="AV2038" s="11"/>
      <c r="AW2038" s="11"/>
      <c r="AX2038" s="11"/>
      <c r="AY2038" s="11"/>
      <c r="AZ2038" s="11"/>
      <c r="BA2038" s="11"/>
      <c r="BB2038" s="11"/>
      <c r="BC2038" s="11"/>
      <c r="BD2038" s="11"/>
      <c r="BE2038" s="11"/>
      <c r="BF2038" s="11"/>
      <c r="BG2038" s="11"/>
      <c r="BH2038" s="11"/>
      <c r="BI2038" s="11"/>
      <c r="BJ2038" s="11"/>
      <c r="BK2038" s="11"/>
      <c r="BL2038" s="11"/>
      <c r="BM2038" s="11"/>
      <c r="BN2038" s="11"/>
      <c r="BO2038" s="11"/>
      <c r="BP2038" s="11"/>
      <c r="BQ2038" s="11"/>
      <c r="BR2038" s="16" t="str">
        <v>0- Port Costs</v>
      </c>
      <c r="BV2038" s="16" t="str">
        <v>0- Port Value</v>
      </c>
      <c r="BW2038" s="11"/>
      <c r="BX2038" s="16" t="str">
        <v>0</v>
      </c>
    </row>
    <row r="2039" spans="8:76" hidden="1" outlineLevel="1" x14ac:dyDescent="0.3">
      <c r="H2039" s="16" t="str">
        <v>0 - BM Costs</v>
      </c>
      <c r="L2039" s="16" t="str">
        <v>0 - BM Port</v>
      </c>
      <c r="N2039" s="16" t="str">
        <v>0 - Port Assets</v>
      </c>
      <c r="O2039" s="11"/>
      <c r="P2039" s="11"/>
      <c r="Q2039" s="11"/>
      <c r="R2039" s="11"/>
      <c r="S2039" s="11"/>
      <c r="T2039" s="11"/>
      <c r="U2039" s="11"/>
      <c r="V2039" s="11"/>
      <c r="W2039" s="11"/>
      <c r="X2039" s="11"/>
      <c r="Y2039" s="11"/>
      <c r="Z2039" s="11"/>
      <c r="AA2039" s="11"/>
      <c r="AB2039" s="11"/>
      <c r="AC2039" s="11"/>
      <c r="AD2039" s="11"/>
      <c r="AE2039" s="11"/>
      <c r="AF2039" s="11"/>
      <c r="AG2039" s="11"/>
      <c r="AH2039" s="11"/>
      <c r="AI2039" s="11"/>
      <c r="AJ2039" s="11"/>
      <c r="AK2039" s="11"/>
      <c r="AL2039" s="11"/>
      <c r="AM2039" s="11"/>
      <c r="AN2039" s="11"/>
      <c r="AO2039" s="11"/>
      <c r="AP2039" s="11"/>
      <c r="AQ2039" s="11"/>
      <c r="AR2039" s="11"/>
      <c r="AS2039" s="11"/>
      <c r="AT2039" s="11"/>
      <c r="AU2039" s="11"/>
      <c r="AV2039" s="11"/>
      <c r="AW2039" s="11"/>
      <c r="AX2039" s="11"/>
      <c r="AY2039" s="11"/>
      <c r="AZ2039" s="11"/>
      <c r="BA2039" s="11"/>
      <c r="BB2039" s="11"/>
      <c r="BC2039" s="11"/>
      <c r="BD2039" s="11"/>
      <c r="BE2039" s="11"/>
      <c r="BF2039" s="11"/>
      <c r="BG2039" s="11"/>
      <c r="BH2039" s="11"/>
      <c r="BI2039" s="11"/>
      <c r="BJ2039" s="11"/>
      <c r="BK2039" s="11"/>
      <c r="BL2039" s="11"/>
      <c r="BM2039" s="11"/>
      <c r="BN2039" s="11"/>
      <c r="BO2039" s="11"/>
      <c r="BP2039" s="11"/>
      <c r="BQ2039" s="11"/>
      <c r="BR2039" s="16" t="str">
        <v>0- Port Costs</v>
      </c>
      <c r="BV2039" s="16" t="str">
        <v>0- Port Value</v>
      </c>
      <c r="BW2039" s="11"/>
      <c r="BX2039" s="16" t="str">
        <v>0</v>
      </c>
    </row>
    <row r="2040" spans="8:76" hidden="1" outlineLevel="1" x14ac:dyDescent="0.3">
      <c r="H2040" s="16" t="str">
        <v>0 - BM Costs</v>
      </c>
      <c r="L2040" s="16" t="str">
        <v>0 - BM Port</v>
      </c>
      <c r="N2040" s="16" t="str">
        <v>0 - Port Assets</v>
      </c>
      <c r="O2040" s="11"/>
      <c r="P2040" s="11"/>
      <c r="Q2040" s="11"/>
      <c r="R2040" s="11"/>
      <c r="S2040" s="11"/>
      <c r="T2040" s="11"/>
      <c r="U2040" s="11"/>
      <c r="V2040" s="11"/>
      <c r="W2040" s="11"/>
      <c r="X2040" s="11"/>
      <c r="Y2040" s="11"/>
      <c r="Z2040" s="11"/>
      <c r="AA2040" s="11"/>
      <c r="AB2040" s="11"/>
      <c r="AC2040" s="11"/>
      <c r="AD2040" s="11"/>
      <c r="AE2040" s="11"/>
      <c r="AF2040" s="11"/>
      <c r="AG2040" s="11"/>
      <c r="AH2040" s="11"/>
      <c r="AI2040" s="11"/>
      <c r="AJ2040" s="11"/>
      <c r="AK2040" s="11"/>
      <c r="AL2040" s="11"/>
      <c r="AM2040" s="11"/>
      <c r="AN2040" s="11"/>
      <c r="AO2040" s="11"/>
      <c r="AP2040" s="11"/>
      <c r="AQ2040" s="11"/>
      <c r="AR2040" s="11"/>
      <c r="AS2040" s="11"/>
      <c r="AT2040" s="11"/>
      <c r="AU2040" s="11"/>
      <c r="AV2040" s="11"/>
      <c r="AW2040" s="11"/>
      <c r="AX2040" s="11"/>
      <c r="AY2040" s="11"/>
      <c r="AZ2040" s="11"/>
      <c r="BA2040" s="11"/>
      <c r="BB2040" s="11"/>
      <c r="BC2040" s="11"/>
      <c r="BD2040" s="11"/>
      <c r="BE2040" s="11"/>
      <c r="BF2040" s="11"/>
      <c r="BG2040" s="11"/>
      <c r="BH2040" s="11"/>
      <c r="BI2040" s="11"/>
      <c r="BJ2040" s="11"/>
      <c r="BK2040" s="11"/>
      <c r="BL2040" s="11"/>
      <c r="BM2040" s="11"/>
      <c r="BN2040" s="11"/>
      <c r="BO2040" s="11"/>
      <c r="BP2040" s="11"/>
      <c r="BQ2040" s="11"/>
      <c r="BR2040" s="16" t="str">
        <v>0- Port Costs</v>
      </c>
      <c r="BV2040" s="16" t="str">
        <v>0- Port Value</v>
      </c>
      <c r="BW2040" s="11"/>
      <c r="BX2040" s="16" t="str">
        <v>0</v>
      </c>
    </row>
    <row r="2041" spans="8:76" hidden="1" outlineLevel="1" x14ac:dyDescent="0.3">
      <c r="H2041" s="16" t="str">
        <v>0 - BM Costs</v>
      </c>
      <c r="L2041" s="16" t="str">
        <v>0 - BM Port</v>
      </c>
      <c r="N2041" s="16" t="str">
        <v>0 - Port Assets</v>
      </c>
      <c r="O2041" s="11"/>
      <c r="P2041" s="11"/>
      <c r="Q2041" s="11"/>
      <c r="R2041" s="11"/>
      <c r="S2041" s="11"/>
      <c r="T2041" s="11"/>
      <c r="U2041" s="11"/>
      <c r="V2041" s="11"/>
      <c r="W2041" s="11"/>
      <c r="X2041" s="11"/>
      <c r="Y2041" s="11"/>
      <c r="Z2041" s="11"/>
      <c r="AA2041" s="11"/>
      <c r="AB2041" s="11"/>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c r="AY2041" s="11"/>
      <c r="AZ2041" s="11"/>
      <c r="BA2041" s="11"/>
      <c r="BB2041" s="11"/>
      <c r="BC2041" s="11"/>
      <c r="BD2041" s="11"/>
      <c r="BE2041" s="11"/>
      <c r="BF2041" s="11"/>
      <c r="BG2041" s="11"/>
      <c r="BH2041" s="11"/>
      <c r="BI2041" s="11"/>
      <c r="BJ2041" s="11"/>
      <c r="BK2041" s="11"/>
      <c r="BL2041" s="11"/>
      <c r="BM2041" s="11"/>
      <c r="BN2041" s="11"/>
      <c r="BO2041" s="11"/>
      <c r="BP2041" s="11"/>
      <c r="BQ2041" s="11"/>
      <c r="BR2041" s="16" t="str">
        <v>0- Port Costs</v>
      </c>
      <c r="BV2041" s="16" t="str">
        <v>0- Port Value</v>
      </c>
      <c r="BW2041" s="11"/>
      <c r="BX2041" s="16" t="str">
        <v>0</v>
      </c>
    </row>
    <row r="2042" spans="8:76" hidden="1" outlineLevel="1" x14ac:dyDescent="0.3">
      <c r="H2042" s="16" t="str">
        <v>0 - BM Costs</v>
      </c>
      <c r="L2042" s="16" t="str">
        <v>0 - BM Port</v>
      </c>
      <c r="N2042" s="16" t="str">
        <v>0 - Port Assets</v>
      </c>
      <c r="O2042" s="11"/>
      <c r="P2042" s="11"/>
      <c r="Q2042" s="11"/>
      <c r="R2042" s="11"/>
      <c r="S2042" s="11"/>
      <c r="T2042" s="11"/>
      <c r="U2042" s="11"/>
      <c r="V2042" s="11"/>
      <c r="W2042" s="11"/>
      <c r="X2042" s="11"/>
      <c r="Y2042" s="11"/>
      <c r="Z2042" s="11"/>
      <c r="AA2042" s="11"/>
      <c r="AB2042" s="11"/>
      <c r="AC2042" s="11"/>
      <c r="AD2042" s="11"/>
      <c r="AE2042" s="11"/>
      <c r="AF2042" s="11"/>
      <c r="AG2042" s="11"/>
      <c r="AH2042" s="11"/>
      <c r="AI2042" s="11"/>
      <c r="AJ2042" s="11"/>
      <c r="AK2042" s="11"/>
      <c r="AL2042" s="11"/>
      <c r="AM2042" s="11"/>
      <c r="AN2042" s="11"/>
      <c r="AO2042" s="11"/>
      <c r="AP2042" s="11"/>
      <c r="AQ2042" s="11"/>
      <c r="AR2042" s="11"/>
      <c r="AS2042" s="11"/>
      <c r="AT2042" s="11"/>
      <c r="AU2042" s="11"/>
      <c r="AV2042" s="11"/>
      <c r="AW2042" s="11"/>
      <c r="AX2042" s="11"/>
      <c r="AY2042" s="11"/>
      <c r="AZ2042" s="11"/>
      <c r="BA2042" s="11"/>
      <c r="BB2042" s="11"/>
      <c r="BC2042" s="11"/>
      <c r="BD2042" s="11"/>
      <c r="BE2042" s="11"/>
      <c r="BF2042" s="11"/>
      <c r="BG2042" s="11"/>
      <c r="BH2042" s="11"/>
      <c r="BI2042" s="11"/>
      <c r="BJ2042" s="11"/>
      <c r="BK2042" s="11"/>
      <c r="BL2042" s="11"/>
      <c r="BM2042" s="11"/>
      <c r="BN2042" s="11"/>
      <c r="BO2042" s="11"/>
      <c r="BP2042" s="11"/>
      <c r="BQ2042" s="11"/>
      <c r="BR2042" s="16" t="str">
        <v>0- Port Costs</v>
      </c>
      <c r="BV2042" s="16" t="str">
        <v>0- Port Value</v>
      </c>
      <c r="BW2042" s="11"/>
      <c r="BX2042" s="16" t="str">
        <v>0</v>
      </c>
    </row>
    <row r="2043" spans="8:76" hidden="1" outlineLevel="1" x14ac:dyDescent="0.3">
      <c r="H2043" s="16" t="str">
        <v>0 - BM Costs</v>
      </c>
      <c r="L2043" s="16" t="str">
        <v>0 - BM Port</v>
      </c>
      <c r="N2043" s="16" t="str">
        <v>0 - Port Assets</v>
      </c>
      <c r="O2043" s="11"/>
      <c r="P2043" s="11"/>
      <c r="Q2043" s="11"/>
      <c r="R2043" s="11"/>
      <c r="S2043" s="11"/>
      <c r="T2043" s="11"/>
      <c r="U2043" s="11"/>
      <c r="V2043" s="11"/>
      <c r="W2043" s="11"/>
      <c r="X2043" s="11"/>
      <c r="Y2043" s="11"/>
      <c r="Z2043" s="11"/>
      <c r="AA2043" s="11"/>
      <c r="AB2043" s="11"/>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c r="BB2043" s="11"/>
      <c r="BC2043" s="11"/>
      <c r="BD2043" s="11"/>
      <c r="BE2043" s="11"/>
      <c r="BF2043" s="11"/>
      <c r="BG2043" s="11"/>
      <c r="BH2043" s="11"/>
      <c r="BI2043" s="11"/>
      <c r="BJ2043" s="11"/>
      <c r="BK2043" s="11"/>
      <c r="BL2043" s="11"/>
      <c r="BM2043" s="11"/>
      <c r="BN2043" s="11"/>
      <c r="BO2043" s="11"/>
      <c r="BP2043" s="11"/>
      <c r="BQ2043" s="11"/>
      <c r="BR2043" s="16" t="str">
        <v>0- Port Costs</v>
      </c>
      <c r="BV2043" s="16" t="str">
        <v>0- Port Value</v>
      </c>
      <c r="BW2043" s="11"/>
      <c r="BX2043" s="16" t="str">
        <v>0</v>
      </c>
    </row>
    <row r="2044" spans="8:76" hidden="1" outlineLevel="1" x14ac:dyDescent="0.3">
      <c r="H2044" s="16" t="str">
        <v>0 - BM Costs</v>
      </c>
      <c r="L2044" s="16" t="str">
        <v>0 - BM Port</v>
      </c>
      <c r="N2044" s="16" t="str">
        <v>0 - Port Assets</v>
      </c>
      <c r="O2044" s="11"/>
      <c r="P2044" s="11"/>
      <c r="Q2044" s="11"/>
      <c r="R2044" s="11"/>
      <c r="S2044" s="11"/>
      <c r="T2044" s="11"/>
      <c r="U2044" s="11"/>
      <c r="V2044" s="11"/>
      <c r="W2044" s="11"/>
      <c r="X2044" s="11"/>
      <c r="Y2044" s="11"/>
      <c r="Z2044" s="11"/>
      <c r="AA2044" s="11"/>
      <c r="AB2044" s="11"/>
      <c r="AC2044" s="11"/>
      <c r="AD2044" s="11"/>
      <c r="AE2044" s="11"/>
      <c r="AF2044" s="11"/>
      <c r="AG2044" s="11"/>
      <c r="AH2044" s="11"/>
      <c r="AI2044" s="11"/>
      <c r="AJ2044" s="11"/>
      <c r="AK2044" s="11"/>
      <c r="AL2044" s="11"/>
      <c r="AM2044" s="11"/>
      <c r="AN2044" s="11"/>
      <c r="AO2044" s="11"/>
      <c r="AP2044" s="11"/>
      <c r="AQ2044" s="11"/>
      <c r="AR2044" s="11"/>
      <c r="AS2044" s="11"/>
      <c r="AT2044" s="11"/>
      <c r="AU2044" s="11"/>
      <c r="AV2044" s="11"/>
      <c r="AW2044" s="11"/>
      <c r="AX2044" s="11"/>
      <c r="AY2044" s="11"/>
      <c r="AZ2044" s="11"/>
      <c r="BA2044" s="11"/>
      <c r="BB2044" s="11"/>
      <c r="BC2044" s="11"/>
      <c r="BD2044" s="11"/>
      <c r="BE2044" s="11"/>
      <c r="BF2044" s="11"/>
      <c r="BG2044" s="11"/>
      <c r="BH2044" s="11"/>
      <c r="BI2044" s="11"/>
      <c r="BJ2044" s="11"/>
      <c r="BK2044" s="11"/>
      <c r="BL2044" s="11"/>
      <c r="BM2044" s="11"/>
      <c r="BN2044" s="11"/>
      <c r="BO2044" s="11"/>
      <c r="BP2044" s="11"/>
      <c r="BQ2044" s="11"/>
      <c r="BR2044" s="16" t="str">
        <v>0- Port Costs</v>
      </c>
      <c r="BV2044" s="16" t="str">
        <v>0- Port Value</v>
      </c>
      <c r="BW2044" s="11"/>
      <c r="BX2044" s="16" t="str">
        <v>0</v>
      </c>
    </row>
    <row r="2045" spans="8:76" hidden="1" outlineLevel="1" x14ac:dyDescent="0.3">
      <c r="H2045" s="16" t="str">
        <v>0 - BM Costs</v>
      </c>
      <c r="L2045" s="16" t="str">
        <v>0 - BM Port</v>
      </c>
      <c r="N2045" s="16" t="str">
        <v>0 - Port Assets</v>
      </c>
      <c r="O2045" s="11"/>
      <c r="P2045" s="11"/>
      <c r="Q2045" s="11"/>
      <c r="R2045" s="11"/>
      <c r="S2045" s="11"/>
      <c r="T2045" s="11"/>
      <c r="U2045" s="11"/>
      <c r="V2045" s="11"/>
      <c r="W2045" s="11"/>
      <c r="X2045" s="11"/>
      <c r="Y2045" s="11"/>
      <c r="Z2045" s="11"/>
      <c r="AA2045" s="11"/>
      <c r="AB2045" s="11"/>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c r="BC2045" s="11"/>
      <c r="BD2045" s="11"/>
      <c r="BE2045" s="11"/>
      <c r="BF2045" s="11"/>
      <c r="BG2045" s="11"/>
      <c r="BH2045" s="11"/>
      <c r="BI2045" s="11"/>
      <c r="BJ2045" s="11"/>
      <c r="BK2045" s="11"/>
      <c r="BL2045" s="11"/>
      <c r="BM2045" s="11"/>
      <c r="BN2045" s="11"/>
      <c r="BO2045" s="11"/>
      <c r="BP2045" s="11"/>
      <c r="BQ2045" s="11"/>
      <c r="BR2045" s="16" t="str">
        <v>0- Port Costs</v>
      </c>
      <c r="BV2045" s="16" t="str">
        <v>0- Port Value</v>
      </c>
      <c r="BW2045" s="11"/>
      <c r="BX2045" s="16" t="str">
        <v>0</v>
      </c>
    </row>
    <row r="2046" spans="8:76" hidden="1" outlineLevel="1" x14ac:dyDescent="0.3">
      <c r="H2046" s="16" t="str">
        <v>0 - BM Costs</v>
      </c>
      <c r="L2046" s="16" t="str">
        <v>0 - BM Port</v>
      </c>
      <c r="N2046" s="16" t="str">
        <v>0 - Port Assets</v>
      </c>
      <c r="O2046" s="11"/>
      <c r="P2046" s="11"/>
      <c r="Q2046" s="11"/>
      <c r="R2046" s="11"/>
      <c r="S2046" s="11"/>
      <c r="T2046" s="11"/>
      <c r="U2046" s="11"/>
      <c r="V2046" s="11"/>
      <c r="W2046" s="11"/>
      <c r="X2046" s="11"/>
      <c r="Y2046" s="11"/>
      <c r="Z2046" s="11"/>
      <c r="AA2046" s="11"/>
      <c r="AB2046" s="11"/>
      <c r="AC2046" s="11"/>
      <c r="AD2046" s="11"/>
      <c r="AE2046" s="11"/>
      <c r="AF2046" s="11"/>
      <c r="AG2046" s="11"/>
      <c r="AH2046" s="11"/>
      <c r="AI2046" s="11"/>
      <c r="AJ2046" s="11"/>
      <c r="AK2046" s="11"/>
      <c r="AL2046" s="11"/>
      <c r="AM2046" s="11"/>
      <c r="AN2046" s="11"/>
      <c r="AO2046" s="11"/>
      <c r="AP2046" s="11"/>
      <c r="AQ2046" s="11"/>
      <c r="AR2046" s="11"/>
      <c r="AS2046" s="11"/>
      <c r="AT2046" s="11"/>
      <c r="AU2046" s="11"/>
      <c r="AV2046" s="11"/>
      <c r="AW2046" s="11"/>
      <c r="AX2046" s="11"/>
      <c r="AY2046" s="11"/>
      <c r="AZ2046" s="11"/>
      <c r="BA2046" s="11"/>
      <c r="BB2046" s="11"/>
      <c r="BC2046" s="11"/>
      <c r="BD2046" s="11"/>
      <c r="BE2046" s="11"/>
      <c r="BF2046" s="11"/>
      <c r="BG2046" s="11"/>
      <c r="BH2046" s="11"/>
      <c r="BI2046" s="11"/>
      <c r="BJ2046" s="11"/>
      <c r="BK2046" s="11"/>
      <c r="BL2046" s="11"/>
      <c r="BM2046" s="11"/>
      <c r="BN2046" s="11"/>
      <c r="BO2046" s="11"/>
      <c r="BP2046" s="11"/>
      <c r="BQ2046" s="11"/>
      <c r="BR2046" s="16" t="str">
        <v>0- Port Costs</v>
      </c>
      <c r="BV2046" s="16" t="str">
        <v>0- Port Value</v>
      </c>
      <c r="BW2046" s="11"/>
      <c r="BX2046" s="16" t="str">
        <v>0</v>
      </c>
    </row>
    <row r="2047" spans="8:76" hidden="1" outlineLevel="1" x14ac:dyDescent="0.3">
      <c r="H2047" s="16" t="str">
        <v>0 - BM Costs</v>
      </c>
      <c r="L2047" s="16" t="str">
        <v>0 - BM Port</v>
      </c>
      <c r="N2047" s="16" t="str">
        <v>0 - Port Assets</v>
      </c>
      <c r="O2047" s="11"/>
      <c r="P2047" s="11"/>
      <c r="Q2047" s="11"/>
      <c r="R2047" s="11"/>
      <c r="S2047" s="11"/>
      <c r="T2047" s="11"/>
      <c r="U2047" s="11"/>
      <c r="V2047" s="11"/>
      <c r="W2047" s="11"/>
      <c r="X2047" s="11"/>
      <c r="Y2047" s="11"/>
      <c r="Z2047" s="11"/>
      <c r="AA2047" s="11"/>
      <c r="AB2047" s="11"/>
      <c r="AC2047" s="11"/>
      <c r="AD2047" s="11"/>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c r="BB2047" s="11"/>
      <c r="BC2047" s="11"/>
      <c r="BD2047" s="11"/>
      <c r="BE2047" s="11"/>
      <c r="BF2047" s="11"/>
      <c r="BG2047" s="11"/>
      <c r="BH2047" s="11"/>
      <c r="BI2047" s="11"/>
      <c r="BJ2047" s="11"/>
      <c r="BK2047" s="11"/>
      <c r="BL2047" s="11"/>
      <c r="BM2047" s="11"/>
      <c r="BN2047" s="11"/>
      <c r="BO2047" s="11"/>
      <c r="BP2047" s="11"/>
      <c r="BQ2047" s="11"/>
      <c r="BR2047" s="16" t="str">
        <v>0- Port Costs</v>
      </c>
      <c r="BV2047" s="16" t="str">
        <v>0- Port Value</v>
      </c>
      <c r="BW2047" s="11"/>
      <c r="BX2047" s="16" t="str">
        <v>0</v>
      </c>
    </row>
    <row r="2048" spans="8:76" hidden="1" outlineLevel="1" x14ac:dyDescent="0.3">
      <c r="H2048" s="16" t="str">
        <v>0 - BM Costs</v>
      </c>
      <c r="L2048" s="16" t="str">
        <v>0 - BM Port</v>
      </c>
      <c r="N2048" s="16" t="str">
        <v>0 - Port Assets</v>
      </c>
      <c r="O2048" s="11"/>
      <c r="P2048" s="11"/>
      <c r="Q2048" s="11"/>
      <c r="R2048" s="11"/>
      <c r="S2048" s="11"/>
      <c r="T2048" s="11"/>
      <c r="U2048" s="11"/>
      <c r="V2048" s="11"/>
      <c r="W2048" s="11"/>
      <c r="X2048" s="11"/>
      <c r="Y2048" s="11"/>
      <c r="Z2048" s="11"/>
      <c r="AA2048" s="11"/>
      <c r="AB2048" s="11"/>
      <c r="AC2048" s="11"/>
      <c r="AD2048" s="11"/>
      <c r="AE2048" s="11"/>
      <c r="AF2048" s="11"/>
      <c r="AG2048" s="11"/>
      <c r="AH2048" s="11"/>
      <c r="AI2048" s="11"/>
      <c r="AJ2048" s="11"/>
      <c r="AK2048" s="11"/>
      <c r="AL2048" s="11"/>
      <c r="AM2048" s="11"/>
      <c r="AN2048" s="11"/>
      <c r="AO2048" s="11"/>
      <c r="AP2048" s="11"/>
      <c r="AQ2048" s="11"/>
      <c r="AR2048" s="11"/>
      <c r="AS2048" s="11"/>
      <c r="AT2048" s="11"/>
      <c r="AU2048" s="11"/>
      <c r="AV2048" s="11"/>
      <c r="AW2048" s="11"/>
      <c r="AX2048" s="11"/>
      <c r="AY2048" s="11"/>
      <c r="AZ2048" s="11"/>
      <c r="BA2048" s="11"/>
      <c r="BB2048" s="11"/>
      <c r="BC2048" s="11"/>
      <c r="BD2048" s="11"/>
      <c r="BE2048" s="11"/>
      <c r="BF2048" s="11"/>
      <c r="BG2048" s="11"/>
      <c r="BH2048" s="11"/>
      <c r="BI2048" s="11"/>
      <c r="BJ2048" s="11"/>
      <c r="BK2048" s="11"/>
      <c r="BL2048" s="11"/>
      <c r="BM2048" s="11"/>
      <c r="BN2048" s="11"/>
      <c r="BO2048" s="11"/>
      <c r="BP2048" s="11"/>
      <c r="BQ2048" s="11"/>
      <c r="BR2048" s="16" t="str">
        <v>0- Port Costs</v>
      </c>
      <c r="BV2048" s="16" t="str">
        <v>0- Port Value</v>
      </c>
      <c r="BW2048" s="11"/>
      <c r="BX2048" s="16" t="str">
        <v>0</v>
      </c>
    </row>
    <row r="2049" spans="8:76" hidden="1" outlineLevel="1" x14ac:dyDescent="0.3">
      <c r="H2049" s="16" t="str">
        <v>0 - BM Costs</v>
      </c>
      <c r="L2049" s="16" t="str">
        <v>0 - BM Port</v>
      </c>
      <c r="N2049" s="16" t="str">
        <v>0 - Port Assets</v>
      </c>
      <c r="O2049" s="11"/>
      <c r="P2049" s="11"/>
      <c r="Q2049" s="11"/>
      <c r="R2049" s="11"/>
      <c r="S2049" s="11"/>
      <c r="T2049" s="11"/>
      <c r="U2049" s="11"/>
      <c r="V2049" s="11"/>
      <c r="W2049" s="11"/>
      <c r="X2049" s="11"/>
      <c r="Y2049" s="11"/>
      <c r="Z2049" s="11"/>
      <c r="AA2049" s="11"/>
      <c r="AB2049" s="11"/>
      <c r="AC2049" s="11"/>
      <c r="AD2049" s="11"/>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c r="BB2049" s="11"/>
      <c r="BC2049" s="11"/>
      <c r="BD2049" s="11"/>
      <c r="BE2049" s="11"/>
      <c r="BF2049" s="11"/>
      <c r="BG2049" s="11"/>
      <c r="BH2049" s="11"/>
      <c r="BI2049" s="11"/>
      <c r="BJ2049" s="11"/>
      <c r="BK2049" s="11"/>
      <c r="BL2049" s="11"/>
      <c r="BM2049" s="11"/>
      <c r="BN2049" s="11"/>
      <c r="BO2049" s="11"/>
      <c r="BP2049" s="11"/>
      <c r="BQ2049" s="11"/>
      <c r="BR2049" s="16" t="str">
        <v>0- Port Costs</v>
      </c>
      <c r="BV2049" s="16" t="str">
        <v>0- Port Value</v>
      </c>
      <c r="BW2049" s="11"/>
      <c r="BX2049" s="16" t="str">
        <v>0</v>
      </c>
    </row>
    <row r="2050" spans="8:76" hidden="1" outlineLevel="1" x14ac:dyDescent="0.3">
      <c r="H2050" s="16" t="str">
        <v>0 - BM Costs</v>
      </c>
      <c r="L2050" s="16" t="str">
        <v>0 - BM Port</v>
      </c>
      <c r="N2050" s="16" t="str">
        <v>0 - Port Assets</v>
      </c>
      <c r="O2050" s="11"/>
      <c r="P2050" s="11"/>
      <c r="Q2050" s="11"/>
      <c r="R2050" s="11"/>
      <c r="S2050" s="11"/>
      <c r="T2050" s="11"/>
      <c r="U2050" s="11"/>
      <c r="V2050" s="11"/>
      <c r="W2050" s="11"/>
      <c r="X2050" s="11"/>
      <c r="Y2050" s="11"/>
      <c r="Z2050" s="11"/>
      <c r="AA2050" s="11"/>
      <c r="AB2050" s="11"/>
      <c r="AC2050" s="11"/>
      <c r="AD2050" s="11"/>
      <c r="AE2050" s="11"/>
      <c r="AF2050" s="11"/>
      <c r="AG2050" s="11"/>
      <c r="AH2050" s="11"/>
      <c r="AI2050" s="11"/>
      <c r="AJ2050" s="11"/>
      <c r="AK2050" s="11"/>
      <c r="AL2050" s="11"/>
      <c r="AM2050" s="11"/>
      <c r="AN2050" s="11"/>
      <c r="AO2050" s="11"/>
      <c r="AP2050" s="11"/>
      <c r="AQ2050" s="11"/>
      <c r="AR2050" s="11"/>
      <c r="AS2050" s="11"/>
      <c r="AT2050" s="11"/>
      <c r="AU2050" s="11"/>
      <c r="AV2050" s="11"/>
      <c r="AW2050" s="11"/>
      <c r="AX2050" s="11"/>
      <c r="AY2050" s="11"/>
      <c r="AZ2050" s="11"/>
      <c r="BA2050" s="11"/>
      <c r="BB2050" s="11"/>
      <c r="BC2050" s="11"/>
      <c r="BD2050" s="11"/>
      <c r="BE2050" s="11"/>
      <c r="BF2050" s="11"/>
      <c r="BG2050" s="11"/>
      <c r="BH2050" s="11"/>
      <c r="BI2050" s="11"/>
      <c r="BJ2050" s="11"/>
      <c r="BK2050" s="11"/>
      <c r="BL2050" s="11"/>
      <c r="BM2050" s="11"/>
      <c r="BN2050" s="11"/>
      <c r="BO2050" s="11"/>
      <c r="BP2050" s="11"/>
      <c r="BQ2050" s="11"/>
      <c r="BR2050" s="16" t="str">
        <v>0- Port Costs</v>
      </c>
      <c r="BV2050" s="16" t="str">
        <v>0- Port Value</v>
      </c>
      <c r="BW2050" s="11"/>
      <c r="BX2050" s="16" t="str">
        <v>0</v>
      </c>
    </row>
    <row r="2051" spans="8:76" hidden="1" outlineLevel="1" x14ac:dyDescent="0.3">
      <c r="H2051" s="16" t="str">
        <v>0 - BM Costs</v>
      </c>
      <c r="L2051" s="16" t="str">
        <v>0 - BM Port</v>
      </c>
      <c r="N2051" s="16" t="str">
        <v>0 - Port Assets</v>
      </c>
      <c r="O2051" s="11"/>
      <c r="P2051" s="11"/>
      <c r="Q2051" s="11"/>
      <c r="R2051" s="11"/>
      <c r="S2051" s="11"/>
      <c r="T2051" s="11"/>
      <c r="U2051" s="11"/>
      <c r="V2051" s="11"/>
      <c r="W2051" s="11"/>
      <c r="X2051" s="11"/>
      <c r="Y2051" s="11"/>
      <c r="Z2051" s="11"/>
      <c r="AA2051" s="11"/>
      <c r="AB2051" s="11"/>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c r="BC2051" s="11"/>
      <c r="BD2051" s="11"/>
      <c r="BE2051" s="11"/>
      <c r="BF2051" s="11"/>
      <c r="BG2051" s="11"/>
      <c r="BH2051" s="11"/>
      <c r="BI2051" s="11"/>
      <c r="BJ2051" s="11"/>
      <c r="BK2051" s="11"/>
      <c r="BL2051" s="11"/>
      <c r="BM2051" s="11"/>
      <c r="BN2051" s="11"/>
      <c r="BO2051" s="11"/>
      <c r="BP2051" s="11"/>
      <c r="BQ2051" s="11"/>
      <c r="BR2051" s="16" t="str">
        <v>0- Port Costs</v>
      </c>
      <c r="BV2051" s="16" t="str">
        <v>0- Port Value</v>
      </c>
      <c r="BW2051" s="11"/>
      <c r="BX2051" s="16" t="str">
        <v>0</v>
      </c>
    </row>
    <row r="2052" spans="8:76" hidden="1" outlineLevel="1" x14ac:dyDescent="0.3">
      <c r="H2052" s="16" t="str">
        <v>0 - BM Costs</v>
      </c>
      <c r="L2052" s="16" t="str">
        <v>0 - BM Port</v>
      </c>
      <c r="N2052" s="16" t="str">
        <v>0 - Port Assets</v>
      </c>
      <c r="O2052" s="11"/>
      <c r="P2052" s="11"/>
      <c r="Q2052" s="11"/>
      <c r="R2052" s="11"/>
      <c r="S2052" s="11"/>
      <c r="T2052" s="11"/>
      <c r="U2052" s="11"/>
      <c r="V2052" s="11"/>
      <c r="W2052" s="11"/>
      <c r="X2052" s="11"/>
      <c r="Y2052" s="11"/>
      <c r="Z2052" s="11"/>
      <c r="AA2052" s="11"/>
      <c r="AB2052" s="11"/>
      <c r="AC2052" s="11"/>
      <c r="AD2052" s="11"/>
      <c r="AE2052" s="11"/>
      <c r="AF2052" s="11"/>
      <c r="AG2052" s="11"/>
      <c r="AH2052" s="11"/>
      <c r="AI2052" s="11"/>
      <c r="AJ2052" s="11"/>
      <c r="AK2052" s="11"/>
      <c r="AL2052" s="11"/>
      <c r="AM2052" s="11"/>
      <c r="AN2052" s="11"/>
      <c r="AO2052" s="11"/>
      <c r="AP2052" s="11"/>
      <c r="AQ2052" s="11"/>
      <c r="AR2052" s="11"/>
      <c r="AS2052" s="11"/>
      <c r="AT2052" s="11"/>
      <c r="AU2052" s="11"/>
      <c r="AV2052" s="11"/>
      <c r="AW2052" s="11"/>
      <c r="AX2052" s="11"/>
      <c r="AY2052" s="11"/>
      <c r="AZ2052" s="11"/>
      <c r="BA2052" s="11"/>
      <c r="BB2052" s="11"/>
      <c r="BC2052" s="11"/>
      <c r="BD2052" s="11"/>
      <c r="BE2052" s="11"/>
      <c r="BF2052" s="11"/>
      <c r="BG2052" s="11"/>
      <c r="BH2052" s="11"/>
      <c r="BI2052" s="11"/>
      <c r="BJ2052" s="11"/>
      <c r="BK2052" s="11"/>
      <c r="BL2052" s="11"/>
      <c r="BM2052" s="11"/>
      <c r="BN2052" s="11"/>
      <c r="BO2052" s="11"/>
      <c r="BP2052" s="11"/>
      <c r="BQ2052" s="11"/>
      <c r="BR2052" s="16" t="str">
        <v>0- Port Costs</v>
      </c>
      <c r="BV2052" s="16" t="str">
        <v>0- Port Value</v>
      </c>
      <c r="BW2052" s="11"/>
      <c r="BX2052" s="16" t="str">
        <v>0</v>
      </c>
    </row>
    <row r="2053" spans="8:76" hidden="1" outlineLevel="1" x14ac:dyDescent="0.3">
      <c r="H2053" s="16" t="str">
        <v>0 - BM Costs</v>
      </c>
      <c r="L2053" s="16" t="str">
        <v>0 - BM Port</v>
      </c>
      <c r="N2053" s="16" t="str">
        <v>0 - Port Assets</v>
      </c>
      <c r="O2053" s="11"/>
      <c r="P2053" s="11"/>
      <c r="Q2053" s="11"/>
      <c r="R2053" s="11"/>
      <c r="S2053" s="11"/>
      <c r="T2053" s="11"/>
      <c r="U2053" s="11"/>
      <c r="V2053" s="11"/>
      <c r="W2053" s="11"/>
      <c r="X2053" s="11"/>
      <c r="Y2053" s="11"/>
      <c r="Z2053" s="11"/>
      <c r="AA2053" s="11"/>
      <c r="AB2053" s="11"/>
      <c r="AC2053" s="11"/>
      <c r="AD2053" s="11"/>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c r="BC2053" s="11"/>
      <c r="BD2053" s="11"/>
      <c r="BE2053" s="11"/>
      <c r="BF2053" s="11"/>
      <c r="BG2053" s="11"/>
      <c r="BH2053" s="11"/>
      <c r="BI2053" s="11"/>
      <c r="BJ2053" s="11"/>
      <c r="BK2053" s="11"/>
      <c r="BL2053" s="11"/>
      <c r="BM2053" s="11"/>
      <c r="BN2053" s="11"/>
      <c r="BO2053" s="11"/>
      <c r="BP2053" s="11"/>
      <c r="BQ2053" s="11"/>
      <c r="BR2053" s="16" t="str">
        <v>0- Port Costs</v>
      </c>
      <c r="BV2053" s="16" t="str">
        <v>0- Port Value</v>
      </c>
      <c r="BW2053" s="11"/>
      <c r="BX2053" s="16" t="str">
        <v>0</v>
      </c>
    </row>
    <row r="2054" spans="8:76" hidden="1" outlineLevel="1" x14ac:dyDescent="0.3">
      <c r="H2054" s="16" t="str">
        <v>0 - BM Costs</v>
      </c>
      <c r="L2054" s="16" t="str">
        <v>0 - BM Port</v>
      </c>
      <c r="N2054" s="16" t="str">
        <v>0 - Port Assets</v>
      </c>
      <c r="O2054" s="11"/>
      <c r="P2054" s="11"/>
      <c r="Q2054" s="11"/>
      <c r="R2054" s="11"/>
      <c r="S2054" s="11"/>
      <c r="T2054" s="11"/>
      <c r="U2054" s="11"/>
      <c r="V2054" s="11"/>
      <c r="W2054" s="11"/>
      <c r="X2054" s="11"/>
      <c r="Y2054" s="11"/>
      <c r="Z2054" s="11"/>
      <c r="AA2054" s="11"/>
      <c r="AB2054" s="11"/>
      <c r="AC2054" s="11"/>
      <c r="AD2054" s="11"/>
      <c r="AE2054" s="11"/>
      <c r="AF2054" s="11"/>
      <c r="AG2054" s="11"/>
      <c r="AH2054" s="11"/>
      <c r="AI2054" s="11"/>
      <c r="AJ2054" s="11"/>
      <c r="AK2054" s="11"/>
      <c r="AL2054" s="11"/>
      <c r="AM2054" s="11"/>
      <c r="AN2054" s="11"/>
      <c r="AO2054" s="11"/>
      <c r="AP2054" s="11"/>
      <c r="AQ2054" s="11"/>
      <c r="AR2054" s="11"/>
      <c r="AS2054" s="11"/>
      <c r="AT2054" s="11"/>
      <c r="AU2054" s="11"/>
      <c r="AV2054" s="11"/>
      <c r="AW2054" s="11"/>
      <c r="AX2054" s="11"/>
      <c r="AY2054" s="11"/>
      <c r="AZ2054" s="11"/>
      <c r="BA2054" s="11"/>
      <c r="BB2054" s="11"/>
      <c r="BC2054" s="11"/>
      <c r="BD2054" s="11"/>
      <c r="BE2054" s="11"/>
      <c r="BF2054" s="11"/>
      <c r="BG2054" s="11"/>
      <c r="BH2054" s="11"/>
      <c r="BI2054" s="11"/>
      <c r="BJ2054" s="11"/>
      <c r="BK2054" s="11"/>
      <c r="BL2054" s="11"/>
      <c r="BM2054" s="11"/>
      <c r="BN2054" s="11"/>
      <c r="BO2054" s="11"/>
      <c r="BP2054" s="11"/>
      <c r="BQ2054" s="11"/>
      <c r="BR2054" s="16" t="str">
        <v>0- Port Costs</v>
      </c>
      <c r="BV2054" s="16" t="str">
        <v>0- Port Value</v>
      </c>
      <c r="BW2054" s="11"/>
      <c r="BX2054" s="16" t="str">
        <v>0</v>
      </c>
    </row>
    <row r="2055" spans="8:76" hidden="1" outlineLevel="1" x14ac:dyDescent="0.3">
      <c r="H2055" s="16" t="str">
        <v>0 - BM Costs</v>
      </c>
      <c r="L2055" s="16" t="str">
        <v>0 - BM Port</v>
      </c>
      <c r="N2055" s="16" t="str">
        <v>0 - Port Assets</v>
      </c>
      <c r="O2055" s="11"/>
      <c r="P2055" s="11"/>
      <c r="Q2055" s="11"/>
      <c r="R2055" s="11"/>
      <c r="S2055" s="11"/>
      <c r="T2055" s="11"/>
      <c r="U2055" s="11"/>
      <c r="V2055" s="11"/>
      <c r="W2055" s="11"/>
      <c r="X2055" s="11"/>
      <c r="Y2055" s="11"/>
      <c r="Z2055" s="11"/>
      <c r="AA2055" s="11"/>
      <c r="AB2055" s="11"/>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c r="BC2055" s="11"/>
      <c r="BD2055" s="11"/>
      <c r="BE2055" s="11"/>
      <c r="BF2055" s="11"/>
      <c r="BG2055" s="11"/>
      <c r="BH2055" s="11"/>
      <c r="BI2055" s="11"/>
      <c r="BJ2055" s="11"/>
      <c r="BK2055" s="11"/>
      <c r="BL2055" s="11"/>
      <c r="BM2055" s="11"/>
      <c r="BN2055" s="11"/>
      <c r="BO2055" s="11"/>
      <c r="BP2055" s="11"/>
      <c r="BQ2055" s="11"/>
      <c r="BR2055" s="16" t="str">
        <v>0- Port Costs</v>
      </c>
      <c r="BV2055" s="16" t="str">
        <v>0- Port Value</v>
      </c>
      <c r="BW2055" s="11"/>
      <c r="BX2055" s="16" t="str">
        <v>0</v>
      </c>
    </row>
    <row r="2056" spans="8:76" hidden="1" outlineLevel="1" x14ac:dyDescent="0.3">
      <c r="H2056" s="16" t="str">
        <v>0 - BM Costs</v>
      </c>
      <c r="L2056" s="16" t="str">
        <v>0 - BM Port</v>
      </c>
      <c r="N2056" s="16" t="str">
        <v>0 - Port Assets</v>
      </c>
      <c r="O2056" s="11"/>
      <c r="P2056" s="11"/>
      <c r="Q2056" s="11"/>
      <c r="R2056" s="11"/>
      <c r="S2056" s="11"/>
      <c r="T2056" s="11"/>
      <c r="U2056" s="11"/>
      <c r="V2056" s="11"/>
      <c r="W2056" s="11"/>
      <c r="X2056" s="11"/>
      <c r="Y2056" s="11"/>
      <c r="Z2056" s="11"/>
      <c r="AA2056" s="11"/>
      <c r="AB2056" s="11"/>
      <c r="AC2056" s="11"/>
      <c r="AD2056" s="11"/>
      <c r="AE2056" s="11"/>
      <c r="AF2056" s="11"/>
      <c r="AG2056" s="11"/>
      <c r="AH2056" s="11"/>
      <c r="AI2056" s="11"/>
      <c r="AJ2056" s="11"/>
      <c r="AK2056" s="11"/>
      <c r="AL2056" s="11"/>
      <c r="AM2056" s="11"/>
      <c r="AN2056" s="11"/>
      <c r="AO2056" s="11"/>
      <c r="AP2056" s="11"/>
      <c r="AQ2056" s="11"/>
      <c r="AR2056" s="11"/>
      <c r="AS2056" s="11"/>
      <c r="AT2056" s="11"/>
      <c r="AU2056" s="11"/>
      <c r="AV2056" s="11"/>
      <c r="AW2056" s="11"/>
      <c r="AX2056" s="11"/>
      <c r="AY2056" s="11"/>
      <c r="AZ2056" s="11"/>
      <c r="BA2056" s="11"/>
      <c r="BB2056" s="11"/>
      <c r="BC2056" s="11"/>
      <c r="BD2056" s="11"/>
      <c r="BE2056" s="11"/>
      <c r="BF2056" s="11"/>
      <c r="BG2056" s="11"/>
      <c r="BH2056" s="11"/>
      <c r="BI2056" s="11"/>
      <c r="BJ2056" s="11"/>
      <c r="BK2056" s="11"/>
      <c r="BL2056" s="11"/>
      <c r="BM2056" s="11"/>
      <c r="BN2056" s="11"/>
      <c r="BO2056" s="11"/>
      <c r="BP2056" s="11"/>
      <c r="BQ2056" s="11"/>
      <c r="BR2056" s="16" t="str">
        <v>0- Port Costs</v>
      </c>
      <c r="BV2056" s="16" t="str">
        <v>0- Port Value</v>
      </c>
      <c r="BW2056" s="11"/>
      <c r="BX2056" s="16" t="str">
        <v>0</v>
      </c>
    </row>
    <row r="2057" spans="8:76" hidden="1" outlineLevel="1" x14ac:dyDescent="0.3">
      <c r="H2057" s="16" t="str">
        <v>0 - BM Costs</v>
      </c>
      <c r="L2057" s="16" t="str">
        <v>0 - BM Port</v>
      </c>
      <c r="N2057" s="16" t="str">
        <v>0 - Port Assets</v>
      </c>
      <c r="O2057" s="11"/>
      <c r="P2057" s="11"/>
      <c r="Q2057" s="11"/>
      <c r="R2057" s="11"/>
      <c r="S2057" s="11"/>
      <c r="T2057" s="11"/>
      <c r="U2057" s="11"/>
      <c r="V2057" s="11"/>
      <c r="W2057" s="11"/>
      <c r="X2057" s="11"/>
      <c r="Y2057" s="11"/>
      <c r="Z2057" s="11"/>
      <c r="AA2057" s="11"/>
      <c r="AB2057" s="11"/>
      <c r="AC2057" s="11"/>
      <c r="AD2057" s="11"/>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c r="BC2057" s="11"/>
      <c r="BD2057" s="11"/>
      <c r="BE2057" s="11"/>
      <c r="BF2057" s="11"/>
      <c r="BG2057" s="11"/>
      <c r="BH2057" s="11"/>
      <c r="BI2057" s="11"/>
      <c r="BJ2057" s="11"/>
      <c r="BK2057" s="11"/>
      <c r="BL2057" s="11"/>
      <c r="BM2057" s="11"/>
      <c r="BN2057" s="11"/>
      <c r="BO2057" s="11"/>
      <c r="BP2057" s="11"/>
      <c r="BQ2057" s="11"/>
      <c r="BR2057" s="16" t="str">
        <v>0- Port Costs</v>
      </c>
      <c r="BV2057" s="16" t="str">
        <v>0- Port Value</v>
      </c>
      <c r="BW2057" s="11"/>
      <c r="BX2057" s="16" t="str">
        <v>0</v>
      </c>
    </row>
    <row r="2058" spans="8:76" hidden="1" outlineLevel="1" x14ac:dyDescent="0.3">
      <c r="H2058" s="16" t="str">
        <v>0 - BM Costs</v>
      </c>
      <c r="L2058" s="16" t="str">
        <v>0 - BM Port</v>
      </c>
      <c r="N2058" s="16" t="str">
        <v>0 - Port Assets</v>
      </c>
      <c r="O2058" s="11"/>
      <c r="P2058" s="11"/>
      <c r="Q2058" s="11"/>
      <c r="R2058" s="11"/>
      <c r="S2058" s="11"/>
      <c r="T2058" s="11"/>
      <c r="U2058" s="11"/>
      <c r="V2058" s="11"/>
      <c r="W2058" s="11"/>
      <c r="X2058" s="11"/>
      <c r="Y2058" s="11"/>
      <c r="Z2058" s="11"/>
      <c r="AA2058" s="11"/>
      <c r="AB2058" s="11"/>
      <c r="AC2058" s="11"/>
      <c r="AD2058" s="11"/>
      <c r="AE2058" s="11"/>
      <c r="AF2058" s="11"/>
      <c r="AG2058" s="11"/>
      <c r="AH2058" s="11"/>
      <c r="AI2058" s="11"/>
      <c r="AJ2058" s="11"/>
      <c r="AK2058" s="11"/>
      <c r="AL2058" s="11"/>
      <c r="AM2058" s="11"/>
      <c r="AN2058" s="11"/>
      <c r="AO2058" s="11"/>
      <c r="AP2058" s="11"/>
      <c r="AQ2058" s="11"/>
      <c r="AR2058" s="11"/>
      <c r="AS2058" s="11"/>
      <c r="AT2058" s="11"/>
      <c r="AU2058" s="11"/>
      <c r="AV2058" s="11"/>
      <c r="AW2058" s="11"/>
      <c r="AX2058" s="11"/>
      <c r="AY2058" s="11"/>
      <c r="AZ2058" s="11"/>
      <c r="BA2058" s="11"/>
      <c r="BB2058" s="11"/>
      <c r="BC2058" s="11"/>
      <c r="BD2058" s="11"/>
      <c r="BE2058" s="11"/>
      <c r="BF2058" s="11"/>
      <c r="BG2058" s="11"/>
      <c r="BH2058" s="11"/>
      <c r="BI2058" s="11"/>
      <c r="BJ2058" s="11"/>
      <c r="BK2058" s="11"/>
      <c r="BL2058" s="11"/>
      <c r="BM2058" s="11"/>
      <c r="BN2058" s="11"/>
      <c r="BO2058" s="11"/>
      <c r="BP2058" s="11"/>
      <c r="BQ2058" s="11"/>
      <c r="BR2058" s="16" t="str">
        <v>0- Port Costs</v>
      </c>
      <c r="BV2058" s="16" t="str">
        <v>0- Port Value</v>
      </c>
      <c r="BW2058" s="11"/>
      <c r="BX2058" s="16" t="str">
        <v>0</v>
      </c>
    </row>
    <row r="2059" spans="8:76" hidden="1" outlineLevel="1" x14ac:dyDescent="0.3">
      <c r="H2059" s="16" t="str">
        <v>0 - BM Costs</v>
      </c>
      <c r="L2059" s="16" t="str">
        <v>0 - BM Port</v>
      </c>
      <c r="N2059" s="16" t="str">
        <v>0 - Port Assets</v>
      </c>
      <c r="O2059" s="11"/>
      <c r="P2059" s="11"/>
      <c r="Q2059" s="11"/>
      <c r="R2059" s="11"/>
      <c r="S2059" s="11"/>
      <c r="T2059" s="11"/>
      <c r="U2059" s="11"/>
      <c r="V2059" s="11"/>
      <c r="W2059" s="11"/>
      <c r="X2059" s="11"/>
      <c r="Y2059" s="11"/>
      <c r="Z2059" s="11"/>
      <c r="AA2059" s="11"/>
      <c r="AB2059" s="11"/>
      <c r="AC2059" s="11"/>
      <c r="AD2059" s="11"/>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c r="BC2059" s="11"/>
      <c r="BD2059" s="11"/>
      <c r="BE2059" s="11"/>
      <c r="BF2059" s="11"/>
      <c r="BG2059" s="11"/>
      <c r="BH2059" s="11"/>
      <c r="BI2059" s="11"/>
      <c r="BJ2059" s="11"/>
      <c r="BK2059" s="11"/>
      <c r="BL2059" s="11"/>
      <c r="BM2059" s="11"/>
      <c r="BN2059" s="11"/>
      <c r="BO2059" s="11"/>
      <c r="BP2059" s="11"/>
      <c r="BQ2059" s="11"/>
      <c r="BR2059" s="16" t="str">
        <v>0- Port Costs</v>
      </c>
      <c r="BV2059" s="16" t="str">
        <v>0- Port Value</v>
      </c>
      <c r="BW2059" s="11"/>
      <c r="BX2059" s="16" t="str">
        <v>0</v>
      </c>
    </row>
    <row r="2060" spans="8:76" hidden="1" outlineLevel="1" x14ac:dyDescent="0.3">
      <c r="H2060" s="16" t="str">
        <v>0 - BM Costs</v>
      </c>
      <c r="L2060" s="16" t="str">
        <v>0 - BM Port</v>
      </c>
      <c r="N2060" s="16" t="str">
        <v>0 - Port Assets</v>
      </c>
      <c r="O2060" s="11"/>
      <c r="P2060" s="11"/>
      <c r="Q2060" s="11"/>
      <c r="R2060" s="11"/>
      <c r="S2060" s="11"/>
      <c r="T2060" s="11"/>
      <c r="U2060" s="11"/>
      <c r="V2060" s="11"/>
      <c r="W2060" s="11"/>
      <c r="X2060" s="11"/>
      <c r="Y2060" s="11"/>
      <c r="Z2060" s="11"/>
      <c r="AA2060" s="11"/>
      <c r="AB2060" s="11"/>
      <c r="AC2060" s="11"/>
      <c r="AD2060" s="11"/>
      <c r="AE2060" s="11"/>
      <c r="AF2060" s="11"/>
      <c r="AG2060" s="11"/>
      <c r="AH2060" s="11"/>
      <c r="AI2060" s="11"/>
      <c r="AJ2060" s="11"/>
      <c r="AK2060" s="11"/>
      <c r="AL2060" s="11"/>
      <c r="AM2060" s="11"/>
      <c r="AN2060" s="11"/>
      <c r="AO2060" s="11"/>
      <c r="AP2060" s="11"/>
      <c r="AQ2060" s="11"/>
      <c r="AR2060" s="11"/>
      <c r="AS2060" s="11"/>
      <c r="AT2060" s="11"/>
      <c r="AU2060" s="11"/>
      <c r="AV2060" s="11"/>
      <c r="AW2060" s="11"/>
      <c r="AX2060" s="11"/>
      <c r="AY2060" s="11"/>
      <c r="AZ2060" s="11"/>
      <c r="BA2060" s="11"/>
      <c r="BB2060" s="11"/>
      <c r="BC2060" s="11"/>
      <c r="BD2060" s="11"/>
      <c r="BE2060" s="11"/>
      <c r="BF2060" s="11"/>
      <c r="BG2060" s="11"/>
      <c r="BH2060" s="11"/>
      <c r="BI2060" s="11"/>
      <c r="BJ2060" s="11"/>
      <c r="BK2060" s="11"/>
      <c r="BL2060" s="11"/>
      <c r="BM2060" s="11"/>
      <c r="BN2060" s="11"/>
      <c r="BO2060" s="11"/>
      <c r="BP2060" s="11"/>
      <c r="BQ2060" s="11"/>
      <c r="BR2060" s="16" t="str">
        <v>0- Port Costs</v>
      </c>
      <c r="BV2060" s="16" t="str">
        <v>0- Port Value</v>
      </c>
      <c r="BW2060" s="11"/>
      <c r="BX2060" s="16" t="str">
        <v>0</v>
      </c>
    </row>
    <row r="2061" spans="8:76" hidden="1" outlineLevel="1" x14ac:dyDescent="0.3">
      <c r="H2061" s="16" t="str">
        <v>0 - BM Costs</v>
      </c>
      <c r="L2061" s="16" t="str">
        <v>0 - BM Port</v>
      </c>
      <c r="N2061" s="16" t="str">
        <v>0 - Port Assets</v>
      </c>
      <c r="O2061" s="11"/>
      <c r="P2061" s="11"/>
      <c r="Q2061" s="11"/>
      <c r="R2061" s="11"/>
      <c r="S2061" s="11"/>
      <c r="T2061" s="11"/>
      <c r="U2061" s="11"/>
      <c r="V2061" s="11"/>
      <c r="W2061" s="11"/>
      <c r="X2061" s="11"/>
      <c r="Y2061" s="11"/>
      <c r="Z2061" s="11"/>
      <c r="AA2061" s="11"/>
      <c r="AB2061" s="11"/>
      <c r="AC2061" s="11"/>
      <c r="AD2061" s="11"/>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c r="BB2061" s="11"/>
      <c r="BC2061" s="11"/>
      <c r="BD2061" s="11"/>
      <c r="BE2061" s="11"/>
      <c r="BF2061" s="11"/>
      <c r="BG2061" s="11"/>
      <c r="BH2061" s="11"/>
      <c r="BI2061" s="11"/>
      <c r="BJ2061" s="11"/>
      <c r="BK2061" s="11"/>
      <c r="BL2061" s="11"/>
      <c r="BM2061" s="11"/>
      <c r="BN2061" s="11"/>
      <c r="BO2061" s="11"/>
      <c r="BP2061" s="11"/>
      <c r="BQ2061" s="11"/>
      <c r="BR2061" s="16" t="str">
        <v>0- Port Costs</v>
      </c>
      <c r="BV2061" s="16" t="str">
        <v>0- Port Value</v>
      </c>
      <c r="BW2061" s="11"/>
      <c r="BX2061" s="16" t="str">
        <v>0</v>
      </c>
    </row>
    <row r="2062" spans="8:76" hidden="1" outlineLevel="1" x14ac:dyDescent="0.3">
      <c r="H2062" s="16" t="str">
        <v>0 - BM Costs</v>
      </c>
      <c r="L2062" s="16" t="str">
        <v>0 - BM Port</v>
      </c>
      <c r="N2062" s="16" t="str">
        <v>0 - Port Assets</v>
      </c>
      <c r="O2062" s="11"/>
      <c r="P2062" s="11"/>
      <c r="Q2062" s="11"/>
      <c r="R2062" s="11"/>
      <c r="S2062" s="11"/>
      <c r="T2062" s="11"/>
      <c r="U2062" s="11"/>
      <c r="V2062" s="11"/>
      <c r="W2062" s="11"/>
      <c r="X2062" s="11"/>
      <c r="Y2062" s="11"/>
      <c r="Z2062" s="11"/>
      <c r="AA2062" s="11"/>
      <c r="AB2062" s="11"/>
      <c r="AC2062" s="11"/>
      <c r="AD2062" s="11"/>
      <c r="AE2062" s="11"/>
      <c r="AF2062" s="11"/>
      <c r="AG2062" s="11"/>
      <c r="AH2062" s="11"/>
      <c r="AI2062" s="11"/>
      <c r="AJ2062" s="11"/>
      <c r="AK2062" s="11"/>
      <c r="AL2062" s="11"/>
      <c r="AM2062" s="11"/>
      <c r="AN2062" s="11"/>
      <c r="AO2062" s="11"/>
      <c r="AP2062" s="11"/>
      <c r="AQ2062" s="11"/>
      <c r="AR2062" s="11"/>
      <c r="AS2062" s="11"/>
      <c r="AT2062" s="11"/>
      <c r="AU2062" s="11"/>
      <c r="AV2062" s="11"/>
      <c r="AW2062" s="11"/>
      <c r="AX2062" s="11"/>
      <c r="AY2062" s="11"/>
      <c r="AZ2062" s="11"/>
      <c r="BA2062" s="11"/>
      <c r="BB2062" s="11"/>
      <c r="BC2062" s="11"/>
      <c r="BD2062" s="11"/>
      <c r="BE2062" s="11"/>
      <c r="BF2062" s="11"/>
      <c r="BG2062" s="11"/>
      <c r="BH2062" s="11"/>
      <c r="BI2062" s="11"/>
      <c r="BJ2062" s="11"/>
      <c r="BK2062" s="11"/>
      <c r="BL2062" s="11"/>
      <c r="BM2062" s="11"/>
      <c r="BN2062" s="11"/>
      <c r="BO2062" s="11"/>
      <c r="BP2062" s="11"/>
      <c r="BQ2062" s="11"/>
      <c r="BR2062" s="16" t="str">
        <v>0- Port Costs</v>
      </c>
      <c r="BV2062" s="16" t="str">
        <v>0- Port Value</v>
      </c>
      <c r="BW2062" s="11"/>
      <c r="BX2062" s="16" t="str">
        <v>0</v>
      </c>
    </row>
    <row r="2063" spans="8:76" hidden="1" outlineLevel="1" x14ac:dyDescent="0.3">
      <c r="H2063" s="16" t="str">
        <v>0 - BM Costs</v>
      </c>
      <c r="L2063" s="16" t="str">
        <v>0 - BM Port</v>
      </c>
      <c r="N2063" s="16" t="str">
        <v>0 - Port Assets</v>
      </c>
      <c r="O2063" s="11"/>
      <c r="P2063" s="11"/>
      <c r="Q2063" s="11"/>
      <c r="R2063" s="11"/>
      <c r="S2063" s="11"/>
      <c r="T2063" s="11"/>
      <c r="U2063" s="11"/>
      <c r="V2063" s="11"/>
      <c r="W2063" s="11"/>
      <c r="X2063" s="11"/>
      <c r="Y2063" s="11"/>
      <c r="Z2063" s="11"/>
      <c r="AA2063" s="11"/>
      <c r="AB2063" s="11"/>
      <c r="AC2063" s="11"/>
      <c r="AD2063" s="11"/>
      <c r="AE2063" s="11"/>
      <c r="AF2063" s="11"/>
      <c r="AG2063" s="11"/>
      <c r="AH2063" s="11"/>
      <c r="AI2063" s="11"/>
      <c r="AJ2063" s="11"/>
      <c r="AK2063" s="11"/>
      <c r="AL2063" s="11"/>
      <c r="AM2063" s="11"/>
      <c r="AN2063" s="11"/>
      <c r="AO2063" s="11"/>
      <c r="AP2063" s="11"/>
      <c r="AQ2063" s="11"/>
      <c r="AR2063" s="11"/>
      <c r="AS2063" s="11"/>
      <c r="AT2063" s="11"/>
      <c r="AU2063" s="11"/>
      <c r="AV2063" s="11"/>
      <c r="AW2063" s="11"/>
      <c r="AX2063" s="11"/>
      <c r="AY2063" s="11"/>
      <c r="AZ2063" s="11"/>
      <c r="BA2063" s="11"/>
      <c r="BB2063" s="11"/>
      <c r="BC2063" s="11"/>
      <c r="BD2063" s="11"/>
      <c r="BE2063" s="11"/>
      <c r="BF2063" s="11"/>
      <c r="BG2063" s="11"/>
      <c r="BH2063" s="11"/>
      <c r="BI2063" s="11"/>
      <c r="BJ2063" s="11"/>
      <c r="BK2063" s="11"/>
      <c r="BL2063" s="11"/>
      <c r="BM2063" s="11"/>
      <c r="BN2063" s="11"/>
      <c r="BO2063" s="11"/>
      <c r="BP2063" s="11"/>
      <c r="BQ2063" s="11"/>
      <c r="BR2063" s="16" t="str">
        <v>0- Port Costs</v>
      </c>
      <c r="BV2063" s="16" t="str">
        <v>0- Port Value</v>
      </c>
      <c r="BW2063" s="11"/>
      <c r="BX2063" s="16" t="str">
        <v>0</v>
      </c>
    </row>
    <row r="2064" spans="8:76" hidden="1" outlineLevel="1" x14ac:dyDescent="0.3">
      <c r="H2064" s="16" t="str">
        <v>0 - BM Costs</v>
      </c>
      <c r="L2064" s="16" t="str">
        <v>0 - BM Port</v>
      </c>
      <c r="N2064" s="16" t="str">
        <v>0 - Port Assets</v>
      </c>
      <c r="O2064" s="11"/>
      <c r="P2064" s="11"/>
      <c r="Q2064" s="11"/>
      <c r="R2064" s="11"/>
      <c r="S2064" s="11"/>
      <c r="T2064" s="11"/>
      <c r="U2064" s="11"/>
      <c r="V2064" s="11"/>
      <c r="W2064" s="11"/>
      <c r="X2064" s="11"/>
      <c r="Y2064" s="11"/>
      <c r="Z2064" s="11"/>
      <c r="AA2064" s="11"/>
      <c r="AB2064" s="11"/>
      <c r="AC2064" s="11"/>
      <c r="AD2064" s="11"/>
      <c r="AE2064" s="11"/>
      <c r="AF2064" s="11"/>
      <c r="AG2064" s="11"/>
      <c r="AH2064" s="11"/>
      <c r="AI2064" s="11"/>
      <c r="AJ2064" s="11"/>
      <c r="AK2064" s="11"/>
      <c r="AL2064" s="11"/>
      <c r="AM2064" s="11"/>
      <c r="AN2064" s="11"/>
      <c r="AO2064" s="11"/>
      <c r="AP2064" s="11"/>
      <c r="AQ2064" s="11"/>
      <c r="AR2064" s="11"/>
      <c r="AS2064" s="11"/>
      <c r="AT2064" s="11"/>
      <c r="AU2064" s="11"/>
      <c r="AV2064" s="11"/>
      <c r="AW2064" s="11"/>
      <c r="AX2064" s="11"/>
      <c r="AY2064" s="11"/>
      <c r="AZ2064" s="11"/>
      <c r="BA2064" s="11"/>
      <c r="BB2064" s="11"/>
      <c r="BC2064" s="11"/>
      <c r="BD2064" s="11"/>
      <c r="BE2064" s="11"/>
      <c r="BF2064" s="11"/>
      <c r="BG2064" s="11"/>
      <c r="BH2064" s="11"/>
      <c r="BI2064" s="11"/>
      <c r="BJ2064" s="11"/>
      <c r="BK2064" s="11"/>
      <c r="BL2064" s="11"/>
      <c r="BM2064" s="11"/>
      <c r="BN2064" s="11"/>
      <c r="BO2064" s="11"/>
      <c r="BP2064" s="11"/>
      <c r="BQ2064" s="11"/>
      <c r="BR2064" s="16" t="str">
        <v>0- Port Costs</v>
      </c>
      <c r="BV2064" s="16" t="str">
        <v>0- Port Value</v>
      </c>
      <c r="BW2064" s="11"/>
      <c r="BX2064" s="16" t="str">
        <v>0</v>
      </c>
    </row>
    <row r="2065" spans="8:76" hidden="1" outlineLevel="1" x14ac:dyDescent="0.3">
      <c r="H2065" s="16" t="str">
        <v>0 - BM Costs</v>
      </c>
      <c r="L2065" s="16" t="str">
        <v>0 - BM Port</v>
      </c>
      <c r="N2065" s="16" t="str">
        <v>0 - Port Assets</v>
      </c>
      <c r="O2065" s="11"/>
      <c r="P2065" s="11"/>
      <c r="Q2065" s="11"/>
      <c r="R2065" s="11"/>
      <c r="S2065" s="11"/>
      <c r="T2065" s="11"/>
      <c r="U2065" s="11"/>
      <c r="V2065" s="11"/>
      <c r="W2065" s="11"/>
      <c r="X2065" s="11"/>
      <c r="Y2065" s="11"/>
      <c r="Z2065" s="11"/>
      <c r="AA2065" s="11"/>
      <c r="AB2065" s="11"/>
      <c r="AC2065" s="11"/>
      <c r="AD2065" s="11"/>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c r="BC2065" s="11"/>
      <c r="BD2065" s="11"/>
      <c r="BE2065" s="11"/>
      <c r="BF2065" s="11"/>
      <c r="BG2065" s="11"/>
      <c r="BH2065" s="11"/>
      <c r="BI2065" s="11"/>
      <c r="BJ2065" s="11"/>
      <c r="BK2065" s="11"/>
      <c r="BL2065" s="11"/>
      <c r="BM2065" s="11"/>
      <c r="BN2065" s="11"/>
      <c r="BO2065" s="11"/>
      <c r="BP2065" s="11"/>
      <c r="BQ2065" s="11"/>
      <c r="BR2065" s="16" t="str">
        <v>0- Port Costs</v>
      </c>
      <c r="BV2065" s="16" t="str">
        <v>0- Port Value</v>
      </c>
      <c r="BW2065" s="11"/>
      <c r="BX2065" s="16" t="str">
        <v>0</v>
      </c>
    </row>
    <row r="2066" spans="8:76" hidden="1" outlineLevel="1" x14ac:dyDescent="0.3">
      <c r="H2066" s="16" t="str">
        <v>0 - BM Costs</v>
      </c>
      <c r="L2066" s="16" t="str">
        <v>0 - BM Port</v>
      </c>
      <c r="N2066" s="16" t="str">
        <v>0 - Port Assets</v>
      </c>
      <c r="O2066" s="11"/>
      <c r="P2066" s="11"/>
      <c r="Q2066" s="11"/>
      <c r="R2066" s="11"/>
      <c r="S2066" s="11"/>
      <c r="T2066" s="11"/>
      <c r="U2066" s="11"/>
      <c r="V2066" s="11"/>
      <c r="W2066" s="11"/>
      <c r="X2066" s="11"/>
      <c r="Y2066" s="11"/>
      <c r="Z2066" s="11"/>
      <c r="AA2066" s="11"/>
      <c r="AB2066" s="11"/>
      <c r="AC2066" s="11"/>
      <c r="AD2066" s="11"/>
      <c r="AE2066" s="11"/>
      <c r="AF2066" s="11"/>
      <c r="AG2066" s="11"/>
      <c r="AH2066" s="11"/>
      <c r="AI2066" s="11"/>
      <c r="AJ2066" s="11"/>
      <c r="AK2066" s="11"/>
      <c r="AL2066" s="11"/>
      <c r="AM2066" s="11"/>
      <c r="AN2066" s="11"/>
      <c r="AO2066" s="11"/>
      <c r="AP2066" s="11"/>
      <c r="AQ2066" s="11"/>
      <c r="AR2066" s="11"/>
      <c r="AS2066" s="11"/>
      <c r="AT2066" s="11"/>
      <c r="AU2066" s="11"/>
      <c r="AV2066" s="11"/>
      <c r="AW2066" s="11"/>
      <c r="AX2066" s="11"/>
      <c r="AY2066" s="11"/>
      <c r="AZ2066" s="11"/>
      <c r="BA2066" s="11"/>
      <c r="BB2066" s="11"/>
      <c r="BC2066" s="11"/>
      <c r="BD2066" s="11"/>
      <c r="BE2066" s="11"/>
      <c r="BF2066" s="11"/>
      <c r="BG2066" s="11"/>
      <c r="BH2066" s="11"/>
      <c r="BI2066" s="11"/>
      <c r="BJ2066" s="11"/>
      <c r="BK2066" s="11"/>
      <c r="BL2066" s="11"/>
      <c r="BM2066" s="11"/>
      <c r="BN2066" s="11"/>
      <c r="BO2066" s="11"/>
      <c r="BP2066" s="11"/>
      <c r="BQ2066" s="11"/>
      <c r="BR2066" s="16" t="str">
        <v>0- Port Costs</v>
      </c>
      <c r="BV2066" s="16" t="str">
        <v>0- Port Value</v>
      </c>
      <c r="BW2066" s="11"/>
      <c r="BX2066" s="16" t="str">
        <v>0</v>
      </c>
    </row>
    <row r="2067" spans="8:76" hidden="1" outlineLevel="1" x14ac:dyDescent="0.3">
      <c r="H2067" s="16" t="str">
        <v>0 - BM Costs</v>
      </c>
      <c r="L2067" s="16" t="str">
        <v>0 - BM Port</v>
      </c>
      <c r="N2067" s="16" t="str">
        <v>0 - Port Assets</v>
      </c>
      <c r="O2067" s="11"/>
      <c r="P2067" s="11"/>
      <c r="Q2067" s="11"/>
      <c r="R2067" s="11"/>
      <c r="S2067" s="11"/>
      <c r="T2067" s="11"/>
      <c r="U2067" s="11"/>
      <c r="V2067" s="11"/>
      <c r="W2067" s="11"/>
      <c r="X2067" s="11"/>
      <c r="Y2067" s="11"/>
      <c r="Z2067" s="11"/>
      <c r="AA2067" s="11"/>
      <c r="AB2067" s="11"/>
      <c r="AC2067" s="11"/>
      <c r="AD2067" s="11"/>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c r="BC2067" s="11"/>
      <c r="BD2067" s="11"/>
      <c r="BE2067" s="11"/>
      <c r="BF2067" s="11"/>
      <c r="BG2067" s="11"/>
      <c r="BH2067" s="11"/>
      <c r="BI2067" s="11"/>
      <c r="BJ2067" s="11"/>
      <c r="BK2067" s="11"/>
      <c r="BL2067" s="11"/>
      <c r="BM2067" s="11"/>
      <c r="BN2067" s="11"/>
      <c r="BO2067" s="11"/>
      <c r="BP2067" s="11"/>
      <c r="BQ2067" s="11"/>
      <c r="BR2067" s="16" t="str">
        <v>0- Port Costs</v>
      </c>
      <c r="BV2067" s="16" t="str">
        <v>0- Port Value</v>
      </c>
      <c r="BW2067" s="11"/>
      <c r="BX2067" s="16" t="str">
        <v>0</v>
      </c>
    </row>
    <row r="2068" spans="8:76" hidden="1" outlineLevel="1" x14ac:dyDescent="0.3">
      <c r="H2068" s="16" t="str">
        <v>0 - BM Costs</v>
      </c>
      <c r="L2068" s="16" t="str">
        <v>0 - BM Port</v>
      </c>
      <c r="N2068" s="16" t="str">
        <v>0 - Port Assets</v>
      </c>
      <c r="O2068" s="11"/>
      <c r="P2068" s="11"/>
      <c r="Q2068" s="11"/>
      <c r="R2068" s="11"/>
      <c r="S2068" s="11"/>
      <c r="T2068" s="11"/>
      <c r="U2068" s="11"/>
      <c r="V2068" s="11"/>
      <c r="W2068" s="11"/>
      <c r="X2068" s="11"/>
      <c r="Y2068" s="11"/>
      <c r="Z2068" s="11"/>
      <c r="AA2068" s="11"/>
      <c r="AB2068" s="11"/>
      <c r="AC2068" s="11"/>
      <c r="AD2068" s="11"/>
      <c r="AE2068" s="11"/>
      <c r="AF2068" s="11"/>
      <c r="AG2068" s="11"/>
      <c r="AH2068" s="11"/>
      <c r="AI2068" s="11"/>
      <c r="AJ2068" s="11"/>
      <c r="AK2068" s="11"/>
      <c r="AL2068" s="11"/>
      <c r="AM2068" s="11"/>
      <c r="AN2068" s="11"/>
      <c r="AO2068" s="11"/>
      <c r="AP2068" s="11"/>
      <c r="AQ2068" s="11"/>
      <c r="AR2068" s="11"/>
      <c r="AS2068" s="11"/>
      <c r="AT2068" s="11"/>
      <c r="AU2068" s="11"/>
      <c r="AV2068" s="11"/>
      <c r="AW2068" s="11"/>
      <c r="AX2068" s="11"/>
      <c r="AY2068" s="11"/>
      <c r="AZ2068" s="11"/>
      <c r="BA2068" s="11"/>
      <c r="BB2068" s="11"/>
      <c r="BC2068" s="11"/>
      <c r="BD2068" s="11"/>
      <c r="BE2068" s="11"/>
      <c r="BF2068" s="11"/>
      <c r="BG2068" s="11"/>
      <c r="BH2068" s="11"/>
      <c r="BI2068" s="11"/>
      <c r="BJ2068" s="11"/>
      <c r="BK2068" s="11"/>
      <c r="BL2068" s="11"/>
      <c r="BM2068" s="11"/>
      <c r="BN2068" s="11"/>
      <c r="BO2068" s="11"/>
      <c r="BP2068" s="11"/>
      <c r="BQ2068" s="11"/>
      <c r="BR2068" s="16" t="str">
        <v>0- Port Costs</v>
      </c>
      <c r="BV2068" s="16" t="str">
        <v>0- Port Value</v>
      </c>
      <c r="BW2068" s="11"/>
      <c r="BX2068" s="16" t="str">
        <v>0</v>
      </c>
    </row>
    <row r="2069" spans="8:76" hidden="1" outlineLevel="1" x14ac:dyDescent="0.3">
      <c r="H2069" s="16" t="str">
        <v>0 - BM Costs</v>
      </c>
      <c r="L2069" s="16" t="str">
        <v>0 - BM Port</v>
      </c>
      <c r="N2069" s="16" t="str">
        <v>0 - Port Assets</v>
      </c>
      <c r="O2069" s="11"/>
      <c r="P2069" s="11"/>
      <c r="Q2069" s="11"/>
      <c r="R2069" s="11"/>
      <c r="S2069" s="11"/>
      <c r="T2069" s="11"/>
      <c r="U2069" s="11"/>
      <c r="V2069" s="11"/>
      <c r="W2069" s="11"/>
      <c r="X2069" s="11"/>
      <c r="Y2069" s="11"/>
      <c r="Z2069" s="11"/>
      <c r="AA2069" s="11"/>
      <c r="AB2069" s="11"/>
      <c r="AC2069" s="11"/>
      <c r="AD2069" s="11"/>
      <c r="AE2069" s="11"/>
      <c r="AF2069" s="11"/>
      <c r="AG2069" s="11"/>
      <c r="AH2069" s="11"/>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c r="BC2069" s="11"/>
      <c r="BD2069" s="11"/>
      <c r="BE2069" s="11"/>
      <c r="BF2069" s="11"/>
      <c r="BG2069" s="11"/>
      <c r="BH2069" s="11"/>
      <c r="BI2069" s="11"/>
      <c r="BJ2069" s="11"/>
      <c r="BK2069" s="11"/>
      <c r="BL2069" s="11"/>
      <c r="BM2069" s="11"/>
      <c r="BN2069" s="11"/>
      <c r="BO2069" s="11"/>
      <c r="BP2069" s="11"/>
      <c r="BQ2069" s="11"/>
      <c r="BR2069" s="16" t="str">
        <v>0- Port Costs</v>
      </c>
      <c r="BV2069" s="16" t="str">
        <v>0- Port Value</v>
      </c>
      <c r="BW2069" s="11"/>
      <c r="BX2069" s="16" t="str">
        <v>0</v>
      </c>
    </row>
    <row r="2070" spans="8:76" hidden="1" outlineLevel="1" x14ac:dyDescent="0.3">
      <c r="H2070" s="16" t="str">
        <v>0 - BM Costs</v>
      </c>
      <c r="L2070" s="16" t="str">
        <v>0 - BM Port</v>
      </c>
      <c r="N2070" s="16" t="str">
        <v>0 - Port Assets</v>
      </c>
      <c r="O2070" s="11"/>
      <c r="P2070" s="11"/>
      <c r="Q2070" s="11"/>
      <c r="R2070" s="11"/>
      <c r="S2070" s="11"/>
      <c r="T2070" s="11"/>
      <c r="U2070" s="11"/>
      <c r="V2070" s="11"/>
      <c r="W2070" s="11"/>
      <c r="X2070" s="11"/>
      <c r="Y2070" s="11"/>
      <c r="Z2070" s="11"/>
      <c r="AA2070" s="11"/>
      <c r="AB2070" s="11"/>
      <c r="AC2070" s="11"/>
      <c r="AD2070" s="11"/>
      <c r="AE2070" s="11"/>
      <c r="AF2070" s="11"/>
      <c r="AG2070" s="11"/>
      <c r="AH2070" s="11"/>
      <c r="AI2070" s="11"/>
      <c r="AJ2070" s="11"/>
      <c r="AK2070" s="11"/>
      <c r="AL2070" s="11"/>
      <c r="AM2070" s="11"/>
      <c r="AN2070" s="11"/>
      <c r="AO2070" s="11"/>
      <c r="AP2070" s="11"/>
      <c r="AQ2070" s="11"/>
      <c r="AR2070" s="11"/>
      <c r="AS2070" s="11"/>
      <c r="AT2070" s="11"/>
      <c r="AU2070" s="11"/>
      <c r="AV2070" s="11"/>
      <c r="AW2070" s="11"/>
      <c r="AX2070" s="11"/>
      <c r="AY2070" s="11"/>
      <c r="AZ2070" s="11"/>
      <c r="BA2070" s="11"/>
      <c r="BB2070" s="11"/>
      <c r="BC2070" s="11"/>
      <c r="BD2070" s="11"/>
      <c r="BE2070" s="11"/>
      <c r="BF2070" s="11"/>
      <c r="BG2070" s="11"/>
      <c r="BH2070" s="11"/>
      <c r="BI2070" s="11"/>
      <c r="BJ2070" s="11"/>
      <c r="BK2070" s="11"/>
      <c r="BL2070" s="11"/>
      <c r="BM2070" s="11"/>
      <c r="BN2070" s="11"/>
      <c r="BO2070" s="11"/>
      <c r="BP2070" s="11"/>
      <c r="BQ2070" s="11"/>
      <c r="BR2070" s="16" t="str">
        <v>0- Port Costs</v>
      </c>
      <c r="BV2070" s="16" t="str">
        <v>0- Port Value</v>
      </c>
      <c r="BW2070" s="11"/>
      <c r="BX2070" s="16" t="str">
        <v>0</v>
      </c>
    </row>
    <row r="2071" spans="8:76" hidden="1" outlineLevel="1" x14ac:dyDescent="0.3">
      <c r="H2071" s="16" t="str">
        <v>0 - BM Costs</v>
      </c>
      <c r="L2071" s="16" t="str">
        <v>0 - BM Port</v>
      </c>
      <c r="N2071" s="16" t="str">
        <v>0 - Port Assets</v>
      </c>
      <c r="O2071" s="11"/>
      <c r="P2071" s="11"/>
      <c r="Q2071" s="11"/>
      <c r="R2071" s="11"/>
      <c r="S2071" s="11"/>
      <c r="T2071" s="11"/>
      <c r="U2071" s="11"/>
      <c r="V2071" s="11"/>
      <c r="W2071" s="11"/>
      <c r="X2071" s="11"/>
      <c r="Y2071" s="11"/>
      <c r="Z2071" s="11"/>
      <c r="AA2071" s="11"/>
      <c r="AB2071" s="11"/>
      <c r="AC2071" s="11"/>
      <c r="AD2071" s="11"/>
      <c r="AE2071" s="11"/>
      <c r="AF2071" s="11"/>
      <c r="AG2071" s="11"/>
      <c r="AH2071" s="11"/>
      <c r="AI2071" s="11"/>
      <c r="AJ2071" s="11"/>
      <c r="AK2071" s="11"/>
      <c r="AL2071" s="11"/>
      <c r="AM2071" s="11"/>
      <c r="AN2071" s="11"/>
      <c r="AO2071" s="11"/>
      <c r="AP2071" s="11"/>
      <c r="AQ2071" s="11"/>
      <c r="AR2071" s="11"/>
      <c r="AS2071" s="11"/>
      <c r="AT2071" s="11"/>
      <c r="AU2071" s="11"/>
      <c r="AV2071" s="11"/>
      <c r="AW2071" s="11"/>
      <c r="AX2071" s="11"/>
      <c r="AY2071" s="11"/>
      <c r="AZ2071" s="11"/>
      <c r="BA2071" s="11"/>
      <c r="BB2071" s="11"/>
      <c r="BC2071" s="11"/>
      <c r="BD2071" s="11"/>
      <c r="BE2071" s="11"/>
      <c r="BF2071" s="11"/>
      <c r="BG2071" s="11"/>
      <c r="BH2071" s="11"/>
      <c r="BI2071" s="11"/>
      <c r="BJ2071" s="11"/>
      <c r="BK2071" s="11"/>
      <c r="BL2071" s="11"/>
      <c r="BM2071" s="11"/>
      <c r="BN2071" s="11"/>
      <c r="BO2071" s="11"/>
      <c r="BP2071" s="11"/>
      <c r="BQ2071" s="11"/>
      <c r="BR2071" s="16" t="str">
        <v>0- Port Costs</v>
      </c>
      <c r="BV2071" s="16" t="str">
        <v>0- Port Value</v>
      </c>
      <c r="BW2071" s="11"/>
      <c r="BX2071" s="16" t="str">
        <v>0</v>
      </c>
    </row>
    <row r="2072" spans="8:76" hidden="1" outlineLevel="1" x14ac:dyDescent="0.3">
      <c r="H2072" s="16" t="str">
        <v>0 - BM Costs</v>
      </c>
      <c r="L2072" s="16" t="str">
        <v>0 - BM Port</v>
      </c>
      <c r="N2072" s="16" t="str">
        <v>0 - Port Assets</v>
      </c>
      <c r="O2072" s="11"/>
      <c r="P2072" s="11"/>
      <c r="Q2072" s="11"/>
      <c r="R2072" s="11"/>
      <c r="S2072" s="11"/>
      <c r="T2072" s="11"/>
      <c r="U2072" s="11"/>
      <c r="V2072" s="11"/>
      <c r="W2072" s="11"/>
      <c r="X2072" s="11"/>
      <c r="Y2072" s="11"/>
      <c r="Z2072" s="11"/>
      <c r="AA2072" s="11"/>
      <c r="AB2072" s="11"/>
      <c r="AC2072" s="11"/>
      <c r="AD2072" s="11"/>
      <c r="AE2072" s="11"/>
      <c r="AF2072" s="11"/>
      <c r="AG2072" s="11"/>
      <c r="AH2072" s="11"/>
      <c r="AI2072" s="11"/>
      <c r="AJ2072" s="11"/>
      <c r="AK2072" s="11"/>
      <c r="AL2072" s="11"/>
      <c r="AM2072" s="11"/>
      <c r="AN2072" s="11"/>
      <c r="AO2072" s="11"/>
      <c r="AP2072" s="11"/>
      <c r="AQ2072" s="11"/>
      <c r="AR2072" s="11"/>
      <c r="AS2072" s="11"/>
      <c r="AT2072" s="11"/>
      <c r="AU2072" s="11"/>
      <c r="AV2072" s="11"/>
      <c r="AW2072" s="11"/>
      <c r="AX2072" s="11"/>
      <c r="AY2072" s="11"/>
      <c r="AZ2072" s="11"/>
      <c r="BA2072" s="11"/>
      <c r="BB2072" s="11"/>
      <c r="BC2072" s="11"/>
      <c r="BD2072" s="11"/>
      <c r="BE2072" s="11"/>
      <c r="BF2072" s="11"/>
      <c r="BG2072" s="11"/>
      <c r="BH2072" s="11"/>
      <c r="BI2072" s="11"/>
      <c r="BJ2072" s="11"/>
      <c r="BK2072" s="11"/>
      <c r="BL2072" s="11"/>
      <c r="BM2072" s="11"/>
      <c r="BN2072" s="11"/>
      <c r="BO2072" s="11"/>
      <c r="BP2072" s="11"/>
      <c r="BQ2072" s="11"/>
      <c r="BR2072" s="16" t="str">
        <v>0- Port Costs</v>
      </c>
      <c r="BV2072" s="16" t="str">
        <v>0- Port Value</v>
      </c>
      <c r="BW2072" s="11"/>
      <c r="BX2072" s="16" t="str">
        <v>0</v>
      </c>
    </row>
    <row r="2073" spans="8:76" hidden="1" outlineLevel="1" x14ac:dyDescent="0.3">
      <c r="H2073" s="16" t="str">
        <v>0 - BM Costs</v>
      </c>
      <c r="L2073" s="16" t="str">
        <v>0 - BM Port</v>
      </c>
      <c r="N2073" s="16" t="str">
        <v>0 - Port Assets</v>
      </c>
      <c r="O2073" s="11"/>
      <c r="P2073" s="11"/>
      <c r="Q2073" s="11"/>
      <c r="R2073" s="11"/>
      <c r="S2073" s="11"/>
      <c r="T2073" s="11"/>
      <c r="U2073" s="11"/>
      <c r="V2073" s="11"/>
      <c r="W2073" s="11"/>
      <c r="X2073" s="11"/>
      <c r="Y2073" s="11"/>
      <c r="Z2073" s="11"/>
      <c r="AA2073" s="11"/>
      <c r="AB2073" s="11"/>
      <c r="AC2073" s="11"/>
      <c r="AD2073" s="11"/>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c r="BC2073" s="11"/>
      <c r="BD2073" s="11"/>
      <c r="BE2073" s="11"/>
      <c r="BF2073" s="11"/>
      <c r="BG2073" s="11"/>
      <c r="BH2073" s="11"/>
      <c r="BI2073" s="11"/>
      <c r="BJ2073" s="11"/>
      <c r="BK2073" s="11"/>
      <c r="BL2073" s="11"/>
      <c r="BM2073" s="11"/>
      <c r="BN2073" s="11"/>
      <c r="BO2073" s="11"/>
      <c r="BP2073" s="11"/>
      <c r="BQ2073" s="11"/>
      <c r="BR2073" s="16" t="str">
        <v>0- Port Costs</v>
      </c>
      <c r="BV2073" s="16" t="str">
        <v>0- Port Value</v>
      </c>
      <c r="BW2073" s="11"/>
      <c r="BX2073" s="16" t="str">
        <v>0</v>
      </c>
    </row>
    <row r="2074" spans="8:76" hidden="1" outlineLevel="1" x14ac:dyDescent="0.3">
      <c r="H2074" s="16" t="str">
        <v>0 - BM Costs</v>
      </c>
      <c r="L2074" s="16" t="str">
        <v>0 - BM Port</v>
      </c>
      <c r="N2074" s="16" t="str">
        <v>0 - Port Assets</v>
      </c>
      <c r="O2074" s="11"/>
      <c r="P2074" s="11"/>
      <c r="Q2074" s="11"/>
      <c r="R2074" s="11"/>
      <c r="S2074" s="11"/>
      <c r="T2074" s="11"/>
      <c r="U2074" s="11"/>
      <c r="V2074" s="11"/>
      <c r="W2074" s="11"/>
      <c r="X2074" s="11"/>
      <c r="Y2074" s="11"/>
      <c r="Z2074" s="11"/>
      <c r="AA2074" s="11"/>
      <c r="AB2074" s="11"/>
      <c r="AC2074" s="11"/>
      <c r="AD2074" s="11"/>
      <c r="AE2074" s="11"/>
      <c r="AF2074" s="11"/>
      <c r="AG2074" s="11"/>
      <c r="AH2074" s="11"/>
      <c r="AI2074" s="11"/>
      <c r="AJ2074" s="11"/>
      <c r="AK2074" s="11"/>
      <c r="AL2074" s="11"/>
      <c r="AM2074" s="11"/>
      <c r="AN2074" s="11"/>
      <c r="AO2074" s="11"/>
      <c r="AP2074" s="11"/>
      <c r="AQ2074" s="11"/>
      <c r="AR2074" s="11"/>
      <c r="AS2074" s="11"/>
      <c r="AT2074" s="11"/>
      <c r="AU2074" s="11"/>
      <c r="AV2074" s="11"/>
      <c r="AW2074" s="11"/>
      <c r="AX2074" s="11"/>
      <c r="AY2074" s="11"/>
      <c r="AZ2074" s="11"/>
      <c r="BA2074" s="11"/>
      <c r="BB2074" s="11"/>
      <c r="BC2074" s="11"/>
      <c r="BD2074" s="11"/>
      <c r="BE2074" s="11"/>
      <c r="BF2074" s="11"/>
      <c r="BG2074" s="11"/>
      <c r="BH2074" s="11"/>
      <c r="BI2074" s="11"/>
      <c r="BJ2074" s="11"/>
      <c r="BK2074" s="11"/>
      <c r="BL2074" s="11"/>
      <c r="BM2074" s="11"/>
      <c r="BN2074" s="11"/>
      <c r="BO2074" s="11"/>
      <c r="BP2074" s="11"/>
      <c r="BQ2074" s="11"/>
      <c r="BR2074" s="16" t="str">
        <v>0- Port Costs</v>
      </c>
      <c r="BV2074" s="16" t="str">
        <v>0- Port Value</v>
      </c>
      <c r="BW2074" s="11"/>
      <c r="BX2074" s="16" t="str">
        <v>0</v>
      </c>
    </row>
    <row r="2075" spans="8:76" hidden="1" outlineLevel="1" x14ac:dyDescent="0.3">
      <c r="H2075" s="16" t="str">
        <v>0 - BM Costs</v>
      </c>
      <c r="L2075" s="16" t="str">
        <v>0 - BM Port</v>
      </c>
      <c r="N2075" s="16" t="str">
        <v>0 - Port Assets</v>
      </c>
      <c r="O2075" s="11"/>
      <c r="P2075" s="11"/>
      <c r="Q2075" s="11"/>
      <c r="R2075" s="11"/>
      <c r="S2075" s="11"/>
      <c r="T2075" s="11"/>
      <c r="U2075" s="11"/>
      <c r="V2075" s="11"/>
      <c r="W2075" s="11"/>
      <c r="X2075" s="11"/>
      <c r="Y2075" s="11"/>
      <c r="Z2075" s="11"/>
      <c r="AA2075" s="11"/>
      <c r="AB2075" s="11"/>
      <c r="AC2075" s="11"/>
      <c r="AD2075" s="11"/>
      <c r="AE2075" s="11"/>
      <c r="AF2075" s="11"/>
      <c r="AG2075" s="11"/>
      <c r="AH2075" s="11"/>
      <c r="AI2075" s="11"/>
      <c r="AJ2075" s="11"/>
      <c r="AK2075" s="11"/>
      <c r="AL2075" s="11"/>
      <c r="AM2075" s="11"/>
      <c r="AN2075" s="11"/>
      <c r="AO2075" s="11"/>
      <c r="AP2075" s="11"/>
      <c r="AQ2075" s="11"/>
      <c r="AR2075" s="11"/>
      <c r="AS2075" s="11"/>
      <c r="AT2075" s="11"/>
      <c r="AU2075" s="11"/>
      <c r="AV2075" s="11"/>
      <c r="AW2075" s="11"/>
      <c r="AX2075" s="11"/>
      <c r="AY2075" s="11"/>
      <c r="AZ2075" s="11"/>
      <c r="BA2075" s="11"/>
      <c r="BB2075" s="11"/>
      <c r="BC2075" s="11"/>
      <c r="BD2075" s="11"/>
      <c r="BE2075" s="11"/>
      <c r="BF2075" s="11"/>
      <c r="BG2075" s="11"/>
      <c r="BH2075" s="11"/>
      <c r="BI2075" s="11"/>
      <c r="BJ2075" s="11"/>
      <c r="BK2075" s="11"/>
      <c r="BL2075" s="11"/>
      <c r="BM2075" s="11"/>
      <c r="BN2075" s="11"/>
      <c r="BO2075" s="11"/>
      <c r="BP2075" s="11"/>
      <c r="BQ2075" s="11"/>
      <c r="BR2075" s="16" t="str">
        <v>0- Port Costs</v>
      </c>
      <c r="BV2075" s="16" t="str">
        <v>0- Port Value</v>
      </c>
      <c r="BW2075" s="11"/>
      <c r="BX2075" s="16" t="str">
        <v>0</v>
      </c>
    </row>
    <row r="2076" spans="8:76" hidden="1" outlineLevel="1" x14ac:dyDescent="0.3">
      <c r="H2076" s="16" t="str">
        <v>0 - BM Costs</v>
      </c>
      <c r="L2076" s="16" t="str">
        <v>0 - BM Port</v>
      </c>
      <c r="N2076" s="16" t="str">
        <v>0 - Port Assets</v>
      </c>
      <c r="O2076" s="11"/>
      <c r="P2076" s="11"/>
      <c r="Q2076" s="11"/>
      <c r="R2076" s="11"/>
      <c r="S2076" s="11"/>
      <c r="T2076" s="11"/>
      <c r="U2076" s="11"/>
      <c r="V2076" s="11"/>
      <c r="W2076" s="11"/>
      <c r="X2076" s="11"/>
      <c r="Y2076" s="11"/>
      <c r="Z2076" s="11"/>
      <c r="AA2076" s="11"/>
      <c r="AB2076" s="11"/>
      <c r="AC2076" s="11"/>
      <c r="AD2076" s="11"/>
      <c r="AE2076" s="11"/>
      <c r="AF2076" s="11"/>
      <c r="AG2076" s="11"/>
      <c r="AH2076" s="11"/>
      <c r="AI2076" s="11"/>
      <c r="AJ2076" s="11"/>
      <c r="AK2076" s="11"/>
      <c r="AL2076" s="11"/>
      <c r="AM2076" s="11"/>
      <c r="AN2076" s="11"/>
      <c r="AO2076" s="11"/>
      <c r="AP2076" s="11"/>
      <c r="AQ2076" s="11"/>
      <c r="AR2076" s="11"/>
      <c r="AS2076" s="11"/>
      <c r="AT2076" s="11"/>
      <c r="AU2076" s="11"/>
      <c r="AV2076" s="11"/>
      <c r="AW2076" s="11"/>
      <c r="AX2076" s="11"/>
      <c r="AY2076" s="11"/>
      <c r="AZ2076" s="11"/>
      <c r="BA2076" s="11"/>
      <c r="BB2076" s="11"/>
      <c r="BC2076" s="11"/>
      <c r="BD2076" s="11"/>
      <c r="BE2076" s="11"/>
      <c r="BF2076" s="11"/>
      <c r="BG2076" s="11"/>
      <c r="BH2076" s="11"/>
      <c r="BI2076" s="11"/>
      <c r="BJ2076" s="11"/>
      <c r="BK2076" s="11"/>
      <c r="BL2076" s="11"/>
      <c r="BM2076" s="11"/>
      <c r="BN2076" s="11"/>
      <c r="BO2076" s="11"/>
      <c r="BP2076" s="11"/>
      <c r="BQ2076" s="11"/>
      <c r="BR2076" s="16" t="str">
        <v>0- Port Costs</v>
      </c>
      <c r="BV2076" s="16" t="str">
        <v>0- Port Value</v>
      </c>
      <c r="BW2076" s="11"/>
      <c r="BX2076" s="16" t="str">
        <v>0</v>
      </c>
    </row>
    <row r="2077" spans="8:76" hidden="1" outlineLevel="1" x14ac:dyDescent="0.3">
      <c r="H2077" s="16" t="str">
        <v>0 - BM Costs</v>
      </c>
      <c r="L2077" s="16" t="str">
        <v>0 - BM Port</v>
      </c>
      <c r="N2077" s="16" t="str">
        <v>0 - Port Assets</v>
      </c>
      <c r="O2077" s="11"/>
      <c r="P2077" s="11"/>
      <c r="Q2077" s="11"/>
      <c r="R2077" s="11"/>
      <c r="S2077" s="11"/>
      <c r="T2077" s="11"/>
      <c r="U2077" s="11"/>
      <c r="V2077" s="11"/>
      <c r="W2077" s="11"/>
      <c r="X2077" s="11"/>
      <c r="Y2077" s="11"/>
      <c r="Z2077" s="11"/>
      <c r="AA2077" s="11"/>
      <c r="AB2077" s="11"/>
      <c r="AC2077" s="11"/>
      <c r="AD2077" s="11"/>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c r="BC2077" s="11"/>
      <c r="BD2077" s="11"/>
      <c r="BE2077" s="11"/>
      <c r="BF2077" s="11"/>
      <c r="BG2077" s="11"/>
      <c r="BH2077" s="11"/>
      <c r="BI2077" s="11"/>
      <c r="BJ2077" s="11"/>
      <c r="BK2077" s="11"/>
      <c r="BL2077" s="11"/>
      <c r="BM2077" s="11"/>
      <c r="BN2077" s="11"/>
      <c r="BO2077" s="11"/>
      <c r="BP2077" s="11"/>
      <c r="BQ2077" s="11"/>
      <c r="BR2077" s="16" t="str">
        <v>0- Port Costs</v>
      </c>
      <c r="BV2077" s="16" t="str">
        <v>0- Port Value</v>
      </c>
      <c r="BW2077" s="11"/>
      <c r="BX2077" s="16" t="str">
        <v>0</v>
      </c>
    </row>
    <row r="2078" spans="8:76" hidden="1" outlineLevel="1" x14ac:dyDescent="0.3">
      <c r="H2078" s="16" t="str">
        <v>0 - BM Costs</v>
      </c>
      <c r="L2078" s="16" t="str">
        <v>0 - BM Port</v>
      </c>
      <c r="N2078" s="16" t="str">
        <v>0 - Port Assets</v>
      </c>
      <c r="O2078" s="11"/>
      <c r="P2078" s="11"/>
      <c r="Q2078" s="11"/>
      <c r="R2078" s="11"/>
      <c r="S2078" s="11"/>
      <c r="T2078" s="11"/>
      <c r="U2078" s="11"/>
      <c r="V2078" s="11"/>
      <c r="W2078" s="11"/>
      <c r="X2078" s="11"/>
      <c r="Y2078" s="11"/>
      <c r="Z2078" s="11"/>
      <c r="AA2078" s="11"/>
      <c r="AB2078" s="11"/>
      <c r="AC2078" s="11"/>
      <c r="AD2078" s="11"/>
      <c r="AE2078" s="11"/>
      <c r="AF2078" s="11"/>
      <c r="AG2078" s="11"/>
      <c r="AH2078" s="11"/>
      <c r="AI2078" s="11"/>
      <c r="AJ2078" s="11"/>
      <c r="AK2078" s="11"/>
      <c r="AL2078" s="11"/>
      <c r="AM2078" s="11"/>
      <c r="AN2078" s="11"/>
      <c r="AO2078" s="11"/>
      <c r="AP2078" s="11"/>
      <c r="AQ2078" s="11"/>
      <c r="AR2078" s="11"/>
      <c r="AS2078" s="11"/>
      <c r="AT2078" s="11"/>
      <c r="AU2078" s="11"/>
      <c r="AV2078" s="11"/>
      <c r="AW2078" s="11"/>
      <c r="AX2078" s="11"/>
      <c r="AY2078" s="11"/>
      <c r="AZ2078" s="11"/>
      <c r="BA2078" s="11"/>
      <c r="BB2078" s="11"/>
      <c r="BC2078" s="11"/>
      <c r="BD2078" s="11"/>
      <c r="BE2078" s="11"/>
      <c r="BF2078" s="11"/>
      <c r="BG2078" s="11"/>
      <c r="BH2078" s="11"/>
      <c r="BI2078" s="11"/>
      <c r="BJ2078" s="11"/>
      <c r="BK2078" s="11"/>
      <c r="BL2078" s="11"/>
      <c r="BM2078" s="11"/>
      <c r="BN2078" s="11"/>
      <c r="BO2078" s="11"/>
      <c r="BP2078" s="11"/>
      <c r="BQ2078" s="11"/>
      <c r="BR2078" s="16" t="str">
        <v>0- Port Costs</v>
      </c>
      <c r="BV2078" s="16" t="str">
        <v>0- Port Value</v>
      </c>
      <c r="BW2078" s="11"/>
      <c r="BX2078" s="16" t="str">
        <v>0</v>
      </c>
    </row>
    <row r="2079" spans="8:76" hidden="1" outlineLevel="1" x14ac:dyDescent="0.3">
      <c r="H2079" s="16" t="str">
        <v>0 - BM Costs</v>
      </c>
      <c r="L2079" s="16" t="str">
        <v>0 - BM Port</v>
      </c>
      <c r="N2079" s="16" t="str">
        <v>0 - Port Assets</v>
      </c>
      <c r="O2079" s="11"/>
      <c r="P2079" s="11"/>
      <c r="Q2079" s="11"/>
      <c r="R2079" s="11"/>
      <c r="S2079" s="11"/>
      <c r="T2079" s="11"/>
      <c r="U2079" s="11"/>
      <c r="V2079" s="11"/>
      <c r="W2079" s="11"/>
      <c r="X2079" s="11"/>
      <c r="Y2079" s="11"/>
      <c r="Z2079" s="11"/>
      <c r="AA2079" s="11"/>
      <c r="AB2079" s="11"/>
      <c r="AC2079" s="11"/>
      <c r="AD2079" s="11"/>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c r="BC2079" s="11"/>
      <c r="BD2079" s="11"/>
      <c r="BE2079" s="11"/>
      <c r="BF2079" s="11"/>
      <c r="BG2079" s="11"/>
      <c r="BH2079" s="11"/>
      <c r="BI2079" s="11"/>
      <c r="BJ2079" s="11"/>
      <c r="BK2079" s="11"/>
      <c r="BL2079" s="11"/>
      <c r="BM2079" s="11"/>
      <c r="BN2079" s="11"/>
      <c r="BO2079" s="11"/>
      <c r="BP2079" s="11"/>
      <c r="BQ2079" s="11"/>
      <c r="BR2079" s="16" t="str">
        <v>0- Port Costs</v>
      </c>
      <c r="BV2079" s="16" t="str">
        <v>0- Port Value</v>
      </c>
      <c r="BW2079" s="11"/>
      <c r="BX2079" s="16" t="str">
        <v>0</v>
      </c>
    </row>
    <row r="2080" spans="8:76" hidden="1" outlineLevel="1" x14ac:dyDescent="0.3">
      <c r="H2080" s="16" t="str">
        <v>0 - BM Costs</v>
      </c>
      <c r="L2080" s="16" t="str">
        <v>0 - BM Port</v>
      </c>
      <c r="N2080" s="16" t="str">
        <v>0 - Port Assets</v>
      </c>
      <c r="O2080" s="11"/>
      <c r="P2080" s="11"/>
      <c r="Q2080" s="11"/>
      <c r="R2080" s="11"/>
      <c r="S2080" s="11"/>
      <c r="T2080" s="11"/>
      <c r="U2080" s="11"/>
      <c r="V2080" s="11"/>
      <c r="W2080" s="11"/>
      <c r="X2080" s="11"/>
      <c r="Y2080" s="11"/>
      <c r="Z2080" s="11"/>
      <c r="AA2080" s="11"/>
      <c r="AB2080" s="11"/>
      <c r="AC2080" s="11"/>
      <c r="AD2080" s="11"/>
      <c r="AE2080" s="11"/>
      <c r="AF2080" s="11"/>
      <c r="AG2080" s="11"/>
      <c r="AH2080" s="11"/>
      <c r="AI2080" s="11"/>
      <c r="AJ2080" s="11"/>
      <c r="AK2080" s="11"/>
      <c r="AL2080" s="11"/>
      <c r="AM2080" s="11"/>
      <c r="AN2080" s="11"/>
      <c r="AO2080" s="11"/>
      <c r="AP2080" s="11"/>
      <c r="AQ2080" s="11"/>
      <c r="AR2080" s="11"/>
      <c r="AS2080" s="11"/>
      <c r="AT2080" s="11"/>
      <c r="AU2080" s="11"/>
      <c r="AV2080" s="11"/>
      <c r="AW2080" s="11"/>
      <c r="AX2080" s="11"/>
      <c r="AY2080" s="11"/>
      <c r="AZ2080" s="11"/>
      <c r="BA2080" s="11"/>
      <c r="BB2080" s="11"/>
      <c r="BC2080" s="11"/>
      <c r="BD2080" s="11"/>
      <c r="BE2080" s="11"/>
      <c r="BF2080" s="11"/>
      <c r="BG2080" s="11"/>
      <c r="BH2080" s="11"/>
      <c r="BI2080" s="11"/>
      <c r="BJ2080" s="11"/>
      <c r="BK2080" s="11"/>
      <c r="BL2080" s="11"/>
      <c r="BM2080" s="11"/>
      <c r="BN2080" s="11"/>
      <c r="BO2080" s="11"/>
      <c r="BP2080" s="11"/>
      <c r="BQ2080" s="11"/>
      <c r="BR2080" s="16" t="str">
        <v>0- Port Costs</v>
      </c>
      <c r="BV2080" s="16" t="str">
        <v>0- Port Value</v>
      </c>
      <c r="BW2080" s="11"/>
      <c r="BX2080" s="16" t="str">
        <v>0</v>
      </c>
    </row>
    <row r="2081" spans="8:76" hidden="1" outlineLevel="1" x14ac:dyDescent="0.3">
      <c r="H2081" s="16" t="str">
        <v>0 - BM Costs</v>
      </c>
      <c r="L2081" s="16" t="str">
        <v>0 - BM Port</v>
      </c>
      <c r="N2081" s="16" t="str">
        <v>0 - Port Assets</v>
      </c>
      <c r="O2081" s="11"/>
      <c r="P2081" s="11"/>
      <c r="Q2081" s="11"/>
      <c r="R2081" s="11"/>
      <c r="S2081" s="11"/>
      <c r="T2081" s="11"/>
      <c r="U2081" s="11"/>
      <c r="V2081" s="11"/>
      <c r="W2081" s="11"/>
      <c r="X2081" s="11"/>
      <c r="Y2081" s="11"/>
      <c r="Z2081" s="11"/>
      <c r="AA2081" s="11"/>
      <c r="AB2081" s="11"/>
      <c r="AC2081" s="11"/>
      <c r="AD2081" s="11"/>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c r="BC2081" s="11"/>
      <c r="BD2081" s="11"/>
      <c r="BE2081" s="11"/>
      <c r="BF2081" s="11"/>
      <c r="BG2081" s="11"/>
      <c r="BH2081" s="11"/>
      <c r="BI2081" s="11"/>
      <c r="BJ2081" s="11"/>
      <c r="BK2081" s="11"/>
      <c r="BL2081" s="11"/>
      <c r="BM2081" s="11"/>
      <c r="BN2081" s="11"/>
      <c r="BO2081" s="11"/>
      <c r="BP2081" s="11"/>
      <c r="BQ2081" s="11"/>
      <c r="BR2081" s="16" t="str">
        <v>0- Port Costs</v>
      </c>
      <c r="BV2081" s="16" t="str">
        <v>0- Port Value</v>
      </c>
      <c r="BW2081" s="11"/>
      <c r="BX2081" s="16" t="str">
        <v>0</v>
      </c>
    </row>
    <row r="2082" spans="8:76" hidden="1" outlineLevel="1" x14ac:dyDescent="0.3">
      <c r="H2082" s="16" t="str">
        <v>0 - BM Costs</v>
      </c>
      <c r="L2082" s="16" t="str">
        <v>0 - BM Port</v>
      </c>
      <c r="N2082" s="16" t="str">
        <v>0 - Port Assets</v>
      </c>
      <c r="O2082" s="11"/>
      <c r="P2082" s="11"/>
      <c r="Q2082" s="11"/>
      <c r="R2082" s="11"/>
      <c r="S2082" s="11"/>
      <c r="T2082" s="11"/>
      <c r="U2082" s="11"/>
      <c r="V2082" s="11"/>
      <c r="W2082" s="11"/>
      <c r="X2082" s="11"/>
      <c r="Y2082" s="11"/>
      <c r="Z2082" s="11"/>
      <c r="AA2082" s="11"/>
      <c r="AB2082" s="11"/>
      <c r="AC2082" s="11"/>
      <c r="AD2082" s="11"/>
      <c r="AE2082" s="11"/>
      <c r="AF2082" s="11"/>
      <c r="AG2082" s="11"/>
      <c r="AH2082" s="11"/>
      <c r="AI2082" s="11"/>
      <c r="AJ2082" s="11"/>
      <c r="AK2082" s="11"/>
      <c r="AL2082" s="11"/>
      <c r="AM2082" s="11"/>
      <c r="AN2082" s="11"/>
      <c r="AO2082" s="11"/>
      <c r="AP2082" s="11"/>
      <c r="AQ2082" s="11"/>
      <c r="AR2082" s="11"/>
      <c r="AS2082" s="11"/>
      <c r="AT2082" s="11"/>
      <c r="AU2082" s="11"/>
      <c r="AV2082" s="11"/>
      <c r="AW2082" s="11"/>
      <c r="AX2082" s="11"/>
      <c r="AY2082" s="11"/>
      <c r="AZ2082" s="11"/>
      <c r="BA2082" s="11"/>
      <c r="BB2082" s="11"/>
      <c r="BC2082" s="11"/>
      <c r="BD2082" s="11"/>
      <c r="BE2082" s="11"/>
      <c r="BF2082" s="11"/>
      <c r="BG2082" s="11"/>
      <c r="BH2082" s="11"/>
      <c r="BI2082" s="11"/>
      <c r="BJ2082" s="11"/>
      <c r="BK2082" s="11"/>
      <c r="BL2082" s="11"/>
      <c r="BM2082" s="11"/>
      <c r="BN2082" s="11"/>
      <c r="BO2082" s="11"/>
      <c r="BP2082" s="11"/>
      <c r="BQ2082" s="11"/>
      <c r="BR2082" s="16" t="str">
        <v>0- Port Costs</v>
      </c>
      <c r="BV2082" s="16" t="str">
        <v>0- Port Value</v>
      </c>
      <c r="BW2082" s="11"/>
      <c r="BX2082" s="16" t="str">
        <v>0</v>
      </c>
    </row>
    <row r="2083" spans="8:76" hidden="1" outlineLevel="1" x14ac:dyDescent="0.3">
      <c r="H2083" s="16" t="str">
        <v>0 - BM Costs</v>
      </c>
      <c r="L2083" s="16" t="str">
        <v>0 - BM Port</v>
      </c>
      <c r="N2083" s="16" t="str">
        <v>0 - Port Assets</v>
      </c>
      <c r="O2083" s="11"/>
      <c r="P2083" s="11"/>
      <c r="Q2083" s="11"/>
      <c r="R2083" s="11"/>
      <c r="S2083" s="11"/>
      <c r="T2083" s="11"/>
      <c r="U2083" s="11"/>
      <c r="V2083" s="11"/>
      <c r="W2083" s="11"/>
      <c r="X2083" s="11"/>
      <c r="Y2083" s="11"/>
      <c r="Z2083" s="11"/>
      <c r="AA2083" s="11"/>
      <c r="AB2083" s="11"/>
      <c r="AC2083" s="11"/>
      <c r="AD2083" s="11"/>
      <c r="AE2083" s="11"/>
      <c r="AF2083" s="11"/>
      <c r="AG2083" s="11"/>
      <c r="AH2083" s="11"/>
      <c r="AI2083" s="11"/>
      <c r="AJ2083" s="11"/>
      <c r="AK2083" s="11"/>
      <c r="AL2083" s="11"/>
      <c r="AM2083" s="11"/>
      <c r="AN2083" s="11"/>
      <c r="AO2083" s="11"/>
      <c r="AP2083" s="11"/>
      <c r="AQ2083" s="11"/>
      <c r="AR2083" s="11"/>
      <c r="AS2083" s="11"/>
      <c r="AT2083" s="11"/>
      <c r="AU2083" s="11"/>
      <c r="AV2083" s="11"/>
      <c r="AW2083" s="11"/>
      <c r="AX2083" s="11"/>
      <c r="AY2083" s="11"/>
      <c r="AZ2083" s="11"/>
      <c r="BA2083" s="11"/>
      <c r="BB2083" s="11"/>
      <c r="BC2083" s="11"/>
      <c r="BD2083" s="11"/>
      <c r="BE2083" s="11"/>
      <c r="BF2083" s="11"/>
      <c r="BG2083" s="11"/>
      <c r="BH2083" s="11"/>
      <c r="BI2083" s="11"/>
      <c r="BJ2083" s="11"/>
      <c r="BK2083" s="11"/>
      <c r="BL2083" s="11"/>
      <c r="BM2083" s="11"/>
      <c r="BN2083" s="11"/>
      <c r="BO2083" s="11"/>
      <c r="BP2083" s="11"/>
      <c r="BQ2083" s="11"/>
      <c r="BR2083" s="16" t="str">
        <v>0- Port Costs</v>
      </c>
      <c r="BV2083" s="16" t="str">
        <v>0- Port Value</v>
      </c>
      <c r="BW2083" s="11"/>
      <c r="BX2083" s="16" t="str">
        <v>0</v>
      </c>
    </row>
    <row r="2084" spans="8:76" hidden="1" outlineLevel="1" x14ac:dyDescent="0.3">
      <c r="H2084" s="16" t="str">
        <v>0 - BM Costs</v>
      </c>
      <c r="L2084" s="16" t="str">
        <v>0 - BM Port</v>
      </c>
      <c r="N2084" s="16" t="str">
        <v>0 - Port Assets</v>
      </c>
      <c r="O2084" s="11"/>
      <c r="P2084" s="11"/>
      <c r="Q2084" s="11"/>
      <c r="R2084" s="11"/>
      <c r="S2084" s="11"/>
      <c r="T2084" s="11"/>
      <c r="U2084" s="11"/>
      <c r="V2084" s="11"/>
      <c r="W2084" s="11"/>
      <c r="X2084" s="11"/>
      <c r="Y2084" s="11"/>
      <c r="Z2084" s="11"/>
      <c r="AA2084" s="11"/>
      <c r="AB2084" s="11"/>
      <c r="AC2084" s="11"/>
      <c r="AD2084" s="11"/>
      <c r="AE2084" s="11"/>
      <c r="AF2084" s="11"/>
      <c r="AG2084" s="11"/>
      <c r="AH2084" s="11"/>
      <c r="AI2084" s="11"/>
      <c r="AJ2084" s="11"/>
      <c r="AK2084" s="11"/>
      <c r="AL2084" s="11"/>
      <c r="AM2084" s="11"/>
      <c r="AN2084" s="11"/>
      <c r="AO2084" s="11"/>
      <c r="AP2084" s="11"/>
      <c r="AQ2084" s="11"/>
      <c r="AR2084" s="11"/>
      <c r="AS2084" s="11"/>
      <c r="AT2084" s="11"/>
      <c r="AU2084" s="11"/>
      <c r="AV2084" s="11"/>
      <c r="AW2084" s="11"/>
      <c r="AX2084" s="11"/>
      <c r="AY2084" s="11"/>
      <c r="AZ2084" s="11"/>
      <c r="BA2084" s="11"/>
      <c r="BB2084" s="11"/>
      <c r="BC2084" s="11"/>
      <c r="BD2084" s="11"/>
      <c r="BE2084" s="11"/>
      <c r="BF2084" s="11"/>
      <c r="BG2084" s="11"/>
      <c r="BH2084" s="11"/>
      <c r="BI2084" s="11"/>
      <c r="BJ2084" s="11"/>
      <c r="BK2084" s="11"/>
      <c r="BL2084" s="11"/>
      <c r="BM2084" s="11"/>
      <c r="BN2084" s="11"/>
      <c r="BO2084" s="11"/>
      <c r="BP2084" s="11"/>
      <c r="BQ2084" s="11"/>
      <c r="BR2084" s="16" t="str">
        <v>0- Port Costs</v>
      </c>
      <c r="BV2084" s="16" t="str">
        <v>0- Port Value</v>
      </c>
      <c r="BW2084" s="11"/>
      <c r="BX2084" s="16" t="str">
        <v>0</v>
      </c>
    </row>
    <row r="2085" spans="8:76" hidden="1" outlineLevel="1" x14ac:dyDescent="0.3">
      <c r="H2085" s="16" t="str">
        <v>0 - BM Costs</v>
      </c>
      <c r="L2085" s="16" t="str">
        <v>0 - BM Port</v>
      </c>
      <c r="N2085" s="16" t="str">
        <v>0 - Port Assets</v>
      </c>
      <c r="O2085" s="11"/>
      <c r="P2085" s="11"/>
      <c r="Q2085" s="11"/>
      <c r="R2085" s="11"/>
      <c r="S2085" s="11"/>
      <c r="T2085" s="11"/>
      <c r="U2085" s="11"/>
      <c r="V2085" s="11"/>
      <c r="W2085" s="11"/>
      <c r="X2085" s="11"/>
      <c r="Y2085" s="11"/>
      <c r="Z2085" s="11"/>
      <c r="AA2085" s="11"/>
      <c r="AB2085" s="11"/>
      <c r="AC2085" s="11"/>
      <c r="AD2085" s="11"/>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c r="BC2085" s="11"/>
      <c r="BD2085" s="11"/>
      <c r="BE2085" s="11"/>
      <c r="BF2085" s="11"/>
      <c r="BG2085" s="11"/>
      <c r="BH2085" s="11"/>
      <c r="BI2085" s="11"/>
      <c r="BJ2085" s="11"/>
      <c r="BK2085" s="11"/>
      <c r="BL2085" s="11"/>
      <c r="BM2085" s="11"/>
      <c r="BN2085" s="11"/>
      <c r="BO2085" s="11"/>
      <c r="BP2085" s="11"/>
      <c r="BQ2085" s="11"/>
      <c r="BR2085" s="16" t="str">
        <v>0- Port Costs</v>
      </c>
      <c r="BV2085" s="16" t="str">
        <v>0- Port Value</v>
      </c>
      <c r="BW2085" s="11"/>
      <c r="BX2085" s="16" t="str">
        <v>0</v>
      </c>
    </row>
    <row r="2086" spans="8:76" hidden="1" outlineLevel="1" x14ac:dyDescent="0.3">
      <c r="H2086" s="16" t="str">
        <v>0 - BM Costs</v>
      </c>
      <c r="L2086" s="16" t="str">
        <v>0 - BM Port</v>
      </c>
      <c r="N2086" s="16" t="str">
        <v>0 - Port Assets</v>
      </c>
      <c r="O2086" s="11"/>
      <c r="P2086" s="11"/>
      <c r="Q2086" s="11"/>
      <c r="R2086" s="11"/>
      <c r="S2086" s="11"/>
      <c r="T2086" s="11"/>
      <c r="U2086" s="11"/>
      <c r="V2086" s="11"/>
      <c r="W2086" s="11"/>
      <c r="X2086" s="11"/>
      <c r="Y2086" s="11"/>
      <c r="Z2086" s="11"/>
      <c r="AA2086" s="11"/>
      <c r="AB2086" s="11"/>
      <c r="AC2086" s="11"/>
      <c r="AD2086" s="11"/>
      <c r="AE2086" s="11"/>
      <c r="AF2086" s="11"/>
      <c r="AG2086" s="11"/>
      <c r="AH2086" s="11"/>
      <c r="AI2086" s="11"/>
      <c r="AJ2086" s="11"/>
      <c r="AK2086" s="11"/>
      <c r="AL2086" s="11"/>
      <c r="AM2086" s="11"/>
      <c r="AN2086" s="11"/>
      <c r="AO2086" s="11"/>
      <c r="AP2086" s="11"/>
      <c r="AQ2086" s="11"/>
      <c r="AR2086" s="11"/>
      <c r="AS2086" s="11"/>
      <c r="AT2086" s="11"/>
      <c r="AU2086" s="11"/>
      <c r="AV2086" s="11"/>
      <c r="AW2086" s="11"/>
      <c r="AX2086" s="11"/>
      <c r="AY2086" s="11"/>
      <c r="AZ2086" s="11"/>
      <c r="BA2086" s="11"/>
      <c r="BB2086" s="11"/>
      <c r="BC2086" s="11"/>
      <c r="BD2086" s="11"/>
      <c r="BE2086" s="11"/>
      <c r="BF2086" s="11"/>
      <c r="BG2086" s="11"/>
      <c r="BH2086" s="11"/>
      <c r="BI2086" s="11"/>
      <c r="BJ2086" s="11"/>
      <c r="BK2086" s="11"/>
      <c r="BL2086" s="11"/>
      <c r="BM2086" s="11"/>
      <c r="BN2086" s="11"/>
      <c r="BO2086" s="11"/>
      <c r="BP2086" s="11"/>
      <c r="BQ2086" s="11"/>
      <c r="BR2086" s="16" t="str">
        <v>0- Port Costs</v>
      </c>
      <c r="BV2086" s="16" t="str">
        <v>0- Port Value</v>
      </c>
      <c r="BW2086" s="11"/>
      <c r="BX2086" s="16" t="str">
        <v>0</v>
      </c>
    </row>
    <row r="2087" spans="8:76" hidden="1" outlineLevel="1" x14ac:dyDescent="0.3">
      <c r="H2087" s="16" t="str">
        <v>0 - BM Costs</v>
      </c>
      <c r="L2087" s="16" t="str">
        <v>0 - BM Port</v>
      </c>
      <c r="N2087" s="16" t="str">
        <v>0 - Port Assets</v>
      </c>
      <c r="O2087" s="11"/>
      <c r="P2087" s="11"/>
      <c r="Q2087" s="11"/>
      <c r="R2087" s="11"/>
      <c r="S2087" s="11"/>
      <c r="T2087" s="11"/>
      <c r="U2087" s="11"/>
      <c r="V2087" s="11"/>
      <c r="W2087" s="11"/>
      <c r="X2087" s="11"/>
      <c r="Y2087" s="11"/>
      <c r="Z2087" s="11"/>
      <c r="AA2087" s="11"/>
      <c r="AB2087" s="11"/>
      <c r="AC2087" s="11"/>
      <c r="AD2087" s="11"/>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c r="BC2087" s="11"/>
      <c r="BD2087" s="11"/>
      <c r="BE2087" s="11"/>
      <c r="BF2087" s="11"/>
      <c r="BG2087" s="11"/>
      <c r="BH2087" s="11"/>
      <c r="BI2087" s="11"/>
      <c r="BJ2087" s="11"/>
      <c r="BK2087" s="11"/>
      <c r="BL2087" s="11"/>
      <c r="BM2087" s="11"/>
      <c r="BN2087" s="11"/>
      <c r="BO2087" s="11"/>
      <c r="BP2087" s="11"/>
      <c r="BQ2087" s="11"/>
      <c r="BR2087" s="16" t="str">
        <v>0- Port Costs</v>
      </c>
      <c r="BV2087" s="16" t="str">
        <v>0- Port Value</v>
      </c>
      <c r="BW2087" s="11"/>
      <c r="BX2087" s="16" t="str">
        <v>0</v>
      </c>
    </row>
    <row r="2088" spans="8:76" hidden="1" outlineLevel="1" x14ac:dyDescent="0.3">
      <c r="H2088" s="16" t="str">
        <v>0 - BM Costs</v>
      </c>
      <c r="L2088" s="16" t="str">
        <v>0 - BM Port</v>
      </c>
      <c r="N2088" s="16" t="str">
        <v>0 - Port Assets</v>
      </c>
      <c r="O2088" s="11"/>
      <c r="P2088" s="11"/>
      <c r="Q2088" s="11"/>
      <c r="R2088" s="11"/>
      <c r="S2088" s="11"/>
      <c r="T2088" s="11"/>
      <c r="U2088" s="11"/>
      <c r="V2088" s="11"/>
      <c r="W2088" s="11"/>
      <c r="X2088" s="11"/>
      <c r="Y2088" s="11"/>
      <c r="Z2088" s="11"/>
      <c r="AA2088" s="11"/>
      <c r="AB2088" s="11"/>
      <c r="AC2088" s="11"/>
      <c r="AD2088" s="11"/>
      <c r="AE2088" s="11"/>
      <c r="AF2088" s="11"/>
      <c r="AG2088" s="11"/>
      <c r="AH2088" s="11"/>
      <c r="AI2088" s="11"/>
      <c r="AJ2088" s="11"/>
      <c r="AK2088" s="11"/>
      <c r="AL2088" s="11"/>
      <c r="AM2088" s="11"/>
      <c r="AN2088" s="11"/>
      <c r="AO2088" s="11"/>
      <c r="AP2088" s="11"/>
      <c r="AQ2088" s="11"/>
      <c r="AR2088" s="11"/>
      <c r="AS2088" s="11"/>
      <c r="AT2088" s="11"/>
      <c r="AU2088" s="11"/>
      <c r="AV2088" s="11"/>
      <c r="AW2088" s="11"/>
      <c r="AX2088" s="11"/>
      <c r="AY2088" s="11"/>
      <c r="AZ2088" s="11"/>
      <c r="BA2088" s="11"/>
      <c r="BB2088" s="11"/>
      <c r="BC2088" s="11"/>
      <c r="BD2088" s="11"/>
      <c r="BE2088" s="11"/>
      <c r="BF2088" s="11"/>
      <c r="BG2088" s="11"/>
      <c r="BH2088" s="11"/>
      <c r="BI2088" s="11"/>
      <c r="BJ2088" s="11"/>
      <c r="BK2088" s="11"/>
      <c r="BL2088" s="11"/>
      <c r="BM2088" s="11"/>
      <c r="BN2088" s="11"/>
      <c r="BO2088" s="11"/>
      <c r="BP2088" s="11"/>
      <c r="BQ2088" s="11"/>
      <c r="BR2088" s="16" t="str">
        <v>0- Port Costs</v>
      </c>
      <c r="BV2088" s="16" t="str">
        <v>0- Port Value</v>
      </c>
      <c r="BW2088" s="11"/>
      <c r="BX2088" s="16" t="str">
        <v>0</v>
      </c>
    </row>
    <row r="2089" spans="8:76" hidden="1" outlineLevel="1" x14ac:dyDescent="0.3">
      <c r="H2089" s="16" t="str">
        <v>0 - BM Costs</v>
      </c>
      <c r="L2089" s="16" t="str">
        <v>0 - BM Port</v>
      </c>
      <c r="N2089" s="16" t="str">
        <v>0 - Port Assets</v>
      </c>
      <c r="O2089" s="11"/>
      <c r="P2089" s="11"/>
      <c r="Q2089" s="11"/>
      <c r="R2089" s="11"/>
      <c r="S2089" s="11"/>
      <c r="T2089" s="11"/>
      <c r="U2089" s="11"/>
      <c r="V2089" s="11"/>
      <c r="W2089" s="11"/>
      <c r="X2089" s="11"/>
      <c r="Y2089" s="11"/>
      <c r="Z2089" s="11"/>
      <c r="AA2089" s="11"/>
      <c r="AB2089" s="11"/>
      <c r="AC2089" s="11"/>
      <c r="AD2089" s="11"/>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c r="BC2089" s="11"/>
      <c r="BD2089" s="11"/>
      <c r="BE2089" s="11"/>
      <c r="BF2089" s="11"/>
      <c r="BG2089" s="11"/>
      <c r="BH2089" s="11"/>
      <c r="BI2089" s="11"/>
      <c r="BJ2089" s="11"/>
      <c r="BK2089" s="11"/>
      <c r="BL2089" s="11"/>
      <c r="BM2089" s="11"/>
      <c r="BN2089" s="11"/>
      <c r="BO2089" s="11"/>
      <c r="BP2089" s="11"/>
      <c r="BQ2089" s="11"/>
      <c r="BR2089" s="16" t="str">
        <v>0- Port Costs</v>
      </c>
      <c r="BV2089" s="16" t="str">
        <v>0- Port Value</v>
      </c>
      <c r="BW2089" s="11"/>
      <c r="BX2089" s="16" t="str">
        <v>0</v>
      </c>
    </row>
    <row r="2090" spans="8:76" hidden="1" outlineLevel="1" x14ac:dyDescent="0.3">
      <c r="H2090" s="16" t="str">
        <v>0 - BM Costs</v>
      </c>
      <c r="L2090" s="16" t="str">
        <v>0 - BM Port</v>
      </c>
      <c r="N2090" s="16" t="str">
        <v>0 - Port Assets</v>
      </c>
      <c r="O2090" s="11"/>
      <c r="P2090" s="11"/>
      <c r="Q2090" s="11"/>
      <c r="R2090" s="11"/>
      <c r="S2090" s="11"/>
      <c r="T2090" s="11"/>
      <c r="U2090" s="11"/>
      <c r="V2090" s="11"/>
      <c r="W2090" s="11"/>
      <c r="X2090" s="11"/>
      <c r="Y2090" s="11"/>
      <c r="Z2090" s="11"/>
      <c r="AA2090" s="11"/>
      <c r="AB2090" s="11"/>
      <c r="AC2090" s="11"/>
      <c r="AD2090" s="11"/>
      <c r="AE2090" s="11"/>
      <c r="AF2090" s="11"/>
      <c r="AG2090" s="11"/>
      <c r="AH2090" s="11"/>
      <c r="AI2090" s="11"/>
      <c r="AJ2090" s="11"/>
      <c r="AK2090" s="11"/>
      <c r="AL2090" s="11"/>
      <c r="AM2090" s="11"/>
      <c r="AN2090" s="11"/>
      <c r="AO2090" s="11"/>
      <c r="AP2090" s="11"/>
      <c r="AQ2090" s="11"/>
      <c r="AR2090" s="11"/>
      <c r="AS2090" s="11"/>
      <c r="AT2090" s="11"/>
      <c r="AU2090" s="11"/>
      <c r="AV2090" s="11"/>
      <c r="AW2090" s="11"/>
      <c r="AX2090" s="11"/>
      <c r="AY2090" s="11"/>
      <c r="AZ2090" s="11"/>
      <c r="BA2090" s="11"/>
      <c r="BB2090" s="11"/>
      <c r="BC2090" s="11"/>
      <c r="BD2090" s="11"/>
      <c r="BE2090" s="11"/>
      <c r="BF2090" s="11"/>
      <c r="BG2090" s="11"/>
      <c r="BH2090" s="11"/>
      <c r="BI2090" s="11"/>
      <c r="BJ2090" s="11"/>
      <c r="BK2090" s="11"/>
      <c r="BL2090" s="11"/>
      <c r="BM2090" s="11"/>
      <c r="BN2090" s="11"/>
      <c r="BO2090" s="11"/>
      <c r="BP2090" s="11"/>
      <c r="BQ2090" s="11"/>
      <c r="BR2090" s="16" t="str">
        <v>0- Port Costs</v>
      </c>
      <c r="BV2090" s="16" t="str">
        <v>0- Port Value</v>
      </c>
      <c r="BW2090" s="11"/>
      <c r="BX2090" s="16" t="str">
        <v>0</v>
      </c>
    </row>
    <row r="2091" spans="8:76" hidden="1" outlineLevel="1" x14ac:dyDescent="0.3">
      <c r="H2091" s="16" t="str">
        <v>0 - BM Costs</v>
      </c>
      <c r="L2091" s="16" t="str">
        <v>0 - BM Port</v>
      </c>
      <c r="N2091" s="16" t="str">
        <v>0 - Port Assets</v>
      </c>
      <c r="O2091" s="11"/>
      <c r="P2091" s="11"/>
      <c r="Q2091" s="11"/>
      <c r="R2091" s="11"/>
      <c r="S2091" s="11"/>
      <c r="T2091" s="11"/>
      <c r="U2091" s="11"/>
      <c r="V2091" s="11"/>
      <c r="W2091" s="11"/>
      <c r="X2091" s="11"/>
      <c r="Y2091" s="11"/>
      <c r="Z2091" s="11"/>
      <c r="AA2091" s="11"/>
      <c r="AB2091" s="11"/>
      <c r="AC2091" s="11"/>
      <c r="AD2091" s="11"/>
      <c r="AE2091" s="11"/>
      <c r="AF2091" s="11"/>
      <c r="AG2091" s="11"/>
      <c r="AH2091" s="11"/>
      <c r="AI2091" s="11"/>
      <c r="AJ2091" s="11"/>
      <c r="AK2091" s="11"/>
      <c r="AL2091" s="11"/>
      <c r="AM2091" s="11"/>
      <c r="AN2091" s="11"/>
      <c r="AO2091" s="11"/>
      <c r="AP2091" s="11"/>
      <c r="AQ2091" s="11"/>
      <c r="AR2091" s="11"/>
      <c r="AS2091" s="11"/>
      <c r="AT2091" s="11"/>
      <c r="AU2091" s="11"/>
      <c r="AV2091" s="11"/>
      <c r="AW2091" s="11"/>
      <c r="AX2091" s="11"/>
      <c r="AY2091" s="11"/>
      <c r="AZ2091" s="11"/>
      <c r="BA2091" s="11"/>
      <c r="BB2091" s="11"/>
      <c r="BC2091" s="11"/>
      <c r="BD2091" s="11"/>
      <c r="BE2091" s="11"/>
      <c r="BF2091" s="11"/>
      <c r="BG2091" s="11"/>
      <c r="BH2091" s="11"/>
      <c r="BI2091" s="11"/>
      <c r="BJ2091" s="11"/>
      <c r="BK2091" s="11"/>
      <c r="BL2091" s="11"/>
      <c r="BM2091" s="11"/>
      <c r="BN2091" s="11"/>
      <c r="BO2091" s="11"/>
      <c r="BP2091" s="11"/>
      <c r="BQ2091" s="11"/>
      <c r="BR2091" s="16" t="str">
        <v>0- Port Costs</v>
      </c>
      <c r="BV2091" s="16" t="str">
        <v>0- Port Value</v>
      </c>
      <c r="BW2091" s="11"/>
      <c r="BX2091" s="16" t="str">
        <v>0</v>
      </c>
    </row>
    <row r="2092" spans="8:76" hidden="1" outlineLevel="1" x14ac:dyDescent="0.3">
      <c r="H2092" s="16" t="str">
        <v>0 - BM Costs</v>
      </c>
      <c r="L2092" s="16" t="str">
        <v>0 - BM Port</v>
      </c>
      <c r="N2092" s="16" t="str">
        <v>0 - Port Assets</v>
      </c>
      <c r="O2092" s="11"/>
      <c r="P2092" s="11"/>
      <c r="Q2092" s="11"/>
      <c r="R2092" s="11"/>
      <c r="S2092" s="11"/>
      <c r="T2092" s="11"/>
      <c r="U2092" s="11"/>
      <c r="V2092" s="11"/>
      <c r="W2092" s="11"/>
      <c r="X2092" s="11"/>
      <c r="Y2092" s="11"/>
      <c r="Z2092" s="11"/>
      <c r="AA2092" s="11"/>
      <c r="AB2092" s="11"/>
      <c r="AC2092" s="11"/>
      <c r="AD2092" s="11"/>
      <c r="AE2092" s="11"/>
      <c r="AF2092" s="11"/>
      <c r="AG2092" s="11"/>
      <c r="AH2092" s="11"/>
      <c r="AI2092" s="11"/>
      <c r="AJ2092" s="11"/>
      <c r="AK2092" s="11"/>
      <c r="AL2092" s="11"/>
      <c r="AM2092" s="11"/>
      <c r="AN2092" s="11"/>
      <c r="AO2092" s="11"/>
      <c r="AP2092" s="11"/>
      <c r="AQ2092" s="11"/>
      <c r="AR2092" s="11"/>
      <c r="AS2092" s="11"/>
      <c r="AT2092" s="11"/>
      <c r="AU2092" s="11"/>
      <c r="AV2092" s="11"/>
      <c r="AW2092" s="11"/>
      <c r="AX2092" s="11"/>
      <c r="AY2092" s="11"/>
      <c r="AZ2092" s="11"/>
      <c r="BA2092" s="11"/>
      <c r="BB2092" s="11"/>
      <c r="BC2092" s="11"/>
      <c r="BD2092" s="11"/>
      <c r="BE2092" s="11"/>
      <c r="BF2092" s="11"/>
      <c r="BG2092" s="11"/>
      <c r="BH2092" s="11"/>
      <c r="BI2092" s="11"/>
      <c r="BJ2092" s="11"/>
      <c r="BK2092" s="11"/>
      <c r="BL2092" s="11"/>
      <c r="BM2092" s="11"/>
      <c r="BN2092" s="11"/>
      <c r="BO2092" s="11"/>
      <c r="BP2092" s="11"/>
      <c r="BQ2092" s="11"/>
      <c r="BR2092" s="16" t="str">
        <v>0- Port Costs</v>
      </c>
      <c r="BV2092" s="16" t="str">
        <v>0- Port Value</v>
      </c>
      <c r="BW2092" s="11"/>
      <c r="BX2092" s="16" t="str">
        <v>0</v>
      </c>
    </row>
    <row r="2093" spans="8:76" hidden="1" outlineLevel="1" x14ac:dyDescent="0.3">
      <c r="H2093" s="16" t="str">
        <v>0 - BM Costs</v>
      </c>
      <c r="L2093" s="16" t="str">
        <v>0 - BM Port</v>
      </c>
      <c r="N2093" s="16" t="str">
        <v>0 - Port Assets</v>
      </c>
      <c r="O2093" s="11"/>
      <c r="P2093" s="11"/>
      <c r="Q2093" s="11"/>
      <c r="R2093" s="11"/>
      <c r="S2093" s="11"/>
      <c r="T2093" s="11"/>
      <c r="U2093" s="11"/>
      <c r="V2093" s="11"/>
      <c r="W2093" s="11"/>
      <c r="X2093" s="11"/>
      <c r="Y2093" s="11"/>
      <c r="Z2093" s="11"/>
      <c r="AA2093" s="11"/>
      <c r="AB2093" s="11"/>
      <c r="AC2093" s="11"/>
      <c r="AD2093" s="11"/>
      <c r="AE2093" s="11"/>
      <c r="AF2093" s="11"/>
      <c r="AG2093" s="11"/>
      <c r="AH2093" s="11"/>
      <c r="AI2093" s="11"/>
      <c r="AJ2093" s="11"/>
      <c r="AK2093" s="11"/>
      <c r="AL2093" s="11"/>
      <c r="AM2093" s="11"/>
      <c r="AN2093" s="11"/>
      <c r="AO2093" s="11"/>
      <c r="AP2093" s="11"/>
      <c r="AQ2093" s="11"/>
      <c r="AR2093" s="11"/>
      <c r="AS2093" s="11"/>
      <c r="AT2093" s="11"/>
      <c r="AU2093" s="11"/>
      <c r="AV2093" s="11"/>
      <c r="AW2093" s="11"/>
      <c r="AX2093" s="11"/>
      <c r="AY2093" s="11"/>
      <c r="AZ2093" s="11"/>
      <c r="BA2093" s="11"/>
      <c r="BB2093" s="11"/>
      <c r="BC2093" s="11"/>
      <c r="BD2093" s="11"/>
      <c r="BE2093" s="11"/>
      <c r="BF2093" s="11"/>
      <c r="BG2093" s="11"/>
      <c r="BH2093" s="11"/>
      <c r="BI2093" s="11"/>
      <c r="BJ2093" s="11"/>
      <c r="BK2093" s="11"/>
      <c r="BL2093" s="11"/>
      <c r="BM2093" s="11"/>
      <c r="BN2093" s="11"/>
      <c r="BO2093" s="11"/>
      <c r="BP2093" s="11"/>
      <c r="BQ2093" s="11"/>
      <c r="BR2093" s="16" t="str">
        <v>0- Port Costs</v>
      </c>
      <c r="BV2093" s="16" t="str">
        <v>0- Port Value</v>
      </c>
      <c r="BW2093" s="11"/>
      <c r="BX2093" s="16" t="str">
        <v>0</v>
      </c>
    </row>
    <row r="2094" spans="8:76" hidden="1" outlineLevel="1" x14ac:dyDescent="0.3">
      <c r="H2094" s="16" t="str">
        <v>0 - BM Costs</v>
      </c>
      <c r="L2094" s="16" t="str">
        <v>0 - BM Port</v>
      </c>
      <c r="N2094" s="16" t="str">
        <v>0 - Port Assets</v>
      </c>
      <c r="O2094" s="11"/>
      <c r="P2094" s="11"/>
      <c r="Q2094" s="11"/>
      <c r="R2094" s="11"/>
      <c r="S2094" s="11"/>
      <c r="T2094" s="11"/>
      <c r="U2094" s="11"/>
      <c r="V2094" s="11"/>
      <c r="W2094" s="11"/>
      <c r="X2094" s="11"/>
      <c r="Y2094" s="11"/>
      <c r="Z2094" s="11"/>
      <c r="AA2094" s="11"/>
      <c r="AB2094" s="11"/>
      <c r="AC2094" s="11"/>
      <c r="AD2094" s="11"/>
      <c r="AE2094" s="11"/>
      <c r="AF2094" s="11"/>
      <c r="AG2094" s="11"/>
      <c r="AH2094" s="11"/>
      <c r="AI2094" s="11"/>
      <c r="AJ2094" s="11"/>
      <c r="AK2094" s="11"/>
      <c r="AL2094" s="11"/>
      <c r="AM2094" s="11"/>
      <c r="AN2094" s="11"/>
      <c r="AO2094" s="11"/>
      <c r="AP2094" s="11"/>
      <c r="AQ2094" s="11"/>
      <c r="AR2094" s="11"/>
      <c r="AS2094" s="11"/>
      <c r="AT2094" s="11"/>
      <c r="AU2094" s="11"/>
      <c r="AV2094" s="11"/>
      <c r="AW2094" s="11"/>
      <c r="AX2094" s="11"/>
      <c r="AY2094" s="11"/>
      <c r="AZ2094" s="11"/>
      <c r="BA2094" s="11"/>
      <c r="BB2094" s="11"/>
      <c r="BC2094" s="11"/>
      <c r="BD2094" s="11"/>
      <c r="BE2094" s="11"/>
      <c r="BF2094" s="11"/>
      <c r="BG2094" s="11"/>
      <c r="BH2094" s="11"/>
      <c r="BI2094" s="11"/>
      <c r="BJ2094" s="11"/>
      <c r="BK2094" s="11"/>
      <c r="BL2094" s="11"/>
      <c r="BM2094" s="11"/>
      <c r="BN2094" s="11"/>
      <c r="BO2094" s="11"/>
      <c r="BP2094" s="11"/>
      <c r="BQ2094" s="11"/>
      <c r="BR2094" s="16" t="str">
        <v>0- Port Costs</v>
      </c>
      <c r="BV2094" s="16" t="str">
        <v>0- Port Value</v>
      </c>
      <c r="BW2094" s="11"/>
      <c r="BX2094" s="16" t="str">
        <v>0</v>
      </c>
    </row>
    <row r="2095" spans="8:76" hidden="1" outlineLevel="1" x14ac:dyDescent="0.3">
      <c r="H2095" s="16" t="str">
        <v>0 - BM Costs</v>
      </c>
      <c r="L2095" s="16" t="str">
        <v>0 - BM Port</v>
      </c>
      <c r="N2095" s="16" t="str">
        <v>0 - Port Assets</v>
      </c>
      <c r="O2095" s="11"/>
      <c r="P2095" s="11"/>
      <c r="Q2095" s="11"/>
      <c r="R2095" s="11"/>
      <c r="S2095" s="11"/>
      <c r="T2095" s="11"/>
      <c r="U2095" s="11"/>
      <c r="V2095" s="11"/>
      <c r="W2095" s="11"/>
      <c r="X2095" s="11"/>
      <c r="Y2095" s="11"/>
      <c r="Z2095" s="11"/>
      <c r="AA2095" s="11"/>
      <c r="AB2095" s="11"/>
      <c r="AC2095" s="11"/>
      <c r="AD2095" s="11"/>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c r="AY2095" s="11"/>
      <c r="AZ2095" s="11"/>
      <c r="BA2095" s="11"/>
      <c r="BB2095" s="11"/>
      <c r="BC2095" s="11"/>
      <c r="BD2095" s="11"/>
      <c r="BE2095" s="11"/>
      <c r="BF2095" s="11"/>
      <c r="BG2095" s="11"/>
      <c r="BH2095" s="11"/>
      <c r="BI2095" s="11"/>
      <c r="BJ2095" s="11"/>
      <c r="BK2095" s="11"/>
      <c r="BL2095" s="11"/>
      <c r="BM2095" s="11"/>
      <c r="BN2095" s="11"/>
      <c r="BO2095" s="11"/>
      <c r="BP2095" s="11"/>
      <c r="BQ2095" s="11"/>
      <c r="BR2095" s="16" t="str">
        <v>0- Port Costs</v>
      </c>
      <c r="BV2095" s="16" t="str">
        <v>0- Port Value</v>
      </c>
      <c r="BW2095" s="11"/>
      <c r="BX2095" s="16" t="str">
        <v>0</v>
      </c>
    </row>
    <row r="2096" spans="8:76" hidden="1" outlineLevel="1" x14ac:dyDescent="0.3">
      <c r="H2096" s="16" t="str">
        <v>0 - BM Costs</v>
      </c>
      <c r="L2096" s="16" t="str">
        <v>0 - BM Port</v>
      </c>
      <c r="N2096" s="16" t="str">
        <v>0 - Port Assets</v>
      </c>
      <c r="O2096" s="11"/>
      <c r="P2096" s="11"/>
      <c r="Q2096" s="11"/>
      <c r="R2096" s="11"/>
      <c r="S2096" s="11"/>
      <c r="T2096" s="11"/>
      <c r="U2096" s="11"/>
      <c r="V2096" s="11"/>
      <c r="W2096" s="11"/>
      <c r="X2096" s="11"/>
      <c r="Y2096" s="11"/>
      <c r="Z2096" s="11"/>
      <c r="AA2096" s="11"/>
      <c r="AB2096" s="11"/>
      <c r="AC2096" s="11"/>
      <c r="AD2096" s="11"/>
      <c r="AE2096" s="11"/>
      <c r="AF2096" s="11"/>
      <c r="AG2096" s="11"/>
      <c r="AH2096" s="11"/>
      <c r="AI2096" s="11"/>
      <c r="AJ2096" s="11"/>
      <c r="AK2096" s="11"/>
      <c r="AL2096" s="11"/>
      <c r="AM2096" s="11"/>
      <c r="AN2096" s="11"/>
      <c r="AO2096" s="11"/>
      <c r="AP2096" s="11"/>
      <c r="AQ2096" s="11"/>
      <c r="AR2096" s="11"/>
      <c r="AS2096" s="11"/>
      <c r="AT2096" s="11"/>
      <c r="AU2096" s="11"/>
      <c r="AV2096" s="11"/>
      <c r="AW2096" s="11"/>
      <c r="AX2096" s="11"/>
      <c r="AY2096" s="11"/>
      <c r="AZ2096" s="11"/>
      <c r="BA2096" s="11"/>
      <c r="BB2096" s="11"/>
      <c r="BC2096" s="11"/>
      <c r="BD2096" s="11"/>
      <c r="BE2096" s="11"/>
      <c r="BF2096" s="11"/>
      <c r="BG2096" s="11"/>
      <c r="BH2096" s="11"/>
      <c r="BI2096" s="11"/>
      <c r="BJ2096" s="11"/>
      <c r="BK2096" s="11"/>
      <c r="BL2096" s="11"/>
      <c r="BM2096" s="11"/>
      <c r="BN2096" s="11"/>
      <c r="BO2096" s="11"/>
      <c r="BP2096" s="11"/>
      <c r="BQ2096" s="11"/>
      <c r="BR2096" s="16" t="str">
        <v>0- Port Costs</v>
      </c>
      <c r="BV2096" s="16" t="str">
        <v>0- Port Value</v>
      </c>
      <c r="BW2096" s="11"/>
      <c r="BX2096" s="16" t="str">
        <v>0</v>
      </c>
    </row>
    <row r="2097" spans="8:76" hidden="1" outlineLevel="1" x14ac:dyDescent="0.3">
      <c r="H2097" s="16" t="str">
        <v>0 - BM Costs</v>
      </c>
      <c r="L2097" s="16" t="str">
        <v>0 - BM Port</v>
      </c>
      <c r="N2097" s="16" t="str">
        <v>0 - Port Assets</v>
      </c>
      <c r="O2097" s="11"/>
      <c r="P2097" s="11"/>
      <c r="Q2097" s="11"/>
      <c r="R2097" s="11"/>
      <c r="S2097" s="11"/>
      <c r="T2097" s="11"/>
      <c r="U2097" s="11"/>
      <c r="V2097" s="11"/>
      <c r="W2097" s="11"/>
      <c r="X2097" s="11"/>
      <c r="Y2097" s="11"/>
      <c r="Z2097" s="11"/>
      <c r="AA2097" s="11"/>
      <c r="AB2097" s="11"/>
      <c r="AC2097" s="11"/>
      <c r="AD2097" s="11"/>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c r="BC2097" s="11"/>
      <c r="BD2097" s="11"/>
      <c r="BE2097" s="11"/>
      <c r="BF2097" s="11"/>
      <c r="BG2097" s="11"/>
      <c r="BH2097" s="11"/>
      <c r="BI2097" s="11"/>
      <c r="BJ2097" s="11"/>
      <c r="BK2097" s="11"/>
      <c r="BL2097" s="11"/>
      <c r="BM2097" s="11"/>
      <c r="BN2097" s="11"/>
      <c r="BO2097" s="11"/>
      <c r="BP2097" s="11"/>
      <c r="BQ2097" s="11"/>
      <c r="BR2097" s="16" t="str">
        <v>0- Port Costs</v>
      </c>
      <c r="BV2097" s="16" t="str">
        <v>0- Port Value</v>
      </c>
      <c r="BW2097" s="11"/>
      <c r="BX2097" s="16" t="str">
        <v>0</v>
      </c>
    </row>
    <row r="2098" spans="8:76" hidden="1" outlineLevel="1" x14ac:dyDescent="0.3">
      <c r="H2098" s="16" t="str">
        <v>0 - BM Costs</v>
      </c>
      <c r="L2098" s="16" t="str">
        <v>0 - BM Port</v>
      </c>
      <c r="N2098" s="16" t="str">
        <v>0 - Port Assets</v>
      </c>
      <c r="O2098" s="11"/>
      <c r="P2098" s="11"/>
      <c r="Q2098" s="11"/>
      <c r="R2098" s="11"/>
      <c r="S2098" s="11"/>
      <c r="T2098" s="11"/>
      <c r="U2098" s="11"/>
      <c r="V2098" s="11"/>
      <c r="W2098" s="11"/>
      <c r="X2098" s="11"/>
      <c r="Y2098" s="11"/>
      <c r="Z2098" s="11"/>
      <c r="AA2098" s="11"/>
      <c r="AB2098" s="11"/>
      <c r="AC2098" s="11"/>
      <c r="AD2098" s="11"/>
      <c r="AE2098" s="11"/>
      <c r="AF2098" s="11"/>
      <c r="AG2098" s="11"/>
      <c r="AH2098" s="11"/>
      <c r="AI2098" s="11"/>
      <c r="AJ2098" s="11"/>
      <c r="AK2098" s="11"/>
      <c r="AL2098" s="11"/>
      <c r="AM2098" s="11"/>
      <c r="AN2098" s="11"/>
      <c r="AO2098" s="11"/>
      <c r="AP2098" s="11"/>
      <c r="AQ2098" s="11"/>
      <c r="AR2098" s="11"/>
      <c r="AS2098" s="11"/>
      <c r="AT2098" s="11"/>
      <c r="AU2098" s="11"/>
      <c r="AV2098" s="11"/>
      <c r="AW2098" s="11"/>
      <c r="AX2098" s="11"/>
      <c r="AY2098" s="11"/>
      <c r="AZ2098" s="11"/>
      <c r="BA2098" s="11"/>
      <c r="BB2098" s="11"/>
      <c r="BC2098" s="11"/>
      <c r="BD2098" s="11"/>
      <c r="BE2098" s="11"/>
      <c r="BF2098" s="11"/>
      <c r="BG2098" s="11"/>
      <c r="BH2098" s="11"/>
      <c r="BI2098" s="11"/>
      <c r="BJ2098" s="11"/>
      <c r="BK2098" s="11"/>
      <c r="BL2098" s="11"/>
      <c r="BM2098" s="11"/>
      <c r="BN2098" s="11"/>
      <c r="BO2098" s="11"/>
      <c r="BP2098" s="11"/>
      <c r="BQ2098" s="11"/>
      <c r="BR2098" s="16" t="str">
        <v>0- Port Costs</v>
      </c>
      <c r="BV2098" s="16" t="str">
        <v>0- Port Value</v>
      </c>
      <c r="BW2098" s="11"/>
      <c r="BX2098" s="16" t="str">
        <v>0</v>
      </c>
    </row>
    <row r="2099" spans="8:76" hidden="1" outlineLevel="1" x14ac:dyDescent="0.3">
      <c r="H2099" s="16" t="str">
        <v>0 - BM Costs</v>
      </c>
      <c r="L2099" s="16" t="str">
        <v>0 - BM Port</v>
      </c>
      <c r="N2099" s="16" t="str">
        <v>0 - Port Assets</v>
      </c>
      <c r="O2099" s="11"/>
      <c r="P2099" s="11"/>
      <c r="Q2099" s="11"/>
      <c r="R2099" s="11"/>
      <c r="S2099" s="11"/>
      <c r="T2099" s="11"/>
      <c r="U2099" s="11"/>
      <c r="V2099" s="11"/>
      <c r="W2099" s="11"/>
      <c r="X2099" s="11"/>
      <c r="Y2099" s="11"/>
      <c r="Z2099" s="11"/>
      <c r="AA2099" s="11"/>
      <c r="AB2099" s="11"/>
      <c r="AC2099" s="11"/>
      <c r="AD2099" s="11"/>
      <c r="AE2099" s="11"/>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c r="BC2099" s="11"/>
      <c r="BD2099" s="11"/>
      <c r="BE2099" s="11"/>
      <c r="BF2099" s="11"/>
      <c r="BG2099" s="11"/>
      <c r="BH2099" s="11"/>
      <c r="BI2099" s="11"/>
      <c r="BJ2099" s="11"/>
      <c r="BK2099" s="11"/>
      <c r="BL2099" s="11"/>
      <c r="BM2099" s="11"/>
      <c r="BN2099" s="11"/>
      <c r="BO2099" s="11"/>
      <c r="BP2099" s="11"/>
      <c r="BQ2099" s="11"/>
      <c r="BR2099" s="16" t="str">
        <v>0- Port Costs</v>
      </c>
      <c r="BV2099" s="16" t="str">
        <v>0- Port Value</v>
      </c>
      <c r="BW2099" s="11"/>
      <c r="BX2099" s="16" t="str">
        <v>0</v>
      </c>
    </row>
    <row r="2100" spans="8:76" hidden="1" outlineLevel="1" x14ac:dyDescent="0.3">
      <c r="H2100" s="16" t="str">
        <v>0 - BM Costs</v>
      </c>
      <c r="L2100" s="16" t="str">
        <v>0 - BM Port</v>
      </c>
      <c r="N2100" s="16" t="str">
        <v>0 - Port Assets</v>
      </c>
      <c r="O2100" s="11"/>
      <c r="P2100" s="11"/>
      <c r="Q2100" s="11"/>
      <c r="R2100" s="11"/>
      <c r="S2100" s="11"/>
      <c r="T2100" s="11"/>
      <c r="U2100" s="11"/>
      <c r="V2100" s="11"/>
      <c r="W2100" s="11"/>
      <c r="X2100" s="11"/>
      <c r="Y2100" s="11"/>
      <c r="Z2100" s="11"/>
      <c r="AA2100" s="11"/>
      <c r="AB2100" s="11"/>
      <c r="AC2100" s="11"/>
      <c r="AD2100" s="11"/>
      <c r="AE2100" s="11"/>
      <c r="AF2100" s="11"/>
      <c r="AG2100" s="11"/>
      <c r="AH2100" s="11"/>
      <c r="AI2100" s="11"/>
      <c r="AJ2100" s="11"/>
      <c r="AK2100" s="11"/>
      <c r="AL2100" s="11"/>
      <c r="AM2100" s="11"/>
      <c r="AN2100" s="11"/>
      <c r="AO2100" s="11"/>
      <c r="AP2100" s="11"/>
      <c r="AQ2100" s="11"/>
      <c r="AR2100" s="11"/>
      <c r="AS2100" s="11"/>
      <c r="AT2100" s="11"/>
      <c r="AU2100" s="11"/>
      <c r="AV2100" s="11"/>
      <c r="AW2100" s="11"/>
      <c r="AX2100" s="11"/>
      <c r="AY2100" s="11"/>
      <c r="AZ2100" s="11"/>
      <c r="BA2100" s="11"/>
      <c r="BB2100" s="11"/>
      <c r="BC2100" s="11"/>
      <c r="BD2100" s="11"/>
      <c r="BE2100" s="11"/>
      <c r="BF2100" s="11"/>
      <c r="BG2100" s="11"/>
      <c r="BH2100" s="11"/>
      <c r="BI2100" s="11"/>
      <c r="BJ2100" s="11"/>
      <c r="BK2100" s="11"/>
      <c r="BL2100" s="11"/>
      <c r="BM2100" s="11"/>
      <c r="BN2100" s="11"/>
      <c r="BO2100" s="11"/>
      <c r="BP2100" s="11"/>
      <c r="BQ2100" s="11"/>
      <c r="BR2100" s="16" t="str">
        <v>0- Port Costs</v>
      </c>
      <c r="BV2100" s="16" t="str">
        <v>0- Port Value</v>
      </c>
      <c r="BW2100" s="11"/>
      <c r="BX2100" s="16" t="str">
        <v>0</v>
      </c>
    </row>
    <row r="2101" spans="8:76" hidden="1" outlineLevel="1" x14ac:dyDescent="0.3">
      <c r="H2101" s="16" t="str">
        <v>0 - BM Costs</v>
      </c>
      <c r="L2101" s="16" t="str">
        <v>0 - BM Port</v>
      </c>
      <c r="N2101" s="16" t="str">
        <v>0 - Port Assets</v>
      </c>
      <c r="O2101" s="11"/>
      <c r="P2101" s="11"/>
      <c r="Q2101" s="11"/>
      <c r="R2101" s="11"/>
      <c r="S2101" s="11"/>
      <c r="T2101" s="11"/>
      <c r="U2101" s="11"/>
      <c r="V2101" s="11"/>
      <c r="W2101" s="11"/>
      <c r="X2101" s="11"/>
      <c r="Y2101" s="11"/>
      <c r="Z2101" s="11"/>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c r="BC2101" s="11"/>
      <c r="BD2101" s="11"/>
      <c r="BE2101" s="11"/>
      <c r="BF2101" s="11"/>
      <c r="BG2101" s="11"/>
      <c r="BH2101" s="11"/>
      <c r="BI2101" s="11"/>
      <c r="BJ2101" s="11"/>
      <c r="BK2101" s="11"/>
      <c r="BL2101" s="11"/>
      <c r="BM2101" s="11"/>
      <c r="BN2101" s="11"/>
      <c r="BO2101" s="11"/>
      <c r="BP2101" s="11"/>
      <c r="BQ2101" s="11"/>
      <c r="BR2101" s="16" t="str">
        <v>0- Port Costs</v>
      </c>
      <c r="BV2101" s="16" t="str">
        <v>0- Port Value</v>
      </c>
      <c r="BW2101" s="11"/>
      <c r="BX2101" s="16" t="str">
        <v>0</v>
      </c>
    </row>
    <row r="2102" spans="8:76" hidden="1" outlineLevel="1" x14ac:dyDescent="0.3">
      <c r="H2102" s="16" t="str">
        <v>0 - BM Costs</v>
      </c>
      <c r="L2102" s="16" t="str">
        <v>0 - BM Port</v>
      </c>
      <c r="N2102" s="16" t="str">
        <v>0 - Port Assets</v>
      </c>
      <c r="O2102" s="11"/>
      <c r="P2102" s="11"/>
      <c r="Q2102" s="11"/>
      <c r="R2102" s="11"/>
      <c r="S2102" s="11"/>
      <c r="T2102" s="11"/>
      <c r="U2102" s="11"/>
      <c r="V2102" s="11"/>
      <c r="W2102" s="11"/>
      <c r="X2102" s="11"/>
      <c r="Y2102" s="11"/>
      <c r="Z2102" s="11"/>
      <c r="AA2102" s="11"/>
      <c r="AB2102" s="11"/>
      <c r="AC2102" s="11"/>
      <c r="AD2102" s="11"/>
      <c r="AE2102" s="11"/>
      <c r="AF2102" s="11"/>
      <c r="AG2102" s="11"/>
      <c r="AH2102" s="11"/>
      <c r="AI2102" s="11"/>
      <c r="AJ2102" s="11"/>
      <c r="AK2102" s="11"/>
      <c r="AL2102" s="11"/>
      <c r="AM2102" s="11"/>
      <c r="AN2102" s="11"/>
      <c r="AO2102" s="11"/>
      <c r="AP2102" s="11"/>
      <c r="AQ2102" s="11"/>
      <c r="AR2102" s="11"/>
      <c r="AS2102" s="11"/>
      <c r="AT2102" s="11"/>
      <c r="AU2102" s="11"/>
      <c r="AV2102" s="11"/>
      <c r="AW2102" s="11"/>
      <c r="AX2102" s="11"/>
      <c r="AY2102" s="11"/>
      <c r="AZ2102" s="11"/>
      <c r="BA2102" s="11"/>
      <c r="BB2102" s="11"/>
      <c r="BC2102" s="11"/>
      <c r="BD2102" s="11"/>
      <c r="BE2102" s="11"/>
      <c r="BF2102" s="11"/>
      <c r="BG2102" s="11"/>
      <c r="BH2102" s="11"/>
      <c r="BI2102" s="11"/>
      <c r="BJ2102" s="11"/>
      <c r="BK2102" s="11"/>
      <c r="BL2102" s="11"/>
      <c r="BM2102" s="11"/>
      <c r="BN2102" s="11"/>
      <c r="BO2102" s="11"/>
      <c r="BP2102" s="11"/>
      <c r="BQ2102" s="11"/>
      <c r="BR2102" s="16" t="str">
        <v>0- Port Costs</v>
      </c>
      <c r="BV2102" s="16" t="str">
        <v>0- Port Value</v>
      </c>
      <c r="BW2102" s="11"/>
      <c r="BX2102" s="16" t="str">
        <v>0</v>
      </c>
    </row>
    <row r="2103" spans="8:76" hidden="1" outlineLevel="1" x14ac:dyDescent="0.3">
      <c r="H2103" s="16" t="str">
        <v>0 - BM Costs</v>
      </c>
      <c r="L2103" s="16" t="str">
        <v>0 - BM Port</v>
      </c>
      <c r="N2103" s="16" t="str">
        <v>0 - Port Assets</v>
      </c>
      <c r="O2103" s="11"/>
      <c r="P2103" s="11"/>
      <c r="Q2103" s="11"/>
      <c r="R2103" s="11"/>
      <c r="S2103" s="11"/>
      <c r="T2103" s="11"/>
      <c r="U2103" s="11"/>
      <c r="V2103" s="11"/>
      <c r="W2103" s="11"/>
      <c r="X2103" s="11"/>
      <c r="Y2103" s="11"/>
      <c r="Z2103" s="11"/>
      <c r="AA2103" s="11"/>
      <c r="AB2103" s="11"/>
      <c r="AC2103" s="11"/>
      <c r="AD2103" s="11"/>
      <c r="AE2103" s="11"/>
      <c r="AF2103" s="11"/>
      <c r="AG2103" s="11"/>
      <c r="AH2103" s="11"/>
      <c r="AI2103" s="11"/>
      <c r="AJ2103" s="11"/>
      <c r="AK2103" s="11"/>
      <c r="AL2103" s="11"/>
      <c r="AM2103" s="11"/>
      <c r="AN2103" s="11"/>
      <c r="AO2103" s="11"/>
      <c r="AP2103" s="11"/>
      <c r="AQ2103" s="11"/>
      <c r="AR2103" s="11"/>
      <c r="AS2103" s="11"/>
      <c r="AT2103" s="11"/>
      <c r="AU2103" s="11"/>
      <c r="AV2103" s="11"/>
      <c r="AW2103" s="11"/>
      <c r="AX2103" s="11"/>
      <c r="AY2103" s="11"/>
      <c r="AZ2103" s="11"/>
      <c r="BA2103" s="11"/>
      <c r="BB2103" s="11"/>
      <c r="BC2103" s="11"/>
      <c r="BD2103" s="11"/>
      <c r="BE2103" s="11"/>
      <c r="BF2103" s="11"/>
      <c r="BG2103" s="11"/>
      <c r="BH2103" s="11"/>
      <c r="BI2103" s="11"/>
      <c r="BJ2103" s="11"/>
      <c r="BK2103" s="11"/>
      <c r="BL2103" s="11"/>
      <c r="BM2103" s="11"/>
      <c r="BN2103" s="11"/>
      <c r="BO2103" s="11"/>
      <c r="BP2103" s="11"/>
      <c r="BQ2103" s="11"/>
      <c r="BR2103" s="16" t="str">
        <v>0- Port Costs</v>
      </c>
      <c r="BV2103" s="16" t="str">
        <v>0- Port Value</v>
      </c>
      <c r="BW2103" s="11"/>
      <c r="BX2103" s="16" t="str">
        <v>0</v>
      </c>
    </row>
    <row r="2104" spans="8:76" hidden="1" outlineLevel="1" x14ac:dyDescent="0.3">
      <c r="H2104" s="16" t="str">
        <v>0 - BM Costs</v>
      </c>
      <c r="L2104" s="16" t="str">
        <v>0 - BM Port</v>
      </c>
      <c r="N2104" s="16" t="str">
        <v>0 - Port Assets</v>
      </c>
      <c r="O2104" s="11"/>
      <c r="P2104" s="11"/>
      <c r="Q2104" s="11"/>
      <c r="R2104" s="11"/>
      <c r="S2104" s="11"/>
      <c r="T2104" s="11"/>
      <c r="U2104" s="11"/>
      <c r="V2104" s="11"/>
      <c r="W2104" s="11"/>
      <c r="X2104" s="11"/>
      <c r="Y2104" s="11"/>
      <c r="Z2104" s="11"/>
      <c r="AA2104" s="11"/>
      <c r="AB2104" s="11"/>
      <c r="AC2104" s="11"/>
      <c r="AD2104" s="11"/>
      <c r="AE2104" s="11"/>
      <c r="AF2104" s="11"/>
      <c r="AG2104" s="11"/>
      <c r="AH2104" s="11"/>
      <c r="AI2104" s="11"/>
      <c r="AJ2104" s="11"/>
      <c r="AK2104" s="11"/>
      <c r="AL2104" s="11"/>
      <c r="AM2104" s="11"/>
      <c r="AN2104" s="11"/>
      <c r="AO2104" s="11"/>
      <c r="AP2104" s="11"/>
      <c r="AQ2104" s="11"/>
      <c r="AR2104" s="11"/>
      <c r="AS2104" s="11"/>
      <c r="AT2104" s="11"/>
      <c r="AU2104" s="11"/>
      <c r="AV2104" s="11"/>
      <c r="AW2104" s="11"/>
      <c r="AX2104" s="11"/>
      <c r="AY2104" s="11"/>
      <c r="AZ2104" s="11"/>
      <c r="BA2104" s="11"/>
      <c r="BB2104" s="11"/>
      <c r="BC2104" s="11"/>
      <c r="BD2104" s="11"/>
      <c r="BE2104" s="11"/>
      <c r="BF2104" s="11"/>
      <c r="BG2104" s="11"/>
      <c r="BH2104" s="11"/>
      <c r="BI2104" s="11"/>
      <c r="BJ2104" s="11"/>
      <c r="BK2104" s="11"/>
      <c r="BL2104" s="11"/>
      <c r="BM2104" s="11"/>
      <c r="BN2104" s="11"/>
      <c r="BO2104" s="11"/>
      <c r="BP2104" s="11"/>
      <c r="BQ2104" s="11"/>
      <c r="BR2104" s="16" t="str">
        <v>0- Port Costs</v>
      </c>
      <c r="BV2104" s="16" t="str">
        <v>0- Port Value</v>
      </c>
      <c r="BW2104" s="11"/>
      <c r="BX2104" s="16" t="str">
        <v>0</v>
      </c>
    </row>
    <row r="2105" spans="8:76" hidden="1" outlineLevel="1" x14ac:dyDescent="0.3">
      <c r="H2105" s="16" t="str">
        <v>0 - BM Costs</v>
      </c>
      <c r="L2105" s="16" t="str">
        <v>0 - BM Port</v>
      </c>
      <c r="N2105" s="16" t="str">
        <v>0 - Port Assets</v>
      </c>
      <c r="O2105" s="11"/>
      <c r="P2105" s="11"/>
      <c r="Q2105" s="11"/>
      <c r="R2105" s="11"/>
      <c r="S2105" s="11"/>
      <c r="T2105" s="11"/>
      <c r="U2105" s="11"/>
      <c r="V2105" s="11"/>
      <c r="W2105" s="11"/>
      <c r="X2105" s="11"/>
      <c r="Y2105" s="11"/>
      <c r="Z2105" s="11"/>
      <c r="AA2105" s="11"/>
      <c r="AB2105" s="11"/>
      <c r="AC2105" s="11"/>
      <c r="AD2105" s="11"/>
      <c r="AE2105" s="11"/>
      <c r="AF2105" s="11"/>
      <c r="AG2105" s="11"/>
      <c r="AH2105" s="11"/>
      <c r="AI2105" s="11"/>
      <c r="AJ2105" s="11"/>
      <c r="AK2105" s="11"/>
      <c r="AL2105" s="11"/>
      <c r="AM2105" s="11"/>
      <c r="AN2105" s="11"/>
      <c r="AO2105" s="11"/>
      <c r="AP2105" s="11"/>
      <c r="AQ2105" s="11"/>
      <c r="AR2105" s="11"/>
      <c r="AS2105" s="11"/>
      <c r="AT2105" s="11"/>
      <c r="AU2105" s="11"/>
      <c r="AV2105" s="11"/>
      <c r="AW2105" s="11"/>
      <c r="AX2105" s="11"/>
      <c r="AY2105" s="11"/>
      <c r="AZ2105" s="11"/>
      <c r="BA2105" s="11"/>
      <c r="BB2105" s="11"/>
      <c r="BC2105" s="11"/>
      <c r="BD2105" s="11"/>
      <c r="BE2105" s="11"/>
      <c r="BF2105" s="11"/>
      <c r="BG2105" s="11"/>
      <c r="BH2105" s="11"/>
      <c r="BI2105" s="11"/>
      <c r="BJ2105" s="11"/>
      <c r="BK2105" s="11"/>
      <c r="BL2105" s="11"/>
      <c r="BM2105" s="11"/>
      <c r="BN2105" s="11"/>
      <c r="BO2105" s="11"/>
      <c r="BP2105" s="11"/>
      <c r="BQ2105" s="11"/>
      <c r="BR2105" s="16" t="str">
        <v>0- Port Costs</v>
      </c>
      <c r="BV2105" s="16" t="str">
        <v>0- Port Value</v>
      </c>
      <c r="BW2105" s="11"/>
      <c r="BX2105" s="16" t="str">
        <v>0</v>
      </c>
    </row>
    <row r="2106" spans="8:76" hidden="1" outlineLevel="1" x14ac:dyDescent="0.3">
      <c r="H2106" s="16" t="str">
        <v>0 - BM Costs</v>
      </c>
      <c r="L2106" s="16" t="str">
        <v>0 - BM Port</v>
      </c>
      <c r="N2106" s="16" t="str">
        <v>0 - Port Assets</v>
      </c>
      <c r="O2106" s="11"/>
      <c r="P2106" s="11"/>
      <c r="Q2106" s="11"/>
      <c r="R2106" s="11"/>
      <c r="S2106" s="11"/>
      <c r="T2106" s="11"/>
      <c r="U2106" s="11"/>
      <c r="V2106" s="11"/>
      <c r="W2106" s="11"/>
      <c r="X2106" s="11"/>
      <c r="Y2106" s="11"/>
      <c r="Z2106" s="11"/>
      <c r="AA2106" s="11"/>
      <c r="AB2106" s="11"/>
      <c r="AC2106" s="11"/>
      <c r="AD2106" s="11"/>
      <c r="AE2106" s="11"/>
      <c r="AF2106" s="11"/>
      <c r="AG2106" s="11"/>
      <c r="AH2106" s="11"/>
      <c r="AI2106" s="11"/>
      <c r="AJ2106" s="11"/>
      <c r="AK2106" s="11"/>
      <c r="AL2106" s="11"/>
      <c r="AM2106" s="11"/>
      <c r="AN2106" s="11"/>
      <c r="AO2106" s="11"/>
      <c r="AP2106" s="11"/>
      <c r="AQ2106" s="11"/>
      <c r="AR2106" s="11"/>
      <c r="AS2106" s="11"/>
      <c r="AT2106" s="11"/>
      <c r="AU2106" s="11"/>
      <c r="AV2106" s="11"/>
      <c r="AW2106" s="11"/>
      <c r="AX2106" s="11"/>
      <c r="AY2106" s="11"/>
      <c r="AZ2106" s="11"/>
      <c r="BA2106" s="11"/>
      <c r="BB2106" s="11"/>
      <c r="BC2106" s="11"/>
      <c r="BD2106" s="11"/>
      <c r="BE2106" s="11"/>
      <c r="BF2106" s="11"/>
      <c r="BG2106" s="11"/>
      <c r="BH2106" s="11"/>
      <c r="BI2106" s="11"/>
      <c r="BJ2106" s="11"/>
      <c r="BK2106" s="11"/>
      <c r="BL2106" s="11"/>
      <c r="BM2106" s="11"/>
      <c r="BN2106" s="11"/>
      <c r="BO2106" s="11"/>
      <c r="BP2106" s="11"/>
      <c r="BQ2106" s="11"/>
      <c r="BR2106" s="16" t="str">
        <v>0- Port Costs</v>
      </c>
      <c r="BV2106" s="16" t="str">
        <v>0- Port Value</v>
      </c>
      <c r="BW2106" s="11"/>
      <c r="BX2106" s="16" t="str">
        <v>0</v>
      </c>
    </row>
    <row r="2107" spans="8:76" hidden="1" outlineLevel="1" x14ac:dyDescent="0.3">
      <c r="H2107" s="16" t="str">
        <v>0 - BM Costs</v>
      </c>
      <c r="L2107" s="16" t="str">
        <v>0 - BM Port</v>
      </c>
      <c r="N2107" s="16" t="str">
        <v>0 - Port Assets</v>
      </c>
      <c r="O2107" s="11"/>
      <c r="P2107" s="11"/>
      <c r="Q2107" s="11"/>
      <c r="R2107" s="11"/>
      <c r="S2107" s="11"/>
      <c r="T2107" s="11"/>
      <c r="U2107" s="11"/>
      <c r="V2107" s="11"/>
      <c r="W2107" s="11"/>
      <c r="X2107" s="11"/>
      <c r="Y2107" s="11"/>
      <c r="Z2107" s="11"/>
      <c r="AA2107" s="11"/>
      <c r="AB2107" s="11"/>
      <c r="AC2107" s="11"/>
      <c r="AD2107" s="11"/>
      <c r="AE2107" s="11"/>
      <c r="AF2107" s="11"/>
      <c r="AG2107" s="11"/>
      <c r="AH2107" s="11"/>
      <c r="AI2107" s="11"/>
      <c r="AJ2107" s="11"/>
      <c r="AK2107" s="11"/>
      <c r="AL2107" s="11"/>
      <c r="AM2107" s="11"/>
      <c r="AN2107" s="11"/>
      <c r="AO2107" s="11"/>
      <c r="AP2107" s="11"/>
      <c r="AQ2107" s="11"/>
      <c r="AR2107" s="11"/>
      <c r="AS2107" s="11"/>
      <c r="AT2107" s="11"/>
      <c r="AU2107" s="11"/>
      <c r="AV2107" s="11"/>
      <c r="AW2107" s="11"/>
      <c r="AX2107" s="11"/>
      <c r="AY2107" s="11"/>
      <c r="AZ2107" s="11"/>
      <c r="BA2107" s="11"/>
      <c r="BB2107" s="11"/>
      <c r="BC2107" s="11"/>
      <c r="BD2107" s="11"/>
      <c r="BE2107" s="11"/>
      <c r="BF2107" s="11"/>
      <c r="BG2107" s="11"/>
      <c r="BH2107" s="11"/>
      <c r="BI2107" s="11"/>
      <c r="BJ2107" s="11"/>
      <c r="BK2107" s="11"/>
      <c r="BL2107" s="11"/>
      <c r="BM2107" s="11"/>
      <c r="BN2107" s="11"/>
      <c r="BO2107" s="11"/>
      <c r="BP2107" s="11"/>
      <c r="BQ2107" s="11"/>
      <c r="BR2107" s="16" t="str">
        <v>0- Port Costs</v>
      </c>
      <c r="BV2107" s="16" t="str">
        <v>0- Port Value</v>
      </c>
      <c r="BW2107" s="11"/>
      <c r="BX2107" s="16" t="str">
        <v>0</v>
      </c>
    </row>
    <row r="2108" spans="8:76" hidden="1" outlineLevel="1" x14ac:dyDescent="0.3">
      <c r="H2108" s="16" t="str">
        <v>0 - BM Costs</v>
      </c>
      <c r="L2108" s="16" t="str">
        <v>0 - BM Port</v>
      </c>
      <c r="N2108" s="16" t="str">
        <v>0 - Port Assets</v>
      </c>
      <c r="O2108" s="11"/>
      <c r="P2108" s="11"/>
      <c r="Q2108" s="11"/>
      <c r="R2108" s="11"/>
      <c r="S2108" s="11"/>
      <c r="T2108" s="11"/>
      <c r="U2108" s="11"/>
      <c r="V2108" s="11"/>
      <c r="W2108" s="11"/>
      <c r="X2108" s="11"/>
      <c r="Y2108" s="11"/>
      <c r="Z2108" s="11"/>
      <c r="AA2108" s="11"/>
      <c r="AB2108" s="11"/>
      <c r="AC2108" s="11"/>
      <c r="AD2108" s="11"/>
      <c r="AE2108" s="11"/>
      <c r="AF2108" s="11"/>
      <c r="AG2108" s="11"/>
      <c r="AH2108" s="11"/>
      <c r="AI2108" s="11"/>
      <c r="AJ2108" s="11"/>
      <c r="AK2108" s="11"/>
      <c r="AL2108" s="11"/>
      <c r="AM2108" s="11"/>
      <c r="AN2108" s="11"/>
      <c r="AO2108" s="11"/>
      <c r="AP2108" s="11"/>
      <c r="AQ2108" s="11"/>
      <c r="AR2108" s="11"/>
      <c r="AS2108" s="11"/>
      <c r="AT2108" s="11"/>
      <c r="AU2108" s="11"/>
      <c r="AV2108" s="11"/>
      <c r="AW2108" s="11"/>
      <c r="AX2108" s="11"/>
      <c r="AY2108" s="11"/>
      <c r="AZ2108" s="11"/>
      <c r="BA2108" s="11"/>
      <c r="BB2108" s="11"/>
      <c r="BC2108" s="11"/>
      <c r="BD2108" s="11"/>
      <c r="BE2108" s="11"/>
      <c r="BF2108" s="11"/>
      <c r="BG2108" s="11"/>
      <c r="BH2108" s="11"/>
      <c r="BI2108" s="11"/>
      <c r="BJ2108" s="11"/>
      <c r="BK2108" s="11"/>
      <c r="BL2108" s="11"/>
      <c r="BM2108" s="11"/>
      <c r="BN2108" s="11"/>
      <c r="BO2108" s="11"/>
      <c r="BP2108" s="11"/>
      <c r="BQ2108" s="11"/>
      <c r="BR2108" s="16" t="str">
        <v>0- Port Costs</v>
      </c>
      <c r="BV2108" s="16" t="str">
        <v>0- Port Value</v>
      </c>
      <c r="BW2108" s="11"/>
      <c r="BX2108" s="16" t="str">
        <v>0</v>
      </c>
    </row>
    <row r="2109" spans="8:76" hidden="1" outlineLevel="1" x14ac:dyDescent="0.3">
      <c r="H2109" s="16" t="str">
        <v>0 - BM Costs</v>
      </c>
      <c r="L2109" s="16" t="str">
        <v>0 - BM Port</v>
      </c>
      <c r="N2109" s="16" t="str">
        <v>0 - Port Assets</v>
      </c>
      <c r="O2109" s="11"/>
      <c r="P2109" s="11"/>
      <c r="Q2109" s="11"/>
      <c r="R2109" s="11"/>
      <c r="S2109" s="11"/>
      <c r="T2109" s="11"/>
      <c r="U2109" s="11"/>
      <c r="V2109" s="11"/>
      <c r="W2109" s="11"/>
      <c r="X2109" s="11"/>
      <c r="Y2109" s="11"/>
      <c r="Z2109" s="11"/>
      <c r="AA2109" s="11"/>
      <c r="AB2109" s="11"/>
      <c r="AC2109" s="11"/>
      <c r="AD2109" s="11"/>
      <c r="AE2109" s="11"/>
      <c r="AF2109" s="11"/>
      <c r="AG2109" s="11"/>
      <c r="AH2109" s="11"/>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c r="BC2109" s="11"/>
      <c r="BD2109" s="11"/>
      <c r="BE2109" s="11"/>
      <c r="BF2109" s="11"/>
      <c r="BG2109" s="11"/>
      <c r="BH2109" s="11"/>
      <c r="BI2109" s="11"/>
      <c r="BJ2109" s="11"/>
      <c r="BK2109" s="11"/>
      <c r="BL2109" s="11"/>
      <c r="BM2109" s="11"/>
      <c r="BN2109" s="11"/>
      <c r="BO2109" s="11"/>
      <c r="BP2109" s="11"/>
      <c r="BQ2109" s="11"/>
      <c r="BR2109" s="16" t="str">
        <v>0- Port Costs</v>
      </c>
      <c r="BV2109" s="16" t="str">
        <v>0- Port Value</v>
      </c>
      <c r="BW2109" s="11"/>
      <c r="BX2109" s="16" t="str">
        <v>0</v>
      </c>
    </row>
    <row r="2110" spans="8:76" hidden="1" outlineLevel="1" x14ac:dyDescent="0.3">
      <c r="H2110" s="16" t="str">
        <v>0 - BM Costs</v>
      </c>
      <c r="L2110" s="16" t="str">
        <v>0 - BM Port</v>
      </c>
      <c r="N2110" s="16" t="str">
        <v>0 - Port Assets</v>
      </c>
      <c r="O2110" s="11"/>
      <c r="P2110" s="11"/>
      <c r="Q2110" s="11"/>
      <c r="R2110" s="11"/>
      <c r="S2110" s="11"/>
      <c r="T2110" s="11"/>
      <c r="U2110" s="11"/>
      <c r="V2110" s="11"/>
      <c r="W2110" s="11"/>
      <c r="X2110" s="11"/>
      <c r="Y2110" s="11"/>
      <c r="Z2110" s="11"/>
      <c r="AA2110" s="11"/>
      <c r="AB2110" s="11"/>
      <c r="AC2110" s="11"/>
      <c r="AD2110" s="11"/>
      <c r="AE2110" s="11"/>
      <c r="AF2110" s="11"/>
      <c r="AG2110" s="11"/>
      <c r="AH2110" s="11"/>
      <c r="AI2110" s="11"/>
      <c r="AJ2110" s="11"/>
      <c r="AK2110" s="11"/>
      <c r="AL2110" s="11"/>
      <c r="AM2110" s="11"/>
      <c r="AN2110" s="11"/>
      <c r="AO2110" s="11"/>
      <c r="AP2110" s="11"/>
      <c r="AQ2110" s="11"/>
      <c r="AR2110" s="11"/>
      <c r="AS2110" s="11"/>
      <c r="AT2110" s="11"/>
      <c r="AU2110" s="11"/>
      <c r="AV2110" s="11"/>
      <c r="AW2110" s="11"/>
      <c r="AX2110" s="11"/>
      <c r="AY2110" s="11"/>
      <c r="AZ2110" s="11"/>
      <c r="BA2110" s="11"/>
      <c r="BB2110" s="11"/>
      <c r="BC2110" s="11"/>
      <c r="BD2110" s="11"/>
      <c r="BE2110" s="11"/>
      <c r="BF2110" s="11"/>
      <c r="BG2110" s="11"/>
      <c r="BH2110" s="11"/>
      <c r="BI2110" s="11"/>
      <c r="BJ2110" s="11"/>
      <c r="BK2110" s="11"/>
      <c r="BL2110" s="11"/>
      <c r="BM2110" s="11"/>
      <c r="BN2110" s="11"/>
      <c r="BO2110" s="11"/>
      <c r="BP2110" s="11"/>
      <c r="BQ2110" s="11"/>
      <c r="BR2110" s="16" t="str">
        <v>0- Port Costs</v>
      </c>
      <c r="BV2110" s="16" t="str">
        <v>0- Port Value</v>
      </c>
      <c r="BW2110" s="11"/>
      <c r="BX2110" s="16" t="str">
        <v>0</v>
      </c>
    </row>
    <row r="2111" spans="8:76" hidden="1" outlineLevel="1" x14ac:dyDescent="0.3">
      <c r="H2111" s="16" t="str">
        <v>0 - BM Costs</v>
      </c>
      <c r="L2111" s="16" t="str">
        <v>0 - BM Port</v>
      </c>
      <c r="N2111" s="16" t="str">
        <v>0 - Port Assets</v>
      </c>
      <c r="O2111" s="11"/>
      <c r="P2111" s="11"/>
      <c r="Q2111" s="11"/>
      <c r="R2111" s="11"/>
      <c r="S2111" s="11"/>
      <c r="T2111" s="11"/>
      <c r="U2111" s="11"/>
      <c r="V2111" s="11"/>
      <c r="W2111" s="11"/>
      <c r="X2111" s="11"/>
      <c r="Y2111" s="11"/>
      <c r="Z2111" s="11"/>
      <c r="AA2111" s="11"/>
      <c r="AB2111" s="11"/>
      <c r="AC2111" s="11"/>
      <c r="AD2111" s="11"/>
      <c r="AE2111" s="11"/>
      <c r="AF2111" s="11"/>
      <c r="AG2111" s="11"/>
      <c r="AH2111" s="11"/>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c r="BC2111" s="11"/>
      <c r="BD2111" s="11"/>
      <c r="BE2111" s="11"/>
      <c r="BF2111" s="11"/>
      <c r="BG2111" s="11"/>
      <c r="BH2111" s="11"/>
      <c r="BI2111" s="11"/>
      <c r="BJ2111" s="11"/>
      <c r="BK2111" s="11"/>
      <c r="BL2111" s="11"/>
      <c r="BM2111" s="11"/>
      <c r="BN2111" s="11"/>
      <c r="BO2111" s="11"/>
      <c r="BP2111" s="11"/>
      <c r="BQ2111" s="11"/>
      <c r="BR2111" s="16" t="str">
        <v>0- Port Costs</v>
      </c>
      <c r="BV2111" s="16" t="str">
        <v>0- Port Value</v>
      </c>
      <c r="BW2111" s="11"/>
      <c r="BX2111" s="16" t="str">
        <v>0</v>
      </c>
    </row>
    <row r="2112" spans="8:76" hidden="1" outlineLevel="1" x14ac:dyDescent="0.3">
      <c r="H2112" s="16" t="str">
        <v>0 - BM Costs</v>
      </c>
      <c r="L2112" s="16" t="str">
        <v>0 - BM Port</v>
      </c>
      <c r="N2112" s="16" t="str">
        <v>0 - Port Assets</v>
      </c>
      <c r="O2112" s="11"/>
      <c r="P2112" s="11"/>
      <c r="Q2112" s="11"/>
      <c r="R2112" s="11"/>
      <c r="S2112" s="11"/>
      <c r="T2112" s="11"/>
      <c r="U2112" s="11"/>
      <c r="V2112" s="11"/>
      <c r="W2112" s="11"/>
      <c r="X2112" s="11"/>
      <c r="Y2112" s="11"/>
      <c r="Z2112" s="11"/>
      <c r="AA2112" s="11"/>
      <c r="AB2112" s="11"/>
      <c r="AC2112" s="11"/>
      <c r="AD2112" s="11"/>
      <c r="AE2112" s="11"/>
      <c r="AF2112" s="11"/>
      <c r="AG2112" s="11"/>
      <c r="AH2112" s="11"/>
      <c r="AI2112" s="11"/>
      <c r="AJ2112" s="11"/>
      <c r="AK2112" s="11"/>
      <c r="AL2112" s="11"/>
      <c r="AM2112" s="11"/>
      <c r="AN2112" s="11"/>
      <c r="AO2112" s="11"/>
      <c r="AP2112" s="11"/>
      <c r="AQ2112" s="11"/>
      <c r="AR2112" s="11"/>
      <c r="AS2112" s="11"/>
      <c r="AT2112" s="11"/>
      <c r="AU2112" s="11"/>
      <c r="AV2112" s="11"/>
      <c r="AW2112" s="11"/>
      <c r="AX2112" s="11"/>
      <c r="AY2112" s="11"/>
      <c r="AZ2112" s="11"/>
      <c r="BA2112" s="11"/>
      <c r="BB2112" s="11"/>
      <c r="BC2112" s="11"/>
      <c r="BD2112" s="11"/>
      <c r="BE2112" s="11"/>
      <c r="BF2112" s="11"/>
      <c r="BG2112" s="11"/>
      <c r="BH2112" s="11"/>
      <c r="BI2112" s="11"/>
      <c r="BJ2112" s="11"/>
      <c r="BK2112" s="11"/>
      <c r="BL2112" s="11"/>
      <c r="BM2112" s="11"/>
      <c r="BN2112" s="11"/>
      <c r="BO2112" s="11"/>
      <c r="BP2112" s="11"/>
      <c r="BQ2112" s="11"/>
      <c r="BR2112" s="16" t="str">
        <v>0- Port Costs</v>
      </c>
      <c r="BV2112" s="16" t="str">
        <v>0- Port Value</v>
      </c>
      <c r="BW2112" s="11"/>
      <c r="BX2112" s="16" t="str">
        <v>0</v>
      </c>
    </row>
    <row r="2113" spans="8:76" hidden="1" outlineLevel="1" x14ac:dyDescent="0.3">
      <c r="H2113" s="16" t="str">
        <v>0 - BM Costs</v>
      </c>
      <c r="L2113" s="16" t="str">
        <v>0 - BM Port</v>
      </c>
      <c r="N2113" s="16" t="str">
        <v>0 - Port Assets</v>
      </c>
      <c r="O2113" s="11"/>
      <c r="P2113" s="11"/>
      <c r="Q2113" s="11"/>
      <c r="R2113" s="11"/>
      <c r="S2113" s="11"/>
      <c r="T2113" s="11"/>
      <c r="U2113" s="11"/>
      <c r="V2113" s="11"/>
      <c r="W2113" s="11"/>
      <c r="X2113" s="11"/>
      <c r="Y2113" s="11"/>
      <c r="Z2113" s="11"/>
      <c r="AA2113" s="11"/>
      <c r="AB2113" s="11"/>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c r="BC2113" s="11"/>
      <c r="BD2113" s="11"/>
      <c r="BE2113" s="11"/>
      <c r="BF2113" s="11"/>
      <c r="BG2113" s="11"/>
      <c r="BH2113" s="11"/>
      <c r="BI2113" s="11"/>
      <c r="BJ2113" s="11"/>
      <c r="BK2113" s="11"/>
      <c r="BL2113" s="11"/>
      <c r="BM2113" s="11"/>
      <c r="BN2113" s="11"/>
      <c r="BO2113" s="11"/>
      <c r="BP2113" s="11"/>
      <c r="BQ2113" s="11"/>
      <c r="BR2113" s="16" t="str">
        <v>0- Port Costs</v>
      </c>
      <c r="BV2113" s="16" t="str">
        <v>0- Port Value</v>
      </c>
      <c r="BW2113" s="11"/>
      <c r="BX2113" s="16" t="str">
        <v>0</v>
      </c>
    </row>
    <row r="2114" spans="8:76" hidden="1" outlineLevel="1" x14ac:dyDescent="0.3">
      <c r="H2114" s="16" t="str">
        <v>0 - BM Costs</v>
      </c>
      <c r="L2114" s="16" t="str">
        <v>0 - BM Port</v>
      </c>
      <c r="N2114" s="16" t="str">
        <v>0 - Port Assets</v>
      </c>
      <c r="O2114" s="11"/>
      <c r="P2114" s="11"/>
      <c r="Q2114" s="11"/>
      <c r="R2114" s="11"/>
      <c r="S2114" s="11"/>
      <c r="T2114" s="11"/>
      <c r="U2114" s="11"/>
      <c r="V2114" s="11"/>
      <c r="W2114" s="11"/>
      <c r="X2114" s="11"/>
      <c r="Y2114" s="11"/>
      <c r="Z2114" s="11"/>
      <c r="AA2114" s="11"/>
      <c r="AB2114" s="11"/>
      <c r="AC2114" s="11"/>
      <c r="AD2114" s="11"/>
      <c r="AE2114" s="11"/>
      <c r="AF2114" s="11"/>
      <c r="AG2114" s="11"/>
      <c r="AH2114" s="11"/>
      <c r="AI2114" s="11"/>
      <c r="AJ2114" s="11"/>
      <c r="AK2114" s="11"/>
      <c r="AL2114" s="11"/>
      <c r="AM2114" s="11"/>
      <c r="AN2114" s="11"/>
      <c r="AO2114" s="11"/>
      <c r="AP2114" s="11"/>
      <c r="AQ2114" s="11"/>
      <c r="AR2114" s="11"/>
      <c r="AS2114" s="11"/>
      <c r="AT2114" s="11"/>
      <c r="AU2114" s="11"/>
      <c r="AV2114" s="11"/>
      <c r="AW2114" s="11"/>
      <c r="AX2114" s="11"/>
      <c r="AY2114" s="11"/>
      <c r="AZ2114" s="11"/>
      <c r="BA2114" s="11"/>
      <c r="BB2114" s="11"/>
      <c r="BC2114" s="11"/>
      <c r="BD2114" s="11"/>
      <c r="BE2114" s="11"/>
      <c r="BF2114" s="11"/>
      <c r="BG2114" s="11"/>
      <c r="BH2114" s="11"/>
      <c r="BI2114" s="11"/>
      <c r="BJ2114" s="11"/>
      <c r="BK2114" s="11"/>
      <c r="BL2114" s="11"/>
      <c r="BM2114" s="11"/>
      <c r="BN2114" s="11"/>
      <c r="BO2114" s="11"/>
      <c r="BP2114" s="11"/>
      <c r="BQ2114" s="11"/>
      <c r="BR2114" s="16" t="str">
        <v>0- Port Costs</v>
      </c>
      <c r="BV2114" s="16" t="str">
        <v>0- Port Value</v>
      </c>
      <c r="BW2114" s="11"/>
      <c r="BX2114" s="16" t="str">
        <v>0</v>
      </c>
    </row>
    <row r="2115" spans="8:76" hidden="1" outlineLevel="1" x14ac:dyDescent="0.3">
      <c r="H2115" s="16" t="str">
        <v>0 - BM Costs</v>
      </c>
      <c r="L2115" s="16" t="str">
        <v>0 - BM Port</v>
      </c>
      <c r="N2115" s="16" t="str">
        <v>0 - Port Assets</v>
      </c>
      <c r="O2115" s="11"/>
      <c r="P2115" s="11"/>
      <c r="Q2115" s="11"/>
      <c r="R2115" s="11"/>
      <c r="S2115" s="11"/>
      <c r="T2115" s="11"/>
      <c r="U2115" s="11"/>
      <c r="V2115" s="11"/>
      <c r="W2115" s="11"/>
      <c r="X2115" s="11"/>
      <c r="Y2115" s="11"/>
      <c r="Z2115" s="11"/>
      <c r="AA2115" s="11"/>
      <c r="AB2115" s="11"/>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c r="BC2115" s="11"/>
      <c r="BD2115" s="11"/>
      <c r="BE2115" s="11"/>
      <c r="BF2115" s="11"/>
      <c r="BG2115" s="11"/>
      <c r="BH2115" s="11"/>
      <c r="BI2115" s="11"/>
      <c r="BJ2115" s="11"/>
      <c r="BK2115" s="11"/>
      <c r="BL2115" s="11"/>
      <c r="BM2115" s="11"/>
      <c r="BN2115" s="11"/>
      <c r="BO2115" s="11"/>
      <c r="BP2115" s="11"/>
      <c r="BQ2115" s="11"/>
      <c r="BR2115" s="16" t="str">
        <v>0- Port Costs</v>
      </c>
      <c r="BV2115" s="16" t="str">
        <v>0- Port Value</v>
      </c>
      <c r="BW2115" s="11"/>
      <c r="BX2115" s="16" t="str">
        <v>0</v>
      </c>
    </row>
    <row r="2116" spans="8:76" hidden="1" outlineLevel="1" x14ac:dyDescent="0.3">
      <c r="H2116" s="16" t="str">
        <v>0 - BM Costs</v>
      </c>
      <c r="L2116" s="16" t="str">
        <v>0 - BM Port</v>
      </c>
      <c r="N2116" s="16" t="str">
        <v>0 - Port Assets</v>
      </c>
      <c r="O2116" s="11"/>
      <c r="P2116" s="11"/>
      <c r="Q2116" s="11"/>
      <c r="R2116" s="11"/>
      <c r="S2116" s="11"/>
      <c r="T2116" s="11"/>
      <c r="U2116" s="11"/>
      <c r="V2116" s="11"/>
      <c r="W2116" s="11"/>
      <c r="X2116" s="11"/>
      <c r="Y2116" s="11"/>
      <c r="Z2116" s="11"/>
      <c r="AA2116" s="11"/>
      <c r="AB2116" s="11"/>
      <c r="AC2116" s="11"/>
      <c r="AD2116" s="11"/>
      <c r="AE2116" s="11"/>
      <c r="AF2116" s="11"/>
      <c r="AG2116" s="11"/>
      <c r="AH2116" s="11"/>
      <c r="AI2116" s="11"/>
      <c r="AJ2116" s="11"/>
      <c r="AK2116" s="11"/>
      <c r="AL2116" s="11"/>
      <c r="AM2116" s="11"/>
      <c r="AN2116" s="11"/>
      <c r="AO2116" s="11"/>
      <c r="AP2116" s="11"/>
      <c r="AQ2116" s="11"/>
      <c r="AR2116" s="11"/>
      <c r="AS2116" s="11"/>
      <c r="AT2116" s="11"/>
      <c r="AU2116" s="11"/>
      <c r="AV2116" s="11"/>
      <c r="AW2116" s="11"/>
      <c r="AX2116" s="11"/>
      <c r="AY2116" s="11"/>
      <c r="AZ2116" s="11"/>
      <c r="BA2116" s="11"/>
      <c r="BB2116" s="11"/>
      <c r="BC2116" s="11"/>
      <c r="BD2116" s="11"/>
      <c r="BE2116" s="11"/>
      <c r="BF2116" s="11"/>
      <c r="BG2116" s="11"/>
      <c r="BH2116" s="11"/>
      <c r="BI2116" s="11"/>
      <c r="BJ2116" s="11"/>
      <c r="BK2116" s="11"/>
      <c r="BL2116" s="11"/>
      <c r="BM2116" s="11"/>
      <c r="BN2116" s="11"/>
      <c r="BO2116" s="11"/>
      <c r="BP2116" s="11"/>
      <c r="BQ2116" s="11"/>
      <c r="BR2116" s="16" t="str">
        <v>0- Port Costs</v>
      </c>
      <c r="BV2116" s="16" t="str">
        <v>0- Port Value</v>
      </c>
      <c r="BW2116" s="11"/>
      <c r="BX2116" s="16" t="str">
        <v>0</v>
      </c>
    </row>
    <row r="2117" spans="8:76" hidden="1" outlineLevel="1" x14ac:dyDescent="0.3">
      <c r="H2117" s="16" t="str">
        <v>0 - BM Costs</v>
      </c>
      <c r="L2117" s="16" t="str">
        <v>0 - BM Port</v>
      </c>
      <c r="N2117" s="16" t="str">
        <v>0 - Port Assets</v>
      </c>
      <c r="O2117" s="11"/>
      <c r="P2117" s="11"/>
      <c r="Q2117" s="11"/>
      <c r="R2117" s="11"/>
      <c r="S2117" s="11"/>
      <c r="T2117" s="11"/>
      <c r="U2117" s="11"/>
      <c r="V2117" s="11"/>
      <c r="W2117" s="11"/>
      <c r="X2117" s="11"/>
      <c r="Y2117" s="11"/>
      <c r="Z2117" s="11"/>
      <c r="AA2117" s="11"/>
      <c r="AB2117" s="11"/>
      <c r="AC2117" s="11"/>
      <c r="AD2117" s="11"/>
      <c r="AE2117" s="11"/>
      <c r="AF2117" s="11"/>
      <c r="AG2117" s="11"/>
      <c r="AH2117" s="11"/>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c r="BC2117" s="11"/>
      <c r="BD2117" s="11"/>
      <c r="BE2117" s="11"/>
      <c r="BF2117" s="11"/>
      <c r="BG2117" s="11"/>
      <c r="BH2117" s="11"/>
      <c r="BI2117" s="11"/>
      <c r="BJ2117" s="11"/>
      <c r="BK2117" s="11"/>
      <c r="BL2117" s="11"/>
      <c r="BM2117" s="11"/>
      <c r="BN2117" s="11"/>
      <c r="BO2117" s="11"/>
      <c r="BP2117" s="11"/>
      <c r="BQ2117" s="11"/>
      <c r="BR2117" s="16" t="str">
        <v>0- Port Costs</v>
      </c>
      <c r="BV2117" s="16" t="str">
        <v>0- Port Value</v>
      </c>
      <c r="BW2117" s="11"/>
      <c r="BX2117" s="16" t="str">
        <v>0</v>
      </c>
    </row>
    <row r="2118" spans="8:76" hidden="1" outlineLevel="1" x14ac:dyDescent="0.3">
      <c r="H2118" s="16" t="str">
        <v>0 - BM Costs</v>
      </c>
      <c r="L2118" s="16" t="str">
        <v>0 - BM Port</v>
      </c>
      <c r="N2118" s="16" t="str">
        <v>0 - Port Assets</v>
      </c>
      <c r="O2118" s="11"/>
      <c r="P2118" s="11"/>
      <c r="Q2118" s="11"/>
      <c r="R2118" s="11"/>
      <c r="S2118" s="11"/>
      <c r="T2118" s="11"/>
      <c r="U2118" s="11"/>
      <c r="V2118" s="11"/>
      <c r="W2118" s="11"/>
      <c r="X2118" s="11"/>
      <c r="Y2118" s="11"/>
      <c r="Z2118" s="11"/>
      <c r="AA2118" s="11"/>
      <c r="AB2118" s="11"/>
      <c r="AC2118" s="11"/>
      <c r="AD2118" s="11"/>
      <c r="AE2118" s="11"/>
      <c r="AF2118" s="11"/>
      <c r="AG2118" s="11"/>
      <c r="AH2118" s="11"/>
      <c r="AI2118" s="11"/>
      <c r="AJ2118" s="11"/>
      <c r="AK2118" s="11"/>
      <c r="AL2118" s="11"/>
      <c r="AM2118" s="11"/>
      <c r="AN2118" s="11"/>
      <c r="AO2118" s="11"/>
      <c r="AP2118" s="11"/>
      <c r="AQ2118" s="11"/>
      <c r="AR2118" s="11"/>
      <c r="AS2118" s="11"/>
      <c r="AT2118" s="11"/>
      <c r="AU2118" s="11"/>
      <c r="AV2118" s="11"/>
      <c r="AW2118" s="11"/>
      <c r="AX2118" s="11"/>
      <c r="AY2118" s="11"/>
      <c r="AZ2118" s="11"/>
      <c r="BA2118" s="11"/>
      <c r="BB2118" s="11"/>
      <c r="BC2118" s="11"/>
      <c r="BD2118" s="11"/>
      <c r="BE2118" s="11"/>
      <c r="BF2118" s="11"/>
      <c r="BG2118" s="11"/>
      <c r="BH2118" s="11"/>
      <c r="BI2118" s="11"/>
      <c r="BJ2118" s="11"/>
      <c r="BK2118" s="11"/>
      <c r="BL2118" s="11"/>
      <c r="BM2118" s="11"/>
      <c r="BN2118" s="11"/>
      <c r="BO2118" s="11"/>
      <c r="BP2118" s="11"/>
      <c r="BQ2118" s="11"/>
      <c r="BR2118" s="16" t="str">
        <v>0- Port Costs</v>
      </c>
      <c r="BV2118" s="16" t="str">
        <v>0- Port Value</v>
      </c>
      <c r="BW2118" s="11"/>
      <c r="BX2118" s="16" t="str">
        <v>0</v>
      </c>
    </row>
    <row r="2119" spans="8:76" hidden="1" outlineLevel="1" x14ac:dyDescent="0.3">
      <c r="H2119" s="16" t="str">
        <v>0 - BM Costs</v>
      </c>
      <c r="L2119" s="16" t="str">
        <v>0 - BM Port</v>
      </c>
      <c r="N2119" s="16" t="str">
        <v>0 - Port Assets</v>
      </c>
      <c r="O2119" s="11"/>
      <c r="P2119" s="11"/>
      <c r="Q2119" s="11"/>
      <c r="R2119" s="11"/>
      <c r="S2119" s="11"/>
      <c r="T2119" s="11"/>
      <c r="U2119" s="11"/>
      <c r="V2119" s="11"/>
      <c r="W2119" s="11"/>
      <c r="X2119" s="11"/>
      <c r="Y2119" s="11"/>
      <c r="Z2119" s="11"/>
      <c r="AA2119" s="11"/>
      <c r="AB2119" s="11"/>
      <c r="AC2119" s="11"/>
      <c r="AD2119" s="11"/>
      <c r="AE2119" s="11"/>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c r="BC2119" s="11"/>
      <c r="BD2119" s="11"/>
      <c r="BE2119" s="11"/>
      <c r="BF2119" s="11"/>
      <c r="BG2119" s="11"/>
      <c r="BH2119" s="11"/>
      <c r="BI2119" s="11"/>
      <c r="BJ2119" s="11"/>
      <c r="BK2119" s="11"/>
      <c r="BL2119" s="11"/>
      <c r="BM2119" s="11"/>
      <c r="BN2119" s="11"/>
      <c r="BO2119" s="11"/>
      <c r="BP2119" s="11"/>
      <c r="BQ2119" s="11"/>
      <c r="BR2119" s="16" t="str">
        <v>0- Port Costs</v>
      </c>
      <c r="BV2119" s="16" t="str">
        <v>0- Port Value</v>
      </c>
      <c r="BW2119" s="11"/>
      <c r="BX2119" s="16" t="str">
        <v>0</v>
      </c>
    </row>
    <row r="2120" spans="8:76" hidden="1" outlineLevel="1" x14ac:dyDescent="0.3">
      <c r="H2120" s="16" t="str">
        <v>0 - BM Costs</v>
      </c>
      <c r="L2120" s="16" t="str">
        <v>0 - BM Port</v>
      </c>
      <c r="N2120" s="16" t="str">
        <v>0 - Port Assets</v>
      </c>
      <c r="O2120" s="11"/>
      <c r="P2120" s="11"/>
      <c r="Q2120" s="11"/>
      <c r="R2120" s="11"/>
      <c r="S2120" s="11"/>
      <c r="T2120" s="11"/>
      <c r="U2120" s="11"/>
      <c r="V2120" s="11"/>
      <c r="W2120" s="11"/>
      <c r="X2120" s="11"/>
      <c r="Y2120" s="11"/>
      <c r="Z2120" s="11"/>
      <c r="AA2120" s="11"/>
      <c r="AB2120" s="11"/>
      <c r="AC2120" s="11"/>
      <c r="AD2120" s="11"/>
      <c r="AE2120" s="11"/>
      <c r="AF2120" s="11"/>
      <c r="AG2120" s="11"/>
      <c r="AH2120" s="11"/>
      <c r="AI2120" s="11"/>
      <c r="AJ2120" s="11"/>
      <c r="AK2120" s="11"/>
      <c r="AL2120" s="11"/>
      <c r="AM2120" s="11"/>
      <c r="AN2120" s="11"/>
      <c r="AO2120" s="11"/>
      <c r="AP2120" s="11"/>
      <c r="AQ2120" s="11"/>
      <c r="AR2120" s="11"/>
      <c r="AS2120" s="11"/>
      <c r="AT2120" s="11"/>
      <c r="AU2120" s="11"/>
      <c r="AV2120" s="11"/>
      <c r="AW2120" s="11"/>
      <c r="AX2120" s="11"/>
      <c r="AY2120" s="11"/>
      <c r="AZ2120" s="11"/>
      <c r="BA2120" s="11"/>
      <c r="BB2120" s="11"/>
      <c r="BC2120" s="11"/>
      <c r="BD2120" s="11"/>
      <c r="BE2120" s="11"/>
      <c r="BF2120" s="11"/>
      <c r="BG2120" s="11"/>
      <c r="BH2120" s="11"/>
      <c r="BI2120" s="11"/>
      <c r="BJ2120" s="11"/>
      <c r="BK2120" s="11"/>
      <c r="BL2120" s="11"/>
      <c r="BM2120" s="11"/>
      <c r="BN2120" s="11"/>
      <c r="BO2120" s="11"/>
      <c r="BP2120" s="11"/>
      <c r="BQ2120" s="11"/>
      <c r="BR2120" s="16" t="str">
        <v>0- Port Costs</v>
      </c>
      <c r="BV2120" s="16" t="str">
        <v>0- Port Value</v>
      </c>
      <c r="BW2120" s="11"/>
      <c r="BX2120" s="16" t="str">
        <v>0</v>
      </c>
    </row>
    <row r="2121" spans="8:76" hidden="1" outlineLevel="1" x14ac:dyDescent="0.3">
      <c r="H2121" s="16" t="str">
        <v>0 - BM Costs</v>
      </c>
      <c r="L2121" s="16" t="str">
        <v>0 - BM Port</v>
      </c>
      <c r="N2121" s="16" t="str">
        <v>0 - Port Assets</v>
      </c>
      <c r="O2121" s="11"/>
      <c r="P2121" s="11"/>
      <c r="Q2121" s="11"/>
      <c r="R2121" s="11"/>
      <c r="S2121" s="11"/>
      <c r="T2121" s="11"/>
      <c r="U2121" s="11"/>
      <c r="V2121" s="11"/>
      <c r="W2121" s="11"/>
      <c r="X2121" s="11"/>
      <c r="Y2121" s="11"/>
      <c r="Z2121" s="11"/>
      <c r="AA2121" s="11"/>
      <c r="AB2121" s="11"/>
      <c r="AC2121" s="11"/>
      <c r="AD2121" s="11"/>
      <c r="AE2121" s="11"/>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c r="BC2121" s="11"/>
      <c r="BD2121" s="11"/>
      <c r="BE2121" s="11"/>
      <c r="BF2121" s="11"/>
      <c r="BG2121" s="11"/>
      <c r="BH2121" s="11"/>
      <c r="BI2121" s="11"/>
      <c r="BJ2121" s="11"/>
      <c r="BK2121" s="11"/>
      <c r="BL2121" s="11"/>
      <c r="BM2121" s="11"/>
      <c r="BN2121" s="11"/>
      <c r="BO2121" s="11"/>
      <c r="BP2121" s="11"/>
      <c r="BQ2121" s="11"/>
      <c r="BR2121" s="16" t="str">
        <v>0- Port Costs</v>
      </c>
      <c r="BV2121" s="16" t="str">
        <v>0- Port Value</v>
      </c>
      <c r="BW2121" s="11"/>
      <c r="BX2121" s="16" t="str">
        <v>0</v>
      </c>
    </row>
    <row r="2122" spans="8:76" hidden="1" outlineLevel="1" x14ac:dyDescent="0.3">
      <c r="H2122" s="16" t="str">
        <v>0 - BM Costs</v>
      </c>
      <c r="L2122" s="16" t="str">
        <v>0 - BM Port</v>
      </c>
      <c r="N2122" s="16" t="str">
        <v>0 - Port Assets</v>
      </c>
      <c r="O2122" s="11"/>
      <c r="P2122" s="11"/>
      <c r="Q2122" s="11"/>
      <c r="R2122" s="11"/>
      <c r="S2122" s="11"/>
      <c r="T2122" s="11"/>
      <c r="U2122" s="11"/>
      <c r="V2122" s="11"/>
      <c r="W2122" s="11"/>
      <c r="X2122" s="11"/>
      <c r="Y2122" s="11"/>
      <c r="Z2122" s="11"/>
      <c r="AA2122" s="11"/>
      <c r="AB2122" s="11"/>
      <c r="AC2122" s="11"/>
      <c r="AD2122" s="11"/>
      <c r="AE2122" s="11"/>
      <c r="AF2122" s="11"/>
      <c r="AG2122" s="11"/>
      <c r="AH2122" s="11"/>
      <c r="AI2122" s="11"/>
      <c r="AJ2122" s="11"/>
      <c r="AK2122" s="11"/>
      <c r="AL2122" s="11"/>
      <c r="AM2122" s="11"/>
      <c r="AN2122" s="11"/>
      <c r="AO2122" s="11"/>
      <c r="AP2122" s="11"/>
      <c r="AQ2122" s="11"/>
      <c r="AR2122" s="11"/>
      <c r="AS2122" s="11"/>
      <c r="AT2122" s="11"/>
      <c r="AU2122" s="11"/>
      <c r="AV2122" s="11"/>
      <c r="AW2122" s="11"/>
      <c r="AX2122" s="11"/>
      <c r="AY2122" s="11"/>
      <c r="AZ2122" s="11"/>
      <c r="BA2122" s="11"/>
      <c r="BB2122" s="11"/>
      <c r="BC2122" s="11"/>
      <c r="BD2122" s="11"/>
      <c r="BE2122" s="11"/>
      <c r="BF2122" s="11"/>
      <c r="BG2122" s="11"/>
      <c r="BH2122" s="11"/>
      <c r="BI2122" s="11"/>
      <c r="BJ2122" s="11"/>
      <c r="BK2122" s="11"/>
      <c r="BL2122" s="11"/>
      <c r="BM2122" s="11"/>
      <c r="BN2122" s="11"/>
      <c r="BO2122" s="11"/>
      <c r="BP2122" s="11"/>
      <c r="BQ2122" s="11"/>
      <c r="BR2122" s="16" t="str">
        <v>0- Port Costs</v>
      </c>
      <c r="BV2122" s="16" t="str">
        <v>0- Port Value</v>
      </c>
      <c r="BW2122" s="11"/>
      <c r="BX2122" s="16" t="str">
        <v>0</v>
      </c>
    </row>
    <row r="2123" spans="8:76" hidden="1" outlineLevel="1" x14ac:dyDescent="0.3">
      <c r="H2123" s="16" t="str">
        <v>0 - BM Costs</v>
      </c>
      <c r="L2123" s="16" t="str">
        <v>0 - BM Port</v>
      </c>
      <c r="N2123" s="16" t="str">
        <v>0 - Port Assets</v>
      </c>
      <c r="O2123" s="11"/>
      <c r="P2123" s="11"/>
      <c r="Q2123" s="11"/>
      <c r="R2123" s="11"/>
      <c r="S2123" s="11"/>
      <c r="T2123" s="11"/>
      <c r="U2123" s="11"/>
      <c r="V2123" s="11"/>
      <c r="W2123" s="11"/>
      <c r="X2123" s="11"/>
      <c r="Y2123" s="11"/>
      <c r="Z2123" s="11"/>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c r="BC2123" s="11"/>
      <c r="BD2123" s="11"/>
      <c r="BE2123" s="11"/>
      <c r="BF2123" s="11"/>
      <c r="BG2123" s="11"/>
      <c r="BH2123" s="11"/>
      <c r="BI2123" s="11"/>
      <c r="BJ2123" s="11"/>
      <c r="BK2123" s="11"/>
      <c r="BL2123" s="11"/>
      <c r="BM2123" s="11"/>
      <c r="BN2123" s="11"/>
      <c r="BO2123" s="11"/>
      <c r="BP2123" s="11"/>
      <c r="BQ2123" s="11"/>
      <c r="BR2123" s="16" t="str">
        <v>0- Port Costs</v>
      </c>
      <c r="BV2123" s="16" t="str">
        <v>0- Port Value</v>
      </c>
      <c r="BW2123" s="11"/>
      <c r="BX2123" s="16" t="str">
        <v>0</v>
      </c>
    </row>
    <row r="2124" spans="8:76" hidden="1" outlineLevel="1" x14ac:dyDescent="0.3">
      <c r="H2124" s="16" t="str">
        <v>0 - BM Costs</v>
      </c>
      <c r="L2124" s="16" t="str">
        <v>0 - BM Port</v>
      </c>
      <c r="N2124" s="16" t="str">
        <v>0 - Port Assets</v>
      </c>
      <c r="O2124" s="11"/>
      <c r="P2124" s="11"/>
      <c r="Q2124" s="11"/>
      <c r="R2124" s="11"/>
      <c r="S2124" s="11"/>
      <c r="T2124" s="11"/>
      <c r="U2124" s="11"/>
      <c r="V2124" s="11"/>
      <c r="W2124" s="11"/>
      <c r="X2124" s="11"/>
      <c r="Y2124" s="11"/>
      <c r="Z2124" s="11"/>
      <c r="AA2124" s="11"/>
      <c r="AB2124" s="11"/>
      <c r="AC2124" s="11"/>
      <c r="AD2124" s="11"/>
      <c r="AE2124" s="11"/>
      <c r="AF2124" s="11"/>
      <c r="AG2124" s="11"/>
      <c r="AH2124" s="11"/>
      <c r="AI2124" s="11"/>
      <c r="AJ2124" s="11"/>
      <c r="AK2124" s="11"/>
      <c r="AL2124" s="11"/>
      <c r="AM2124" s="11"/>
      <c r="AN2124" s="11"/>
      <c r="AO2124" s="11"/>
      <c r="AP2124" s="11"/>
      <c r="AQ2124" s="11"/>
      <c r="AR2124" s="11"/>
      <c r="AS2124" s="11"/>
      <c r="AT2124" s="11"/>
      <c r="AU2124" s="11"/>
      <c r="AV2124" s="11"/>
      <c r="AW2124" s="11"/>
      <c r="AX2124" s="11"/>
      <c r="AY2124" s="11"/>
      <c r="AZ2124" s="11"/>
      <c r="BA2124" s="11"/>
      <c r="BB2124" s="11"/>
      <c r="BC2124" s="11"/>
      <c r="BD2124" s="11"/>
      <c r="BE2124" s="11"/>
      <c r="BF2124" s="11"/>
      <c r="BG2124" s="11"/>
      <c r="BH2124" s="11"/>
      <c r="BI2124" s="11"/>
      <c r="BJ2124" s="11"/>
      <c r="BK2124" s="11"/>
      <c r="BL2124" s="11"/>
      <c r="BM2124" s="11"/>
      <c r="BN2124" s="11"/>
      <c r="BO2124" s="11"/>
      <c r="BP2124" s="11"/>
      <c r="BQ2124" s="11"/>
      <c r="BR2124" s="16" t="str">
        <v>0- Port Costs</v>
      </c>
      <c r="BV2124" s="16" t="str">
        <v>0- Port Value</v>
      </c>
      <c r="BW2124" s="11"/>
      <c r="BX2124" s="16" t="str">
        <v>0</v>
      </c>
    </row>
    <row r="2125" spans="8:76" hidden="1" outlineLevel="1" x14ac:dyDescent="0.3">
      <c r="H2125" s="16" t="str">
        <v>0 - BM Costs</v>
      </c>
      <c r="L2125" s="16" t="str">
        <v>0 - BM Port</v>
      </c>
      <c r="N2125" s="16" t="str">
        <v>0 - Port Assets</v>
      </c>
      <c r="O2125" s="11"/>
      <c r="P2125" s="11"/>
      <c r="Q2125" s="11"/>
      <c r="R2125" s="11"/>
      <c r="S2125" s="11"/>
      <c r="T2125" s="11"/>
      <c r="U2125" s="11"/>
      <c r="V2125" s="11"/>
      <c r="W2125" s="11"/>
      <c r="X2125" s="11"/>
      <c r="Y2125" s="11"/>
      <c r="Z2125" s="11"/>
      <c r="AA2125" s="11"/>
      <c r="AB2125" s="11"/>
      <c r="AC2125" s="11"/>
      <c r="AD2125" s="11"/>
      <c r="AE2125" s="11"/>
      <c r="AF2125" s="11"/>
      <c r="AG2125" s="11"/>
      <c r="AH2125" s="11"/>
      <c r="AI2125" s="11"/>
      <c r="AJ2125" s="11"/>
      <c r="AK2125" s="11"/>
      <c r="AL2125" s="11"/>
      <c r="AM2125" s="11"/>
      <c r="AN2125" s="11"/>
      <c r="AO2125" s="11"/>
      <c r="AP2125" s="11"/>
      <c r="AQ2125" s="11"/>
      <c r="AR2125" s="11"/>
      <c r="AS2125" s="11"/>
      <c r="AT2125" s="11"/>
      <c r="AU2125" s="11"/>
      <c r="AV2125" s="11"/>
      <c r="AW2125" s="11"/>
      <c r="AX2125" s="11"/>
      <c r="AY2125" s="11"/>
      <c r="AZ2125" s="11"/>
      <c r="BA2125" s="11"/>
      <c r="BB2125" s="11"/>
      <c r="BC2125" s="11"/>
      <c r="BD2125" s="11"/>
      <c r="BE2125" s="11"/>
      <c r="BF2125" s="11"/>
      <c r="BG2125" s="11"/>
      <c r="BH2125" s="11"/>
      <c r="BI2125" s="11"/>
      <c r="BJ2125" s="11"/>
      <c r="BK2125" s="11"/>
      <c r="BL2125" s="11"/>
      <c r="BM2125" s="11"/>
      <c r="BN2125" s="11"/>
      <c r="BO2125" s="11"/>
      <c r="BP2125" s="11"/>
      <c r="BQ2125" s="11"/>
      <c r="BR2125" s="16" t="str">
        <v>0- Port Costs</v>
      </c>
      <c r="BV2125" s="16" t="str">
        <v>0- Port Value</v>
      </c>
      <c r="BW2125" s="11"/>
      <c r="BX2125" s="16" t="str">
        <v>0</v>
      </c>
    </row>
    <row r="2126" spans="8:76" hidden="1" outlineLevel="1" x14ac:dyDescent="0.3">
      <c r="H2126" s="16" t="str">
        <v>0 - BM Costs</v>
      </c>
      <c r="L2126" s="16" t="str">
        <v>0 - BM Port</v>
      </c>
      <c r="N2126" s="16" t="str">
        <v>0 - Port Assets</v>
      </c>
      <c r="O2126" s="11"/>
      <c r="P2126" s="11"/>
      <c r="Q2126" s="11"/>
      <c r="R2126" s="11"/>
      <c r="S2126" s="11"/>
      <c r="T2126" s="11"/>
      <c r="U2126" s="11"/>
      <c r="V2126" s="11"/>
      <c r="W2126" s="11"/>
      <c r="X2126" s="11"/>
      <c r="Y2126" s="11"/>
      <c r="Z2126" s="11"/>
      <c r="AA2126" s="11"/>
      <c r="AB2126" s="11"/>
      <c r="AC2126" s="11"/>
      <c r="AD2126" s="11"/>
      <c r="AE2126" s="11"/>
      <c r="AF2126" s="11"/>
      <c r="AG2126" s="11"/>
      <c r="AH2126" s="11"/>
      <c r="AI2126" s="11"/>
      <c r="AJ2126" s="11"/>
      <c r="AK2126" s="11"/>
      <c r="AL2126" s="11"/>
      <c r="AM2126" s="11"/>
      <c r="AN2126" s="11"/>
      <c r="AO2126" s="11"/>
      <c r="AP2126" s="11"/>
      <c r="AQ2126" s="11"/>
      <c r="AR2126" s="11"/>
      <c r="AS2126" s="11"/>
      <c r="AT2126" s="11"/>
      <c r="AU2126" s="11"/>
      <c r="AV2126" s="11"/>
      <c r="AW2126" s="11"/>
      <c r="AX2126" s="11"/>
      <c r="AY2126" s="11"/>
      <c r="AZ2126" s="11"/>
      <c r="BA2126" s="11"/>
      <c r="BB2126" s="11"/>
      <c r="BC2126" s="11"/>
      <c r="BD2126" s="11"/>
      <c r="BE2126" s="11"/>
      <c r="BF2126" s="11"/>
      <c r="BG2126" s="11"/>
      <c r="BH2126" s="11"/>
      <c r="BI2126" s="11"/>
      <c r="BJ2126" s="11"/>
      <c r="BK2126" s="11"/>
      <c r="BL2126" s="11"/>
      <c r="BM2126" s="11"/>
      <c r="BN2126" s="11"/>
      <c r="BO2126" s="11"/>
      <c r="BP2126" s="11"/>
      <c r="BQ2126" s="11"/>
      <c r="BR2126" s="16" t="str">
        <v>0- Port Costs</v>
      </c>
      <c r="BV2126" s="16" t="str">
        <v>0- Port Value</v>
      </c>
      <c r="BW2126" s="11"/>
      <c r="BX2126" s="16" t="str">
        <v>0</v>
      </c>
    </row>
    <row r="2127" spans="8:76" hidden="1" outlineLevel="1" x14ac:dyDescent="0.3">
      <c r="H2127" s="16" t="str">
        <v>0 - BM Costs</v>
      </c>
      <c r="L2127" s="16" t="str">
        <v>0 - BM Port</v>
      </c>
      <c r="N2127" s="16" t="str">
        <v>0 - Port Assets</v>
      </c>
      <c r="O2127" s="11"/>
      <c r="P2127" s="11"/>
      <c r="Q2127" s="11"/>
      <c r="R2127" s="11"/>
      <c r="S2127" s="11"/>
      <c r="T2127" s="11"/>
      <c r="U2127" s="11"/>
      <c r="V2127" s="11"/>
      <c r="W2127" s="11"/>
      <c r="X2127" s="11"/>
      <c r="Y2127" s="11"/>
      <c r="Z2127" s="11"/>
      <c r="AA2127" s="11"/>
      <c r="AB2127" s="11"/>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c r="BC2127" s="11"/>
      <c r="BD2127" s="11"/>
      <c r="BE2127" s="11"/>
      <c r="BF2127" s="11"/>
      <c r="BG2127" s="11"/>
      <c r="BH2127" s="11"/>
      <c r="BI2127" s="11"/>
      <c r="BJ2127" s="11"/>
      <c r="BK2127" s="11"/>
      <c r="BL2127" s="11"/>
      <c r="BM2127" s="11"/>
      <c r="BN2127" s="11"/>
      <c r="BO2127" s="11"/>
      <c r="BP2127" s="11"/>
      <c r="BQ2127" s="11"/>
      <c r="BR2127" s="16" t="str">
        <v>0- Port Costs</v>
      </c>
      <c r="BV2127" s="16" t="str">
        <v>0- Port Value</v>
      </c>
      <c r="BW2127" s="11"/>
      <c r="BX2127" s="16" t="str">
        <v>0</v>
      </c>
    </row>
    <row r="2128" spans="8:76" hidden="1" outlineLevel="1" x14ac:dyDescent="0.3">
      <c r="H2128" s="16" t="str">
        <v>0 - BM Costs</v>
      </c>
      <c r="L2128" s="16" t="str">
        <v>0 - BM Port</v>
      </c>
      <c r="N2128" s="16" t="str">
        <v>0 - Port Assets</v>
      </c>
      <c r="O2128" s="11"/>
      <c r="P2128" s="11"/>
      <c r="Q2128" s="11"/>
      <c r="R2128" s="11"/>
      <c r="S2128" s="11"/>
      <c r="T2128" s="11"/>
      <c r="U2128" s="11"/>
      <c r="V2128" s="11"/>
      <c r="W2128" s="11"/>
      <c r="X2128" s="11"/>
      <c r="Y2128" s="11"/>
      <c r="Z2128" s="11"/>
      <c r="AA2128" s="11"/>
      <c r="AB2128" s="11"/>
      <c r="AC2128" s="11"/>
      <c r="AD2128" s="11"/>
      <c r="AE2128" s="11"/>
      <c r="AF2128" s="11"/>
      <c r="AG2128" s="11"/>
      <c r="AH2128" s="11"/>
      <c r="AI2128" s="11"/>
      <c r="AJ2128" s="11"/>
      <c r="AK2128" s="11"/>
      <c r="AL2128" s="11"/>
      <c r="AM2128" s="11"/>
      <c r="AN2128" s="11"/>
      <c r="AO2128" s="11"/>
      <c r="AP2128" s="11"/>
      <c r="AQ2128" s="11"/>
      <c r="AR2128" s="11"/>
      <c r="AS2128" s="11"/>
      <c r="AT2128" s="11"/>
      <c r="AU2128" s="11"/>
      <c r="AV2128" s="11"/>
      <c r="AW2128" s="11"/>
      <c r="AX2128" s="11"/>
      <c r="AY2128" s="11"/>
      <c r="AZ2128" s="11"/>
      <c r="BA2128" s="11"/>
      <c r="BB2128" s="11"/>
      <c r="BC2128" s="11"/>
      <c r="BD2128" s="11"/>
      <c r="BE2128" s="11"/>
      <c r="BF2128" s="11"/>
      <c r="BG2128" s="11"/>
      <c r="BH2128" s="11"/>
      <c r="BI2128" s="11"/>
      <c r="BJ2128" s="11"/>
      <c r="BK2128" s="11"/>
      <c r="BL2128" s="11"/>
      <c r="BM2128" s="11"/>
      <c r="BN2128" s="11"/>
      <c r="BO2128" s="11"/>
      <c r="BP2128" s="11"/>
      <c r="BQ2128" s="11"/>
      <c r="BR2128" s="16" t="str">
        <v>0- Port Costs</v>
      </c>
      <c r="BV2128" s="16" t="str">
        <v>0- Port Value</v>
      </c>
      <c r="BW2128" s="11"/>
      <c r="BX2128" s="16" t="str">
        <v>0</v>
      </c>
    </row>
    <row r="2129" spans="8:76" hidden="1" outlineLevel="1" x14ac:dyDescent="0.3">
      <c r="H2129" s="16" t="str">
        <v>0 - BM Costs</v>
      </c>
      <c r="L2129" s="16" t="str">
        <v>0 - BM Port</v>
      </c>
      <c r="N2129" s="16" t="str">
        <v>0 - Port Assets</v>
      </c>
      <c r="O2129" s="11"/>
      <c r="P2129" s="11"/>
      <c r="Q2129" s="11"/>
      <c r="R2129" s="11"/>
      <c r="S2129" s="11"/>
      <c r="T2129" s="11"/>
      <c r="U2129" s="11"/>
      <c r="V2129" s="11"/>
      <c r="W2129" s="11"/>
      <c r="X2129" s="11"/>
      <c r="Y2129" s="11"/>
      <c r="Z2129" s="11"/>
      <c r="AA2129" s="11"/>
      <c r="AB2129" s="11"/>
      <c r="AC2129" s="11"/>
      <c r="AD2129" s="11"/>
      <c r="AE2129" s="11"/>
      <c r="AF2129" s="11"/>
      <c r="AG2129" s="11"/>
      <c r="AH2129" s="11"/>
      <c r="AI2129" s="11"/>
      <c r="AJ2129" s="11"/>
      <c r="AK2129" s="11"/>
      <c r="AL2129" s="11"/>
      <c r="AM2129" s="11"/>
      <c r="AN2129" s="11"/>
      <c r="AO2129" s="11"/>
      <c r="AP2129" s="11"/>
      <c r="AQ2129" s="11"/>
      <c r="AR2129" s="11"/>
      <c r="AS2129" s="11"/>
      <c r="AT2129" s="11"/>
      <c r="AU2129" s="11"/>
      <c r="AV2129" s="11"/>
      <c r="AW2129" s="11"/>
      <c r="AX2129" s="11"/>
      <c r="AY2129" s="11"/>
      <c r="AZ2129" s="11"/>
      <c r="BA2129" s="11"/>
      <c r="BB2129" s="11"/>
      <c r="BC2129" s="11"/>
      <c r="BD2129" s="11"/>
      <c r="BE2129" s="11"/>
      <c r="BF2129" s="11"/>
      <c r="BG2129" s="11"/>
      <c r="BH2129" s="11"/>
      <c r="BI2129" s="11"/>
      <c r="BJ2129" s="11"/>
      <c r="BK2129" s="11"/>
      <c r="BL2129" s="11"/>
      <c r="BM2129" s="11"/>
      <c r="BN2129" s="11"/>
      <c r="BO2129" s="11"/>
      <c r="BP2129" s="11"/>
      <c r="BQ2129" s="11"/>
      <c r="BR2129" s="16" t="str">
        <v>0- Port Costs</v>
      </c>
      <c r="BV2129" s="16" t="str">
        <v>0- Port Value</v>
      </c>
      <c r="BW2129" s="11"/>
      <c r="BX2129" s="16" t="str">
        <v>0</v>
      </c>
    </row>
    <row r="2130" spans="8:76" hidden="1" outlineLevel="1" x14ac:dyDescent="0.3">
      <c r="H2130" s="16" t="str">
        <v>0 - BM Costs</v>
      </c>
      <c r="L2130" s="16" t="str">
        <v>0 - BM Port</v>
      </c>
      <c r="N2130" s="16" t="str">
        <v>0 - Port Assets</v>
      </c>
      <c r="O2130" s="11"/>
      <c r="P2130" s="11"/>
      <c r="Q2130" s="11"/>
      <c r="R2130" s="11"/>
      <c r="S2130" s="11"/>
      <c r="T2130" s="11"/>
      <c r="U2130" s="11"/>
      <c r="V2130" s="11"/>
      <c r="W2130" s="11"/>
      <c r="X2130" s="11"/>
      <c r="Y2130" s="11"/>
      <c r="Z2130" s="11"/>
      <c r="AA2130" s="11"/>
      <c r="AB2130" s="11"/>
      <c r="AC2130" s="11"/>
      <c r="AD2130" s="11"/>
      <c r="AE2130" s="11"/>
      <c r="AF2130" s="11"/>
      <c r="AG2130" s="11"/>
      <c r="AH2130" s="11"/>
      <c r="AI2130" s="11"/>
      <c r="AJ2130" s="11"/>
      <c r="AK2130" s="11"/>
      <c r="AL2130" s="11"/>
      <c r="AM2130" s="11"/>
      <c r="AN2130" s="11"/>
      <c r="AO2130" s="11"/>
      <c r="AP2130" s="11"/>
      <c r="AQ2130" s="11"/>
      <c r="AR2130" s="11"/>
      <c r="AS2130" s="11"/>
      <c r="AT2130" s="11"/>
      <c r="AU2130" s="11"/>
      <c r="AV2130" s="11"/>
      <c r="AW2130" s="11"/>
      <c r="AX2130" s="11"/>
      <c r="AY2130" s="11"/>
      <c r="AZ2130" s="11"/>
      <c r="BA2130" s="11"/>
      <c r="BB2130" s="11"/>
      <c r="BC2130" s="11"/>
      <c r="BD2130" s="11"/>
      <c r="BE2130" s="11"/>
      <c r="BF2130" s="11"/>
      <c r="BG2130" s="11"/>
      <c r="BH2130" s="11"/>
      <c r="BI2130" s="11"/>
      <c r="BJ2130" s="11"/>
      <c r="BK2130" s="11"/>
      <c r="BL2130" s="11"/>
      <c r="BM2130" s="11"/>
      <c r="BN2130" s="11"/>
      <c r="BO2130" s="11"/>
      <c r="BP2130" s="11"/>
      <c r="BQ2130" s="11"/>
      <c r="BR2130" s="16" t="str">
        <v>0- Port Costs</v>
      </c>
      <c r="BV2130" s="16" t="str">
        <v>0- Port Value</v>
      </c>
      <c r="BW2130" s="11"/>
      <c r="BX2130" s="16" t="str">
        <v>0</v>
      </c>
    </row>
    <row r="2131" spans="8:76" hidden="1" outlineLevel="1" x14ac:dyDescent="0.3">
      <c r="H2131" s="16" t="str">
        <v>0 - BM Costs</v>
      </c>
      <c r="L2131" s="16" t="str">
        <v>0 - BM Port</v>
      </c>
      <c r="N2131" s="16" t="str">
        <v>0 - Port Assets</v>
      </c>
      <c r="O2131" s="11"/>
      <c r="P2131" s="11"/>
      <c r="Q2131" s="11"/>
      <c r="R2131" s="11"/>
      <c r="S2131" s="11"/>
      <c r="T2131" s="11"/>
      <c r="U2131" s="11"/>
      <c r="V2131" s="11"/>
      <c r="W2131" s="11"/>
      <c r="X2131" s="11"/>
      <c r="Y2131" s="11"/>
      <c r="Z2131" s="11"/>
      <c r="AA2131" s="11"/>
      <c r="AB2131" s="11"/>
      <c r="AC2131" s="11"/>
      <c r="AD2131" s="11"/>
      <c r="AE2131" s="11"/>
      <c r="AF2131" s="11"/>
      <c r="AG2131" s="11"/>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c r="BC2131" s="11"/>
      <c r="BD2131" s="11"/>
      <c r="BE2131" s="11"/>
      <c r="BF2131" s="11"/>
      <c r="BG2131" s="11"/>
      <c r="BH2131" s="11"/>
      <c r="BI2131" s="11"/>
      <c r="BJ2131" s="11"/>
      <c r="BK2131" s="11"/>
      <c r="BL2131" s="11"/>
      <c r="BM2131" s="11"/>
      <c r="BN2131" s="11"/>
      <c r="BO2131" s="11"/>
      <c r="BP2131" s="11"/>
      <c r="BQ2131" s="11"/>
      <c r="BR2131" s="16" t="str">
        <v>0- Port Costs</v>
      </c>
      <c r="BV2131" s="16" t="str">
        <v>0- Port Value</v>
      </c>
      <c r="BW2131" s="11"/>
      <c r="BX2131" s="16" t="str">
        <v>0</v>
      </c>
    </row>
    <row r="2132" spans="8:76" hidden="1" outlineLevel="1" x14ac:dyDescent="0.3">
      <c r="H2132" s="16" t="str">
        <v>0 - BM Costs</v>
      </c>
      <c r="L2132" s="16" t="str">
        <v>0 - BM Port</v>
      </c>
      <c r="N2132" s="16" t="str">
        <v>0 - Port Assets</v>
      </c>
      <c r="O2132" s="11"/>
      <c r="P2132" s="11"/>
      <c r="Q2132" s="11"/>
      <c r="R2132" s="11"/>
      <c r="S2132" s="11"/>
      <c r="T2132" s="11"/>
      <c r="U2132" s="11"/>
      <c r="V2132" s="11"/>
      <c r="W2132" s="11"/>
      <c r="X2132" s="11"/>
      <c r="Y2132" s="11"/>
      <c r="Z2132" s="11"/>
      <c r="AA2132" s="11"/>
      <c r="AB2132" s="11"/>
      <c r="AC2132" s="11"/>
      <c r="AD2132" s="11"/>
      <c r="AE2132" s="11"/>
      <c r="AF2132" s="11"/>
      <c r="AG2132" s="11"/>
      <c r="AH2132" s="11"/>
      <c r="AI2132" s="11"/>
      <c r="AJ2132" s="11"/>
      <c r="AK2132" s="11"/>
      <c r="AL2132" s="11"/>
      <c r="AM2132" s="11"/>
      <c r="AN2132" s="11"/>
      <c r="AO2132" s="11"/>
      <c r="AP2132" s="11"/>
      <c r="AQ2132" s="11"/>
      <c r="AR2132" s="11"/>
      <c r="AS2132" s="11"/>
      <c r="AT2132" s="11"/>
      <c r="AU2132" s="11"/>
      <c r="AV2132" s="11"/>
      <c r="AW2132" s="11"/>
      <c r="AX2132" s="11"/>
      <c r="AY2132" s="11"/>
      <c r="AZ2132" s="11"/>
      <c r="BA2132" s="11"/>
      <c r="BB2132" s="11"/>
      <c r="BC2132" s="11"/>
      <c r="BD2132" s="11"/>
      <c r="BE2132" s="11"/>
      <c r="BF2132" s="11"/>
      <c r="BG2132" s="11"/>
      <c r="BH2132" s="11"/>
      <c r="BI2132" s="11"/>
      <c r="BJ2132" s="11"/>
      <c r="BK2132" s="11"/>
      <c r="BL2132" s="11"/>
      <c r="BM2132" s="11"/>
      <c r="BN2132" s="11"/>
      <c r="BO2132" s="11"/>
      <c r="BP2132" s="11"/>
      <c r="BQ2132" s="11"/>
      <c r="BR2132" s="16" t="str">
        <v>0- Port Costs</v>
      </c>
      <c r="BV2132" s="16" t="str">
        <v>0- Port Value</v>
      </c>
      <c r="BW2132" s="11"/>
      <c r="BX2132" s="16" t="str">
        <v>0</v>
      </c>
    </row>
    <row r="2133" spans="8:76" hidden="1" outlineLevel="1" x14ac:dyDescent="0.3">
      <c r="H2133" s="16" t="str">
        <v>0 - BM Costs</v>
      </c>
      <c r="L2133" s="16" t="str">
        <v>0 - BM Port</v>
      </c>
      <c r="N2133" s="16" t="str">
        <v>0 - Port Assets</v>
      </c>
      <c r="O2133" s="11"/>
      <c r="P2133" s="11"/>
      <c r="Q2133" s="11"/>
      <c r="R2133" s="11"/>
      <c r="S2133" s="11"/>
      <c r="T2133" s="11"/>
      <c r="U2133" s="11"/>
      <c r="V2133" s="11"/>
      <c r="W2133" s="11"/>
      <c r="X2133" s="11"/>
      <c r="Y2133" s="11"/>
      <c r="Z2133" s="11"/>
      <c r="AA2133" s="11"/>
      <c r="AB2133" s="11"/>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c r="BC2133" s="11"/>
      <c r="BD2133" s="11"/>
      <c r="BE2133" s="11"/>
      <c r="BF2133" s="11"/>
      <c r="BG2133" s="11"/>
      <c r="BH2133" s="11"/>
      <c r="BI2133" s="11"/>
      <c r="BJ2133" s="11"/>
      <c r="BK2133" s="11"/>
      <c r="BL2133" s="11"/>
      <c r="BM2133" s="11"/>
      <c r="BN2133" s="11"/>
      <c r="BO2133" s="11"/>
      <c r="BP2133" s="11"/>
      <c r="BQ2133" s="11"/>
      <c r="BR2133" s="16" t="str">
        <v>0- Port Costs</v>
      </c>
      <c r="BV2133" s="16" t="str">
        <v>0- Port Value</v>
      </c>
      <c r="BW2133" s="11"/>
      <c r="BX2133" s="16" t="str">
        <v>0</v>
      </c>
    </row>
    <row r="2134" spans="8:76" hidden="1" outlineLevel="1" x14ac:dyDescent="0.3">
      <c r="H2134" s="16" t="str">
        <v>0 - BM Costs</v>
      </c>
      <c r="L2134" s="16" t="str">
        <v>0 - BM Port</v>
      </c>
      <c r="N2134" s="16" t="str">
        <v>0 - Port Assets</v>
      </c>
      <c r="O2134" s="11"/>
      <c r="P2134" s="11"/>
      <c r="Q2134" s="11"/>
      <c r="R2134" s="11"/>
      <c r="S2134" s="11"/>
      <c r="T2134" s="11"/>
      <c r="U2134" s="11"/>
      <c r="V2134" s="11"/>
      <c r="W2134" s="11"/>
      <c r="X2134" s="11"/>
      <c r="Y2134" s="11"/>
      <c r="Z2134" s="11"/>
      <c r="AA2134" s="11"/>
      <c r="AB2134" s="11"/>
      <c r="AC2134" s="11"/>
      <c r="AD2134" s="11"/>
      <c r="AE2134" s="11"/>
      <c r="AF2134" s="11"/>
      <c r="AG2134" s="11"/>
      <c r="AH2134" s="11"/>
      <c r="AI2134" s="11"/>
      <c r="AJ2134" s="11"/>
      <c r="AK2134" s="11"/>
      <c r="AL2134" s="11"/>
      <c r="AM2134" s="11"/>
      <c r="AN2134" s="11"/>
      <c r="AO2134" s="11"/>
      <c r="AP2134" s="11"/>
      <c r="AQ2134" s="11"/>
      <c r="AR2134" s="11"/>
      <c r="AS2134" s="11"/>
      <c r="AT2134" s="11"/>
      <c r="AU2134" s="11"/>
      <c r="AV2134" s="11"/>
      <c r="AW2134" s="11"/>
      <c r="AX2134" s="11"/>
      <c r="AY2134" s="11"/>
      <c r="AZ2134" s="11"/>
      <c r="BA2134" s="11"/>
      <c r="BB2134" s="11"/>
      <c r="BC2134" s="11"/>
      <c r="BD2134" s="11"/>
      <c r="BE2134" s="11"/>
      <c r="BF2134" s="11"/>
      <c r="BG2134" s="11"/>
      <c r="BH2134" s="11"/>
      <c r="BI2134" s="11"/>
      <c r="BJ2134" s="11"/>
      <c r="BK2134" s="11"/>
      <c r="BL2134" s="11"/>
      <c r="BM2134" s="11"/>
      <c r="BN2134" s="11"/>
      <c r="BO2134" s="11"/>
      <c r="BP2134" s="11"/>
      <c r="BQ2134" s="11"/>
      <c r="BR2134" s="16" t="str">
        <v>0- Port Costs</v>
      </c>
      <c r="BV2134" s="16" t="str">
        <v>0- Port Value</v>
      </c>
      <c r="BW2134" s="11"/>
      <c r="BX2134" s="16" t="str">
        <v>0</v>
      </c>
    </row>
    <row r="2135" spans="8:76" hidden="1" outlineLevel="1" x14ac:dyDescent="0.3">
      <c r="H2135" s="16" t="str">
        <v>0 - BM Costs</v>
      </c>
      <c r="L2135" s="16" t="str">
        <v>0 - BM Port</v>
      </c>
      <c r="N2135" s="16" t="str">
        <v>0 - Port Assets</v>
      </c>
      <c r="O2135" s="11"/>
      <c r="P2135" s="11"/>
      <c r="Q2135" s="11"/>
      <c r="R2135" s="11"/>
      <c r="S2135" s="11"/>
      <c r="T2135" s="11"/>
      <c r="U2135" s="11"/>
      <c r="V2135" s="11"/>
      <c r="W2135" s="11"/>
      <c r="X2135" s="11"/>
      <c r="Y2135" s="11"/>
      <c r="Z2135" s="11"/>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c r="BC2135" s="11"/>
      <c r="BD2135" s="11"/>
      <c r="BE2135" s="11"/>
      <c r="BF2135" s="11"/>
      <c r="BG2135" s="11"/>
      <c r="BH2135" s="11"/>
      <c r="BI2135" s="11"/>
      <c r="BJ2135" s="11"/>
      <c r="BK2135" s="11"/>
      <c r="BL2135" s="11"/>
      <c r="BM2135" s="11"/>
      <c r="BN2135" s="11"/>
      <c r="BO2135" s="11"/>
      <c r="BP2135" s="11"/>
      <c r="BQ2135" s="11"/>
      <c r="BR2135" s="16" t="str">
        <v>0- Port Costs</v>
      </c>
      <c r="BV2135" s="16" t="str">
        <v>0- Port Value</v>
      </c>
      <c r="BW2135" s="11"/>
      <c r="BX2135" s="16" t="str">
        <v>0</v>
      </c>
    </row>
    <row r="2136" spans="8:76" hidden="1" outlineLevel="1" x14ac:dyDescent="0.3">
      <c r="H2136" s="16" t="str">
        <v>0 - BM Costs</v>
      </c>
      <c r="L2136" s="16" t="str">
        <v>0 - BM Port</v>
      </c>
      <c r="N2136" s="16" t="str">
        <v>0 - Port Assets</v>
      </c>
      <c r="O2136" s="11"/>
      <c r="P2136" s="11"/>
      <c r="Q2136" s="11"/>
      <c r="R2136" s="11"/>
      <c r="S2136" s="11"/>
      <c r="T2136" s="11"/>
      <c r="U2136" s="11"/>
      <c r="V2136" s="11"/>
      <c r="W2136" s="11"/>
      <c r="X2136" s="11"/>
      <c r="Y2136" s="11"/>
      <c r="Z2136" s="11"/>
      <c r="AA2136" s="11"/>
      <c r="AB2136" s="11"/>
      <c r="AC2136" s="11"/>
      <c r="AD2136" s="11"/>
      <c r="AE2136" s="11"/>
      <c r="AF2136" s="11"/>
      <c r="AG2136" s="11"/>
      <c r="AH2136" s="11"/>
      <c r="AI2136" s="11"/>
      <c r="AJ2136" s="11"/>
      <c r="AK2136" s="11"/>
      <c r="AL2136" s="11"/>
      <c r="AM2136" s="11"/>
      <c r="AN2136" s="11"/>
      <c r="AO2136" s="11"/>
      <c r="AP2136" s="11"/>
      <c r="AQ2136" s="11"/>
      <c r="AR2136" s="11"/>
      <c r="AS2136" s="11"/>
      <c r="AT2136" s="11"/>
      <c r="AU2136" s="11"/>
      <c r="AV2136" s="11"/>
      <c r="AW2136" s="11"/>
      <c r="AX2136" s="11"/>
      <c r="AY2136" s="11"/>
      <c r="AZ2136" s="11"/>
      <c r="BA2136" s="11"/>
      <c r="BB2136" s="11"/>
      <c r="BC2136" s="11"/>
      <c r="BD2136" s="11"/>
      <c r="BE2136" s="11"/>
      <c r="BF2136" s="11"/>
      <c r="BG2136" s="11"/>
      <c r="BH2136" s="11"/>
      <c r="BI2136" s="11"/>
      <c r="BJ2136" s="11"/>
      <c r="BK2136" s="11"/>
      <c r="BL2136" s="11"/>
      <c r="BM2136" s="11"/>
      <c r="BN2136" s="11"/>
      <c r="BO2136" s="11"/>
      <c r="BP2136" s="11"/>
      <c r="BQ2136" s="11"/>
      <c r="BR2136" s="16" t="str">
        <v>0- Port Costs</v>
      </c>
      <c r="BV2136" s="16" t="str">
        <v>0- Port Value</v>
      </c>
      <c r="BW2136" s="11"/>
      <c r="BX2136" s="16" t="str">
        <v>0</v>
      </c>
    </row>
    <row r="2137" spans="8:76" hidden="1" outlineLevel="1" x14ac:dyDescent="0.3">
      <c r="H2137" s="16" t="str">
        <v>0 - BM Costs</v>
      </c>
      <c r="L2137" s="16" t="str">
        <v>0 - BM Port</v>
      </c>
      <c r="N2137" s="16" t="str">
        <v>0 - Port Assets</v>
      </c>
      <c r="O2137" s="11"/>
      <c r="P2137" s="11"/>
      <c r="Q2137" s="11"/>
      <c r="R2137" s="11"/>
      <c r="S2137" s="11"/>
      <c r="T2137" s="11"/>
      <c r="U2137" s="11"/>
      <c r="V2137" s="11"/>
      <c r="W2137" s="11"/>
      <c r="X2137" s="11"/>
      <c r="Y2137" s="11"/>
      <c r="Z2137" s="11"/>
      <c r="AA2137" s="11"/>
      <c r="AB2137" s="11"/>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c r="BC2137" s="11"/>
      <c r="BD2137" s="11"/>
      <c r="BE2137" s="11"/>
      <c r="BF2137" s="11"/>
      <c r="BG2137" s="11"/>
      <c r="BH2137" s="11"/>
      <c r="BI2137" s="11"/>
      <c r="BJ2137" s="11"/>
      <c r="BK2137" s="11"/>
      <c r="BL2137" s="11"/>
      <c r="BM2137" s="11"/>
      <c r="BN2137" s="11"/>
      <c r="BO2137" s="11"/>
      <c r="BP2137" s="11"/>
      <c r="BQ2137" s="11"/>
      <c r="BR2137" s="16" t="str">
        <v>0- Port Costs</v>
      </c>
      <c r="BV2137" s="16" t="str">
        <v>0- Port Value</v>
      </c>
      <c r="BW2137" s="11"/>
      <c r="BX2137" s="16" t="str">
        <v>0</v>
      </c>
    </row>
    <row r="2138" spans="8:76" hidden="1" outlineLevel="1" x14ac:dyDescent="0.3">
      <c r="H2138" s="16" t="str">
        <v>0 - BM Costs</v>
      </c>
      <c r="L2138" s="16" t="str">
        <v>0 - BM Port</v>
      </c>
      <c r="N2138" s="16" t="str">
        <v>0 - Port Assets</v>
      </c>
      <c r="O2138" s="11"/>
      <c r="P2138" s="11"/>
      <c r="Q2138" s="11"/>
      <c r="R2138" s="11"/>
      <c r="S2138" s="11"/>
      <c r="T2138" s="11"/>
      <c r="U2138" s="11"/>
      <c r="V2138" s="11"/>
      <c r="W2138" s="11"/>
      <c r="X2138" s="11"/>
      <c r="Y2138" s="11"/>
      <c r="Z2138" s="11"/>
      <c r="AA2138" s="11"/>
      <c r="AB2138" s="11"/>
      <c r="AC2138" s="11"/>
      <c r="AD2138" s="11"/>
      <c r="AE2138" s="11"/>
      <c r="AF2138" s="11"/>
      <c r="AG2138" s="11"/>
      <c r="AH2138" s="11"/>
      <c r="AI2138" s="11"/>
      <c r="AJ2138" s="11"/>
      <c r="AK2138" s="11"/>
      <c r="AL2138" s="11"/>
      <c r="AM2138" s="11"/>
      <c r="AN2138" s="11"/>
      <c r="AO2138" s="11"/>
      <c r="AP2138" s="11"/>
      <c r="AQ2138" s="11"/>
      <c r="AR2138" s="11"/>
      <c r="AS2138" s="11"/>
      <c r="AT2138" s="11"/>
      <c r="AU2138" s="11"/>
      <c r="AV2138" s="11"/>
      <c r="AW2138" s="11"/>
      <c r="AX2138" s="11"/>
      <c r="AY2138" s="11"/>
      <c r="AZ2138" s="11"/>
      <c r="BA2138" s="11"/>
      <c r="BB2138" s="11"/>
      <c r="BC2138" s="11"/>
      <c r="BD2138" s="11"/>
      <c r="BE2138" s="11"/>
      <c r="BF2138" s="11"/>
      <c r="BG2138" s="11"/>
      <c r="BH2138" s="11"/>
      <c r="BI2138" s="11"/>
      <c r="BJ2138" s="11"/>
      <c r="BK2138" s="11"/>
      <c r="BL2138" s="11"/>
      <c r="BM2138" s="11"/>
      <c r="BN2138" s="11"/>
      <c r="BO2138" s="11"/>
      <c r="BP2138" s="11"/>
      <c r="BQ2138" s="11"/>
      <c r="BR2138" s="16" t="str">
        <v>0- Port Costs</v>
      </c>
      <c r="BV2138" s="16" t="str">
        <v>0- Port Value</v>
      </c>
      <c r="BW2138" s="11"/>
      <c r="BX2138" s="16" t="str">
        <v>0</v>
      </c>
    </row>
    <row r="2139" spans="8:76" hidden="1" outlineLevel="1" x14ac:dyDescent="0.3">
      <c r="H2139" s="16" t="str">
        <v>0 - BM Costs</v>
      </c>
      <c r="L2139" s="16" t="str">
        <v>0 - BM Port</v>
      </c>
      <c r="N2139" s="16" t="str">
        <v>0 - Port Assets</v>
      </c>
      <c r="O2139" s="11"/>
      <c r="P2139" s="11"/>
      <c r="Q2139" s="11"/>
      <c r="R2139" s="11"/>
      <c r="S2139" s="11"/>
      <c r="T2139" s="11"/>
      <c r="U2139" s="11"/>
      <c r="V2139" s="11"/>
      <c r="W2139" s="11"/>
      <c r="X2139" s="11"/>
      <c r="Y2139" s="11"/>
      <c r="Z2139" s="11"/>
      <c r="AA2139" s="11"/>
      <c r="AB2139" s="11"/>
      <c r="AC2139" s="11"/>
      <c r="AD2139" s="11"/>
      <c r="AE2139" s="11"/>
      <c r="AF2139" s="11"/>
      <c r="AG2139" s="11"/>
      <c r="AH2139" s="11"/>
      <c r="AI2139" s="11"/>
      <c r="AJ2139" s="11"/>
      <c r="AK2139" s="11"/>
      <c r="AL2139" s="11"/>
      <c r="AM2139" s="11"/>
      <c r="AN2139" s="11"/>
      <c r="AO2139" s="11"/>
      <c r="AP2139" s="11"/>
      <c r="AQ2139" s="11"/>
      <c r="AR2139" s="11"/>
      <c r="AS2139" s="11"/>
      <c r="AT2139" s="11"/>
      <c r="AU2139" s="11"/>
      <c r="AV2139" s="11"/>
      <c r="AW2139" s="11"/>
      <c r="AX2139" s="11"/>
      <c r="AY2139" s="11"/>
      <c r="AZ2139" s="11"/>
      <c r="BA2139" s="11"/>
      <c r="BB2139" s="11"/>
      <c r="BC2139" s="11"/>
      <c r="BD2139" s="11"/>
      <c r="BE2139" s="11"/>
      <c r="BF2139" s="11"/>
      <c r="BG2139" s="11"/>
      <c r="BH2139" s="11"/>
      <c r="BI2139" s="11"/>
      <c r="BJ2139" s="11"/>
      <c r="BK2139" s="11"/>
      <c r="BL2139" s="11"/>
      <c r="BM2139" s="11"/>
      <c r="BN2139" s="11"/>
      <c r="BO2139" s="11"/>
      <c r="BP2139" s="11"/>
      <c r="BQ2139" s="11"/>
      <c r="BR2139" s="16" t="str">
        <v>0- Port Costs</v>
      </c>
      <c r="BV2139" s="16" t="str">
        <v>0- Port Value</v>
      </c>
      <c r="BW2139" s="11"/>
      <c r="BX2139" s="16" t="str">
        <v>0</v>
      </c>
    </row>
    <row r="2140" spans="8:76" hidden="1" outlineLevel="1" x14ac:dyDescent="0.3">
      <c r="H2140" s="16" t="str">
        <v>0 - BM Costs</v>
      </c>
      <c r="L2140" s="16" t="str">
        <v>0 - BM Port</v>
      </c>
      <c r="N2140" s="16" t="str">
        <v>0 - Port Assets</v>
      </c>
      <c r="O2140" s="11"/>
      <c r="P2140" s="11"/>
      <c r="Q2140" s="11"/>
      <c r="R2140" s="11"/>
      <c r="S2140" s="11"/>
      <c r="T2140" s="11"/>
      <c r="U2140" s="11"/>
      <c r="V2140" s="11"/>
      <c r="W2140" s="11"/>
      <c r="X2140" s="11"/>
      <c r="Y2140" s="11"/>
      <c r="Z2140" s="11"/>
      <c r="AA2140" s="11"/>
      <c r="AB2140" s="11"/>
      <c r="AC2140" s="11"/>
      <c r="AD2140" s="11"/>
      <c r="AE2140" s="11"/>
      <c r="AF2140" s="11"/>
      <c r="AG2140" s="11"/>
      <c r="AH2140" s="11"/>
      <c r="AI2140" s="11"/>
      <c r="AJ2140" s="11"/>
      <c r="AK2140" s="11"/>
      <c r="AL2140" s="11"/>
      <c r="AM2140" s="11"/>
      <c r="AN2140" s="11"/>
      <c r="AO2140" s="11"/>
      <c r="AP2140" s="11"/>
      <c r="AQ2140" s="11"/>
      <c r="AR2140" s="11"/>
      <c r="AS2140" s="11"/>
      <c r="AT2140" s="11"/>
      <c r="AU2140" s="11"/>
      <c r="AV2140" s="11"/>
      <c r="AW2140" s="11"/>
      <c r="AX2140" s="11"/>
      <c r="AY2140" s="11"/>
      <c r="AZ2140" s="11"/>
      <c r="BA2140" s="11"/>
      <c r="BB2140" s="11"/>
      <c r="BC2140" s="11"/>
      <c r="BD2140" s="11"/>
      <c r="BE2140" s="11"/>
      <c r="BF2140" s="11"/>
      <c r="BG2140" s="11"/>
      <c r="BH2140" s="11"/>
      <c r="BI2140" s="11"/>
      <c r="BJ2140" s="11"/>
      <c r="BK2140" s="11"/>
      <c r="BL2140" s="11"/>
      <c r="BM2140" s="11"/>
      <c r="BN2140" s="11"/>
      <c r="BO2140" s="11"/>
      <c r="BP2140" s="11"/>
      <c r="BQ2140" s="11"/>
      <c r="BR2140" s="16" t="str">
        <v>0- Port Costs</v>
      </c>
      <c r="BV2140" s="16" t="str">
        <v>0- Port Value</v>
      </c>
      <c r="BW2140" s="11"/>
      <c r="BX2140" s="16" t="str">
        <v>0</v>
      </c>
    </row>
    <row r="2141" spans="8:76" hidden="1" outlineLevel="1" x14ac:dyDescent="0.3">
      <c r="H2141" s="16" t="str">
        <v>0 - BM Costs</v>
      </c>
      <c r="L2141" s="16" t="str">
        <v>0 - BM Port</v>
      </c>
      <c r="N2141" s="16" t="str">
        <v>0 - Port Assets</v>
      </c>
      <c r="O2141" s="11"/>
      <c r="P2141" s="11"/>
      <c r="Q2141" s="11"/>
      <c r="R2141" s="11"/>
      <c r="S2141" s="11"/>
      <c r="T2141" s="11"/>
      <c r="U2141" s="11"/>
      <c r="V2141" s="11"/>
      <c r="W2141" s="11"/>
      <c r="X2141" s="11"/>
      <c r="Y2141" s="11"/>
      <c r="Z2141" s="11"/>
      <c r="AA2141" s="11"/>
      <c r="AB2141" s="11"/>
      <c r="AC2141" s="11"/>
      <c r="AD2141" s="11"/>
      <c r="AE2141" s="11"/>
      <c r="AF2141" s="11"/>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c r="BC2141" s="11"/>
      <c r="BD2141" s="11"/>
      <c r="BE2141" s="11"/>
      <c r="BF2141" s="11"/>
      <c r="BG2141" s="11"/>
      <c r="BH2141" s="11"/>
      <c r="BI2141" s="11"/>
      <c r="BJ2141" s="11"/>
      <c r="BK2141" s="11"/>
      <c r="BL2141" s="11"/>
      <c r="BM2141" s="11"/>
      <c r="BN2141" s="11"/>
      <c r="BO2141" s="11"/>
      <c r="BP2141" s="11"/>
      <c r="BQ2141" s="11"/>
      <c r="BR2141" s="16" t="str">
        <v>0- Port Costs</v>
      </c>
      <c r="BV2141" s="16" t="str">
        <v>0- Port Value</v>
      </c>
      <c r="BW2141" s="11"/>
      <c r="BX2141" s="16" t="str">
        <v>0</v>
      </c>
    </row>
    <row r="2142" spans="8:76" hidden="1" outlineLevel="1" x14ac:dyDescent="0.3">
      <c r="H2142" s="16" t="str">
        <v>0 - BM Costs</v>
      </c>
      <c r="L2142" s="16" t="str">
        <v>0 - BM Port</v>
      </c>
      <c r="N2142" s="16" t="str">
        <v>0 - Port Assets</v>
      </c>
      <c r="O2142" s="11"/>
      <c r="P2142" s="11"/>
      <c r="Q2142" s="11"/>
      <c r="R2142" s="11"/>
      <c r="S2142" s="11"/>
      <c r="T2142" s="11"/>
      <c r="U2142" s="11"/>
      <c r="V2142" s="11"/>
      <c r="W2142" s="11"/>
      <c r="X2142" s="11"/>
      <c r="Y2142" s="11"/>
      <c r="Z2142" s="11"/>
      <c r="AA2142" s="11"/>
      <c r="AB2142" s="11"/>
      <c r="AC2142" s="11"/>
      <c r="AD2142" s="11"/>
      <c r="AE2142" s="11"/>
      <c r="AF2142" s="11"/>
      <c r="AG2142" s="11"/>
      <c r="AH2142" s="11"/>
      <c r="AI2142" s="11"/>
      <c r="AJ2142" s="11"/>
      <c r="AK2142" s="11"/>
      <c r="AL2142" s="11"/>
      <c r="AM2142" s="11"/>
      <c r="AN2142" s="11"/>
      <c r="AO2142" s="11"/>
      <c r="AP2142" s="11"/>
      <c r="AQ2142" s="11"/>
      <c r="AR2142" s="11"/>
      <c r="AS2142" s="11"/>
      <c r="AT2142" s="11"/>
      <c r="AU2142" s="11"/>
      <c r="AV2142" s="11"/>
      <c r="AW2142" s="11"/>
      <c r="AX2142" s="11"/>
      <c r="AY2142" s="11"/>
      <c r="AZ2142" s="11"/>
      <c r="BA2142" s="11"/>
      <c r="BB2142" s="11"/>
      <c r="BC2142" s="11"/>
      <c r="BD2142" s="11"/>
      <c r="BE2142" s="11"/>
      <c r="BF2142" s="11"/>
      <c r="BG2142" s="11"/>
      <c r="BH2142" s="11"/>
      <c r="BI2142" s="11"/>
      <c r="BJ2142" s="11"/>
      <c r="BK2142" s="11"/>
      <c r="BL2142" s="11"/>
      <c r="BM2142" s="11"/>
      <c r="BN2142" s="11"/>
      <c r="BO2142" s="11"/>
      <c r="BP2142" s="11"/>
      <c r="BQ2142" s="11"/>
      <c r="BR2142" s="16" t="str">
        <v>0- Port Costs</v>
      </c>
      <c r="BV2142" s="16" t="str">
        <v>0- Port Value</v>
      </c>
      <c r="BW2142" s="11"/>
      <c r="BX2142" s="16" t="str">
        <v>0</v>
      </c>
    </row>
    <row r="2143" spans="8:76" hidden="1" outlineLevel="1" x14ac:dyDescent="0.3">
      <c r="H2143" s="16" t="str">
        <v>0 - BM Costs</v>
      </c>
      <c r="L2143" s="16" t="str">
        <v>0 - BM Port</v>
      </c>
      <c r="N2143" s="16" t="str">
        <v>0 - Port Assets</v>
      </c>
      <c r="O2143" s="11"/>
      <c r="P2143" s="11"/>
      <c r="Q2143" s="11"/>
      <c r="R2143" s="11"/>
      <c r="S2143" s="11"/>
      <c r="T2143" s="11"/>
      <c r="U2143" s="11"/>
      <c r="V2143" s="11"/>
      <c r="W2143" s="11"/>
      <c r="X2143" s="11"/>
      <c r="Y2143" s="11"/>
      <c r="Z2143" s="11"/>
      <c r="AA2143" s="11"/>
      <c r="AB2143" s="11"/>
      <c r="AC2143" s="11"/>
      <c r="AD2143" s="11"/>
      <c r="AE2143" s="11"/>
      <c r="AF2143" s="11"/>
      <c r="AG2143" s="11"/>
      <c r="AH2143" s="11"/>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c r="BC2143" s="11"/>
      <c r="BD2143" s="11"/>
      <c r="BE2143" s="11"/>
      <c r="BF2143" s="11"/>
      <c r="BG2143" s="11"/>
      <c r="BH2143" s="11"/>
      <c r="BI2143" s="11"/>
      <c r="BJ2143" s="11"/>
      <c r="BK2143" s="11"/>
      <c r="BL2143" s="11"/>
      <c r="BM2143" s="11"/>
      <c r="BN2143" s="11"/>
      <c r="BO2143" s="11"/>
      <c r="BP2143" s="11"/>
      <c r="BQ2143" s="11"/>
      <c r="BR2143" s="16" t="str">
        <v>0- Port Costs</v>
      </c>
      <c r="BV2143" s="16" t="str">
        <v>0- Port Value</v>
      </c>
      <c r="BW2143" s="11"/>
      <c r="BX2143" s="16" t="str">
        <v>0</v>
      </c>
    </row>
    <row r="2144" spans="8:76" hidden="1" outlineLevel="1" x14ac:dyDescent="0.3">
      <c r="H2144" s="16" t="str">
        <v>0 - BM Costs</v>
      </c>
      <c r="L2144" s="16" t="str">
        <v>0 - BM Port</v>
      </c>
      <c r="N2144" s="16" t="str">
        <v>0 - Port Assets</v>
      </c>
      <c r="O2144" s="11"/>
      <c r="P2144" s="11"/>
      <c r="Q2144" s="11"/>
      <c r="R2144" s="11"/>
      <c r="S2144" s="11"/>
      <c r="T2144" s="11"/>
      <c r="U2144" s="11"/>
      <c r="V2144" s="11"/>
      <c r="W2144" s="11"/>
      <c r="X2144" s="11"/>
      <c r="Y2144" s="11"/>
      <c r="Z2144" s="11"/>
      <c r="AA2144" s="11"/>
      <c r="AB2144" s="11"/>
      <c r="AC2144" s="11"/>
      <c r="AD2144" s="11"/>
      <c r="AE2144" s="11"/>
      <c r="AF2144" s="11"/>
      <c r="AG2144" s="11"/>
      <c r="AH2144" s="11"/>
      <c r="AI2144" s="11"/>
      <c r="AJ2144" s="11"/>
      <c r="AK2144" s="11"/>
      <c r="AL2144" s="11"/>
      <c r="AM2144" s="11"/>
      <c r="AN2144" s="11"/>
      <c r="AO2144" s="11"/>
      <c r="AP2144" s="11"/>
      <c r="AQ2144" s="11"/>
      <c r="AR2144" s="11"/>
      <c r="AS2144" s="11"/>
      <c r="AT2144" s="11"/>
      <c r="AU2144" s="11"/>
      <c r="AV2144" s="11"/>
      <c r="AW2144" s="11"/>
      <c r="AX2144" s="11"/>
      <c r="AY2144" s="11"/>
      <c r="AZ2144" s="11"/>
      <c r="BA2144" s="11"/>
      <c r="BB2144" s="11"/>
      <c r="BC2144" s="11"/>
      <c r="BD2144" s="11"/>
      <c r="BE2144" s="11"/>
      <c r="BF2144" s="11"/>
      <c r="BG2144" s="11"/>
      <c r="BH2144" s="11"/>
      <c r="BI2144" s="11"/>
      <c r="BJ2144" s="11"/>
      <c r="BK2144" s="11"/>
      <c r="BL2144" s="11"/>
      <c r="BM2144" s="11"/>
      <c r="BN2144" s="11"/>
      <c r="BO2144" s="11"/>
      <c r="BP2144" s="11"/>
      <c r="BQ2144" s="11"/>
      <c r="BR2144" s="16" t="str">
        <v>0- Port Costs</v>
      </c>
      <c r="BV2144" s="16" t="str">
        <v>0- Port Value</v>
      </c>
      <c r="BW2144" s="11"/>
      <c r="BX2144" s="16" t="str">
        <v>0</v>
      </c>
    </row>
    <row r="2145" spans="8:76" hidden="1" outlineLevel="1" x14ac:dyDescent="0.3">
      <c r="H2145" s="16" t="str">
        <v>0 - BM Costs</v>
      </c>
      <c r="L2145" s="16" t="str">
        <v>0 - BM Port</v>
      </c>
      <c r="N2145" s="16" t="str">
        <v>0 - Port Assets</v>
      </c>
      <c r="O2145" s="11"/>
      <c r="P2145" s="11"/>
      <c r="Q2145" s="11"/>
      <c r="R2145" s="11"/>
      <c r="S2145" s="11"/>
      <c r="T2145" s="11"/>
      <c r="U2145" s="11"/>
      <c r="V2145" s="11"/>
      <c r="W2145" s="11"/>
      <c r="X2145" s="11"/>
      <c r="Y2145" s="11"/>
      <c r="Z2145" s="11"/>
      <c r="AA2145" s="11"/>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c r="BC2145" s="11"/>
      <c r="BD2145" s="11"/>
      <c r="BE2145" s="11"/>
      <c r="BF2145" s="11"/>
      <c r="BG2145" s="11"/>
      <c r="BH2145" s="11"/>
      <c r="BI2145" s="11"/>
      <c r="BJ2145" s="11"/>
      <c r="BK2145" s="11"/>
      <c r="BL2145" s="11"/>
      <c r="BM2145" s="11"/>
      <c r="BN2145" s="11"/>
      <c r="BO2145" s="11"/>
      <c r="BP2145" s="11"/>
      <c r="BQ2145" s="11"/>
      <c r="BR2145" s="16" t="str">
        <v>0- Port Costs</v>
      </c>
      <c r="BV2145" s="16" t="str">
        <v>0- Port Value</v>
      </c>
      <c r="BW2145" s="11"/>
      <c r="BX2145" s="16" t="str">
        <v>0</v>
      </c>
    </row>
    <row r="2146" spans="8:76" hidden="1" outlineLevel="1" x14ac:dyDescent="0.3">
      <c r="H2146" s="16" t="str">
        <v>0 - BM Costs</v>
      </c>
      <c r="L2146" s="16" t="str">
        <v>0 - BM Port</v>
      </c>
      <c r="N2146" s="16" t="str">
        <v>0 - Port Assets</v>
      </c>
      <c r="O2146" s="11"/>
      <c r="P2146" s="11"/>
      <c r="Q2146" s="11"/>
      <c r="R2146" s="11"/>
      <c r="S2146" s="11"/>
      <c r="T2146" s="11"/>
      <c r="U2146" s="11"/>
      <c r="V2146" s="11"/>
      <c r="W2146" s="11"/>
      <c r="X2146" s="11"/>
      <c r="Y2146" s="11"/>
      <c r="Z2146" s="11"/>
      <c r="AA2146" s="11"/>
      <c r="AB2146" s="11"/>
      <c r="AC2146" s="11"/>
      <c r="AD2146" s="11"/>
      <c r="AE2146" s="11"/>
      <c r="AF2146" s="11"/>
      <c r="AG2146" s="11"/>
      <c r="AH2146" s="11"/>
      <c r="AI2146" s="11"/>
      <c r="AJ2146" s="11"/>
      <c r="AK2146" s="11"/>
      <c r="AL2146" s="11"/>
      <c r="AM2146" s="11"/>
      <c r="AN2146" s="11"/>
      <c r="AO2146" s="11"/>
      <c r="AP2146" s="11"/>
      <c r="AQ2146" s="11"/>
      <c r="AR2146" s="11"/>
      <c r="AS2146" s="11"/>
      <c r="AT2146" s="11"/>
      <c r="AU2146" s="11"/>
      <c r="AV2146" s="11"/>
      <c r="AW2146" s="11"/>
      <c r="AX2146" s="11"/>
      <c r="AY2146" s="11"/>
      <c r="AZ2146" s="11"/>
      <c r="BA2146" s="11"/>
      <c r="BB2146" s="11"/>
      <c r="BC2146" s="11"/>
      <c r="BD2146" s="11"/>
      <c r="BE2146" s="11"/>
      <c r="BF2146" s="11"/>
      <c r="BG2146" s="11"/>
      <c r="BH2146" s="11"/>
      <c r="BI2146" s="11"/>
      <c r="BJ2146" s="11"/>
      <c r="BK2146" s="11"/>
      <c r="BL2146" s="11"/>
      <c r="BM2146" s="11"/>
      <c r="BN2146" s="11"/>
      <c r="BO2146" s="11"/>
      <c r="BP2146" s="11"/>
      <c r="BQ2146" s="11"/>
      <c r="BR2146" s="16" t="str">
        <v>0- Port Costs</v>
      </c>
      <c r="BV2146" s="16" t="str">
        <v>0- Port Value</v>
      </c>
      <c r="BW2146" s="11"/>
      <c r="BX2146" s="16" t="str">
        <v>0</v>
      </c>
    </row>
    <row r="2147" spans="8:76" hidden="1" outlineLevel="1" x14ac:dyDescent="0.3">
      <c r="H2147" s="16" t="str">
        <v>0 - BM Costs</v>
      </c>
      <c r="L2147" s="16" t="str">
        <v>0 - BM Port</v>
      </c>
      <c r="N2147" s="16" t="str">
        <v>0 - Port Assets</v>
      </c>
      <c r="O2147" s="11"/>
      <c r="P2147" s="11"/>
      <c r="Q2147" s="11"/>
      <c r="R2147" s="11"/>
      <c r="S2147" s="11"/>
      <c r="T2147" s="11"/>
      <c r="U2147" s="11"/>
      <c r="V2147" s="11"/>
      <c r="W2147" s="11"/>
      <c r="X2147" s="11"/>
      <c r="Y2147" s="11"/>
      <c r="Z2147" s="11"/>
      <c r="AA2147" s="11"/>
      <c r="AB2147" s="11"/>
      <c r="AC2147" s="11"/>
      <c r="AD2147" s="11"/>
      <c r="AE2147" s="11"/>
      <c r="AF2147" s="11"/>
      <c r="AG2147" s="11"/>
      <c r="AH2147" s="11"/>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c r="BC2147" s="11"/>
      <c r="BD2147" s="11"/>
      <c r="BE2147" s="11"/>
      <c r="BF2147" s="11"/>
      <c r="BG2147" s="11"/>
      <c r="BH2147" s="11"/>
      <c r="BI2147" s="11"/>
      <c r="BJ2147" s="11"/>
      <c r="BK2147" s="11"/>
      <c r="BL2147" s="11"/>
      <c r="BM2147" s="11"/>
      <c r="BN2147" s="11"/>
      <c r="BO2147" s="11"/>
      <c r="BP2147" s="11"/>
      <c r="BQ2147" s="11"/>
      <c r="BR2147" s="16" t="str">
        <v>0- Port Costs</v>
      </c>
      <c r="BV2147" s="16" t="str">
        <v>0- Port Value</v>
      </c>
      <c r="BW2147" s="11"/>
      <c r="BX2147" s="16" t="str">
        <v>0</v>
      </c>
    </row>
    <row r="2148" spans="8:76" hidden="1" outlineLevel="1" x14ac:dyDescent="0.3">
      <c r="H2148" s="16" t="str">
        <v>0 - BM Costs</v>
      </c>
      <c r="L2148" s="16" t="str">
        <v>0 - BM Port</v>
      </c>
      <c r="N2148" s="16" t="str">
        <v>0 - Port Assets</v>
      </c>
      <c r="O2148" s="11"/>
      <c r="P2148" s="11"/>
      <c r="Q2148" s="11"/>
      <c r="R2148" s="11"/>
      <c r="S2148" s="11"/>
      <c r="T2148" s="11"/>
      <c r="U2148" s="11"/>
      <c r="V2148" s="11"/>
      <c r="W2148" s="11"/>
      <c r="X2148" s="11"/>
      <c r="Y2148" s="11"/>
      <c r="Z2148" s="11"/>
      <c r="AA2148" s="11"/>
      <c r="AB2148" s="11"/>
      <c r="AC2148" s="11"/>
      <c r="AD2148" s="11"/>
      <c r="AE2148" s="11"/>
      <c r="AF2148" s="11"/>
      <c r="AG2148" s="11"/>
      <c r="AH2148" s="11"/>
      <c r="AI2148" s="11"/>
      <c r="AJ2148" s="11"/>
      <c r="AK2148" s="11"/>
      <c r="AL2148" s="11"/>
      <c r="AM2148" s="11"/>
      <c r="AN2148" s="11"/>
      <c r="AO2148" s="11"/>
      <c r="AP2148" s="11"/>
      <c r="AQ2148" s="11"/>
      <c r="AR2148" s="11"/>
      <c r="AS2148" s="11"/>
      <c r="AT2148" s="11"/>
      <c r="AU2148" s="11"/>
      <c r="AV2148" s="11"/>
      <c r="AW2148" s="11"/>
      <c r="AX2148" s="11"/>
      <c r="AY2148" s="11"/>
      <c r="AZ2148" s="11"/>
      <c r="BA2148" s="11"/>
      <c r="BB2148" s="11"/>
      <c r="BC2148" s="11"/>
      <c r="BD2148" s="11"/>
      <c r="BE2148" s="11"/>
      <c r="BF2148" s="11"/>
      <c r="BG2148" s="11"/>
      <c r="BH2148" s="11"/>
      <c r="BI2148" s="11"/>
      <c r="BJ2148" s="11"/>
      <c r="BK2148" s="11"/>
      <c r="BL2148" s="11"/>
      <c r="BM2148" s="11"/>
      <c r="BN2148" s="11"/>
      <c r="BO2148" s="11"/>
      <c r="BP2148" s="11"/>
      <c r="BQ2148" s="11"/>
      <c r="BR2148" s="16" t="str">
        <v>0- Port Costs</v>
      </c>
      <c r="BV2148" s="16" t="str">
        <v>0- Port Value</v>
      </c>
      <c r="BW2148" s="11"/>
      <c r="BX2148" s="16" t="str">
        <v>0</v>
      </c>
    </row>
    <row r="2149" spans="8:76" hidden="1" outlineLevel="1" x14ac:dyDescent="0.3">
      <c r="H2149" s="16" t="str">
        <v>0 - BM Costs</v>
      </c>
      <c r="L2149" s="16" t="str">
        <v>0 - BM Port</v>
      </c>
      <c r="N2149" s="16" t="str">
        <v>0 - Port Assets</v>
      </c>
      <c r="O2149" s="11"/>
      <c r="P2149" s="11"/>
      <c r="Q2149" s="11"/>
      <c r="R2149" s="11"/>
      <c r="S2149" s="11"/>
      <c r="T2149" s="11"/>
      <c r="U2149" s="11"/>
      <c r="V2149" s="11"/>
      <c r="W2149" s="11"/>
      <c r="X2149" s="11"/>
      <c r="Y2149" s="11"/>
      <c r="Z2149" s="11"/>
      <c r="AA2149" s="11"/>
      <c r="AB2149" s="11"/>
      <c r="AC2149" s="11"/>
      <c r="AD2149" s="11"/>
      <c r="AE2149" s="11"/>
      <c r="AF2149" s="11"/>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c r="BC2149" s="11"/>
      <c r="BD2149" s="11"/>
      <c r="BE2149" s="11"/>
      <c r="BF2149" s="11"/>
      <c r="BG2149" s="11"/>
      <c r="BH2149" s="11"/>
      <c r="BI2149" s="11"/>
      <c r="BJ2149" s="11"/>
      <c r="BK2149" s="11"/>
      <c r="BL2149" s="11"/>
      <c r="BM2149" s="11"/>
      <c r="BN2149" s="11"/>
      <c r="BO2149" s="11"/>
      <c r="BP2149" s="11"/>
      <c r="BQ2149" s="11"/>
      <c r="BR2149" s="16" t="str">
        <v>0- Port Costs</v>
      </c>
      <c r="BV2149" s="16" t="str">
        <v>0- Port Value</v>
      </c>
      <c r="BW2149" s="11"/>
      <c r="BX2149" s="16" t="str">
        <v>0</v>
      </c>
    </row>
    <row r="2150" spans="8:76" hidden="1" outlineLevel="1" x14ac:dyDescent="0.3">
      <c r="H2150" s="16" t="str">
        <v>0 - BM Costs</v>
      </c>
      <c r="L2150" s="16" t="str">
        <v>0 - BM Port</v>
      </c>
      <c r="N2150" s="16" t="str">
        <v>0 - Port Assets</v>
      </c>
      <c r="O2150" s="11"/>
      <c r="P2150" s="11"/>
      <c r="Q2150" s="11"/>
      <c r="R2150" s="11"/>
      <c r="S2150" s="11"/>
      <c r="T2150" s="11"/>
      <c r="U2150" s="11"/>
      <c r="V2150" s="11"/>
      <c r="W2150" s="11"/>
      <c r="X2150" s="11"/>
      <c r="Y2150" s="11"/>
      <c r="Z2150" s="11"/>
      <c r="AA2150" s="11"/>
      <c r="AB2150" s="11"/>
      <c r="AC2150" s="11"/>
      <c r="AD2150" s="11"/>
      <c r="AE2150" s="11"/>
      <c r="AF2150" s="11"/>
      <c r="AG2150" s="11"/>
      <c r="AH2150" s="11"/>
      <c r="AI2150" s="11"/>
      <c r="AJ2150" s="11"/>
      <c r="AK2150" s="11"/>
      <c r="AL2150" s="11"/>
      <c r="AM2150" s="11"/>
      <c r="AN2150" s="11"/>
      <c r="AO2150" s="11"/>
      <c r="AP2150" s="11"/>
      <c r="AQ2150" s="11"/>
      <c r="AR2150" s="11"/>
      <c r="AS2150" s="11"/>
      <c r="AT2150" s="11"/>
      <c r="AU2150" s="11"/>
      <c r="AV2150" s="11"/>
      <c r="AW2150" s="11"/>
      <c r="AX2150" s="11"/>
      <c r="AY2150" s="11"/>
      <c r="AZ2150" s="11"/>
      <c r="BA2150" s="11"/>
      <c r="BB2150" s="11"/>
      <c r="BC2150" s="11"/>
      <c r="BD2150" s="11"/>
      <c r="BE2150" s="11"/>
      <c r="BF2150" s="11"/>
      <c r="BG2150" s="11"/>
      <c r="BH2150" s="11"/>
      <c r="BI2150" s="11"/>
      <c r="BJ2150" s="11"/>
      <c r="BK2150" s="11"/>
      <c r="BL2150" s="11"/>
      <c r="BM2150" s="11"/>
      <c r="BN2150" s="11"/>
      <c r="BO2150" s="11"/>
      <c r="BP2150" s="11"/>
      <c r="BQ2150" s="11"/>
      <c r="BR2150" s="16" t="str">
        <v>0- Port Costs</v>
      </c>
      <c r="BV2150" s="16" t="str">
        <v>0- Port Value</v>
      </c>
      <c r="BW2150" s="11"/>
      <c r="BX2150" s="16" t="str">
        <v>0</v>
      </c>
    </row>
    <row r="2151" spans="8:76" hidden="1" outlineLevel="1" x14ac:dyDescent="0.3">
      <c r="H2151" s="16" t="str">
        <v>0 - BM Costs</v>
      </c>
      <c r="L2151" s="16" t="str">
        <v>0 - BM Port</v>
      </c>
      <c r="N2151" s="16" t="str">
        <v>0 - Port Assets</v>
      </c>
      <c r="O2151" s="11"/>
      <c r="P2151" s="11"/>
      <c r="Q2151" s="11"/>
      <c r="R2151" s="11"/>
      <c r="S2151" s="11"/>
      <c r="T2151" s="11"/>
      <c r="U2151" s="11"/>
      <c r="V2151" s="11"/>
      <c r="W2151" s="11"/>
      <c r="X2151" s="11"/>
      <c r="Y2151" s="11"/>
      <c r="Z2151" s="11"/>
      <c r="AA2151" s="11"/>
      <c r="AB2151" s="11"/>
      <c r="AC2151" s="11"/>
      <c r="AD2151" s="11"/>
      <c r="AE2151" s="11"/>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c r="BC2151" s="11"/>
      <c r="BD2151" s="11"/>
      <c r="BE2151" s="11"/>
      <c r="BF2151" s="11"/>
      <c r="BG2151" s="11"/>
      <c r="BH2151" s="11"/>
      <c r="BI2151" s="11"/>
      <c r="BJ2151" s="11"/>
      <c r="BK2151" s="11"/>
      <c r="BL2151" s="11"/>
      <c r="BM2151" s="11"/>
      <c r="BN2151" s="11"/>
      <c r="BO2151" s="11"/>
      <c r="BP2151" s="11"/>
      <c r="BQ2151" s="11"/>
      <c r="BR2151" s="16" t="str">
        <v>0- Port Costs</v>
      </c>
      <c r="BV2151" s="16" t="str">
        <v>0- Port Value</v>
      </c>
      <c r="BW2151" s="11"/>
      <c r="BX2151" s="16" t="str">
        <v>0</v>
      </c>
    </row>
    <row r="2152" spans="8:76" hidden="1" outlineLevel="1" x14ac:dyDescent="0.3">
      <c r="H2152" s="16" t="str">
        <v>0 - BM Costs</v>
      </c>
      <c r="L2152" s="16" t="str">
        <v>0 - BM Port</v>
      </c>
      <c r="N2152" s="16" t="str">
        <v>0 - Port Assets</v>
      </c>
      <c r="O2152" s="11"/>
      <c r="P2152" s="11"/>
      <c r="Q2152" s="11"/>
      <c r="R2152" s="11"/>
      <c r="S2152" s="11"/>
      <c r="T2152" s="11"/>
      <c r="U2152" s="11"/>
      <c r="V2152" s="11"/>
      <c r="W2152" s="11"/>
      <c r="X2152" s="11"/>
      <c r="Y2152" s="11"/>
      <c r="Z2152" s="11"/>
      <c r="AA2152" s="11"/>
      <c r="AB2152" s="11"/>
      <c r="AC2152" s="11"/>
      <c r="AD2152" s="11"/>
      <c r="AE2152" s="11"/>
      <c r="AF2152" s="11"/>
      <c r="AG2152" s="11"/>
      <c r="AH2152" s="11"/>
      <c r="AI2152" s="11"/>
      <c r="AJ2152" s="11"/>
      <c r="AK2152" s="11"/>
      <c r="AL2152" s="11"/>
      <c r="AM2152" s="11"/>
      <c r="AN2152" s="11"/>
      <c r="AO2152" s="11"/>
      <c r="AP2152" s="11"/>
      <c r="AQ2152" s="11"/>
      <c r="AR2152" s="11"/>
      <c r="AS2152" s="11"/>
      <c r="AT2152" s="11"/>
      <c r="AU2152" s="11"/>
      <c r="AV2152" s="11"/>
      <c r="AW2152" s="11"/>
      <c r="AX2152" s="11"/>
      <c r="AY2152" s="11"/>
      <c r="AZ2152" s="11"/>
      <c r="BA2152" s="11"/>
      <c r="BB2152" s="11"/>
      <c r="BC2152" s="11"/>
      <c r="BD2152" s="11"/>
      <c r="BE2152" s="11"/>
      <c r="BF2152" s="11"/>
      <c r="BG2152" s="11"/>
      <c r="BH2152" s="11"/>
      <c r="BI2152" s="11"/>
      <c r="BJ2152" s="11"/>
      <c r="BK2152" s="11"/>
      <c r="BL2152" s="11"/>
      <c r="BM2152" s="11"/>
      <c r="BN2152" s="11"/>
      <c r="BO2152" s="11"/>
      <c r="BP2152" s="11"/>
      <c r="BQ2152" s="11"/>
      <c r="BR2152" s="16" t="str">
        <v>0- Port Costs</v>
      </c>
      <c r="BV2152" s="16" t="str">
        <v>0- Port Value</v>
      </c>
      <c r="BW2152" s="11"/>
      <c r="BX2152" s="16" t="str">
        <v>0</v>
      </c>
    </row>
    <row r="2153" spans="8:76" hidden="1" outlineLevel="1" x14ac:dyDescent="0.3">
      <c r="H2153" s="16" t="str">
        <v>0 - BM Costs</v>
      </c>
      <c r="L2153" s="16" t="str">
        <v>0 - BM Port</v>
      </c>
      <c r="N2153" s="16" t="str">
        <v>0 - Port Assets</v>
      </c>
      <c r="O2153" s="11"/>
      <c r="P2153" s="11"/>
      <c r="Q2153" s="11"/>
      <c r="R2153" s="11"/>
      <c r="S2153" s="11"/>
      <c r="T2153" s="11"/>
      <c r="U2153" s="11"/>
      <c r="V2153" s="11"/>
      <c r="W2153" s="11"/>
      <c r="X2153" s="11"/>
      <c r="Y2153" s="11"/>
      <c r="Z2153" s="11"/>
      <c r="AA2153" s="11"/>
      <c r="AB2153" s="11"/>
      <c r="AC2153" s="11"/>
      <c r="AD2153" s="11"/>
      <c r="AE2153" s="11"/>
      <c r="AF2153" s="11"/>
      <c r="AG2153" s="11"/>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c r="BC2153" s="11"/>
      <c r="BD2153" s="11"/>
      <c r="BE2153" s="11"/>
      <c r="BF2153" s="11"/>
      <c r="BG2153" s="11"/>
      <c r="BH2153" s="11"/>
      <c r="BI2153" s="11"/>
      <c r="BJ2153" s="11"/>
      <c r="BK2153" s="11"/>
      <c r="BL2153" s="11"/>
      <c r="BM2153" s="11"/>
      <c r="BN2153" s="11"/>
      <c r="BO2153" s="11"/>
      <c r="BP2153" s="11"/>
      <c r="BQ2153" s="11"/>
      <c r="BR2153" s="16" t="str">
        <v>0- Port Costs</v>
      </c>
      <c r="BV2153" s="16" t="str">
        <v>0- Port Value</v>
      </c>
      <c r="BW2153" s="11"/>
      <c r="BX2153" s="16" t="str">
        <v>0</v>
      </c>
    </row>
    <row r="2154" spans="8:76" hidden="1" outlineLevel="1" x14ac:dyDescent="0.3">
      <c r="H2154" s="16" t="str">
        <v>0 - BM Costs</v>
      </c>
      <c r="L2154" s="16" t="str">
        <v>0 - BM Port</v>
      </c>
      <c r="N2154" s="16" t="str">
        <v>0 - Port Assets</v>
      </c>
      <c r="O2154" s="11"/>
      <c r="P2154" s="11"/>
      <c r="Q2154" s="11"/>
      <c r="R2154" s="11"/>
      <c r="S2154" s="11"/>
      <c r="T2154" s="11"/>
      <c r="U2154" s="11"/>
      <c r="V2154" s="11"/>
      <c r="W2154" s="11"/>
      <c r="X2154" s="11"/>
      <c r="Y2154" s="11"/>
      <c r="Z2154" s="11"/>
      <c r="AA2154" s="11"/>
      <c r="AB2154" s="11"/>
      <c r="AC2154" s="11"/>
      <c r="AD2154" s="11"/>
      <c r="AE2154" s="11"/>
      <c r="AF2154" s="11"/>
      <c r="AG2154" s="11"/>
      <c r="AH2154" s="11"/>
      <c r="AI2154" s="11"/>
      <c r="AJ2154" s="11"/>
      <c r="AK2154" s="11"/>
      <c r="AL2154" s="11"/>
      <c r="AM2154" s="11"/>
      <c r="AN2154" s="11"/>
      <c r="AO2154" s="11"/>
      <c r="AP2154" s="11"/>
      <c r="AQ2154" s="11"/>
      <c r="AR2154" s="11"/>
      <c r="AS2154" s="11"/>
      <c r="AT2154" s="11"/>
      <c r="AU2154" s="11"/>
      <c r="AV2154" s="11"/>
      <c r="AW2154" s="11"/>
      <c r="AX2154" s="11"/>
      <c r="AY2154" s="11"/>
      <c r="AZ2154" s="11"/>
      <c r="BA2154" s="11"/>
      <c r="BB2154" s="11"/>
      <c r="BC2154" s="11"/>
      <c r="BD2154" s="11"/>
      <c r="BE2154" s="11"/>
      <c r="BF2154" s="11"/>
      <c r="BG2154" s="11"/>
      <c r="BH2154" s="11"/>
      <c r="BI2154" s="11"/>
      <c r="BJ2154" s="11"/>
      <c r="BK2154" s="11"/>
      <c r="BL2154" s="11"/>
      <c r="BM2154" s="11"/>
      <c r="BN2154" s="11"/>
      <c r="BO2154" s="11"/>
      <c r="BP2154" s="11"/>
      <c r="BQ2154" s="11"/>
      <c r="BR2154" s="16" t="str">
        <v>0- Port Costs</v>
      </c>
      <c r="BV2154" s="16" t="str">
        <v>0- Port Value</v>
      </c>
      <c r="BW2154" s="11"/>
      <c r="BX2154" s="16" t="str">
        <v>0</v>
      </c>
    </row>
    <row r="2155" spans="8:76" hidden="1" outlineLevel="1" x14ac:dyDescent="0.3">
      <c r="H2155" s="16" t="str">
        <v>0 - BM Costs</v>
      </c>
      <c r="L2155" s="16" t="str">
        <v>0 - BM Port</v>
      </c>
      <c r="N2155" s="16" t="str">
        <v>0 - Port Assets</v>
      </c>
      <c r="O2155" s="11"/>
      <c r="P2155" s="11"/>
      <c r="Q2155" s="11"/>
      <c r="R2155" s="11"/>
      <c r="S2155" s="11"/>
      <c r="T2155" s="11"/>
      <c r="U2155" s="11"/>
      <c r="V2155" s="11"/>
      <c r="W2155" s="11"/>
      <c r="X2155" s="11"/>
      <c r="Y2155" s="11"/>
      <c r="Z2155" s="11"/>
      <c r="AA2155" s="11"/>
      <c r="AB2155" s="11"/>
      <c r="AC2155" s="11"/>
      <c r="AD2155" s="11"/>
      <c r="AE2155" s="11"/>
      <c r="AF2155" s="11"/>
      <c r="AG2155" s="11"/>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c r="BC2155" s="11"/>
      <c r="BD2155" s="11"/>
      <c r="BE2155" s="11"/>
      <c r="BF2155" s="11"/>
      <c r="BG2155" s="11"/>
      <c r="BH2155" s="11"/>
      <c r="BI2155" s="11"/>
      <c r="BJ2155" s="11"/>
      <c r="BK2155" s="11"/>
      <c r="BL2155" s="11"/>
      <c r="BM2155" s="11"/>
      <c r="BN2155" s="11"/>
      <c r="BO2155" s="11"/>
      <c r="BP2155" s="11"/>
      <c r="BQ2155" s="11"/>
      <c r="BR2155" s="16" t="str">
        <v>0- Port Costs</v>
      </c>
      <c r="BV2155" s="16" t="str">
        <v>0- Port Value</v>
      </c>
      <c r="BW2155" s="11"/>
      <c r="BX2155" s="16" t="str">
        <v>0</v>
      </c>
    </row>
    <row r="2156" spans="8:76" hidden="1" outlineLevel="1" x14ac:dyDescent="0.3">
      <c r="H2156" s="16" t="str">
        <v>0 - BM Costs</v>
      </c>
      <c r="L2156" s="16" t="str">
        <v>0 - BM Port</v>
      </c>
      <c r="N2156" s="16" t="str">
        <v>0 - Port Assets</v>
      </c>
      <c r="O2156" s="11"/>
      <c r="P2156" s="11"/>
      <c r="Q2156" s="11"/>
      <c r="R2156" s="11"/>
      <c r="S2156" s="11"/>
      <c r="T2156" s="11"/>
      <c r="U2156" s="11"/>
      <c r="V2156" s="11"/>
      <c r="W2156" s="11"/>
      <c r="X2156" s="11"/>
      <c r="Y2156" s="11"/>
      <c r="Z2156" s="11"/>
      <c r="AA2156" s="11"/>
      <c r="AB2156" s="11"/>
      <c r="AC2156" s="11"/>
      <c r="AD2156" s="11"/>
      <c r="AE2156" s="11"/>
      <c r="AF2156" s="11"/>
      <c r="AG2156" s="11"/>
      <c r="AH2156" s="11"/>
      <c r="AI2156" s="11"/>
      <c r="AJ2156" s="11"/>
      <c r="AK2156" s="11"/>
      <c r="AL2156" s="11"/>
      <c r="AM2156" s="11"/>
      <c r="AN2156" s="11"/>
      <c r="AO2156" s="11"/>
      <c r="AP2156" s="11"/>
      <c r="AQ2156" s="11"/>
      <c r="AR2156" s="11"/>
      <c r="AS2156" s="11"/>
      <c r="AT2156" s="11"/>
      <c r="AU2156" s="11"/>
      <c r="AV2156" s="11"/>
      <c r="AW2156" s="11"/>
      <c r="AX2156" s="11"/>
      <c r="AY2156" s="11"/>
      <c r="AZ2156" s="11"/>
      <c r="BA2156" s="11"/>
      <c r="BB2156" s="11"/>
      <c r="BC2156" s="11"/>
      <c r="BD2156" s="11"/>
      <c r="BE2156" s="11"/>
      <c r="BF2156" s="11"/>
      <c r="BG2156" s="11"/>
      <c r="BH2156" s="11"/>
      <c r="BI2156" s="11"/>
      <c r="BJ2156" s="11"/>
      <c r="BK2156" s="11"/>
      <c r="BL2156" s="11"/>
      <c r="BM2156" s="11"/>
      <c r="BN2156" s="11"/>
      <c r="BO2156" s="11"/>
      <c r="BP2156" s="11"/>
      <c r="BQ2156" s="11"/>
      <c r="BR2156" s="16" t="str">
        <v>0- Port Costs</v>
      </c>
      <c r="BV2156" s="16" t="str">
        <v>0- Port Value</v>
      </c>
      <c r="BW2156" s="11"/>
      <c r="BX2156" s="16" t="str">
        <v>0</v>
      </c>
    </row>
    <row r="2157" spans="8:76" hidden="1" outlineLevel="1" x14ac:dyDescent="0.3">
      <c r="H2157" s="16" t="str">
        <v>0 - BM Costs</v>
      </c>
      <c r="L2157" s="16" t="str">
        <v>0 - BM Port</v>
      </c>
      <c r="N2157" s="16" t="str">
        <v>0 - Port Assets</v>
      </c>
      <c r="O2157" s="11"/>
      <c r="P2157" s="11"/>
      <c r="Q2157" s="11"/>
      <c r="R2157" s="11"/>
      <c r="S2157" s="11"/>
      <c r="T2157" s="11"/>
      <c r="U2157" s="11"/>
      <c r="V2157" s="11"/>
      <c r="W2157" s="11"/>
      <c r="X2157" s="11"/>
      <c r="Y2157" s="11"/>
      <c r="Z2157" s="11"/>
      <c r="AA2157" s="11"/>
      <c r="AB2157" s="11"/>
      <c r="AC2157" s="11"/>
      <c r="AD2157" s="11"/>
      <c r="AE2157" s="11"/>
      <c r="AF2157" s="11"/>
      <c r="AG2157" s="11"/>
      <c r="AH2157" s="11"/>
      <c r="AI2157" s="11"/>
      <c r="AJ2157" s="11"/>
      <c r="AK2157" s="11"/>
      <c r="AL2157" s="11"/>
      <c r="AM2157" s="11"/>
      <c r="AN2157" s="11"/>
      <c r="AO2157" s="11"/>
      <c r="AP2157" s="11"/>
      <c r="AQ2157" s="11"/>
      <c r="AR2157" s="11"/>
      <c r="AS2157" s="11"/>
      <c r="AT2157" s="11"/>
      <c r="AU2157" s="11"/>
      <c r="AV2157" s="11"/>
      <c r="AW2157" s="11"/>
      <c r="AX2157" s="11"/>
      <c r="AY2157" s="11"/>
      <c r="AZ2157" s="11"/>
      <c r="BA2157" s="11"/>
      <c r="BB2157" s="11"/>
      <c r="BC2157" s="11"/>
      <c r="BD2157" s="11"/>
      <c r="BE2157" s="11"/>
      <c r="BF2157" s="11"/>
      <c r="BG2157" s="11"/>
      <c r="BH2157" s="11"/>
      <c r="BI2157" s="11"/>
      <c r="BJ2157" s="11"/>
      <c r="BK2157" s="11"/>
      <c r="BL2157" s="11"/>
      <c r="BM2157" s="11"/>
      <c r="BN2157" s="11"/>
      <c r="BO2157" s="11"/>
      <c r="BP2157" s="11"/>
      <c r="BQ2157" s="11"/>
      <c r="BR2157" s="16" t="str">
        <v>0- Port Costs</v>
      </c>
      <c r="BV2157" s="16" t="str">
        <v>0- Port Value</v>
      </c>
      <c r="BW2157" s="11"/>
      <c r="BX2157" s="16" t="str">
        <v>0</v>
      </c>
    </row>
    <row r="2158" spans="8:76" hidden="1" outlineLevel="1" x14ac:dyDescent="0.3">
      <c r="H2158" s="16" t="str">
        <v>0 - BM Costs</v>
      </c>
      <c r="L2158" s="16" t="str">
        <v>0 - BM Port</v>
      </c>
      <c r="N2158" s="16" t="str">
        <v>0 - Port Assets</v>
      </c>
      <c r="O2158" s="11"/>
      <c r="P2158" s="11"/>
      <c r="Q2158" s="11"/>
      <c r="R2158" s="11"/>
      <c r="S2158" s="11"/>
      <c r="T2158" s="11"/>
      <c r="U2158" s="11"/>
      <c r="V2158" s="11"/>
      <c r="W2158" s="11"/>
      <c r="X2158" s="11"/>
      <c r="Y2158" s="11"/>
      <c r="Z2158" s="11"/>
      <c r="AA2158" s="11"/>
      <c r="AB2158" s="11"/>
      <c r="AC2158" s="11"/>
      <c r="AD2158" s="11"/>
      <c r="AE2158" s="11"/>
      <c r="AF2158" s="11"/>
      <c r="AG2158" s="11"/>
      <c r="AH2158" s="11"/>
      <c r="AI2158" s="11"/>
      <c r="AJ2158" s="11"/>
      <c r="AK2158" s="11"/>
      <c r="AL2158" s="11"/>
      <c r="AM2158" s="11"/>
      <c r="AN2158" s="11"/>
      <c r="AO2158" s="11"/>
      <c r="AP2158" s="11"/>
      <c r="AQ2158" s="11"/>
      <c r="AR2158" s="11"/>
      <c r="AS2158" s="11"/>
      <c r="AT2158" s="11"/>
      <c r="AU2158" s="11"/>
      <c r="AV2158" s="11"/>
      <c r="AW2158" s="11"/>
      <c r="AX2158" s="11"/>
      <c r="AY2158" s="11"/>
      <c r="AZ2158" s="11"/>
      <c r="BA2158" s="11"/>
      <c r="BB2158" s="11"/>
      <c r="BC2158" s="11"/>
      <c r="BD2158" s="11"/>
      <c r="BE2158" s="11"/>
      <c r="BF2158" s="11"/>
      <c r="BG2158" s="11"/>
      <c r="BH2158" s="11"/>
      <c r="BI2158" s="11"/>
      <c r="BJ2158" s="11"/>
      <c r="BK2158" s="11"/>
      <c r="BL2158" s="11"/>
      <c r="BM2158" s="11"/>
      <c r="BN2158" s="11"/>
      <c r="BO2158" s="11"/>
      <c r="BP2158" s="11"/>
      <c r="BQ2158" s="11"/>
      <c r="BR2158" s="16" t="str">
        <v>0- Port Costs</v>
      </c>
      <c r="BV2158" s="16" t="str">
        <v>0- Port Value</v>
      </c>
      <c r="BW2158" s="11"/>
      <c r="BX2158" s="16" t="str">
        <v>0</v>
      </c>
    </row>
    <row r="2159" spans="8:76" hidden="1" outlineLevel="1" x14ac:dyDescent="0.3">
      <c r="H2159" s="16" t="str">
        <v>0 - BM Costs</v>
      </c>
      <c r="L2159" s="16" t="str">
        <v>0 - BM Port</v>
      </c>
      <c r="N2159" s="16" t="str">
        <v>0 - Port Assets</v>
      </c>
      <c r="O2159" s="11"/>
      <c r="P2159" s="11"/>
      <c r="Q2159" s="11"/>
      <c r="R2159" s="11"/>
      <c r="S2159" s="11"/>
      <c r="T2159" s="11"/>
      <c r="U2159" s="11"/>
      <c r="V2159" s="11"/>
      <c r="W2159" s="11"/>
      <c r="X2159" s="11"/>
      <c r="Y2159" s="11"/>
      <c r="Z2159" s="11"/>
      <c r="AA2159" s="11"/>
      <c r="AB2159" s="11"/>
      <c r="AC2159" s="11"/>
      <c r="AD2159" s="11"/>
      <c r="AE2159" s="11"/>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c r="BC2159" s="11"/>
      <c r="BD2159" s="11"/>
      <c r="BE2159" s="11"/>
      <c r="BF2159" s="11"/>
      <c r="BG2159" s="11"/>
      <c r="BH2159" s="11"/>
      <c r="BI2159" s="11"/>
      <c r="BJ2159" s="11"/>
      <c r="BK2159" s="11"/>
      <c r="BL2159" s="11"/>
      <c r="BM2159" s="11"/>
      <c r="BN2159" s="11"/>
      <c r="BO2159" s="11"/>
      <c r="BP2159" s="11"/>
      <c r="BQ2159" s="11"/>
      <c r="BR2159" s="16" t="str">
        <v>0- Port Costs</v>
      </c>
      <c r="BV2159" s="16" t="str">
        <v>0- Port Value</v>
      </c>
      <c r="BW2159" s="11"/>
      <c r="BX2159" s="16" t="str">
        <v>0</v>
      </c>
    </row>
    <row r="2160" spans="8:76" hidden="1" outlineLevel="1" x14ac:dyDescent="0.3">
      <c r="H2160" s="16" t="str">
        <v>0 - BM Costs</v>
      </c>
      <c r="L2160" s="16" t="str">
        <v>0 - BM Port</v>
      </c>
      <c r="N2160" s="16" t="str">
        <v>0 - Port Assets</v>
      </c>
      <c r="O2160" s="11"/>
      <c r="P2160" s="11"/>
      <c r="Q2160" s="11"/>
      <c r="R2160" s="11"/>
      <c r="S2160" s="11"/>
      <c r="T2160" s="11"/>
      <c r="U2160" s="11"/>
      <c r="V2160" s="11"/>
      <c r="W2160" s="11"/>
      <c r="X2160" s="11"/>
      <c r="Y2160" s="11"/>
      <c r="Z2160" s="11"/>
      <c r="AA2160" s="11"/>
      <c r="AB2160" s="11"/>
      <c r="AC2160" s="11"/>
      <c r="AD2160" s="11"/>
      <c r="AE2160" s="11"/>
      <c r="AF2160" s="11"/>
      <c r="AG2160" s="11"/>
      <c r="AH2160" s="11"/>
      <c r="AI2160" s="11"/>
      <c r="AJ2160" s="11"/>
      <c r="AK2160" s="11"/>
      <c r="AL2160" s="11"/>
      <c r="AM2160" s="11"/>
      <c r="AN2160" s="11"/>
      <c r="AO2160" s="11"/>
      <c r="AP2160" s="11"/>
      <c r="AQ2160" s="11"/>
      <c r="AR2160" s="11"/>
      <c r="AS2160" s="11"/>
      <c r="AT2160" s="11"/>
      <c r="AU2160" s="11"/>
      <c r="AV2160" s="11"/>
      <c r="AW2160" s="11"/>
      <c r="AX2160" s="11"/>
      <c r="AY2160" s="11"/>
      <c r="AZ2160" s="11"/>
      <c r="BA2160" s="11"/>
      <c r="BB2160" s="11"/>
      <c r="BC2160" s="11"/>
      <c r="BD2160" s="11"/>
      <c r="BE2160" s="11"/>
      <c r="BF2160" s="11"/>
      <c r="BG2160" s="11"/>
      <c r="BH2160" s="11"/>
      <c r="BI2160" s="11"/>
      <c r="BJ2160" s="11"/>
      <c r="BK2160" s="11"/>
      <c r="BL2160" s="11"/>
      <c r="BM2160" s="11"/>
      <c r="BN2160" s="11"/>
      <c r="BO2160" s="11"/>
      <c r="BP2160" s="11"/>
      <c r="BQ2160" s="11"/>
      <c r="BR2160" s="16" t="str">
        <v>0- Port Costs</v>
      </c>
      <c r="BV2160" s="16" t="str">
        <v>0- Port Value</v>
      </c>
      <c r="BW2160" s="11"/>
      <c r="BX2160" s="16" t="str">
        <v>0</v>
      </c>
    </row>
    <row r="2161" spans="8:76" hidden="1" outlineLevel="1" x14ac:dyDescent="0.3">
      <c r="H2161" s="16" t="str">
        <v>0 - BM Costs</v>
      </c>
      <c r="L2161" s="16" t="str">
        <v>0 - BM Port</v>
      </c>
      <c r="N2161" s="16" t="str">
        <v>0 - Port Assets</v>
      </c>
      <c r="O2161" s="11"/>
      <c r="P2161" s="11"/>
      <c r="Q2161" s="11"/>
      <c r="R2161" s="11"/>
      <c r="S2161" s="11"/>
      <c r="T2161" s="11"/>
      <c r="U2161" s="11"/>
      <c r="V2161" s="11"/>
      <c r="W2161" s="11"/>
      <c r="X2161" s="11"/>
      <c r="Y2161" s="11"/>
      <c r="Z2161" s="11"/>
      <c r="AA2161" s="11"/>
      <c r="AB2161" s="11"/>
      <c r="AC2161" s="11"/>
      <c r="AD2161" s="11"/>
      <c r="AE2161" s="11"/>
      <c r="AF2161" s="11"/>
      <c r="AG2161" s="11"/>
      <c r="AH2161" s="11"/>
      <c r="AI2161" s="11"/>
      <c r="AJ2161" s="11"/>
      <c r="AK2161" s="11"/>
      <c r="AL2161" s="11"/>
      <c r="AM2161" s="11"/>
      <c r="AN2161" s="11"/>
      <c r="AO2161" s="11"/>
      <c r="AP2161" s="11"/>
      <c r="AQ2161" s="11"/>
      <c r="AR2161" s="11"/>
      <c r="AS2161" s="11"/>
      <c r="AT2161" s="11"/>
      <c r="AU2161" s="11"/>
      <c r="AV2161" s="11"/>
      <c r="AW2161" s="11"/>
      <c r="AX2161" s="11"/>
      <c r="AY2161" s="11"/>
      <c r="AZ2161" s="11"/>
      <c r="BA2161" s="11"/>
      <c r="BB2161" s="11"/>
      <c r="BC2161" s="11"/>
      <c r="BD2161" s="11"/>
      <c r="BE2161" s="11"/>
      <c r="BF2161" s="11"/>
      <c r="BG2161" s="11"/>
      <c r="BH2161" s="11"/>
      <c r="BI2161" s="11"/>
      <c r="BJ2161" s="11"/>
      <c r="BK2161" s="11"/>
      <c r="BL2161" s="11"/>
      <c r="BM2161" s="11"/>
      <c r="BN2161" s="11"/>
      <c r="BO2161" s="11"/>
      <c r="BP2161" s="11"/>
      <c r="BQ2161" s="11"/>
      <c r="BR2161" s="16" t="str">
        <v>0- Port Costs</v>
      </c>
      <c r="BV2161" s="16" t="str">
        <v>0- Port Value</v>
      </c>
      <c r="BW2161" s="11"/>
      <c r="BX2161" s="16" t="str">
        <v>0</v>
      </c>
    </row>
    <row r="2162" spans="8:76" hidden="1" outlineLevel="1" x14ac:dyDescent="0.3">
      <c r="H2162" s="16" t="str">
        <v>0 - BM Costs</v>
      </c>
      <c r="L2162" s="16" t="str">
        <v>0 - BM Port</v>
      </c>
      <c r="N2162" s="16" t="str">
        <v>0 - Port Assets</v>
      </c>
      <c r="O2162" s="11"/>
      <c r="P2162" s="11"/>
      <c r="Q2162" s="11"/>
      <c r="R2162" s="11"/>
      <c r="S2162" s="11"/>
      <c r="T2162" s="11"/>
      <c r="U2162" s="11"/>
      <c r="V2162" s="11"/>
      <c r="W2162" s="11"/>
      <c r="X2162" s="11"/>
      <c r="Y2162" s="11"/>
      <c r="Z2162" s="11"/>
      <c r="AA2162" s="11"/>
      <c r="AB2162" s="11"/>
      <c r="AC2162" s="11"/>
      <c r="AD2162" s="11"/>
      <c r="AE2162" s="11"/>
      <c r="AF2162" s="11"/>
      <c r="AG2162" s="11"/>
      <c r="AH2162" s="11"/>
      <c r="AI2162" s="11"/>
      <c r="AJ2162" s="11"/>
      <c r="AK2162" s="11"/>
      <c r="AL2162" s="11"/>
      <c r="AM2162" s="11"/>
      <c r="AN2162" s="11"/>
      <c r="AO2162" s="11"/>
      <c r="AP2162" s="11"/>
      <c r="AQ2162" s="11"/>
      <c r="AR2162" s="11"/>
      <c r="AS2162" s="11"/>
      <c r="AT2162" s="11"/>
      <c r="AU2162" s="11"/>
      <c r="AV2162" s="11"/>
      <c r="AW2162" s="11"/>
      <c r="AX2162" s="11"/>
      <c r="AY2162" s="11"/>
      <c r="AZ2162" s="11"/>
      <c r="BA2162" s="11"/>
      <c r="BB2162" s="11"/>
      <c r="BC2162" s="11"/>
      <c r="BD2162" s="11"/>
      <c r="BE2162" s="11"/>
      <c r="BF2162" s="11"/>
      <c r="BG2162" s="11"/>
      <c r="BH2162" s="11"/>
      <c r="BI2162" s="11"/>
      <c r="BJ2162" s="11"/>
      <c r="BK2162" s="11"/>
      <c r="BL2162" s="11"/>
      <c r="BM2162" s="11"/>
      <c r="BN2162" s="11"/>
      <c r="BO2162" s="11"/>
      <c r="BP2162" s="11"/>
      <c r="BQ2162" s="11"/>
      <c r="BR2162" s="16" t="str">
        <v>0- Port Costs</v>
      </c>
      <c r="BV2162" s="16" t="str">
        <v>0- Port Value</v>
      </c>
      <c r="BW2162" s="11"/>
      <c r="BX2162" s="16" t="str">
        <v>0</v>
      </c>
    </row>
    <row r="2163" spans="8:76" hidden="1" outlineLevel="1" x14ac:dyDescent="0.3">
      <c r="H2163" s="16" t="str">
        <v>0 - BM Costs</v>
      </c>
      <c r="L2163" s="16" t="str">
        <v>0 - BM Port</v>
      </c>
      <c r="N2163" s="16" t="str">
        <v>0 - Port Assets</v>
      </c>
      <c r="O2163" s="11"/>
      <c r="P2163" s="11"/>
      <c r="Q2163" s="11"/>
      <c r="R2163" s="11"/>
      <c r="S2163" s="11"/>
      <c r="T2163" s="11"/>
      <c r="U2163" s="11"/>
      <c r="V2163" s="11"/>
      <c r="W2163" s="11"/>
      <c r="X2163" s="11"/>
      <c r="Y2163" s="11"/>
      <c r="Z2163" s="11"/>
      <c r="AA2163" s="11"/>
      <c r="AB2163" s="11"/>
      <c r="AC2163" s="11"/>
      <c r="AD2163" s="11"/>
      <c r="AE2163" s="11"/>
      <c r="AF2163" s="11"/>
      <c r="AG2163" s="11"/>
      <c r="AH2163" s="11"/>
      <c r="AI2163" s="11"/>
      <c r="AJ2163" s="11"/>
      <c r="AK2163" s="11"/>
      <c r="AL2163" s="11"/>
      <c r="AM2163" s="11"/>
      <c r="AN2163" s="11"/>
      <c r="AO2163" s="11"/>
      <c r="AP2163" s="11"/>
      <c r="AQ2163" s="11"/>
      <c r="AR2163" s="11"/>
      <c r="AS2163" s="11"/>
      <c r="AT2163" s="11"/>
      <c r="AU2163" s="11"/>
      <c r="AV2163" s="11"/>
      <c r="AW2163" s="11"/>
      <c r="AX2163" s="11"/>
      <c r="AY2163" s="11"/>
      <c r="AZ2163" s="11"/>
      <c r="BA2163" s="11"/>
      <c r="BB2163" s="11"/>
      <c r="BC2163" s="11"/>
      <c r="BD2163" s="11"/>
      <c r="BE2163" s="11"/>
      <c r="BF2163" s="11"/>
      <c r="BG2163" s="11"/>
      <c r="BH2163" s="11"/>
      <c r="BI2163" s="11"/>
      <c r="BJ2163" s="11"/>
      <c r="BK2163" s="11"/>
      <c r="BL2163" s="11"/>
      <c r="BM2163" s="11"/>
      <c r="BN2163" s="11"/>
      <c r="BO2163" s="11"/>
      <c r="BP2163" s="11"/>
      <c r="BQ2163" s="11"/>
      <c r="BR2163" s="16" t="str">
        <v>0- Port Costs</v>
      </c>
      <c r="BV2163" s="16" t="str">
        <v>0- Port Value</v>
      </c>
      <c r="BW2163" s="11"/>
      <c r="BX2163" s="16" t="str">
        <v>0</v>
      </c>
    </row>
    <row r="2164" spans="8:76" hidden="1" outlineLevel="1" x14ac:dyDescent="0.3">
      <c r="H2164" s="16" t="str">
        <v>0 - BM Costs</v>
      </c>
      <c r="L2164" s="16" t="str">
        <v>0 - BM Port</v>
      </c>
      <c r="N2164" s="16" t="str">
        <v>0 - Port Assets</v>
      </c>
      <c r="O2164" s="11"/>
      <c r="P2164" s="11"/>
      <c r="Q2164" s="11"/>
      <c r="R2164" s="11"/>
      <c r="S2164" s="11"/>
      <c r="T2164" s="11"/>
      <c r="U2164" s="11"/>
      <c r="V2164" s="11"/>
      <c r="W2164" s="11"/>
      <c r="X2164" s="11"/>
      <c r="Y2164" s="11"/>
      <c r="Z2164" s="11"/>
      <c r="AA2164" s="11"/>
      <c r="AB2164" s="11"/>
      <c r="AC2164" s="11"/>
      <c r="AD2164" s="11"/>
      <c r="AE2164" s="11"/>
      <c r="AF2164" s="11"/>
      <c r="AG2164" s="11"/>
      <c r="AH2164" s="11"/>
      <c r="AI2164" s="11"/>
      <c r="AJ2164" s="11"/>
      <c r="AK2164" s="11"/>
      <c r="AL2164" s="11"/>
      <c r="AM2164" s="11"/>
      <c r="AN2164" s="11"/>
      <c r="AO2164" s="11"/>
      <c r="AP2164" s="11"/>
      <c r="AQ2164" s="11"/>
      <c r="AR2164" s="11"/>
      <c r="AS2164" s="11"/>
      <c r="AT2164" s="11"/>
      <c r="AU2164" s="11"/>
      <c r="AV2164" s="11"/>
      <c r="AW2164" s="11"/>
      <c r="AX2164" s="11"/>
      <c r="AY2164" s="11"/>
      <c r="AZ2164" s="11"/>
      <c r="BA2164" s="11"/>
      <c r="BB2164" s="11"/>
      <c r="BC2164" s="11"/>
      <c r="BD2164" s="11"/>
      <c r="BE2164" s="11"/>
      <c r="BF2164" s="11"/>
      <c r="BG2164" s="11"/>
      <c r="BH2164" s="11"/>
      <c r="BI2164" s="11"/>
      <c r="BJ2164" s="11"/>
      <c r="BK2164" s="11"/>
      <c r="BL2164" s="11"/>
      <c r="BM2164" s="11"/>
      <c r="BN2164" s="11"/>
      <c r="BO2164" s="11"/>
      <c r="BP2164" s="11"/>
      <c r="BQ2164" s="11"/>
      <c r="BR2164" s="16" t="str">
        <v>0- Port Costs</v>
      </c>
      <c r="BV2164" s="16" t="str">
        <v>0- Port Value</v>
      </c>
      <c r="BW2164" s="11"/>
      <c r="BX2164" s="16" t="str">
        <v>0</v>
      </c>
    </row>
    <row r="2165" spans="8:76" hidden="1" outlineLevel="1" x14ac:dyDescent="0.3">
      <c r="H2165" s="16" t="str">
        <v>0 - BM Costs</v>
      </c>
      <c r="L2165" s="16" t="str">
        <v>0 - BM Port</v>
      </c>
      <c r="N2165" s="16" t="str">
        <v>0 - Port Assets</v>
      </c>
      <c r="O2165" s="11"/>
      <c r="P2165" s="11"/>
      <c r="Q2165" s="11"/>
      <c r="R2165" s="11"/>
      <c r="S2165" s="11"/>
      <c r="T2165" s="11"/>
      <c r="U2165" s="11"/>
      <c r="V2165" s="11"/>
      <c r="W2165" s="11"/>
      <c r="X2165" s="11"/>
      <c r="Y2165" s="11"/>
      <c r="Z2165" s="11"/>
      <c r="AA2165" s="11"/>
      <c r="AB2165" s="11"/>
      <c r="AC2165" s="11"/>
      <c r="AD2165" s="11"/>
      <c r="AE2165" s="11"/>
      <c r="AF2165" s="11"/>
      <c r="AG2165" s="11"/>
      <c r="AH2165" s="11"/>
      <c r="AI2165" s="11"/>
      <c r="AJ2165" s="11"/>
      <c r="AK2165" s="11"/>
      <c r="AL2165" s="11"/>
      <c r="AM2165" s="11"/>
      <c r="AN2165" s="11"/>
      <c r="AO2165" s="11"/>
      <c r="AP2165" s="11"/>
      <c r="AQ2165" s="11"/>
      <c r="AR2165" s="11"/>
      <c r="AS2165" s="11"/>
      <c r="AT2165" s="11"/>
      <c r="AU2165" s="11"/>
      <c r="AV2165" s="11"/>
      <c r="AW2165" s="11"/>
      <c r="AX2165" s="11"/>
      <c r="AY2165" s="11"/>
      <c r="AZ2165" s="11"/>
      <c r="BA2165" s="11"/>
      <c r="BB2165" s="11"/>
      <c r="BC2165" s="11"/>
      <c r="BD2165" s="11"/>
      <c r="BE2165" s="11"/>
      <c r="BF2165" s="11"/>
      <c r="BG2165" s="11"/>
      <c r="BH2165" s="11"/>
      <c r="BI2165" s="11"/>
      <c r="BJ2165" s="11"/>
      <c r="BK2165" s="11"/>
      <c r="BL2165" s="11"/>
      <c r="BM2165" s="11"/>
      <c r="BN2165" s="11"/>
      <c r="BO2165" s="11"/>
      <c r="BP2165" s="11"/>
      <c r="BQ2165" s="11"/>
      <c r="BR2165" s="16" t="str">
        <v>0- Port Costs</v>
      </c>
      <c r="BV2165" s="16" t="str">
        <v>0- Port Value</v>
      </c>
      <c r="BW2165" s="11"/>
      <c r="BX2165" s="16" t="str">
        <v>0</v>
      </c>
    </row>
    <row r="2166" spans="8:76" hidden="1" outlineLevel="1" x14ac:dyDescent="0.3">
      <c r="H2166" s="16" t="str">
        <v>0 - BM Costs</v>
      </c>
      <c r="L2166" s="16" t="str">
        <v>0 - BM Port</v>
      </c>
      <c r="N2166" s="16" t="str">
        <v>0 - Port Assets</v>
      </c>
      <c r="O2166" s="11"/>
      <c r="P2166" s="11"/>
      <c r="Q2166" s="11"/>
      <c r="R2166" s="11"/>
      <c r="S2166" s="11"/>
      <c r="T2166" s="11"/>
      <c r="U2166" s="11"/>
      <c r="V2166" s="11"/>
      <c r="W2166" s="11"/>
      <c r="X2166" s="11"/>
      <c r="Y2166" s="11"/>
      <c r="Z2166" s="11"/>
      <c r="AA2166" s="11"/>
      <c r="AB2166" s="11"/>
      <c r="AC2166" s="11"/>
      <c r="AD2166" s="11"/>
      <c r="AE2166" s="11"/>
      <c r="AF2166" s="11"/>
      <c r="AG2166" s="11"/>
      <c r="AH2166" s="11"/>
      <c r="AI2166" s="11"/>
      <c r="AJ2166" s="11"/>
      <c r="AK2166" s="11"/>
      <c r="AL2166" s="11"/>
      <c r="AM2166" s="11"/>
      <c r="AN2166" s="11"/>
      <c r="AO2166" s="11"/>
      <c r="AP2166" s="11"/>
      <c r="AQ2166" s="11"/>
      <c r="AR2166" s="11"/>
      <c r="AS2166" s="11"/>
      <c r="AT2166" s="11"/>
      <c r="AU2166" s="11"/>
      <c r="AV2166" s="11"/>
      <c r="AW2166" s="11"/>
      <c r="AX2166" s="11"/>
      <c r="AY2166" s="11"/>
      <c r="AZ2166" s="11"/>
      <c r="BA2166" s="11"/>
      <c r="BB2166" s="11"/>
      <c r="BC2166" s="11"/>
      <c r="BD2166" s="11"/>
      <c r="BE2166" s="11"/>
      <c r="BF2166" s="11"/>
      <c r="BG2166" s="11"/>
      <c r="BH2166" s="11"/>
      <c r="BI2166" s="11"/>
      <c r="BJ2166" s="11"/>
      <c r="BK2166" s="11"/>
      <c r="BL2166" s="11"/>
      <c r="BM2166" s="11"/>
      <c r="BN2166" s="11"/>
      <c r="BO2166" s="11"/>
      <c r="BP2166" s="11"/>
      <c r="BQ2166" s="11"/>
      <c r="BR2166" s="16" t="str">
        <v>0- Port Costs</v>
      </c>
      <c r="BV2166" s="16" t="str">
        <v>0- Port Value</v>
      </c>
      <c r="BW2166" s="11"/>
      <c r="BX2166" s="16" t="str">
        <v>0</v>
      </c>
    </row>
    <row r="2167" spans="8:76" hidden="1" outlineLevel="1" x14ac:dyDescent="0.3">
      <c r="H2167" s="16" t="str">
        <v>0 - BM Costs</v>
      </c>
      <c r="L2167" s="16" t="str">
        <v>0 - BM Port</v>
      </c>
      <c r="N2167" s="16" t="str">
        <v>0 - Port Assets</v>
      </c>
      <c r="O2167" s="11"/>
      <c r="P2167" s="11"/>
      <c r="Q2167" s="11"/>
      <c r="R2167" s="11"/>
      <c r="S2167" s="11"/>
      <c r="T2167" s="11"/>
      <c r="U2167" s="11"/>
      <c r="V2167" s="11"/>
      <c r="W2167" s="11"/>
      <c r="X2167" s="11"/>
      <c r="Y2167" s="11"/>
      <c r="Z2167" s="11"/>
      <c r="AA2167" s="11"/>
      <c r="AB2167" s="11"/>
      <c r="AC2167" s="11"/>
      <c r="AD2167" s="11"/>
      <c r="AE2167" s="11"/>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c r="BC2167" s="11"/>
      <c r="BD2167" s="11"/>
      <c r="BE2167" s="11"/>
      <c r="BF2167" s="11"/>
      <c r="BG2167" s="11"/>
      <c r="BH2167" s="11"/>
      <c r="BI2167" s="11"/>
      <c r="BJ2167" s="11"/>
      <c r="BK2167" s="11"/>
      <c r="BL2167" s="11"/>
      <c r="BM2167" s="11"/>
      <c r="BN2167" s="11"/>
      <c r="BO2167" s="11"/>
      <c r="BP2167" s="11"/>
      <c r="BQ2167" s="11"/>
      <c r="BR2167" s="16" t="str">
        <v>0- Port Costs</v>
      </c>
      <c r="BV2167" s="16" t="str">
        <v>0- Port Value</v>
      </c>
      <c r="BW2167" s="11"/>
      <c r="BX2167" s="16" t="str">
        <v>0</v>
      </c>
    </row>
    <row r="2168" spans="8:76" hidden="1" outlineLevel="1" x14ac:dyDescent="0.3">
      <c r="H2168" s="16" t="str">
        <v>0 - BM Costs</v>
      </c>
      <c r="L2168" s="16" t="str">
        <v>0 - BM Port</v>
      </c>
      <c r="N2168" s="16" t="str">
        <v>0 - Port Assets</v>
      </c>
      <c r="O2168" s="11"/>
      <c r="P2168" s="11"/>
      <c r="Q2168" s="11"/>
      <c r="R2168" s="11"/>
      <c r="S2168" s="11"/>
      <c r="T2168" s="11"/>
      <c r="U2168" s="11"/>
      <c r="V2168" s="11"/>
      <c r="W2168" s="11"/>
      <c r="X2168" s="11"/>
      <c r="Y2168" s="11"/>
      <c r="Z2168" s="11"/>
      <c r="AA2168" s="11"/>
      <c r="AB2168" s="11"/>
      <c r="AC2168" s="11"/>
      <c r="AD2168" s="11"/>
      <c r="AE2168" s="11"/>
      <c r="AF2168" s="11"/>
      <c r="AG2168" s="11"/>
      <c r="AH2168" s="11"/>
      <c r="AI2168" s="11"/>
      <c r="AJ2168" s="11"/>
      <c r="AK2168" s="11"/>
      <c r="AL2168" s="11"/>
      <c r="AM2168" s="11"/>
      <c r="AN2168" s="11"/>
      <c r="AO2168" s="11"/>
      <c r="AP2168" s="11"/>
      <c r="AQ2168" s="11"/>
      <c r="AR2168" s="11"/>
      <c r="AS2168" s="11"/>
      <c r="AT2168" s="11"/>
      <c r="AU2168" s="11"/>
      <c r="AV2168" s="11"/>
      <c r="AW2168" s="11"/>
      <c r="AX2168" s="11"/>
      <c r="AY2168" s="11"/>
      <c r="AZ2168" s="11"/>
      <c r="BA2168" s="11"/>
      <c r="BB2168" s="11"/>
      <c r="BC2168" s="11"/>
      <c r="BD2168" s="11"/>
      <c r="BE2168" s="11"/>
      <c r="BF2168" s="11"/>
      <c r="BG2168" s="11"/>
      <c r="BH2168" s="11"/>
      <c r="BI2168" s="11"/>
      <c r="BJ2168" s="11"/>
      <c r="BK2168" s="11"/>
      <c r="BL2168" s="11"/>
      <c r="BM2168" s="11"/>
      <c r="BN2168" s="11"/>
      <c r="BO2168" s="11"/>
      <c r="BP2168" s="11"/>
      <c r="BQ2168" s="11"/>
      <c r="BR2168" s="16" t="str">
        <v>0- Port Costs</v>
      </c>
      <c r="BV2168" s="16" t="str">
        <v>0- Port Value</v>
      </c>
      <c r="BW2168" s="11"/>
      <c r="BX2168" s="16" t="str">
        <v>0</v>
      </c>
    </row>
    <row r="2169" spans="8:76" hidden="1" outlineLevel="1" x14ac:dyDescent="0.3">
      <c r="H2169" s="16" t="str">
        <v>0 - BM Costs</v>
      </c>
      <c r="L2169" s="16" t="str">
        <v>0 - BM Port</v>
      </c>
      <c r="N2169" s="16" t="str">
        <v>0 - Port Assets</v>
      </c>
      <c r="O2169" s="11"/>
      <c r="P2169" s="11"/>
      <c r="Q2169" s="11"/>
      <c r="R2169" s="11"/>
      <c r="S2169" s="11"/>
      <c r="T2169" s="11"/>
      <c r="U2169" s="11"/>
      <c r="V2169" s="11"/>
      <c r="W2169" s="11"/>
      <c r="X2169" s="11"/>
      <c r="Y2169" s="11"/>
      <c r="Z2169" s="11"/>
      <c r="AA2169" s="11"/>
      <c r="AB2169" s="11"/>
      <c r="AC2169" s="11"/>
      <c r="AD2169" s="11"/>
      <c r="AE2169" s="11"/>
      <c r="AF2169" s="11"/>
      <c r="AG2169" s="11"/>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c r="BC2169" s="11"/>
      <c r="BD2169" s="11"/>
      <c r="BE2169" s="11"/>
      <c r="BF2169" s="11"/>
      <c r="BG2169" s="11"/>
      <c r="BH2169" s="11"/>
      <c r="BI2169" s="11"/>
      <c r="BJ2169" s="11"/>
      <c r="BK2169" s="11"/>
      <c r="BL2169" s="11"/>
      <c r="BM2169" s="11"/>
      <c r="BN2169" s="11"/>
      <c r="BO2169" s="11"/>
      <c r="BP2169" s="11"/>
      <c r="BQ2169" s="11"/>
      <c r="BR2169" s="16" t="str">
        <v>0- Port Costs</v>
      </c>
      <c r="BV2169" s="16" t="str">
        <v>0- Port Value</v>
      </c>
      <c r="BW2169" s="11"/>
      <c r="BX2169" s="16" t="str">
        <v>0</v>
      </c>
    </row>
    <row r="2170" spans="8:76" hidden="1" outlineLevel="1" x14ac:dyDescent="0.3">
      <c r="H2170" s="16" t="str">
        <v>0 - BM Costs</v>
      </c>
      <c r="L2170" s="16" t="str">
        <v>0 - BM Port</v>
      </c>
      <c r="N2170" s="16" t="str">
        <v>0 - Port Assets</v>
      </c>
      <c r="O2170" s="11"/>
      <c r="P2170" s="11"/>
      <c r="Q2170" s="11"/>
      <c r="R2170" s="11"/>
      <c r="S2170" s="11"/>
      <c r="T2170" s="11"/>
      <c r="U2170" s="11"/>
      <c r="V2170" s="11"/>
      <c r="W2170" s="11"/>
      <c r="X2170" s="11"/>
      <c r="Y2170" s="11"/>
      <c r="Z2170" s="11"/>
      <c r="AA2170" s="11"/>
      <c r="AB2170" s="11"/>
      <c r="AC2170" s="11"/>
      <c r="AD2170" s="11"/>
      <c r="AE2170" s="11"/>
      <c r="AF2170" s="11"/>
      <c r="AG2170" s="11"/>
      <c r="AH2170" s="11"/>
      <c r="AI2170" s="11"/>
      <c r="AJ2170" s="11"/>
      <c r="AK2170" s="11"/>
      <c r="AL2170" s="11"/>
      <c r="AM2170" s="11"/>
      <c r="AN2170" s="11"/>
      <c r="AO2170" s="11"/>
      <c r="AP2170" s="11"/>
      <c r="AQ2170" s="11"/>
      <c r="AR2170" s="11"/>
      <c r="AS2170" s="11"/>
      <c r="AT2170" s="11"/>
      <c r="AU2170" s="11"/>
      <c r="AV2170" s="11"/>
      <c r="AW2170" s="11"/>
      <c r="AX2170" s="11"/>
      <c r="AY2170" s="11"/>
      <c r="AZ2170" s="11"/>
      <c r="BA2170" s="11"/>
      <c r="BB2170" s="11"/>
      <c r="BC2170" s="11"/>
      <c r="BD2170" s="11"/>
      <c r="BE2170" s="11"/>
      <c r="BF2170" s="11"/>
      <c r="BG2170" s="11"/>
      <c r="BH2170" s="11"/>
      <c r="BI2170" s="11"/>
      <c r="BJ2170" s="11"/>
      <c r="BK2170" s="11"/>
      <c r="BL2170" s="11"/>
      <c r="BM2170" s="11"/>
      <c r="BN2170" s="11"/>
      <c r="BO2170" s="11"/>
      <c r="BP2170" s="11"/>
      <c r="BQ2170" s="11"/>
      <c r="BR2170" s="16" t="str">
        <v>0- Port Costs</v>
      </c>
      <c r="BV2170" s="16" t="str">
        <v>0- Port Value</v>
      </c>
      <c r="BW2170" s="11"/>
      <c r="BX2170" s="16" t="str">
        <v>0</v>
      </c>
    </row>
    <row r="2171" spans="8:76" hidden="1" outlineLevel="1" x14ac:dyDescent="0.3">
      <c r="H2171" s="16" t="str">
        <v>0 - BM Costs</v>
      </c>
      <c r="L2171" s="16" t="str">
        <v>0 - BM Port</v>
      </c>
      <c r="N2171" s="16" t="str">
        <v>0 - Port Assets</v>
      </c>
      <c r="O2171" s="11"/>
      <c r="P2171" s="11"/>
      <c r="Q2171" s="11"/>
      <c r="R2171" s="11"/>
      <c r="S2171" s="11"/>
      <c r="T2171" s="11"/>
      <c r="U2171" s="11"/>
      <c r="V2171" s="11"/>
      <c r="W2171" s="11"/>
      <c r="X2171" s="11"/>
      <c r="Y2171" s="11"/>
      <c r="Z2171" s="11"/>
      <c r="AA2171" s="11"/>
      <c r="AB2171" s="11"/>
      <c r="AC2171" s="11"/>
      <c r="AD2171" s="11"/>
      <c r="AE2171" s="11"/>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c r="BC2171" s="11"/>
      <c r="BD2171" s="11"/>
      <c r="BE2171" s="11"/>
      <c r="BF2171" s="11"/>
      <c r="BG2171" s="11"/>
      <c r="BH2171" s="11"/>
      <c r="BI2171" s="11"/>
      <c r="BJ2171" s="11"/>
      <c r="BK2171" s="11"/>
      <c r="BL2171" s="11"/>
      <c r="BM2171" s="11"/>
      <c r="BN2171" s="11"/>
      <c r="BO2171" s="11"/>
      <c r="BP2171" s="11"/>
      <c r="BQ2171" s="11"/>
      <c r="BR2171" s="16" t="str">
        <v>0- Port Costs</v>
      </c>
      <c r="BV2171" s="16" t="str">
        <v>0- Port Value</v>
      </c>
      <c r="BW2171" s="11"/>
      <c r="BX2171" s="16" t="str">
        <v>0</v>
      </c>
    </row>
    <row r="2172" spans="8:76" hidden="1" outlineLevel="1" x14ac:dyDescent="0.3">
      <c r="H2172" s="16" t="str">
        <v>0 - BM Costs</v>
      </c>
      <c r="L2172" s="16" t="str">
        <v>0 - BM Port</v>
      </c>
      <c r="N2172" s="16" t="str">
        <v>0 - Port Assets</v>
      </c>
      <c r="O2172" s="11"/>
      <c r="P2172" s="11"/>
      <c r="Q2172" s="11"/>
      <c r="R2172" s="11"/>
      <c r="S2172" s="11"/>
      <c r="T2172" s="11"/>
      <c r="U2172" s="11"/>
      <c r="V2172" s="11"/>
      <c r="W2172" s="11"/>
      <c r="X2172" s="11"/>
      <c r="Y2172" s="11"/>
      <c r="Z2172" s="11"/>
      <c r="AA2172" s="11"/>
      <c r="AB2172" s="11"/>
      <c r="AC2172" s="11"/>
      <c r="AD2172" s="11"/>
      <c r="AE2172" s="11"/>
      <c r="AF2172" s="11"/>
      <c r="AG2172" s="11"/>
      <c r="AH2172" s="11"/>
      <c r="AI2172" s="11"/>
      <c r="AJ2172" s="11"/>
      <c r="AK2172" s="11"/>
      <c r="AL2172" s="11"/>
      <c r="AM2172" s="11"/>
      <c r="AN2172" s="11"/>
      <c r="AO2172" s="11"/>
      <c r="AP2172" s="11"/>
      <c r="AQ2172" s="11"/>
      <c r="AR2172" s="11"/>
      <c r="AS2172" s="11"/>
      <c r="AT2172" s="11"/>
      <c r="AU2172" s="11"/>
      <c r="AV2172" s="11"/>
      <c r="AW2172" s="11"/>
      <c r="AX2172" s="11"/>
      <c r="AY2172" s="11"/>
      <c r="AZ2172" s="11"/>
      <c r="BA2172" s="11"/>
      <c r="BB2172" s="11"/>
      <c r="BC2172" s="11"/>
      <c r="BD2172" s="11"/>
      <c r="BE2172" s="11"/>
      <c r="BF2172" s="11"/>
      <c r="BG2172" s="11"/>
      <c r="BH2172" s="11"/>
      <c r="BI2172" s="11"/>
      <c r="BJ2172" s="11"/>
      <c r="BK2172" s="11"/>
      <c r="BL2172" s="11"/>
      <c r="BM2172" s="11"/>
      <c r="BN2172" s="11"/>
      <c r="BO2172" s="11"/>
      <c r="BP2172" s="11"/>
      <c r="BQ2172" s="11"/>
      <c r="BR2172" s="16" t="str">
        <v>0- Port Costs</v>
      </c>
      <c r="BV2172" s="16" t="str">
        <v>0- Port Value</v>
      </c>
      <c r="BW2172" s="11"/>
      <c r="BX2172" s="16" t="str">
        <v>0</v>
      </c>
    </row>
    <row r="2173" spans="8:76" hidden="1" outlineLevel="1" x14ac:dyDescent="0.3">
      <c r="H2173" s="16" t="str">
        <v>0 - BM Costs</v>
      </c>
      <c r="L2173" s="16" t="str">
        <v>0 - BM Port</v>
      </c>
      <c r="N2173" s="16" t="str">
        <v>0 - Port Assets</v>
      </c>
      <c r="O2173" s="11"/>
      <c r="P2173" s="11"/>
      <c r="Q2173" s="11"/>
      <c r="R2173" s="11"/>
      <c r="S2173" s="11"/>
      <c r="T2173" s="11"/>
      <c r="U2173" s="11"/>
      <c r="V2173" s="11"/>
      <c r="W2173" s="11"/>
      <c r="X2173" s="11"/>
      <c r="Y2173" s="11"/>
      <c r="Z2173" s="11"/>
      <c r="AA2173" s="11"/>
      <c r="AB2173" s="11"/>
      <c r="AC2173" s="11"/>
      <c r="AD2173" s="11"/>
      <c r="AE2173" s="11"/>
      <c r="AF2173" s="11"/>
      <c r="AG2173" s="11"/>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c r="BC2173" s="11"/>
      <c r="BD2173" s="11"/>
      <c r="BE2173" s="11"/>
      <c r="BF2173" s="11"/>
      <c r="BG2173" s="11"/>
      <c r="BH2173" s="11"/>
      <c r="BI2173" s="11"/>
      <c r="BJ2173" s="11"/>
      <c r="BK2173" s="11"/>
      <c r="BL2173" s="11"/>
      <c r="BM2173" s="11"/>
      <c r="BN2173" s="11"/>
      <c r="BO2173" s="11"/>
      <c r="BP2173" s="11"/>
      <c r="BQ2173" s="11"/>
      <c r="BR2173" s="16" t="str">
        <v>0- Port Costs</v>
      </c>
      <c r="BV2173" s="16" t="str">
        <v>0- Port Value</v>
      </c>
      <c r="BW2173" s="11"/>
      <c r="BX2173" s="16" t="str">
        <v>0</v>
      </c>
    </row>
    <row r="2174" spans="8:76" hidden="1" outlineLevel="1" x14ac:dyDescent="0.3">
      <c r="H2174" s="16" t="str">
        <v>0 - BM Costs</v>
      </c>
      <c r="L2174" s="16" t="str">
        <v>0 - BM Port</v>
      </c>
      <c r="N2174" s="16" t="str">
        <v>0 - Port Assets</v>
      </c>
      <c r="O2174" s="11"/>
      <c r="P2174" s="11"/>
      <c r="Q2174" s="11"/>
      <c r="R2174" s="11"/>
      <c r="S2174" s="11"/>
      <c r="T2174" s="11"/>
      <c r="U2174" s="11"/>
      <c r="V2174" s="11"/>
      <c r="W2174" s="11"/>
      <c r="X2174" s="11"/>
      <c r="Y2174" s="11"/>
      <c r="Z2174" s="11"/>
      <c r="AA2174" s="11"/>
      <c r="AB2174" s="11"/>
      <c r="AC2174" s="11"/>
      <c r="AD2174" s="11"/>
      <c r="AE2174" s="11"/>
      <c r="AF2174" s="11"/>
      <c r="AG2174" s="11"/>
      <c r="AH2174" s="11"/>
      <c r="AI2174" s="11"/>
      <c r="AJ2174" s="11"/>
      <c r="AK2174" s="11"/>
      <c r="AL2174" s="11"/>
      <c r="AM2174" s="11"/>
      <c r="AN2174" s="11"/>
      <c r="AO2174" s="11"/>
      <c r="AP2174" s="11"/>
      <c r="AQ2174" s="11"/>
      <c r="AR2174" s="11"/>
      <c r="AS2174" s="11"/>
      <c r="AT2174" s="11"/>
      <c r="AU2174" s="11"/>
      <c r="AV2174" s="11"/>
      <c r="AW2174" s="11"/>
      <c r="AX2174" s="11"/>
      <c r="AY2174" s="11"/>
      <c r="AZ2174" s="11"/>
      <c r="BA2174" s="11"/>
      <c r="BB2174" s="11"/>
      <c r="BC2174" s="11"/>
      <c r="BD2174" s="11"/>
      <c r="BE2174" s="11"/>
      <c r="BF2174" s="11"/>
      <c r="BG2174" s="11"/>
      <c r="BH2174" s="11"/>
      <c r="BI2174" s="11"/>
      <c r="BJ2174" s="11"/>
      <c r="BK2174" s="11"/>
      <c r="BL2174" s="11"/>
      <c r="BM2174" s="11"/>
      <c r="BN2174" s="11"/>
      <c r="BO2174" s="11"/>
      <c r="BP2174" s="11"/>
      <c r="BQ2174" s="11"/>
      <c r="BR2174" s="16" t="str">
        <v>0- Port Costs</v>
      </c>
      <c r="BV2174" s="16" t="str">
        <v>0- Port Value</v>
      </c>
      <c r="BW2174" s="11"/>
      <c r="BX2174" s="16" t="str">
        <v>0</v>
      </c>
    </row>
    <row r="2175" spans="8:76" hidden="1" outlineLevel="1" x14ac:dyDescent="0.3">
      <c r="H2175" s="16" t="str">
        <v>0 - BM Costs</v>
      </c>
      <c r="L2175" s="16" t="str">
        <v>0 - BM Port</v>
      </c>
      <c r="N2175" s="16" t="str">
        <v>0 - Port Assets</v>
      </c>
      <c r="O2175" s="11"/>
      <c r="P2175" s="11"/>
      <c r="Q2175" s="11"/>
      <c r="R2175" s="11"/>
      <c r="S2175" s="11"/>
      <c r="T2175" s="11"/>
      <c r="U2175" s="11"/>
      <c r="V2175" s="11"/>
      <c r="W2175" s="11"/>
      <c r="X2175" s="11"/>
      <c r="Y2175" s="11"/>
      <c r="Z2175" s="11"/>
      <c r="AA2175" s="11"/>
      <c r="AB2175" s="11"/>
      <c r="AC2175" s="11"/>
      <c r="AD2175" s="11"/>
      <c r="AE2175" s="11"/>
      <c r="AF2175" s="11"/>
      <c r="AG2175" s="11"/>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c r="BC2175" s="11"/>
      <c r="BD2175" s="11"/>
      <c r="BE2175" s="11"/>
      <c r="BF2175" s="11"/>
      <c r="BG2175" s="11"/>
      <c r="BH2175" s="11"/>
      <c r="BI2175" s="11"/>
      <c r="BJ2175" s="11"/>
      <c r="BK2175" s="11"/>
      <c r="BL2175" s="11"/>
      <c r="BM2175" s="11"/>
      <c r="BN2175" s="11"/>
      <c r="BO2175" s="11"/>
      <c r="BP2175" s="11"/>
      <c r="BQ2175" s="11"/>
      <c r="BR2175" s="16" t="str">
        <v>0- Port Costs</v>
      </c>
      <c r="BV2175" s="16" t="str">
        <v>0- Port Value</v>
      </c>
      <c r="BW2175" s="11"/>
      <c r="BX2175" s="16" t="str">
        <v>0</v>
      </c>
    </row>
    <row r="2176" spans="8:76" hidden="1" outlineLevel="1" x14ac:dyDescent="0.3">
      <c r="H2176" s="16" t="str">
        <v>0 - BM Costs</v>
      </c>
      <c r="L2176" s="16" t="str">
        <v>0 - BM Port</v>
      </c>
      <c r="N2176" s="16" t="str">
        <v>0 - Port Assets</v>
      </c>
      <c r="O2176" s="11"/>
      <c r="P2176" s="11"/>
      <c r="Q2176" s="11"/>
      <c r="R2176" s="11"/>
      <c r="S2176" s="11"/>
      <c r="T2176" s="11"/>
      <c r="U2176" s="11"/>
      <c r="V2176" s="11"/>
      <c r="W2176" s="11"/>
      <c r="X2176" s="11"/>
      <c r="Y2176" s="11"/>
      <c r="Z2176" s="11"/>
      <c r="AA2176" s="11"/>
      <c r="AB2176" s="11"/>
      <c r="AC2176" s="11"/>
      <c r="AD2176" s="11"/>
      <c r="AE2176" s="11"/>
      <c r="AF2176" s="11"/>
      <c r="AG2176" s="11"/>
      <c r="AH2176" s="11"/>
      <c r="AI2176" s="11"/>
      <c r="AJ2176" s="11"/>
      <c r="AK2176" s="11"/>
      <c r="AL2176" s="11"/>
      <c r="AM2176" s="11"/>
      <c r="AN2176" s="11"/>
      <c r="AO2176" s="11"/>
      <c r="AP2176" s="11"/>
      <c r="AQ2176" s="11"/>
      <c r="AR2176" s="11"/>
      <c r="AS2176" s="11"/>
      <c r="AT2176" s="11"/>
      <c r="AU2176" s="11"/>
      <c r="AV2176" s="11"/>
      <c r="AW2176" s="11"/>
      <c r="AX2176" s="11"/>
      <c r="AY2176" s="11"/>
      <c r="AZ2176" s="11"/>
      <c r="BA2176" s="11"/>
      <c r="BB2176" s="11"/>
      <c r="BC2176" s="11"/>
      <c r="BD2176" s="11"/>
      <c r="BE2176" s="11"/>
      <c r="BF2176" s="11"/>
      <c r="BG2176" s="11"/>
      <c r="BH2176" s="11"/>
      <c r="BI2176" s="11"/>
      <c r="BJ2176" s="11"/>
      <c r="BK2176" s="11"/>
      <c r="BL2176" s="11"/>
      <c r="BM2176" s="11"/>
      <c r="BN2176" s="11"/>
      <c r="BO2176" s="11"/>
      <c r="BP2176" s="11"/>
      <c r="BQ2176" s="11"/>
      <c r="BR2176" s="16" t="str">
        <v>0- Port Costs</v>
      </c>
      <c r="BV2176" s="16" t="str">
        <v>0- Port Value</v>
      </c>
      <c r="BW2176" s="11"/>
      <c r="BX2176" s="16" t="str">
        <v>0</v>
      </c>
    </row>
    <row r="2177" spans="8:76" hidden="1" outlineLevel="1" x14ac:dyDescent="0.3">
      <c r="H2177" s="16" t="str">
        <v>0 - BM Costs</v>
      </c>
      <c r="L2177" s="16" t="str">
        <v>0 - BM Port</v>
      </c>
      <c r="N2177" s="16" t="str">
        <v>0 - Port Assets</v>
      </c>
      <c r="O2177" s="11"/>
      <c r="P2177" s="11"/>
      <c r="Q2177" s="11"/>
      <c r="R2177" s="11"/>
      <c r="S2177" s="11"/>
      <c r="T2177" s="11"/>
      <c r="U2177" s="11"/>
      <c r="V2177" s="11"/>
      <c r="W2177" s="11"/>
      <c r="X2177" s="11"/>
      <c r="Y2177" s="11"/>
      <c r="Z2177" s="11"/>
      <c r="AA2177" s="11"/>
      <c r="AB2177" s="11"/>
      <c r="AC2177" s="11"/>
      <c r="AD2177" s="11"/>
      <c r="AE2177" s="11"/>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c r="BC2177" s="11"/>
      <c r="BD2177" s="11"/>
      <c r="BE2177" s="11"/>
      <c r="BF2177" s="11"/>
      <c r="BG2177" s="11"/>
      <c r="BH2177" s="11"/>
      <c r="BI2177" s="11"/>
      <c r="BJ2177" s="11"/>
      <c r="BK2177" s="11"/>
      <c r="BL2177" s="11"/>
      <c r="BM2177" s="11"/>
      <c r="BN2177" s="11"/>
      <c r="BO2177" s="11"/>
      <c r="BP2177" s="11"/>
      <c r="BQ2177" s="11"/>
      <c r="BR2177" s="16" t="str">
        <v>0- Port Costs</v>
      </c>
      <c r="BV2177" s="16" t="str">
        <v>0- Port Value</v>
      </c>
      <c r="BW2177" s="11"/>
      <c r="BX2177" s="16" t="str">
        <v>0</v>
      </c>
    </row>
    <row r="2178" spans="8:76" hidden="1" outlineLevel="1" x14ac:dyDescent="0.3">
      <c r="H2178" s="16" t="str">
        <v>0 - BM Costs</v>
      </c>
      <c r="L2178" s="16" t="str">
        <v>0 - BM Port</v>
      </c>
      <c r="N2178" s="16" t="str">
        <v>0 - Port Assets</v>
      </c>
      <c r="O2178" s="11"/>
      <c r="P2178" s="11"/>
      <c r="Q2178" s="11"/>
      <c r="R2178" s="11"/>
      <c r="S2178" s="11"/>
      <c r="T2178" s="11"/>
      <c r="U2178" s="11"/>
      <c r="V2178" s="11"/>
      <c r="W2178" s="11"/>
      <c r="X2178" s="11"/>
      <c r="Y2178" s="11"/>
      <c r="Z2178" s="11"/>
      <c r="AA2178" s="11"/>
      <c r="AB2178" s="11"/>
      <c r="AC2178" s="11"/>
      <c r="AD2178" s="11"/>
      <c r="AE2178" s="11"/>
      <c r="AF2178" s="11"/>
      <c r="AG2178" s="11"/>
      <c r="AH2178" s="11"/>
      <c r="AI2178" s="11"/>
      <c r="AJ2178" s="11"/>
      <c r="AK2178" s="11"/>
      <c r="AL2178" s="11"/>
      <c r="AM2178" s="11"/>
      <c r="AN2178" s="11"/>
      <c r="AO2178" s="11"/>
      <c r="AP2178" s="11"/>
      <c r="AQ2178" s="11"/>
      <c r="AR2178" s="11"/>
      <c r="AS2178" s="11"/>
      <c r="AT2178" s="11"/>
      <c r="AU2178" s="11"/>
      <c r="AV2178" s="11"/>
      <c r="AW2178" s="11"/>
      <c r="AX2178" s="11"/>
      <c r="AY2178" s="11"/>
      <c r="AZ2178" s="11"/>
      <c r="BA2178" s="11"/>
      <c r="BB2178" s="11"/>
      <c r="BC2178" s="11"/>
      <c r="BD2178" s="11"/>
      <c r="BE2178" s="11"/>
      <c r="BF2178" s="11"/>
      <c r="BG2178" s="11"/>
      <c r="BH2178" s="11"/>
      <c r="BI2178" s="11"/>
      <c r="BJ2178" s="11"/>
      <c r="BK2178" s="11"/>
      <c r="BL2178" s="11"/>
      <c r="BM2178" s="11"/>
      <c r="BN2178" s="11"/>
      <c r="BO2178" s="11"/>
      <c r="BP2178" s="11"/>
      <c r="BQ2178" s="11"/>
      <c r="BR2178" s="16" t="str">
        <v>0- Port Costs</v>
      </c>
      <c r="BV2178" s="16" t="str">
        <v>0- Port Value</v>
      </c>
      <c r="BW2178" s="11"/>
      <c r="BX2178" s="16" t="str">
        <v>0</v>
      </c>
    </row>
    <row r="2179" spans="8:76" hidden="1" outlineLevel="1" x14ac:dyDescent="0.3">
      <c r="H2179" s="16" t="str">
        <v>0 - BM Costs</v>
      </c>
      <c r="L2179" s="16" t="str">
        <v>0 - BM Port</v>
      </c>
      <c r="N2179" s="16" t="str">
        <v>0 - Port Assets</v>
      </c>
      <c r="O2179" s="11"/>
      <c r="P2179" s="11"/>
      <c r="Q2179" s="11"/>
      <c r="R2179" s="11"/>
      <c r="S2179" s="11"/>
      <c r="T2179" s="11"/>
      <c r="U2179" s="11"/>
      <c r="V2179" s="11"/>
      <c r="W2179" s="11"/>
      <c r="X2179" s="11"/>
      <c r="Y2179" s="11"/>
      <c r="Z2179" s="11"/>
      <c r="AA2179" s="11"/>
      <c r="AB2179" s="11"/>
      <c r="AC2179" s="11"/>
      <c r="AD2179" s="11"/>
      <c r="AE2179" s="11"/>
      <c r="AF2179" s="11"/>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c r="BC2179" s="11"/>
      <c r="BD2179" s="11"/>
      <c r="BE2179" s="11"/>
      <c r="BF2179" s="11"/>
      <c r="BG2179" s="11"/>
      <c r="BH2179" s="11"/>
      <c r="BI2179" s="11"/>
      <c r="BJ2179" s="11"/>
      <c r="BK2179" s="11"/>
      <c r="BL2179" s="11"/>
      <c r="BM2179" s="11"/>
      <c r="BN2179" s="11"/>
      <c r="BO2179" s="11"/>
      <c r="BP2179" s="11"/>
      <c r="BQ2179" s="11"/>
      <c r="BR2179" s="16" t="str">
        <v>0- Port Costs</v>
      </c>
      <c r="BV2179" s="16" t="str">
        <v>0- Port Value</v>
      </c>
      <c r="BW2179" s="11"/>
      <c r="BX2179" s="16" t="str">
        <v>0</v>
      </c>
    </row>
    <row r="2180" spans="8:76" hidden="1" outlineLevel="1" x14ac:dyDescent="0.3">
      <c r="H2180" s="16" t="str">
        <v>0 - BM Costs</v>
      </c>
      <c r="L2180" s="16" t="str">
        <v>0 - BM Port</v>
      </c>
      <c r="N2180" s="16" t="str">
        <v>0 - Port Assets</v>
      </c>
      <c r="O2180" s="11"/>
      <c r="P2180" s="11"/>
      <c r="Q2180" s="11"/>
      <c r="R2180" s="11"/>
      <c r="S2180" s="11"/>
      <c r="T2180" s="11"/>
      <c r="U2180" s="11"/>
      <c r="V2180" s="11"/>
      <c r="W2180" s="11"/>
      <c r="X2180" s="11"/>
      <c r="Y2180" s="11"/>
      <c r="Z2180" s="11"/>
      <c r="AA2180" s="11"/>
      <c r="AB2180" s="11"/>
      <c r="AC2180" s="11"/>
      <c r="AD2180" s="11"/>
      <c r="AE2180" s="11"/>
      <c r="AF2180" s="11"/>
      <c r="AG2180" s="11"/>
      <c r="AH2180" s="11"/>
      <c r="AI2180" s="11"/>
      <c r="AJ2180" s="11"/>
      <c r="AK2180" s="11"/>
      <c r="AL2180" s="11"/>
      <c r="AM2180" s="11"/>
      <c r="AN2180" s="11"/>
      <c r="AO2180" s="11"/>
      <c r="AP2180" s="11"/>
      <c r="AQ2180" s="11"/>
      <c r="AR2180" s="11"/>
      <c r="AS2180" s="11"/>
      <c r="AT2180" s="11"/>
      <c r="AU2180" s="11"/>
      <c r="AV2180" s="11"/>
      <c r="AW2180" s="11"/>
      <c r="AX2180" s="11"/>
      <c r="AY2180" s="11"/>
      <c r="AZ2180" s="11"/>
      <c r="BA2180" s="11"/>
      <c r="BB2180" s="11"/>
      <c r="BC2180" s="11"/>
      <c r="BD2180" s="11"/>
      <c r="BE2180" s="11"/>
      <c r="BF2180" s="11"/>
      <c r="BG2180" s="11"/>
      <c r="BH2180" s="11"/>
      <c r="BI2180" s="11"/>
      <c r="BJ2180" s="11"/>
      <c r="BK2180" s="11"/>
      <c r="BL2180" s="11"/>
      <c r="BM2180" s="11"/>
      <c r="BN2180" s="11"/>
      <c r="BO2180" s="11"/>
      <c r="BP2180" s="11"/>
      <c r="BQ2180" s="11"/>
      <c r="BR2180" s="16" t="str">
        <v>0- Port Costs</v>
      </c>
      <c r="BV2180" s="16" t="str">
        <v>0- Port Value</v>
      </c>
      <c r="BW2180" s="11"/>
      <c r="BX2180" s="16" t="str">
        <v>0</v>
      </c>
    </row>
    <row r="2181" spans="8:76" hidden="1" outlineLevel="1" x14ac:dyDescent="0.3">
      <c r="H2181" s="16" t="str">
        <v>0 - BM Costs</v>
      </c>
      <c r="L2181" s="16" t="str">
        <v>0 - BM Port</v>
      </c>
      <c r="N2181" s="16" t="str">
        <v>0 - Port Assets</v>
      </c>
      <c r="O2181" s="11"/>
      <c r="P2181" s="11"/>
      <c r="Q2181" s="11"/>
      <c r="R2181" s="11"/>
      <c r="S2181" s="11"/>
      <c r="T2181" s="11"/>
      <c r="U2181" s="11"/>
      <c r="V2181" s="11"/>
      <c r="W2181" s="11"/>
      <c r="X2181" s="11"/>
      <c r="Y2181" s="11"/>
      <c r="Z2181" s="11"/>
      <c r="AA2181" s="11"/>
      <c r="AB2181" s="11"/>
      <c r="AC2181" s="11"/>
      <c r="AD2181" s="11"/>
      <c r="AE2181" s="11"/>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c r="BC2181" s="11"/>
      <c r="BD2181" s="11"/>
      <c r="BE2181" s="11"/>
      <c r="BF2181" s="11"/>
      <c r="BG2181" s="11"/>
      <c r="BH2181" s="11"/>
      <c r="BI2181" s="11"/>
      <c r="BJ2181" s="11"/>
      <c r="BK2181" s="11"/>
      <c r="BL2181" s="11"/>
      <c r="BM2181" s="11"/>
      <c r="BN2181" s="11"/>
      <c r="BO2181" s="11"/>
      <c r="BP2181" s="11"/>
      <c r="BQ2181" s="11"/>
      <c r="BR2181" s="16" t="str">
        <v>0- Port Costs</v>
      </c>
      <c r="BV2181" s="16" t="str">
        <v>0- Port Value</v>
      </c>
      <c r="BW2181" s="11"/>
      <c r="BX2181" s="16" t="str">
        <v>0</v>
      </c>
    </row>
    <row r="2182" spans="8:76" hidden="1" outlineLevel="1" x14ac:dyDescent="0.3">
      <c r="H2182" s="16" t="str">
        <v>0 - BM Costs</v>
      </c>
      <c r="L2182" s="16" t="str">
        <v>0 - BM Port</v>
      </c>
      <c r="N2182" s="16" t="str">
        <v>0 - Port Assets</v>
      </c>
      <c r="O2182" s="11"/>
      <c r="P2182" s="11"/>
      <c r="Q2182" s="11"/>
      <c r="R2182" s="11"/>
      <c r="S2182" s="11"/>
      <c r="T2182" s="11"/>
      <c r="U2182" s="11"/>
      <c r="V2182" s="11"/>
      <c r="W2182" s="11"/>
      <c r="X2182" s="11"/>
      <c r="Y2182" s="11"/>
      <c r="Z2182" s="11"/>
      <c r="AA2182" s="11"/>
      <c r="AB2182" s="11"/>
      <c r="AC2182" s="11"/>
      <c r="AD2182" s="11"/>
      <c r="AE2182" s="11"/>
      <c r="AF2182" s="11"/>
      <c r="AG2182" s="11"/>
      <c r="AH2182" s="11"/>
      <c r="AI2182" s="11"/>
      <c r="AJ2182" s="11"/>
      <c r="AK2182" s="11"/>
      <c r="AL2182" s="11"/>
      <c r="AM2182" s="11"/>
      <c r="AN2182" s="11"/>
      <c r="AO2182" s="11"/>
      <c r="AP2182" s="11"/>
      <c r="AQ2182" s="11"/>
      <c r="AR2182" s="11"/>
      <c r="AS2182" s="11"/>
      <c r="AT2182" s="11"/>
      <c r="AU2182" s="11"/>
      <c r="AV2182" s="11"/>
      <c r="AW2182" s="11"/>
      <c r="AX2182" s="11"/>
      <c r="AY2182" s="11"/>
      <c r="AZ2182" s="11"/>
      <c r="BA2182" s="11"/>
      <c r="BB2182" s="11"/>
      <c r="BC2182" s="11"/>
      <c r="BD2182" s="11"/>
      <c r="BE2182" s="11"/>
      <c r="BF2182" s="11"/>
      <c r="BG2182" s="11"/>
      <c r="BH2182" s="11"/>
      <c r="BI2182" s="11"/>
      <c r="BJ2182" s="11"/>
      <c r="BK2182" s="11"/>
      <c r="BL2182" s="11"/>
      <c r="BM2182" s="11"/>
      <c r="BN2182" s="11"/>
      <c r="BO2182" s="11"/>
      <c r="BP2182" s="11"/>
      <c r="BQ2182" s="11"/>
      <c r="BR2182" s="16" t="str">
        <v>0- Port Costs</v>
      </c>
      <c r="BV2182" s="16" t="str">
        <v>0- Port Value</v>
      </c>
      <c r="BW2182" s="11"/>
      <c r="BX2182" s="16" t="str">
        <v>0</v>
      </c>
    </row>
    <row r="2183" spans="8:76" hidden="1" outlineLevel="1" x14ac:dyDescent="0.3">
      <c r="H2183" s="16" t="str">
        <v>0 - BM Costs</v>
      </c>
      <c r="L2183" s="16" t="str">
        <v>0 - BM Port</v>
      </c>
      <c r="N2183" s="16" t="str">
        <v>0 - Port Assets</v>
      </c>
      <c r="O2183" s="11"/>
      <c r="P2183" s="11"/>
      <c r="Q2183" s="11"/>
      <c r="R2183" s="11"/>
      <c r="S2183" s="11"/>
      <c r="T2183" s="11"/>
      <c r="U2183" s="11"/>
      <c r="V2183" s="11"/>
      <c r="W2183" s="11"/>
      <c r="X2183" s="11"/>
      <c r="Y2183" s="11"/>
      <c r="Z2183" s="11"/>
      <c r="AA2183" s="11"/>
      <c r="AB2183" s="11"/>
      <c r="AC2183" s="11"/>
      <c r="AD2183" s="11"/>
      <c r="AE2183" s="11"/>
      <c r="AF2183" s="11"/>
      <c r="AG2183" s="11"/>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c r="BC2183" s="11"/>
      <c r="BD2183" s="11"/>
      <c r="BE2183" s="11"/>
      <c r="BF2183" s="11"/>
      <c r="BG2183" s="11"/>
      <c r="BH2183" s="11"/>
      <c r="BI2183" s="11"/>
      <c r="BJ2183" s="11"/>
      <c r="BK2183" s="11"/>
      <c r="BL2183" s="11"/>
      <c r="BM2183" s="11"/>
      <c r="BN2183" s="11"/>
      <c r="BO2183" s="11"/>
      <c r="BP2183" s="11"/>
      <c r="BQ2183" s="11"/>
      <c r="BR2183" s="16" t="str">
        <v>0- Port Costs</v>
      </c>
      <c r="BV2183" s="16" t="str">
        <v>0- Port Value</v>
      </c>
      <c r="BW2183" s="11"/>
      <c r="BX2183" s="16" t="str">
        <v>0</v>
      </c>
    </row>
    <row r="2184" spans="8:76" hidden="1" outlineLevel="1" x14ac:dyDescent="0.3">
      <c r="H2184" s="16" t="str">
        <v>0 - BM Costs</v>
      </c>
      <c r="L2184" s="16" t="str">
        <v>0 - BM Port</v>
      </c>
      <c r="N2184" s="16" t="str">
        <v>0 - Port Assets</v>
      </c>
      <c r="O2184" s="11"/>
      <c r="P2184" s="11"/>
      <c r="Q2184" s="11"/>
      <c r="R2184" s="11"/>
      <c r="S2184" s="11"/>
      <c r="T2184" s="11"/>
      <c r="U2184" s="11"/>
      <c r="V2184" s="11"/>
      <c r="W2184" s="11"/>
      <c r="X2184" s="11"/>
      <c r="Y2184" s="11"/>
      <c r="Z2184" s="11"/>
      <c r="AA2184" s="11"/>
      <c r="AB2184" s="11"/>
      <c r="AC2184" s="11"/>
      <c r="AD2184" s="11"/>
      <c r="AE2184" s="11"/>
      <c r="AF2184" s="11"/>
      <c r="AG2184" s="11"/>
      <c r="AH2184" s="11"/>
      <c r="AI2184" s="11"/>
      <c r="AJ2184" s="11"/>
      <c r="AK2184" s="11"/>
      <c r="AL2184" s="11"/>
      <c r="AM2184" s="11"/>
      <c r="AN2184" s="11"/>
      <c r="AO2184" s="11"/>
      <c r="AP2184" s="11"/>
      <c r="AQ2184" s="11"/>
      <c r="AR2184" s="11"/>
      <c r="AS2184" s="11"/>
      <c r="AT2184" s="11"/>
      <c r="AU2184" s="11"/>
      <c r="AV2184" s="11"/>
      <c r="AW2184" s="11"/>
      <c r="AX2184" s="11"/>
      <c r="AY2184" s="11"/>
      <c r="AZ2184" s="11"/>
      <c r="BA2184" s="11"/>
      <c r="BB2184" s="11"/>
      <c r="BC2184" s="11"/>
      <c r="BD2184" s="11"/>
      <c r="BE2184" s="11"/>
      <c r="BF2184" s="11"/>
      <c r="BG2184" s="11"/>
      <c r="BH2184" s="11"/>
      <c r="BI2184" s="11"/>
      <c r="BJ2184" s="11"/>
      <c r="BK2184" s="11"/>
      <c r="BL2184" s="11"/>
      <c r="BM2184" s="11"/>
      <c r="BN2184" s="11"/>
      <c r="BO2184" s="11"/>
      <c r="BP2184" s="11"/>
      <c r="BQ2184" s="11"/>
      <c r="BR2184" s="16" t="str">
        <v>0- Port Costs</v>
      </c>
      <c r="BV2184" s="16" t="str">
        <v>0- Port Value</v>
      </c>
      <c r="BW2184" s="11"/>
      <c r="BX2184" s="16" t="str">
        <v>0</v>
      </c>
    </row>
    <row r="2185" spans="8:76" hidden="1" outlineLevel="1" x14ac:dyDescent="0.3">
      <c r="H2185" s="16" t="str">
        <v>0 - BM Costs</v>
      </c>
      <c r="L2185" s="16" t="str">
        <v>0 - BM Port</v>
      </c>
      <c r="N2185" s="16" t="str">
        <v>0 - Port Assets</v>
      </c>
      <c r="O2185" s="11"/>
      <c r="P2185" s="11"/>
      <c r="Q2185" s="11"/>
      <c r="R2185" s="11"/>
      <c r="S2185" s="11"/>
      <c r="T2185" s="11"/>
      <c r="U2185" s="11"/>
      <c r="V2185" s="11"/>
      <c r="W2185" s="11"/>
      <c r="X2185" s="11"/>
      <c r="Y2185" s="11"/>
      <c r="Z2185" s="11"/>
      <c r="AA2185" s="11"/>
      <c r="AB2185" s="11"/>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c r="BC2185" s="11"/>
      <c r="BD2185" s="11"/>
      <c r="BE2185" s="11"/>
      <c r="BF2185" s="11"/>
      <c r="BG2185" s="11"/>
      <c r="BH2185" s="11"/>
      <c r="BI2185" s="11"/>
      <c r="BJ2185" s="11"/>
      <c r="BK2185" s="11"/>
      <c r="BL2185" s="11"/>
      <c r="BM2185" s="11"/>
      <c r="BN2185" s="11"/>
      <c r="BO2185" s="11"/>
      <c r="BP2185" s="11"/>
      <c r="BQ2185" s="11"/>
      <c r="BR2185" s="16" t="str">
        <v>0- Port Costs</v>
      </c>
      <c r="BV2185" s="16" t="str">
        <v>0- Port Value</v>
      </c>
      <c r="BW2185" s="11"/>
      <c r="BX2185" s="16" t="str">
        <v>0</v>
      </c>
    </row>
    <row r="2186" spans="8:76" hidden="1" outlineLevel="1" x14ac:dyDescent="0.3">
      <c r="H2186" s="16" t="str">
        <v>0 - BM Costs</v>
      </c>
      <c r="L2186" s="16" t="str">
        <v>0 - BM Port</v>
      </c>
      <c r="N2186" s="16" t="str">
        <v>0 - Port Assets</v>
      </c>
      <c r="O2186" s="11"/>
      <c r="P2186" s="11"/>
      <c r="Q2186" s="11"/>
      <c r="R2186" s="11"/>
      <c r="S2186" s="11"/>
      <c r="T2186" s="11"/>
      <c r="U2186" s="11"/>
      <c r="V2186" s="11"/>
      <c r="W2186" s="11"/>
      <c r="X2186" s="11"/>
      <c r="Y2186" s="11"/>
      <c r="Z2186" s="11"/>
      <c r="AA2186" s="11"/>
      <c r="AB2186" s="11"/>
      <c r="AC2186" s="11"/>
      <c r="AD2186" s="11"/>
      <c r="AE2186" s="11"/>
      <c r="AF2186" s="11"/>
      <c r="AG2186" s="11"/>
      <c r="AH2186" s="11"/>
      <c r="AI2186" s="11"/>
      <c r="AJ2186" s="11"/>
      <c r="AK2186" s="11"/>
      <c r="AL2186" s="11"/>
      <c r="AM2186" s="11"/>
      <c r="AN2186" s="11"/>
      <c r="AO2186" s="11"/>
      <c r="AP2186" s="11"/>
      <c r="AQ2186" s="11"/>
      <c r="AR2186" s="11"/>
      <c r="AS2186" s="11"/>
      <c r="AT2186" s="11"/>
      <c r="AU2186" s="11"/>
      <c r="AV2186" s="11"/>
      <c r="AW2186" s="11"/>
      <c r="AX2186" s="11"/>
      <c r="AY2186" s="11"/>
      <c r="AZ2186" s="11"/>
      <c r="BA2186" s="11"/>
      <c r="BB2186" s="11"/>
      <c r="BC2186" s="11"/>
      <c r="BD2186" s="11"/>
      <c r="BE2186" s="11"/>
      <c r="BF2186" s="11"/>
      <c r="BG2186" s="11"/>
      <c r="BH2186" s="11"/>
      <c r="BI2186" s="11"/>
      <c r="BJ2186" s="11"/>
      <c r="BK2186" s="11"/>
      <c r="BL2186" s="11"/>
      <c r="BM2186" s="11"/>
      <c r="BN2186" s="11"/>
      <c r="BO2186" s="11"/>
      <c r="BP2186" s="11"/>
      <c r="BQ2186" s="11"/>
      <c r="BR2186" s="16" t="str">
        <v>0- Port Costs</v>
      </c>
      <c r="BV2186" s="16" t="str">
        <v>0- Port Value</v>
      </c>
      <c r="BW2186" s="11"/>
      <c r="BX2186" s="16" t="str">
        <v>0</v>
      </c>
    </row>
    <row r="2187" spans="8:76" hidden="1" outlineLevel="1" x14ac:dyDescent="0.3">
      <c r="H2187" s="16" t="str">
        <v>0 - BM Costs</v>
      </c>
      <c r="L2187" s="16" t="str">
        <v>0 - BM Port</v>
      </c>
      <c r="N2187" s="16" t="str">
        <v>0 - Port Assets</v>
      </c>
      <c r="O2187" s="11"/>
      <c r="P2187" s="11"/>
      <c r="Q2187" s="11"/>
      <c r="R2187" s="11"/>
      <c r="S2187" s="11"/>
      <c r="T2187" s="11"/>
      <c r="U2187" s="11"/>
      <c r="V2187" s="11"/>
      <c r="W2187" s="11"/>
      <c r="X2187" s="11"/>
      <c r="Y2187" s="11"/>
      <c r="Z2187" s="11"/>
      <c r="AA2187" s="11"/>
      <c r="AB2187" s="11"/>
      <c r="AC2187" s="11"/>
      <c r="AD2187" s="11"/>
      <c r="AE2187" s="11"/>
      <c r="AF2187" s="11"/>
      <c r="AG2187" s="11"/>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c r="BC2187" s="11"/>
      <c r="BD2187" s="11"/>
      <c r="BE2187" s="11"/>
      <c r="BF2187" s="11"/>
      <c r="BG2187" s="11"/>
      <c r="BH2187" s="11"/>
      <c r="BI2187" s="11"/>
      <c r="BJ2187" s="11"/>
      <c r="BK2187" s="11"/>
      <c r="BL2187" s="11"/>
      <c r="BM2187" s="11"/>
      <c r="BN2187" s="11"/>
      <c r="BO2187" s="11"/>
      <c r="BP2187" s="11"/>
      <c r="BQ2187" s="11"/>
      <c r="BR2187" s="16" t="str">
        <v>0- Port Costs</v>
      </c>
      <c r="BV2187" s="16" t="str">
        <v>0- Port Value</v>
      </c>
      <c r="BW2187" s="11"/>
      <c r="BX2187" s="16" t="str">
        <v>0</v>
      </c>
    </row>
    <row r="2188" spans="8:76" hidden="1" outlineLevel="1" x14ac:dyDescent="0.3">
      <c r="H2188" s="16" t="str">
        <v>0 - BM Costs</v>
      </c>
      <c r="L2188" s="16" t="str">
        <v>0 - BM Port</v>
      </c>
      <c r="N2188" s="16" t="str">
        <v>0 - Port Assets</v>
      </c>
      <c r="O2188" s="11"/>
      <c r="P2188" s="11"/>
      <c r="Q2188" s="11"/>
      <c r="R2188" s="11"/>
      <c r="S2188" s="11"/>
      <c r="T2188" s="11"/>
      <c r="U2188" s="11"/>
      <c r="V2188" s="11"/>
      <c r="W2188" s="11"/>
      <c r="X2188" s="11"/>
      <c r="Y2188" s="11"/>
      <c r="Z2188" s="11"/>
      <c r="AA2188" s="11"/>
      <c r="AB2188" s="11"/>
      <c r="AC2188" s="11"/>
      <c r="AD2188" s="11"/>
      <c r="AE2188" s="11"/>
      <c r="AF2188" s="11"/>
      <c r="AG2188" s="11"/>
      <c r="AH2188" s="11"/>
      <c r="AI2188" s="11"/>
      <c r="AJ2188" s="11"/>
      <c r="AK2188" s="11"/>
      <c r="AL2188" s="11"/>
      <c r="AM2188" s="11"/>
      <c r="AN2188" s="11"/>
      <c r="AO2188" s="11"/>
      <c r="AP2188" s="11"/>
      <c r="AQ2188" s="11"/>
      <c r="AR2188" s="11"/>
      <c r="AS2188" s="11"/>
      <c r="AT2188" s="11"/>
      <c r="AU2188" s="11"/>
      <c r="AV2188" s="11"/>
      <c r="AW2188" s="11"/>
      <c r="AX2188" s="11"/>
      <c r="AY2188" s="11"/>
      <c r="AZ2188" s="11"/>
      <c r="BA2188" s="11"/>
      <c r="BB2188" s="11"/>
      <c r="BC2188" s="11"/>
      <c r="BD2188" s="11"/>
      <c r="BE2188" s="11"/>
      <c r="BF2188" s="11"/>
      <c r="BG2188" s="11"/>
      <c r="BH2188" s="11"/>
      <c r="BI2188" s="11"/>
      <c r="BJ2188" s="11"/>
      <c r="BK2188" s="11"/>
      <c r="BL2188" s="11"/>
      <c r="BM2188" s="11"/>
      <c r="BN2188" s="11"/>
      <c r="BO2188" s="11"/>
      <c r="BP2188" s="11"/>
      <c r="BQ2188" s="11"/>
      <c r="BR2188" s="16" t="str">
        <v>0- Port Costs</v>
      </c>
      <c r="BV2188" s="16" t="str">
        <v>0- Port Value</v>
      </c>
      <c r="BW2188" s="11"/>
      <c r="BX2188" s="16" t="str">
        <v>0</v>
      </c>
    </row>
    <row r="2189" spans="8:76" hidden="1" outlineLevel="1" x14ac:dyDescent="0.3">
      <c r="H2189" s="16" t="str">
        <v>0 - BM Costs</v>
      </c>
      <c r="L2189" s="16" t="str">
        <v>0 - BM Port</v>
      </c>
      <c r="N2189" s="16" t="str">
        <v>0 - Port Assets</v>
      </c>
      <c r="O2189" s="11"/>
      <c r="P2189" s="11"/>
      <c r="Q2189" s="11"/>
      <c r="R2189" s="11"/>
      <c r="S2189" s="11"/>
      <c r="T2189" s="11"/>
      <c r="U2189" s="11"/>
      <c r="V2189" s="11"/>
      <c r="W2189" s="11"/>
      <c r="X2189" s="11"/>
      <c r="Y2189" s="11"/>
      <c r="Z2189" s="11"/>
      <c r="AA2189" s="11"/>
      <c r="AB2189" s="11"/>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c r="BC2189" s="11"/>
      <c r="BD2189" s="11"/>
      <c r="BE2189" s="11"/>
      <c r="BF2189" s="11"/>
      <c r="BG2189" s="11"/>
      <c r="BH2189" s="11"/>
      <c r="BI2189" s="11"/>
      <c r="BJ2189" s="11"/>
      <c r="BK2189" s="11"/>
      <c r="BL2189" s="11"/>
      <c r="BM2189" s="11"/>
      <c r="BN2189" s="11"/>
      <c r="BO2189" s="11"/>
      <c r="BP2189" s="11"/>
      <c r="BQ2189" s="11"/>
      <c r="BR2189" s="16" t="str">
        <v>0- Port Costs</v>
      </c>
      <c r="BV2189" s="16" t="str">
        <v>0- Port Value</v>
      </c>
      <c r="BW2189" s="11"/>
      <c r="BX2189" s="16" t="str">
        <v>0</v>
      </c>
    </row>
    <row r="2190" spans="8:76" hidden="1" outlineLevel="1" x14ac:dyDescent="0.3">
      <c r="H2190" s="16" t="str">
        <v>0 - BM Costs</v>
      </c>
      <c r="L2190" s="16" t="str">
        <v>0 - BM Port</v>
      </c>
      <c r="N2190" s="16" t="str">
        <v>0 - Port Assets</v>
      </c>
      <c r="O2190" s="11"/>
      <c r="P2190" s="11"/>
      <c r="Q2190" s="11"/>
      <c r="R2190" s="11"/>
      <c r="S2190" s="11"/>
      <c r="T2190" s="11"/>
      <c r="U2190" s="11"/>
      <c r="V2190" s="11"/>
      <c r="W2190" s="11"/>
      <c r="X2190" s="11"/>
      <c r="Y2190" s="11"/>
      <c r="Z2190" s="11"/>
      <c r="AA2190" s="11"/>
      <c r="AB2190" s="11"/>
      <c r="AC2190" s="11"/>
      <c r="AD2190" s="11"/>
      <c r="AE2190" s="11"/>
      <c r="AF2190" s="11"/>
      <c r="AG2190" s="11"/>
      <c r="AH2190" s="11"/>
      <c r="AI2190" s="11"/>
      <c r="AJ2190" s="11"/>
      <c r="AK2190" s="11"/>
      <c r="AL2190" s="11"/>
      <c r="AM2190" s="11"/>
      <c r="AN2190" s="11"/>
      <c r="AO2190" s="11"/>
      <c r="AP2190" s="11"/>
      <c r="AQ2190" s="11"/>
      <c r="AR2190" s="11"/>
      <c r="AS2190" s="11"/>
      <c r="AT2190" s="11"/>
      <c r="AU2190" s="11"/>
      <c r="AV2190" s="11"/>
      <c r="AW2190" s="11"/>
      <c r="AX2190" s="11"/>
      <c r="AY2190" s="11"/>
      <c r="AZ2190" s="11"/>
      <c r="BA2190" s="11"/>
      <c r="BB2190" s="11"/>
      <c r="BC2190" s="11"/>
      <c r="BD2190" s="11"/>
      <c r="BE2190" s="11"/>
      <c r="BF2190" s="11"/>
      <c r="BG2190" s="11"/>
      <c r="BH2190" s="11"/>
      <c r="BI2190" s="11"/>
      <c r="BJ2190" s="11"/>
      <c r="BK2190" s="11"/>
      <c r="BL2190" s="11"/>
      <c r="BM2190" s="11"/>
      <c r="BN2190" s="11"/>
      <c r="BO2190" s="11"/>
      <c r="BP2190" s="11"/>
      <c r="BQ2190" s="11"/>
      <c r="BR2190" s="16" t="str">
        <v>0- Port Costs</v>
      </c>
      <c r="BV2190" s="16" t="str">
        <v>0- Port Value</v>
      </c>
      <c r="BW2190" s="11"/>
      <c r="BX2190" s="16" t="str">
        <v>0</v>
      </c>
    </row>
    <row r="2191" spans="8:76" hidden="1" outlineLevel="1" x14ac:dyDescent="0.3">
      <c r="H2191" s="16" t="str">
        <v>0 - BM Costs</v>
      </c>
      <c r="L2191" s="16" t="str">
        <v>0 - BM Port</v>
      </c>
      <c r="N2191" s="16" t="str">
        <v>0 - Port Assets</v>
      </c>
      <c r="O2191" s="11"/>
      <c r="P2191" s="11"/>
      <c r="Q2191" s="11"/>
      <c r="R2191" s="11"/>
      <c r="S2191" s="11"/>
      <c r="T2191" s="11"/>
      <c r="U2191" s="11"/>
      <c r="V2191" s="11"/>
      <c r="W2191" s="11"/>
      <c r="X2191" s="11"/>
      <c r="Y2191" s="11"/>
      <c r="Z2191" s="11"/>
      <c r="AA2191" s="11"/>
      <c r="AB2191" s="11"/>
      <c r="AC2191" s="11"/>
      <c r="AD2191" s="11"/>
      <c r="AE2191" s="11"/>
      <c r="AF2191" s="11"/>
      <c r="AG2191" s="11"/>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c r="BC2191" s="11"/>
      <c r="BD2191" s="11"/>
      <c r="BE2191" s="11"/>
      <c r="BF2191" s="11"/>
      <c r="BG2191" s="11"/>
      <c r="BH2191" s="11"/>
      <c r="BI2191" s="11"/>
      <c r="BJ2191" s="11"/>
      <c r="BK2191" s="11"/>
      <c r="BL2191" s="11"/>
      <c r="BM2191" s="11"/>
      <c r="BN2191" s="11"/>
      <c r="BO2191" s="11"/>
      <c r="BP2191" s="11"/>
      <c r="BQ2191" s="11"/>
      <c r="BR2191" s="16" t="str">
        <v>0- Port Costs</v>
      </c>
      <c r="BV2191" s="16" t="str">
        <v>0- Port Value</v>
      </c>
      <c r="BW2191" s="11"/>
      <c r="BX2191" s="16" t="str">
        <v>0</v>
      </c>
    </row>
    <row r="2192" spans="8:76" hidden="1" outlineLevel="1" x14ac:dyDescent="0.3">
      <c r="H2192" s="16" t="str">
        <v>0 - BM Costs</v>
      </c>
      <c r="L2192" s="16" t="str">
        <v>0 - BM Port</v>
      </c>
      <c r="N2192" s="16" t="str">
        <v>0 - Port Assets</v>
      </c>
      <c r="O2192" s="11"/>
      <c r="P2192" s="11"/>
      <c r="Q2192" s="11"/>
      <c r="R2192" s="11"/>
      <c r="S2192" s="11"/>
      <c r="T2192" s="11"/>
      <c r="U2192" s="11"/>
      <c r="V2192" s="11"/>
      <c r="W2192" s="11"/>
      <c r="X2192" s="11"/>
      <c r="Y2192" s="11"/>
      <c r="Z2192" s="11"/>
      <c r="AA2192" s="11"/>
      <c r="AB2192" s="11"/>
      <c r="AC2192" s="11"/>
      <c r="AD2192" s="11"/>
      <c r="AE2192" s="11"/>
      <c r="AF2192" s="11"/>
      <c r="AG2192" s="11"/>
      <c r="AH2192" s="11"/>
      <c r="AI2192" s="11"/>
      <c r="AJ2192" s="11"/>
      <c r="AK2192" s="11"/>
      <c r="AL2192" s="11"/>
      <c r="AM2192" s="11"/>
      <c r="AN2192" s="11"/>
      <c r="AO2192" s="11"/>
      <c r="AP2192" s="11"/>
      <c r="AQ2192" s="11"/>
      <c r="AR2192" s="11"/>
      <c r="AS2192" s="11"/>
      <c r="AT2192" s="11"/>
      <c r="AU2192" s="11"/>
      <c r="AV2192" s="11"/>
      <c r="AW2192" s="11"/>
      <c r="AX2192" s="11"/>
      <c r="AY2192" s="11"/>
      <c r="AZ2192" s="11"/>
      <c r="BA2192" s="11"/>
      <c r="BB2192" s="11"/>
      <c r="BC2192" s="11"/>
      <c r="BD2192" s="11"/>
      <c r="BE2192" s="11"/>
      <c r="BF2192" s="11"/>
      <c r="BG2192" s="11"/>
      <c r="BH2192" s="11"/>
      <c r="BI2192" s="11"/>
      <c r="BJ2192" s="11"/>
      <c r="BK2192" s="11"/>
      <c r="BL2192" s="11"/>
      <c r="BM2192" s="11"/>
      <c r="BN2192" s="11"/>
      <c r="BO2192" s="11"/>
      <c r="BP2192" s="11"/>
      <c r="BQ2192" s="11"/>
      <c r="BR2192" s="16" t="str">
        <v>0- Port Costs</v>
      </c>
      <c r="BV2192" s="16" t="str">
        <v>0- Port Value</v>
      </c>
      <c r="BW2192" s="11"/>
      <c r="BX2192" s="16" t="str">
        <v>0</v>
      </c>
    </row>
    <row r="2193" spans="8:76" hidden="1" outlineLevel="1" x14ac:dyDescent="0.3">
      <c r="H2193" s="16" t="str">
        <v>0 - BM Costs</v>
      </c>
      <c r="L2193" s="16" t="str">
        <v>0 - BM Port</v>
      </c>
      <c r="N2193" s="16" t="str">
        <v>0 - Port Assets</v>
      </c>
      <c r="O2193" s="11"/>
      <c r="P2193" s="11"/>
      <c r="Q2193" s="11"/>
      <c r="R2193" s="11"/>
      <c r="S2193" s="11"/>
      <c r="T2193" s="11"/>
      <c r="U2193" s="11"/>
      <c r="V2193" s="11"/>
      <c r="W2193" s="11"/>
      <c r="X2193" s="11"/>
      <c r="Y2193" s="11"/>
      <c r="Z2193" s="11"/>
      <c r="AA2193" s="11"/>
      <c r="AB2193" s="11"/>
      <c r="AC2193" s="11"/>
      <c r="AD2193" s="11"/>
      <c r="AE2193" s="11"/>
      <c r="AF2193" s="11"/>
      <c r="AG2193" s="11"/>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c r="BC2193" s="11"/>
      <c r="BD2193" s="11"/>
      <c r="BE2193" s="11"/>
      <c r="BF2193" s="11"/>
      <c r="BG2193" s="11"/>
      <c r="BH2193" s="11"/>
      <c r="BI2193" s="11"/>
      <c r="BJ2193" s="11"/>
      <c r="BK2193" s="11"/>
      <c r="BL2193" s="11"/>
      <c r="BM2193" s="11"/>
      <c r="BN2193" s="11"/>
      <c r="BO2193" s="11"/>
      <c r="BP2193" s="11"/>
      <c r="BQ2193" s="11"/>
      <c r="BR2193" s="16" t="str">
        <v>0- Port Costs</v>
      </c>
      <c r="BV2193" s="16" t="str">
        <v>0- Port Value</v>
      </c>
      <c r="BW2193" s="11"/>
      <c r="BX2193" s="16" t="str">
        <v>0</v>
      </c>
    </row>
    <row r="2194" spans="8:76" hidden="1" outlineLevel="1" x14ac:dyDescent="0.3">
      <c r="H2194" s="16" t="str">
        <v>0 - BM Costs</v>
      </c>
      <c r="L2194" s="16" t="str">
        <v>0 - BM Port</v>
      </c>
      <c r="N2194" s="16" t="str">
        <v>0 - Port Assets</v>
      </c>
      <c r="O2194" s="11"/>
      <c r="P2194" s="11"/>
      <c r="Q2194" s="11"/>
      <c r="R2194" s="11"/>
      <c r="S2194" s="11"/>
      <c r="T2194" s="11"/>
      <c r="U2194" s="11"/>
      <c r="V2194" s="11"/>
      <c r="W2194" s="11"/>
      <c r="X2194" s="11"/>
      <c r="Y2194" s="11"/>
      <c r="Z2194" s="11"/>
      <c r="AA2194" s="11"/>
      <c r="AB2194" s="11"/>
      <c r="AC2194" s="11"/>
      <c r="AD2194" s="11"/>
      <c r="AE2194" s="11"/>
      <c r="AF2194" s="11"/>
      <c r="AG2194" s="11"/>
      <c r="AH2194" s="11"/>
      <c r="AI2194" s="11"/>
      <c r="AJ2194" s="11"/>
      <c r="AK2194" s="11"/>
      <c r="AL2194" s="11"/>
      <c r="AM2194" s="11"/>
      <c r="AN2194" s="11"/>
      <c r="AO2194" s="11"/>
      <c r="AP2194" s="11"/>
      <c r="AQ2194" s="11"/>
      <c r="AR2194" s="11"/>
      <c r="AS2194" s="11"/>
      <c r="AT2194" s="11"/>
      <c r="AU2194" s="11"/>
      <c r="AV2194" s="11"/>
      <c r="AW2194" s="11"/>
      <c r="AX2194" s="11"/>
      <c r="AY2194" s="11"/>
      <c r="AZ2194" s="11"/>
      <c r="BA2194" s="11"/>
      <c r="BB2194" s="11"/>
      <c r="BC2194" s="11"/>
      <c r="BD2194" s="11"/>
      <c r="BE2194" s="11"/>
      <c r="BF2194" s="11"/>
      <c r="BG2194" s="11"/>
      <c r="BH2194" s="11"/>
      <c r="BI2194" s="11"/>
      <c r="BJ2194" s="11"/>
      <c r="BK2194" s="11"/>
      <c r="BL2194" s="11"/>
      <c r="BM2194" s="11"/>
      <c r="BN2194" s="11"/>
      <c r="BO2194" s="11"/>
      <c r="BP2194" s="11"/>
      <c r="BQ2194" s="11"/>
      <c r="BR2194" s="16" t="str">
        <v>0- Port Costs</v>
      </c>
      <c r="BV2194" s="16" t="str">
        <v>0- Port Value</v>
      </c>
      <c r="BW2194" s="11"/>
      <c r="BX2194" s="16" t="str">
        <v>0</v>
      </c>
    </row>
    <row r="2195" spans="8:76" hidden="1" outlineLevel="1" x14ac:dyDescent="0.3">
      <c r="H2195" s="16" t="str">
        <v>0 - BM Costs</v>
      </c>
      <c r="L2195" s="16" t="str">
        <v>0 - BM Port</v>
      </c>
      <c r="N2195" s="16" t="str">
        <v>0 - Port Assets</v>
      </c>
      <c r="O2195" s="11"/>
      <c r="P2195" s="11"/>
      <c r="Q2195" s="11"/>
      <c r="R2195" s="11"/>
      <c r="S2195" s="11"/>
      <c r="T2195" s="11"/>
      <c r="U2195" s="11"/>
      <c r="V2195" s="11"/>
      <c r="W2195" s="11"/>
      <c r="X2195" s="11"/>
      <c r="Y2195" s="11"/>
      <c r="Z2195" s="11"/>
      <c r="AA2195" s="11"/>
      <c r="AB2195" s="11"/>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c r="BC2195" s="11"/>
      <c r="BD2195" s="11"/>
      <c r="BE2195" s="11"/>
      <c r="BF2195" s="11"/>
      <c r="BG2195" s="11"/>
      <c r="BH2195" s="11"/>
      <c r="BI2195" s="11"/>
      <c r="BJ2195" s="11"/>
      <c r="BK2195" s="11"/>
      <c r="BL2195" s="11"/>
      <c r="BM2195" s="11"/>
      <c r="BN2195" s="11"/>
      <c r="BO2195" s="11"/>
      <c r="BP2195" s="11"/>
      <c r="BQ2195" s="11"/>
      <c r="BR2195" s="16" t="str">
        <v>0- Port Costs</v>
      </c>
      <c r="BV2195" s="16" t="str">
        <v>0- Port Value</v>
      </c>
      <c r="BW2195" s="11"/>
      <c r="BX2195" s="16" t="str">
        <v>0</v>
      </c>
    </row>
    <row r="2196" spans="8:76" hidden="1" outlineLevel="1" x14ac:dyDescent="0.3">
      <c r="H2196" s="16" t="str">
        <v>0 - BM Costs</v>
      </c>
      <c r="L2196" s="16" t="str">
        <v>0 - BM Port</v>
      </c>
      <c r="N2196" s="16" t="str">
        <v>0 - Port Assets</v>
      </c>
      <c r="O2196" s="11"/>
      <c r="P2196" s="11"/>
      <c r="Q2196" s="11"/>
      <c r="R2196" s="11"/>
      <c r="S2196" s="11"/>
      <c r="T2196" s="11"/>
      <c r="U2196" s="11"/>
      <c r="V2196" s="11"/>
      <c r="W2196" s="11"/>
      <c r="X2196" s="11"/>
      <c r="Y2196" s="11"/>
      <c r="Z2196" s="11"/>
      <c r="AA2196" s="11"/>
      <c r="AB2196" s="11"/>
      <c r="AC2196" s="11"/>
      <c r="AD2196" s="11"/>
      <c r="AE2196" s="11"/>
      <c r="AF2196" s="11"/>
      <c r="AG2196" s="11"/>
      <c r="AH2196" s="11"/>
      <c r="AI2196" s="11"/>
      <c r="AJ2196" s="11"/>
      <c r="AK2196" s="11"/>
      <c r="AL2196" s="11"/>
      <c r="AM2196" s="11"/>
      <c r="AN2196" s="11"/>
      <c r="AO2196" s="11"/>
      <c r="AP2196" s="11"/>
      <c r="AQ2196" s="11"/>
      <c r="AR2196" s="11"/>
      <c r="AS2196" s="11"/>
      <c r="AT2196" s="11"/>
      <c r="AU2196" s="11"/>
      <c r="AV2196" s="11"/>
      <c r="AW2196" s="11"/>
      <c r="AX2196" s="11"/>
      <c r="AY2196" s="11"/>
      <c r="AZ2196" s="11"/>
      <c r="BA2196" s="11"/>
      <c r="BB2196" s="11"/>
      <c r="BC2196" s="11"/>
      <c r="BD2196" s="11"/>
      <c r="BE2196" s="11"/>
      <c r="BF2196" s="11"/>
      <c r="BG2196" s="11"/>
      <c r="BH2196" s="11"/>
      <c r="BI2196" s="11"/>
      <c r="BJ2196" s="11"/>
      <c r="BK2196" s="11"/>
      <c r="BL2196" s="11"/>
      <c r="BM2196" s="11"/>
      <c r="BN2196" s="11"/>
      <c r="BO2196" s="11"/>
      <c r="BP2196" s="11"/>
      <c r="BQ2196" s="11"/>
      <c r="BR2196" s="16" t="str">
        <v>0- Port Costs</v>
      </c>
      <c r="BV2196" s="16" t="str">
        <v>0- Port Value</v>
      </c>
      <c r="BW2196" s="11"/>
      <c r="BX2196" s="16" t="str">
        <v>0</v>
      </c>
    </row>
    <row r="2197" spans="8:76" hidden="1" outlineLevel="1" x14ac:dyDescent="0.3">
      <c r="H2197" s="16" t="str">
        <v>0 - BM Costs</v>
      </c>
      <c r="L2197" s="16" t="str">
        <v>0 - BM Port</v>
      </c>
      <c r="N2197" s="16" t="str">
        <v>0 - Port Assets</v>
      </c>
      <c r="O2197" s="11"/>
      <c r="P2197" s="11"/>
      <c r="Q2197" s="11"/>
      <c r="R2197" s="11"/>
      <c r="S2197" s="11"/>
      <c r="T2197" s="11"/>
      <c r="U2197" s="11"/>
      <c r="V2197" s="11"/>
      <c r="W2197" s="11"/>
      <c r="X2197" s="11"/>
      <c r="Y2197" s="11"/>
      <c r="Z2197" s="11"/>
      <c r="AA2197" s="11"/>
      <c r="AB2197" s="11"/>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c r="BC2197" s="11"/>
      <c r="BD2197" s="11"/>
      <c r="BE2197" s="11"/>
      <c r="BF2197" s="11"/>
      <c r="BG2197" s="11"/>
      <c r="BH2197" s="11"/>
      <c r="BI2197" s="11"/>
      <c r="BJ2197" s="11"/>
      <c r="BK2197" s="11"/>
      <c r="BL2197" s="11"/>
      <c r="BM2197" s="11"/>
      <c r="BN2197" s="11"/>
      <c r="BO2197" s="11"/>
      <c r="BP2197" s="11"/>
      <c r="BQ2197" s="11"/>
      <c r="BR2197" s="16" t="str">
        <v>0- Port Costs</v>
      </c>
      <c r="BV2197" s="16" t="str">
        <v>0- Port Value</v>
      </c>
      <c r="BW2197" s="11"/>
      <c r="BX2197" s="16" t="str">
        <v>0</v>
      </c>
    </row>
    <row r="2198" spans="8:76" hidden="1" outlineLevel="1" x14ac:dyDescent="0.3">
      <c r="H2198" s="16" t="str">
        <v>0 - BM Costs</v>
      </c>
      <c r="L2198" s="16" t="str">
        <v>0 - BM Port</v>
      </c>
      <c r="N2198" s="16" t="str">
        <v>0 - Port Assets</v>
      </c>
      <c r="O2198" s="11"/>
      <c r="P2198" s="11"/>
      <c r="Q2198" s="11"/>
      <c r="R2198" s="11"/>
      <c r="S2198" s="11"/>
      <c r="T2198" s="11"/>
      <c r="U2198" s="11"/>
      <c r="V2198" s="11"/>
      <c r="W2198" s="11"/>
      <c r="X2198" s="11"/>
      <c r="Y2198" s="11"/>
      <c r="Z2198" s="11"/>
      <c r="AA2198" s="11"/>
      <c r="AB2198" s="11"/>
      <c r="AC2198" s="11"/>
      <c r="AD2198" s="11"/>
      <c r="AE2198" s="11"/>
      <c r="AF2198" s="11"/>
      <c r="AG2198" s="11"/>
      <c r="AH2198" s="11"/>
      <c r="AI2198" s="11"/>
      <c r="AJ2198" s="11"/>
      <c r="AK2198" s="11"/>
      <c r="AL2198" s="11"/>
      <c r="AM2198" s="11"/>
      <c r="AN2198" s="11"/>
      <c r="AO2198" s="11"/>
      <c r="AP2198" s="11"/>
      <c r="AQ2198" s="11"/>
      <c r="AR2198" s="11"/>
      <c r="AS2198" s="11"/>
      <c r="AT2198" s="11"/>
      <c r="AU2198" s="11"/>
      <c r="AV2198" s="11"/>
      <c r="AW2198" s="11"/>
      <c r="AX2198" s="11"/>
      <c r="AY2198" s="11"/>
      <c r="AZ2198" s="11"/>
      <c r="BA2198" s="11"/>
      <c r="BB2198" s="11"/>
      <c r="BC2198" s="11"/>
      <c r="BD2198" s="11"/>
      <c r="BE2198" s="11"/>
      <c r="BF2198" s="11"/>
      <c r="BG2198" s="11"/>
      <c r="BH2198" s="11"/>
      <c r="BI2198" s="11"/>
      <c r="BJ2198" s="11"/>
      <c r="BK2198" s="11"/>
      <c r="BL2198" s="11"/>
      <c r="BM2198" s="11"/>
      <c r="BN2198" s="11"/>
      <c r="BO2198" s="11"/>
      <c r="BP2198" s="11"/>
      <c r="BQ2198" s="11"/>
      <c r="BR2198" s="16" t="str">
        <v>0- Port Costs</v>
      </c>
      <c r="BV2198" s="16" t="str">
        <v>0- Port Value</v>
      </c>
      <c r="BW2198" s="11"/>
      <c r="BX2198" s="16" t="str">
        <v>0</v>
      </c>
    </row>
    <row r="2199" spans="8:76" hidden="1" outlineLevel="1" x14ac:dyDescent="0.3">
      <c r="H2199" s="16" t="str">
        <v>0 - BM Costs</v>
      </c>
      <c r="L2199" s="16" t="str">
        <v>0 - BM Port</v>
      </c>
      <c r="N2199" s="16" t="str">
        <v>0 - Port Assets</v>
      </c>
      <c r="O2199" s="11"/>
      <c r="P2199" s="11"/>
      <c r="Q2199" s="11"/>
      <c r="R2199" s="11"/>
      <c r="S2199" s="11"/>
      <c r="T2199" s="11"/>
      <c r="U2199" s="11"/>
      <c r="V2199" s="11"/>
      <c r="W2199" s="11"/>
      <c r="X2199" s="11"/>
      <c r="Y2199" s="11"/>
      <c r="Z2199" s="11"/>
      <c r="AA2199" s="11"/>
      <c r="AB2199" s="11"/>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c r="BC2199" s="11"/>
      <c r="BD2199" s="11"/>
      <c r="BE2199" s="11"/>
      <c r="BF2199" s="11"/>
      <c r="BG2199" s="11"/>
      <c r="BH2199" s="11"/>
      <c r="BI2199" s="11"/>
      <c r="BJ2199" s="11"/>
      <c r="BK2199" s="11"/>
      <c r="BL2199" s="11"/>
      <c r="BM2199" s="11"/>
      <c r="BN2199" s="11"/>
      <c r="BO2199" s="11"/>
      <c r="BP2199" s="11"/>
      <c r="BQ2199" s="11"/>
      <c r="BR2199" s="16" t="str">
        <v>0- Port Costs</v>
      </c>
      <c r="BV2199" s="16" t="str">
        <v>0- Port Value</v>
      </c>
      <c r="BW2199" s="11"/>
      <c r="BX2199" s="16" t="str">
        <v>0</v>
      </c>
    </row>
    <row r="2200" spans="8:76" hidden="1" outlineLevel="1" x14ac:dyDescent="0.3">
      <c r="H2200" s="16" t="str">
        <v>0 - BM Costs</v>
      </c>
      <c r="L2200" s="16" t="str">
        <v>0 - BM Port</v>
      </c>
      <c r="N2200" s="16" t="str">
        <v>0 - Port Assets</v>
      </c>
      <c r="O2200" s="11"/>
      <c r="P2200" s="11"/>
      <c r="Q2200" s="11"/>
      <c r="R2200" s="11"/>
      <c r="S2200" s="11"/>
      <c r="T2200" s="11"/>
      <c r="U2200" s="11"/>
      <c r="V2200" s="11"/>
      <c r="W2200" s="11"/>
      <c r="X2200" s="11"/>
      <c r="Y2200" s="11"/>
      <c r="Z2200" s="11"/>
      <c r="AA2200" s="11"/>
      <c r="AB2200" s="11"/>
      <c r="AC2200" s="11"/>
      <c r="AD2200" s="11"/>
      <c r="AE2200" s="11"/>
      <c r="AF2200" s="11"/>
      <c r="AG2200" s="11"/>
      <c r="AH2200" s="11"/>
      <c r="AI2200" s="11"/>
      <c r="AJ2200" s="11"/>
      <c r="AK2200" s="11"/>
      <c r="AL2200" s="11"/>
      <c r="AM2200" s="11"/>
      <c r="AN2200" s="11"/>
      <c r="AO2200" s="11"/>
      <c r="AP2200" s="11"/>
      <c r="AQ2200" s="11"/>
      <c r="AR2200" s="11"/>
      <c r="AS2200" s="11"/>
      <c r="AT2200" s="11"/>
      <c r="AU2200" s="11"/>
      <c r="AV2200" s="11"/>
      <c r="AW2200" s="11"/>
      <c r="AX2200" s="11"/>
      <c r="AY2200" s="11"/>
      <c r="AZ2200" s="11"/>
      <c r="BA2200" s="11"/>
      <c r="BB2200" s="11"/>
      <c r="BC2200" s="11"/>
      <c r="BD2200" s="11"/>
      <c r="BE2200" s="11"/>
      <c r="BF2200" s="11"/>
      <c r="BG2200" s="11"/>
      <c r="BH2200" s="11"/>
      <c r="BI2200" s="11"/>
      <c r="BJ2200" s="11"/>
      <c r="BK2200" s="11"/>
      <c r="BL2200" s="11"/>
      <c r="BM2200" s="11"/>
      <c r="BN2200" s="11"/>
      <c r="BO2200" s="11"/>
      <c r="BP2200" s="11"/>
      <c r="BQ2200" s="11"/>
      <c r="BR2200" s="16" t="str">
        <v>0- Port Costs</v>
      </c>
      <c r="BV2200" s="16" t="str">
        <v>0- Port Value</v>
      </c>
      <c r="BW2200" s="11"/>
      <c r="BX2200" s="16" t="str">
        <v>0</v>
      </c>
    </row>
    <row r="2201" spans="8:76" hidden="1" outlineLevel="1" x14ac:dyDescent="0.3">
      <c r="H2201" s="16" t="str">
        <v>0 - BM Costs</v>
      </c>
      <c r="L2201" s="16" t="str">
        <v>0 - BM Port</v>
      </c>
      <c r="N2201" s="16" t="str">
        <v>0 - Port Assets</v>
      </c>
      <c r="O2201" s="11"/>
      <c r="P2201" s="11"/>
      <c r="Q2201" s="11"/>
      <c r="R2201" s="11"/>
      <c r="S2201" s="11"/>
      <c r="T2201" s="11"/>
      <c r="U2201" s="11"/>
      <c r="V2201" s="11"/>
      <c r="W2201" s="11"/>
      <c r="X2201" s="11"/>
      <c r="Y2201" s="11"/>
      <c r="Z2201" s="11"/>
      <c r="AA2201" s="11"/>
      <c r="AB2201" s="11"/>
      <c r="AC2201" s="11"/>
      <c r="AD2201" s="11"/>
      <c r="AE2201" s="11"/>
      <c r="AF2201" s="11"/>
      <c r="AG2201" s="11"/>
      <c r="AH2201" s="11"/>
      <c r="AI2201" s="11"/>
      <c r="AJ2201" s="11"/>
      <c r="AK2201" s="11"/>
      <c r="AL2201" s="11"/>
      <c r="AM2201" s="11"/>
      <c r="AN2201" s="11"/>
      <c r="AO2201" s="11"/>
      <c r="AP2201" s="11"/>
      <c r="AQ2201" s="11"/>
      <c r="AR2201" s="11"/>
      <c r="AS2201" s="11"/>
      <c r="AT2201" s="11"/>
      <c r="AU2201" s="11"/>
      <c r="AV2201" s="11"/>
      <c r="AW2201" s="11"/>
      <c r="AX2201" s="11"/>
      <c r="AY2201" s="11"/>
      <c r="AZ2201" s="11"/>
      <c r="BA2201" s="11"/>
      <c r="BB2201" s="11"/>
      <c r="BC2201" s="11"/>
      <c r="BD2201" s="11"/>
      <c r="BE2201" s="11"/>
      <c r="BF2201" s="11"/>
      <c r="BG2201" s="11"/>
      <c r="BH2201" s="11"/>
      <c r="BI2201" s="11"/>
      <c r="BJ2201" s="11"/>
      <c r="BK2201" s="11"/>
      <c r="BL2201" s="11"/>
      <c r="BM2201" s="11"/>
      <c r="BN2201" s="11"/>
      <c r="BO2201" s="11"/>
      <c r="BP2201" s="11"/>
      <c r="BQ2201" s="11"/>
      <c r="BR2201" s="16" t="str">
        <v>0- Port Costs</v>
      </c>
      <c r="BV2201" s="16" t="str">
        <v>0- Port Value</v>
      </c>
      <c r="BW2201" s="11"/>
      <c r="BX2201" s="16" t="str">
        <v>0</v>
      </c>
    </row>
    <row r="2202" spans="8:76" hidden="1" outlineLevel="1" x14ac:dyDescent="0.3">
      <c r="H2202" s="16" t="str">
        <v>0 - BM Costs</v>
      </c>
      <c r="L2202" s="16" t="str">
        <v>0 - BM Port</v>
      </c>
      <c r="N2202" s="16" t="str">
        <v>0 - Port Assets</v>
      </c>
      <c r="O2202" s="11"/>
      <c r="P2202" s="11"/>
      <c r="Q2202" s="11"/>
      <c r="R2202" s="11"/>
      <c r="S2202" s="11"/>
      <c r="T2202" s="11"/>
      <c r="U2202" s="11"/>
      <c r="V2202" s="11"/>
      <c r="W2202" s="11"/>
      <c r="X2202" s="11"/>
      <c r="Y2202" s="11"/>
      <c r="Z2202" s="11"/>
      <c r="AA2202" s="11"/>
      <c r="AB2202" s="11"/>
      <c r="AC2202" s="11"/>
      <c r="AD2202" s="11"/>
      <c r="AE2202" s="11"/>
      <c r="AF2202" s="11"/>
      <c r="AG2202" s="11"/>
      <c r="AH2202" s="11"/>
      <c r="AI2202" s="11"/>
      <c r="AJ2202" s="11"/>
      <c r="AK2202" s="11"/>
      <c r="AL2202" s="11"/>
      <c r="AM2202" s="11"/>
      <c r="AN2202" s="11"/>
      <c r="AO2202" s="11"/>
      <c r="AP2202" s="11"/>
      <c r="AQ2202" s="11"/>
      <c r="AR2202" s="11"/>
      <c r="AS2202" s="11"/>
      <c r="AT2202" s="11"/>
      <c r="AU2202" s="11"/>
      <c r="AV2202" s="11"/>
      <c r="AW2202" s="11"/>
      <c r="AX2202" s="11"/>
      <c r="AY2202" s="11"/>
      <c r="AZ2202" s="11"/>
      <c r="BA2202" s="11"/>
      <c r="BB2202" s="11"/>
      <c r="BC2202" s="11"/>
      <c r="BD2202" s="11"/>
      <c r="BE2202" s="11"/>
      <c r="BF2202" s="11"/>
      <c r="BG2202" s="11"/>
      <c r="BH2202" s="11"/>
      <c r="BI2202" s="11"/>
      <c r="BJ2202" s="11"/>
      <c r="BK2202" s="11"/>
      <c r="BL2202" s="11"/>
      <c r="BM2202" s="11"/>
      <c r="BN2202" s="11"/>
      <c r="BO2202" s="11"/>
      <c r="BP2202" s="11"/>
      <c r="BQ2202" s="11"/>
      <c r="BR2202" s="16" t="str">
        <v>0- Port Costs</v>
      </c>
      <c r="BV2202" s="16" t="str">
        <v>0- Port Value</v>
      </c>
      <c r="BW2202" s="11"/>
      <c r="BX2202" s="16" t="str">
        <v>0</v>
      </c>
    </row>
    <row r="2203" spans="8:76" hidden="1" outlineLevel="1" x14ac:dyDescent="0.3">
      <c r="H2203" s="16" t="str">
        <v>0 - BM Costs</v>
      </c>
      <c r="L2203" s="16" t="str">
        <v>0 - BM Port</v>
      </c>
      <c r="N2203" s="16" t="str">
        <v>0 - Port Assets</v>
      </c>
      <c r="O2203" s="11"/>
      <c r="P2203" s="11"/>
      <c r="Q2203" s="11"/>
      <c r="R2203" s="11"/>
      <c r="S2203" s="11"/>
      <c r="T2203" s="11"/>
      <c r="U2203" s="11"/>
      <c r="V2203" s="11"/>
      <c r="W2203" s="11"/>
      <c r="X2203" s="11"/>
      <c r="Y2203" s="11"/>
      <c r="Z2203" s="11"/>
      <c r="AA2203" s="11"/>
      <c r="AB2203" s="11"/>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c r="BC2203" s="11"/>
      <c r="BD2203" s="11"/>
      <c r="BE2203" s="11"/>
      <c r="BF2203" s="11"/>
      <c r="BG2203" s="11"/>
      <c r="BH2203" s="11"/>
      <c r="BI2203" s="11"/>
      <c r="BJ2203" s="11"/>
      <c r="BK2203" s="11"/>
      <c r="BL2203" s="11"/>
      <c r="BM2203" s="11"/>
      <c r="BN2203" s="11"/>
      <c r="BO2203" s="11"/>
      <c r="BP2203" s="11"/>
      <c r="BQ2203" s="11"/>
      <c r="BR2203" s="16" t="str">
        <v>0- Port Costs</v>
      </c>
      <c r="BV2203" s="16" t="str">
        <v>0- Port Value</v>
      </c>
      <c r="BW2203" s="11"/>
      <c r="BX2203" s="16" t="str">
        <v>0</v>
      </c>
    </row>
    <row r="2204" spans="8:76" hidden="1" outlineLevel="1" x14ac:dyDescent="0.3">
      <c r="H2204" s="16" t="str">
        <v>0 - BM Costs</v>
      </c>
      <c r="L2204" s="16" t="str">
        <v>0 - BM Port</v>
      </c>
      <c r="N2204" s="16" t="str">
        <v>0 - Port Assets</v>
      </c>
      <c r="O2204" s="11"/>
      <c r="P2204" s="11"/>
      <c r="Q2204" s="11"/>
      <c r="R2204" s="11"/>
      <c r="S2204" s="11"/>
      <c r="T2204" s="11"/>
      <c r="U2204" s="11"/>
      <c r="V2204" s="11"/>
      <c r="W2204" s="11"/>
      <c r="X2204" s="11"/>
      <c r="Y2204" s="11"/>
      <c r="Z2204" s="11"/>
      <c r="AA2204" s="11"/>
      <c r="AB2204" s="11"/>
      <c r="AC2204" s="11"/>
      <c r="AD2204" s="11"/>
      <c r="AE2204" s="11"/>
      <c r="AF2204" s="11"/>
      <c r="AG2204" s="11"/>
      <c r="AH2204" s="11"/>
      <c r="AI2204" s="11"/>
      <c r="AJ2204" s="11"/>
      <c r="AK2204" s="11"/>
      <c r="AL2204" s="11"/>
      <c r="AM2204" s="11"/>
      <c r="AN2204" s="11"/>
      <c r="AO2204" s="11"/>
      <c r="AP2204" s="11"/>
      <c r="AQ2204" s="11"/>
      <c r="AR2204" s="11"/>
      <c r="AS2204" s="11"/>
      <c r="AT2204" s="11"/>
      <c r="AU2204" s="11"/>
      <c r="AV2204" s="11"/>
      <c r="AW2204" s="11"/>
      <c r="AX2204" s="11"/>
      <c r="AY2204" s="11"/>
      <c r="AZ2204" s="11"/>
      <c r="BA2204" s="11"/>
      <c r="BB2204" s="11"/>
      <c r="BC2204" s="11"/>
      <c r="BD2204" s="11"/>
      <c r="BE2204" s="11"/>
      <c r="BF2204" s="11"/>
      <c r="BG2204" s="11"/>
      <c r="BH2204" s="11"/>
      <c r="BI2204" s="11"/>
      <c r="BJ2204" s="11"/>
      <c r="BK2204" s="11"/>
      <c r="BL2204" s="11"/>
      <c r="BM2204" s="11"/>
      <c r="BN2204" s="11"/>
      <c r="BO2204" s="11"/>
      <c r="BP2204" s="11"/>
      <c r="BQ2204" s="11"/>
      <c r="BR2204" s="16" t="str">
        <v>0- Port Costs</v>
      </c>
      <c r="BV2204" s="16" t="str">
        <v>0- Port Value</v>
      </c>
      <c r="BW2204" s="11"/>
      <c r="BX2204" s="16" t="str">
        <v>0</v>
      </c>
    </row>
    <row r="2205" spans="8:76" hidden="1" outlineLevel="1" x14ac:dyDescent="0.3">
      <c r="H2205" s="16" t="str">
        <v>0 - BM Costs</v>
      </c>
      <c r="L2205" s="16" t="str">
        <v>0 - BM Port</v>
      </c>
      <c r="N2205" s="16" t="str">
        <v>0 - Port Assets</v>
      </c>
      <c r="O2205" s="11"/>
      <c r="P2205" s="11"/>
      <c r="Q2205" s="11"/>
      <c r="R2205" s="11"/>
      <c r="S2205" s="11"/>
      <c r="T2205" s="11"/>
      <c r="U2205" s="11"/>
      <c r="V2205" s="11"/>
      <c r="W2205" s="11"/>
      <c r="X2205" s="11"/>
      <c r="Y2205" s="11"/>
      <c r="Z2205" s="11"/>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c r="BC2205" s="11"/>
      <c r="BD2205" s="11"/>
      <c r="BE2205" s="11"/>
      <c r="BF2205" s="11"/>
      <c r="BG2205" s="11"/>
      <c r="BH2205" s="11"/>
      <c r="BI2205" s="11"/>
      <c r="BJ2205" s="11"/>
      <c r="BK2205" s="11"/>
      <c r="BL2205" s="11"/>
      <c r="BM2205" s="11"/>
      <c r="BN2205" s="11"/>
      <c r="BO2205" s="11"/>
      <c r="BP2205" s="11"/>
      <c r="BQ2205" s="11"/>
      <c r="BR2205" s="16" t="str">
        <v>0- Port Costs</v>
      </c>
      <c r="BV2205" s="16" t="str">
        <v>0- Port Value</v>
      </c>
      <c r="BW2205" s="11"/>
      <c r="BX2205" s="16" t="str">
        <v>0</v>
      </c>
    </row>
    <row r="2206" spans="8:76" hidden="1" outlineLevel="1" x14ac:dyDescent="0.3">
      <c r="H2206" s="16" t="str">
        <v>0 - BM Costs</v>
      </c>
      <c r="L2206" s="16" t="str">
        <v>0 - BM Port</v>
      </c>
      <c r="N2206" s="16" t="str">
        <v>0 - Port Assets</v>
      </c>
      <c r="O2206" s="11"/>
      <c r="P2206" s="11"/>
      <c r="Q2206" s="11"/>
      <c r="R2206" s="11"/>
      <c r="S2206" s="11"/>
      <c r="T2206" s="11"/>
      <c r="U2206" s="11"/>
      <c r="V2206" s="11"/>
      <c r="W2206" s="11"/>
      <c r="X2206" s="11"/>
      <c r="Y2206" s="11"/>
      <c r="Z2206" s="11"/>
      <c r="AA2206" s="11"/>
      <c r="AB2206" s="11"/>
      <c r="AC2206" s="11"/>
      <c r="AD2206" s="11"/>
      <c r="AE2206" s="11"/>
      <c r="AF2206" s="11"/>
      <c r="AG2206" s="11"/>
      <c r="AH2206" s="11"/>
      <c r="AI2206" s="11"/>
      <c r="AJ2206" s="11"/>
      <c r="AK2206" s="11"/>
      <c r="AL2206" s="11"/>
      <c r="AM2206" s="11"/>
      <c r="AN2206" s="11"/>
      <c r="AO2206" s="11"/>
      <c r="AP2206" s="11"/>
      <c r="AQ2206" s="11"/>
      <c r="AR2206" s="11"/>
      <c r="AS2206" s="11"/>
      <c r="AT2206" s="11"/>
      <c r="AU2206" s="11"/>
      <c r="AV2206" s="11"/>
      <c r="AW2206" s="11"/>
      <c r="AX2206" s="11"/>
      <c r="AY2206" s="11"/>
      <c r="AZ2206" s="11"/>
      <c r="BA2206" s="11"/>
      <c r="BB2206" s="11"/>
      <c r="BC2206" s="11"/>
      <c r="BD2206" s="11"/>
      <c r="BE2206" s="11"/>
      <c r="BF2206" s="11"/>
      <c r="BG2206" s="11"/>
      <c r="BH2206" s="11"/>
      <c r="BI2206" s="11"/>
      <c r="BJ2206" s="11"/>
      <c r="BK2206" s="11"/>
      <c r="BL2206" s="11"/>
      <c r="BM2206" s="11"/>
      <c r="BN2206" s="11"/>
      <c r="BO2206" s="11"/>
      <c r="BP2206" s="11"/>
      <c r="BQ2206" s="11"/>
      <c r="BR2206" s="16" t="str">
        <v>0- Port Costs</v>
      </c>
      <c r="BV2206" s="16" t="str">
        <v>0- Port Value</v>
      </c>
      <c r="BW2206" s="11"/>
      <c r="BX2206" s="16" t="str">
        <v>0</v>
      </c>
    </row>
    <row r="2207" spans="8:76" hidden="1" outlineLevel="1" x14ac:dyDescent="0.3">
      <c r="H2207" s="16" t="str">
        <v>0 - BM Costs</v>
      </c>
      <c r="L2207" s="16" t="str">
        <v>0 - BM Port</v>
      </c>
      <c r="N2207" s="16" t="str">
        <v>0 - Port Assets</v>
      </c>
      <c r="O2207" s="11"/>
      <c r="P2207" s="11"/>
      <c r="Q2207" s="11"/>
      <c r="R2207" s="11"/>
      <c r="S2207" s="11"/>
      <c r="T2207" s="11"/>
      <c r="U2207" s="11"/>
      <c r="V2207" s="11"/>
      <c r="W2207" s="11"/>
      <c r="X2207" s="11"/>
      <c r="Y2207" s="11"/>
      <c r="Z2207" s="11"/>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c r="BC2207" s="11"/>
      <c r="BD2207" s="11"/>
      <c r="BE2207" s="11"/>
      <c r="BF2207" s="11"/>
      <c r="BG2207" s="11"/>
      <c r="BH2207" s="11"/>
      <c r="BI2207" s="11"/>
      <c r="BJ2207" s="11"/>
      <c r="BK2207" s="11"/>
      <c r="BL2207" s="11"/>
      <c r="BM2207" s="11"/>
      <c r="BN2207" s="11"/>
      <c r="BO2207" s="11"/>
      <c r="BP2207" s="11"/>
      <c r="BQ2207" s="11"/>
      <c r="BR2207" s="16" t="str">
        <v>0- Port Costs</v>
      </c>
      <c r="BV2207" s="16" t="str">
        <v>0- Port Value</v>
      </c>
      <c r="BW2207" s="11"/>
      <c r="BX2207" s="16" t="str">
        <v>0</v>
      </c>
    </row>
    <row r="2208" spans="8:76" hidden="1" outlineLevel="1" x14ac:dyDescent="0.3">
      <c r="H2208" s="16" t="str">
        <v>0 - BM Costs</v>
      </c>
      <c r="L2208" s="16" t="str">
        <v>0 - BM Port</v>
      </c>
      <c r="N2208" s="16" t="str">
        <v>0 - Port Assets</v>
      </c>
      <c r="O2208" s="11"/>
      <c r="P2208" s="11"/>
      <c r="Q2208" s="11"/>
      <c r="R2208" s="11"/>
      <c r="S2208" s="11"/>
      <c r="T2208" s="11"/>
      <c r="U2208" s="11"/>
      <c r="V2208" s="11"/>
      <c r="W2208" s="11"/>
      <c r="X2208" s="11"/>
      <c r="Y2208" s="11"/>
      <c r="Z2208" s="11"/>
      <c r="AA2208" s="11"/>
      <c r="AB2208" s="11"/>
      <c r="AC2208" s="11"/>
      <c r="AD2208" s="11"/>
      <c r="AE2208" s="11"/>
      <c r="AF2208" s="11"/>
      <c r="AG2208" s="11"/>
      <c r="AH2208" s="11"/>
      <c r="AI2208" s="11"/>
      <c r="AJ2208" s="11"/>
      <c r="AK2208" s="11"/>
      <c r="AL2208" s="11"/>
      <c r="AM2208" s="11"/>
      <c r="AN2208" s="11"/>
      <c r="AO2208" s="11"/>
      <c r="AP2208" s="11"/>
      <c r="AQ2208" s="11"/>
      <c r="AR2208" s="11"/>
      <c r="AS2208" s="11"/>
      <c r="AT2208" s="11"/>
      <c r="AU2208" s="11"/>
      <c r="AV2208" s="11"/>
      <c r="AW2208" s="11"/>
      <c r="AX2208" s="11"/>
      <c r="AY2208" s="11"/>
      <c r="AZ2208" s="11"/>
      <c r="BA2208" s="11"/>
      <c r="BB2208" s="11"/>
      <c r="BC2208" s="11"/>
      <c r="BD2208" s="11"/>
      <c r="BE2208" s="11"/>
      <c r="BF2208" s="11"/>
      <c r="BG2208" s="11"/>
      <c r="BH2208" s="11"/>
      <c r="BI2208" s="11"/>
      <c r="BJ2208" s="11"/>
      <c r="BK2208" s="11"/>
      <c r="BL2208" s="11"/>
      <c r="BM2208" s="11"/>
      <c r="BN2208" s="11"/>
      <c r="BO2208" s="11"/>
      <c r="BP2208" s="11"/>
      <c r="BQ2208" s="11"/>
      <c r="BR2208" s="16" t="str">
        <v>0- Port Costs</v>
      </c>
      <c r="BV2208" s="16" t="str">
        <v>0- Port Value</v>
      </c>
      <c r="BW2208" s="11"/>
      <c r="BX2208" s="16" t="str">
        <v>0</v>
      </c>
    </row>
    <row r="2209" spans="8:76" hidden="1" outlineLevel="1" x14ac:dyDescent="0.3">
      <c r="H2209" s="16" t="str">
        <v>0 - BM Costs</v>
      </c>
      <c r="L2209" s="16" t="str">
        <v>0 - BM Port</v>
      </c>
      <c r="N2209" s="16" t="str">
        <v>0 - Port Assets</v>
      </c>
      <c r="O2209" s="11"/>
      <c r="P2209" s="11"/>
      <c r="Q2209" s="11"/>
      <c r="R2209" s="11"/>
      <c r="S2209" s="11"/>
      <c r="T2209" s="11"/>
      <c r="U2209" s="11"/>
      <c r="V2209" s="11"/>
      <c r="W2209" s="11"/>
      <c r="X2209" s="11"/>
      <c r="Y2209" s="11"/>
      <c r="Z2209" s="11"/>
      <c r="AA2209" s="11"/>
      <c r="AB2209" s="11"/>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c r="BC2209" s="11"/>
      <c r="BD2209" s="11"/>
      <c r="BE2209" s="11"/>
      <c r="BF2209" s="11"/>
      <c r="BG2209" s="11"/>
      <c r="BH2209" s="11"/>
      <c r="BI2209" s="11"/>
      <c r="BJ2209" s="11"/>
      <c r="BK2209" s="11"/>
      <c r="BL2209" s="11"/>
      <c r="BM2209" s="11"/>
      <c r="BN2209" s="11"/>
      <c r="BO2209" s="11"/>
      <c r="BP2209" s="11"/>
      <c r="BQ2209" s="11"/>
      <c r="BR2209" s="16" t="str">
        <v>0- Port Costs</v>
      </c>
      <c r="BV2209" s="16" t="str">
        <v>0- Port Value</v>
      </c>
      <c r="BW2209" s="11"/>
      <c r="BX2209" s="16" t="str">
        <v>0</v>
      </c>
    </row>
    <row r="2210" spans="8:76" hidden="1" outlineLevel="1" x14ac:dyDescent="0.3">
      <c r="H2210" s="16" t="str">
        <v>0 - BM Costs</v>
      </c>
      <c r="L2210" s="16" t="str">
        <v>0 - BM Port</v>
      </c>
      <c r="N2210" s="16" t="str">
        <v>0 - Port Assets</v>
      </c>
      <c r="O2210" s="11"/>
      <c r="P2210" s="11"/>
      <c r="Q2210" s="11"/>
      <c r="R2210" s="11"/>
      <c r="S2210" s="11"/>
      <c r="T2210" s="11"/>
      <c r="U2210" s="11"/>
      <c r="V2210" s="11"/>
      <c r="W2210" s="11"/>
      <c r="X2210" s="11"/>
      <c r="Y2210" s="11"/>
      <c r="Z2210" s="11"/>
      <c r="AA2210" s="11"/>
      <c r="AB2210" s="11"/>
      <c r="AC2210" s="11"/>
      <c r="AD2210" s="11"/>
      <c r="AE2210" s="11"/>
      <c r="AF2210" s="11"/>
      <c r="AG2210" s="11"/>
      <c r="AH2210" s="11"/>
      <c r="AI2210" s="11"/>
      <c r="AJ2210" s="11"/>
      <c r="AK2210" s="11"/>
      <c r="AL2210" s="11"/>
      <c r="AM2210" s="11"/>
      <c r="AN2210" s="11"/>
      <c r="AO2210" s="11"/>
      <c r="AP2210" s="11"/>
      <c r="AQ2210" s="11"/>
      <c r="AR2210" s="11"/>
      <c r="AS2210" s="11"/>
      <c r="AT2210" s="11"/>
      <c r="AU2210" s="11"/>
      <c r="AV2210" s="11"/>
      <c r="AW2210" s="11"/>
      <c r="AX2210" s="11"/>
      <c r="AY2210" s="11"/>
      <c r="AZ2210" s="11"/>
      <c r="BA2210" s="11"/>
      <c r="BB2210" s="11"/>
      <c r="BC2210" s="11"/>
      <c r="BD2210" s="11"/>
      <c r="BE2210" s="11"/>
      <c r="BF2210" s="11"/>
      <c r="BG2210" s="11"/>
      <c r="BH2210" s="11"/>
      <c r="BI2210" s="11"/>
      <c r="BJ2210" s="11"/>
      <c r="BK2210" s="11"/>
      <c r="BL2210" s="11"/>
      <c r="BM2210" s="11"/>
      <c r="BN2210" s="11"/>
      <c r="BO2210" s="11"/>
      <c r="BP2210" s="11"/>
      <c r="BQ2210" s="11"/>
      <c r="BR2210" s="16" t="str">
        <v>0- Port Costs</v>
      </c>
      <c r="BV2210" s="16" t="str">
        <v>0- Port Value</v>
      </c>
      <c r="BW2210" s="11"/>
      <c r="BX2210" s="16" t="str">
        <v>0</v>
      </c>
    </row>
    <row r="2211" spans="8:76" hidden="1" outlineLevel="1" x14ac:dyDescent="0.3">
      <c r="H2211" s="16" t="str">
        <v>0 - BM Costs</v>
      </c>
      <c r="L2211" s="16" t="str">
        <v>0 - BM Port</v>
      </c>
      <c r="N2211" s="16" t="str">
        <v>0 - Port Assets</v>
      </c>
      <c r="O2211" s="11"/>
      <c r="P2211" s="11"/>
      <c r="Q2211" s="11"/>
      <c r="R2211" s="11"/>
      <c r="S2211" s="11"/>
      <c r="T2211" s="11"/>
      <c r="U2211" s="11"/>
      <c r="V2211" s="11"/>
      <c r="W2211" s="11"/>
      <c r="X2211" s="11"/>
      <c r="Y2211" s="11"/>
      <c r="Z2211" s="11"/>
      <c r="AA2211" s="11"/>
      <c r="AB2211" s="11"/>
      <c r="AC2211" s="11"/>
      <c r="AD2211" s="11"/>
      <c r="AE2211" s="11"/>
      <c r="AF2211" s="11"/>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c r="BC2211" s="11"/>
      <c r="BD2211" s="11"/>
      <c r="BE2211" s="11"/>
      <c r="BF2211" s="11"/>
      <c r="BG2211" s="11"/>
      <c r="BH2211" s="11"/>
      <c r="BI2211" s="11"/>
      <c r="BJ2211" s="11"/>
      <c r="BK2211" s="11"/>
      <c r="BL2211" s="11"/>
      <c r="BM2211" s="11"/>
      <c r="BN2211" s="11"/>
      <c r="BO2211" s="11"/>
      <c r="BP2211" s="11"/>
      <c r="BQ2211" s="11"/>
      <c r="BR2211" s="16" t="str">
        <v>0- Port Costs</v>
      </c>
      <c r="BV2211" s="16" t="str">
        <v>0- Port Value</v>
      </c>
      <c r="BW2211" s="11"/>
      <c r="BX2211" s="16" t="str">
        <v>0</v>
      </c>
    </row>
    <row r="2212" spans="8:76" hidden="1" outlineLevel="1" x14ac:dyDescent="0.3">
      <c r="H2212" s="16" t="str">
        <v>0 - BM Costs</v>
      </c>
      <c r="L2212" s="16" t="str">
        <v>0 - BM Port</v>
      </c>
      <c r="N2212" s="16" t="str">
        <v>0 - Port Assets</v>
      </c>
      <c r="O2212" s="11"/>
      <c r="P2212" s="11"/>
      <c r="Q2212" s="11"/>
      <c r="R2212" s="11"/>
      <c r="S2212" s="11"/>
      <c r="T2212" s="11"/>
      <c r="U2212" s="11"/>
      <c r="V2212" s="11"/>
      <c r="W2212" s="11"/>
      <c r="X2212" s="11"/>
      <c r="Y2212" s="11"/>
      <c r="Z2212" s="11"/>
      <c r="AA2212" s="11"/>
      <c r="AB2212" s="11"/>
      <c r="AC2212" s="11"/>
      <c r="AD2212" s="11"/>
      <c r="AE2212" s="11"/>
      <c r="AF2212" s="11"/>
      <c r="AG2212" s="11"/>
      <c r="AH2212" s="11"/>
      <c r="AI2212" s="11"/>
      <c r="AJ2212" s="11"/>
      <c r="AK2212" s="11"/>
      <c r="AL2212" s="11"/>
      <c r="AM2212" s="11"/>
      <c r="AN2212" s="11"/>
      <c r="AO2212" s="11"/>
      <c r="AP2212" s="11"/>
      <c r="AQ2212" s="11"/>
      <c r="AR2212" s="11"/>
      <c r="AS2212" s="11"/>
      <c r="AT2212" s="11"/>
      <c r="AU2212" s="11"/>
      <c r="AV2212" s="11"/>
      <c r="AW2212" s="11"/>
      <c r="AX2212" s="11"/>
      <c r="AY2212" s="11"/>
      <c r="AZ2212" s="11"/>
      <c r="BA2212" s="11"/>
      <c r="BB2212" s="11"/>
      <c r="BC2212" s="11"/>
      <c r="BD2212" s="11"/>
      <c r="BE2212" s="11"/>
      <c r="BF2212" s="11"/>
      <c r="BG2212" s="11"/>
      <c r="BH2212" s="11"/>
      <c r="BI2212" s="11"/>
      <c r="BJ2212" s="11"/>
      <c r="BK2212" s="11"/>
      <c r="BL2212" s="11"/>
      <c r="BM2212" s="11"/>
      <c r="BN2212" s="11"/>
      <c r="BO2212" s="11"/>
      <c r="BP2212" s="11"/>
      <c r="BQ2212" s="11"/>
      <c r="BR2212" s="16" t="str">
        <v>0- Port Costs</v>
      </c>
      <c r="BV2212" s="16" t="str">
        <v>0- Port Value</v>
      </c>
      <c r="BW2212" s="11"/>
      <c r="BX2212" s="16" t="str">
        <v>0</v>
      </c>
    </row>
    <row r="2213" spans="8:76" hidden="1" outlineLevel="1" x14ac:dyDescent="0.3">
      <c r="H2213" s="16" t="str">
        <v>0 - BM Costs</v>
      </c>
      <c r="L2213" s="16" t="str">
        <v>0 - BM Port</v>
      </c>
      <c r="N2213" s="16" t="str">
        <v>0 - Port Assets</v>
      </c>
      <c r="O2213" s="11"/>
      <c r="P2213" s="11"/>
      <c r="Q2213" s="11"/>
      <c r="R2213" s="11"/>
      <c r="S2213" s="11"/>
      <c r="T2213" s="11"/>
      <c r="U2213" s="11"/>
      <c r="V2213" s="11"/>
      <c r="W2213" s="11"/>
      <c r="X2213" s="11"/>
      <c r="Y2213" s="11"/>
      <c r="Z2213" s="11"/>
      <c r="AA2213" s="11"/>
      <c r="AB2213" s="11"/>
      <c r="AC2213" s="11"/>
      <c r="AD2213" s="11"/>
      <c r="AE2213" s="11"/>
      <c r="AF2213" s="11"/>
      <c r="AG2213" s="11"/>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c r="BC2213" s="11"/>
      <c r="BD2213" s="11"/>
      <c r="BE2213" s="11"/>
      <c r="BF2213" s="11"/>
      <c r="BG2213" s="11"/>
      <c r="BH2213" s="11"/>
      <c r="BI2213" s="11"/>
      <c r="BJ2213" s="11"/>
      <c r="BK2213" s="11"/>
      <c r="BL2213" s="11"/>
      <c r="BM2213" s="11"/>
      <c r="BN2213" s="11"/>
      <c r="BO2213" s="11"/>
      <c r="BP2213" s="11"/>
      <c r="BQ2213" s="11"/>
      <c r="BR2213" s="16" t="str">
        <v>0- Port Costs</v>
      </c>
      <c r="BV2213" s="16" t="str">
        <v>0- Port Value</v>
      </c>
      <c r="BW2213" s="11"/>
      <c r="BX2213" s="16" t="str">
        <v>0</v>
      </c>
    </row>
    <row r="2214" spans="8:76" hidden="1" outlineLevel="1" x14ac:dyDescent="0.3">
      <c r="H2214" s="16" t="str">
        <v>0 - BM Costs</v>
      </c>
      <c r="L2214" s="16" t="str">
        <v>0 - BM Port</v>
      </c>
      <c r="N2214" s="16" t="str">
        <v>0 - Port Assets</v>
      </c>
      <c r="O2214" s="11"/>
      <c r="P2214" s="11"/>
      <c r="Q2214" s="11"/>
      <c r="R2214" s="11"/>
      <c r="S2214" s="11"/>
      <c r="T2214" s="11"/>
      <c r="U2214" s="11"/>
      <c r="V2214" s="11"/>
      <c r="W2214" s="11"/>
      <c r="X2214" s="11"/>
      <c r="Y2214" s="11"/>
      <c r="Z2214" s="11"/>
      <c r="AA2214" s="11"/>
      <c r="AB2214" s="11"/>
      <c r="AC2214" s="11"/>
      <c r="AD2214" s="11"/>
      <c r="AE2214" s="11"/>
      <c r="AF2214" s="11"/>
      <c r="AG2214" s="11"/>
      <c r="AH2214" s="11"/>
      <c r="AI2214" s="11"/>
      <c r="AJ2214" s="11"/>
      <c r="AK2214" s="11"/>
      <c r="AL2214" s="11"/>
      <c r="AM2214" s="11"/>
      <c r="AN2214" s="11"/>
      <c r="AO2214" s="11"/>
      <c r="AP2214" s="11"/>
      <c r="AQ2214" s="11"/>
      <c r="AR2214" s="11"/>
      <c r="AS2214" s="11"/>
      <c r="AT2214" s="11"/>
      <c r="AU2214" s="11"/>
      <c r="AV2214" s="11"/>
      <c r="AW2214" s="11"/>
      <c r="AX2214" s="11"/>
      <c r="AY2214" s="11"/>
      <c r="AZ2214" s="11"/>
      <c r="BA2214" s="11"/>
      <c r="BB2214" s="11"/>
      <c r="BC2214" s="11"/>
      <c r="BD2214" s="11"/>
      <c r="BE2214" s="11"/>
      <c r="BF2214" s="11"/>
      <c r="BG2214" s="11"/>
      <c r="BH2214" s="11"/>
      <c r="BI2214" s="11"/>
      <c r="BJ2214" s="11"/>
      <c r="BK2214" s="11"/>
      <c r="BL2214" s="11"/>
      <c r="BM2214" s="11"/>
      <c r="BN2214" s="11"/>
      <c r="BO2214" s="11"/>
      <c r="BP2214" s="11"/>
      <c r="BQ2214" s="11"/>
      <c r="BR2214" s="16" t="str">
        <v>0- Port Costs</v>
      </c>
      <c r="BV2214" s="16" t="str">
        <v>0- Port Value</v>
      </c>
      <c r="BW2214" s="11"/>
      <c r="BX2214" s="16" t="str">
        <v>0</v>
      </c>
    </row>
    <row r="2215" spans="8:76" hidden="1" outlineLevel="1" x14ac:dyDescent="0.3">
      <c r="H2215" s="16" t="str">
        <v>0 - BM Costs</v>
      </c>
      <c r="L2215" s="16" t="str">
        <v>0 - BM Port</v>
      </c>
      <c r="N2215" s="16" t="str">
        <v>0 - Port Assets</v>
      </c>
      <c r="O2215" s="11"/>
      <c r="P2215" s="11"/>
      <c r="Q2215" s="11"/>
      <c r="R2215" s="11"/>
      <c r="S2215" s="11"/>
      <c r="T2215" s="11"/>
      <c r="U2215" s="11"/>
      <c r="V2215" s="11"/>
      <c r="W2215" s="11"/>
      <c r="X2215" s="11"/>
      <c r="Y2215" s="11"/>
      <c r="Z2215" s="11"/>
      <c r="AA2215" s="11"/>
      <c r="AB2215" s="11"/>
      <c r="AC2215" s="11"/>
      <c r="AD2215" s="11"/>
      <c r="AE2215" s="11"/>
      <c r="AF2215" s="11"/>
      <c r="AG2215" s="11"/>
      <c r="AH2215" s="11"/>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c r="BC2215" s="11"/>
      <c r="BD2215" s="11"/>
      <c r="BE2215" s="11"/>
      <c r="BF2215" s="11"/>
      <c r="BG2215" s="11"/>
      <c r="BH2215" s="11"/>
      <c r="BI2215" s="11"/>
      <c r="BJ2215" s="11"/>
      <c r="BK2215" s="11"/>
      <c r="BL2215" s="11"/>
      <c r="BM2215" s="11"/>
      <c r="BN2215" s="11"/>
      <c r="BO2215" s="11"/>
      <c r="BP2215" s="11"/>
      <c r="BQ2215" s="11"/>
      <c r="BR2215" s="16" t="str">
        <v>0- Port Costs</v>
      </c>
      <c r="BV2215" s="16" t="str">
        <v>0- Port Value</v>
      </c>
      <c r="BW2215" s="11"/>
      <c r="BX2215" s="16" t="str">
        <v>0</v>
      </c>
    </row>
    <row r="2216" spans="8:76" hidden="1" outlineLevel="1" x14ac:dyDescent="0.3">
      <c r="H2216" s="16" t="str">
        <v>0 - BM Costs</v>
      </c>
      <c r="L2216" s="16" t="str">
        <v>0 - BM Port</v>
      </c>
      <c r="N2216" s="16" t="str">
        <v>0 - Port Assets</v>
      </c>
      <c r="O2216" s="11"/>
      <c r="P2216" s="11"/>
      <c r="Q2216" s="11"/>
      <c r="R2216" s="11"/>
      <c r="S2216" s="11"/>
      <c r="T2216" s="11"/>
      <c r="U2216" s="11"/>
      <c r="V2216" s="11"/>
      <c r="W2216" s="11"/>
      <c r="X2216" s="11"/>
      <c r="Y2216" s="11"/>
      <c r="Z2216" s="11"/>
      <c r="AA2216" s="11"/>
      <c r="AB2216" s="11"/>
      <c r="AC2216" s="11"/>
      <c r="AD2216" s="11"/>
      <c r="AE2216" s="11"/>
      <c r="AF2216" s="11"/>
      <c r="AG2216" s="11"/>
      <c r="AH2216" s="11"/>
      <c r="AI2216" s="11"/>
      <c r="AJ2216" s="11"/>
      <c r="AK2216" s="11"/>
      <c r="AL2216" s="11"/>
      <c r="AM2216" s="11"/>
      <c r="AN2216" s="11"/>
      <c r="AO2216" s="11"/>
      <c r="AP2216" s="11"/>
      <c r="AQ2216" s="11"/>
      <c r="AR2216" s="11"/>
      <c r="AS2216" s="11"/>
      <c r="AT2216" s="11"/>
      <c r="AU2216" s="11"/>
      <c r="AV2216" s="11"/>
      <c r="AW2216" s="11"/>
      <c r="AX2216" s="11"/>
      <c r="AY2216" s="11"/>
      <c r="AZ2216" s="11"/>
      <c r="BA2216" s="11"/>
      <c r="BB2216" s="11"/>
      <c r="BC2216" s="11"/>
      <c r="BD2216" s="11"/>
      <c r="BE2216" s="11"/>
      <c r="BF2216" s="11"/>
      <c r="BG2216" s="11"/>
      <c r="BH2216" s="11"/>
      <c r="BI2216" s="11"/>
      <c r="BJ2216" s="11"/>
      <c r="BK2216" s="11"/>
      <c r="BL2216" s="11"/>
      <c r="BM2216" s="11"/>
      <c r="BN2216" s="11"/>
      <c r="BO2216" s="11"/>
      <c r="BP2216" s="11"/>
      <c r="BQ2216" s="11"/>
      <c r="BR2216" s="16" t="str">
        <v>0- Port Costs</v>
      </c>
      <c r="BV2216" s="16" t="str">
        <v>0- Port Value</v>
      </c>
      <c r="BW2216" s="11"/>
      <c r="BX2216" s="16" t="str">
        <v>0</v>
      </c>
    </row>
    <row r="2217" spans="8:76" hidden="1" outlineLevel="1" x14ac:dyDescent="0.3">
      <c r="H2217" s="16" t="str">
        <v>0 - BM Costs</v>
      </c>
      <c r="L2217" s="16" t="str">
        <v>0 - BM Port</v>
      </c>
      <c r="N2217" s="16" t="str">
        <v>0 - Port Assets</v>
      </c>
      <c r="O2217" s="11"/>
      <c r="P2217" s="11"/>
      <c r="Q2217" s="11"/>
      <c r="R2217" s="11"/>
      <c r="S2217" s="11"/>
      <c r="T2217" s="11"/>
      <c r="U2217" s="11"/>
      <c r="V2217" s="11"/>
      <c r="W2217" s="11"/>
      <c r="X2217" s="11"/>
      <c r="Y2217" s="11"/>
      <c r="Z2217" s="11"/>
      <c r="AA2217" s="11"/>
      <c r="AB2217" s="11"/>
      <c r="AC2217" s="11"/>
      <c r="AD2217" s="11"/>
      <c r="AE2217" s="11"/>
      <c r="AF2217" s="11"/>
      <c r="AG2217" s="11"/>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c r="BC2217" s="11"/>
      <c r="BD2217" s="11"/>
      <c r="BE2217" s="11"/>
      <c r="BF2217" s="11"/>
      <c r="BG2217" s="11"/>
      <c r="BH2217" s="11"/>
      <c r="BI2217" s="11"/>
      <c r="BJ2217" s="11"/>
      <c r="BK2217" s="11"/>
      <c r="BL2217" s="11"/>
      <c r="BM2217" s="11"/>
      <c r="BN2217" s="11"/>
      <c r="BO2217" s="11"/>
      <c r="BP2217" s="11"/>
      <c r="BQ2217" s="11"/>
      <c r="BR2217" s="16" t="str">
        <v>0- Port Costs</v>
      </c>
      <c r="BV2217" s="16" t="str">
        <v>0- Port Value</v>
      </c>
      <c r="BW2217" s="11"/>
      <c r="BX2217" s="16" t="str">
        <v>0</v>
      </c>
    </row>
    <row r="2218" spans="8:76" hidden="1" outlineLevel="1" x14ac:dyDescent="0.3">
      <c r="H2218" s="16" t="str">
        <v>0 - BM Costs</v>
      </c>
      <c r="L2218" s="16" t="str">
        <v>0 - BM Port</v>
      </c>
      <c r="N2218" s="16" t="str">
        <v>0 - Port Assets</v>
      </c>
      <c r="O2218" s="11"/>
      <c r="P2218" s="11"/>
      <c r="Q2218" s="11"/>
      <c r="R2218" s="11"/>
      <c r="S2218" s="11"/>
      <c r="T2218" s="11"/>
      <c r="U2218" s="11"/>
      <c r="V2218" s="11"/>
      <c r="W2218" s="11"/>
      <c r="X2218" s="11"/>
      <c r="Y2218" s="11"/>
      <c r="Z2218" s="11"/>
      <c r="AA2218" s="11"/>
      <c r="AB2218" s="11"/>
      <c r="AC2218" s="11"/>
      <c r="AD2218" s="11"/>
      <c r="AE2218" s="11"/>
      <c r="AF2218" s="11"/>
      <c r="AG2218" s="11"/>
      <c r="AH2218" s="11"/>
      <c r="AI2218" s="11"/>
      <c r="AJ2218" s="11"/>
      <c r="AK2218" s="11"/>
      <c r="AL2218" s="11"/>
      <c r="AM2218" s="11"/>
      <c r="AN2218" s="11"/>
      <c r="AO2218" s="11"/>
      <c r="AP2218" s="11"/>
      <c r="AQ2218" s="11"/>
      <c r="AR2218" s="11"/>
      <c r="AS2218" s="11"/>
      <c r="AT2218" s="11"/>
      <c r="AU2218" s="11"/>
      <c r="AV2218" s="11"/>
      <c r="AW2218" s="11"/>
      <c r="AX2218" s="11"/>
      <c r="AY2218" s="11"/>
      <c r="AZ2218" s="11"/>
      <c r="BA2218" s="11"/>
      <c r="BB2218" s="11"/>
      <c r="BC2218" s="11"/>
      <c r="BD2218" s="11"/>
      <c r="BE2218" s="11"/>
      <c r="BF2218" s="11"/>
      <c r="BG2218" s="11"/>
      <c r="BH2218" s="11"/>
      <c r="BI2218" s="11"/>
      <c r="BJ2218" s="11"/>
      <c r="BK2218" s="11"/>
      <c r="BL2218" s="11"/>
      <c r="BM2218" s="11"/>
      <c r="BN2218" s="11"/>
      <c r="BO2218" s="11"/>
      <c r="BP2218" s="11"/>
      <c r="BQ2218" s="11"/>
      <c r="BR2218" s="16" t="str">
        <v>0- Port Costs</v>
      </c>
      <c r="BV2218" s="16" t="str">
        <v>0- Port Value</v>
      </c>
      <c r="BW2218" s="11"/>
      <c r="BX2218" s="16" t="str">
        <v>0</v>
      </c>
    </row>
    <row r="2219" spans="8:76" hidden="1" outlineLevel="1" x14ac:dyDescent="0.3">
      <c r="H2219" s="16" t="str">
        <v>0 - BM Costs</v>
      </c>
      <c r="L2219" s="16" t="str">
        <v>0 - BM Port</v>
      </c>
      <c r="N2219" s="16" t="str">
        <v>0 - Port Assets</v>
      </c>
      <c r="O2219" s="11"/>
      <c r="P2219" s="11"/>
      <c r="Q2219" s="11"/>
      <c r="R2219" s="11"/>
      <c r="S2219" s="11"/>
      <c r="T2219" s="11"/>
      <c r="U2219" s="11"/>
      <c r="V2219" s="11"/>
      <c r="W2219" s="11"/>
      <c r="X2219" s="11"/>
      <c r="Y2219" s="11"/>
      <c r="Z2219" s="11"/>
      <c r="AA2219" s="11"/>
      <c r="AB2219" s="11"/>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c r="BC2219" s="11"/>
      <c r="BD2219" s="11"/>
      <c r="BE2219" s="11"/>
      <c r="BF2219" s="11"/>
      <c r="BG2219" s="11"/>
      <c r="BH2219" s="11"/>
      <c r="BI2219" s="11"/>
      <c r="BJ2219" s="11"/>
      <c r="BK2219" s="11"/>
      <c r="BL2219" s="11"/>
      <c r="BM2219" s="11"/>
      <c r="BN2219" s="11"/>
      <c r="BO2219" s="11"/>
      <c r="BP2219" s="11"/>
      <c r="BQ2219" s="11"/>
      <c r="BR2219" s="16" t="str">
        <v>0- Port Costs</v>
      </c>
      <c r="BV2219" s="16" t="str">
        <v>0- Port Value</v>
      </c>
      <c r="BW2219" s="11"/>
      <c r="BX2219" s="16" t="str">
        <v>0</v>
      </c>
    </row>
    <row r="2220" spans="8:76" hidden="1" outlineLevel="1" x14ac:dyDescent="0.3">
      <c r="H2220" s="16" t="str">
        <v>0 - BM Costs</v>
      </c>
      <c r="L2220" s="16" t="str">
        <v>0 - BM Port</v>
      </c>
      <c r="N2220" s="16" t="str">
        <v>0 - Port Assets</v>
      </c>
      <c r="O2220" s="11"/>
      <c r="P2220" s="11"/>
      <c r="Q2220" s="11"/>
      <c r="R2220" s="11"/>
      <c r="S2220" s="11"/>
      <c r="T2220" s="11"/>
      <c r="U2220" s="11"/>
      <c r="V2220" s="11"/>
      <c r="W2220" s="11"/>
      <c r="X2220" s="11"/>
      <c r="Y2220" s="11"/>
      <c r="Z2220" s="11"/>
      <c r="AA2220" s="11"/>
      <c r="AB2220" s="11"/>
      <c r="AC2220" s="11"/>
      <c r="AD2220" s="11"/>
      <c r="AE2220" s="11"/>
      <c r="AF2220" s="11"/>
      <c r="AG2220" s="11"/>
      <c r="AH2220" s="11"/>
      <c r="AI2220" s="11"/>
      <c r="AJ2220" s="11"/>
      <c r="AK2220" s="11"/>
      <c r="AL2220" s="11"/>
      <c r="AM2220" s="11"/>
      <c r="AN2220" s="11"/>
      <c r="AO2220" s="11"/>
      <c r="AP2220" s="11"/>
      <c r="AQ2220" s="11"/>
      <c r="AR2220" s="11"/>
      <c r="AS2220" s="11"/>
      <c r="AT2220" s="11"/>
      <c r="AU2220" s="11"/>
      <c r="AV2220" s="11"/>
      <c r="AW2220" s="11"/>
      <c r="AX2220" s="11"/>
      <c r="AY2220" s="11"/>
      <c r="AZ2220" s="11"/>
      <c r="BA2220" s="11"/>
      <c r="BB2220" s="11"/>
      <c r="BC2220" s="11"/>
      <c r="BD2220" s="11"/>
      <c r="BE2220" s="11"/>
      <c r="BF2220" s="11"/>
      <c r="BG2220" s="11"/>
      <c r="BH2220" s="11"/>
      <c r="BI2220" s="11"/>
      <c r="BJ2220" s="11"/>
      <c r="BK2220" s="11"/>
      <c r="BL2220" s="11"/>
      <c r="BM2220" s="11"/>
      <c r="BN2220" s="11"/>
      <c r="BO2220" s="11"/>
      <c r="BP2220" s="11"/>
      <c r="BQ2220" s="11"/>
      <c r="BR2220" s="16" t="str">
        <v>0- Port Costs</v>
      </c>
      <c r="BV2220" s="16" t="str">
        <v>0- Port Value</v>
      </c>
      <c r="BW2220" s="11"/>
      <c r="BX2220" s="16" t="str">
        <v>0</v>
      </c>
    </row>
    <row r="2221" spans="8:76" hidden="1" outlineLevel="1" x14ac:dyDescent="0.3">
      <c r="H2221" s="16" t="str">
        <v>0 - BM Costs</v>
      </c>
      <c r="L2221" s="16" t="str">
        <v>0 - BM Port</v>
      </c>
      <c r="N2221" s="16" t="str">
        <v>0 - Port Assets</v>
      </c>
      <c r="O2221" s="11"/>
      <c r="P2221" s="11"/>
      <c r="Q2221" s="11"/>
      <c r="R2221" s="11"/>
      <c r="S2221" s="11"/>
      <c r="T2221" s="11"/>
      <c r="U2221" s="11"/>
      <c r="V2221" s="11"/>
      <c r="W2221" s="11"/>
      <c r="X2221" s="11"/>
      <c r="Y2221" s="11"/>
      <c r="Z2221" s="11"/>
      <c r="AA2221" s="11"/>
      <c r="AB2221" s="11"/>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c r="BC2221" s="11"/>
      <c r="BD2221" s="11"/>
      <c r="BE2221" s="11"/>
      <c r="BF2221" s="11"/>
      <c r="BG2221" s="11"/>
      <c r="BH2221" s="11"/>
      <c r="BI2221" s="11"/>
      <c r="BJ2221" s="11"/>
      <c r="BK2221" s="11"/>
      <c r="BL2221" s="11"/>
      <c r="BM2221" s="11"/>
      <c r="BN2221" s="11"/>
      <c r="BO2221" s="11"/>
      <c r="BP2221" s="11"/>
      <c r="BQ2221" s="11"/>
      <c r="BR2221" s="16" t="str">
        <v>0- Port Costs</v>
      </c>
      <c r="BV2221" s="16" t="str">
        <v>0- Port Value</v>
      </c>
      <c r="BW2221" s="11"/>
      <c r="BX2221" s="16" t="str">
        <v>0</v>
      </c>
    </row>
    <row r="2222" spans="8:76" hidden="1" outlineLevel="1" x14ac:dyDescent="0.3">
      <c r="H2222" s="16" t="str">
        <v>0 - BM Costs</v>
      </c>
      <c r="L2222" s="16" t="str">
        <v>0 - BM Port</v>
      </c>
      <c r="N2222" s="16" t="str">
        <v>0 - Port Assets</v>
      </c>
      <c r="O2222" s="11"/>
      <c r="P2222" s="11"/>
      <c r="Q2222" s="11"/>
      <c r="R2222" s="11"/>
      <c r="S2222" s="11"/>
      <c r="T2222" s="11"/>
      <c r="U2222" s="11"/>
      <c r="V2222" s="11"/>
      <c r="W2222" s="11"/>
      <c r="X2222" s="11"/>
      <c r="Y2222" s="11"/>
      <c r="Z2222" s="11"/>
      <c r="AA2222" s="11"/>
      <c r="AB2222" s="11"/>
      <c r="AC2222" s="11"/>
      <c r="AD2222" s="11"/>
      <c r="AE2222" s="11"/>
      <c r="AF2222" s="11"/>
      <c r="AG2222" s="11"/>
      <c r="AH2222" s="11"/>
      <c r="AI2222" s="11"/>
      <c r="AJ2222" s="11"/>
      <c r="AK2222" s="11"/>
      <c r="AL2222" s="11"/>
      <c r="AM2222" s="11"/>
      <c r="AN2222" s="11"/>
      <c r="AO2222" s="11"/>
      <c r="AP2222" s="11"/>
      <c r="AQ2222" s="11"/>
      <c r="AR2222" s="11"/>
      <c r="AS2222" s="11"/>
      <c r="AT2222" s="11"/>
      <c r="AU2222" s="11"/>
      <c r="AV2222" s="11"/>
      <c r="AW2222" s="11"/>
      <c r="AX2222" s="11"/>
      <c r="AY2222" s="11"/>
      <c r="AZ2222" s="11"/>
      <c r="BA2222" s="11"/>
      <c r="BB2222" s="11"/>
      <c r="BC2222" s="11"/>
      <c r="BD2222" s="11"/>
      <c r="BE2222" s="11"/>
      <c r="BF2222" s="11"/>
      <c r="BG2222" s="11"/>
      <c r="BH2222" s="11"/>
      <c r="BI2222" s="11"/>
      <c r="BJ2222" s="11"/>
      <c r="BK2222" s="11"/>
      <c r="BL2222" s="11"/>
      <c r="BM2222" s="11"/>
      <c r="BN2222" s="11"/>
      <c r="BO2222" s="11"/>
      <c r="BP2222" s="11"/>
      <c r="BQ2222" s="11"/>
      <c r="BR2222" s="16" t="str">
        <v>0- Port Costs</v>
      </c>
      <c r="BV2222" s="16" t="str">
        <v>0- Port Value</v>
      </c>
      <c r="BW2222" s="11"/>
      <c r="BX2222" s="16" t="str">
        <v>0</v>
      </c>
    </row>
    <row r="2223" spans="8:76" hidden="1" outlineLevel="1" x14ac:dyDescent="0.3">
      <c r="H2223" s="16" t="str">
        <v>0 - BM Costs</v>
      </c>
      <c r="L2223" s="16" t="str">
        <v>0 - BM Port</v>
      </c>
      <c r="N2223" s="16" t="str">
        <v>0 - Port Assets</v>
      </c>
      <c r="O2223" s="11"/>
      <c r="P2223" s="11"/>
      <c r="Q2223" s="11"/>
      <c r="R2223" s="11"/>
      <c r="S2223" s="11"/>
      <c r="T2223" s="11"/>
      <c r="U2223" s="11"/>
      <c r="V2223" s="11"/>
      <c r="W2223" s="11"/>
      <c r="X2223" s="11"/>
      <c r="Y2223" s="11"/>
      <c r="Z2223" s="11"/>
      <c r="AA2223" s="11"/>
      <c r="AB2223" s="11"/>
      <c r="AC2223" s="11"/>
      <c r="AD2223" s="11"/>
      <c r="AE2223" s="11"/>
      <c r="AF2223" s="11"/>
      <c r="AG2223" s="11"/>
      <c r="AH2223" s="11"/>
      <c r="AI2223" s="11"/>
      <c r="AJ2223" s="11"/>
      <c r="AK2223" s="11"/>
      <c r="AL2223" s="11"/>
      <c r="AM2223" s="11"/>
      <c r="AN2223" s="11"/>
      <c r="AO2223" s="11"/>
      <c r="AP2223" s="11"/>
      <c r="AQ2223" s="11"/>
      <c r="AR2223" s="11"/>
      <c r="AS2223" s="11"/>
      <c r="AT2223" s="11"/>
      <c r="AU2223" s="11"/>
      <c r="AV2223" s="11"/>
      <c r="AW2223" s="11"/>
      <c r="AX2223" s="11"/>
      <c r="AY2223" s="11"/>
      <c r="AZ2223" s="11"/>
      <c r="BA2223" s="11"/>
      <c r="BB2223" s="11"/>
      <c r="BC2223" s="11"/>
      <c r="BD2223" s="11"/>
      <c r="BE2223" s="11"/>
      <c r="BF2223" s="11"/>
      <c r="BG2223" s="11"/>
      <c r="BH2223" s="11"/>
      <c r="BI2223" s="11"/>
      <c r="BJ2223" s="11"/>
      <c r="BK2223" s="11"/>
      <c r="BL2223" s="11"/>
      <c r="BM2223" s="11"/>
      <c r="BN2223" s="11"/>
      <c r="BO2223" s="11"/>
      <c r="BP2223" s="11"/>
      <c r="BQ2223" s="11"/>
      <c r="BR2223" s="16" t="str">
        <v>0- Port Costs</v>
      </c>
      <c r="BV2223" s="16" t="str">
        <v>0- Port Value</v>
      </c>
      <c r="BW2223" s="11"/>
      <c r="BX2223" s="16" t="str">
        <v>0</v>
      </c>
    </row>
    <row r="2224" spans="8:76" hidden="1" outlineLevel="1" x14ac:dyDescent="0.3">
      <c r="H2224" s="16" t="str">
        <v>0 - BM Costs</v>
      </c>
      <c r="L2224" s="16" t="str">
        <v>0 - BM Port</v>
      </c>
      <c r="N2224" s="16" t="str">
        <v>0 - Port Assets</v>
      </c>
      <c r="O2224" s="11"/>
      <c r="P2224" s="11"/>
      <c r="Q2224" s="11"/>
      <c r="R2224" s="11"/>
      <c r="S2224" s="11"/>
      <c r="T2224" s="11"/>
      <c r="U2224" s="11"/>
      <c r="V2224" s="11"/>
      <c r="W2224" s="11"/>
      <c r="X2224" s="11"/>
      <c r="Y2224" s="11"/>
      <c r="Z2224" s="11"/>
      <c r="AA2224" s="11"/>
      <c r="AB2224" s="11"/>
      <c r="AC2224" s="11"/>
      <c r="AD2224" s="11"/>
      <c r="AE2224" s="11"/>
      <c r="AF2224" s="11"/>
      <c r="AG2224" s="11"/>
      <c r="AH2224" s="11"/>
      <c r="AI2224" s="11"/>
      <c r="AJ2224" s="11"/>
      <c r="AK2224" s="11"/>
      <c r="AL2224" s="11"/>
      <c r="AM2224" s="11"/>
      <c r="AN2224" s="11"/>
      <c r="AO2224" s="11"/>
      <c r="AP2224" s="11"/>
      <c r="AQ2224" s="11"/>
      <c r="AR2224" s="11"/>
      <c r="AS2224" s="11"/>
      <c r="AT2224" s="11"/>
      <c r="AU2224" s="11"/>
      <c r="AV2224" s="11"/>
      <c r="AW2224" s="11"/>
      <c r="AX2224" s="11"/>
      <c r="AY2224" s="11"/>
      <c r="AZ2224" s="11"/>
      <c r="BA2224" s="11"/>
      <c r="BB2224" s="11"/>
      <c r="BC2224" s="11"/>
      <c r="BD2224" s="11"/>
      <c r="BE2224" s="11"/>
      <c r="BF2224" s="11"/>
      <c r="BG2224" s="11"/>
      <c r="BH2224" s="11"/>
      <c r="BI2224" s="11"/>
      <c r="BJ2224" s="11"/>
      <c r="BK2224" s="11"/>
      <c r="BL2224" s="11"/>
      <c r="BM2224" s="11"/>
      <c r="BN2224" s="11"/>
      <c r="BO2224" s="11"/>
      <c r="BP2224" s="11"/>
      <c r="BQ2224" s="11"/>
      <c r="BR2224" s="16" t="str">
        <v>0- Port Costs</v>
      </c>
      <c r="BV2224" s="16" t="str">
        <v>0- Port Value</v>
      </c>
      <c r="BW2224" s="11"/>
      <c r="BX2224" s="16" t="str">
        <v>0</v>
      </c>
    </row>
    <row r="2225" spans="8:76" hidden="1" outlineLevel="1" x14ac:dyDescent="0.3">
      <c r="H2225" s="16" t="str">
        <v>0 - BM Costs</v>
      </c>
      <c r="L2225" s="16" t="str">
        <v>0 - BM Port</v>
      </c>
      <c r="N2225" s="16" t="str">
        <v>0 - Port Assets</v>
      </c>
      <c r="O2225" s="11"/>
      <c r="P2225" s="11"/>
      <c r="Q2225" s="11"/>
      <c r="R2225" s="11"/>
      <c r="S2225" s="11"/>
      <c r="T2225" s="11"/>
      <c r="U2225" s="11"/>
      <c r="V2225" s="11"/>
      <c r="W2225" s="11"/>
      <c r="X2225" s="11"/>
      <c r="Y2225" s="11"/>
      <c r="Z2225" s="11"/>
      <c r="AA2225" s="11"/>
      <c r="AB2225" s="11"/>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c r="BC2225" s="11"/>
      <c r="BD2225" s="11"/>
      <c r="BE2225" s="11"/>
      <c r="BF2225" s="11"/>
      <c r="BG2225" s="11"/>
      <c r="BH2225" s="11"/>
      <c r="BI2225" s="11"/>
      <c r="BJ2225" s="11"/>
      <c r="BK2225" s="11"/>
      <c r="BL2225" s="11"/>
      <c r="BM2225" s="11"/>
      <c r="BN2225" s="11"/>
      <c r="BO2225" s="11"/>
      <c r="BP2225" s="11"/>
      <c r="BQ2225" s="11"/>
      <c r="BR2225" s="16" t="str">
        <v>0- Port Costs</v>
      </c>
      <c r="BV2225" s="16" t="str">
        <v>0- Port Value</v>
      </c>
      <c r="BW2225" s="11"/>
      <c r="BX2225" s="16" t="str">
        <v>0</v>
      </c>
    </row>
    <row r="2226" spans="8:76" hidden="1" outlineLevel="1" x14ac:dyDescent="0.3">
      <c r="H2226" s="16" t="str">
        <v>0 - BM Costs</v>
      </c>
      <c r="L2226" s="16" t="str">
        <v>0 - BM Port</v>
      </c>
      <c r="N2226" s="16" t="str">
        <v>0 - Port Assets</v>
      </c>
      <c r="O2226" s="11"/>
      <c r="P2226" s="11"/>
      <c r="Q2226" s="11"/>
      <c r="R2226" s="11"/>
      <c r="S2226" s="11"/>
      <c r="T2226" s="11"/>
      <c r="U2226" s="11"/>
      <c r="V2226" s="11"/>
      <c r="W2226" s="11"/>
      <c r="X2226" s="11"/>
      <c r="Y2226" s="11"/>
      <c r="Z2226" s="11"/>
      <c r="AA2226" s="11"/>
      <c r="AB2226" s="11"/>
      <c r="AC2226" s="11"/>
      <c r="AD2226" s="11"/>
      <c r="AE2226" s="11"/>
      <c r="AF2226" s="11"/>
      <c r="AG2226" s="11"/>
      <c r="AH2226" s="11"/>
      <c r="AI2226" s="11"/>
      <c r="AJ2226" s="11"/>
      <c r="AK2226" s="11"/>
      <c r="AL2226" s="11"/>
      <c r="AM2226" s="11"/>
      <c r="AN2226" s="11"/>
      <c r="AO2226" s="11"/>
      <c r="AP2226" s="11"/>
      <c r="AQ2226" s="11"/>
      <c r="AR2226" s="11"/>
      <c r="AS2226" s="11"/>
      <c r="AT2226" s="11"/>
      <c r="AU2226" s="11"/>
      <c r="AV2226" s="11"/>
      <c r="AW2226" s="11"/>
      <c r="AX2226" s="11"/>
      <c r="AY2226" s="11"/>
      <c r="AZ2226" s="11"/>
      <c r="BA2226" s="11"/>
      <c r="BB2226" s="11"/>
      <c r="BC2226" s="11"/>
      <c r="BD2226" s="11"/>
      <c r="BE2226" s="11"/>
      <c r="BF2226" s="11"/>
      <c r="BG2226" s="11"/>
      <c r="BH2226" s="11"/>
      <c r="BI2226" s="11"/>
      <c r="BJ2226" s="11"/>
      <c r="BK2226" s="11"/>
      <c r="BL2226" s="11"/>
      <c r="BM2226" s="11"/>
      <c r="BN2226" s="11"/>
      <c r="BO2226" s="11"/>
      <c r="BP2226" s="11"/>
      <c r="BQ2226" s="11"/>
      <c r="BR2226" s="16" t="str">
        <v>0- Port Costs</v>
      </c>
      <c r="BV2226" s="16" t="str">
        <v>0- Port Value</v>
      </c>
      <c r="BW2226" s="11"/>
      <c r="BX2226" s="16" t="str">
        <v>0</v>
      </c>
    </row>
    <row r="2227" spans="8:76" hidden="1" outlineLevel="1" x14ac:dyDescent="0.3">
      <c r="H2227" s="16" t="str">
        <v>0 - BM Costs</v>
      </c>
      <c r="L2227" s="16" t="str">
        <v>0 - BM Port</v>
      </c>
      <c r="N2227" s="16" t="str">
        <v>0 - Port Assets</v>
      </c>
      <c r="O2227" s="11"/>
      <c r="P2227" s="11"/>
      <c r="Q2227" s="11"/>
      <c r="R2227" s="11"/>
      <c r="S2227" s="11"/>
      <c r="T2227" s="11"/>
      <c r="U2227" s="11"/>
      <c r="V2227" s="11"/>
      <c r="W2227" s="11"/>
      <c r="X2227" s="11"/>
      <c r="Y2227" s="11"/>
      <c r="Z2227" s="11"/>
      <c r="AA2227" s="11"/>
      <c r="AB2227" s="11"/>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c r="BC2227" s="11"/>
      <c r="BD2227" s="11"/>
      <c r="BE2227" s="11"/>
      <c r="BF2227" s="11"/>
      <c r="BG2227" s="11"/>
      <c r="BH2227" s="11"/>
      <c r="BI2227" s="11"/>
      <c r="BJ2227" s="11"/>
      <c r="BK2227" s="11"/>
      <c r="BL2227" s="11"/>
      <c r="BM2227" s="11"/>
      <c r="BN2227" s="11"/>
      <c r="BO2227" s="11"/>
      <c r="BP2227" s="11"/>
      <c r="BQ2227" s="11"/>
      <c r="BR2227" s="16" t="str">
        <v>0- Port Costs</v>
      </c>
      <c r="BV2227" s="16" t="str">
        <v>0- Port Value</v>
      </c>
      <c r="BW2227" s="11"/>
      <c r="BX2227" s="16" t="str">
        <v>0</v>
      </c>
    </row>
    <row r="2228" spans="8:76" hidden="1" outlineLevel="1" x14ac:dyDescent="0.3">
      <c r="H2228" s="16" t="str">
        <v>0 - BM Costs</v>
      </c>
      <c r="L2228" s="16" t="str">
        <v>0 - BM Port</v>
      </c>
      <c r="N2228" s="16" t="str">
        <v>0 - Port Assets</v>
      </c>
      <c r="O2228" s="11"/>
      <c r="P2228" s="11"/>
      <c r="Q2228" s="11"/>
      <c r="R2228" s="11"/>
      <c r="S2228" s="11"/>
      <c r="T2228" s="11"/>
      <c r="U2228" s="11"/>
      <c r="V2228" s="11"/>
      <c r="W2228" s="11"/>
      <c r="X2228" s="11"/>
      <c r="Y2228" s="11"/>
      <c r="Z2228" s="11"/>
      <c r="AA2228" s="11"/>
      <c r="AB2228" s="11"/>
      <c r="AC2228" s="11"/>
      <c r="AD2228" s="11"/>
      <c r="AE2228" s="11"/>
      <c r="AF2228" s="11"/>
      <c r="AG2228" s="11"/>
      <c r="AH2228" s="11"/>
      <c r="AI2228" s="11"/>
      <c r="AJ2228" s="11"/>
      <c r="AK2228" s="11"/>
      <c r="AL2228" s="11"/>
      <c r="AM2228" s="11"/>
      <c r="AN2228" s="11"/>
      <c r="AO2228" s="11"/>
      <c r="AP2228" s="11"/>
      <c r="AQ2228" s="11"/>
      <c r="AR2228" s="11"/>
      <c r="AS2228" s="11"/>
      <c r="AT2228" s="11"/>
      <c r="AU2228" s="11"/>
      <c r="AV2228" s="11"/>
      <c r="AW2228" s="11"/>
      <c r="AX2228" s="11"/>
      <c r="AY2228" s="11"/>
      <c r="AZ2228" s="11"/>
      <c r="BA2228" s="11"/>
      <c r="BB2228" s="11"/>
      <c r="BC2228" s="11"/>
      <c r="BD2228" s="11"/>
      <c r="BE2228" s="11"/>
      <c r="BF2228" s="11"/>
      <c r="BG2228" s="11"/>
      <c r="BH2228" s="11"/>
      <c r="BI2228" s="11"/>
      <c r="BJ2228" s="11"/>
      <c r="BK2228" s="11"/>
      <c r="BL2228" s="11"/>
      <c r="BM2228" s="11"/>
      <c r="BN2228" s="11"/>
      <c r="BO2228" s="11"/>
      <c r="BP2228" s="11"/>
      <c r="BQ2228" s="11"/>
      <c r="BR2228" s="16" t="str">
        <v>0- Port Costs</v>
      </c>
      <c r="BV2228" s="16" t="str">
        <v>0- Port Value</v>
      </c>
      <c r="BW2228" s="11"/>
      <c r="BX2228" s="16" t="str">
        <v>0</v>
      </c>
    </row>
    <row r="2229" spans="8:76" hidden="1" outlineLevel="1" x14ac:dyDescent="0.3">
      <c r="H2229" s="16" t="str">
        <v>0 - BM Costs</v>
      </c>
      <c r="L2229" s="16" t="str">
        <v>0 - BM Port</v>
      </c>
      <c r="N2229" s="16" t="str">
        <v>0 - Port Assets</v>
      </c>
      <c r="O2229" s="11"/>
      <c r="P2229" s="11"/>
      <c r="Q2229" s="11"/>
      <c r="R2229" s="11"/>
      <c r="S2229" s="11"/>
      <c r="T2229" s="11"/>
      <c r="U2229" s="11"/>
      <c r="V2229" s="11"/>
      <c r="W2229" s="11"/>
      <c r="X2229" s="11"/>
      <c r="Y2229" s="11"/>
      <c r="Z2229" s="11"/>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c r="BC2229" s="11"/>
      <c r="BD2229" s="11"/>
      <c r="BE2229" s="11"/>
      <c r="BF2229" s="11"/>
      <c r="BG2229" s="11"/>
      <c r="BH2229" s="11"/>
      <c r="BI2229" s="11"/>
      <c r="BJ2229" s="11"/>
      <c r="BK2229" s="11"/>
      <c r="BL2229" s="11"/>
      <c r="BM2229" s="11"/>
      <c r="BN2229" s="11"/>
      <c r="BO2229" s="11"/>
      <c r="BP2229" s="11"/>
      <c r="BQ2229" s="11"/>
      <c r="BR2229" s="16" t="str">
        <v>0- Port Costs</v>
      </c>
      <c r="BV2229" s="16" t="str">
        <v>0- Port Value</v>
      </c>
      <c r="BW2229" s="11"/>
      <c r="BX2229" s="16" t="str">
        <v>0</v>
      </c>
    </row>
    <row r="2230" spans="8:76" hidden="1" outlineLevel="1" x14ac:dyDescent="0.3">
      <c r="H2230" s="16" t="str">
        <v>0 - BM Costs</v>
      </c>
      <c r="L2230" s="16" t="str">
        <v>0 - BM Port</v>
      </c>
      <c r="N2230" s="16" t="str">
        <v>0 - Port Assets</v>
      </c>
      <c r="O2230" s="11"/>
      <c r="P2230" s="11"/>
      <c r="Q2230" s="11"/>
      <c r="R2230" s="11"/>
      <c r="S2230" s="11"/>
      <c r="T2230" s="11"/>
      <c r="U2230" s="11"/>
      <c r="V2230" s="11"/>
      <c r="W2230" s="11"/>
      <c r="X2230" s="11"/>
      <c r="Y2230" s="11"/>
      <c r="Z2230" s="11"/>
      <c r="AA2230" s="11"/>
      <c r="AB2230" s="11"/>
      <c r="AC2230" s="11"/>
      <c r="AD2230" s="11"/>
      <c r="AE2230" s="11"/>
      <c r="AF2230" s="11"/>
      <c r="AG2230" s="11"/>
      <c r="AH2230" s="11"/>
      <c r="AI2230" s="11"/>
      <c r="AJ2230" s="11"/>
      <c r="AK2230" s="11"/>
      <c r="AL2230" s="11"/>
      <c r="AM2230" s="11"/>
      <c r="AN2230" s="11"/>
      <c r="AO2230" s="11"/>
      <c r="AP2230" s="11"/>
      <c r="AQ2230" s="11"/>
      <c r="AR2230" s="11"/>
      <c r="AS2230" s="11"/>
      <c r="AT2230" s="11"/>
      <c r="AU2230" s="11"/>
      <c r="AV2230" s="11"/>
      <c r="AW2230" s="11"/>
      <c r="AX2230" s="11"/>
      <c r="AY2230" s="11"/>
      <c r="AZ2230" s="11"/>
      <c r="BA2230" s="11"/>
      <c r="BB2230" s="11"/>
      <c r="BC2230" s="11"/>
      <c r="BD2230" s="11"/>
      <c r="BE2230" s="11"/>
      <c r="BF2230" s="11"/>
      <c r="BG2230" s="11"/>
      <c r="BH2230" s="11"/>
      <c r="BI2230" s="11"/>
      <c r="BJ2230" s="11"/>
      <c r="BK2230" s="11"/>
      <c r="BL2230" s="11"/>
      <c r="BM2230" s="11"/>
      <c r="BN2230" s="11"/>
      <c r="BO2230" s="11"/>
      <c r="BP2230" s="11"/>
      <c r="BQ2230" s="11"/>
      <c r="BR2230" s="16" t="str">
        <v>0- Port Costs</v>
      </c>
      <c r="BV2230" s="16" t="str">
        <v>0- Port Value</v>
      </c>
      <c r="BW2230" s="11"/>
      <c r="BX2230" s="16" t="str">
        <v>0</v>
      </c>
    </row>
    <row r="2231" spans="8:76" hidden="1" outlineLevel="1" x14ac:dyDescent="0.3">
      <c r="H2231" s="16" t="str">
        <v>0 - BM Costs</v>
      </c>
      <c r="L2231" s="16" t="str">
        <v>0 - BM Port</v>
      </c>
      <c r="N2231" s="16" t="str">
        <v>0 - Port Assets</v>
      </c>
      <c r="O2231" s="11"/>
      <c r="P2231" s="11"/>
      <c r="Q2231" s="11"/>
      <c r="R2231" s="11"/>
      <c r="S2231" s="11"/>
      <c r="T2231" s="11"/>
      <c r="U2231" s="11"/>
      <c r="V2231" s="11"/>
      <c r="W2231" s="11"/>
      <c r="X2231" s="11"/>
      <c r="Y2231" s="11"/>
      <c r="Z2231" s="11"/>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c r="BC2231" s="11"/>
      <c r="BD2231" s="11"/>
      <c r="BE2231" s="11"/>
      <c r="BF2231" s="11"/>
      <c r="BG2231" s="11"/>
      <c r="BH2231" s="11"/>
      <c r="BI2231" s="11"/>
      <c r="BJ2231" s="11"/>
      <c r="BK2231" s="11"/>
      <c r="BL2231" s="11"/>
      <c r="BM2231" s="11"/>
      <c r="BN2231" s="11"/>
      <c r="BO2231" s="11"/>
      <c r="BP2231" s="11"/>
      <c r="BQ2231" s="11"/>
      <c r="BR2231" s="16" t="str">
        <v>0- Port Costs</v>
      </c>
      <c r="BV2231" s="16" t="str">
        <v>0- Port Value</v>
      </c>
      <c r="BW2231" s="11"/>
      <c r="BX2231" s="16" t="str">
        <v>0</v>
      </c>
    </row>
    <row r="2232" spans="8:76" hidden="1" outlineLevel="1" x14ac:dyDescent="0.3">
      <c r="H2232" s="16" t="str">
        <v>0 - BM Costs</v>
      </c>
      <c r="L2232" s="16" t="str">
        <v>0 - BM Port</v>
      </c>
      <c r="N2232" s="16" t="str">
        <v>0 - Port Assets</v>
      </c>
      <c r="O2232" s="11"/>
      <c r="P2232" s="11"/>
      <c r="Q2232" s="11"/>
      <c r="R2232" s="11"/>
      <c r="S2232" s="11"/>
      <c r="T2232" s="11"/>
      <c r="U2232" s="11"/>
      <c r="V2232" s="11"/>
      <c r="W2232" s="11"/>
      <c r="X2232" s="11"/>
      <c r="Y2232" s="11"/>
      <c r="Z2232" s="11"/>
      <c r="AA2232" s="11"/>
      <c r="AB2232" s="11"/>
      <c r="AC2232" s="11"/>
      <c r="AD2232" s="11"/>
      <c r="AE2232" s="11"/>
      <c r="AF2232" s="11"/>
      <c r="AG2232" s="11"/>
      <c r="AH2232" s="11"/>
      <c r="AI2232" s="11"/>
      <c r="AJ2232" s="11"/>
      <c r="AK2232" s="11"/>
      <c r="AL2232" s="11"/>
      <c r="AM2232" s="11"/>
      <c r="AN2232" s="11"/>
      <c r="AO2232" s="11"/>
      <c r="AP2232" s="11"/>
      <c r="AQ2232" s="11"/>
      <c r="AR2232" s="11"/>
      <c r="AS2232" s="11"/>
      <c r="AT2232" s="11"/>
      <c r="AU2232" s="11"/>
      <c r="AV2232" s="11"/>
      <c r="AW2232" s="11"/>
      <c r="AX2232" s="11"/>
      <c r="AY2232" s="11"/>
      <c r="AZ2232" s="11"/>
      <c r="BA2232" s="11"/>
      <c r="BB2232" s="11"/>
      <c r="BC2232" s="11"/>
      <c r="BD2232" s="11"/>
      <c r="BE2232" s="11"/>
      <c r="BF2232" s="11"/>
      <c r="BG2232" s="11"/>
      <c r="BH2232" s="11"/>
      <c r="BI2232" s="11"/>
      <c r="BJ2232" s="11"/>
      <c r="BK2232" s="11"/>
      <c r="BL2232" s="11"/>
      <c r="BM2232" s="11"/>
      <c r="BN2232" s="11"/>
      <c r="BO2232" s="11"/>
      <c r="BP2232" s="11"/>
      <c r="BQ2232" s="11"/>
      <c r="BR2232" s="16" t="str">
        <v>0- Port Costs</v>
      </c>
      <c r="BV2232" s="16" t="str">
        <v>0- Port Value</v>
      </c>
      <c r="BW2232" s="11"/>
      <c r="BX2232" s="16" t="str">
        <v>0</v>
      </c>
    </row>
    <row r="2233" spans="8:76" hidden="1" outlineLevel="1" x14ac:dyDescent="0.3">
      <c r="H2233" s="16" t="str">
        <v>0 - BM Costs</v>
      </c>
      <c r="L2233" s="16" t="str">
        <v>0 - BM Port</v>
      </c>
      <c r="N2233" s="16" t="str">
        <v>0 - Port Assets</v>
      </c>
      <c r="O2233" s="11"/>
      <c r="P2233" s="11"/>
      <c r="Q2233" s="11"/>
      <c r="R2233" s="11"/>
      <c r="S2233" s="11"/>
      <c r="T2233" s="11"/>
      <c r="U2233" s="11"/>
      <c r="V2233" s="11"/>
      <c r="W2233" s="11"/>
      <c r="X2233" s="11"/>
      <c r="Y2233" s="11"/>
      <c r="Z2233" s="11"/>
      <c r="AA2233" s="11"/>
      <c r="AB2233" s="11"/>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c r="BC2233" s="11"/>
      <c r="BD2233" s="11"/>
      <c r="BE2233" s="11"/>
      <c r="BF2233" s="11"/>
      <c r="BG2233" s="11"/>
      <c r="BH2233" s="11"/>
      <c r="BI2233" s="11"/>
      <c r="BJ2233" s="11"/>
      <c r="BK2233" s="11"/>
      <c r="BL2233" s="11"/>
      <c r="BM2233" s="11"/>
      <c r="BN2233" s="11"/>
      <c r="BO2233" s="11"/>
      <c r="BP2233" s="11"/>
      <c r="BQ2233" s="11"/>
      <c r="BR2233" s="16" t="str">
        <v>0- Port Costs</v>
      </c>
      <c r="BV2233" s="16" t="str">
        <v>0- Port Value</v>
      </c>
      <c r="BW2233" s="11"/>
      <c r="BX2233" s="16" t="str">
        <v>0</v>
      </c>
    </row>
    <row r="2234" spans="8:76" hidden="1" outlineLevel="1" x14ac:dyDescent="0.3">
      <c r="H2234" s="16" t="str">
        <v>0 - BM Costs</v>
      </c>
      <c r="L2234" s="16" t="str">
        <v>0 - BM Port</v>
      </c>
      <c r="N2234" s="16" t="str">
        <v>0 - Port Assets</v>
      </c>
      <c r="O2234" s="11"/>
      <c r="P2234" s="11"/>
      <c r="Q2234" s="11"/>
      <c r="R2234" s="11"/>
      <c r="S2234" s="11"/>
      <c r="T2234" s="11"/>
      <c r="U2234" s="11"/>
      <c r="V2234" s="11"/>
      <c r="W2234" s="11"/>
      <c r="X2234" s="11"/>
      <c r="Y2234" s="11"/>
      <c r="Z2234" s="11"/>
      <c r="AA2234" s="11"/>
      <c r="AB2234" s="11"/>
      <c r="AC2234" s="11"/>
      <c r="AD2234" s="11"/>
      <c r="AE2234" s="11"/>
      <c r="AF2234" s="11"/>
      <c r="AG2234" s="11"/>
      <c r="AH2234" s="11"/>
      <c r="AI2234" s="11"/>
      <c r="AJ2234" s="11"/>
      <c r="AK2234" s="11"/>
      <c r="AL2234" s="11"/>
      <c r="AM2234" s="11"/>
      <c r="AN2234" s="11"/>
      <c r="AO2234" s="11"/>
      <c r="AP2234" s="11"/>
      <c r="AQ2234" s="11"/>
      <c r="AR2234" s="11"/>
      <c r="AS2234" s="11"/>
      <c r="AT2234" s="11"/>
      <c r="AU2234" s="11"/>
      <c r="AV2234" s="11"/>
      <c r="AW2234" s="11"/>
      <c r="AX2234" s="11"/>
      <c r="AY2234" s="11"/>
      <c r="AZ2234" s="11"/>
      <c r="BA2234" s="11"/>
      <c r="BB2234" s="11"/>
      <c r="BC2234" s="11"/>
      <c r="BD2234" s="11"/>
      <c r="BE2234" s="11"/>
      <c r="BF2234" s="11"/>
      <c r="BG2234" s="11"/>
      <c r="BH2234" s="11"/>
      <c r="BI2234" s="11"/>
      <c r="BJ2234" s="11"/>
      <c r="BK2234" s="11"/>
      <c r="BL2234" s="11"/>
      <c r="BM2234" s="11"/>
      <c r="BN2234" s="11"/>
      <c r="BO2234" s="11"/>
      <c r="BP2234" s="11"/>
      <c r="BQ2234" s="11"/>
      <c r="BR2234" s="16" t="str">
        <v>0- Port Costs</v>
      </c>
      <c r="BV2234" s="16" t="str">
        <v>0- Port Value</v>
      </c>
      <c r="BW2234" s="11"/>
      <c r="BX2234" s="16" t="str">
        <v>0</v>
      </c>
    </row>
    <row r="2235" spans="8:76" hidden="1" outlineLevel="1" x14ac:dyDescent="0.3">
      <c r="H2235" s="16" t="str">
        <v>0 - BM Costs</v>
      </c>
      <c r="L2235" s="16" t="str">
        <v>0 - BM Port</v>
      </c>
      <c r="N2235" s="16" t="str">
        <v>0 - Port Assets</v>
      </c>
      <c r="O2235" s="11"/>
      <c r="P2235" s="11"/>
      <c r="Q2235" s="11"/>
      <c r="R2235" s="11"/>
      <c r="S2235" s="11"/>
      <c r="T2235" s="11"/>
      <c r="U2235" s="11"/>
      <c r="V2235" s="11"/>
      <c r="W2235" s="11"/>
      <c r="X2235" s="11"/>
      <c r="Y2235" s="11"/>
      <c r="Z2235" s="11"/>
      <c r="AA2235" s="11"/>
      <c r="AB2235" s="11"/>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c r="BC2235" s="11"/>
      <c r="BD2235" s="11"/>
      <c r="BE2235" s="11"/>
      <c r="BF2235" s="11"/>
      <c r="BG2235" s="11"/>
      <c r="BH2235" s="11"/>
      <c r="BI2235" s="11"/>
      <c r="BJ2235" s="11"/>
      <c r="BK2235" s="11"/>
      <c r="BL2235" s="11"/>
      <c r="BM2235" s="11"/>
      <c r="BN2235" s="11"/>
      <c r="BO2235" s="11"/>
      <c r="BP2235" s="11"/>
      <c r="BQ2235" s="11"/>
      <c r="BR2235" s="16" t="str">
        <v>0- Port Costs</v>
      </c>
      <c r="BV2235" s="16" t="str">
        <v>0- Port Value</v>
      </c>
      <c r="BW2235" s="11"/>
      <c r="BX2235" s="16" t="str">
        <v>0</v>
      </c>
    </row>
    <row r="2236" spans="8:76" hidden="1" outlineLevel="1" x14ac:dyDescent="0.3">
      <c r="H2236" s="16" t="str">
        <v>0 - BM Costs</v>
      </c>
      <c r="L2236" s="16" t="str">
        <v>0 - BM Port</v>
      </c>
      <c r="N2236" s="16" t="str">
        <v>0 - Port Assets</v>
      </c>
      <c r="O2236" s="11"/>
      <c r="P2236" s="11"/>
      <c r="Q2236" s="11"/>
      <c r="R2236" s="11"/>
      <c r="S2236" s="11"/>
      <c r="T2236" s="11"/>
      <c r="U2236" s="11"/>
      <c r="V2236" s="11"/>
      <c r="W2236" s="11"/>
      <c r="X2236" s="11"/>
      <c r="Y2236" s="11"/>
      <c r="Z2236" s="11"/>
      <c r="AA2236" s="11"/>
      <c r="AB2236" s="11"/>
      <c r="AC2236" s="11"/>
      <c r="AD2236" s="11"/>
      <c r="AE2236" s="11"/>
      <c r="AF2236" s="11"/>
      <c r="AG2236" s="11"/>
      <c r="AH2236" s="11"/>
      <c r="AI2236" s="11"/>
      <c r="AJ2236" s="11"/>
      <c r="AK2236" s="11"/>
      <c r="AL2236" s="11"/>
      <c r="AM2236" s="11"/>
      <c r="AN2236" s="11"/>
      <c r="AO2236" s="11"/>
      <c r="AP2236" s="11"/>
      <c r="AQ2236" s="11"/>
      <c r="AR2236" s="11"/>
      <c r="AS2236" s="11"/>
      <c r="AT2236" s="11"/>
      <c r="AU2236" s="11"/>
      <c r="AV2236" s="11"/>
      <c r="AW2236" s="11"/>
      <c r="AX2236" s="11"/>
      <c r="AY2236" s="11"/>
      <c r="AZ2236" s="11"/>
      <c r="BA2236" s="11"/>
      <c r="BB2236" s="11"/>
      <c r="BC2236" s="11"/>
      <c r="BD2236" s="11"/>
      <c r="BE2236" s="11"/>
      <c r="BF2236" s="11"/>
      <c r="BG2236" s="11"/>
      <c r="BH2236" s="11"/>
      <c r="BI2236" s="11"/>
      <c r="BJ2236" s="11"/>
      <c r="BK2236" s="11"/>
      <c r="BL2236" s="11"/>
      <c r="BM2236" s="11"/>
      <c r="BN2236" s="11"/>
      <c r="BO2236" s="11"/>
      <c r="BP2236" s="11"/>
      <c r="BQ2236" s="11"/>
      <c r="BR2236" s="16" t="str">
        <v>0- Port Costs</v>
      </c>
      <c r="BV2236" s="16" t="str">
        <v>0- Port Value</v>
      </c>
      <c r="BW2236" s="11"/>
      <c r="BX2236" s="16" t="str">
        <v>0</v>
      </c>
    </row>
    <row r="2237" spans="8:76" hidden="1" outlineLevel="1" x14ac:dyDescent="0.3">
      <c r="H2237" s="16" t="str">
        <v>0 - BM Costs</v>
      </c>
      <c r="L2237" s="16" t="str">
        <v>0 - BM Port</v>
      </c>
      <c r="N2237" s="16" t="str">
        <v>0 - Port Assets</v>
      </c>
      <c r="O2237" s="11"/>
      <c r="P2237" s="11"/>
      <c r="Q2237" s="11"/>
      <c r="R2237" s="11"/>
      <c r="S2237" s="11"/>
      <c r="T2237" s="11"/>
      <c r="U2237" s="11"/>
      <c r="V2237" s="11"/>
      <c r="W2237" s="11"/>
      <c r="X2237" s="11"/>
      <c r="Y2237" s="11"/>
      <c r="Z2237" s="11"/>
      <c r="AA2237" s="11"/>
      <c r="AB2237" s="11"/>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c r="BC2237" s="11"/>
      <c r="BD2237" s="11"/>
      <c r="BE2237" s="11"/>
      <c r="BF2237" s="11"/>
      <c r="BG2237" s="11"/>
      <c r="BH2237" s="11"/>
      <c r="BI2237" s="11"/>
      <c r="BJ2237" s="11"/>
      <c r="BK2237" s="11"/>
      <c r="BL2237" s="11"/>
      <c r="BM2237" s="11"/>
      <c r="BN2237" s="11"/>
      <c r="BO2237" s="11"/>
      <c r="BP2237" s="11"/>
      <c r="BQ2237" s="11"/>
      <c r="BR2237" s="16" t="str">
        <v>0- Port Costs</v>
      </c>
      <c r="BV2237" s="16" t="str">
        <v>0- Port Value</v>
      </c>
      <c r="BW2237" s="11"/>
      <c r="BX2237" s="16" t="str">
        <v>0</v>
      </c>
    </row>
    <row r="2238" spans="8:76" hidden="1" outlineLevel="1" x14ac:dyDescent="0.3">
      <c r="H2238" s="16" t="str">
        <v>0 - BM Costs</v>
      </c>
      <c r="L2238" s="16" t="str">
        <v>0 - BM Port</v>
      </c>
      <c r="N2238" s="16" t="str">
        <v>0 - Port Assets</v>
      </c>
      <c r="O2238" s="11"/>
      <c r="P2238" s="11"/>
      <c r="Q2238" s="11"/>
      <c r="R2238" s="11"/>
      <c r="S2238" s="11"/>
      <c r="T2238" s="11"/>
      <c r="U2238" s="11"/>
      <c r="V2238" s="11"/>
      <c r="W2238" s="11"/>
      <c r="X2238" s="11"/>
      <c r="Y2238" s="11"/>
      <c r="Z2238" s="11"/>
      <c r="AA2238" s="11"/>
      <c r="AB2238" s="11"/>
      <c r="AC2238" s="11"/>
      <c r="AD2238" s="11"/>
      <c r="AE2238" s="11"/>
      <c r="AF2238" s="11"/>
      <c r="AG2238" s="11"/>
      <c r="AH2238" s="11"/>
      <c r="AI2238" s="11"/>
      <c r="AJ2238" s="11"/>
      <c r="AK2238" s="11"/>
      <c r="AL2238" s="11"/>
      <c r="AM2238" s="11"/>
      <c r="AN2238" s="11"/>
      <c r="AO2238" s="11"/>
      <c r="AP2238" s="11"/>
      <c r="AQ2238" s="11"/>
      <c r="AR2238" s="11"/>
      <c r="AS2238" s="11"/>
      <c r="AT2238" s="11"/>
      <c r="AU2238" s="11"/>
      <c r="AV2238" s="11"/>
      <c r="AW2238" s="11"/>
      <c r="AX2238" s="11"/>
      <c r="AY2238" s="11"/>
      <c r="AZ2238" s="11"/>
      <c r="BA2238" s="11"/>
      <c r="BB2238" s="11"/>
      <c r="BC2238" s="11"/>
      <c r="BD2238" s="11"/>
      <c r="BE2238" s="11"/>
      <c r="BF2238" s="11"/>
      <c r="BG2238" s="11"/>
      <c r="BH2238" s="11"/>
      <c r="BI2238" s="11"/>
      <c r="BJ2238" s="11"/>
      <c r="BK2238" s="11"/>
      <c r="BL2238" s="11"/>
      <c r="BM2238" s="11"/>
      <c r="BN2238" s="11"/>
      <c r="BO2238" s="11"/>
      <c r="BP2238" s="11"/>
      <c r="BQ2238" s="11"/>
      <c r="BR2238" s="16" t="str">
        <v>0- Port Costs</v>
      </c>
      <c r="BV2238" s="16" t="str">
        <v>0- Port Value</v>
      </c>
      <c r="BW2238" s="11"/>
      <c r="BX2238" s="16" t="str">
        <v>0</v>
      </c>
    </row>
    <row r="2239" spans="8:76" hidden="1" outlineLevel="1" x14ac:dyDescent="0.3">
      <c r="H2239" s="16" t="str">
        <v>0 - BM Costs</v>
      </c>
      <c r="L2239" s="16" t="str">
        <v>0 - BM Port</v>
      </c>
      <c r="N2239" s="16" t="str">
        <v>0 - Port Assets</v>
      </c>
      <c r="O2239" s="11"/>
      <c r="P2239" s="11"/>
      <c r="Q2239" s="11"/>
      <c r="R2239" s="11"/>
      <c r="S2239" s="11"/>
      <c r="T2239" s="11"/>
      <c r="U2239" s="11"/>
      <c r="V2239" s="11"/>
      <c r="W2239" s="11"/>
      <c r="X2239" s="11"/>
      <c r="Y2239" s="11"/>
      <c r="Z2239" s="11"/>
      <c r="AA2239" s="11"/>
      <c r="AB2239" s="11"/>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c r="BC2239" s="11"/>
      <c r="BD2239" s="11"/>
      <c r="BE2239" s="11"/>
      <c r="BF2239" s="11"/>
      <c r="BG2239" s="11"/>
      <c r="BH2239" s="11"/>
      <c r="BI2239" s="11"/>
      <c r="BJ2239" s="11"/>
      <c r="BK2239" s="11"/>
      <c r="BL2239" s="11"/>
      <c r="BM2239" s="11"/>
      <c r="BN2239" s="11"/>
      <c r="BO2239" s="11"/>
      <c r="BP2239" s="11"/>
      <c r="BQ2239" s="11"/>
      <c r="BR2239" s="16" t="str">
        <v>0- Port Costs</v>
      </c>
      <c r="BV2239" s="16" t="str">
        <v>0- Port Value</v>
      </c>
      <c r="BW2239" s="11"/>
      <c r="BX2239" s="16" t="str">
        <v>0</v>
      </c>
    </row>
    <row r="2240" spans="8:76" hidden="1" outlineLevel="1" x14ac:dyDescent="0.3">
      <c r="H2240" s="16" t="str">
        <v>0 - BM Costs</v>
      </c>
      <c r="L2240" s="16" t="str">
        <v>0 - BM Port</v>
      </c>
      <c r="N2240" s="16" t="str">
        <v>0 - Port Assets</v>
      </c>
      <c r="O2240" s="11"/>
      <c r="P2240" s="11"/>
      <c r="Q2240" s="11"/>
      <c r="R2240" s="11"/>
      <c r="S2240" s="11"/>
      <c r="T2240" s="11"/>
      <c r="U2240" s="11"/>
      <c r="V2240" s="11"/>
      <c r="W2240" s="11"/>
      <c r="X2240" s="11"/>
      <c r="Y2240" s="11"/>
      <c r="Z2240" s="11"/>
      <c r="AA2240" s="11"/>
      <c r="AB2240" s="11"/>
      <c r="AC2240" s="11"/>
      <c r="AD2240" s="11"/>
      <c r="AE2240" s="11"/>
      <c r="AF2240" s="11"/>
      <c r="AG2240" s="11"/>
      <c r="AH2240" s="11"/>
      <c r="AI2240" s="11"/>
      <c r="AJ2240" s="11"/>
      <c r="AK2240" s="11"/>
      <c r="AL2240" s="11"/>
      <c r="AM2240" s="11"/>
      <c r="AN2240" s="11"/>
      <c r="AO2240" s="11"/>
      <c r="AP2240" s="11"/>
      <c r="AQ2240" s="11"/>
      <c r="AR2240" s="11"/>
      <c r="AS2240" s="11"/>
      <c r="AT2240" s="11"/>
      <c r="AU2240" s="11"/>
      <c r="AV2240" s="11"/>
      <c r="AW2240" s="11"/>
      <c r="AX2240" s="11"/>
      <c r="AY2240" s="11"/>
      <c r="AZ2240" s="11"/>
      <c r="BA2240" s="11"/>
      <c r="BB2240" s="11"/>
      <c r="BC2240" s="11"/>
      <c r="BD2240" s="11"/>
      <c r="BE2240" s="11"/>
      <c r="BF2240" s="11"/>
      <c r="BG2240" s="11"/>
      <c r="BH2240" s="11"/>
      <c r="BI2240" s="11"/>
      <c r="BJ2240" s="11"/>
      <c r="BK2240" s="11"/>
      <c r="BL2240" s="11"/>
      <c r="BM2240" s="11"/>
      <c r="BN2240" s="11"/>
      <c r="BO2240" s="11"/>
      <c r="BP2240" s="11"/>
      <c r="BQ2240" s="11"/>
      <c r="BR2240" s="16" t="str">
        <v>0- Port Costs</v>
      </c>
      <c r="BV2240" s="16" t="str">
        <v>0- Port Value</v>
      </c>
      <c r="BW2240" s="11"/>
      <c r="BX2240" s="16" t="str">
        <v>0</v>
      </c>
    </row>
    <row r="2241" spans="8:76" hidden="1" outlineLevel="1" x14ac:dyDescent="0.3">
      <c r="H2241" s="16" t="str">
        <v>0 - BM Costs</v>
      </c>
      <c r="L2241" s="16" t="str">
        <v>0 - BM Port</v>
      </c>
      <c r="N2241" s="16" t="str">
        <v>0 - Port Assets</v>
      </c>
      <c r="O2241" s="11"/>
      <c r="P2241" s="11"/>
      <c r="Q2241" s="11"/>
      <c r="R2241" s="11"/>
      <c r="S2241" s="11"/>
      <c r="T2241" s="11"/>
      <c r="U2241" s="11"/>
      <c r="V2241" s="11"/>
      <c r="W2241" s="11"/>
      <c r="X2241" s="11"/>
      <c r="Y2241" s="11"/>
      <c r="Z2241" s="11"/>
      <c r="AA2241" s="11"/>
      <c r="AB2241" s="11"/>
      <c r="AC2241" s="11"/>
      <c r="AD2241" s="11"/>
      <c r="AE2241" s="11"/>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c r="BC2241" s="11"/>
      <c r="BD2241" s="11"/>
      <c r="BE2241" s="11"/>
      <c r="BF2241" s="11"/>
      <c r="BG2241" s="11"/>
      <c r="BH2241" s="11"/>
      <c r="BI2241" s="11"/>
      <c r="BJ2241" s="11"/>
      <c r="BK2241" s="11"/>
      <c r="BL2241" s="11"/>
      <c r="BM2241" s="11"/>
      <c r="BN2241" s="11"/>
      <c r="BO2241" s="11"/>
      <c r="BP2241" s="11"/>
      <c r="BQ2241" s="11"/>
      <c r="BR2241" s="16" t="str">
        <v>0- Port Costs</v>
      </c>
      <c r="BV2241" s="16" t="str">
        <v>0- Port Value</v>
      </c>
      <c r="BW2241" s="11"/>
      <c r="BX2241" s="16" t="str">
        <v>0</v>
      </c>
    </row>
    <row r="2242" spans="8:76" hidden="1" outlineLevel="1" x14ac:dyDescent="0.3">
      <c r="H2242" s="16" t="str">
        <v>0 - BM Costs</v>
      </c>
      <c r="L2242" s="16" t="str">
        <v>0 - BM Port</v>
      </c>
      <c r="N2242" s="16" t="str">
        <v>0 - Port Assets</v>
      </c>
      <c r="O2242" s="11"/>
      <c r="P2242" s="11"/>
      <c r="Q2242" s="11"/>
      <c r="R2242" s="11"/>
      <c r="S2242" s="11"/>
      <c r="T2242" s="11"/>
      <c r="U2242" s="11"/>
      <c r="V2242" s="11"/>
      <c r="W2242" s="11"/>
      <c r="X2242" s="11"/>
      <c r="Y2242" s="11"/>
      <c r="Z2242" s="11"/>
      <c r="AA2242" s="11"/>
      <c r="AB2242" s="11"/>
      <c r="AC2242" s="11"/>
      <c r="AD2242" s="11"/>
      <c r="AE2242" s="11"/>
      <c r="AF2242" s="11"/>
      <c r="AG2242" s="11"/>
      <c r="AH2242" s="11"/>
      <c r="AI2242" s="11"/>
      <c r="AJ2242" s="11"/>
      <c r="AK2242" s="11"/>
      <c r="AL2242" s="11"/>
      <c r="AM2242" s="11"/>
      <c r="AN2242" s="11"/>
      <c r="AO2242" s="11"/>
      <c r="AP2242" s="11"/>
      <c r="AQ2242" s="11"/>
      <c r="AR2242" s="11"/>
      <c r="AS2242" s="11"/>
      <c r="AT2242" s="11"/>
      <c r="AU2242" s="11"/>
      <c r="AV2242" s="11"/>
      <c r="AW2242" s="11"/>
      <c r="AX2242" s="11"/>
      <c r="AY2242" s="11"/>
      <c r="AZ2242" s="11"/>
      <c r="BA2242" s="11"/>
      <c r="BB2242" s="11"/>
      <c r="BC2242" s="11"/>
      <c r="BD2242" s="11"/>
      <c r="BE2242" s="11"/>
      <c r="BF2242" s="11"/>
      <c r="BG2242" s="11"/>
      <c r="BH2242" s="11"/>
      <c r="BI2242" s="11"/>
      <c r="BJ2242" s="11"/>
      <c r="BK2242" s="11"/>
      <c r="BL2242" s="11"/>
      <c r="BM2242" s="11"/>
      <c r="BN2242" s="11"/>
      <c r="BO2242" s="11"/>
      <c r="BP2242" s="11"/>
      <c r="BQ2242" s="11"/>
      <c r="BR2242" s="16" t="str">
        <v>0- Port Costs</v>
      </c>
      <c r="BV2242" s="16" t="str">
        <v>0- Port Value</v>
      </c>
      <c r="BW2242" s="11"/>
      <c r="BX2242" s="16" t="str">
        <v>0</v>
      </c>
    </row>
    <row r="2243" spans="8:76" hidden="1" outlineLevel="1" x14ac:dyDescent="0.3">
      <c r="H2243" s="16" t="str">
        <v>0 - BM Costs</v>
      </c>
      <c r="L2243" s="16" t="str">
        <v>0 - BM Port</v>
      </c>
      <c r="N2243" s="16" t="str">
        <v>0 - Port Assets</v>
      </c>
      <c r="O2243" s="11"/>
      <c r="P2243" s="11"/>
      <c r="Q2243" s="11"/>
      <c r="R2243" s="11"/>
      <c r="S2243" s="11"/>
      <c r="T2243" s="11"/>
      <c r="U2243" s="11"/>
      <c r="V2243" s="11"/>
      <c r="W2243" s="11"/>
      <c r="X2243" s="11"/>
      <c r="Y2243" s="11"/>
      <c r="Z2243" s="11"/>
      <c r="AA2243" s="11"/>
      <c r="AB2243" s="11"/>
      <c r="AC2243" s="11"/>
      <c r="AD2243" s="11"/>
      <c r="AE2243" s="11"/>
      <c r="AF2243" s="11"/>
      <c r="AG2243" s="11"/>
      <c r="AH2243" s="11"/>
      <c r="AI2243" s="11"/>
      <c r="AJ2243" s="11"/>
      <c r="AK2243" s="11"/>
      <c r="AL2243" s="11"/>
      <c r="AM2243" s="11"/>
      <c r="AN2243" s="11"/>
      <c r="AO2243" s="11"/>
      <c r="AP2243" s="11"/>
      <c r="AQ2243" s="11"/>
      <c r="AR2243" s="11"/>
      <c r="AS2243" s="11"/>
      <c r="AT2243" s="11"/>
      <c r="AU2243" s="11"/>
      <c r="AV2243" s="11"/>
      <c r="AW2243" s="11"/>
      <c r="AX2243" s="11"/>
      <c r="AY2243" s="11"/>
      <c r="AZ2243" s="11"/>
      <c r="BA2243" s="11"/>
      <c r="BB2243" s="11"/>
      <c r="BC2243" s="11"/>
      <c r="BD2243" s="11"/>
      <c r="BE2243" s="11"/>
      <c r="BF2243" s="11"/>
      <c r="BG2243" s="11"/>
      <c r="BH2243" s="11"/>
      <c r="BI2243" s="11"/>
      <c r="BJ2243" s="11"/>
      <c r="BK2243" s="11"/>
      <c r="BL2243" s="11"/>
      <c r="BM2243" s="11"/>
      <c r="BN2243" s="11"/>
      <c r="BO2243" s="11"/>
      <c r="BP2243" s="11"/>
      <c r="BQ2243" s="11"/>
      <c r="BR2243" s="16" t="str">
        <v>0- Port Costs</v>
      </c>
      <c r="BV2243" s="16" t="str">
        <v>0- Port Value</v>
      </c>
      <c r="BW2243" s="11"/>
      <c r="BX2243" s="16" t="str">
        <v>0</v>
      </c>
    </row>
    <row r="2244" spans="8:76" hidden="1" outlineLevel="1" x14ac:dyDescent="0.3">
      <c r="H2244" s="16" t="str">
        <v>0 - BM Costs</v>
      </c>
      <c r="L2244" s="16" t="str">
        <v>0 - BM Port</v>
      </c>
      <c r="N2244" s="16" t="str">
        <v>0 - Port Assets</v>
      </c>
      <c r="O2244" s="11"/>
      <c r="P2244" s="11"/>
      <c r="Q2244" s="11"/>
      <c r="R2244" s="11"/>
      <c r="S2244" s="11"/>
      <c r="T2244" s="11"/>
      <c r="U2244" s="11"/>
      <c r="V2244" s="11"/>
      <c r="W2244" s="11"/>
      <c r="X2244" s="11"/>
      <c r="Y2244" s="11"/>
      <c r="Z2244" s="11"/>
      <c r="AA2244" s="11"/>
      <c r="AB2244" s="11"/>
      <c r="AC2244" s="11"/>
      <c r="AD2244" s="11"/>
      <c r="AE2244" s="11"/>
      <c r="AF2244" s="11"/>
      <c r="AG2244" s="11"/>
      <c r="AH2244" s="11"/>
      <c r="AI2244" s="11"/>
      <c r="AJ2244" s="11"/>
      <c r="AK2244" s="11"/>
      <c r="AL2244" s="11"/>
      <c r="AM2244" s="11"/>
      <c r="AN2244" s="11"/>
      <c r="AO2244" s="11"/>
      <c r="AP2244" s="11"/>
      <c r="AQ2244" s="11"/>
      <c r="AR2244" s="11"/>
      <c r="AS2244" s="11"/>
      <c r="AT2244" s="11"/>
      <c r="AU2244" s="11"/>
      <c r="AV2244" s="11"/>
      <c r="AW2244" s="11"/>
      <c r="AX2244" s="11"/>
      <c r="AY2244" s="11"/>
      <c r="AZ2244" s="11"/>
      <c r="BA2244" s="11"/>
      <c r="BB2244" s="11"/>
      <c r="BC2244" s="11"/>
      <c r="BD2244" s="11"/>
      <c r="BE2244" s="11"/>
      <c r="BF2244" s="11"/>
      <c r="BG2244" s="11"/>
      <c r="BH2244" s="11"/>
      <c r="BI2244" s="11"/>
      <c r="BJ2244" s="11"/>
      <c r="BK2244" s="11"/>
      <c r="BL2244" s="11"/>
      <c r="BM2244" s="11"/>
      <c r="BN2244" s="11"/>
      <c r="BO2244" s="11"/>
      <c r="BP2244" s="11"/>
      <c r="BQ2244" s="11"/>
      <c r="BR2244" s="16" t="str">
        <v>0- Port Costs</v>
      </c>
      <c r="BV2244" s="16" t="str">
        <v>0- Port Value</v>
      </c>
      <c r="BW2244" s="11"/>
      <c r="BX2244" s="16" t="str">
        <v>0</v>
      </c>
    </row>
    <row r="2245" spans="8:76" hidden="1" outlineLevel="1" x14ac:dyDescent="0.3">
      <c r="H2245" s="16" t="str">
        <v>0 - BM Costs</v>
      </c>
      <c r="L2245" s="16" t="str">
        <v>0 - BM Port</v>
      </c>
      <c r="N2245" s="16" t="str">
        <v>0 - Port Assets</v>
      </c>
      <c r="O2245" s="11"/>
      <c r="P2245" s="11"/>
      <c r="Q2245" s="11"/>
      <c r="R2245" s="11"/>
      <c r="S2245" s="11"/>
      <c r="T2245" s="11"/>
      <c r="U2245" s="11"/>
      <c r="V2245" s="11"/>
      <c r="W2245" s="11"/>
      <c r="X2245" s="11"/>
      <c r="Y2245" s="11"/>
      <c r="Z2245" s="11"/>
      <c r="AA2245" s="11"/>
      <c r="AB2245" s="11"/>
      <c r="AC2245" s="11"/>
      <c r="AD2245" s="11"/>
      <c r="AE2245" s="11"/>
      <c r="AF2245" s="11"/>
      <c r="AG2245" s="11"/>
      <c r="AH2245" s="11"/>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c r="BC2245" s="11"/>
      <c r="BD2245" s="11"/>
      <c r="BE2245" s="11"/>
      <c r="BF2245" s="11"/>
      <c r="BG2245" s="11"/>
      <c r="BH2245" s="11"/>
      <c r="BI2245" s="11"/>
      <c r="BJ2245" s="11"/>
      <c r="BK2245" s="11"/>
      <c r="BL2245" s="11"/>
      <c r="BM2245" s="11"/>
      <c r="BN2245" s="11"/>
      <c r="BO2245" s="11"/>
      <c r="BP2245" s="11"/>
      <c r="BQ2245" s="11"/>
      <c r="BR2245" s="16" t="str">
        <v>0- Port Costs</v>
      </c>
      <c r="BV2245" s="16" t="str">
        <v>0- Port Value</v>
      </c>
      <c r="BW2245" s="11"/>
      <c r="BX2245" s="16" t="str">
        <v>0</v>
      </c>
    </row>
    <row r="2246" spans="8:76" hidden="1" outlineLevel="1" x14ac:dyDescent="0.3">
      <c r="H2246" s="16" t="str">
        <v>0 - BM Costs</v>
      </c>
      <c r="L2246" s="16" t="str">
        <v>0 - BM Port</v>
      </c>
      <c r="N2246" s="16" t="str">
        <v>0 - Port Assets</v>
      </c>
      <c r="O2246" s="11"/>
      <c r="P2246" s="11"/>
      <c r="Q2246" s="11"/>
      <c r="R2246" s="11"/>
      <c r="S2246" s="11"/>
      <c r="T2246" s="11"/>
      <c r="U2246" s="11"/>
      <c r="V2246" s="11"/>
      <c r="W2246" s="11"/>
      <c r="X2246" s="11"/>
      <c r="Y2246" s="11"/>
      <c r="Z2246" s="11"/>
      <c r="AA2246" s="11"/>
      <c r="AB2246" s="11"/>
      <c r="AC2246" s="11"/>
      <c r="AD2246" s="11"/>
      <c r="AE2246" s="11"/>
      <c r="AF2246" s="11"/>
      <c r="AG2246" s="11"/>
      <c r="AH2246" s="11"/>
      <c r="AI2246" s="11"/>
      <c r="AJ2246" s="11"/>
      <c r="AK2246" s="11"/>
      <c r="AL2246" s="11"/>
      <c r="AM2246" s="11"/>
      <c r="AN2246" s="11"/>
      <c r="AO2246" s="11"/>
      <c r="AP2246" s="11"/>
      <c r="AQ2246" s="11"/>
      <c r="AR2246" s="11"/>
      <c r="AS2246" s="11"/>
      <c r="AT2246" s="11"/>
      <c r="AU2246" s="11"/>
      <c r="AV2246" s="11"/>
      <c r="AW2246" s="11"/>
      <c r="AX2246" s="11"/>
      <c r="AY2246" s="11"/>
      <c r="AZ2246" s="11"/>
      <c r="BA2246" s="11"/>
      <c r="BB2246" s="11"/>
      <c r="BC2246" s="11"/>
      <c r="BD2246" s="11"/>
      <c r="BE2246" s="11"/>
      <c r="BF2246" s="11"/>
      <c r="BG2246" s="11"/>
      <c r="BH2246" s="11"/>
      <c r="BI2246" s="11"/>
      <c r="BJ2246" s="11"/>
      <c r="BK2246" s="11"/>
      <c r="BL2246" s="11"/>
      <c r="BM2246" s="11"/>
      <c r="BN2246" s="11"/>
      <c r="BO2246" s="11"/>
      <c r="BP2246" s="11"/>
      <c r="BQ2246" s="11"/>
      <c r="BR2246" s="16" t="str">
        <v>0- Port Costs</v>
      </c>
      <c r="BV2246" s="16" t="str">
        <v>0- Port Value</v>
      </c>
      <c r="BW2246" s="11"/>
      <c r="BX2246" s="16" t="str">
        <v>0</v>
      </c>
    </row>
    <row r="2247" spans="8:76" hidden="1" outlineLevel="1" x14ac:dyDescent="0.3">
      <c r="H2247" s="16" t="str">
        <v>0 - BM Costs</v>
      </c>
      <c r="L2247" s="16" t="str">
        <v>0 - BM Port</v>
      </c>
      <c r="N2247" s="16" t="str">
        <v>0 - Port Assets</v>
      </c>
      <c r="O2247" s="11"/>
      <c r="P2247" s="11"/>
      <c r="Q2247" s="11"/>
      <c r="R2247" s="11"/>
      <c r="S2247" s="11"/>
      <c r="T2247" s="11"/>
      <c r="U2247" s="11"/>
      <c r="V2247" s="11"/>
      <c r="W2247" s="11"/>
      <c r="X2247" s="11"/>
      <c r="Y2247" s="11"/>
      <c r="Z2247" s="11"/>
      <c r="AA2247" s="11"/>
      <c r="AB2247" s="11"/>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c r="BC2247" s="11"/>
      <c r="BD2247" s="11"/>
      <c r="BE2247" s="11"/>
      <c r="BF2247" s="11"/>
      <c r="BG2247" s="11"/>
      <c r="BH2247" s="11"/>
      <c r="BI2247" s="11"/>
      <c r="BJ2247" s="11"/>
      <c r="BK2247" s="11"/>
      <c r="BL2247" s="11"/>
      <c r="BM2247" s="11"/>
      <c r="BN2247" s="11"/>
      <c r="BO2247" s="11"/>
      <c r="BP2247" s="11"/>
      <c r="BQ2247" s="11"/>
      <c r="BR2247" s="16" t="str">
        <v>0- Port Costs</v>
      </c>
      <c r="BV2247" s="16" t="str">
        <v>0- Port Value</v>
      </c>
      <c r="BW2247" s="11"/>
      <c r="BX2247" s="16" t="str">
        <v>0</v>
      </c>
    </row>
    <row r="2248" spans="8:76" hidden="1" outlineLevel="1" x14ac:dyDescent="0.3">
      <c r="H2248" s="16" t="str">
        <v>0 - BM Costs</v>
      </c>
      <c r="L2248" s="16" t="str">
        <v>0 - BM Port</v>
      </c>
      <c r="N2248" s="16" t="str">
        <v>0 - Port Assets</v>
      </c>
      <c r="O2248" s="11"/>
      <c r="P2248" s="11"/>
      <c r="Q2248" s="11"/>
      <c r="R2248" s="11"/>
      <c r="S2248" s="11"/>
      <c r="T2248" s="11"/>
      <c r="U2248" s="11"/>
      <c r="V2248" s="11"/>
      <c r="W2248" s="11"/>
      <c r="X2248" s="11"/>
      <c r="Y2248" s="11"/>
      <c r="Z2248" s="11"/>
      <c r="AA2248" s="11"/>
      <c r="AB2248" s="11"/>
      <c r="AC2248" s="11"/>
      <c r="AD2248" s="11"/>
      <c r="AE2248" s="11"/>
      <c r="AF2248" s="11"/>
      <c r="AG2248" s="11"/>
      <c r="AH2248" s="11"/>
      <c r="AI2248" s="11"/>
      <c r="AJ2248" s="11"/>
      <c r="AK2248" s="11"/>
      <c r="AL2248" s="11"/>
      <c r="AM2248" s="11"/>
      <c r="AN2248" s="11"/>
      <c r="AO2248" s="11"/>
      <c r="AP2248" s="11"/>
      <c r="AQ2248" s="11"/>
      <c r="AR2248" s="11"/>
      <c r="AS2248" s="11"/>
      <c r="AT2248" s="11"/>
      <c r="AU2248" s="11"/>
      <c r="AV2248" s="11"/>
      <c r="AW2248" s="11"/>
      <c r="AX2248" s="11"/>
      <c r="AY2248" s="11"/>
      <c r="AZ2248" s="11"/>
      <c r="BA2248" s="11"/>
      <c r="BB2248" s="11"/>
      <c r="BC2248" s="11"/>
      <c r="BD2248" s="11"/>
      <c r="BE2248" s="11"/>
      <c r="BF2248" s="11"/>
      <c r="BG2248" s="11"/>
      <c r="BH2248" s="11"/>
      <c r="BI2248" s="11"/>
      <c r="BJ2248" s="11"/>
      <c r="BK2248" s="11"/>
      <c r="BL2248" s="11"/>
      <c r="BM2248" s="11"/>
      <c r="BN2248" s="11"/>
      <c r="BO2248" s="11"/>
      <c r="BP2248" s="11"/>
      <c r="BQ2248" s="11"/>
      <c r="BR2248" s="16" t="str">
        <v>0- Port Costs</v>
      </c>
      <c r="BV2248" s="16" t="str">
        <v>0- Port Value</v>
      </c>
      <c r="BW2248" s="11"/>
      <c r="BX2248" s="16" t="str">
        <v>0</v>
      </c>
    </row>
    <row r="2249" spans="8:76" hidden="1" outlineLevel="1" x14ac:dyDescent="0.3">
      <c r="H2249" s="16" t="str">
        <v>0 - BM Costs</v>
      </c>
      <c r="L2249" s="16" t="str">
        <v>0 - BM Port</v>
      </c>
      <c r="N2249" s="16" t="str">
        <v>0 - Port Assets</v>
      </c>
      <c r="O2249" s="11"/>
      <c r="P2249" s="11"/>
      <c r="Q2249" s="11"/>
      <c r="R2249" s="11"/>
      <c r="S2249" s="11"/>
      <c r="T2249" s="11"/>
      <c r="U2249" s="11"/>
      <c r="V2249" s="11"/>
      <c r="W2249" s="11"/>
      <c r="X2249" s="11"/>
      <c r="Y2249" s="11"/>
      <c r="Z2249" s="11"/>
      <c r="AA2249" s="11"/>
      <c r="AB2249" s="11"/>
      <c r="AC2249" s="11"/>
      <c r="AD2249" s="11"/>
      <c r="AE2249" s="11"/>
      <c r="AF2249" s="11"/>
      <c r="AG2249" s="11"/>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c r="BC2249" s="11"/>
      <c r="BD2249" s="11"/>
      <c r="BE2249" s="11"/>
      <c r="BF2249" s="11"/>
      <c r="BG2249" s="11"/>
      <c r="BH2249" s="11"/>
      <c r="BI2249" s="11"/>
      <c r="BJ2249" s="11"/>
      <c r="BK2249" s="11"/>
      <c r="BL2249" s="11"/>
      <c r="BM2249" s="11"/>
      <c r="BN2249" s="11"/>
      <c r="BO2249" s="11"/>
      <c r="BP2249" s="11"/>
      <c r="BQ2249" s="11"/>
      <c r="BR2249" s="16" t="str">
        <v>0- Port Costs</v>
      </c>
      <c r="BV2249" s="16" t="str">
        <v>0- Port Value</v>
      </c>
      <c r="BW2249" s="11"/>
      <c r="BX2249" s="16" t="str">
        <v>0</v>
      </c>
    </row>
    <row r="2250" spans="8:76" hidden="1" outlineLevel="1" x14ac:dyDescent="0.3">
      <c r="H2250" s="16" t="str">
        <v>0 - BM Costs</v>
      </c>
      <c r="L2250" s="16" t="str">
        <v>0 - BM Port</v>
      </c>
      <c r="N2250" s="16" t="str">
        <v>0 - Port Assets</v>
      </c>
      <c r="O2250" s="11"/>
      <c r="P2250" s="11"/>
      <c r="Q2250" s="11"/>
      <c r="R2250" s="11"/>
      <c r="S2250" s="11"/>
      <c r="T2250" s="11"/>
      <c r="U2250" s="11"/>
      <c r="V2250" s="11"/>
      <c r="W2250" s="11"/>
      <c r="X2250" s="11"/>
      <c r="Y2250" s="11"/>
      <c r="Z2250" s="11"/>
      <c r="AA2250" s="11"/>
      <c r="AB2250" s="11"/>
      <c r="AC2250" s="11"/>
      <c r="AD2250" s="11"/>
      <c r="AE2250" s="11"/>
      <c r="AF2250" s="11"/>
      <c r="AG2250" s="11"/>
      <c r="AH2250" s="11"/>
      <c r="AI2250" s="11"/>
      <c r="AJ2250" s="11"/>
      <c r="AK2250" s="11"/>
      <c r="AL2250" s="11"/>
      <c r="AM2250" s="11"/>
      <c r="AN2250" s="11"/>
      <c r="AO2250" s="11"/>
      <c r="AP2250" s="11"/>
      <c r="AQ2250" s="11"/>
      <c r="AR2250" s="11"/>
      <c r="AS2250" s="11"/>
      <c r="AT2250" s="11"/>
      <c r="AU2250" s="11"/>
      <c r="AV2250" s="11"/>
      <c r="AW2250" s="11"/>
      <c r="AX2250" s="11"/>
      <c r="AY2250" s="11"/>
      <c r="AZ2250" s="11"/>
      <c r="BA2250" s="11"/>
      <c r="BB2250" s="11"/>
      <c r="BC2250" s="11"/>
      <c r="BD2250" s="11"/>
      <c r="BE2250" s="11"/>
      <c r="BF2250" s="11"/>
      <c r="BG2250" s="11"/>
      <c r="BH2250" s="11"/>
      <c r="BI2250" s="11"/>
      <c r="BJ2250" s="11"/>
      <c r="BK2250" s="11"/>
      <c r="BL2250" s="11"/>
      <c r="BM2250" s="11"/>
      <c r="BN2250" s="11"/>
      <c r="BO2250" s="11"/>
      <c r="BP2250" s="11"/>
      <c r="BQ2250" s="11"/>
      <c r="BR2250" s="16" t="str">
        <v>0- Port Costs</v>
      </c>
      <c r="BV2250" s="16" t="str">
        <v>0- Port Value</v>
      </c>
      <c r="BW2250" s="11"/>
      <c r="BX2250" s="16" t="str">
        <v>0</v>
      </c>
    </row>
    <row r="2251" spans="8:76" hidden="1" outlineLevel="1" x14ac:dyDescent="0.3">
      <c r="H2251" s="16" t="str">
        <v>0 - BM Costs</v>
      </c>
      <c r="L2251" s="16" t="str">
        <v>0 - BM Port</v>
      </c>
      <c r="N2251" s="16" t="str">
        <v>0 - Port Assets</v>
      </c>
      <c r="O2251" s="11"/>
      <c r="P2251" s="11"/>
      <c r="Q2251" s="11"/>
      <c r="R2251" s="11"/>
      <c r="S2251" s="11"/>
      <c r="T2251" s="11"/>
      <c r="U2251" s="11"/>
      <c r="V2251" s="11"/>
      <c r="W2251" s="11"/>
      <c r="X2251" s="11"/>
      <c r="Y2251" s="11"/>
      <c r="Z2251" s="11"/>
      <c r="AA2251" s="11"/>
      <c r="AB2251" s="11"/>
      <c r="AC2251" s="11"/>
      <c r="AD2251" s="11"/>
      <c r="AE2251" s="11"/>
      <c r="AF2251" s="11"/>
      <c r="AG2251" s="11"/>
      <c r="AH2251" s="11"/>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c r="BC2251" s="11"/>
      <c r="BD2251" s="11"/>
      <c r="BE2251" s="11"/>
      <c r="BF2251" s="11"/>
      <c r="BG2251" s="11"/>
      <c r="BH2251" s="11"/>
      <c r="BI2251" s="11"/>
      <c r="BJ2251" s="11"/>
      <c r="BK2251" s="11"/>
      <c r="BL2251" s="11"/>
      <c r="BM2251" s="11"/>
      <c r="BN2251" s="11"/>
      <c r="BO2251" s="11"/>
      <c r="BP2251" s="11"/>
      <c r="BQ2251" s="11"/>
      <c r="BR2251" s="16" t="str">
        <v>0- Port Costs</v>
      </c>
      <c r="BV2251" s="16" t="str">
        <v>0- Port Value</v>
      </c>
      <c r="BW2251" s="11"/>
      <c r="BX2251" s="16" t="str">
        <v>0</v>
      </c>
    </row>
    <row r="2252" spans="8:76" hidden="1" outlineLevel="1" x14ac:dyDescent="0.3">
      <c r="H2252" s="16" t="str">
        <v>0 - BM Costs</v>
      </c>
      <c r="L2252" s="16" t="str">
        <v>0 - BM Port</v>
      </c>
      <c r="N2252" s="16" t="str">
        <v>0 - Port Assets</v>
      </c>
      <c r="O2252" s="11"/>
      <c r="P2252" s="11"/>
      <c r="Q2252" s="11"/>
      <c r="R2252" s="11"/>
      <c r="S2252" s="11"/>
      <c r="T2252" s="11"/>
      <c r="U2252" s="11"/>
      <c r="V2252" s="11"/>
      <c r="W2252" s="11"/>
      <c r="X2252" s="11"/>
      <c r="Y2252" s="11"/>
      <c r="Z2252" s="11"/>
      <c r="AA2252" s="11"/>
      <c r="AB2252" s="11"/>
      <c r="AC2252" s="11"/>
      <c r="AD2252" s="11"/>
      <c r="AE2252" s="11"/>
      <c r="AF2252" s="11"/>
      <c r="AG2252" s="11"/>
      <c r="AH2252" s="11"/>
      <c r="AI2252" s="11"/>
      <c r="AJ2252" s="11"/>
      <c r="AK2252" s="11"/>
      <c r="AL2252" s="11"/>
      <c r="AM2252" s="11"/>
      <c r="AN2252" s="11"/>
      <c r="AO2252" s="11"/>
      <c r="AP2252" s="11"/>
      <c r="AQ2252" s="11"/>
      <c r="AR2252" s="11"/>
      <c r="AS2252" s="11"/>
      <c r="AT2252" s="11"/>
      <c r="AU2252" s="11"/>
      <c r="AV2252" s="11"/>
      <c r="AW2252" s="11"/>
      <c r="AX2252" s="11"/>
      <c r="AY2252" s="11"/>
      <c r="AZ2252" s="11"/>
      <c r="BA2252" s="11"/>
      <c r="BB2252" s="11"/>
      <c r="BC2252" s="11"/>
      <c r="BD2252" s="11"/>
      <c r="BE2252" s="11"/>
      <c r="BF2252" s="11"/>
      <c r="BG2252" s="11"/>
      <c r="BH2252" s="11"/>
      <c r="BI2252" s="11"/>
      <c r="BJ2252" s="11"/>
      <c r="BK2252" s="11"/>
      <c r="BL2252" s="11"/>
      <c r="BM2252" s="11"/>
      <c r="BN2252" s="11"/>
      <c r="BO2252" s="11"/>
      <c r="BP2252" s="11"/>
      <c r="BQ2252" s="11"/>
      <c r="BR2252" s="16" t="str">
        <v>0- Port Costs</v>
      </c>
      <c r="BV2252" s="16" t="str">
        <v>0- Port Value</v>
      </c>
      <c r="BW2252" s="11"/>
      <c r="BX2252" s="16" t="str">
        <v>0</v>
      </c>
    </row>
    <row r="2253" spans="8:76" hidden="1" outlineLevel="1" x14ac:dyDescent="0.3">
      <c r="H2253" s="16" t="str">
        <v>0 - BM Costs</v>
      </c>
      <c r="L2253" s="16" t="str">
        <v>0 - BM Port</v>
      </c>
      <c r="N2253" s="16" t="str">
        <v>0 - Port Assets</v>
      </c>
      <c r="O2253" s="11"/>
      <c r="P2253" s="11"/>
      <c r="Q2253" s="11"/>
      <c r="R2253" s="11"/>
      <c r="S2253" s="11"/>
      <c r="T2253" s="11"/>
      <c r="U2253" s="11"/>
      <c r="V2253" s="11"/>
      <c r="W2253" s="11"/>
      <c r="X2253" s="11"/>
      <c r="Y2253" s="11"/>
      <c r="Z2253" s="11"/>
      <c r="AA2253" s="11"/>
      <c r="AB2253" s="11"/>
      <c r="AC2253" s="11"/>
      <c r="AD2253" s="11"/>
      <c r="AE2253" s="11"/>
      <c r="AF2253" s="11"/>
      <c r="AG2253" s="11"/>
      <c r="AH2253" s="11"/>
      <c r="AI2253" s="11"/>
      <c r="AJ2253" s="11"/>
      <c r="AK2253" s="11"/>
      <c r="AL2253" s="11"/>
      <c r="AM2253" s="11"/>
      <c r="AN2253" s="11"/>
      <c r="AO2253" s="11"/>
      <c r="AP2253" s="11"/>
      <c r="AQ2253" s="11"/>
      <c r="AR2253" s="11"/>
      <c r="AS2253" s="11"/>
      <c r="AT2253" s="11"/>
      <c r="AU2253" s="11"/>
      <c r="AV2253" s="11"/>
      <c r="AW2253" s="11"/>
      <c r="AX2253" s="11"/>
      <c r="AY2253" s="11"/>
      <c r="AZ2253" s="11"/>
      <c r="BA2253" s="11"/>
      <c r="BB2253" s="11"/>
      <c r="BC2253" s="11"/>
      <c r="BD2253" s="11"/>
      <c r="BE2253" s="11"/>
      <c r="BF2253" s="11"/>
      <c r="BG2253" s="11"/>
      <c r="BH2253" s="11"/>
      <c r="BI2253" s="11"/>
      <c r="BJ2253" s="11"/>
      <c r="BK2253" s="11"/>
      <c r="BL2253" s="11"/>
      <c r="BM2253" s="11"/>
      <c r="BN2253" s="11"/>
      <c r="BO2253" s="11"/>
      <c r="BP2253" s="11"/>
      <c r="BQ2253" s="11"/>
      <c r="BR2253" s="16" t="str">
        <v>0- Port Costs</v>
      </c>
      <c r="BV2253" s="16" t="str">
        <v>0- Port Value</v>
      </c>
      <c r="BW2253" s="11"/>
      <c r="BX2253" s="16" t="str">
        <v>0</v>
      </c>
    </row>
    <row r="2254" spans="8:76" hidden="1" outlineLevel="1" x14ac:dyDescent="0.3">
      <c r="H2254" s="16" t="str">
        <v>0 - BM Costs</v>
      </c>
      <c r="L2254" s="16" t="str">
        <v>0 - BM Port</v>
      </c>
      <c r="N2254" s="16" t="str">
        <v>0 - Port Assets</v>
      </c>
      <c r="O2254" s="11"/>
      <c r="P2254" s="11"/>
      <c r="Q2254" s="11"/>
      <c r="R2254" s="11"/>
      <c r="S2254" s="11"/>
      <c r="T2254" s="11"/>
      <c r="U2254" s="11"/>
      <c r="V2254" s="11"/>
      <c r="W2254" s="11"/>
      <c r="X2254" s="11"/>
      <c r="Y2254" s="11"/>
      <c r="Z2254" s="11"/>
      <c r="AA2254" s="11"/>
      <c r="AB2254" s="11"/>
      <c r="AC2254" s="11"/>
      <c r="AD2254" s="11"/>
      <c r="AE2254" s="11"/>
      <c r="AF2254" s="11"/>
      <c r="AG2254" s="11"/>
      <c r="AH2254" s="11"/>
      <c r="AI2254" s="11"/>
      <c r="AJ2254" s="11"/>
      <c r="AK2254" s="11"/>
      <c r="AL2254" s="11"/>
      <c r="AM2254" s="11"/>
      <c r="AN2254" s="11"/>
      <c r="AO2254" s="11"/>
      <c r="AP2254" s="11"/>
      <c r="AQ2254" s="11"/>
      <c r="AR2254" s="11"/>
      <c r="AS2254" s="11"/>
      <c r="AT2254" s="11"/>
      <c r="AU2254" s="11"/>
      <c r="AV2254" s="11"/>
      <c r="AW2254" s="11"/>
      <c r="AX2254" s="11"/>
      <c r="AY2254" s="11"/>
      <c r="AZ2254" s="11"/>
      <c r="BA2254" s="11"/>
      <c r="BB2254" s="11"/>
      <c r="BC2254" s="11"/>
      <c r="BD2254" s="11"/>
      <c r="BE2254" s="11"/>
      <c r="BF2254" s="11"/>
      <c r="BG2254" s="11"/>
      <c r="BH2254" s="11"/>
      <c r="BI2254" s="11"/>
      <c r="BJ2254" s="11"/>
      <c r="BK2254" s="11"/>
      <c r="BL2254" s="11"/>
      <c r="BM2254" s="11"/>
      <c r="BN2254" s="11"/>
      <c r="BO2254" s="11"/>
      <c r="BP2254" s="11"/>
      <c r="BQ2254" s="11"/>
      <c r="BR2254" s="16" t="str">
        <v>0- Port Costs</v>
      </c>
      <c r="BV2254" s="16" t="str">
        <v>0- Port Value</v>
      </c>
      <c r="BW2254" s="11"/>
      <c r="BX2254" s="16" t="str">
        <v>0</v>
      </c>
    </row>
    <row r="2255" spans="8:76" hidden="1" outlineLevel="1" x14ac:dyDescent="0.3">
      <c r="H2255" s="16" t="str">
        <v>0 - BM Costs</v>
      </c>
      <c r="L2255" s="16" t="str">
        <v>0 - BM Port</v>
      </c>
      <c r="N2255" s="16" t="str">
        <v>0 - Port Assets</v>
      </c>
      <c r="O2255" s="11"/>
      <c r="P2255" s="11"/>
      <c r="Q2255" s="11"/>
      <c r="R2255" s="11"/>
      <c r="S2255" s="11"/>
      <c r="T2255" s="11"/>
      <c r="U2255" s="11"/>
      <c r="V2255" s="11"/>
      <c r="W2255" s="11"/>
      <c r="X2255" s="11"/>
      <c r="Y2255" s="11"/>
      <c r="Z2255" s="11"/>
      <c r="AA2255" s="11"/>
      <c r="AB2255" s="11"/>
      <c r="AC2255" s="11"/>
      <c r="AD2255" s="11"/>
      <c r="AE2255" s="11"/>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c r="BC2255" s="11"/>
      <c r="BD2255" s="11"/>
      <c r="BE2255" s="11"/>
      <c r="BF2255" s="11"/>
      <c r="BG2255" s="11"/>
      <c r="BH2255" s="11"/>
      <c r="BI2255" s="11"/>
      <c r="BJ2255" s="11"/>
      <c r="BK2255" s="11"/>
      <c r="BL2255" s="11"/>
      <c r="BM2255" s="11"/>
      <c r="BN2255" s="11"/>
      <c r="BO2255" s="11"/>
      <c r="BP2255" s="11"/>
      <c r="BQ2255" s="11"/>
      <c r="BR2255" s="16" t="str">
        <v>0- Port Costs</v>
      </c>
      <c r="BV2255" s="16" t="str">
        <v>0- Port Value</v>
      </c>
      <c r="BW2255" s="11"/>
      <c r="BX2255" s="16" t="str">
        <v>0</v>
      </c>
    </row>
    <row r="2256" spans="8:76" hidden="1" outlineLevel="1" x14ac:dyDescent="0.3">
      <c r="H2256" s="16" t="str">
        <v>0 - BM Costs</v>
      </c>
      <c r="L2256" s="16" t="str">
        <v>0 - BM Port</v>
      </c>
      <c r="N2256" s="16" t="str">
        <v>0 - Port Assets</v>
      </c>
      <c r="O2256" s="11"/>
      <c r="P2256" s="11"/>
      <c r="Q2256" s="11"/>
      <c r="R2256" s="11"/>
      <c r="S2256" s="11"/>
      <c r="T2256" s="11"/>
      <c r="U2256" s="11"/>
      <c r="V2256" s="11"/>
      <c r="W2256" s="11"/>
      <c r="X2256" s="11"/>
      <c r="Y2256" s="11"/>
      <c r="Z2256" s="11"/>
      <c r="AA2256" s="11"/>
      <c r="AB2256" s="11"/>
      <c r="AC2256" s="11"/>
      <c r="AD2256" s="11"/>
      <c r="AE2256" s="11"/>
      <c r="AF2256" s="11"/>
      <c r="AG2256" s="11"/>
      <c r="AH2256" s="11"/>
      <c r="AI2256" s="11"/>
      <c r="AJ2256" s="11"/>
      <c r="AK2256" s="11"/>
      <c r="AL2256" s="11"/>
      <c r="AM2256" s="11"/>
      <c r="AN2256" s="11"/>
      <c r="AO2256" s="11"/>
      <c r="AP2256" s="11"/>
      <c r="AQ2256" s="11"/>
      <c r="AR2256" s="11"/>
      <c r="AS2256" s="11"/>
      <c r="AT2256" s="11"/>
      <c r="AU2256" s="11"/>
      <c r="AV2256" s="11"/>
      <c r="AW2256" s="11"/>
      <c r="AX2256" s="11"/>
      <c r="AY2256" s="11"/>
      <c r="AZ2256" s="11"/>
      <c r="BA2256" s="11"/>
      <c r="BB2256" s="11"/>
      <c r="BC2256" s="11"/>
      <c r="BD2256" s="11"/>
      <c r="BE2256" s="11"/>
      <c r="BF2256" s="11"/>
      <c r="BG2256" s="11"/>
      <c r="BH2256" s="11"/>
      <c r="BI2256" s="11"/>
      <c r="BJ2256" s="11"/>
      <c r="BK2256" s="11"/>
      <c r="BL2256" s="11"/>
      <c r="BM2256" s="11"/>
      <c r="BN2256" s="11"/>
      <c r="BO2256" s="11"/>
      <c r="BP2256" s="11"/>
      <c r="BQ2256" s="11"/>
      <c r="BR2256" s="16" t="str">
        <v>0- Port Costs</v>
      </c>
      <c r="BV2256" s="16" t="str">
        <v>0- Port Value</v>
      </c>
      <c r="BW2256" s="11"/>
      <c r="BX2256" s="16" t="str">
        <v>0</v>
      </c>
    </row>
    <row r="2257" spans="8:76" hidden="1" outlineLevel="1" x14ac:dyDescent="0.3">
      <c r="H2257" s="16" t="str">
        <v>0 - BM Costs</v>
      </c>
      <c r="L2257" s="16" t="str">
        <v>0 - BM Port</v>
      </c>
      <c r="N2257" s="16" t="str">
        <v>0 - Port Assets</v>
      </c>
      <c r="O2257" s="11"/>
      <c r="P2257" s="11"/>
      <c r="Q2257" s="11"/>
      <c r="R2257" s="11"/>
      <c r="S2257" s="11"/>
      <c r="T2257" s="11"/>
      <c r="U2257" s="11"/>
      <c r="V2257" s="11"/>
      <c r="W2257" s="11"/>
      <c r="X2257" s="11"/>
      <c r="Y2257" s="11"/>
      <c r="Z2257" s="11"/>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c r="BC2257" s="11"/>
      <c r="BD2257" s="11"/>
      <c r="BE2257" s="11"/>
      <c r="BF2257" s="11"/>
      <c r="BG2257" s="11"/>
      <c r="BH2257" s="11"/>
      <c r="BI2257" s="11"/>
      <c r="BJ2257" s="11"/>
      <c r="BK2257" s="11"/>
      <c r="BL2257" s="11"/>
      <c r="BM2257" s="11"/>
      <c r="BN2257" s="11"/>
      <c r="BO2257" s="11"/>
      <c r="BP2257" s="11"/>
      <c r="BQ2257" s="11"/>
      <c r="BR2257" s="16" t="str">
        <v>0- Port Costs</v>
      </c>
      <c r="BV2257" s="16" t="str">
        <v>0- Port Value</v>
      </c>
      <c r="BW2257" s="11"/>
      <c r="BX2257" s="16" t="str">
        <v>0</v>
      </c>
    </row>
    <row r="2258" spans="8:76" hidden="1" outlineLevel="1" x14ac:dyDescent="0.3">
      <c r="H2258" s="16" t="str">
        <v>0 - BM Costs</v>
      </c>
      <c r="L2258" s="16" t="str">
        <v>0 - BM Port</v>
      </c>
      <c r="N2258" s="16" t="str">
        <v>0 - Port Assets</v>
      </c>
      <c r="O2258" s="11"/>
      <c r="P2258" s="11"/>
      <c r="Q2258" s="11"/>
      <c r="R2258" s="11"/>
      <c r="S2258" s="11"/>
      <c r="T2258" s="11"/>
      <c r="U2258" s="11"/>
      <c r="V2258" s="11"/>
      <c r="W2258" s="11"/>
      <c r="X2258" s="11"/>
      <c r="Y2258" s="11"/>
      <c r="Z2258" s="11"/>
      <c r="AA2258" s="11"/>
      <c r="AB2258" s="11"/>
      <c r="AC2258" s="11"/>
      <c r="AD2258" s="11"/>
      <c r="AE2258" s="11"/>
      <c r="AF2258" s="11"/>
      <c r="AG2258" s="11"/>
      <c r="AH2258" s="11"/>
      <c r="AI2258" s="11"/>
      <c r="AJ2258" s="11"/>
      <c r="AK2258" s="11"/>
      <c r="AL2258" s="11"/>
      <c r="AM2258" s="11"/>
      <c r="AN2258" s="11"/>
      <c r="AO2258" s="11"/>
      <c r="AP2258" s="11"/>
      <c r="AQ2258" s="11"/>
      <c r="AR2258" s="11"/>
      <c r="AS2258" s="11"/>
      <c r="AT2258" s="11"/>
      <c r="AU2258" s="11"/>
      <c r="AV2258" s="11"/>
      <c r="AW2258" s="11"/>
      <c r="AX2258" s="11"/>
      <c r="AY2258" s="11"/>
      <c r="AZ2258" s="11"/>
      <c r="BA2258" s="11"/>
      <c r="BB2258" s="11"/>
      <c r="BC2258" s="11"/>
      <c r="BD2258" s="11"/>
      <c r="BE2258" s="11"/>
      <c r="BF2258" s="11"/>
      <c r="BG2258" s="11"/>
      <c r="BH2258" s="11"/>
      <c r="BI2258" s="11"/>
      <c r="BJ2258" s="11"/>
      <c r="BK2258" s="11"/>
      <c r="BL2258" s="11"/>
      <c r="BM2258" s="11"/>
      <c r="BN2258" s="11"/>
      <c r="BO2258" s="11"/>
      <c r="BP2258" s="11"/>
      <c r="BQ2258" s="11"/>
      <c r="BR2258" s="16" t="str">
        <v>0- Port Costs</v>
      </c>
      <c r="BV2258" s="16" t="str">
        <v>0- Port Value</v>
      </c>
      <c r="BW2258" s="11"/>
      <c r="BX2258" s="16" t="str">
        <v>0</v>
      </c>
    </row>
    <row r="2259" spans="8:76" hidden="1" outlineLevel="1" x14ac:dyDescent="0.3">
      <c r="H2259" s="16" t="str">
        <v>0 - BM Costs</v>
      </c>
      <c r="L2259" s="16" t="str">
        <v>0 - BM Port</v>
      </c>
      <c r="N2259" s="16" t="str">
        <v>0 - Port Assets</v>
      </c>
      <c r="O2259" s="11"/>
      <c r="P2259" s="11"/>
      <c r="Q2259" s="11"/>
      <c r="R2259" s="11"/>
      <c r="S2259" s="11"/>
      <c r="T2259" s="11"/>
      <c r="U2259" s="11"/>
      <c r="V2259" s="11"/>
      <c r="W2259" s="11"/>
      <c r="X2259" s="11"/>
      <c r="Y2259" s="11"/>
      <c r="Z2259" s="11"/>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c r="BC2259" s="11"/>
      <c r="BD2259" s="11"/>
      <c r="BE2259" s="11"/>
      <c r="BF2259" s="11"/>
      <c r="BG2259" s="11"/>
      <c r="BH2259" s="11"/>
      <c r="BI2259" s="11"/>
      <c r="BJ2259" s="11"/>
      <c r="BK2259" s="11"/>
      <c r="BL2259" s="11"/>
      <c r="BM2259" s="11"/>
      <c r="BN2259" s="11"/>
      <c r="BO2259" s="11"/>
      <c r="BP2259" s="11"/>
      <c r="BQ2259" s="11"/>
      <c r="BR2259" s="16" t="str">
        <v>0- Port Costs</v>
      </c>
      <c r="BV2259" s="16" t="str">
        <v>0- Port Value</v>
      </c>
      <c r="BW2259" s="11"/>
      <c r="BX2259" s="16" t="str">
        <v>0</v>
      </c>
    </row>
    <row r="2260" spans="8:76" hidden="1" outlineLevel="1" x14ac:dyDescent="0.3">
      <c r="H2260" s="16" t="str">
        <v>0 - BM Costs</v>
      </c>
      <c r="L2260" s="16" t="str">
        <v>0 - BM Port</v>
      </c>
      <c r="N2260" s="16" t="str">
        <v>0 - Port Assets</v>
      </c>
      <c r="O2260" s="11"/>
      <c r="P2260" s="11"/>
      <c r="Q2260" s="11"/>
      <c r="R2260" s="11"/>
      <c r="S2260" s="11"/>
      <c r="T2260" s="11"/>
      <c r="U2260" s="11"/>
      <c r="V2260" s="11"/>
      <c r="W2260" s="11"/>
      <c r="X2260" s="11"/>
      <c r="Y2260" s="11"/>
      <c r="Z2260" s="11"/>
      <c r="AA2260" s="11"/>
      <c r="AB2260" s="11"/>
      <c r="AC2260" s="11"/>
      <c r="AD2260" s="11"/>
      <c r="AE2260" s="11"/>
      <c r="AF2260" s="11"/>
      <c r="AG2260" s="11"/>
      <c r="AH2260" s="11"/>
      <c r="AI2260" s="11"/>
      <c r="AJ2260" s="11"/>
      <c r="AK2260" s="11"/>
      <c r="AL2260" s="11"/>
      <c r="AM2260" s="11"/>
      <c r="AN2260" s="11"/>
      <c r="AO2260" s="11"/>
      <c r="AP2260" s="11"/>
      <c r="AQ2260" s="11"/>
      <c r="AR2260" s="11"/>
      <c r="AS2260" s="11"/>
      <c r="AT2260" s="11"/>
      <c r="AU2260" s="11"/>
      <c r="AV2260" s="11"/>
      <c r="AW2260" s="11"/>
      <c r="AX2260" s="11"/>
      <c r="AY2260" s="11"/>
      <c r="AZ2260" s="11"/>
      <c r="BA2260" s="11"/>
      <c r="BB2260" s="11"/>
      <c r="BC2260" s="11"/>
      <c r="BD2260" s="11"/>
      <c r="BE2260" s="11"/>
      <c r="BF2260" s="11"/>
      <c r="BG2260" s="11"/>
      <c r="BH2260" s="11"/>
      <c r="BI2260" s="11"/>
      <c r="BJ2260" s="11"/>
      <c r="BK2260" s="11"/>
      <c r="BL2260" s="11"/>
      <c r="BM2260" s="11"/>
      <c r="BN2260" s="11"/>
      <c r="BO2260" s="11"/>
      <c r="BP2260" s="11"/>
      <c r="BQ2260" s="11"/>
      <c r="BR2260" s="16" t="str">
        <v>0- Port Costs</v>
      </c>
      <c r="BV2260" s="16" t="str">
        <v>0- Port Value</v>
      </c>
      <c r="BW2260" s="11"/>
      <c r="BX2260" s="16" t="str">
        <v>0</v>
      </c>
    </row>
    <row r="2261" spans="8:76" hidden="1" outlineLevel="1" x14ac:dyDescent="0.3">
      <c r="H2261" s="16" t="str">
        <v>0 - BM Costs</v>
      </c>
      <c r="L2261" s="16" t="str">
        <v>0 - BM Port</v>
      </c>
      <c r="N2261" s="16" t="str">
        <v>0 - Port Assets</v>
      </c>
      <c r="O2261" s="11"/>
      <c r="P2261" s="11"/>
      <c r="Q2261" s="11"/>
      <c r="R2261" s="11"/>
      <c r="S2261" s="11"/>
      <c r="T2261" s="11"/>
      <c r="U2261" s="11"/>
      <c r="V2261" s="11"/>
      <c r="W2261" s="11"/>
      <c r="X2261" s="11"/>
      <c r="Y2261" s="11"/>
      <c r="Z2261" s="11"/>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c r="BC2261" s="11"/>
      <c r="BD2261" s="11"/>
      <c r="BE2261" s="11"/>
      <c r="BF2261" s="11"/>
      <c r="BG2261" s="11"/>
      <c r="BH2261" s="11"/>
      <c r="BI2261" s="11"/>
      <c r="BJ2261" s="11"/>
      <c r="BK2261" s="11"/>
      <c r="BL2261" s="11"/>
      <c r="BM2261" s="11"/>
      <c r="BN2261" s="11"/>
      <c r="BO2261" s="11"/>
      <c r="BP2261" s="11"/>
      <c r="BQ2261" s="11"/>
      <c r="BR2261" s="16" t="str">
        <v>0- Port Costs</v>
      </c>
      <c r="BV2261" s="16" t="str">
        <v>0- Port Value</v>
      </c>
      <c r="BW2261" s="11"/>
      <c r="BX2261" s="16" t="str">
        <v>0</v>
      </c>
    </row>
    <row r="2262" spans="8:76" hidden="1" outlineLevel="1" x14ac:dyDescent="0.3">
      <c r="H2262" s="16" t="str">
        <v>0 - BM Costs</v>
      </c>
      <c r="L2262" s="16" t="str">
        <v>0 - BM Port</v>
      </c>
      <c r="N2262" s="16" t="str">
        <v>0 - Port Assets</v>
      </c>
      <c r="O2262" s="11"/>
      <c r="P2262" s="11"/>
      <c r="Q2262" s="11"/>
      <c r="R2262" s="11"/>
      <c r="S2262" s="11"/>
      <c r="T2262" s="11"/>
      <c r="U2262" s="11"/>
      <c r="V2262" s="11"/>
      <c r="W2262" s="11"/>
      <c r="X2262" s="11"/>
      <c r="Y2262" s="11"/>
      <c r="Z2262" s="11"/>
      <c r="AA2262" s="11"/>
      <c r="AB2262" s="11"/>
      <c r="AC2262" s="11"/>
      <c r="AD2262" s="11"/>
      <c r="AE2262" s="11"/>
      <c r="AF2262" s="11"/>
      <c r="AG2262" s="11"/>
      <c r="AH2262" s="11"/>
      <c r="AI2262" s="11"/>
      <c r="AJ2262" s="11"/>
      <c r="AK2262" s="11"/>
      <c r="AL2262" s="11"/>
      <c r="AM2262" s="11"/>
      <c r="AN2262" s="11"/>
      <c r="AO2262" s="11"/>
      <c r="AP2262" s="11"/>
      <c r="AQ2262" s="11"/>
      <c r="AR2262" s="11"/>
      <c r="AS2262" s="11"/>
      <c r="AT2262" s="11"/>
      <c r="AU2262" s="11"/>
      <c r="AV2262" s="11"/>
      <c r="AW2262" s="11"/>
      <c r="AX2262" s="11"/>
      <c r="AY2262" s="11"/>
      <c r="AZ2262" s="11"/>
      <c r="BA2262" s="11"/>
      <c r="BB2262" s="11"/>
      <c r="BC2262" s="11"/>
      <c r="BD2262" s="11"/>
      <c r="BE2262" s="11"/>
      <c r="BF2262" s="11"/>
      <c r="BG2262" s="11"/>
      <c r="BH2262" s="11"/>
      <c r="BI2262" s="11"/>
      <c r="BJ2262" s="11"/>
      <c r="BK2262" s="11"/>
      <c r="BL2262" s="11"/>
      <c r="BM2262" s="11"/>
      <c r="BN2262" s="11"/>
      <c r="BO2262" s="11"/>
      <c r="BP2262" s="11"/>
      <c r="BQ2262" s="11"/>
      <c r="BR2262" s="16" t="str">
        <v>0- Port Costs</v>
      </c>
      <c r="BV2262" s="16" t="str">
        <v>0- Port Value</v>
      </c>
      <c r="BW2262" s="11"/>
      <c r="BX2262" s="16" t="str">
        <v>0</v>
      </c>
    </row>
    <row r="2263" spans="8:76" hidden="1" outlineLevel="1" x14ac:dyDescent="0.3">
      <c r="H2263" s="16" t="str">
        <v>0 - BM Costs</v>
      </c>
      <c r="L2263" s="16" t="str">
        <v>0 - BM Port</v>
      </c>
      <c r="N2263" s="16" t="str">
        <v>0 - Port Assets</v>
      </c>
      <c r="O2263" s="11"/>
      <c r="P2263" s="11"/>
      <c r="Q2263" s="11"/>
      <c r="R2263" s="11"/>
      <c r="S2263" s="11"/>
      <c r="T2263" s="11"/>
      <c r="U2263" s="11"/>
      <c r="V2263" s="11"/>
      <c r="W2263" s="11"/>
      <c r="X2263" s="11"/>
      <c r="Y2263" s="11"/>
      <c r="Z2263" s="11"/>
      <c r="AA2263" s="11"/>
      <c r="AB2263" s="11"/>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c r="BC2263" s="11"/>
      <c r="BD2263" s="11"/>
      <c r="BE2263" s="11"/>
      <c r="BF2263" s="11"/>
      <c r="BG2263" s="11"/>
      <c r="BH2263" s="11"/>
      <c r="BI2263" s="11"/>
      <c r="BJ2263" s="11"/>
      <c r="BK2263" s="11"/>
      <c r="BL2263" s="11"/>
      <c r="BM2263" s="11"/>
      <c r="BN2263" s="11"/>
      <c r="BO2263" s="11"/>
      <c r="BP2263" s="11"/>
      <c r="BQ2263" s="11"/>
      <c r="BR2263" s="16" t="str">
        <v>0- Port Costs</v>
      </c>
      <c r="BV2263" s="16" t="str">
        <v>0- Port Value</v>
      </c>
      <c r="BW2263" s="11"/>
      <c r="BX2263" s="16" t="str">
        <v>0</v>
      </c>
    </row>
    <row r="2264" spans="8:76" hidden="1" outlineLevel="1" x14ac:dyDescent="0.3">
      <c r="H2264" s="16" t="str">
        <v>0 - BM Costs</v>
      </c>
      <c r="L2264" s="16" t="str">
        <v>0 - BM Port</v>
      </c>
      <c r="N2264" s="16" t="str">
        <v>0 - Port Assets</v>
      </c>
      <c r="O2264" s="11"/>
      <c r="P2264" s="11"/>
      <c r="Q2264" s="11"/>
      <c r="R2264" s="11"/>
      <c r="S2264" s="11"/>
      <c r="T2264" s="11"/>
      <c r="U2264" s="11"/>
      <c r="V2264" s="11"/>
      <c r="W2264" s="11"/>
      <c r="X2264" s="11"/>
      <c r="Y2264" s="11"/>
      <c r="Z2264" s="11"/>
      <c r="AA2264" s="11"/>
      <c r="AB2264" s="11"/>
      <c r="AC2264" s="11"/>
      <c r="AD2264" s="11"/>
      <c r="AE2264" s="11"/>
      <c r="AF2264" s="11"/>
      <c r="AG2264" s="11"/>
      <c r="AH2264" s="11"/>
      <c r="AI2264" s="11"/>
      <c r="AJ2264" s="11"/>
      <c r="AK2264" s="11"/>
      <c r="AL2264" s="11"/>
      <c r="AM2264" s="11"/>
      <c r="AN2264" s="11"/>
      <c r="AO2264" s="11"/>
      <c r="AP2264" s="11"/>
      <c r="AQ2264" s="11"/>
      <c r="AR2264" s="11"/>
      <c r="AS2264" s="11"/>
      <c r="AT2264" s="11"/>
      <c r="AU2264" s="11"/>
      <c r="AV2264" s="11"/>
      <c r="AW2264" s="11"/>
      <c r="AX2264" s="11"/>
      <c r="AY2264" s="11"/>
      <c r="AZ2264" s="11"/>
      <c r="BA2264" s="11"/>
      <c r="BB2264" s="11"/>
      <c r="BC2264" s="11"/>
      <c r="BD2264" s="11"/>
      <c r="BE2264" s="11"/>
      <c r="BF2264" s="11"/>
      <c r="BG2264" s="11"/>
      <c r="BH2264" s="11"/>
      <c r="BI2264" s="11"/>
      <c r="BJ2264" s="11"/>
      <c r="BK2264" s="11"/>
      <c r="BL2264" s="11"/>
      <c r="BM2264" s="11"/>
      <c r="BN2264" s="11"/>
      <c r="BO2264" s="11"/>
      <c r="BP2264" s="11"/>
      <c r="BQ2264" s="11"/>
      <c r="BR2264" s="16" t="str">
        <v>0- Port Costs</v>
      </c>
      <c r="BV2264" s="16" t="str">
        <v>0- Port Value</v>
      </c>
      <c r="BW2264" s="11"/>
      <c r="BX2264" s="16" t="str">
        <v>0</v>
      </c>
    </row>
    <row r="2265" spans="8:76" hidden="1" outlineLevel="1" x14ac:dyDescent="0.3">
      <c r="H2265" s="16" t="str">
        <v>0 - BM Costs</v>
      </c>
      <c r="L2265" s="16" t="str">
        <v>0 - BM Port</v>
      </c>
      <c r="N2265" s="16" t="str">
        <v>0 - Port Assets</v>
      </c>
      <c r="O2265" s="11"/>
      <c r="P2265" s="11"/>
      <c r="Q2265" s="11"/>
      <c r="R2265" s="11"/>
      <c r="S2265" s="11"/>
      <c r="T2265" s="11"/>
      <c r="U2265" s="11"/>
      <c r="V2265" s="11"/>
      <c r="W2265" s="11"/>
      <c r="X2265" s="11"/>
      <c r="Y2265" s="11"/>
      <c r="Z2265" s="11"/>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c r="BC2265" s="11"/>
      <c r="BD2265" s="11"/>
      <c r="BE2265" s="11"/>
      <c r="BF2265" s="11"/>
      <c r="BG2265" s="11"/>
      <c r="BH2265" s="11"/>
      <c r="BI2265" s="11"/>
      <c r="BJ2265" s="11"/>
      <c r="BK2265" s="11"/>
      <c r="BL2265" s="11"/>
      <c r="BM2265" s="11"/>
      <c r="BN2265" s="11"/>
      <c r="BO2265" s="11"/>
      <c r="BP2265" s="11"/>
      <c r="BQ2265" s="11"/>
      <c r="BR2265" s="16" t="str">
        <v>0- Port Costs</v>
      </c>
      <c r="BV2265" s="16" t="str">
        <v>0- Port Value</v>
      </c>
      <c r="BW2265" s="11"/>
      <c r="BX2265" s="16" t="str">
        <v>0</v>
      </c>
    </row>
    <row r="2266" spans="8:76" hidden="1" outlineLevel="1" x14ac:dyDescent="0.3">
      <c r="H2266" s="16" t="str">
        <v>0 - BM Costs</v>
      </c>
      <c r="L2266" s="16" t="str">
        <v>0 - BM Port</v>
      </c>
      <c r="N2266" s="16" t="str">
        <v>0 - Port Assets</v>
      </c>
      <c r="O2266" s="11"/>
      <c r="P2266" s="11"/>
      <c r="Q2266" s="11"/>
      <c r="R2266" s="11"/>
      <c r="S2266" s="11"/>
      <c r="T2266" s="11"/>
      <c r="U2266" s="11"/>
      <c r="V2266" s="11"/>
      <c r="W2266" s="11"/>
      <c r="X2266" s="11"/>
      <c r="Y2266" s="11"/>
      <c r="Z2266" s="11"/>
      <c r="AA2266" s="11"/>
      <c r="AB2266" s="11"/>
      <c r="AC2266" s="11"/>
      <c r="AD2266" s="11"/>
      <c r="AE2266" s="11"/>
      <c r="AF2266" s="11"/>
      <c r="AG2266" s="11"/>
      <c r="AH2266" s="11"/>
      <c r="AI2266" s="11"/>
      <c r="AJ2266" s="11"/>
      <c r="AK2266" s="11"/>
      <c r="AL2266" s="11"/>
      <c r="AM2266" s="11"/>
      <c r="AN2266" s="11"/>
      <c r="AO2266" s="11"/>
      <c r="AP2266" s="11"/>
      <c r="AQ2266" s="11"/>
      <c r="AR2266" s="11"/>
      <c r="AS2266" s="11"/>
      <c r="AT2266" s="11"/>
      <c r="AU2266" s="11"/>
      <c r="AV2266" s="11"/>
      <c r="AW2266" s="11"/>
      <c r="AX2266" s="11"/>
      <c r="AY2266" s="11"/>
      <c r="AZ2266" s="11"/>
      <c r="BA2266" s="11"/>
      <c r="BB2266" s="11"/>
      <c r="BC2266" s="11"/>
      <c r="BD2266" s="11"/>
      <c r="BE2266" s="11"/>
      <c r="BF2266" s="11"/>
      <c r="BG2266" s="11"/>
      <c r="BH2266" s="11"/>
      <c r="BI2266" s="11"/>
      <c r="BJ2266" s="11"/>
      <c r="BK2266" s="11"/>
      <c r="BL2266" s="11"/>
      <c r="BM2266" s="11"/>
      <c r="BN2266" s="11"/>
      <c r="BO2266" s="11"/>
      <c r="BP2266" s="11"/>
      <c r="BQ2266" s="11"/>
      <c r="BR2266" s="16" t="str">
        <v>0- Port Costs</v>
      </c>
      <c r="BV2266" s="16" t="str">
        <v>0- Port Value</v>
      </c>
      <c r="BW2266" s="11"/>
      <c r="BX2266" s="16" t="str">
        <v>0</v>
      </c>
    </row>
    <row r="2267" spans="8:76" hidden="1" outlineLevel="1" x14ac:dyDescent="0.3">
      <c r="H2267" s="16" t="str">
        <v>0 - BM Costs</v>
      </c>
      <c r="L2267" s="16" t="str">
        <v>0 - BM Port</v>
      </c>
      <c r="N2267" s="16" t="str">
        <v>0 - Port Assets</v>
      </c>
      <c r="O2267" s="11"/>
      <c r="P2267" s="11"/>
      <c r="Q2267" s="11"/>
      <c r="R2267" s="11"/>
      <c r="S2267" s="11"/>
      <c r="T2267" s="11"/>
      <c r="U2267" s="11"/>
      <c r="V2267" s="11"/>
      <c r="W2267" s="11"/>
      <c r="X2267" s="11"/>
      <c r="Y2267" s="11"/>
      <c r="Z2267" s="11"/>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c r="BC2267" s="11"/>
      <c r="BD2267" s="11"/>
      <c r="BE2267" s="11"/>
      <c r="BF2267" s="11"/>
      <c r="BG2267" s="11"/>
      <c r="BH2267" s="11"/>
      <c r="BI2267" s="11"/>
      <c r="BJ2267" s="11"/>
      <c r="BK2267" s="11"/>
      <c r="BL2267" s="11"/>
      <c r="BM2267" s="11"/>
      <c r="BN2267" s="11"/>
      <c r="BO2267" s="11"/>
      <c r="BP2267" s="11"/>
      <c r="BQ2267" s="11"/>
      <c r="BR2267" s="16" t="str">
        <v>0- Port Costs</v>
      </c>
      <c r="BV2267" s="16" t="str">
        <v>0- Port Value</v>
      </c>
      <c r="BW2267" s="11"/>
      <c r="BX2267" s="16" t="str">
        <v>0</v>
      </c>
    </row>
    <row r="2268" spans="8:76" hidden="1" outlineLevel="1" x14ac:dyDescent="0.3">
      <c r="H2268" s="16" t="str">
        <v>0 - BM Costs</v>
      </c>
      <c r="L2268" s="16" t="str">
        <v>0 - BM Port</v>
      </c>
      <c r="N2268" s="16" t="str">
        <v>0 - Port Assets</v>
      </c>
      <c r="O2268" s="11"/>
      <c r="P2268" s="11"/>
      <c r="Q2268" s="11"/>
      <c r="R2268" s="11"/>
      <c r="S2268" s="11"/>
      <c r="T2268" s="11"/>
      <c r="U2268" s="11"/>
      <c r="V2268" s="11"/>
      <c r="W2268" s="11"/>
      <c r="X2268" s="11"/>
      <c r="Y2268" s="11"/>
      <c r="Z2268" s="11"/>
      <c r="AA2268" s="11"/>
      <c r="AB2268" s="11"/>
      <c r="AC2268" s="11"/>
      <c r="AD2268" s="11"/>
      <c r="AE2268" s="11"/>
      <c r="AF2268" s="11"/>
      <c r="AG2268" s="11"/>
      <c r="AH2268" s="11"/>
      <c r="AI2268" s="11"/>
      <c r="AJ2268" s="11"/>
      <c r="AK2268" s="11"/>
      <c r="AL2268" s="11"/>
      <c r="AM2268" s="11"/>
      <c r="AN2268" s="11"/>
      <c r="AO2268" s="11"/>
      <c r="AP2268" s="11"/>
      <c r="AQ2268" s="11"/>
      <c r="AR2268" s="11"/>
      <c r="AS2268" s="11"/>
      <c r="AT2268" s="11"/>
      <c r="AU2268" s="11"/>
      <c r="AV2268" s="11"/>
      <c r="AW2268" s="11"/>
      <c r="AX2268" s="11"/>
      <c r="AY2268" s="11"/>
      <c r="AZ2268" s="11"/>
      <c r="BA2268" s="11"/>
      <c r="BB2268" s="11"/>
      <c r="BC2268" s="11"/>
      <c r="BD2268" s="11"/>
      <c r="BE2268" s="11"/>
      <c r="BF2268" s="11"/>
      <c r="BG2268" s="11"/>
      <c r="BH2268" s="11"/>
      <c r="BI2268" s="11"/>
      <c r="BJ2268" s="11"/>
      <c r="BK2268" s="11"/>
      <c r="BL2268" s="11"/>
      <c r="BM2268" s="11"/>
      <c r="BN2268" s="11"/>
      <c r="BO2268" s="11"/>
      <c r="BP2268" s="11"/>
      <c r="BQ2268" s="11"/>
      <c r="BR2268" s="16" t="str">
        <v>0- Port Costs</v>
      </c>
      <c r="BV2268" s="16" t="str">
        <v>0- Port Value</v>
      </c>
      <c r="BW2268" s="11"/>
      <c r="BX2268" s="16" t="str">
        <v>0</v>
      </c>
    </row>
    <row r="2269" spans="8:76" hidden="1" outlineLevel="1" x14ac:dyDescent="0.3">
      <c r="H2269" s="16" t="str">
        <v>0 - BM Costs</v>
      </c>
      <c r="L2269" s="16" t="str">
        <v>0 - BM Port</v>
      </c>
      <c r="N2269" s="16" t="str">
        <v>0 - Port Assets</v>
      </c>
      <c r="O2269" s="11"/>
      <c r="P2269" s="11"/>
      <c r="Q2269" s="11"/>
      <c r="R2269" s="11"/>
      <c r="S2269" s="11"/>
      <c r="T2269" s="11"/>
      <c r="U2269" s="11"/>
      <c r="V2269" s="11"/>
      <c r="W2269" s="11"/>
      <c r="X2269" s="11"/>
      <c r="Y2269" s="11"/>
      <c r="Z2269" s="11"/>
      <c r="AA2269" s="11"/>
      <c r="AB2269" s="11"/>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c r="BC2269" s="11"/>
      <c r="BD2269" s="11"/>
      <c r="BE2269" s="11"/>
      <c r="BF2269" s="11"/>
      <c r="BG2269" s="11"/>
      <c r="BH2269" s="11"/>
      <c r="BI2269" s="11"/>
      <c r="BJ2269" s="11"/>
      <c r="BK2269" s="11"/>
      <c r="BL2269" s="11"/>
      <c r="BM2269" s="11"/>
      <c r="BN2269" s="11"/>
      <c r="BO2269" s="11"/>
      <c r="BP2269" s="11"/>
      <c r="BQ2269" s="11"/>
      <c r="BR2269" s="16" t="str">
        <v>0- Port Costs</v>
      </c>
      <c r="BV2269" s="16" t="str">
        <v>0- Port Value</v>
      </c>
      <c r="BW2269" s="11"/>
      <c r="BX2269" s="16" t="str">
        <v>0</v>
      </c>
    </row>
    <row r="2270" spans="8:76" hidden="1" outlineLevel="1" x14ac:dyDescent="0.3">
      <c r="H2270" s="16" t="str">
        <v>0 - BM Costs</v>
      </c>
      <c r="L2270" s="16" t="str">
        <v>0 - BM Port</v>
      </c>
      <c r="N2270" s="16" t="str">
        <v>0 - Port Assets</v>
      </c>
      <c r="O2270" s="11"/>
      <c r="P2270" s="11"/>
      <c r="Q2270" s="11"/>
      <c r="R2270" s="11"/>
      <c r="S2270" s="11"/>
      <c r="T2270" s="11"/>
      <c r="U2270" s="11"/>
      <c r="V2270" s="11"/>
      <c r="W2270" s="11"/>
      <c r="X2270" s="11"/>
      <c r="Y2270" s="11"/>
      <c r="Z2270" s="11"/>
      <c r="AA2270" s="11"/>
      <c r="AB2270" s="11"/>
      <c r="AC2270" s="11"/>
      <c r="AD2270" s="11"/>
      <c r="AE2270" s="11"/>
      <c r="AF2270" s="11"/>
      <c r="AG2270" s="11"/>
      <c r="AH2270" s="11"/>
      <c r="AI2270" s="11"/>
      <c r="AJ2270" s="11"/>
      <c r="AK2270" s="11"/>
      <c r="AL2270" s="11"/>
      <c r="AM2270" s="11"/>
      <c r="AN2270" s="11"/>
      <c r="AO2270" s="11"/>
      <c r="AP2270" s="11"/>
      <c r="AQ2270" s="11"/>
      <c r="AR2270" s="11"/>
      <c r="AS2270" s="11"/>
      <c r="AT2270" s="11"/>
      <c r="AU2270" s="11"/>
      <c r="AV2270" s="11"/>
      <c r="AW2270" s="11"/>
      <c r="AX2270" s="11"/>
      <c r="AY2270" s="11"/>
      <c r="AZ2270" s="11"/>
      <c r="BA2270" s="11"/>
      <c r="BB2270" s="11"/>
      <c r="BC2270" s="11"/>
      <c r="BD2270" s="11"/>
      <c r="BE2270" s="11"/>
      <c r="BF2270" s="11"/>
      <c r="BG2270" s="11"/>
      <c r="BH2270" s="11"/>
      <c r="BI2270" s="11"/>
      <c r="BJ2270" s="11"/>
      <c r="BK2270" s="11"/>
      <c r="BL2270" s="11"/>
      <c r="BM2270" s="11"/>
      <c r="BN2270" s="11"/>
      <c r="BO2270" s="11"/>
      <c r="BP2270" s="11"/>
      <c r="BQ2270" s="11"/>
      <c r="BR2270" s="16" t="str">
        <v>0- Port Costs</v>
      </c>
      <c r="BV2270" s="16" t="str">
        <v>0- Port Value</v>
      </c>
      <c r="BW2270" s="11"/>
      <c r="BX2270" s="16" t="str">
        <v>0</v>
      </c>
    </row>
    <row r="2271" spans="8:76" hidden="1" outlineLevel="1" x14ac:dyDescent="0.3">
      <c r="H2271" s="16" t="str">
        <v>0 - BM Costs</v>
      </c>
      <c r="L2271" s="16" t="str">
        <v>0 - BM Port</v>
      </c>
      <c r="N2271" s="16" t="str">
        <v>0 - Port Assets</v>
      </c>
      <c r="O2271" s="11"/>
      <c r="P2271" s="11"/>
      <c r="Q2271" s="11"/>
      <c r="R2271" s="11"/>
      <c r="S2271" s="11"/>
      <c r="T2271" s="11"/>
      <c r="U2271" s="11"/>
      <c r="V2271" s="11"/>
      <c r="W2271" s="11"/>
      <c r="X2271" s="11"/>
      <c r="Y2271" s="11"/>
      <c r="Z2271" s="11"/>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c r="BC2271" s="11"/>
      <c r="BD2271" s="11"/>
      <c r="BE2271" s="11"/>
      <c r="BF2271" s="11"/>
      <c r="BG2271" s="11"/>
      <c r="BH2271" s="11"/>
      <c r="BI2271" s="11"/>
      <c r="BJ2271" s="11"/>
      <c r="BK2271" s="11"/>
      <c r="BL2271" s="11"/>
      <c r="BM2271" s="11"/>
      <c r="BN2271" s="11"/>
      <c r="BO2271" s="11"/>
      <c r="BP2271" s="11"/>
      <c r="BQ2271" s="11"/>
      <c r="BR2271" s="16" t="str">
        <v>0- Port Costs</v>
      </c>
      <c r="BV2271" s="16" t="str">
        <v>0- Port Value</v>
      </c>
      <c r="BW2271" s="11"/>
      <c r="BX2271" s="16" t="str">
        <v>0</v>
      </c>
    </row>
    <row r="2272" spans="8:76" hidden="1" outlineLevel="1" x14ac:dyDescent="0.3">
      <c r="H2272" s="16" t="str">
        <v>0 - BM Costs</v>
      </c>
      <c r="L2272" s="16" t="str">
        <v>0 - BM Port</v>
      </c>
      <c r="N2272" s="16" t="str">
        <v>0 - Port Assets</v>
      </c>
      <c r="O2272" s="11"/>
      <c r="P2272" s="11"/>
      <c r="Q2272" s="11"/>
      <c r="R2272" s="11"/>
      <c r="S2272" s="11"/>
      <c r="T2272" s="11"/>
      <c r="U2272" s="11"/>
      <c r="V2272" s="11"/>
      <c r="W2272" s="11"/>
      <c r="X2272" s="11"/>
      <c r="Y2272" s="11"/>
      <c r="Z2272" s="11"/>
      <c r="AA2272" s="11"/>
      <c r="AB2272" s="11"/>
      <c r="AC2272" s="11"/>
      <c r="AD2272" s="11"/>
      <c r="AE2272" s="11"/>
      <c r="AF2272" s="11"/>
      <c r="AG2272" s="11"/>
      <c r="AH2272" s="11"/>
      <c r="AI2272" s="11"/>
      <c r="AJ2272" s="11"/>
      <c r="AK2272" s="11"/>
      <c r="AL2272" s="11"/>
      <c r="AM2272" s="11"/>
      <c r="AN2272" s="11"/>
      <c r="AO2272" s="11"/>
      <c r="AP2272" s="11"/>
      <c r="AQ2272" s="11"/>
      <c r="AR2272" s="11"/>
      <c r="AS2272" s="11"/>
      <c r="AT2272" s="11"/>
      <c r="AU2272" s="11"/>
      <c r="AV2272" s="11"/>
      <c r="AW2272" s="11"/>
      <c r="AX2272" s="11"/>
      <c r="AY2272" s="11"/>
      <c r="AZ2272" s="11"/>
      <c r="BA2272" s="11"/>
      <c r="BB2272" s="11"/>
      <c r="BC2272" s="11"/>
      <c r="BD2272" s="11"/>
      <c r="BE2272" s="11"/>
      <c r="BF2272" s="11"/>
      <c r="BG2272" s="11"/>
      <c r="BH2272" s="11"/>
      <c r="BI2272" s="11"/>
      <c r="BJ2272" s="11"/>
      <c r="BK2272" s="11"/>
      <c r="BL2272" s="11"/>
      <c r="BM2272" s="11"/>
      <c r="BN2272" s="11"/>
      <c r="BO2272" s="11"/>
      <c r="BP2272" s="11"/>
      <c r="BQ2272" s="11"/>
      <c r="BR2272" s="16" t="str">
        <v>0- Port Costs</v>
      </c>
      <c r="BV2272" s="16" t="str">
        <v>0- Port Value</v>
      </c>
      <c r="BW2272" s="11"/>
      <c r="BX2272" s="16" t="str">
        <v>0</v>
      </c>
    </row>
    <row r="2273" spans="8:76" hidden="1" outlineLevel="1" x14ac:dyDescent="0.3">
      <c r="H2273" s="16" t="str">
        <v>0 - BM Costs</v>
      </c>
      <c r="L2273" s="16" t="str">
        <v>0 - BM Port</v>
      </c>
      <c r="N2273" s="16" t="str">
        <v>0 - Port Assets</v>
      </c>
      <c r="O2273" s="11"/>
      <c r="P2273" s="11"/>
      <c r="Q2273" s="11"/>
      <c r="R2273" s="11"/>
      <c r="S2273" s="11"/>
      <c r="T2273" s="11"/>
      <c r="U2273" s="11"/>
      <c r="V2273" s="11"/>
      <c r="W2273" s="11"/>
      <c r="X2273" s="11"/>
      <c r="Y2273" s="11"/>
      <c r="Z2273" s="11"/>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c r="BC2273" s="11"/>
      <c r="BD2273" s="11"/>
      <c r="BE2273" s="11"/>
      <c r="BF2273" s="11"/>
      <c r="BG2273" s="11"/>
      <c r="BH2273" s="11"/>
      <c r="BI2273" s="11"/>
      <c r="BJ2273" s="11"/>
      <c r="BK2273" s="11"/>
      <c r="BL2273" s="11"/>
      <c r="BM2273" s="11"/>
      <c r="BN2273" s="11"/>
      <c r="BO2273" s="11"/>
      <c r="BP2273" s="11"/>
      <c r="BQ2273" s="11"/>
      <c r="BR2273" s="16" t="str">
        <v>0- Port Costs</v>
      </c>
      <c r="BV2273" s="16" t="str">
        <v>0- Port Value</v>
      </c>
      <c r="BW2273" s="11"/>
      <c r="BX2273" s="16" t="str">
        <v>0</v>
      </c>
    </row>
    <row r="2274" spans="8:76" hidden="1" outlineLevel="1" x14ac:dyDescent="0.3">
      <c r="H2274" s="16" t="str">
        <v>0 - BM Costs</v>
      </c>
      <c r="L2274" s="16" t="str">
        <v>0 - BM Port</v>
      </c>
      <c r="N2274" s="16" t="str">
        <v>0 - Port Assets</v>
      </c>
      <c r="O2274" s="11"/>
      <c r="P2274" s="11"/>
      <c r="Q2274" s="11"/>
      <c r="R2274" s="11"/>
      <c r="S2274" s="11"/>
      <c r="T2274" s="11"/>
      <c r="U2274" s="11"/>
      <c r="V2274" s="11"/>
      <c r="W2274" s="11"/>
      <c r="X2274" s="11"/>
      <c r="Y2274" s="11"/>
      <c r="Z2274" s="11"/>
      <c r="AA2274" s="11"/>
      <c r="AB2274" s="11"/>
      <c r="AC2274" s="11"/>
      <c r="AD2274" s="11"/>
      <c r="AE2274" s="11"/>
      <c r="AF2274" s="11"/>
      <c r="AG2274" s="11"/>
      <c r="AH2274" s="11"/>
      <c r="AI2274" s="11"/>
      <c r="AJ2274" s="11"/>
      <c r="AK2274" s="11"/>
      <c r="AL2274" s="11"/>
      <c r="AM2274" s="11"/>
      <c r="AN2274" s="11"/>
      <c r="AO2274" s="11"/>
      <c r="AP2274" s="11"/>
      <c r="AQ2274" s="11"/>
      <c r="AR2274" s="11"/>
      <c r="AS2274" s="11"/>
      <c r="AT2274" s="11"/>
      <c r="AU2274" s="11"/>
      <c r="AV2274" s="11"/>
      <c r="AW2274" s="11"/>
      <c r="AX2274" s="11"/>
      <c r="AY2274" s="11"/>
      <c r="AZ2274" s="11"/>
      <c r="BA2274" s="11"/>
      <c r="BB2274" s="11"/>
      <c r="BC2274" s="11"/>
      <c r="BD2274" s="11"/>
      <c r="BE2274" s="11"/>
      <c r="BF2274" s="11"/>
      <c r="BG2274" s="11"/>
      <c r="BH2274" s="11"/>
      <c r="BI2274" s="11"/>
      <c r="BJ2274" s="11"/>
      <c r="BK2274" s="11"/>
      <c r="BL2274" s="11"/>
      <c r="BM2274" s="11"/>
      <c r="BN2274" s="11"/>
      <c r="BO2274" s="11"/>
      <c r="BP2274" s="11"/>
      <c r="BQ2274" s="11"/>
      <c r="BR2274" s="16" t="str">
        <v>0- Port Costs</v>
      </c>
      <c r="BV2274" s="16" t="str">
        <v>0- Port Value</v>
      </c>
      <c r="BW2274" s="11"/>
      <c r="BX2274" s="16" t="str">
        <v>0</v>
      </c>
    </row>
    <row r="2275" spans="8:76" hidden="1" outlineLevel="1" x14ac:dyDescent="0.3">
      <c r="H2275" s="16" t="str">
        <v>0 - BM Costs</v>
      </c>
      <c r="L2275" s="16" t="str">
        <v>0 - BM Port</v>
      </c>
      <c r="N2275" s="16" t="str">
        <v>0 - Port Assets</v>
      </c>
      <c r="O2275" s="11"/>
      <c r="P2275" s="11"/>
      <c r="Q2275" s="11"/>
      <c r="R2275" s="11"/>
      <c r="S2275" s="11"/>
      <c r="T2275" s="11"/>
      <c r="U2275" s="11"/>
      <c r="V2275" s="11"/>
      <c r="W2275" s="11"/>
      <c r="X2275" s="11"/>
      <c r="Y2275" s="11"/>
      <c r="Z2275" s="11"/>
      <c r="AA2275" s="11"/>
      <c r="AB2275" s="11"/>
      <c r="AC2275" s="11"/>
      <c r="AD2275" s="11"/>
      <c r="AE2275" s="11"/>
      <c r="AF2275" s="11"/>
      <c r="AG2275" s="11"/>
      <c r="AH2275" s="11"/>
      <c r="AI2275" s="11"/>
      <c r="AJ2275" s="11"/>
      <c r="AK2275" s="11"/>
      <c r="AL2275" s="11"/>
      <c r="AM2275" s="11"/>
      <c r="AN2275" s="11"/>
      <c r="AO2275" s="11"/>
      <c r="AP2275" s="11"/>
      <c r="AQ2275" s="11"/>
      <c r="AR2275" s="11"/>
      <c r="AS2275" s="11"/>
      <c r="AT2275" s="11"/>
      <c r="AU2275" s="11"/>
      <c r="AV2275" s="11"/>
      <c r="AW2275" s="11"/>
      <c r="AX2275" s="11"/>
      <c r="AY2275" s="11"/>
      <c r="AZ2275" s="11"/>
      <c r="BA2275" s="11"/>
      <c r="BB2275" s="11"/>
      <c r="BC2275" s="11"/>
      <c r="BD2275" s="11"/>
      <c r="BE2275" s="11"/>
      <c r="BF2275" s="11"/>
      <c r="BG2275" s="11"/>
      <c r="BH2275" s="11"/>
      <c r="BI2275" s="11"/>
      <c r="BJ2275" s="11"/>
      <c r="BK2275" s="11"/>
      <c r="BL2275" s="11"/>
      <c r="BM2275" s="11"/>
      <c r="BN2275" s="11"/>
      <c r="BO2275" s="11"/>
      <c r="BP2275" s="11"/>
      <c r="BQ2275" s="11"/>
      <c r="BR2275" s="16" t="str">
        <v>0- Port Costs</v>
      </c>
      <c r="BV2275" s="16" t="str">
        <v>0- Port Value</v>
      </c>
      <c r="BW2275" s="11"/>
      <c r="BX2275" s="16" t="str">
        <v>0</v>
      </c>
    </row>
    <row r="2276" spans="8:76" hidden="1" outlineLevel="1" x14ac:dyDescent="0.3">
      <c r="H2276" s="16" t="str">
        <v>0 - BM Costs</v>
      </c>
      <c r="L2276" s="16" t="str">
        <v>0 - BM Port</v>
      </c>
      <c r="N2276" s="16" t="str">
        <v>0 - Port Assets</v>
      </c>
      <c r="O2276" s="11"/>
      <c r="P2276" s="11"/>
      <c r="Q2276" s="11"/>
      <c r="R2276" s="11"/>
      <c r="S2276" s="11"/>
      <c r="T2276" s="11"/>
      <c r="U2276" s="11"/>
      <c r="V2276" s="11"/>
      <c r="W2276" s="11"/>
      <c r="X2276" s="11"/>
      <c r="Y2276" s="11"/>
      <c r="Z2276" s="11"/>
      <c r="AA2276" s="11"/>
      <c r="AB2276" s="11"/>
      <c r="AC2276" s="11"/>
      <c r="AD2276" s="11"/>
      <c r="AE2276" s="11"/>
      <c r="AF2276" s="11"/>
      <c r="AG2276" s="11"/>
      <c r="AH2276" s="11"/>
      <c r="AI2276" s="11"/>
      <c r="AJ2276" s="11"/>
      <c r="AK2276" s="11"/>
      <c r="AL2276" s="11"/>
      <c r="AM2276" s="11"/>
      <c r="AN2276" s="11"/>
      <c r="AO2276" s="11"/>
      <c r="AP2276" s="11"/>
      <c r="AQ2276" s="11"/>
      <c r="AR2276" s="11"/>
      <c r="AS2276" s="11"/>
      <c r="AT2276" s="11"/>
      <c r="AU2276" s="11"/>
      <c r="AV2276" s="11"/>
      <c r="AW2276" s="11"/>
      <c r="AX2276" s="11"/>
      <c r="AY2276" s="11"/>
      <c r="AZ2276" s="11"/>
      <c r="BA2276" s="11"/>
      <c r="BB2276" s="11"/>
      <c r="BC2276" s="11"/>
      <c r="BD2276" s="11"/>
      <c r="BE2276" s="11"/>
      <c r="BF2276" s="11"/>
      <c r="BG2276" s="11"/>
      <c r="BH2276" s="11"/>
      <c r="BI2276" s="11"/>
      <c r="BJ2276" s="11"/>
      <c r="BK2276" s="11"/>
      <c r="BL2276" s="11"/>
      <c r="BM2276" s="11"/>
      <c r="BN2276" s="11"/>
      <c r="BO2276" s="11"/>
      <c r="BP2276" s="11"/>
      <c r="BQ2276" s="11"/>
      <c r="BR2276" s="16" t="str">
        <v>0- Port Costs</v>
      </c>
      <c r="BV2276" s="16" t="str">
        <v>0- Port Value</v>
      </c>
      <c r="BW2276" s="11"/>
      <c r="BX2276" s="16" t="str">
        <v>0</v>
      </c>
    </row>
    <row r="2277" spans="8:76" hidden="1" outlineLevel="1" x14ac:dyDescent="0.3">
      <c r="H2277" s="16" t="str">
        <v>0 - BM Costs</v>
      </c>
      <c r="L2277" s="16" t="str">
        <v>0 - BM Port</v>
      </c>
      <c r="N2277" s="16" t="str">
        <v>0 - Port Assets</v>
      </c>
      <c r="O2277" s="11"/>
      <c r="P2277" s="11"/>
      <c r="Q2277" s="11"/>
      <c r="R2277" s="11"/>
      <c r="S2277" s="11"/>
      <c r="T2277" s="11"/>
      <c r="U2277" s="11"/>
      <c r="V2277" s="11"/>
      <c r="W2277" s="11"/>
      <c r="X2277" s="11"/>
      <c r="Y2277" s="11"/>
      <c r="Z2277" s="11"/>
      <c r="AA2277" s="11"/>
      <c r="AB2277" s="11"/>
      <c r="AC2277" s="11"/>
      <c r="AD2277" s="11"/>
      <c r="AE2277" s="11"/>
      <c r="AF2277" s="11"/>
      <c r="AG2277" s="11"/>
      <c r="AH2277" s="11"/>
      <c r="AI2277" s="11"/>
      <c r="AJ2277" s="11"/>
      <c r="AK2277" s="11"/>
      <c r="AL2277" s="11"/>
      <c r="AM2277" s="11"/>
      <c r="AN2277" s="11"/>
      <c r="AO2277" s="11"/>
      <c r="AP2277" s="11"/>
      <c r="AQ2277" s="11"/>
      <c r="AR2277" s="11"/>
      <c r="AS2277" s="11"/>
      <c r="AT2277" s="11"/>
      <c r="AU2277" s="11"/>
      <c r="AV2277" s="11"/>
      <c r="AW2277" s="11"/>
      <c r="AX2277" s="11"/>
      <c r="AY2277" s="11"/>
      <c r="AZ2277" s="11"/>
      <c r="BA2277" s="11"/>
      <c r="BB2277" s="11"/>
      <c r="BC2277" s="11"/>
      <c r="BD2277" s="11"/>
      <c r="BE2277" s="11"/>
      <c r="BF2277" s="11"/>
      <c r="BG2277" s="11"/>
      <c r="BH2277" s="11"/>
      <c r="BI2277" s="11"/>
      <c r="BJ2277" s="11"/>
      <c r="BK2277" s="11"/>
      <c r="BL2277" s="11"/>
      <c r="BM2277" s="11"/>
      <c r="BN2277" s="11"/>
      <c r="BO2277" s="11"/>
      <c r="BP2277" s="11"/>
      <c r="BQ2277" s="11"/>
      <c r="BR2277" s="16" t="str">
        <v>0- Port Costs</v>
      </c>
      <c r="BV2277" s="16" t="str">
        <v>0- Port Value</v>
      </c>
      <c r="BW2277" s="11"/>
      <c r="BX2277" s="16" t="str">
        <v>0</v>
      </c>
    </row>
    <row r="2278" spans="8:76" hidden="1" outlineLevel="1" x14ac:dyDescent="0.3">
      <c r="H2278" s="16" t="str">
        <v>0 - BM Costs</v>
      </c>
      <c r="L2278" s="16" t="str">
        <v>0 - BM Port</v>
      </c>
      <c r="N2278" s="16" t="str">
        <v>0 - Port Assets</v>
      </c>
      <c r="O2278" s="11"/>
      <c r="P2278" s="11"/>
      <c r="Q2278" s="11"/>
      <c r="R2278" s="11"/>
      <c r="S2278" s="11"/>
      <c r="T2278" s="11"/>
      <c r="U2278" s="11"/>
      <c r="V2278" s="11"/>
      <c r="W2278" s="11"/>
      <c r="X2278" s="11"/>
      <c r="Y2278" s="11"/>
      <c r="Z2278" s="11"/>
      <c r="AA2278" s="11"/>
      <c r="AB2278" s="11"/>
      <c r="AC2278" s="11"/>
      <c r="AD2278" s="11"/>
      <c r="AE2278" s="11"/>
      <c r="AF2278" s="11"/>
      <c r="AG2278" s="11"/>
      <c r="AH2278" s="11"/>
      <c r="AI2278" s="11"/>
      <c r="AJ2278" s="11"/>
      <c r="AK2278" s="11"/>
      <c r="AL2278" s="11"/>
      <c r="AM2278" s="11"/>
      <c r="AN2278" s="11"/>
      <c r="AO2278" s="11"/>
      <c r="AP2278" s="11"/>
      <c r="AQ2278" s="11"/>
      <c r="AR2278" s="11"/>
      <c r="AS2278" s="11"/>
      <c r="AT2278" s="11"/>
      <c r="AU2278" s="11"/>
      <c r="AV2278" s="11"/>
      <c r="AW2278" s="11"/>
      <c r="AX2278" s="11"/>
      <c r="AY2278" s="11"/>
      <c r="AZ2278" s="11"/>
      <c r="BA2278" s="11"/>
      <c r="BB2278" s="11"/>
      <c r="BC2278" s="11"/>
      <c r="BD2278" s="11"/>
      <c r="BE2278" s="11"/>
      <c r="BF2278" s="11"/>
      <c r="BG2278" s="11"/>
      <c r="BH2278" s="11"/>
      <c r="BI2278" s="11"/>
      <c r="BJ2278" s="11"/>
      <c r="BK2278" s="11"/>
      <c r="BL2278" s="11"/>
      <c r="BM2278" s="11"/>
      <c r="BN2278" s="11"/>
      <c r="BO2278" s="11"/>
      <c r="BP2278" s="11"/>
      <c r="BQ2278" s="11"/>
      <c r="BR2278" s="16" t="str">
        <v>0- Port Costs</v>
      </c>
      <c r="BV2278" s="16" t="str">
        <v>0- Port Value</v>
      </c>
      <c r="BW2278" s="11"/>
      <c r="BX2278" s="16" t="str">
        <v>0</v>
      </c>
    </row>
    <row r="2279" spans="8:76" hidden="1" outlineLevel="1" x14ac:dyDescent="0.3">
      <c r="H2279" s="16" t="str">
        <v>0 - BM Costs</v>
      </c>
      <c r="L2279" s="16" t="str">
        <v>0 - BM Port</v>
      </c>
      <c r="N2279" s="16" t="str">
        <v>0 - Port Assets</v>
      </c>
      <c r="O2279" s="11"/>
      <c r="P2279" s="11"/>
      <c r="Q2279" s="11"/>
      <c r="R2279" s="11"/>
      <c r="S2279" s="11"/>
      <c r="T2279" s="11"/>
      <c r="U2279" s="11"/>
      <c r="V2279" s="11"/>
      <c r="W2279" s="11"/>
      <c r="X2279" s="11"/>
      <c r="Y2279" s="11"/>
      <c r="Z2279" s="11"/>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c r="BC2279" s="11"/>
      <c r="BD2279" s="11"/>
      <c r="BE2279" s="11"/>
      <c r="BF2279" s="11"/>
      <c r="BG2279" s="11"/>
      <c r="BH2279" s="11"/>
      <c r="BI2279" s="11"/>
      <c r="BJ2279" s="11"/>
      <c r="BK2279" s="11"/>
      <c r="BL2279" s="11"/>
      <c r="BM2279" s="11"/>
      <c r="BN2279" s="11"/>
      <c r="BO2279" s="11"/>
      <c r="BP2279" s="11"/>
      <c r="BQ2279" s="11"/>
      <c r="BR2279" s="16" t="str">
        <v>0- Port Costs</v>
      </c>
      <c r="BV2279" s="16" t="str">
        <v>0- Port Value</v>
      </c>
      <c r="BW2279" s="11"/>
      <c r="BX2279" s="16" t="str">
        <v>0</v>
      </c>
    </row>
    <row r="2280" spans="8:76" hidden="1" outlineLevel="1" x14ac:dyDescent="0.3">
      <c r="H2280" s="16" t="str">
        <v>0 - BM Costs</v>
      </c>
      <c r="L2280" s="16" t="str">
        <v>0 - BM Port</v>
      </c>
      <c r="N2280" s="16" t="str">
        <v>0 - Port Assets</v>
      </c>
      <c r="O2280" s="11"/>
      <c r="P2280" s="11"/>
      <c r="Q2280" s="11"/>
      <c r="R2280" s="11"/>
      <c r="S2280" s="11"/>
      <c r="T2280" s="11"/>
      <c r="U2280" s="11"/>
      <c r="V2280" s="11"/>
      <c r="W2280" s="11"/>
      <c r="X2280" s="11"/>
      <c r="Y2280" s="11"/>
      <c r="Z2280" s="11"/>
      <c r="AA2280" s="11"/>
      <c r="AB2280" s="11"/>
      <c r="AC2280" s="11"/>
      <c r="AD2280" s="11"/>
      <c r="AE2280" s="11"/>
      <c r="AF2280" s="11"/>
      <c r="AG2280" s="11"/>
      <c r="AH2280" s="11"/>
      <c r="AI2280" s="11"/>
      <c r="AJ2280" s="11"/>
      <c r="AK2280" s="11"/>
      <c r="AL2280" s="11"/>
      <c r="AM2280" s="11"/>
      <c r="AN2280" s="11"/>
      <c r="AO2280" s="11"/>
      <c r="AP2280" s="11"/>
      <c r="AQ2280" s="11"/>
      <c r="AR2280" s="11"/>
      <c r="AS2280" s="11"/>
      <c r="AT2280" s="11"/>
      <c r="AU2280" s="11"/>
      <c r="AV2280" s="11"/>
      <c r="AW2280" s="11"/>
      <c r="AX2280" s="11"/>
      <c r="AY2280" s="11"/>
      <c r="AZ2280" s="11"/>
      <c r="BA2280" s="11"/>
      <c r="BB2280" s="11"/>
      <c r="BC2280" s="11"/>
      <c r="BD2280" s="11"/>
      <c r="BE2280" s="11"/>
      <c r="BF2280" s="11"/>
      <c r="BG2280" s="11"/>
      <c r="BH2280" s="11"/>
      <c r="BI2280" s="11"/>
      <c r="BJ2280" s="11"/>
      <c r="BK2280" s="11"/>
      <c r="BL2280" s="11"/>
      <c r="BM2280" s="11"/>
      <c r="BN2280" s="11"/>
      <c r="BO2280" s="11"/>
      <c r="BP2280" s="11"/>
      <c r="BQ2280" s="11"/>
      <c r="BR2280" s="16" t="str">
        <v>0- Port Costs</v>
      </c>
      <c r="BV2280" s="16" t="str">
        <v>0- Port Value</v>
      </c>
      <c r="BW2280" s="11"/>
      <c r="BX2280" s="16" t="str">
        <v>0</v>
      </c>
    </row>
    <row r="2281" spans="8:76" hidden="1" outlineLevel="1" x14ac:dyDescent="0.3">
      <c r="H2281" s="16" t="str">
        <v>0 - BM Costs</v>
      </c>
      <c r="L2281" s="16" t="str">
        <v>0 - BM Port</v>
      </c>
      <c r="N2281" s="16" t="str">
        <v>0 - Port Assets</v>
      </c>
      <c r="O2281" s="11"/>
      <c r="P2281" s="11"/>
      <c r="Q2281" s="11"/>
      <c r="R2281" s="11"/>
      <c r="S2281" s="11"/>
      <c r="T2281" s="11"/>
      <c r="U2281" s="11"/>
      <c r="V2281" s="11"/>
      <c r="W2281" s="11"/>
      <c r="X2281" s="11"/>
      <c r="Y2281" s="11"/>
      <c r="Z2281" s="11"/>
      <c r="AA2281" s="11"/>
      <c r="AB2281" s="11"/>
      <c r="AC2281" s="11"/>
      <c r="AD2281" s="11"/>
      <c r="AE2281" s="11"/>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c r="BC2281" s="11"/>
      <c r="BD2281" s="11"/>
      <c r="BE2281" s="11"/>
      <c r="BF2281" s="11"/>
      <c r="BG2281" s="11"/>
      <c r="BH2281" s="11"/>
      <c r="BI2281" s="11"/>
      <c r="BJ2281" s="11"/>
      <c r="BK2281" s="11"/>
      <c r="BL2281" s="11"/>
      <c r="BM2281" s="11"/>
      <c r="BN2281" s="11"/>
      <c r="BO2281" s="11"/>
      <c r="BP2281" s="11"/>
      <c r="BQ2281" s="11"/>
      <c r="BR2281" s="16" t="str">
        <v>0- Port Costs</v>
      </c>
      <c r="BV2281" s="16" t="str">
        <v>0- Port Value</v>
      </c>
      <c r="BW2281" s="11"/>
      <c r="BX2281" s="16" t="str">
        <v>0</v>
      </c>
    </row>
    <row r="2282" spans="8:76" hidden="1" outlineLevel="1" x14ac:dyDescent="0.3">
      <c r="H2282" s="16" t="str">
        <v>0 - BM Costs</v>
      </c>
      <c r="L2282" s="16" t="str">
        <v>0 - BM Port</v>
      </c>
      <c r="N2282" s="16" t="str">
        <v>0 - Port Assets</v>
      </c>
      <c r="O2282" s="11"/>
      <c r="P2282" s="11"/>
      <c r="Q2282" s="11"/>
      <c r="R2282" s="11"/>
      <c r="S2282" s="11"/>
      <c r="T2282" s="11"/>
      <c r="U2282" s="11"/>
      <c r="V2282" s="11"/>
      <c r="W2282" s="11"/>
      <c r="X2282" s="11"/>
      <c r="Y2282" s="11"/>
      <c r="Z2282" s="11"/>
      <c r="AA2282" s="11"/>
      <c r="AB2282" s="11"/>
      <c r="AC2282" s="11"/>
      <c r="AD2282" s="11"/>
      <c r="AE2282" s="11"/>
      <c r="AF2282" s="11"/>
      <c r="AG2282" s="11"/>
      <c r="AH2282" s="11"/>
      <c r="AI2282" s="11"/>
      <c r="AJ2282" s="11"/>
      <c r="AK2282" s="11"/>
      <c r="AL2282" s="11"/>
      <c r="AM2282" s="11"/>
      <c r="AN2282" s="11"/>
      <c r="AO2282" s="11"/>
      <c r="AP2282" s="11"/>
      <c r="AQ2282" s="11"/>
      <c r="AR2282" s="11"/>
      <c r="AS2282" s="11"/>
      <c r="AT2282" s="11"/>
      <c r="AU2282" s="11"/>
      <c r="AV2282" s="11"/>
      <c r="AW2282" s="11"/>
      <c r="AX2282" s="11"/>
      <c r="AY2282" s="11"/>
      <c r="AZ2282" s="11"/>
      <c r="BA2282" s="11"/>
      <c r="BB2282" s="11"/>
      <c r="BC2282" s="11"/>
      <c r="BD2282" s="11"/>
      <c r="BE2282" s="11"/>
      <c r="BF2282" s="11"/>
      <c r="BG2282" s="11"/>
      <c r="BH2282" s="11"/>
      <c r="BI2282" s="11"/>
      <c r="BJ2282" s="11"/>
      <c r="BK2282" s="11"/>
      <c r="BL2282" s="11"/>
      <c r="BM2282" s="11"/>
      <c r="BN2282" s="11"/>
      <c r="BO2282" s="11"/>
      <c r="BP2282" s="11"/>
      <c r="BQ2282" s="11"/>
      <c r="BR2282" s="16" t="str">
        <v>0- Port Costs</v>
      </c>
      <c r="BV2282" s="16" t="str">
        <v>0- Port Value</v>
      </c>
      <c r="BW2282" s="11"/>
      <c r="BX2282" s="16" t="str">
        <v>0</v>
      </c>
    </row>
    <row r="2283" spans="8:76" hidden="1" outlineLevel="1" x14ac:dyDescent="0.3">
      <c r="H2283" s="16" t="str">
        <v>0 - BM Costs</v>
      </c>
      <c r="L2283" s="16" t="str">
        <v>0 - BM Port</v>
      </c>
      <c r="N2283" s="16" t="str">
        <v>0 - Port Assets</v>
      </c>
      <c r="O2283" s="11"/>
      <c r="P2283" s="11"/>
      <c r="Q2283" s="11"/>
      <c r="R2283" s="11"/>
      <c r="S2283" s="11"/>
      <c r="T2283" s="11"/>
      <c r="U2283" s="11"/>
      <c r="V2283" s="11"/>
      <c r="W2283" s="11"/>
      <c r="X2283" s="11"/>
      <c r="Y2283" s="11"/>
      <c r="Z2283" s="11"/>
      <c r="AA2283" s="11"/>
      <c r="AB2283" s="11"/>
      <c r="AC2283" s="11"/>
      <c r="AD2283" s="11"/>
      <c r="AE2283" s="11"/>
      <c r="AF2283" s="11"/>
      <c r="AG2283" s="11"/>
      <c r="AH2283" s="11"/>
      <c r="AI2283" s="11"/>
      <c r="AJ2283" s="11"/>
      <c r="AK2283" s="11"/>
      <c r="AL2283" s="11"/>
      <c r="AM2283" s="11"/>
      <c r="AN2283" s="11"/>
      <c r="AO2283" s="11"/>
      <c r="AP2283" s="11"/>
      <c r="AQ2283" s="11"/>
      <c r="AR2283" s="11"/>
      <c r="AS2283" s="11"/>
      <c r="AT2283" s="11"/>
      <c r="AU2283" s="11"/>
      <c r="AV2283" s="11"/>
      <c r="AW2283" s="11"/>
      <c r="AX2283" s="11"/>
      <c r="AY2283" s="11"/>
      <c r="AZ2283" s="11"/>
      <c r="BA2283" s="11"/>
      <c r="BB2283" s="11"/>
      <c r="BC2283" s="11"/>
      <c r="BD2283" s="11"/>
      <c r="BE2283" s="11"/>
      <c r="BF2283" s="11"/>
      <c r="BG2283" s="11"/>
      <c r="BH2283" s="11"/>
      <c r="BI2283" s="11"/>
      <c r="BJ2283" s="11"/>
      <c r="BK2283" s="11"/>
      <c r="BL2283" s="11"/>
      <c r="BM2283" s="11"/>
      <c r="BN2283" s="11"/>
      <c r="BO2283" s="11"/>
      <c r="BP2283" s="11"/>
      <c r="BQ2283" s="11"/>
      <c r="BR2283" s="16" t="str">
        <v>0- Port Costs</v>
      </c>
      <c r="BV2283" s="16" t="str">
        <v>0- Port Value</v>
      </c>
      <c r="BW2283" s="11"/>
      <c r="BX2283" s="16" t="str">
        <v>0</v>
      </c>
    </row>
    <row r="2284" spans="8:76" hidden="1" outlineLevel="1" x14ac:dyDescent="0.3">
      <c r="H2284" s="16" t="str">
        <v>0 - BM Costs</v>
      </c>
      <c r="L2284" s="16" t="str">
        <v>0 - BM Port</v>
      </c>
      <c r="N2284" s="16" t="str">
        <v>0 - Port Assets</v>
      </c>
      <c r="O2284" s="11"/>
      <c r="P2284" s="11"/>
      <c r="Q2284" s="11"/>
      <c r="R2284" s="11"/>
      <c r="S2284" s="11"/>
      <c r="T2284" s="11"/>
      <c r="U2284" s="11"/>
      <c r="V2284" s="11"/>
      <c r="W2284" s="11"/>
      <c r="X2284" s="11"/>
      <c r="Y2284" s="11"/>
      <c r="Z2284" s="11"/>
      <c r="AA2284" s="11"/>
      <c r="AB2284" s="11"/>
      <c r="AC2284" s="11"/>
      <c r="AD2284" s="11"/>
      <c r="AE2284" s="11"/>
      <c r="AF2284" s="11"/>
      <c r="AG2284" s="11"/>
      <c r="AH2284" s="11"/>
      <c r="AI2284" s="11"/>
      <c r="AJ2284" s="11"/>
      <c r="AK2284" s="11"/>
      <c r="AL2284" s="11"/>
      <c r="AM2284" s="11"/>
      <c r="AN2284" s="11"/>
      <c r="AO2284" s="11"/>
      <c r="AP2284" s="11"/>
      <c r="AQ2284" s="11"/>
      <c r="AR2284" s="11"/>
      <c r="AS2284" s="11"/>
      <c r="AT2284" s="11"/>
      <c r="AU2284" s="11"/>
      <c r="AV2284" s="11"/>
      <c r="AW2284" s="11"/>
      <c r="AX2284" s="11"/>
      <c r="AY2284" s="11"/>
      <c r="AZ2284" s="11"/>
      <c r="BA2284" s="11"/>
      <c r="BB2284" s="11"/>
      <c r="BC2284" s="11"/>
      <c r="BD2284" s="11"/>
      <c r="BE2284" s="11"/>
      <c r="BF2284" s="11"/>
      <c r="BG2284" s="11"/>
      <c r="BH2284" s="11"/>
      <c r="BI2284" s="11"/>
      <c r="BJ2284" s="11"/>
      <c r="BK2284" s="11"/>
      <c r="BL2284" s="11"/>
      <c r="BM2284" s="11"/>
      <c r="BN2284" s="11"/>
      <c r="BO2284" s="11"/>
      <c r="BP2284" s="11"/>
      <c r="BQ2284" s="11"/>
      <c r="BR2284" s="16" t="str">
        <v>0- Port Costs</v>
      </c>
      <c r="BV2284" s="16" t="str">
        <v>0- Port Value</v>
      </c>
      <c r="BW2284" s="11"/>
      <c r="BX2284" s="16" t="str">
        <v>0</v>
      </c>
    </row>
    <row r="2285" spans="8:76" hidden="1" outlineLevel="1" x14ac:dyDescent="0.3">
      <c r="H2285" s="16" t="str">
        <v>0 - BM Costs</v>
      </c>
      <c r="L2285" s="16" t="str">
        <v>0 - BM Port</v>
      </c>
      <c r="N2285" s="16" t="str">
        <v>0 - Port Assets</v>
      </c>
      <c r="O2285" s="11"/>
      <c r="P2285" s="11"/>
      <c r="Q2285" s="11"/>
      <c r="R2285" s="11"/>
      <c r="S2285" s="11"/>
      <c r="T2285" s="11"/>
      <c r="U2285" s="11"/>
      <c r="V2285" s="11"/>
      <c r="W2285" s="11"/>
      <c r="X2285" s="11"/>
      <c r="Y2285" s="11"/>
      <c r="Z2285" s="11"/>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c r="BC2285" s="11"/>
      <c r="BD2285" s="11"/>
      <c r="BE2285" s="11"/>
      <c r="BF2285" s="11"/>
      <c r="BG2285" s="11"/>
      <c r="BH2285" s="11"/>
      <c r="BI2285" s="11"/>
      <c r="BJ2285" s="11"/>
      <c r="BK2285" s="11"/>
      <c r="BL2285" s="11"/>
      <c r="BM2285" s="11"/>
      <c r="BN2285" s="11"/>
      <c r="BO2285" s="11"/>
      <c r="BP2285" s="11"/>
      <c r="BQ2285" s="11"/>
      <c r="BR2285" s="16" t="str">
        <v>0- Port Costs</v>
      </c>
      <c r="BV2285" s="16" t="str">
        <v>0- Port Value</v>
      </c>
      <c r="BW2285" s="11"/>
      <c r="BX2285" s="16" t="str">
        <v>0</v>
      </c>
    </row>
    <row r="2286" spans="8:76" hidden="1" outlineLevel="1" x14ac:dyDescent="0.3">
      <c r="H2286" s="16" t="str">
        <v>0 - BM Costs</v>
      </c>
      <c r="L2286" s="16" t="str">
        <v>0 - BM Port</v>
      </c>
      <c r="N2286" s="16" t="str">
        <v>0 - Port Assets</v>
      </c>
      <c r="O2286" s="11"/>
      <c r="P2286" s="11"/>
      <c r="Q2286" s="11"/>
      <c r="R2286" s="11"/>
      <c r="S2286" s="11"/>
      <c r="T2286" s="11"/>
      <c r="U2286" s="11"/>
      <c r="V2286" s="11"/>
      <c r="W2286" s="11"/>
      <c r="X2286" s="11"/>
      <c r="Y2286" s="11"/>
      <c r="Z2286" s="11"/>
      <c r="AA2286" s="11"/>
      <c r="AB2286" s="11"/>
      <c r="AC2286" s="11"/>
      <c r="AD2286" s="11"/>
      <c r="AE2286" s="11"/>
      <c r="AF2286" s="11"/>
      <c r="AG2286" s="11"/>
      <c r="AH2286" s="11"/>
      <c r="AI2286" s="11"/>
      <c r="AJ2286" s="11"/>
      <c r="AK2286" s="11"/>
      <c r="AL2286" s="11"/>
      <c r="AM2286" s="11"/>
      <c r="AN2286" s="11"/>
      <c r="AO2286" s="11"/>
      <c r="AP2286" s="11"/>
      <c r="AQ2286" s="11"/>
      <c r="AR2286" s="11"/>
      <c r="AS2286" s="11"/>
      <c r="AT2286" s="11"/>
      <c r="AU2286" s="11"/>
      <c r="AV2286" s="11"/>
      <c r="AW2286" s="11"/>
      <c r="AX2286" s="11"/>
      <c r="AY2286" s="11"/>
      <c r="AZ2286" s="11"/>
      <c r="BA2286" s="11"/>
      <c r="BB2286" s="11"/>
      <c r="BC2286" s="11"/>
      <c r="BD2286" s="11"/>
      <c r="BE2286" s="11"/>
      <c r="BF2286" s="11"/>
      <c r="BG2286" s="11"/>
      <c r="BH2286" s="11"/>
      <c r="BI2286" s="11"/>
      <c r="BJ2286" s="11"/>
      <c r="BK2286" s="11"/>
      <c r="BL2286" s="11"/>
      <c r="BM2286" s="11"/>
      <c r="BN2286" s="11"/>
      <c r="BO2286" s="11"/>
      <c r="BP2286" s="11"/>
      <c r="BQ2286" s="11"/>
      <c r="BR2286" s="16" t="str">
        <v>0- Port Costs</v>
      </c>
      <c r="BV2286" s="16" t="str">
        <v>0- Port Value</v>
      </c>
      <c r="BW2286" s="11"/>
      <c r="BX2286" s="16" t="str">
        <v>0</v>
      </c>
    </row>
    <row r="2287" spans="8:76" hidden="1" outlineLevel="1" x14ac:dyDescent="0.3">
      <c r="H2287" s="16" t="str">
        <v>0 - BM Costs</v>
      </c>
      <c r="L2287" s="16" t="str">
        <v>0 - BM Port</v>
      </c>
      <c r="N2287" s="16" t="str">
        <v>0 - Port Assets</v>
      </c>
      <c r="O2287" s="11"/>
      <c r="P2287" s="11"/>
      <c r="Q2287" s="11"/>
      <c r="R2287" s="11"/>
      <c r="S2287" s="11"/>
      <c r="T2287" s="11"/>
      <c r="U2287" s="11"/>
      <c r="V2287" s="11"/>
      <c r="W2287" s="11"/>
      <c r="X2287" s="11"/>
      <c r="Y2287" s="11"/>
      <c r="Z2287" s="11"/>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c r="BC2287" s="11"/>
      <c r="BD2287" s="11"/>
      <c r="BE2287" s="11"/>
      <c r="BF2287" s="11"/>
      <c r="BG2287" s="11"/>
      <c r="BH2287" s="11"/>
      <c r="BI2287" s="11"/>
      <c r="BJ2287" s="11"/>
      <c r="BK2287" s="11"/>
      <c r="BL2287" s="11"/>
      <c r="BM2287" s="11"/>
      <c r="BN2287" s="11"/>
      <c r="BO2287" s="11"/>
      <c r="BP2287" s="11"/>
      <c r="BQ2287" s="11"/>
      <c r="BR2287" s="16" t="str">
        <v>0- Port Costs</v>
      </c>
      <c r="BV2287" s="16" t="str">
        <v>0- Port Value</v>
      </c>
      <c r="BW2287" s="11"/>
      <c r="BX2287" s="16" t="str">
        <v>0</v>
      </c>
    </row>
    <row r="2288" spans="8:76" hidden="1" outlineLevel="1" x14ac:dyDescent="0.3">
      <c r="H2288" s="16" t="str">
        <v>0 - BM Costs</v>
      </c>
      <c r="L2288" s="16" t="str">
        <v>0 - BM Port</v>
      </c>
      <c r="N2288" s="16" t="str">
        <v>0 - Port Assets</v>
      </c>
      <c r="O2288" s="11"/>
      <c r="P2288" s="11"/>
      <c r="Q2288" s="11"/>
      <c r="R2288" s="11"/>
      <c r="S2288" s="11"/>
      <c r="T2288" s="11"/>
      <c r="U2288" s="11"/>
      <c r="V2288" s="11"/>
      <c r="W2288" s="11"/>
      <c r="X2288" s="11"/>
      <c r="Y2288" s="11"/>
      <c r="Z2288" s="11"/>
      <c r="AA2288" s="11"/>
      <c r="AB2288" s="11"/>
      <c r="AC2288" s="11"/>
      <c r="AD2288" s="11"/>
      <c r="AE2288" s="11"/>
      <c r="AF2288" s="11"/>
      <c r="AG2288" s="11"/>
      <c r="AH2288" s="11"/>
      <c r="AI2288" s="11"/>
      <c r="AJ2288" s="11"/>
      <c r="AK2288" s="11"/>
      <c r="AL2288" s="11"/>
      <c r="AM2288" s="11"/>
      <c r="AN2288" s="11"/>
      <c r="AO2288" s="11"/>
      <c r="AP2288" s="11"/>
      <c r="AQ2288" s="11"/>
      <c r="AR2288" s="11"/>
      <c r="AS2288" s="11"/>
      <c r="AT2288" s="11"/>
      <c r="AU2288" s="11"/>
      <c r="AV2288" s="11"/>
      <c r="AW2288" s="11"/>
      <c r="AX2288" s="11"/>
      <c r="AY2288" s="11"/>
      <c r="AZ2288" s="11"/>
      <c r="BA2288" s="11"/>
      <c r="BB2288" s="11"/>
      <c r="BC2288" s="11"/>
      <c r="BD2288" s="11"/>
      <c r="BE2288" s="11"/>
      <c r="BF2288" s="11"/>
      <c r="BG2288" s="11"/>
      <c r="BH2288" s="11"/>
      <c r="BI2288" s="11"/>
      <c r="BJ2288" s="11"/>
      <c r="BK2288" s="11"/>
      <c r="BL2288" s="11"/>
      <c r="BM2288" s="11"/>
      <c r="BN2288" s="11"/>
      <c r="BO2288" s="11"/>
      <c r="BP2288" s="11"/>
      <c r="BQ2288" s="11"/>
      <c r="BR2288" s="16" t="str">
        <v>0- Port Costs</v>
      </c>
      <c r="BV2288" s="16" t="str">
        <v>0- Port Value</v>
      </c>
      <c r="BW2288" s="11"/>
      <c r="BX2288" s="16" t="str">
        <v>0</v>
      </c>
    </row>
    <row r="2289" spans="8:76" hidden="1" outlineLevel="1" x14ac:dyDescent="0.3">
      <c r="H2289" s="16" t="str">
        <v>0 - BM Costs</v>
      </c>
      <c r="L2289" s="16" t="str">
        <v>0 - BM Port</v>
      </c>
      <c r="N2289" s="16" t="str">
        <v>0 - Port Assets</v>
      </c>
      <c r="O2289" s="11"/>
      <c r="P2289" s="11"/>
      <c r="Q2289" s="11"/>
      <c r="R2289" s="11"/>
      <c r="S2289" s="11"/>
      <c r="T2289" s="11"/>
      <c r="U2289" s="11"/>
      <c r="V2289" s="11"/>
      <c r="W2289" s="11"/>
      <c r="X2289" s="11"/>
      <c r="Y2289" s="11"/>
      <c r="Z2289" s="11"/>
      <c r="AA2289" s="11"/>
      <c r="AB2289" s="11"/>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c r="BC2289" s="11"/>
      <c r="BD2289" s="11"/>
      <c r="BE2289" s="11"/>
      <c r="BF2289" s="11"/>
      <c r="BG2289" s="11"/>
      <c r="BH2289" s="11"/>
      <c r="BI2289" s="11"/>
      <c r="BJ2289" s="11"/>
      <c r="BK2289" s="11"/>
      <c r="BL2289" s="11"/>
      <c r="BM2289" s="11"/>
      <c r="BN2289" s="11"/>
      <c r="BO2289" s="11"/>
      <c r="BP2289" s="11"/>
      <c r="BQ2289" s="11"/>
      <c r="BR2289" s="16" t="str">
        <v>0- Port Costs</v>
      </c>
      <c r="BV2289" s="16" t="str">
        <v>0- Port Value</v>
      </c>
      <c r="BW2289" s="11"/>
      <c r="BX2289" s="16" t="str">
        <v>0</v>
      </c>
    </row>
    <row r="2290" spans="8:76" hidden="1" outlineLevel="1" x14ac:dyDescent="0.3">
      <c r="H2290" s="16" t="str">
        <v>0 - BM Costs</v>
      </c>
      <c r="L2290" s="16" t="str">
        <v>0 - BM Port</v>
      </c>
      <c r="N2290" s="16" t="str">
        <v>0 - Port Assets</v>
      </c>
      <c r="O2290" s="11"/>
      <c r="P2290" s="11"/>
      <c r="Q2290" s="11"/>
      <c r="R2290" s="11"/>
      <c r="S2290" s="11"/>
      <c r="T2290" s="11"/>
      <c r="U2290" s="11"/>
      <c r="V2290" s="11"/>
      <c r="W2290" s="11"/>
      <c r="X2290" s="11"/>
      <c r="Y2290" s="11"/>
      <c r="Z2290" s="11"/>
      <c r="AA2290" s="11"/>
      <c r="AB2290" s="11"/>
      <c r="AC2290" s="11"/>
      <c r="AD2290" s="11"/>
      <c r="AE2290" s="11"/>
      <c r="AF2290" s="11"/>
      <c r="AG2290" s="11"/>
      <c r="AH2290" s="11"/>
      <c r="AI2290" s="11"/>
      <c r="AJ2290" s="11"/>
      <c r="AK2290" s="11"/>
      <c r="AL2290" s="11"/>
      <c r="AM2290" s="11"/>
      <c r="AN2290" s="11"/>
      <c r="AO2290" s="11"/>
      <c r="AP2290" s="11"/>
      <c r="AQ2290" s="11"/>
      <c r="AR2290" s="11"/>
      <c r="AS2290" s="11"/>
      <c r="AT2290" s="11"/>
      <c r="AU2290" s="11"/>
      <c r="AV2290" s="11"/>
      <c r="AW2290" s="11"/>
      <c r="AX2290" s="11"/>
      <c r="AY2290" s="11"/>
      <c r="AZ2290" s="11"/>
      <c r="BA2290" s="11"/>
      <c r="BB2290" s="11"/>
      <c r="BC2290" s="11"/>
      <c r="BD2290" s="11"/>
      <c r="BE2290" s="11"/>
      <c r="BF2290" s="11"/>
      <c r="BG2290" s="11"/>
      <c r="BH2290" s="11"/>
      <c r="BI2290" s="11"/>
      <c r="BJ2290" s="11"/>
      <c r="BK2290" s="11"/>
      <c r="BL2290" s="11"/>
      <c r="BM2290" s="11"/>
      <c r="BN2290" s="11"/>
      <c r="BO2290" s="11"/>
      <c r="BP2290" s="11"/>
      <c r="BQ2290" s="11"/>
      <c r="BR2290" s="16" t="str">
        <v>0- Port Costs</v>
      </c>
      <c r="BV2290" s="16" t="str">
        <v>0- Port Value</v>
      </c>
      <c r="BW2290" s="11"/>
      <c r="BX2290" s="16" t="str">
        <v>0</v>
      </c>
    </row>
    <row r="2291" spans="8:76" hidden="1" outlineLevel="1" x14ac:dyDescent="0.3">
      <c r="H2291" s="16" t="str">
        <v>0 - BM Costs</v>
      </c>
      <c r="L2291" s="16" t="str">
        <v>0 - BM Port</v>
      </c>
      <c r="N2291" s="16" t="str">
        <v>0 - Port Assets</v>
      </c>
      <c r="O2291" s="11"/>
      <c r="P2291" s="11"/>
      <c r="Q2291" s="11"/>
      <c r="R2291" s="11"/>
      <c r="S2291" s="11"/>
      <c r="T2291" s="11"/>
      <c r="U2291" s="11"/>
      <c r="V2291" s="11"/>
      <c r="W2291" s="11"/>
      <c r="X2291" s="11"/>
      <c r="Y2291" s="11"/>
      <c r="Z2291" s="11"/>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c r="BC2291" s="11"/>
      <c r="BD2291" s="11"/>
      <c r="BE2291" s="11"/>
      <c r="BF2291" s="11"/>
      <c r="BG2291" s="11"/>
      <c r="BH2291" s="11"/>
      <c r="BI2291" s="11"/>
      <c r="BJ2291" s="11"/>
      <c r="BK2291" s="11"/>
      <c r="BL2291" s="11"/>
      <c r="BM2291" s="11"/>
      <c r="BN2291" s="11"/>
      <c r="BO2291" s="11"/>
      <c r="BP2291" s="11"/>
      <c r="BQ2291" s="11"/>
      <c r="BR2291" s="16" t="str">
        <v>0- Port Costs</v>
      </c>
      <c r="BV2291" s="16" t="str">
        <v>0- Port Value</v>
      </c>
      <c r="BW2291" s="11"/>
      <c r="BX2291" s="16" t="str">
        <v>0</v>
      </c>
    </row>
    <row r="2292" spans="8:76" hidden="1" outlineLevel="1" x14ac:dyDescent="0.3">
      <c r="H2292" s="16" t="str">
        <v>0 - BM Costs</v>
      </c>
      <c r="L2292" s="16" t="str">
        <v>0 - BM Port</v>
      </c>
      <c r="N2292" s="16" t="str">
        <v>0 - Port Assets</v>
      </c>
      <c r="O2292" s="11"/>
      <c r="P2292" s="11"/>
      <c r="Q2292" s="11"/>
      <c r="R2292" s="11"/>
      <c r="S2292" s="11"/>
      <c r="T2292" s="11"/>
      <c r="U2292" s="11"/>
      <c r="V2292" s="11"/>
      <c r="W2292" s="11"/>
      <c r="X2292" s="11"/>
      <c r="Y2292" s="11"/>
      <c r="Z2292" s="11"/>
      <c r="AA2292" s="11"/>
      <c r="AB2292" s="11"/>
      <c r="AC2292" s="11"/>
      <c r="AD2292" s="11"/>
      <c r="AE2292" s="11"/>
      <c r="AF2292" s="11"/>
      <c r="AG2292" s="11"/>
      <c r="AH2292" s="11"/>
      <c r="AI2292" s="11"/>
      <c r="AJ2292" s="11"/>
      <c r="AK2292" s="11"/>
      <c r="AL2292" s="11"/>
      <c r="AM2292" s="11"/>
      <c r="AN2292" s="11"/>
      <c r="AO2292" s="11"/>
      <c r="AP2292" s="11"/>
      <c r="AQ2292" s="11"/>
      <c r="AR2292" s="11"/>
      <c r="AS2292" s="11"/>
      <c r="AT2292" s="11"/>
      <c r="AU2292" s="11"/>
      <c r="AV2292" s="11"/>
      <c r="AW2292" s="11"/>
      <c r="AX2292" s="11"/>
      <c r="AY2292" s="11"/>
      <c r="AZ2292" s="11"/>
      <c r="BA2292" s="11"/>
      <c r="BB2292" s="11"/>
      <c r="BC2292" s="11"/>
      <c r="BD2292" s="11"/>
      <c r="BE2292" s="11"/>
      <c r="BF2292" s="11"/>
      <c r="BG2292" s="11"/>
      <c r="BH2292" s="11"/>
      <c r="BI2292" s="11"/>
      <c r="BJ2292" s="11"/>
      <c r="BK2292" s="11"/>
      <c r="BL2292" s="11"/>
      <c r="BM2292" s="11"/>
      <c r="BN2292" s="11"/>
      <c r="BO2292" s="11"/>
      <c r="BP2292" s="11"/>
      <c r="BQ2292" s="11"/>
      <c r="BR2292" s="16" t="str">
        <v>0- Port Costs</v>
      </c>
      <c r="BV2292" s="16" t="str">
        <v>0- Port Value</v>
      </c>
      <c r="BW2292" s="11"/>
      <c r="BX2292" s="16" t="str">
        <v>0</v>
      </c>
    </row>
    <row r="2293" spans="8:76" hidden="1" outlineLevel="1" x14ac:dyDescent="0.3">
      <c r="H2293" s="16" t="str">
        <v>0 - BM Costs</v>
      </c>
      <c r="L2293" s="16" t="str">
        <v>0 - BM Port</v>
      </c>
      <c r="N2293" s="16" t="str">
        <v>0 - Port Assets</v>
      </c>
      <c r="O2293" s="11"/>
      <c r="P2293" s="11"/>
      <c r="Q2293" s="11"/>
      <c r="R2293" s="11"/>
      <c r="S2293" s="11"/>
      <c r="T2293" s="11"/>
      <c r="U2293" s="11"/>
      <c r="V2293" s="11"/>
      <c r="W2293" s="11"/>
      <c r="X2293" s="11"/>
      <c r="Y2293" s="11"/>
      <c r="Z2293" s="11"/>
      <c r="AA2293" s="11"/>
      <c r="AB2293" s="11"/>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c r="BC2293" s="11"/>
      <c r="BD2293" s="11"/>
      <c r="BE2293" s="11"/>
      <c r="BF2293" s="11"/>
      <c r="BG2293" s="11"/>
      <c r="BH2293" s="11"/>
      <c r="BI2293" s="11"/>
      <c r="BJ2293" s="11"/>
      <c r="BK2293" s="11"/>
      <c r="BL2293" s="11"/>
      <c r="BM2293" s="11"/>
      <c r="BN2293" s="11"/>
      <c r="BO2293" s="11"/>
      <c r="BP2293" s="11"/>
      <c r="BQ2293" s="11"/>
      <c r="BR2293" s="16" t="str">
        <v>0- Port Costs</v>
      </c>
      <c r="BV2293" s="16" t="str">
        <v>0- Port Value</v>
      </c>
      <c r="BW2293" s="11"/>
      <c r="BX2293" s="16" t="str">
        <v>0</v>
      </c>
    </row>
    <row r="2294" spans="8:76" hidden="1" outlineLevel="1" x14ac:dyDescent="0.3">
      <c r="H2294" s="16" t="str">
        <v>0 - BM Costs</v>
      </c>
      <c r="L2294" s="16" t="str">
        <v>0 - BM Port</v>
      </c>
      <c r="N2294" s="16" t="str">
        <v>0 - Port Assets</v>
      </c>
      <c r="O2294" s="11"/>
      <c r="P2294" s="11"/>
      <c r="Q2294" s="11"/>
      <c r="R2294" s="11"/>
      <c r="S2294" s="11"/>
      <c r="T2294" s="11"/>
      <c r="U2294" s="11"/>
      <c r="V2294" s="11"/>
      <c r="W2294" s="11"/>
      <c r="X2294" s="11"/>
      <c r="Y2294" s="11"/>
      <c r="Z2294" s="11"/>
      <c r="AA2294" s="11"/>
      <c r="AB2294" s="11"/>
      <c r="AC2294" s="11"/>
      <c r="AD2294" s="11"/>
      <c r="AE2294" s="11"/>
      <c r="AF2294" s="11"/>
      <c r="AG2294" s="11"/>
      <c r="AH2294" s="11"/>
      <c r="AI2294" s="11"/>
      <c r="AJ2294" s="11"/>
      <c r="AK2294" s="11"/>
      <c r="AL2294" s="11"/>
      <c r="AM2294" s="11"/>
      <c r="AN2294" s="11"/>
      <c r="AO2294" s="11"/>
      <c r="AP2294" s="11"/>
      <c r="AQ2294" s="11"/>
      <c r="AR2294" s="11"/>
      <c r="AS2294" s="11"/>
      <c r="AT2294" s="11"/>
      <c r="AU2294" s="11"/>
      <c r="AV2294" s="11"/>
      <c r="AW2294" s="11"/>
      <c r="AX2294" s="11"/>
      <c r="AY2294" s="11"/>
      <c r="AZ2294" s="11"/>
      <c r="BA2294" s="11"/>
      <c r="BB2294" s="11"/>
      <c r="BC2294" s="11"/>
      <c r="BD2294" s="11"/>
      <c r="BE2294" s="11"/>
      <c r="BF2294" s="11"/>
      <c r="BG2294" s="11"/>
      <c r="BH2294" s="11"/>
      <c r="BI2294" s="11"/>
      <c r="BJ2294" s="11"/>
      <c r="BK2294" s="11"/>
      <c r="BL2294" s="11"/>
      <c r="BM2294" s="11"/>
      <c r="BN2294" s="11"/>
      <c r="BO2294" s="11"/>
      <c r="BP2294" s="11"/>
      <c r="BQ2294" s="11"/>
      <c r="BR2294" s="16" t="str">
        <v>0- Port Costs</v>
      </c>
      <c r="BV2294" s="16" t="str">
        <v>0- Port Value</v>
      </c>
      <c r="BW2294" s="11"/>
      <c r="BX2294" s="16" t="str">
        <v>0</v>
      </c>
    </row>
    <row r="2295" spans="8:76" hidden="1" outlineLevel="1" x14ac:dyDescent="0.3">
      <c r="H2295" s="16" t="str">
        <v>0 - BM Costs</v>
      </c>
      <c r="L2295" s="16" t="str">
        <v>0 - BM Port</v>
      </c>
      <c r="N2295" s="16" t="str">
        <v>0 - Port Assets</v>
      </c>
      <c r="O2295" s="11"/>
      <c r="P2295" s="11"/>
      <c r="Q2295" s="11"/>
      <c r="R2295" s="11"/>
      <c r="S2295" s="11"/>
      <c r="T2295" s="11"/>
      <c r="U2295" s="11"/>
      <c r="V2295" s="11"/>
      <c r="W2295" s="11"/>
      <c r="X2295" s="11"/>
      <c r="Y2295" s="11"/>
      <c r="Z2295" s="11"/>
      <c r="AA2295" s="11"/>
      <c r="AB2295" s="11"/>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c r="BC2295" s="11"/>
      <c r="BD2295" s="11"/>
      <c r="BE2295" s="11"/>
      <c r="BF2295" s="11"/>
      <c r="BG2295" s="11"/>
      <c r="BH2295" s="11"/>
      <c r="BI2295" s="11"/>
      <c r="BJ2295" s="11"/>
      <c r="BK2295" s="11"/>
      <c r="BL2295" s="11"/>
      <c r="BM2295" s="11"/>
      <c r="BN2295" s="11"/>
      <c r="BO2295" s="11"/>
      <c r="BP2295" s="11"/>
      <c r="BQ2295" s="11"/>
      <c r="BR2295" s="16" t="str">
        <v>0- Port Costs</v>
      </c>
      <c r="BV2295" s="16" t="str">
        <v>0- Port Value</v>
      </c>
      <c r="BW2295" s="11"/>
      <c r="BX2295" s="16" t="str">
        <v>0</v>
      </c>
    </row>
    <row r="2296" spans="8:76" hidden="1" outlineLevel="1" x14ac:dyDescent="0.3">
      <c r="H2296" s="16" t="str">
        <v>0 - BM Costs</v>
      </c>
      <c r="L2296" s="16" t="str">
        <v>0 - BM Port</v>
      </c>
      <c r="N2296" s="16" t="str">
        <v>0 - Port Assets</v>
      </c>
      <c r="O2296" s="11"/>
      <c r="P2296" s="11"/>
      <c r="Q2296" s="11"/>
      <c r="R2296" s="11"/>
      <c r="S2296" s="11"/>
      <c r="T2296" s="11"/>
      <c r="U2296" s="11"/>
      <c r="V2296" s="11"/>
      <c r="W2296" s="11"/>
      <c r="X2296" s="11"/>
      <c r="Y2296" s="11"/>
      <c r="Z2296" s="11"/>
      <c r="AA2296" s="11"/>
      <c r="AB2296" s="11"/>
      <c r="AC2296" s="11"/>
      <c r="AD2296" s="11"/>
      <c r="AE2296" s="11"/>
      <c r="AF2296" s="11"/>
      <c r="AG2296" s="11"/>
      <c r="AH2296" s="11"/>
      <c r="AI2296" s="11"/>
      <c r="AJ2296" s="11"/>
      <c r="AK2296" s="11"/>
      <c r="AL2296" s="11"/>
      <c r="AM2296" s="11"/>
      <c r="AN2296" s="11"/>
      <c r="AO2296" s="11"/>
      <c r="AP2296" s="11"/>
      <c r="AQ2296" s="11"/>
      <c r="AR2296" s="11"/>
      <c r="AS2296" s="11"/>
      <c r="AT2296" s="11"/>
      <c r="AU2296" s="11"/>
      <c r="AV2296" s="11"/>
      <c r="AW2296" s="11"/>
      <c r="AX2296" s="11"/>
      <c r="AY2296" s="11"/>
      <c r="AZ2296" s="11"/>
      <c r="BA2296" s="11"/>
      <c r="BB2296" s="11"/>
      <c r="BC2296" s="11"/>
      <c r="BD2296" s="11"/>
      <c r="BE2296" s="11"/>
      <c r="BF2296" s="11"/>
      <c r="BG2296" s="11"/>
      <c r="BH2296" s="11"/>
      <c r="BI2296" s="11"/>
      <c r="BJ2296" s="11"/>
      <c r="BK2296" s="11"/>
      <c r="BL2296" s="11"/>
      <c r="BM2296" s="11"/>
      <c r="BN2296" s="11"/>
      <c r="BO2296" s="11"/>
      <c r="BP2296" s="11"/>
      <c r="BQ2296" s="11"/>
      <c r="BR2296" s="16" t="str">
        <v>0- Port Costs</v>
      </c>
      <c r="BV2296" s="16" t="str">
        <v>0- Port Value</v>
      </c>
      <c r="BW2296" s="11"/>
      <c r="BX2296" s="16" t="str">
        <v>0</v>
      </c>
    </row>
    <row r="2297" spans="8:76" hidden="1" outlineLevel="1" x14ac:dyDescent="0.3">
      <c r="H2297" s="16" t="str">
        <v>0 - BM Costs</v>
      </c>
      <c r="L2297" s="16" t="str">
        <v>0 - BM Port</v>
      </c>
      <c r="N2297" s="16" t="str">
        <v>0 - Port Assets</v>
      </c>
      <c r="O2297" s="11"/>
      <c r="P2297" s="11"/>
      <c r="Q2297" s="11"/>
      <c r="R2297" s="11"/>
      <c r="S2297" s="11"/>
      <c r="T2297" s="11"/>
      <c r="U2297" s="11"/>
      <c r="V2297" s="11"/>
      <c r="W2297" s="11"/>
      <c r="X2297" s="11"/>
      <c r="Y2297" s="11"/>
      <c r="Z2297" s="11"/>
      <c r="AA2297" s="11"/>
      <c r="AB2297" s="11"/>
      <c r="AC2297" s="11"/>
      <c r="AD2297" s="11"/>
      <c r="AE2297" s="11"/>
      <c r="AF2297" s="11"/>
      <c r="AG2297" s="11"/>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c r="BC2297" s="11"/>
      <c r="BD2297" s="11"/>
      <c r="BE2297" s="11"/>
      <c r="BF2297" s="11"/>
      <c r="BG2297" s="11"/>
      <c r="BH2297" s="11"/>
      <c r="BI2297" s="11"/>
      <c r="BJ2297" s="11"/>
      <c r="BK2297" s="11"/>
      <c r="BL2297" s="11"/>
      <c r="BM2297" s="11"/>
      <c r="BN2297" s="11"/>
      <c r="BO2297" s="11"/>
      <c r="BP2297" s="11"/>
      <c r="BQ2297" s="11"/>
      <c r="BR2297" s="16" t="str">
        <v>0- Port Costs</v>
      </c>
      <c r="BV2297" s="16" t="str">
        <v>0- Port Value</v>
      </c>
      <c r="BW2297" s="11"/>
      <c r="BX2297" s="16" t="str">
        <v>0</v>
      </c>
    </row>
    <row r="2298" spans="8:76" hidden="1" outlineLevel="1" x14ac:dyDescent="0.3">
      <c r="H2298" s="16" t="str">
        <v>0 - BM Costs</v>
      </c>
      <c r="L2298" s="16" t="str">
        <v>0 - BM Port</v>
      </c>
      <c r="N2298" s="16" t="str">
        <v>0 - Port Assets</v>
      </c>
      <c r="O2298" s="11"/>
      <c r="P2298" s="11"/>
      <c r="Q2298" s="11"/>
      <c r="R2298" s="11"/>
      <c r="S2298" s="11"/>
      <c r="T2298" s="11"/>
      <c r="U2298" s="11"/>
      <c r="V2298" s="11"/>
      <c r="W2298" s="11"/>
      <c r="X2298" s="11"/>
      <c r="Y2298" s="11"/>
      <c r="Z2298" s="11"/>
      <c r="AA2298" s="11"/>
      <c r="AB2298" s="11"/>
      <c r="AC2298" s="11"/>
      <c r="AD2298" s="11"/>
      <c r="AE2298" s="11"/>
      <c r="AF2298" s="11"/>
      <c r="AG2298" s="11"/>
      <c r="AH2298" s="11"/>
      <c r="AI2298" s="11"/>
      <c r="AJ2298" s="11"/>
      <c r="AK2298" s="11"/>
      <c r="AL2298" s="11"/>
      <c r="AM2298" s="11"/>
      <c r="AN2298" s="11"/>
      <c r="AO2298" s="11"/>
      <c r="AP2298" s="11"/>
      <c r="AQ2298" s="11"/>
      <c r="AR2298" s="11"/>
      <c r="AS2298" s="11"/>
      <c r="AT2298" s="11"/>
      <c r="AU2298" s="11"/>
      <c r="AV2298" s="11"/>
      <c r="AW2298" s="11"/>
      <c r="AX2298" s="11"/>
      <c r="AY2298" s="11"/>
      <c r="AZ2298" s="11"/>
      <c r="BA2298" s="11"/>
      <c r="BB2298" s="11"/>
      <c r="BC2298" s="11"/>
      <c r="BD2298" s="11"/>
      <c r="BE2298" s="11"/>
      <c r="BF2298" s="11"/>
      <c r="BG2298" s="11"/>
      <c r="BH2298" s="11"/>
      <c r="BI2298" s="11"/>
      <c r="BJ2298" s="11"/>
      <c r="BK2298" s="11"/>
      <c r="BL2298" s="11"/>
      <c r="BM2298" s="11"/>
      <c r="BN2298" s="11"/>
      <c r="BO2298" s="11"/>
      <c r="BP2298" s="11"/>
      <c r="BQ2298" s="11"/>
      <c r="BR2298" s="16" t="str">
        <v>0- Port Costs</v>
      </c>
      <c r="BV2298" s="16" t="str">
        <v>0- Port Value</v>
      </c>
      <c r="BW2298" s="11"/>
      <c r="BX2298" s="16" t="str">
        <v>0</v>
      </c>
    </row>
    <row r="2299" spans="8:76" hidden="1" outlineLevel="1" x14ac:dyDescent="0.3">
      <c r="H2299" s="16" t="str">
        <v>0 - BM Costs</v>
      </c>
      <c r="L2299" s="16" t="str">
        <v>0 - BM Port</v>
      </c>
      <c r="N2299" s="16" t="str">
        <v>0 - Port Assets</v>
      </c>
      <c r="O2299" s="11"/>
      <c r="P2299" s="11"/>
      <c r="Q2299" s="11"/>
      <c r="R2299" s="11"/>
      <c r="S2299" s="11"/>
      <c r="T2299" s="11"/>
      <c r="U2299" s="11"/>
      <c r="V2299" s="11"/>
      <c r="W2299" s="11"/>
      <c r="X2299" s="11"/>
      <c r="Y2299" s="11"/>
      <c r="Z2299" s="11"/>
      <c r="AA2299" s="11"/>
      <c r="AB2299" s="11"/>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c r="BC2299" s="11"/>
      <c r="BD2299" s="11"/>
      <c r="BE2299" s="11"/>
      <c r="BF2299" s="11"/>
      <c r="BG2299" s="11"/>
      <c r="BH2299" s="11"/>
      <c r="BI2299" s="11"/>
      <c r="BJ2299" s="11"/>
      <c r="BK2299" s="11"/>
      <c r="BL2299" s="11"/>
      <c r="BM2299" s="11"/>
      <c r="BN2299" s="11"/>
      <c r="BO2299" s="11"/>
      <c r="BP2299" s="11"/>
      <c r="BQ2299" s="11"/>
      <c r="BR2299" s="16" t="str">
        <v>0- Port Costs</v>
      </c>
      <c r="BV2299" s="16" t="str">
        <v>0- Port Value</v>
      </c>
      <c r="BW2299" s="11"/>
      <c r="BX2299" s="16" t="str">
        <v>0</v>
      </c>
    </row>
    <row r="2300" spans="8:76" hidden="1" outlineLevel="1" x14ac:dyDescent="0.3">
      <c r="H2300" s="16" t="str">
        <v>0 - BM Costs</v>
      </c>
      <c r="L2300" s="16" t="str">
        <v>0 - BM Port</v>
      </c>
      <c r="N2300" s="16" t="str">
        <v>0 - Port Assets</v>
      </c>
      <c r="O2300" s="11"/>
      <c r="P2300" s="11"/>
      <c r="Q2300" s="11"/>
      <c r="R2300" s="11"/>
      <c r="S2300" s="11"/>
      <c r="T2300" s="11"/>
      <c r="U2300" s="11"/>
      <c r="V2300" s="11"/>
      <c r="W2300" s="11"/>
      <c r="X2300" s="11"/>
      <c r="Y2300" s="11"/>
      <c r="Z2300" s="11"/>
      <c r="AA2300" s="11"/>
      <c r="AB2300" s="11"/>
      <c r="AC2300" s="11"/>
      <c r="AD2300" s="11"/>
      <c r="AE2300" s="11"/>
      <c r="AF2300" s="11"/>
      <c r="AG2300" s="11"/>
      <c r="AH2300" s="11"/>
      <c r="AI2300" s="11"/>
      <c r="AJ2300" s="11"/>
      <c r="AK2300" s="11"/>
      <c r="AL2300" s="11"/>
      <c r="AM2300" s="11"/>
      <c r="AN2300" s="11"/>
      <c r="AO2300" s="11"/>
      <c r="AP2300" s="11"/>
      <c r="AQ2300" s="11"/>
      <c r="AR2300" s="11"/>
      <c r="AS2300" s="11"/>
      <c r="AT2300" s="11"/>
      <c r="AU2300" s="11"/>
      <c r="AV2300" s="11"/>
      <c r="AW2300" s="11"/>
      <c r="AX2300" s="11"/>
      <c r="AY2300" s="11"/>
      <c r="AZ2300" s="11"/>
      <c r="BA2300" s="11"/>
      <c r="BB2300" s="11"/>
      <c r="BC2300" s="11"/>
      <c r="BD2300" s="11"/>
      <c r="BE2300" s="11"/>
      <c r="BF2300" s="11"/>
      <c r="BG2300" s="11"/>
      <c r="BH2300" s="11"/>
      <c r="BI2300" s="11"/>
      <c r="BJ2300" s="11"/>
      <c r="BK2300" s="11"/>
      <c r="BL2300" s="11"/>
      <c r="BM2300" s="11"/>
      <c r="BN2300" s="11"/>
      <c r="BO2300" s="11"/>
      <c r="BP2300" s="11"/>
      <c r="BQ2300" s="11"/>
      <c r="BR2300" s="16" t="str">
        <v>0- Port Costs</v>
      </c>
      <c r="BV2300" s="16" t="str">
        <v>0- Port Value</v>
      </c>
      <c r="BW2300" s="11"/>
      <c r="BX2300" s="16" t="str">
        <v>0</v>
      </c>
    </row>
    <row r="2301" spans="8:76" hidden="1" outlineLevel="1" x14ac:dyDescent="0.3">
      <c r="H2301" s="16" t="str">
        <v>0 - BM Costs</v>
      </c>
      <c r="L2301" s="16" t="str">
        <v>0 - BM Port</v>
      </c>
      <c r="N2301" s="16" t="str">
        <v>0 - Port Assets</v>
      </c>
      <c r="O2301" s="11"/>
      <c r="P2301" s="11"/>
      <c r="Q2301" s="11"/>
      <c r="R2301" s="11"/>
      <c r="S2301" s="11"/>
      <c r="T2301" s="11"/>
      <c r="U2301" s="11"/>
      <c r="V2301" s="11"/>
      <c r="W2301" s="11"/>
      <c r="X2301" s="11"/>
      <c r="Y2301" s="11"/>
      <c r="Z2301" s="11"/>
      <c r="AA2301" s="11"/>
      <c r="AB2301" s="11"/>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c r="BC2301" s="11"/>
      <c r="BD2301" s="11"/>
      <c r="BE2301" s="11"/>
      <c r="BF2301" s="11"/>
      <c r="BG2301" s="11"/>
      <c r="BH2301" s="11"/>
      <c r="BI2301" s="11"/>
      <c r="BJ2301" s="11"/>
      <c r="BK2301" s="11"/>
      <c r="BL2301" s="11"/>
      <c r="BM2301" s="11"/>
      <c r="BN2301" s="11"/>
      <c r="BO2301" s="11"/>
      <c r="BP2301" s="11"/>
      <c r="BQ2301" s="11"/>
      <c r="BR2301" s="16" t="str">
        <v>0- Port Costs</v>
      </c>
      <c r="BV2301" s="16" t="str">
        <v>0- Port Value</v>
      </c>
      <c r="BW2301" s="11"/>
      <c r="BX2301" s="16" t="str">
        <v>0</v>
      </c>
    </row>
    <row r="2302" spans="8:76" hidden="1" outlineLevel="1" x14ac:dyDescent="0.3">
      <c r="H2302" s="16" t="str">
        <v>0 - BM Costs</v>
      </c>
      <c r="L2302" s="16" t="str">
        <v>0 - BM Port</v>
      </c>
      <c r="N2302" s="16" t="str">
        <v>0 - Port Assets</v>
      </c>
      <c r="O2302" s="11"/>
      <c r="P2302" s="11"/>
      <c r="Q2302" s="11"/>
      <c r="R2302" s="11"/>
      <c r="S2302" s="11"/>
      <c r="T2302" s="11"/>
      <c r="U2302" s="11"/>
      <c r="V2302" s="11"/>
      <c r="W2302" s="11"/>
      <c r="X2302" s="11"/>
      <c r="Y2302" s="11"/>
      <c r="Z2302" s="11"/>
      <c r="AA2302" s="11"/>
      <c r="AB2302" s="11"/>
      <c r="AC2302" s="11"/>
      <c r="AD2302" s="11"/>
      <c r="AE2302" s="11"/>
      <c r="AF2302" s="11"/>
      <c r="AG2302" s="11"/>
      <c r="AH2302" s="11"/>
      <c r="AI2302" s="11"/>
      <c r="AJ2302" s="11"/>
      <c r="AK2302" s="11"/>
      <c r="AL2302" s="11"/>
      <c r="AM2302" s="11"/>
      <c r="AN2302" s="11"/>
      <c r="AO2302" s="11"/>
      <c r="AP2302" s="11"/>
      <c r="AQ2302" s="11"/>
      <c r="AR2302" s="11"/>
      <c r="AS2302" s="11"/>
      <c r="AT2302" s="11"/>
      <c r="AU2302" s="11"/>
      <c r="AV2302" s="11"/>
      <c r="AW2302" s="11"/>
      <c r="AX2302" s="11"/>
      <c r="AY2302" s="11"/>
      <c r="AZ2302" s="11"/>
      <c r="BA2302" s="11"/>
      <c r="BB2302" s="11"/>
      <c r="BC2302" s="11"/>
      <c r="BD2302" s="11"/>
      <c r="BE2302" s="11"/>
      <c r="BF2302" s="11"/>
      <c r="BG2302" s="11"/>
      <c r="BH2302" s="11"/>
      <c r="BI2302" s="11"/>
      <c r="BJ2302" s="11"/>
      <c r="BK2302" s="11"/>
      <c r="BL2302" s="11"/>
      <c r="BM2302" s="11"/>
      <c r="BN2302" s="11"/>
      <c r="BO2302" s="11"/>
      <c r="BP2302" s="11"/>
      <c r="BQ2302" s="11"/>
      <c r="BR2302" s="16" t="str">
        <v>0- Port Costs</v>
      </c>
      <c r="BV2302" s="16" t="str">
        <v>0- Port Value</v>
      </c>
      <c r="BW2302" s="11"/>
      <c r="BX2302" s="16" t="str">
        <v>0</v>
      </c>
    </row>
    <row r="2303" spans="8:76" hidden="1" outlineLevel="1" x14ac:dyDescent="0.3">
      <c r="H2303" s="16" t="str">
        <v>0 - BM Costs</v>
      </c>
      <c r="L2303" s="16" t="str">
        <v>0 - BM Port</v>
      </c>
      <c r="N2303" s="16" t="str">
        <v>0 - Port Assets</v>
      </c>
      <c r="O2303" s="11"/>
      <c r="P2303" s="11"/>
      <c r="Q2303" s="11"/>
      <c r="R2303" s="11"/>
      <c r="S2303" s="11"/>
      <c r="T2303" s="11"/>
      <c r="U2303" s="11"/>
      <c r="V2303" s="11"/>
      <c r="W2303" s="11"/>
      <c r="X2303" s="11"/>
      <c r="Y2303" s="11"/>
      <c r="Z2303" s="11"/>
      <c r="AA2303" s="11"/>
      <c r="AB2303" s="11"/>
      <c r="AC2303" s="11"/>
      <c r="AD2303" s="11"/>
      <c r="AE2303" s="11"/>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c r="BC2303" s="11"/>
      <c r="BD2303" s="11"/>
      <c r="BE2303" s="11"/>
      <c r="BF2303" s="11"/>
      <c r="BG2303" s="11"/>
      <c r="BH2303" s="11"/>
      <c r="BI2303" s="11"/>
      <c r="BJ2303" s="11"/>
      <c r="BK2303" s="11"/>
      <c r="BL2303" s="11"/>
      <c r="BM2303" s="11"/>
      <c r="BN2303" s="11"/>
      <c r="BO2303" s="11"/>
      <c r="BP2303" s="11"/>
      <c r="BQ2303" s="11"/>
      <c r="BR2303" s="16" t="str">
        <v>0- Port Costs</v>
      </c>
      <c r="BV2303" s="16" t="str">
        <v>0- Port Value</v>
      </c>
      <c r="BW2303" s="11"/>
      <c r="BX2303" s="16" t="str">
        <v>0</v>
      </c>
    </row>
    <row r="2304" spans="8:76" hidden="1" outlineLevel="1" x14ac:dyDescent="0.3">
      <c r="H2304" s="16" t="str">
        <v>0 - BM Costs</v>
      </c>
      <c r="L2304" s="16" t="str">
        <v>0 - BM Port</v>
      </c>
      <c r="N2304" s="16" t="str">
        <v>0 - Port Assets</v>
      </c>
      <c r="O2304" s="11"/>
      <c r="P2304" s="11"/>
      <c r="Q2304" s="11"/>
      <c r="R2304" s="11"/>
      <c r="S2304" s="11"/>
      <c r="T2304" s="11"/>
      <c r="U2304" s="11"/>
      <c r="V2304" s="11"/>
      <c r="W2304" s="11"/>
      <c r="X2304" s="11"/>
      <c r="Y2304" s="11"/>
      <c r="Z2304" s="11"/>
      <c r="AA2304" s="11"/>
      <c r="AB2304" s="11"/>
      <c r="AC2304" s="11"/>
      <c r="AD2304" s="11"/>
      <c r="AE2304" s="11"/>
      <c r="AF2304" s="11"/>
      <c r="AG2304" s="11"/>
      <c r="AH2304" s="11"/>
      <c r="AI2304" s="11"/>
      <c r="AJ2304" s="11"/>
      <c r="AK2304" s="11"/>
      <c r="AL2304" s="11"/>
      <c r="AM2304" s="11"/>
      <c r="AN2304" s="11"/>
      <c r="AO2304" s="11"/>
      <c r="AP2304" s="11"/>
      <c r="AQ2304" s="11"/>
      <c r="AR2304" s="11"/>
      <c r="AS2304" s="11"/>
      <c r="AT2304" s="11"/>
      <c r="AU2304" s="11"/>
      <c r="AV2304" s="11"/>
      <c r="AW2304" s="11"/>
      <c r="AX2304" s="11"/>
      <c r="AY2304" s="11"/>
      <c r="AZ2304" s="11"/>
      <c r="BA2304" s="11"/>
      <c r="BB2304" s="11"/>
      <c r="BC2304" s="11"/>
      <c r="BD2304" s="11"/>
      <c r="BE2304" s="11"/>
      <c r="BF2304" s="11"/>
      <c r="BG2304" s="11"/>
      <c r="BH2304" s="11"/>
      <c r="BI2304" s="11"/>
      <c r="BJ2304" s="11"/>
      <c r="BK2304" s="11"/>
      <c r="BL2304" s="11"/>
      <c r="BM2304" s="11"/>
      <c r="BN2304" s="11"/>
      <c r="BO2304" s="11"/>
      <c r="BP2304" s="11"/>
      <c r="BQ2304" s="11"/>
      <c r="BR2304" s="16" t="str">
        <v>0- Port Costs</v>
      </c>
      <c r="BV2304" s="16" t="str">
        <v>0- Port Value</v>
      </c>
      <c r="BW2304" s="11"/>
      <c r="BX2304" s="16" t="str">
        <v>0</v>
      </c>
    </row>
    <row r="2305" spans="8:76" hidden="1" outlineLevel="1" x14ac:dyDescent="0.3">
      <c r="H2305" s="16" t="str">
        <v>0 - BM Costs</v>
      </c>
      <c r="L2305" s="16" t="str">
        <v>0 - BM Port</v>
      </c>
      <c r="N2305" s="16" t="str">
        <v>0 - Port Assets</v>
      </c>
      <c r="O2305" s="11"/>
      <c r="P2305" s="11"/>
      <c r="Q2305" s="11"/>
      <c r="R2305" s="11"/>
      <c r="S2305" s="11"/>
      <c r="T2305" s="11"/>
      <c r="U2305" s="11"/>
      <c r="V2305" s="11"/>
      <c r="W2305" s="11"/>
      <c r="X2305" s="11"/>
      <c r="Y2305" s="11"/>
      <c r="Z2305" s="11"/>
      <c r="AA2305" s="11"/>
      <c r="AB2305" s="11"/>
      <c r="AC2305" s="11"/>
      <c r="AD2305" s="11"/>
      <c r="AE2305" s="11"/>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c r="BC2305" s="11"/>
      <c r="BD2305" s="11"/>
      <c r="BE2305" s="11"/>
      <c r="BF2305" s="11"/>
      <c r="BG2305" s="11"/>
      <c r="BH2305" s="11"/>
      <c r="BI2305" s="11"/>
      <c r="BJ2305" s="11"/>
      <c r="BK2305" s="11"/>
      <c r="BL2305" s="11"/>
      <c r="BM2305" s="11"/>
      <c r="BN2305" s="11"/>
      <c r="BO2305" s="11"/>
      <c r="BP2305" s="11"/>
      <c r="BQ2305" s="11"/>
      <c r="BR2305" s="16" t="str">
        <v>0- Port Costs</v>
      </c>
      <c r="BV2305" s="16" t="str">
        <v>0- Port Value</v>
      </c>
      <c r="BW2305" s="11"/>
      <c r="BX2305" s="16" t="str">
        <v>0</v>
      </c>
    </row>
    <row r="2306" spans="8:76" hidden="1" outlineLevel="1" x14ac:dyDescent="0.3">
      <c r="H2306" s="16" t="str">
        <v>0 - BM Costs</v>
      </c>
      <c r="L2306" s="16" t="str">
        <v>0 - BM Port</v>
      </c>
      <c r="N2306" s="16" t="str">
        <v>0 - Port Assets</v>
      </c>
      <c r="O2306" s="11"/>
      <c r="P2306" s="11"/>
      <c r="Q2306" s="11"/>
      <c r="R2306" s="11"/>
      <c r="S2306" s="11"/>
      <c r="T2306" s="11"/>
      <c r="U2306" s="11"/>
      <c r="V2306" s="11"/>
      <c r="W2306" s="11"/>
      <c r="X2306" s="11"/>
      <c r="Y2306" s="11"/>
      <c r="Z2306" s="11"/>
      <c r="AA2306" s="11"/>
      <c r="AB2306" s="11"/>
      <c r="AC2306" s="11"/>
      <c r="AD2306" s="11"/>
      <c r="AE2306" s="11"/>
      <c r="AF2306" s="11"/>
      <c r="AG2306" s="11"/>
      <c r="AH2306" s="11"/>
      <c r="AI2306" s="11"/>
      <c r="AJ2306" s="11"/>
      <c r="AK2306" s="11"/>
      <c r="AL2306" s="11"/>
      <c r="AM2306" s="11"/>
      <c r="AN2306" s="11"/>
      <c r="AO2306" s="11"/>
      <c r="AP2306" s="11"/>
      <c r="AQ2306" s="11"/>
      <c r="AR2306" s="11"/>
      <c r="AS2306" s="11"/>
      <c r="AT2306" s="11"/>
      <c r="AU2306" s="11"/>
      <c r="AV2306" s="11"/>
      <c r="AW2306" s="11"/>
      <c r="AX2306" s="11"/>
      <c r="AY2306" s="11"/>
      <c r="AZ2306" s="11"/>
      <c r="BA2306" s="11"/>
      <c r="BB2306" s="11"/>
      <c r="BC2306" s="11"/>
      <c r="BD2306" s="11"/>
      <c r="BE2306" s="11"/>
      <c r="BF2306" s="11"/>
      <c r="BG2306" s="11"/>
      <c r="BH2306" s="11"/>
      <c r="BI2306" s="11"/>
      <c r="BJ2306" s="11"/>
      <c r="BK2306" s="11"/>
      <c r="BL2306" s="11"/>
      <c r="BM2306" s="11"/>
      <c r="BN2306" s="11"/>
      <c r="BO2306" s="11"/>
      <c r="BP2306" s="11"/>
      <c r="BQ2306" s="11"/>
      <c r="BR2306" s="16" t="str">
        <v>0- Port Costs</v>
      </c>
      <c r="BV2306" s="16" t="str">
        <v>0- Port Value</v>
      </c>
      <c r="BW2306" s="11"/>
      <c r="BX2306" s="16" t="str">
        <v>0</v>
      </c>
    </row>
    <row r="2307" spans="8:76" hidden="1" outlineLevel="1" x14ac:dyDescent="0.3">
      <c r="H2307" s="16" t="str">
        <v>0 - BM Costs</v>
      </c>
      <c r="L2307" s="16" t="str">
        <v>0 - BM Port</v>
      </c>
      <c r="N2307" s="16" t="str">
        <v>0 - Port Assets</v>
      </c>
      <c r="O2307" s="11"/>
      <c r="P2307" s="11"/>
      <c r="Q2307" s="11"/>
      <c r="R2307" s="11"/>
      <c r="S2307" s="11"/>
      <c r="T2307" s="11"/>
      <c r="U2307" s="11"/>
      <c r="V2307" s="11"/>
      <c r="W2307" s="11"/>
      <c r="X2307" s="11"/>
      <c r="Y2307" s="11"/>
      <c r="Z2307" s="11"/>
      <c r="AA2307" s="11"/>
      <c r="AB2307" s="11"/>
      <c r="AC2307" s="11"/>
      <c r="AD2307" s="11"/>
      <c r="AE2307" s="11"/>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c r="BC2307" s="11"/>
      <c r="BD2307" s="11"/>
      <c r="BE2307" s="11"/>
      <c r="BF2307" s="11"/>
      <c r="BG2307" s="11"/>
      <c r="BH2307" s="11"/>
      <c r="BI2307" s="11"/>
      <c r="BJ2307" s="11"/>
      <c r="BK2307" s="11"/>
      <c r="BL2307" s="11"/>
      <c r="BM2307" s="11"/>
      <c r="BN2307" s="11"/>
      <c r="BO2307" s="11"/>
      <c r="BP2307" s="11"/>
      <c r="BQ2307" s="11"/>
      <c r="BR2307" s="16" t="str">
        <v>0- Port Costs</v>
      </c>
      <c r="BV2307" s="16" t="str">
        <v>0- Port Value</v>
      </c>
      <c r="BW2307" s="11"/>
      <c r="BX2307" s="16" t="str">
        <v>0</v>
      </c>
    </row>
    <row r="2308" spans="8:76" hidden="1" outlineLevel="1" x14ac:dyDescent="0.3">
      <c r="H2308" s="16" t="str">
        <v>0 - BM Costs</v>
      </c>
      <c r="L2308" s="16" t="str">
        <v>0 - BM Port</v>
      </c>
      <c r="N2308" s="16" t="str">
        <v>0 - Port Assets</v>
      </c>
      <c r="O2308" s="11"/>
      <c r="P2308" s="11"/>
      <c r="Q2308" s="11"/>
      <c r="R2308" s="11"/>
      <c r="S2308" s="11"/>
      <c r="T2308" s="11"/>
      <c r="U2308" s="11"/>
      <c r="V2308" s="11"/>
      <c r="W2308" s="11"/>
      <c r="X2308" s="11"/>
      <c r="Y2308" s="11"/>
      <c r="Z2308" s="11"/>
      <c r="AA2308" s="11"/>
      <c r="AB2308" s="11"/>
      <c r="AC2308" s="11"/>
      <c r="AD2308" s="11"/>
      <c r="AE2308" s="11"/>
      <c r="AF2308" s="11"/>
      <c r="AG2308" s="11"/>
      <c r="AH2308" s="11"/>
      <c r="AI2308" s="11"/>
      <c r="AJ2308" s="11"/>
      <c r="AK2308" s="11"/>
      <c r="AL2308" s="11"/>
      <c r="AM2308" s="11"/>
      <c r="AN2308" s="11"/>
      <c r="AO2308" s="11"/>
      <c r="AP2308" s="11"/>
      <c r="AQ2308" s="11"/>
      <c r="AR2308" s="11"/>
      <c r="AS2308" s="11"/>
      <c r="AT2308" s="11"/>
      <c r="AU2308" s="11"/>
      <c r="AV2308" s="11"/>
      <c r="AW2308" s="11"/>
      <c r="AX2308" s="11"/>
      <c r="AY2308" s="11"/>
      <c r="AZ2308" s="11"/>
      <c r="BA2308" s="11"/>
      <c r="BB2308" s="11"/>
      <c r="BC2308" s="11"/>
      <c r="BD2308" s="11"/>
      <c r="BE2308" s="11"/>
      <c r="BF2308" s="11"/>
      <c r="BG2308" s="11"/>
      <c r="BH2308" s="11"/>
      <c r="BI2308" s="11"/>
      <c r="BJ2308" s="11"/>
      <c r="BK2308" s="11"/>
      <c r="BL2308" s="11"/>
      <c r="BM2308" s="11"/>
      <c r="BN2308" s="11"/>
      <c r="BO2308" s="11"/>
      <c r="BP2308" s="11"/>
      <c r="BQ2308" s="11"/>
      <c r="BR2308" s="16" t="str">
        <v>0- Port Costs</v>
      </c>
      <c r="BV2308" s="16" t="str">
        <v>0- Port Value</v>
      </c>
      <c r="BW2308" s="11"/>
      <c r="BX2308" s="16" t="str">
        <v>0</v>
      </c>
    </row>
    <row r="2309" spans="8:76" hidden="1" outlineLevel="1" x14ac:dyDescent="0.3">
      <c r="H2309" s="16" t="str">
        <v>0 - BM Costs</v>
      </c>
      <c r="L2309" s="16" t="str">
        <v>0 - BM Port</v>
      </c>
      <c r="N2309" s="16" t="str">
        <v>0 - Port Assets</v>
      </c>
      <c r="O2309" s="11"/>
      <c r="P2309" s="11"/>
      <c r="Q2309" s="11"/>
      <c r="R2309" s="11"/>
      <c r="S2309" s="11"/>
      <c r="T2309" s="11"/>
      <c r="U2309" s="11"/>
      <c r="V2309" s="11"/>
      <c r="W2309" s="11"/>
      <c r="X2309" s="11"/>
      <c r="Y2309" s="11"/>
      <c r="Z2309" s="11"/>
      <c r="AA2309" s="11"/>
      <c r="AB2309" s="11"/>
      <c r="AC2309" s="11"/>
      <c r="AD2309" s="11"/>
      <c r="AE2309" s="11"/>
      <c r="AF2309" s="11"/>
      <c r="AG2309" s="11"/>
      <c r="AH2309" s="11"/>
      <c r="AI2309" s="11"/>
      <c r="AJ2309" s="11"/>
      <c r="AK2309" s="11"/>
      <c r="AL2309" s="11"/>
      <c r="AM2309" s="11"/>
      <c r="AN2309" s="11"/>
      <c r="AO2309" s="11"/>
      <c r="AP2309" s="11"/>
      <c r="AQ2309" s="11"/>
      <c r="AR2309" s="11"/>
      <c r="AS2309" s="11"/>
      <c r="AT2309" s="11"/>
      <c r="AU2309" s="11"/>
      <c r="AV2309" s="11"/>
      <c r="AW2309" s="11"/>
      <c r="AX2309" s="11"/>
      <c r="AY2309" s="11"/>
      <c r="AZ2309" s="11"/>
      <c r="BA2309" s="11"/>
      <c r="BB2309" s="11"/>
      <c r="BC2309" s="11"/>
      <c r="BD2309" s="11"/>
      <c r="BE2309" s="11"/>
      <c r="BF2309" s="11"/>
      <c r="BG2309" s="11"/>
      <c r="BH2309" s="11"/>
      <c r="BI2309" s="11"/>
      <c r="BJ2309" s="11"/>
      <c r="BK2309" s="11"/>
      <c r="BL2309" s="11"/>
      <c r="BM2309" s="11"/>
      <c r="BN2309" s="11"/>
      <c r="BO2309" s="11"/>
      <c r="BP2309" s="11"/>
      <c r="BQ2309" s="11"/>
      <c r="BR2309" s="16" t="str">
        <v>0- Port Costs</v>
      </c>
      <c r="BV2309" s="16" t="str">
        <v>0- Port Value</v>
      </c>
      <c r="BW2309" s="11"/>
      <c r="BX2309" s="16" t="str">
        <v>0</v>
      </c>
    </row>
    <row r="2310" spans="8:76" hidden="1" outlineLevel="1" x14ac:dyDescent="0.3">
      <c r="H2310" s="16" t="str">
        <v>0 - BM Costs</v>
      </c>
      <c r="L2310" s="16" t="str">
        <v>0 - BM Port</v>
      </c>
      <c r="N2310" s="16" t="str">
        <v>0 - Port Assets</v>
      </c>
      <c r="O2310" s="11"/>
      <c r="P2310" s="11"/>
      <c r="Q2310" s="11"/>
      <c r="R2310" s="11"/>
      <c r="S2310" s="11"/>
      <c r="T2310" s="11"/>
      <c r="U2310" s="11"/>
      <c r="V2310" s="11"/>
      <c r="W2310" s="11"/>
      <c r="X2310" s="11"/>
      <c r="Y2310" s="11"/>
      <c r="Z2310" s="11"/>
      <c r="AA2310" s="11"/>
      <c r="AB2310" s="11"/>
      <c r="AC2310" s="11"/>
      <c r="AD2310" s="11"/>
      <c r="AE2310" s="11"/>
      <c r="AF2310" s="11"/>
      <c r="AG2310" s="11"/>
      <c r="AH2310" s="11"/>
      <c r="AI2310" s="11"/>
      <c r="AJ2310" s="11"/>
      <c r="AK2310" s="11"/>
      <c r="AL2310" s="11"/>
      <c r="AM2310" s="11"/>
      <c r="AN2310" s="11"/>
      <c r="AO2310" s="11"/>
      <c r="AP2310" s="11"/>
      <c r="AQ2310" s="11"/>
      <c r="AR2310" s="11"/>
      <c r="AS2310" s="11"/>
      <c r="AT2310" s="11"/>
      <c r="AU2310" s="11"/>
      <c r="AV2310" s="11"/>
      <c r="AW2310" s="11"/>
      <c r="AX2310" s="11"/>
      <c r="AY2310" s="11"/>
      <c r="AZ2310" s="11"/>
      <c r="BA2310" s="11"/>
      <c r="BB2310" s="11"/>
      <c r="BC2310" s="11"/>
      <c r="BD2310" s="11"/>
      <c r="BE2310" s="11"/>
      <c r="BF2310" s="11"/>
      <c r="BG2310" s="11"/>
      <c r="BH2310" s="11"/>
      <c r="BI2310" s="11"/>
      <c r="BJ2310" s="11"/>
      <c r="BK2310" s="11"/>
      <c r="BL2310" s="11"/>
      <c r="BM2310" s="11"/>
      <c r="BN2310" s="11"/>
      <c r="BO2310" s="11"/>
      <c r="BP2310" s="11"/>
      <c r="BQ2310" s="11"/>
      <c r="BR2310" s="16" t="str">
        <v>0- Port Costs</v>
      </c>
      <c r="BV2310" s="16" t="str">
        <v>0- Port Value</v>
      </c>
      <c r="BW2310" s="11"/>
      <c r="BX2310" s="16" t="str">
        <v>0</v>
      </c>
    </row>
    <row r="2311" spans="8:76" hidden="1" outlineLevel="1" x14ac:dyDescent="0.3">
      <c r="H2311" s="16" t="str">
        <v>0 - BM Costs</v>
      </c>
      <c r="L2311" s="16" t="str">
        <v>0 - BM Port</v>
      </c>
      <c r="N2311" s="16" t="str">
        <v>0 - Port Assets</v>
      </c>
      <c r="O2311" s="11"/>
      <c r="P2311" s="11"/>
      <c r="Q2311" s="11"/>
      <c r="R2311" s="11"/>
      <c r="S2311" s="11"/>
      <c r="T2311" s="11"/>
      <c r="U2311" s="11"/>
      <c r="V2311" s="11"/>
      <c r="W2311" s="11"/>
      <c r="X2311" s="11"/>
      <c r="Y2311" s="11"/>
      <c r="Z2311" s="11"/>
      <c r="AA2311" s="11"/>
      <c r="AB2311" s="11"/>
      <c r="AC2311" s="11"/>
      <c r="AD2311" s="11"/>
      <c r="AE2311" s="11"/>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c r="BC2311" s="11"/>
      <c r="BD2311" s="11"/>
      <c r="BE2311" s="11"/>
      <c r="BF2311" s="11"/>
      <c r="BG2311" s="11"/>
      <c r="BH2311" s="11"/>
      <c r="BI2311" s="11"/>
      <c r="BJ2311" s="11"/>
      <c r="BK2311" s="11"/>
      <c r="BL2311" s="11"/>
      <c r="BM2311" s="11"/>
      <c r="BN2311" s="11"/>
      <c r="BO2311" s="11"/>
      <c r="BP2311" s="11"/>
      <c r="BQ2311" s="11"/>
      <c r="BR2311" s="16" t="str">
        <v>0- Port Costs</v>
      </c>
      <c r="BV2311" s="16" t="str">
        <v>0- Port Value</v>
      </c>
      <c r="BW2311" s="11"/>
      <c r="BX2311" s="16" t="str">
        <v>0</v>
      </c>
    </row>
    <row r="2312" spans="8:76" hidden="1" outlineLevel="1" x14ac:dyDescent="0.3">
      <c r="H2312" s="16" t="str">
        <v>0 - BM Costs</v>
      </c>
      <c r="L2312" s="16" t="str">
        <v>0 - BM Port</v>
      </c>
      <c r="N2312" s="16" t="str">
        <v>0 - Port Assets</v>
      </c>
      <c r="O2312" s="11"/>
      <c r="P2312" s="11"/>
      <c r="Q2312" s="11"/>
      <c r="R2312" s="11"/>
      <c r="S2312" s="11"/>
      <c r="T2312" s="11"/>
      <c r="U2312" s="11"/>
      <c r="V2312" s="11"/>
      <c r="W2312" s="11"/>
      <c r="X2312" s="11"/>
      <c r="Y2312" s="11"/>
      <c r="Z2312" s="11"/>
      <c r="AA2312" s="11"/>
      <c r="AB2312" s="11"/>
      <c r="AC2312" s="11"/>
      <c r="AD2312" s="11"/>
      <c r="AE2312" s="11"/>
      <c r="AF2312" s="11"/>
      <c r="AG2312" s="11"/>
      <c r="AH2312" s="11"/>
      <c r="AI2312" s="11"/>
      <c r="AJ2312" s="11"/>
      <c r="AK2312" s="11"/>
      <c r="AL2312" s="11"/>
      <c r="AM2312" s="11"/>
      <c r="AN2312" s="11"/>
      <c r="AO2312" s="11"/>
      <c r="AP2312" s="11"/>
      <c r="AQ2312" s="11"/>
      <c r="AR2312" s="11"/>
      <c r="AS2312" s="11"/>
      <c r="AT2312" s="11"/>
      <c r="AU2312" s="11"/>
      <c r="AV2312" s="11"/>
      <c r="AW2312" s="11"/>
      <c r="AX2312" s="11"/>
      <c r="AY2312" s="11"/>
      <c r="AZ2312" s="11"/>
      <c r="BA2312" s="11"/>
      <c r="BB2312" s="11"/>
      <c r="BC2312" s="11"/>
      <c r="BD2312" s="11"/>
      <c r="BE2312" s="11"/>
      <c r="BF2312" s="11"/>
      <c r="BG2312" s="11"/>
      <c r="BH2312" s="11"/>
      <c r="BI2312" s="11"/>
      <c r="BJ2312" s="11"/>
      <c r="BK2312" s="11"/>
      <c r="BL2312" s="11"/>
      <c r="BM2312" s="11"/>
      <c r="BN2312" s="11"/>
      <c r="BO2312" s="11"/>
      <c r="BP2312" s="11"/>
      <c r="BQ2312" s="11"/>
      <c r="BR2312" s="16" t="str">
        <v>0- Port Costs</v>
      </c>
      <c r="BV2312" s="16" t="str">
        <v>0- Port Value</v>
      </c>
      <c r="BW2312" s="11"/>
      <c r="BX2312" s="16" t="str">
        <v>0</v>
      </c>
    </row>
    <row r="2313" spans="8:76" hidden="1" outlineLevel="1" x14ac:dyDescent="0.3">
      <c r="H2313" s="16" t="str">
        <v>0 - BM Costs</v>
      </c>
      <c r="L2313" s="16" t="str">
        <v>0 - BM Port</v>
      </c>
      <c r="N2313" s="16" t="str">
        <v>0 - Port Assets</v>
      </c>
      <c r="O2313" s="11"/>
      <c r="P2313" s="11"/>
      <c r="Q2313" s="11"/>
      <c r="R2313" s="11"/>
      <c r="S2313" s="11"/>
      <c r="T2313" s="11"/>
      <c r="U2313" s="11"/>
      <c r="V2313" s="11"/>
      <c r="W2313" s="11"/>
      <c r="X2313" s="11"/>
      <c r="Y2313" s="11"/>
      <c r="Z2313" s="11"/>
      <c r="AA2313" s="11"/>
      <c r="AB2313" s="11"/>
      <c r="AC2313" s="11"/>
      <c r="AD2313" s="11"/>
      <c r="AE2313" s="11"/>
      <c r="AF2313" s="11"/>
      <c r="AG2313" s="11"/>
      <c r="AH2313" s="11"/>
      <c r="AI2313" s="11"/>
      <c r="AJ2313" s="11"/>
      <c r="AK2313" s="11"/>
      <c r="AL2313" s="11"/>
      <c r="AM2313" s="11"/>
      <c r="AN2313" s="11"/>
      <c r="AO2313" s="11"/>
      <c r="AP2313" s="11"/>
      <c r="AQ2313" s="11"/>
      <c r="AR2313" s="11"/>
      <c r="AS2313" s="11"/>
      <c r="AT2313" s="11"/>
      <c r="AU2313" s="11"/>
      <c r="AV2313" s="11"/>
      <c r="AW2313" s="11"/>
      <c r="AX2313" s="11"/>
      <c r="AY2313" s="11"/>
      <c r="AZ2313" s="11"/>
      <c r="BA2313" s="11"/>
      <c r="BB2313" s="11"/>
      <c r="BC2313" s="11"/>
      <c r="BD2313" s="11"/>
      <c r="BE2313" s="11"/>
      <c r="BF2313" s="11"/>
      <c r="BG2313" s="11"/>
      <c r="BH2313" s="11"/>
      <c r="BI2313" s="11"/>
      <c r="BJ2313" s="11"/>
      <c r="BK2313" s="11"/>
      <c r="BL2313" s="11"/>
      <c r="BM2313" s="11"/>
      <c r="BN2313" s="11"/>
      <c r="BO2313" s="11"/>
      <c r="BP2313" s="11"/>
      <c r="BQ2313" s="11"/>
      <c r="BR2313" s="16" t="str">
        <v>0- Port Costs</v>
      </c>
      <c r="BV2313" s="16" t="str">
        <v>0- Port Value</v>
      </c>
      <c r="BW2313" s="11"/>
      <c r="BX2313" s="16" t="str">
        <v>0</v>
      </c>
    </row>
    <row r="2314" spans="8:76" hidden="1" outlineLevel="1" x14ac:dyDescent="0.3">
      <c r="H2314" s="16" t="str">
        <v>0 - BM Costs</v>
      </c>
      <c r="L2314" s="16" t="str">
        <v>0 - BM Port</v>
      </c>
      <c r="N2314" s="16" t="str">
        <v>0 - Port Assets</v>
      </c>
      <c r="O2314" s="11"/>
      <c r="P2314" s="11"/>
      <c r="Q2314" s="11"/>
      <c r="R2314" s="11"/>
      <c r="S2314" s="11"/>
      <c r="T2314" s="11"/>
      <c r="U2314" s="11"/>
      <c r="V2314" s="11"/>
      <c r="W2314" s="11"/>
      <c r="X2314" s="11"/>
      <c r="Y2314" s="11"/>
      <c r="Z2314" s="11"/>
      <c r="AA2314" s="11"/>
      <c r="AB2314" s="11"/>
      <c r="AC2314" s="11"/>
      <c r="AD2314" s="11"/>
      <c r="AE2314" s="11"/>
      <c r="AF2314" s="11"/>
      <c r="AG2314" s="11"/>
      <c r="AH2314" s="11"/>
      <c r="AI2314" s="11"/>
      <c r="AJ2314" s="11"/>
      <c r="AK2314" s="11"/>
      <c r="AL2314" s="11"/>
      <c r="AM2314" s="11"/>
      <c r="AN2314" s="11"/>
      <c r="AO2314" s="11"/>
      <c r="AP2314" s="11"/>
      <c r="AQ2314" s="11"/>
      <c r="AR2314" s="11"/>
      <c r="AS2314" s="11"/>
      <c r="AT2314" s="11"/>
      <c r="AU2314" s="11"/>
      <c r="AV2314" s="11"/>
      <c r="AW2314" s="11"/>
      <c r="AX2314" s="11"/>
      <c r="AY2314" s="11"/>
      <c r="AZ2314" s="11"/>
      <c r="BA2314" s="11"/>
      <c r="BB2314" s="11"/>
      <c r="BC2314" s="11"/>
      <c r="BD2314" s="11"/>
      <c r="BE2314" s="11"/>
      <c r="BF2314" s="11"/>
      <c r="BG2314" s="11"/>
      <c r="BH2314" s="11"/>
      <c r="BI2314" s="11"/>
      <c r="BJ2314" s="11"/>
      <c r="BK2314" s="11"/>
      <c r="BL2314" s="11"/>
      <c r="BM2314" s="11"/>
      <c r="BN2314" s="11"/>
      <c r="BO2314" s="11"/>
      <c r="BP2314" s="11"/>
      <c r="BQ2314" s="11"/>
      <c r="BR2314" s="16" t="str">
        <v>0- Port Costs</v>
      </c>
      <c r="BV2314" s="16" t="str">
        <v>0- Port Value</v>
      </c>
      <c r="BW2314" s="11"/>
      <c r="BX2314" s="16" t="str">
        <v>0</v>
      </c>
    </row>
    <row r="2315" spans="8:76" hidden="1" outlineLevel="1" x14ac:dyDescent="0.3">
      <c r="H2315" s="16" t="str">
        <v>0 - BM Costs</v>
      </c>
      <c r="L2315" s="16" t="str">
        <v>0 - BM Port</v>
      </c>
      <c r="N2315" s="16" t="str">
        <v>0 - Port Assets</v>
      </c>
      <c r="O2315" s="11"/>
      <c r="P2315" s="11"/>
      <c r="Q2315" s="11"/>
      <c r="R2315" s="11"/>
      <c r="S2315" s="11"/>
      <c r="T2315" s="11"/>
      <c r="U2315" s="11"/>
      <c r="V2315" s="11"/>
      <c r="W2315" s="11"/>
      <c r="X2315" s="11"/>
      <c r="Y2315" s="11"/>
      <c r="Z2315" s="11"/>
      <c r="AA2315" s="11"/>
      <c r="AB2315" s="11"/>
      <c r="AC2315" s="11"/>
      <c r="AD2315" s="11"/>
      <c r="AE2315" s="11"/>
      <c r="AF2315" s="11"/>
      <c r="AG2315" s="11"/>
      <c r="AH2315" s="11"/>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c r="BC2315" s="11"/>
      <c r="BD2315" s="11"/>
      <c r="BE2315" s="11"/>
      <c r="BF2315" s="11"/>
      <c r="BG2315" s="11"/>
      <c r="BH2315" s="11"/>
      <c r="BI2315" s="11"/>
      <c r="BJ2315" s="11"/>
      <c r="BK2315" s="11"/>
      <c r="BL2315" s="11"/>
      <c r="BM2315" s="11"/>
      <c r="BN2315" s="11"/>
      <c r="BO2315" s="11"/>
      <c r="BP2315" s="11"/>
      <c r="BQ2315" s="11"/>
      <c r="BR2315" s="16" t="str">
        <v>0- Port Costs</v>
      </c>
      <c r="BV2315" s="16" t="str">
        <v>0- Port Value</v>
      </c>
      <c r="BW2315" s="11"/>
      <c r="BX2315" s="16" t="str">
        <v>0</v>
      </c>
    </row>
    <row r="2316" spans="8:76" hidden="1" outlineLevel="1" x14ac:dyDescent="0.3">
      <c r="H2316" s="16" t="str">
        <v>0 - BM Costs</v>
      </c>
      <c r="L2316" s="16" t="str">
        <v>0 - BM Port</v>
      </c>
      <c r="N2316" s="16" t="str">
        <v>0 - Port Assets</v>
      </c>
      <c r="O2316" s="11"/>
      <c r="P2316" s="11"/>
      <c r="Q2316" s="11"/>
      <c r="R2316" s="11"/>
      <c r="S2316" s="11"/>
      <c r="T2316" s="11"/>
      <c r="U2316" s="11"/>
      <c r="V2316" s="11"/>
      <c r="W2316" s="11"/>
      <c r="X2316" s="11"/>
      <c r="Y2316" s="11"/>
      <c r="Z2316" s="11"/>
      <c r="AA2316" s="11"/>
      <c r="AB2316" s="11"/>
      <c r="AC2316" s="11"/>
      <c r="AD2316" s="11"/>
      <c r="AE2316" s="11"/>
      <c r="AF2316" s="11"/>
      <c r="AG2316" s="11"/>
      <c r="AH2316" s="11"/>
      <c r="AI2316" s="11"/>
      <c r="AJ2316" s="11"/>
      <c r="AK2316" s="11"/>
      <c r="AL2316" s="11"/>
      <c r="AM2316" s="11"/>
      <c r="AN2316" s="11"/>
      <c r="AO2316" s="11"/>
      <c r="AP2316" s="11"/>
      <c r="AQ2316" s="11"/>
      <c r="AR2316" s="11"/>
      <c r="AS2316" s="11"/>
      <c r="AT2316" s="11"/>
      <c r="AU2316" s="11"/>
      <c r="AV2316" s="11"/>
      <c r="AW2316" s="11"/>
      <c r="AX2316" s="11"/>
      <c r="AY2316" s="11"/>
      <c r="AZ2316" s="11"/>
      <c r="BA2316" s="11"/>
      <c r="BB2316" s="11"/>
      <c r="BC2316" s="11"/>
      <c r="BD2316" s="11"/>
      <c r="BE2316" s="11"/>
      <c r="BF2316" s="11"/>
      <c r="BG2316" s="11"/>
      <c r="BH2316" s="11"/>
      <c r="BI2316" s="11"/>
      <c r="BJ2316" s="11"/>
      <c r="BK2316" s="11"/>
      <c r="BL2316" s="11"/>
      <c r="BM2316" s="11"/>
      <c r="BN2316" s="11"/>
      <c r="BO2316" s="11"/>
      <c r="BP2316" s="11"/>
      <c r="BQ2316" s="11"/>
      <c r="BR2316" s="16" t="str">
        <v>0- Port Costs</v>
      </c>
      <c r="BV2316" s="16" t="str">
        <v>0- Port Value</v>
      </c>
      <c r="BW2316" s="11"/>
      <c r="BX2316" s="16" t="str">
        <v>0</v>
      </c>
    </row>
    <row r="2317" spans="8:76" hidden="1" outlineLevel="1" x14ac:dyDescent="0.3">
      <c r="H2317" s="16" t="str">
        <v>0 - BM Costs</v>
      </c>
      <c r="L2317" s="16" t="str">
        <v>0 - BM Port</v>
      </c>
      <c r="N2317" s="16" t="str">
        <v>0 - Port Assets</v>
      </c>
      <c r="O2317" s="11"/>
      <c r="P2317" s="11"/>
      <c r="Q2317" s="11"/>
      <c r="R2317" s="11"/>
      <c r="S2317" s="11"/>
      <c r="T2317" s="11"/>
      <c r="U2317" s="11"/>
      <c r="V2317" s="11"/>
      <c r="W2317" s="11"/>
      <c r="X2317" s="11"/>
      <c r="Y2317" s="11"/>
      <c r="Z2317" s="11"/>
      <c r="AA2317" s="11"/>
      <c r="AB2317" s="11"/>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c r="BC2317" s="11"/>
      <c r="BD2317" s="11"/>
      <c r="BE2317" s="11"/>
      <c r="BF2317" s="11"/>
      <c r="BG2317" s="11"/>
      <c r="BH2317" s="11"/>
      <c r="BI2317" s="11"/>
      <c r="BJ2317" s="11"/>
      <c r="BK2317" s="11"/>
      <c r="BL2317" s="11"/>
      <c r="BM2317" s="11"/>
      <c r="BN2317" s="11"/>
      <c r="BO2317" s="11"/>
      <c r="BP2317" s="11"/>
      <c r="BQ2317" s="11"/>
      <c r="BR2317" s="16" t="str">
        <v>0- Port Costs</v>
      </c>
      <c r="BV2317" s="16" t="str">
        <v>0- Port Value</v>
      </c>
      <c r="BW2317" s="11"/>
      <c r="BX2317" s="16" t="str">
        <v>0</v>
      </c>
    </row>
    <row r="2318" spans="8:76" hidden="1" outlineLevel="1" x14ac:dyDescent="0.3">
      <c r="H2318" s="16" t="str">
        <v>0 - BM Costs</v>
      </c>
      <c r="L2318" s="16" t="str">
        <v>0 - BM Port</v>
      </c>
      <c r="N2318" s="16" t="str">
        <v>0 - Port Assets</v>
      </c>
      <c r="O2318" s="11"/>
      <c r="P2318" s="11"/>
      <c r="Q2318" s="11"/>
      <c r="R2318" s="11"/>
      <c r="S2318" s="11"/>
      <c r="T2318" s="11"/>
      <c r="U2318" s="11"/>
      <c r="V2318" s="11"/>
      <c r="W2318" s="11"/>
      <c r="X2318" s="11"/>
      <c r="Y2318" s="11"/>
      <c r="Z2318" s="11"/>
      <c r="AA2318" s="11"/>
      <c r="AB2318" s="11"/>
      <c r="AC2318" s="11"/>
      <c r="AD2318" s="11"/>
      <c r="AE2318" s="11"/>
      <c r="AF2318" s="11"/>
      <c r="AG2318" s="11"/>
      <c r="AH2318" s="11"/>
      <c r="AI2318" s="11"/>
      <c r="AJ2318" s="11"/>
      <c r="AK2318" s="11"/>
      <c r="AL2318" s="11"/>
      <c r="AM2318" s="11"/>
      <c r="AN2318" s="11"/>
      <c r="AO2318" s="11"/>
      <c r="AP2318" s="11"/>
      <c r="AQ2318" s="11"/>
      <c r="AR2318" s="11"/>
      <c r="AS2318" s="11"/>
      <c r="AT2318" s="11"/>
      <c r="AU2318" s="11"/>
      <c r="AV2318" s="11"/>
      <c r="AW2318" s="11"/>
      <c r="AX2318" s="11"/>
      <c r="AY2318" s="11"/>
      <c r="AZ2318" s="11"/>
      <c r="BA2318" s="11"/>
      <c r="BB2318" s="11"/>
      <c r="BC2318" s="11"/>
      <c r="BD2318" s="11"/>
      <c r="BE2318" s="11"/>
      <c r="BF2318" s="11"/>
      <c r="BG2318" s="11"/>
      <c r="BH2318" s="11"/>
      <c r="BI2318" s="11"/>
      <c r="BJ2318" s="11"/>
      <c r="BK2318" s="11"/>
      <c r="BL2318" s="11"/>
      <c r="BM2318" s="11"/>
      <c r="BN2318" s="11"/>
      <c r="BO2318" s="11"/>
      <c r="BP2318" s="11"/>
      <c r="BQ2318" s="11"/>
      <c r="BR2318" s="16" t="str">
        <v>0- Port Costs</v>
      </c>
      <c r="BV2318" s="16" t="str">
        <v>0- Port Value</v>
      </c>
      <c r="BW2318" s="11"/>
      <c r="BX2318" s="16" t="str">
        <v>0</v>
      </c>
    </row>
    <row r="2319" spans="8:76" hidden="1" outlineLevel="1" x14ac:dyDescent="0.3">
      <c r="H2319" s="16" t="str">
        <v>0 - BM Costs</v>
      </c>
      <c r="L2319" s="16" t="str">
        <v>0 - BM Port</v>
      </c>
      <c r="N2319" s="16" t="str">
        <v>0 - Port Assets</v>
      </c>
      <c r="O2319" s="11"/>
      <c r="P2319" s="11"/>
      <c r="Q2319" s="11"/>
      <c r="R2319" s="11"/>
      <c r="S2319" s="11"/>
      <c r="T2319" s="11"/>
      <c r="U2319" s="11"/>
      <c r="V2319" s="11"/>
      <c r="W2319" s="11"/>
      <c r="X2319" s="11"/>
      <c r="Y2319" s="11"/>
      <c r="Z2319" s="11"/>
      <c r="AA2319" s="11"/>
      <c r="AB2319" s="11"/>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c r="BC2319" s="11"/>
      <c r="BD2319" s="11"/>
      <c r="BE2319" s="11"/>
      <c r="BF2319" s="11"/>
      <c r="BG2319" s="11"/>
      <c r="BH2319" s="11"/>
      <c r="BI2319" s="11"/>
      <c r="BJ2319" s="11"/>
      <c r="BK2319" s="11"/>
      <c r="BL2319" s="11"/>
      <c r="BM2319" s="11"/>
      <c r="BN2319" s="11"/>
      <c r="BO2319" s="11"/>
      <c r="BP2319" s="11"/>
      <c r="BQ2319" s="11"/>
      <c r="BR2319" s="16" t="str">
        <v>0- Port Costs</v>
      </c>
      <c r="BV2319" s="16" t="str">
        <v>0- Port Value</v>
      </c>
      <c r="BW2319" s="11"/>
      <c r="BX2319" s="16" t="str">
        <v>0</v>
      </c>
    </row>
    <row r="2320" spans="8:76" hidden="1" outlineLevel="1" x14ac:dyDescent="0.3">
      <c r="H2320" s="16" t="str">
        <v>0 - BM Costs</v>
      </c>
      <c r="L2320" s="16" t="str">
        <v>0 - BM Port</v>
      </c>
      <c r="N2320" s="16" t="str">
        <v>0 - Port Assets</v>
      </c>
      <c r="O2320" s="11"/>
      <c r="P2320" s="11"/>
      <c r="Q2320" s="11"/>
      <c r="R2320" s="11"/>
      <c r="S2320" s="11"/>
      <c r="T2320" s="11"/>
      <c r="U2320" s="11"/>
      <c r="V2320" s="11"/>
      <c r="W2320" s="11"/>
      <c r="X2320" s="11"/>
      <c r="Y2320" s="11"/>
      <c r="Z2320" s="11"/>
      <c r="AA2320" s="11"/>
      <c r="AB2320" s="11"/>
      <c r="AC2320" s="11"/>
      <c r="AD2320" s="11"/>
      <c r="AE2320" s="11"/>
      <c r="AF2320" s="11"/>
      <c r="AG2320" s="11"/>
      <c r="AH2320" s="11"/>
      <c r="AI2320" s="11"/>
      <c r="AJ2320" s="11"/>
      <c r="AK2320" s="11"/>
      <c r="AL2320" s="11"/>
      <c r="AM2320" s="11"/>
      <c r="AN2320" s="11"/>
      <c r="AO2320" s="11"/>
      <c r="AP2320" s="11"/>
      <c r="AQ2320" s="11"/>
      <c r="AR2320" s="11"/>
      <c r="AS2320" s="11"/>
      <c r="AT2320" s="11"/>
      <c r="AU2320" s="11"/>
      <c r="AV2320" s="11"/>
      <c r="AW2320" s="11"/>
      <c r="AX2320" s="11"/>
      <c r="AY2320" s="11"/>
      <c r="AZ2320" s="11"/>
      <c r="BA2320" s="11"/>
      <c r="BB2320" s="11"/>
      <c r="BC2320" s="11"/>
      <c r="BD2320" s="11"/>
      <c r="BE2320" s="11"/>
      <c r="BF2320" s="11"/>
      <c r="BG2320" s="11"/>
      <c r="BH2320" s="11"/>
      <c r="BI2320" s="11"/>
      <c r="BJ2320" s="11"/>
      <c r="BK2320" s="11"/>
      <c r="BL2320" s="11"/>
      <c r="BM2320" s="11"/>
      <c r="BN2320" s="11"/>
      <c r="BO2320" s="11"/>
      <c r="BP2320" s="11"/>
      <c r="BQ2320" s="11"/>
      <c r="BR2320" s="16" t="str">
        <v>0- Port Costs</v>
      </c>
      <c r="BV2320" s="16" t="str">
        <v>0- Port Value</v>
      </c>
      <c r="BW2320" s="11"/>
      <c r="BX2320" s="16" t="str">
        <v>0</v>
      </c>
    </row>
    <row r="2321" spans="8:76" hidden="1" outlineLevel="1" x14ac:dyDescent="0.3">
      <c r="H2321" s="16" t="str">
        <v>0 - BM Costs</v>
      </c>
      <c r="L2321" s="16" t="str">
        <v>0 - BM Port</v>
      </c>
      <c r="N2321" s="16" t="str">
        <v>0 - Port Assets</v>
      </c>
      <c r="O2321" s="11"/>
      <c r="P2321" s="11"/>
      <c r="Q2321" s="11"/>
      <c r="R2321" s="11"/>
      <c r="S2321" s="11"/>
      <c r="T2321" s="11"/>
      <c r="U2321" s="11"/>
      <c r="V2321" s="11"/>
      <c r="W2321" s="11"/>
      <c r="X2321" s="11"/>
      <c r="Y2321" s="11"/>
      <c r="Z2321" s="11"/>
      <c r="AA2321" s="11"/>
      <c r="AB2321" s="11"/>
      <c r="AC2321" s="11"/>
      <c r="AD2321" s="11"/>
      <c r="AE2321" s="11"/>
      <c r="AF2321" s="11"/>
      <c r="AG2321" s="11"/>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c r="BC2321" s="11"/>
      <c r="BD2321" s="11"/>
      <c r="BE2321" s="11"/>
      <c r="BF2321" s="11"/>
      <c r="BG2321" s="11"/>
      <c r="BH2321" s="11"/>
      <c r="BI2321" s="11"/>
      <c r="BJ2321" s="11"/>
      <c r="BK2321" s="11"/>
      <c r="BL2321" s="11"/>
      <c r="BM2321" s="11"/>
      <c r="BN2321" s="11"/>
      <c r="BO2321" s="11"/>
      <c r="BP2321" s="11"/>
      <c r="BQ2321" s="11"/>
      <c r="BR2321" s="16" t="str">
        <v>0- Port Costs</v>
      </c>
      <c r="BV2321" s="16" t="str">
        <v>0- Port Value</v>
      </c>
      <c r="BW2321" s="11"/>
      <c r="BX2321" s="16" t="str">
        <v>0</v>
      </c>
    </row>
    <row r="2322" spans="8:76" hidden="1" outlineLevel="1" x14ac:dyDescent="0.3">
      <c r="H2322" s="16" t="str">
        <v>0 - BM Costs</v>
      </c>
      <c r="L2322" s="16" t="str">
        <v>0 - BM Port</v>
      </c>
      <c r="N2322" s="16" t="str">
        <v>0 - Port Assets</v>
      </c>
      <c r="O2322" s="11"/>
      <c r="P2322" s="11"/>
      <c r="Q2322" s="11"/>
      <c r="R2322" s="11"/>
      <c r="S2322" s="11"/>
      <c r="T2322" s="11"/>
      <c r="U2322" s="11"/>
      <c r="V2322" s="11"/>
      <c r="W2322" s="11"/>
      <c r="X2322" s="11"/>
      <c r="Y2322" s="11"/>
      <c r="Z2322" s="11"/>
      <c r="AA2322" s="11"/>
      <c r="AB2322" s="11"/>
      <c r="AC2322" s="11"/>
      <c r="AD2322" s="11"/>
      <c r="AE2322" s="11"/>
      <c r="AF2322" s="11"/>
      <c r="AG2322" s="11"/>
      <c r="AH2322" s="11"/>
      <c r="AI2322" s="11"/>
      <c r="AJ2322" s="11"/>
      <c r="AK2322" s="11"/>
      <c r="AL2322" s="11"/>
      <c r="AM2322" s="11"/>
      <c r="AN2322" s="11"/>
      <c r="AO2322" s="11"/>
      <c r="AP2322" s="11"/>
      <c r="AQ2322" s="11"/>
      <c r="AR2322" s="11"/>
      <c r="AS2322" s="11"/>
      <c r="AT2322" s="11"/>
      <c r="AU2322" s="11"/>
      <c r="AV2322" s="11"/>
      <c r="AW2322" s="11"/>
      <c r="AX2322" s="11"/>
      <c r="AY2322" s="11"/>
      <c r="AZ2322" s="11"/>
      <c r="BA2322" s="11"/>
      <c r="BB2322" s="11"/>
      <c r="BC2322" s="11"/>
      <c r="BD2322" s="11"/>
      <c r="BE2322" s="11"/>
      <c r="BF2322" s="11"/>
      <c r="BG2322" s="11"/>
      <c r="BH2322" s="11"/>
      <c r="BI2322" s="11"/>
      <c r="BJ2322" s="11"/>
      <c r="BK2322" s="11"/>
      <c r="BL2322" s="11"/>
      <c r="BM2322" s="11"/>
      <c r="BN2322" s="11"/>
      <c r="BO2322" s="11"/>
      <c r="BP2322" s="11"/>
      <c r="BQ2322" s="11"/>
      <c r="BR2322" s="16" t="str">
        <v>0- Port Costs</v>
      </c>
      <c r="BV2322" s="16" t="str">
        <v>0- Port Value</v>
      </c>
      <c r="BW2322" s="11"/>
      <c r="BX2322" s="16" t="str">
        <v>0</v>
      </c>
    </row>
    <row r="2323" spans="8:76" hidden="1" outlineLevel="1" x14ac:dyDescent="0.3">
      <c r="H2323" s="16" t="str">
        <v>0 - BM Costs</v>
      </c>
      <c r="L2323" s="16" t="str">
        <v>0 - BM Port</v>
      </c>
      <c r="N2323" s="16" t="str">
        <v>0 - Port Assets</v>
      </c>
      <c r="O2323" s="11"/>
      <c r="P2323" s="11"/>
      <c r="Q2323" s="11"/>
      <c r="R2323" s="11"/>
      <c r="S2323" s="11"/>
      <c r="T2323" s="11"/>
      <c r="U2323" s="11"/>
      <c r="V2323" s="11"/>
      <c r="W2323" s="11"/>
      <c r="X2323" s="11"/>
      <c r="Y2323" s="11"/>
      <c r="Z2323" s="11"/>
      <c r="AA2323" s="11"/>
      <c r="AB2323" s="11"/>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c r="BC2323" s="11"/>
      <c r="BD2323" s="11"/>
      <c r="BE2323" s="11"/>
      <c r="BF2323" s="11"/>
      <c r="BG2323" s="11"/>
      <c r="BH2323" s="11"/>
      <c r="BI2323" s="11"/>
      <c r="BJ2323" s="11"/>
      <c r="BK2323" s="11"/>
      <c r="BL2323" s="11"/>
      <c r="BM2323" s="11"/>
      <c r="BN2323" s="11"/>
      <c r="BO2323" s="11"/>
      <c r="BP2323" s="11"/>
      <c r="BQ2323" s="11"/>
      <c r="BR2323" s="16" t="str">
        <v>0- Port Costs</v>
      </c>
      <c r="BV2323" s="16" t="str">
        <v>0- Port Value</v>
      </c>
      <c r="BW2323" s="11"/>
      <c r="BX2323" s="16" t="str">
        <v>0</v>
      </c>
    </row>
    <row r="2324" spans="8:76" hidden="1" outlineLevel="1" x14ac:dyDescent="0.3">
      <c r="H2324" s="16" t="str">
        <v>0 - BM Costs</v>
      </c>
      <c r="L2324" s="16" t="str">
        <v>0 - BM Port</v>
      </c>
      <c r="N2324" s="16" t="str">
        <v>0 - Port Assets</v>
      </c>
      <c r="O2324" s="11"/>
      <c r="P2324" s="11"/>
      <c r="Q2324" s="11"/>
      <c r="R2324" s="11"/>
      <c r="S2324" s="11"/>
      <c r="T2324" s="11"/>
      <c r="U2324" s="11"/>
      <c r="V2324" s="11"/>
      <c r="W2324" s="11"/>
      <c r="X2324" s="11"/>
      <c r="Y2324" s="11"/>
      <c r="Z2324" s="11"/>
      <c r="AA2324" s="11"/>
      <c r="AB2324" s="11"/>
      <c r="AC2324" s="11"/>
      <c r="AD2324" s="11"/>
      <c r="AE2324" s="11"/>
      <c r="AF2324" s="11"/>
      <c r="AG2324" s="11"/>
      <c r="AH2324" s="11"/>
      <c r="AI2324" s="11"/>
      <c r="AJ2324" s="11"/>
      <c r="AK2324" s="11"/>
      <c r="AL2324" s="11"/>
      <c r="AM2324" s="11"/>
      <c r="AN2324" s="11"/>
      <c r="AO2324" s="11"/>
      <c r="AP2324" s="11"/>
      <c r="AQ2324" s="11"/>
      <c r="AR2324" s="11"/>
      <c r="AS2324" s="11"/>
      <c r="AT2324" s="11"/>
      <c r="AU2324" s="11"/>
      <c r="AV2324" s="11"/>
      <c r="AW2324" s="11"/>
      <c r="AX2324" s="11"/>
      <c r="AY2324" s="11"/>
      <c r="AZ2324" s="11"/>
      <c r="BA2324" s="11"/>
      <c r="BB2324" s="11"/>
      <c r="BC2324" s="11"/>
      <c r="BD2324" s="11"/>
      <c r="BE2324" s="11"/>
      <c r="BF2324" s="11"/>
      <c r="BG2324" s="11"/>
      <c r="BH2324" s="11"/>
      <c r="BI2324" s="11"/>
      <c r="BJ2324" s="11"/>
      <c r="BK2324" s="11"/>
      <c r="BL2324" s="11"/>
      <c r="BM2324" s="11"/>
      <c r="BN2324" s="11"/>
      <c r="BO2324" s="11"/>
      <c r="BP2324" s="11"/>
      <c r="BQ2324" s="11"/>
      <c r="BR2324" s="16" t="str">
        <v>0- Port Costs</v>
      </c>
      <c r="BV2324" s="16" t="str">
        <v>0- Port Value</v>
      </c>
      <c r="BW2324" s="11"/>
      <c r="BX2324" s="16" t="str">
        <v>0</v>
      </c>
    </row>
    <row r="2325" spans="8:76" hidden="1" outlineLevel="1" x14ac:dyDescent="0.3">
      <c r="H2325" s="16" t="str">
        <v>0 - BM Costs</v>
      </c>
      <c r="L2325" s="16" t="str">
        <v>0 - BM Port</v>
      </c>
      <c r="N2325" s="16" t="str">
        <v>0 - Port Assets</v>
      </c>
      <c r="O2325" s="11"/>
      <c r="P2325" s="11"/>
      <c r="Q2325" s="11"/>
      <c r="R2325" s="11"/>
      <c r="S2325" s="11"/>
      <c r="T2325" s="11"/>
      <c r="U2325" s="11"/>
      <c r="V2325" s="11"/>
      <c r="W2325" s="11"/>
      <c r="X2325" s="11"/>
      <c r="Y2325" s="11"/>
      <c r="Z2325" s="11"/>
      <c r="AA2325" s="11"/>
      <c r="AB2325" s="11"/>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c r="BC2325" s="11"/>
      <c r="BD2325" s="11"/>
      <c r="BE2325" s="11"/>
      <c r="BF2325" s="11"/>
      <c r="BG2325" s="11"/>
      <c r="BH2325" s="11"/>
      <c r="BI2325" s="11"/>
      <c r="BJ2325" s="11"/>
      <c r="BK2325" s="11"/>
      <c r="BL2325" s="11"/>
      <c r="BM2325" s="11"/>
      <c r="BN2325" s="11"/>
      <c r="BO2325" s="11"/>
      <c r="BP2325" s="11"/>
      <c r="BQ2325" s="11"/>
      <c r="BR2325" s="16" t="str">
        <v>0- Port Costs</v>
      </c>
      <c r="BV2325" s="16" t="str">
        <v>0- Port Value</v>
      </c>
      <c r="BW2325" s="11"/>
      <c r="BX2325" s="16" t="str">
        <v>0</v>
      </c>
    </row>
    <row r="2326" spans="8:76" hidden="1" outlineLevel="1" x14ac:dyDescent="0.3">
      <c r="H2326" s="16" t="str">
        <v>0 - BM Costs</v>
      </c>
      <c r="L2326" s="16" t="str">
        <v>0 - BM Port</v>
      </c>
      <c r="N2326" s="16" t="str">
        <v>0 - Port Assets</v>
      </c>
      <c r="O2326" s="11"/>
      <c r="P2326" s="11"/>
      <c r="Q2326" s="11"/>
      <c r="R2326" s="11"/>
      <c r="S2326" s="11"/>
      <c r="T2326" s="11"/>
      <c r="U2326" s="11"/>
      <c r="V2326" s="11"/>
      <c r="W2326" s="11"/>
      <c r="X2326" s="11"/>
      <c r="Y2326" s="11"/>
      <c r="Z2326" s="11"/>
      <c r="AA2326" s="11"/>
      <c r="AB2326" s="11"/>
      <c r="AC2326" s="11"/>
      <c r="AD2326" s="11"/>
      <c r="AE2326" s="11"/>
      <c r="AF2326" s="11"/>
      <c r="AG2326" s="11"/>
      <c r="AH2326" s="11"/>
      <c r="AI2326" s="11"/>
      <c r="AJ2326" s="11"/>
      <c r="AK2326" s="11"/>
      <c r="AL2326" s="11"/>
      <c r="AM2326" s="11"/>
      <c r="AN2326" s="11"/>
      <c r="AO2326" s="11"/>
      <c r="AP2326" s="11"/>
      <c r="AQ2326" s="11"/>
      <c r="AR2326" s="11"/>
      <c r="AS2326" s="11"/>
      <c r="AT2326" s="11"/>
      <c r="AU2326" s="11"/>
      <c r="AV2326" s="11"/>
      <c r="AW2326" s="11"/>
      <c r="AX2326" s="11"/>
      <c r="AY2326" s="11"/>
      <c r="AZ2326" s="11"/>
      <c r="BA2326" s="11"/>
      <c r="BB2326" s="11"/>
      <c r="BC2326" s="11"/>
      <c r="BD2326" s="11"/>
      <c r="BE2326" s="11"/>
      <c r="BF2326" s="11"/>
      <c r="BG2326" s="11"/>
      <c r="BH2326" s="11"/>
      <c r="BI2326" s="11"/>
      <c r="BJ2326" s="11"/>
      <c r="BK2326" s="11"/>
      <c r="BL2326" s="11"/>
      <c r="BM2326" s="11"/>
      <c r="BN2326" s="11"/>
      <c r="BO2326" s="11"/>
      <c r="BP2326" s="11"/>
      <c r="BQ2326" s="11"/>
      <c r="BR2326" s="16" t="str">
        <v>0- Port Costs</v>
      </c>
      <c r="BV2326" s="16" t="str">
        <v>0- Port Value</v>
      </c>
      <c r="BW2326" s="11"/>
      <c r="BX2326" s="16" t="str">
        <v>0</v>
      </c>
    </row>
    <row r="2327" spans="8:76" hidden="1" outlineLevel="1" x14ac:dyDescent="0.3">
      <c r="H2327" s="16" t="str">
        <v>0 - BM Costs</v>
      </c>
      <c r="L2327" s="16" t="str">
        <v>0 - BM Port</v>
      </c>
      <c r="N2327" s="16" t="str">
        <v>0 - Port Assets</v>
      </c>
      <c r="O2327" s="11"/>
      <c r="P2327" s="11"/>
      <c r="Q2327" s="11"/>
      <c r="R2327" s="11"/>
      <c r="S2327" s="11"/>
      <c r="T2327" s="11"/>
      <c r="U2327" s="11"/>
      <c r="V2327" s="11"/>
      <c r="W2327" s="11"/>
      <c r="X2327" s="11"/>
      <c r="Y2327" s="11"/>
      <c r="Z2327" s="11"/>
      <c r="AA2327" s="11"/>
      <c r="AB2327" s="11"/>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c r="BC2327" s="11"/>
      <c r="BD2327" s="11"/>
      <c r="BE2327" s="11"/>
      <c r="BF2327" s="11"/>
      <c r="BG2327" s="11"/>
      <c r="BH2327" s="11"/>
      <c r="BI2327" s="11"/>
      <c r="BJ2327" s="11"/>
      <c r="BK2327" s="11"/>
      <c r="BL2327" s="11"/>
      <c r="BM2327" s="11"/>
      <c r="BN2327" s="11"/>
      <c r="BO2327" s="11"/>
      <c r="BP2327" s="11"/>
      <c r="BQ2327" s="11"/>
      <c r="BR2327" s="16" t="str">
        <v>0- Port Costs</v>
      </c>
      <c r="BV2327" s="16" t="str">
        <v>0- Port Value</v>
      </c>
      <c r="BW2327" s="11"/>
      <c r="BX2327" s="16" t="str">
        <v>0</v>
      </c>
    </row>
    <row r="2328" spans="8:76" hidden="1" outlineLevel="1" x14ac:dyDescent="0.3">
      <c r="H2328" s="16" t="str">
        <v>0 - BM Costs</v>
      </c>
      <c r="L2328" s="16" t="str">
        <v>0 - BM Port</v>
      </c>
      <c r="N2328" s="16" t="str">
        <v>0 - Port Assets</v>
      </c>
      <c r="O2328" s="11"/>
      <c r="P2328" s="11"/>
      <c r="Q2328" s="11"/>
      <c r="R2328" s="11"/>
      <c r="S2328" s="11"/>
      <c r="T2328" s="11"/>
      <c r="U2328" s="11"/>
      <c r="V2328" s="11"/>
      <c r="W2328" s="11"/>
      <c r="X2328" s="11"/>
      <c r="Y2328" s="11"/>
      <c r="Z2328" s="11"/>
      <c r="AA2328" s="11"/>
      <c r="AB2328" s="11"/>
      <c r="AC2328" s="11"/>
      <c r="AD2328" s="11"/>
      <c r="AE2328" s="11"/>
      <c r="AF2328" s="11"/>
      <c r="AG2328" s="11"/>
      <c r="AH2328" s="11"/>
      <c r="AI2328" s="11"/>
      <c r="AJ2328" s="11"/>
      <c r="AK2328" s="11"/>
      <c r="AL2328" s="11"/>
      <c r="AM2328" s="11"/>
      <c r="AN2328" s="11"/>
      <c r="AO2328" s="11"/>
      <c r="AP2328" s="11"/>
      <c r="AQ2328" s="11"/>
      <c r="AR2328" s="11"/>
      <c r="AS2328" s="11"/>
      <c r="AT2328" s="11"/>
      <c r="AU2328" s="11"/>
      <c r="AV2328" s="11"/>
      <c r="AW2328" s="11"/>
      <c r="AX2328" s="11"/>
      <c r="AY2328" s="11"/>
      <c r="AZ2328" s="11"/>
      <c r="BA2328" s="11"/>
      <c r="BB2328" s="11"/>
      <c r="BC2328" s="11"/>
      <c r="BD2328" s="11"/>
      <c r="BE2328" s="11"/>
      <c r="BF2328" s="11"/>
      <c r="BG2328" s="11"/>
      <c r="BH2328" s="11"/>
      <c r="BI2328" s="11"/>
      <c r="BJ2328" s="11"/>
      <c r="BK2328" s="11"/>
      <c r="BL2328" s="11"/>
      <c r="BM2328" s="11"/>
      <c r="BN2328" s="11"/>
      <c r="BO2328" s="11"/>
      <c r="BP2328" s="11"/>
      <c r="BQ2328" s="11"/>
      <c r="BR2328" s="16" t="str">
        <v>0- Port Costs</v>
      </c>
      <c r="BV2328" s="16" t="str">
        <v>0- Port Value</v>
      </c>
      <c r="BW2328" s="11"/>
      <c r="BX2328" s="16" t="str">
        <v>0</v>
      </c>
    </row>
    <row r="2329" spans="8:76" hidden="1" outlineLevel="1" x14ac:dyDescent="0.3">
      <c r="H2329" s="16" t="str">
        <v>0 - BM Costs</v>
      </c>
      <c r="L2329" s="16" t="str">
        <v>0 - BM Port</v>
      </c>
      <c r="N2329" s="16" t="str">
        <v>0 - Port Assets</v>
      </c>
      <c r="O2329" s="11"/>
      <c r="P2329" s="11"/>
      <c r="Q2329" s="11"/>
      <c r="R2329" s="11"/>
      <c r="S2329" s="11"/>
      <c r="T2329" s="11"/>
      <c r="U2329" s="11"/>
      <c r="V2329" s="11"/>
      <c r="W2329" s="11"/>
      <c r="X2329" s="11"/>
      <c r="Y2329" s="11"/>
      <c r="Z2329" s="11"/>
      <c r="AA2329" s="11"/>
      <c r="AB2329" s="11"/>
      <c r="AC2329" s="11"/>
      <c r="AD2329" s="11"/>
      <c r="AE2329" s="11"/>
      <c r="AF2329" s="11"/>
      <c r="AG2329" s="11"/>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c r="BC2329" s="11"/>
      <c r="BD2329" s="11"/>
      <c r="BE2329" s="11"/>
      <c r="BF2329" s="11"/>
      <c r="BG2329" s="11"/>
      <c r="BH2329" s="11"/>
      <c r="BI2329" s="11"/>
      <c r="BJ2329" s="11"/>
      <c r="BK2329" s="11"/>
      <c r="BL2329" s="11"/>
      <c r="BM2329" s="11"/>
      <c r="BN2329" s="11"/>
      <c r="BO2329" s="11"/>
      <c r="BP2329" s="11"/>
      <c r="BQ2329" s="11"/>
      <c r="BR2329" s="16" t="str">
        <v>0- Port Costs</v>
      </c>
      <c r="BV2329" s="16" t="str">
        <v>0- Port Value</v>
      </c>
      <c r="BW2329" s="11"/>
      <c r="BX2329" s="16" t="str">
        <v>0</v>
      </c>
    </row>
    <row r="2330" spans="8:76" hidden="1" outlineLevel="1" x14ac:dyDescent="0.3">
      <c r="H2330" s="16" t="str">
        <v>0 - BM Costs</v>
      </c>
      <c r="L2330" s="16" t="str">
        <v>0 - BM Port</v>
      </c>
      <c r="N2330" s="16" t="str">
        <v>0 - Port Assets</v>
      </c>
      <c r="O2330" s="11"/>
      <c r="P2330" s="11"/>
      <c r="Q2330" s="11"/>
      <c r="R2330" s="11"/>
      <c r="S2330" s="11"/>
      <c r="T2330" s="11"/>
      <c r="U2330" s="11"/>
      <c r="V2330" s="11"/>
      <c r="W2330" s="11"/>
      <c r="X2330" s="11"/>
      <c r="Y2330" s="11"/>
      <c r="Z2330" s="11"/>
      <c r="AA2330" s="11"/>
      <c r="AB2330" s="11"/>
      <c r="AC2330" s="11"/>
      <c r="AD2330" s="11"/>
      <c r="AE2330" s="11"/>
      <c r="AF2330" s="11"/>
      <c r="AG2330" s="11"/>
      <c r="AH2330" s="11"/>
      <c r="AI2330" s="11"/>
      <c r="AJ2330" s="11"/>
      <c r="AK2330" s="11"/>
      <c r="AL2330" s="11"/>
      <c r="AM2330" s="11"/>
      <c r="AN2330" s="11"/>
      <c r="AO2330" s="11"/>
      <c r="AP2330" s="11"/>
      <c r="AQ2330" s="11"/>
      <c r="AR2330" s="11"/>
      <c r="AS2330" s="11"/>
      <c r="AT2330" s="11"/>
      <c r="AU2330" s="11"/>
      <c r="AV2330" s="11"/>
      <c r="AW2330" s="11"/>
      <c r="AX2330" s="11"/>
      <c r="AY2330" s="11"/>
      <c r="AZ2330" s="11"/>
      <c r="BA2330" s="11"/>
      <c r="BB2330" s="11"/>
      <c r="BC2330" s="11"/>
      <c r="BD2330" s="11"/>
      <c r="BE2330" s="11"/>
      <c r="BF2330" s="11"/>
      <c r="BG2330" s="11"/>
      <c r="BH2330" s="11"/>
      <c r="BI2330" s="11"/>
      <c r="BJ2330" s="11"/>
      <c r="BK2330" s="11"/>
      <c r="BL2330" s="11"/>
      <c r="BM2330" s="11"/>
      <c r="BN2330" s="11"/>
      <c r="BO2330" s="11"/>
      <c r="BP2330" s="11"/>
      <c r="BQ2330" s="11"/>
      <c r="BR2330" s="16" t="str">
        <v>0- Port Costs</v>
      </c>
      <c r="BV2330" s="16" t="str">
        <v>0- Port Value</v>
      </c>
      <c r="BW2330" s="11"/>
      <c r="BX2330" s="16" t="str">
        <v>0</v>
      </c>
    </row>
    <row r="2331" spans="8:76" hidden="1" outlineLevel="1" x14ac:dyDescent="0.3">
      <c r="H2331" s="16" t="str">
        <v>0 - BM Costs</v>
      </c>
      <c r="L2331" s="16" t="str">
        <v>0 - BM Port</v>
      </c>
      <c r="N2331" s="16" t="str">
        <v>0 - Port Assets</v>
      </c>
      <c r="O2331" s="11"/>
      <c r="P2331" s="11"/>
      <c r="Q2331" s="11"/>
      <c r="R2331" s="11"/>
      <c r="S2331" s="11"/>
      <c r="T2331" s="11"/>
      <c r="U2331" s="11"/>
      <c r="V2331" s="11"/>
      <c r="W2331" s="11"/>
      <c r="X2331" s="11"/>
      <c r="Y2331" s="11"/>
      <c r="Z2331" s="11"/>
      <c r="AA2331" s="11"/>
      <c r="AB2331" s="11"/>
      <c r="AC2331" s="11"/>
      <c r="AD2331" s="11"/>
      <c r="AE2331" s="11"/>
      <c r="AF2331" s="11"/>
      <c r="AG2331" s="11"/>
      <c r="AH2331" s="11"/>
      <c r="AI2331" s="11"/>
      <c r="AJ2331" s="11"/>
      <c r="AK2331" s="11"/>
      <c r="AL2331" s="11"/>
      <c r="AM2331" s="11"/>
      <c r="AN2331" s="11"/>
      <c r="AO2331" s="11"/>
      <c r="AP2331" s="11"/>
      <c r="AQ2331" s="11"/>
      <c r="AR2331" s="11"/>
      <c r="AS2331" s="11"/>
      <c r="AT2331" s="11"/>
      <c r="AU2331" s="11"/>
      <c r="AV2331" s="11"/>
      <c r="AW2331" s="11"/>
      <c r="AX2331" s="11"/>
      <c r="AY2331" s="11"/>
      <c r="AZ2331" s="11"/>
      <c r="BA2331" s="11"/>
      <c r="BB2331" s="11"/>
      <c r="BC2331" s="11"/>
      <c r="BD2331" s="11"/>
      <c r="BE2331" s="11"/>
      <c r="BF2331" s="11"/>
      <c r="BG2331" s="11"/>
      <c r="BH2331" s="11"/>
      <c r="BI2331" s="11"/>
      <c r="BJ2331" s="11"/>
      <c r="BK2331" s="11"/>
      <c r="BL2331" s="11"/>
      <c r="BM2331" s="11"/>
      <c r="BN2331" s="11"/>
      <c r="BO2331" s="11"/>
      <c r="BP2331" s="11"/>
      <c r="BQ2331" s="11"/>
      <c r="BR2331" s="16" t="str">
        <v>0- Port Costs</v>
      </c>
      <c r="BV2331" s="16" t="str">
        <v>0- Port Value</v>
      </c>
      <c r="BW2331" s="11"/>
      <c r="BX2331" s="16" t="str">
        <v>0</v>
      </c>
    </row>
    <row r="2332" spans="8:76" hidden="1" outlineLevel="1" x14ac:dyDescent="0.3">
      <c r="H2332" s="16" t="str">
        <v>0 - BM Costs</v>
      </c>
      <c r="L2332" s="16" t="str">
        <v>0 - BM Port</v>
      </c>
      <c r="N2332" s="16" t="str">
        <v>0 - Port Assets</v>
      </c>
      <c r="O2332" s="11"/>
      <c r="P2332" s="11"/>
      <c r="Q2332" s="11"/>
      <c r="R2332" s="11"/>
      <c r="S2332" s="11"/>
      <c r="T2332" s="11"/>
      <c r="U2332" s="11"/>
      <c r="V2332" s="11"/>
      <c r="W2332" s="11"/>
      <c r="X2332" s="11"/>
      <c r="Y2332" s="11"/>
      <c r="Z2332" s="11"/>
      <c r="AA2332" s="11"/>
      <c r="AB2332" s="11"/>
      <c r="AC2332" s="11"/>
      <c r="AD2332" s="11"/>
      <c r="AE2332" s="11"/>
      <c r="AF2332" s="11"/>
      <c r="AG2332" s="11"/>
      <c r="AH2332" s="11"/>
      <c r="AI2332" s="11"/>
      <c r="AJ2332" s="11"/>
      <c r="AK2332" s="11"/>
      <c r="AL2332" s="11"/>
      <c r="AM2332" s="11"/>
      <c r="AN2332" s="11"/>
      <c r="AO2332" s="11"/>
      <c r="AP2332" s="11"/>
      <c r="AQ2332" s="11"/>
      <c r="AR2332" s="11"/>
      <c r="AS2332" s="11"/>
      <c r="AT2332" s="11"/>
      <c r="AU2332" s="11"/>
      <c r="AV2332" s="11"/>
      <c r="AW2332" s="11"/>
      <c r="AX2332" s="11"/>
      <c r="AY2332" s="11"/>
      <c r="AZ2332" s="11"/>
      <c r="BA2332" s="11"/>
      <c r="BB2332" s="11"/>
      <c r="BC2332" s="11"/>
      <c r="BD2332" s="11"/>
      <c r="BE2332" s="11"/>
      <c r="BF2332" s="11"/>
      <c r="BG2332" s="11"/>
      <c r="BH2332" s="11"/>
      <c r="BI2332" s="11"/>
      <c r="BJ2332" s="11"/>
      <c r="BK2332" s="11"/>
      <c r="BL2332" s="11"/>
      <c r="BM2332" s="11"/>
      <c r="BN2332" s="11"/>
      <c r="BO2332" s="11"/>
      <c r="BP2332" s="11"/>
      <c r="BQ2332" s="11"/>
      <c r="BR2332" s="16" t="str">
        <v>0- Port Costs</v>
      </c>
      <c r="BV2332" s="16" t="str">
        <v>0- Port Value</v>
      </c>
      <c r="BW2332" s="11"/>
      <c r="BX2332" s="16" t="str">
        <v>0</v>
      </c>
    </row>
    <row r="2333" spans="8:76" hidden="1" outlineLevel="1" x14ac:dyDescent="0.3">
      <c r="H2333" s="16" t="str">
        <v>0 - BM Costs</v>
      </c>
      <c r="L2333" s="16" t="str">
        <v>0 - BM Port</v>
      </c>
      <c r="N2333" s="16" t="str">
        <v>0 - Port Assets</v>
      </c>
      <c r="O2333" s="11"/>
      <c r="P2333" s="11"/>
      <c r="Q2333" s="11"/>
      <c r="R2333" s="11"/>
      <c r="S2333" s="11"/>
      <c r="T2333" s="11"/>
      <c r="U2333" s="11"/>
      <c r="V2333" s="11"/>
      <c r="W2333" s="11"/>
      <c r="X2333" s="11"/>
      <c r="Y2333" s="11"/>
      <c r="Z2333" s="11"/>
      <c r="AA2333" s="11"/>
      <c r="AB2333" s="11"/>
      <c r="AC2333" s="11"/>
      <c r="AD2333" s="11"/>
      <c r="AE2333" s="11"/>
      <c r="AF2333" s="11"/>
      <c r="AG2333" s="11"/>
      <c r="AH2333" s="11"/>
      <c r="AI2333" s="11"/>
      <c r="AJ2333" s="11"/>
      <c r="AK2333" s="11"/>
      <c r="AL2333" s="11"/>
      <c r="AM2333" s="11"/>
      <c r="AN2333" s="11"/>
      <c r="AO2333" s="11"/>
      <c r="AP2333" s="11"/>
      <c r="AQ2333" s="11"/>
      <c r="AR2333" s="11"/>
      <c r="AS2333" s="11"/>
      <c r="AT2333" s="11"/>
      <c r="AU2333" s="11"/>
      <c r="AV2333" s="11"/>
      <c r="AW2333" s="11"/>
      <c r="AX2333" s="11"/>
      <c r="AY2333" s="11"/>
      <c r="AZ2333" s="11"/>
      <c r="BA2333" s="11"/>
      <c r="BB2333" s="11"/>
      <c r="BC2333" s="11"/>
      <c r="BD2333" s="11"/>
      <c r="BE2333" s="11"/>
      <c r="BF2333" s="11"/>
      <c r="BG2333" s="11"/>
      <c r="BH2333" s="11"/>
      <c r="BI2333" s="11"/>
      <c r="BJ2333" s="11"/>
      <c r="BK2333" s="11"/>
      <c r="BL2333" s="11"/>
      <c r="BM2333" s="11"/>
      <c r="BN2333" s="11"/>
      <c r="BO2333" s="11"/>
      <c r="BP2333" s="11"/>
      <c r="BQ2333" s="11"/>
      <c r="BR2333" s="16" t="str">
        <v>0- Port Costs</v>
      </c>
      <c r="BV2333" s="16" t="str">
        <v>0- Port Value</v>
      </c>
      <c r="BW2333" s="11"/>
      <c r="BX2333" s="16" t="str">
        <v>0</v>
      </c>
    </row>
    <row r="2334" spans="8:76" hidden="1" outlineLevel="1" x14ac:dyDescent="0.3">
      <c r="H2334" s="16" t="str">
        <v>0 - BM Costs</v>
      </c>
      <c r="L2334" s="16" t="str">
        <v>0 - BM Port</v>
      </c>
      <c r="N2334" s="16" t="str">
        <v>0 - Port Assets</v>
      </c>
      <c r="O2334" s="11"/>
      <c r="P2334" s="11"/>
      <c r="Q2334" s="11"/>
      <c r="R2334" s="11"/>
      <c r="S2334" s="11"/>
      <c r="T2334" s="11"/>
      <c r="U2334" s="11"/>
      <c r="V2334" s="11"/>
      <c r="W2334" s="11"/>
      <c r="X2334" s="11"/>
      <c r="Y2334" s="11"/>
      <c r="Z2334" s="11"/>
      <c r="AA2334" s="11"/>
      <c r="AB2334" s="11"/>
      <c r="AC2334" s="11"/>
      <c r="AD2334" s="11"/>
      <c r="AE2334" s="11"/>
      <c r="AF2334" s="11"/>
      <c r="AG2334" s="11"/>
      <c r="AH2334" s="11"/>
      <c r="AI2334" s="11"/>
      <c r="AJ2334" s="11"/>
      <c r="AK2334" s="11"/>
      <c r="AL2334" s="11"/>
      <c r="AM2334" s="11"/>
      <c r="AN2334" s="11"/>
      <c r="AO2334" s="11"/>
      <c r="AP2334" s="11"/>
      <c r="AQ2334" s="11"/>
      <c r="AR2334" s="11"/>
      <c r="AS2334" s="11"/>
      <c r="AT2334" s="11"/>
      <c r="AU2334" s="11"/>
      <c r="AV2334" s="11"/>
      <c r="AW2334" s="11"/>
      <c r="AX2334" s="11"/>
      <c r="AY2334" s="11"/>
      <c r="AZ2334" s="11"/>
      <c r="BA2334" s="11"/>
      <c r="BB2334" s="11"/>
      <c r="BC2334" s="11"/>
      <c r="BD2334" s="11"/>
      <c r="BE2334" s="11"/>
      <c r="BF2334" s="11"/>
      <c r="BG2334" s="11"/>
      <c r="BH2334" s="11"/>
      <c r="BI2334" s="11"/>
      <c r="BJ2334" s="11"/>
      <c r="BK2334" s="11"/>
      <c r="BL2334" s="11"/>
      <c r="BM2334" s="11"/>
      <c r="BN2334" s="11"/>
      <c r="BO2334" s="11"/>
      <c r="BP2334" s="11"/>
      <c r="BQ2334" s="11"/>
      <c r="BR2334" s="16" t="str">
        <v>0- Port Costs</v>
      </c>
      <c r="BV2334" s="16" t="str">
        <v>0- Port Value</v>
      </c>
      <c r="BW2334" s="11"/>
      <c r="BX2334" s="16" t="str">
        <v>0</v>
      </c>
    </row>
    <row r="2335" spans="8:76" hidden="1" outlineLevel="1" x14ac:dyDescent="0.3">
      <c r="H2335" s="16" t="str">
        <v>0 - BM Costs</v>
      </c>
      <c r="L2335" s="16" t="str">
        <v>0 - BM Port</v>
      </c>
      <c r="N2335" s="16" t="str">
        <v>0 - Port Assets</v>
      </c>
      <c r="O2335" s="11"/>
      <c r="P2335" s="11"/>
      <c r="Q2335" s="11"/>
      <c r="R2335" s="11"/>
      <c r="S2335" s="11"/>
      <c r="T2335" s="11"/>
      <c r="U2335" s="11"/>
      <c r="V2335" s="11"/>
      <c r="W2335" s="11"/>
      <c r="X2335" s="11"/>
      <c r="Y2335" s="11"/>
      <c r="Z2335" s="11"/>
      <c r="AA2335" s="11"/>
      <c r="AB2335" s="11"/>
      <c r="AC2335" s="11"/>
      <c r="AD2335" s="11"/>
      <c r="AE2335" s="11"/>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c r="BC2335" s="11"/>
      <c r="BD2335" s="11"/>
      <c r="BE2335" s="11"/>
      <c r="BF2335" s="11"/>
      <c r="BG2335" s="11"/>
      <c r="BH2335" s="11"/>
      <c r="BI2335" s="11"/>
      <c r="BJ2335" s="11"/>
      <c r="BK2335" s="11"/>
      <c r="BL2335" s="11"/>
      <c r="BM2335" s="11"/>
      <c r="BN2335" s="11"/>
      <c r="BO2335" s="11"/>
      <c r="BP2335" s="11"/>
      <c r="BQ2335" s="11"/>
      <c r="BR2335" s="16" t="str">
        <v>0- Port Costs</v>
      </c>
      <c r="BV2335" s="16" t="str">
        <v>0- Port Value</v>
      </c>
      <c r="BW2335" s="11"/>
      <c r="BX2335" s="16" t="str">
        <v>0</v>
      </c>
    </row>
    <row r="2336" spans="8:76" hidden="1" outlineLevel="1" x14ac:dyDescent="0.3">
      <c r="H2336" s="16" t="str">
        <v>0 - BM Costs</v>
      </c>
      <c r="L2336" s="16" t="str">
        <v>0 - BM Port</v>
      </c>
      <c r="N2336" s="16" t="str">
        <v>0 - Port Assets</v>
      </c>
      <c r="O2336" s="11"/>
      <c r="P2336" s="11"/>
      <c r="Q2336" s="11"/>
      <c r="R2336" s="11"/>
      <c r="S2336" s="11"/>
      <c r="T2336" s="11"/>
      <c r="U2336" s="11"/>
      <c r="V2336" s="11"/>
      <c r="W2336" s="11"/>
      <c r="X2336" s="11"/>
      <c r="Y2336" s="11"/>
      <c r="Z2336" s="11"/>
      <c r="AA2336" s="11"/>
      <c r="AB2336" s="11"/>
      <c r="AC2336" s="11"/>
      <c r="AD2336" s="11"/>
      <c r="AE2336" s="11"/>
      <c r="AF2336" s="11"/>
      <c r="AG2336" s="11"/>
      <c r="AH2336" s="11"/>
      <c r="AI2336" s="11"/>
      <c r="AJ2336" s="11"/>
      <c r="AK2336" s="11"/>
      <c r="AL2336" s="11"/>
      <c r="AM2336" s="11"/>
      <c r="AN2336" s="11"/>
      <c r="AO2336" s="11"/>
      <c r="AP2336" s="11"/>
      <c r="AQ2336" s="11"/>
      <c r="AR2336" s="11"/>
      <c r="AS2336" s="11"/>
      <c r="AT2336" s="11"/>
      <c r="AU2336" s="11"/>
      <c r="AV2336" s="11"/>
      <c r="AW2336" s="11"/>
      <c r="AX2336" s="11"/>
      <c r="AY2336" s="11"/>
      <c r="AZ2336" s="11"/>
      <c r="BA2336" s="11"/>
      <c r="BB2336" s="11"/>
      <c r="BC2336" s="11"/>
      <c r="BD2336" s="11"/>
      <c r="BE2336" s="11"/>
      <c r="BF2336" s="11"/>
      <c r="BG2336" s="11"/>
      <c r="BH2336" s="11"/>
      <c r="BI2336" s="11"/>
      <c r="BJ2336" s="11"/>
      <c r="BK2336" s="11"/>
      <c r="BL2336" s="11"/>
      <c r="BM2336" s="11"/>
      <c r="BN2336" s="11"/>
      <c r="BO2336" s="11"/>
      <c r="BP2336" s="11"/>
      <c r="BQ2336" s="11"/>
      <c r="BR2336" s="16" t="str">
        <v>0- Port Costs</v>
      </c>
      <c r="BV2336" s="16" t="str">
        <v>0- Port Value</v>
      </c>
      <c r="BW2336" s="11"/>
      <c r="BX2336" s="16" t="str">
        <v>0</v>
      </c>
    </row>
    <row r="2337" spans="8:76" hidden="1" outlineLevel="1" x14ac:dyDescent="0.3">
      <c r="H2337" s="16" t="str">
        <v>0 - BM Costs</v>
      </c>
      <c r="L2337" s="16" t="str">
        <v>0 - BM Port</v>
      </c>
      <c r="N2337" s="16" t="str">
        <v>0 - Port Assets</v>
      </c>
      <c r="O2337" s="11"/>
      <c r="P2337" s="11"/>
      <c r="Q2337" s="11"/>
      <c r="R2337" s="11"/>
      <c r="S2337" s="11"/>
      <c r="T2337" s="11"/>
      <c r="U2337" s="11"/>
      <c r="V2337" s="11"/>
      <c r="W2337" s="11"/>
      <c r="X2337" s="11"/>
      <c r="Y2337" s="11"/>
      <c r="Z2337" s="11"/>
      <c r="AA2337" s="11"/>
      <c r="AB2337" s="11"/>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c r="BC2337" s="11"/>
      <c r="BD2337" s="11"/>
      <c r="BE2337" s="11"/>
      <c r="BF2337" s="11"/>
      <c r="BG2337" s="11"/>
      <c r="BH2337" s="11"/>
      <c r="BI2337" s="11"/>
      <c r="BJ2337" s="11"/>
      <c r="BK2337" s="11"/>
      <c r="BL2337" s="11"/>
      <c r="BM2337" s="11"/>
      <c r="BN2337" s="11"/>
      <c r="BO2337" s="11"/>
      <c r="BP2337" s="11"/>
      <c r="BQ2337" s="11"/>
      <c r="BR2337" s="16" t="str">
        <v>0- Port Costs</v>
      </c>
      <c r="BV2337" s="16" t="str">
        <v>0- Port Value</v>
      </c>
      <c r="BW2337" s="11"/>
      <c r="BX2337" s="16" t="str">
        <v>0</v>
      </c>
    </row>
    <row r="2338" spans="8:76" hidden="1" outlineLevel="1" x14ac:dyDescent="0.3">
      <c r="H2338" s="16" t="str">
        <v>0 - BM Costs</v>
      </c>
      <c r="L2338" s="16" t="str">
        <v>0 - BM Port</v>
      </c>
      <c r="N2338" s="16" t="str">
        <v>0 - Port Assets</v>
      </c>
      <c r="O2338" s="11"/>
      <c r="P2338" s="11"/>
      <c r="Q2338" s="11"/>
      <c r="R2338" s="11"/>
      <c r="S2338" s="11"/>
      <c r="T2338" s="11"/>
      <c r="U2338" s="11"/>
      <c r="V2338" s="11"/>
      <c r="W2338" s="11"/>
      <c r="X2338" s="11"/>
      <c r="Y2338" s="11"/>
      <c r="Z2338" s="11"/>
      <c r="AA2338" s="11"/>
      <c r="AB2338" s="11"/>
      <c r="AC2338" s="11"/>
      <c r="AD2338" s="11"/>
      <c r="AE2338" s="11"/>
      <c r="AF2338" s="11"/>
      <c r="AG2338" s="11"/>
      <c r="AH2338" s="11"/>
      <c r="AI2338" s="11"/>
      <c r="AJ2338" s="11"/>
      <c r="AK2338" s="11"/>
      <c r="AL2338" s="11"/>
      <c r="AM2338" s="11"/>
      <c r="AN2338" s="11"/>
      <c r="AO2338" s="11"/>
      <c r="AP2338" s="11"/>
      <c r="AQ2338" s="11"/>
      <c r="AR2338" s="11"/>
      <c r="AS2338" s="11"/>
      <c r="AT2338" s="11"/>
      <c r="AU2338" s="11"/>
      <c r="AV2338" s="11"/>
      <c r="AW2338" s="11"/>
      <c r="AX2338" s="11"/>
      <c r="AY2338" s="11"/>
      <c r="AZ2338" s="11"/>
      <c r="BA2338" s="11"/>
      <c r="BB2338" s="11"/>
      <c r="BC2338" s="11"/>
      <c r="BD2338" s="11"/>
      <c r="BE2338" s="11"/>
      <c r="BF2338" s="11"/>
      <c r="BG2338" s="11"/>
      <c r="BH2338" s="11"/>
      <c r="BI2338" s="11"/>
      <c r="BJ2338" s="11"/>
      <c r="BK2338" s="11"/>
      <c r="BL2338" s="11"/>
      <c r="BM2338" s="11"/>
      <c r="BN2338" s="11"/>
      <c r="BO2338" s="11"/>
      <c r="BP2338" s="11"/>
      <c r="BQ2338" s="11"/>
      <c r="BR2338" s="16" t="str">
        <v>0- Port Costs</v>
      </c>
      <c r="BV2338" s="16" t="str">
        <v>0- Port Value</v>
      </c>
      <c r="BW2338" s="11"/>
      <c r="BX2338" s="16" t="str">
        <v>0</v>
      </c>
    </row>
    <row r="2339" spans="8:76" hidden="1" outlineLevel="1" x14ac:dyDescent="0.3">
      <c r="H2339" s="16" t="str">
        <v>0 - BM Costs</v>
      </c>
      <c r="L2339" s="16" t="str">
        <v>0 - BM Port</v>
      </c>
      <c r="N2339" s="16" t="str">
        <v>0 - Port Assets</v>
      </c>
      <c r="O2339" s="11"/>
      <c r="P2339" s="11"/>
      <c r="Q2339" s="11"/>
      <c r="R2339" s="11"/>
      <c r="S2339" s="11"/>
      <c r="T2339" s="11"/>
      <c r="U2339" s="11"/>
      <c r="V2339" s="11"/>
      <c r="W2339" s="11"/>
      <c r="X2339" s="11"/>
      <c r="Y2339" s="11"/>
      <c r="Z2339" s="11"/>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c r="BC2339" s="11"/>
      <c r="BD2339" s="11"/>
      <c r="BE2339" s="11"/>
      <c r="BF2339" s="11"/>
      <c r="BG2339" s="11"/>
      <c r="BH2339" s="11"/>
      <c r="BI2339" s="11"/>
      <c r="BJ2339" s="11"/>
      <c r="BK2339" s="11"/>
      <c r="BL2339" s="11"/>
      <c r="BM2339" s="11"/>
      <c r="BN2339" s="11"/>
      <c r="BO2339" s="11"/>
      <c r="BP2339" s="11"/>
      <c r="BQ2339" s="11"/>
      <c r="BR2339" s="16" t="str">
        <v>0- Port Costs</v>
      </c>
      <c r="BV2339" s="16" t="str">
        <v>0- Port Value</v>
      </c>
      <c r="BW2339" s="11"/>
      <c r="BX2339" s="16" t="str">
        <v>0</v>
      </c>
    </row>
    <row r="2340" spans="8:76" hidden="1" outlineLevel="1" x14ac:dyDescent="0.3">
      <c r="H2340" s="16" t="str">
        <v>0 - BM Costs</v>
      </c>
      <c r="L2340" s="16" t="str">
        <v>0 - BM Port</v>
      </c>
      <c r="N2340" s="16" t="str">
        <v>0 - Port Assets</v>
      </c>
      <c r="O2340" s="11"/>
      <c r="P2340" s="11"/>
      <c r="Q2340" s="11"/>
      <c r="R2340" s="11"/>
      <c r="S2340" s="11"/>
      <c r="T2340" s="11"/>
      <c r="U2340" s="11"/>
      <c r="V2340" s="11"/>
      <c r="W2340" s="11"/>
      <c r="X2340" s="11"/>
      <c r="Y2340" s="11"/>
      <c r="Z2340" s="11"/>
      <c r="AA2340" s="11"/>
      <c r="AB2340" s="11"/>
      <c r="AC2340" s="11"/>
      <c r="AD2340" s="11"/>
      <c r="AE2340" s="11"/>
      <c r="AF2340" s="11"/>
      <c r="AG2340" s="11"/>
      <c r="AH2340" s="11"/>
      <c r="AI2340" s="11"/>
      <c r="AJ2340" s="11"/>
      <c r="AK2340" s="11"/>
      <c r="AL2340" s="11"/>
      <c r="AM2340" s="11"/>
      <c r="AN2340" s="11"/>
      <c r="AO2340" s="11"/>
      <c r="AP2340" s="11"/>
      <c r="AQ2340" s="11"/>
      <c r="AR2340" s="11"/>
      <c r="AS2340" s="11"/>
      <c r="AT2340" s="11"/>
      <c r="AU2340" s="11"/>
      <c r="AV2340" s="11"/>
      <c r="AW2340" s="11"/>
      <c r="AX2340" s="11"/>
      <c r="AY2340" s="11"/>
      <c r="AZ2340" s="11"/>
      <c r="BA2340" s="11"/>
      <c r="BB2340" s="11"/>
      <c r="BC2340" s="11"/>
      <c r="BD2340" s="11"/>
      <c r="BE2340" s="11"/>
      <c r="BF2340" s="11"/>
      <c r="BG2340" s="11"/>
      <c r="BH2340" s="11"/>
      <c r="BI2340" s="11"/>
      <c r="BJ2340" s="11"/>
      <c r="BK2340" s="11"/>
      <c r="BL2340" s="11"/>
      <c r="BM2340" s="11"/>
      <c r="BN2340" s="11"/>
      <c r="BO2340" s="11"/>
      <c r="BP2340" s="11"/>
      <c r="BQ2340" s="11"/>
      <c r="BR2340" s="16" t="str">
        <v>0- Port Costs</v>
      </c>
      <c r="BV2340" s="16" t="str">
        <v>0- Port Value</v>
      </c>
      <c r="BW2340" s="11"/>
      <c r="BX2340" s="16" t="str">
        <v>0</v>
      </c>
    </row>
    <row r="2341" spans="8:76" hidden="1" outlineLevel="1" x14ac:dyDescent="0.3">
      <c r="H2341" s="16" t="str">
        <v>0 - BM Costs</v>
      </c>
      <c r="L2341" s="16" t="str">
        <v>0 - BM Port</v>
      </c>
      <c r="N2341" s="16" t="str">
        <v>0 - Port Assets</v>
      </c>
      <c r="O2341" s="11"/>
      <c r="P2341" s="11"/>
      <c r="Q2341" s="11"/>
      <c r="R2341" s="11"/>
      <c r="S2341" s="11"/>
      <c r="T2341" s="11"/>
      <c r="U2341" s="11"/>
      <c r="V2341" s="11"/>
      <c r="W2341" s="11"/>
      <c r="X2341" s="11"/>
      <c r="Y2341" s="11"/>
      <c r="Z2341" s="11"/>
      <c r="AA2341" s="11"/>
      <c r="AB2341" s="11"/>
      <c r="AC2341" s="11"/>
      <c r="AD2341" s="11"/>
      <c r="AE2341" s="11"/>
      <c r="AF2341" s="11"/>
      <c r="AG2341" s="11"/>
      <c r="AH2341" s="11"/>
      <c r="AI2341" s="11"/>
      <c r="AJ2341" s="11"/>
      <c r="AK2341" s="11"/>
      <c r="AL2341" s="11"/>
      <c r="AM2341" s="11"/>
      <c r="AN2341" s="11"/>
      <c r="AO2341" s="11"/>
      <c r="AP2341" s="11"/>
      <c r="AQ2341" s="11"/>
      <c r="AR2341" s="11"/>
      <c r="AS2341" s="11"/>
      <c r="AT2341" s="11"/>
      <c r="AU2341" s="11"/>
      <c r="AV2341" s="11"/>
      <c r="AW2341" s="11"/>
      <c r="AX2341" s="11"/>
      <c r="AY2341" s="11"/>
      <c r="AZ2341" s="11"/>
      <c r="BA2341" s="11"/>
      <c r="BB2341" s="11"/>
      <c r="BC2341" s="11"/>
      <c r="BD2341" s="11"/>
      <c r="BE2341" s="11"/>
      <c r="BF2341" s="11"/>
      <c r="BG2341" s="11"/>
      <c r="BH2341" s="11"/>
      <c r="BI2341" s="11"/>
      <c r="BJ2341" s="11"/>
      <c r="BK2341" s="11"/>
      <c r="BL2341" s="11"/>
      <c r="BM2341" s="11"/>
      <c r="BN2341" s="11"/>
      <c r="BO2341" s="11"/>
      <c r="BP2341" s="11"/>
      <c r="BQ2341" s="11"/>
      <c r="BR2341" s="16" t="str">
        <v>0- Port Costs</v>
      </c>
      <c r="BV2341" s="16" t="str">
        <v>0- Port Value</v>
      </c>
      <c r="BW2341" s="11"/>
      <c r="BX2341" s="16" t="str">
        <v>0</v>
      </c>
    </row>
    <row r="2342" spans="8:76" hidden="1" outlineLevel="1" x14ac:dyDescent="0.3">
      <c r="H2342" s="16" t="str">
        <v>0 - BM Costs</v>
      </c>
      <c r="L2342" s="16" t="str">
        <v>0 - BM Port</v>
      </c>
      <c r="N2342" s="16" t="str">
        <v>0 - Port Assets</v>
      </c>
      <c r="O2342" s="11"/>
      <c r="P2342" s="11"/>
      <c r="Q2342" s="11"/>
      <c r="R2342" s="11"/>
      <c r="S2342" s="11"/>
      <c r="T2342" s="11"/>
      <c r="U2342" s="11"/>
      <c r="V2342" s="11"/>
      <c r="W2342" s="11"/>
      <c r="X2342" s="11"/>
      <c r="Y2342" s="11"/>
      <c r="Z2342" s="11"/>
      <c r="AA2342" s="11"/>
      <c r="AB2342" s="11"/>
      <c r="AC2342" s="11"/>
      <c r="AD2342" s="11"/>
      <c r="AE2342" s="11"/>
      <c r="AF2342" s="11"/>
      <c r="AG2342" s="11"/>
      <c r="AH2342" s="11"/>
      <c r="AI2342" s="11"/>
      <c r="AJ2342" s="11"/>
      <c r="AK2342" s="11"/>
      <c r="AL2342" s="11"/>
      <c r="AM2342" s="11"/>
      <c r="AN2342" s="11"/>
      <c r="AO2342" s="11"/>
      <c r="AP2342" s="11"/>
      <c r="AQ2342" s="11"/>
      <c r="AR2342" s="11"/>
      <c r="AS2342" s="11"/>
      <c r="AT2342" s="11"/>
      <c r="AU2342" s="11"/>
      <c r="AV2342" s="11"/>
      <c r="AW2342" s="11"/>
      <c r="AX2342" s="11"/>
      <c r="AY2342" s="11"/>
      <c r="AZ2342" s="11"/>
      <c r="BA2342" s="11"/>
      <c r="BB2342" s="11"/>
      <c r="BC2342" s="11"/>
      <c r="BD2342" s="11"/>
      <c r="BE2342" s="11"/>
      <c r="BF2342" s="11"/>
      <c r="BG2342" s="11"/>
      <c r="BH2342" s="11"/>
      <c r="BI2342" s="11"/>
      <c r="BJ2342" s="11"/>
      <c r="BK2342" s="11"/>
      <c r="BL2342" s="11"/>
      <c r="BM2342" s="11"/>
      <c r="BN2342" s="11"/>
      <c r="BO2342" s="11"/>
      <c r="BP2342" s="11"/>
      <c r="BQ2342" s="11"/>
      <c r="BR2342" s="16" t="str">
        <v>0- Port Costs</v>
      </c>
      <c r="BV2342" s="16" t="str">
        <v>0- Port Value</v>
      </c>
      <c r="BW2342" s="11"/>
      <c r="BX2342" s="16" t="str">
        <v>0</v>
      </c>
    </row>
    <row r="2343" spans="8:76" hidden="1" outlineLevel="1" x14ac:dyDescent="0.3">
      <c r="H2343" s="16" t="str">
        <v>0 - BM Costs</v>
      </c>
      <c r="L2343" s="16" t="str">
        <v>0 - BM Port</v>
      </c>
      <c r="N2343" s="16" t="str">
        <v>0 - Port Assets</v>
      </c>
      <c r="O2343" s="11"/>
      <c r="P2343" s="11"/>
      <c r="Q2343" s="11"/>
      <c r="R2343" s="11"/>
      <c r="S2343" s="11"/>
      <c r="T2343" s="11"/>
      <c r="U2343" s="11"/>
      <c r="V2343" s="11"/>
      <c r="W2343" s="11"/>
      <c r="X2343" s="11"/>
      <c r="Y2343" s="11"/>
      <c r="Z2343" s="11"/>
      <c r="AA2343" s="11"/>
      <c r="AB2343" s="11"/>
      <c r="AC2343" s="11"/>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c r="BC2343" s="11"/>
      <c r="BD2343" s="11"/>
      <c r="BE2343" s="11"/>
      <c r="BF2343" s="11"/>
      <c r="BG2343" s="11"/>
      <c r="BH2343" s="11"/>
      <c r="BI2343" s="11"/>
      <c r="BJ2343" s="11"/>
      <c r="BK2343" s="11"/>
      <c r="BL2343" s="11"/>
      <c r="BM2343" s="11"/>
      <c r="BN2343" s="11"/>
      <c r="BO2343" s="11"/>
      <c r="BP2343" s="11"/>
      <c r="BQ2343" s="11"/>
      <c r="BR2343" s="16" t="str">
        <v>0- Port Costs</v>
      </c>
      <c r="BV2343" s="16" t="str">
        <v>0- Port Value</v>
      </c>
      <c r="BW2343" s="11"/>
      <c r="BX2343" s="16" t="str">
        <v>0</v>
      </c>
    </row>
    <row r="2344" spans="8:76" hidden="1" outlineLevel="1" x14ac:dyDescent="0.3">
      <c r="H2344" s="16" t="str">
        <v>0 - BM Costs</v>
      </c>
      <c r="L2344" s="16" t="str">
        <v>0 - BM Port</v>
      </c>
      <c r="N2344" s="16" t="str">
        <v>0 - Port Assets</v>
      </c>
      <c r="O2344" s="11"/>
      <c r="P2344" s="11"/>
      <c r="Q2344" s="11"/>
      <c r="R2344" s="11"/>
      <c r="S2344" s="11"/>
      <c r="T2344" s="11"/>
      <c r="U2344" s="11"/>
      <c r="V2344" s="11"/>
      <c r="W2344" s="11"/>
      <c r="X2344" s="11"/>
      <c r="Y2344" s="11"/>
      <c r="Z2344" s="11"/>
      <c r="AA2344" s="11"/>
      <c r="AB2344" s="11"/>
      <c r="AC2344" s="11"/>
      <c r="AD2344" s="11"/>
      <c r="AE2344" s="11"/>
      <c r="AF2344" s="11"/>
      <c r="AG2344" s="11"/>
      <c r="AH2344" s="11"/>
      <c r="AI2344" s="11"/>
      <c r="AJ2344" s="11"/>
      <c r="AK2344" s="11"/>
      <c r="AL2344" s="11"/>
      <c r="AM2344" s="11"/>
      <c r="AN2344" s="11"/>
      <c r="AO2344" s="11"/>
      <c r="AP2344" s="11"/>
      <c r="AQ2344" s="11"/>
      <c r="AR2344" s="11"/>
      <c r="AS2344" s="11"/>
      <c r="AT2344" s="11"/>
      <c r="AU2344" s="11"/>
      <c r="AV2344" s="11"/>
      <c r="AW2344" s="11"/>
      <c r="AX2344" s="11"/>
      <c r="AY2344" s="11"/>
      <c r="AZ2344" s="11"/>
      <c r="BA2344" s="11"/>
      <c r="BB2344" s="11"/>
      <c r="BC2344" s="11"/>
      <c r="BD2344" s="11"/>
      <c r="BE2344" s="11"/>
      <c r="BF2344" s="11"/>
      <c r="BG2344" s="11"/>
      <c r="BH2344" s="11"/>
      <c r="BI2344" s="11"/>
      <c r="BJ2344" s="11"/>
      <c r="BK2344" s="11"/>
      <c r="BL2344" s="11"/>
      <c r="BM2344" s="11"/>
      <c r="BN2344" s="11"/>
      <c r="BO2344" s="11"/>
      <c r="BP2344" s="11"/>
      <c r="BQ2344" s="11"/>
      <c r="BR2344" s="16" t="str">
        <v>0- Port Costs</v>
      </c>
      <c r="BV2344" s="16" t="str">
        <v>0- Port Value</v>
      </c>
      <c r="BW2344" s="11"/>
      <c r="BX2344" s="16" t="str">
        <v>0</v>
      </c>
    </row>
    <row r="2345" spans="8:76" hidden="1" outlineLevel="1" x14ac:dyDescent="0.3">
      <c r="H2345" s="16" t="str">
        <v>0 - BM Costs</v>
      </c>
      <c r="L2345" s="16" t="str">
        <v>0 - BM Port</v>
      </c>
      <c r="N2345" s="16" t="str">
        <v>0 - Port Assets</v>
      </c>
      <c r="O2345" s="11"/>
      <c r="P2345" s="11"/>
      <c r="Q2345" s="11"/>
      <c r="R2345" s="11"/>
      <c r="S2345" s="11"/>
      <c r="T2345" s="11"/>
      <c r="U2345" s="11"/>
      <c r="V2345" s="11"/>
      <c r="W2345" s="11"/>
      <c r="X2345" s="11"/>
      <c r="Y2345" s="11"/>
      <c r="Z2345" s="11"/>
      <c r="AA2345" s="11"/>
      <c r="AB2345" s="11"/>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c r="BC2345" s="11"/>
      <c r="BD2345" s="11"/>
      <c r="BE2345" s="11"/>
      <c r="BF2345" s="11"/>
      <c r="BG2345" s="11"/>
      <c r="BH2345" s="11"/>
      <c r="BI2345" s="11"/>
      <c r="BJ2345" s="11"/>
      <c r="BK2345" s="11"/>
      <c r="BL2345" s="11"/>
      <c r="BM2345" s="11"/>
      <c r="BN2345" s="11"/>
      <c r="BO2345" s="11"/>
      <c r="BP2345" s="11"/>
      <c r="BQ2345" s="11"/>
      <c r="BR2345" s="16" t="str">
        <v>0- Port Costs</v>
      </c>
      <c r="BV2345" s="16" t="str">
        <v>0- Port Value</v>
      </c>
      <c r="BW2345" s="11"/>
      <c r="BX2345" s="16" t="str">
        <v>0</v>
      </c>
    </row>
    <row r="2346" spans="8:76" hidden="1" outlineLevel="1" x14ac:dyDescent="0.3">
      <c r="H2346" s="16" t="str">
        <v>0 - BM Costs</v>
      </c>
      <c r="L2346" s="16" t="str">
        <v>0 - BM Port</v>
      </c>
      <c r="N2346" s="16" t="str">
        <v>0 - Port Assets</v>
      </c>
      <c r="O2346" s="11"/>
      <c r="P2346" s="11"/>
      <c r="Q2346" s="11"/>
      <c r="R2346" s="11"/>
      <c r="S2346" s="11"/>
      <c r="T2346" s="11"/>
      <c r="U2346" s="11"/>
      <c r="V2346" s="11"/>
      <c r="W2346" s="11"/>
      <c r="X2346" s="11"/>
      <c r="Y2346" s="11"/>
      <c r="Z2346" s="11"/>
      <c r="AA2346" s="11"/>
      <c r="AB2346" s="11"/>
      <c r="AC2346" s="11"/>
      <c r="AD2346" s="11"/>
      <c r="AE2346" s="11"/>
      <c r="AF2346" s="11"/>
      <c r="AG2346" s="11"/>
      <c r="AH2346" s="11"/>
      <c r="AI2346" s="11"/>
      <c r="AJ2346" s="11"/>
      <c r="AK2346" s="11"/>
      <c r="AL2346" s="11"/>
      <c r="AM2346" s="11"/>
      <c r="AN2346" s="11"/>
      <c r="AO2346" s="11"/>
      <c r="AP2346" s="11"/>
      <c r="AQ2346" s="11"/>
      <c r="AR2346" s="11"/>
      <c r="AS2346" s="11"/>
      <c r="AT2346" s="11"/>
      <c r="AU2346" s="11"/>
      <c r="AV2346" s="11"/>
      <c r="AW2346" s="11"/>
      <c r="AX2346" s="11"/>
      <c r="AY2346" s="11"/>
      <c r="AZ2346" s="11"/>
      <c r="BA2346" s="11"/>
      <c r="BB2346" s="11"/>
      <c r="BC2346" s="11"/>
      <c r="BD2346" s="11"/>
      <c r="BE2346" s="11"/>
      <c r="BF2346" s="11"/>
      <c r="BG2346" s="11"/>
      <c r="BH2346" s="11"/>
      <c r="BI2346" s="11"/>
      <c r="BJ2346" s="11"/>
      <c r="BK2346" s="11"/>
      <c r="BL2346" s="11"/>
      <c r="BM2346" s="11"/>
      <c r="BN2346" s="11"/>
      <c r="BO2346" s="11"/>
      <c r="BP2346" s="11"/>
      <c r="BQ2346" s="11"/>
      <c r="BR2346" s="16" t="str">
        <v>0- Port Costs</v>
      </c>
      <c r="BV2346" s="16" t="str">
        <v>0- Port Value</v>
      </c>
      <c r="BW2346" s="11"/>
      <c r="BX2346" s="16" t="str">
        <v>0</v>
      </c>
    </row>
    <row r="2347" spans="8:76" hidden="1" outlineLevel="1" x14ac:dyDescent="0.3">
      <c r="H2347" s="16" t="str">
        <v>0 - BM Costs</v>
      </c>
      <c r="L2347" s="16" t="str">
        <v>0 - BM Port</v>
      </c>
      <c r="N2347" s="16" t="str">
        <v>0 - Port Assets</v>
      </c>
      <c r="O2347" s="11"/>
      <c r="P2347" s="11"/>
      <c r="Q2347" s="11"/>
      <c r="R2347" s="11"/>
      <c r="S2347" s="11"/>
      <c r="T2347" s="11"/>
      <c r="U2347" s="11"/>
      <c r="V2347" s="11"/>
      <c r="W2347" s="11"/>
      <c r="X2347" s="11"/>
      <c r="Y2347" s="11"/>
      <c r="Z2347" s="11"/>
      <c r="AA2347" s="11"/>
      <c r="AB2347" s="11"/>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c r="BC2347" s="11"/>
      <c r="BD2347" s="11"/>
      <c r="BE2347" s="11"/>
      <c r="BF2347" s="11"/>
      <c r="BG2347" s="11"/>
      <c r="BH2347" s="11"/>
      <c r="BI2347" s="11"/>
      <c r="BJ2347" s="11"/>
      <c r="BK2347" s="11"/>
      <c r="BL2347" s="11"/>
      <c r="BM2347" s="11"/>
      <c r="BN2347" s="11"/>
      <c r="BO2347" s="11"/>
      <c r="BP2347" s="11"/>
      <c r="BQ2347" s="11"/>
      <c r="BR2347" s="16" t="str">
        <v>0- Port Costs</v>
      </c>
      <c r="BV2347" s="16" t="str">
        <v>0- Port Value</v>
      </c>
      <c r="BW2347" s="11"/>
      <c r="BX2347" s="16" t="str">
        <v>0</v>
      </c>
    </row>
    <row r="2348" spans="8:76" hidden="1" outlineLevel="1" x14ac:dyDescent="0.3">
      <c r="H2348" s="16" t="str">
        <v>0 - BM Costs</v>
      </c>
      <c r="L2348" s="16" t="str">
        <v>0 - BM Port</v>
      </c>
      <c r="N2348" s="16" t="str">
        <v>0 - Port Assets</v>
      </c>
      <c r="O2348" s="11"/>
      <c r="P2348" s="11"/>
      <c r="Q2348" s="11"/>
      <c r="R2348" s="11"/>
      <c r="S2348" s="11"/>
      <c r="T2348" s="11"/>
      <c r="U2348" s="11"/>
      <c r="V2348" s="11"/>
      <c r="W2348" s="11"/>
      <c r="X2348" s="11"/>
      <c r="Y2348" s="11"/>
      <c r="Z2348" s="11"/>
      <c r="AA2348" s="11"/>
      <c r="AB2348" s="11"/>
      <c r="AC2348" s="11"/>
      <c r="AD2348" s="11"/>
      <c r="AE2348" s="11"/>
      <c r="AF2348" s="11"/>
      <c r="AG2348" s="11"/>
      <c r="AH2348" s="11"/>
      <c r="AI2348" s="11"/>
      <c r="AJ2348" s="11"/>
      <c r="AK2348" s="11"/>
      <c r="AL2348" s="11"/>
      <c r="AM2348" s="11"/>
      <c r="AN2348" s="11"/>
      <c r="AO2348" s="11"/>
      <c r="AP2348" s="11"/>
      <c r="AQ2348" s="11"/>
      <c r="AR2348" s="11"/>
      <c r="AS2348" s="11"/>
      <c r="AT2348" s="11"/>
      <c r="AU2348" s="11"/>
      <c r="AV2348" s="11"/>
      <c r="AW2348" s="11"/>
      <c r="AX2348" s="11"/>
      <c r="AY2348" s="11"/>
      <c r="AZ2348" s="11"/>
      <c r="BA2348" s="11"/>
      <c r="BB2348" s="11"/>
      <c r="BC2348" s="11"/>
      <c r="BD2348" s="11"/>
      <c r="BE2348" s="11"/>
      <c r="BF2348" s="11"/>
      <c r="BG2348" s="11"/>
      <c r="BH2348" s="11"/>
      <c r="BI2348" s="11"/>
      <c r="BJ2348" s="11"/>
      <c r="BK2348" s="11"/>
      <c r="BL2348" s="11"/>
      <c r="BM2348" s="11"/>
      <c r="BN2348" s="11"/>
      <c r="BO2348" s="11"/>
      <c r="BP2348" s="11"/>
      <c r="BQ2348" s="11"/>
      <c r="BR2348" s="16" t="str">
        <v>0- Port Costs</v>
      </c>
      <c r="BV2348" s="16" t="str">
        <v>0- Port Value</v>
      </c>
      <c r="BW2348" s="11"/>
      <c r="BX2348" s="16" t="str">
        <v>0</v>
      </c>
    </row>
    <row r="2349" spans="8:76" hidden="1" outlineLevel="1" x14ac:dyDescent="0.3">
      <c r="H2349" s="16" t="str">
        <v>0 - BM Costs</v>
      </c>
      <c r="L2349" s="16" t="str">
        <v>0 - BM Port</v>
      </c>
      <c r="N2349" s="16" t="str">
        <v>0 - Port Assets</v>
      </c>
      <c r="O2349" s="11"/>
      <c r="P2349" s="11"/>
      <c r="Q2349" s="11"/>
      <c r="R2349" s="11"/>
      <c r="S2349" s="11"/>
      <c r="T2349" s="11"/>
      <c r="U2349" s="11"/>
      <c r="V2349" s="11"/>
      <c r="W2349" s="11"/>
      <c r="X2349" s="11"/>
      <c r="Y2349" s="11"/>
      <c r="Z2349" s="11"/>
      <c r="AA2349" s="11"/>
      <c r="AB2349" s="11"/>
      <c r="AC2349" s="11"/>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c r="BC2349" s="11"/>
      <c r="BD2349" s="11"/>
      <c r="BE2349" s="11"/>
      <c r="BF2349" s="11"/>
      <c r="BG2349" s="11"/>
      <c r="BH2349" s="11"/>
      <c r="BI2349" s="11"/>
      <c r="BJ2349" s="11"/>
      <c r="BK2349" s="11"/>
      <c r="BL2349" s="11"/>
      <c r="BM2349" s="11"/>
      <c r="BN2349" s="11"/>
      <c r="BO2349" s="11"/>
      <c r="BP2349" s="11"/>
      <c r="BQ2349" s="11"/>
      <c r="BR2349" s="16" t="str">
        <v>0- Port Costs</v>
      </c>
      <c r="BV2349" s="16" t="str">
        <v>0- Port Value</v>
      </c>
      <c r="BW2349" s="11"/>
      <c r="BX2349" s="16" t="str">
        <v>0</v>
      </c>
    </row>
    <row r="2350" spans="8:76" hidden="1" outlineLevel="1" x14ac:dyDescent="0.3">
      <c r="H2350" s="16" t="str">
        <v>0 - BM Costs</v>
      </c>
      <c r="L2350" s="16" t="str">
        <v>0 - BM Port</v>
      </c>
      <c r="N2350" s="16" t="str">
        <v>0 - Port Assets</v>
      </c>
      <c r="O2350" s="11"/>
      <c r="P2350" s="11"/>
      <c r="Q2350" s="11"/>
      <c r="R2350" s="11"/>
      <c r="S2350" s="11"/>
      <c r="T2350" s="11"/>
      <c r="U2350" s="11"/>
      <c r="V2350" s="11"/>
      <c r="W2350" s="11"/>
      <c r="X2350" s="11"/>
      <c r="Y2350" s="11"/>
      <c r="Z2350" s="11"/>
      <c r="AA2350" s="11"/>
      <c r="AB2350" s="11"/>
      <c r="AC2350" s="11"/>
      <c r="AD2350" s="11"/>
      <c r="AE2350" s="11"/>
      <c r="AF2350" s="11"/>
      <c r="AG2350" s="11"/>
      <c r="AH2350" s="11"/>
      <c r="AI2350" s="11"/>
      <c r="AJ2350" s="11"/>
      <c r="AK2350" s="11"/>
      <c r="AL2350" s="11"/>
      <c r="AM2350" s="11"/>
      <c r="AN2350" s="11"/>
      <c r="AO2350" s="11"/>
      <c r="AP2350" s="11"/>
      <c r="AQ2350" s="11"/>
      <c r="AR2350" s="11"/>
      <c r="AS2350" s="11"/>
      <c r="AT2350" s="11"/>
      <c r="AU2350" s="11"/>
      <c r="AV2350" s="11"/>
      <c r="AW2350" s="11"/>
      <c r="AX2350" s="11"/>
      <c r="AY2350" s="11"/>
      <c r="AZ2350" s="11"/>
      <c r="BA2350" s="11"/>
      <c r="BB2350" s="11"/>
      <c r="BC2350" s="11"/>
      <c r="BD2350" s="11"/>
      <c r="BE2350" s="11"/>
      <c r="BF2350" s="11"/>
      <c r="BG2350" s="11"/>
      <c r="BH2350" s="11"/>
      <c r="BI2350" s="11"/>
      <c r="BJ2350" s="11"/>
      <c r="BK2350" s="11"/>
      <c r="BL2350" s="11"/>
      <c r="BM2350" s="11"/>
      <c r="BN2350" s="11"/>
      <c r="BO2350" s="11"/>
      <c r="BP2350" s="11"/>
      <c r="BQ2350" s="11"/>
      <c r="BR2350" s="16" t="str">
        <v>0- Port Costs</v>
      </c>
      <c r="BV2350" s="16" t="str">
        <v>0- Port Value</v>
      </c>
      <c r="BW2350" s="11"/>
      <c r="BX2350" s="16" t="str">
        <v>0</v>
      </c>
    </row>
    <row r="2351" spans="8:76" hidden="1" outlineLevel="1" x14ac:dyDescent="0.3">
      <c r="H2351" s="16" t="str">
        <v>0 - BM Costs</v>
      </c>
      <c r="L2351" s="16" t="str">
        <v>0 - BM Port</v>
      </c>
      <c r="N2351" s="16" t="str">
        <v>0 - Port Assets</v>
      </c>
      <c r="O2351" s="11"/>
      <c r="P2351" s="11"/>
      <c r="Q2351" s="11"/>
      <c r="R2351" s="11"/>
      <c r="S2351" s="11"/>
      <c r="T2351" s="11"/>
      <c r="U2351" s="11"/>
      <c r="V2351" s="11"/>
      <c r="W2351" s="11"/>
      <c r="X2351" s="11"/>
      <c r="Y2351" s="11"/>
      <c r="Z2351" s="11"/>
      <c r="AA2351" s="11"/>
      <c r="AB2351" s="11"/>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c r="BC2351" s="11"/>
      <c r="BD2351" s="11"/>
      <c r="BE2351" s="11"/>
      <c r="BF2351" s="11"/>
      <c r="BG2351" s="11"/>
      <c r="BH2351" s="11"/>
      <c r="BI2351" s="11"/>
      <c r="BJ2351" s="11"/>
      <c r="BK2351" s="11"/>
      <c r="BL2351" s="11"/>
      <c r="BM2351" s="11"/>
      <c r="BN2351" s="11"/>
      <c r="BO2351" s="11"/>
      <c r="BP2351" s="11"/>
      <c r="BQ2351" s="11"/>
      <c r="BR2351" s="16" t="str">
        <v>0- Port Costs</v>
      </c>
      <c r="BV2351" s="16" t="str">
        <v>0- Port Value</v>
      </c>
      <c r="BW2351" s="11"/>
      <c r="BX2351" s="16" t="str">
        <v>0</v>
      </c>
    </row>
    <row r="2352" spans="8:76" hidden="1" outlineLevel="1" x14ac:dyDescent="0.3">
      <c r="H2352" s="16" t="str">
        <v>0 - BM Costs</v>
      </c>
      <c r="L2352" s="16" t="str">
        <v>0 - BM Port</v>
      </c>
      <c r="N2352" s="16" t="str">
        <v>0 - Port Assets</v>
      </c>
      <c r="O2352" s="11"/>
      <c r="P2352" s="11"/>
      <c r="Q2352" s="11"/>
      <c r="R2352" s="11"/>
      <c r="S2352" s="11"/>
      <c r="T2352" s="11"/>
      <c r="U2352" s="11"/>
      <c r="V2352" s="11"/>
      <c r="W2352" s="11"/>
      <c r="X2352" s="11"/>
      <c r="Y2352" s="11"/>
      <c r="Z2352" s="11"/>
      <c r="AA2352" s="11"/>
      <c r="AB2352" s="11"/>
      <c r="AC2352" s="11"/>
      <c r="AD2352" s="11"/>
      <c r="AE2352" s="11"/>
      <c r="AF2352" s="11"/>
      <c r="AG2352" s="11"/>
      <c r="AH2352" s="11"/>
      <c r="AI2352" s="11"/>
      <c r="AJ2352" s="11"/>
      <c r="AK2352" s="11"/>
      <c r="AL2352" s="11"/>
      <c r="AM2352" s="11"/>
      <c r="AN2352" s="11"/>
      <c r="AO2352" s="11"/>
      <c r="AP2352" s="11"/>
      <c r="AQ2352" s="11"/>
      <c r="AR2352" s="11"/>
      <c r="AS2352" s="11"/>
      <c r="AT2352" s="11"/>
      <c r="AU2352" s="11"/>
      <c r="AV2352" s="11"/>
      <c r="AW2352" s="11"/>
      <c r="AX2352" s="11"/>
      <c r="AY2352" s="11"/>
      <c r="AZ2352" s="11"/>
      <c r="BA2352" s="11"/>
      <c r="BB2352" s="11"/>
      <c r="BC2352" s="11"/>
      <c r="BD2352" s="11"/>
      <c r="BE2352" s="11"/>
      <c r="BF2352" s="11"/>
      <c r="BG2352" s="11"/>
      <c r="BH2352" s="11"/>
      <c r="BI2352" s="11"/>
      <c r="BJ2352" s="11"/>
      <c r="BK2352" s="11"/>
      <c r="BL2352" s="11"/>
      <c r="BM2352" s="11"/>
      <c r="BN2352" s="11"/>
      <c r="BO2352" s="11"/>
      <c r="BP2352" s="11"/>
      <c r="BQ2352" s="11"/>
      <c r="BR2352" s="16" t="str">
        <v>0- Port Costs</v>
      </c>
      <c r="BV2352" s="16" t="str">
        <v>0- Port Value</v>
      </c>
      <c r="BW2352" s="11"/>
      <c r="BX2352" s="16" t="str">
        <v>0</v>
      </c>
    </row>
    <row r="2353" spans="8:76" hidden="1" outlineLevel="1" x14ac:dyDescent="0.3">
      <c r="H2353" s="16" t="str">
        <v>0 - BM Costs</v>
      </c>
      <c r="L2353" s="16" t="str">
        <v>0 - BM Port</v>
      </c>
      <c r="N2353" s="16" t="str">
        <v>0 - Port Assets</v>
      </c>
      <c r="O2353" s="11"/>
      <c r="P2353" s="11"/>
      <c r="Q2353" s="11"/>
      <c r="R2353" s="11"/>
      <c r="S2353" s="11"/>
      <c r="T2353" s="11"/>
      <c r="U2353" s="11"/>
      <c r="V2353" s="11"/>
      <c r="W2353" s="11"/>
      <c r="X2353" s="11"/>
      <c r="Y2353" s="11"/>
      <c r="Z2353" s="11"/>
      <c r="AA2353" s="11"/>
      <c r="AB2353" s="11"/>
      <c r="AC2353" s="11"/>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c r="BC2353" s="11"/>
      <c r="BD2353" s="11"/>
      <c r="BE2353" s="11"/>
      <c r="BF2353" s="11"/>
      <c r="BG2353" s="11"/>
      <c r="BH2353" s="11"/>
      <c r="BI2353" s="11"/>
      <c r="BJ2353" s="11"/>
      <c r="BK2353" s="11"/>
      <c r="BL2353" s="11"/>
      <c r="BM2353" s="11"/>
      <c r="BN2353" s="11"/>
      <c r="BO2353" s="11"/>
      <c r="BP2353" s="11"/>
      <c r="BQ2353" s="11"/>
      <c r="BR2353" s="16" t="str">
        <v>0- Port Costs</v>
      </c>
      <c r="BV2353" s="16" t="str">
        <v>0- Port Value</v>
      </c>
      <c r="BW2353" s="11"/>
      <c r="BX2353" s="16" t="str">
        <v>0</v>
      </c>
    </row>
    <row r="2354" spans="8:76" hidden="1" outlineLevel="1" x14ac:dyDescent="0.3">
      <c r="H2354" s="16" t="str">
        <v>0 - BM Costs</v>
      </c>
      <c r="L2354" s="16" t="str">
        <v>0 - BM Port</v>
      </c>
      <c r="N2354" s="16" t="str">
        <v>0 - Port Assets</v>
      </c>
      <c r="O2354" s="11"/>
      <c r="P2354" s="11"/>
      <c r="Q2354" s="11"/>
      <c r="R2354" s="11"/>
      <c r="S2354" s="11"/>
      <c r="T2354" s="11"/>
      <c r="U2354" s="11"/>
      <c r="V2354" s="11"/>
      <c r="W2354" s="11"/>
      <c r="X2354" s="11"/>
      <c r="Y2354" s="11"/>
      <c r="Z2354" s="11"/>
      <c r="AA2354" s="11"/>
      <c r="AB2354" s="11"/>
      <c r="AC2354" s="11"/>
      <c r="AD2354" s="11"/>
      <c r="AE2354" s="11"/>
      <c r="AF2354" s="11"/>
      <c r="AG2354" s="11"/>
      <c r="AH2354" s="11"/>
      <c r="AI2354" s="11"/>
      <c r="AJ2354" s="11"/>
      <c r="AK2354" s="11"/>
      <c r="AL2354" s="11"/>
      <c r="AM2354" s="11"/>
      <c r="AN2354" s="11"/>
      <c r="AO2354" s="11"/>
      <c r="AP2354" s="11"/>
      <c r="AQ2354" s="11"/>
      <c r="AR2354" s="11"/>
      <c r="AS2354" s="11"/>
      <c r="AT2354" s="11"/>
      <c r="AU2354" s="11"/>
      <c r="AV2354" s="11"/>
      <c r="AW2354" s="11"/>
      <c r="AX2354" s="11"/>
      <c r="AY2354" s="11"/>
      <c r="AZ2354" s="11"/>
      <c r="BA2354" s="11"/>
      <c r="BB2354" s="11"/>
      <c r="BC2354" s="11"/>
      <c r="BD2354" s="11"/>
      <c r="BE2354" s="11"/>
      <c r="BF2354" s="11"/>
      <c r="BG2354" s="11"/>
      <c r="BH2354" s="11"/>
      <c r="BI2354" s="11"/>
      <c r="BJ2354" s="11"/>
      <c r="BK2354" s="11"/>
      <c r="BL2354" s="11"/>
      <c r="BM2354" s="11"/>
      <c r="BN2354" s="11"/>
      <c r="BO2354" s="11"/>
      <c r="BP2354" s="11"/>
      <c r="BQ2354" s="11"/>
      <c r="BR2354" s="16" t="str">
        <v>0- Port Costs</v>
      </c>
      <c r="BV2354" s="16" t="str">
        <v>0- Port Value</v>
      </c>
      <c r="BW2354" s="11"/>
      <c r="BX2354" s="16" t="str">
        <v>0</v>
      </c>
    </row>
    <row r="2355" spans="8:76" hidden="1" outlineLevel="1" x14ac:dyDescent="0.3">
      <c r="H2355" s="16" t="str">
        <v>0 - BM Costs</v>
      </c>
      <c r="L2355" s="16" t="str">
        <v>0 - BM Port</v>
      </c>
      <c r="N2355" s="16" t="str">
        <v>0 - Port Assets</v>
      </c>
      <c r="O2355" s="11"/>
      <c r="P2355" s="11"/>
      <c r="Q2355" s="11"/>
      <c r="R2355" s="11"/>
      <c r="S2355" s="11"/>
      <c r="T2355" s="11"/>
      <c r="U2355" s="11"/>
      <c r="V2355" s="11"/>
      <c r="W2355" s="11"/>
      <c r="X2355" s="11"/>
      <c r="Y2355" s="11"/>
      <c r="Z2355" s="11"/>
      <c r="AA2355" s="11"/>
      <c r="AB2355" s="11"/>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c r="BC2355" s="11"/>
      <c r="BD2355" s="11"/>
      <c r="BE2355" s="11"/>
      <c r="BF2355" s="11"/>
      <c r="BG2355" s="11"/>
      <c r="BH2355" s="11"/>
      <c r="BI2355" s="11"/>
      <c r="BJ2355" s="11"/>
      <c r="BK2355" s="11"/>
      <c r="BL2355" s="11"/>
      <c r="BM2355" s="11"/>
      <c r="BN2355" s="11"/>
      <c r="BO2355" s="11"/>
      <c r="BP2355" s="11"/>
      <c r="BQ2355" s="11"/>
      <c r="BR2355" s="16" t="str">
        <v>0- Port Costs</v>
      </c>
      <c r="BV2355" s="16" t="str">
        <v>0- Port Value</v>
      </c>
      <c r="BW2355" s="11"/>
      <c r="BX2355" s="16" t="str">
        <v>0</v>
      </c>
    </row>
    <row r="2356" spans="8:76" hidden="1" outlineLevel="1" x14ac:dyDescent="0.3">
      <c r="H2356" s="16" t="str">
        <v>0 - BM Costs</v>
      </c>
      <c r="L2356" s="16" t="str">
        <v>0 - BM Port</v>
      </c>
      <c r="N2356" s="16" t="str">
        <v>0 - Port Assets</v>
      </c>
      <c r="O2356" s="11"/>
      <c r="P2356" s="11"/>
      <c r="Q2356" s="11"/>
      <c r="R2356" s="11"/>
      <c r="S2356" s="11"/>
      <c r="T2356" s="11"/>
      <c r="U2356" s="11"/>
      <c r="V2356" s="11"/>
      <c r="W2356" s="11"/>
      <c r="X2356" s="11"/>
      <c r="Y2356" s="11"/>
      <c r="Z2356" s="11"/>
      <c r="AA2356" s="11"/>
      <c r="AB2356" s="11"/>
      <c r="AC2356" s="11"/>
      <c r="AD2356" s="11"/>
      <c r="AE2356" s="11"/>
      <c r="AF2356" s="11"/>
      <c r="AG2356" s="11"/>
      <c r="AH2356" s="11"/>
      <c r="AI2356" s="11"/>
      <c r="AJ2356" s="11"/>
      <c r="AK2356" s="11"/>
      <c r="AL2356" s="11"/>
      <c r="AM2356" s="11"/>
      <c r="AN2356" s="11"/>
      <c r="AO2356" s="11"/>
      <c r="AP2356" s="11"/>
      <c r="AQ2356" s="11"/>
      <c r="AR2356" s="11"/>
      <c r="AS2356" s="11"/>
      <c r="AT2356" s="11"/>
      <c r="AU2356" s="11"/>
      <c r="AV2356" s="11"/>
      <c r="AW2356" s="11"/>
      <c r="AX2356" s="11"/>
      <c r="AY2356" s="11"/>
      <c r="AZ2356" s="11"/>
      <c r="BA2356" s="11"/>
      <c r="BB2356" s="11"/>
      <c r="BC2356" s="11"/>
      <c r="BD2356" s="11"/>
      <c r="BE2356" s="11"/>
      <c r="BF2356" s="11"/>
      <c r="BG2356" s="11"/>
      <c r="BH2356" s="11"/>
      <c r="BI2356" s="11"/>
      <c r="BJ2356" s="11"/>
      <c r="BK2356" s="11"/>
      <c r="BL2356" s="11"/>
      <c r="BM2356" s="11"/>
      <c r="BN2356" s="11"/>
      <c r="BO2356" s="11"/>
      <c r="BP2356" s="11"/>
      <c r="BQ2356" s="11"/>
      <c r="BR2356" s="16" t="str">
        <v>0- Port Costs</v>
      </c>
      <c r="BV2356" s="16" t="str">
        <v>0- Port Value</v>
      </c>
      <c r="BW2356" s="11"/>
      <c r="BX2356" s="16" t="str">
        <v>0</v>
      </c>
    </row>
    <row r="2357" spans="8:76" hidden="1" outlineLevel="1" x14ac:dyDescent="0.3">
      <c r="H2357" s="16" t="str">
        <v>0 - BM Costs</v>
      </c>
      <c r="L2357" s="16" t="str">
        <v>0 - BM Port</v>
      </c>
      <c r="N2357" s="16" t="str">
        <v>0 - Port Assets</v>
      </c>
      <c r="O2357" s="11"/>
      <c r="P2357" s="11"/>
      <c r="Q2357" s="11"/>
      <c r="R2357" s="11"/>
      <c r="S2357" s="11"/>
      <c r="T2357" s="11"/>
      <c r="U2357" s="11"/>
      <c r="V2357" s="11"/>
      <c r="W2357" s="11"/>
      <c r="X2357" s="11"/>
      <c r="Y2357" s="11"/>
      <c r="Z2357" s="11"/>
      <c r="AA2357" s="11"/>
      <c r="AB2357" s="11"/>
      <c r="AC2357" s="11"/>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c r="BC2357" s="11"/>
      <c r="BD2357" s="11"/>
      <c r="BE2357" s="11"/>
      <c r="BF2357" s="11"/>
      <c r="BG2357" s="11"/>
      <c r="BH2357" s="11"/>
      <c r="BI2357" s="11"/>
      <c r="BJ2357" s="11"/>
      <c r="BK2357" s="11"/>
      <c r="BL2357" s="11"/>
      <c r="BM2357" s="11"/>
      <c r="BN2357" s="11"/>
      <c r="BO2357" s="11"/>
      <c r="BP2357" s="11"/>
      <c r="BQ2357" s="11"/>
      <c r="BR2357" s="16" t="str">
        <v>0- Port Costs</v>
      </c>
      <c r="BV2357" s="16" t="str">
        <v>0- Port Value</v>
      </c>
      <c r="BW2357" s="11"/>
      <c r="BX2357" s="16" t="str">
        <v>0</v>
      </c>
    </row>
    <row r="2358" spans="8:76" hidden="1" outlineLevel="1" x14ac:dyDescent="0.3">
      <c r="H2358" s="16" t="str">
        <v>0 - BM Costs</v>
      </c>
      <c r="L2358" s="16" t="str">
        <v>0 - BM Port</v>
      </c>
      <c r="N2358" s="16" t="str">
        <v>0 - Port Assets</v>
      </c>
      <c r="O2358" s="11"/>
      <c r="P2358" s="11"/>
      <c r="Q2358" s="11"/>
      <c r="R2358" s="11"/>
      <c r="S2358" s="11"/>
      <c r="T2358" s="11"/>
      <c r="U2358" s="11"/>
      <c r="V2358" s="11"/>
      <c r="W2358" s="11"/>
      <c r="X2358" s="11"/>
      <c r="Y2358" s="11"/>
      <c r="Z2358" s="11"/>
      <c r="AA2358" s="11"/>
      <c r="AB2358" s="11"/>
      <c r="AC2358" s="11"/>
      <c r="AD2358" s="11"/>
      <c r="AE2358" s="11"/>
      <c r="AF2358" s="11"/>
      <c r="AG2358" s="11"/>
      <c r="AH2358" s="11"/>
      <c r="AI2358" s="11"/>
      <c r="AJ2358" s="11"/>
      <c r="AK2358" s="11"/>
      <c r="AL2358" s="11"/>
      <c r="AM2358" s="11"/>
      <c r="AN2358" s="11"/>
      <c r="AO2358" s="11"/>
      <c r="AP2358" s="11"/>
      <c r="AQ2358" s="11"/>
      <c r="AR2358" s="11"/>
      <c r="AS2358" s="11"/>
      <c r="AT2358" s="11"/>
      <c r="AU2358" s="11"/>
      <c r="AV2358" s="11"/>
      <c r="AW2358" s="11"/>
      <c r="AX2358" s="11"/>
      <c r="AY2358" s="11"/>
      <c r="AZ2358" s="11"/>
      <c r="BA2358" s="11"/>
      <c r="BB2358" s="11"/>
      <c r="BC2358" s="11"/>
      <c r="BD2358" s="11"/>
      <c r="BE2358" s="11"/>
      <c r="BF2358" s="11"/>
      <c r="BG2358" s="11"/>
      <c r="BH2358" s="11"/>
      <c r="BI2358" s="11"/>
      <c r="BJ2358" s="11"/>
      <c r="BK2358" s="11"/>
      <c r="BL2358" s="11"/>
      <c r="BM2358" s="11"/>
      <c r="BN2358" s="11"/>
      <c r="BO2358" s="11"/>
      <c r="BP2358" s="11"/>
      <c r="BQ2358" s="11"/>
      <c r="BR2358" s="16" t="str">
        <v>0- Port Costs</v>
      </c>
      <c r="BV2358" s="16" t="str">
        <v>0- Port Value</v>
      </c>
      <c r="BW2358" s="11"/>
      <c r="BX2358" s="16" t="str">
        <v>0</v>
      </c>
    </row>
    <row r="2359" spans="8:76" hidden="1" outlineLevel="1" x14ac:dyDescent="0.3">
      <c r="H2359" s="16" t="str">
        <v>0 - BM Costs</v>
      </c>
      <c r="L2359" s="16" t="str">
        <v>0 - BM Port</v>
      </c>
      <c r="N2359" s="16" t="str">
        <v>0 - Port Assets</v>
      </c>
      <c r="O2359" s="11"/>
      <c r="P2359" s="11"/>
      <c r="Q2359" s="11"/>
      <c r="R2359" s="11"/>
      <c r="S2359" s="11"/>
      <c r="T2359" s="11"/>
      <c r="U2359" s="11"/>
      <c r="V2359" s="11"/>
      <c r="W2359" s="11"/>
      <c r="X2359" s="11"/>
      <c r="Y2359" s="11"/>
      <c r="Z2359" s="11"/>
      <c r="AA2359" s="11"/>
      <c r="AB2359" s="11"/>
      <c r="AC2359" s="11"/>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c r="BC2359" s="11"/>
      <c r="BD2359" s="11"/>
      <c r="BE2359" s="11"/>
      <c r="BF2359" s="11"/>
      <c r="BG2359" s="11"/>
      <c r="BH2359" s="11"/>
      <c r="BI2359" s="11"/>
      <c r="BJ2359" s="11"/>
      <c r="BK2359" s="11"/>
      <c r="BL2359" s="11"/>
      <c r="BM2359" s="11"/>
      <c r="BN2359" s="11"/>
      <c r="BO2359" s="11"/>
      <c r="BP2359" s="11"/>
      <c r="BQ2359" s="11"/>
      <c r="BR2359" s="16" t="str">
        <v>0- Port Costs</v>
      </c>
      <c r="BV2359" s="16" t="str">
        <v>0- Port Value</v>
      </c>
      <c r="BW2359" s="11"/>
      <c r="BX2359" s="16" t="str">
        <v>0</v>
      </c>
    </row>
    <row r="2360" spans="8:76" hidden="1" outlineLevel="1" x14ac:dyDescent="0.3">
      <c r="H2360" s="16" t="str">
        <v>0 - BM Costs</v>
      </c>
      <c r="L2360" s="16" t="str">
        <v>0 - BM Port</v>
      </c>
      <c r="N2360" s="16" t="str">
        <v>0 - Port Assets</v>
      </c>
      <c r="O2360" s="11"/>
      <c r="P2360" s="11"/>
      <c r="Q2360" s="11"/>
      <c r="R2360" s="11"/>
      <c r="S2360" s="11"/>
      <c r="T2360" s="11"/>
      <c r="U2360" s="11"/>
      <c r="V2360" s="11"/>
      <c r="W2360" s="11"/>
      <c r="X2360" s="11"/>
      <c r="Y2360" s="11"/>
      <c r="Z2360" s="11"/>
      <c r="AA2360" s="11"/>
      <c r="AB2360" s="11"/>
      <c r="AC2360" s="11"/>
      <c r="AD2360" s="11"/>
      <c r="AE2360" s="11"/>
      <c r="AF2360" s="11"/>
      <c r="AG2360" s="11"/>
      <c r="AH2360" s="11"/>
      <c r="AI2360" s="11"/>
      <c r="AJ2360" s="11"/>
      <c r="AK2360" s="11"/>
      <c r="AL2360" s="11"/>
      <c r="AM2360" s="11"/>
      <c r="AN2360" s="11"/>
      <c r="AO2360" s="11"/>
      <c r="AP2360" s="11"/>
      <c r="AQ2360" s="11"/>
      <c r="AR2360" s="11"/>
      <c r="AS2360" s="11"/>
      <c r="AT2360" s="11"/>
      <c r="AU2360" s="11"/>
      <c r="AV2360" s="11"/>
      <c r="AW2360" s="11"/>
      <c r="AX2360" s="11"/>
      <c r="AY2360" s="11"/>
      <c r="AZ2360" s="11"/>
      <c r="BA2360" s="11"/>
      <c r="BB2360" s="11"/>
      <c r="BC2360" s="11"/>
      <c r="BD2360" s="11"/>
      <c r="BE2360" s="11"/>
      <c r="BF2360" s="11"/>
      <c r="BG2360" s="11"/>
      <c r="BH2360" s="11"/>
      <c r="BI2360" s="11"/>
      <c r="BJ2360" s="11"/>
      <c r="BK2360" s="11"/>
      <c r="BL2360" s="11"/>
      <c r="BM2360" s="11"/>
      <c r="BN2360" s="11"/>
      <c r="BO2360" s="11"/>
      <c r="BP2360" s="11"/>
      <c r="BQ2360" s="11"/>
      <c r="BR2360" s="16" t="str">
        <v>0- Port Costs</v>
      </c>
      <c r="BV2360" s="16" t="str">
        <v>0- Port Value</v>
      </c>
      <c r="BW2360" s="11"/>
      <c r="BX2360" s="16" t="str">
        <v>0</v>
      </c>
    </row>
    <row r="2361" spans="8:76" hidden="1" outlineLevel="1" x14ac:dyDescent="0.3">
      <c r="H2361" s="16" t="str">
        <v>0 - BM Costs</v>
      </c>
      <c r="L2361" s="16" t="str">
        <v>0 - BM Port</v>
      </c>
      <c r="N2361" s="16" t="str">
        <v>0 - Port Assets</v>
      </c>
      <c r="O2361" s="11"/>
      <c r="P2361" s="11"/>
      <c r="Q2361" s="11"/>
      <c r="R2361" s="11"/>
      <c r="S2361" s="11"/>
      <c r="T2361" s="11"/>
      <c r="U2361" s="11"/>
      <c r="V2361" s="11"/>
      <c r="W2361" s="11"/>
      <c r="X2361" s="11"/>
      <c r="Y2361" s="11"/>
      <c r="Z2361" s="11"/>
      <c r="AA2361" s="11"/>
      <c r="AB2361" s="11"/>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c r="BC2361" s="11"/>
      <c r="BD2361" s="11"/>
      <c r="BE2361" s="11"/>
      <c r="BF2361" s="11"/>
      <c r="BG2361" s="11"/>
      <c r="BH2361" s="11"/>
      <c r="BI2361" s="11"/>
      <c r="BJ2361" s="11"/>
      <c r="BK2361" s="11"/>
      <c r="BL2361" s="11"/>
      <c r="BM2361" s="11"/>
      <c r="BN2361" s="11"/>
      <c r="BO2361" s="11"/>
      <c r="BP2361" s="11"/>
      <c r="BQ2361" s="11"/>
      <c r="BR2361" s="16" t="str">
        <v>0- Port Costs</v>
      </c>
      <c r="BV2361" s="16" t="str">
        <v>0- Port Value</v>
      </c>
      <c r="BW2361" s="11"/>
      <c r="BX2361" s="16" t="str">
        <v>0</v>
      </c>
    </row>
    <row r="2362" spans="8:76" hidden="1" outlineLevel="1" x14ac:dyDescent="0.3">
      <c r="H2362" s="16" t="str">
        <v>0 - BM Costs</v>
      </c>
      <c r="L2362" s="16" t="str">
        <v>0 - BM Port</v>
      </c>
      <c r="N2362" s="16" t="str">
        <v>0 - Port Assets</v>
      </c>
      <c r="O2362" s="11"/>
      <c r="P2362" s="11"/>
      <c r="Q2362" s="11"/>
      <c r="R2362" s="11"/>
      <c r="S2362" s="11"/>
      <c r="T2362" s="11"/>
      <c r="U2362" s="11"/>
      <c r="V2362" s="11"/>
      <c r="W2362" s="11"/>
      <c r="X2362" s="11"/>
      <c r="Y2362" s="11"/>
      <c r="Z2362" s="11"/>
      <c r="AA2362" s="11"/>
      <c r="AB2362" s="11"/>
      <c r="AC2362" s="11"/>
      <c r="AD2362" s="11"/>
      <c r="AE2362" s="11"/>
      <c r="AF2362" s="11"/>
      <c r="AG2362" s="11"/>
      <c r="AH2362" s="11"/>
      <c r="AI2362" s="11"/>
      <c r="AJ2362" s="11"/>
      <c r="AK2362" s="11"/>
      <c r="AL2362" s="11"/>
      <c r="AM2362" s="11"/>
      <c r="AN2362" s="11"/>
      <c r="AO2362" s="11"/>
      <c r="AP2362" s="11"/>
      <c r="AQ2362" s="11"/>
      <c r="AR2362" s="11"/>
      <c r="AS2362" s="11"/>
      <c r="AT2362" s="11"/>
      <c r="AU2362" s="11"/>
      <c r="AV2362" s="11"/>
      <c r="AW2362" s="11"/>
      <c r="AX2362" s="11"/>
      <c r="AY2362" s="11"/>
      <c r="AZ2362" s="11"/>
      <c r="BA2362" s="11"/>
      <c r="BB2362" s="11"/>
      <c r="BC2362" s="11"/>
      <c r="BD2362" s="11"/>
      <c r="BE2362" s="11"/>
      <c r="BF2362" s="11"/>
      <c r="BG2362" s="11"/>
      <c r="BH2362" s="11"/>
      <c r="BI2362" s="11"/>
      <c r="BJ2362" s="11"/>
      <c r="BK2362" s="11"/>
      <c r="BL2362" s="11"/>
      <c r="BM2362" s="11"/>
      <c r="BN2362" s="11"/>
      <c r="BO2362" s="11"/>
      <c r="BP2362" s="11"/>
      <c r="BQ2362" s="11"/>
      <c r="BR2362" s="16" t="str">
        <v>0- Port Costs</v>
      </c>
      <c r="BV2362" s="16" t="str">
        <v>0- Port Value</v>
      </c>
      <c r="BW2362" s="11"/>
      <c r="BX2362" s="16" t="str">
        <v>0</v>
      </c>
    </row>
    <row r="2363" spans="8:76" hidden="1" outlineLevel="1" x14ac:dyDescent="0.3">
      <c r="H2363" s="16" t="str">
        <v>0 - BM Costs</v>
      </c>
      <c r="L2363" s="16" t="str">
        <v>0 - BM Port</v>
      </c>
      <c r="N2363" s="16" t="str">
        <v>0 - Port Assets</v>
      </c>
      <c r="O2363" s="11"/>
      <c r="P2363" s="11"/>
      <c r="Q2363" s="11"/>
      <c r="R2363" s="11"/>
      <c r="S2363" s="11"/>
      <c r="T2363" s="11"/>
      <c r="U2363" s="11"/>
      <c r="V2363" s="11"/>
      <c r="W2363" s="11"/>
      <c r="X2363" s="11"/>
      <c r="Y2363" s="11"/>
      <c r="Z2363" s="11"/>
      <c r="AA2363" s="11"/>
      <c r="AB2363" s="11"/>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c r="BC2363" s="11"/>
      <c r="BD2363" s="11"/>
      <c r="BE2363" s="11"/>
      <c r="BF2363" s="11"/>
      <c r="BG2363" s="11"/>
      <c r="BH2363" s="11"/>
      <c r="BI2363" s="11"/>
      <c r="BJ2363" s="11"/>
      <c r="BK2363" s="11"/>
      <c r="BL2363" s="11"/>
      <c r="BM2363" s="11"/>
      <c r="BN2363" s="11"/>
      <c r="BO2363" s="11"/>
      <c r="BP2363" s="11"/>
      <c r="BQ2363" s="11"/>
      <c r="BR2363" s="16" t="str">
        <v>0- Port Costs</v>
      </c>
      <c r="BV2363" s="16" t="str">
        <v>0- Port Value</v>
      </c>
      <c r="BW2363" s="11"/>
      <c r="BX2363" s="16" t="str">
        <v>0</v>
      </c>
    </row>
    <row r="2364" spans="8:76" hidden="1" outlineLevel="1" x14ac:dyDescent="0.3">
      <c r="H2364" s="16" t="str">
        <v>0 - BM Costs</v>
      </c>
      <c r="L2364" s="16" t="str">
        <v>0 - BM Port</v>
      </c>
      <c r="N2364" s="16" t="str">
        <v>0 - Port Assets</v>
      </c>
      <c r="O2364" s="11"/>
      <c r="P2364" s="11"/>
      <c r="Q2364" s="11"/>
      <c r="R2364" s="11"/>
      <c r="S2364" s="11"/>
      <c r="T2364" s="11"/>
      <c r="U2364" s="11"/>
      <c r="V2364" s="11"/>
      <c r="W2364" s="11"/>
      <c r="X2364" s="11"/>
      <c r="Y2364" s="11"/>
      <c r="Z2364" s="11"/>
      <c r="AA2364" s="11"/>
      <c r="AB2364" s="11"/>
      <c r="AC2364" s="11"/>
      <c r="AD2364" s="11"/>
      <c r="AE2364" s="11"/>
      <c r="AF2364" s="11"/>
      <c r="AG2364" s="11"/>
      <c r="AH2364" s="11"/>
      <c r="AI2364" s="11"/>
      <c r="AJ2364" s="11"/>
      <c r="AK2364" s="11"/>
      <c r="AL2364" s="11"/>
      <c r="AM2364" s="11"/>
      <c r="AN2364" s="11"/>
      <c r="AO2364" s="11"/>
      <c r="AP2364" s="11"/>
      <c r="AQ2364" s="11"/>
      <c r="AR2364" s="11"/>
      <c r="AS2364" s="11"/>
      <c r="AT2364" s="11"/>
      <c r="AU2364" s="11"/>
      <c r="AV2364" s="11"/>
      <c r="AW2364" s="11"/>
      <c r="AX2364" s="11"/>
      <c r="AY2364" s="11"/>
      <c r="AZ2364" s="11"/>
      <c r="BA2364" s="11"/>
      <c r="BB2364" s="11"/>
      <c r="BC2364" s="11"/>
      <c r="BD2364" s="11"/>
      <c r="BE2364" s="11"/>
      <c r="BF2364" s="11"/>
      <c r="BG2364" s="11"/>
      <c r="BH2364" s="11"/>
      <c r="BI2364" s="11"/>
      <c r="BJ2364" s="11"/>
      <c r="BK2364" s="11"/>
      <c r="BL2364" s="11"/>
      <c r="BM2364" s="11"/>
      <c r="BN2364" s="11"/>
      <c r="BO2364" s="11"/>
      <c r="BP2364" s="11"/>
      <c r="BQ2364" s="11"/>
      <c r="BR2364" s="16" t="str">
        <v>0- Port Costs</v>
      </c>
      <c r="BV2364" s="16" t="str">
        <v>0- Port Value</v>
      </c>
      <c r="BW2364" s="11"/>
      <c r="BX2364" s="16" t="str">
        <v>0</v>
      </c>
    </row>
    <row r="2365" spans="8:76" hidden="1" outlineLevel="1" x14ac:dyDescent="0.3">
      <c r="H2365" s="16" t="str">
        <v>0 - BM Costs</v>
      </c>
      <c r="L2365" s="16" t="str">
        <v>0 - BM Port</v>
      </c>
      <c r="N2365" s="16" t="str">
        <v>0 - Port Assets</v>
      </c>
      <c r="O2365" s="11"/>
      <c r="P2365" s="11"/>
      <c r="Q2365" s="11"/>
      <c r="R2365" s="11"/>
      <c r="S2365" s="11"/>
      <c r="T2365" s="11"/>
      <c r="U2365" s="11"/>
      <c r="V2365" s="11"/>
      <c r="W2365" s="11"/>
      <c r="X2365" s="11"/>
      <c r="Y2365" s="11"/>
      <c r="Z2365" s="11"/>
      <c r="AA2365" s="11"/>
      <c r="AB2365" s="11"/>
      <c r="AC2365" s="11"/>
      <c r="AD2365" s="11"/>
      <c r="AE2365" s="11"/>
      <c r="AF2365" s="11"/>
      <c r="AG2365" s="11"/>
      <c r="AH2365" s="11"/>
      <c r="AI2365" s="11"/>
      <c r="AJ2365" s="11"/>
      <c r="AK2365" s="11"/>
      <c r="AL2365" s="11"/>
      <c r="AM2365" s="11"/>
      <c r="AN2365" s="11"/>
      <c r="AO2365" s="11"/>
      <c r="AP2365" s="11"/>
      <c r="AQ2365" s="11"/>
      <c r="AR2365" s="11"/>
      <c r="AS2365" s="11"/>
      <c r="AT2365" s="11"/>
      <c r="AU2365" s="11"/>
      <c r="AV2365" s="11"/>
      <c r="AW2365" s="11"/>
      <c r="AX2365" s="11"/>
      <c r="AY2365" s="11"/>
      <c r="AZ2365" s="11"/>
      <c r="BA2365" s="11"/>
      <c r="BB2365" s="11"/>
      <c r="BC2365" s="11"/>
      <c r="BD2365" s="11"/>
      <c r="BE2365" s="11"/>
      <c r="BF2365" s="11"/>
      <c r="BG2365" s="11"/>
      <c r="BH2365" s="11"/>
      <c r="BI2365" s="11"/>
      <c r="BJ2365" s="11"/>
      <c r="BK2365" s="11"/>
      <c r="BL2365" s="11"/>
      <c r="BM2365" s="11"/>
      <c r="BN2365" s="11"/>
      <c r="BO2365" s="11"/>
      <c r="BP2365" s="11"/>
      <c r="BQ2365" s="11"/>
      <c r="BR2365" s="16" t="str">
        <v>0- Port Costs</v>
      </c>
      <c r="BV2365" s="16" t="str">
        <v>0- Port Value</v>
      </c>
      <c r="BW2365" s="11"/>
      <c r="BX2365" s="16" t="str">
        <v>0</v>
      </c>
    </row>
    <row r="2366" spans="8:76" hidden="1" outlineLevel="1" x14ac:dyDescent="0.3">
      <c r="H2366" s="16" t="str">
        <v>0 - BM Costs</v>
      </c>
      <c r="L2366" s="16" t="str">
        <v>0 - BM Port</v>
      </c>
      <c r="N2366" s="16" t="str">
        <v>0 - Port Assets</v>
      </c>
      <c r="O2366" s="11"/>
      <c r="P2366" s="11"/>
      <c r="Q2366" s="11"/>
      <c r="R2366" s="11"/>
      <c r="S2366" s="11"/>
      <c r="T2366" s="11"/>
      <c r="U2366" s="11"/>
      <c r="V2366" s="11"/>
      <c r="W2366" s="11"/>
      <c r="X2366" s="11"/>
      <c r="Y2366" s="11"/>
      <c r="Z2366" s="11"/>
      <c r="AA2366" s="11"/>
      <c r="AB2366" s="11"/>
      <c r="AC2366" s="11"/>
      <c r="AD2366" s="11"/>
      <c r="AE2366" s="11"/>
      <c r="AF2366" s="11"/>
      <c r="AG2366" s="11"/>
      <c r="AH2366" s="11"/>
      <c r="AI2366" s="11"/>
      <c r="AJ2366" s="11"/>
      <c r="AK2366" s="11"/>
      <c r="AL2366" s="11"/>
      <c r="AM2366" s="11"/>
      <c r="AN2366" s="11"/>
      <c r="AO2366" s="11"/>
      <c r="AP2366" s="11"/>
      <c r="AQ2366" s="11"/>
      <c r="AR2366" s="11"/>
      <c r="AS2366" s="11"/>
      <c r="AT2366" s="11"/>
      <c r="AU2366" s="11"/>
      <c r="AV2366" s="11"/>
      <c r="AW2366" s="11"/>
      <c r="AX2366" s="11"/>
      <c r="AY2366" s="11"/>
      <c r="AZ2366" s="11"/>
      <c r="BA2366" s="11"/>
      <c r="BB2366" s="11"/>
      <c r="BC2366" s="11"/>
      <c r="BD2366" s="11"/>
      <c r="BE2366" s="11"/>
      <c r="BF2366" s="11"/>
      <c r="BG2366" s="11"/>
      <c r="BH2366" s="11"/>
      <c r="BI2366" s="11"/>
      <c r="BJ2366" s="11"/>
      <c r="BK2366" s="11"/>
      <c r="BL2366" s="11"/>
      <c r="BM2366" s="11"/>
      <c r="BN2366" s="11"/>
      <c r="BO2366" s="11"/>
      <c r="BP2366" s="11"/>
      <c r="BQ2366" s="11"/>
      <c r="BR2366" s="16" t="str">
        <v>0- Port Costs</v>
      </c>
      <c r="BV2366" s="16" t="str">
        <v>0- Port Value</v>
      </c>
      <c r="BW2366" s="11"/>
      <c r="BX2366" s="16" t="str">
        <v>0</v>
      </c>
    </row>
    <row r="2367" spans="8:76" hidden="1" outlineLevel="1" x14ac:dyDescent="0.3">
      <c r="H2367" s="16" t="str">
        <v>0 - BM Costs</v>
      </c>
      <c r="L2367" s="16" t="str">
        <v>0 - BM Port</v>
      </c>
      <c r="N2367" s="16" t="str">
        <v>0 - Port Assets</v>
      </c>
      <c r="O2367" s="11"/>
      <c r="P2367" s="11"/>
      <c r="Q2367" s="11"/>
      <c r="R2367" s="11"/>
      <c r="S2367" s="11"/>
      <c r="T2367" s="11"/>
      <c r="U2367" s="11"/>
      <c r="V2367" s="11"/>
      <c r="W2367" s="11"/>
      <c r="X2367" s="11"/>
      <c r="Y2367" s="11"/>
      <c r="Z2367" s="11"/>
      <c r="AA2367" s="11"/>
      <c r="AB2367" s="11"/>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c r="BC2367" s="11"/>
      <c r="BD2367" s="11"/>
      <c r="BE2367" s="11"/>
      <c r="BF2367" s="11"/>
      <c r="BG2367" s="11"/>
      <c r="BH2367" s="11"/>
      <c r="BI2367" s="11"/>
      <c r="BJ2367" s="11"/>
      <c r="BK2367" s="11"/>
      <c r="BL2367" s="11"/>
      <c r="BM2367" s="11"/>
      <c r="BN2367" s="11"/>
      <c r="BO2367" s="11"/>
      <c r="BP2367" s="11"/>
      <c r="BQ2367" s="11"/>
      <c r="BR2367" s="16" t="str">
        <v>0- Port Costs</v>
      </c>
      <c r="BV2367" s="16" t="str">
        <v>0- Port Value</v>
      </c>
      <c r="BW2367" s="11"/>
      <c r="BX2367" s="16" t="str">
        <v>0</v>
      </c>
    </row>
    <row r="2368" spans="8:76" hidden="1" outlineLevel="1" x14ac:dyDescent="0.3">
      <c r="H2368" s="16" t="str">
        <v>0 - BM Costs</v>
      </c>
      <c r="L2368" s="16" t="str">
        <v>0 - BM Port</v>
      </c>
      <c r="N2368" s="16" t="str">
        <v>0 - Port Assets</v>
      </c>
      <c r="O2368" s="11"/>
      <c r="P2368" s="11"/>
      <c r="Q2368" s="11"/>
      <c r="R2368" s="11"/>
      <c r="S2368" s="11"/>
      <c r="T2368" s="11"/>
      <c r="U2368" s="11"/>
      <c r="V2368" s="11"/>
      <c r="W2368" s="11"/>
      <c r="X2368" s="11"/>
      <c r="Y2368" s="11"/>
      <c r="Z2368" s="11"/>
      <c r="AA2368" s="11"/>
      <c r="AB2368" s="11"/>
      <c r="AC2368" s="11"/>
      <c r="AD2368" s="11"/>
      <c r="AE2368" s="11"/>
      <c r="AF2368" s="11"/>
      <c r="AG2368" s="11"/>
      <c r="AH2368" s="11"/>
      <c r="AI2368" s="11"/>
      <c r="AJ2368" s="11"/>
      <c r="AK2368" s="11"/>
      <c r="AL2368" s="11"/>
      <c r="AM2368" s="11"/>
      <c r="AN2368" s="11"/>
      <c r="AO2368" s="11"/>
      <c r="AP2368" s="11"/>
      <c r="AQ2368" s="11"/>
      <c r="AR2368" s="11"/>
      <c r="AS2368" s="11"/>
      <c r="AT2368" s="11"/>
      <c r="AU2368" s="11"/>
      <c r="AV2368" s="11"/>
      <c r="AW2368" s="11"/>
      <c r="AX2368" s="11"/>
      <c r="AY2368" s="11"/>
      <c r="AZ2368" s="11"/>
      <c r="BA2368" s="11"/>
      <c r="BB2368" s="11"/>
      <c r="BC2368" s="11"/>
      <c r="BD2368" s="11"/>
      <c r="BE2368" s="11"/>
      <c r="BF2368" s="11"/>
      <c r="BG2368" s="11"/>
      <c r="BH2368" s="11"/>
      <c r="BI2368" s="11"/>
      <c r="BJ2368" s="11"/>
      <c r="BK2368" s="11"/>
      <c r="BL2368" s="11"/>
      <c r="BM2368" s="11"/>
      <c r="BN2368" s="11"/>
      <c r="BO2368" s="11"/>
      <c r="BP2368" s="11"/>
      <c r="BQ2368" s="11"/>
      <c r="BR2368" s="16" t="str">
        <v>0- Port Costs</v>
      </c>
      <c r="BV2368" s="16" t="str">
        <v>0- Port Value</v>
      </c>
      <c r="BW2368" s="11"/>
      <c r="BX2368" s="16" t="str">
        <v>0</v>
      </c>
    </row>
    <row r="2369" spans="8:76" hidden="1" outlineLevel="1" x14ac:dyDescent="0.3">
      <c r="H2369" s="16" t="str">
        <v>0 - BM Costs</v>
      </c>
      <c r="L2369" s="16" t="str">
        <v>0 - BM Port</v>
      </c>
      <c r="N2369" s="16" t="str">
        <v>0 - Port Assets</v>
      </c>
      <c r="O2369" s="11"/>
      <c r="P2369" s="11"/>
      <c r="Q2369" s="11"/>
      <c r="R2369" s="11"/>
      <c r="S2369" s="11"/>
      <c r="T2369" s="11"/>
      <c r="U2369" s="11"/>
      <c r="V2369" s="11"/>
      <c r="W2369" s="11"/>
      <c r="X2369" s="11"/>
      <c r="Y2369" s="11"/>
      <c r="Z2369" s="11"/>
      <c r="AA2369" s="11"/>
      <c r="AB2369" s="11"/>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c r="BC2369" s="11"/>
      <c r="BD2369" s="11"/>
      <c r="BE2369" s="11"/>
      <c r="BF2369" s="11"/>
      <c r="BG2369" s="11"/>
      <c r="BH2369" s="11"/>
      <c r="BI2369" s="11"/>
      <c r="BJ2369" s="11"/>
      <c r="BK2369" s="11"/>
      <c r="BL2369" s="11"/>
      <c r="BM2369" s="11"/>
      <c r="BN2369" s="11"/>
      <c r="BO2369" s="11"/>
      <c r="BP2369" s="11"/>
      <c r="BQ2369" s="11"/>
      <c r="BR2369" s="16" t="str">
        <v>0- Port Costs</v>
      </c>
      <c r="BV2369" s="16" t="str">
        <v>0- Port Value</v>
      </c>
      <c r="BW2369" s="11"/>
      <c r="BX2369" s="16" t="str">
        <v>0</v>
      </c>
    </row>
    <row r="2370" spans="8:76" hidden="1" outlineLevel="1" x14ac:dyDescent="0.3">
      <c r="H2370" s="16" t="str">
        <v>0 - BM Costs</v>
      </c>
      <c r="L2370" s="16" t="str">
        <v>0 - BM Port</v>
      </c>
      <c r="N2370" s="16" t="str">
        <v>0 - Port Assets</v>
      </c>
      <c r="O2370" s="11"/>
      <c r="P2370" s="11"/>
      <c r="Q2370" s="11"/>
      <c r="R2370" s="11"/>
      <c r="S2370" s="11"/>
      <c r="T2370" s="11"/>
      <c r="U2370" s="11"/>
      <c r="V2370" s="11"/>
      <c r="W2370" s="11"/>
      <c r="X2370" s="11"/>
      <c r="Y2370" s="11"/>
      <c r="Z2370" s="11"/>
      <c r="AA2370" s="11"/>
      <c r="AB2370" s="11"/>
      <c r="AC2370" s="11"/>
      <c r="AD2370" s="11"/>
      <c r="AE2370" s="11"/>
      <c r="AF2370" s="11"/>
      <c r="AG2370" s="11"/>
      <c r="AH2370" s="11"/>
      <c r="AI2370" s="11"/>
      <c r="AJ2370" s="11"/>
      <c r="AK2370" s="11"/>
      <c r="AL2370" s="11"/>
      <c r="AM2370" s="11"/>
      <c r="AN2370" s="11"/>
      <c r="AO2370" s="11"/>
      <c r="AP2370" s="11"/>
      <c r="AQ2370" s="11"/>
      <c r="AR2370" s="11"/>
      <c r="AS2370" s="11"/>
      <c r="AT2370" s="11"/>
      <c r="AU2370" s="11"/>
      <c r="AV2370" s="11"/>
      <c r="AW2370" s="11"/>
      <c r="AX2370" s="11"/>
      <c r="AY2370" s="11"/>
      <c r="AZ2370" s="11"/>
      <c r="BA2370" s="11"/>
      <c r="BB2370" s="11"/>
      <c r="BC2370" s="11"/>
      <c r="BD2370" s="11"/>
      <c r="BE2370" s="11"/>
      <c r="BF2370" s="11"/>
      <c r="BG2370" s="11"/>
      <c r="BH2370" s="11"/>
      <c r="BI2370" s="11"/>
      <c r="BJ2370" s="11"/>
      <c r="BK2370" s="11"/>
      <c r="BL2370" s="11"/>
      <c r="BM2370" s="11"/>
      <c r="BN2370" s="11"/>
      <c r="BO2370" s="11"/>
      <c r="BP2370" s="11"/>
      <c r="BQ2370" s="11"/>
      <c r="BR2370" s="16" t="str">
        <v>0- Port Costs</v>
      </c>
      <c r="BV2370" s="16" t="str">
        <v>0- Port Value</v>
      </c>
      <c r="BW2370" s="11"/>
      <c r="BX2370" s="16" t="str">
        <v>0</v>
      </c>
    </row>
    <row r="2371" spans="8:76" hidden="1" outlineLevel="1" x14ac:dyDescent="0.3">
      <c r="H2371" s="16" t="str">
        <v>0 - BM Costs</v>
      </c>
      <c r="L2371" s="16" t="str">
        <v>0 - BM Port</v>
      </c>
      <c r="N2371" s="16" t="str">
        <v>0 - Port Assets</v>
      </c>
      <c r="O2371" s="11"/>
      <c r="P2371" s="11"/>
      <c r="Q2371" s="11"/>
      <c r="R2371" s="11"/>
      <c r="S2371" s="11"/>
      <c r="T2371" s="11"/>
      <c r="U2371" s="11"/>
      <c r="V2371" s="11"/>
      <c r="W2371" s="11"/>
      <c r="X2371" s="11"/>
      <c r="Y2371" s="11"/>
      <c r="Z2371" s="11"/>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c r="BC2371" s="11"/>
      <c r="BD2371" s="11"/>
      <c r="BE2371" s="11"/>
      <c r="BF2371" s="11"/>
      <c r="BG2371" s="11"/>
      <c r="BH2371" s="11"/>
      <c r="BI2371" s="11"/>
      <c r="BJ2371" s="11"/>
      <c r="BK2371" s="11"/>
      <c r="BL2371" s="11"/>
      <c r="BM2371" s="11"/>
      <c r="BN2371" s="11"/>
      <c r="BO2371" s="11"/>
      <c r="BP2371" s="11"/>
      <c r="BQ2371" s="11"/>
      <c r="BR2371" s="16" t="str">
        <v>0- Port Costs</v>
      </c>
      <c r="BV2371" s="16" t="str">
        <v>0- Port Value</v>
      </c>
      <c r="BW2371" s="11"/>
      <c r="BX2371" s="16" t="str">
        <v>0</v>
      </c>
    </row>
    <row r="2372" spans="8:76" hidden="1" outlineLevel="1" x14ac:dyDescent="0.3">
      <c r="H2372" s="16" t="str">
        <v>0 - BM Costs</v>
      </c>
      <c r="L2372" s="16" t="str">
        <v>0 - BM Port</v>
      </c>
      <c r="N2372" s="16" t="str">
        <v>0 - Port Assets</v>
      </c>
      <c r="O2372" s="11"/>
      <c r="P2372" s="11"/>
      <c r="Q2372" s="11"/>
      <c r="R2372" s="11"/>
      <c r="S2372" s="11"/>
      <c r="T2372" s="11"/>
      <c r="U2372" s="11"/>
      <c r="V2372" s="11"/>
      <c r="W2372" s="11"/>
      <c r="X2372" s="11"/>
      <c r="Y2372" s="11"/>
      <c r="Z2372" s="11"/>
      <c r="AA2372" s="11"/>
      <c r="AB2372" s="11"/>
      <c r="AC2372" s="11"/>
      <c r="AD2372" s="11"/>
      <c r="AE2372" s="11"/>
      <c r="AF2372" s="11"/>
      <c r="AG2372" s="11"/>
      <c r="AH2372" s="11"/>
      <c r="AI2372" s="11"/>
      <c r="AJ2372" s="11"/>
      <c r="AK2372" s="11"/>
      <c r="AL2372" s="11"/>
      <c r="AM2372" s="11"/>
      <c r="AN2372" s="11"/>
      <c r="AO2372" s="11"/>
      <c r="AP2372" s="11"/>
      <c r="AQ2372" s="11"/>
      <c r="AR2372" s="11"/>
      <c r="AS2372" s="11"/>
      <c r="AT2372" s="11"/>
      <c r="AU2372" s="11"/>
      <c r="AV2372" s="11"/>
      <c r="AW2372" s="11"/>
      <c r="AX2372" s="11"/>
      <c r="AY2372" s="11"/>
      <c r="AZ2372" s="11"/>
      <c r="BA2372" s="11"/>
      <c r="BB2372" s="11"/>
      <c r="BC2372" s="11"/>
      <c r="BD2372" s="11"/>
      <c r="BE2372" s="11"/>
      <c r="BF2372" s="11"/>
      <c r="BG2372" s="11"/>
      <c r="BH2372" s="11"/>
      <c r="BI2372" s="11"/>
      <c r="BJ2372" s="11"/>
      <c r="BK2372" s="11"/>
      <c r="BL2372" s="11"/>
      <c r="BM2372" s="11"/>
      <c r="BN2372" s="11"/>
      <c r="BO2372" s="11"/>
      <c r="BP2372" s="11"/>
      <c r="BQ2372" s="11"/>
      <c r="BR2372" s="16" t="str">
        <v>0- Port Costs</v>
      </c>
      <c r="BV2372" s="16" t="str">
        <v>0- Port Value</v>
      </c>
      <c r="BW2372" s="11"/>
      <c r="BX2372" s="16" t="str">
        <v>0</v>
      </c>
    </row>
    <row r="2373" spans="8:76" hidden="1" outlineLevel="1" x14ac:dyDescent="0.3">
      <c r="H2373" s="16" t="str">
        <v>0 - BM Costs</v>
      </c>
      <c r="L2373" s="16" t="str">
        <v>0 - BM Port</v>
      </c>
      <c r="N2373" s="16" t="str">
        <v>0 - Port Assets</v>
      </c>
      <c r="O2373" s="11"/>
      <c r="P2373" s="11"/>
      <c r="Q2373" s="11"/>
      <c r="R2373" s="11"/>
      <c r="S2373" s="11"/>
      <c r="T2373" s="11"/>
      <c r="U2373" s="11"/>
      <c r="V2373" s="11"/>
      <c r="W2373" s="11"/>
      <c r="X2373" s="11"/>
      <c r="Y2373" s="11"/>
      <c r="Z2373" s="11"/>
      <c r="AA2373" s="11"/>
      <c r="AB2373" s="11"/>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c r="BC2373" s="11"/>
      <c r="BD2373" s="11"/>
      <c r="BE2373" s="11"/>
      <c r="BF2373" s="11"/>
      <c r="BG2373" s="11"/>
      <c r="BH2373" s="11"/>
      <c r="BI2373" s="11"/>
      <c r="BJ2373" s="11"/>
      <c r="BK2373" s="11"/>
      <c r="BL2373" s="11"/>
      <c r="BM2373" s="11"/>
      <c r="BN2373" s="11"/>
      <c r="BO2373" s="11"/>
      <c r="BP2373" s="11"/>
      <c r="BQ2373" s="11"/>
      <c r="BR2373" s="16" t="str">
        <v>0- Port Costs</v>
      </c>
      <c r="BV2373" s="16" t="str">
        <v>0- Port Value</v>
      </c>
      <c r="BW2373" s="11"/>
      <c r="BX2373" s="16" t="str">
        <v>0</v>
      </c>
    </row>
    <row r="2374" spans="8:76" hidden="1" outlineLevel="1" x14ac:dyDescent="0.3">
      <c r="H2374" s="16" t="str">
        <v>0 - BM Costs</v>
      </c>
      <c r="L2374" s="16" t="str">
        <v>0 - BM Port</v>
      </c>
      <c r="N2374" s="16" t="str">
        <v>0 - Port Assets</v>
      </c>
      <c r="O2374" s="11"/>
      <c r="P2374" s="11"/>
      <c r="Q2374" s="11"/>
      <c r="R2374" s="11"/>
      <c r="S2374" s="11"/>
      <c r="T2374" s="11"/>
      <c r="U2374" s="11"/>
      <c r="V2374" s="11"/>
      <c r="W2374" s="11"/>
      <c r="X2374" s="11"/>
      <c r="Y2374" s="11"/>
      <c r="Z2374" s="11"/>
      <c r="AA2374" s="11"/>
      <c r="AB2374" s="11"/>
      <c r="AC2374" s="11"/>
      <c r="AD2374" s="11"/>
      <c r="AE2374" s="11"/>
      <c r="AF2374" s="11"/>
      <c r="AG2374" s="11"/>
      <c r="AH2374" s="11"/>
      <c r="AI2374" s="11"/>
      <c r="AJ2374" s="11"/>
      <c r="AK2374" s="11"/>
      <c r="AL2374" s="11"/>
      <c r="AM2374" s="11"/>
      <c r="AN2374" s="11"/>
      <c r="AO2374" s="11"/>
      <c r="AP2374" s="11"/>
      <c r="AQ2374" s="11"/>
      <c r="AR2374" s="11"/>
      <c r="AS2374" s="11"/>
      <c r="AT2374" s="11"/>
      <c r="AU2374" s="11"/>
      <c r="AV2374" s="11"/>
      <c r="AW2374" s="11"/>
      <c r="AX2374" s="11"/>
      <c r="AY2374" s="11"/>
      <c r="AZ2374" s="11"/>
      <c r="BA2374" s="11"/>
      <c r="BB2374" s="11"/>
      <c r="BC2374" s="11"/>
      <c r="BD2374" s="11"/>
      <c r="BE2374" s="11"/>
      <c r="BF2374" s="11"/>
      <c r="BG2374" s="11"/>
      <c r="BH2374" s="11"/>
      <c r="BI2374" s="11"/>
      <c r="BJ2374" s="11"/>
      <c r="BK2374" s="11"/>
      <c r="BL2374" s="11"/>
      <c r="BM2374" s="11"/>
      <c r="BN2374" s="11"/>
      <c r="BO2374" s="11"/>
      <c r="BP2374" s="11"/>
      <c r="BQ2374" s="11"/>
      <c r="BR2374" s="16" t="str">
        <v>0- Port Costs</v>
      </c>
      <c r="BV2374" s="16" t="str">
        <v>0- Port Value</v>
      </c>
      <c r="BW2374" s="11"/>
      <c r="BX2374" s="16" t="str">
        <v>0</v>
      </c>
    </row>
    <row r="2375" spans="8:76" hidden="1" outlineLevel="1" x14ac:dyDescent="0.3">
      <c r="H2375" s="16" t="str">
        <v>0 - BM Costs</v>
      </c>
      <c r="L2375" s="16" t="str">
        <v>0 - BM Port</v>
      </c>
      <c r="N2375" s="16" t="str">
        <v>0 - Port Assets</v>
      </c>
      <c r="O2375" s="11"/>
      <c r="P2375" s="11"/>
      <c r="Q2375" s="11"/>
      <c r="R2375" s="11"/>
      <c r="S2375" s="11"/>
      <c r="T2375" s="11"/>
      <c r="U2375" s="11"/>
      <c r="V2375" s="11"/>
      <c r="W2375" s="11"/>
      <c r="X2375" s="11"/>
      <c r="Y2375" s="11"/>
      <c r="Z2375" s="11"/>
      <c r="AA2375" s="11"/>
      <c r="AB2375" s="11"/>
      <c r="AC2375" s="11"/>
      <c r="AD2375" s="11"/>
      <c r="AE2375" s="11"/>
      <c r="AF2375" s="11"/>
      <c r="AG2375" s="11"/>
      <c r="AH2375" s="11"/>
      <c r="AI2375" s="11"/>
      <c r="AJ2375" s="11"/>
      <c r="AK2375" s="11"/>
      <c r="AL2375" s="11"/>
      <c r="AM2375" s="11"/>
      <c r="AN2375" s="11"/>
      <c r="AO2375" s="11"/>
      <c r="AP2375" s="11"/>
      <c r="AQ2375" s="11"/>
      <c r="AR2375" s="11"/>
      <c r="AS2375" s="11"/>
      <c r="AT2375" s="11"/>
      <c r="AU2375" s="11"/>
      <c r="AV2375" s="11"/>
      <c r="AW2375" s="11"/>
      <c r="AX2375" s="11"/>
      <c r="AY2375" s="11"/>
      <c r="AZ2375" s="11"/>
      <c r="BA2375" s="11"/>
      <c r="BB2375" s="11"/>
      <c r="BC2375" s="11"/>
      <c r="BD2375" s="11"/>
      <c r="BE2375" s="11"/>
      <c r="BF2375" s="11"/>
      <c r="BG2375" s="11"/>
      <c r="BH2375" s="11"/>
      <c r="BI2375" s="11"/>
      <c r="BJ2375" s="11"/>
      <c r="BK2375" s="11"/>
      <c r="BL2375" s="11"/>
      <c r="BM2375" s="11"/>
      <c r="BN2375" s="11"/>
      <c r="BO2375" s="11"/>
      <c r="BP2375" s="11"/>
      <c r="BQ2375" s="11"/>
      <c r="BR2375" s="16" t="str">
        <v>0- Port Costs</v>
      </c>
      <c r="BV2375" s="16" t="str">
        <v>0- Port Value</v>
      </c>
      <c r="BW2375" s="11"/>
      <c r="BX2375" s="16" t="str">
        <v>0</v>
      </c>
    </row>
    <row r="2376" spans="8:76" hidden="1" outlineLevel="1" x14ac:dyDescent="0.3">
      <c r="H2376" s="16" t="str">
        <v>0 - BM Costs</v>
      </c>
      <c r="L2376" s="16" t="str">
        <v>0 - BM Port</v>
      </c>
      <c r="N2376" s="16" t="str">
        <v>0 - Port Assets</v>
      </c>
      <c r="O2376" s="11"/>
      <c r="P2376" s="11"/>
      <c r="Q2376" s="11"/>
      <c r="R2376" s="11"/>
      <c r="S2376" s="11"/>
      <c r="T2376" s="11"/>
      <c r="U2376" s="11"/>
      <c r="V2376" s="11"/>
      <c r="W2376" s="11"/>
      <c r="X2376" s="11"/>
      <c r="Y2376" s="11"/>
      <c r="Z2376" s="11"/>
      <c r="AA2376" s="11"/>
      <c r="AB2376" s="11"/>
      <c r="AC2376" s="11"/>
      <c r="AD2376" s="11"/>
      <c r="AE2376" s="11"/>
      <c r="AF2376" s="11"/>
      <c r="AG2376" s="11"/>
      <c r="AH2376" s="11"/>
      <c r="AI2376" s="11"/>
      <c r="AJ2376" s="11"/>
      <c r="AK2376" s="11"/>
      <c r="AL2376" s="11"/>
      <c r="AM2376" s="11"/>
      <c r="AN2376" s="11"/>
      <c r="AO2376" s="11"/>
      <c r="AP2376" s="11"/>
      <c r="AQ2376" s="11"/>
      <c r="AR2376" s="11"/>
      <c r="AS2376" s="11"/>
      <c r="AT2376" s="11"/>
      <c r="AU2376" s="11"/>
      <c r="AV2376" s="11"/>
      <c r="AW2376" s="11"/>
      <c r="AX2376" s="11"/>
      <c r="AY2376" s="11"/>
      <c r="AZ2376" s="11"/>
      <c r="BA2376" s="11"/>
      <c r="BB2376" s="11"/>
      <c r="BC2376" s="11"/>
      <c r="BD2376" s="11"/>
      <c r="BE2376" s="11"/>
      <c r="BF2376" s="11"/>
      <c r="BG2376" s="11"/>
      <c r="BH2376" s="11"/>
      <c r="BI2376" s="11"/>
      <c r="BJ2376" s="11"/>
      <c r="BK2376" s="11"/>
      <c r="BL2376" s="11"/>
      <c r="BM2376" s="11"/>
      <c r="BN2376" s="11"/>
      <c r="BO2376" s="11"/>
      <c r="BP2376" s="11"/>
      <c r="BQ2376" s="11"/>
      <c r="BR2376" s="16" t="str">
        <v>0- Port Costs</v>
      </c>
      <c r="BV2376" s="16" t="str">
        <v>0- Port Value</v>
      </c>
      <c r="BW2376" s="11"/>
      <c r="BX2376" s="16" t="str">
        <v>0</v>
      </c>
    </row>
    <row r="2377" spans="8:76" hidden="1" outlineLevel="1" x14ac:dyDescent="0.3">
      <c r="H2377" s="16" t="str">
        <v>0 - BM Costs</v>
      </c>
      <c r="L2377" s="16" t="str">
        <v>0 - BM Port</v>
      </c>
      <c r="N2377" s="16" t="str">
        <v>0 - Port Assets</v>
      </c>
      <c r="O2377" s="11"/>
      <c r="P2377" s="11"/>
      <c r="Q2377" s="11"/>
      <c r="R2377" s="11"/>
      <c r="S2377" s="11"/>
      <c r="T2377" s="11"/>
      <c r="U2377" s="11"/>
      <c r="V2377" s="11"/>
      <c r="W2377" s="11"/>
      <c r="X2377" s="11"/>
      <c r="Y2377" s="11"/>
      <c r="Z2377" s="11"/>
      <c r="AA2377" s="11"/>
      <c r="AB2377" s="11"/>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c r="BC2377" s="11"/>
      <c r="BD2377" s="11"/>
      <c r="BE2377" s="11"/>
      <c r="BF2377" s="11"/>
      <c r="BG2377" s="11"/>
      <c r="BH2377" s="11"/>
      <c r="BI2377" s="11"/>
      <c r="BJ2377" s="11"/>
      <c r="BK2377" s="11"/>
      <c r="BL2377" s="11"/>
      <c r="BM2377" s="11"/>
      <c r="BN2377" s="11"/>
      <c r="BO2377" s="11"/>
      <c r="BP2377" s="11"/>
      <c r="BQ2377" s="11"/>
      <c r="BR2377" s="16" t="str">
        <v>0- Port Costs</v>
      </c>
      <c r="BV2377" s="16" t="str">
        <v>0- Port Value</v>
      </c>
      <c r="BW2377" s="11"/>
      <c r="BX2377" s="16" t="str">
        <v>0</v>
      </c>
    </row>
    <row r="2378" spans="8:76" hidden="1" outlineLevel="1" x14ac:dyDescent="0.3">
      <c r="H2378" s="16" t="str">
        <v>0 - BM Costs</v>
      </c>
      <c r="L2378" s="16" t="str">
        <v>0 - BM Port</v>
      </c>
      <c r="N2378" s="16" t="str">
        <v>0 - Port Assets</v>
      </c>
      <c r="O2378" s="11"/>
      <c r="P2378" s="11"/>
      <c r="Q2378" s="11"/>
      <c r="R2378" s="11"/>
      <c r="S2378" s="11"/>
      <c r="T2378" s="11"/>
      <c r="U2378" s="11"/>
      <c r="V2378" s="11"/>
      <c r="W2378" s="11"/>
      <c r="X2378" s="11"/>
      <c r="Y2378" s="11"/>
      <c r="Z2378" s="11"/>
      <c r="AA2378" s="11"/>
      <c r="AB2378" s="11"/>
      <c r="AC2378" s="11"/>
      <c r="AD2378" s="11"/>
      <c r="AE2378" s="11"/>
      <c r="AF2378" s="11"/>
      <c r="AG2378" s="11"/>
      <c r="AH2378" s="11"/>
      <c r="AI2378" s="11"/>
      <c r="AJ2378" s="11"/>
      <c r="AK2378" s="11"/>
      <c r="AL2378" s="11"/>
      <c r="AM2378" s="11"/>
      <c r="AN2378" s="11"/>
      <c r="AO2378" s="11"/>
      <c r="AP2378" s="11"/>
      <c r="AQ2378" s="11"/>
      <c r="AR2378" s="11"/>
      <c r="AS2378" s="11"/>
      <c r="AT2378" s="11"/>
      <c r="AU2378" s="11"/>
      <c r="AV2378" s="11"/>
      <c r="AW2378" s="11"/>
      <c r="AX2378" s="11"/>
      <c r="AY2378" s="11"/>
      <c r="AZ2378" s="11"/>
      <c r="BA2378" s="11"/>
      <c r="BB2378" s="11"/>
      <c r="BC2378" s="11"/>
      <c r="BD2378" s="11"/>
      <c r="BE2378" s="11"/>
      <c r="BF2378" s="11"/>
      <c r="BG2378" s="11"/>
      <c r="BH2378" s="11"/>
      <c r="BI2378" s="11"/>
      <c r="BJ2378" s="11"/>
      <c r="BK2378" s="11"/>
      <c r="BL2378" s="11"/>
      <c r="BM2378" s="11"/>
      <c r="BN2378" s="11"/>
      <c r="BO2378" s="11"/>
      <c r="BP2378" s="11"/>
      <c r="BQ2378" s="11"/>
      <c r="BR2378" s="16" t="str">
        <v>0- Port Costs</v>
      </c>
      <c r="BV2378" s="16" t="str">
        <v>0- Port Value</v>
      </c>
      <c r="BW2378" s="11"/>
      <c r="BX2378" s="16" t="str">
        <v>0</v>
      </c>
    </row>
    <row r="2379" spans="8:76" hidden="1" outlineLevel="1" x14ac:dyDescent="0.3">
      <c r="H2379" s="16" t="str">
        <v>0 - BM Costs</v>
      </c>
      <c r="L2379" s="16" t="str">
        <v>0 - BM Port</v>
      </c>
      <c r="N2379" s="16" t="str">
        <v>0 - Port Assets</v>
      </c>
      <c r="O2379" s="11"/>
      <c r="P2379" s="11"/>
      <c r="Q2379" s="11"/>
      <c r="R2379" s="11"/>
      <c r="S2379" s="11"/>
      <c r="T2379" s="11"/>
      <c r="U2379" s="11"/>
      <c r="V2379" s="11"/>
      <c r="W2379" s="11"/>
      <c r="X2379" s="11"/>
      <c r="Y2379" s="11"/>
      <c r="Z2379" s="11"/>
      <c r="AA2379" s="11"/>
      <c r="AB2379" s="11"/>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c r="BC2379" s="11"/>
      <c r="BD2379" s="11"/>
      <c r="BE2379" s="11"/>
      <c r="BF2379" s="11"/>
      <c r="BG2379" s="11"/>
      <c r="BH2379" s="11"/>
      <c r="BI2379" s="11"/>
      <c r="BJ2379" s="11"/>
      <c r="BK2379" s="11"/>
      <c r="BL2379" s="11"/>
      <c r="BM2379" s="11"/>
      <c r="BN2379" s="11"/>
      <c r="BO2379" s="11"/>
      <c r="BP2379" s="11"/>
      <c r="BQ2379" s="11"/>
      <c r="BR2379" s="16" t="str">
        <v>0- Port Costs</v>
      </c>
      <c r="BV2379" s="16" t="str">
        <v>0- Port Value</v>
      </c>
      <c r="BW2379" s="11"/>
      <c r="BX2379" s="16" t="str">
        <v>0</v>
      </c>
    </row>
    <row r="2380" spans="8:76" hidden="1" outlineLevel="1" x14ac:dyDescent="0.3">
      <c r="H2380" s="16" t="str">
        <v>0 - BM Costs</v>
      </c>
      <c r="L2380" s="16" t="str">
        <v>0 - BM Port</v>
      </c>
      <c r="N2380" s="16" t="str">
        <v>0 - Port Assets</v>
      </c>
      <c r="O2380" s="11"/>
      <c r="P2380" s="11"/>
      <c r="Q2380" s="11"/>
      <c r="R2380" s="11"/>
      <c r="S2380" s="11"/>
      <c r="T2380" s="11"/>
      <c r="U2380" s="11"/>
      <c r="V2380" s="11"/>
      <c r="W2380" s="11"/>
      <c r="X2380" s="11"/>
      <c r="Y2380" s="11"/>
      <c r="Z2380" s="11"/>
      <c r="AA2380" s="11"/>
      <c r="AB2380" s="11"/>
      <c r="AC2380" s="11"/>
      <c r="AD2380" s="11"/>
      <c r="AE2380" s="11"/>
      <c r="AF2380" s="11"/>
      <c r="AG2380" s="11"/>
      <c r="AH2380" s="11"/>
      <c r="AI2380" s="11"/>
      <c r="AJ2380" s="11"/>
      <c r="AK2380" s="11"/>
      <c r="AL2380" s="11"/>
      <c r="AM2380" s="11"/>
      <c r="AN2380" s="11"/>
      <c r="AO2380" s="11"/>
      <c r="AP2380" s="11"/>
      <c r="AQ2380" s="11"/>
      <c r="AR2380" s="11"/>
      <c r="AS2380" s="11"/>
      <c r="AT2380" s="11"/>
      <c r="AU2380" s="11"/>
      <c r="AV2380" s="11"/>
      <c r="AW2380" s="11"/>
      <c r="AX2380" s="11"/>
      <c r="AY2380" s="11"/>
      <c r="AZ2380" s="11"/>
      <c r="BA2380" s="11"/>
      <c r="BB2380" s="11"/>
      <c r="BC2380" s="11"/>
      <c r="BD2380" s="11"/>
      <c r="BE2380" s="11"/>
      <c r="BF2380" s="11"/>
      <c r="BG2380" s="11"/>
      <c r="BH2380" s="11"/>
      <c r="BI2380" s="11"/>
      <c r="BJ2380" s="11"/>
      <c r="BK2380" s="11"/>
      <c r="BL2380" s="11"/>
      <c r="BM2380" s="11"/>
      <c r="BN2380" s="11"/>
      <c r="BO2380" s="11"/>
      <c r="BP2380" s="11"/>
      <c r="BQ2380" s="11"/>
      <c r="BR2380" s="16" t="str">
        <v>0- Port Costs</v>
      </c>
      <c r="BV2380" s="16" t="str">
        <v>0- Port Value</v>
      </c>
      <c r="BW2380" s="11"/>
      <c r="BX2380" s="16" t="str">
        <v>0</v>
      </c>
    </row>
    <row r="2381" spans="8:76" hidden="1" outlineLevel="1" x14ac:dyDescent="0.3">
      <c r="H2381" s="16" t="str">
        <v>0 - BM Costs</v>
      </c>
      <c r="L2381" s="16" t="str">
        <v>0 - BM Port</v>
      </c>
      <c r="N2381" s="16" t="str">
        <v>0 - Port Assets</v>
      </c>
      <c r="O2381" s="11"/>
      <c r="P2381" s="11"/>
      <c r="Q2381" s="11"/>
      <c r="R2381" s="11"/>
      <c r="S2381" s="11"/>
      <c r="T2381" s="11"/>
      <c r="U2381" s="11"/>
      <c r="V2381" s="11"/>
      <c r="W2381" s="11"/>
      <c r="X2381" s="11"/>
      <c r="Y2381" s="11"/>
      <c r="Z2381" s="11"/>
      <c r="AA2381" s="11"/>
      <c r="AB2381" s="11"/>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c r="BC2381" s="11"/>
      <c r="BD2381" s="11"/>
      <c r="BE2381" s="11"/>
      <c r="BF2381" s="11"/>
      <c r="BG2381" s="11"/>
      <c r="BH2381" s="11"/>
      <c r="BI2381" s="11"/>
      <c r="BJ2381" s="11"/>
      <c r="BK2381" s="11"/>
      <c r="BL2381" s="11"/>
      <c r="BM2381" s="11"/>
      <c r="BN2381" s="11"/>
      <c r="BO2381" s="11"/>
      <c r="BP2381" s="11"/>
      <c r="BQ2381" s="11"/>
      <c r="BR2381" s="16" t="str">
        <v>0- Port Costs</v>
      </c>
      <c r="BV2381" s="16" t="str">
        <v>0- Port Value</v>
      </c>
      <c r="BW2381" s="11"/>
      <c r="BX2381" s="16" t="str">
        <v>0</v>
      </c>
    </row>
    <row r="2382" spans="8:76" hidden="1" outlineLevel="1" x14ac:dyDescent="0.3">
      <c r="H2382" s="16" t="str">
        <v>0 - BM Costs</v>
      </c>
      <c r="L2382" s="16" t="str">
        <v>0 - BM Port</v>
      </c>
      <c r="N2382" s="16" t="str">
        <v>0 - Port Assets</v>
      </c>
      <c r="O2382" s="11"/>
      <c r="P2382" s="11"/>
      <c r="Q2382" s="11"/>
      <c r="R2382" s="11"/>
      <c r="S2382" s="11"/>
      <c r="T2382" s="11"/>
      <c r="U2382" s="11"/>
      <c r="V2382" s="11"/>
      <c r="W2382" s="11"/>
      <c r="X2382" s="11"/>
      <c r="Y2382" s="11"/>
      <c r="Z2382" s="11"/>
      <c r="AA2382" s="11"/>
      <c r="AB2382" s="11"/>
      <c r="AC2382" s="11"/>
      <c r="AD2382" s="11"/>
      <c r="AE2382" s="11"/>
      <c r="AF2382" s="11"/>
      <c r="AG2382" s="11"/>
      <c r="AH2382" s="11"/>
      <c r="AI2382" s="11"/>
      <c r="AJ2382" s="11"/>
      <c r="AK2382" s="11"/>
      <c r="AL2382" s="11"/>
      <c r="AM2382" s="11"/>
      <c r="AN2382" s="11"/>
      <c r="AO2382" s="11"/>
      <c r="AP2382" s="11"/>
      <c r="AQ2382" s="11"/>
      <c r="AR2382" s="11"/>
      <c r="AS2382" s="11"/>
      <c r="AT2382" s="11"/>
      <c r="AU2382" s="11"/>
      <c r="AV2382" s="11"/>
      <c r="AW2382" s="11"/>
      <c r="AX2382" s="11"/>
      <c r="AY2382" s="11"/>
      <c r="AZ2382" s="11"/>
      <c r="BA2382" s="11"/>
      <c r="BB2382" s="11"/>
      <c r="BC2382" s="11"/>
      <c r="BD2382" s="11"/>
      <c r="BE2382" s="11"/>
      <c r="BF2382" s="11"/>
      <c r="BG2382" s="11"/>
      <c r="BH2382" s="11"/>
      <c r="BI2382" s="11"/>
      <c r="BJ2382" s="11"/>
      <c r="BK2382" s="11"/>
      <c r="BL2382" s="11"/>
      <c r="BM2382" s="11"/>
      <c r="BN2382" s="11"/>
      <c r="BO2382" s="11"/>
      <c r="BP2382" s="11"/>
      <c r="BQ2382" s="11"/>
      <c r="BR2382" s="16" t="str">
        <v>0- Port Costs</v>
      </c>
      <c r="BV2382" s="16" t="str">
        <v>0- Port Value</v>
      </c>
      <c r="BW2382" s="11"/>
      <c r="BX2382" s="16" t="str">
        <v>0</v>
      </c>
    </row>
    <row r="2383" spans="8:76" hidden="1" outlineLevel="1" x14ac:dyDescent="0.3">
      <c r="H2383" s="16" t="str">
        <v>0 - BM Costs</v>
      </c>
      <c r="L2383" s="16" t="str">
        <v>0 - BM Port</v>
      </c>
      <c r="N2383" s="16" t="str">
        <v>0 - Port Assets</v>
      </c>
      <c r="O2383" s="11"/>
      <c r="P2383" s="11"/>
      <c r="Q2383" s="11"/>
      <c r="R2383" s="11"/>
      <c r="S2383" s="11"/>
      <c r="T2383" s="11"/>
      <c r="U2383" s="11"/>
      <c r="V2383" s="11"/>
      <c r="W2383" s="11"/>
      <c r="X2383" s="11"/>
      <c r="Y2383" s="11"/>
      <c r="Z2383" s="11"/>
      <c r="AA2383" s="11"/>
      <c r="AB2383" s="11"/>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c r="BC2383" s="11"/>
      <c r="BD2383" s="11"/>
      <c r="BE2383" s="11"/>
      <c r="BF2383" s="11"/>
      <c r="BG2383" s="11"/>
      <c r="BH2383" s="11"/>
      <c r="BI2383" s="11"/>
      <c r="BJ2383" s="11"/>
      <c r="BK2383" s="11"/>
      <c r="BL2383" s="11"/>
      <c r="BM2383" s="11"/>
      <c r="BN2383" s="11"/>
      <c r="BO2383" s="11"/>
      <c r="BP2383" s="11"/>
      <c r="BQ2383" s="11"/>
      <c r="BR2383" s="16" t="str">
        <v>0- Port Costs</v>
      </c>
      <c r="BV2383" s="16" t="str">
        <v>0- Port Value</v>
      </c>
      <c r="BW2383" s="11"/>
      <c r="BX2383" s="16" t="str">
        <v>0</v>
      </c>
    </row>
    <row r="2384" spans="8:76" hidden="1" outlineLevel="1" x14ac:dyDescent="0.3">
      <c r="H2384" s="16" t="str">
        <v>0 - BM Costs</v>
      </c>
      <c r="L2384" s="16" t="str">
        <v>0 - BM Port</v>
      </c>
      <c r="N2384" s="16" t="str">
        <v>0 - Port Assets</v>
      </c>
      <c r="O2384" s="11"/>
      <c r="P2384" s="11"/>
      <c r="Q2384" s="11"/>
      <c r="R2384" s="11"/>
      <c r="S2384" s="11"/>
      <c r="T2384" s="11"/>
      <c r="U2384" s="11"/>
      <c r="V2384" s="11"/>
      <c r="W2384" s="11"/>
      <c r="X2384" s="11"/>
      <c r="Y2384" s="11"/>
      <c r="Z2384" s="11"/>
      <c r="AA2384" s="11"/>
      <c r="AB2384" s="11"/>
      <c r="AC2384" s="11"/>
      <c r="AD2384" s="11"/>
      <c r="AE2384" s="11"/>
      <c r="AF2384" s="11"/>
      <c r="AG2384" s="11"/>
      <c r="AH2384" s="11"/>
      <c r="AI2384" s="11"/>
      <c r="AJ2384" s="11"/>
      <c r="AK2384" s="11"/>
      <c r="AL2384" s="11"/>
      <c r="AM2384" s="11"/>
      <c r="AN2384" s="11"/>
      <c r="AO2384" s="11"/>
      <c r="AP2384" s="11"/>
      <c r="AQ2384" s="11"/>
      <c r="AR2384" s="11"/>
      <c r="AS2384" s="11"/>
      <c r="AT2384" s="11"/>
      <c r="AU2384" s="11"/>
      <c r="AV2384" s="11"/>
      <c r="AW2384" s="11"/>
      <c r="AX2384" s="11"/>
      <c r="AY2384" s="11"/>
      <c r="AZ2384" s="11"/>
      <c r="BA2384" s="11"/>
      <c r="BB2384" s="11"/>
      <c r="BC2384" s="11"/>
      <c r="BD2384" s="11"/>
      <c r="BE2384" s="11"/>
      <c r="BF2384" s="11"/>
      <c r="BG2384" s="11"/>
      <c r="BH2384" s="11"/>
      <c r="BI2384" s="11"/>
      <c r="BJ2384" s="11"/>
      <c r="BK2384" s="11"/>
      <c r="BL2384" s="11"/>
      <c r="BM2384" s="11"/>
      <c r="BN2384" s="11"/>
      <c r="BO2384" s="11"/>
      <c r="BP2384" s="11"/>
      <c r="BQ2384" s="11"/>
      <c r="BR2384" s="16" t="str">
        <v>0- Port Costs</v>
      </c>
      <c r="BV2384" s="16" t="str">
        <v>0- Port Value</v>
      </c>
      <c r="BW2384" s="11"/>
      <c r="BX2384" s="16" t="str">
        <v>0</v>
      </c>
    </row>
    <row r="2385" spans="8:76" hidden="1" outlineLevel="1" x14ac:dyDescent="0.3">
      <c r="H2385" s="16" t="str">
        <v>0 - BM Costs</v>
      </c>
      <c r="L2385" s="16" t="str">
        <v>0 - BM Port</v>
      </c>
      <c r="N2385" s="16" t="str">
        <v>0 - Port Assets</v>
      </c>
      <c r="O2385" s="11"/>
      <c r="P2385" s="11"/>
      <c r="Q2385" s="11"/>
      <c r="R2385" s="11"/>
      <c r="S2385" s="11"/>
      <c r="T2385" s="11"/>
      <c r="U2385" s="11"/>
      <c r="V2385" s="11"/>
      <c r="W2385" s="11"/>
      <c r="X2385" s="11"/>
      <c r="Y2385" s="11"/>
      <c r="Z2385" s="11"/>
      <c r="AA2385" s="11"/>
      <c r="AB2385" s="11"/>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c r="BC2385" s="11"/>
      <c r="BD2385" s="11"/>
      <c r="BE2385" s="11"/>
      <c r="BF2385" s="11"/>
      <c r="BG2385" s="11"/>
      <c r="BH2385" s="11"/>
      <c r="BI2385" s="11"/>
      <c r="BJ2385" s="11"/>
      <c r="BK2385" s="11"/>
      <c r="BL2385" s="11"/>
      <c r="BM2385" s="11"/>
      <c r="BN2385" s="11"/>
      <c r="BO2385" s="11"/>
      <c r="BP2385" s="11"/>
      <c r="BQ2385" s="11"/>
      <c r="BR2385" s="16" t="str">
        <v>0- Port Costs</v>
      </c>
      <c r="BV2385" s="16" t="str">
        <v>0- Port Value</v>
      </c>
      <c r="BW2385" s="11"/>
      <c r="BX2385" s="16" t="str">
        <v>0</v>
      </c>
    </row>
    <row r="2386" spans="8:76" hidden="1" outlineLevel="1" x14ac:dyDescent="0.3">
      <c r="H2386" s="16" t="str">
        <v>0 - BM Costs</v>
      </c>
      <c r="L2386" s="16" t="str">
        <v>0 - BM Port</v>
      </c>
      <c r="N2386" s="16" t="str">
        <v>0 - Port Assets</v>
      </c>
      <c r="O2386" s="11"/>
      <c r="P2386" s="11"/>
      <c r="Q2386" s="11"/>
      <c r="R2386" s="11"/>
      <c r="S2386" s="11"/>
      <c r="T2386" s="11"/>
      <c r="U2386" s="11"/>
      <c r="V2386" s="11"/>
      <c r="W2386" s="11"/>
      <c r="X2386" s="11"/>
      <c r="Y2386" s="11"/>
      <c r="Z2386" s="11"/>
      <c r="AA2386" s="11"/>
      <c r="AB2386" s="11"/>
      <c r="AC2386" s="11"/>
      <c r="AD2386" s="11"/>
      <c r="AE2386" s="11"/>
      <c r="AF2386" s="11"/>
      <c r="AG2386" s="11"/>
      <c r="AH2386" s="11"/>
      <c r="AI2386" s="11"/>
      <c r="AJ2386" s="11"/>
      <c r="AK2386" s="11"/>
      <c r="AL2386" s="11"/>
      <c r="AM2386" s="11"/>
      <c r="AN2386" s="11"/>
      <c r="AO2386" s="11"/>
      <c r="AP2386" s="11"/>
      <c r="AQ2386" s="11"/>
      <c r="AR2386" s="11"/>
      <c r="AS2386" s="11"/>
      <c r="AT2386" s="11"/>
      <c r="AU2386" s="11"/>
      <c r="AV2386" s="11"/>
      <c r="AW2386" s="11"/>
      <c r="AX2386" s="11"/>
      <c r="AY2386" s="11"/>
      <c r="AZ2386" s="11"/>
      <c r="BA2386" s="11"/>
      <c r="BB2386" s="11"/>
      <c r="BC2386" s="11"/>
      <c r="BD2386" s="11"/>
      <c r="BE2386" s="11"/>
      <c r="BF2386" s="11"/>
      <c r="BG2386" s="11"/>
      <c r="BH2386" s="11"/>
      <c r="BI2386" s="11"/>
      <c r="BJ2386" s="11"/>
      <c r="BK2386" s="11"/>
      <c r="BL2386" s="11"/>
      <c r="BM2386" s="11"/>
      <c r="BN2386" s="11"/>
      <c r="BO2386" s="11"/>
      <c r="BP2386" s="11"/>
      <c r="BQ2386" s="11"/>
      <c r="BR2386" s="16" t="str">
        <v>0- Port Costs</v>
      </c>
      <c r="BV2386" s="16" t="str">
        <v>0- Port Value</v>
      </c>
      <c r="BW2386" s="11"/>
      <c r="BX2386" s="16" t="str">
        <v>0</v>
      </c>
    </row>
    <row r="2387" spans="8:76" hidden="1" outlineLevel="1" x14ac:dyDescent="0.3">
      <c r="H2387" s="16" t="str">
        <v>0 - BM Costs</v>
      </c>
      <c r="L2387" s="16" t="str">
        <v>0 - BM Port</v>
      </c>
      <c r="N2387" s="16" t="str">
        <v>0 - Port Assets</v>
      </c>
      <c r="O2387" s="11"/>
      <c r="P2387" s="11"/>
      <c r="Q2387" s="11"/>
      <c r="R2387" s="11"/>
      <c r="S2387" s="11"/>
      <c r="T2387" s="11"/>
      <c r="U2387" s="11"/>
      <c r="V2387" s="11"/>
      <c r="W2387" s="11"/>
      <c r="X2387" s="11"/>
      <c r="Y2387" s="11"/>
      <c r="Z2387" s="11"/>
      <c r="AA2387" s="11"/>
      <c r="AB2387" s="11"/>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c r="BC2387" s="11"/>
      <c r="BD2387" s="11"/>
      <c r="BE2387" s="11"/>
      <c r="BF2387" s="11"/>
      <c r="BG2387" s="11"/>
      <c r="BH2387" s="11"/>
      <c r="BI2387" s="11"/>
      <c r="BJ2387" s="11"/>
      <c r="BK2387" s="11"/>
      <c r="BL2387" s="11"/>
      <c r="BM2387" s="11"/>
      <c r="BN2387" s="11"/>
      <c r="BO2387" s="11"/>
      <c r="BP2387" s="11"/>
      <c r="BQ2387" s="11"/>
      <c r="BR2387" s="16" t="str">
        <v>0- Port Costs</v>
      </c>
      <c r="BV2387" s="16" t="str">
        <v>0- Port Value</v>
      </c>
      <c r="BW2387" s="11"/>
      <c r="BX2387" s="16" t="str">
        <v>0</v>
      </c>
    </row>
    <row r="2388" spans="8:76" hidden="1" outlineLevel="1" x14ac:dyDescent="0.3">
      <c r="H2388" s="16" t="str">
        <v>0 - BM Costs</v>
      </c>
      <c r="L2388" s="16" t="str">
        <v>0 - BM Port</v>
      </c>
      <c r="N2388" s="16" t="str">
        <v>0 - Port Assets</v>
      </c>
      <c r="O2388" s="11"/>
      <c r="P2388" s="11"/>
      <c r="Q2388" s="11"/>
      <c r="R2388" s="11"/>
      <c r="S2388" s="11"/>
      <c r="T2388" s="11"/>
      <c r="U2388" s="11"/>
      <c r="V2388" s="11"/>
      <c r="W2388" s="11"/>
      <c r="X2388" s="11"/>
      <c r="Y2388" s="11"/>
      <c r="Z2388" s="11"/>
      <c r="AA2388" s="11"/>
      <c r="AB2388" s="11"/>
      <c r="AC2388" s="11"/>
      <c r="AD2388" s="11"/>
      <c r="AE2388" s="11"/>
      <c r="AF2388" s="11"/>
      <c r="AG2388" s="11"/>
      <c r="AH2388" s="11"/>
      <c r="AI2388" s="11"/>
      <c r="AJ2388" s="11"/>
      <c r="AK2388" s="11"/>
      <c r="AL2388" s="11"/>
      <c r="AM2388" s="11"/>
      <c r="AN2388" s="11"/>
      <c r="AO2388" s="11"/>
      <c r="AP2388" s="11"/>
      <c r="AQ2388" s="11"/>
      <c r="AR2388" s="11"/>
      <c r="AS2388" s="11"/>
      <c r="AT2388" s="11"/>
      <c r="AU2388" s="11"/>
      <c r="AV2388" s="11"/>
      <c r="AW2388" s="11"/>
      <c r="AX2388" s="11"/>
      <c r="AY2388" s="11"/>
      <c r="AZ2388" s="11"/>
      <c r="BA2388" s="11"/>
      <c r="BB2388" s="11"/>
      <c r="BC2388" s="11"/>
      <c r="BD2388" s="11"/>
      <c r="BE2388" s="11"/>
      <c r="BF2388" s="11"/>
      <c r="BG2388" s="11"/>
      <c r="BH2388" s="11"/>
      <c r="BI2388" s="11"/>
      <c r="BJ2388" s="11"/>
      <c r="BK2388" s="11"/>
      <c r="BL2388" s="11"/>
      <c r="BM2388" s="11"/>
      <c r="BN2388" s="11"/>
      <c r="BO2388" s="11"/>
      <c r="BP2388" s="11"/>
      <c r="BQ2388" s="11"/>
      <c r="BR2388" s="16" t="str">
        <v>0- Port Costs</v>
      </c>
      <c r="BV2388" s="16" t="str">
        <v>0- Port Value</v>
      </c>
      <c r="BW2388" s="11"/>
      <c r="BX2388" s="16" t="str">
        <v>0</v>
      </c>
    </row>
    <row r="2389" spans="8:76" hidden="1" outlineLevel="1" x14ac:dyDescent="0.3">
      <c r="H2389" s="16" t="str">
        <v>0 - BM Costs</v>
      </c>
      <c r="L2389" s="16" t="str">
        <v>0 - BM Port</v>
      </c>
      <c r="N2389" s="16" t="str">
        <v>0 - Port Assets</v>
      </c>
      <c r="O2389" s="11"/>
      <c r="P2389" s="11"/>
      <c r="Q2389" s="11"/>
      <c r="R2389" s="11"/>
      <c r="S2389" s="11"/>
      <c r="T2389" s="11"/>
      <c r="U2389" s="11"/>
      <c r="V2389" s="11"/>
      <c r="W2389" s="11"/>
      <c r="X2389" s="11"/>
      <c r="Y2389" s="11"/>
      <c r="Z2389" s="11"/>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c r="BC2389" s="11"/>
      <c r="BD2389" s="11"/>
      <c r="BE2389" s="11"/>
      <c r="BF2389" s="11"/>
      <c r="BG2389" s="11"/>
      <c r="BH2389" s="11"/>
      <c r="BI2389" s="11"/>
      <c r="BJ2389" s="11"/>
      <c r="BK2389" s="11"/>
      <c r="BL2389" s="11"/>
      <c r="BM2389" s="11"/>
      <c r="BN2389" s="11"/>
      <c r="BO2389" s="11"/>
      <c r="BP2389" s="11"/>
      <c r="BQ2389" s="11"/>
      <c r="BR2389" s="16" t="str">
        <v>0- Port Costs</v>
      </c>
      <c r="BV2389" s="16" t="str">
        <v>0- Port Value</v>
      </c>
      <c r="BW2389" s="11"/>
      <c r="BX2389" s="16" t="str">
        <v>0</v>
      </c>
    </row>
    <row r="2390" spans="8:76" hidden="1" outlineLevel="1" x14ac:dyDescent="0.3">
      <c r="H2390" s="16" t="str">
        <v>0 - BM Costs</v>
      </c>
      <c r="L2390" s="16" t="str">
        <v>0 - BM Port</v>
      </c>
      <c r="N2390" s="16" t="str">
        <v>0 - Port Assets</v>
      </c>
      <c r="O2390" s="11"/>
      <c r="P2390" s="11"/>
      <c r="Q2390" s="11"/>
      <c r="R2390" s="11"/>
      <c r="S2390" s="11"/>
      <c r="T2390" s="11"/>
      <c r="U2390" s="11"/>
      <c r="V2390" s="11"/>
      <c r="W2390" s="11"/>
      <c r="X2390" s="11"/>
      <c r="Y2390" s="11"/>
      <c r="Z2390" s="11"/>
      <c r="AA2390" s="11"/>
      <c r="AB2390" s="11"/>
      <c r="AC2390" s="11"/>
      <c r="AD2390" s="11"/>
      <c r="AE2390" s="11"/>
      <c r="AF2390" s="11"/>
      <c r="AG2390" s="11"/>
      <c r="AH2390" s="11"/>
      <c r="AI2390" s="11"/>
      <c r="AJ2390" s="11"/>
      <c r="AK2390" s="11"/>
      <c r="AL2390" s="11"/>
      <c r="AM2390" s="11"/>
      <c r="AN2390" s="11"/>
      <c r="AO2390" s="11"/>
      <c r="AP2390" s="11"/>
      <c r="AQ2390" s="11"/>
      <c r="AR2390" s="11"/>
      <c r="AS2390" s="11"/>
      <c r="AT2390" s="11"/>
      <c r="AU2390" s="11"/>
      <c r="AV2390" s="11"/>
      <c r="AW2390" s="11"/>
      <c r="AX2390" s="11"/>
      <c r="AY2390" s="11"/>
      <c r="AZ2390" s="11"/>
      <c r="BA2390" s="11"/>
      <c r="BB2390" s="11"/>
      <c r="BC2390" s="11"/>
      <c r="BD2390" s="11"/>
      <c r="BE2390" s="11"/>
      <c r="BF2390" s="11"/>
      <c r="BG2390" s="11"/>
      <c r="BH2390" s="11"/>
      <c r="BI2390" s="11"/>
      <c r="BJ2390" s="11"/>
      <c r="BK2390" s="11"/>
      <c r="BL2390" s="11"/>
      <c r="BM2390" s="11"/>
      <c r="BN2390" s="11"/>
      <c r="BO2390" s="11"/>
      <c r="BP2390" s="11"/>
      <c r="BQ2390" s="11"/>
      <c r="BR2390" s="16" t="str">
        <v>0- Port Costs</v>
      </c>
      <c r="BV2390" s="16" t="str">
        <v>0- Port Value</v>
      </c>
      <c r="BW2390" s="11"/>
      <c r="BX2390" s="16" t="str">
        <v>0</v>
      </c>
    </row>
    <row r="2391" spans="8:76" hidden="1" outlineLevel="1" x14ac:dyDescent="0.3">
      <c r="H2391" s="16" t="str">
        <v>0 - BM Costs</v>
      </c>
      <c r="L2391" s="16" t="str">
        <v>0 - BM Port</v>
      </c>
      <c r="N2391" s="16" t="str">
        <v>0 - Port Assets</v>
      </c>
      <c r="O2391" s="11"/>
      <c r="P2391" s="11"/>
      <c r="Q2391" s="11"/>
      <c r="R2391" s="11"/>
      <c r="S2391" s="11"/>
      <c r="T2391" s="11"/>
      <c r="U2391" s="11"/>
      <c r="V2391" s="11"/>
      <c r="W2391" s="11"/>
      <c r="X2391" s="11"/>
      <c r="Y2391" s="11"/>
      <c r="Z2391" s="11"/>
      <c r="AA2391" s="11"/>
      <c r="AB2391" s="11"/>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c r="BC2391" s="11"/>
      <c r="BD2391" s="11"/>
      <c r="BE2391" s="11"/>
      <c r="BF2391" s="11"/>
      <c r="BG2391" s="11"/>
      <c r="BH2391" s="11"/>
      <c r="BI2391" s="11"/>
      <c r="BJ2391" s="11"/>
      <c r="BK2391" s="11"/>
      <c r="BL2391" s="11"/>
      <c r="BM2391" s="11"/>
      <c r="BN2391" s="11"/>
      <c r="BO2391" s="11"/>
      <c r="BP2391" s="11"/>
      <c r="BQ2391" s="11"/>
      <c r="BR2391" s="16" t="str">
        <v>0- Port Costs</v>
      </c>
      <c r="BV2391" s="16" t="str">
        <v>0- Port Value</v>
      </c>
      <c r="BW2391" s="11"/>
      <c r="BX2391" s="16" t="str">
        <v>0</v>
      </c>
    </row>
    <row r="2392" spans="8:76" hidden="1" outlineLevel="1" x14ac:dyDescent="0.3">
      <c r="H2392" s="16" t="str">
        <v>0 - BM Costs</v>
      </c>
      <c r="L2392" s="16" t="str">
        <v>0 - BM Port</v>
      </c>
      <c r="N2392" s="16" t="str">
        <v>0 - Port Assets</v>
      </c>
      <c r="O2392" s="11"/>
      <c r="P2392" s="11"/>
      <c r="Q2392" s="11"/>
      <c r="R2392" s="11"/>
      <c r="S2392" s="11"/>
      <c r="T2392" s="11"/>
      <c r="U2392" s="11"/>
      <c r="V2392" s="11"/>
      <c r="W2392" s="11"/>
      <c r="X2392" s="11"/>
      <c r="Y2392" s="11"/>
      <c r="Z2392" s="11"/>
      <c r="AA2392" s="11"/>
      <c r="AB2392" s="11"/>
      <c r="AC2392" s="11"/>
      <c r="AD2392" s="11"/>
      <c r="AE2392" s="11"/>
      <c r="AF2392" s="11"/>
      <c r="AG2392" s="11"/>
      <c r="AH2392" s="11"/>
      <c r="AI2392" s="11"/>
      <c r="AJ2392" s="11"/>
      <c r="AK2392" s="11"/>
      <c r="AL2392" s="11"/>
      <c r="AM2392" s="11"/>
      <c r="AN2392" s="11"/>
      <c r="AO2392" s="11"/>
      <c r="AP2392" s="11"/>
      <c r="AQ2392" s="11"/>
      <c r="AR2392" s="11"/>
      <c r="AS2392" s="11"/>
      <c r="AT2392" s="11"/>
      <c r="AU2392" s="11"/>
      <c r="AV2392" s="11"/>
      <c r="AW2392" s="11"/>
      <c r="AX2392" s="11"/>
      <c r="AY2392" s="11"/>
      <c r="AZ2392" s="11"/>
      <c r="BA2392" s="11"/>
      <c r="BB2392" s="11"/>
      <c r="BC2392" s="11"/>
      <c r="BD2392" s="11"/>
      <c r="BE2392" s="11"/>
      <c r="BF2392" s="11"/>
      <c r="BG2392" s="11"/>
      <c r="BH2392" s="11"/>
      <c r="BI2392" s="11"/>
      <c r="BJ2392" s="11"/>
      <c r="BK2392" s="11"/>
      <c r="BL2392" s="11"/>
      <c r="BM2392" s="11"/>
      <c r="BN2392" s="11"/>
      <c r="BO2392" s="11"/>
      <c r="BP2392" s="11"/>
      <c r="BQ2392" s="11"/>
      <c r="BR2392" s="16" t="str">
        <v>0- Port Costs</v>
      </c>
      <c r="BV2392" s="16" t="str">
        <v>0- Port Value</v>
      </c>
      <c r="BW2392" s="11"/>
      <c r="BX2392" s="16" t="str">
        <v>0</v>
      </c>
    </row>
    <row r="2393" spans="8:76" hidden="1" outlineLevel="1" x14ac:dyDescent="0.3">
      <c r="H2393" s="16" t="str">
        <v>0 - BM Costs</v>
      </c>
      <c r="L2393" s="16" t="str">
        <v>0 - BM Port</v>
      </c>
      <c r="N2393" s="16" t="str">
        <v>0 - Port Assets</v>
      </c>
      <c r="O2393" s="11"/>
      <c r="P2393" s="11"/>
      <c r="Q2393" s="11"/>
      <c r="R2393" s="11"/>
      <c r="S2393" s="11"/>
      <c r="T2393" s="11"/>
      <c r="U2393" s="11"/>
      <c r="V2393" s="11"/>
      <c r="W2393" s="11"/>
      <c r="X2393" s="11"/>
      <c r="Y2393" s="11"/>
      <c r="Z2393" s="11"/>
      <c r="AA2393" s="11"/>
      <c r="AB2393" s="11"/>
      <c r="AC2393" s="11"/>
      <c r="AD2393" s="11"/>
      <c r="AE2393" s="11"/>
      <c r="AF2393" s="11"/>
      <c r="AG2393" s="11"/>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c r="BC2393" s="11"/>
      <c r="BD2393" s="11"/>
      <c r="BE2393" s="11"/>
      <c r="BF2393" s="11"/>
      <c r="BG2393" s="11"/>
      <c r="BH2393" s="11"/>
      <c r="BI2393" s="11"/>
      <c r="BJ2393" s="11"/>
      <c r="BK2393" s="11"/>
      <c r="BL2393" s="11"/>
      <c r="BM2393" s="11"/>
      <c r="BN2393" s="11"/>
      <c r="BO2393" s="11"/>
      <c r="BP2393" s="11"/>
      <c r="BQ2393" s="11"/>
      <c r="BR2393" s="16" t="str">
        <v>0- Port Costs</v>
      </c>
      <c r="BV2393" s="16" t="str">
        <v>0- Port Value</v>
      </c>
      <c r="BW2393" s="11"/>
      <c r="BX2393" s="16" t="str">
        <v>0</v>
      </c>
    </row>
    <row r="2394" spans="8:76" hidden="1" outlineLevel="1" x14ac:dyDescent="0.3">
      <c r="H2394" s="16" t="str">
        <v>0 - BM Costs</v>
      </c>
      <c r="L2394" s="16" t="str">
        <v>0 - BM Port</v>
      </c>
      <c r="N2394" s="16" t="str">
        <v>0 - Port Assets</v>
      </c>
      <c r="O2394" s="11"/>
      <c r="P2394" s="11"/>
      <c r="Q2394" s="11"/>
      <c r="R2394" s="11"/>
      <c r="S2394" s="11"/>
      <c r="T2394" s="11"/>
      <c r="U2394" s="11"/>
      <c r="V2394" s="11"/>
      <c r="W2394" s="11"/>
      <c r="X2394" s="11"/>
      <c r="Y2394" s="11"/>
      <c r="Z2394" s="11"/>
      <c r="AA2394" s="11"/>
      <c r="AB2394" s="11"/>
      <c r="AC2394" s="11"/>
      <c r="AD2394" s="11"/>
      <c r="AE2394" s="11"/>
      <c r="AF2394" s="11"/>
      <c r="AG2394" s="11"/>
      <c r="AH2394" s="11"/>
      <c r="AI2394" s="11"/>
      <c r="AJ2394" s="11"/>
      <c r="AK2394" s="11"/>
      <c r="AL2394" s="11"/>
      <c r="AM2394" s="11"/>
      <c r="AN2394" s="11"/>
      <c r="AO2394" s="11"/>
      <c r="AP2394" s="11"/>
      <c r="AQ2394" s="11"/>
      <c r="AR2394" s="11"/>
      <c r="AS2394" s="11"/>
      <c r="AT2394" s="11"/>
      <c r="AU2394" s="11"/>
      <c r="AV2394" s="11"/>
      <c r="AW2394" s="11"/>
      <c r="AX2394" s="11"/>
      <c r="AY2394" s="11"/>
      <c r="AZ2394" s="11"/>
      <c r="BA2394" s="11"/>
      <c r="BB2394" s="11"/>
      <c r="BC2394" s="11"/>
      <c r="BD2394" s="11"/>
      <c r="BE2394" s="11"/>
      <c r="BF2394" s="11"/>
      <c r="BG2394" s="11"/>
      <c r="BH2394" s="11"/>
      <c r="BI2394" s="11"/>
      <c r="BJ2394" s="11"/>
      <c r="BK2394" s="11"/>
      <c r="BL2394" s="11"/>
      <c r="BM2394" s="11"/>
      <c r="BN2394" s="11"/>
      <c r="BO2394" s="11"/>
      <c r="BP2394" s="11"/>
      <c r="BQ2394" s="11"/>
      <c r="BR2394" s="16" t="str">
        <v>0- Port Costs</v>
      </c>
      <c r="BV2394" s="16" t="str">
        <v>0- Port Value</v>
      </c>
      <c r="BW2394" s="11"/>
      <c r="BX2394" s="16" t="str">
        <v>0</v>
      </c>
    </row>
    <row r="2395" spans="8:76" hidden="1" outlineLevel="1" x14ac:dyDescent="0.3">
      <c r="H2395" s="16" t="str">
        <v>0 - BM Costs</v>
      </c>
      <c r="L2395" s="16" t="str">
        <v>0 - BM Port</v>
      </c>
      <c r="N2395" s="16" t="str">
        <v>0 - Port Assets</v>
      </c>
      <c r="O2395" s="11"/>
      <c r="P2395" s="11"/>
      <c r="Q2395" s="11"/>
      <c r="R2395" s="11"/>
      <c r="S2395" s="11"/>
      <c r="T2395" s="11"/>
      <c r="U2395" s="11"/>
      <c r="V2395" s="11"/>
      <c r="W2395" s="11"/>
      <c r="X2395" s="11"/>
      <c r="Y2395" s="11"/>
      <c r="Z2395" s="11"/>
      <c r="AA2395" s="11"/>
      <c r="AB2395" s="11"/>
      <c r="AC2395" s="11"/>
      <c r="AD2395" s="11"/>
      <c r="AE2395" s="11"/>
      <c r="AF2395" s="11"/>
      <c r="AG2395" s="11"/>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c r="BC2395" s="11"/>
      <c r="BD2395" s="11"/>
      <c r="BE2395" s="11"/>
      <c r="BF2395" s="11"/>
      <c r="BG2395" s="11"/>
      <c r="BH2395" s="11"/>
      <c r="BI2395" s="11"/>
      <c r="BJ2395" s="11"/>
      <c r="BK2395" s="11"/>
      <c r="BL2395" s="11"/>
      <c r="BM2395" s="11"/>
      <c r="BN2395" s="11"/>
      <c r="BO2395" s="11"/>
      <c r="BP2395" s="11"/>
      <c r="BQ2395" s="11"/>
      <c r="BR2395" s="16" t="str">
        <v>0- Port Costs</v>
      </c>
      <c r="BV2395" s="16" t="str">
        <v>0- Port Value</v>
      </c>
      <c r="BW2395" s="11"/>
      <c r="BX2395" s="16" t="str">
        <v>0</v>
      </c>
    </row>
    <row r="2396" spans="8:76" hidden="1" outlineLevel="1" x14ac:dyDescent="0.3">
      <c r="H2396" s="16" t="str">
        <v>0 - BM Costs</v>
      </c>
      <c r="L2396" s="16" t="str">
        <v>0 - BM Port</v>
      </c>
      <c r="N2396" s="16" t="str">
        <v>0 - Port Assets</v>
      </c>
      <c r="O2396" s="11"/>
      <c r="P2396" s="11"/>
      <c r="Q2396" s="11"/>
      <c r="R2396" s="11"/>
      <c r="S2396" s="11"/>
      <c r="T2396" s="11"/>
      <c r="U2396" s="11"/>
      <c r="V2396" s="11"/>
      <c r="W2396" s="11"/>
      <c r="X2396" s="11"/>
      <c r="Y2396" s="11"/>
      <c r="Z2396" s="11"/>
      <c r="AA2396" s="11"/>
      <c r="AB2396" s="11"/>
      <c r="AC2396" s="11"/>
      <c r="AD2396" s="11"/>
      <c r="AE2396" s="11"/>
      <c r="AF2396" s="11"/>
      <c r="AG2396" s="11"/>
      <c r="AH2396" s="11"/>
      <c r="AI2396" s="11"/>
      <c r="AJ2396" s="11"/>
      <c r="AK2396" s="11"/>
      <c r="AL2396" s="11"/>
      <c r="AM2396" s="11"/>
      <c r="AN2396" s="11"/>
      <c r="AO2396" s="11"/>
      <c r="AP2396" s="11"/>
      <c r="AQ2396" s="11"/>
      <c r="AR2396" s="11"/>
      <c r="AS2396" s="11"/>
      <c r="AT2396" s="11"/>
      <c r="AU2396" s="11"/>
      <c r="AV2396" s="11"/>
      <c r="AW2396" s="11"/>
      <c r="AX2396" s="11"/>
      <c r="AY2396" s="11"/>
      <c r="AZ2396" s="11"/>
      <c r="BA2396" s="11"/>
      <c r="BB2396" s="11"/>
      <c r="BC2396" s="11"/>
      <c r="BD2396" s="11"/>
      <c r="BE2396" s="11"/>
      <c r="BF2396" s="11"/>
      <c r="BG2396" s="11"/>
      <c r="BH2396" s="11"/>
      <c r="BI2396" s="11"/>
      <c r="BJ2396" s="11"/>
      <c r="BK2396" s="11"/>
      <c r="BL2396" s="11"/>
      <c r="BM2396" s="11"/>
      <c r="BN2396" s="11"/>
      <c r="BO2396" s="11"/>
      <c r="BP2396" s="11"/>
      <c r="BQ2396" s="11"/>
      <c r="BR2396" s="16" t="str">
        <v>0- Port Costs</v>
      </c>
      <c r="BV2396" s="16" t="str">
        <v>0- Port Value</v>
      </c>
      <c r="BW2396" s="11"/>
      <c r="BX2396" s="16" t="str">
        <v>0</v>
      </c>
    </row>
    <row r="2397" spans="8:76" hidden="1" outlineLevel="1" x14ac:dyDescent="0.3">
      <c r="H2397" s="16" t="str">
        <v>0 - BM Costs</v>
      </c>
      <c r="L2397" s="16" t="str">
        <v>0 - BM Port</v>
      </c>
      <c r="N2397" s="16" t="str">
        <v>0 - Port Assets</v>
      </c>
      <c r="O2397" s="11"/>
      <c r="P2397" s="11"/>
      <c r="Q2397" s="11"/>
      <c r="R2397" s="11"/>
      <c r="S2397" s="11"/>
      <c r="T2397" s="11"/>
      <c r="U2397" s="11"/>
      <c r="V2397" s="11"/>
      <c r="W2397" s="11"/>
      <c r="X2397" s="11"/>
      <c r="Y2397" s="11"/>
      <c r="Z2397" s="11"/>
      <c r="AA2397" s="11"/>
      <c r="AB2397" s="11"/>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c r="BC2397" s="11"/>
      <c r="BD2397" s="11"/>
      <c r="BE2397" s="11"/>
      <c r="BF2397" s="11"/>
      <c r="BG2397" s="11"/>
      <c r="BH2397" s="11"/>
      <c r="BI2397" s="11"/>
      <c r="BJ2397" s="11"/>
      <c r="BK2397" s="11"/>
      <c r="BL2397" s="11"/>
      <c r="BM2397" s="11"/>
      <c r="BN2397" s="11"/>
      <c r="BO2397" s="11"/>
      <c r="BP2397" s="11"/>
      <c r="BQ2397" s="11"/>
      <c r="BR2397" s="16" t="str">
        <v>0- Port Costs</v>
      </c>
      <c r="BV2397" s="16" t="str">
        <v>0- Port Value</v>
      </c>
      <c r="BW2397" s="11"/>
      <c r="BX2397" s="16" t="str">
        <v>0</v>
      </c>
    </row>
    <row r="2398" spans="8:76" hidden="1" outlineLevel="1" x14ac:dyDescent="0.3">
      <c r="H2398" s="16" t="str">
        <v>0 - BM Costs</v>
      </c>
      <c r="L2398" s="16" t="str">
        <v>0 - BM Port</v>
      </c>
      <c r="N2398" s="16" t="str">
        <v>0 - Port Assets</v>
      </c>
      <c r="O2398" s="11"/>
      <c r="P2398" s="11"/>
      <c r="Q2398" s="11"/>
      <c r="R2398" s="11"/>
      <c r="S2398" s="11"/>
      <c r="T2398" s="11"/>
      <c r="U2398" s="11"/>
      <c r="V2398" s="11"/>
      <c r="W2398" s="11"/>
      <c r="X2398" s="11"/>
      <c r="Y2398" s="11"/>
      <c r="Z2398" s="11"/>
      <c r="AA2398" s="11"/>
      <c r="AB2398" s="11"/>
      <c r="AC2398" s="11"/>
      <c r="AD2398" s="11"/>
      <c r="AE2398" s="11"/>
      <c r="AF2398" s="11"/>
      <c r="AG2398" s="11"/>
      <c r="AH2398" s="11"/>
      <c r="AI2398" s="11"/>
      <c r="AJ2398" s="11"/>
      <c r="AK2398" s="11"/>
      <c r="AL2398" s="11"/>
      <c r="AM2398" s="11"/>
      <c r="AN2398" s="11"/>
      <c r="AO2398" s="11"/>
      <c r="AP2398" s="11"/>
      <c r="AQ2398" s="11"/>
      <c r="AR2398" s="11"/>
      <c r="AS2398" s="11"/>
      <c r="AT2398" s="11"/>
      <c r="AU2398" s="11"/>
      <c r="AV2398" s="11"/>
      <c r="AW2398" s="11"/>
      <c r="AX2398" s="11"/>
      <c r="AY2398" s="11"/>
      <c r="AZ2398" s="11"/>
      <c r="BA2398" s="11"/>
      <c r="BB2398" s="11"/>
      <c r="BC2398" s="11"/>
      <c r="BD2398" s="11"/>
      <c r="BE2398" s="11"/>
      <c r="BF2398" s="11"/>
      <c r="BG2398" s="11"/>
      <c r="BH2398" s="11"/>
      <c r="BI2398" s="11"/>
      <c r="BJ2398" s="11"/>
      <c r="BK2398" s="11"/>
      <c r="BL2398" s="11"/>
      <c r="BM2398" s="11"/>
      <c r="BN2398" s="11"/>
      <c r="BO2398" s="11"/>
      <c r="BP2398" s="11"/>
      <c r="BQ2398" s="11"/>
      <c r="BR2398" s="16" t="str">
        <v>0- Port Costs</v>
      </c>
      <c r="BV2398" s="16" t="str">
        <v>0- Port Value</v>
      </c>
      <c r="BW2398" s="11"/>
      <c r="BX2398" s="16" t="str">
        <v>0</v>
      </c>
    </row>
    <row r="2399" spans="8:76" hidden="1" outlineLevel="1" x14ac:dyDescent="0.3">
      <c r="H2399" s="16" t="str">
        <v>0 - BM Costs</v>
      </c>
      <c r="L2399" s="16" t="str">
        <v>0 - BM Port</v>
      </c>
      <c r="N2399" s="16" t="str">
        <v>0 - Port Assets</v>
      </c>
      <c r="O2399" s="11"/>
      <c r="P2399" s="11"/>
      <c r="Q2399" s="11"/>
      <c r="R2399" s="11"/>
      <c r="S2399" s="11"/>
      <c r="T2399" s="11"/>
      <c r="U2399" s="11"/>
      <c r="V2399" s="11"/>
      <c r="W2399" s="11"/>
      <c r="X2399" s="11"/>
      <c r="Y2399" s="11"/>
      <c r="Z2399" s="11"/>
      <c r="AA2399" s="11"/>
      <c r="AB2399" s="11"/>
      <c r="AC2399" s="11"/>
      <c r="AD2399" s="11"/>
      <c r="AE2399" s="11"/>
      <c r="AF2399" s="11"/>
      <c r="AG2399" s="11"/>
      <c r="AH2399" s="11"/>
      <c r="AI2399" s="11"/>
      <c r="AJ2399" s="11"/>
      <c r="AK2399" s="11"/>
      <c r="AL2399" s="11"/>
      <c r="AM2399" s="11"/>
      <c r="AN2399" s="11"/>
      <c r="AO2399" s="11"/>
      <c r="AP2399" s="11"/>
      <c r="AQ2399" s="11"/>
      <c r="AR2399" s="11"/>
      <c r="AS2399" s="11"/>
      <c r="AT2399" s="11"/>
      <c r="AU2399" s="11"/>
      <c r="AV2399" s="11"/>
      <c r="AW2399" s="11"/>
      <c r="AX2399" s="11"/>
      <c r="AY2399" s="11"/>
      <c r="AZ2399" s="11"/>
      <c r="BA2399" s="11"/>
      <c r="BB2399" s="11"/>
      <c r="BC2399" s="11"/>
      <c r="BD2399" s="11"/>
      <c r="BE2399" s="11"/>
      <c r="BF2399" s="11"/>
      <c r="BG2399" s="11"/>
      <c r="BH2399" s="11"/>
      <c r="BI2399" s="11"/>
      <c r="BJ2399" s="11"/>
      <c r="BK2399" s="11"/>
      <c r="BL2399" s="11"/>
      <c r="BM2399" s="11"/>
      <c r="BN2399" s="11"/>
      <c r="BO2399" s="11"/>
      <c r="BP2399" s="11"/>
      <c r="BQ2399" s="11"/>
      <c r="BR2399" s="16" t="str">
        <v>0- Port Costs</v>
      </c>
      <c r="BV2399" s="16" t="str">
        <v>0- Port Value</v>
      </c>
      <c r="BW2399" s="11"/>
      <c r="BX2399" s="16" t="str">
        <v>0</v>
      </c>
    </row>
    <row r="2400" spans="8:76" hidden="1" outlineLevel="1" x14ac:dyDescent="0.3">
      <c r="H2400" s="16" t="str">
        <v>0 - BM Costs</v>
      </c>
      <c r="L2400" s="16" t="str">
        <v>0 - BM Port</v>
      </c>
      <c r="N2400" s="16" t="str">
        <v>0 - Port Assets</v>
      </c>
      <c r="O2400" s="11"/>
      <c r="P2400" s="11"/>
      <c r="Q2400" s="11"/>
      <c r="R2400" s="11"/>
      <c r="S2400" s="11"/>
      <c r="T2400" s="11"/>
      <c r="U2400" s="11"/>
      <c r="V2400" s="11"/>
      <c r="W2400" s="11"/>
      <c r="X2400" s="11"/>
      <c r="Y2400" s="11"/>
      <c r="Z2400" s="11"/>
      <c r="AA2400" s="11"/>
      <c r="AB2400" s="11"/>
      <c r="AC2400" s="11"/>
      <c r="AD2400" s="11"/>
      <c r="AE2400" s="11"/>
      <c r="AF2400" s="11"/>
      <c r="AG2400" s="11"/>
      <c r="AH2400" s="11"/>
      <c r="AI2400" s="11"/>
      <c r="AJ2400" s="11"/>
      <c r="AK2400" s="11"/>
      <c r="AL2400" s="11"/>
      <c r="AM2400" s="11"/>
      <c r="AN2400" s="11"/>
      <c r="AO2400" s="11"/>
      <c r="AP2400" s="11"/>
      <c r="AQ2400" s="11"/>
      <c r="AR2400" s="11"/>
      <c r="AS2400" s="11"/>
      <c r="AT2400" s="11"/>
      <c r="AU2400" s="11"/>
      <c r="AV2400" s="11"/>
      <c r="AW2400" s="11"/>
      <c r="AX2400" s="11"/>
      <c r="AY2400" s="11"/>
      <c r="AZ2400" s="11"/>
      <c r="BA2400" s="11"/>
      <c r="BB2400" s="11"/>
      <c r="BC2400" s="11"/>
      <c r="BD2400" s="11"/>
      <c r="BE2400" s="11"/>
      <c r="BF2400" s="11"/>
      <c r="BG2400" s="11"/>
      <c r="BH2400" s="11"/>
      <c r="BI2400" s="11"/>
      <c r="BJ2400" s="11"/>
      <c r="BK2400" s="11"/>
      <c r="BL2400" s="11"/>
      <c r="BM2400" s="11"/>
      <c r="BN2400" s="11"/>
      <c r="BO2400" s="11"/>
      <c r="BP2400" s="11"/>
      <c r="BQ2400" s="11"/>
      <c r="BR2400" s="16" t="str">
        <v>0- Port Costs</v>
      </c>
      <c r="BV2400" s="16" t="str">
        <v>0- Port Value</v>
      </c>
      <c r="BW2400" s="11"/>
      <c r="BX2400" s="16" t="str">
        <v>0</v>
      </c>
    </row>
    <row r="2401" spans="8:76" hidden="1" outlineLevel="1" x14ac:dyDescent="0.3">
      <c r="H2401" s="16" t="str">
        <v>0 - BM Costs</v>
      </c>
      <c r="L2401" s="16" t="str">
        <v>0 - BM Port</v>
      </c>
      <c r="N2401" s="16" t="str">
        <v>0 - Port Assets</v>
      </c>
      <c r="O2401" s="11"/>
      <c r="P2401" s="11"/>
      <c r="Q2401" s="11"/>
      <c r="R2401" s="11"/>
      <c r="S2401" s="11"/>
      <c r="T2401" s="11"/>
      <c r="U2401" s="11"/>
      <c r="V2401" s="11"/>
      <c r="W2401" s="11"/>
      <c r="X2401" s="11"/>
      <c r="Y2401" s="11"/>
      <c r="Z2401" s="11"/>
      <c r="AA2401" s="11"/>
      <c r="AB2401" s="11"/>
      <c r="AC2401" s="11"/>
      <c r="AD2401" s="11"/>
      <c r="AE2401" s="11"/>
      <c r="AF2401" s="11"/>
      <c r="AG2401" s="11"/>
      <c r="AH2401" s="11"/>
      <c r="AI2401" s="11"/>
      <c r="AJ2401" s="11"/>
      <c r="AK2401" s="11"/>
      <c r="AL2401" s="11"/>
      <c r="AM2401" s="11"/>
      <c r="AN2401" s="11"/>
      <c r="AO2401" s="11"/>
      <c r="AP2401" s="11"/>
      <c r="AQ2401" s="11"/>
      <c r="AR2401" s="11"/>
      <c r="AS2401" s="11"/>
      <c r="AT2401" s="11"/>
      <c r="AU2401" s="11"/>
      <c r="AV2401" s="11"/>
      <c r="AW2401" s="11"/>
      <c r="AX2401" s="11"/>
      <c r="AY2401" s="11"/>
      <c r="AZ2401" s="11"/>
      <c r="BA2401" s="11"/>
      <c r="BB2401" s="11"/>
      <c r="BC2401" s="11"/>
      <c r="BD2401" s="11"/>
      <c r="BE2401" s="11"/>
      <c r="BF2401" s="11"/>
      <c r="BG2401" s="11"/>
      <c r="BH2401" s="11"/>
      <c r="BI2401" s="11"/>
      <c r="BJ2401" s="11"/>
      <c r="BK2401" s="11"/>
      <c r="BL2401" s="11"/>
      <c r="BM2401" s="11"/>
      <c r="BN2401" s="11"/>
      <c r="BO2401" s="11"/>
      <c r="BP2401" s="11"/>
      <c r="BQ2401" s="11"/>
      <c r="BR2401" s="16" t="str">
        <v>0- Port Costs</v>
      </c>
      <c r="BV2401" s="16" t="str">
        <v>0- Port Value</v>
      </c>
      <c r="BW2401" s="11"/>
      <c r="BX2401" s="16" t="str">
        <v>0</v>
      </c>
    </row>
    <row r="2402" spans="8:76" hidden="1" outlineLevel="1" x14ac:dyDescent="0.3">
      <c r="H2402" s="16" t="str">
        <v>0 - BM Costs</v>
      </c>
      <c r="L2402" s="16" t="str">
        <v>0 - BM Port</v>
      </c>
      <c r="N2402" s="16" t="str">
        <v>0 - Port Assets</v>
      </c>
      <c r="O2402" s="11"/>
      <c r="P2402" s="11"/>
      <c r="Q2402" s="11"/>
      <c r="R2402" s="11"/>
      <c r="S2402" s="11"/>
      <c r="T2402" s="11"/>
      <c r="U2402" s="11"/>
      <c r="V2402" s="11"/>
      <c r="W2402" s="11"/>
      <c r="X2402" s="11"/>
      <c r="Y2402" s="11"/>
      <c r="Z2402" s="11"/>
      <c r="AA2402" s="11"/>
      <c r="AB2402" s="11"/>
      <c r="AC2402" s="11"/>
      <c r="AD2402" s="11"/>
      <c r="AE2402" s="11"/>
      <c r="AF2402" s="11"/>
      <c r="AG2402" s="11"/>
      <c r="AH2402" s="11"/>
      <c r="AI2402" s="11"/>
      <c r="AJ2402" s="11"/>
      <c r="AK2402" s="11"/>
      <c r="AL2402" s="11"/>
      <c r="AM2402" s="11"/>
      <c r="AN2402" s="11"/>
      <c r="AO2402" s="11"/>
      <c r="AP2402" s="11"/>
      <c r="AQ2402" s="11"/>
      <c r="AR2402" s="11"/>
      <c r="AS2402" s="11"/>
      <c r="AT2402" s="11"/>
      <c r="AU2402" s="11"/>
      <c r="AV2402" s="11"/>
      <c r="AW2402" s="11"/>
      <c r="AX2402" s="11"/>
      <c r="AY2402" s="11"/>
      <c r="AZ2402" s="11"/>
      <c r="BA2402" s="11"/>
      <c r="BB2402" s="11"/>
      <c r="BC2402" s="11"/>
      <c r="BD2402" s="11"/>
      <c r="BE2402" s="11"/>
      <c r="BF2402" s="11"/>
      <c r="BG2402" s="11"/>
      <c r="BH2402" s="11"/>
      <c r="BI2402" s="11"/>
      <c r="BJ2402" s="11"/>
      <c r="BK2402" s="11"/>
      <c r="BL2402" s="11"/>
      <c r="BM2402" s="11"/>
      <c r="BN2402" s="11"/>
      <c r="BO2402" s="11"/>
      <c r="BP2402" s="11"/>
      <c r="BQ2402" s="11"/>
      <c r="BR2402" s="16" t="str">
        <v>0- Port Costs</v>
      </c>
      <c r="BV2402" s="16" t="str">
        <v>0- Port Value</v>
      </c>
      <c r="BW2402" s="11"/>
      <c r="BX2402" s="16" t="str">
        <v>0</v>
      </c>
    </row>
    <row r="2403" spans="8:76" hidden="1" outlineLevel="1" x14ac:dyDescent="0.3">
      <c r="H2403" s="16" t="str">
        <v>0 - BM Costs</v>
      </c>
      <c r="L2403" s="16" t="str">
        <v>0 - BM Port</v>
      </c>
      <c r="N2403" s="16" t="str">
        <v>0 - Port Assets</v>
      </c>
      <c r="O2403" s="11"/>
      <c r="P2403" s="11"/>
      <c r="Q2403" s="11"/>
      <c r="R2403" s="11"/>
      <c r="S2403" s="11"/>
      <c r="T2403" s="11"/>
      <c r="U2403" s="11"/>
      <c r="V2403" s="11"/>
      <c r="W2403" s="11"/>
      <c r="X2403" s="11"/>
      <c r="Y2403" s="11"/>
      <c r="Z2403" s="11"/>
      <c r="AA2403" s="11"/>
      <c r="AB2403" s="11"/>
      <c r="AC2403" s="11"/>
      <c r="AD2403" s="11"/>
      <c r="AE2403" s="11"/>
      <c r="AF2403" s="11"/>
      <c r="AG2403" s="11"/>
      <c r="AH2403" s="11"/>
      <c r="AI2403" s="11"/>
      <c r="AJ2403" s="11"/>
      <c r="AK2403" s="11"/>
      <c r="AL2403" s="11"/>
      <c r="AM2403" s="11"/>
      <c r="AN2403" s="11"/>
      <c r="AO2403" s="11"/>
      <c r="AP2403" s="11"/>
      <c r="AQ2403" s="11"/>
      <c r="AR2403" s="11"/>
      <c r="AS2403" s="11"/>
      <c r="AT2403" s="11"/>
      <c r="AU2403" s="11"/>
      <c r="AV2403" s="11"/>
      <c r="AW2403" s="11"/>
      <c r="AX2403" s="11"/>
      <c r="AY2403" s="11"/>
      <c r="AZ2403" s="11"/>
      <c r="BA2403" s="11"/>
      <c r="BB2403" s="11"/>
      <c r="BC2403" s="11"/>
      <c r="BD2403" s="11"/>
      <c r="BE2403" s="11"/>
      <c r="BF2403" s="11"/>
      <c r="BG2403" s="11"/>
      <c r="BH2403" s="11"/>
      <c r="BI2403" s="11"/>
      <c r="BJ2403" s="11"/>
      <c r="BK2403" s="11"/>
      <c r="BL2403" s="11"/>
      <c r="BM2403" s="11"/>
      <c r="BN2403" s="11"/>
      <c r="BO2403" s="11"/>
      <c r="BP2403" s="11"/>
      <c r="BQ2403" s="11"/>
      <c r="BR2403" s="16" t="str">
        <v>0- Port Costs</v>
      </c>
      <c r="BV2403" s="16" t="str">
        <v>0- Port Value</v>
      </c>
      <c r="BW2403" s="11"/>
      <c r="BX2403" s="16" t="str">
        <v>0</v>
      </c>
    </row>
    <row r="2404" spans="8:76" hidden="1" outlineLevel="1" x14ac:dyDescent="0.3">
      <c r="H2404" s="16" t="str">
        <v>0 - BM Costs</v>
      </c>
      <c r="L2404" s="16" t="str">
        <v>0 - BM Port</v>
      </c>
      <c r="N2404" s="16" t="str">
        <v>0 - Port Assets</v>
      </c>
      <c r="O2404" s="11"/>
      <c r="P2404" s="11"/>
      <c r="Q2404" s="11"/>
      <c r="R2404" s="11"/>
      <c r="S2404" s="11"/>
      <c r="T2404" s="11"/>
      <c r="U2404" s="11"/>
      <c r="V2404" s="11"/>
      <c r="W2404" s="11"/>
      <c r="X2404" s="11"/>
      <c r="Y2404" s="11"/>
      <c r="Z2404" s="11"/>
      <c r="AA2404" s="11"/>
      <c r="AB2404" s="11"/>
      <c r="AC2404" s="11"/>
      <c r="AD2404" s="11"/>
      <c r="AE2404" s="11"/>
      <c r="AF2404" s="11"/>
      <c r="AG2404" s="11"/>
      <c r="AH2404" s="11"/>
      <c r="AI2404" s="11"/>
      <c r="AJ2404" s="11"/>
      <c r="AK2404" s="11"/>
      <c r="AL2404" s="11"/>
      <c r="AM2404" s="11"/>
      <c r="AN2404" s="11"/>
      <c r="AO2404" s="11"/>
      <c r="AP2404" s="11"/>
      <c r="AQ2404" s="11"/>
      <c r="AR2404" s="11"/>
      <c r="AS2404" s="11"/>
      <c r="AT2404" s="11"/>
      <c r="AU2404" s="11"/>
      <c r="AV2404" s="11"/>
      <c r="AW2404" s="11"/>
      <c r="AX2404" s="11"/>
      <c r="AY2404" s="11"/>
      <c r="AZ2404" s="11"/>
      <c r="BA2404" s="11"/>
      <c r="BB2404" s="11"/>
      <c r="BC2404" s="11"/>
      <c r="BD2404" s="11"/>
      <c r="BE2404" s="11"/>
      <c r="BF2404" s="11"/>
      <c r="BG2404" s="11"/>
      <c r="BH2404" s="11"/>
      <c r="BI2404" s="11"/>
      <c r="BJ2404" s="11"/>
      <c r="BK2404" s="11"/>
      <c r="BL2404" s="11"/>
      <c r="BM2404" s="11"/>
      <c r="BN2404" s="11"/>
      <c r="BO2404" s="11"/>
      <c r="BP2404" s="11"/>
      <c r="BQ2404" s="11"/>
      <c r="BR2404" s="16" t="str">
        <v>0- Port Costs</v>
      </c>
      <c r="BV2404" s="16" t="str">
        <v>0- Port Value</v>
      </c>
      <c r="BW2404" s="11"/>
      <c r="BX2404" s="16" t="str">
        <v>0</v>
      </c>
    </row>
    <row r="2405" spans="8:76" hidden="1" outlineLevel="1" x14ac:dyDescent="0.3">
      <c r="H2405" s="16" t="str">
        <v>0 - BM Costs</v>
      </c>
      <c r="L2405" s="16" t="str">
        <v>0 - BM Port</v>
      </c>
      <c r="N2405" s="16" t="str">
        <v>0 - Port Assets</v>
      </c>
      <c r="O2405" s="11"/>
      <c r="P2405" s="11"/>
      <c r="Q2405" s="11"/>
      <c r="R2405" s="11"/>
      <c r="S2405" s="11"/>
      <c r="T2405" s="11"/>
      <c r="U2405" s="11"/>
      <c r="V2405" s="11"/>
      <c r="W2405" s="11"/>
      <c r="X2405" s="11"/>
      <c r="Y2405" s="11"/>
      <c r="Z2405" s="11"/>
      <c r="AA2405" s="11"/>
      <c r="AB2405" s="11"/>
      <c r="AC2405" s="11"/>
      <c r="AD2405" s="11"/>
      <c r="AE2405" s="11"/>
      <c r="AF2405" s="11"/>
      <c r="AG2405" s="11"/>
      <c r="AH2405" s="11"/>
      <c r="AI2405" s="11"/>
      <c r="AJ2405" s="11"/>
      <c r="AK2405" s="11"/>
      <c r="AL2405" s="11"/>
      <c r="AM2405" s="11"/>
      <c r="AN2405" s="11"/>
      <c r="AO2405" s="11"/>
      <c r="AP2405" s="11"/>
      <c r="AQ2405" s="11"/>
      <c r="AR2405" s="11"/>
      <c r="AS2405" s="11"/>
      <c r="AT2405" s="11"/>
      <c r="AU2405" s="11"/>
      <c r="AV2405" s="11"/>
      <c r="AW2405" s="11"/>
      <c r="AX2405" s="11"/>
      <c r="AY2405" s="11"/>
      <c r="AZ2405" s="11"/>
      <c r="BA2405" s="11"/>
      <c r="BB2405" s="11"/>
      <c r="BC2405" s="11"/>
      <c r="BD2405" s="11"/>
      <c r="BE2405" s="11"/>
      <c r="BF2405" s="11"/>
      <c r="BG2405" s="11"/>
      <c r="BH2405" s="11"/>
      <c r="BI2405" s="11"/>
      <c r="BJ2405" s="11"/>
      <c r="BK2405" s="11"/>
      <c r="BL2405" s="11"/>
      <c r="BM2405" s="11"/>
      <c r="BN2405" s="11"/>
      <c r="BO2405" s="11"/>
      <c r="BP2405" s="11"/>
      <c r="BQ2405" s="11"/>
      <c r="BR2405" s="16" t="str">
        <v>0- Port Costs</v>
      </c>
      <c r="BV2405" s="16" t="str">
        <v>0- Port Value</v>
      </c>
      <c r="BW2405" s="11"/>
      <c r="BX2405" s="16" t="str">
        <v>0</v>
      </c>
    </row>
    <row r="2406" spans="8:76" hidden="1" outlineLevel="1" x14ac:dyDescent="0.3">
      <c r="H2406" s="16" t="str">
        <v>0 - BM Costs</v>
      </c>
      <c r="L2406" s="16" t="str">
        <v>0 - BM Port</v>
      </c>
      <c r="N2406" s="16" t="str">
        <v>0 - Port Assets</v>
      </c>
      <c r="O2406" s="11"/>
      <c r="P2406" s="11"/>
      <c r="Q2406" s="11"/>
      <c r="R2406" s="11"/>
      <c r="S2406" s="11"/>
      <c r="T2406" s="11"/>
      <c r="U2406" s="11"/>
      <c r="V2406" s="11"/>
      <c r="W2406" s="11"/>
      <c r="X2406" s="11"/>
      <c r="Y2406" s="11"/>
      <c r="Z2406" s="11"/>
      <c r="AA2406" s="11"/>
      <c r="AB2406" s="11"/>
      <c r="AC2406" s="11"/>
      <c r="AD2406" s="11"/>
      <c r="AE2406" s="11"/>
      <c r="AF2406" s="11"/>
      <c r="AG2406" s="11"/>
      <c r="AH2406" s="11"/>
      <c r="AI2406" s="11"/>
      <c r="AJ2406" s="11"/>
      <c r="AK2406" s="11"/>
      <c r="AL2406" s="11"/>
      <c r="AM2406" s="11"/>
      <c r="AN2406" s="11"/>
      <c r="AO2406" s="11"/>
      <c r="AP2406" s="11"/>
      <c r="AQ2406" s="11"/>
      <c r="AR2406" s="11"/>
      <c r="AS2406" s="11"/>
      <c r="AT2406" s="11"/>
      <c r="AU2406" s="11"/>
      <c r="AV2406" s="11"/>
      <c r="AW2406" s="11"/>
      <c r="AX2406" s="11"/>
      <c r="AY2406" s="11"/>
      <c r="AZ2406" s="11"/>
      <c r="BA2406" s="11"/>
      <c r="BB2406" s="11"/>
      <c r="BC2406" s="11"/>
      <c r="BD2406" s="11"/>
      <c r="BE2406" s="11"/>
      <c r="BF2406" s="11"/>
      <c r="BG2406" s="11"/>
      <c r="BH2406" s="11"/>
      <c r="BI2406" s="11"/>
      <c r="BJ2406" s="11"/>
      <c r="BK2406" s="11"/>
      <c r="BL2406" s="11"/>
      <c r="BM2406" s="11"/>
      <c r="BN2406" s="11"/>
      <c r="BO2406" s="11"/>
      <c r="BP2406" s="11"/>
      <c r="BQ2406" s="11"/>
      <c r="BR2406" s="16" t="str">
        <v>0- Port Costs</v>
      </c>
      <c r="BV2406" s="16" t="str">
        <v>0- Port Value</v>
      </c>
      <c r="BW2406" s="11"/>
      <c r="BX2406" s="16" t="str">
        <v>0</v>
      </c>
    </row>
    <row r="2407" spans="8:76" hidden="1" outlineLevel="1" x14ac:dyDescent="0.3">
      <c r="H2407" s="16" t="str">
        <v>0 - BM Costs</v>
      </c>
      <c r="L2407" s="16" t="str">
        <v>0 - BM Port</v>
      </c>
      <c r="N2407" s="16" t="str">
        <v>0 - Port Assets</v>
      </c>
      <c r="O2407" s="11"/>
      <c r="P2407" s="11"/>
      <c r="Q2407" s="11"/>
      <c r="R2407" s="11"/>
      <c r="S2407" s="11"/>
      <c r="T2407" s="11"/>
      <c r="U2407" s="11"/>
      <c r="V2407" s="11"/>
      <c r="W2407" s="11"/>
      <c r="X2407" s="11"/>
      <c r="Y2407" s="11"/>
      <c r="Z2407" s="11"/>
      <c r="AA2407" s="11"/>
      <c r="AB2407" s="11"/>
      <c r="AC2407" s="11"/>
      <c r="AD2407" s="11"/>
      <c r="AE2407" s="11"/>
      <c r="AF2407" s="11"/>
      <c r="AG2407" s="11"/>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c r="BC2407" s="11"/>
      <c r="BD2407" s="11"/>
      <c r="BE2407" s="11"/>
      <c r="BF2407" s="11"/>
      <c r="BG2407" s="11"/>
      <c r="BH2407" s="11"/>
      <c r="BI2407" s="11"/>
      <c r="BJ2407" s="11"/>
      <c r="BK2407" s="11"/>
      <c r="BL2407" s="11"/>
      <c r="BM2407" s="11"/>
      <c r="BN2407" s="11"/>
      <c r="BO2407" s="11"/>
      <c r="BP2407" s="11"/>
      <c r="BQ2407" s="11"/>
      <c r="BR2407" s="16" t="str">
        <v>0- Port Costs</v>
      </c>
      <c r="BV2407" s="16" t="str">
        <v>0- Port Value</v>
      </c>
      <c r="BW2407" s="11"/>
      <c r="BX2407" s="16" t="str">
        <v>0</v>
      </c>
    </row>
    <row r="2408" spans="8:76" hidden="1" outlineLevel="1" x14ac:dyDescent="0.3">
      <c r="H2408" s="16" t="str">
        <v>0 - BM Costs</v>
      </c>
      <c r="L2408" s="16" t="str">
        <v>0 - BM Port</v>
      </c>
      <c r="N2408" s="16" t="str">
        <v>0 - Port Assets</v>
      </c>
      <c r="O2408" s="11"/>
      <c r="P2408" s="11"/>
      <c r="Q2408" s="11"/>
      <c r="R2408" s="11"/>
      <c r="S2408" s="11"/>
      <c r="T2408" s="11"/>
      <c r="U2408" s="11"/>
      <c r="V2408" s="11"/>
      <c r="W2408" s="11"/>
      <c r="X2408" s="11"/>
      <c r="Y2408" s="11"/>
      <c r="Z2408" s="11"/>
      <c r="AA2408" s="11"/>
      <c r="AB2408" s="11"/>
      <c r="AC2408" s="11"/>
      <c r="AD2408" s="11"/>
      <c r="AE2408" s="11"/>
      <c r="AF2408" s="11"/>
      <c r="AG2408" s="11"/>
      <c r="AH2408" s="11"/>
      <c r="AI2408" s="11"/>
      <c r="AJ2408" s="11"/>
      <c r="AK2408" s="11"/>
      <c r="AL2408" s="11"/>
      <c r="AM2408" s="11"/>
      <c r="AN2408" s="11"/>
      <c r="AO2408" s="11"/>
      <c r="AP2408" s="11"/>
      <c r="AQ2408" s="11"/>
      <c r="AR2408" s="11"/>
      <c r="AS2408" s="11"/>
      <c r="AT2408" s="11"/>
      <c r="AU2408" s="11"/>
      <c r="AV2408" s="11"/>
      <c r="AW2408" s="11"/>
      <c r="AX2408" s="11"/>
      <c r="AY2408" s="11"/>
      <c r="AZ2408" s="11"/>
      <c r="BA2408" s="11"/>
      <c r="BB2408" s="11"/>
      <c r="BC2408" s="11"/>
      <c r="BD2408" s="11"/>
      <c r="BE2408" s="11"/>
      <c r="BF2408" s="11"/>
      <c r="BG2408" s="11"/>
      <c r="BH2408" s="11"/>
      <c r="BI2408" s="11"/>
      <c r="BJ2408" s="11"/>
      <c r="BK2408" s="11"/>
      <c r="BL2408" s="11"/>
      <c r="BM2408" s="11"/>
      <c r="BN2408" s="11"/>
      <c r="BO2408" s="11"/>
      <c r="BP2408" s="11"/>
      <c r="BQ2408" s="11"/>
      <c r="BR2408" s="16" t="str">
        <v>0- Port Costs</v>
      </c>
      <c r="BV2408" s="16" t="str">
        <v>0- Port Value</v>
      </c>
      <c r="BW2408" s="11"/>
      <c r="BX2408" s="16" t="str">
        <v>0</v>
      </c>
    </row>
    <row r="2409" spans="8:76" hidden="1" outlineLevel="1" x14ac:dyDescent="0.3">
      <c r="H2409" s="16" t="str">
        <v>0 - BM Costs</v>
      </c>
      <c r="L2409" s="16" t="str">
        <v>0 - BM Port</v>
      </c>
      <c r="N2409" s="16" t="str">
        <v>0 - Port Assets</v>
      </c>
      <c r="O2409" s="11"/>
      <c r="P2409" s="11"/>
      <c r="Q2409" s="11"/>
      <c r="R2409" s="11"/>
      <c r="S2409" s="11"/>
      <c r="T2409" s="11"/>
      <c r="U2409" s="11"/>
      <c r="V2409" s="11"/>
      <c r="W2409" s="11"/>
      <c r="X2409" s="11"/>
      <c r="Y2409" s="11"/>
      <c r="Z2409" s="11"/>
      <c r="AA2409" s="11"/>
      <c r="AB2409" s="11"/>
      <c r="AC2409" s="11"/>
      <c r="AD2409" s="11"/>
      <c r="AE2409" s="11"/>
      <c r="AF2409" s="11"/>
      <c r="AG2409" s="11"/>
      <c r="AH2409" s="11"/>
      <c r="AI2409" s="11"/>
      <c r="AJ2409" s="11"/>
      <c r="AK2409" s="11"/>
      <c r="AL2409" s="11"/>
      <c r="AM2409" s="11"/>
      <c r="AN2409" s="11"/>
      <c r="AO2409" s="11"/>
      <c r="AP2409" s="11"/>
      <c r="AQ2409" s="11"/>
      <c r="AR2409" s="11"/>
      <c r="AS2409" s="11"/>
      <c r="AT2409" s="11"/>
      <c r="AU2409" s="11"/>
      <c r="AV2409" s="11"/>
      <c r="AW2409" s="11"/>
      <c r="AX2409" s="11"/>
      <c r="AY2409" s="11"/>
      <c r="AZ2409" s="11"/>
      <c r="BA2409" s="11"/>
      <c r="BB2409" s="11"/>
      <c r="BC2409" s="11"/>
      <c r="BD2409" s="11"/>
      <c r="BE2409" s="11"/>
      <c r="BF2409" s="11"/>
      <c r="BG2409" s="11"/>
      <c r="BH2409" s="11"/>
      <c r="BI2409" s="11"/>
      <c r="BJ2409" s="11"/>
      <c r="BK2409" s="11"/>
      <c r="BL2409" s="11"/>
      <c r="BM2409" s="11"/>
      <c r="BN2409" s="11"/>
      <c r="BO2409" s="11"/>
      <c r="BP2409" s="11"/>
      <c r="BQ2409" s="11"/>
      <c r="BR2409" s="16" t="str">
        <v>0- Port Costs</v>
      </c>
      <c r="BV2409" s="16" t="str">
        <v>0- Port Value</v>
      </c>
      <c r="BW2409" s="11"/>
      <c r="BX2409" s="16" t="str">
        <v>0</v>
      </c>
    </row>
    <row r="2410" spans="8:76" hidden="1" outlineLevel="1" x14ac:dyDescent="0.3">
      <c r="H2410" s="16" t="str">
        <v>0 - BM Costs</v>
      </c>
      <c r="L2410" s="16" t="str">
        <v>0 - BM Port</v>
      </c>
      <c r="N2410" s="16" t="str">
        <v>0 - Port Assets</v>
      </c>
      <c r="O2410" s="11"/>
      <c r="P2410" s="11"/>
      <c r="Q2410" s="11"/>
      <c r="R2410" s="11"/>
      <c r="S2410" s="11"/>
      <c r="T2410" s="11"/>
      <c r="U2410" s="11"/>
      <c r="V2410" s="11"/>
      <c r="W2410" s="11"/>
      <c r="X2410" s="11"/>
      <c r="Y2410" s="11"/>
      <c r="Z2410" s="11"/>
      <c r="AA2410" s="11"/>
      <c r="AB2410" s="11"/>
      <c r="AC2410" s="11"/>
      <c r="AD2410" s="11"/>
      <c r="AE2410" s="11"/>
      <c r="AF2410" s="11"/>
      <c r="AG2410" s="11"/>
      <c r="AH2410" s="11"/>
      <c r="AI2410" s="11"/>
      <c r="AJ2410" s="11"/>
      <c r="AK2410" s="11"/>
      <c r="AL2410" s="11"/>
      <c r="AM2410" s="11"/>
      <c r="AN2410" s="11"/>
      <c r="AO2410" s="11"/>
      <c r="AP2410" s="11"/>
      <c r="AQ2410" s="11"/>
      <c r="AR2410" s="11"/>
      <c r="AS2410" s="11"/>
      <c r="AT2410" s="11"/>
      <c r="AU2410" s="11"/>
      <c r="AV2410" s="11"/>
      <c r="AW2410" s="11"/>
      <c r="AX2410" s="11"/>
      <c r="AY2410" s="11"/>
      <c r="AZ2410" s="11"/>
      <c r="BA2410" s="11"/>
      <c r="BB2410" s="11"/>
      <c r="BC2410" s="11"/>
      <c r="BD2410" s="11"/>
      <c r="BE2410" s="11"/>
      <c r="BF2410" s="11"/>
      <c r="BG2410" s="11"/>
      <c r="BH2410" s="11"/>
      <c r="BI2410" s="11"/>
      <c r="BJ2410" s="11"/>
      <c r="BK2410" s="11"/>
      <c r="BL2410" s="11"/>
      <c r="BM2410" s="11"/>
      <c r="BN2410" s="11"/>
      <c r="BO2410" s="11"/>
      <c r="BP2410" s="11"/>
      <c r="BQ2410" s="11"/>
      <c r="BR2410" s="16" t="str">
        <v>0- Port Costs</v>
      </c>
      <c r="BV2410" s="16" t="str">
        <v>0- Port Value</v>
      </c>
      <c r="BW2410" s="11"/>
      <c r="BX2410" s="16" t="str">
        <v>0</v>
      </c>
    </row>
    <row r="2411" spans="8:76" hidden="1" outlineLevel="1" x14ac:dyDescent="0.3">
      <c r="H2411" s="16" t="str">
        <v>0 - BM Costs</v>
      </c>
      <c r="L2411" s="16" t="str">
        <v>0 - BM Port</v>
      </c>
      <c r="N2411" s="16" t="str">
        <v>0 - Port Assets</v>
      </c>
      <c r="O2411" s="11"/>
      <c r="P2411" s="11"/>
      <c r="Q2411" s="11"/>
      <c r="R2411" s="11"/>
      <c r="S2411" s="11"/>
      <c r="T2411" s="11"/>
      <c r="U2411" s="11"/>
      <c r="V2411" s="11"/>
      <c r="W2411" s="11"/>
      <c r="X2411" s="11"/>
      <c r="Y2411" s="11"/>
      <c r="Z2411" s="11"/>
      <c r="AA2411" s="11"/>
      <c r="AB2411" s="11"/>
      <c r="AC2411" s="11"/>
      <c r="AD2411" s="11"/>
      <c r="AE2411" s="11"/>
      <c r="AF2411" s="11"/>
      <c r="AG2411" s="11"/>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c r="BB2411" s="11"/>
      <c r="BC2411" s="11"/>
      <c r="BD2411" s="11"/>
      <c r="BE2411" s="11"/>
      <c r="BF2411" s="11"/>
      <c r="BG2411" s="11"/>
      <c r="BH2411" s="11"/>
      <c r="BI2411" s="11"/>
      <c r="BJ2411" s="11"/>
      <c r="BK2411" s="11"/>
      <c r="BL2411" s="11"/>
      <c r="BM2411" s="11"/>
      <c r="BN2411" s="11"/>
      <c r="BO2411" s="11"/>
      <c r="BP2411" s="11"/>
      <c r="BQ2411" s="11"/>
      <c r="BR2411" s="16" t="str">
        <v>0- Port Costs</v>
      </c>
      <c r="BV2411" s="16" t="str">
        <v>0- Port Value</v>
      </c>
      <c r="BW2411" s="11"/>
      <c r="BX2411" s="16" t="str">
        <v>0</v>
      </c>
    </row>
    <row r="2412" spans="8:76" hidden="1" outlineLevel="1" x14ac:dyDescent="0.3">
      <c r="H2412" s="16" t="str">
        <v>0 - BM Costs</v>
      </c>
      <c r="L2412" s="16" t="str">
        <v>0 - BM Port</v>
      </c>
      <c r="N2412" s="16" t="str">
        <v>0 - Port Assets</v>
      </c>
      <c r="O2412" s="11"/>
      <c r="P2412" s="11"/>
      <c r="Q2412" s="11"/>
      <c r="R2412" s="11"/>
      <c r="S2412" s="11"/>
      <c r="T2412" s="11"/>
      <c r="U2412" s="11"/>
      <c r="V2412" s="11"/>
      <c r="W2412" s="11"/>
      <c r="X2412" s="11"/>
      <c r="Y2412" s="11"/>
      <c r="Z2412" s="11"/>
      <c r="AA2412" s="11"/>
      <c r="AB2412" s="11"/>
      <c r="AC2412" s="11"/>
      <c r="AD2412" s="11"/>
      <c r="AE2412" s="11"/>
      <c r="AF2412" s="11"/>
      <c r="AG2412" s="11"/>
      <c r="AH2412" s="11"/>
      <c r="AI2412" s="11"/>
      <c r="AJ2412" s="11"/>
      <c r="AK2412" s="11"/>
      <c r="AL2412" s="11"/>
      <c r="AM2412" s="11"/>
      <c r="AN2412" s="11"/>
      <c r="AO2412" s="11"/>
      <c r="AP2412" s="11"/>
      <c r="AQ2412" s="11"/>
      <c r="AR2412" s="11"/>
      <c r="AS2412" s="11"/>
      <c r="AT2412" s="11"/>
      <c r="AU2412" s="11"/>
      <c r="AV2412" s="11"/>
      <c r="AW2412" s="11"/>
      <c r="AX2412" s="11"/>
      <c r="AY2412" s="11"/>
      <c r="AZ2412" s="11"/>
      <c r="BA2412" s="11"/>
      <c r="BB2412" s="11"/>
      <c r="BC2412" s="11"/>
      <c r="BD2412" s="11"/>
      <c r="BE2412" s="11"/>
      <c r="BF2412" s="11"/>
      <c r="BG2412" s="11"/>
      <c r="BH2412" s="11"/>
      <c r="BI2412" s="11"/>
      <c r="BJ2412" s="11"/>
      <c r="BK2412" s="11"/>
      <c r="BL2412" s="11"/>
      <c r="BM2412" s="11"/>
      <c r="BN2412" s="11"/>
      <c r="BO2412" s="11"/>
      <c r="BP2412" s="11"/>
      <c r="BQ2412" s="11"/>
      <c r="BR2412" s="16" t="str">
        <v>0- Port Costs</v>
      </c>
      <c r="BV2412" s="16" t="str">
        <v>0- Port Value</v>
      </c>
      <c r="BW2412" s="11"/>
      <c r="BX2412" s="16" t="str">
        <v>0</v>
      </c>
    </row>
    <row r="2413" spans="8:76" hidden="1" outlineLevel="1" x14ac:dyDescent="0.3">
      <c r="H2413" s="16" t="str">
        <v>0 - BM Costs</v>
      </c>
      <c r="L2413" s="16" t="str">
        <v>0 - BM Port</v>
      </c>
      <c r="N2413" s="16" t="str">
        <v>0 - Port Assets</v>
      </c>
      <c r="O2413" s="11"/>
      <c r="P2413" s="11"/>
      <c r="Q2413" s="11"/>
      <c r="R2413" s="11"/>
      <c r="S2413" s="11"/>
      <c r="T2413" s="11"/>
      <c r="U2413" s="11"/>
      <c r="V2413" s="11"/>
      <c r="W2413" s="11"/>
      <c r="X2413" s="11"/>
      <c r="Y2413" s="11"/>
      <c r="Z2413" s="11"/>
      <c r="AA2413" s="11"/>
      <c r="AB2413" s="11"/>
      <c r="AC2413" s="11"/>
      <c r="AD2413" s="11"/>
      <c r="AE2413" s="11"/>
      <c r="AF2413" s="11"/>
      <c r="AG2413" s="11"/>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c r="BC2413" s="11"/>
      <c r="BD2413" s="11"/>
      <c r="BE2413" s="11"/>
      <c r="BF2413" s="11"/>
      <c r="BG2413" s="11"/>
      <c r="BH2413" s="11"/>
      <c r="BI2413" s="11"/>
      <c r="BJ2413" s="11"/>
      <c r="BK2413" s="11"/>
      <c r="BL2413" s="11"/>
      <c r="BM2413" s="11"/>
      <c r="BN2413" s="11"/>
      <c r="BO2413" s="11"/>
      <c r="BP2413" s="11"/>
      <c r="BQ2413" s="11"/>
      <c r="BR2413" s="16" t="str">
        <v>0- Port Costs</v>
      </c>
      <c r="BV2413" s="16" t="str">
        <v>0- Port Value</v>
      </c>
      <c r="BW2413" s="11"/>
      <c r="BX2413" s="16" t="str">
        <v>0</v>
      </c>
    </row>
    <row r="2414" spans="8:76" hidden="1" outlineLevel="1" x14ac:dyDescent="0.3">
      <c r="H2414" s="16" t="str">
        <v>0 - BM Costs</v>
      </c>
      <c r="L2414" s="16" t="str">
        <v>0 - BM Port</v>
      </c>
      <c r="N2414" s="16" t="str">
        <v>0 - Port Assets</v>
      </c>
      <c r="O2414" s="11"/>
      <c r="P2414" s="11"/>
      <c r="Q2414" s="11"/>
      <c r="R2414" s="11"/>
      <c r="S2414" s="11"/>
      <c r="T2414" s="11"/>
      <c r="U2414" s="11"/>
      <c r="V2414" s="11"/>
      <c r="W2414" s="11"/>
      <c r="X2414" s="11"/>
      <c r="Y2414" s="11"/>
      <c r="Z2414" s="11"/>
      <c r="AA2414" s="11"/>
      <c r="AB2414" s="11"/>
      <c r="AC2414" s="11"/>
      <c r="AD2414" s="11"/>
      <c r="AE2414" s="11"/>
      <c r="AF2414" s="11"/>
      <c r="AG2414" s="11"/>
      <c r="AH2414" s="11"/>
      <c r="AI2414" s="11"/>
      <c r="AJ2414" s="11"/>
      <c r="AK2414" s="11"/>
      <c r="AL2414" s="11"/>
      <c r="AM2414" s="11"/>
      <c r="AN2414" s="11"/>
      <c r="AO2414" s="11"/>
      <c r="AP2414" s="11"/>
      <c r="AQ2414" s="11"/>
      <c r="AR2414" s="11"/>
      <c r="AS2414" s="11"/>
      <c r="AT2414" s="11"/>
      <c r="AU2414" s="11"/>
      <c r="AV2414" s="11"/>
      <c r="AW2414" s="11"/>
      <c r="AX2414" s="11"/>
      <c r="AY2414" s="11"/>
      <c r="AZ2414" s="11"/>
      <c r="BA2414" s="11"/>
      <c r="BB2414" s="11"/>
      <c r="BC2414" s="11"/>
      <c r="BD2414" s="11"/>
      <c r="BE2414" s="11"/>
      <c r="BF2414" s="11"/>
      <c r="BG2414" s="11"/>
      <c r="BH2414" s="11"/>
      <c r="BI2414" s="11"/>
      <c r="BJ2414" s="11"/>
      <c r="BK2414" s="11"/>
      <c r="BL2414" s="11"/>
      <c r="BM2414" s="11"/>
      <c r="BN2414" s="11"/>
      <c r="BO2414" s="11"/>
      <c r="BP2414" s="11"/>
      <c r="BQ2414" s="11"/>
      <c r="BR2414" s="16" t="str">
        <v>0- Port Costs</v>
      </c>
      <c r="BV2414" s="16" t="str">
        <v>0- Port Value</v>
      </c>
      <c r="BW2414" s="11"/>
      <c r="BX2414" s="16" t="str">
        <v>0</v>
      </c>
    </row>
    <row r="2415" spans="8:76" hidden="1" outlineLevel="1" x14ac:dyDescent="0.3">
      <c r="H2415" s="16" t="str">
        <v>0 - BM Costs</v>
      </c>
      <c r="L2415" s="16" t="str">
        <v>0 - BM Port</v>
      </c>
      <c r="N2415" s="16" t="str">
        <v>0 - Port Assets</v>
      </c>
      <c r="O2415" s="11"/>
      <c r="P2415" s="11"/>
      <c r="Q2415" s="11"/>
      <c r="R2415" s="11"/>
      <c r="S2415" s="11"/>
      <c r="T2415" s="11"/>
      <c r="U2415" s="11"/>
      <c r="V2415" s="11"/>
      <c r="W2415" s="11"/>
      <c r="X2415" s="11"/>
      <c r="Y2415" s="11"/>
      <c r="Z2415" s="11"/>
      <c r="AA2415" s="11"/>
      <c r="AB2415" s="11"/>
      <c r="AC2415" s="11"/>
      <c r="AD2415" s="11"/>
      <c r="AE2415" s="11"/>
      <c r="AF2415" s="11"/>
      <c r="AG2415" s="11"/>
      <c r="AH2415" s="11"/>
      <c r="AI2415" s="11"/>
      <c r="AJ2415" s="11"/>
      <c r="AK2415" s="11"/>
      <c r="AL2415" s="11"/>
      <c r="AM2415" s="11"/>
      <c r="AN2415" s="11"/>
      <c r="AO2415" s="11"/>
      <c r="AP2415" s="11"/>
      <c r="AQ2415" s="11"/>
      <c r="AR2415" s="11"/>
      <c r="AS2415" s="11"/>
      <c r="AT2415" s="11"/>
      <c r="AU2415" s="11"/>
      <c r="AV2415" s="11"/>
      <c r="AW2415" s="11"/>
      <c r="AX2415" s="11"/>
      <c r="AY2415" s="11"/>
      <c r="AZ2415" s="11"/>
      <c r="BA2415" s="11"/>
      <c r="BB2415" s="11"/>
      <c r="BC2415" s="11"/>
      <c r="BD2415" s="11"/>
      <c r="BE2415" s="11"/>
      <c r="BF2415" s="11"/>
      <c r="BG2415" s="11"/>
      <c r="BH2415" s="11"/>
      <c r="BI2415" s="11"/>
      <c r="BJ2415" s="11"/>
      <c r="BK2415" s="11"/>
      <c r="BL2415" s="11"/>
      <c r="BM2415" s="11"/>
      <c r="BN2415" s="11"/>
      <c r="BO2415" s="11"/>
      <c r="BP2415" s="11"/>
      <c r="BQ2415" s="11"/>
      <c r="BR2415" s="16" t="str">
        <v>0- Port Costs</v>
      </c>
      <c r="BV2415" s="16" t="str">
        <v>0- Port Value</v>
      </c>
      <c r="BW2415" s="11"/>
      <c r="BX2415" s="16" t="str">
        <v>0</v>
      </c>
    </row>
    <row r="2416" spans="8:76" hidden="1" outlineLevel="1" x14ac:dyDescent="0.3">
      <c r="H2416" s="16" t="str">
        <v>0 - BM Costs</v>
      </c>
      <c r="L2416" s="16" t="str">
        <v>0 - BM Port</v>
      </c>
      <c r="N2416" s="16" t="str">
        <v>0 - Port Assets</v>
      </c>
      <c r="O2416" s="11"/>
      <c r="P2416" s="11"/>
      <c r="Q2416" s="11"/>
      <c r="R2416" s="11"/>
      <c r="S2416" s="11"/>
      <c r="T2416" s="11"/>
      <c r="U2416" s="11"/>
      <c r="V2416" s="11"/>
      <c r="W2416" s="11"/>
      <c r="X2416" s="11"/>
      <c r="Y2416" s="11"/>
      <c r="Z2416" s="11"/>
      <c r="AA2416" s="11"/>
      <c r="AB2416" s="11"/>
      <c r="AC2416" s="11"/>
      <c r="AD2416" s="11"/>
      <c r="AE2416" s="11"/>
      <c r="AF2416" s="11"/>
      <c r="AG2416" s="11"/>
      <c r="AH2416" s="11"/>
      <c r="AI2416" s="11"/>
      <c r="AJ2416" s="11"/>
      <c r="AK2416" s="11"/>
      <c r="AL2416" s="11"/>
      <c r="AM2416" s="11"/>
      <c r="AN2416" s="11"/>
      <c r="AO2416" s="11"/>
      <c r="AP2416" s="11"/>
      <c r="AQ2416" s="11"/>
      <c r="AR2416" s="11"/>
      <c r="AS2416" s="11"/>
      <c r="AT2416" s="11"/>
      <c r="AU2416" s="11"/>
      <c r="AV2416" s="11"/>
      <c r="AW2416" s="11"/>
      <c r="AX2416" s="11"/>
      <c r="AY2416" s="11"/>
      <c r="AZ2416" s="11"/>
      <c r="BA2416" s="11"/>
      <c r="BB2416" s="11"/>
      <c r="BC2416" s="11"/>
      <c r="BD2416" s="11"/>
      <c r="BE2416" s="11"/>
      <c r="BF2416" s="11"/>
      <c r="BG2416" s="11"/>
      <c r="BH2416" s="11"/>
      <c r="BI2416" s="11"/>
      <c r="BJ2416" s="11"/>
      <c r="BK2416" s="11"/>
      <c r="BL2416" s="11"/>
      <c r="BM2416" s="11"/>
      <c r="BN2416" s="11"/>
      <c r="BO2416" s="11"/>
      <c r="BP2416" s="11"/>
      <c r="BQ2416" s="11"/>
      <c r="BR2416" s="16" t="str">
        <v>0- Port Costs</v>
      </c>
      <c r="BV2416" s="16" t="str">
        <v>0- Port Value</v>
      </c>
      <c r="BW2416" s="11"/>
      <c r="BX2416" s="16" t="str">
        <v>0</v>
      </c>
    </row>
    <row r="2417" spans="8:76" hidden="1" outlineLevel="1" x14ac:dyDescent="0.3">
      <c r="H2417" s="16" t="str">
        <v>0 - BM Costs</v>
      </c>
      <c r="L2417" s="16" t="str">
        <v>0 - BM Port</v>
      </c>
      <c r="N2417" s="16" t="str">
        <v>0 - Port Assets</v>
      </c>
      <c r="O2417" s="11"/>
      <c r="P2417" s="11"/>
      <c r="Q2417" s="11"/>
      <c r="R2417" s="11"/>
      <c r="S2417" s="11"/>
      <c r="T2417" s="11"/>
      <c r="U2417" s="11"/>
      <c r="V2417" s="11"/>
      <c r="W2417" s="11"/>
      <c r="X2417" s="11"/>
      <c r="Y2417" s="11"/>
      <c r="Z2417" s="11"/>
      <c r="AA2417" s="11"/>
      <c r="AB2417" s="11"/>
      <c r="AC2417" s="11"/>
      <c r="AD2417" s="11"/>
      <c r="AE2417" s="11"/>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c r="BC2417" s="11"/>
      <c r="BD2417" s="11"/>
      <c r="BE2417" s="11"/>
      <c r="BF2417" s="11"/>
      <c r="BG2417" s="11"/>
      <c r="BH2417" s="11"/>
      <c r="BI2417" s="11"/>
      <c r="BJ2417" s="11"/>
      <c r="BK2417" s="11"/>
      <c r="BL2417" s="11"/>
      <c r="BM2417" s="11"/>
      <c r="BN2417" s="11"/>
      <c r="BO2417" s="11"/>
      <c r="BP2417" s="11"/>
      <c r="BQ2417" s="11"/>
      <c r="BR2417" s="16" t="str">
        <v>0- Port Costs</v>
      </c>
      <c r="BV2417" s="16" t="str">
        <v>0- Port Value</v>
      </c>
      <c r="BW2417" s="11"/>
      <c r="BX2417" s="16" t="str">
        <v>0</v>
      </c>
    </row>
    <row r="2418" spans="8:76" hidden="1" outlineLevel="1" x14ac:dyDescent="0.3">
      <c r="H2418" s="16" t="str">
        <v>0 - BM Costs</v>
      </c>
      <c r="L2418" s="16" t="str">
        <v>0 - BM Port</v>
      </c>
      <c r="N2418" s="16" t="str">
        <v>0 - Port Assets</v>
      </c>
      <c r="O2418" s="11"/>
      <c r="P2418" s="11"/>
      <c r="Q2418" s="11"/>
      <c r="R2418" s="11"/>
      <c r="S2418" s="11"/>
      <c r="T2418" s="11"/>
      <c r="U2418" s="11"/>
      <c r="V2418" s="11"/>
      <c r="W2418" s="11"/>
      <c r="X2418" s="11"/>
      <c r="Y2418" s="11"/>
      <c r="Z2418" s="11"/>
      <c r="AA2418" s="11"/>
      <c r="AB2418" s="11"/>
      <c r="AC2418" s="11"/>
      <c r="AD2418" s="11"/>
      <c r="AE2418" s="11"/>
      <c r="AF2418" s="11"/>
      <c r="AG2418" s="11"/>
      <c r="AH2418" s="11"/>
      <c r="AI2418" s="11"/>
      <c r="AJ2418" s="11"/>
      <c r="AK2418" s="11"/>
      <c r="AL2418" s="11"/>
      <c r="AM2418" s="11"/>
      <c r="AN2418" s="11"/>
      <c r="AO2418" s="11"/>
      <c r="AP2418" s="11"/>
      <c r="AQ2418" s="11"/>
      <c r="AR2418" s="11"/>
      <c r="AS2418" s="11"/>
      <c r="AT2418" s="11"/>
      <c r="AU2418" s="11"/>
      <c r="AV2418" s="11"/>
      <c r="AW2418" s="11"/>
      <c r="AX2418" s="11"/>
      <c r="AY2418" s="11"/>
      <c r="AZ2418" s="11"/>
      <c r="BA2418" s="11"/>
      <c r="BB2418" s="11"/>
      <c r="BC2418" s="11"/>
      <c r="BD2418" s="11"/>
      <c r="BE2418" s="11"/>
      <c r="BF2418" s="11"/>
      <c r="BG2418" s="11"/>
      <c r="BH2418" s="11"/>
      <c r="BI2418" s="11"/>
      <c r="BJ2418" s="11"/>
      <c r="BK2418" s="11"/>
      <c r="BL2418" s="11"/>
      <c r="BM2418" s="11"/>
      <c r="BN2418" s="11"/>
      <c r="BO2418" s="11"/>
      <c r="BP2418" s="11"/>
      <c r="BQ2418" s="11"/>
      <c r="BR2418" s="16" t="str">
        <v>0- Port Costs</v>
      </c>
      <c r="BV2418" s="16" t="str">
        <v>0- Port Value</v>
      </c>
      <c r="BW2418" s="11"/>
      <c r="BX2418" s="16" t="str">
        <v>0</v>
      </c>
    </row>
    <row r="2419" spans="8:76" hidden="1" outlineLevel="1" x14ac:dyDescent="0.3">
      <c r="H2419" s="16" t="str">
        <v>0 - BM Costs</v>
      </c>
      <c r="L2419" s="16" t="str">
        <v>0 - BM Port</v>
      </c>
      <c r="N2419" s="16" t="str">
        <v>0 - Port Assets</v>
      </c>
      <c r="O2419" s="11"/>
      <c r="P2419" s="11"/>
      <c r="Q2419" s="11"/>
      <c r="R2419" s="11"/>
      <c r="S2419" s="11"/>
      <c r="T2419" s="11"/>
      <c r="U2419" s="11"/>
      <c r="V2419" s="11"/>
      <c r="W2419" s="11"/>
      <c r="X2419" s="11"/>
      <c r="Y2419" s="11"/>
      <c r="Z2419" s="11"/>
      <c r="AA2419" s="11"/>
      <c r="AB2419" s="11"/>
      <c r="AC2419" s="11"/>
      <c r="AD2419" s="11"/>
      <c r="AE2419" s="11"/>
      <c r="AF2419" s="11"/>
      <c r="AG2419" s="11"/>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c r="BC2419" s="11"/>
      <c r="BD2419" s="11"/>
      <c r="BE2419" s="11"/>
      <c r="BF2419" s="11"/>
      <c r="BG2419" s="11"/>
      <c r="BH2419" s="11"/>
      <c r="BI2419" s="11"/>
      <c r="BJ2419" s="11"/>
      <c r="BK2419" s="11"/>
      <c r="BL2419" s="11"/>
      <c r="BM2419" s="11"/>
      <c r="BN2419" s="11"/>
      <c r="BO2419" s="11"/>
      <c r="BP2419" s="11"/>
      <c r="BQ2419" s="11"/>
      <c r="BR2419" s="16" t="str">
        <v>0- Port Costs</v>
      </c>
      <c r="BV2419" s="16" t="str">
        <v>0- Port Value</v>
      </c>
      <c r="BW2419" s="11"/>
      <c r="BX2419" s="16" t="str">
        <v>0</v>
      </c>
    </row>
    <row r="2420" spans="8:76" hidden="1" outlineLevel="1" x14ac:dyDescent="0.3">
      <c r="H2420" s="16" t="str">
        <v>0 - BM Costs</v>
      </c>
      <c r="L2420" s="16" t="str">
        <v>0 - BM Port</v>
      </c>
      <c r="N2420" s="16" t="str">
        <v>0 - Port Assets</v>
      </c>
      <c r="O2420" s="11"/>
      <c r="P2420" s="11"/>
      <c r="Q2420" s="11"/>
      <c r="R2420" s="11"/>
      <c r="S2420" s="11"/>
      <c r="T2420" s="11"/>
      <c r="U2420" s="11"/>
      <c r="V2420" s="11"/>
      <c r="W2420" s="11"/>
      <c r="X2420" s="11"/>
      <c r="Y2420" s="11"/>
      <c r="Z2420" s="11"/>
      <c r="AA2420" s="11"/>
      <c r="AB2420" s="11"/>
      <c r="AC2420" s="11"/>
      <c r="AD2420" s="11"/>
      <c r="AE2420" s="11"/>
      <c r="AF2420" s="11"/>
      <c r="AG2420" s="11"/>
      <c r="AH2420" s="11"/>
      <c r="AI2420" s="11"/>
      <c r="AJ2420" s="11"/>
      <c r="AK2420" s="11"/>
      <c r="AL2420" s="11"/>
      <c r="AM2420" s="11"/>
      <c r="AN2420" s="11"/>
      <c r="AO2420" s="11"/>
      <c r="AP2420" s="11"/>
      <c r="AQ2420" s="11"/>
      <c r="AR2420" s="11"/>
      <c r="AS2420" s="11"/>
      <c r="AT2420" s="11"/>
      <c r="AU2420" s="11"/>
      <c r="AV2420" s="11"/>
      <c r="AW2420" s="11"/>
      <c r="AX2420" s="11"/>
      <c r="AY2420" s="11"/>
      <c r="AZ2420" s="11"/>
      <c r="BA2420" s="11"/>
      <c r="BB2420" s="11"/>
      <c r="BC2420" s="11"/>
      <c r="BD2420" s="11"/>
      <c r="BE2420" s="11"/>
      <c r="BF2420" s="11"/>
      <c r="BG2420" s="11"/>
      <c r="BH2420" s="11"/>
      <c r="BI2420" s="11"/>
      <c r="BJ2420" s="11"/>
      <c r="BK2420" s="11"/>
      <c r="BL2420" s="11"/>
      <c r="BM2420" s="11"/>
      <c r="BN2420" s="11"/>
      <c r="BO2420" s="11"/>
      <c r="BP2420" s="11"/>
      <c r="BQ2420" s="11"/>
      <c r="BR2420" s="16" t="str">
        <v>0- Port Costs</v>
      </c>
      <c r="BV2420" s="16" t="str">
        <v>0- Port Value</v>
      </c>
      <c r="BW2420" s="11"/>
      <c r="BX2420" s="16" t="str">
        <v>0</v>
      </c>
    </row>
    <row r="2421" spans="8:76" hidden="1" outlineLevel="1" x14ac:dyDescent="0.3">
      <c r="H2421" s="16" t="str">
        <v>0 - BM Costs</v>
      </c>
      <c r="L2421" s="16" t="str">
        <v>0 - BM Port</v>
      </c>
      <c r="N2421" s="16" t="str">
        <v>0 - Port Assets</v>
      </c>
      <c r="O2421" s="11"/>
      <c r="P2421" s="11"/>
      <c r="Q2421" s="11"/>
      <c r="R2421" s="11"/>
      <c r="S2421" s="11"/>
      <c r="T2421" s="11"/>
      <c r="U2421" s="11"/>
      <c r="V2421" s="11"/>
      <c r="W2421" s="11"/>
      <c r="X2421" s="11"/>
      <c r="Y2421" s="11"/>
      <c r="Z2421" s="11"/>
      <c r="AA2421" s="11"/>
      <c r="AB2421" s="11"/>
      <c r="AC2421" s="11"/>
      <c r="AD2421" s="11"/>
      <c r="AE2421" s="11"/>
      <c r="AF2421" s="11"/>
      <c r="AG2421" s="11"/>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c r="BC2421" s="11"/>
      <c r="BD2421" s="11"/>
      <c r="BE2421" s="11"/>
      <c r="BF2421" s="11"/>
      <c r="BG2421" s="11"/>
      <c r="BH2421" s="11"/>
      <c r="BI2421" s="11"/>
      <c r="BJ2421" s="11"/>
      <c r="BK2421" s="11"/>
      <c r="BL2421" s="11"/>
      <c r="BM2421" s="11"/>
      <c r="BN2421" s="11"/>
      <c r="BO2421" s="11"/>
      <c r="BP2421" s="11"/>
      <c r="BQ2421" s="11"/>
      <c r="BR2421" s="16" t="str">
        <v>0- Port Costs</v>
      </c>
      <c r="BV2421" s="16" t="str">
        <v>0- Port Value</v>
      </c>
      <c r="BW2421" s="11"/>
      <c r="BX2421" s="16" t="str">
        <v>0</v>
      </c>
    </row>
    <row r="2422" spans="8:76" hidden="1" outlineLevel="1" x14ac:dyDescent="0.3">
      <c r="H2422" s="16" t="str">
        <v>0 - BM Costs</v>
      </c>
      <c r="L2422" s="16" t="str">
        <v>0 - BM Port</v>
      </c>
      <c r="N2422" s="16" t="str">
        <v>0 - Port Assets</v>
      </c>
      <c r="O2422" s="11"/>
      <c r="P2422" s="11"/>
      <c r="Q2422" s="11"/>
      <c r="R2422" s="11"/>
      <c r="S2422" s="11"/>
      <c r="T2422" s="11"/>
      <c r="U2422" s="11"/>
      <c r="V2422" s="11"/>
      <c r="W2422" s="11"/>
      <c r="X2422" s="11"/>
      <c r="Y2422" s="11"/>
      <c r="Z2422" s="11"/>
      <c r="AA2422" s="11"/>
      <c r="AB2422" s="11"/>
      <c r="AC2422" s="11"/>
      <c r="AD2422" s="11"/>
      <c r="AE2422" s="11"/>
      <c r="AF2422" s="11"/>
      <c r="AG2422" s="11"/>
      <c r="AH2422" s="11"/>
      <c r="AI2422" s="11"/>
      <c r="AJ2422" s="11"/>
      <c r="AK2422" s="11"/>
      <c r="AL2422" s="11"/>
      <c r="AM2422" s="11"/>
      <c r="AN2422" s="11"/>
      <c r="AO2422" s="11"/>
      <c r="AP2422" s="11"/>
      <c r="AQ2422" s="11"/>
      <c r="AR2422" s="11"/>
      <c r="AS2422" s="11"/>
      <c r="AT2422" s="11"/>
      <c r="AU2422" s="11"/>
      <c r="AV2422" s="11"/>
      <c r="AW2422" s="11"/>
      <c r="AX2422" s="11"/>
      <c r="AY2422" s="11"/>
      <c r="AZ2422" s="11"/>
      <c r="BA2422" s="11"/>
      <c r="BB2422" s="11"/>
      <c r="BC2422" s="11"/>
      <c r="BD2422" s="11"/>
      <c r="BE2422" s="11"/>
      <c r="BF2422" s="11"/>
      <c r="BG2422" s="11"/>
      <c r="BH2422" s="11"/>
      <c r="BI2422" s="11"/>
      <c r="BJ2422" s="11"/>
      <c r="BK2422" s="11"/>
      <c r="BL2422" s="11"/>
      <c r="BM2422" s="11"/>
      <c r="BN2422" s="11"/>
      <c r="BO2422" s="11"/>
      <c r="BP2422" s="11"/>
      <c r="BQ2422" s="11"/>
      <c r="BR2422" s="16" t="str">
        <v>0- Port Costs</v>
      </c>
      <c r="BV2422" s="16" t="str">
        <v>0- Port Value</v>
      </c>
      <c r="BW2422" s="11"/>
      <c r="BX2422" s="16" t="str">
        <v>0</v>
      </c>
    </row>
    <row r="2423" spans="8:76" hidden="1" outlineLevel="1" x14ac:dyDescent="0.3">
      <c r="H2423" s="16" t="str">
        <v>0 - BM Costs</v>
      </c>
      <c r="L2423" s="16" t="str">
        <v>0 - BM Port</v>
      </c>
      <c r="N2423" s="16" t="str">
        <v>0 - Port Assets</v>
      </c>
      <c r="O2423" s="11"/>
      <c r="P2423" s="11"/>
      <c r="Q2423" s="11"/>
      <c r="R2423" s="11"/>
      <c r="S2423" s="11"/>
      <c r="T2423" s="11"/>
      <c r="U2423" s="11"/>
      <c r="V2423" s="11"/>
      <c r="W2423" s="11"/>
      <c r="X2423" s="11"/>
      <c r="Y2423" s="11"/>
      <c r="Z2423" s="11"/>
      <c r="AA2423" s="11"/>
      <c r="AB2423" s="11"/>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c r="BC2423" s="11"/>
      <c r="BD2423" s="11"/>
      <c r="BE2423" s="11"/>
      <c r="BF2423" s="11"/>
      <c r="BG2423" s="11"/>
      <c r="BH2423" s="11"/>
      <c r="BI2423" s="11"/>
      <c r="BJ2423" s="11"/>
      <c r="BK2423" s="11"/>
      <c r="BL2423" s="11"/>
      <c r="BM2423" s="11"/>
      <c r="BN2423" s="11"/>
      <c r="BO2423" s="11"/>
      <c r="BP2423" s="11"/>
      <c r="BQ2423" s="11"/>
      <c r="BR2423" s="16" t="str">
        <v>0- Port Costs</v>
      </c>
      <c r="BV2423" s="16" t="str">
        <v>0- Port Value</v>
      </c>
      <c r="BW2423" s="11"/>
      <c r="BX2423" s="16" t="str">
        <v>0</v>
      </c>
    </row>
    <row r="2424" spans="8:76" hidden="1" outlineLevel="1" x14ac:dyDescent="0.3">
      <c r="H2424" s="16" t="str">
        <v>0 - BM Costs</v>
      </c>
      <c r="L2424" s="16" t="str">
        <v>0 - BM Port</v>
      </c>
      <c r="N2424" s="16" t="str">
        <v>0 - Port Assets</v>
      </c>
      <c r="O2424" s="11"/>
      <c r="P2424" s="11"/>
      <c r="Q2424" s="11"/>
      <c r="R2424" s="11"/>
      <c r="S2424" s="11"/>
      <c r="T2424" s="11"/>
      <c r="U2424" s="11"/>
      <c r="V2424" s="11"/>
      <c r="W2424" s="11"/>
      <c r="X2424" s="11"/>
      <c r="Y2424" s="11"/>
      <c r="Z2424" s="11"/>
      <c r="AA2424" s="11"/>
      <c r="AB2424" s="11"/>
      <c r="AC2424" s="11"/>
      <c r="AD2424" s="11"/>
      <c r="AE2424" s="11"/>
      <c r="AF2424" s="11"/>
      <c r="AG2424" s="11"/>
      <c r="AH2424" s="11"/>
      <c r="AI2424" s="11"/>
      <c r="AJ2424" s="11"/>
      <c r="AK2424" s="11"/>
      <c r="AL2424" s="11"/>
      <c r="AM2424" s="11"/>
      <c r="AN2424" s="11"/>
      <c r="AO2424" s="11"/>
      <c r="AP2424" s="11"/>
      <c r="AQ2424" s="11"/>
      <c r="AR2424" s="11"/>
      <c r="AS2424" s="11"/>
      <c r="AT2424" s="11"/>
      <c r="AU2424" s="11"/>
      <c r="AV2424" s="11"/>
      <c r="AW2424" s="11"/>
      <c r="AX2424" s="11"/>
      <c r="AY2424" s="11"/>
      <c r="AZ2424" s="11"/>
      <c r="BA2424" s="11"/>
      <c r="BB2424" s="11"/>
      <c r="BC2424" s="11"/>
      <c r="BD2424" s="11"/>
      <c r="BE2424" s="11"/>
      <c r="BF2424" s="11"/>
      <c r="BG2424" s="11"/>
      <c r="BH2424" s="11"/>
      <c r="BI2424" s="11"/>
      <c r="BJ2424" s="11"/>
      <c r="BK2424" s="11"/>
      <c r="BL2424" s="11"/>
      <c r="BM2424" s="11"/>
      <c r="BN2424" s="11"/>
      <c r="BO2424" s="11"/>
      <c r="BP2424" s="11"/>
      <c r="BQ2424" s="11"/>
      <c r="BR2424" s="16" t="str">
        <v>0- Port Costs</v>
      </c>
      <c r="BV2424" s="16" t="str">
        <v>0- Port Value</v>
      </c>
      <c r="BW2424" s="11"/>
      <c r="BX2424" s="16" t="str">
        <v>0</v>
      </c>
    </row>
    <row r="2425" spans="8:76" hidden="1" outlineLevel="1" x14ac:dyDescent="0.3">
      <c r="H2425" s="16" t="str">
        <v>0 - BM Costs</v>
      </c>
      <c r="L2425" s="16" t="str">
        <v>0 - BM Port</v>
      </c>
      <c r="N2425" s="16" t="str">
        <v>0 - Port Assets</v>
      </c>
      <c r="O2425" s="11"/>
      <c r="P2425" s="11"/>
      <c r="Q2425" s="11"/>
      <c r="R2425" s="11"/>
      <c r="S2425" s="11"/>
      <c r="T2425" s="11"/>
      <c r="U2425" s="11"/>
      <c r="V2425" s="11"/>
      <c r="W2425" s="11"/>
      <c r="X2425" s="11"/>
      <c r="Y2425" s="11"/>
      <c r="Z2425" s="11"/>
      <c r="AA2425" s="11"/>
      <c r="AB2425" s="11"/>
      <c r="AC2425" s="11"/>
      <c r="AD2425" s="11"/>
      <c r="AE2425" s="11"/>
      <c r="AF2425" s="11"/>
      <c r="AG2425" s="11"/>
      <c r="AH2425" s="11"/>
      <c r="AI2425" s="11"/>
      <c r="AJ2425" s="11"/>
      <c r="AK2425" s="11"/>
      <c r="AL2425" s="11"/>
      <c r="AM2425" s="11"/>
      <c r="AN2425" s="11"/>
      <c r="AO2425" s="11"/>
      <c r="AP2425" s="11"/>
      <c r="AQ2425" s="11"/>
      <c r="AR2425" s="11"/>
      <c r="AS2425" s="11"/>
      <c r="AT2425" s="11"/>
      <c r="AU2425" s="11"/>
      <c r="AV2425" s="11"/>
      <c r="AW2425" s="11"/>
      <c r="AX2425" s="11"/>
      <c r="AY2425" s="11"/>
      <c r="AZ2425" s="11"/>
      <c r="BA2425" s="11"/>
      <c r="BB2425" s="11"/>
      <c r="BC2425" s="11"/>
      <c r="BD2425" s="11"/>
      <c r="BE2425" s="11"/>
      <c r="BF2425" s="11"/>
      <c r="BG2425" s="11"/>
      <c r="BH2425" s="11"/>
      <c r="BI2425" s="11"/>
      <c r="BJ2425" s="11"/>
      <c r="BK2425" s="11"/>
      <c r="BL2425" s="11"/>
      <c r="BM2425" s="11"/>
      <c r="BN2425" s="11"/>
      <c r="BO2425" s="11"/>
      <c r="BP2425" s="11"/>
      <c r="BQ2425" s="11"/>
      <c r="BR2425" s="16" t="str">
        <v>0- Port Costs</v>
      </c>
      <c r="BV2425" s="16" t="str">
        <v>0- Port Value</v>
      </c>
      <c r="BW2425" s="11"/>
      <c r="BX2425" s="16" t="str">
        <v>0</v>
      </c>
    </row>
    <row r="2426" spans="8:76" hidden="1" outlineLevel="1" x14ac:dyDescent="0.3">
      <c r="H2426" s="16" t="str">
        <v>0 - BM Costs</v>
      </c>
      <c r="L2426" s="16" t="str">
        <v>0 - BM Port</v>
      </c>
      <c r="N2426" s="16" t="str">
        <v>0 - Port Assets</v>
      </c>
      <c r="O2426" s="11"/>
      <c r="P2426" s="11"/>
      <c r="Q2426" s="11"/>
      <c r="R2426" s="11"/>
      <c r="S2426" s="11"/>
      <c r="T2426" s="11"/>
      <c r="U2426" s="11"/>
      <c r="V2426" s="11"/>
      <c r="W2426" s="11"/>
      <c r="X2426" s="11"/>
      <c r="Y2426" s="11"/>
      <c r="Z2426" s="11"/>
      <c r="AA2426" s="11"/>
      <c r="AB2426" s="11"/>
      <c r="AC2426" s="11"/>
      <c r="AD2426" s="11"/>
      <c r="AE2426" s="11"/>
      <c r="AF2426" s="11"/>
      <c r="AG2426" s="11"/>
      <c r="AH2426" s="11"/>
      <c r="AI2426" s="11"/>
      <c r="AJ2426" s="11"/>
      <c r="AK2426" s="11"/>
      <c r="AL2426" s="11"/>
      <c r="AM2426" s="11"/>
      <c r="AN2426" s="11"/>
      <c r="AO2426" s="11"/>
      <c r="AP2426" s="11"/>
      <c r="AQ2426" s="11"/>
      <c r="AR2426" s="11"/>
      <c r="AS2426" s="11"/>
      <c r="AT2426" s="11"/>
      <c r="AU2426" s="11"/>
      <c r="AV2426" s="11"/>
      <c r="AW2426" s="11"/>
      <c r="AX2426" s="11"/>
      <c r="AY2426" s="11"/>
      <c r="AZ2426" s="11"/>
      <c r="BA2426" s="11"/>
      <c r="BB2426" s="11"/>
      <c r="BC2426" s="11"/>
      <c r="BD2426" s="11"/>
      <c r="BE2426" s="11"/>
      <c r="BF2426" s="11"/>
      <c r="BG2426" s="11"/>
      <c r="BH2426" s="11"/>
      <c r="BI2426" s="11"/>
      <c r="BJ2426" s="11"/>
      <c r="BK2426" s="11"/>
      <c r="BL2426" s="11"/>
      <c r="BM2426" s="11"/>
      <c r="BN2426" s="11"/>
      <c r="BO2426" s="11"/>
      <c r="BP2426" s="11"/>
      <c r="BQ2426" s="11"/>
      <c r="BR2426" s="16" t="str">
        <v>0- Port Costs</v>
      </c>
      <c r="BV2426" s="16" t="str">
        <v>0- Port Value</v>
      </c>
      <c r="BW2426" s="11"/>
      <c r="BX2426" s="16" t="str">
        <v>0</v>
      </c>
    </row>
    <row r="2427" spans="8:76" hidden="1" outlineLevel="1" x14ac:dyDescent="0.3">
      <c r="H2427" s="16" t="str">
        <v>0 - BM Costs</v>
      </c>
      <c r="L2427" s="16" t="str">
        <v>0 - BM Port</v>
      </c>
      <c r="N2427" s="16" t="str">
        <v>0 - Port Assets</v>
      </c>
      <c r="O2427" s="11"/>
      <c r="P2427" s="11"/>
      <c r="Q2427" s="11"/>
      <c r="R2427" s="11"/>
      <c r="S2427" s="11"/>
      <c r="T2427" s="11"/>
      <c r="U2427" s="11"/>
      <c r="V2427" s="11"/>
      <c r="W2427" s="11"/>
      <c r="X2427" s="11"/>
      <c r="Y2427" s="11"/>
      <c r="Z2427" s="11"/>
      <c r="AA2427" s="11"/>
      <c r="AB2427" s="11"/>
      <c r="AC2427" s="11"/>
      <c r="AD2427" s="11"/>
      <c r="AE2427" s="11"/>
      <c r="AF2427" s="11"/>
      <c r="AG2427" s="11"/>
      <c r="AH2427" s="11"/>
      <c r="AI2427" s="11"/>
      <c r="AJ2427" s="11"/>
      <c r="AK2427" s="11"/>
      <c r="AL2427" s="11"/>
      <c r="AM2427" s="11"/>
      <c r="AN2427" s="11"/>
      <c r="AO2427" s="11"/>
      <c r="AP2427" s="11"/>
      <c r="AQ2427" s="11"/>
      <c r="AR2427" s="11"/>
      <c r="AS2427" s="11"/>
      <c r="AT2427" s="11"/>
      <c r="AU2427" s="11"/>
      <c r="AV2427" s="11"/>
      <c r="AW2427" s="11"/>
      <c r="AX2427" s="11"/>
      <c r="AY2427" s="11"/>
      <c r="AZ2427" s="11"/>
      <c r="BA2427" s="11"/>
      <c r="BB2427" s="11"/>
      <c r="BC2427" s="11"/>
      <c r="BD2427" s="11"/>
      <c r="BE2427" s="11"/>
      <c r="BF2427" s="11"/>
      <c r="BG2427" s="11"/>
      <c r="BH2427" s="11"/>
      <c r="BI2427" s="11"/>
      <c r="BJ2427" s="11"/>
      <c r="BK2427" s="11"/>
      <c r="BL2427" s="11"/>
      <c r="BM2427" s="11"/>
      <c r="BN2427" s="11"/>
      <c r="BO2427" s="11"/>
      <c r="BP2427" s="11"/>
      <c r="BQ2427" s="11"/>
      <c r="BR2427" s="16" t="str">
        <v>0- Port Costs</v>
      </c>
      <c r="BV2427" s="16" t="str">
        <v>0- Port Value</v>
      </c>
      <c r="BW2427" s="11"/>
      <c r="BX2427" s="16" t="str">
        <v>0</v>
      </c>
    </row>
    <row r="2428" spans="8:76" hidden="1" outlineLevel="1" x14ac:dyDescent="0.3">
      <c r="H2428" s="16" t="str">
        <v>0 - BM Costs</v>
      </c>
      <c r="L2428" s="16" t="str">
        <v>0 - BM Port</v>
      </c>
      <c r="N2428" s="16" t="str">
        <v>0 - Port Assets</v>
      </c>
      <c r="O2428" s="11"/>
      <c r="P2428" s="11"/>
      <c r="Q2428" s="11"/>
      <c r="R2428" s="11"/>
      <c r="S2428" s="11"/>
      <c r="T2428" s="11"/>
      <c r="U2428" s="11"/>
      <c r="V2428" s="11"/>
      <c r="W2428" s="11"/>
      <c r="X2428" s="11"/>
      <c r="Y2428" s="11"/>
      <c r="Z2428" s="11"/>
      <c r="AA2428" s="11"/>
      <c r="AB2428" s="11"/>
      <c r="AC2428" s="11"/>
      <c r="AD2428" s="11"/>
      <c r="AE2428" s="11"/>
      <c r="AF2428" s="11"/>
      <c r="AG2428" s="11"/>
      <c r="AH2428" s="11"/>
      <c r="AI2428" s="11"/>
      <c r="AJ2428" s="11"/>
      <c r="AK2428" s="11"/>
      <c r="AL2428" s="11"/>
      <c r="AM2428" s="11"/>
      <c r="AN2428" s="11"/>
      <c r="AO2428" s="11"/>
      <c r="AP2428" s="11"/>
      <c r="AQ2428" s="11"/>
      <c r="AR2428" s="11"/>
      <c r="AS2428" s="11"/>
      <c r="AT2428" s="11"/>
      <c r="AU2428" s="11"/>
      <c r="AV2428" s="11"/>
      <c r="AW2428" s="11"/>
      <c r="AX2428" s="11"/>
      <c r="AY2428" s="11"/>
      <c r="AZ2428" s="11"/>
      <c r="BA2428" s="11"/>
      <c r="BB2428" s="11"/>
      <c r="BC2428" s="11"/>
      <c r="BD2428" s="11"/>
      <c r="BE2428" s="11"/>
      <c r="BF2428" s="11"/>
      <c r="BG2428" s="11"/>
      <c r="BH2428" s="11"/>
      <c r="BI2428" s="11"/>
      <c r="BJ2428" s="11"/>
      <c r="BK2428" s="11"/>
      <c r="BL2428" s="11"/>
      <c r="BM2428" s="11"/>
      <c r="BN2428" s="11"/>
      <c r="BO2428" s="11"/>
      <c r="BP2428" s="11"/>
      <c r="BQ2428" s="11"/>
      <c r="BR2428" s="16" t="str">
        <v>0- Port Costs</v>
      </c>
      <c r="BV2428" s="16" t="str">
        <v>0- Port Value</v>
      </c>
      <c r="BW2428" s="11"/>
      <c r="BX2428" s="16" t="str">
        <v>0</v>
      </c>
    </row>
    <row r="2429" spans="8:76" hidden="1" outlineLevel="1" x14ac:dyDescent="0.3">
      <c r="H2429" s="16" t="str">
        <v>0 - BM Costs</v>
      </c>
      <c r="L2429" s="16" t="str">
        <v>0 - BM Port</v>
      </c>
      <c r="N2429" s="16" t="str">
        <v>0 - Port Assets</v>
      </c>
      <c r="O2429" s="11"/>
      <c r="P2429" s="11"/>
      <c r="Q2429" s="11"/>
      <c r="R2429" s="11"/>
      <c r="S2429" s="11"/>
      <c r="T2429" s="11"/>
      <c r="U2429" s="11"/>
      <c r="V2429" s="11"/>
      <c r="W2429" s="11"/>
      <c r="X2429" s="11"/>
      <c r="Y2429" s="11"/>
      <c r="Z2429" s="11"/>
      <c r="AA2429" s="11"/>
      <c r="AB2429" s="11"/>
      <c r="AC2429" s="11"/>
      <c r="AD2429" s="11"/>
      <c r="AE2429" s="11"/>
      <c r="AF2429" s="11"/>
      <c r="AG2429" s="11"/>
      <c r="AH2429" s="11"/>
      <c r="AI2429" s="11"/>
      <c r="AJ2429" s="11"/>
      <c r="AK2429" s="11"/>
      <c r="AL2429" s="11"/>
      <c r="AM2429" s="11"/>
      <c r="AN2429" s="11"/>
      <c r="AO2429" s="11"/>
      <c r="AP2429" s="11"/>
      <c r="AQ2429" s="11"/>
      <c r="AR2429" s="11"/>
      <c r="AS2429" s="11"/>
      <c r="AT2429" s="11"/>
      <c r="AU2429" s="11"/>
      <c r="AV2429" s="11"/>
      <c r="AW2429" s="11"/>
      <c r="AX2429" s="11"/>
      <c r="AY2429" s="11"/>
      <c r="AZ2429" s="11"/>
      <c r="BA2429" s="11"/>
      <c r="BB2429" s="11"/>
      <c r="BC2429" s="11"/>
      <c r="BD2429" s="11"/>
      <c r="BE2429" s="11"/>
      <c r="BF2429" s="11"/>
      <c r="BG2429" s="11"/>
      <c r="BH2429" s="11"/>
      <c r="BI2429" s="11"/>
      <c r="BJ2429" s="11"/>
      <c r="BK2429" s="11"/>
      <c r="BL2429" s="11"/>
      <c r="BM2429" s="11"/>
      <c r="BN2429" s="11"/>
      <c r="BO2429" s="11"/>
      <c r="BP2429" s="11"/>
      <c r="BQ2429" s="11"/>
      <c r="BR2429" s="16" t="str">
        <v>0- Port Costs</v>
      </c>
      <c r="BV2429" s="16" t="str">
        <v>0- Port Value</v>
      </c>
      <c r="BW2429" s="11"/>
      <c r="BX2429" s="16" t="str">
        <v>0</v>
      </c>
    </row>
    <row r="2430" spans="8:76" hidden="1" outlineLevel="1" x14ac:dyDescent="0.3">
      <c r="H2430" s="16" t="str">
        <v>0 - BM Costs</v>
      </c>
      <c r="L2430" s="16" t="str">
        <v>0 - BM Port</v>
      </c>
      <c r="N2430" s="16" t="str">
        <v>0 - Port Assets</v>
      </c>
      <c r="O2430" s="11"/>
      <c r="P2430" s="11"/>
      <c r="Q2430" s="11"/>
      <c r="R2430" s="11"/>
      <c r="S2430" s="11"/>
      <c r="T2430" s="11"/>
      <c r="U2430" s="11"/>
      <c r="V2430" s="11"/>
      <c r="W2430" s="11"/>
      <c r="X2430" s="11"/>
      <c r="Y2430" s="11"/>
      <c r="Z2430" s="11"/>
      <c r="AA2430" s="11"/>
      <c r="AB2430" s="11"/>
      <c r="AC2430" s="11"/>
      <c r="AD2430" s="11"/>
      <c r="AE2430" s="11"/>
      <c r="AF2430" s="11"/>
      <c r="AG2430" s="11"/>
      <c r="AH2430" s="11"/>
      <c r="AI2430" s="11"/>
      <c r="AJ2430" s="11"/>
      <c r="AK2430" s="11"/>
      <c r="AL2430" s="11"/>
      <c r="AM2430" s="11"/>
      <c r="AN2430" s="11"/>
      <c r="AO2430" s="11"/>
      <c r="AP2430" s="11"/>
      <c r="AQ2430" s="11"/>
      <c r="AR2430" s="11"/>
      <c r="AS2430" s="11"/>
      <c r="AT2430" s="11"/>
      <c r="AU2430" s="11"/>
      <c r="AV2430" s="11"/>
      <c r="AW2430" s="11"/>
      <c r="AX2430" s="11"/>
      <c r="AY2430" s="11"/>
      <c r="AZ2430" s="11"/>
      <c r="BA2430" s="11"/>
      <c r="BB2430" s="11"/>
      <c r="BC2430" s="11"/>
      <c r="BD2430" s="11"/>
      <c r="BE2430" s="11"/>
      <c r="BF2430" s="11"/>
      <c r="BG2430" s="11"/>
      <c r="BH2430" s="11"/>
      <c r="BI2430" s="11"/>
      <c r="BJ2430" s="11"/>
      <c r="BK2430" s="11"/>
      <c r="BL2430" s="11"/>
      <c r="BM2430" s="11"/>
      <c r="BN2430" s="11"/>
      <c r="BO2430" s="11"/>
      <c r="BP2430" s="11"/>
      <c r="BQ2430" s="11"/>
      <c r="BR2430" s="16" t="str">
        <v>0- Port Costs</v>
      </c>
      <c r="BV2430" s="16" t="str">
        <v>0- Port Value</v>
      </c>
      <c r="BW2430" s="11"/>
      <c r="BX2430" s="16" t="str">
        <v>0</v>
      </c>
    </row>
    <row r="2431" spans="8:76" hidden="1" outlineLevel="1" x14ac:dyDescent="0.3">
      <c r="H2431" s="16" t="str">
        <v>0 - BM Costs</v>
      </c>
      <c r="L2431" s="16" t="str">
        <v>0 - BM Port</v>
      </c>
      <c r="N2431" s="16" t="str">
        <v>0 - Port Assets</v>
      </c>
      <c r="O2431" s="11"/>
      <c r="P2431" s="11"/>
      <c r="Q2431" s="11"/>
      <c r="R2431" s="11"/>
      <c r="S2431" s="11"/>
      <c r="T2431" s="11"/>
      <c r="U2431" s="11"/>
      <c r="V2431" s="11"/>
      <c r="W2431" s="11"/>
      <c r="X2431" s="11"/>
      <c r="Y2431" s="11"/>
      <c r="Z2431" s="11"/>
      <c r="AA2431" s="11"/>
      <c r="AB2431" s="11"/>
      <c r="AC2431" s="11"/>
      <c r="AD2431" s="11"/>
      <c r="AE2431" s="11"/>
      <c r="AF2431" s="11"/>
      <c r="AG2431" s="11"/>
      <c r="AH2431" s="11"/>
      <c r="AI2431" s="11"/>
      <c r="AJ2431" s="11"/>
      <c r="AK2431" s="11"/>
      <c r="AL2431" s="11"/>
      <c r="AM2431" s="11"/>
      <c r="AN2431" s="11"/>
      <c r="AO2431" s="11"/>
      <c r="AP2431" s="11"/>
      <c r="AQ2431" s="11"/>
      <c r="AR2431" s="11"/>
      <c r="AS2431" s="11"/>
      <c r="AT2431" s="11"/>
      <c r="AU2431" s="11"/>
      <c r="AV2431" s="11"/>
      <c r="AW2431" s="11"/>
      <c r="AX2431" s="11"/>
      <c r="AY2431" s="11"/>
      <c r="AZ2431" s="11"/>
      <c r="BA2431" s="11"/>
      <c r="BB2431" s="11"/>
      <c r="BC2431" s="11"/>
      <c r="BD2431" s="11"/>
      <c r="BE2431" s="11"/>
      <c r="BF2431" s="11"/>
      <c r="BG2431" s="11"/>
      <c r="BH2431" s="11"/>
      <c r="BI2431" s="11"/>
      <c r="BJ2431" s="11"/>
      <c r="BK2431" s="11"/>
      <c r="BL2431" s="11"/>
      <c r="BM2431" s="11"/>
      <c r="BN2431" s="11"/>
      <c r="BO2431" s="11"/>
      <c r="BP2431" s="11"/>
      <c r="BQ2431" s="11"/>
      <c r="BR2431" s="16" t="str">
        <v>0- Port Costs</v>
      </c>
      <c r="BV2431" s="16" t="str">
        <v>0- Port Value</v>
      </c>
      <c r="BW2431" s="11"/>
      <c r="BX2431" s="16" t="str">
        <v>0</v>
      </c>
    </row>
    <row r="2432" spans="8:76" hidden="1" outlineLevel="1" x14ac:dyDescent="0.3">
      <c r="H2432" s="16" t="str">
        <v>0 - BM Costs</v>
      </c>
      <c r="L2432" s="16" t="str">
        <v>0 - BM Port</v>
      </c>
      <c r="N2432" s="16" t="str">
        <v>0 - Port Assets</v>
      </c>
      <c r="O2432" s="11"/>
      <c r="P2432" s="11"/>
      <c r="Q2432" s="11"/>
      <c r="R2432" s="11"/>
      <c r="S2432" s="11"/>
      <c r="T2432" s="11"/>
      <c r="U2432" s="11"/>
      <c r="V2432" s="11"/>
      <c r="W2432" s="11"/>
      <c r="X2432" s="11"/>
      <c r="Y2432" s="11"/>
      <c r="Z2432" s="11"/>
      <c r="AA2432" s="11"/>
      <c r="AB2432" s="11"/>
      <c r="AC2432" s="11"/>
      <c r="AD2432" s="11"/>
      <c r="AE2432" s="11"/>
      <c r="AF2432" s="11"/>
      <c r="AG2432" s="11"/>
      <c r="AH2432" s="11"/>
      <c r="AI2432" s="11"/>
      <c r="AJ2432" s="11"/>
      <c r="AK2432" s="11"/>
      <c r="AL2432" s="11"/>
      <c r="AM2432" s="11"/>
      <c r="AN2432" s="11"/>
      <c r="AO2432" s="11"/>
      <c r="AP2432" s="11"/>
      <c r="AQ2432" s="11"/>
      <c r="AR2432" s="11"/>
      <c r="AS2432" s="11"/>
      <c r="AT2432" s="11"/>
      <c r="AU2432" s="11"/>
      <c r="AV2432" s="11"/>
      <c r="AW2432" s="11"/>
      <c r="AX2432" s="11"/>
      <c r="AY2432" s="11"/>
      <c r="AZ2432" s="11"/>
      <c r="BA2432" s="11"/>
      <c r="BB2432" s="11"/>
      <c r="BC2432" s="11"/>
      <c r="BD2432" s="11"/>
      <c r="BE2432" s="11"/>
      <c r="BF2432" s="11"/>
      <c r="BG2432" s="11"/>
      <c r="BH2432" s="11"/>
      <c r="BI2432" s="11"/>
      <c r="BJ2432" s="11"/>
      <c r="BK2432" s="11"/>
      <c r="BL2432" s="11"/>
      <c r="BM2432" s="11"/>
      <c r="BN2432" s="11"/>
      <c r="BO2432" s="11"/>
      <c r="BP2432" s="11"/>
      <c r="BQ2432" s="11"/>
      <c r="BR2432" s="16" t="str">
        <v>0- Port Costs</v>
      </c>
      <c r="BV2432" s="16" t="str">
        <v>0- Port Value</v>
      </c>
      <c r="BW2432" s="11"/>
      <c r="BX2432" s="16" t="str">
        <v>0</v>
      </c>
    </row>
    <row r="2433" spans="8:76" hidden="1" outlineLevel="1" x14ac:dyDescent="0.3">
      <c r="H2433" s="16" t="str">
        <v>0 - BM Costs</v>
      </c>
      <c r="L2433" s="16" t="str">
        <v>0 - BM Port</v>
      </c>
      <c r="N2433" s="16" t="str">
        <v>0 - Port Assets</v>
      </c>
      <c r="O2433" s="11"/>
      <c r="P2433" s="11"/>
      <c r="Q2433" s="11"/>
      <c r="R2433" s="11"/>
      <c r="S2433" s="11"/>
      <c r="T2433" s="11"/>
      <c r="U2433" s="11"/>
      <c r="V2433" s="11"/>
      <c r="W2433" s="11"/>
      <c r="X2433" s="11"/>
      <c r="Y2433" s="11"/>
      <c r="Z2433" s="11"/>
      <c r="AA2433" s="11"/>
      <c r="AB2433" s="11"/>
      <c r="AC2433" s="11"/>
      <c r="AD2433" s="11"/>
      <c r="AE2433" s="11"/>
      <c r="AF2433" s="11"/>
      <c r="AG2433" s="11"/>
      <c r="AH2433" s="11"/>
      <c r="AI2433" s="11"/>
      <c r="AJ2433" s="11"/>
      <c r="AK2433" s="11"/>
      <c r="AL2433" s="11"/>
      <c r="AM2433" s="11"/>
      <c r="AN2433" s="11"/>
      <c r="AO2433" s="11"/>
      <c r="AP2433" s="11"/>
      <c r="AQ2433" s="11"/>
      <c r="AR2433" s="11"/>
      <c r="AS2433" s="11"/>
      <c r="AT2433" s="11"/>
      <c r="AU2433" s="11"/>
      <c r="AV2433" s="11"/>
      <c r="AW2433" s="11"/>
      <c r="AX2433" s="11"/>
      <c r="AY2433" s="11"/>
      <c r="AZ2433" s="11"/>
      <c r="BA2433" s="11"/>
      <c r="BB2433" s="11"/>
      <c r="BC2433" s="11"/>
      <c r="BD2433" s="11"/>
      <c r="BE2433" s="11"/>
      <c r="BF2433" s="11"/>
      <c r="BG2433" s="11"/>
      <c r="BH2433" s="11"/>
      <c r="BI2433" s="11"/>
      <c r="BJ2433" s="11"/>
      <c r="BK2433" s="11"/>
      <c r="BL2433" s="11"/>
      <c r="BM2433" s="11"/>
      <c r="BN2433" s="11"/>
      <c r="BO2433" s="11"/>
      <c r="BP2433" s="11"/>
      <c r="BQ2433" s="11"/>
      <c r="BR2433" s="16" t="str">
        <v>0- Port Costs</v>
      </c>
      <c r="BV2433" s="16" t="str">
        <v>0- Port Value</v>
      </c>
      <c r="BW2433" s="11"/>
      <c r="BX2433" s="16" t="str">
        <v>0</v>
      </c>
    </row>
    <row r="2434" spans="8:76" hidden="1" outlineLevel="1" x14ac:dyDescent="0.3">
      <c r="H2434" s="16" t="str">
        <v>0 - BM Costs</v>
      </c>
      <c r="L2434" s="16" t="str">
        <v>0 - BM Port</v>
      </c>
      <c r="N2434" s="16" t="str">
        <v>0 - Port Assets</v>
      </c>
      <c r="O2434" s="11"/>
      <c r="P2434" s="11"/>
      <c r="Q2434" s="11"/>
      <c r="R2434" s="11"/>
      <c r="S2434" s="11"/>
      <c r="T2434" s="11"/>
      <c r="U2434" s="11"/>
      <c r="V2434" s="11"/>
      <c r="W2434" s="11"/>
      <c r="X2434" s="11"/>
      <c r="Y2434" s="11"/>
      <c r="Z2434" s="11"/>
      <c r="AA2434" s="11"/>
      <c r="AB2434" s="11"/>
      <c r="AC2434" s="11"/>
      <c r="AD2434" s="11"/>
      <c r="AE2434" s="11"/>
      <c r="AF2434" s="11"/>
      <c r="AG2434" s="11"/>
      <c r="AH2434" s="11"/>
      <c r="AI2434" s="11"/>
      <c r="AJ2434" s="11"/>
      <c r="AK2434" s="11"/>
      <c r="AL2434" s="11"/>
      <c r="AM2434" s="11"/>
      <c r="AN2434" s="11"/>
      <c r="AO2434" s="11"/>
      <c r="AP2434" s="11"/>
      <c r="AQ2434" s="11"/>
      <c r="AR2434" s="11"/>
      <c r="AS2434" s="11"/>
      <c r="AT2434" s="11"/>
      <c r="AU2434" s="11"/>
      <c r="AV2434" s="11"/>
      <c r="AW2434" s="11"/>
      <c r="AX2434" s="11"/>
      <c r="AY2434" s="11"/>
      <c r="AZ2434" s="11"/>
      <c r="BA2434" s="11"/>
      <c r="BB2434" s="11"/>
      <c r="BC2434" s="11"/>
      <c r="BD2434" s="11"/>
      <c r="BE2434" s="11"/>
      <c r="BF2434" s="11"/>
      <c r="BG2434" s="11"/>
      <c r="BH2434" s="11"/>
      <c r="BI2434" s="11"/>
      <c r="BJ2434" s="11"/>
      <c r="BK2434" s="11"/>
      <c r="BL2434" s="11"/>
      <c r="BM2434" s="11"/>
      <c r="BN2434" s="11"/>
      <c r="BO2434" s="11"/>
      <c r="BP2434" s="11"/>
      <c r="BQ2434" s="11"/>
      <c r="BR2434" s="16" t="str">
        <v>0- Port Costs</v>
      </c>
      <c r="BV2434" s="16" t="str">
        <v>0- Port Value</v>
      </c>
      <c r="BW2434" s="11"/>
      <c r="BX2434" s="16" t="str">
        <v>0</v>
      </c>
    </row>
    <row r="2435" spans="8:76" hidden="1" outlineLevel="1" x14ac:dyDescent="0.3">
      <c r="H2435" s="16" t="str">
        <v>0 - BM Costs</v>
      </c>
      <c r="L2435" s="16" t="str">
        <v>0 - BM Port</v>
      </c>
      <c r="N2435" s="16" t="str">
        <v>0 - Port Assets</v>
      </c>
      <c r="O2435" s="11"/>
      <c r="P2435" s="11"/>
      <c r="Q2435" s="11"/>
      <c r="R2435" s="11"/>
      <c r="S2435" s="11"/>
      <c r="T2435" s="11"/>
      <c r="U2435" s="11"/>
      <c r="V2435" s="11"/>
      <c r="W2435" s="11"/>
      <c r="X2435" s="11"/>
      <c r="Y2435" s="11"/>
      <c r="Z2435" s="11"/>
      <c r="AA2435" s="11"/>
      <c r="AB2435" s="11"/>
      <c r="AC2435" s="11"/>
      <c r="AD2435" s="11"/>
      <c r="AE2435" s="11"/>
      <c r="AF2435" s="11"/>
      <c r="AG2435" s="11"/>
      <c r="AH2435" s="11"/>
      <c r="AI2435" s="11"/>
      <c r="AJ2435" s="11"/>
      <c r="AK2435" s="11"/>
      <c r="AL2435" s="11"/>
      <c r="AM2435" s="11"/>
      <c r="AN2435" s="11"/>
      <c r="AO2435" s="11"/>
      <c r="AP2435" s="11"/>
      <c r="AQ2435" s="11"/>
      <c r="AR2435" s="11"/>
      <c r="AS2435" s="11"/>
      <c r="AT2435" s="11"/>
      <c r="AU2435" s="11"/>
      <c r="AV2435" s="11"/>
      <c r="AW2435" s="11"/>
      <c r="AX2435" s="11"/>
      <c r="AY2435" s="11"/>
      <c r="AZ2435" s="11"/>
      <c r="BA2435" s="11"/>
      <c r="BB2435" s="11"/>
      <c r="BC2435" s="11"/>
      <c r="BD2435" s="11"/>
      <c r="BE2435" s="11"/>
      <c r="BF2435" s="11"/>
      <c r="BG2435" s="11"/>
      <c r="BH2435" s="11"/>
      <c r="BI2435" s="11"/>
      <c r="BJ2435" s="11"/>
      <c r="BK2435" s="11"/>
      <c r="BL2435" s="11"/>
      <c r="BM2435" s="11"/>
      <c r="BN2435" s="11"/>
      <c r="BO2435" s="11"/>
      <c r="BP2435" s="11"/>
      <c r="BQ2435" s="11"/>
      <c r="BR2435" s="16" t="str">
        <v>0- Port Costs</v>
      </c>
      <c r="BV2435" s="16" t="str">
        <v>0- Port Value</v>
      </c>
      <c r="BW2435" s="11"/>
      <c r="BX2435" s="16" t="str">
        <v>0</v>
      </c>
    </row>
    <row r="2436" spans="8:76" hidden="1" outlineLevel="1" x14ac:dyDescent="0.3">
      <c r="H2436" s="16" t="str">
        <v>0 - BM Costs</v>
      </c>
      <c r="L2436" s="16" t="str">
        <v>0 - BM Port</v>
      </c>
      <c r="N2436" s="16" t="str">
        <v>0 - Port Assets</v>
      </c>
      <c r="O2436" s="11"/>
      <c r="P2436" s="11"/>
      <c r="Q2436" s="11"/>
      <c r="R2436" s="11"/>
      <c r="S2436" s="11"/>
      <c r="T2436" s="11"/>
      <c r="U2436" s="11"/>
      <c r="V2436" s="11"/>
      <c r="W2436" s="11"/>
      <c r="X2436" s="11"/>
      <c r="Y2436" s="11"/>
      <c r="Z2436" s="11"/>
      <c r="AA2436" s="11"/>
      <c r="AB2436" s="11"/>
      <c r="AC2436" s="11"/>
      <c r="AD2436" s="11"/>
      <c r="AE2436" s="11"/>
      <c r="AF2436" s="11"/>
      <c r="AG2436" s="11"/>
      <c r="AH2436" s="11"/>
      <c r="AI2436" s="11"/>
      <c r="AJ2436" s="11"/>
      <c r="AK2436" s="11"/>
      <c r="AL2436" s="11"/>
      <c r="AM2436" s="11"/>
      <c r="AN2436" s="11"/>
      <c r="AO2436" s="11"/>
      <c r="AP2436" s="11"/>
      <c r="AQ2436" s="11"/>
      <c r="AR2436" s="11"/>
      <c r="AS2436" s="11"/>
      <c r="AT2436" s="11"/>
      <c r="AU2436" s="11"/>
      <c r="AV2436" s="11"/>
      <c r="AW2436" s="11"/>
      <c r="AX2436" s="11"/>
      <c r="AY2436" s="11"/>
      <c r="AZ2436" s="11"/>
      <c r="BA2436" s="11"/>
      <c r="BB2436" s="11"/>
      <c r="BC2436" s="11"/>
      <c r="BD2436" s="11"/>
      <c r="BE2436" s="11"/>
      <c r="BF2436" s="11"/>
      <c r="BG2436" s="11"/>
      <c r="BH2436" s="11"/>
      <c r="BI2436" s="11"/>
      <c r="BJ2436" s="11"/>
      <c r="BK2436" s="11"/>
      <c r="BL2436" s="11"/>
      <c r="BM2436" s="11"/>
      <c r="BN2436" s="11"/>
      <c r="BO2436" s="11"/>
      <c r="BP2436" s="11"/>
      <c r="BQ2436" s="11"/>
      <c r="BR2436" s="16" t="str">
        <v>0- Port Costs</v>
      </c>
      <c r="BV2436" s="16" t="str">
        <v>0- Port Value</v>
      </c>
      <c r="BW2436" s="11"/>
      <c r="BX2436" s="16" t="str">
        <v>0</v>
      </c>
    </row>
    <row r="2437" spans="8:76" hidden="1" outlineLevel="1" x14ac:dyDescent="0.3">
      <c r="H2437" s="16" t="str">
        <v>0 - BM Costs</v>
      </c>
      <c r="L2437" s="16" t="str">
        <v>0 - BM Port</v>
      </c>
      <c r="N2437" s="16" t="str">
        <v>0 - Port Assets</v>
      </c>
      <c r="O2437" s="11"/>
      <c r="P2437" s="11"/>
      <c r="Q2437" s="11"/>
      <c r="R2437" s="11"/>
      <c r="S2437" s="11"/>
      <c r="T2437" s="11"/>
      <c r="U2437" s="11"/>
      <c r="V2437" s="11"/>
      <c r="W2437" s="11"/>
      <c r="X2437" s="11"/>
      <c r="Y2437" s="11"/>
      <c r="Z2437" s="11"/>
      <c r="AA2437" s="11"/>
      <c r="AB2437" s="11"/>
      <c r="AC2437" s="11"/>
      <c r="AD2437" s="11"/>
      <c r="AE2437" s="11"/>
      <c r="AF2437" s="11"/>
      <c r="AG2437" s="11"/>
      <c r="AH2437" s="11"/>
      <c r="AI2437" s="11"/>
      <c r="AJ2437" s="11"/>
      <c r="AK2437" s="11"/>
      <c r="AL2437" s="11"/>
      <c r="AM2437" s="11"/>
      <c r="AN2437" s="11"/>
      <c r="AO2437" s="11"/>
      <c r="AP2437" s="11"/>
      <c r="AQ2437" s="11"/>
      <c r="AR2437" s="11"/>
      <c r="AS2437" s="11"/>
      <c r="AT2437" s="11"/>
      <c r="AU2437" s="11"/>
      <c r="AV2437" s="11"/>
      <c r="AW2437" s="11"/>
      <c r="AX2437" s="11"/>
      <c r="AY2437" s="11"/>
      <c r="AZ2437" s="11"/>
      <c r="BA2437" s="11"/>
      <c r="BB2437" s="11"/>
      <c r="BC2437" s="11"/>
      <c r="BD2437" s="11"/>
      <c r="BE2437" s="11"/>
      <c r="BF2437" s="11"/>
      <c r="BG2437" s="11"/>
      <c r="BH2437" s="11"/>
      <c r="BI2437" s="11"/>
      <c r="BJ2437" s="11"/>
      <c r="BK2437" s="11"/>
      <c r="BL2437" s="11"/>
      <c r="BM2437" s="11"/>
      <c r="BN2437" s="11"/>
      <c r="BO2437" s="11"/>
      <c r="BP2437" s="11"/>
      <c r="BQ2437" s="11"/>
      <c r="BR2437" s="16" t="str">
        <v>0- Port Costs</v>
      </c>
      <c r="BV2437" s="16" t="str">
        <v>0- Port Value</v>
      </c>
      <c r="BW2437" s="11"/>
      <c r="BX2437" s="16" t="str">
        <v>0</v>
      </c>
    </row>
    <row r="2438" spans="8:76" hidden="1" outlineLevel="1" x14ac:dyDescent="0.3">
      <c r="H2438" s="16" t="str">
        <v>0 - BM Costs</v>
      </c>
      <c r="L2438" s="16" t="str">
        <v>0 - BM Port</v>
      </c>
      <c r="N2438" s="16" t="str">
        <v>0 - Port Assets</v>
      </c>
      <c r="O2438" s="11"/>
      <c r="P2438" s="11"/>
      <c r="Q2438" s="11"/>
      <c r="R2438" s="11"/>
      <c r="S2438" s="11"/>
      <c r="T2438" s="11"/>
      <c r="U2438" s="11"/>
      <c r="V2438" s="11"/>
      <c r="W2438" s="11"/>
      <c r="X2438" s="11"/>
      <c r="Y2438" s="11"/>
      <c r="Z2438" s="11"/>
      <c r="AA2438" s="11"/>
      <c r="AB2438" s="11"/>
      <c r="AC2438" s="11"/>
      <c r="AD2438" s="11"/>
      <c r="AE2438" s="11"/>
      <c r="AF2438" s="11"/>
      <c r="AG2438" s="11"/>
      <c r="AH2438" s="11"/>
      <c r="AI2438" s="11"/>
      <c r="AJ2438" s="11"/>
      <c r="AK2438" s="11"/>
      <c r="AL2438" s="11"/>
      <c r="AM2438" s="11"/>
      <c r="AN2438" s="11"/>
      <c r="AO2438" s="11"/>
      <c r="AP2438" s="11"/>
      <c r="AQ2438" s="11"/>
      <c r="AR2438" s="11"/>
      <c r="AS2438" s="11"/>
      <c r="AT2438" s="11"/>
      <c r="AU2438" s="11"/>
      <c r="AV2438" s="11"/>
      <c r="AW2438" s="11"/>
      <c r="AX2438" s="11"/>
      <c r="AY2438" s="11"/>
      <c r="AZ2438" s="11"/>
      <c r="BA2438" s="11"/>
      <c r="BB2438" s="11"/>
      <c r="BC2438" s="11"/>
      <c r="BD2438" s="11"/>
      <c r="BE2438" s="11"/>
      <c r="BF2438" s="11"/>
      <c r="BG2438" s="11"/>
      <c r="BH2438" s="11"/>
      <c r="BI2438" s="11"/>
      <c r="BJ2438" s="11"/>
      <c r="BK2438" s="11"/>
      <c r="BL2438" s="11"/>
      <c r="BM2438" s="11"/>
      <c r="BN2438" s="11"/>
      <c r="BO2438" s="11"/>
      <c r="BP2438" s="11"/>
      <c r="BQ2438" s="11"/>
      <c r="BR2438" s="16" t="str">
        <v>0- Port Costs</v>
      </c>
      <c r="BV2438" s="16" t="str">
        <v>0- Port Value</v>
      </c>
      <c r="BW2438" s="11"/>
      <c r="BX2438" s="16" t="str">
        <v>0</v>
      </c>
    </row>
    <row r="2439" spans="8:76" hidden="1" outlineLevel="1" x14ac:dyDescent="0.3">
      <c r="H2439" s="16" t="str">
        <v>0 - BM Costs</v>
      </c>
      <c r="L2439" s="16" t="str">
        <v>0 - BM Port</v>
      </c>
      <c r="N2439" s="16" t="str">
        <v>0 - Port Assets</v>
      </c>
      <c r="O2439" s="11"/>
      <c r="P2439" s="11"/>
      <c r="Q2439" s="11"/>
      <c r="R2439" s="11"/>
      <c r="S2439" s="11"/>
      <c r="T2439" s="11"/>
      <c r="U2439" s="11"/>
      <c r="V2439" s="11"/>
      <c r="W2439" s="11"/>
      <c r="X2439" s="11"/>
      <c r="Y2439" s="11"/>
      <c r="Z2439" s="11"/>
      <c r="AA2439" s="11"/>
      <c r="AB2439" s="11"/>
      <c r="AC2439" s="11"/>
      <c r="AD2439" s="11"/>
      <c r="AE2439" s="11"/>
      <c r="AF2439" s="11"/>
      <c r="AG2439" s="11"/>
      <c r="AH2439" s="11"/>
      <c r="AI2439" s="11"/>
      <c r="AJ2439" s="11"/>
      <c r="AK2439" s="11"/>
      <c r="AL2439" s="11"/>
      <c r="AM2439" s="11"/>
      <c r="AN2439" s="11"/>
      <c r="AO2439" s="11"/>
      <c r="AP2439" s="11"/>
      <c r="AQ2439" s="11"/>
      <c r="AR2439" s="11"/>
      <c r="AS2439" s="11"/>
      <c r="AT2439" s="11"/>
      <c r="AU2439" s="11"/>
      <c r="AV2439" s="11"/>
      <c r="AW2439" s="11"/>
      <c r="AX2439" s="11"/>
      <c r="AY2439" s="11"/>
      <c r="AZ2439" s="11"/>
      <c r="BA2439" s="11"/>
      <c r="BB2439" s="11"/>
      <c r="BC2439" s="11"/>
      <c r="BD2439" s="11"/>
      <c r="BE2439" s="11"/>
      <c r="BF2439" s="11"/>
      <c r="BG2439" s="11"/>
      <c r="BH2439" s="11"/>
      <c r="BI2439" s="11"/>
      <c r="BJ2439" s="11"/>
      <c r="BK2439" s="11"/>
      <c r="BL2439" s="11"/>
      <c r="BM2439" s="11"/>
      <c r="BN2439" s="11"/>
      <c r="BO2439" s="11"/>
      <c r="BP2439" s="11"/>
      <c r="BQ2439" s="11"/>
      <c r="BR2439" s="16" t="str">
        <v>0- Port Costs</v>
      </c>
      <c r="BV2439" s="16" t="str">
        <v>0- Port Value</v>
      </c>
      <c r="BW2439" s="11"/>
      <c r="BX2439" s="16" t="str">
        <v>0</v>
      </c>
    </row>
    <row r="2440" spans="8:76" hidden="1" outlineLevel="1" x14ac:dyDescent="0.3">
      <c r="H2440" s="16" t="str">
        <v>0 - BM Costs</v>
      </c>
      <c r="L2440" s="16" t="str">
        <v>0 - BM Port</v>
      </c>
      <c r="N2440" s="16" t="str">
        <v>0 - Port Assets</v>
      </c>
      <c r="O2440" s="11"/>
      <c r="P2440" s="11"/>
      <c r="Q2440" s="11"/>
      <c r="R2440" s="11"/>
      <c r="S2440" s="11"/>
      <c r="T2440" s="11"/>
      <c r="U2440" s="11"/>
      <c r="V2440" s="11"/>
      <c r="W2440" s="11"/>
      <c r="X2440" s="11"/>
      <c r="Y2440" s="11"/>
      <c r="Z2440" s="11"/>
      <c r="AA2440" s="11"/>
      <c r="AB2440" s="11"/>
      <c r="AC2440" s="11"/>
      <c r="AD2440" s="11"/>
      <c r="AE2440" s="11"/>
      <c r="AF2440" s="11"/>
      <c r="AG2440" s="11"/>
      <c r="AH2440" s="11"/>
      <c r="AI2440" s="11"/>
      <c r="AJ2440" s="11"/>
      <c r="AK2440" s="11"/>
      <c r="AL2440" s="11"/>
      <c r="AM2440" s="11"/>
      <c r="AN2440" s="11"/>
      <c r="AO2440" s="11"/>
      <c r="AP2440" s="11"/>
      <c r="AQ2440" s="11"/>
      <c r="AR2440" s="11"/>
      <c r="AS2440" s="11"/>
      <c r="AT2440" s="11"/>
      <c r="AU2440" s="11"/>
      <c r="AV2440" s="11"/>
      <c r="AW2440" s="11"/>
      <c r="AX2440" s="11"/>
      <c r="AY2440" s="11"/>
      <c r="AZ2440" s="11"/>
      <c r="BA2440" s="11"/>
      <c r="BB2440" s="11"/>
      <c r="BC2440" s="11"/>
      <c r="BD2440" s="11"/>
      <c r="BE2440" s="11"/>
      <c r="BF2440" s="11"/>
      <c r="BG2440" s="11"/>
      <c r="BH2440" s="11"/>
      <c r="BI2440" s="11"/>
      <c r="BJ2440" s="11"/>
      <c r="BK2440" s="11"/>
      <c r="BL2440" s="11"/>
      <c r="BM2440" s="11"/>
      <c r="BN2440" s="11"/>
      <c r="BO2440" s="11"/>
      <c r="BP2440" s="11"/>
      <c r="BQ2440" s="11"/>
      <c r="BR2440" s="16" t="str">
        <v>0- Port Costs</v>
      </c>
      <c r="BV2440" s="16" t="str">
        <v>0- Port Value</v>
      </c>
      <c r="BW2440" s="11"/>
      <c r="BX2440" s="16" t="str">
        <v>0</v>
      </c>
    </row>
    <row r="2441" spans="8:76" hidden="1" outlineLevel="1" x14ac:dyDescent="0.3">
      <c r="H2441" s="16" t="str">
        <v>0 - BM Costs</v>
      </c>
      <c r="L2441" s="16" t="str">
        <v>0 - BM Port</v>
      </c>
      <c r="N2441" s="16" t="str">
        <v>0 - Port Assets</v>
      </c>
      <c r="O2441" s="11"/>
      <c r="P2441" s="11"/>
      <c r="Q2441" s="11"/>
      <c r="R2441" s="11"/>
      <c r="S2441" s="11"/>
      <c r="T2441" s="11"/>
      <c r="U2441" s="11"/>
      <c r="V2441" s="11"/>
      <c r="W2441" s="11"/>
      <c r="X2441" s="11"/>
      <c r="Y2441" s="11"/>
      <c r="Z2441" s="11"/>
      <c r="AA2441" s="11"/>
      <c r="AB2441" s="11"/>
      <c r="AC2441" s="11"/>
      <c r="AD2441" s="11"/>
      <c r="AE2441" s="11"/>
      <c r="AF2441" s="11"/>
      <c r="AG2441" s="11"/>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c r="BC2441" s="11"/>
      <c r="BD2441" s="11"/>
      <c r="BE2441" s="11"/>
      <c r="BF2441" s="11"/>
      <c r="BG2441" s="11"/>
      <c r="BH2441" s="11"/>
      <c r="BI2441" s="11"/>
      <c r="BJ2441" s="11"/>
      <c r="BK2441" s="11"/>
      <c r="BL2441" s="11"/>
      <c r="BM2441" s="11"/>
      <c r="BN2441" s="11"/>
      <c r="BO2441" s="11"/>
      <c r="BP2441" s="11"/>
      <c r="BQ2441" s="11"/>
      <c r="BR2441" s="16" t="str">
        <v>0- Port Costs</v>
      </c>
      <c r="BV2441" s="16" t="str">
        <v>0- Port Value</v>
      </c>
      <c r="BW2441" s="11"/>
      <c r="BX2441" s="16" t="str">
        <v>0</v>
      </c>
    </row>
    <row r="2442" spans="8:76" hidden="1" outlineLevel="1" x14ac:dyDescent="0.3">
      <c r="H2442" s="16" t="str">
        <v>0 - BM Costs</v>
      </c>
      <c r="L2442" s="16" t="str">
        <v>0 - BM Port</v>
      </c>
      <c r="N2442" s="16" t="str">
        <v>0 - Port Assets</v>
      </c>
      <c r="O2442" s="11"/>
      <c r="P2442" s="11"/>
      <c r="Q2442" s="11"/>
      <c r="R2442" s="11"/>
      <c r="S2442" s="11"/>
      <c r="T2442" s="11"/>
      <c r="U2442" s="11"/>
      <c r="V2442" s="11"/>
      <c r="W2442" s="11"/>
      <c r="X2442" s="11"/>
      <c r="Y2442" s="11"/>
      <c r="Z2442" s="11"/>
      <c r="AA2442" s="11"/>
      <c r="AB2442" s="11"/>
      <c r="AC2442" s="11"/>
      <c r="AD2442" s="11"/>
      <c r="AE2442" s="11"/>
      <c r="AF2442" s="11"/>
      <c r="AG2442" s="11"/>
      <c r="AH2442" s="11"/>
      <c r="AI2442" s="11"/>
      <c r="AJ2442" s="11"/>
      <c r="AK2442" s="11"/>
      <c r="AL2442" s="11"/>
      <c r="AM2442" s="11"/>
      <c r="AN2442" s="11"/>
      <c r="AO2442" s="11"/>
      <c r="AP2442" s="11"/>
      <c r="AQ2442" s="11"/>
      <c r="AR2442" s="11"/>
      <c r="AS2442" s="11"/>
      <c r="AT2442" s="11"/>
      <c r="AU2442" s="11"/>
      <c r="AV2442" s="11"/>
      <c r="AW2442" s="11"/>
      <c r="AX2442" s="11"/>
      <c r="AY2442" s="11"/>
      <c r="AZ2442" s="11"/>
      <c r="BA2442" s="11"/>
      <c r="BB2442" s="11"/>
      <c r="BC2442" s="11"/>
      <c r="BD2442" s="11"/>
      <c r="BE2442" s="11"/>
      <c r="BF2442" s="11"/>
      <c r="BG2442" s="11"/>
      <c r="BH2442" s="11"/>
      <c r="BI2442" s="11"/>
      <c r="BJ2442" s="11"/>
      <c r="BK2442" s="11"/>
      <c r="BL2442" s="11"/>
      <c r="BM2442" s="11"/>
      <c r="BN2442" s="11"/>
      <c r="BO2442" s="11"/>
      <c r="BP2442" s="11"/>
      <c r="BQ2442" s="11"/>
      <c r="BR2442" s="16" t="str">
        <v>0- Port Costs</v>
      </c>
      <c r="BV2442" s="16" t="str">
        <v>0- Port Value</v>
      </c>
      <c r="BW2442" s="11"/>
      <c r="BX2442" s="16" t="str">
        <v>0</v>
      </c>
    </row>
    <row r="2443" spans="8:76" hidden="1" outlineLevel="1" x14ac:dyDescent="0.3">
      <c r="H2443" s="16" t="str">
        <v>0 - BM Costs</v>
      </c>
      <c r="L2443" s="16" t="str">
        <v>0 - BM Port</v>
      </c>
      <c r="N2443" s="16" t="str">
        <v>0 - Port Assets</v>
      </c>
      <c r="O2443" s="11"/>
      <c r="P2443" s="11"/>
      <c r="Q2443" s="11"/>
      <c r="R2443" s="11"/>
      <c r="S2443" s="11"/>
      <c r="T2443" s="11"/>
      <c r="U2443" s="11"/>
      <c r="V2443" s="11"/>
      <c r="W2443" s="11"/>
      <c r="X2443" s="11"/>
      <c r="Y2443" s="11"/>
      <c r="Z2443" s="11"/>
      <c r="AA2443" s="11"/>
      <c r="AB2443" s="11"/>
      <c r="AC2443" s="11"/>
      <c r="AD2443" s="11"/>
      <c r="AE2443" s="11"/>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c r="BC2443" s="11"/>
      <c r="BD2443" s="11"/>
      <c r="BE2443" s="11"/>
      <c r="BF2443" s="11"/>
      <c r="BG2443" s="11"/>
      <c r="BH2443" s="11"/>
      <c r="BI2443" s="11"/>
      <c r="BJ2443" s="11"/>
      <c r="BK2443" s="11"/>
      <c r="BL2443" s="11"/>
      <c r="BM2443" s="11"/>
      <c r="BN2443" s="11"/>
      <c r="BO2443" s="11"/>
      <c r="BP2443" s="11"/>
      <c r="BQ2443" s="11"/>
      <c r="BR2443" s="16" t="str">
        <v>0- Port Costs</v>
      </c>
      <c r="BV2443" s="16" t="str">
        <v>0- Port Value</v>
      </c>
      <c r="BW2443" s="11"/>
      <c r="BX2443" s="16" t="str">
        <v>0</v>
      </c>
    </row>
    <row r="2444" spans="8:76" hidden="1" outlineLevel="1" x14ac:dyDescent="0.3">
      <c r="H2444" s="16" t="str">
        <v>0 - BM Costs</v>
      </c>
      <c r="L2444" s="16" t="str">
        <v>0 - BM Port</v>
      </c>
      <c r="N2444" s="16" t="str">
        <v>0 - Port Assets</v>
      </c>
      <c r="O2444" s="11"/>
      <c r="P2444" s="11"/>
      <c r="Q2444" s="11"/>
      <c r="R2444" s="11"/>
      <c r="S2444" s="11"/>
      <c r="T2444" s="11"/>
      <c r="U2444" s="11"/>
      <c r="V2444" s="11"/>
      <c r="W2444" s="11"/>
      <c r="X2444" s="11"/>
      <c r="Y2444" s="11"/>
      <c r="Z2444" s="11"/>
      <c r="AA2444" s="11"/>
      <c r="AB2444" s="11"/>
      <c r="AC2444" s="11"/>
      <c r="AD2444" s="11"/>
      <c r="AE2444" s="11"/>
      <c r="AF2444" s="11"/>
      <c r="AG2444" s="11"/>
      <c r="AH2444" s="11"/>
      <c r="AI2444" s="11"/>
      <c r="AJ2444" s="11"/>
      <c r="AK2444" s="11"/>
      <c r="AL2444" s="11"/>
      <c r="AM2444" s="11"/>
      <c r="AN2444" s="11"/>
      <c r="AO2444" s="11"/>
      <c r="AP2444" s="11"/>
      <c r="AQ2444" s="11"/>
      <c r="AR2444" s="11"/>
      <c r="AS2444" s="11"/>
      <c r="AT2444" s="11"/>
      <c r="AU2444" s="11"/>
      <c r="AV2444" s="11"/>
      <c r="AW2444" s="11"/>
      <c r="AX2444" s="11"/>
      <c r="AY2444" s="11"/>
      <c r="AZ2444" s="11"/>
      <c r="BA2444" s="11"/>
      <c r="BB2444" s="11"/>
      <c r="BC2444" s="11"/>
      <c r="BD2444" s="11"/>
      <c r="BE2444" s="11"/>
      <c r="BF2444" s="11"/>
      <c r="BG2444" s="11"/>
      <c r="BH2444" s="11"/>
      <c r="BI2444" s="11"/>
      <c r="BJ2444" s="11"/>
      <c r="BK2444" s="11"/>
      <c r="BL2444" s="11"/>
      <c r="BM2444" s="11"/>
      <c r="BN2444" s="11"/>
      <c r="BO2444" s="11"/>
      <c r="BP2444" s="11"/>
      <c r="BQ2444" s="11"/>
      <c r="BR2444" s="16" t="str">
        <v>0- Port Costs</v>
      </c>
      <c r="BV2444" s="16" t="str">
        <v>0- Port Value</v>
      </c>
      <c r="BW2444" s="11"/>
      <c r="BX2444" s="16" t="str">
        <v>0</v>
      </c>
    </row>
    <row r="2445" spans="8:76" hidden="1" outlineLevel="1" x14ac:dyDescent="0.3">
      <c r="H2445" s="16" t="str">
        <v>0 - BM Costs</v>
      </c>
      <c r="L2445" s="16" t="str">
        <v>0 - BM Port</v>
      </c>
      <c r="N2445" s="16" t="str">
        <v>0 - Port Assets</v>
      </c>
      <c r="O2445" s="11"/>
      <c r="P2445" s="11"/>
      <c r="Q2445" s="11"/>
      <c r="R2445" s="11"/>
      <c r="S2445" s="11"/>
      <c r="T2445" s="11"/>
      <c r="U2445" s="11"/>
      <c r="V2445" s="11"/>
      <c r="W2445" s="11"/>
      <c r="X2445" s="11"/>
      <c r="Y2445" s="11"/>
      <c r="Z2445" s="11"/>
      <c r="AA2445" s="11"/>
      <c r="AB2445" s="11"/>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c r="BC2445" s="11"/>
      <c r="BD2445" s="11"/>
      <c r="BE2445" s="11"/>
      <c r="BF2445" s="11"/>
      <c r="BG2445" s="11"/>
      <c r="BH2445" s="11"/>
      <c r="BI2445" s="11"/>
      <c r="BJ2445" s="11"/>
      <c r="BK2445" s="11"/>
      <c r="BL2445" s="11"/>
      <c r="BM2445" s="11"/>
      <c r="BN2445" s="11"/>
      <c r="BO2445" s="11"/>
      <c r="BP2445" s="11"/>
      <c r="BQ2445" s="11"/>
      <c r="BR2445" s="16" t="str">
        <v>0- Port Costs</v>
      </c>
      <c r="BV2445" s="16" t="str">
        <v>0- Port Value</v>
      </c>
      <c r="BW2445" s="11"/>
      <c r="BX2445" s="16" t="str">
        <v>0</v>
      </c>
    </row>
    <row r="2446" spans="8:76" hidden="1" outlineLevel="1" x14ac:dyDescent="0.3">
      <c r="H2446" s="16" t="str">
        <v>0 - BM Costs</v>
      </c>
      <c r="L2446" s="16" t="str">
        <v>0 - BM Port</v>
      </c>
      <c r="N2446" s="16" t="str">
        <v>0 - Port Assets</v>
      </c>
      <c r="O2446" s="11"/>
      <c r="P2446" s="11"/>
      <c r="Q2446" s="11"/>
      <c r="R2446" s="11"/>
      <c r="S2446" s="11"/>
      <c r="T2446" s="11"/>
      <c r="U2446" s="11"/>
      <c r="V2446" s="11"/>
      <c r="W2446" s="11"/>
      <c r="X2446" s="11"/>
      <c r="Y2446" s="11"/>
      <c r="Z2446" s="11"/>
      <c r="AA2446" s="11"/>
      <c r="AB2446" s="11"/>
      <c r="AC2446" s="11"/>
      <c r="AD2446" s="11"/>
      <c r="AE2446" s="11"/>
      <c r="AF2446" s="11"/>
      <c r="AG2446" s="11"/>
      <c r="AH2446" s="11"/>
      <c r="AI2446" s="11"/>
      <c r="AJ2446" s="11"/>
      <c r="AK2446" s="11"/>
      <c r="AL2446" s="11"/>
      <c r="AM2446" s="11"/>
      <c r="AN2446" s="11"/>
      <c r="AO2446" s="11"/>
      <c r="AP2446" s="11"/>
      <c r="AQ2446" s="11"/>
      <c r="AR2446" s="11"/>
      <c r="AS2446" s="11"/>
      <c r="AT2446" s="11"/>
      <c r="AU2446" s="11"/>
      <c r="AV2446" s="11"/>
      <c r="AW2446" s="11"/>
      <c r="AX2446" s="11"/>
      <c r="AY2446" s="11"/>
      <c r="AZ2446" s="11"/>
      <c r="BA2446" s="11"/>
      <c r="BB2446" s="11"/>
      <c r="BC2446" s="11"/>
      <c r="BD2446" s="11"/>
      <c r="BE2446" s="11"/>
      <c r="BF2446" s="11"/>
      <c r="BG2446" s="11"/>
      <c r="BH2446" s="11"/>
      <c r="BI2446" s="11"/>
      <c r="BJ2446" s="11"/>
      <c r="BK2446" s="11"/>
      <c r="BL2446" s="11"/>
      <c r="BM2446" s="11"/>
      <c r="BN2446" s="11"/>
      <c r="BO2446" s="11"/>
      <c r="BP2446" s="11"/>
      <c r="BQ2446" s="11"/>
      <c r="BR2446" s="16" t="str">
        <v>0- Port Costs</v>
      </c>
      <c r="BV2446" s="16" t="str">
        <v>0- Port Value</v>
      </c>
      <c r="BW2446" s="11"/>
      <c r="BX2446" s="16" t="str">
        <v>0</v>
      </c>
    </row>
    <row r="2447" spans="8:76" hidden="1" outlineLevel="1" x14ac:dyDescent="0.3">
      <c r="H2447" s="16" t="str">
        <v>0 - BM Costs</v>
      </c>
      <c r="L2447" s="16" t="str">
        <v>0 - BM Port</v>
      </c>
      <c r="N2447" s="16" t="str">
        <v>0 - Port Assets</v>
      </c>
      <c r="O2447" s="11"/>
      <c r="P2447" s="11"/>
      <c r="Q2447" s="11"/>
      <c r="R2447" s="11"/>
      <c r="S2447" s="11"/>
      <c r="T2447" s="11"/>
      <c r="U2447" s="11"/>
      <c r="V2447" s="11"/>
      <c r="W2447" s="11"/>
      <c r="X2447" s="11"/>
      <c r="Y2447" s="11"/>
      <c r="Z2447" s="11"/>
      <c r="AA2447" s="11"/>
      <c r="AB2447" s="11"/>
      <c r="AC2447" s="11"/>
      <c r="AD2447" s="11"/>
      <c r="AE2447" s="11"/>
      <c r="AF2447" s="11"/>
      <c r="AG2447" s="11"/>
      <c r="AH2447" s="11"/>
      <c r="AI2447" s="11"/>
      <c r="AJ2447" s="11"/>
      <c r="AK2447" s="11"/>
      <c r="AL2447" s="11"/>
      <c r="AM2447" s="11"/>
      <c r="AN2447" s="11"/>
      <c r="AO2447" s="11"/>
      <c r="AP2447" s="11"/>
      <c r="AQ2447" s="11"/>
      <c r="AR2447" s="11"/>
      <c r="AS2447" s="11"/>
      <c r="AT2447" s="11"/>
      <c r="AU2447" s="11"/>
      <c r="AV2447" s="11"/>
      <c r="AW2447" s="11"/>
      <c r="AX2447" s="11"/>
      <c r="AY2447" s="11"/>
      <c r="AZ2447" s="11"/>
      <c r="BA2447" s="11"/>
      <c r="BB2447" s="11"/>
      <c r="BC2447" s="11"/>
      <c r="BD2447" s="11"/>
      <c r="BE2447" s="11"/>
      <c r="BF2447" s="11"/>
      <c r="BG2447" s="11"/>
      <c r="BH2447" s="11"/>
      <c r="BI2447" s="11"/>
      <c r="BJ2447" s="11"/>
      <c r="BK2447" s="11"/>
      <c r="BL2447" s="11"/>
      <c r="BM2447" s="11"/>
      <c r="BN2447" s="11"/>
      <c r="BO2447" s="11"/>
      <c r="BP2447" s="11"/>
      <c r="BQ2447" s="11"/>
      <c r="BR2447" s="16" t="str">
        <v>0- Port Costs</v>
      </c>
      <c r="BV2447" s="16" t="str">
        <v>0- Port Value</v>
      </c>
      <c r="BW2447" s="11"/>
      <c r="BX2447" s="16" t="str">
        <v>0</v>
      </c>
    </row>
    <row r="2448" spans="8:76" hidden="1" outlineLevel="1" x14ac:dyDescent="0.3">
      <c r="H2448" s="16" t="str">
        <v>0 - BM Costs</v>
      </c>
      <c r="L2448" s="16" t="str">
        <v>0 - BM Port</v>
      </c>
      <c r="N2448" s="16" t="str">
        <v>0 - Port Assets</v>
      </c>
      <c r="O2448" s="11"/>
      <c r="P2448" s="11"/>
      <c r="Q2448" s="11"/>
      <c r="R2448" s="11"/>
      <c r="S2448" s="11"/>
      <c r="T2448" s="11"/>
      <c r="U2448" s="11"/>
      <c r="V2448" s="11"/>
      <c r="W2448" s="11"/>
      <c r="X2448" s="11"/>
      <c r="Y2448" s="11"/>
      <c r="Z2448" s="11"/>
      <c r="AA2448" s="11"/>
      <c r="AB2448" s="11"/>
      <c r="AC2448" s="11"/>
      <c r="AD2448" s="11"/>
      <c r="AE2448" s="11"/>
      <c r="AF2448" s="11"/>
      <c r="AG2448" s="11"/>
      <c r="AH2448" s="11"/>
      <c r="AI2448" s="11"/>
      <c r="AJ2448" s="11"/>
      <c r="AK2448" s="11"/>
      <c r="AL2448" s="11"/>
      <c r="AM2448" s="11"/>
      <c r="AN2448" s="11"/>
      <c r="AO2448" s="11"/>
      <c r="AP2448" s="11"/>
      <c r="AQ2448" s="11"/>
      <c r="AR2448" s="11"/>
      <c r="AS2448" s="11"/>
      <c r="AT2448" s="11"/>
      <c r="AU2448" s="11"/>
      <c r="AV2448" s="11"/>
      <c r="AW2448" s="11"/>
      <c r="AX2448" s="11"/>
      <c r="AY2448" s="11"/>
      <c r="AZ2448" s="11"/>
      <c r="BA2448" s="11"/>
      <c r="BB2448" s="11"/>
      <c r="BC2448" s="11"/>
      <c r="BD2448" s="11"/>
      <c r="BE2448" s="11"/>
      <c r="BF2448" s="11"/>
      <c r="BG2448" s="11"/>
      <c r="BH2448" s="11"/>
      <c r="BI2448" s="11"/>
      <c r="BJ2448" s="11"/>
      <c r="BK2448" s="11"/>
      <c r="BL2448" s="11"/>
      <c r="BM2448" s="11"/>
      <c r="BN2448" s="11"/>
      <c r="BO2448" s="11"/>
      <c r="BP2448" s="11"/>
      <c r="BQ2448" s="11"/>
      <c r="BR2448" s="16" t="str">
        <v>0- Port Costs</v>
      </c>
      <c r="BV2448" s="16" t="str">
        <v>0- Port Value</v>
      </c>
      <c r="BW2448" s="11"/>
      <c r="BX2448" s="16" t="str">
        <v>0</v>
      </c>
    </row>
    <row r="2449" spans="8:76" hidden="1" outlineLevel="1" x14ac:dyDescent="0.3">
      <c r="H2449" s="16" t="str">
        <v>0 - BM Costs</v>
      </c>
      <c r="L2449" s="16" t="str">
        <v>0 - BM Port</v>
      </c>
      <c r="N2449" s="16" t="str">
        <v>0 - Port Assets</v>
      </c>
      <c r="O2449" s="11"/>
      <c r="P2449" s="11"/>
      <c r="Q2449" s="11"/>
      <c r="R2449" s="11"/>
      <c r="S2449" s="11"/>
      <c r="T2449" s="11"/>
      <c r="U2449" s="11"/>
      <c r="V2449" s="11"/>
      <c r="W2449" s="11"/>
      <c r="X2449" s="11"/>
      <c r="Y2449" s="11"/>
      <c r="Z2449" s="11"/>
      <c r="AA2449" s="11"/>
      <c r="AB2449" s="11"/>
      <c r="AC2449" s="11"/>
      <c r="AD2449" s="11"/>
      <c r="AE2449" s="11"/>
      <c r="AF2449" s="11"/>
      <c r="AG2449" s="11"/>
      <c r="AH2449" s="11"/>
      <c r="AI2449" s="11"/>
      <c r="AJ2449" s="11"/>
      <c r="AK2449" s="11"/>
      <c r="AL2449" s="11"/>
      <c r="AM2449" s="11"/>
      <c r="AN2449" s="11"/>
      <c r="AO2449" s="11"/>
      <c r="AP2449" s="11"/>
      <c r="AQ2449" s="11"/>
      <c r="AR2449" s="11"/>
      <c r="AS2449" s="11"/>
      <c r="AT2449" s="11"/>
      <c r="AU2449" s="11"/>
      <c r="AV2449" s="11"/>
      <c r="AW2449" s="11"/>
      <c r="AX2449" s="11"/>
      <c r="AY2449" s="11"/>
      <c r="AZ2449" s="11"/>
      <c r="BA2449" s="11"/>
      <c r="BB2449" s="11"/>
      <c r="BC2449" s="11"/>
      <c r="BD2449" s="11"/>
      <c r="BE2449" s="11"/>
      <c r="BF2449" s="11"/>
      <c r="BG2449" s="11"/>
      <c r="BH2449" s="11"/>
      <c r="BI2449" s="11"/>
      <c r="BJ2449" s="11"/>
      <c r="BK2449" s="11"/>
      <c r="BL2449" s="11"/>
      <c r="BM2449" s="11"/>
      <c r="BN2449" s="11"/>
      <c r="BO2449" s="11"/>
      <c r="BP2449" s="11"/>
      <c r="BQ2449" s="11"/>
      <c r="BR2449" s="16" t="str">
        <v>0- Port Costs</v>
      </c>
      <c r="BV2449" s="16" t="str">
        <v>0- Port Value</v>
      </c>
      <c r="BW2449" s="11"/>
      <c r="BX2449" s="16" t="str">
        <v>0</v>
      </c>
    </row>
    <row r="2450" spans="8:76" hidden="1" outlineLevel="1" x14ac:dyDescent="0.3">
      <c r="H2450" s="16" t="str">
        <v>0 - BM Costs</v>
      </c>
      <c r="L2450" s="16" t="str">
        <v>0 - BM Port</v>
      </c>
      <c r="N2450" s="16" t="str">
        <v>0 - Port Assets</v>
      </c>
      <c r="O2450" s="11"/>
      <c r="P2450" s="11"/>
      <c r="Q2450" s="11"/>
      <c r="R2450" s="11"/>
      <c r="S2450" s="11"/>
      <c r="T2450" s="11"/>
      <c r="U2450" s="11"/>
      <c r="V2450" s="11"/>
      <c r="W2450" s="11"/>
      <c r="X2450" s="11"/>
      <c r="Y2450" s="11"/>
      <c r="Z2450" s="11"/>
      <c r="AA2450" s="11"/>
      <c r="AB2450" s="11"/>
      <c r="AC2450" s="11"/>
      <c r="AD2450" s="11"/>
      <c r="AE2450" s="11"/>
      <c r="AF2450" s="11"/>
      <c r="AG2450" s="11"/>
      <c r="AH2450" s="11"/>
      <c r="AI2450" s="11"/>
      <c r="AJ2450" s="11"/>
      <c r="AK2450" s="11"/>
      <c r="AL2450" s="11"/>
      <c r="AM2450" s="11"/>
      <c r="AN2450" s="11"/>
      <c r="AO2450" s="11"/>
      <c r="AP2450" s="11"/>
      <c r="AQ2450" s="11"/>
      <c r="AR2450" s="11"/>
      <c r="AS2450" s="11"/>
      <c r="AT2450" s="11"/>
      <c r="AU2450" s="11"/>
      <c r="AV2450" s="11"/>
      <c r="AW2450" s="11"/>
      <c r="AX2450" s="11"/>
      <c r="AY2450" s="11"/>
      <c r="AZ2450" s="11"/>
      <c r="BA2450" s="11"/>
      <c r="BB2450" s="11"/>
      <c r="BC2450" s="11"/>
      <c r="BD2450" s="11"/>
      <c r="BE2450" s="11"/>
      <c r="BF2450" s="11"/>
      <c r="BG2450" s="11"/>
      <c r="BH2450" s="11"/>
      <c r="BI2450" s="11"/>
      <c r="BJ2450" s="11"/>
      <c r="BK2450" s="11"/>
      <c r="BL2450" s="11"/>
      <c r="BM2450" s="11"/>
      <c r="BN2450" s="11"/>
      <c r="BO2450" s="11"/>
      <c r="BP2450" s="11"/>
      <c r="BQ2450" s="11"/>
      <c r="BR2450" s="16" t="str">
        <v>0- Port Costs</v>
      </c>
      <c r="BV2450" s="16" t="str">
        <v>0- Port Value</v>
      </c>
      <c r="BW2450" s="11"/>
      <c r="BX2450" s="16" t="str">
        <v>0</v>
      </c>
    </row>
    <row r="2451" spans="8:76" hidden="1" outlineLevel="1" x14ac:dyDescent="0.3">
      <c r="H2451" s="16" t="str">
        <v>0 - BM Costs</v>
      </c>
      <c r="L2451" s="16" t="str">
        <v>0 - BM Port</v>
      </c>
      <c r="N2451" s="16" t="str">
        <v>0 - Port Assets</v>
      </c>
      <c r="O2451" s="11"/>
      <c r="P2451" s="11"/>
      <c r="Q2451" s="11"/>
      <c r="R2451" s="11"/>
      <c r="S2451" s="11"/>
      <c r="T2451" s="11"/>
      <c r="U2451" s="11"/>
      <c r="V2451" s="11"/>
      <c r="W2451" s="11"/>
      <c r="X2451" s="11"/>
      <c r="Y2451" s="11"/>
      <c r="Z2451" s="11"/>
      <c r="AA2451" s="11"/>
      <c r="AB2451" s="11"/>
      <c r="AC2451" s="11"/>
      <c r="AD2451" s="11"/>
      <c r="AE2451" s="11"/>
      <c r="AF2451" s="11"/>
      <c r="AG2451" s="11"/>
      <c r="AH2451" s="11"/>
      <c r="AI2451" s="11"/>
      <c r="AJ2451" s="11"/>
      <c r="AK2451" s="11"/>
      <c r="AL2451" s="11"/>
      <c r="AM2451" s="11"/>
      <c r="AN2451" s="11"/>
      <c r="AO2451" s="11"/>
      <c r="AP2451" s="11"/>
      <c r="AQ2451" s="11"/>
      <c r="AR2451" s="11"/>
      <c r="AS2451" s="11"/>
      <c r="AT2451" s="11"/>
      <c r="AU2451" s="11"/>
      <c r="AV2451" s="11"/>
      <c r="AW2451" s="11"/>
      <c r="AX2451" s="11"/>
      <c r="AY2451" s="11"/>
      <c r="AZ2451" s="11"/>
      <c r="BA2451" s="11"/>
      <c r="BB2451" s="11"/>
      <c r="BC2451" s="11"/>
      <c r="BD2451" s="11"/>
      <c r="BE2451" s="11"/>
      <c r="BF2451" s="11"/>
      <c r="BG2451" s="11"/>
      <c r="BH2451" s="11"/>
      <c r="BI2451" s="11"/>
      <c r="BJ2451" s="11"/>
      <c r="BK2451" s="11"/>
      <c r="BL2451" s="11"/>
      <c r="BM2451" s="11"/>
      <c r="BN2451" s="11"/>
      <c r="BO2451" s="11"/>
      <c r="BP2451" s="11"/>
      <c r="BQ2451" s="11"/>
      <c r="BR2451" s="16" t="str">
        <v>0- Port Costs</v>
      </c>
      <c r="BV2451" s="16" t="str">
        <v>0- Port Value</v>
      </c>
      <c r="BW2451" s="11"/>
      <c r="BX2451" s="16" t="str">
        <v>0</v>
      </c>
    </row>
    <row r="2452" spans="8:76" hidden="1" outlineLevel="1" x14ac:dyDescent="0.3">
      <c r="H2452" s="16" t="str">
        <v>0 - BM Costs</v>
      </c>
      <c r="L2452" s="16" t="str">
        <v>0 - BM Port</v>
      </c>
      <c r="N2452" s="16" t="str">
        <v>0 - Port Assets</v>
      </c>
      <c r="O2452" s="11"/>
      <c r="P2452" s="11"/>
      <c r="Q2452" s="11"/>
      <c r="R2452" s="11"/>
      <c r="S2452" s="11"/>
      <c r="T2452" s="11"/>
      <c r="U2452" s="11"/>
      <c r="V2452" s="11"/>
      <c r="W2452" s="11"/>
      <c r="X2452" s="11"/>
      <c r="Y2452" s="11"/>
      <c r="Z2452" s="11"/>
      <c r="AA2452" s="11"/>
      <c r="AB2452" s="11"/>
      <c r="AC2452" s="11"/>
      <c r="AD2452" s="11"/>
      <c r="AE2452" s="11"/>
      <c r="AF2452" s="11"/>
      <c r="AG2452" s="11"/>
      <c r="AH2452" s="11"/>
      <c r="AI2452" s="11"/>
      <c r="AJ2452" s="11"/>
      <c r="AK2452" s="11"/>
      <c r="AL2452" s="11"/>
      <c r="AM2452" s="11"/>
      <c r="AN2452" s="11"/>
      <c r="AO2452" s="11"/>
      <c r="AP2452" s="11"/>
      <c r="AQ2452" s="11"/>
      <c r="AR2452" s="11"/>
      <c r="AS2452" s="11"/>
      <c r="AT2452" s="11"/>
      <c r="AU2452" s="11"/>
      <c r="AV2452" s="11"/>
      <c r="AW2452" s="11"/>
      <c r="AX2452" s="11"/>
      <c r="AY2452" s="11"/>
      <c r="AZ2452" s="11"/>
      <c r="BA2452" s="11"/>
      <c r="BB2452" s="11"/>
      <c r="BC2452" s="11"/>
      <c r="BD2452" s="11"/>
      <c r="BE2452" s="11"/>
      <c r="BF2452" s="11"/>
      <c r="BG2452" s="11"/>
      <c r="BH2452" s="11"/>
      <c r="BI2452" s="11"/>
      <c r="BJ2452" s="11"/>
      <c r="BK2452" s="11"/>
      <c r="BL2452" s="11"/>
      <c r="BM2452" s="11"/>
      <c r="BN2452" s="11"/>
      <c r="BO2452" s="11"/>
      <c r="BP2452" s="11"/>
      <c r="BQ2452" s="11"/>
      <c r="BR2452" s="16" t="str">
        <v>0- Port Costs</v>
      </c>
      <c r="BV2452" s="16" t="str">
        <v>0- Port Value</v>
      </c>
      <c r="BW2452" s="11"/>
      <c r="BX2452" s="16" t="str">
        <v>0</v>
      </c>
    </row>
    <row r="2453" spans="8:76" hidden="1" outlineLevel="1" x14ac:dyDescent="0.3">
      <c r="H2453" s="16" t="str">
        <v>0 - BM Costs</v>
      </c>
      <c r="L2453" s="16" t="str">
        <v>0 - BM Port</v>
      </c>
      <c r="N2453" s="16" t="str">
        <v>0 - Port Assets</v>
      </c>
      <c r="O2453" s="11"/>
      <c r="P2453" s="11"/>
      <c r="Q2453" s="11"/>
      <c r="R2453" s="11"/>
      <c r="S2453" s="11"/>
      <c r="T2453" s="11"/>
      <c r="U2453" s="11"/>
      <c r="V2453" s="11"/>
      <c r="W2453" s="11"/>
      <c r="X2453" s="11"/>
      <c r="Y2453" s="11"/>
      <c r="Z2453" s="11"/>
      <c r="AA2453" s="11"/>
      <c r="AB2453" s="11"/>
      <c r="AC2453" s="11"/>
      <c r="AD2453" s="11"/>
      <c r="AE2453" s="11"/>
      <c r="AF2453" s="11"/>
      <c r="AG2453" s="11"/>
      <c r="AH2453" s="11"/>
      <c r="AI2453" s="11"/>
      <c r="AJ2453" s="11"/>
      <c r="AK2453" s="11"/>
      <c r="AL2453" s="11"/>
      <c r="AM2453" s="11"/>
      <c r="AN2453" s="11"/>
      <c r="AO2453" s="11"/>
      <c r="AP2453" s="11"/>
      <c r="AQ2453" s="11"/>
      <c r="AR2453" s="11"/>
      <c r="AS2453" s="11"/>
      <c r="AT2453" s="11"/>
      <c r="AU2453" s="11"/>
      <c r="AV2453" s="11"/>
      <c r="AW2453" s="11"/>
      <c r="AX2453" s="11"/>
      <c r="AY2453" s="11"/>
      <c r="AZ2453" s="11"/>
      <c r="BA2453" s="11"/>
      <c r="BB2453" s="11"/>
      <c r="BC2453" s="11"/>
      <c r="BD2453" s="11"/>
      <c r="BE2453" s="11"/>
      <c r="BF2453" s="11"/>
      <c r="BG2453" s="11"/>
      <c r="BH2453" s="11"/>
      <c r="BI2453" s="11"/>
      <c r="BJ2453" s="11"/>
      <c r="BK2453" s="11"/>
      <c r="BL2453" s="11"/>
      <c r="BM2453" s="11"/>
      <c r="BN2453" s="11"/>
      <c r="BO2453" s="11"/>
      <c r="BP2453" s="11"/>
      <c r="BQ2453" s="11"/>
      <c r="BR2453" s="16" t="str">
        <v>0- Port Costs</v>
      </c>
      <c r="BV2453" s="16" t="str">
        <v>0- Port Value</v>
      </c>
      <c r="BW2453" s="11"/>
      <c r="BX2453" s="16" t="str">
        <v>0</v>
      </c>
    </row>
    <row r="2454" spans="8:76" hidden="1" outlineLevel="1" x14ac:dyDescent="0.3">
      <c r="H2454" s="16" t="str">
        <v>0 - BM Costs</v>
      </c>
      <c r="L2454" s="16" t="str">
        <v>0 - BM Port</v>
      </c>
      <c r="N2454" s="16" t="str">
        <v>0 - Port Assets</v>
      </c>
      <c r="O2454" s="11"/>
      <c r="P2454" s="11"/>
      <c r="Q2454" s="11"/>
      <c r="R2454" s="11"/>
      <c r="S2454" s="11"/>
      <c r="T2454" s="11"/>
      <c r="U2454" s="11"/>
      <c r="V2454" s="11"/>
      <c r="W2454" s="11"/>
      <c r="X2454" s="11"/>
      <c r="Y2454" s="11"/>
      <c r="Z2454" s="11"/>
      <c r="AA2454" s="11"/>
      <c r="AB2454" s="11"/>
      <c r="AC2454" s="11"/>
      <c r="AD2454" s="11"/>
      <c r="AE2454" s="11"/>
      <c r="AF2454" s="11"/>
      <c r="AG2454" s="11"/>
      <c r="AH2454" s="11"/>
      <c r="AI2454" s="11"/>
      <c r="AJ2454" s="11"/>
      <c r="AK2454" s="11"/>
      <c r="AL2454" s="11"/>
      <c r="AM2454" s="11"/>
      <c r="AN2454" s="11"/>
      <c r="AO2454" s="11"/>
      <c r="AP2454" s="11"/>
      <c r="AQ2454" s="11"/>
      <c r="AR2454" s="11"/>
      <c r="AS2454" s="11"/>
      <c r="AT2454" s="11"/>
      <c r="AU2454" s="11"/>
      <c r="AV2454" s="11"/>
      <c r="AW2454" s="11"/>
      <c r="AX2454" s="11"/>
      <c r="AY2454" s="11"/>
      <c r="AZ2454" s="11"/>
      <c r="BA2454" s="11"/>
      <c r="BB2454" s="11"/>
      <c r="BC2454" s="11"/>
      <c r="BD2454" s="11"/>
      <c r="BE2454" s="11"/>
      <c r="BF2454" s="11"/>
      <c r="BG2454" s="11"/>
      <c r="BH2454" s="11"/>
      <c r="BI2454" s="11"/>
      <c r="BJ2454" s="11"/>
      <c r="BK2454" s="11"/>
      <c r="BL2454" s="11"/>
      <c r="BM2454" s="11"/>
      <c r="BN2454" s="11"/>
      <c r="BO2454" s="11"/>
      <c r="BP2454" s="11"/>
      <c r="BQ2454" s="11"/>
      <c r="BR2454" s="16" t="str">
        <v>0- Port Costs</v>
      </c>
      <c r="BV2454" s="16" t="str">
        <v>0- Port Value</v>
      </c>
      <c r="BW2454" s="11"/>
      <c r="BX2454" s="16" t="str">
        <v>0</v>
      </c>
    </row>
    <row r="2455" spans="8:76" hidden="1" outlineLevel="1" x14ac:dyDescent="0.3">
      <c r="H2455" s="16" t="str">
        <v>0 - BM Costs</v>
      </c>
      <c r="L2455" s="16" t="str">
        <v>0 - BM Port</v>
      </c>
      <c r="N2455" s="16" t="str">
        <v>0 - Port Assets</v>
      </c>
      <c r="O2455" s="11"/>
      <c r="P2455" s="11"/>
      <c r="Q2455" s="11"/>
      <c r="R2455" s="11"/>
      <c r="S2455" s="11"/>
      <c r="T2455" s="11"/>
      <c r="U2455" s="11"/>
      <c r="V2455" s="11"/>
      <c r="W2455" s="11"/>
      <c r="X2455" s="11"/>
      <c r="Y2455" s="11"/>
      <c r="Z2455" s="11"/>
      <c r="AA2455" s="11"/>
      <c r="AB2455" s="11"/>
      <c r="AC2455" s="11"/>
      <c r="AD2455" s="11"/>
      <c r="AE2455" s="11"/>
      <c r="AF2455" s="11"/>
      <c r="AG2455" s="11"/>
      <c r="AH2455" s="11"/>
      <c r="AI2455" s="11"/>
      <c r="AJ2455" s="11"/>
      <c r="AK2455" s="11"/>
      <c r="AL2455" s="11"/>
      <c r="AM2455" s="11"/>
      <c r="AN2455" s="11"/>
      <c r="AO2455" s="11"/>
      <c r="AP2455" s="11"/>
      <c r="AQ2455" s="11"/>
      <c r="AR2455" s="11"/>
      <c r="AS2455" s="11"/>
      <c r="AT2455" s="11"/>
      <c r="AU2455" s="11"/>
      <c r="AV2455" s="11"/>
      <c r="AW2455" s="11"/>
      <c r="AX2455" s="11"/>
      <c r="AY2455" s="11"/>
      <c r="AZ2455" s="11"/>
      <c r="BA2455" s="11"/>
      <c r="BB2455" s="11"/>
      <c r="BC2455" s="11"/>
      <c r="BD2455" s="11"/>
      <c r="BE2455" s="11"/>
      <c r="BF2455" s="11"/>
      <c r="BG2455" s="11"/>
      <c r="BH2455" s="11"/>
      <c r="BI2455" s="11"/>
      <c r="BJ2455" s="11"/>
      <c r="BK2455" s="11"/>
      <c r="BL2455" s="11"/>
      <c r="BM2455" s="11"/>
      <c r="BN2455" s="11"/>
      <c r="BO2455" s="11"/>
      <c r="BP2455" s="11"/>
      <c r="BQ2455" s="11"/>
      <c r="BR2455" s="16" t="str">
        <v>0- Port Costs</v>
      </c>
      <c r="BV2455" s="16" t="str">
        <v>0- Port Value</v>
      </c>
      <c r="BW2455" s="11"/>
      <c r="BX2455" s="16" t="str">
        <v>0</v>
      </c>
    </row>
    <row r="2456" spans="8:76" hidden="1" outlineLevel="1" x14ac:dyDescent="0.3">
      <c r="H2456" s="16" t="str">
        <v>0 - BM Costs</v>
      </c>
      <c r="L2456" s="16" t="str">
        <v>0 - BM Port</v>
      </c>
      <c r="N2456" s="16" t="str">
        <v>0 - Port Assets</v>
      </c>
      <c r="O2456" s="11"/>
      <c r="P2456" s="11"/>
      <c r="Q2456" s="11"/>
      <c r="R2456" s="11"/>
      <c r="S2456" s="11"/>
      <c r="T2456" s="11"/>
      <c r="U2456" s="11"/>
      <c r="V2456" s="11"/>
      <c r="W2456" s="11"/>
      <c r="X2456" s="11"/>
      <c r="Y2456" s="11"/>
      <c r="Z2456" s="11"/>
      <c r="AA2456" s="11"/>
      <c r="AB2456" s="11"/>
      <c r="AC2456" s="11"/>
      <c r="AD2456" s="11"/>
      <c r="AE2456" s="11"/>
      <c r="AF2456" s="11"/>
      <c r="AG2456" s="11"/>
      <c r="AH2456" s="11"/>
      <c r="AI2456" s="11"/>
      <c r="AJ2456" s="11"/>
      <c r="AK2456" s="11"/>
      <c r="AL2456" s="11"/>
      <c r="AM2456" s="11"/>
      <c r="AN2456" s="11"/>
      <c r="AO2456" s="11"/>
      <c r="AP2456" s="11"/>
      <c r="AQ2456" s="11"/>
      <c r="AR2456" s="11"/>
      <c r="AS2456" s="11"/>
      <c r="AT2456" s="11"/>
      <c r="AU2456" s="11"/>
      <c r="AV2456" s="11"/>
      <c r="AW2456" s="11"/>
      <c r="AX2456" s="11"/>
      <c r="AY2456" s="11"/>
      <c r="AZ2456" s="11"/>
      <c r="BA2456" s="11"/>
      <c r="BB2456" s="11"/>
      <c r="BC2456" s="11"/>
      <c r="BD2456" s="11"/>
      <c r="BE2456" s="11"/>
      <c r="BF2456" s="11"/>
      <c r="BG2456" s="11"/>
      <c r="BH2456" s="11"/>
      <c r="BI2456" s="11"/>
      <c r="BJ2456" s="11"/>
      <c r="BK2456" s="11"/>
      <c r="BL2456" s="11"/>
      <c r="BM2456" s="11"/>
      <c r="BN2456" s="11"/>
      <c r="BO2456" s="11"/>
      <c r="BP2456" s="11"/>
      <c r="BQ2456" s="11"/>
      <c r="BR2456" s="16" t="str">
        <v>0- Port Costs</v>
      </c>
      <c r="BV2456" s="16" t="str">
        <v>0- Port Value</v>
      </c>
      <c r="BW2456" s="11"/>
      <c r="BX2456" s="16" t="str">
        <v>0</v>
      </c>
    </row>
    <row r="2457" spans="8:76" hidden="1" outlineLevel="1" x14ac:dyDescent="0.3">
      <c r="H2457" s="16" t="str">
        <v>0 - BM Costs</v>
      </c>
      <c r="L2457" s="16" t="str">
        <v>0 - BM Port</v>
      </c>
      <c r="N2457" s="16" t="str">
        <v>0 - Port Assets</v>
      </c>
      <c r="O2457" s="11"/>
      <c r="P2457" s="11"/>
      <c r="Q2457" s="11"/>
      <c r="R2457" s="11"/>
      <c r="S2457" s="11"/>
      <c r="T2457" s="11"/>
      <c r="U2457" s="11"/>
      <c r="V2457" s="11"/>
      <c r="W2457" s="11"/>
      <c r="X2457" s="11"/>
      <c r="Y2457" s="11"/>
      <c r="Z2457" s="11"/>
      <c r="AA2457" s="11"/>
      <c r="AB2457" s="11"/>
      <c r="AC2457" s="11"/>
      <c r="AD2457" s="11"/>
      <c r="AE2457" s="11"/>
      <c r="AF2457" s="11"/>
      <c r="AG2457" s="11"/>
      <c r="AH2457" s="11"/>
      <c r="AI2457" s="11"/>
      <c r="AJ2457" s="11"/>
      <c r="AK2457" s="11"/>
      <c r="AL2457" s="11"/>
      <c r="AM2457" s="11"/>
      <c r="AN2457" s="11"/>
      <c r="AO2457" s="11"/>
      <c r="AP2457" s="11"/>
      <c r="AQ2457" s="11"/>
      <c r="AR2457" s="11"/>
      <c r="AS2457" s="11"/>
      <c r="AT2457" s="11"/>
      <c r="AU2457" s="11"/>
      <c r="AV2457" s="11"/>
      <c r="AW2457" s="11"/>
      <c r="AX2457" s="11"/>
      <c r="AY2457" s="11"/>
      <c r="AZ2457" s="11"/>
      <c r="BA2457" s="11"/>
      <c r="BB2457" s="11"/>
      <c r="BC2457" s="11"/>
      <c r="BD2457" s="11"/>
      <c r="BE2457" s="11"/>
      <c r="BF2457" s="11"/>
      <c r="BG2457" s="11"/>
      <c r="BH2457" s="11"/>
      <c r="BI2457" s="11"/>
      <c r="BJ2457" s="11"/>
      <c r="BK2457" s="11"/>
      <c r="BL2457" s="11"/>
      <c r="BM2457" s="11"/>
      <c r="BN2457" s="11"/>
      <c r="BO2457" s="11"/>
      <c r="BP2457" s="11"/>
      <c r="BQ2457" s="11"/>
      <c r="BR2457" s="16" t="str">
        <v>0- Port Costs</v>
      </c>
      <c r="BV2457" s="16" t="str">
        <v>0- Port Value</v>
      </c>
      <c r="BW2457" s="11"/>
      <c r="BX2457" s="16" t="str">
        <v>0</v>
      </c>
    </row>
    <row r="2458" spans="8:76" hidden="1" outlineLevel="1" x14ac:dyDescent="0.3">
      <c r="H2458" s="16" t="str">
        <v>0 - BM Costs</v>
      </c>
      <c r="L2458" s="16" t="str">
        <v>0 - BM Port</v>
      </c>
      <c r="N2458" s="16" t="str">
        <v>0 - Port Assets</v>
      </c>
      <c r="O2458" s="11"/>
      <c r="P2458" s="11"/>
      <c r="Q2458" s="11"/>
      <c r="R2458" s="11"/>
      <c r="S2458" s="11"/>
      <c r="T2458" s="11"/>
      <c r="U2458" s="11"/>
      <c r="V2458" s="11"/>
      <c r="W2458" s="11"/>
      <c r="X2458" s="11"/>
      <c r="Y2458" s="11"/>
      <c r="Z2458" s="11"/>
      <c r="AA2458" s="11"/>
      <c r="AB2458" s="11"/>
      <c r="AC2458" s="11"/>
      <c r="AD2458" s="11"/>
      <c r="AE2458" s="11"/>
      <c r="AF2458" s="11"/>
      <c r="AG2458" s="11"/>
      <c r="AH2458" s="11"/>
      <c r="AI2458" s="11"/>
      <c r="AJ2458" s="11"/>
      <c r="AK2458" s="11"/>
      <c r="AL2458" s="11"/>
      <c r="AM2458" s="11"/>
      <c r="AN2458" s="11"/>
      <c r="AO2458" s="11"/>
      <c r="AP2458" s="11"/>
      <c r="AQ2458" s="11"/>
      <c r="AR2458" s="11"/>
      <c r="AS2458" s="11"/>
      <c r="AT2458" s="11"/>
      <c r="AU2458" s="11"/>
      <c r="AV2458" s="11"/>
      <c r="AW2458" s="11"/>
      <c r="AX2458" s="11"/>
      <c r="AY2458" s="11"/>
      <c r="AZ2458" s="11"/>
      <c r="BA2458" s="11"/>
      <c r="BB2458" s="11"/>
      <c r="BC2458" s="11"/>
      <c r="BD2458" s="11"/>
      <c r="BE2458" s="11"/>
      <c r="BF2458" s="11"/>
      <c r="BG2458" s="11"/>
      <c r="BH2458" s="11"/>
      <c r="BI2458" s="11"/>
      <c r="BJ2458" s="11"/>
      <c r="BK2458" s="11"/>
      <c r="BL2458" s="11"/>
      <c r="BM2458" s="11"/>
      <c r="BN2458" s="11"/>
      <c r="BO2458" s="11"/>
      <c r="BP2458" s="11"/>
      <c r="BQ2458" s="11"/>
      <c r="BR2458" s="16" t="str">
        <v>0- Port Costs</v>
      </c>
      <c r="BV2458" s="16" t="str">
        <v>0- Port Value</v>
      </c>
      <c r="BW2458" s="11"/>
      <c r="BX2458" s="16" t="str">
        <v>0</v>
      </c>
    </row>
    <row r="2459" spans="8:76" hidden="1" outlineLevel="1" x14ac:dyDescent="0.3">
      <c r="H2459" s="16" t="str">
        <v>0 - BM Costs</v>
      </c>
      <c r="L2459" s="16" t="str">
        <v>0 - BM Port</v>
      </c>
      <c r="N2459" s="16" t="str">
        <v>0 - Port Assets</v>
      </c>
      <c r="O2459" s="11"/>
      <c r="P2459" s="11"/>
      <c r="Q2459" s="11"/>
      <c r="R2459" s="11"/>
      <c r="S2459" s="11"/>
      <c r="T2459" s="11"/>
      <c r="U2459" s="11"/>
      <c r="V2459" s="11"/>
      <c r="W2459" s="11"/>
      <c r="X2459" s="11"/>
      <c r="Y2459" s="11"/>
      <c r="Z2459" s="11"/>
      <c r="AA2459" s="11"/>
      <c r="AB2459" s="11"/>
      <c r="AC2459" s="11"/>
      <c r="AD2459" s="11"/>
      <c r="AE2459" s="11"/>
      <c r="AF2459" s="11"/>
      <c r="AG2459" s="11"/>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c r="BC2459" s="11"/>
      <c r="BD2459" s="11"/>
      <c r="BE2459" s="11"/>
      <c r="BF2459" s="11"/>
      <c r="BG2459" s="11"/>
      <c r="BH2459" s="11"/>
      <c r="BI2459" s="11"/>
      <c r="BJ2459" s="11"/>
      <c r="BK2459" s="11"/>
      <c r="BL2459" s="11"/>
      <c r="BM2459" s="11"/>
      <c r="BN2459" s="11"/>
      <c r="BO2459" s="11"/>
      <c r="BP2459" s="11"/>
      <c r="BQ2459" s="11"/>
      <c r="BR2459" s="16" t="str">
        <v>0- Port Costs</v>
      </c>
      <c r="BV2459" s="16" t="str">
        <v>0- Port Value</v>
      </c>
      <c r="BW2459" s="11"/>
      <c r="BX2459" s="16" t="str">
        <v>0</v>
      </c>
    </row>
    <row r="2460" spans="8:76" hidden="1" outlineLevel="1" x14ac:dyDescent="0.3">
      <c r="H2460" s="16" t="str">
        <v>0 - BM Costs</v>
      </c>
      <c r="L2460" s="16" t="str">
        <v>0 - BM Port</v>
      </c>
      <c r="N2460" s="16" t="str">
        <v>0 - Port Assets</v>
      </c>
      <c r="O2460" s="11"/>
      <c r="P2460" s="11"/>
      <c r="Q2460" s="11"/>
      <c r="R2460" s="11"/>
      <c r="S2460" s="11"/>
      <c r="T2460" s="11"/>
      <c r="U2460" s="11"/>
      <c r="V2460" s="11"/>
      <c r="W2460" s="11"/>
      <c r="X2460" s="11"/>
      <c r="Y2460" s="11"/>
      <c r="Z2460" s="11"/>
      <c r="AA2460" s="11"/>
      <c r="AB2460" s="11"/>
      <c r="AC2460" s="11"/>
      <c r="AD2460" s="11"/>
      <c r="AE2460" s="11"/>
      <c r="AF2460" s="11"/>
      <c r="AG2460" s="11"/>
      <c r="AH2460" s="11"/>
      <c r="AI2460" s="11"/>
      <c r="AJ2460" s="11"/>
      <c r="AK2460" s="11"/>
      <c r="AL2460" s="11"/>
      <c r="AM2460" s="11"/>
      <c r="AN2460" s="11"/>
      <c r="AO2460" s="11"/>
      <c r="AP2460" s="11"/>
      <c r="AQ2460" s="11"/>
      <c r="AR2460" s="11"/>
      <c r="AS2460" s="11"/>
      <c r="AT2460" s="11"/>
      <c r="AU2460" s="11"/>
      <c r="AV2460" s="11"/>
      <c r="AW2460" s="11"/>
      <c r="AX2460" s="11"/>
      <c r="AY2460" s="11"/>
      <c r="AZ2460" s="11"/>
      <c r="BA2460" s="11"/>
      <c r="BB2460" s="11"/>
      <c r="BC2460" s="11"/>
      <c r="BD2460" s="11"/>
      <c r="BE2460" s="11"/>
      <c r="BF2460" s="11"/>
      <c r="BG2460" s="11"/>
      <c r="BH2460" s="11"/>
      <c r="BI2460" s="11"/>
      <c r="BJ2460" s="11"/>
      <c r="BK2460" s="11"/>
      <c r="BL2460" s="11"/>
      <c r="BM2460" s="11"/>
      <c r="BN2460" s="11"/>
      <c r="BO2460" s="11"/>
      <c r="BP2460" s="11"/>
      <c r="BQ2460" s="11"/>
      <c r="BR2460" s="16" t="str">
        <v>0- Port Costs</v>
      </c>
      <c r="BV2460" s="16" t="str">
        <v>0- Port Value</v>
      </c>
      <c r="BW2460" s="11"/>
      <c r="BX2460" s="16" t="str">
        <v>0</v>
      </c>
    </row>
    <row r="2461" spans="8:76" hidden="1" outlineLevel="1" x14ac:dyDescent="0.3">
      <c r="H2461" s="16" t="str">
        <v>0 - BM Costs</v>
      </c>
      <c r="L2461" s="16" t="str">
        <v>0 - BM Port</v>
      </c>
      <c r="N2461" s="16" t="str">
        <v>0 - Port Assets</v>
      </c>
      <c r="O2461" s="11"/>
      <c r="P2461" s="11"/>
      <c r="Q2461" s="11"/>
      <c r="R2461" s="11"/>
      <c r="S2461" s="11"/>
      <c r="T2461" s="11"/>
      <c r="U2461" s="11"/>
      <c r="V2461" s="11"/>
      <c r="W2461" s="11"/>
      <c r="X2461" s="11"/>
      <c r="Y2461" s="11"/>
      <c r="Z2461" s="11"/>
      <c r="AA2461" s="11"/>
      <c r="AB2461" s="11"/>
      <c r="AC2461" s="11"/>
      <c r="AD2461" s="11"/>
      <c r="AE2461" s="11"/>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c r="BC2461" s="11"/>
      <c r="BD2461" s="11"/>
      <c r="BE2461" s="11"/>
      <c r="BF2461" s="11"/>
      <c r="BG2461" s="11"/>
      <c r="BH2461" s="11"/>
      <c r="BI2461" s="11"/>
      <c r="BJ2461" s="11"/>
      <c r="BK2461" s="11"/>
      <c r="BL2461" s="11"/>
      <c r="BM2461" s="11"/>
      <c r="BN2461" s="11"/>
      <c r="BO2461" s="11"/>
      <c r="BP2461" s="11"/>
      <c r="BQ2461" s="11"/>
      <c r="BR2461" s="16" t="str">
        <v>0- Port Costs</v>
      </c>
      <c r="BV2461" s="16" t="str">
        <v>0- Port Value</v>
      </c>
      <c r="BW2461" s="11"/>
      <c r="BX2461" s="16" t="str">
        <v>0</v>
      </c>
    </row>
    <row r="2462" spans="8:76" hidden="1" outlineLevel="1" x14ac:dyDescent="0.3">
      <c r="H2462" s="16" t="str">
        <v>0 - BM Costs</v>
      </c>
      <c r="L2462" s="16" t="str">
        <v>0 - BM Port</v>
      </c>
      <c r="N2462" s="16" t="str">
        <v>0 - Port Assets</v>
      </c>
      <c r="O2462" s="11"/>
      <c r="P2462" s="11"/>
      <c r="Q2462" s="11"/>
      <c r="R2462" s="11"/>
      <c r="S2462" s="11"/>
      <c r="T2462" s="11"/>
      <c r="U2462" s="11"/>
      <c r="V2462" s="11"/>
      <c r="W2462" s="11"/>
      <c r="X2462" s="11"/>
      <c r="Y2462" s="11"/>
      <c r="Z2462" s="11"/>
      <c r="AA2462" s="11"/>
      <c r="AB2462" s="11"/>
      <c r="AC2462" s="11"/>
      <c r="AD2462" s="11"/>
      <c r="AE2462" s="11"/>
      <c r="AF2462" s="11"/>
      <c r="AG2462" s="11"/>
      <c r="AH2462" s="11"/>
      <c r="AI2462" s="11"/>
      <c r="AJ2462" s="11"/>
      <c r="AK2462" s="11"/>
      <c r="AL2462" s="11"/>
      <c r="AM2462" s="11"/>
      <c r="AN2462" s="11"/>
      <c r="AO2462" s="11"/>
      <c r="AP2462" s="11"/>
      <c r="AQ2462" s="11"/>
      <c r="AR2462" s="11"/>
      <c r="AS2462" s="11"/>
      <c r="AT2462" s="11"/>
      <c r="AU2462" s="11"/>
      <c r="AV2462" s="11"/>
      <c r="AW2462" s="11"/>
      <c r="AX2462" s="11"/>
      <c r="AY2462" s="11"/>
      <c r="AZ2462" s="11"/>
      <c r="BA2462" s="11"/>
      <c r="BB2462" s="11"/>
      <c r="BC2462" s="11"/>
      <c r="BD2462" s="11"/>
      <c r="BE2462" s="11"/>
      <c r="BF2462" s="11"/>
      <c r="BG2462" s="11"/>
      <c r="BH2462" s="11"/>
      <c r="BI2462" s="11"/>
      <c r="BJ2462" s="11"/>
      <c r="BK2462" s="11"/>
      <c r="BL2462" s="11"/>
      <c r="BM2462" s="11"/>
      <c r="BN2462" s="11"/>
      <c r="BO2462" s="11"/>
      <c r="BP2462" s="11"/>
      <c r="BQ2462" s="11"/>
      <c r="BR2462" s="16" t="str">
        <v>0- Port Costs</v>
      </c>
      <c r="BV2462" s="16" t="str">
        <v>0- Port Value</v>
      </c>
      <c r="BW2462" s="11"/>
      <c r="BX2462" s="16" t="str">
        <v>0</v>
      </c>
    </row>
    <row r="2463" spans="8:76" hidden="1" outlineLevel="1" x14ac:dyDescent="0.3">
      <c r="H2463" s="16" t="str">
        <v>0 - BM Costs</v>
      </c>
      <c r="L2463" s="16" t="str">
        <v>0 - BM Port</v>
      </c>
      <c r="N2463" s="16" t="str">
        <v>0 - Port Assets</v>
      </c>
      <c r="O2463" s="11"/>
      <c r="P2463" s="11"/>
      <c r="Q2463" s="11"/>
      <c r="R2463" s="11"/>
      <c r="S2463" s="11"/>
      <c r="T2463" s="11"/>
      <c r="U2463" s="11"/>
      <c r="V2463" s="11"/>
      <c r="W2463" s="11"/>
      <c r="X2463" s="11"/>
      <c r="Y2463" s="11"/>
      <c r="Z2463" s="11"/>
      <c r="AA2463" s="11"/>
      <c r="AB2463" s="11"/>
      <c r="AC2463" s="11"/>
      <c r="AD2463" s="11"/>
      <c r="AE2463" s="11"/>
      <c r="AF2463" s="11"/>
      <c r="AG2463" s="11"/>
      <c r="AH2463" s="11"/>
      <c r="AI2463" s="11"/>
      <c r="AJ2463" s="11"/>
      <c r="AK2463" s="11"/>
      <c r="AL2463" s="11"/>
      <c r="AM2463" s="11"/>
      <c r="AN2463" s="11"/>
      <c r="AO2463" s="11"/>
      <c r="AP2463" s="11"/>
      <c r="AQ2463" s="11"/>
      <c r="AR2463" s="11"/>
      <c r="AS2463" s="11"/>
      <c r="AT2463" s="11"/>
      <c r="AU2463" s="11"/>
      <c r="AV2463" s="11"/>
      <c r="AW2463" s="11"/>
      <c r="AX2463" s="11"/>
      <c r="AY2463" s="11"/>
      <c r="AZ2463" s="11"/>
      <c r="BA2463" s="11"/>
      <c r="BB2463" s="11"/>
      <c r="BC2463" s="11"/>
      <c r="BD2463" s="11"/>
      <c r="BE2463" s="11"/>
      <c r="BF2463" s="11"/>
      <c r="BG2463" s="11"/>
      <c r="BH2463" s="11"/>
      <c r="BI2463" s="11"/>
      <c r="BJ2463" s="11"/>
      <c r="BK2463" s="11"/>
      <c r="BL2463" s="11"/>
      <c r="BM2463" s="11"/>
      <c r="BN2463" s="11"/>
      <c r="BO2463" s="11"/>
      <c r="BP2463" s="11"/>
      <c r="BQ2463" s="11"/>
      <c r="BR2463" s="16" t="str">
        <v>0- Port Costs</v>
      </c>
      <c r="BV2463" s="16" t="str">
        <v>0- Port Value</v>
      </c>
      <c r="BW2463" s="11"/>
      <c r="BX2463" s="16" t="str">
        <v>0</v>
      </c>
    </row>
    <row r="2464" spans="8:76" hidden="1" outlineLevel="1" x14ac:dyDescent="0.3">
      <c r="H2464" s="16" t="str">
        <v>0 - BM Costs</v>
      </c>
      <c r="L2464" s="16" t="str">
        <v>0 - BM Port</v>
      </c>
      <c r="N2464" s="16" t="str">
        <v>0 - Port Assets</v>
      </c>
      <c r="O2464" s="11"/>
      <c r="P2464" s="11"/>
      <c r="Q2464" s="11"/>
      <c r="R2464" s="11"/>
      <c r="S2464" s="11"/>
      <c r="T2464" s="11"/>
      <c r="U2464" s="11"/>
      <c r="V2464" s="11"/>
      <c r="W2464" s="11"/>
      <c r="X2464" s="11"/>
      <c r="Y2464" s="11"/>
      <c r="Z2464" s="11"/>
      <c r="AA2464" s="11"/>
      <c r="AB2464" s="11"/>
      <c r="AC2464" s="11"/>
      <c r="AD2464" s="11"/>
      <c r="AE2464" s="11"/>
      <c r="AF2464" s="11"/>
      <c r="AG2464" s="11"/>
      <c r="AH2464" s="11"/>
      <c r="AI2464" s="11"/>
      <c r="AJ2464" s="11"/>
      <c r="AK2464" s="11"/>
      <c r="AL2464" s="11"/>
      <c r="AM2464" s="11"/>
      <c r="AN2464" s="11"/>
      <c r="AO2464" s="11"/>
      <c r="AP2464" s="11"/>
      <c r="AQ2464" s="11"/>
      <c r="AR2464" s="11"/>
      <c r="AS2464" s="11"/>
      <c r="AT2464" s="11"/>
      <c r="AU2464" s="11"/>
      <c r="AV2464" s="11"/>
      <c r="AW2464" s="11"/>
      <c r="AX2464" s="11"/>
      <c r="AY2464" s="11"/>
      <c r="AZ2464" s="11"/>
      <c r="BA2464" s="11"/>
      <c r="BB2464" s="11"/>
      <c r="BC2464" s="11"/>
      <c r="BD2464" s="11"/>
      <c r="BE2464" s="11"/>
      <c r="BF2464" s="11"/>
      <c r="BG2464" s="11"/>
      <c r="BH2464" s="11"/>
      <c r="BI2464" s="11"/>
      <c r="BJ2464" s="11"/>
      <c r="BK2464" s="11"/>
      <c r="BL2464" s="11"/>
      <c r="BM2464" s="11"/>
      <c r="BN2464" s="11"/>
      <c r="BO2464" s="11"/>
      <c r="BP2464" s="11"/>
      <c r="BQ2464" s="11"/>
      <c r="BR2464" s="16" t="str">
        <v>0- Port Costs</v>
      </c>
      <c r="BV2464" s="16" t="str">
        <v>0- Port Value</v>
      </c>
      <c r="BW2464" s="11"/>
      <c r="BX2464" s="16" t="str">
        <v>0</v>
      </c>
    </row>
    <row r="2465" spans="8:76" hidden="1" outlineLevel="1" x14ac:dyDescent="0.3">
      <c r="H2465" s="16" t="str">
        <v>0 - BM Costs</v>
      </c>
      <c r="L2465" s="16" t="str">
        <v>0 - BM Port</v>
      </c>
      <c r="N2465" s="16" t="str">
        <v>0 - Port Assets</v>
      </c>
      <c r="O2465" s="11"/>
      <c r="P2465" s="11"/>
      <c r="Q2465" s="11"/>
      <c r="R2465" s="11"/>
      <c r="S2465" s="11"/>
      <c r="T2465" s="11"/>
      <c r="U2465" s="11"/>
      <c r="V2465" s="11"/>
      <c r="W2465" s="11"/>
      <c r="X2465" s="11"/>
      <c r="Y2465" s="11"/>
      <c r="Z2465" s="11"/>
      <c r="AA2465" s="11"/>
      <c r="AB2465" s="11"/>
      <c r="AC2465" s="11"/>
      <c r="AD2465" s="11"/>
      <c r="AE2465" s="11"/>
      <c r="AF2465" s="11"/>
      <c r="AG2465" s="11"/>
      <c r="AH2465" s="11"/>
      <c r="AI2465" s="11"/>
      <c r="AJ2465" s="11"/>
      <c r="AK2465" s="11"/>
      <c r="AL2465" s="11"/>
      <c r="AM2465" s="11"/>
      <c r="AN2465" s="11"/>
      <c r="AO2465" s="11"/>
      <c r="AP2465" s="11"/>
      <c r="AQ2465" s="11"/>
      <c r="AR2465" s="11"/>
      <c r="AS2465" s="11"/>
      <c r="AT2465" s="11"/>
      <c r="AU2465" s="11"/>
      <c r="AV2465" s="11"/>
      <c r="AW2465" s="11"/>
      <c r="AX2465" s="11"/>
      <c r="AY2465" s="11"/>
      <c r="AZ2465" s="11"/>
      <c r="BA2465" s="11"/>
      <c r="BB2465" s="11"/>
      <c r="BC2465" s="11"/>
      <c r="BD2465" s="11"/>
      <c r="BE2465" s="11"/>
      <c r="BF2465" s="11"/>
      <c r="BG2465" s="11"/>
      <c r="BH2465" s="11"/>
      <c r="BI2465" s="11"/>
      <c r="BJ2465" s="11"/>
      <c r="BK2465" s="11"/>
      <c r="BL2465" s="11"/>
      <c r="BM2465" s="11"/>
      <c r="BN2465" s="11"/>
      <c r="BO2465" s="11"/>
      <c r="BP2465" s="11"/>
      <c r="BQ2465" s="11"/>
      <c r="BR2465" s="16" t="str">
        <v>0- Port Costs</v>
      </c>
      <c r="BV2465" s="16" t="str">
        <v>0- Port Value</v>
      </c>
      <c r="BW2465" s="11"/>
      <c r="BX2465" s="16" t="str">
        <v>0</v>
      </c>
    </row>
    <row r="2466" spans="8:76" hidden="1" outlineLevel="1" x14ac:dyDescent="0.3">
      <c r="H2466" s="16" t="str">
        <v>0 - BM Costs</v>
      </c>
      <c r="L2466" s="16" t="str">
        <v>0 - BM Port</v>
      </c>
      <c r="N2466" s="16" t="str">
        <v>0 - Port Assets</v>
      </c>
      <c r="O2466" s="11"/>
      <c r="P2466" s="11"/>
      <c r="Q2466" s="11"/>
      <c r="R2466" s="11"/>
      <c r="S2466" s="11"/>
      <c r="T2466" s="11"/>
      <c r="U2466" s="11"/>
      <c r="V2466" s="11"/>
      <c r="W2466" s="11"/>
      <c r="X2466" s="11"/>
      <c r="Y2466" s="11"/>
      <c r="Z2466" s="11"/>
      <c r="AA2466" s="11"/>
      <c r="AB2466" s="11"/>
      <c r="AC2466" s="11"/>
      <c r="AD2466" s="11"/>
      <c r="AE2466" s="11"/>
      <c r="AF2466" s="11"/>
      <c r="AG2466" s="11"/>
      <c r="AH2466" s="11"/>
      <c r="AI2466" s="11"/>
      <c r="AJ2466" s="11"/>
      <c r="AK2466" s="11"/>
      <c r="AL2466" s="11"/>
      <c r="AM2466" s="11"/>
      <c r="AN2466" s="11"/>
      <c r="AO2466" s="11"/>
      <c r="AP2466" s="11"/>
      <c r="AQ2466" s="11"/>
      <c r="AR2466" s="11"/>
      <c r="AS2466" s="11"/>
      <c r="AT2466" s="11"/>
      <c r="AU2466" s="11"/>
      <c r="AV2466" s="11"/>
      <c r="AW2466" s="11"/>
      <c r="AX2466" s="11"/>
      <c r="AY2466" s="11"/>
      <c r="AZ2466" s="11"/>
      <c r="BA2466" s="11"/>
      <c r="BB2466" s="11"/>
      <c r="BC2466" s="11"/>
      <c r="BD2466" s="11"/>
      <c r="BE2466" s="11"/>
      <c r="BF2466" s="11"/>
      <c r="BG2466" s="11"/>
      <c r="BH2466" s="11"/>
      <c r="BI2466" s="11"/>
      <c r="BJ2466" s="11"/>
      <c r="BK2466" s="11"/>
      <c r="BL2466" s="11"/>
      <c r="BM2466" s="11"/>
      <c r="BN2466" s="11"/>
      <c r="BO2466" s="11"/>
      <c r="BP2466" s="11"/>
      <c r="BQ2466" s="11"/>
      <c r="BR2466" s="16" t="str">
        <v>0- Port Costs</v>
      </c>
      <c r="BV2466" s="16" t="str">
        <v>0- Port Value</v>
      </c>
      <c r="BW2466" s="11"/>
      <c r="BX2466" s="16" t="str">
        <v>0</v>
      </c>
    </row>
    <row r="2467" spans="8:76" hidden="1" outlineLevel="1" x14ac:dyDescent="0.3">
      <c r="H2467" s="16" t="str">
        <v>0 - BM Costs</v>
      </c>
      <c r="L2467" s="16" t="str">
        <v>0 - BM Port</v>
      </c>
      <c r="N2467" s="16" t="str">
        <v>0 - Port Assets</v>
      </c>
      <c r="O2467" s="11"/>
      <c r="P2467" s="11"/>
      <c r="Q2467" s="11"/>
      <c r="R2467" s="11"/>
      <c r="S2467" s="11"/>
      <c r="T2467" s="11"/>
      <c r="U2467" s="11"/>
      <c r="V2467" s="11"/>
      <c r="W2467" s="11"/>
      <c r="X2467" s="11"/>
      <c r="Y2467" s="11"/>
      <c r="Z2467" s="11"/>
      <c r="AA2467" s="11"/>
      <c r="AB2467" s="11"/>
      <c r="AC2467" s="11"/>
      <c r="AD2467" s="11"/>
      <c r="AE2467" s="11"/>
      <c r="AF2467" s="11"/>
      <c r="AG2467" s="11"/>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c r="BC2467" s="11"/>
      <c r="BD2467" s="11"/>
      <c r="BE2467" s="11"/>
      <c r="BF2467" s="11"/>
      <c r="BG2467" s="11"/>
      <c r="BH2467" s="11"/>
      <c r="BI2467" s="11"/>
      <c r="BJ2467" s="11"/>
      <c r="BK2467" s="11"/>
      <c r="BL2467" s="11"/>
      <c r="BM2467" s="11"/>
      <c r="BN2467" s="11"/>
      <c r="BO2467" s="11"/>
      <c r="BP2467" s="11"/>
      <c r="BQ2467" s="11"/>
      <c r="BR2467" s="16" t="str">
        <v>0- Port Costs</v>
      </c>
      <c r="BV2467" s="16" t="str">
        <v>0- Port Value</v>
      </c>
      <c r="BW2467" s="11"/>
      <c r="BX2467" s="16" t="str">
        <v>0</v>
      </c>
    </row>
    <row r="2468" spans="8:76" hidden="1" outlineLevel="1" x14ac:dyDescent="0.3">
      <c r="H2468" s="16" t="str">
        <v>0 - BM Costs</v>
      </c>
      <c r="L2468" s="16" t="str">
        <v>0 - BM Port</v>
      </c>
      <c r="N2468" s="16" t="str">
        <v>0 - Port Assets</v>
      </c>
      <c r="O2468" s="11"/>
      <c r="P2468" s="11"/>
      <c r="Q2468" s="11"/>
      <c r="R2468" s="11"/>
      <c r="S2468" s="11"/>
      <c r="T2468" s="11"/>
      <c r="U2468" s="11"/>
      <c r="V2468" s="11"/>
      <c r="W2468" s="11"/>
      <c r="X2468" s="11"/>
      <c r="Y2468" s="11"/>
      <c r="Z2468" s="11"/>
      <c r="AA2468" s="11"/>
      <c r="AB2468" s="11"/>
      <c r="AC2468" s="11"/>
      <c r="AD2468" s="11"/>
      <c r="AE2468" s="11"/>
      <c r="AF2468" s="11"/>
      <c r="AG2468" s="11"/>
      <c r="AH2468" s="11"/>
      <c r="AI2468" s="11"/>
      <c r="AJ2468" s="11"/>
      <c r="AK2468" s="11"/>
      <c r="AL2468" s="11"/>
      <c r="AM2468" s="11"/>
      <c r="AN2468" s="11"/>
      <c r="AO2468" s="11"/>
      <c r="AP2468" s="11"/>
      <c r="AQ2468" s="11"/>
      <c r="AR2468" s="11"/>
      <c r="AS2468" s="11"/>
      <c r="AT2468" s="11"/>
      <c r="AU2468" s="11"/>
      <c r="AV2468" s="11"/>
      <c r="AW2468" s="11"/>
      <c r="AX2468" s="11"/>
      <c r="AY2468" s="11"/>
      <c r="AZ2468" s="11"/>
      <c r="BA2468" s="11"/>
      <c r="BB2468" s="11"/>
      <c r="BC2468" s="11"/>
      <c r="BD2468" s="11"/>
      <c r="BE2468" s="11"/>
      <c r="BF2468" s="11"/>
      <c r="BG2468" s="11"/>
      <c r="BH2468" s="11"/>
      <c r="BI2468" s="11"/>
      <c r="BJ2468" s="11"/>
      <c r="BK2468" s="11"/>
      <c r="BL2468" s="11"/>
      <c r="BM2468" s="11"/>
      <c r="BN2468" s="11"/>
      <c r="BO2468" s="11"/>
      <c r="BP2468" s="11"/>
      <c r="BQ2468" s="11"/>
      <c r="BR2468" s="16" t="str">
        <v>0- Port Costs</v>
      </c>
      <c r="BV2468" s="16" t="str">
        <v>0- Port Value</v>
      </c>
      <c r="BW2468" s="11"/>
      <c r="BX2468" s="16" t="str">
        <v>0</v>
      </c>
    </row>
    <row r="2469" spans="8:76" hidden="1" outlineLevel="1" x14ac:dyDescent="0.3">
      <c r="H2469" s="16" t="str">
        <v>0 - BM Costs</v>
      </c>
      <c r="L2469" s="16" t="str">
        <v>0 - BM Port</v>
      </c>
      <c r="N2469" s="16" t="str">
        <v>0 - Port Assets</v>
      </c>
      <c r="O2469" s="11"/>
      <c r="P2469" s="11"/>
      <c r="Q2469" s="11"/>
      <c r="R2469" s="11"/>
      <c r="S2469" s="11"/>
      <c r="T2469" s="11"/>
      <c r="U2469" s="11"/>
      <c r="V2469" s="11"/>
      <c r="W2469" s="11"/>
      <c r="X2469" s="11"/>
      <c r="Y2469" s="11"/>
      <c r="Z2469" s="11"/>
      <c r="AA2469" s="11"/>
      <c r="AB2469" s="11"/>
      <c r="AC2469" s="11"/>
      <c r="AD2469" s="11"/>
      <c r="AE2469" s="11"/>
      <c r="AF2469" s="11"/>
      <c r="AG2469" s="11"/>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c r="BC2469" s="11"/>
      <c r="BD2469" s="11"/>
      <c r="BE2469" s="11"/>
      <c r="BF2469" s="11"/>
      <c r="BG2469" s="11"/>
      <c r="BH2469" s="11"/>
      <c r="BI2469" s="11"/>
      <c r="BJ2469" s="11"/>
      <c r="BK2469" s="11"/>
      <c r="BL2469" s="11"/>
      <c r="BM2469" s="11"/>
      <c r="BN2469" s="11"/>
      <c r="BO2469" s="11"/>
      <c r="BP2469" s="11"/>
      <c r="BQ2469" s="11"/>
      <c r="BR2469" s="16" t="str">
        <v>0- Port Costs</v>
      </c>
      <c r="BV2469" s="16" t="str">
        <v>0- Port Value</v>
      </c>
      <c r="BW2469" s="11"/>
      <c r="BX2469" s="16" t="str">
        <v>0</v>
      </c>
    </row>
    <row r="2470" spans="8:76" hidden="1" outlineLevel="1" x14ac:dyDescent="0.3">
      <c r="H2470" s="16" t="str">
        <v>0 - BM Costs</v>
      </c>
      <c r="L2470" s="16" t="str">
        <v>0 - BM Port</v>
      </c>
      <c r="N2470" s="16" t="str">
        <v>0 - Port Assets</v>
      </c>
      <c r="O2470" s="11"/>
      <c r="P2470" s="11"/>
      <c r="Q2470" s="11"/>
      <c r="R2470" s="11"/>
      <c r="S2470" s="11"/>
      <c r="T2470" s="11"/>
      <c r="U2470" s="11"/>
      <c r="V2470" s="11"/>
      <c r="W2470" s="11"/>
      <c r="X2470" s="11"/>
      <c r="Y2470" s="11"/>
      <c r="Z2470" s="11"/>
      <c r="AA2470" s="11"/>
      <c r="AB2470" s="11"/>
      <c r="AC2470" s="11"/>
      <c r="AD2470" s="11"/>
      <c r="AE2470" s="11"/>
      <c r="AF2470" s="11"/>
      <c r="AG2470" s="11"/>
      <c r="AH2470" s="11"/>
      <c r="AI2470" s="11"/>
      <c r="AJ2470" s="11"/>
      <c r="AK2470" s="11"/>
      <c r="AL2470" s="11"/>
      <c r="AM2470" s="11"/>
      <c r="AN2470" s="11"/>
      <c r="AO2470" s="11"/>
      <c r="AP2470" s="11"/>
      <c r="AQ2470" s="11"/>
      <c r="AR2470" s="11"/>
      <c r="AS2470" s="11"/>
      <c r="AT2470" s="11"/>
      <c r="AU2470" s="11"/>
      <c r="AV2470" s="11"/>
      <c r="AW2470" s="11"/>
      <c r="AX2470" s="11"/>
      <c r="AY2470" s="11"/>
      <c r="AZ2470" s="11"/>
      <c r="BA2470" s="11"/>
      <c r="BB2470" s="11"/>
      <c r="BC2470" s="11"/>
      <c r="BD2470" s="11"/>
      <c r="BE2470" s="11"/>
      <c r="BF2470" s="11"/>
      <c r="BG2470" s="11"/>
      <c r="BH2470" s="11"/>
      <c r="BI2470" s="11"/>
      <c r="BJ2470" s="11"/>
      <c r="BK2470" s="11"/>
      <c r="BL2470" s="11"/>
      <c r="BM2470" s="11"/>
      <c r="BN2470" s="11"/>
      <c r="BO2470" s="11"/>
      <c r="BP2470" s="11"/>
      <c r="BQ2470" s="11"/>
      <c r="BR2470" s="16" t="str">
        <v>0- Port Costs</v>
      </c>
      <c r="BV2470" s="16" t="str">
        <v>0- Port Value</v>
      </c>
      <c r="BW2470" s="11"/>
      <c r="BX2470" s="16" t="str">
        <v>0</v>
      </c>
    </row>
    <row r="2471" spans="8:76" hidden="1" outlineLevel="1" x14ac:dyDescent="0.3">
      <c r="H2471" s="16" t="str">
        <v>0 - BM Costs</v>
      </c>
      <c r="L2471" s="16" t="str">
        <v>0 - BM Port</v>
      </c>
      <c r="N2471" s="16" t="str">
        <v>0 - Port Assets</v>
      </c>
      <c r="O2471" s="11"/>
      <c r="P2471" s="11"/>
      <c r="Q2471" s="11"/>
      <c r="R2471" s="11"/>
      <c r="S2471" s="11"/>
      <c r="T2471" s="11"/>
      <c r="U2471" s="11"/>
      <c r="V2471" s="11"/>
      <c r="W2471" s="11"/>
      <c r="X2471" s="11"/>
      <c r="Y2471" s="11"/>
      <c r="Z2471" s="11"/>
      <c r="AA2471" s="11"/>
      <c r="AB2471" s="11"/>
      <c r="AC2471" s="11"/>
      <c r="AD2471" s="11"/>
      <c r="AE2471" s="11"/>
      <c r="AF2471" s="11"/>
      <c r="AG2471" s="11"/>
      <c r="AH2471" s="11"/>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c r="BC2471" s="11"/>
      <c r="BD2471" s="11"/>
      <c r="BE2471" s="11"/>
      <c r="BF2471" s="11"/>
      <c r="BG2471" s="11"/>
      <c r="BH2471" s="11"/>
      <c r="BI2471" s="11"/>
      <c r="BJ2471" s="11"/>
      <c r="BK2471" s="11"/>
      <c r="BL2471" s="11"/>
      <c r="BM2471" s="11"/>
      <c r="BN2471" s="11"/>
      <c r="BO2471" s="11"/>
      <c r="BP2471" s="11"/>
      <c r="BQ2471" s="11"/>
      <c r="BR2471" s="16" t="str">
        <v>0- Port Costs</v>
      </c>
      <c r="BV2471" s="16" t="str">
        <v>0- Port Value</v>
      </c>
      <c r="BW2471" s="11"/>
      <c r="BX2471" s="16" t="str">
        <v>0</v>
      </c>
    </row>
    <row r="2472" spans="8:76" hidden="1" outlineLevel="1" x14ac:dyDescent="0.3">
      <c r="H2472" s="16" t="str">
        <v>0 - BM Costs</v>
      </c>
      <c r="L2472" s="16" t="str">
        <v>0 - BM Port</v>
      </c>
      <c r="N2472" s="16" t="str">
        <v>0 - Port Assets</v>
      </c>
      <c r="O2472" s="11"/>
      <c r="P2472" s="11"/>
      <c r="Q2472" s="11"/>
      <c r="R2472" s="11"/>
      <c r="S2472" s="11"/>
      <c r="T2472" s="11"/>
      <c r="U2472" s="11"/>
      <c r="V2472" s="11"/>
      <c r="W2472" s="11"/>
      <c r="X2472" s="11"/>
      <c r="Y2472" s="11"/>
      <c r="Z2472" s="11"/>
      <c r="AA2472" s="11"/>
      <c r="AB2472" s="11"/>
      <c r="AC2472" s="11"/>
      <c r="AD2472" s="11"/>
      <c r="AE2472" s="11"/>
      <c r="AF2472" s="11"/>
      <c r="AG2472" s="11"/>
      <c r="AH2472" s="11"/>
      <c r="AI2472" s="11"/>
      <c r="AJ2472" s="11"/>
      <c r="AK2472" s="11"/>
      <c r="AL2472" s="11"/>
      <c r="AM2472" s="11"/>
      <c r="AN2472" s="11"/>
      <c r="AO2472" s="11"/>
      <c r="AP2472" s="11"/>
      <c r="AQ2472" s="11"/>
      <c r="AR2472" s="11"/>
      <c r="AS2472" s="11"/>
      <c r="AT2472" s="11"/>
      <c r="AU2472" s="11"/>
      <c r="AV2472" s="11"/>
      <c r="AW2472" s="11"/>
      <c r="AX2472" s="11"/>
      <c r="AY2472" s="11"/>
      <c r="AZ2472" s="11"/>
      <c r="BA2472" s="11"/>
      <c r="BB2472" s="11"/>
      <c r="BC2472" s="11"/>
      <c r="BD2472" s="11"/>
      <c r="BE2472" s="11"/>
      <c r="BF2472" s="11"/>
      <c r="BG2472" s="11"/>
      <c r="BH2472" s="11"/>
      <c r="BI2472" s="11"/>
      <c r="BJ2472" s="11"/>
      <c r="BK2472" s="11"/>
      <c r="BL2472" s="11"/>
      <c r="BM2472" s="11"/>
      <c r="BN2472" s="11"/>
      <c r="BO2472" s="11"/>
      <c r="BP2472" s="11"/>
      <c r="BQ2472" s="11"/>
      <c r="BR2472" s="16" t="str">
        <v>0- Port Costs</v>
      </c>
      <c r="BV2472" s="16" t="str">
        <v>0- Port Value</v>
      </c>
      <c r="BW2472" s="11"/>
      <c r="BX2472" s="16" t="str">
        <v>0</v>
      </c>
    </row>
    <row r="2473" spans="8:76" hidden="1" outlineLevel="1" x14ac:dyDescent="0.3">
      <c r="H2473" s="16" t="str">
        <v>0 - BM Costs</v>
      </c>
      <c r="L2473" s="16" t="str">
        <v>0 - BM Port</v>
      </c>
      <c r="N2473" s="16" t="str">
        <v>0 - Port Assets</v>
      </c>
      <c r="O2473" s="11"/>
      <c r="P2473" s="11"/>
      <c r="Q2473" s="11"/>
      <c r="R2473" s="11"/>
      <c r="S2473" s="11"/>
      <c r="T2473" s="11"/>
      <c r="U2473" s="11"/>
      <c r="V2473" s="11"/>
      <c r="W2473" s="11"/>
      <c r="X2473" s="11"/>
      <c r="Y2473" s="11"/>
      <c r="Z2473" s="11"/>
      <c r="AA2473" s="11"/>
      <c r="AB2473" s="11"/>
      <c r="AC2473" s="11"/>
      <c r="AD2473" s="11"/>
      <c r="AE2473" s="11"/>
      <c r="AF2473" s="11"/>
      <c r="AG2473" s="11"/>
      <c r="AH2473" s="11"/>
      <c r="AI2473" s="11"/>
      <c r="AJ2473" s="11"/>
      <c r="AK2473" s="11"/>
      <c r="AL2473" s="11"/>
      <c r="AM2473" s="11"/>
      <c r="AN2473" s="11"/>
      <c r="AO2473" s="11"/>
      <c r="AP2473" s="11"/>
      <c r="AQ2473" s="11"/>
      <c r="AR2473" s="11"/>
      <c r="AS2473" s="11"/>
      <c r="AT2473" s="11"/>
      <c r="AU2473" s="11"/>
      <c r="AV2473" s="11"/>
      <c r="AW2473" s="11"/>
      <c r="AX2473" s="11"/>
      <c r="AY2473" s="11"/>
      <c r="AZ2473" s="11"/>
      <c r="BA2473" s="11"/>
      <c r="BB2473" s="11"/>
      <c r="BC2473" s="11"/>
      <c r="BD2473" s="11"/>
      <c r="BE2473" s="11"/>
      <c r="BF2473" s="11"/>
      <c r="BG2473" s="11"/>
      <c r="BH2473" s="11"/>
      <c r="BI2473" s="11"/>
      <c r="BJ2473" s="11"/>
      <c r="BK2473" s="11"/>
      <c r="BL2473" s="11"/>
      <c r="BM2473" s="11"/>
      <c r="BN2473" s="11"/>
      <c r="BO2473" s="11"/>
      <c r="BP2473" s="11"/>
      <c r="BQ2473" s="11"/>
      <c r="BR2473" s="16" t="str">
        <v>0- Port Costs</v>
      </c>
      <c r="BV2473" s="16" t="str">
        <v>0- Port Value</v>
      </c>
      <c r="BW2473" s="11"/>
      <c r="BX2473" s="16" t="str">
        <v>0</v>
      </c>
    </row>
    <row r="2474" spans="8:76" hidden="1" outlineLevel="1" x14ac:dyDescent="0.3">
      <c r="H2474" s="16" t="str">
        <v>0 - BM Costs</v>
      </c>
      <c r="L2474" s="16" t="str">
        <v>0 - BM Port</v>
      </c>
      <c r="N2474" s="16" t="str">
        <v>0 - Port Assets</v>
      </c>
      <c r="O2474" s="11"/>
      <c r="P2474" s="11"/>
      <c r="Q2474" s="11"/>
      <c r="R2474" s="11"/>
      <c r="S2474" s="11"/>
      <c r="T2474" s="11"/>
      <c r="U2474" s="11"/>
      <c r="V2474" s="11"/>
      <c r="W2474" s="11"/>
      <c r="X2474" s="11"/>
      <c r="Y2474" s="11"/>
      <c r="Z2474" s="11"/>
      <c r="AA2474" s="11"/>
      <c r="AB2474" s="11"/>
      <c r="AC2474" s="11"/>
      <c r="AD2474" s="11"/>
      <c r="AE2474" s="11"/>
      <c r="AF2474" s="11"/>
      <c r="AG2474" s="11"/>
      <c r="AH2474" s="11"/>
      <c r="AI2474" s="11"/>
      <c r="AJ2474" s="11"/>
      <c r="AK2474" s="11"/>
      <c r="AL2474" s="11"/>
      <c r="AM2474" s="11"/>
      <c r="AN2474" s="11"/>
      <c r="AO2474" s="11"/>
      <c r="AP2474" s="11"/>
      <c r="AQ2474" s="11"/>
      <c r="AR2474" s="11"/>
      <c r="AS2474" s="11"/>
      <c r="AT2474" s="11"/>
      <c r="AU2474" s="11"/>
      <c r="AV2474" s="11"/>
      <c r="AW2474" s="11"/>
      <c r="AX2474" s="11"/>
      <c r="AY2474" s="11"/>
      <c r="AZ2474" s="11"/>
      <c r="BA2474" s="11"/>
      <c r="BB2474" s="11"/>
      <c r="BC2474" s="11"/>
      <c r="BD2474" s="11"/>
      <c r="BE2474" s="11"/>
      <c r="BF2474" s="11"/>
      <c r="BG2474" s="11"/>
      <c r="BH2474" s="11"/>
      <c r="BI2474" s="11"/>
      <c r="BJ2474" s="11"/>
      <c r="BK2474" s="11"/>
      <c r="BL2474" s="11"/>
      <c r="BM2474" s="11"/>
      <c r="BN2474" s="11"/>
      <c r="BO2474" s="11"/>
      <c r="BP2474" s="11"/>
      <c r="BQ2474" s="11"/>
      <c r="BR2474" s="16" t="str">
        <v>0- Port Costs</v>
      </c>
      <c r="BV2474" s="16" t="str">
        <v>0- Port Value</v>
      </c>
      <c r="BW2474" s="11"/>
      <c r="BX2474" s="16" t="str">
        <v>0</v>
      </c>
    </row>
    <row r="2475" spans="8:76" hidden="1" outlineLevel="1" x14ac:dyDescent="0.3">
      <c r="H2475" s="16" t="str">
        <v>0 - BM Costs</v>
      </c>
      <c r="L2475" s="16" t="str">
        <v>0 - BM Port</v>
      </c>
      <c r="N2475" s="16" t="str">
        <v>0 - Port Assets</v>
      </c>
      <c r="O2475" s="11"/>
      <c r="P2475" s="11"/>
      <c r="Q2475" s="11"/>
      <c r="R2475" s="11"/>
      <c r="S2475" s="11"/>
      <c r="T2475" s="11"/>
      <c r="U2475" s="11"/>
      <c r="V2475" s="11"/>
      <c r="W2475" s="11"/>
      <c r="X2475" s="11"/>
      <c r="Y2475" s="11"/>
      <c r="Z2475" s="11"/>
      <c r="AA2475" s="11"/>
      <c r="AB2475" s="11"/>
      <c r="AC2475" s="11"/>
      <c r="AD2475" s="11"/>
      <c r="AE2475" s="11"/>
      <c r="AF2475" s="11"/>
      <c r="AG2475" s="11"/>
      <c r="AH2475" s="11"/>
      <c r="AI2475" s="11"/>
      <c r="AJ2475" s="11"/>
      <c r="AK2475" s="11"/>
      <c r="AL2475" s="11"/>
      <c r="AM2475" s="11"/>
      <c r="AN2475" s="11"/>
      <c r="AO2475" s="11"/>
      <c r="AP2475" s="11"/>
      <c r="AQ2475" s="11"/>
      <c r="AR2475" s="11"/>
      <c r="AS2475" s="11"/>
      <c r="AT2475" s="11"/>
      <c r="AU2475" s="11"/>
      <c r="AV2475" s="11"/>
      <c r="AW2475" s="11"/>
      <c r="AX2475" s="11"/>
      <c r="AY2475" s="11"/>
      <c r="AZ2475" s="11"/>
      <c r="BA2475" s="11"/>
      <c r="BB2475" s="11"/>
      <c r="BC2475" s="11"/>
      <c r="BD2475" s="11"/>
      <c r="BE2475" s="11"/>
      <c r="BF2475" s="11"/>
      <c r="BG2475" s="11"/>
      <c r="BH2475" s="11"/>
      <c r="BI2475" s="11"/>
      <c r="BJ2475" s="11"/>
      <c r="BK2475" s="11"/>
      <c r="BL2475" s="11"/>
      <c r="BM2475" s="11"/>
      <c r="BN2475" s="11"/>
      <c r="BO2475" s="11"/>
      <c r="BP2475" s="11"/>
      <c r="BQ2475" s="11"/>
      <c r="BR2475" s="16" t="str">
        <v>0- Port Costs</v>
      </c>
      <c r="BV2475" s="16" t="str">
        <v>0- Port Value</v>
      </c>
      <c r="BW2475" s="11"/>
      <c r="BX2475" s="16" t="str">
        <v>0</v>
      </c>
    </row>
    <row r="2476" spans="8:76" hidden="1" outlineLevel="1" x14ac:dyDescent="0.3">
      <c r="H2476" s="16" t="str">
        <v>0 - BM Costs</v>
      </c>
      <c r="L2476" s="16" t="str">
        <v>0 - BM Port</v>
      </c>
      <c r="N2476" s="16" t="str">
        <v>0 - Port Assets</v>
      </c>
      <c r="O2476" s="11"/>
      <c r="P2476" s="11"/>
      <c r="Q2476" s="11"/>
      <c r="R2476" s="11"/>
      <c r="S2476" s="11"/>
      <c r="T2476" s="11"/>
      <c r="U2476" s="11"/>
      <c r="V2476" s="11"/>
      <c r="W2476" s="11"/>
      <c r="X2476" s="11"/>
      <c r="Y2476" s="11"/>
      <c r="Z2476" s="11"/>
      <c r="AA2476" s="11"/>
      <c r="AB2476" s="11"/>
      <c r="AC2476" s="11"/>
      <c r="AD2476" s="11"/>
      <c r="AE2476" s="11"/>
      <c r="AF2476" s="11"/>
      <c r="AG2476" s="11"/>
      <c r="AH2476" s="11"/>
      <c r="AI2476" s="11"/>
      <c r="AJ2476" s="11"/>
      <c r="AK2476" s="11"/>
      <c r="AL2476" s="11"/>
      <c r="AM2476" s="11"/>
      <c r="AN2476" s="11"/>
      <c r="AO2476" s="11"/>
      <c r="AP2476" s="11"/>
      <c r="AQ2476" s="11"/>
      <c r="AR2476" s="11"/>
      <c r="AS2476" s="11"/>
      <c r="AT2476" s="11"/>
      <c r="AU2476" s="11"/>
      <c r="AV2476" s="11"/>
      <c r="AW2476" s="11"/>
      <c r="AX2476" s="11"/>
      <c r="AY2476" s="11"/>
      <c r="AZ2476" s="11"/>
      <c r="BA2476" s="11"/>
      <c r="BB2476" s="11"/>
      <c r="BC2476" s="11"/>
      <c r="BD2476" s="11"/>
      <c r="BE2476" s="11"/>
      <c r="BF2476" s="11"/>
      <c r="BG2476" s="11"/>
      <c r="BH2476" s="11"/>
      <c r="BI2476" s="11"/>
      <c r="BJ2476" s="11"/>
      <c r="BK2476" s="11"/>
      <c r="BL2476" s="11"/>
      <c r="BM2476" s="11"/>
      <c r="BN2476" s="11"/>
      <c r="BO2476" s="11"/>
      <c r="BP2476" s="11"/>
      <c r="BQ2476" s="11"/>
      <c r="BR2476" s="16" t="str">
        <v>0- Port Costs</v>
      </c>
      <c r="BV2476" s="16" t="str">
        <v>0- Port Value</v>
      </c>
      <c r="BW2476" s="11"/>
      <c r="BX2476" s="16" t="str">
        <v>0</v>
      </c>
    </row>
    <row r="2477" spans="8:76" hidden="1" outlineLevel="1" x14ac:dyDescent="0.3">
      <c r="H2477" s="16" t="str">
        <v>0 - BM Costs</v>
      </c>
      <c r="L2477" s="16" t="str">
        <v>0 - BM Port</v>
      </c>
      <c r="N2477" s="16" t="str">
        <v>0 - Port Assets</v>
      </c>
      <c r="O2477" s="11"/>
      <c r="P2477" s="11"/>
      <c r="Q2477" s="11"/>
      <c r="R2477" s="11"/>
      <c r="S2477" s="11"/>
      <c r="T2477" s="11"/>
      <c r="U2477" s="11"/>
      <c r="V2477" s="11"/>
      <c r="W2477" s="11"/>
      <c r="X2477" s="11"/>
      <c r="Y2477" s="11"/>
      <c r="Z2477" s="11"/>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c r="BC2477" s="11"/>
      <c r="BD2477" s="11"/>
      <c r="BE2477" s="11"/>
      <c r="BF2477" s="11"/>
      <c r="BG2477" s="11"/>
      <c r="BH2477" s="11"/>
      <c r="BI2477" s="11"/>
      <c r="BJ2477" s="11"/>
      <c r="BK2477" s="11"/>
      <c r="BL2477" s="11"/>
      <c r="BM2477" s="11"/>
      <c r="BN2477" s="11"/>
      <c r="BO2477" s="11"/>
      <c r="BP2477" s="11"/>
      <c r="BQ2477" s="11"/>
      <c r="BR2477" s="16" t="str">
        <v>0- Port Costs</v>
      </c>
      <c r="BV2477" s="16" t="str">
        <v>0- Port Value</v>
      </c>
      <c r="BW2477" s="11"/>
      <c r="BX2477" s="16" t="str">
        <v>0</v>
      </c>
    </row>
    <row r="2478" spans="8:76" hidden="1" outlineLevel="1" x14ac:dyDescent="0.3">
      <c r="H2478" s="16" t="str">
        <v>0 - BM Costs</v>
      </c>
      <c r="L2478" s="16" t="str">
        <v>0 - BM Port</v>
      </c>
      <c r="N2478" s="16" t="str">
        <v>0 - Port Assets</v>
      </c>
      <c r="O2478" s="11"/>
      <c r="P2478" s="11"/>
      <c r="Q2478" s="11"/>
      <c r="R2478" s="11"/>
      <c r="S2478" s="11"/>
      <c r="T2478" s="11"/>
      <c r="U2478" s="11"/>
      <c r="V2478" s="11"/>
      <c r="W2478" s="11"/>
      <c r="X2478" s="11"/>
      <c r="Y2478" s="11"/>
      <c r="Z2478" s="11"/>
      <c r="AA2478" s="11"/>
      <c r="AB2478" s="11"/>
      <c r="AC2478" s="11"/>
      <c r="AD2478" s="11"/>
      <c r="AE2478" s="11"/>
      <c r="AF2478" s="11"/>
      <c r="AG2478" s="11"/>
      <c r="AH2478" s="11"/>
      <c r="AI2478" s="11"/>
      <c r="AJ2478" s="11"/>
      <c r="AK2478" s="11"/>
      <c r="AL2478" s="11"/>
      <c r="AM2478" s="11"/>
      <c r="AN2478" s="11"/>
      <c r="AO2478" s="11"/>
      <c r="AP2478" s="11"/>
      <c r="AQ2478" s="11"/>
      <c r="AR2478" s="11"/>
      <c r="AS2478" s="11"/>
      <c r="AT2478" s="11"/>
      <c r="AU2478" s="11"/>
      <c r="AV2478" s="11"/>
      <c r="AW2478" s="11"/>
      <c r="AX2478" s="11"/>
      <c r="AY2478" s="11"/>
      <c r="AZ2478" s="11"/>
      <c r="BA2478" s="11"/>
      <c r="BB2478" s="11"/>
      <c r="BC2478" s="11"/>
      <c r="BD2478" s="11"/>
      <c r="BE2478" s="11"/>
      <c r="BF2478" s="11"/>
      <c r="BG2478" s="11"/>
      <c r="BH2478" s="11"/>
      <c r="BI2478" s="11"/>
      <c r="BJ2478" s="11"/>
      <c r="BK2478" s="11"/>
      <c r="BL2478" s="11"/>
      <c r="BM2478" s="11"/>
      <c r="BN2478" s="11"/>
      <c r="BO2478" s="11"/>
      <c r="BP2478" s="11"/>
      <c r="BQ2478" s="11"/>
      <c r="BR2478" s="16" t="str">
        <v>0- Port Costs</v>
      </c>
      <c r="BV2478" s="16" t="str">
        <v>0- Port Value</v>
      </c>
      <c r="BW2478" s="11"/>
      <c r="BX2478" s="16" t="str">
        <v>0</v>
      </c>
    </row>
    <row r="2479" spans="8:76" hidden="1" outlineLevel="1" x14ac:dyDescent="0.3">
      <c r="H2479" s="16" t="str">
        <v>0 - BM Costs</v>
      </c>
      <c r="L2479" s="16" t="str">
        <v>0 - BM Port</v>
      </c>
      <c r="N2479" s="16" t="str">
        <v>0 - Port Assets</v>
      </c>
      <c r="O2479" s="11"/>
      <c r="P2479" s="11"/>
      <c r="Q2479" s="11"/>
      <c r="R2479" s="11"/>
      <c r="S2479" s="11"/>
      <c r="T2479" s="11"/>
      <c r="U2479" s="11"/>
      <c r="V2479" s="11"/>
      <c r="W2479" s="11"/>
      <c r="X2479" s="11"/>
      <c r="Y2479" s="11"/>
      <c r="Z2479" s="11"/>
      <c r="AA2479" s="11"/>
      <c r="AB2479" s="11"/>
      <c r="AC2479" s="11"/>
      <c r="AD2479" s="11"/>
      <c r="AE2479" s="11"/>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c r="BC2479" s="11"/>
      <c r="BD2479" s="11"/>
      <c r="BE2479" s="11"/>
      <c r="BF2479" s="11"/>
      <c r="BG2479" s="11"/>
      <c r="BH2479" s="11"/>
      <c r="BI2479" s="11"/>
      <c r="BJ2479" s="11"/>
      <c r="BK2479" s="11"/>
      <c r="BL2479" s="11"/>
      <c r="BM2479" s="11"/>
      <c r="BN2479" s="11"/>
      <c r="BO2479" s="11"/>
      <c r="BP2479" s="11"/>
      <c r="BQ2479" s="11"/>
      <c r="BR2479" s="16" t="str">
        <v>0- Port Costs</v>
      </c>
      <c r="BV2479" s="16" t="str">
        <v>0- Port Value</v>
      </c>
      <c r="BW2479" s="11"/>
      <c r="BX2479" s="16" t="str">
        <v>0</v>
      </c>
    </row>
    <row r="2480" spans="8:76" hidden="1" outlineLevel="1" x14ac:dyDescent="0.3">
      <c r="H2480" s="16" t="str">
        <v>0 - BM Costs</v>
      </c>
      <c r="L2480" s="16" t="str">
        <v>0 - BM Port</v>
      </c>
      <c r="N2480" s="16" t="str">
        <v>0 - Port Assets</v>
      </c>
      <c r="O2480" s="11"/>
      <c r="P2480" s="11"/>
      <c r="Q2480" s="11"/>
      <c r="R2480" s="11"/>
      <c r="S2480" s="11"/>
      <c r="T2480" s="11"/>
      <c r="U2480" s="11"/>
      <c r="V2480" s="11"/>
      <c r="W2480" s="11"/>
      <c r="X2480" s="11"/>
      <c r="Y2480" s="11"/>
      <c r="Z2480" s="11"/>
      <c r="AA2480" s="11"/>
      <c r="AB2480" s="11"/>
      <c r="AC2480" s="11"/>
      <c r="AD2480" s="11"/>
      <c r="AE2480" s="11"/>
      <c r="AF2480" s="11"/>
      <c r="AG2480" s="11"/>
      <c r="AH2480" s="11"/>
      <c r="AI2480" s="11"/>
      <c r="AJ2480" s="11"/>
      <c r="AK2480" s="11"/>
      <c r="AL2480" s="11"/>
      <c r="AM2480" s="11"/>
      <c r="AN2480" s="11"/>
      <c r="AO2480" s="11"/>
      <c r="AP2480" s="11"/>
      <c r="AQ2480" s="11"/>
      <c r="AR2480" s="11"/>
      <c r="AS2480" s="11"/>
      <c r="AT2480" s="11"/>
      <c r="AU2480" s="11"/>
      <c r="AV2480" s="11"/>
      <c r="AW2480" s="11"/>
      <c r="AX2480" s="11"/>
      <c r="AY2480" s="11"/>
      <c r="AZ2480" s="11"/>
      <c r="BA2480" s="11"/>
      <c r="BB2480" s="11"/>
      <c r="BC2480" s="11"/>
      <c r="BD2480" s="11"/>
      <c r="BE2480" s="11"/>
      <c r="BF2480" s="11"/>
      <c r="BG2480" s="11"/>
      <c r="BH2480" s="11"/>
      <c r="BI2480" s="11"/>
      <c r="BJ2480" s="11"/>
      <c r="BK2480" s="11"/>
      <c r="BL2480" s="11"/>
      <c r="BM2480" s="11"/>
      <c r="BN2480" s="11"/>
      <c r="BO2480" s="11"/>
      <c r="BP2480" s="11"/>
      <c r="BQ2480" s="11"/>
      <c r="BR2480" s="16" t="str">
        <v>0- Port Costs</v>
      </c>
      <c r="BV2480" s="16" t="str">
        <v>0- Port Value</v>
      </c>
      <c r="BW2480" s="11"/>
      <c r="BX2480" s="16" t="str">
        <v>0</v>
      </c>
    </row>
    <row r="2481" spans="8:76" hidden="1" outlineLevel="1" x14ac:dyDescent="0.3">
      <c r="H2481" s="16" t="str">
        <v>0 - BM Costs</v>
      </c>
      <c r="L2481" s="16" t="str">
        <v>0 - BM Port</v>
      </c>
      <c r="N2481" s="16" t="str">
        <v>0 - Port Assets</v>
      </c>
      <c r="O2481" s="11"/>
      <c r="P2481" s="11"/>
      <c r="Q2481" s="11"/>
      <c r="R2481" s="11"/>
      <c r="S2481" s="11"/>
      <c r="T2481" s="11"/>
      <c r="U2481" s="11"/>
      <c r="V2481" s="11"/>
      <c r="W2481" s="11"/>
      <c r="X2481" s="11"/>
      <c r="Y2481" s="11"/>
      <c r="Z2481" s="11"/>
      <c r="AA2481" s="11"/>
      <c r="AB2481" s="11"/>
      <c r="AC2481" s="11"/>
      <c r="AD2481" s="11"/>
      <c r="AE2481" s="11"/>
      <c r="AF2481" s="11"/>
      <c r="AG2481" s="11"/>
      <c r="AH2481" s="11"/>
      <c r="AI2481" s="11"/>
      <c r="AJ2481" s="11"/>
      <c r="AK2481" s="11"/>
      <c r="AL2481" s="11"/>
      <c r="AM2481" s="11"/>
      <c r="AN2481" s="11"/>
      <c r="AO2481" s="11"/>
      <c r="AP2481" s="11"/>
      <c r="AQ2481" s="11"/>
      <c r="AR2481" s="11"/>
      <c r="AS2481" s="11"/>
      <c r="AT2481" s="11"/>
      <c r="AU2481" s="11"/>
      <c r="AV2481" s="11"/>
      <c r="AW2481" s="11"/>
      <c r="AX2481" s="11"/>
      <c r="AY2481" s="11"/>
      <c r="AZ2481" s="11"/>
      <c r="BA2481" s="11"/>
      <c r="BB2481" s="11"/>
      <c r="BC2481" s="11"/>
      <c r="BD2481" s="11"/>
      <c r="BE2481" s="11"/>
      <c r="BF2481" s="11"/>
      <c r="BG2481" s="11"/>
      <c r="BH2481" s="11"/>
      <c r="BI2481" s="11"/>
      <c r="BJ2481" s="11"/>
      <c r="BK2481" s="11"/>
      <c r="BL2481" s="11"/>
      <c r="BM2481" s="11"/>
      <c r="BN2481" s="11"/>
      <c r="BO2481" s="11"/>
      <c r="BP2481" s="11"/>
      <c r="BQ2481" s="11"/>
      <c r="BR2481" s="16" t="str">
        <v>0- Port Costs</v>
      </c>
      <c r="BV2481" s="16" t="str">
        <v>0- Port Value</v>
      </c>
      <c r="BW2481" s="11"/>
      <c r="BX2481" s="16" t="str">
        <v>0</v>
      </c>
    </row>
    <row r="2482" spans="8:76" hidden="1" outlineLevel="1" x14ac:dyDescent="0.3">
      <c r="H2482" s="16" t="str">
        <v>0 - BM Costs</v>
      </c>
      <c r="L2482" s="16" t="str">
        <v>0 - BM Port</v>
      </c>
      <c r="N2482" s="16" t="str">
        <v>0 - Port Assets</v>
      </c>
      <c r="O2482" s="11"/>
      <c r="P2482" s="11"/>
      <c r="Q2482" s="11"/>
      <c r="R2482" s="11"/>
      <c r="S2482" s="11"/>
      <c r="T2482" s="11"/>
      <c r="U2482" s="11"/>
      <c r="V2482" s="11"/>
      <c r="W2482" s="11"/>
      <c r="X2482" s="11"/>
      <c r="Y2482" s="11"/>
      <c r="Z2482" s="11"/>
      <c r="AA2482" s="11"/>
      <c r="AB2482" s="11"/>
      <c r="AC2482" s="11"/>
      <c r="AD2482" s="11"/>
      <c r="AE2482" s="11"/>
      <c r="AF2482" s="11"/>
      <c r="AG2482" s="11"/>
      <c r="AH2482" s="11"/>
      <c r="AI2482" s="11"/>
      <c r="AJ2482" s="11"/>
      <c r="AK2482" s="11"/>
      <c r="AL2482" s="11"/>
      <c r="AM2482" s="11"/>
      <c r="AN2482" s="11"/>
      <c r="AO2482" s="11"/>
      <c r="AP2482" s="11"/>
      <c r="AQ2482" s="11"/>
      <c r="AR2482" s="11"/>
      <c r="AS2482" s="11"/>
      <c r="AT2482" s="11"/>
      <c r="AU2482" s="11"/>
      <c r="AV2482" s="11"/>
      <c r="AW2482" s="11"/>
      <c r="AX2482" s="11"/>
      <c r="AY2482" s="11"/>
      <c r="AZ2482" s="11"/>
      <c r="BA2482" s="11"/>
      <c r="BB2482" s="11"/>
      <c r="BC2482" s="11"/>
      <c r="BD2482" s="11"/>
      <c r="BE2482" s="11"/>
      <c r="BF2482" s="11"/>
      <c r="BG2482" s="11"/>
      <c r="BH2482" s="11"/>
      <c r="BI2482" s="11"/>
      <c r="BJ2482" s="11"/>
      <c r="BK2482" s="11"/>
      <c r="BL2482" s="11"/>
      <c r="BM2482" s="11"/>
      <c r="BN2482" s="11"/>
      <c r="BO2482" s="11"/>
      <c r="BP2482" s="11"/>
      <c r="BQ2482" s="11"/>
      <c r="BR2482" s="16" t="str">
        <v>0- Port Costs</v>
      </c>
      <c r="BV2482" s="16" t="str">
        <v>0- Port Value</v>
      </c>
      <c r="BW2482" s="11"/>
      <c r="BX2482" s="16" t="str">
        <v>0</v>
      </c>
    </row>
    <row r="2483" spans="8:76" hidden="1" outlineLevel="1" x14ac:dyDescent="0.3">
      <c r="H2483" s="16" t="str">
        <v>0 - BM Costs</v>
      </c>
      <c r="L2483" s="16" t="str">
        <v>0 - BM Port</v>
      </c>
      <c r="N2483" s="16" t="str">
        <v>0 - Port Assets</v>
      </c>
      <c r="O2483" s="11"/>
      <c r="P2483" s="11"/>
      <c r="Q2483" s="11"/>
      <c r="R2483" s="11"/>
      <c r="S2483" s="11"/>
      <c r="T2483" s="11"/>
      <c r="U2483" s="11"/>
      <c r="V2483" s="11"/>
      <c r="W2483" s="11"/>
      <c r="X2483" s="11"/>
      <c r="Y2483" s="11"/>
      <c r="Z2483" s="11"/>
      <c r="AA2483" s="11"/>
      <c r="AB2483" s="11"/>
      <c r="AC2483" s="11"/>
      <c r="AD2483" s="11"/>
      <c r="AE2483" s="11"/>
      <c r="AF2483" s="11"/>
      <c r="AG2483" s="11"/>
      <c r="AH2483" s="11"/>
      <c r="AI2483" s="11"/>
      <c r="AJ2483" s="11"/>
      <c r="AK2483" s="11"/>
      <c r="AL2483" s="11"/>
      <c r="AM2483" s="11"/>
      <c r="AN2483" s="11"/>
      <c r="AO2483" s="11"/>
      <c r="AP2483" s="11"/>
      <c r="AQ2483" s="11"/>
      <c r="AR2483" s="11"/>
      <c r="AS2483" s="11"/>
      <c r="AT2483" s="11"/>
      <c r="AU2483" s="11"/>
      <c r="AV2483" s="11"/>
      <c r="AW2483" s="11"/>
      <c r="AX2483" s="11"/>
      <c r="AY2483" s="11"/>
      <c r="AZ2483" s="11"/>
      <c r="BA2483" s="11"/>
      <c r="BB2483" s="11"/>
      <c r="BC2483" s="11"/>
      <c r="BD2483" s="11"/>
      <c r="BE2483" s="11"/>
      <c r="BF2483" s="11"/>
      <c r="BG2483" s="11"/>
      <c r="BH2483" s="11"/>
      <c r="BI2483" s="11"/>
      <c r="BJ2483" s="11"/>
      <c r="BK2483" s="11"/>
      <c r="BL2483" s="11"/>
      <c r="BM2483" s="11"/>
      <c r="BN2483" s="11"/>
      <c r="BO2483" s="11"/>
      <c r="BP2483" s="11"/>
      <c r="BQ2483" s="11"/>
      <c r="BR2483" s="16" t="str">
        <v>0- Port Costs</v>
      </c>
      <c r="BV2483" s="16" t="str">
        <v>0- Port Value</v>
      </c>
      <c r="BW2483" s="11"/>
      <c r="BX2483" s="16" t="str">
        <v>0</v>
      </c>
    </row>
    <row r="2484" spans="8:76" hidden="1" outlineLevel="1" x14ac:dyDescent="0.3">
      <c r="H2484" s="16" t="str">
        <v>0 - BM Costs</v>
      </c>
      <c r="L2484" s="16" t="str">
        <v>0 - BM Port</v>
      </c>
      <c r="N2484" s="16" t="str">
        <v>0 - Port Assets</v>
      </c>
      <c r="O2484" s="11"/>
      <c r="P2484" s="11"/>
      <c r="Q2484" s="11"/>
      <c r="R2484" s="11"/>
      <c r="S2484" s="11"/>
      <c r="T2484" s="11"/>
      <c r="U2484" s="11"/>
      <c r="V2484" s="11"/>
      <c r="W2484" s="11"/>
      <c r="X2484" s="11"/>
      <c r="Y2484" s="11"/>
      <c r="Z2484" s="11"/>
      <c r="AA2484" s="11"/>
      <c r="AB2484" s="11"/>
      <c r="AC2484" s="11"/>
      <c r="AD2484" s="11"/>
      <c r="AE2484" s="11"/>
      <c r="AF2484" s="11"/>
      <c r="AG2484" s="11"/>
      <c r="AH2484" s="11"/>
      <c r="AI2484" s="11"/>
      <c r="AJ2484" s="11"/>
      <c r="AK2484" s="11"/>
      <c r="AL2484" s="11"/>
      <c r="AM2484" s="11"/>
      <c r="AN2484" s="11"/>
      <c r="AO2484" s="11"/>
      <c r="AP2484" s="11"/>
      <c r="AQ2484" s="11"/>
      <c r="AR2484" s="11"/>
      <c r="AS2484" s="11"/>
      <c r="AT2484" s="11"/>
      <c r="AU2484" s="11"/>
      <c r="AV2484" s="11"/>
      <c r="AW2484" s="11"/>
      <c r="AX2484" s="11"/>
      <c r="AY2484" s="11"/>
      <c r="AZ2484" s="11"/>
      <c r="BA2484" s="11"/>
      <c r="BB2484" s="11"/>
      <c r="BC2484" s="11"/>
      <c r="BD2484" s="11"/>
      <c r="BE2484" s="11"/>
      <c r="BF2484" s="11"/>
      <c r="BG2484" s="11"/>
      <c r="BH2484" s="11"/>
      <c r="BI2484" s="11"/>
      <c r="BJ2484" s="11"/>
      <c r="BK2484" s="11"/>
      <c r="BL2484" s="11"/>
      <c r="BM2484" s="11"/>
      <c r="BN2484" s="11"/>
      <c r="BO2484" s="11"/>
      <c r="BP2484" s="11"/>
      <c r="BQ2484" s="11"/>
      <c r="BR2484" s="16" t="str">
        <v>0- Port Costs</v>
      </c>
      <c r="BV2484" s="16" t="str">
        <v>0- Port Value</v>
      </c>
      <c r="BW2484" s="11"/>
      <c r="BX2484" s="16" t="str">
        <v>0</v>
      </c>
    </row>
    <row r="2485" spans="8:76" hidden="1" outlineLevel="1" x14ac:dyDescent="0.3">
      <c r="H2485" s="16" t="str">
        <v>0 - BM Costs</v>
      </c>
      <c r="L2485" s="16" t="str">
        <v>0 - BM Port</v>
      </c>
      <c r="N2485" s="16" t="str">
        <v>0 - Port Assets</v>
      </c>
      <c r="O2485" s="11"/>
      <c r="P2485" s="11"/>
      <c r="Q2485" s="11"/>
      <c r="R2485" s="11"/>
      <c r="S2485" s="11"/>
      <c r="T2485" s="11"/>
      <c r="U2485" s="11"/>
      <c r="V2485" s="11"/>
      <c r="W2485" s="11"/>
      <c r="X2485" s="11"/>
      <c r="Y2485" s="11"/>
      <c r="Z2485" s="11"/>
      <c r="AA2485" s="11"/>
      <c r="AB2485" s="11"/>
      <c r="AC2485" s="11"/>
      <c r="AD2485" s="11"/>
      <c r="AE2485" s="11"/>
      <c r="AF2485" s="11"/>
      <c r="AG2485" s="11"/>
      <c r="AH2485" s="11"/>
      <c r="AI2485" s="11"/>
      <c r="AJ2485" s="11"/>
      <c r="AK2485" s="11"/>
      <c r="AL2485" s="11"/>
      <c r="AM2485" s="11"/>
      <c r="AN2485" s="11"/>
      <c r="AO2485" s="11"/>
      <c r="AP2485" s="11"/>
      <c r="AQ2485" s="11"/>
      <c r="AR2485" s="11"/>
      <c r="AS2485" s="11"/>
      <c r="AT2485" s="11"/>
      <c r="AU2485" s="11"/>
      <c r="AV2485" s="11"/>
      <c r="AW2485" s="11"/>
      <c r="AX2485" s="11"/>
      <c r="AY2485" s="11"/>
      <c r="AZ2485" s="11"/>
      <c r="BA2485" s="11"/>
      <c r="BB2485" s="11"/>
      <c r="BC2485" s="11"/>
      <c r="BD2485" s="11"/>
      <c r="BE2485" s="11"/>
      <c r="BF2485" s="11"/>
      <c r="BG2485" s="11"/>
      <c r="BH2485" s="11"/>
      <c r="BI2485" s="11"/>
      <c r="BJ2485" s="11"/>
      <c r="BK2485" s="11"/>
      <c r="BL2485" s="11"/>
      <c r="BM2485" s="11"/>
      <c r="BN2485" s="11"/>
      <c r="BO2485" s="11"/>
      <c r="BP2485" s="11"/>
      <c r="BQ2485" s="11"/>
      <c r="BR2485" s="16" t="str">
        <v>0- Port Costs</v>
      </c>
      <c r="BV2485" s="16" t="str">
        <v>0- Port Value</v>
      </c>
      <c r="BW2485" s="11"/>
      <c r="BX2485" s="16" t="str">
        <v>0</v>
      </c>
    </row>
    <row r="2486" spans="8:76" hidden="1" outlineLevel="1" x14ac:dyDescent="0.3">
      <c r="H2486" s="16" t="str">
        <v>0 - BM Costs</v>
      </c>
      <c r="L2486" s="16" t="str">
        <v>0 - BM Port</v>
      </c>
      <c r="N2486" s="16" t="str">
        <v>0 - Port Assets</v>
      </c>
      <c r="O2486" s="11"/>
      <c r="P2486" s="11"/>
      <c r="Q2486" s="11"/>
      <c r="R2486" s="11"/>
      <c r="S2486" s="11"/>
      <c r="T2486" s="11"/>
      <c r="U2486" s="11"/>
      <c r="V2486" s="11"/>
      <c r="W2486" s="11"/>
      <c r="X2486" s="11"/>
      <c r="Y2486" s="11"/>
      <c r="Z2486" s="11"/>
      <c r="AA2486" s="11"/>
      <c r="AB2486" s="11"/>
      <c r="AC2486" s="11"/>
      <c r="AD2486" s="11"/>
      <c r="AE2486" s="11"/>
      <c r="AF2486" s="11"/>
      <c r="AG2486" s="11"/>
      <c r="AH2486" s="11"/>
      <c r="AI2486" s="11"/>
      <c r="AJ2486" s="11"/>
      <c r="AK2486" s="11"/>
      <c r="AL2486" s="11"/>
      <c r="AM2486" s="11"/>
      <c r="AN2486" s="11"/>
      <c r="AO2486" s="11"/>
      <c r="AP2486" s="11"/>
      <c r="AQ2486" s="11"/>
      <c r="AR2486" s="11"/>
      <c r="AS2486" s="11"/>
      <c r="AT2486" s="11"/>
      <c r="AU2486" s="11"/>
      <c r="AV2486" s="11"/>
      <c r="AW2486" s="11"/>
      <c r="AX2486" s="11"/>
      <c r="AY2486" s="11"/>
      <c r="AZ2486" s="11"/>
      <c r="BA2486" s="11"/>
      <c r="BB2486" s="11"/>
      <c r="BC2486" s="11"/>
      <c r="BD2486" s="11"/>
      <c r="BE2486" s="11"/>
      <c r="BF2486" s="11"/>
      <c r="BG2486" s="11"/>
      <c r="BH2486" s="11"/>
      <c r="BI2486" s="11"/>
      <c r="BJ2486" s="11"/>
      <c r="BK2486" s="11"/>
      <c r="BL2486" s="11"/>
      <c r="BM2486" s="11"/>
      <c r="BN2486" s="11"/>
      <c r="BO2486" s="11"/>
      <c r="BP2486" s="11"/>
      <c r="BQ2486" s="11"/>
      <c r="BR2486" s="16" t="str">
        <v>0- Port Costs</v>
      </c>
      <c r="BV2486" s="16" t="str">
        <v>0- Port Value</v>
      </c>
      <c r="BW2486" s="11"/>
      <c r="BX2486" s="16" t="str">
        <v>0</v>
      </c>
    </row>
    <row r="2487" spans="8:76" hidden="1" outlineLevel="1" x14ac:dyDescent="0.3">
      <c r="H2487" s="16" t="str">
        <v>0 - BM Costs</v>
      </c>
      <c r="L2487" s="16" t="str">
        <v>0 - BM Port</v>
      </c>
      <c r="N2487" s="16" t="str">
        <v>0 - Port Assets</v>
      </c>
      <c r="O2487" s="11"/>
      <c r="P2487" s="11"/>
      <c r="Q2487" s="11"/>
      <c r="R2487" s="11"/>
      <c r="S2487" s="11"/>
      <c r="T2487" s="11"/>
      <c r="U2487" s="11"/>
      <c r="V2487" s="11"/>
      <c r="W2487" s="11"/>
      <c r="X2487" s="11"/>
      <c r="Y2487" s="11"/>
      <c r="Z2487" s="11"/>
      <c r="AA2487" s="11"/>
      <c r="AB2487" s="11"/>
      <c r="AC2487" s="11"/>
      <c r="AD2487" s="11"/>
      <c r="AE2487" s="11"/>
      <c r="AF2487" s="11"/>
      <c r="AG2487" s="11"/>
      <c r="AH2487" s="11"/>
      <c r="AI2487" s="11"/>
      <c r="AJ2487" s="11"/>
      <c r="AK2487" s="11"/>
      <c r="AL2487" s="11"/>
      <c r="AM2487" s="11"/>
      <c r="AN2487" s="11"/>
      <c r="AO2487" s="11"/>
      <c r="AP2487" s="11"/>
      <c r="AQ2487" s="11"/>
      <c r="AR2487" s="11"/>
      <c r="AS2487" s="11"/>
      <c r="AT2487" s="11"/>
      <c r="AU2487" s="11"/>
      <c r="AV2487" s="11"/>
      <c r="AW2487" s="11"/>
      <c r="AX2487" s="11"/>
      <c r="AY2487" s="11"/>
      <c r="AZ2487" s="11"/>
      <c r="BA2487" s="11"/>
      <c r="BB2487" s="11"/>
      <c r="BC2487" s="11"/>
      <c r="BD2487" s="11"/>
      <c r="BE2487" s="11"/>
      <c r="BF2487" s="11"/>
      <c r="BG2487" s="11"/>
      <c r="BH2487" s="11"/>
      <c r="BI2487" s="11"/>
      <c r="BJ2487" s="11"/>
      <c r="BK2487" s="11"/>
      <c r="BL2487" s="11"/>
      <c r="BM2487" s="11"/>
      <c r="BN2487" s="11"/>
      <c r="BO2487" s="11"/>
      <c r="BP2487" s="11"/>
      <c r="BQ2487" s="11"/>
      <c r="BR2487" s="16" t="str">
        <v>0- Port Costs</v>
      </c>
      <c r="BV2487" s="16" t="str">
        <v>0- Port Value</v>
      </c>
      <c r="BW2487" s="11"/>
      <c r="BX2487" s="16" t="str">
        <v>0</v>
      </c>
    </row>
    <row r="2488" spans="8:76" hidden="1" outlineLevel="1" x14ac:dyDescent="0.3">
      <c r="H2488" s="16" t="str">
        <v>0 - BM Costs</v>
      </c>
      <c r="L2488" s="16" t="str">
        <v>0 - BM Port</v>
      </c>
      <c r="N2488" s="16" t="str">
        <v>0 - Port Assets</v>
      </c>
      <c r="O2488" s="11"/>
      <c r="P2488" s="11"/>
      <c r="Q2488" s="11"/>
      <c r="R2488" s="11"/>
      <c r="S2488" s="11"/>
      <c r="T2488" s="11"/>
      <c r="U2488" s="11"/>
      <c r="V2488" s="11"/>
      <c r="W2488" s="11"/>
      <c r="X2488" s="11"/>
      <c r="Y2488" s="11"/>
      <c r="Z2488" s="11"/>
      <c r="AA2488" s="11"/>
      <c r="AB2488" s="11"/>
      <c r="AC2488" s="11"/>
      <c r="AD2488" s="11"/>
      <c r="AE2488" s="11"/>
      <c r="AF2488" s="11"/>
      <c r="AG2488" s="11"/>
      <c r="AH2488" s="11"/>
      <c r="AI2488" s="11"/>
      <c r="AJ2488" s="11"/>
      <c r="AK2488" s="11"/>
      <c r="AL2488" s="11"/>
      <c r="AM2488" s="11"/>
      <c r="AN2488" s="11"/>
      <c r="AO2488" s="11"/>
      <c r="AP2488" s="11"/>
      <c r="AQ2488" s="11"/>
      <c r="AR2488" s="11"/>
      <c r="AS2488" s="11"/>
      <c r="AT2488" s="11"/>
      <c r="AU2488" s="11"/>
      <c r="AV2488" s="11"/>
      <c r="AW2488" s="11"/>
      <c r="AX2488" s="11"/>
      <c r="AY2488" s="11"/>
      <c r="AZ2488" s="11"/>
      <c r="BA2488" s="11"/>
      <c r="BB2488" s="11"/>
      <c r="BC2488" s="11"/>
      <c r="BD2488" s="11"/>
      <c r="BE2488" s="11"/>
      <c r="BF2488" s="11"/>
      <c r="BG2488" s="11"/>
      <c r="BH2488" s="11"/>
      <c r="BI2488" s="11"/>
      <c r="BJ2488" s="11"/>
      <c r="BK2488" s="11"/>
      <c r="BL2488" s="11"/>
      <c r="BM2488" s="11"/>
      <c r="BN2488" s="11"/>
      <c r="BO2488" s="11"/>
      <c r="BP2488" s="11"/>
      <c r="BQ2488" s="11"/>
      <c r="BR2488" s="16" t="str">
        <v>0- Port Costs</v>
      </c>
      <c r="BV2488" s="16" t="str">
        <v>0- Port Value</v>
      </c>
      <c r="BW2488" s="11"/>
      <c r="BX2488" s="16" t="str">
        <v>0</v>
      </c>
    </row>
    <row r="2489" spans="8:76" hidden="1" outlineLevel="1" x14ac:dyDescent="0.3">
      <c r="H2489" s="16" t="str">
        <v>0 - BM Costs</v>
      </c>
      <c r="L2489" s="16" t="str">
        <v>0 - BM Port</v>
      </c>
      <c r="N2489" s="16" t="str">
        <v>0 - Port Assets</v>
      </c>
      <c r="O2489" s="11"/>
      <c r="P2489" s="11"/>
      <c r="Q2489" s="11"/>
      <c r="R2489" s="11"/>
      <c r="S2489" s="11"/>
      <c r="T2489" s="11"/>
      <c r="U2489" s="11"/>
      <c r="V2489" s="11"/>
      <c r="W2489" s="11"/>
      <c r="X2489" s="11"/>
      <c r="Y2489" s="11"/>
      <c r="Z2489" s="11"/>
      <c r="AA2489" s="11"/>
      <c r="AB2489" s="11"/>
      <c r="AC2489" s="11"/>
      <c r="AD2489" s="11"/>
      <c r="AE2489" s="11"/>
      <c r="AF2489" s="11"/>
      <c r="AG2489" s="11"/>
      <c r="AH2489" s="11"/>
      <c r="AI2489" s="11"/>
      <c r="AJ2489" s="11"/>
      <c r="AK2489" s="11"/>
      <c r="AL2489" s="11"/>
      <c r="AM2489" s="11"/>
      <c r="AN2489" s="11"/>
      <c r="AO2489" s="11"/>
      <c r="AP2489" s="11"/>
      <c r="AQ2489" s="11"/>
      <c r="AR2489" s="11"/>
      <c r="AS2489" s="11"/>
      <c r="AT2489" s="11"/>
      <c r="AU2489" s="11"/>
      <c r="AV2489" s="11"/>
      <c r="AW2489" s="11"/>
      <c r="AX2489" s="11"/>
      <c r="AY2489" s="11"/>
      <c r="AZ2489" s="11"/>
      <c r="BA2489" s="11"/>
      <c r="BB2489" s="11"/>
      <c r="BC2489" s="11"/>
      <c r="BD2489" s="11"/>
      <c r="BE2489" s="11"/>
      <c r="BF2489" s="11"/>
      <c r="BG2489" s="11"/>
      <c r="BH2489" s="11"/>
      <c r="BI2489" s="11"/>
      <c r="BJ2489" s="11"/>
      <c r="BK2489" s="11"/>
      <c r="BL2489" s="11"/>
      <c r="BM2489" s="11"/>
      <c r="BN2489" s="11"/>
      <c r="BO2489" s="11"/>
      <c r="BP2489" s="11"/>
      <c r="BQ2489" s="11"/>
      <c r="BR2489" s="16" t="str">
        <v>0- Port Costs</v>
      </c>
      <c r="BV2489" s="16" t="str">
        <v>0- Port Value</v>
      </c>
      <c r="BW2489" s="11"/>
      <c r="BX2489" s="16" t="str">
        <v>0</v>
      </c>
    </row>
    <row r="2490" spans="8:76" hidden="1" outlineLevel="1" x14ac:dyDescent="0.3">
      <c r="H2490" s="16" t="str">
        <v>0 - BM Costs</v>
      </c>
      <c r="L2490" s="16" t="str">
        <v>0 - BM Port</v>
      </c>
      <c r="N2490" s="16" t="str">
        <v>0 - Port Assets</v>
      </c>
      <c r="O2490" s="11"/>
      <c r="P2490" s="11"/>
      <c r="Q2490" s="11"/>
      <c r="R2490" s="11"/>
      <c r="S2490" s="11"/>
      <c r="T2490" s="11"/>
      <c r="U2490" s="11"/>
      <c r="V2490" s="11"/>
      <c r="W2490" s="11"/>
      <c r="X2490" s="11"/>
      <c r="Y2490" s="11"/>
      <c r="Z2490" s="11"/>
      <c r="AA2490" s="11"/>
      <c r="AB2490" s="11"/>
      <c r="AC2490" s="11"/>
      <c r="AD2490" s="11"/>
      <c r="AE2490" s="11"/>
      <c r="AF2490" s="11"/>
      <c r="AG2490" s="11"/>
      <c r="AH2490" s="11"/>
      <c r="AI2490" s="11"/>
      <c r="AJ2490" s="11"/>
      <c r="AK2490" s="11"/>
      <c r="AL2490" s="11"/>
      <c r="AM2490" s="11"/>
      <c r="AN2490" s="11"/>
      <c r="AO2490" s="11"/>
      <c r="AP2490" s="11"/>
      <c r="AQ2490" s="11"/>
      <c r="AR2490" s="11"/>
      <c r="AS2490" s="11"/>
      <c r="AT2490" s="11"/>
      <c r="AU2490" s="11"/>
      <c r="AV2490" s="11"/>
      <c r="AW2490" s="11"/>
      <c r="AX2490" s="11"/>
      <c r="AY2490" s="11"/>
      <c r="AZ2490" s="11"/>
      <c r="BA2490" s="11"/>
      <c r="BB2490" s="11"/>
      <c r="BC2490" s="11"/>
      <c r="BD2490" s="11"/>
      <c r="BE2490" s="11"/>
      <c r="BF2490" s="11"/>
      <c r="BG2490" s="11"/>
      <c r="BH2490" s="11"/>
      <c r="BI2490" s="11"/>
      <c r="BJ2490" s="11"/>
      <c r="BK2490" s="11"/>
      <c r="BL2490" s="11"/>
      <c r="BM2490" s="11"/>
      <c r="BN2490" s="11"/>
      <c r="BO2490" s="11"/>
      <c r="BP2490" s="11"/>
      <c r="BQ2490" s="11"/>
      <c r="BR2490" s="16" t="str">
        <v>0- Port Costs</v>
      </c>
      <c r="BV2490" s="16" t="str">
        <v>0- Port Value</v>
      </c>
      <c r="BW2490" s="11"/>
      <c r="BX2490" s="16" t="str">
        <v>0</v>
      </c>
    </row>
    <row r="2491" spans="8:76" hidden="1" outlineLevel="1" x14ac:dyDescent="0.3">
      <c r="H2491" s="16" t="str">
        <v>0 - BM Costs</v>
      </c>
      <c r="L2491" s="16" t="str">
        <v>0 - BM Port</v>
      </c>
      <c r="N2491" s="16" t="str">
        <v>0 - Port Assets</v>
      </c>
      <c r="O2491" s="11"/>
      <c r="P2491" s="11"/>
      <c r="Q2491" s="11"/>
      <c r="R2491" s="11"/>
      <c r="S2491" s="11"/>
      <c r="T2491" s="11"/>
      <c r="U2491" s="11"/>
      <c r="V2491" s="11"/>
      <c r="W2491" s="11"/>
      <c r="X2491" s="11"/>
      <c r="Y2491" s="11"/>
      <c r="Z2491" s="11"/>
      <c r="AA2491" s="11"/>
      <c r="AB2491" s="11"/>
      <c r="AC2491" s="11"/>
      <c r="AD2491" s="11"/>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c r="BC2491" s="11"/>
      <c r="BD2491" s="11"/>
      <c r="BE2491" s="11"/>
      <c r="BF2491" s="11"/>
      <c r="BG2491" s="11"/>
      <c r="BH2491" s="11"/>
      <c r="BI2491" s="11"/>
      <c r="BJ2491" s="11"/>
      <c r="BK2491" s="11"/>
      <c r="BL2491" s="11"/>
      <c r="BM2491" s="11"/>
      <c r="BN2491" s="11"/>
      <c r="BO2491" s="11"/>
      <c r="BP2491" s="11"/>
      <c r="BQ2491" s="11"/>
      <c r="BR2491" s="16" t="str">
        <v>0- Port Costs</v>
      </c>
      <c r="BV2491" s="16" t="str">
        <v>0- Port Value</v>
      </c>
      <c r="BW2491" s="11"/>
      <c r="BX2491" s="16" t="str">
        <v>0</v>
      </c>
    </row>
    <row r="2492" spans="8:76" hidden="1" outlineLevel="1" x14ac:dyDescent="0.3">
      <c r="H2492" s="16" t="str">
        <v>0 - BM Costs</v>
      </c>
      <c r="L2492" s="16" t="str">
        <v>0 - BM Port</v>
      </c>
      <c r="N2492" s="16" t="str">
        <v>0 - Port Assets</v>
      </c>
      <c r="O2492" s="11"/>
      <c r="P2492" s="11"/>
      <c r="Q2492" s="11"/>
      <c r="R2492" s="11"/>
      <c r="S2492" s="11"/>
      <c r="T2492" s="11"/>
      <c r="U2492" s="11"/>
      <c r="V2492" s="11"/>
      <c r="W2492" s="11"/>
      <c r="X2492" s="11"/>
      <c r="Y2492" s="11"/>
      <c r="Z2492" s="11"/>
      <c r="AA2492" s="11"/>
      <c r="AB2492" s="11"/>
      <c r="AC2492" s="11"/>
      <c r="AD2492" s="11"/>
      <c r="AE2492" s="11"/>
      <c r="AF2492" s="11"/>
      <c r="AG2492" s="11"/>
      <c r="AH2492" s="11"/>
      <c r="AI2492" s="11"/>
      <c r="AJ2492" s="11"/>
      <c r="AK2492" s="11"/>
      <c r="AL2492" s="11"/>
      <c r="AM2492" s="11"/>
      <c r="AN2492" s="11"/>
      <c r="AO2492" s="11"/>
      <c r="AP2492" s="11"/>
      <c r="AQ2492" s="11"/>
      <c r="AR2492" s="11"/>
      <c r="AS2492" s="11"/>
      <c r="AT2492" s="11"/>
      <c r="AU2492" s="11"/>
      <c r="AV2492" s="11"/>
      <c r="AW2492" s="11"/>
      <c r="AX2492" s="11"/>
      <c r="AY2492" s="11"/>
      <c r="AZ2492" s="11"/>
      <c r="BA2492" s="11"/>
      <c r="BB2492" s="11"/>
      <c r="BC2492" s="11"/>
      <c r="BD2492" s="11"/>
      <c r="BE2492" s="11"/>
      <c r="BF2492" s="11"/>
      <c r="BG2492" s="11"/>
      <c r="BH2492" s="11"/>
      <c r="BI2492" s="11"/>
      <c r="BJ2492" s="11"/>
      <c r="BK2492" s="11"/>
      <c r="BL2492" s="11"/>
      <c r="BM2492" s="11"/>
      <c r="BN2492" s="11"/>
      <c r="BO2492" s="11"/>
      <c r="BP2492" s="11"/>
      <c r="BQ2492" s="11"/>
      <c r="BR2492" s="16" t="str">
        <v>0- Port Costs</v>
      </c>
      <c r="BV2492" s="16" t="str">
        <v>0- Port Value</v>
      </c>
      <c r="BW2492" s="11"/>
      <c r="BX2492" s="16" t="str">
        <v>0</v>
      </c>
    </row>
    <row r="2493" spans="8:76" hidden="1" outlineLevel="1" x14ac:dyDescent="0.3">
      <c r="H2493" s="16" t="str">
        <v>0 - BM Costs</v>
      </c>
      <c r="L2493" s="16" t="str">
        <v>0 - BM Port</v>
      </c>
      <c r="N2493" s="16" t="str">
        <v>0 - Port Assets</v>
      </c>
      <c r="O2493" s="11"/>
      <c r="P2493" s="11"/>
      <c r="Q2493" s="11"/>
      <c r="R2493" s="11"/>
      <c r="S2493" s="11"/>
      <c r="T2493" s="11"/>
      <c r="U2493" s="11"/>
      <c r="V2493" s="11"/>
      <c r="W2493" s="11"/>
      <c r="X2493" s="11"/>
      <c r="Y2493" s="11"/>
      <c r="Z2493" s="11"/>
      <c r="AA2493" s="11"/>
      <c r="AB2493" s="11"/>
      <c r="AC2493" s="11"/>
      <c r="AD2493" s="11"/>
      <c r="AE2493" s="11"/>
      <c r="AF2493" s="11"/>
      <c r="AG2493" s="11"/>
      <c r="AH2493" s="11"/>
      <c r="AI2493" s="11"/>
      <c r="AJ2493" s="11"/>
      <c r="AK2493" s="11"/>
      <c r="AL2493" s="11"/>
      <c r="AM2493" s="11"/>
      <c r="AN2493" s="11"/>
      <c r="AO2493" s="11"/>
      <c r="AP2493" s="11"/>
      <c r="AQ2493" s="11"/>
      <c r="AR2493" s="11"/>
      <c r="AS2493" s="11"/>
      <c r="AT2493" s="11"/>
      <c r="AU2493" s="11"/>
      <c r="AV2493" s="11"/>
      <c r="AW2493" s="11"/>
      <c r="AX2493" s="11"/>
      <c r="AY2493" s="11"/>
      <c r="AZ2493" s="11"/>
      <c r="BA2493" s="11"/>
      <c r="BB2493" s="11"/>
      <c r="BC2493" s="11"/>
      <c r="BD2493" s="11"/>
      <c r="BE2493" s="11"/>
      <c r="BF2493" s="11"/>
      <c r="BG2493" s="11"/>
      <c r="BH2493" s="11"/>
      <c r="BI2493" s="11"/>
      <c r="BJ2493" s="11"/>
      <c r="BK2493" s="11"/>
      <c r="BL2493" s="11"/>
      <c r="BM2493" s="11"/>
      <c r="BN2493" s="11"/>
      <c r="BO2493" s="11"/>
      <c r="BP2493" s="11"/>
      <c r="BQ2493" s="11"/>
      <c r="BR2493" s="16" t="str">
        <v>0- Port Costs</v>
      </c>
      <c r="BV2493" s="16" t="str">
        <v>0- Port Value</v>
      </c>
      <c r="BW2493" s="11"/>
      <c r="BX2493" s="16" t="str">
        <v>0</v>
      </c>
    </row>
    <row r="2494" spans="8:76" hidden="1" outlineLevel="1" x14ac:dyDescent="0.3">
      <c r="H2494" s="16" t="str">
        <v>0 - BM Costs</v>
      </c>
      <c r="L2494" s="16" t="str">
        <v>0 - BM Port</v>
      </c>
      <c r="N2494" s="16" t="str">
        <v>0 - Port Assets</v>
      </c>
      <c r="O2494" s="11"/>
      <c r="P2494" s="11"/>
      <c r="Q2494" s="11"/>
      <c r="R2494" s="11"/>
      <c r="S2494" s="11"/>
      <c r="T2494" s="11"/>
      <c r="U2494" s="11"/>
      <c r="V2494" s="11"/>
      <c r="W2494" s="11"/>
      <c r="X2494" s="11"/>
      <c r="Y2494" s="11"/>
      <c r="Z2494" s="11"/>
      <c r="AA2494" s="11"/>
      <c r="AB2494" s="11"/>
      <c r="AC2494" s="11"/>
      <c r="AD2494" s="11"/>
      <c r="AE2494" s="11"/>
      <c r="AF2494" s="11"/>
      <c r="AG2494" s="11"/>
      <c r="AH2494" s="11"/>
      <c r="AI2494" s="11"/>
      <c r="AJ2494" s="11"/>
      <c r="AK2494" s="11"/>
      <c r="AL2494" s="11"/>
      <c r="AM2494" s="11"/>
      <c r="AN2494" s="11"/>
      <c r="AO2494" s="11"/>
      <c r="AP2494" s="11"/>
      <c r="AQ2494" s="11"/>
      <c r="AR2494" s="11"/>
      <c r="AS2494" s="11"/>
      <c r="AT2494" s="11"/>
      <c r="AU2494" s="11"/>
      <c r="AV2494" s="11"/>
      <c r="AW2494" s="11"/>
      <c r="AX2494" s="11"/>
      <c r="AY2494" s="11"/>
      <c r="AZ2494" s="11"/>
      <c r="BA2494" s="11"/>
      <c r="BB2494" s="11"/>
      <c r="BC2494" s="11"/>
      <c r="BD2494" s="11"/>
      <c r="BE2494" s="11"/>
      <c r="BF2494" s="11"/>
      <c r="BG2494" s="11"/>
      <c r="BH2494" s="11"/>
      <c r="BI2494" s="11"/>
      <c r="BJ2494" s="11"/>
      <c r="BK2494" s="11"/>
      <c r="BL2494" s="11"/>
      <c r="BM2494" s="11"/>
      <c r="BN2494" s="11"/>
      <c r="BO2494" s="11"/>
      <c r="BP2494" s="11"/>
      <c r="BQ2494" s="11"/>
      <c r="BR2494" s="16" t="str">
        <v>0- Port Costs</v>
      </c>
      <c r="BV2494" s="16" t="str">
        <v>0- Port Value</v>
      </c>
      <c r="BW2494" s="11"/>
      <c r="BX2494" s="16" t="str">
        <v>0</v>
      </c>
    </row>
    <row r="2495" spans="8:76" hidden="1" outlineLevel="1" x14ac:dyDescent="0.3">
      <c r="H2495" s="16" t="str">
        <v>0 - BM Costs</v>
      </c>
      <c r="L2495" s="16" t="str">
        <v>0 - BM Port</v>
      </c>
      <c r="N2495" s="16" t="str">
        <v>0 - Port Assets</v>
      </c>
      <c r="O2495" s="11"/>
      <c r="P2495" s="11"/>
      <c r="Q2495" s="11"/>
      <c r="R2495" s="11"/>
      <c r="S2495" s="11"/>
      <c r="T2495" s="11"/>
      <c r="U2495" s="11"/>
      <c r="V2495" s="11"/>
      <c r="W2495" s="11"/>
      <c r="X2495" s="11"/>
      <c r="Y2495" s="11"/>
      <c r="Z2495" s="11"/>
      <c r="AA2495" s="11"/>
      <c r="AB2495" s="11"/>
      <c r="AC2495" s="11"/>
      <c r="AD2495" s="11"/>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c r="BC2495" s="11"/>
      <c r="BD2495" s="11"/>
      <c r="BE2495" s="11"/>
      <c r="BF2495" s="11"/>
      <c r="BG2495" s="11"/>
      <c r="BH2495" s="11"/>
      <c r="BI2495" s="11"/>
      <c r="BJ2495" s="11"/>
      <c r="BK2495" s="11"/>
      <c r="BL2495" s="11"/>
      <c r="BM2495" s="11"/>
      <c r="BN2495" s="11"/>
      <c r="BO2495" s="11"/>
      <c r="BP2495" s="11"/>
      <c r="BQ2495" s="11"/>
      <c r="BR2495" s="16" t="str">
        <v>0- Port Costs</v>
      </c>
      <c r="BV2495" s="16" t="str">
        <v>0- Port Value</v>
      </c>
      <c r="BW2495" s="11"/>
      <c r="BX2495" s="16" t="str">
        <v>0</v>
      </c>
    </row>
    <row r="2496" spans="8:76" hidden="1" outlineLevel="1" x14ac:dyDescent="0.3">
      <c r="H2496" s="16" t="str">
        <v>0 - BM Costs</v>
      </c>
      <c r="L2496" s="16" t="str">
        <v>0 - BM Port</v>
      </c>
      <c r="N2496" s="16" t="str">
        <v>0 - Port Assets</v>
      </c>
      <c r="O2496" s="11"/>
      <c r="P2496" s="11"/>
      <c r="Q2496" s="11"/>
      <c r="R2496" s="11"/>
      <c r="S2496" s="11"/>
      <c r="T2496" s="11"/>
      <c r="U2496" s="11"/>
      <c r="V2496" s="11"/>
      <c r="W2496" s="11"/>
      <c r="X2496" s="11"/>
      <c r="Y2496" s="11"/>
      <c r="Z2496" s="11"/>
      <c r="AA2496" s="11"/>
      <c r="AB2496" s="11"/>
      <c r="AC2496" s="11"/>
      <c r="AD2496" s="11"/>
      <c r="AE2496" s="11"/>
      <c r="AF2496" s="11"/>
      <c r="AG2496" s="11"/>
      <c r="AH2496" s="11"/>
      <c r="AI2496" s="11"/>
      <c r="AJ2496" s="11"/>
      <c r="AK2496" s="11"/>
      <c r="AL2496" s="11"/>
      <c r="AM2496" s="11"/>
      <c r="AN2496" s="11"/>
      <c r="AO2496" s="11"/>
      <c r="AP2496" s="11"/>
      <c r="AQ2496" s="11"/>
      <c r="AR2496" s="11"/>
      <c r="AS2496" s="11"/>
      <c r="AT2496" s="11"/>
      <c r="AU2496" s="11"/>
      <c r="AV2496" s="11"/>
      <c r="AW2496" s="11"/>
      <c r="AX2496" s="11"/>
      <c r="AY2496" s="11"/>
      <c r="AZ2496" s="11"/>
      <c r="BA2496" s="11"/>
      <c r="BB2496" s="11"/>
      <c r="BC2496" s="11"/>
      <c r="BD2496" s="11"/>
      <c r="BE2496" s="11"/>
      <c r="BF2496" s="11"/>
      <c r="BG2496" s="11"/>
      <c r="BH2496" s="11"/>
      <c r="BI2496" s="11"/>
      <c r="BJ2496" s="11"/>
      <c r="BK2496" s="11"/>
      <c r="BL2496" s="11"/>
      <c r="BM2496" s="11"/>
      <c r="BN2496" s="11"/>
      <c r="BO2496" s="11"/>
      <c r="BP2496" s="11"/>
      <c r="BQ2496" s="11"/>
      <c r="BR2496" s="16" t="str">
        <v>0- Port Costs</v>
      </c>
      <c r="BV2496" s="16" t="str">
        <v>0- Port Value</v>
      </c>
      <c r="BW2496" s="11"/>
      <c r="BX2496" s="16" t="str">
        <v>0</v>
      </c>
    </row>
    <row r="2497" spans="8:76" hidden="1" outlineLevel="1" x14ac:dyDescent="0.3">
      <c r="H2497" s="16" t="str">
        <v>0 - BM Costs</v>
      </c>
      <c r="L2497" s="16" t="str">
        <v>0 - BM Port</v>
      </c>
      <c r="N2497" s="16" t="str">
        <v>0 - Port Assets</v>
      </c>
      <c r="O2497" s="11"/>
      <c r="P2497" s="11"/>
      <c r="Q2497" s="11"/>
      <c r="R2497" s="11"/>
      <c r="S2497" s="11"/>
      <c r="T2497" s="11"/>
      <c r="U2497" s="11"/>
      <c r="V2497" s="11"/>
      <c r="W2497" s="11"/>
      <c r="X2497" s="11"/>
      <c r="Y2497" s="11"/>
      <c r="Z2497" s="11"/>
      <c r="AA2497" s="11"/>
      <c r="AB2497" s="11"/>
      <c r="AC2497" s="11"/>
      <c r="AD2497" s="11"/>
      <c r="AE2497" s="11"/>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c r="BC2497" s="11"/>
      <c r="BD2497" s="11"/>
      <c r="BE2497" s="11"/>
      <c r="BF2497" s="11"/>
      <c r="BG2497" s="11"/>
      <c r="BH2497" s="11"/>
      <c r="BI2497" s="11"/>
      <c r="BJ2497" s="11"/>
      <c r="BK2497" s="11"/>
      <c r="BL2497" s="11"/>
      <c r="BM2497" s="11"/>
      <c r="BN2497" s="11"/>
      <c r="BO2497" s="11"/>
      <c r="BP2497" s="11"/>
      <c r="BQ2497" s="11"/>
      <c r="BR2497" s="16" t="str">
        <v>0- Port Costs</v>
      </c>
      <c r="BV2497" s="16" t="str">
        <v>0- Port Value</v>
      </c>
      <c r="BW2497" s="11"/>
      <c r="BX2497" s="16" t="str">
        <v>0</v>
      </c>
    </row>
    <row r="2498" spans="8:76" hidden="1" outlineLevel="1" x14ac:dyDescent="0.3">
      <c r="H2498" s="16" t="str">
        <v>0 - BM Costs</v>
      </c>
      <c r="L2498" s="16" t="str">
        <v>0 - BM Port</v>
      </c>
      <c r="N2498" s="16" t="str">
        <v>0 - Port Assets</v>
      </c>
      <c r="O2498" s="11"/>
      <c r="P2498" s="11"/>
      <c r="Q2498" s="11"/>
      <c r="R2498" s="11"/>
      <c r="S2498" s="11"/>
      <c r="T2498" s="11"/>
      <c r="U2498" s="11"/>
      <c r="V2498" s="11"/>
      <c r="W2498" s="11"/>
      <c r="X2498" s="11"/>
      <c r="Y2498" s="11"/>
      <c r="Z2498" s="11"/>
      <c r="AA2498" s="11"/>
      <c r="AB2498" s="11"/>
      <c r="AC2498" s="11"/>
      <c r="AD2498" s="11"/>
      <c r="AE2498" s="11"/>
      <c r="AF2498" s="11"/>
      <c r="AG2498" s="11"/>
      <c r="AH2498" s="11"/>
      <c r="AI2498" s="11"/>
      <c r="AJ2498" s="11"/>
      <c r="AK2498" s="11"/>
      <c r="AL2498" s="11"/>
      <c r="AM2498" s="11"/>
      <c r="AN2498" s="11"/>
      <c r="AO2498" s="11"/>
      <c r="AP2498" s="11"/>
      <c r="AQ2498" s="11"/>
      <c r="AR2498" s="11"/>
      <c r="AS2498" s="11"/>
      <c r="AT2498" s="11"/>
      <c r="AU2498" s="11"/>
      <c r="AV2498" s="11"/>
      <c r="AW2498" s="11"/>
      <c r="AX2498" s="11"/>
      <c r="AY2498" s="11"/>
      <c r="AZ2498" s="11"/>
      <c r="BA2498" s="11"/>
      <c r="BB2498" s="11"/>
      <c r="BC2498" s="11"/>
      <c r="BD2498" s="11"/>
      <c r="BE2498" s="11"/>
      <c r="BF2498" s="11"/>
      <c r="BG2498" s="11"/>
      <c r="BH2498" s="11"/>
      <c r="BI2498" s="11"/>
      <c r="BJ2498" s="11"/>
      <c r="BK2498" s="11"/>
      <c r="BL2498" s="11"/>
      <c r="BM2498" s="11"/>
      <c r="BN2498" s="11"/>
      <c r="BO2498" s="11"/>
      <c r="BP2498" s="11"/>
      <c r="BQ2498" s="11"/>
      <c r="BR2498" s="16" t="str">
        <v>0- Port Costs</v>
      </c>
      <c r="BV2498" s="16" t="str">
        <v>0- Port Value</v>
      </c>
      <c r="BW2498" s="11"/>
      <c r="BX2498" s="16" t="str">
        <v>0</v>
      </c>
    </row>
    <row r="2499" spans="8:76" hidden="1" outlineLevel="1" x14ac:dyDescent="0.3">
      <c r="H2499" s="16" t="str">
        <v>0 - BM Costs</v>
      </c>
      <c r="L2499" s="16" t="str">
        <v>0 - BM Port</v>
      </c>
      <c r="N2499" s="16" t="str">
        <v>0 - Port Assets</v>
      </c>
      <c r="O2499" s="11"/>
      <c r="P2499" s="11"/>
      <c r="Q2499" s="11"/>
      <c r="R2499" s="11"/>
      <c r="S2499" s="11"/>
      <c r="T2499" s="11"/>
      <c r="U2499" s="11"/>
      <c r="V2499" s="11"/>
      <c r="W2499" s="11"/>
      <c r="X2499" s="11"/>
      <c r="Y2499" s="11"/>
      <c r="Z2499" s="11"/>
      <c r="AA2499" s="11"/>
      <c r="AB2499" s="11"/>
      <c r="AC2499" s="11"/>
      <c r="AD2499" s="11"/>
      <c r="AE2499" s="11"/>
      <c r="AF2499" s="11"/>
      <c r="AG2499" s="11"/>
      <c r="AH2499" s="11"/>
      <c r="AI2499" s="11"/>
      <c r="AJ2499" s="11"/>
      <c r="AK2499" s="11"/>
      <c r="AL2499" s="11"/>
      <c r="AM2499" s="11"/>
      <c r="AN2499" s="11"/>
      <c r="AO2499" s="11"/>
      <c r="AP2499" s="11"/>
      <c r="AQ2499" s="11"/>
      <c r="AR2499" s="11"/>
      <c r="AS2499" s="11"/>
      <c r="AT2499" s="11"/>
      <c r="AU2499" s="11"/>
      <c r="AV2499" s="11"/>
      <c r="AW2499" s="11"/>
      <c r="AX2499" s="11"/>
      <c r="AY2499" s="11"/>
      <c r="AZ2499" s="11"/>
      <c r="BA2499" s="11"/>
      <c r="BB2499" s="11"/>
      <c r="BC2499" s="11"/>
      <c r="BD2499" s="11"/>
      <c r="BE2499" s="11"/>
      <c r="BF2499" s="11"/>
      <c r="BG2499" s="11"/>
      <c r="BH2499" s="11"/>
      <c r="BI2499" s="11"/>
      <c r="BJ2499" s="11"/>
      <c r="BK2499" s="11"/>
      <c r="BL2499" s="11"/>
      <c r="BM2499" s="11"/>
      <c r="BN2499" s="11"/>
      <c r="BO2499" s="11"/>
      <c r="BP2499" s="11"/>
      <c r="BQ2499" s="11"/>
      <c r="BR2499" s="16" t="str">
        <v>0- Port Costs</v>
      </c>
      <c r="BV2499" s="16" t="str">
        <v>0- Port Value</v>
      </c>
      <c r="BW2499" s="11"/>
      <c r="BX2499" s="16" t="str">
        <v>0</v>
      </c>
    </row>
    <row r="2500" spans="8:76" hidden="1" outlineLevel="1" x14ac:dyDescent="0.3">
      <c r="H2500" s="16" t="str">
        <v>0 - BM Costs</v>
      </c>
      <c r="L2500" s="16" t="str">
        <v>0 - BM Port</v>
      </c>
      <c r="N2500" s="16" t="str">
        <v>0 - Port Assets</v>
      </c>
      <c r="O2500" s="11"/>
      <c r="P2500" s="11"/>
      <c r="Q2500" s="11"/>
      <c r="R2500" s="11"/>
      <c r="S2500" s="11"/>
      <c r="T2500" s="11"/>
      <c r="U2500" s="11"/>
      <c r="V2500" s="11"/>
      <c r="W2500" s="11"/>
      <c r="X2500" s="11"/>
      <c r="Y2500" s="11"/>
      <c r="Z2500" s="11"/>
      <c r="AA2500" s="11"/>
      <c r="AB2500" s="11"/>
      <c r="AC2500" s="11"/>
      <c r="AD2500" s="11"/>
      <c r="AE2500" s="11"/>
      <c r="AF2500" s="11"/>
      <c r="AG2500" s="11"/>
      <c r="AH2500" s="11"/>
      <c r="AI2500" s="11"/>
      <c r="AJ2500" s="11"/>
      <c r="AK2500" s="11"/>
      <c r="AL2500" s="11"/>
      <c r="AM2500" s="11"/>
      <c r="AN2500" s="11"/>
      <c r="AO2500" s="11"/>
      <c r="AP2500" s="11"/>
      <c r="AQ2500" s="11"/>
      <c r="AR2500" s="11"/>
      <c r="AS2500" s="11"/>
      <c r="AT2500" s="11"/>
      <c r="AU2500" s="11"/>
      <c r="AV2500" s="11"/>
      <c r="AW2500" s="11"/>
      <c r="AX2500" s="11"/>
      <c r="AY2500" s="11"/>
      <c r="AZ2500" s="11"/>
      <c r="BA2500" s="11"/>
      <c r="BB2500" s="11"/>
      <c r="BC2500" s="11"/>
      <c r="BD2500" s="11"/>
      <c r="BE2500" s="11"/>
      <c r="BF2500" s="11"/>
      <c r="BG2500" s="11"/>
      <c r="BH2500" s="11"/>
      <c r="BI2500" s="11"/>
      <c r="BJ2500" s="11"/>
      <c r="BK2500" s="11"/>
      <c r="BL2500" s="11"/>
      <c r="BM2500" s="11"/>
      <c r="BN2500" s="11"/>
      <c r="BO2500" s="11"/>
      <c r="BP2500" s="11"/>
      <c r="BQ2500" s="11"/>
      <c r="BR2500" s="16" t="str">
        <v>0- Port Costs</v>
      </c>
      <c r="BV2500" s="16" t="str">
        <v>0- Port Value</v>
      </c>
      <c r="BW2500" s="11"/>
      <c r="BX2500" s="16" t="str">
        <v>0</v>
      </c>
    </row>
    <row r="2501" spans="8:76" hidden="1" outlineLevel="1" x14ac:dyDescent="0.3">
      <c r="H2501" s="16" t="str">
        <v>0 - BM Costs</v>
      </c>
      <c r="L2501" s="16" t="str">
        <v>0 - BM Port</v>
      </c>
      <c r="N2501" s="16" t="str">
        <v>0 - Port Assets</v>
      </c>
      <c r="O2501" s="11"/>
      <c r="P2501" s="11"/>
      <c r="Q2501" s="11"/>
      <c r="R2501" s="11"/>
      <c r="S2501" s="11"/>
      <c r="T2501" s="11"/>
      <c r="U2501" s="11"/>
      <c r="V2501" s="11"/>
      <c r="W2501" s="11"/>
      <c r="X2501" s="11"/>
      <c r="Y2501" s="11"/>
      <c r="Z2501" s="11"/>
      <c r="AA2501" s="11"/>
      <c r="AB2501" s="11"/>
      <c r="AC2501" s="11"/>
      <c r="AD2501" s="11"/>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c r="BC2501" s="11"/>
      <c r="BD2501" s="11"/>
      <c r="BE2501" s="11"/>
      <c r="BF2501" s="11"/>
      <c r="BG2501" s="11"/>
      <c r="BH2501" s="11"/>
      <c r="BI2501" s="11"/>
      <c r="BJ2501" s="11"/>
      <c r="BK2501" s="11"/>
      <c r="BL2501" s="11"/>
      <c r="BM2501" s="11"/>
      <c r="BN2501" s="11"/>
      <c r="BO2501" s="11"/>
      <c r="BP2501" s="11"/>
      <c r="BQ2501" s="11"/>
      <c r="BR2501" s="16" t="str">
        <v>0- Port Costs</v>
      </c>
      <c r="BV2501" s="16" t="str">
        <v>0- Port Value</v>
      </c>
      <c r="BW2501" s="11"/>
      <c r="BX2501" s="16" t="str">
        <v>0</v>
      </c>
    </row>
    <row r="2502" spans="8:76" hidden="1" outlineLevel="1" x14ac:dyDescent="0.3">
      <c r="H2502" s="16" t="str">
        <v>0 - BM Costs</v>
      </c>
      <c r="L2502" s="16" t="str">
        <v>0 - BM Port</v>
      </c>
      <c r="N2502" s="16" t="str">
        <v>0 - Port Assets</v>
      </c>
      <c r="O2502" s="11"/>
      <c r="P2502" s="11"/>
      <c r="Q2502" s="11"/>
      <c r="R2502" s="11"/>
      <c r="S2502" s="11"/>
      <c r="T2502" s="11"/>
      <c r="U2502" s="11"/>
      <c r="V2502" s="11"/>
      <c r="W2502" s="11"/>
      <c r="X2502" s="11"/>
      <c r="Y2502" s="11"/>
      <c r="Z2502" s="11"/>
      <c r="AA2502" s="11"/>
      <c r="AB2502" s="11"/>
      <c r="AC2502" s="11"/>
      <c r="AD2502" s="11"/>
      <c r="AE2502" s="11"/>
      <c r="AF2502" s="11"/>
      <c r="AG2502" s="11"/>
      <c r="AH2502" s="11"/>
      <c r="AI2502" s="11"/>
      <c r="AJ2502" s="11"/>
      <c r="AK2502" s="11"/>
      <c r="AL2502" s="11"/>
      <c r="AM2502" s="11"/>
      <c r="AN2502" s="11"/>
      <c r="AO2502" s="11"/>
      <c r="AP2502" s="11"/>
      <c r="AQ2502" s="11"/>
      <c r="AR2502" s="11"/>
      <c r="AS2502" s="11"/>
      <c r="AT2502" s="11"/>
      <c r="AU2502" s="11"/>
      <c r="AV2502" s="11"/>
      <c r="AW2502" s="11"/>
      <c r="AX2502" s="11"/>
      <c r="AY2502" s="11"/>
      <c r="AZ2502" s="11"/>
      <c r="BA2502" s="11"/>
      <c r="BB2502" s="11"/>
      <c r="BC2502" s="11"/>
      <c r="BD2502" s="11"/>
      <c r="BE2502" s="11"/>
      <c r="BF2502" s="11"/>
      <c r="BG2502" s="11"/>
      <c r="BH2502" s="11"/>
      <c r="BI2502" s="11"/>
      <c r="BJ2502" s="11"/>
      <c r="BK2502" s="11"/>
      <c r="BL2502" s="11"/>
      <c r="BM2502" s="11"/>
      <c r="BN2502" s="11"/>
      <c r="BO2502" s="11"/>
      <c r="BP2502" s="11"/>
      <c r="BQ2502" s="11"/>
      <c r="BR2502" s="16" t="str">
        <v>0- Port Costs</v>
      </c>
      <c r="BV2502" s="16" t="str">
        <v>0- Port Value</v>
      </c>
      <c r="BW2502" s="11"/>
      <c r="BX2502" s="16" t="str">
        <v>0</v>
      </c>
    </row>
    <row r="2503" spans="8:76" hidden="1" outlineLevel="1" x14ac:dyDescent="0.3">
      <c r="H2503" s="16" t="str">
        <v>0 - BM Costs</v>
      </c>
      <c r="L2503" s="16" t="str">
        <v>0 - BM Port</v>
      </c>
      <c r="N2503" s="16" t="str">
        <v>0 - Port Assets</v>
      </c>
      <c r="O2503" s="11"/>
      <c r="P2503" s="11"/>
      <c r="Q2503" s="11"/>
      <c r="R2503" s="11"/>
      <c r="S2503" s="11"/>
      <c r="T2503" s="11"/>
      <c r="U2503" s="11"/>
      <c r="V2503" s="11"/>
      <c r="W2503" s="11"/>
      <c r="X2503" s="11"/>
      <c r="Y2503" s="11"/>
      <c r="Z2503" s="11"/>
      <c r="AA2503" s="11"/>
      <c r="AB2503" s="11"/>
      <c r="AC2503" s="11"/>
      <c r="AD2503" s="11"/>
      <c r="AE2503" s="11"/>
      <c r="AF2503" s="11"/>
      <c r="AG2503" s="11"/>
      <c r="AH2503" s="11"/>
      <c r="AI2503" s="11"/>
      <c r="AJ2503" s="11"/>
      <c r="AK2503" s="11"/>
      <c r="AL2503" s="11"/>
      <c r="AM2503" s="11"/>
      <c r="AN2503" s="11"/>
      <c r="AO2503" s="11"/>
      <c r="AP2503" s="11"/>
      <c r="AQ2503" s="11"/>
      <c r="AR2503" s="11"/>
      <c r="AS2503" s="11"/>
      <c r="AT2503" s="11"/>
      <c r="AU2503" s="11"/>
      <c r="AV2503" s="11"/>
      <c r="AW2503" s="11"/>
      <c r="AX2503" s="11"/>
      <c r="AY2503" s="11"/>
      <c r="AZ2503" s="11"/>
      <c r="BA2503" s="11"/>
      <c r="BB2503" s="11"/>
      <c r="BC2503" s="11"/>
      <c r="BD2503" s="11"/>
      <c r="BE2503" s="11"/>
      <c r="BF2503" s="11"/>
      <c r="BG2503" s="11"/>
      <c r="BH2503" s="11"/>
      <c r="BI2503" s="11"/>
      <c r="BJ2503" s="11"/>
      <c r="BK2503" s="11"/>
      <c r="BL2503" s="11"/>
      <c r="BM2503" s="11"/>
      <c r="BN2503" s="11"/>
      <c r="BO2503" s="11"/>
      <c r="BP2503" s="11"/>
      <c r="BQ2503" s="11"/>
      <c r="BR2503" s="16" t="str">
        <v>0- Port Costs</v>
      </c>
      <c r="BV2503" s="16" t="str">
        <v>0- Port Value</v>
      </c>
      <c r="BW2503" s="11"/>
      <c r="BX2503" s="16" t="str">
        <v>0</v>
      </c>
    </row>
    <row r="2504" spans="8:76" hidden="1" outlineLevel="1" x14ac:dyDescent="0.3">
      <c r="H2504" s="16" t="str">
        <v>0 - BM Costs</v>
      </c>
      <c r="L2504" s="16" t="str">
        <v>0 - BM Port</v>
      </c>
      <c r="N2504" s="16" t="str">
        <v>0 - Port Assets</v>
      </c>
      <c r="O2504" s="11"/>
      <c r="P2504" s="11"/>
      <c r="Q2504" s="11"/>
      <c r="R2504" s="11"/>
      <c r="S2504" s="11"/>
      <c r="T2504" s="11"/>
      <c r="U2504" s="11"/>
      <c r="V2504" s="11"/>
      <c r="W2504" s="11"/>
      <c r="X2504" s="11"/>
      <c r="Y2504" s="11"/>
      <c r="Z2504" s="11"/>
      <c r="AA2504" s="11"/>
      <c r="AB2504" s="11"/>
      <c r="AC2504" s="11"/>
      <c r="AD2504" s="11"/>
      <c r="AE2504" s="11"/>
      <c r="AF2504" s="11"/>
      <c r="AG2504" s="11"/>
      <c r="AH2504" s="11"/>
      <c r="AI2504" s="11"/>
      <c r="AJ2504" s="11"/>
      <c r="AK2504" s="11"/>
      <c r="AL2504" s="11"/>
      <c r="AM2504" s="11"/>
      <c r="AN2504" s="11"/>
      <c r="AO2504" s="11"/>
      <c r="AP2504" s="11"/>
      <c r="AQ2504" s="11"/>
      <c r="AR2504" s="11"/>
      <c r="AS2504" s="11"/>
      <c r="AT2504" s="11"/>
      <c r="AU2504" s="11"/>
      <c r="AV2504" s="11"/>
      <c r="AW2504" s="11"/>
      <c r="AX2504" s="11"/>
      <c r="AY2504" s="11"/>
      <c r="AZ2504" s="11"/>
      <c r="BA2504" s="11"/>
      <c r="BB2504" s="11"/>
      <c r="BC2504" s="11"/>
      <c r="BD2504" s="11"/>
      <c r="BE2504" s="11"/>
      <c r="BF2504" s="11"/>
      <c r="BG2504" s="11"/>
      <c r="BH2504" s="11"/>
      <c r="BI2504" s="11"/>
      <c r="BJ2504" s="11"/>
      <c r="BK2504" s="11"/>
      <c r="BL2504" s="11"/>
      <c r="BM2504" s="11"/>
      <c r="BN2504" s="11"/>
      <c r="BO2504" s="11"/>
      <c r="BP2504" s="11"/>
      <c r="BQ2504" s="11"/>
      <c r="BR2504" s="16" t="str">
        <v>0- Port Costs</v>
      </c>
      <c r="BV2504" s="16" t="str">
        <v>0- Port Value</v>
      </c>
      <c r="BW2504" s="11"/>
      <c r="BX2504" s="16" t="str">
        <v>0</v>
      </c>
    </row>
    <row r="2505" spans="8:76" hidden="1" outlineLevel="1" x14ac:dyDescent="0.3">
      <c r="H2505" s="16" t="str">
        <v>0 - BM Costs</v>
      </c>
      <c r="L2505" s="16" t="str">
        <v>0 - BM Port</v>
      </c>
      <c r="N2505" s="16" t="str">
        <v>0 - Port Assets</v>
      </c>
      <c r="O2505" s="11"/>
      <c r="P2505" s="11"/>
      <c r="Q2505" s="11"/>
      <c r="R2505" s="11"/>
      <c r="S2505" s="11"/>
      <c r="T2505" s="11"/>
      <c r="U2505" s="11"/>
      <c r="V2505" s="11"/>
      <c r="W2505" s="11"/>
      <c r="X2505" s="11"/>
      <c r="Y2505" s="11"/>
      <c r="Z2505" s="11"/>
      <c r="AA2505" s="11"/>
      <c r="AB2505" s="11"/>
      <c r="AC2505" s="11"/>
      <c r="AD2505" s="11"/>
      <c r="AE2505" s="11"/>
      <c r="AF2505" s="11"/>
      <c r="AG2505" s="11"/>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c r="BC2505" s="11"/>
      <c r="BD2505" s="11"/>
      <c r="BE2505" s="11"/>
      <c r="BF2505" s="11"/>
      <c r="BG2505" s="11"/>
      <c r="BH2505" s="11"/>
      <c r="BI2505" s="11"/>
      <c r="BJ2505" s="11"/>
      <c r="BK2505" s="11"/>
      <c r="BL2505" s="11"/>
      <c r="BM2505" s="11"/>
      <c r="BN2505" s="11"/>
      <c r="BO2505" s="11"/>
      <c r="BP2505" s="11"/>
      <c r="BQ2505" s="11"/>
      <c r="BR2505" s="16" t="str">
        <v>0- Port Costs</v>
      </c>
      <c r="BV2505" s="16" t="str">
        <v>0- Port Value</v>
      </c>
      <c r="BW2505" s="11"/>
      <c r="BX2505" s="16" t="str">
        <v>0</v>
      </c>
    </row>
    <row r="2506" spans="8:76" hidden="1" outlineLevel="1" x14ac:dyDescent="0.3">
      <c r="H2506" s="16" t="str">
        <v>0 - BM Costs</v>
      </c>
      <c r="L2506" s="16" t="str">
        <v>0 - BM Port</v>
      </c>
      <c r="N2506" s="16" t="str">
        <v>0 - Port Assets</v>
      </c>
      <c r="O2506" s="11"/>
      <c r="P2506" s="11"/>
      <c r="Q2506" s="11"/>
      <c r="R2506" s="11"/>
      <c r="S2506" s="11"/>
      <c r="T2506" s="11"/>
      <c r="U2506" s="11"/>
      <c r="V2506" s="11"/>
      <c r="W2506" s="11"/>
      <c r="X2506" s="11"/>
      <c r="Y2506" s="11"/>
      <c r="Z2506" s="11"/>
      <c r="AA2506" s="11"/>
      <c r="AB2506" s="11"/>
      <c r="AC2506" s="11"/>
      <c r="AD2506" s="11"/>
      <c r="AE2506" s="11"/>
      <c r="AF2506" s="11"/>
      <c r="AG2506" s="11"/>
      <c r="AH2506" s="11"/>
      <c r="AI2506" s="11"/>
      <c r="AJ2506" s="11"/>
      <c r="AK2506" s="11"/>
      <c r="AL2506" s="11"/>
      <c r="AM2506" s="11"/>
      <c r="AN2506" s="11"/>
      <c r="AO2506" s="11"/>
      <c r="AP2506" s="11"/>
      <c r="AQ2506" s="11"/>
      <c r="AR2506" s="11"/>
      <c r="AS2506" s="11"/>
      <c r="AT2506" s="11"/>
      <c r="AU2506" s="11"/>
      <c r="AV2506" s="11"/>
      <c r="AW2506" s="11"/>
      <c r="AX2506" s="11"/>
      <c r="AY2506" s="11"/>
      <c r="AZ2506" s="11"/>
      <c r="BA2506" s="11"/>
      <c r="BB2506" s="11"/>
      <c r="BC2506" s="11"/>
      <c r="BD2506" s="11"/>
      <c r="BE2506" s="11"/>
      <c r="BF2506" s="11"/>
      <c r="BG2506" s="11"/>
      <c r="BH2506" s="11"/>
      <c r="BI2506" s="11"/>
      <c r="BJ2506" s="11"/>
      <c r="BK2506" s="11"/>
      <c r="BL2506" s="11"/>
      <c r="BM2506" s="11"/>
      <c r="BN2506" s="11"/>
      <c r="BO2506" s="11"/>
      <c r="BP2506" s="11"/>
      <c r="BQ2506" s="11"/>
      <c r="BR2506" s="16" t="str">
        <v>0- Port Costs</v>
      </c>
      <c r="BV2506" s="16" t="str">
        <v>0- Port Value</v>
      </c>
      <c r="BW2506" s="11"/>
      <c r="BX2506" s="16" t="str">
        <v>0</v>
      </c>
    </row>
    <row r="2507" spans="8:76" hidden="1" outlineLevel="1" x14ac:dyDescent="0.3">
      <c r="H2507" s="16" t="str">
        <v>0 - BM Costs</v>
      </c>
      <c r="L2507" s="16" t="str">
        <v>0 - BM Port</v>
      </c>
      <c r="N2507" s="16" t="str">
        <v>0 - Port Assets</v>
      </c>
      <c r="O2507" s="11"/>
      <c r="P2507" s="11"/>
      <c r="Q2507" s="11"/>
      <c r="R2507" s="11"/>
      <c r="S2507" s="11"/>
      <c r="T2507" s="11"/>
      <c r="U2507" s="11"/>
      <c r="V2507" s="11"/>
      <c r="W2507" s="11"/>
      <c r="X2507" s="11"/>
      <c r="Y2507" s="11"/>
      <c r="Z2507" s="11"/>
      <c r="AA2507" s="11"/>
      <c r="AB2507" s="11"/>
      <c r="AC2507" s="11"/>
      <c r="AD2507" s="11"/>
      <c r="AE2507" s="11"/>
      <c r="AF2507" s="11"/>
      <c r="AG2507" s="11"/>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c r="BC2507" s="11"/>
      <c r="BD2507" s="11"/>
      <c r="BE2507" s="11"/>
      <c r="BF2507" s="11"/>
      <c r="BG2507" s="11"/>
      <c r="BH2507" s="11"/>
      <c r="BI2507" s="11"/>
      <c r="BJ2507" s="11"/>
      <c r="BK2507" s="11"/>
      <c r="BL2507" s="11"/>
      <c r="BM2507" s="11"/>
      <c r="BN2507" s="11"/>
      <c r="BO2507" s="11"/>
      <c r="BP2507" s="11"/>
      <c r="BQ2507" s="11"/>
      <c r="BR2507" s="16" t="str">
        <v>0- Port Costs</v>
      </c>
      <c r="BV2507" s="16" t="str">
        <v>0- Port Value</v>
      </c>
      <c r="BW2507" s="11"/>
      <c r="BX2507" s="16" t="str">
        <v>0</v>
      </c>
    </row>
    <row r="2508" spans="8:76" hidden="1" outlineLevel="1" x14ac:dyDescent="0.3">
      <c r="H2508" s="16" t="str">
        <v>0 - BM Costs</v>
      </c>
      <c r="L2508" s="16" t="str">
        <v>0 - BM Port</v>
      </c>
      <c r="N2508" s="16" t="str">
        <v>0 - Port Assets</v>
      </c>
      <c r="O2508" s="11"/>
      <c r="P2508" s="11"/>
      <c r="Q2508" s="11"/>
      <c r="R2508" s="11"/>
      <c r="S2508" s="11"/>
      <c r="T2508" s="11"/>
      <c r="U2508" s="11"/>
      <c r="V2508" s="11"/>
      <c r="W2508" s="11"/>
      <c r="X2508" s="11"/>
      <c r="Y2508" s="11"/>
      <c r="Z2508" s="11"/>
      <c r="AA2508" s="11"/>
      <c r="AB2508" s="11"/>
      <c r="AC2508" s="11"/>
      <c r="AD2508" s="11"/>
      <c r="AE2508" s="11"/>
      <c r="AF2508" s="11"/>
      <c r="AG2508" s="11"/>
      <c r="AH2508" s="11"/>
      <c r="AI2508" s="11"/>
      <c r="AJ2508" s="11"/>
      <c r="AK2508" s="11"/>
      <c r="AL2508" s="11"/>
      <c r="AM2508" s="11"/>
      <c r="AN2508" s="11"/>
      <c r="AO2508" s="11"/>
      <c r="AP2508" s="11"/>
      <c r="AQ2508" s="11"/>
      <c r="AR2508" s="11"/>
      <c r="AS2508" s="11"/>
      <c r="AT2508" s="11"/>
      <c r="AU2508" s="11"/>
      <c r="AV2508" s="11"/>
      <c r="AW2508" s="11"/>
      <c r="AX2508" s="11"/>
      <c r="AY2508" s="11"/>
      <c r="AZ2508" s="11"/>
      <c r="BA2508" s="11"/>
      <c r="BB2508" s="11"/>
      <c r="BC2508" s="11"/>
      <c r="BD2508" s="11"/>
      <c r="BE2508" s="11"/>
      <c r="BF2508" s="11"/>
      <c r="BG2508" s="11"/>
      <c r="BH2508" s="11"/>
      <c r="BI2508" s="11"/>
      <c r="BJ2508" s="11"/>
      <c r="BK2508" s="11"/>
      <c r="BL2508" s="11"/>
      <c r="BM2508" s="11"/>
      <c r="BN2508" s="11"/>
      <c r="BO2508" s="11"/>
      <c r="BP2508" s="11"/>
      <c r="BQ2508" s="11"/>
      <c r="BR2508" s="16" t="str">
        <v>0- Port Costs</v>
      </c>
      <c r="BV2508" s="16" t="str">
        <v>0- Port Value</v>
      </c>
      <c r="BW2508" s="11"/>
      <c r="BX2508" s="16" t="str">
        <v>0</v>
      </c>
    </row>
    <row r="2509" spans="8:76" hidden="1" outlineLevel="1" x14ac:dyDescent="0.3">
      <c r="H2509" s="16" t="str">
        <v>0 - BM Costs</v>
      </c>
      <c r="L2509" s="16" t="str">
        <v>0 - BM Port</v>
      </c>
      <c r="N2509" s="16" t="str">
        <v>0 - Port Assets</v>
      </c>
      <c r="O2509" s="11"/>
      <c r="P2509" s="11"/>
      <c r="Q2509" s="11"/>
      <c r="R2509" s="11"/>
      <c r="S2509" s="11"/>
      <c r="T2509" s="11"/>
      <c r="U2509" s="11"/>
      <c r="V2509" s="11"/>
      <c r="W2509" s="11"/>
      <c r="X2509" s="11"/>
      <c r="Y2509" s="11"/>
      <c r="Z2509" s="11"/>
      <c r="AA2509" s="11"/>
      <c r="AB2509" s="11"/>
      <c r="AC2509" s="11"/>
      <c r="AD2509" s="11"/>
      <c r="AE2509" s="11"/>
      <c r="AF2509" s="11"/>
      <c r="AG2509" s="11"/>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c r="BC2509" s="11"/>
      <c r="BD2509" s="11"/>
      <c r="BE2509" s="11"/>
      <c r="BF2509" s="11"/>
      <c r="BG2509" s="11"/>
      <c r="BH2509" s="11"/>
      <c r="BI2509" s="11"/>
      <c r="BJ2509" s="11"/>
      <c r="BK2509" s="11"/>
      <c r="BL2509" s="11"/>
      <c r="BM2509" s="11"/>
      <c r="BN2509" s="11"/>
      <c r="BO2509" s="11"/>
      <c r="BP2509" s="11"/>
      <c r="BQ2509" s="11"/>
      <c r="BR2509" s="16" t="str">
        <v>0- Port Costs</v>
      </c>
      <c r="BV2509" s="16" t="str">
        <v>0- Port Value</v>
      </c>
      <c r="BW2509" s="11"/>
      <c r="BX2509" s="16" t="str">
        <v>0</v>
      </c>
    </row>
    <row r="2510" spans="8:76" hidden="1" outlineLevel="1" x14ac:dyDescent="0.3">
      <c r="H2510" s="16" t="str">
        <v>0 - BM Costs</v>
      </c>
      <c r="L2510" s="16" t="str">
        <v>0 - BM Port</v>
      </c>
      <c r="N2510" s="16" t="str">
        <v>0 - Port Assets</v>
      </c>
      <c r="O2510" s="11"/>
      <c r="P2510" s="11"/>
      <c r="Q2510" s="11"/>
      <c r="R2510" s="11"/>
      <c r="S2510" s="11"/>
      <c r="T2510" s="11"/>
      <c r="U2510" s="11"/>
      <c r="V2510" s="11"/>
      <c r="W2510" s="11"/>
      <c r="X2510" s="11"/>
      <c r="Y2510" s="11"/>
      <c r="Z2510" s="11"/>
      <c r="AA2510" s="11"/>
      <c r="AB2510" s="11"/>
      <c r="AC2510" s="11"/>
      <c r="AD2510" s="11"/>
      <c r="AE2510" s="11"/>
      <c r="AF2510" s="11"/>
      <c r="AG2510" s="11"/>
      <c r="AH2510" s="11"/>
      <c r="AI2510" s="11"/>
      <c r="AJ2510" s="11"/>
      <c r="AK2510" s="11"/>
      <c r="AL2510" s="11"/>
      <c r="AM2510" s="11"/>
      <c r="AN2510" s="11"/>
      <c r="AO2510" s="11"/>
      <c r="AP2510" s="11"/>
      <c r="AQ2510" s="11"/>
      <c r="AR2510" s="11"/>
      <c r="AS2510" s="11"/>
      <c r="AT2510" s="11"/>
      <c r="AU2510" s="11"/>
      <c r="AV2510" s="11"/>
      <c r="AW2510" s="11"/>
      <c r="AX2510" s="11"/>
      <c r="AY2510" s="11"/>
      <c r="AZ2510" s="11"/>
      <c r="BA2510" s="11"/>
      <c r="BB2510" s="11"/>
      <c r="BC2510" s="11"/>
      <c r="BD2510" s="11"/>
      <c r="BE2510" s="11"/>
      <c r="BF2510" s="11"/>
      <c r="BG2510" s="11"/>
      <c r="BH2510" s="11"/>
      <c r="BI2510" s="11"/>
      <c r="BJ2510" s="11"/>
      <c r="BK2510" s="11"/>
      <c r="BL2510" s="11"/>
      <c r="BM2510" s="11"/>
      <c r="BN2510" s="11"/>
      <c r="BO2510" s="11"/>
      <c r="BP2510" s="11"/>
      <c r="BQ2510" s="11"/>
      <c r="BR2510" s="16" t="str">
        <v>0- Port Costs</v>
      </c>
      <c r="BV2510" s="16" t="str">
        <v>0- Port Value</v>
      </c>
      <c r="BW2510" s="11"/>
      <c r="BX2510" s="16" t="str">
        <v>0</v>
      </c>
    </row>
    <row r="2511" spans="8:76" hidden="1" outlineLevel="1" x14ac:dyDescent="0.3">
      <c r="H2511" s="16" t="str">
        <v>0 - BM Costs</v>
      </c>
      <c r="L2511" s="16" t="str">
        <v>0 - BM Port</v>
      </c>
      <c r="N2511" s="16" t="str">
        <v>0 - Port Assets</v>
      </c>
      <c r="O2511" s="11"/>
      <c r="P2511" s="11"/>
      <c r="Q2511" s="11"/>
      <c r="R2511" s="11"/>
      <c r="S2511" s="11"/>
      <c r="T2511" s="11"/>
      <c r="U2511" s="11"/>
      <c r="V2511" s="11"/>
      <c r="W2511" s="11"/>
      <c r="X2511" s="11"/>
      <c r="Y2511" s="11"/>
      <c r="Z2511" s="11"/>
      <c r="AA2511" s="11"/>
      <c r="AB2511" s="11"/>
      <c r="AC2511" s="11"/>
      <c r="AD2511" s="11"/>
      <c r="AE2511" s="11"/>
      <c r="AF2511" s="11"/>
      <c r="AG2511" s="11"/>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c r="BC2511" s="11"/>
      <c r="BD2511" s="11"/>
      <c r="BE2511" s="11"/>
      <c r="BF2511" s="11"/>
      <c r="BG2511" s="11"/>
      <c r="BH2511" s="11"/>
      <c r="BI2511" s="11"/>
      <c r="BJ2511" s="11"/>
      <c r="BK2511" s="11"/>
      <c r="BL2511" s="11"/>
      <c r="BM2511" s="11"/>
      <c r="BN2511" s="11"/>
      <c r="BO2511" s="11"/>
      <c r="BP2511" s="11"/>
      <c r="BQ2511" s="11"/>
      <c r="BR2511" s="16" t="str">
        <v>0- Port Costs</v>
      </c>
      <c r="BV2511" s="16" t="str">
        <v>0- Port Value</v>
      </c>
      <c r="BW2511" s="11"/>
      <c r="BX2511" s="16" t="str">
        <v>0</v>
      </c>
    </row>
    <row r="2512" spans="8:76" hidden="1" outlineLevel="1" x14ac:dyDescent="0.3">
      <c r="H2512" s="16" t="str">
        <v>0 - BM Costs</v>
      </c>
      <c r="L2512" s="16" t="str">
        <v>0 - BM Port</v>
      </c>
      <c r="N2512" s="16" t="str">
        <v>0 - Port Assets</v>
      </c>
      <c r="O2512" s="11"/>
      <c r="P2512" s="11"/>
      <c r="Q2512" s="11"/>
      <c r="R2512" s="11"/>
      <c r="S2512" s="11"/>
      <c r="T2512" s="11"/>
      <c r="U2512" s="11"/>
      <c r="V2512" s="11"/>
      <c r="W2512" s="11"/>
      <c r="X2512" s="11"/>
      <c r="Y2512" s="11"/>
      <c r="Z2512" s="11"/>
      <c r="AA2512" s="11"/>
      <c r="AB2512" s="11"/>
      <c r="AC2512" s="11"/>
      <c r="AD2512" s="11"/>
      <c r="AE2512" s="11"/>
      <c r="AF2512" s="11"/>
      <c r="AG2512" s="11"/>
      <c r="AH2512" s="11"/>
      <c r="AI2512" s="11"/>
      <c r="AJ2512" s="11"/>
      <c r="AK2512" s="11"/>
      <c r="AL2512" s="11"/>
      <c r="AM2512" s="11"/>
      <c r="AN2512" s="11"/>
      <c r="AO2512" s="11"/>
      <c r="AP2512" s="11"/>
      <c r="AQ2512" s="11"/>
      <c r="AR2512" s="11"/>
      <c r="AS2512" s="11"/>
      <c r="AT2512" s="11"/>
      <c r="AU2512" s="11"/>
      <c r="AV2512" s="11"/>
      <c r="AW2512" s="11"/>
      <c r="AX2512" s="11"/>
      <c r="AY2512" s="11"/>
      <c r="AZ2512" s="11"/>
      <c r="BA2512" s="11"/>
      <c r="BB2512" s="11"/>
      <c r="BC2512" s="11"/>
      <c r="BD2512" s="11"/>
      <c r="BE2512" s="11"/>
      <c r="BF2512" s="11"/>
      <c r="BG2512" s="11"/>
      <c r="BH2512" s="11"/>
      <c r="BI2512" s="11"/>
      <c r="BJ2512" s="11"/>
      <c r="BK2512" s="11"/>
      <c r="BL2512" s="11"/>
      <c r="BM2512" s="11"/>
      <c r="BN2512" s="11"/>
      <c r="BO2512" s="11"/>
      <c r="BP2512" s="11"/>
      <c r="BQ2512" s="11"/>
      <c r="BR2512" s="16" t="str">
        <v>0- Port Costs</v>
      </c>
      <c r="BV2512" s="16" t="str">
        <v>0- Port Value</v>
      </c>
      <c r="BW2512" s="11"/>
      <c r="BX2512" s="16" t="str">
        <v>0</v>
      </c>
    </row>
    <row r="2513" spans="8:76" hidden="1" outlineLevel="1" x14ac:dyDescent="0.3">
      <c r="H2513" s="16" t="str">
        <v>0 - BM Costs</v>
      </c>
      <c r="L2513" s="16" t="str">
        <v>0 - BM Port</v>
      </c>
      <c r="N2513" s="16" t="str">
        <v>0 - Port Assets</v>
      </c>
      <c r="O2513" s="11"/>
      <c r="P2513" s="11"/>
      <c r="Q2513" s="11"/>
      <c r="R2513" s="11"/>
      <c r="S2513" s="11"/>
      <c r="T2513" s="11"/>
      <c r="U2513" s="11"/>
      <c r="V2513" s="11"/>
      <c r="W2513" s="11"/>
      <c r="X2513" s="11"/>
      <c r="Y2513" s="11"/>
      <c r="Z2513" s="11"/>
      <c r="AA2513" s="11"/>
      <c r="AB2513" s="11"/>
      <c r="AC2513" s="11"/>
      <c r="AD2513" s="11"/>
      <c r="AE2513" s="11"/>
      <c r="AF2513" s="11"/>
      <c r="AG2513" s="11"/>
      <c r="AH2513" s="11"/>
      <c r="AI2513" s="11"/>
      <c r="AJ2513" s="11"/>
      <c r="AK2513" s="11"/>
      <c r="AL2513" s="11"/>
      <c r="AM2513" s="11"/>
      <c r="AN2513" s="11"/>
      <c r="AO2513" s="11"/>
      <c r="AP2513" s="11"/>
      <c r="AQ2513" s="11"/>
      <c r="AR2513" s="11"/>
      <c r="AS2513" s="11"/>
      <c r="AT2513" s="11"/>
      <c r="AU2513" s="11"/>
      <c r="AV2513" s="11"/>
      <c r="AW2513" s="11"/>
      <c r="AX2513" s="11"/>
      <c r="AY2513" s="11"/>
      <c r="AZ2513" s="11"/>
      <c r="BA2513" s="11"/>
      <c r="BB2513" s="11"/>
      <c r="BC2513" s="11"/>
      <c r="BD2513" s="11"/>
      <c r="BE2513" s="11"/>
      <c r="BF2513" s="11"/>
      <c r="BG2513" s="11"/>
      <c r="BH2513" s="11"/>
      <c r="BI2513" s="11"/>
      <c r="BJ2513" s="11"/>
      <c r="BK2513" s="11"/>
      <c r="BL2513" s="11"/>
      <c r="BM2513" s="11"/>
      <c r="BN2513" s="11"/>
      <c r="BO2513" s="11"/>
      <c r="BP2513" s="11"/>
      <c r="BQ2513" s="11"/>
      <c r="BR2513" s="16" t="str">
        <v>0- Port Costs</v>
      </c>
      <c r="BV2513" s="16" t="str">
        <v>0- Port Value</v>
      </c>
      <c r="BW2513" s="11"/>
      <c r="BX2513" s="16" t="str">
        <v>0</v>
      </c>
    </row>
    <row r="2514" spans="8:76" hidden="1" outlineLevel="1" x14ac:dyDescent="0.3">
      <c r="H2514" s="16" t="str">
        <v>0 - BM Costs</v>
      </c>
      <c r="L2514" s="16" t="str">
        <v>0 - BM Port</v>
      </c>
      <c r="N2514" s="16" t="str">
        <v>0 - Port Assets</v>
      </c>
      <c r="O2514" s="11"/>
      <c r="P2514" s="11"/>
      <c r="Q2514" s="11"/>
      <c r="R2514" s="11"/>
      <c r="S2514" s="11"/>
      <c r="T2514" s="11"/>
      <c r="U2514" s="11"/>
      <c r="V2514" s="11"/>
      <c r="W2514" s="11"/>
      <c r="X2514" s="11"/>
      <c r="Y2514" s="11"/>
      <c r="Z2514" s="11"/>
      <c r="AA2514" s="11"/>
      <c r="AB2514" s="11"/>
      <c r="AC2514" s="11"/>
      <c r="AD2514" s="11"/>
      <c r="AE2514" s="11"/>
      <c r="AF2514" s="11"/>
      <c r="AG2514" s="11"/>
      <c r="AH2514" s="11"/>
      <c r="AI2514" s="11"/>
      <c r="AJ2514" s="11"/>
      <c r="AK2514" s="11"/>
      <c r="AL2514" s="11"/>
      <c r="AM2514" s="11"/>
      <c r="AN2514" s="11"/>
      <c r="AO2514" s="11"/>
      <c r="AP2514" s="11"/>
      <c r="AQ2514" s="11"/>
      <c r="AR2514" s="11"/>
      <c r="AS2514" s="11"/>
      <c r="AT2514" s="11"/>
      <c r="AU2514" s="11"/>
      <c r="AV2514" s="11"/>
      <c r="AW2514" s="11"/>
      <c r="AX2514" s="11"/>
      <c r="AY2514" s="11"/>
      <c r="AZ2514" s="11"/>
      <c r="BA2514" s="11"/>
      <c r="BB2514" s="11"/>
      <c r="BC2514" s="11"/>
      <c r="BD2514" s="11"/>
      <c r="BE2514" s="11"/>
      <c r="BF2514" s="11"/>
      <c r="BG2514" s="11"/>
      <c r="BH2514" s="11"/>
      <c r="BI2514" s="11"/>
      <c r="BJ2514" s="11"/>
      <c r="BK2514" s="11"/>
      <c r="BL2514" s="11"/>
      <c r="BM2514" s="11"/>
      <c r="BN2514" s="11"/>
      <c r="BO2514" s="11"/>
      <c r="BP2514" s="11"/>
      <c r="BQ2514" s="11"/>
      <c r="BR2514" s="16" t="str">
        <v>0- Port Costs</v>
      </c>
      <c r="BV2514" s="16" t="str">
        <v>0- Port Value</v>
      </c>
      <c r="BW2514" s="11"/>
      <c r="BX2514" s="16" t="str">
        <v>0</v>
      </c>
    </row>
    <row r="2515" spans="8:76" hidden="1" outlineLevel="1" x14ac:dyDescent="0.3">
      <c r="H2515" s="16" t="str">
        <v>0 - BM Costs</v>
      </c>
      <c r="L2515" s="16" t="str">
        <v>0 - BM Port</v>
      </c>
      <c r="N2515" s="16" t="str">
        <v>0 - Port Assets</v>
      </c>
      <c r="O2515" s="11"/>
      <c r="P2515" s="11"/>
      <c r="Q2515" s="11"/>
      <c r="R2515" s="11"/>
      <c r="S2515" s="11"/>
      <c r="T2515" s="11"/>
      <c r="U2515" s="11"/>
      <c r="V2515" s="11"/>
      <c r="W2515" s="11"/>
      <c r="X2515" s="11"/>
      <c r="Y2515" s="11"/>
      <c r="Z2515" s="11"/>
      <c r="AA2515" s="11"/>
      <c r="AB2515" s="11"/>
      <c r="AC2515" s="11"/>
      <c r="AD2515" s="11"/>
      <c r="AE2515" s="11"/>
      <c r="AF2515" s="11"/>
      <c r="AG2515" s="11"/>
      <c r="AH2515" s="11"/>
      <c r="AI2515" s="11"/>
      <c r="AJ2515" s="11"/>
      <c r="AK2515" s="11"/>
      <c r="AL2515" s="11"/>
      <c r="AM2515" s="11"/>
      <c r="AN2515" s="11"/>
      <c r="AO2515" s="11"/>
      <c r="AP2515" s="11"/>
      <c r="AQ2515" s="11"/>
      <c r="AR2515" s="11"/>
      <c r="AS2515" s="11"/>
      <c r="AT2515" s="11"/>
      <c r="AU2515" s="11"/>
      <c r="AV2515" s="11"/>
      <c r="AW2515" s="11"/>
      <c r="AX2515" s="11"/>
      <c r="AY2515" s="11"/>
      <c r="AZ2515" s="11"/>
      <c r="BA2515" s="11"/>
      <c r="BB2515" s="11"/>
      <c r="BC2515" s="11"/>
      <c r="BD2515" s="11"/>
      <c r="BE2515" s="11"/>
      <c r="BF2515" s="11"/>
      <c r="BG2515" s="11"/>
      <c r="BH2515" s="11"/>
      <c r="BI2515" s="11"/>
      <c r="BJ2515" s="11"/>
      <c r="BK2515" s="11"/>
      <c r="BL2515" s="11"/>
      <c r="BM2515" s="11"/>
      <c r="BN2515" s="11"/>
      <c r="BO2515" s="11"/>
      <c r="BP2515" s="11"/>
      <c r="BQ2515" s="11"/>
      <c r="BR2515" s="16" t="str">
        <v>0- Port Costs</v>
      </c>
      <c r="BV2515" s="16" t="str">
        <v>0- Port Value</v>
      </c>
      <c r="BW2515" s="11"/>
      <c r="BX2515" s="16" t="str">
        <v>0</v>
      </c>
    </row>
    <row r="2516" spans="8:76" hidden="1" outlineLevel="1" x14ac:dyDescent="0.3">
      <c r="H2516" s="16" t="str">
        <v>0 - BM Costs</v>
      </c>
      <c r="L2516" s="16" t="str">
        <v>0 - BM Port</v>
      </c>
      <c r="N2516" s="16" t="str">
        <v>0 - Port Assets</v>
      </c>
      <c r="O2516" s="11"/>
      <c r="P2516" s="11"/>
      <c r="Q2516" s="11"/>
      <c r="R2516" s="11"/>
      <c r="S2516" s="11"/>
      <c r="T2516" s="11"/>
      <c r="U2516" s="11"/>
      <c r="V2516" s="11"/>
      <c r="W2516" s="11"/>
      <c r="X2516" s="11"/>
      <c r="Y2516" s="11"/>
      <c r="Z2516" s="11"/>
      <c r="AA2516" s="11"/>
      <c r="AB2516" s="11"/>
      <c r="AC2516" s="11"/>
      <c r="AD2516" s="11"/>
      <c r="AE2516" s="11"/>
      <c r="AF2516" s="11"/>
      <c r="AG2516" s="11"/>
      <c r="AH2516" s="11"/>
      <c r="AI2516" s="11"/>
      <c r="AJ2516" s="11"/>
      <c r="AK2516" s="11"/>
      <c r="AL2516" s="11"/>
      <c r="AM2516" s="11"/>
      <c r="AN2516" s="11"/>
      <c r="AO2516" s="11"/>
      <c r="AP2516" s="11"/>
      <c r="AQ2516" s="11"/>
      <c r="AR2516" s="11"/>
      <c r="AS2516" s="11"/>
      <c r="AT2516" s="11"/>
      <c r="AU2516" s="11"/>
      <c r="AV2516" s="11"/>
      <c r="AW2516" s="11"/>
      <c r="AX2516" s="11"/>
      <c r="AY2516" s="11"/>
      <c r="AZ2516" s="11"/>
      <c r="BA2516" s="11"/>
      <c r="BB2516" s="11"/>
      <c r="BC2516" s="11"/>
      <c r="BD2516" s="11"/>
      <c r="BE2516" s="11"/>
      <c r="BF2516" s="11"/>
      <c r="BG2516" s="11"/>
      <c r="BH2516" s="11"/>
      <c r="BI2516" s="11"/>
      <c r="BJ2516" s="11"/>
      <c r="BK2516" s="11"/>
      <c r="BL2516" s="11"/>
      <c r="BM2516" s="11"/>
      <c r="BN2516" s="11"/>
      <c r="BO2516" s="11"/>
      <c r="BP2516" s="11"/>
      <c r="BQ2516" s="11"/>
      <c r="BR2516" s="16" t="str">
        <v>0- Port Costs</v>
      </c>
      <c r="BV2516" s="16" t="str">
        <v>0- Port Value</v>
      </c>
      <c r="BW2516" s="11"/>
      <c r="BX2516" s="16" t="str">
        <v>0</v>
      </c>
    </row>
    <row r="2517" spans="8:76" hidden="1" outlineLevel="1" x14ac:dyDescent="0.3">
      <c r="H2517" s="16" t="str">
        <v>0 - BM Costs</v>
      </c>
      <c r="L2517" s="16" t="str">
        <v>0 - BM Port</v>
      </c>
      <c r="N2517" s="16" t="str">
        <v>0 - Port Assets</v>
      </c>
      <c r="O2517" s="11"/>
      <c r="P2517" s="11"/>
      <c r="Q2517" s="11"/>
      <c r="R2517" s="11"/>
      <c r="S2517" s="11"/>
      <c r="T2517" s="11"/>
      <c r="U2517" s="11"/>
      <c r="V2517" s="11"/>
      <c r="W2517" s="11"/>
      <c r="X2517" s="11"/>
      <c r="Y2517" s="11"/>
      <c r="Z2517" s="11"/>
      <c r="AA2517" s="11"/>
      <c r="AB2517" s="11"/>
      <c r="AC2517" s="11"/>
      <c r="AD2517" s="11"/>
      <c r="AE2517" s="11"/>
      <c r="AF2517" s="11"/>
      <c r="AG2517" s="11"/>
      <c r="AH2517" s="11"/>
      <c r="AI2517" s="11"/>
      <c r="AJ2517" s="11"/>
      <c r="AK2517" s="11"/>
      <c r="AL2517" s="11"/>
      <c r="AM2517" s="11"/>
      <c r="AN2517" s="11"/>
      <c r="AO2517" s="11"/>
      <c r="AP2517" s="11"/>
      <c r="AQ2517" s="11"/>
      <c r="AR2517" s="11"/>
      <c r="AS2517" s="11"/>
      <c r="AT2517" s="11"/>
      <c r="AU2517" s="11"/>
      <c r="AV2517" s="11"/>
      <c r="AW2517" s="11"/>
      <c r="AX2517" s="11"/>
      <c r="AY2517" s="11"/>
      <c r="AZ2517" s="11"/>
      <c r="BA2517" s="11"/>
      <c r="BB2517" s="11"/>
      <c r="BC2517" s="11"/>
      <c r="BD2517" s="11"/>
      <c r="BE2517" s="11"/>
      <c r="BF2517" s="11"/>
      <c r="BG2517" s="11"/>
      <c r="BH2517" s="11"/>
      <c r="BI2517" s="11"/>
      <c r="BJ2517" s="11"/>
      <c r="BK2517" s="11"/>
      <c r="BL2517" s="11"/>
      <c r="BM2517" s="11"/>
      <c r="BN2517" s="11"/>
      <c r="BO2517" s="11"/>
      <c r="BP2517" s="11"/>
      <c r="BQ2517" s="11"/>
      <c r="BR2517" s="16" t="str">
        <v>0- Port Costs</v>
      </c>
      <c r="BV2517" s="16" t="str">
        <v>0- Port Value</v>
      </c>
      <c r="BW2517" s="11"/>
      <c r="BX2517" s="16" t="str">
        <v>0</v>
      </c>
    </row>
    <row r="2518" spans="8:76" hidden="1" outlineLevel="1" x14ac:dyDescent="0.3">
      <c r="H2518" s="16" t="str">
        <v>0 - BM Costs</v>
      </c>
      <c r="L2518" s="16" t="str">
        <v>0 - BM Port</v>
      </c>
      <c r="N2518" s="16" t="str">
        <v>0 - Port Assets</v>
      </c>
      <c r="O2518" s="11"/>
      <c r="P2518" s="11"/>
      <c r="Q2518" s="11"/>
      <c r="R2518" s="11"/>
      <c r="S2518" s="11"/>
      <c r="T2518" s="11"/>
      <c r="U2518" s="11"/>
      <c r="V2518" s="11"/>
      <c r="W2518" s="11"/>
      <c r="X2518" s="11"/>
      <c r="Y2518" s="11"/>
      <c r="Z2518" s="11"/>
      <c r="AA2518" s="11"/>
      <c r="AB2518" s="11"/>
      <c r="AC2518" s="11"/>
      <c r="AD2518" s="11"/>
      <c r="AE2518" s="11"/>
      <c r="AF2518" s="11"/>
      <c r="AG2518" s="11"/>
      <c r="AH2518" s="11"/>
      <c r="AI2518" s="11"/>
      <c r="AJ2518" s="11"/>
      <c r="AK2518" s="11"/>
      <c r="AL2518" s="11"/>
      <c r="AM2518" s="11"/>
      <c r="AN2518" s="11"/>
      <c r="AO2518" s="11"/>
      <c r="AP2518" s="11"/>
      <c r="AQ2518" s="11"/>
      <c r="AR2518" s="11"/>
      <c r="AS2518" s="11"/>
      <c r="AT2518" s="11"/>
      <c r="AU2518" s="11"/>
      <c r="AV2518" s="11"/>
      <c r="AW2518" s="11"/>
      <c r="AX2518" s="11"/>
      <c r="AY2518" s="11"/>
      <c r="AZ2518" s="11"/>
      <c r="BA2518" s="11"/>
      <c r="BB2518" s="11"/>
      <c r="BC2518" s="11"/>
      <c r="BD2518" s="11"/>
      <c r="BE2518" s="11"/>
      <c r="BF2518" s="11"/>
      <c r="BG2518" s="11"/>
      <c r="BH2518" s="11"/>
      <c r="BI2518" s="11"/>
      <c r="BJ2518" s="11"/>
      <c r="BK2518" s="11"/>
      <c r="BL2518" s="11"/>
      <c r="BM2518" s="11"/>
      <c r="BN2518" s="11"/>
      <c r="BO2518" s="11"/>
      <c r="BP2518" s="11"/>
      <c r="BQ2518" s="11"/>
      <c r="BR2518" s="16" t="str">
        <v>0- Port Costs</v>
      </c>
      <c r="BV2518" s="16" t="str">
        <v>0- Port Value</v>
      </c>
      <c r="BW2518" s="11"/>
      <c r="BX2518" s="16" t="str">
        <v>0</v>
      </c>
    </row>
    <row r="2519" spans="8:76" hidden="1" outlineLevel="1" x14ac:dyDescent="0.3">
      <c r="H2519" s="16" t="str">
        <v>0 - BM Costs</v>
      </c>
      <c r="L2519" s="16" t="str">
        <v>0 - BM Port</v>
      </c>
      <c r="N2519" s="16" t="str">
        <v>0 - Port Assets</v>
      </c>
      <c r="O2519" s="11"/>
      <c r="P2519" s="11"/>
      <c r="Q2519" s="11"/>
      <c r="R2519" s="11"/>
      <c r="S2519" s="11"/>
      <c r="T2519" s="11"/>
      <c r="U2519" s="11"/>
      <c r="V2519" s="11"/>
      <c r="W2519" s="11"/>
      <c r="X2519" s="11"/>
      <c r="Y2519" s="11"/>
      <c r="Z2519" s="11"/>
      <c r="AA2519" s="11"/>
      <c r="AB2519" s="11"/>
      <c r="AC2519" s="11"/>
      <c r="AD2519" s="11"/>
      <c r="AE2519" s="11"/>
      <c r="AF2519" s="11"/>
      <c r="AG2519" s="11"/>
      <c r="AH2519" s="11"/>
      <c r="AI2519" s="11"/>
      <c r="AJ2519" s="11"/>
      <c r="AK2519" s="11"/>
      <c r="AL2519" s="11"/>
      <c r="AM2519" s="11"/>
      <c r="AN2519" s="11"/>
      <c r="AO2519" s="11"/>
      <c r="AP2519" s="11"/>
      <c r="AQ2519" s="11"/>
      <c r="AR2519" s="11"/>
      <c r="AS2519" s="11"/>
      <c r="AT2519" s="11"/>
      <c r="AU2519" s="11"/>
      <c r="AV2519" s="11"/>
      <c r="AW2519" s="11"/>
      <c r="AX2519" s="11"/>
      <c r="AY2519" s="11"/>
      <c r="AZ2519" s="11"/>
      <c r="BA2519" s="11"/>
      <c r="BB2519" s="11"/>
      <c r="BC2519" s="11"/>
      <c r="BD2519" s="11"/>
      <c r="BE2519" s="11"/>
      <c r="BF2519" s="11"/>
      <c r="BG2519" s="11"/>
      <c r="BH2519" s="11"/>
      <c r="BI2519" s="11"/>
      <c r="BJ2519" s="11"/>
      <c r="BK2519" s="11"/>
      <c r="BL2519" s="11"/>
      <c r="BM2519" s="11"/>
      <c r="BN2519" s="11"/>
      <c r="BO2519" s="11"/>
      <c r="BP2519" s="11"/>
      <c r="BQ2519" s="11"/>
      <c r="BR2519" s="16" t="str">
        <v>0- Port Costs</v>
      </c>
      <c r="BV2519" s="16" t="str">
        <v>0- Port Value</v>
      </c>
      <c r="BW2519" s="11"/>
      <c r="BX2519" s="16" t="str">
        <v>0</v>
      </c>
    </row>
    <row r="2520" spans="8:76" hidden="1" outlineLevel="1" x14ac:dyDescent="0.3">
      <c r="H2520" s="16" t="str">
        <v>0 - BM Costs</v>
      </c>
      <c r="L2520" s="16" t="str">
        <v>0 - BM Port</v>
      </c>
      <c r="N2520" s="16" t="str">
        <v>0 - Port Assets</v>
      </c>
      <c r="O2520" s="11"/>
      <c r="P2520" s="11"/>
      <c r="Q2520" s="11"/>
      <c r="R2520" s="11"/>
      <c r="S2520" s="11"/>
      <c r="T2520" s="11"/>
      <c r="U2520" s="11"/>
      <c r="V2520" s="11"/>
      <c r="W2520" s="11"/>
      <c r="X2520" s="11"/>
      <c r="Y2520" s="11"/>
      <c r="Z2520" s="11"/>
      <c r="AA2520" s="11"/>
      <c r="AB2520" s="11"/>
      <c r="AC2520" s="11"/>
      <c r="AD2520" s="11"/>
      <c r="AE2520" s="11"/>
      <c r="AF2520" s="11"/>
      <c r="AG2520" s="11"/>
      <c r="AH2520" s="11"/>
      <c r="AI2520" s="11"/>
      <c r="AJ2520" s="11"/>
      <c r="AK2520" s="11"/>
      <c r="AL2520" s="11"/>
      <c r="AM2520" s="11"/>
      <c r="AN2520" s="11"/>
      <c r="AO2520" s="11"/>
      <c r="AP2520" s="11"/>
      <c r="AQ2520" s="11"/>
      <c r="AR2520" s="11"/>
      <c r="AS2520" s="11"/>
      <c r="AT2520" s="11"/>
      <c r="AU2520" s="11"/>
      <c r="AV2520" s="11"/>
      <c r="AW2520" s="11"/>
      <c r="AX2520" s="11"/>
      <c r="AY2520" s="11"/>
      <c r="AZ2520" s="11"/>
      <c r="BA2520" s="11"/>
      <c r="BB2520" s="11"/>
      <c r="BC2520" s="11"/>
      <c r="BD2520" s="11"/>
      <c r="BE2520" s="11"/>
      <c r="BF2520" s="11"/>
      <c r="BG2520" s="11"/>
      <c r="BH2520" s="11"/>
      <c r="BI2520" s="11"/>
      <c r="BJ2520" s="11"/>
      <c r="BK2520" s="11"/>
      <c r="BL2520" s="11"/>
      <c r="BM2520" s="11"/>
      <c r="BN2520" s="11"/>
      <c r="BO2520" s="11"/>
      <c r="BP2520" s="11"/>
      <c r="BQ2520" s="11"/>
      <c r="BR2520" s="16" t="str">
        <v>0- Port Costs</v>
      </c>
      <c r="BV2520" s="16" t="str">
        <v>0- Port Value</v>
      </c>
      <c r="BW2520" s="11"/>
      <c r="BX2520" s="16" t="str">
        <v>0</v>
      </c>
    </row>
    <row r="2521" spans="8:76" hidden="1" outlineLevel="1" x14ac:dyDescent="0.3">
      <c r="H2521" s="16" t="str">
        <v>0 - BM Costs</v>
      </c>
      <c r="L2521" s="16" t="str">
        <v>0 - BM Port</v>
      </c>
      <c r="N2521" s="16" t="str">
        <v>0 - Port Assets</v>
      </c>
      <c r="O2521" s="11"/>
      <c r="P2521" s="11"/>
      <c r="Q2521" s="11"/>
      <c r="R2521" s="11"/>
      <c r="S2521" s="11"/>
      <c r="T2521" s="11"/>
      <c r="U2521" s="11"/>
      <c r="V2521" s="11"/>
      <c r="W2521" s="11"/>
      <c r="X2521" s="11"/>
      <c r="Y2521" s="11"/>
      <c r="Z2521" s="11"/>
      <c r="AA2521" s="11"/>
      <c r="AB2521" s="11"/>
      <c r="AC2521" s="11"/>
      <c r="AD2521" s="11"/>
      <c r="AE2521" s="11"/>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c r="BC2521" s="11"/>
      <c r="BD2521" s="11"/>
      <c r="BE2521" s="11"/>
      <c r="BF2521" s="11"/>
      <c r="BG2521" s="11"/>
      <c r="BH2521" s="11"/>
      <c r="BI2521" s="11"/>
      <c r="BJ2521" s="11"/>
      <c r="BK2521" s="11"/>
      <c r="BL2521" s="11"/>
      <c r="BM2521" s="11"/>
      <c r="BN2521" s="11"/>
      <c r="BO2521" s="11"/>
      <c r="BP2521" s="11"/>
      <c r="BQ2521" s="11"/>
      <c r="BR2521" s="16" t="str">
        <v>0- Port Costs</v>
      </c>
      <c r="BV2521" s="16" t="str">
        <v>0- Port Value</v>
      </c>
      <c r="BW2521" s="11"/>
      <c r="BX2521" s="16" t="str">
        <v>0</v>
      </c>
    </row>
    <row r="2522" spans="8:76" hidden="1" outlineLevel="1" x14ac:dyDescent="0.3">
      <c r="H2522" s="16" t="str">
        <v>0 - BM Costs</v>
      </c>
      <c r="L2522" s="16" t="str">
        <v>0 - BM Port</v>
      </c>
      <c r="N2522" s="16" t="str">
        <v>0 - Port Assets</v>
      </c>
      <c r="O2522" s="11"/>
      <c r="P2522" s="11"/>
      <c r="Q2522" s="11"/>
      <c r="R2522" s="11"/>
      <c r="S2522" s="11"/>
      <c r="T2522" s="11"/>
      <c r="U2522" s="11"/>
      <c r="V2522" s="11"/>
      <c r="W2522" s="11"/>
      <c r="X2522" s="11"/>
      <c r="Y2522" s="11"/>
      <c r="Z2522" s="11"/>
      <c r="AA2522" s="11"/>
      <c r="AB2522" s="11"/>
      <c r="AC2522" s="11"/>
      <c r="AD2522" s="11"/>
      <c r="AE2522" s="11"/>
      <c r="AF2522" s="11"/>
      <c r="AG2522" s="11"/>
      <c r="AH2522" s="11"/>
      <c r="AI2522" s="11"/>
      <c r="AJ2522" s="11"/>
      <c r="AK2522" s="11"/>
      <c r="AL2522" s="11"/>
      <c r="AM2522" s="11"/>
      <c r="AN2522" s="11"/>
      <c r="AO2522" s="11"/>
      <c r="AP2522" s="11"/>
      <c r="AQ2522" s="11"/>
      <c r="AR2522" s="11"/>
      <c r="AS2522" s="11"/>
      <c r="AT2522" s="11"/>
      <c r="AU2522" s="11"/>
      <c r="AV2522" s="11"/>
      <c r="AW2522" s="11"/>
      <c r="AX2522" s="11"/>
      <c r="AY2522" s="11"/>
      <c r="AZ2522" s="11"/>
      <c r="BA2522" s="11"/>
      <c r="BB2522" s="11"/>
      <c r="BC2522" s="11"/>
      <c r="BD2522" s="11"/>
      <c r="BE2522" s="11"/>
      <c r="BF2522" s="11"/>
      <c r="BG2522" s="11"/>
      <c r="BH2522" s="11"/>
      <c r="BI2522" s="11"/>
      <c r="BJ2522" s="11"/>
      <c r="BK2522" s="11"/>
      <c r="BL2522" s="11"/>
      <c r="BM2522" s="11"/>
      <c r="BN2522" s="11"/>
      <c r="BO2522" s="11"/>
      <c r="BP2522" s="11"/>
      <c r="BQ2522" s="11"/>
      <c r="BR2522" s="16" t="str">
        <v>0- Port Costs</v>
      </c>
      <c r="BV2522" s="16" t="str">
        <v>0- Port Value</v>
      </c>
      <c r="BW2522" s="11"/>
      <c r="BX2522" s="16" t="str">
        <v>0</v>
      </c>
    </row>
    <row r="2523" spans="8:76" hidden="1" outlineLevel="1" x14ac:dyDescent="0.3">
      <c r="H2523" s="16" t="str">
        <v>0 - BM Costs</v>
      </c>
      <c r="L2523" s="16" t="str">
        <v>0 - BM Port</v>
      </c>
      <c r="N2523" s="16" t="str">
        <v>0 - Port Assets</v>
      </c>
      <c r="O2523" s="11"/>
      <c r="P2523" s="11"/>
      <c r="Q2523" s="11"/>
      <c r="R2523" s="11"/>
      <c r="S2523" s="11"/>
      <c r="T2523" s="11"/>
      <c r="U2523" s="11"/>
      <c r="V2523" s="11"/>
      <c r="W2523" s="11"/>
      <c r="X2523" s="11"/>
      <c r="Y2523" s="11"/>
      <c r="Z2523" s="11"/>
      <c r="AA2523" s="11"/>
      <c r="AB2523" s="11"/>
      <c r="AC2523" s="11"/>
      <c r="AD2523" s="11"/>
      <c r="AE2523" s="11"/>
      <c r="AF2523" s="11"/>
      <c r="AG2523" s="11"/>
      <c r="AH2523" s="11"/>
      <c r="AI2523" s="11"/>
      <c r="AJ2523" s="11"/>
      <c r="AK2523" s="11"/>
      <c r="AL2523" s="11"/>
      <c r="AM2523" s="11"/>
      <c r="AN2523" s="11"/>
      <c r="AO2523" s="11"/>
      <c r="AP2523" s="11"/>
      <c r="AQ2523" s="11"/>
      <c r="AR2523" s="11"/>
      <c r="AS2523" s="11"/>
      <c r="AT2523" s="11"/>
      <c r="AU2523" s="11"/>
      <c r="AV2523" s="11"/>
      <c r="AW2523" s="11"/>
      <c r="AX2523" s="11"/>
      <c r="AY2523" s="11"/>
      <c r="AZ2523" s="11"/>
      <c r="BA2523" s="11"/>
      <c r="BB2523" s="11"/>
      <c r="BC2523" s="11"/>
      <c r="BD2523" s="11"/>
      <c r="BE2523" s="11"/>
      <c r="BF2523" s="11"/>
      <c r="BG2523" s="11"/>
      <c r="BH2523" s="11"/>
      <c r="BI2523" s="11"/>
      <c r="BJ2523" s="11"/>
      <c r="BK2523" s="11"/>
      <c r="BL2523" s="11"/>
      <c r="BM2523" s="11"/>
      <c r="BN2523" s="11"/>
      <c r="BO2523" s="11"/>
      <c r="BP2523" s="11"/>
      <c r="BQ2523" s="11"/>
      <c r="BR2523" s="16" t="str">
        <v>0- Port Costs</v>
      </c>
      <c r="BV2523" s="16" t="str">
        <v>0- Port Value</v>
      </c>
      <c r="BW2523" s="11"/>
      <c r="BX2523" s="16" t="str">
        <v>0</v>
      </c>
    </row>
    <row r="2524" spans="8:76" hidden="1" outlineLevel="1" x14ac:dyDescent="0.3">
      <c r="H2524" s="16" t="str">
        <v>0 - BM Costs</v>
      </c>
      <c r="L2524" s="16" t="str">
        <v>0 - BM Port</v>
      </c>
      <c r="N2524" s="16" t="str">
        <v>0 - Port Assets</v>
      </c>
      <c r="O2524" s="11"/>
      <c r="P2524" s="11"/>
      <c r="Q2524" s="11"/>
      <c r="R2524" s="11"/>
      <c r="S2524" s="11"/>
      <c r="T2524" s="11"/>
      <c r="U2524" s="11"/>
      <c r="V2524" s="11"/>
      <c r="W2524" s="11"/>
      <c r="X2524" s="11"/>
      <c r="Y2524" s="11"/>
      <c r="Z2524" s="11"/>
      <c r="AA2524" s="11"/>
      <c r="AB2524" s="11"/>
      <c r="AC2524" s="11"/>
      <c r="AD2524" s="11"/>
      <c r="AE2524" s="11"/>
      <c r="AF2524" s="11"/>
      <c r="AG2524" s="11"/>
      <c r="AH2524" s="11"/>
      <c r="AI2524" s="11"/>
      <c r="AJ2524" s="11"/>
      <c r="AK2524" s="11"/>
      <c r="AL2524" s="11"/>
      <c r="AM2524" s="11"/>
      <c r="AN2524" s="11"/>
      <c r="AO2524" s="11"/>
      <c r="AP2524" s="11"/>
      <c r="AQ2524" s="11"/>
      <c r="AR2524" s="11"/>
      <c r="AS2524" s="11"/>
      <c r="AT2524" s="11"/>
      <c r="AU2524" s="11"/>
      <c r="AV2524" s="11"/>
      <c r="AW2524" s="11"/>
      <c r="AX2524" s="11"/>
      <c r="AY2524" s="11"/>
      <c r="AZ2524" s="11"/>
      <c r="BA2524" s="11"/>
      <c r="BB2524" s="11"/>
      <c r="BC2524" s="11"/>
      <c r="BD2524" s="11"/>
      <c r="BE2524" s="11"/>
      <c r="BF2524" s="11"/>
      <c r="BG2524" s="11"/>
      <c r="BH2524" s="11"/>
      <c r="BI2524" s="11"/>
      <c r="BJ2524" s="11"/>
      <c r="BK2524" s="11"/>
      <c r="BL2524" s="11"/>
      <c r="BM2524" s="11"/>
      <c r="BN2524" s="11"/>
      <c r="BO2524" s="11"/>
      <c r="BP2524" s="11"/>
      <c r="BQ2524" s="11"/>
      <c r="BR2524" s="16" t="str">
        <v>0- Port Costs</v>
      </c>
      <c r="BV2524" s="16" t="str">
        <v>0- Port Value</v>
      </c>
      <c r="BW2524" s="11"/>
      <c r="BX2524" s="16" t="str">
        <v>0</v>
      </c>
    </row>
    <row r="2525" spans="8:76" hidden="1" outlineLevel="1" x14ac:dyDescent="0.3">
      <c r="H2525" s="16" t="str">
        <v>0 - BM Costs</v>
      </c>
      <c r="L2525" s="16" t="str">
        <v>0 - BM Port</v>
      </c>
      <c r="N2525" s="16" t="str">
        <v>0 - Port Assets</v>
      </c>
      <c r="O2525" s="11"/>
      <c r="P2525" s="11"/>
      <c r="Q2525" s="11"/>
      <c r="R2525" s="11"/>
      <c r="S2525" s="11"/>
      <c r="T2525" s="11"/>
      <c r="U2525" s="11"/>
      <c r="V2525" s="11"/>
      <c r="W2525" s="11"/>
      <c r="X2525" s="11"/>
      <c r="Y2525" s="11"/>
      <c r="Z2525" s="11"/>
      <c r="AA2525" s="11"/>
      <c r="AB2525" s="11"/>
      <c r="AC2525" s="11"/>
      <c r="AD2525" s="11"/>
      <c r="AE2525" s="11"/>
      <c r="AF2525" s="11"/>
      <c r="AG2525" s="11"/>
      <c r="AH2525" s="11"/>
      <c r="AI2525" s="11"/>
      <c r="AJ2525" s="11"/>
      <c r="AK2525" s="11"/>
      <c r="AL2525" s="11"/>
      <c r="AM2525" s="11"/>
      <c r="AN2525" s="11"/>
      <c r="AO2525" s="11"/>
      <c r="AP2525" s="11"/>
      <c r="AQ2525" s="11"/>
      <c r="AR2525" s="11"/>
      <c r="AS2525" s="11"/>
      <c r="AT2525" s="11"/>
      <c r="AU2525" s="11"/>
      <c r="AV2525" s="11"/>
      <c r="AW2525" s="11"/>
      <c r="AX2525" s="11"/>
      <c r="AY2525" s="11"/>
      <c r="AZ2525" s="11"/>
      <c r="BA2525" s="11"/>
      <c r="BB2525" s="11"/>
      <c r="BC2525" s="11"/>
      <c r="BD2525" s="11"/>
      <c r="BE2525" s="11"/>
      <c r="BF2525" s="11"/>
      <c r="BG2525" s="11"/>
      <c r="BH2525" s="11"/>
      <c r="BI2525" s="11"/>
      <c r="BJ2525" s="11"/>
      <c r="BK2525" s="11"/>
      <c r="BL2525" s="11"/>
      <c r="BM2525" s="11"/>
      <c r="BN2525" s="11"/>
      <c r="BO2525" s="11"/>
      <c r="BP2525" s="11"/>
      <c r="BQ2525" s="11"/>
      <c r="BR2525" s="16" t="str">
        <v>0- Port Costs</v>
      </c>
      <c r="BV2525" s="16" t="str">
        <v>0- Port Value</v>
      </c>
      <c r="BW2525" s="11"/>
      <c r="BX2525" s="16" t="str">
        <v>0</v>
      </c>
    </row>
    <row r="2526" spans="8:76" hidden="1" outlineLevel="1" x14ac:dyDescent="0.3">
      <c r="H2526" s="16" t="str">
        <v>0 - BM Costs</v>
      </c>
      <c r="L2526" s="16" t="str">
        <v>0 - BM Port</v>
      </c>
      <c r="N2526" s="16" t="str">
        <v>0 - Port Assets</v>
      </c>
      <c r="O2526" s="11"/>
      <c r="P2526" s="11"/>
      <c r="Q2526" s="11"/>
      <c r="R2526" s="11"/>
      <c r="S2526" s="11"/>
      <c r="T2526" s="11"/>
      <c r="U2526" s="11"/>
      <c r="V2526" s="11"/>
      <c r="W2526" s="11"/>
      <c r="X2526" s="11"/>
      <c r="Y2526" s="11"/>
      <c r="Z2526" s="11"/>
      <c r="AA2526" s="11"/>
      <c r="AB2526" s="11"/>
      <c r="AC2526" s="11"/>
      <c r="AD2526" s="11"/>
      <c r="AE2526" s="11"/>
      <c r="AF2526" s="11"/>
      <c r="AG2526" s="11"/>
      <c r="AH2526" s="11"/>
      <c r="AI2526" s="11"/>
      <c r="AJ2526" s="11"/>
      <c r="AK2526" s="11"/>
      <c r="AL2526" s="11"/>
      <c r="AM2526" s="11"/>
      <c r="AN2526" s="11"/>
      <c r="AO2526" s="11"/>
      <c r="AP2526" s="11"/>
      <c r="AQ2526" s="11"/>
      <c r="AR2526" s="11"/>
      <c r="AS2526" s="11"/>
      <c r="AT2526" s="11"/>
      <c r="AU2526" s="11"/>
      <c r="AV2526" s="11"/>
      <c r="AW2526" s="11"/>
      <c r="AX2526" s="11"/>
      <c r="AY2526" s="11"/>
      <c r="AZ2526" s="11"/>
      <c r="BA2526" s="11"/>
      <c r="BB2526" s="11"/>
      <c r="BC2526" s="11"/>
      <c r="BD2526" s="11"/>
      <c r="BE2526" s="11"/>
      <c r="BF2526" s="11"/>
      <c r="BG2526" s="11"/>
      <c r="BH2526" s="11"/>
      <c r="BI2526" s="11"/>
      <c r="BJ2526" s="11"/>
      <c r="BK2526" s="11"/>
      <c r="BL2526" s="11"/>
      <c r="BM2526" s="11"/>
      <c r="BN2526" s="11"/>
      <c r="BO2526" s="11"/>
      <c r="BP2526" s="11"/>
      <c r="BQ2526" s="11"/>
      <c r="BR2526" s="16" t="str">
        <v>0- Port Costs</v>
      </c>
      <c r="BV2526" s="16" t="str">
        <v>0- Port Value</v>
      </c>
      <c r="BW2526" s="11"/>
      <c r="BX2526" s="16" t="str">
        <v>0</v>
      </c>
    </row>
    <row r="2527" spans="8:76" hidden="1" outlineLevel="1" x14ac:dyDescent="0.3">
      <c r="H2527" s="16" t="str">
        <v>0 - BM Costs</v>
      </c>
      <c r="L2527" s="16" t="str">
        <v>0 - BM Port</v>
      </c>
      <c r="N2527" s="16" t="str">
        <v>0 - Port Assets</v>
      </c>
      <c r="O2527" s="11"/>
      <c r="P2527" s="11"/>
      <c r="Q2527" s="11"/>
      <c r="R2527" s="11"/>
      <c r="S2527" s="11"/>
      <c r="T2527" s="11"/>
      <c r="U2527" s="11"/>
      <c r="V2527" s="11"/>
      <c r="W2527" s="11"/>
      <c r="X2527" s="11"/>
      <c r="Y2527" s="11"/>
      <c r="Z2527" s="11"/>
      <c r="AA2527" s="11"/>
      <c r="AB2527" s="11"/>
      <c r="AC2527" s="11"/>
      <c r="AD2527" s="11"/>
      <c r="AE2527" s="11"/>
      <c r="AF2527" s="11"/>
      <c r="AG2527" s="11"/>
      <c r="AH2527" s="11"/>
      <c r="AI2527" s="11"/>
      <c r="AJ2527" s="11"/>
      <c r="AK2527" s="11"/>
      <c r="AL2527" s="11"/>
      <c r="AM2527" s="11"/>
      <c r="AN2527" s="11"/>
      <c r="AO2527" s="11"/>
      <c r="AP2527" s="11"/>
      <c r="AQ2527" s="11"/>
      <c r="AR2527" s="11"/>
      <c r="AS2527" s="11"/>
      <c r="AT2527" s="11"/>
      <c r="AU2527" s="11"/>
      <c r="AV2527" s="11"/>
      <c r="AW2527" s="11"/>
      <c r="AX2527" s="11"/>
      <c r="AY2527" s="11"/>
      <c r="AZ2527" s="11"/>
      <c r="BA2527" s="11"/>
      <c r="BB2527" s="11"/>
      <c r="BC2527" s="11"/>
      <c r="BD2527" s="11"/>
      <c r="BE2527" s="11"/>
      <c r="BF2527" s="11"/>
      <c r="BG2527" s="11"/>
      <c r="BH2527" s="11"/>
      <c r="BI2527" s="11"/>
      <c r="BJ2527" s="11"/>
      <c r="BK2527" s="11"/>
      <c r="BL2527" s="11"/>
      <c r="BM2527" s="11"/>
      <c r="BN2527" s="11"/>
      <c r="BO2527" s="11"/>
      <c r="BP2527" s="11"/>
      <c r="BQ2527" s="11"/>
      <c r="BR2527" s="16" t="str">
        <v>0- Port Costs</v>
      </c>
      <c r="BV2527" s="16" t="str">
        <v>0- Port Value</v>
      </c>
      <c r="BW2527" s="11"/>
      <c r="BX2527" s="16" t="str">
        <v>0</v>
      </c>
    </row>
    <row r="2528" spans="8:76" hidden="1" outlineLevel="1" x14ac:dyDescent="0.3">
      <c r="H2528" s="16" t="str">
        <v>0 - BM Costs</v>
      </c>
      <c r="L2528" s="16" t="str">
        <v>0 - BM Port</v>
      </c>
      <c r="N2528" s="16" t="str">
        <v>0 - Port Assets</v>
      </c>
      <c r="O2528" s="11"/>
      <c r="P2528" s="11"/>
      <c r="Q2528" s="11"/>
      <c r="R2528" s="11"/>
      <c r="S2528" s="11"/>
      <c r="T2528" s="11"/>
      <c r="U2528" s="11"/>
      <c r="V2528" s="11"/>
      <c r="W2528" s="11"/>
      <c r="X2528" s="11"/>
      <c r="Y2528" s="11"/>
      <c r="Z2528" s="11"/>
      <c r="AA2528" s="11"/>
      <c r="AB2528" s="11"/>
      <c r="AC2528" s="11"/>
      <c r="AD2528" s="11"/>
      <c r="AE2528" s="11"/>
      <c r="AF2528" s="11"/>
      <c r="AG2528" s="11"/>
      <c r="AH2528" s="11"/>
      <c r="AI2528" s="11"/>
      <c r="AJ2528" s="11"/>
      <c r="AK2528" s="11"/>
      <c r="AL2528" s="11"/>
      <c r="AM2528" s="11"/>
      <c r="AN2528" s="11"/>
      <c r="AO2528" s="11"/>
      <c r="AP2528" s="11"/>
      <c r="AQ2528" s="11"/>
      <c r="AR2528" s="11"/>
      <c r="AS2528" s="11"/>
      <c r="AT2528" s="11"/>
      <c r="AU2528" s="11"/>
      <c r="AV2528" s="11"/>
      <c r="AW2528" s="11"/>
      <c r="AX2528" s="11"/>
      <c r="AY2528" s="11"/>
      <c r="AZ2528" s="11"/>
      <c r="BA2528" s="11"/>
      <c r="BB2528" s="11"/>
      <c r="BC2528" s="11"/>
      <c r="BD2528" s="11"/>
      <c r="BE2528" s="11"/>
      <c r="BF2528" s="11"/>
      <c r="BG2528" s="11"/>
      <c r="BH2528" s="11"/>
      <c r="BI2528" s="11"/>
      <c r="BJ2528" s="11"/>
      <c r="BK2528" s="11"/>
      <c r="BL2528" s="11"/>
      <c r="BM2528" s="11"/>
      <c r="BN2528" s="11"/>
      <c r="BO2528" s="11"/>
      <c r="BP2528" s="11"/>
      <c r="BQ2528" s="11"/>
      <c r="BR2528" s="16" t="str">
        <v>0- Port Costs</v>
      </c>
      <c r="BV2528" s="16" t="str">
        <v>0- Port Value</v>
      </c>
      <c r="BW2528" s="11"/>
      <c r="BX2528" s="16" t="str">
        <v>0</v>
      </c>
    </row>
    <row r="2529" spans="8:76" hidden="1" outlineLevel="1" x14ac:dyDescent="0.3">
      <c r="H2529" s="16" t="str">
        <v>0 - BM Costs</v>
      </c>
      <c r="L2529" s="16" t="str">
        <v>0 - BM Port</v>
      </c>
      <c r="N2529" s="16" t="str">
        <v>0 - Port Assets</v>
      </c>
      <c r="O2529" s="11"/>
      <c r="P2529" s="11"/>
      <c r="Q2529" s="11"/>
      <c r="R2529" s="11"/>
      <c r="S2529" s="11"/>
      <c r="T2529" s="11"/>
      <c r="U2529" s="11"/>
      <c r="V2529" s="11"/>
      <c r="W2529" s="11"/>
      <c r="X2529" s="11"/>
      <c r="Y2529" s="11"/>
      <c r="Z2529" s="11"/>
      <c r="AA2529" s="11"/>
      <c r="AB2529" s="11"/>
      <c r="AC2529" s="11"/>
      <c r="AD2529" s="11"/>
      <c r="AE2529" s="11"/>
      <c r="AF2529" s="11"/>
      <c r="AG2529" s="11"/>
      <c r="AH2529" s="11"/>
      <c r="AI2529" s="11"/>
      <c r="AJ2529" s="11"/>
      <c r="AK2529" s="11"/>
      <c r="AL2529" s="11"/>
      <c r="AM2529" s="11"/>
      <c r="AN2529" s="11"/>
      <c r="AO2529" s="11"/>
      <c r="AP2529" s="11"/>
      <c r="AQ2529" s="11"/>
      <c r="AR2529" s="11"/>
      <c r="AS2529" s="11"/>
      <c r="AT2529" s="11"/>
      <c r="AU2529" s="11"/>
      <c r="AV2529" s="11"/>
      <c r="AW2529" s="11"/>
      <c r="AX2529" s="11"/>
      <c r="AY2529" s="11"/>
      <c r="AZ2529" s="11"/>
      <c r="BA2529" s="11"/>
      <c r="BB2529" s="11"/>
      <c r="BC2529" s="11"/>
      <c r="BD2529" s="11"/>
      <c r="BE2529" s="11"/>
      <c r="BF2529" s="11"/>
      <c r="BG2529" s="11"/>
      <c r="BH2529" s="11"/>
      <c r="BI2529" s="11"/>
      <c r="BJ2529" s="11"/>
      <c r="BK2529" s="11"/>
      <c r="BL2529" s="11"/>
      <c r="BM2529" s="11"/>
      <c r="BN2529" s="11"/>
      <c r="BO2529" s="11"/>
      <c r="BP2529" s="11"/>
      <c r="BQ2529" s="11"/>
      <c r="BR2529" s="16" t="str">
        <v>0- Port Costs</v>
      </c>
      <c r="BV2529" s="16" t="str">
        <v>0- Port Value</v>
      </c>
      <c r="BW2529" s="11"/>
      <c r="BX2529" s="16" t="str">
        <v>0</v>
      </c>
    </row>
    <row r="2530" spans="8:76" hidden="1" outlineLevel="1" x14ac:dyDescent="0.3">
      <c r="H2530" s="16" t="str">
        <v>0 - BM Costs</v>
      </c>
      <c r="L2530" s="16" t="str">
        <v>0 - BM Port</v>
      </c>
      <c r="N2530" s="16" t="str">
        <v>0 - Port Assets</v>
      </c>
      <c r="O2530" s="11"/>
      <c r="P2530" s="11"/>
      <c r="Q2530" s="11"/>
      <c r="R2530" s="11"/>
      <c r="S2530" s="11"/>
      <c r="T2530" s="11"/>
      <c r="U2530" s="11"/>
      <c r="V2530" s="11"/>
      <c r="W2530" s="11"/>
      <c r="X2530" s="11"/>
      <c r="Y2530" s="11"/>
      <c r="Z2530" s="11"/>
      <c r="AA2530" s="11"/>
      <c r="AB2530" s="11"/>
      <c r="AC2530" s="11"/>
      <c r="AD2530" s="11"/>
      <c r="AE2530" s="11"/>
      <c r="AF2530" s="11"/>
      <c r="AG2530" s="11"/>
      <c r="AH2530" s="11"/>
      <c r="AI2530" s="11"/>
      <c r="AJ2530" s="11"/>
      <c r="AK2530" s="11"/>
      <c r="AL2530" s="11"/>
      <c r="AM2530" s="11"/>
      <c r="AN2530" s="11"/>
      <c r="AO2530" s="11"/>
      <c r="AP2530" s="11"/>
      <c r="AQ2530" s="11"/>
      <c r="AR2530" s="11"/>
      <c r="AS2530" s="11"/>
      <c r="AT2530" s="11"/>
      <c r="AU2530" s="11"/>
      <c r="AV2530" s="11"/>
      <c r="AW2530" s="11"/>
      <c r="AX2530" s="11"/>
      <c r="AY2530" s="11"/>
      <c r="AZ2530" s="11"/>
      <c r="BA2530" s="11"/>
      <c r="BB2530" s="11"/>
      <c r="BC2530" s="11"/>
      <c r="BD2530" s="11"/>
      <c r="BE2530" s="11"/>
      <c r="BF2530" s="11"/>
      <c r="BG2530" s="11"/>
      <c r="BH2530" s="11"/>
      <c r="BI2530" s="11"/>
      <c r="BJ2530" s="11"/>
      <c r="BK2530" s="11"/>
      <c r="BL2530" s="11"/>
      <c r="BM2530" s="11"/>
      <c r="BN2530" s="11"/>
      <c r="BO2530" s="11"/>
      <c r="BP2530" s="11"/>
      <c r="BQ2530" s="11"/>
      <c r="BR2530" s="16" t="str">
        <v>0- Port Costs</v>
      </c>
      <c r="BV2530" s="16" t="str">
        <v>0- Port Value</v>
      </c>
      <c r="BW2530" s="11"/>
      <c r="BX2530" s="16" t="str">
        <v>0</v>
      </c>
    </row>
    <row r="2531" spans="8:76" hidden="1" outlineLevel="1" x14ac:dyDescent="0.3">
      <c r="H2531" s="16" t="str">
        <v>0 - BM Costs</v>
      </c>
      <c r="L2531" s="16" t="str">
        <v>0 - BM Port</v>
      </c>
      <c r="N2531" s="16" t="str">
        <v>0 - Port Assets</v>
      </c>
      <c r="O2531" s="11"/>
      <c r="P2531" s="11"/>
      <c r="Q2531" s="11"/>
      <c r="R2531" s="11"/>
      <c r="S2531" s="11"/>
      <c r="T2531" s="11"/>
      <c r="U2531" s="11"/>
      <c r="V2531" s="11"/>
      <c r="W2531" s="11"/>
      <c r="X2531" s="11"/>
      <c r="Y2531" s="11"/>
      <c r="Z2531" s="11"/>
      <c r="AA2531" s="11"/>
      <c r="AB2531" s="11"/>
      <c r="AC2531" s="11"/>
      <c r="AD2531" s="11"/>
      <c r="AE2531" s="11"/>
      <c r="AF2531" s="11"/>
      <c r="AG2531" s="11"/>
      <c r="AH2531" s="11"/>
      <c r="AI2531" s="11"/>
      <c r="AJ2531" s="11"/>
      <c r="AK2531" s="11"/>
      <c r="AL2531" s="11"/>
      <c r="AM2531" s="11"/>
      <c r="AN2531" s="11"/>
      <c r="AO2531" s="11"/>
      <c r="AP2531" s="11"/>
      <c r="AQ2531" s="11"/>
      <c r="AR2531" s="11"/>
      <c r="AS2531" s="11"/>
      <c r="AT2531" s="11"/>
      <c r="AU2531" s="11"/>
      <c r="AV2531" s="11"/>
      <c r="AW2531" s="11"/>
      <c r="AX2531" s="11"/>
      <c r="AY2531" s="11"/>
      <c r="AZ2531" s="11"/>
      <c r="BA2531" s="11"/>
      <c r="BB2531" s="11"/>
      <c r="BC2531" s="11"/>
      <c r="BD2531" s="11"/>
      <c r="BE2531" s="11"/>
      <c r="BF2531" s="11"/>
      <c r="BG2531" s="11"/>
      <c r="BH2531" s="11"/>
      <c r="BI2531" s="11"/>
      <c r="BJ2531" s="11"/>
      <c r="BK2531" s="11"/>
      <c r="BL2531" s="11"/>
      <c r="BM2531" s="11"/>
      <c r="BN2531" s="11"/>
      <c r="BO2531" s="11"/>
      <c r="BP2531" s="11"/>
      <c r="BQ2531" s="11"/>
      <c r="BR2531" s="16" t="str">
        <v>0- Port Costs</v>
      </c>
      <c r="BV2531" s="16" t="str">
        <v>0- Port Value</v>
      </c>
      <c r="BW2531" s="11"/>
      <c r="BX2531" s="16" t="str">
        <v>0</v>
      </c>
    </row>
    <row r="2532" spans="8:76" hidden="1" outlineLevel="1" x14ac:dyDescent="0.3">
      <c r="H2532" s="16" t="str">
        <v>0 - BM Costs</v>
      </c>
      <c r="L2532" s="16" t="str">
        <v>0 - BM Port</v>
      </c>
      <c r="N2532" s="16" t="str">
        <v>0 - Port Assets</v>
      </c>
      <c r="O2532" s="11"/>
      <c r="P2532" s="11"/>
      <c r="Q2532" s="11"/>
      <c r="R2532" s="11"/>
      <c r="S2532" s="11"/>
      <c r="T2532" s="11"/>
      <c r="U2532" s="11"/>
      <c r="V2532" s="11"/>
      <c r="W2532" s="11"/>
      <c r="X2532" s="11"/>
      <c r="Y2532" s="11"/>
      <c r="Z2532" s="11"/>
      <c r="AA2532" s="11"/>
      <c r="AB2532" s="11"/>
      <c r="AC2532" s="11"/>
      <c r="AD2532" s="11"/>
      <c r="AE2532" s="11"/>
      <c r="AF2532" s="11"/>
      <c r="AG2532" s="11"/>
      <c r="AH2532" s="11"/>
      <c r="AI2532" s="11"/>
      <c r="AJ2532" s="11"/>
      <c r="AK2532" s="11"/>
      <c r="AL2532" s="11"/>
      <c r="AM2532" s="11"/>
      <c r="AN2532" s="11"/>
      <c r="AO2532" s="11"/>
      <c r="AP2532" s="11"/>
      <c r="AQ2532" s="11"/>
      <c r="AR2532" s="11"/>
      <c r="AS2532" s="11"/>
      <c r="AT2532" s="11"/>
      <c r="AU2532" s="11"/>
      <c r="AV2532" s="11"/>
      <c r="AW2532" s="11"/>
      <c r="AX2532" s="11"/>
      <c r="AY2532" s="11"/>
      <c r="AZ2532" s="11"/>
      <c r="BA2532" s="11"/>
      <c r="BB2532" s="11"/>
      <c r="BC2532" s="11"/>
      <c r="BD2532" s="11"/>
      <c r="BE2532" s="11"/>
      <c r="BF2532" s="11"/>
      <c r="BG2532" s="11"/>
      <c r="BH2532" s="11"/>
      <c r="BI2532" s="11"/>
      <c r="BJ2532" s="11"/>
      <c r="BK2532" s="11"/>
      <c r="BL2532" s="11"/>
      <c r="BM2532" s="11"/>
      <c r="BN2532" s="11"/>
      <c r="BO2532" s="11"/>
      <c r="BP2532" s="11"/>
      <c r="BQ2532" s="11"/>
      <c r="BR2532" s="16" t="str">
        <v>0- Port Costs</v>
      </c>
      <c r="BV2532" s="16" t="str">
        <v>0- Port Value</v>
      </c>
      <c r="BW2532" s="11"/>
      <c r="BX2532" s="16" t="str">
        <v>0</v>
      </c>
    </row>
    <row r="2533" spans="8:76" hidden="1" outlineLevel="1" x14ac:dyDescent="0.3">
      <c r="H2533" s="16" t="str">
        <v>0 - BM Costs</v>
      </c>
      <c r="L2533" s="16" t="str">
        <v>0 - BM Port</v>
      </c>
      <c r="N2533" s="16" t="str">
        <v>0 - Port Assets</v>
      </c>
      <c r="O2533" s="11"/>
      <c r="P2533" s="11"/>
      <c r="Q2533" s="11"/>
      <c r="R2533" s="11"/>
      <c r="S2533" s="11"/>
      <c r="T2533" s="11"/>
      <c r="U2533" s="11"/>
      <c r="V2533" s="11"/>
      <c r="W2533" s="11"/>
      <c r="X2533" s="11"/>
      <c r="Y2533" s="11"/>
      <c r="Z2533" s="11"/>
      <c r="AA2533" s="11"/>
      <c r="AB2533" s="11"/>
      <c r="AC2533" s="11"/>
      <c r="AD2533" s="11"/>
      <c r="AE2533" s="11"/>
      <c r="AF2533" s="11"/>
      <c r="AG2533" s="11"/>
      <c r="AH2533" s="11"/>
      <c r="AI2533" s="11"/>
      <c r="AJ2533" s="11"/>
      <c r="AK2533" s="11"/>
      <c r="AL2533" s="11"/>
      <c r="AM2533" s="11"/>
      <c r="AN2533" s="11"/>
      <c r="AO2533" s="11"/>
      <c r="AP2533" s="11"/>
      <c r="AQ2533" s="11"/>
      <c r="AR2533" s="11"/>
      <c r="AS2533" s="11"/>
      <c r="AT2533" s="11"/>
      <c r="AU2533" s="11"/>
      <c r="AV2533" s="11"/>
      <c r="AW2533" s="11"/>
      <c r="AX2533" s="11"/>
      <c r="AY2533" s="11"/>
      <c r="AZ2533" s="11"/>
      <c r="BA2533" s="11"/>
      <c r="BB2533" s="11"/>
      <c r="BC2533" s="11"/>
      <c r="BD2533" s="11"/>
      <c r="BE2533" s="11"/>
      <c r="BF2533" s="11"/>
      <c r="BG2533" s="11"/>
      <c r="BH2533" s="11"/>
      <c r="BI2533" s="11"/>
      <c r="BJ2533" s="11"/>
      <c r="BK2533" s="11"/>
      <c r="BL2533" s="11"/>
      <c r="BM2533" s="11"/>
      <c r="BN2533" s="11"/>
      <c r="BO2533" s="11"/>
      <c r="BP2533" s="11"/>
      <c r="BQ2533" s="11"/>
      <c r="BR2533" s="16" t="str">
        <v>0- Port Costs</v>
      </c>
      <c r="BV2533" s="16" t="str">
        <v>0- Port Value</v>
      </c>
      <c r="BW2533" s="11"/>
      <c r="BX2533" s="16" t="str">
        <v>0</v>
      </c>
    </row>
    <row r="2534" spans="8:76" hidden="1" outlineLevel="1" x14ac:dyDescent="0.3">
      <c r="H2534" s="16" t="str">
        <v>0 - BM Costs</v>
      </c>
      <c r="L2534" s="16" t="str">
        <v>0 - BM Port</v>
      </c>
      <c r="N2534" s="16" t="str">
        <v>0 - Port Assets</v>
      </c>
      <c r="O2534" s="11"/>
      <c r="P2534" s="11"/>
      <c r="Q2534" s="11"/>
      <c r="R2534" s="11"/>
      <c r="S2534" s="11"/>
      <c r="T2534" s="11"/>
      <c r="U2534" s="11"/>
      <c r="V2534" s="11"/>
      <c r="W2534" s="11"/>
      <c r="X2534" s="11"/>
      <c r="Y2534" s="11"/>
      <c r="Z2534" s="11"/>
      <c r="AA2534" s="11"/>
      <c r="AB2534" s="11"/>
      <c r="AC2534" s="11"/>
      <c r="AD2534" s="11"/>
      <c r="AE2534" s="11"/>
      <c r="AF2534" s="11"/>
      <c r="AG2534" s="11"/>
      <c r="AH2534" s="11"/>
      <c r="AI2534" s="11"/>
      <c r="AJ2534" s="11"/>
      <c r="AK2534" s="11"/>
      <c r="AL2534" s="11"/>
      <c r="AM2534" s="11"/>
      <c r="AN2534" s="11"/>
      <c r="AO2534" s="11"/>
      <c r="AP2534" s="11"/>
      <c r="AQ2534" s="11"/>
      <c r="AR2534" s="11"/>
      <c r="AS2534" s="11"/>
      <c r="AT2534" s="11"/>
      <c r="AU2534" s="11"/>
      <c r="AV2534" s="11"/>
      <c r="AW2534" s="11"/>
      <c r="AX2534" s="11"/>
      <c r="AY2534" s="11"/>
      <c r="AZ2534" s="11"/>
      <c r="BA2534" s="11"/>
      <c r="BB2534" s="11"/>
      <c r="BC2534" s="11"/>
      <c r="BD2534" s="11"/>
      <c r="BE2534" s="11"/>
      <c r="BF2534" s="11"/>
      <c r="BG2534" s="11"/>
      <c r="BH2534" s="11"/>
      <c r="BI2534" s="11"/>
      <c r="BJ2534" s="11"/>
      <c r="BK2534" s="11"/>
      <c r="BL2534" s="11"/>
      <c r="BM2534" s="11"/>
      <c r="BN2534" s="11"/>
      <c r="BO2534" s="11"/>
      <c r="BP2534" s="11"/>
      <c r="BQ2534" s="11"/>
      <c r="BR2534" s="16" t="str">
        <v>0- Port Costs</v>
      </c>
      <c r="BV2534" s="16" t="str">
        <v>0- Port Value</v>
      </c>
      <c r="BW2534" s="11"/>
      <c r="BX2534" s="16" t="str">
        <v>0</v>
      </c>
    </row>
    <row r="2535" spans="8:76" hidden="1" outlineLevel="1" x14ac:dyDescent="0.3">
      <c r="H2535" s="16" t="str">
        <v>0 - BM Costs</v>
      </c>
      <c r="L2535" s="16" t="str">
        <v>0 - BM Port</v>
      </c>
      <c r="N2535" s="16" t="str">
        <v>0 - Port Assets</v>
      </c>
      <c r="O2535" s="11"/>
      <c r="P2535" s="11"/>
      <c r="Q2535" s="11"/>
      <c r="R2535" s="11"/>
      <c r="S2535" s="11"/>
      <c r="T2535" s="11"/>
      <c r="U2535" s="11"/>
      <c r="V2535" s="11"/>
      <c r="W2535" s="11"/>
      <c r="X2535" s="11"/>
      <c r="Y2535" s="11"/>
      <c r="Z2535" s="11"/>
      <c r="AA2535" s="11"/>
      <c r="AB2535" s="11"/>
      <c r="AC2535" s="11"/>
      <c r="AD2535" s="11"/>
      <c r="AE2535" s="11"/>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c r="BC2535" s="11"/>
      <c r="BD2535" s="11"/>
      <c r="BE2535" s="11"/>
      <c r="BF2535" s="11"/>
      <c r="BG2535" s="11"/>
      <c r="BH2535" s="11"/>
      <c r="BI2535" s="11"/>
      <c r="BJ2535" s="11"/>
      <c r="BK2535" s="11"/>
      <c r="BL2535" s="11"/>
      <c r="BM2535" s="11"/>
      <c r="BN2535" s="11"/>
      <c r="BO2535" s="11"/>
      <c r="BP2535" s="11"/>
      <c r="BQ2535" s="11"/>
      <c r="BR2535" s="16" t="str">
        <v>0- Port Costs</v>
      </c>
      <c r="BV2535" s="16" t="str">
        <v>0- Port Value</v>
      </c>
      <c r="BW2535" s="11"/>
      <c r="BX2535" s="16" t="str">
        <v>0</v>
      </c>
    </row>
    <row r="2536" spans="8:76" hidden="1" outlineLevel="1" x14ac:dyDescent="0.3">
      <c r="H2536" s="16" t="str">
        <v>0 - BM Costs</v>
      </c>
      <c r="L2536" s="16" t="str">
        <v>0 - BM Port</v>
      </c>
      <c r="N2536" s="16" t="str">
        <v>0 - Port Assets</v>
      </c>
      <c r="O2536" s="11"/>
      <c r="P2536" s="11"/>
      <c r="Q2536" s="11"/>
      <c r="R2536" s="11"/>
      <c r="S2536" s="11"/>
      <c r="T2536" s="11"/>
      <c r="U2536" s="11"/>
      <c r="V2536" s="11"/>
      <c r="W2536" s="11"/>
      <c r="X2536" s="11"/>
      <c r="Y2536" s="11"/>
      <c r="Z2536" s="11"/>
      <c r="AA2536" s="11"/>
      <c r="AB2536" s="11"/>
      <c r="AC2536" s="11"/>
      <c r="AD2536" s="11"/>
      <c r="AE2536" s="11"/>
      <c r="AF2536" s="11"/>
      <c r="AG2536" s="11"/>
      <c r="AH2536" s="11"/>
      <c r="AI2536" s="11"/>
      <c r="AJ2536" s="11"/>
      <c r="AK2536" s="11"/>
      <c r="AL2536" s="11"/>
      <c r="AM2536" s="11"/>
      <c r="AN2536" s="11"/>
      <c r="AO2536" s="11"/>
      <c r="AP2536" s="11"/>
      <c r="AQ2536" s="11"/>
      <c r="AR2536" s="11"/>
      <c r="AS2536" s="11"/>
      <c r="AT2536" s="11"/>
      <c r="AU2536" s="11"/>
      <c r="AV2536" s="11"/>
      <c r="AW2536" s="11"/>
      <c r="AX2536" s="11"/>
      <c r="AY2536" s="11"/>
      <c r="AZ2536" s="11"/>
      <c r="BA2536" s="11"/>
      <c r="BB2536" s="11"/>
      <c r="BC2536" s="11"/>
      <c r="BD2536" s="11"/>
      <c r="BE2536" s="11"/>
      <c r="BF2536" s="11"/>
      <c r="BG2536" s="11"/>
      <c r="BH2536" s="11"/>
      <c r="BI2536" s="11"/>
      <c r="BJ2536" s="11"/>
      <c r="BK2536" s="11"/>
      <c r="BL2536" s="11"/>
      <c r="BM2536" s="11"/>
      <c r="BN2536" s="11"/>
      <c r="BO2536" s="11"/>
      <c r="BP2536" s="11"/>
      <c r="BQ2536" s="11"/>
      <c r="BR2536" s="16" t="str">
        <v>0- Port Costs</v>
      </c>
      <c r="BV2536" s="16" t="str">
        <v>0- Port Value</v>
      </c>
      <c r="BW2536" s="11"/>
      <c r="BX2536" s="16" t="str">
        <v>0</v>
      </c>
    </row>
    <row r="2537" spans="8:76" hidden="1" outlineLevel="1" x14ac:dyDescent="0.3">
      <c r="H2537" s="16" t="str">
        <v>0 - BM Costs</v>
      </c>
      <c r="L2537" s="16" t="str">
        <v>0 - BM Port</v>
      </c>
      <c r="N2537" s="16" t="str">
        <v>0 - Port Assets</v>
      </c>
      <c r="O2537" s="11"/>
      <c r="P2537" s="11"/>
      <c r="Q2537" s="11"/>
      <c r="R2537" s="11"/>
      <c r="S2537" s="11"/>
      <c r="T2537" s="11"/>
      <c r="U2537" s="11"/>
      <c r="V2537" s="11"/>
      <c r="W2537" s="11"/>
      <c r="X2537" s="11"/>
      <c r="Y2537" s="11"/>
      <c r="Z2537" s="11"/>
      <c r="AA2537" s="11"/>
      <c r="AB2537" s="11"/>
      <c r="AC2537" s="11"/>
      <c r="AD2537" s="11"/>
      <c r="AE2537" s="11"/>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c r="BC2537" s="11"/>
      <c r="BD2537" s="11"/>
      <c r="BE2537" s="11"/>
      <c r="BF2537" s="11"/>
      <c r="BG2537" s="11"/>
      <c r="BH2537" s="11"/>
      <c r="BI2537" s="11"/>
      <c r="BJ2537" s="11"/>
      <c r="BK2537" s="11"/>
      <c r="BL2537" s="11"/>
      <c r="BM2537" s="11"/>
      <c r="BN2537" s="11"/>
      <c r="BO2537" s="11"/>
      <c r="BP2537" s="11"/>
      <c r="BQ2537" s="11"/>
      <c r="BR2537" s="16" t="str">
        <v>0- Port Costs</v>
      </c>
      <c r="BV2537" s="16" t="str">
        <v>0- Port Value</v>
      </c>
      <c r="BW2537" s="11"/>
      <c r="BX2537" s="16" t="str">
        <v>0</v>
      </c>
    </row>
    <row r="2538" spans="8:76" hidden="1" outlineLevel="1" x14ac:dyDescent="0.3">
      <c r="H2538" s="16" t="str">
        <v>0 - BM Costs</v>
      </c>
      <c r="L2538" s="16" t="str">
        <v>0 - BM Port</v>
      </c>
      <c r="N2538" s="16" t="str">
        <v>0 - Port Assets</v>
      </c>
      <c r="O2538" s="11"/>
      <c r="P2538" s="11"/>
      <c r="Q2538" s="11"/>
      <c r="R2538" s="11"/>
      <c r="S2538" s="11"/>
      <c r="T2538" s="11"/>
      <c r="U2538" s="11"/>
      <c r="V2538" s="11"/>
      <c r="W2538" s="11"/>
      <c r="X2538" s="11"/>
      <c r="Y2538" s="11"/>
      <c r="Z2538" s="11"/>
      <c r="AA2538" s="11"/>
      <c r="AB2538" s="11"/>
      <c r="AC2538" s="11"/>
      <c r="AD2538" s="11"/>
      <c r="AE2538" s="11"/>
      <c r="AF2538" s="11"/>
      <c r="AG2538" s="11"/>
      <c r="AH2538" s="11"/>
      <c r="AI2538" s="11"/>
      <c r="AJ2538" s="11"/>
      <c r="AK2538" s="11"/>
      <c r="AL2538" s="11"/>
      <c r="AM2538" s="11"/>
      <c r="AN2538" s="11"/>
      <c r="AO2538" s="11"/>
      <c r="AP2538" s="11"/>
      <c r="AQ2538" s="11"/>
      <c r="AR2538" s="11"/>
      <c r="AS2538" s="11"/>
      <c r="AT2538" s="11"/>
      <c r="AU2538" s="11"/>
      <c r="AV2538" s="11"/>
      <c r="AW2538" s="11"/>
      <c r="AX2538" s="11"/>
      <c r="AY2538" s="11"/>
      <c r="AZ2538" s="11"/>
      <c r="BA2538" s="11"/>
      <c r="BB2538" s="11"/>
      <c r="BC2538" s="11"/>
      <c r="BD2538" s="11"/>
      <c r="BE2538" s="11"/>
      <c r="BF2538" s="11"/>
      <c r="BG2538" s="11"/>
      <c r="BH2538" s="11"/>
      <c r="BI2538" s="11"/>
      <c r="BJ2538" s="11"/>
      <c r="BK2538" s="11"/>
      <c r="BL2538" s="11"/>
      <c r="BM2538" s="11"/>
      <c r="BN2538" s="11"/>
      <c r="BO2538" s="11"/>
      <c r="BP2538" s="11"/>
      <c r="BQ2538" s="11"/>
      <c r="BR2538" s="16" t="str">
        <v>0- Port Costs</v>
      </c>
      <c r="BV2538" s="16" t="str">
        <v>0- Port Value</v>
      </c>
      <c r="BW2538" s="11"/>
      <c r="BX2538" s="16" t="str">
        <v>0</v>
      </c>
    </row>
    <row r="2539" spans="8:76" hidden="1" outlineLevel="1" x14ac:dyDescent="0.3">
      <c r="H2539" s="16" t="str">
        <v>0 - BM Costs</v>
      </c>
      <c r="L2539" s="16" t="str">
        <v>0 - BM Port</v>
      </c>
      <c r="N2539" s="16" t="str">
        <v>0 - Port Assets</v>
      </c>
      <c r="O2539" s="11"/>
      <c r="P2539" s="11"/>
      <c r="Q2539" s="11"/>
      <c r="R2539" s="11"/>
      <c r="S2539" s="11"/>
      <c r="T2539" s="11"/>
      <c r="U2539" s="11"/>
      <c r="V2539" s="11"/>
      <c r="W2539" s="11"/>
      <c r="X2539" s="11"/>
      <c r="Y2539" s="11"/>
      <c r="Z2539" s="11"/>
      <c r="AA2539" s="11"/>
      <c r="AB2539" s="11"/>
      <c r="AC2539" s="11"/>
      <c r="AD2539" s="11"/>
      <c r="AE2539" s="11"/>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c r="BB2539" s="11"/>
      <c r="BC2539" s="11"/>
      <c r="BD2539" s="11"/>
      <c r="BE2539" s="11"/>
      <c r="BF2539" s="11"/>
      <c r="BG2539" s="11"/>
      <c r="BH2539" s="11"/>
      <c r="BI2539" s="11"/>
      <c r="BJ2539" s="11"/>
      <c r="BK2539" s="11"/>
      <c r="BL2539" s="11"/>
      <c r="BM2539" s="11"/>
      <c r="BN2539" s="11"/>
      <c r="BO2539" s="11"/>
      <c r="BP2539" s="11"/>
      <c r="BQ2539" s="11"/>
      <c r="BR2539" s="16" t="str">
        <v>0- Port Costs</v>
      </c>
      <c r="BV2539" s="16" t="str">
        <v>0- Port Value</v>
      </c>
      <c r="BW2539" s="11"/>
      <c r="BX2539" s="16" t="str">
        <v>0</v>
      </c>
    </row>
    <row r="2540" spans="8:76" hidden="1" outlineLevel="1" x14ac:dyDescent="0.3">
      <c r="H2540" s="16" t="str">
        <v>0 - BM Costs</v>
      </c>
      <c r="L2540" s="16" t="str">
        <v>0 - BM Port</v>
      </c>
      <c r="N2540" s="16" t="str">
        <v>0 - Port Assets</v>
      </c>
      <c r="O2540" s="11"/>
      <c r="P2540" s="11"/>
      <c r="Q2540" s="11"/>
      <c r="R2540" s="11"/>
      <c r="S2540" s="11"/>
      <c r="T2540" s="11"/>
      <c r="U2540" s="11"/>
      <c r="V2540" s="11"/>
      <c r="W2540" s="11"/>
      <c r="X2540" s="11"/>
      <c r="Y2540" s="11"/>
      <c r="Z2540" s="11"/>
      <c r="AA2540" s="11"/>
      <c r="AB2540" s="11"/>
      <c r="AC2540" s="11"/>
      <c r="AD2540" s="11"/>
      <c r="AE2540" s="11"/>
      <c r="AF2540" s="11"/>
      <c r="AG2540" s="11"/>
      <c r="AH2540" s="11"/>
      <c r="AI2540" s="11"/>
      <c r="AJ2540" s="11"/>
      <c r="AK2540" s="11"/>
      <c r="AL2540" s="11"/>
      <c r="AM2540" s="11"/>
      <c r="AN2540" s="11"/>
      <c r="AO2540" s="11"/>
      <c r="AP2540" s="11"/>
      <c r="AQ2540" s="11"/>
      <c r="AR2540" s="11"/>
      <c r="AS2540" s="11"/>
      <c r="AT2540" s="11"/>
      <c r="AU2540" s="11"/>
      <c r="AV2540" s="11"/>
      <c r="AW2540" s="11"/>
      <c r="AX2540" s="11"/>
      <c r="AY2540" s="11"/>
      <c r="AZ2540" s="11"/>
      <c r="BA2540" s="11"/>
      <c r="BB2540" s="11"/>
      <c r="BC2540" s="11"/>
      <c r="BD2540" s="11"/>
      <c r="BE2540" s="11"/>
      <c r="BF2540" s="11"/>
      <c r="BG2540" s="11"/>
      <c r="BH2540" s="11"/>
      <c r="BI2540" s="11"/>
      <c r="BJ2540" s="11"/>
      <c r="BK2540" s="11"/>
      <c r="BL2540" s="11"/>
      <c r="BM2540" s="11"/>
      <c r="BN2540" s="11"/>
      <c r="BO2540" s="11"/>
      <c r="BP2540" s="11"/>
      <c r="BQ2540" s="11"/>
      <c r="BR2540" s="16" t="str">
        <v>0- Port Costs</v>
      </c>
      <c r="BV2540" s="16" t="str">
        <v>0- Port Value</v>
      </c>
      <c r="BW2540" s="11"/>
      <c r="BX2540" s="16" t="str">
        <v>0</v>
      </c>
    </row>
    <row r="2541" spans="8:76" hidden="1" outlineLevel="1" x14ac:dyDescent="0.3">
      <c r="H2541" s="16" t="str">
        <v>0 - BM Costs</v>
      </c>
      <c r="L2541" s="16" t="str">
        <v>0 - BM Port</v>
      </c>
      <c r="N2541" s="16" t="str">
        <v>0 - Port Assets</v>
      </c>
      <c r="O2541" s="11"/>
      <c r="P2541" s="11"/>
      <c r="Q2541" s="11"/>
      <c r="R2541" s="11"/>
      <c r="S2541" s="11"/>
      <c r="T2541" s="11"/>
      <c r="U2541" s="11"/>
      <c r="V2541" s="11"/>
      <c r="W2541" s="11"/>
      <c r="X2541" s="11"/>
      <c r="Y2541" s="11"/>
      <c r="Z2541" s="11"/>
      <c r="AA2541" s="11"/>
      <c r="AB2541" s="11"/>
      <c r="AC2541" s="11"/>
      <c r="AD2541" s="11"/>
      <c r="AE2541" s="11"/>
      <c r="AF2541" s="11"/>
      <c r="AG2541" s="11"/>
      <c r="AH2541" s="11"/>
      <c r="AI2541" s="11"/>
      <c r="AJ2541" s="11"/>
      <c r="AK2541" s="11"/>
      <c r="AL2541" s="11"/>
      <c r="AM2541" s="11"/>
      <c r="AN2541" s="11"/>
      <c r="AO2541" s="11"/>
      <c r="AP2541" s="11"/>
      <c r="AQ2541" s="11"/>
      <c r="AR2541" s="11"/>
      <c r="AS2541" s="11"/>
      <c r="AT2541" s="11"/>
      <c r="AU2541" s="11"/>
      <c r="AV2541" s="11"/>
      <c r="AW2541" s="11"/>
      <c r="AX2541" s="11"/>
      <c r="AY2541" s="11"/>
      <c r="AZ2541" s="11"/>
      <c r="BA2541" s="11"/>
      <c r="BB2541" s="11"/>
      <c r="BC2541" s="11"/>
      <c r="BD2541" s="11"/>
      <c r="BE2541" s="11"/>
      <c r="BF2541" s="11"/>
      <c r="BG2541" s="11"/>
      <c r="BH2541" s="11"/>
      <c r="BI2541" s="11"/>
      <c r="BJ2541" s="11"/>
      <c r="BK2541" s="11"/>
      <c r="BL2541" s="11"/>
      <c r="BM2541" s="11"/>
      <c r="BN2541" s="11"/>
      <c r="BO2541" s="11"/>
      <c r="BP2541" s="11"/>
      <c r="BQ2541" s="11"/>
      <c r="BR2541" s="16" t="str">
        <v>0- Port Costs</v>
      </c>
      <c r="BV2541" s="16" t="str">
        <v>0- Port Value</v>
      </c>
      <c r="BW2541" s="11"/>
      <c r="BX2541" s="16" t="str">
        <v>0</v>
      </c>
    </row>
    <row r="2542" spans="8:76" hidden="1" outlineLevel="1" x14ac:dyDescent="0.3">
      <c r="H2542" s="16" t="str">
        <v>0 - BM Costs</v>
      </c>
      <c r="L2542" s="16" t="str">
        <v>0 - BM Port</v>
      </c>
      <c r="N2542" s="16" t="str">
        <v>0 - Port Assets</v>
      </c>
      <c r="O2542" s="11"/>
      <c r="P2542" s="11"/>
      <c r="Q2542" s="11"/>
      <c r="R2542" s="11"/>
      <c r="S2542" s="11"/>
      <c r="T2542" s="11"/>
      <c r="U2542" s="11"/>
      <c r="V2542" s="11"/>
      <c r="W2542" s="11"/>
      <c r="X2542" s="11"/>
      <c r="Y2542" s="11"/>
      <c r="Z2542" s="11"/>
      <c r="AA2542" s="11"/>
      <c r="AB2542" s="11"/>
      <c r="AC2542" s="11"/>
      <c r="AD2542" s="11"/>
      <c r="AE2542" s="11"/>
      <c r="AF2542" s="11"/>
      <c r="AG2542" s="11"/>
      <c r="AH2542" s="11"/>
      <c r="AI2542" s="11"/>
      <c r="AJ2542" s="11"/>
      <c r="AK2542" s="11"/>
      <c r="AL2542" s="11"/>
      <c r="AM2542" s="11"/>
      <c r="AN2542" s="11"/>
      <c r="AO2542" s="11"/>
      <c r="AP2542" s="11"/>
      <c r="AQ2542" s="11"/>
      <c r="AR2542" s="11"/>
      <c r="AS2542" s="11"/>
      <c r="AT2542" s="11"/>
      <c r="AU2542" s="11"/>
      <c r="AV2542" s="11"/>
      <c r="AW2542" s="11"/>
      <c r="AX2542" s="11"/>
      <c r="AY2542" s="11"/>
      <c r="AZ2542" s="11"/>
      <c r="BA2542" s="11"/>
      <c r="BB2542" s="11"/>
      <c r="BC2542" s="11"/>
      <c r="BD2542" s="11"/>
      <c r="BE2542" s="11"/>
      <c r="BF2542" s="11"/>
      <c r="BG2542" s="11"/>
      <c r="BH2542" s="11"/>
      <c r="BI2542" s="11"/>
      <c r="BJ2542" s="11"/>
      <c r="BK2542" s="11"/>
      <c r="BL2542" s="11"/>
      <c r="BM2542" s="11"/>
      <c r="BN2542" s="11"/>
      <c r="BO2542" s="11"/>
      <c r="BP2542" s="11"/>
      <c r="BQ2542" s="11"/>
      <c r="BR2542" s="16" t="str">
        <v>0- Port Costs</v>
      </c>
      <c r="BV2542" s="16" t="str">
        <v>0- Port Value</v>
      </c>
      <c r="BW2542" s="11"/>
      <c r="BX2542" s="16" t="str">
        <v>0</v>
      </c>
    </row>
    <row r="2543" spans="8:76" hidden="1" outlineLevel="1" x14ac:dyDescent="0.3">
      <c r="H2543" s="16" t="str">
        <v>0 - BM Costs</v>
      </c>
      <c r="L2543" s="16" t="str">
        <v>0 - BM Port</v>
      </c>
      <c r="N2543" s="16" t="str">
        <v>0 - Port Assets</v>
      </c>
      <c r="O2543" s="11"/>
      <c r="P2543" s="11"/>
      <c r="Q2543" s="11"/>
      <c r="R2543" s="11"/>
      <c r="S2543" s="11"/>
      <c r="T2543" s="11"/>
      <c r="U2543" s="11"/>
      <c r="V2543" s="11"/>
      <c r="W2543" s="11"/>
      <c r="X2543" s="11"/>
      <c r="Y2543" s="11"/>
      <c r="Z2543" s="11"/>
      <c r="AA2543" s="11"/>
      <c r="AB2543" s="11"/>
      <c r="AC2543" s="11"/>
      <c r="AD2543" s="11"/>
      <c r="AE2543" s="11"/>
      <c r="AF2543" s="11"/>
      <c r="AG2543" s="11"/>
      <c r="AH2543" s="11"/>
      <c r="AI2543" s="11"/>
      <c r="AJ2543" s="11"/>
      <c r="AK2543" s="11"/>
      <c r="AL2543" s="11"/>
      <c r="AM2543" s="11"/>
      <c r="AN2543" s="11"/>
      <c r="AO2543" s="11"/>
      <c r="AP2543" s="11"/>
      <c r="AQ2543" s="11"/>
      <c r="AR2543" s="11"/>
      <c r="AS2543" s="11"/>
      <c r="AT2543" s="11"/>
      <c r="AU2543" s="11"/>
      <c r="AV2543" s="11"/>
      <c r="AW2543" s="11"/>
      <c r="AX2543" s="11"/>
      <c r="AY2543" s="11"/>
      <c r="AZ2543" s="11"/>
      <c r="BA2543" s="11"/>
      <c r="BB2543" s="11"/>
      <c r="BC2543" s="11"/>
      <c r="BD2543" s="11"/>
      <c r="BE2543" s="11"/>
      <c r="BF2543" s="11"/>
      <c r="BG2543" s="11"/>
      <c r="BH2543" s="11"/>
      <c r="BI2543" s="11"/>
      <c r="BJ2543" s="11"/>
      <c r="BK2543" s="11"/>
      <c r="BL2543" s="11"/>
      <c r="BM2543" s="11"/>
      <c r="BN2543" s="11"/>
      <c r="BO2543" s="11"/>
      <c r="BP2543" s="11"/>
      <c r="BQ2543" s="11"/>
      <c r="BR2543" s="16" t="str">
        <v>0- Port Costs</v>
      </c>
      <c r="BV2543" s="16" t="str">
        <v>0- Port Value</v>
      </c>
      <c r="BW2543" s="11"/>
      <c r="BX2543" s="16" t="str">
        <v>0</v>
      </c>
    </row>
    <row r="2544" spans="8:76" hidden="1" outlineLevel="1" x14ac:dyDescent="0.3">
      <c r="H2544" s="16" t="str">
        <v>0 - BM Costs</v>
      </c>
      <c r="L2544" s="16" t="str">
        <v>0 - BM Port</v>
      </c>
      <c r="N2544" s="16" t="str">
        <v>0 - Port Assets</v>
      </c>
      <c r="O2544" s="11"/>
      <c r="P2544" s="11"/>
      <c r="Q2544" s="11"/>
      <c r="R2544" s="11"/>
      <c r="S2544" s="11"/>
      <c r="T2544" s="11"/>
      <c r="U2544" s="11"/>
      <c r="V2544" s="11"/>
      <c r="W2544" s="11"/>
      <c r="X2544" s="11"/>
      <c r="Y2544" s="11"/>
      <c r="Z2544" s="11"/>
      <c r="AA2544" s="11"/>
      <c r="AB2544" s="11"/>
      <c r="AC2544" s="11"/>
      <c r="AD2544" s="11"/>
      <c r="AE2544" s="11"/>
      <c r="AF2544" s="11"/>
      <c r="AG2544" s="11"/>
      <c r="AH2544" s="11"/>
      <c r="AI2544" s="11"/>
      <c r="AJ2544" s="11"/>
      <c r="AK2544" s="11"/>
      <c r="AL2544" s="11"/>
      <c r="AM2544" s="11"/>
      <c r="AN2544" s="11"/>
      <c r="AO2544" s="11"/>
      <c r="AP2544" s="11"/>
      <c r="AQ2544" s="11"/>
      <c r="AR2544" s="11"/>
      <c r="AS2544" s="11"/>
      <c r="AT2544" s="11"/>
      <c r="AU2544" s="11"/>
      <c r="AV2544" s="11"/>
      <c r="AW2544" s="11"/>
      <c r="AX2544" s="11"/>
      <c r="AY2544" s="11"/>
      <c r="AZ2544" s="11"/>
      <c r="BA2544" s="11"/>
      <c r="BB2544" s="11"/>
      <c r="BC2544" s="11"/>
      <c r="BD2544" s="11"/>
      <c r="BE2544" s="11"/>
      <c r="BF2544" s="11"/>
      <c r="BG2544" s="11"/>
      <c r="BH2544" s="11"/>
      <c r="BI2544" s="11"/>
      <c r="BJ2544" s="11"/>
      <c r="BK2544" s="11"/>
      <c r="BL2544" s="11"/>
      <c r="BM2544" s="11"/>
      <c r="BN2544" s="11"/>
      <c r="BO2544" s="11"/>
      <c r="BP2544" s="11"/>
      <c r="BQ2544" s="11"/>
      <c r="BR2544" s="16" t="str">
        <v>0- Port Costs</v>
      </c>
      <c r="BV2544" s="16" t="str">
        <v>0- Port Value</v>
      </c>
      <c r="BW2544" s="11"/>
      <c r="BX2544" s="16" t="str">
        <v>0</v>
      </c>
    </row>
    <row r="2545" spans="8:76" hidden="1" outlineLevel="1" x14ac:dyDescent="0.3">
      <c r="H2545" s="16" t="str">
        <v>0 - BM Costs</v>
      </c>
      <c r="L2545" s="16" t="str">
        <v>0 - BM Port</v>
      </c>
      <c r="N2545" s="16" t="str">
        <v>0 - Port Assets</v>
      </c>
      <c r="O2545" s="11"/>
      <c r="P2545" s="11"/>
      <c r="Q2545" s="11"/>
      <c r="R2545" s="11"/>
      <c r="S2545" s="11"/>
      <c r="T2545" s="11"/>
      <c r="U2545" s="11"/>
      <c r="V2545" s="11"/>
      <c r="W2545" s="11"/>
      <c r="X2545" s="11"/>
      <c r="Y2545" s="11"/>
      <c r="Z2545" s="11"/>
      <c r="AA2545" s="11"/>
      <c r="AB2545" s="11"/>
      <c r="AC2545" s="11"/>
      <c r="AD2545" s="11"/>
      <c r="AE2545" s="11"/>
      <c r="AF2545" s="11"/>
      <c r="AG2545" s="11"/>
      <c r="AH2545" s="11"/>
      <c r="AI2545" s="11"/>
      <c r="AJ2545" s="11"/>
      <c r="AK2545" s="11"/>
      <c r="AL2545" s="11"/>
      <c r="AM2545" s="11"/>
      <c r="AN2545" s="11"/>
      <c r="AO2545" s="11"/>
      <c r="AP2545" s="11"/>
      <c r="AQ2545" s="11"/>
      <c r="AR2545" s="11"/>
      <c r="AS2545" s="11"/>
      <c r="AT2545" s="11"/>
      <c r="AU2545" s="11"/>
      <c r="AV2545" s="11"/>
      <c r="AW2545" s="11"/>
      <c r="AX2545" s="11"/>
      <c r="AY2545" s="11"/>
      <c r="AZ2545" s="11"/>
      <c r="BA2545" s="11"/>
      <c r="BB2545" s="11"/>
      <c r="BC2545" s="11"/>
      <c r="BD2545" s="11"/>
      <c r="BE2545" s="11"/>
      <c r="BF2545" s="11"/>
      <c r="BG2545" s="11"/>
      <c r="BH2545" s="11"/>
      <c r="BI2545" s="11"/>
      <c r="BJ2545" s="11"/>
      <c r="BK2545" s="11"/>
      <c r="BL2545" s="11"/>
      <c r="BM2545" s="11"/>
      <c r="BN2545" s="11"/>
      <c r="BO2545" s="11"/>
      <c r="BP2545" s="11"/>
      <c r="BQ2545" s="11"/>
      <c r="BR2545" s="16" t="str">
        <v>0- Port Costs</v>
      </c>
      <c r="BV2545" s="16" t="str">
        <v>0- Port Value</v>
      </c>
      <c r="BW2545" s="11"/>
      <c r="BX2545" s="16" t="str">
        <v>0</v>
      </c>
    </row>
    <row r="2546" spans="8:76" hidden="1" outlineLevel="1" x14ac:dyDescent="0.3">
      <c r="H2546" s="16" t="str">
        <v>0 - BM Costs</v>
      </c>
      <c r="L2546" s="16" t="str">
        <v>0 - BM Port</v>
      </c>
      <c r="N2546" s="16" t="str">
        <v>0 - Port Assets</v>
      </c>
      <c r="O2546" s="11"/>
      <c r="P2546" s="11"/>
      <c r="Q2546" s="11"/>
      <c r="R2546" s="11"/>
      <c r="S2546" s="11"/>
      <c r="T2546" s="11"/>
      <c r="U2546" s="11"/>
      <c r="V2546" s="11"/>
      <c r="W2546" s="11"/>
      <c r="X2546" s="11"/>
      <c r="Y2546" s="11"/>
      <c r="Z2546" s="11"/>
      <c r="AA2546" s="11"/>
      <c r="AB2546" s="11"/>
      <c r="AC2546" s="11"/>
      <c r="AD2546" s="11"/>
      <c r="AE2546" s="11"/>
      <c r="AF2546" s="11"/>
      <c r="AG2546" s="11"/>
      <c r="AH2546" s="11"/>
      <c r="AI2546" s="11"/>
      <c r="AJ2546" s="11"/>
      <c r="AK2546" s="11"/>
      <c r="AL2546" s="11"/>
      <c r="AM2546" s="11"/>
      <c r="AN2546" s="11"/>
      <c r="AO2546" s="11"/>
      <c r="AP2546" s="11"/>
      <c r="AQ2546" s="11"/>
      <c r="AR2546" s="11"/>
      <c r="AS2546" s="11"/>
      <c r="AT2546" s="11"/>
      <c r="AU2546" s="11"/>
      <c r="AV2546" s="11"/>
      <c r="AW2546" s="11"/>
      <c r="AX2546" s="11"/>
      <c r="AY2546" s="11"/>
      <c r="AZ2546" s="11"/>
      <c r="BA2546" s="11"/>
      <c r="BB2546" s="11"/>
      <c r="BC2546" s="11"/>
      <c r="BD2546" s="11"/>
      <c r="BE2546" s="11"/>
      <c r="BF2546" s="11"/>
      <c r="BG2546" s="11"/>
      <c r="BH2546" s="11"/>
      <c r="BI2546" s="11"/>
      <c r="BJ2546" s="11"/>
      <c r="BK2546" s="11"/>
      <c r="BL2546" s="11"/>
      <c r="BM2546" s="11"/>
      <c r="BN2546" s="11"/>
      <c r="BO2546" s="11"/>
      <c r="BP2546" s="11"/>
      <c r="BQ2546" s="11"/>
      <c r="BR2546" s="16" t="str">
        <v>0- Port Costs</v>
      </c>
      <c r="BV2546" s="16" t="str">
        <v>0- Port Value</v>
      </c>
      <c r="BW2546" s="11"/>
      <c r="BX2546" s="16" t="str">
        <v>0</v>
      </c>
    </row>
    <row r="2547" spans="8:76" hidden="1" outlineLevel="1" x14ac:dyDescent="0.3">
      <c r="H2547" s="16" t="str">
        <v>0 - BM Costs</v>
      </c>
      <c r="L2547" s="16" t="str">
        <v>0 - BM Port</v>
      </c>
      <c r="N2547" s="16" t="str">
        <v>0 - Port Assets</v>
      </c>
      <c r="O2547" s="11"/>
      <c r="P2547" s="11"/>
      <c r="Q2547" s="11"/>
      <c r="R2547" s="11"/>
      <c r="S2547" s="11"/>
      <c r="T2547" s="11"/>
      <c r="U2547" s="11"/>
      <c r="V2547" s="11"/>
      <c r="W2547" s="11"/>
      <c r="X2547" s="11"/>
      <c r="Y2547" s="11"/>
      <c r="Z2547" s="11"/>
      <c r="AA2547" s="11"/>
      <c r="AB2547" s="11"/>
      <c r="AC2547" s="11"/>
      <c r="AD2547" s="11"/>
      <c r="AE2547" s="11"/>
      <c r="AF2547" s="11"/>
      <c r="AG2547" s="11"/>
      <c r="AH2547" s="11"/>
      <c r="AI2547" s="11"/>
      <c r="AJ2547" s="11"/>
      <c r="AK2547" s="11"/>
      <c r="AL2547" s="11"/>
      <c r="AM2547" s="11"/>
      <c r="AN2547" s="11"/>
      <c r="AO2547" s="11"/>
      <c r="AP2547" s="11"/>
      <c r="AQ2547" s="11"/>
      <c r="AR2547" s="11"/>
      <c r="AS2547" s="11"/>
      <c r="AT2547" s="11"/>
      <c r="AU2547" s="11"/>
      <c r="AV2547" s="11"/>
      <c r="AW2547" s="11"/>
      <c r="AX2547" s="11"/>
      <c r="AY2547" s="11"/>
      <c r="AZ2547" s="11"/>
      <c r="BA2547" s="11"/>
      <c r="BB2547" s="11"/>
      <c r="BC2547" s="11"/>
      <c r="BD2547" s="11"/>
      <c r="BE2547" s="11"/>
      <c r="BF2547" s="11"/>
      <c r="BG2547" s="11"/>
      <c r="BH2547" s="11"/>
      <c r="BI2547" s="11"/>
      <c r="BJ2547" s="11"/>
      <c r="BK2547" s="11"/>
      <c r="BL2547" s="11"/>
      <c r="BM2547" s="11"/>
      <c r="BN2547" s="11"/>
      <c r="BO2547" s="11"/>
      <c r="BP2547" s="11"/>
      <c r="BQ2547" s="11"/>
      <c r="BR2547" s="16" t="str">
        <v>0- Port Costs</v>
      </c>
      <c r="BV2547" s="16" t="str">
        <v>0- Port Value</v>
      </c>
      <c r="BW2547" s="11"/>
      <c r="BX2547" s="16" t="str">
        <v>0</v>
      </c>
    </row>
    <row r="2548" spans="8:76" hidden="1" outlineLevel="1" x14ac:dyDescent="0.3">
      <c r="H2548" s="16" t="str">
        <v>0 - BM Costs</v>
      </c>
      <c r="L2548" s="16" t="str">
        <v>0 - BM Port</v>
      </c>
      <c r="N2548" s="16" t="str">
        <v>0 - Port Assets</v>
      </c>
      <c r="O2548" s="11"/>
      <c r="P2548" s="11"/>
      <c r="Q2548" s="11"/>
      <c r="R2548" s="11"/>
      <c r="S2548" s="11"/>
      <c r="T2548" s="11"/>
      <c r="U2548" s="11"/>
      <c r="V2548" s="11"/>
      <c r="W2548" s="11"/>
      <c r="X2548" s="11"/>
      <c r="Y2548" s="11"/>
      <c r="Z2548" s="11"/>
      <c r="AA2548" s="11"/>
      <c r="AB2548" s="11"/>
      <c r="AC2548" s="11"/>
      <c r="AD2548" s="11"/>
      <c r="AE2548" s="11"/>
      <c r="AF2548" s="11"/>
      <c r="AG2548" s="11"/>
      <c r="AH2548" s="11"/>
      <c r="AI2548" s="11"/>
      <c r="AJ2548" s="11"/>
      <c r="AK2548" s="11"/>
      <c r="AL2548" s="11"/>
      <c r="AM2548" s="11"/>
      <c r="AN2548" s="11"/>
      <c r="AO2548" s="11"/>
      <c r="AP2548" s="11"/>
      <c r="AQ2548" s="11"/>
      <c r="AR2548" s="11"/>
      <c r="AS2548" s="11"/>
      <c r="AT2548" s="11"/>
      <c r="AU2548" s="11"/>
      <c r="AV2548" s="11"/>
      <c r="AW2548" s="11"/>
      <c r="AX2548" s="11"/>
      <c r="AY2548" s="11"/>
      <c r="AZ2548" s="11"/>
      <c r="BA2548" s="11"/>
      <c r="BB2548" s="11"/>
      <c r="BC2548" s="11"/>
      <c r="BD2548" s="11"/>
      <c r="BE2548" s="11"/>
      <c r="BF2548" s="11"/>
      <c r="BG2548" s="11"/>
      <c r="BH2548" s="11"/>
      <c r="BI2548" s="11"/>
      <c r="BJ2548" s="11"/>
      <c r="BK2548" s="11"/>
      <c r="BL2548" s="11"/>
      <c r="BM2548" s="11"/>
      <c r="BN2548" s="11"/>
      <c r="BO2548" s="11"/>
      <c r="BP2548" s="11"/>
      <c r="BQ2548" s="11"/>
      <c r="BR2548" s="16" t="str">
        <v>0- Port Costs</v>
      </c>
      <c r="BV2548" s="16" t="str">
        <v>0- Port Value</v>
      </c>
      <c r="BW2548" s="11"/>
      <c r="BX2548" s="16" t="str">
        <v>0</v>
      </c>
    </row>
    <row r="2549" spans="8:76" hidden="1" outlineLevel="1" x14ac:dyDescent="0.3">
      <c r="H2549" s="16" t="str">
        <v>0 - BM Costs</v>
      </c>
      <c r="L2549" s="16" t="str">
        <v>0 - BM Port</v>
      </c>
      <c r="N2549" s="16" t="str">
        <v>0 - Port Assets</v>
      </c>
      <c r="O2549" s="11"/>
      <c r="P2549" s="11"/>
      <c r="Q2549" s="11"/>
      <c r="R2549" s="11"/>
      <c r="S2549" s="11"/>
      <c r="T2549" s="11"/>
      <c r="U2549" s="11"/>
      <c r="V2549" s="11"/>
      <c r="W2549" s="11"/>
      <c r="X2549" s="11"/>
      <c r="Y2549" s="11"/>
      <c r="Z2549" s="11"/>
      <c r="AA2549" s="11"/>
      <c r="AB2549" s="11"/>
      <c r="AC2549" s="11"/>
      <c r="AD2549" s="11"/>
      <c r="AE2549" s="11"/>
      <c r="AF2549" s="11"/>
      <c r="AG2549" s="11"/>
      <c r="AH2549" s="11"/>
      <c r="AI2549" s="11"/>
      <c r="AJ2549" s="11"/>
      <c r="AK2549" s="11"/>
      <c r="AL2549" s="11"/>
      <c r="AM2549" s="11"/>
      <c r="AN2549" s="11"/>
      <c r="AO2549" s="11"/>
      <c r="AP2549" s="11"/>
      <c r="AQ2549" s="11"/>
      <c r="AR2549" s="11"/>
      <c r="AS2549" s="11"/>
      <c r="AT2549" s="11"/>
      <c r="AU2549" s="11"/>
      <c r="AV2549" s="11"/>
      <c r="AW2549" s="11"/>
      <c r="AX2549" s="11"/>
      <c r="AY2549" s="11"/>
      <c r="AZ2549" s="11"/>
      <c r="BA2549" s="11"/>
      <c r="BB2549" s="11"/>
      <c r="BC2549" s="11"/>
      <c r="BD2549" s="11"/>
      <c r="BE2549" s="11"/>
      <c r="BF2549" s="11"/>
      <c r="BG2549" s="11"/>
      <c r="BH2549" s="11"/>
      <c r="BI2549" s="11"/>
      <c r="BJ2549" s="11"/>
      <c r="BK2549" s="11"/>
      <c r="BL2549" s="11"/>
      <c r="BM2549" s="11"/>
      <c r="BN2549" s="11"/>
      <c r="BO2549" s="11"/>
      <c r="BP2549" s="11"/>
      <c r="BQ2549" s="11"/>
      <c r="BR2549" s="16" t="str">
        <v>0- Port Costs</v>
      </c>
      <c r="BV2549" s="16" t="str">
        <v>0- Port Value</v>
      </c>
      <c r="BW2549" s="11"/>
      <c r="BX2549" s="16" t="str">
        <v>0</v>
      </c>
    </row>
    <row r="2550" spans="8:76" hidden="1" outlineLevel="1" x14ac:dyDescent="0.3">
      <c r="H2550" s="16" t="str">
        <v>0 - BM Costs</v>
      </c>
      <c r="L2550" s="16" t="str">
        <v>0 - BM Port</v>
      </c>
      <c r="N2550" s="16" t="str">
        <v>0 - Port Assets</v>
      </c>
      <c r="O2550" s="11"/>
      <c r="P2550" s="11"/>
      <c r="Q2550" s="11"/>
      <c r="R2550" s="11"/>
      <c r="S2550" s="11"/>
      <c r="T2550" s="11"/>
      <c r="U2550" s="11"/>
      <c r="V2550" s="11"/>
      <c r="W2550" s="11"/>
      <c r="X2550" s="11"/>
      <c r="Y2550" s="11"/>
      <c r="Z2550" s="11"/>
      <c r="AA2550" s="11"/>
      <c r="AB2550" s="11"/>
      <c r="AC2550" s="11"/>
      <c r="AD2550" s="11"/>
      <c r="AE2550" s="11"/>
      <c r="AF2550" s="11"/>
      <c r="AG2550" s="11"/>
      <c r="AH2550" s="11"/>
      <c r="AI2550" s="11"/>
      <c r="AJ2550" s="11"/>
      <c r="AK2550" s="11"/>
      <c r="AL2550" s="11"/>
      <c r="AM2550" s="11"/>
      <c r="AN2550" s="11"/>
      <c r="AO2550" s="11"/>
      <c r="AP2550" s="11"/>
      <c r="AQ2550" s="11"/>
      <c r="AR2550" s="11"/>
      <c r="AS2550" s="11"/>
      <c r="AT2550" s="11"/>
      <c r="AU2550" s="11"/>
      <c r="AV2550" s="11"/>
      <c r="AW2550" s="11"/>
      <c r="AX2550" s="11"/>
      <c r="AY2550" s="11"/>
      <c r="AZ2550" s="11"/>
      <c r="BA2550" s="11"/>
      <c r="BB2550" s="11"/>
      <c r="BC2550" s="11"/>
      <c r="BD2550" s="11"/>
      <c r="BE2550" s="11"/>
      <c r="BF2550" s="11"/>
      <c r="BG2550" s="11"/>
      <c r="BH2550" s="11"/>
      <c r="BI2550" s="11"/>
      <c r="BJ2550" s="11"/>
      <c r="BK2550" s="11"/>
      <c r="BL2550" s="11"/>
      <c r="BM2550" s="11"/>
      <c r="BN2550" s="11"/>
      <c r="BO2550" s="11"/>
      <c r="BP2550" s="11"/>
      <c r="BQ2550" s="11"/>
      <c r="BR2550" s="16" t="str">
        <v>0- Port Costs</v>
      </c>
      <c r="BV2550" s="16" t="str">
        <v>0- Port Value</v>
      </c>
      <c r="BW2550" s="11"/>
      <c r="BX2550" s="16" t="str">
        <v>0</v>
      </c>
    </row>
    <row r="2551" spans="8:76" hidden="1" outlineLevel="1" x14ac:dyDescent="0.3">
      <c r="H2551" s="16" t="str">
        <v>0 - BM Costs</v>
      </c>
      <c r="L2551" s="16" t="str">
        <v>0 - BM Port</v>
      </c>
      <c r="N2551" s="16" t="str">
        <v>0 - Port Assets</v>
      </c>
      <c r="O2551" s="11"/>
      <c r="P2551" s="11"/>
      <c r="Q2551" s="11"/>
      <c r="R2551" s="11"/>
      <c r="S2551" s="11"/>
      <c r="T2551" s="11"/>
      <c r="U2551" s="11"/>
      <c r="V2551" s="11"/>
      <c r="W2551" s="11"/>
      <c r="X2551" s="11"/>
      <c r="Y2551" s="11"/>
      <c r="Z2551" s="11"/>
      <c r="AA2551" s="11"/>
      <c r="AB2551" s="11"/>
      <c r="AC2551" s="11"/>
      <c r="AD2551" s="11"/>
      <c r="AE2551" s="11"/>
      <c r="AF2551" s="11"/>
      <c r="AG2551" s="11"/>
      <c r="AH2551" s="11"/>
      <c r="AI2551" s="11"/>
      <c r="AJ2551" s="11"/>
      <c r="AK2551" s="11"/>
      <c r="AL2551" s="11"/>
      <c r="AM2551" s="11"/>
      <c r="AN2551" s="11"/>
      <c r="AO2551" s="11"/>
      <c r="AP2551" s="11"/>
      <c r="AQ2551" s="11"/>
      <c r="AR2551" s="11"/>
      <c r="AS2551" s="11"/>
      <c r="AT2551" s="11"/>
      <c r="AU2551" s="11"/>
      <c r="AV2551" s="11"/>
      <c r="AW2551" s="11"/>
      <c r="AX2551" s="11"/>
      <c r="AY2551" s="11"/>
      <c r="AZ2551" s="11"/>
      <c r="BA2551" s="11"/>
      <c r="BB2551" s="11"/>
      <c r="BC2551" s="11"/>
      <c r="BD2551" s="11"/>
      <c r="BE2551" s="11"/>
      <c r="BF2551" s="11"/>
      <c r="BG2551" s="11"/>
      <c r="BH2551" s="11"/>
      <c r="BI2551" s="11"/>
      <c r="BJ2551" s="11"/>
      <c r="BK2551" s="11"/>
      <c r="BL2551" s="11"/>
      <c r="BM2551" s="11"/>
      <c r="BN2551" s="11"/>
      <c r="BO2551" s="11"/>
      <c r="BP2551" s="11"/>
      <c r="BQ2551" s="11"/>
      <c r="BR2551" s="16" t="str">
        <v>0- Port Costs</v>
      </c>
      <c r="BV2551" s="16" t="str">
        <v>0- Port Value</v>
      </c>
      <c r="BW2551" s="11"/>
      <c r="BX2551" s="16" t="str">
        <v>0</v>
      </c>
    </row>
    <row r="2552" spans="8:76" hidden="1" outlineLevel="1" x14ac:dyDescent="0.3">
      <c r="H2552" s="16" t="str">
        <v>0 - BM Costs</v>
      </c>
      <c r="L2552" s="16" t="str">
        <v>0 - BM Port</v>
      </c>
      <c r="N2552" s="16" t="str">
        <v>0 - Port Assets</v>
      </c>
      <c r="O2552" s="11"/>
      <c r="P2552" s="11"/>
      <c r="Q2552" s="11"/>
      <c r="R2552" s="11"/>
      <c r="S2552" s="11"/>
      <c r="T2552" s="11"/>
      <c r="U2552" s="11"/>
      <c r="V2552" s="11"/>
      <c r="W2552" s="11"/>
      <c r="X2552" s="11"/>
      <c r="Y2552" s="11"/>
      <c r="Z2552" s="11"/>
      <c r="AA2552" s="11"/>
      <c r="AB2552" s="11"/>
      <c r="AC2552" s="11"/>
      <c r="AD2552" s="11"/>
      <c r="AE2552" s="11"/>
      <c r="AF2552" s="11"/>
      <c r="AG2552" s="11"/>
      <c r="AH2552" s="11"/>
      <c r="AI2552" s="11"/>
      <c r="AJ2552" s="11"/>
      <c r="AK2552" s="11"/>
      <c r="AL2552" s="11"/>
      <c r="AM2552" s="11"/>
      <c r="AN2552" s="11"/>
      <c r="AO2552" s="11"/>
      <c r="AP2552" s="11"/>
      <c r="AQ2552" s="11"/>
      <c r="AR2552" s="11"/>
      <c r="AS2552" s="11"/>
      <c r="AT2552" s="11"/>
      <c r="AU2552" s="11"/>
      <c r="AV2552" s="11"/>
      <c r="AW2552" s="11"/>
      <c r="AX2552" s="11"/>
      <c r="AY2552" s="11"/>
      <c r="AZ2552" s="11"/>
      <c r="BA2552" s="11"/>
      <c r="BB2552" s="11"/>
      <c r="BC2552" s="11"/>
      <c r="BD2552" s="11"/>
      <c r="BE2552" s="11"/>
      <c r="BF2552" s="11"/>
      <c r="BG2552" s="11"/>
      <c r="BH2552" s="11"/>
      <c r="BI2552" s="11"/>
      <c r="BJ2552" s="11"/>
      <c r="BK2552" s="11"/>
      <c r="BL2552" s="11"/>
      <c r="BM2552" s="11"/>
      <c r="BN2552" s="11"/>
      <c r="BO2552" s="11"/>
      <c r="BP2552" s="11"/>
      <c r="BQ2552" s="11"/>
      <c r="BR2552" s="16" t="str">
        <v>0- Port Costs</v>
      </c>
      <c r="BV2552" s="16" t="str">
        <v>0- Port Value</v>
      </c>
      <c r="BW2552" s="11"/>
      <c r="BX2552" s="16" t="str">
        <v>0</v>
      </c>
    </row>
    <row r="2553" spans="8:76" hidden="1" outlineLevel="1" x14ac:dyDescent="0.3">
      <c r="H2553" s="16" t="str">
        <v>0 - BM Costs</v>
      </c>
      <c r="L2553" s="16" t="str">
        <v>0 - BM Port</v>
      </c>
      <c r="N2553" s="16" t="str">
        <v>0 - Port Assets</v>
      </c>
      <c r="O2553" s="11"/>
      <c r="P2553" s="11"/>
      <c r="Q2553" s="11"/>
      <c r="R2553" s="11"/>
      <c r="S2553" s="11"/>
      <c r="T2553" s="11"/>
      <c r="U2553" s="11"/>
      <c r="V2553" s="11"/>
      <c r="W2553" s="11"/>
      <c r="X2553" s="11"/>
      <c r="Y2553" s="11"/>
      <c r="Z2553" s="11"/>
      <c r="AA2553" s="11"/>
      <c r="AB2553" s="11"/>
      <c r="AC2553" s="11"/>
      <c r="AD2553" s="11"/>
      <c r="AE2553" s="11"/>
      <c r="AF2553" s="11"/>
      <c r="AG2553" s="11"/>
      <c r="AH2553" s="11"/>
      <c r="AI2553" s="11"/>
      <c r="AJ2553" s="11"/>
      <c r="AK2553" s="11"/>
      <c r="AL2553" s="11"/>
      <c r="AM2553" s="11"/>
      <c r="AN2553" s="11"/>
      <c r="AO2553" s="11"/>
      <c r="AP2553" s="11"/>
      <c r="AQ2553" s="11"/>
      <c r="AR2553" s="11"/>
      <c r="AS2553" s="11"/>
      <c r="AT2553" s="11"/>
      <c r="AU2553" s="11"/>
      <c r="AV2553" s="11"/>
      <c r="AW2553" s="11"/>
      <c r="AX2553" s="11"/>
      <c r="AY2553" s="11"/>
      <c r="AZ2553" s="11"/>
      <c r="BA2553" s="11"/>
      <c r="BB2553" s="11"/>
      <c r="BC2553" s="11"/>
      <c r="BD2553" s="11"/>
      <c r="BE2553" s="11"/>
      <c r="BF2553" s="11"/>
      <c r="BG2553" s="11"/>
      <c r="BH2553" s="11"/>
      <c r="BI2553" s="11"/>
      <c r="BJ2553" s="11"/>
      <c r="BK2553" s="11"/>
      <c r="BL2553" s="11"/>
      <c r="BM2553" s="11"/>
      <c r="BN2553" s="11"/>
      <c r="BO2553" s="11"/>
      <c r="BP2553" s="11"/>
      <c r="BQ2553" s="11"/>
      <c r="BR2553" s="16" t="str">
        <v>0- Port Costs</v>
      </c>
      <c r="BV2553" s="16" t="str">
        <v>0- Port Value</v>
      </c>
      <c r="BW2553" s="11"/>
      <c r="BX2553" s="16" t="str">
        <v>0</v>
      </c>
    </row>
    <row r="2554" spans="8:76" hidden="1" outlineLevel="1" x14ac:dyDescent="0.3">
      <c r="H2554" s="16" t="str">
        <v>0 - BM Costs</v>
      </c>
      <c r="L2554" s="16" t="str">
        <v>0 - BM Port</v>
      </c>
      <c r="N2554" s="16" t="str">
        <v>0 - Port Assets</v>
      </c>
      <c r="O2554" s="11"/>
      <c r="P2554" s="11"/>
      <c r="Q2554" s="11"/>
      <c r="R2554" s="11"/>
      <c r="S2554" s="11"/>
      <c r="T2554" s="11"/>
      <c r="U2554" s="11"/>
      <c r="V2554" s="11"/>
      <c r="W2554" s="11"/>
      <c r="X2554" s="11"/>
      <c r="Y2554" s="11"/>
      <c r="Z2554" s="11"/>
      <c r="AA2554" s="11"/>
      <c r="AB2554" s="11"/>
      <c r="AC2554" s="11"/>
      <c r="AD2554" s="11"/>
      <c r="AE2554" s="11"/>
      <c r="AF2554" s="11"/>
      <c r="AG2554" s="11"/>
      <c r="AH2554" s="11"/>
      <c r="AI2554" s="11"/>
      <c r="AJ2554" s="11"/>
      <c r="AK2554" s="11"/>
      <c r="AL2554" s="11"/>
      <c r="AM2554" s="11"/>
      <c r="AN2554" s="11"/>
      <c r="AO2554" s="11"/>
      <c r="AP2554" s="11"/>
      <c r="AQ2554" s="11"/>
      <c r="AR2554" s="11"/>
      <c r="AS2554" s="11"/>
      <c r="AT2554" s="11"/>
      <c r="AU2554" s="11"/>
      <c r="AV2554" s="11"/>
      <c r="AW2554" s="11"/>
      <c r="AX2554" s="11"/>
      <c r="AY2554" s="11"/>
      <c r="AZ2554" s="11"/>
      <c r="BA2554" s="11"/>
      <c r="BB2554" s="11"/>
      <c r="BC2554" s="11"/>
      <c r="BD2554" s="11"/>
      <c r="BE2554" s="11"/>
      <c r="BF2554" s="11"/>
      <c r="BG2554" s="11"/>
      <c r="BH2554" s="11"/>
      <c r="BI2554" s="11"/>
      <c r="BJ2554" s="11"/>
      <c r="BK2554" s="11"/>
      <c r="BL2554" s="11"/>
      <c r="BM2554" s="11"/>
      <c r="BN2554" s="11"/>
      <c r="BO2554" s="11"/>
      <c r="BP2554" s="11"/>
      <c r="BQ2554" s="11"/>
      <c r="BR2554" s="16" t="str">
        <v>0- Port Costs</v>
      </c>
      <c r="BV2554" s="16" t="str">
        <v>0- Port Value</v>
      </c>
      <c r="BW2554" s="11"/>
      <c r="BX2554" s="16" t="str">
        <v>0</v>
      </c>
    </row>
    <row r="2555" spans="8:76" hidden="1" outlineLevel="1" x14ac:dyDescent="0.3">
      <c r="H2555" s="16" t="str">
        <v>0 - BM Costs</v>
      </c>
      <c r="L2555" s="16" t="str">
        <v>0 - BM Port</v>
      </c>
      <c r="N2555" s="16" t="str">
        <v>0 - Port Assets</v>
      </c>
      <c r="O2555" s="11"/>
      <c r="P2555" s="11"/>
      <c r="Q2555" s="11"/>
      <c r="R2555" s="11"/>
      <c r="S2555" s="11"/>
      <c r="T2555" s="11"/>
      <c r="U2555" s="11"/>
      <c r="V2555" s="11"/>
      <c r="W2555" s="11"/>
      <c r="X2555" s="11"/>
      <c r="Y2555" s="11"/>
      <c r="Z2555" s="11"/>
      <c r="AA2555" s="11"/>
      <c r="AB2555" s="11"/>
      <c r="AC2555" s="11"/>
      <c r="AD2555" s="11"/>
      <c r="AE2555" s="11"/>
      <c r="AF2555" s="11"/>
      <c r="AG2555" s="11"/>
      <c r="AH2555" s="11"/>
      <c r="AI2555" s="11"/>
      <c r="AJ2555" s="11"/>
      <c r="AK2555" s="11"/>
      <c r="AL2555" s="11"/>
      <c r="AM2555" s="11"/>
      <c r="AN2555" s="11"/>
      <c r="AO2555" s="11"/>
      <c r="AP2555" s="11"/>
      <c r="AQ2555" s="11"/>
      <c r="AR2555" s="11"/>
      <c r="AS2555" s="11"/>
      <c r="AT2555" s="11"/>
      <c r="AU2555" s="11"/>
      <c r="AV2555" s="11"/>
      <c r="AW2555" s="11"/>
      <c r="AX2555" s="11"/>
      <c r="AY2555" s="11"/>
      <c r="AZ2555" s="11"/>
      <c r="BA2555" s="11"/>
      <c r="BB2555" s="11"/>
      <c r="BC2555" s="11"/>
      <c r="BD2555" s="11"/>
      <c r="BE2555" s="11"/>
      <c r="BF2555" s="11"/>
      <c r="BG2555" s="11"/>
      <c r="BH2555" s="11"/>
      <c r="BI2555" s="11"/>
      <c r="BJ2555" s="11"/>
      <c r="BK2555" s="11"/>
      <c r="BL2555" s="11"/>
      <c r="BM2555" s="11"/>
      <c r="BN2555" s="11"/>
      <c r="BO2555" s="11"/>
      <c r="BP2555" s="11"/>
      <c r="BQ2555" s="11"/>
      <c r="BR2555" s="16" t="str">
        <v>0- Port Costs</v>
      </c>
      <c r="BV2555" s="16" t="str">
        <v>0- Port Value</v>
      </c>
      <c r="BW2555" s="11"/>
      <c r="BX2555" s="16" t="str">
        <v>0</v>
      </c>
    </row>
    <row r="2556" spans="8:76" hidden="1" outlineLevel="1" x14ac:dyDescent="0.3">
      <c r="H2556" s="16" t="str">
        <v>0 - BM Costs</v>
      </c>
      <c r="L2556" s="16" t="str">
        <v>0 - BM Port</v>
      </c>
      <c r="N2556" s="16" t="str">
        <v>0 - Port Assets</v>
      </c>
      <c r="O2556" s="11"/>
      <c r="P2556" s="11"/>
      <c r="Q2556" s="11"/>
      <c r="R2556" s="11"/>
      <c r="S2556" s="11"/>
      <c r="T2556" s="11"/>
      <c r="U2556" s="11"/>
      <c r="V2556" s="11"/>
      <c r="W2556" s="11"/>
      <c r="X2556" s="11"/>
      <c r="Y2556" s="11"/>
      <c r="Z2556" s="11"/>
      <c r="AA2556" s="11"/>
      <c r="AB2556" s="11"/>
      <c r="AC2556" s="11"/>
      <c r="AD2556" s="11"/>
      <c r="AE2556" s="11"/>
      <c r="AF2556" s="11"/>
      <c r="AG2556" s="11"/>
      <c r="AH2556" s="11"/>
      <c r="AI2556" s="11"/>
      <c r="AJ2556" s="11"/>
      <c r="AK2556" s="11"/>
      <c r="AL2556" s="11"/>
      <c r="AM2556" s="11"/>
      <c r="AN2556" s="11"/>
      <c r="AO2556" s="11"/>
      <c r="AP2556" s="11"/>
      <c r="AQ2556" s="11"/>
      <c r="AR2556" s="11"/>
      <c r="AS2556" s="11"/>
      <c r="AT2556" s="11"/>
      <c r="AU2556" s="11"/>
      <c r="AV2556" s="11"/>
      <c r="AW2556" s="11"/>
      <c r="AX2556" s="11"/>
      <c r="AY2556" s="11"/>
      <c r="AZ2556" s="11"/>
      <c r="BA2556" s="11"/>
      <c r="BB2556" s="11"/>
      <c r="BC2556" s="11"/>
      <c r="BD2556" s="11"/>
      <c r="BE2556" s="11"/>
      <c r="BF2556" s="11"/>
      <c r="BG2556" s="11"/>
      <c r="BH2556" s="11"/>
      <c r="BI2556" s="11"/>
      <c r="BJ2556" s="11"/>
      <c r="BK2556" s="11"/>
      <c r="BL2556" s="11"/>
      <c r="BM2556" s="11"/>
      <c r="BN2556" s="11"/>
      <c r="BO2556" s="11"/>
      <c r="BP2556" s="11"/>
      <c r="BQ2556" s="11"/>
      <c r="BR2556" s="16" t="str">
        <v>0- Port Costs</v>
      </c>
      <c r="BV2556" s="16" t="str">
        <v>0- Port Value</v>
      </c>
      <c r="BW2556" s="11"/>
      <c r="BX2556" s="16" t="str">
        <v>0</v>
      </c>
    </row>
    <row r="2557" spans="8:76" hidden="1" outlineLevel="1" x14ac:dyDescent="0.3">
      <c r="H2557" s="16" t="str">
        <v>0 - BM Costs</v>
      </c>
      <c r="L2557" s="16" t="str">
        <v>0 - BM Port</v>
      </c>
      <c r="N2557" s="16" t="str">
        <v>0 - Port Assets</v>
      </c>
      <c r="O2557" s="11"/>
      <c r="P2557" s="11"/>
      <c r="Q2557" s="11"/>
      <c r="R2557" s="11"/>
      <c r="S2557" s="11"/>
      <c r="T2557" s="11"/>
      <c r="U2557" s="11"/>
      <c r="V2557" s="11"/>
      <c r="W2557" s="11"/>
      <c r="X2557" s="11"/>
      <c r="Y2557" s="11"/>
      <c r="Z2557" s="11"/>
      <c r="AA2557" s="11"/>
      <c r="AB2557" s="11"/>
      <c r="AC2557" s="11"/>
      <c r="AD2557" s="11"/>
      <c r="AE2557" s="11"/>
      <c r="AF2557" s="11"/>
      <c r="AG2557" s="11"/>
      <c r="AH2557" s="11"/>
      <c r="AI2557" s="11"/>
      <c r="AJ2557" s="11"/>
      <c r="AK2557" s="11"/>
      <c r="AL2557" s="11"/>
      <c r="AM2557" s="11"/>
      <c r="AN2557" s="11"/>
      <c r="AO2557" s="11"/>
      <c r="AP2557" s="11"/>
      <c r="AQ2557" s="11"/>
      <c r="AR2557" s="11"/>
      <c r="AS2557" s="11"/>
      <c r="AT2557" s="11"/>
      <c r="AU2557" s="11"/>
      <c r="AV2557" s="11"/>
      <c r="AW2557" s="11"/>
      <c r="AX2557" s="11"/>
      <c r="AY2557" s="11"/>
      <c r="AZ2557" s="11"/>
      <c r="BA2557" s="11"/>
      <c r="BB2557" s="11"/>
      <c r="BC2557" s="11"/>
      <c r="BD2557" s="11"/>
      <c r="BE2557" s="11"/>
      <c r="BF2557" s="11"/>
      <c r="BG2557" s="11"/>
      <c r="BH2557" s="11"/>
      <c r="BI2557" s="11"/>
      <c r="BJ2557" s="11"/>
      <c r="BK2557" s="11"/>
      <c r="BL2557" s="11"/>
      <c r="BM2557" s="11"/>
      <c r="BN2557" s="11"/>
      <c r="BO2557" s="11"/>
      <c r="BP2557" s="11"/>
      <c r="BQ2557" s="11"/>
      <c r="BR2557" s="16" t="str">
        <v>0- Port Costs</v>
      </c>
      <c r="BV2557" s="16" t="str">
        <v>0- Port Value</v>
      </c>
      <c r="BW2557" s="11"/>
      <c r="BX2557" s="16" t="str">
        <v>0</v>
      </c>
    </row>
    <row r="2558" spans="8:76" hidden="1" outlineLevel="1" x14ac:dyDescent="0.3">
      <c r="H2558" s="16" t="str">
        <v>0 - BM Costs</v>
      </c>
      <c r="L2558" s="16" t="str">
        <v>0 - BM Port</v>
      </c>
      <c r="N2558" s="16" t="str">
        <v>0 - Port Assets</v>
      </c>
      <c r="O2558" s="11"/>
      <c r="P2558" s="11"/>
      <c r="Q2558" s="11"/>
      <c r="R2558" s="11"/>
      <c r="S2558" s="11"/>
      <c r="T2558" s="11"/>
      <c r="U2558" s="11"/>
      <c r="V2558" s="11"/>
      <c r="W2558" s="11"/>
      <c r="X2558" s="11"/>
      <c r="Y2558" s="11"/>
      <c r="Z2558" s="11"/>
      <c r="AA2558" s="11"/>
      <c r="AB2558" s="11"/>
      <c r="AC2558" s="11"/>
      <c r="AD2558" s="11"/>
      <c r="AE2558" s="11"/>
      <c r="AF2558" s="11"/>
      <c r="AG2558" s="11"/>
      <c r="AH2558" s="11"/>
      <c r="AI2558" s="11"/>
      <c r="AJ2558" s="11"/>
      <c r="AK2558" s="11"/>
      <c r="AL2558" s="11"/>
      <c r="AM2558" s="11"/>
      <c r="AN2558" s="11"/>
      <c r="AO2558" s="11"/>
      <c r="AP2558" s="11"/>
      <c r="AQ2558" s="11"/>
      <c r="AR2558" s="11"/>
      <c r="AS2558" s="11"/>
      <c r="AT2558" s="11"/>
      <c r="AU2558" s="11"/>
      <c r="AV2558" s="11"/>
      <c r="AW2558" s="11"/>
      <c r="AX2558" s="11"/>
      <c r="AY2558" s="11"/>
      <c r="AZ2558" s="11"/>
      <c r="BA2558" s="11"/>
      <c r="BB2558" s="11"/>
      <c r="BC2558" s="11"/>
      <c r="BD2558" s="11"/>
      <c r="BE2558" s="11"/>
      <c r="BF2558" s="11"/>
      <c r="BG2558" s="11"/>
      <c r="BH2558" s="11"/>
      <c r="BI2558" s="11"/>
      <c r="BJ2558" s="11"/>
      <c r="BK2558" s="11"/>
      <c r="BL2558" s="11"/>
      <c r="BM2558" s="11"/>
      <c r="BN2558" s="11"/>
      <c r="BO2558" s="11"/>
      <c r="BP2558" s="11"/>
      <c r="BQ2558" s="11"/>
      <c r="BR2558" s="16" t="str">
        <v>0- Port Costs</v>
      </c>
      <c r="BV2558" s="16" t="str">
        <v>0- Port Value</v>
      </c>
      <c r="BW2558" s="11"/>
      <c r="BX2558" s="16" t="str">
        <v>0</v>
      </c>
    </row>
    <row r="2559" spans="8:76" hidden="1" outlineLevel="1" x14ac:dyDescent="0.3">
      <c r="H2559" s="16" t="str">
        <v>0 - BM Costs</v>
      </c>
      <c r="L2559" s="16" t="str">
        <v>0 - BM Port</v>
      </c>
      <c r="N2559" s="16" t="str">
        <v>0 - Port Assets</v>
      </c>
      <c r="O2559" s="11"/>
      <c r="P2559" s="11"/>
      <c r="Q2559" s="11"/>
      <c r="R2559" s="11"/>
      <c r="S2559" s="11"/>
      <c r="T2559" s="11"/>
      <c r="U2559" s="11"/>
      <c r="V2559" s="11"/>
      <c r="W2559" s="11"/>
      <c r="X2559" s="11"/>
      <c r="Y2559" s="11"/>
      <c r="Z2559" s="11"/>
      <c r="AA2559" s="11"/>
      <c r="AB2559" s="11"/>
      <c r="AC2559" s="11"/>
      <c r="AD2559" s="11"/>
      <c r="AE2559" s="11"/>
      <c r="AF2559" s="11"/>
      <c r="AG2559" s="11"/>
      <c r="AH2559" s="11"/>
      <c r="AI2559" s="11"/>
      <c r="AJ2559" s="11"/>
      <c r="AK2559" s="11"/>
      <c r="AL2559" s="11"/>
      <c r="AM2559" s="11"/>
      <c r="AN2559" s="11"/>
      <c r="AO2559" s="11"/>
      <c r="AP2559" s="11"/>
      <c r="AQ2559" s="11"/>
      <c r="AR2559" s="11"/>
      <c r="AS2559" s="11"/>
      <c r="AT2559" s="11"/>
      <c r="AU2559" s="11"/>
      <c r="AV2559" s="11"/>
      <c r="AW2559" s="11"/>
      <c r="AX2559" s="11"/>
      <c r="AY2559" s="11"/>
      <c r="AZ2559" s="11"/>
      <c r="BA2559" s="11"/>
      <c r="BB2559" s="11"/>
      <c r="BC2559" s="11"/>
      <c r="BD2559" s="11"/>
      <c r="BE2559" s="11"/>
      <c r="BF2559" s="11"/>
      <c r="BG2559" s="11"/>
      <c r="BH2559" s="11"/>
      <c r="BI2559" s="11"/>
      <c r="BJ2559" s="11"/>
      <c r="BK2559" s="11"/>
      <c r="BL2559" s="11"/>
      <c r="BM2559" s="11"/>
      <c r="BN2559" s="11"/>
      <c r="BO2559" s="11"/>
      <c r="BP2559" s="11"/>
      <c r="BQ2559" s="11"/>
      <c r="BR2559" s="16" t="str">
        <v>0- Port Costs</v>
      </c>
      <c r="BV2559" s="16" t="str">
        <v>0- Port Value</v>
      </c>
      <c r="BW2559" s="11"/>
      <c r="BX2559" s="16" t="str">
        <v>0</v>
      </c>
    </row>
    <row r="2560" spans="8:76" hidden="1" outlineLevel="1" x14ac:dyDescent="0.3">
      <c r="H2560" s="16" t="str">
        <v>0 - BM Costs</v>
      </c>
      <c r="L2560" s="16" t="str">
        <v>0 - BM Port</v>
      </c>
      <c r="N2560" s="16" t="str">
        <v>0 - Port Assets</v>
      </c>
      <c r="O2560" s="11"/>
      <c r="P2560" s="11"/>
      <c r="Q2560" s="11"/>
      <c r="R2560" s="11"/>
      <c r="S2560" s="11"/>
      <c r="T2560" s="11"/>
      <c r="U2560" s="11"/>
      <c r="V2560" s="11"/>
      <c r="W2560" s="11"/>
      <c r="X2560" s="11"/>
      <c r="Y2560" s="11"/>
      <c r="Z2560" s="11"/>
      <c r="AA2560" s="11"/>
      <c r="AB2560" s="11"/>
      <c r="AC2560" s="11"/>
      <c r="AD2560" s="11"/>
      <c r="AE2560" s="11"/>
      <c r="AF2560" s="11"/>
      <c r="AG2560" s="11"/>
      <c r="AH2560" s="11"/>
      <c r="AI2560" s="11"/>
      <c r="AJ2560" s="11"/>
      <c r="AK2560" s="11"/>
      <c r="AL2560" s="11"/>
      <c r="AM2560" s="11"/>
      <c r="AN2560" s="11"/>
      <c r="AO2560" s="11"/>
      <c r="AP2560" s="11"/>
      <c r="AQ2560" s="11"/>
      <c r="AR2560" s="11"/>
      <c r="AS2560" s="11"/>
      <c r="AT2560" s="11"/>
      <c r="AU2560" s="11"/>
      <c r="AV2560" s="11"/>
      <c r="AW2560" s="11"/>
      <c r="AX2560" s="11"/>
      <c r="AY2560" s="11"/>
      <c r="AZ2560" s="11"/>
      <c r="BA2560" s="11"/>
      <c r="BB2560" s="11"/>
      <c r="BC2560" s="11"/>
      <c r="BD2560" s="11"/>
      <c r="BE2560" s="11"/>
      <c r="BF2560" s="11"/>
      <c r="BG2560" s="11"/>
      <c r="BH2560" s="11"/>
      <c r="BI2560" s="11"/>
      <c r="BJ2560" s="11"/>
      <c r="BK2560" s="11"/>
      <c r="BL2560" s="11"/>
      <c r="BM2560" s="11"/>
      <c r="BN2560" s="11"/>
      <c r="BO2560" s="11"/>
      <c r="BP2560" s="11"/>
      <c r="BQ2560" s="11"/>
      <c r="BR2560" s="16" t="str">
        <v>0- Port Costs</v>
      </c>
      <c r="BV2560" s="16" t="str">
        <v>0- Port Value</v>
      </c>
      <c r="BW2560" s="11"/>
      <c r="BX2560" s="16" t="str">
        <v>0</v>
      </c>
    </row>
    <row r="2561" spans="8:76" hidden="1" outlineLevel="1" x14ac:dyDescent="0.3">
      <c r="H2561" s="16" t="str">
        <v>0 - BM Costs</v>
      </c>
      <c r="L2561" s="16" t="str">
        <v>0 - BM Port</v>
      </c>
      <c r="N2561" s="16" t="str">
        <v>0 - Port Assets</v>
      </c>
      <c r="O2561" s="11"/>
      <c r="P2561" s="11"/>
      <c r="Q2561" s="11"/>
      <c r="R2561" s="11"/>
      <c r="S2561" s="11"/>
      <c r="T2561" s="11"/>
      <c r="U2561" s="11"/>
      <c r="V2561" s="11"/>
      <c r="W2561" s="11"/>
      <c r="X2561" s="11"/>
      <c r="Y2561" s="11"/>
      <c r="Z2561" s="11"/>
      <c r="AA2561" s="11"/>
      <c r="AB2561" s="11"/>
      <c r="AC2561" s="11"/>
      <c r="AD2561" s="11"/>
      <c r="AE2561" s="11"/>
      <c r="AF2561" s="11"/>
      <c r="AG2561" s="11"/>
      <c r="AH2561" s="11"/>
      <c r="AI2561" s="11"/>
      <c r="AJ2561" s="11"/>
      <c r="AK2561" s="11"/>
      <c r="AL2561" s="11"/>
      <c r="AM2561" s="11"/>
      <c r="AN2561" s="11"/>
      <c r="AO2561" s="11"/>
      <c r="AP2561" s="11"/>
      <c r="AQ2561" s="11"/>
      <c r="AR2561" s="11"/>
      <c r="AS2561" s="11"/>
      <c r="AT2561" s="11"/>
      <c r="AU2561" s="11"/>
      <c r="AV2561" s="11"/>
      <c r="AW2561" s="11"/>
      <c r="AX2561" s="11"/>
      <c r="AY2561" s="11"/>
      <c r="AZ2561" s="11"/>
      <c r="BA2561" s="11"/>
      <c r="BB2561" s="11"/>
      <c r="BC2561" s="11"/>
      <c r="BD2561" s="11"/>
      <c r="BE2561" s="11"/>
      <c r="BF2561" s="11"/>
      <c r="BG2561" s="11"/>
      <c r="BH2561" s="11"/>
      <c r="BI2561" s="11"/>
      <c r="BJ2561" s="11"/>
      <c r="BK2561" s="11"/>
      <c r="BL2561" s="11"/>
      <c r="BM2561" s="11"/>
      <c r="BN2561" s="11"/>
      <c r="BO2561" s="11"/>
      <c r="BP2561" s="11"/>
      <c r="BQ2561" s="11"/>
      <c r="BR2561" s="16" t="str">
        <v>0- Port Costs</v>
      </c>
      <c r="BV2561" s="16" t="str">
        <v>0- Port Value</v>
      </c>
      <c r="BW2561" s="11"/>
      <c r="BX2561" s="16" t="str">
        <v>0</v>
      </c>
    </row>
    <row r="2562" spans="8:76" hidden="1" outlineLevel="1" x14ac:dyDescent="0.3">
      <c r="H2562" s="16" t="str">
        <v>0 - BM Costs</v>
      </c>
      <c r="L2562" s="16" t="str">
        <v>0 - BM Port</v>
      </c>
      <c r="N2562" s="16" t="str">
        <v>0 - Port Assets</v>
      </c>
      <c r="O2562" s="11"/>
      <c r="P2562" s="11"/>
      <c r="Q2562" s="11"/>
      <c r="R2562" s="11"/>
      <c r="S2562" s="11"/>
      <c r="T2562" s="11"/>
      <c r="U2562" s="11"/>
      <c r="V2562" s="11"/>
      <c r="W2562" s="11"/>
      <c r="X2562" s="11"/>
      <c r="Y2562" s="11"/>
      <c r="Z2562" s="11"/>
      <c r="AA2562" s="11"/>
      <c r="AB2562" s="11"/>
      <c r="AC2562" s="11"/>
      <c r="AD2562" s="11"/>
      <c r="AE2562" s="11"/>
      <c r="AF2562" s="11"/>
      <c r="AG2562" s="11"/>
      <c r="AH2562" s="11"/>
      <c r="AI2562" s="11"/>
      <c r="AJ2562" s="11"/>
      <c r="AK2562" s="11"/>
      <c r="AL2562" s="11"/>
      <c r="AM2562" s="11"/>
      <c r="AN2562" s="11"/>
      <c r="AO2562" s="11"/>
      <c r="AP2562" s="11"/>
      <c r="AQ2562" s="11"/>
      <c r="AR2562" s="11"/>
      <c r="AS2562" s="11"/>
      <c r="AT2562" s="11"/>
      <c r="AU2562" s="11"/>
      <c r="AV2562" s="11"/>
      <c r="AW2562" s="11"/>
      <c r="AX2562" s="11"/>
      <c r="AY2562" s="11"/>
      <c r="AZ2562" s="11"/>
      <c r="BA2562" s="11"/>
      <c r="BB2562" s="11"/>
      <c r="BC2562" s="11"/>
      <c r="BD2562" s="11"/>
      <c r="BE2562" s="11"/>
      <c r="BF2562" s="11"/>
      <c r="BG2562" s="11"/>
      <c r="BH2562" s="11"/>
      <c r="BI2562" s="11"/>
      <c r="BJ2562" s="11"/>
      <c r="BK2562" s="11"/>
      <c r="BL2562" s="11"/>
      <c r="BM2562" s="11"/>
      <c r="BN2562" s="11"/>
      <c r="BO2562" s="11"/>
      <c r="BP2562" s="11"/>
      <c r="BQ2562" s="11"/>
      <c r="BR2562" s="16" t="str">
        <v>0- Port Costs</v>
      </c>
      <c r="BV2562" s="16" t="str">
        <v>0- Port Value</v>
      </c>
      <c r="BW2562" s="11"/>
      <c r="BX2562" s="16" t="str">
        <v>0</v>
      </c>
    </row>
    <row r="2563" spans="8:76" hidden="1" outlineLevel="1" x14ac:dyDescent="0.3">
      <c r="H2563" s="16" t="str">
        <v>0 - BM Costs</v>
      </c>
      <c r="L2563" s="16" t="str">
        <v>0 - BM Port</v>
      </c>
      <c r="N2563" s="16" t="str">
        <v>0 - Port Assets</v>
      </c>
      <c r="O2563" s="11"/>
      <c r="P2563" s="11"/>
      <c r="Q2563" s="11"/>
      <c r="R2563" s="11"/>
      <c r="S2563" s="11"/>
      <c r="T2563" s="11"/>
      <c r="U2563" s="11"/>
      <c r="V2563" s="11"/>
      <c r="W2563" s="11"/>
      <c r="X2563" s="11"/>
      <c r="Y2563" s="11"/>
      <c r="Z2563" s="11"/>
      <c r="AA2563" s="11"/>
      <c r="AB2563" s="11"/>
      <c r="AC2563" s="11"/>
      <c r="AD2563" s="11"/>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c r="BB2563" s="11"/>
      <c r="BC2563" s="11"/>
      <c r="BD2563" s="11"/>
      <c r="BE2563" s="11"/>
      <c r="BF2563" s="11"/>
      <c r="BG2563" s="11"/>
      <c r="BH2563" s="11"/>
      <c r="BI2563" s="11"/>
      <c r="BJ2563" s="11"/>
      <c r="BK2563" s="11"/>
      <c r="BL2563" s="11"/>
      <c r="BM2563" s="11"/>
      <c r="BN2563" s="11"/>
      <c r="BO2563" s="11"/>
      <c r="BP2563" s="11"/>
      <c r="BQ2563" s="11"/>
      <c r="BR2563" s="16" t="str">
        <v>0- Port Costs</v>
      </c>
      <c r="BV2563" s="16" t="str">
        <v>0- Port Value</v>
      </c>
      <c r="BW2563" s="11"/>
      <c r="BX2563" s="16" t="str">
        <v>0</v>
      </c>
    </row>
    <row r="2564" spans="8:76" hidden="1" outlineLevel="1" x14ac:dyDescent="0.3">
      <c r="H2564" s="16" t="str">
        <v>0 - BM Costs</v>
      </c>
      <c r="L2564" s="16" t="str">
        <v>0 - BM Port</v>
      </c>
      <c r="N2564" s="16" t="str">
        <v>0 - Port Assets</v>
      </c>
      <c r="O2564" s="11"/>
      <c r="P2564" s="11"/>
      <c r="Q2564" s="11"/>
      <c r="R2564" s="11"/>
      <c r="S2564" s="11"/>
      <c r="T2564" s="11"/>
      <c r="U2564" s="11"/>
      <c r="V2564" s="11"/>
      <c r="W2564" s="11"/>
      <c r="X2564" s="11"/>
      <c r="Y2564" s="11"/>
      <c r="Z2564" s="11"/>
      <c r="AA2564" s="11"/>
      <c r="AB2564" s="11"/>
      <c r="AC2564" s="11"/>
      <c r="AD2564" s="11"/>
      <c r="AE2564" s="11"/>
      <c r="AF2564" s="11"/>
      <c r="AG2564" s="11"/>
      <c r="AH2564" s="11"/>
      <c r="AI2564" s="11"/>
      <c r="AJ2564" s="11"/>
      <c r="AK2564" s="11"/>
      <c r="AL2564" s="11"/>
      <c r="AM2564" s="11"/>
      <c r="AN2564" s="11"/>
      <c r="AO2564" s="11"/>
      <c r="AP2564" s="11"/>
      <c r="AQ2564" s="11"/>
      <c r="AR2564" s="11"/>
      <c r="AS2564" s="11"/>
      <c r="AT2564" s="11"/>
      <c r="AU2564" s="11"/>
      <c r="AV2564" s="11"/>
      <c r="AW2564" s="11"/>
      <c r="AX2564" s="11"/>
      <c r="AY2564" s="11"/>
      <c r="AZ2564" s="11"/>
      <c r="BA2564" s="11"/>
      <c r="BB2564" s="11"/>
      <c r="BC2564" s="11"/>
      <c r="BD2564" s="11"/>
      <c r="BE2564" s="11"/>
      <c r="BF2564" s="11"/>
      <c r="BG2564" s="11"/>
      <c r="BH2564" s="11"/>
      <c r="BI2564" s="11"/>
      <c r="BJ2564" s="11"/>
      <c r="BK2564" s="11"/>
      <c r="BL2564" s="11"/>
      <c r="BM2564" s="11"/>
      <c r="BN2564" s="11"/>
      <c r="BO2564" s="11"/>
      <c r="BP2564" s="11"/>
      <c r="BQ2564" s="11"/>
      <c r="BR2564" s="16" t="str">
        <v>0- Port Costs</v>
      </c>
      <c r="BV2564" s="16" t="str">
        <v>0- Port Value</v>
      </c>
      <c r="BW2564" s="11"/>
      <c r="BX2564" s="16" t="str">
        <v>0</v>
      </c>
    </row>
    <row r="2565" spans="8:76" hidden="1" outlineLevel="1" x14ac:dyDescent="0.3">
      <c r="H2565" s="16" t="str">
        <v>0 - BM Costs</v>
      </c>
      <c r="L2565" s="16" t="str">
        <v>0 - BM Port</v>
      </c>
      <c r="N2565" s="16" t="str">
        <v>0 - Port Assets</v>
      </c>
      <c r="O2565" s="11"/>
      <c r="P2565" s="11"/>
      <c r="Q2565" s="11"/>
      <c r="R2565" s="11"/>
      <c r="S2565" s="11"/>
      <c r="T2565" s="11"/>
      <c r="U2565" s="11"/>
      <c r="V2565" s="11"/>
      <c r="W2565" s="11"/>
      <c r="X2565" s="11"/>
      <c r="Y2565" s="11"/>
      <c r="Z2565" s="11"/>
      <c r="AA2565" s="11"/>
      <c r="AB2565" s="11"/>
      <c r="AC2565" s="11"/>
      <c r="AD2565" s="11"/>
      <c r="AE2565" s="11"/>
      <c r="AF2565" s="11"/>
      <c r="AG2565" s="11"/>
      <c r="AH2565" s="11"/>
      <c r="AI2565" s="11"/>
      <c r="AJ2565" s="11"/>
      <c r="AK2565" s="11"/>
      <c r="AL2565" s="11"/>
      <c r="AM2565" s="11"/>
      <c r="AN2565" s="11"/>
      <c r="AO2565" s="11"/>
      <c r="AP2565" s="11"/>
      <c r="AQ2565" s="11"/>
      <c r="AR2565" s="11"/>
      <c r="AS2565" s="11"/>
      <c r="AT2565" s="11"/>
      <c r="AU2565" s="11"/>
      <c r="AV2565" s="11"/>
      <c r="AW2565" s="11"/>
      <c r="AX2565" s="11"/>
      <c r="AY2565" s="11"/>
      <c r="AZ2565" s="11"/>
      <c r="BA2565" s="11"/>
      <c r="BB2565" s="11"/>
      <c r="BC2565" s="11"/>
      <c r="BD2565" s="11"/>
      <c r="BE2565" s="11"/>
      <c r="BF2565" s="11"/>
      <c r="BG2565" s="11"/>
      <c r="BH2565" s="11"/>
      <c r="BI2565" s="11"/>
      <c r="BJ2565" s="11"/>
      <c r="BK2565" s="11"/>
      <c r="BL2565" s="11"/>
      <c r="BM2565" s="11"/>
      <c r="BN2565" s="11"/>
      <c r="BO2565" s="11"/>
      <c r="BP2565" s="11"/>
      <c r="BQ2565" s="11"/>
      <c r="BR2565" s="16" t="str">
        <v>0- Port Costs</v>
      </c>
      <c r="BV2565" s="16" t="str">
        <v>0- Port Value</v>
      </c>
      <c r="BW2565" s="11"/>
      <c r="BX2565" s="16" t="str">
        <v>0</v>
      </c>
    </row>
    <row r="2566" spans="8:76" hidden="1" outlineLevel="1" x14ac:dyDescent="0.3">
      <c r="H2566" s="16" t="str">
        <v>0 - BM Costs</v>
      </c>
      <c r="L2566" s="16" t="str">
        <v>0 - BM Port</v>
      </c>
      <c r="N2566" s="16" t="str">
        <v>0 - Port Assets</v>
      </c>
      <c r="O2566" s="11"/>
      <c r="P2566" s="11"/>
      <c r="Q2566" s="11"/>
      <c r="R2566" s="11"/>
      <c r="S2566" s="11"/>
      <c r="T2566" s="11"/>
      <c r="U2566" s="11"/>
      <c r="V2566" s="11"/>
      <c r="W2566" s="11"/>
      <c r="X2566" s="11"/>
      <c r="Y2566" s="11"/>
      <c r="Z2566" s="11"/>
      <c r="AA2566" s="11"/>
      <c r="AB2566" s="11"/>
      <c r="AC2566" s="11"/>
      <c r="AD2566" s="11"/>
      <c r="AE2566" s="11"/>
      <c r="AF2566" s="11"/>
      <c r="AG2566" s="11"/>
      <c r="AH2566" s="11"/>
      <c r="AI2566" s="11"/>
      <c r="AJ2566" s="11"/>
      <c r="AK2566" s="11"/>
      <c r="AL2566" s="11"/>
      <c r="AM2566" s="11"/>
      <c r="AN2566" s="11"/>
      <c r="AO2566" s="11"/>
      <c r="AP2566" s="11"/>
      <c r="AQ2566" s="11"/>
      <c r="AR2566" s="11"/>
      <c r="AS2566" s="11"/>
      <c r="AT2566" s="11"/>
      <c r="AU2566" s="11"/>
      <c r="AV2566" s="11"/>
      <c r="AW2566" s="11"/>
      <c r="AX2566" s="11"/>
      <c r="AY2566" s="11"/>
      <c r="AZ2566" s="11"/>
      <c r="BA2566" s="11"/>
      <c r="BB2566" s="11"/>
      <c r="BC2566" s="11"/>
      <c r="BD2566" s="11"/>
      <c r="BE2566" s="11"/>
      <c r="BF2566" s="11"/>
      <c r="BG2566" s="11"/>
      <c r="BH2566" s="11"/>
      <c r="BI2566" s="11"/>
      <c r="BJ2566" s="11"/>
      <c r="BK2566" s="11"/>
      <c r="BL2566" s="11"/>
      <c r="BM2566" s="11"/>
      <c r="BN2566" s="11"/>
      <c r="BO2566" s="11"/>
      <c r="BP2566" s="11"/>
      <c r="BQ2566" s="11"/>
      <c r="BR2566" s="16" t="str">
        <v>0- Port Costs</v>
      </c>
      <c r="BV2566" s="16" t="str">
        <v>0- Port Value</v>
      </c>
      <c r="BW2566" s="11"/>
      <c r="BX2566" s="16" t="str">
        <v>0</v>
      </c>
    </row>
    <row r="2567" spans="8:76" hidden="1" outlineLevel="1" x14ac:dyDescent="0.3">
      <c r="H2567" s="16" t="str">
        <v>0 - BM Costs</v>
      </c>
      <c r="L2567" s="16" t="str">
        <v>0 - BM Port</v>
      </c>
      <c r="N2567" s="16" t="str">
        <v>0 - Port Assets</v>
      </c>
      <c r="O2567" s="11"/>
      <c r="P2567" s="11"/>
      <c r="Q2567" s="11"/>
      <c r="R2567" s="11"/>
      <c r="S2567" s="11"/>
      <c r="T2567" s="11"/>
      <c r="U2567" s="11"/>
      <c r="V2567" s="11"/>
      <c r="W2567" s="11"/>
      <c r="X2567" s="11"/>
      <c r="Y2567" s="11"/>
      <c r="Z2567" s="11"/>
      <c r="AA2567" s="11"/>
      <c r="AB2567" s="11"/>
      <c r="AC2567" s="11"/>
      <c r="AD2567" s="11"/>
      <c r="AE2567" s="11"/>
      <c r="AF2567" s="11"/>
      <c r="AG2567" s="11"/>
      <c r="AH2567" s="11"/>
      <c r="AI2567" s="11"/>
      <c r="AJ2567" s="11"/>
      <c r="AK2567" s="11"/>
      <c r="AL2567" s="11"/>
      <c r="AM2567" s="11"/>
      <c r="AN2567" s="11"/>
      <c r="AO2567" s="11"/>
      <c r="AP2567" s="11"/>
      <c r="AQ2567" s="11"/>
      <c r="AR2567" s="11"/>
      <c r="AS2567" s="11"/>
      <c r="AT2567" s="11"/>
      <c r="AU2567" s="11"/>
      <c r="AV2567" s="11"/>
      <c r="AW2567" s="11"/>
      <c r="AX2567" s="11"/>
      <c r="AY2567" s="11"/>
      <c r="AZ2567" s="11"/>
      <c r="BA2567" s="11"/>
      <c r="BB2567" s="11"/>
      <c r="BC2567" s="11"/>
      <c r="BD2567" s="11"/>
      <c r="BE2567" s="11"/>
      <c r="BF2567" s="11"/>
      <c r="BG2567" s="11"/>
      <c r="BH2567" s="11"/>
      <c r="BI2567" s="11"/>
      <c r="BJ2567" s="11"/>
      <c r="BK2567" s="11"/>
      <c r="BL2567" s="11"/>
      <c r="BM2567" s="11"/>
      <c r="BN2567" s="11"/>
      <c r="BO2567" s="11"/>
      <c r="BP2567" s="11"/>
      <c r="BQ2567" s="11"/>
      <c r="BR2567" s="16" t="str">
        <v>0- Port Costs</v>
      </c>
      <c r="BV2567" s="16" t="str">
        <v>0- Port Value</v>
      </c>
      <c r="BW2567" s="11"/>
      <c r="BX2567" s="16" t="str">
        <v>0</v>
      </c>
    </row>
    <row r="2568" spans="8:76" hidden="1" outlineLevel="1" x14ac:dyDescent="0.3">
      <c r="H2568" s="16" t="str">
        <v>0 - BM Costs</v>
      </c>
      <c r="L2568" s="16" t="str">
        <v>0 - BM Port</v>
      </c>
      <c r="N2568" s="16" t="str">
        <v>0 - Port Assets</v>
      </c>
      <c r="O2568" s="11"/>
      <c r="P2568" s="11"/>
      <c r="Q2568" s="11"/>
      <c r="R2568" s="11"/>
      <c r="S2568" s="11"/>
      <c r="T2568" s="11"/>
      <c r="U2568" s="11"/>
      <c r="V2568" s="11"/>
      <c r="W2568" s="11"/>
      <c r="X2568" s="11"/>
      <c r="Y2568" s="11"/>
      <c r="Z2568" s="11"/>
      <c r="AA2568" s="11"/>
      <c r="AB2568" s="11"/>
      <c r="AC2568" s="11"/>
      <c r="AD2568" s="11"/>
      <c r="AE2568" s="11"/>
      <c r="AF2568" s="11"/>
      <c r="AG2568" s="11"/>
      <c r="AH2568" s="11"/>
      <c r="AI2568" s="11"/>
      <c r="AJ2568" s="11"/>
      <c r="AK2568" s="11"/>
      <c r="AL2568" s="11"/>
      <c r="AM2568" s="11"/>
      <c r="AN2568" s="11"/>
      <c r="AO2568" s="11"/>
      <c r="AP2568" s="11"/>
      <c r="AQ2568" s="11"/>
      <c r="AR2568" s="11"/>
      <c r="AS2568" s="11"/>
      <c r="AT2568" s="11"/>
      <c r="AU2568" s="11"/>
      <c r="AV2568" s="11"/>
      <c r="AW2568" s="11"/>
      <c r="AX2568" s="11"/>
      <c r="AY2568" s="11"/>
      <c r="AZ2568" s="11"/>
      <c r="BA2568" s="11"/>
      <c r="BB2568" s="11"/>
      <c r="BC2568" s="11"/>
      <c r="BD2568" s="11"/>
      <c r="BE2568" s="11"/>
      <c r="BF2568" s="11"/>
      <c r="BG2568" s="11"/>
      <c r="BH2568" s="11"/>
      <c r="BI2568" s="11"/>
      <c r="BJ2568" s="11"/>
      <c r="BK2568" s="11"/>
      <c r="BL2568" s="11"/>
      <c r="BM2568" s="11"/>
      <c r="BN2568" s="11"/>
      <c r="BO2568" s="11"/>
      <c r="BP2568" s="11"/>
      <c r="BQ2568" s="11"/>
      <c r="BR2568" s="16" t="str">
        <v>0- Port Costs</v>
      </c>
      <c r="BV2568" s="16" t="str">
        <v>0- Port Value</v>
      </c>
      <c r="BW2568" s="11"/>
      <c r="BX2568" s="16" t="str">
        <v>0</v>
      </c>
    </row>
    <row r="2569" spans="8:76" hidden="1" outlineLevel="1" x14ac:dyDescent="0.3">
      <c r="H2569" s="16" t="str">
        <v>0 - BM Costs</v>
      </c>
      <c r="L2569" s="16" t="str">
        <v>0 - BM Port</v>
      </c>
      <c r="N2569" s="16" t="str">
        <v>0 - Port Assets</v>
      </c>
      <c r="O2569" s="11"/>
      <c r="P2569" s="11"/>
      <c r="Q2569" s="11"/>
      <c r="R2569" s="11"/>
      <c r="S2569" s="11"/>
      <c r="T2569" s="11"/>
      <c r="U2569" s="11"/>
      <c r="V2569" s="11"/>
      <c r="W2569" s="11"/>
      <c r="X2569" s="11"/>
      <c r="Y2569" s="11"/>
      <c r="Z2569" s="11"/>
      <c r="AA2569" s="11"/>
      <c r="AB2569" s="11"/>
      <c r="AC2569" s="11"/>
      <c r="AD2569" s="11"/>
      <c r="AE2569" s="11"/>
      <c r="AF2569" s="11"/>
      <c r="AG2569" s="11"/>
      <c r="AH2569" s="11"/>
      <c r="AI2569" s="11"/>
      <c r="AJ2569" s="11"/>
      <c r="AK2569" s="11"/>
      <c r="AL2569" s="11"/>
      <c r="AM2569" s="11"/>
      <c r="AN2569" s="11"/>
      <c r="AO2569" s="11"/>
      <c r="AP2569" s="11"/>
      <c r="AQ2569" s="11"/>
      <c r="AR2569" s="11"/>
      <c r="AS2569" s="11"/>
      <c r="AT2569" s="11"/>
      <c r="AU2569" s="11"/>
      <c r="AV2569" s="11"/>
      <c r="AW2569" s="11"/>
      <c r="AX2569" s="11"/>
      <c r="AY2569" s="11"/>
      <c r="AZ2569" s="11"/>
      <c r="BA2569" s="11"/>
      <c r="BB2569" s="11"/>
      <c r="BC2569" s="11"/>
      <c r="BD2569" s="11"/>
      <c r="BE2569" s="11"/>
      <c r="BF2569" s="11"/>
      <c r="BG2569" s="11"/>
      <c r="BH2569" s="11"/>
      <c r="BI2569" s="11"/>
      <c r="BJ2569" s="11"/>
      <c r="BK2569" s="11"/>
      <c r="BL2569" s="11"/>
      <c r="BM2569" s="11"/>
      <c r="BN2569" s="11"/>
      <c r="BO2569" s="11"/>
      <c r="BP2569" s="11"/>
      <c r="BQ2569" s="11"/>
      <c r="BR2569" s="16" t="str">
        <v>0- Port Costs</v>
      </c>
      <c r="BV2569" s="16" t="str">
        <v>0- Port Value</v>
      </c>
      <c r="BW2569" s="11"/>
      <c r="BX2569" s="16" t="str">
        <v>0</v>
      </c>
    </row>
    <row r="2570" spans="8:76" hidden="1" outlineLevel="1" x14ac:dyDescent="0.3">
      <c r="H2570" s="16" t="str">
        <v>0 - BM Costs</v>
      </c>
      <c r="L2570" s="16" t="str">
        <v>0 - BM Port</v>
      </c>
      <c r="N2570" s="16" t="str">
        <v>0 - Port Assets</v>
      </c>
      <c r="O2570" s="11"/>
      <c r="P2570" s="11"/>
      <c r="Q2570" s="11"/>
      <c r="R2570" s="11"/>
      <c r="S2570" s="11"/>
      <c r="T2570" s="11"/>
      <c r="U2570" s="11"/>
      <c r="V2570" s="11"/>
      <c r="W2570" s="11"/>
      <c r="X2570" s="11"/>
      <c r="Y2570" s="11"/>
      <c r="Z2570" s="11"/>
      <c r="AA2570" s="11"/>
      <c r="AB2570" s="11"/>
      <c r="AC2570" s="11"/>
      <c r="AD2570" s="11"/>
      <c r="AE2570" s="11"/>
      <c r="AF2570" s="11"/>
      <c r="AG2570" s="11"/>
      <c r="AH2570" s="11"/>
      <c r="AI2570" s="11"/>
      <c r="AJ2570" s="11"/>
      <c r="AK2570" s="11"/>
      <c r="AL2570" s="11"/>
      <c r="AM2570" s="11"/>
      <c r="AN2570" s="11"/>
      <c r="AO2570" s="11"/>
      <c r="AP2570" s="11"/>
      <c r="AQ2570" s="11"/>
      <c r="AR2570" s="11"/>
      <c r="AS2570" s="11"/>
      <c r="AT2570" s="11"/>
      <c r="AU2570" s="11"/>
      <c r="AV2570" s="11"/>
      <c r="AW2570" s="11"/>
      <c r="AX2570" s="11"/>
      <c r="AY2570" s="11"/>
      <c r="AZ2570" s="11"/>
      <c r="BA2570" s="11"/>
      <c r="BB2570" s="11"/>
      <c r="BC2570" s="11"/>
      <c r="BD2570" s="11"/>
      <c r="BE2570" s="11"/>
      <c r="BF2570" s="11"/>
      <c r="BG2570" s="11"/>
      <c r="BH2570" s="11"/>
      <c r="BI2570" s="11"/>
      <c r="BJ2570" s="11"/>
      <c r="BK2570" s="11"/>
      <c r="BL2570" s="11"/>
      <c r="BM2570" s="11"/>
      <c r="BN2570" s="11"/>
      <c r="BO2570" s="11"/>
      <c r="BP2570" s="11"/>
      <c r="BQ2570" s="11"/>
      <c r="BR2570" s="16" t="str">
        <v>0- Port Costs</v>
      </c>
      <c r="BV2570" s="16" t="str">
        <v>0- Port Value</v>
      </c>
      <c r="BW2570" s="11"/>
      <c r="BX2570" s="16" t="str">
        <v>0</v>
      </c>
    </row>
    <row r="2571" spans="8:76" hidden="1" outlineLevel="1" x14ac:dyDescent="0.3">
      <c r="H2571" s="16" t="str">
        <v>0 - BM Costs</v>
      </c>
      <c r="L2571" s="16" t="str">
        <v>0 - BM Port</v>
      </c>
      <c r="N2571" s="16" t="str">
        <v>0 - Port Assets</v>
      </c>
      <c r="O2571" s="11"/>
      <c r="P2571" s="11"/>
      <c r="Q2571" s="11"/>
      <c r="R2571" s="11"/>
      <c r="S2571" s="11"/>
      <c r="T2571" s="11"/>
      <c r="U2571" s="11"/>
      <c r="V2571" s="11"/>
      <c r="W2571" s="11"/>
      <c r="X2571" s="11"/>
      <c r="Y2571" s="11"/>
      <c r="Z2571" s="11"/>
      <c r="AA2571" s="11"/>
      <c r="AB2571" s="11"/>
      <c r="AC2571" s="11"/>
      <c r="AD2571" s="11"/>
      <c r="AE2571" s="11"/>
      <c r="AF2571" s="11"/>
      <c r="AG2571" s="11"/>
      <c r="AH2571" s="11"/>
      <c r="AI2571" s="11"/>
      <c r="AJ2571" s="11"/>
      <c r="AK2571" s="11"/>
      <c r="AL2571" s="11"/>
      <c r="AM2571" s="11"/>
      <c r="AN2571" s="11"/>
      <c r="AO2571" s="11"/>
      <c r="AP2571" s="11"/>
      <c r="AQ2571" s="11"/>
      <c r="AR2571" s="11"/>
      <c r="AS2571" s="11"/>
      <c r="AT2571" s="11"/>
      <c r="AU2571" s="11"/>
      <c r="AV2571" s="11"/>
      <c r="AW2571" s="11"/>
      <c r="AX2571" s="11"/>
      <c r="AY2571" s="11"/>
      <c r="AZ2571" s="11"/>
      <c r="BA2571" s="11"/>
      <c r="BB2571" s="11"/>
      <c r="BC2571" s="11"/>
      <c r="BD2571" s="11"/>
      <c r="BE2571" s="11"/>
      <c r="BF2571" s="11"/>
      <c r="BG2571" s="11"/>
      <c r="BH2571" s="11"/>
      <c r="BI2571" s="11"/>
      <c r="BJ2571" s="11"/>
      <c r="BK2571" s="11"/>
      <c r="BL2571" s="11"/>
      <c r="BM2571" s="11"/>
      <c r="BN2571" s="11"/>
      <c r="BO2571" s="11"/>
      <c r="BP2571" s="11"/>
      <c r="BQ2571" s="11"/>
      <c r="BR2571" s="16" t="str">
        <v>0- Port Costs</v>
      </c>
      <c r="BV2571" s="16" t="str">
        <v>0- Port Value</v>
      </c>
      <c r="BW2571" s="11"/>
      <c r="BX2571" s="16" t="str">
        <v>0</v>
      </c>
    </row>
    <row r="2572" spans="8:76" hidden="1" outlineLevel="1" x14ac:dyDescent="0.3">
      <c r="H2572" s="16" t="str">
        <v>0 - BM Costs</v>
      </c>
      <c r="L2572" s="16" t="str">
        <v>0 - BM Port</v>
      </c>
      <c r="N2572" s="16" t="str">
        <v>0 - Port Assets</v>
      </c>
      <c r="O2572" s="11"/>
      <c r="P2572" s="11"/>
      <c r="Q2572" s="11"/>
      <c r="R2572" s="11"/>
      <c r="S2572" s="11"/>
      <c r="T2572" s="11"/>
      <c r="U2572" s="11"/>
      <c r="V2572" s="11"/>
      <c r="W2572" s="11"/>
      <c r="X2572" s="11"/>
      <c r="Y2572" s="11"/>
      <c r="Z2572" s="11"/>
      <c r="AA2572" s="11"/>
      <c r="AB2572" s="11"/>
      <c r="AC2572" s="11"/>
      <c r="AD2572" s="11"/>
      <c r="AE2572" s="11"/>
      <c r="AF2572" s="11"/>
      <c r="AG2572" s="11"/>
      <c r="AH2572" s="11"/>
      <c r="AI2572" s="11"/>
      <c r="AJ2572" s="11"/>
      <c r="AK2572" s="11"/>
      <c r="AL2572" s="11"/>
      <c r="AM2572" s="11"/>
      <c r="AN2572" s="11"/>
      <c r="AO2572" s="11"/>
      <c r="AP2572" s="11"/>
      <c r="AQ2572" s="11"/>
      <c r="AR2572" s="11"/>
      <c r="AS2572" s="11"/>
      <c r="AT2572" s="11"/>
      <c r="AU2572" s="11"/>
      <c r="AV2572" s="11"/>
      <c r="AW2572" s="11"/>
      <c r="AX2572" s="11"/>
      <c r="AY2572" s="11"/>
      <c r="AZ2572" s="11"/>
      <c r="BA2572" s="11"/>
      <c r="BB2572" s="11"/>
      <c r="BC2572" s="11"/>
      <c r="BD2572" s="11"/>
      <c r="BE2572" s="11"/>
      <c r="BF2572" s="11"/>
      <c r="BG2572" s="11"/>
      <c r="BH2572" s="11"/>
      <c r="BI2572" s="11"/>
      <c r="BJ2572" s="11"/>
      <c r="BK2572" s="11"/>
      <c r="BL2572" s="11"/>
      <c r="BM2572" s="11"/>
      <c r="BN2572" s="11"/>
      <c r="BO2572" s="11"/>
      <c r="BP2572" s="11"/>
      <c r="BQ2572" s="11"/>
      <c r="BR2572" s="16" t="str">
        <v>0- Port Costs</v>
      </c>
      <c r="BV2572" s="16" t="str">
        <v>0- Port Value</v>
      </c>
      <c r="BW2572" s="11"/>
      <c r="BX2572" s="16" t="str">
        <v>0</v>
      </c>
    </row>
    <row r="2573" spans="8:76" hidden="1" outlineLevel="1" x14ac:dyDescent="0.3">
      <c r="H2573" s="16" t="str">
        <v>0 - BM Costs</v>
      </c>
      <c r="L2573" s="16" t="str">
        <v>0 - BM Port</v>
      </c>
      <c r="N2573" s="16" t="str">
        <v>0 - Port Assets</v>
      </c>
      <c r="O2573" s="11"/>
      <c r="P2573" s="11"/>
      <c r="Q2573" s="11"/>
      <c r="R2573" s="11"/>
      <c r="S2573" s="11"/>
      <c r="T2573" s="11"/>
      <c r="U2573" s="11"/>
      <c r="V2573" s="11"/>
      <c r="W2573" s="11"/>
      <c r="X2573" s="11"/>
      <c r="Y2573" s="11"/>
      <c r="Z2573" s="11"/>
      <c r="AA2573" s="11"/>
      <c r="AB2573" s="11"/>
      <c r="AC2573" s="11"/>
      <c r="AD2573" s="11"/>
      <c r="AE2573" s="11"/>
      <c r="AF2573" s="11"/>
      <c r="AG2573" s="11"/>
      <c r="AH2573" s="11"/>
      <c r="AI2573" s="11"/>
      <c r="AJ2573" s="11"/>
      <c r="AK2573" s="11"/>
      <c r="AL2573" s="11"/>
      <c r="AM2573" s="11"/>
      <c r="AN2573" s="11"/>
      <c r="AO2573" s="11"/>
      <c r="AP2573" s="11"/>
      <c r="AQ2573" s="11"/>
      <c r="AR2573" s="11"/>
      <c r="AS2573" s="11"/>
      <c r="AT2573" s="11"/>
      <c r="AU2573" s="11"/>
      <c r="AV2573" s="11"/>
      <c r="AW2573" s="11"/>
      <c r="AX2573" s="11"/>
      <c r="AY2573" s="11"/>
      <c r="AZ2573" s="11"/>
      <c r="BA2573" s="11"/>
      <c r="BB2573" s="11"/>
      <c r="BC2573" s="11"/>
      <c r="BD2573" s="11"/>
      <c r="BE2573" s="11"/>
      <c r="BF2573" s="11"/>
      <c r="BG2573" s="11"/>
      <c r="BH2573" s="11"/>
      <c r="BI2573" s="11"/>
      <c r="BJ2573" s="11"/>
      <c r="BK2573" s="11"/>
      <c r="BL2573" s="11"/>
      <c r="BM2573" s="11"/>
      <c r="BN2573" s="11"/>
      <c r="BO2573" s="11"/>
      <c r="BP2573" s="11"/>
      <c r="BQ2573" s="11"/>
      <c r="BR2573" s="16" t="str">
        <v>0- Port Costs</v>
      </c>
      <c r="BV2573" s="16" t="str">
        <v>0- Port Value</v>
      </c>
      <c r="BW2573" s="11"/>
      <c r="BX2573" s="16" t="str">
        <v>0</v>
      </c>
    </row>
    <row r="2574" spans="8:76" hidden="1" outlineLevel="1" x14ac:dyDescent="0.3">
      <c r="H2574" s="16" t="str">
        <v>0 - BM Costs</v>
      </c>
      <c r="L2574" s="16" t="str">
        <v>0 - BM Port</v>
      </c>
      <c r="N2574" s="16" t="str">
        <v>0 - Port Assets</v>
      </c>
      <c r="O2574" s="11"/>
      <c r="P2574" s="11"/>
      <c r="Q2574" s="11"/>
      <c r="R2574" s="11"/>
      <c r="S2574" s="11"/>
      <c r="T2574" s="11"/>
      <c r="U2574" s="11"/>
      <c r="V2574" s="11"/>
      <c r="W2574" s="11"/>
      <c r="X2574" s="11"/>
      <c r="Y2574" s="11"/>
      <c r="Z2574" s="11"/>
      <c r="AA2574" s="11"/>
      <c r="AB2574" s="11"/>
      <c r="AC2574" s="11"/>
      <c r="AD2574" s="11"/>
      <c r="AE2574" s="11"/>
      <c r="AF2574" s="11"/>
      <c r="AG2574" s="11"/>
      <c r="AH2574" s="11"/>
      <c r="AI2574" s="11"/>
      <c r="AJ2574" s="11"/>
      <c r="AK2574" s="11"/>
      <c r="AL2574" s="11"/>
      <c r="AM2574" s="11"/>
      <c r="AN2574" s="11"/>
      <c r="AO2574" s="11"/>
      <c r="AP2574" s="11"/>
      <c r="AQ2574" s="11"/>
      <c r="AR2574" s="11"/>
      <c r="AS2574" s="11"/>
      <c r="AT2574" s="11"/>
      <c r="AU2574" s="11"/>
      <c r="AV2574" s="11"/>
      <c r="AW2574" s="11"/>
      <c r="AX2574" s="11"/>
      <c r="AY2574" s="11"/>
      <c r="AZ2574" s="11"/>
      <c r="BA2574" s="11"/>
      <c r="BB2574" s="11"/>
      <c r="BC2574" s="11"/>
      <c r="BD2574" s="11"/>
      <c r="BE2574" s="11"/>
      <c r="BF2574" s="11"/>
      <c r="BG2574" s="11"/>
      <c r="BH2574" s="11"/>
      <c r="BI2574" s="11"/>
      <c r="BJ2574" s="11"/>
      <c r="BK2574" s="11"/>
      <c r="BL2574" s="11"/>
      <c r="BM2574" s="11"/>
      <c r="BN2574" s="11"/>
      <c r="BO2574" s="11"/>
      <c r="BP2574" s="11"/>
      <c r="BQ2574" s="11"/>
      <c r="BR2574" s="16" t="str">
        <v>0- Port Costs</v>
      </c>
      <c r="BV2574" s="16" t="str">
        <v>0- Port Value</v>
      </c>
      <c r="BW2574" s="11"/>
      <c r="BX2574" s="16" t="str">
        <v>0</v>
      </c>
    </row>
    <row r="2575" spans="8:76" hidden="1" outlineLevel="1" x14ac:dyDescent="0.3">
      <c r="H2575" s="16" t="str">
        <v>0 - BM Costs</v>
      </c>
      <c r="L2575" s="16" t="str">
        <v>0 - BM Port</v>
      </c>
      <c r="N2575" s="16" t="str">
        <v>0 - Port Assets</v>
      </c>
      <c r="O2575" s="11"/>
      <c r="P2575" s="11"/>
      <c r="Q2575" s="11"/>
      <c r="R2575" s="11"/>
      <c r="S2575" s="11"/>
      <c r="T2575" s="11"/>
      <c r="U2575" s="11"/>
      <c r="V2575" s="11"/>
      <c r="W2575" s="11"/>
      <c r="X2575" s="11"/>
      <c r="Y2575" s="11"/>
      <c r="Z2575" s="11"/>
      <c r="AA2575" s="11"/>
      <c r="AB2575" s="11"/>
      <c r="AC2575" s="11"/>
      <c r="AD2575" s="11"/>
      <c r="AE2575" s="11"/>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c r="BB2575" s="11"/>
      <c r="BC2575" s="11"/>
      <c r="BD2575" s="11"/>
      <c r="BE2575" s="11"/>
      <c r="BF2575" s="11"/>
      <c r="BG2575" s="11"/>
      <c r="BH2575" s="11"/>
      <c r="BI2575" s="11"/>
      <c r="BJ2575" s="11"/>
      <c r="BK2575" s="11"/>
      <c r="BL2575" s="11"/>
      <c r="BM2575" s="11"/>
      <c r="BN2575" s="11"/>
      <c r="BO2575" s="11"/>
      <c r="BP2575" s="11"/>
      <c r="BQ2575" s="11"/>
      <c r="BR2575" s="16" t="str">
        <v>0- Port Costs</v>
      </c>
      <c r="BV2575" s="16" t="str">
        <v>0- Port Value</v>
      </c>
      <c r="BW2575" s="11"/>
      <c r="BX2575" s="16" t="str">
        <v>0</v>
      </c>
    </row>
    <row r="2576" spans="8:76" hidden="1" outlineLevel="1" x14ac:dyDescent="0.3">
      <c r="H2576" s="16" t="str">
        <v>0 - BM Costs</v>
      </c>
      <c r="L2576" s="16" t="str">
        <v>0 - BM Port</v>
      </c>
      <c r="N2576" s="16" t="str">
        <v>0 - Port Assets</v>
      </c>
      <c r="O2576" s="11"/>
      <c r="P2576" s="11"/>
      <c r="Q2576" s="11"/>
      <c r="R2576" s="11"/>
      <c r="S2576" s="11"/>
      <c r="T2576" s="11"/>
      <c r="U2576" s="11"/>
      <c r="V2576" s="11"/>
      <c r="W2576" s="11"/>
      <c r="X2576" s="11"/>
      <c r="Y2576" s="11"/>
      <c r="Z2576" s="11"/>
      <c r="AA2576" s="11"/>
      <c r="AB2576" s="11"/>
      <c r="AC2576" s="11"/>
      <c r="AD2576" s="11"/>
      <c r="AE2576" s="11"/>
      <c r="AF2576" s="11"/>
      <c r="AG2576" s="11"/>
      <c r="AH2576" s="11"/>
      <c r="AI2576" s="11"/>
      <c r="AJ2576" s="11"/>
      <c r="AK2576" s="11"/>
      <c r="AL2576" s="11"/>
      <c r="AM2576" s="11"/>
      <c r="AN2576" s="11"/>
      <c r="AO2576" s="11"/>
      <c r="AP2576" s="11"/>
      <c r="AQ2576" s="11"/>
      <c r="AR2576" s="11"/>
      <c r="AS2576" s="11"/>
      <c r="AT2576" s="11"/>
      <c r="AU2576" s="11"/>
      <c r="AV2576" s="11"/>
      <c r="AW2576" s="11"/>
      <c r="AX2576" s="11"/>
      <c r="AY2576" s="11"/>
      <c r="AZ2576" s="11"/>
      <c r="BA2576" s="11"/>
      <c r="BB2576" s="11"/>
      <c r="BC2576" s="11"/>
      <c r="BD2576" s="11"/>
      <c r="BE2576" s="11"/>
      <c r="BF2576" s="11"/>
      <c r="BG2576" s="11"/>
      <c r="BH2576" s="11"/>
      <c r="BI2576" s="11"/>
      <c r="BJ2576" s="11"/>
      <c r="BK2576" s="11"/>
      <c r="BL2576" s="11"/>
      <c r="BM2576" s="11"/>
      <c r="BN2576" s="11"/>
      <c r="BO2576" s="11"/>
      <c r="BP2576" s="11"/>
      <c r="BQ2576" s="11"/>
      <c r="BR2576" s="16" t="str">
        <v>0- Port Costs</v>
      </c>
      <c r="BV2576" s="16" t="str">
        <v>0- Port Value</v>
      </c>
      <c r="BW2576" s="11"/>
      <c r="BX2576" s="16" t="str">
        <v>0</v>
      </c>
    </row>
    <row r="2577" spans="8:76" hidden="1" outlineLevel="1" x14ac:dyDescent="0.3">
      <c r="H2577" s="16" t="str">
        <v>0 - BM Costs</v>
      </c>
      <c r="L2577" s="16" t="str">
        <v>0 - BM Port</v>
      </c>
      <c r="N2577" s="16" t="str">
        <v>0 - Port Assets</v>
      </c>
      <c r="O2577" s="11"/>
      <c r="P2577" s="11"/>
      <c r="Q2577" s="11"/>
      <c r="R2577" s="11"/>
      <c r="S2577" s="11"/>
      <c r="T2577" s="11"/>
      <c r="U2577" s="11"/>
      <c r="V2577" s="11"/>
      <c r="W2577" s="11"/>
      <c r="X2577" s="11"/>
      <c r="Y2577" s="11"/>
      <c r="Z2577" s="11"/>
      <c r="AA2577" s="11"/>
      <c r="AB2577" s="11"/>
      <c r="AC2577" s="11"/>
      <c r="AD2577" s="11"/>
      <c r="AE2577" s="11"/>
      <c r="AF2577" s="11"/>
      <c r="AG2577" s="11"/>
      <c r="AH2577" s="11"/>
      <c r="AI2577" s="11"/>
      <c r="AJ2577" s="11"/>
      <c r="AK2577" s="11"/>
      <c r="AL2577" s="11"/>
      <c r="AM2577" s="11"/>
      <c r="AN2577" s="11"/>
      <c r="AO2577" s="11"/>
      <c r="AP2577" s="11"/>
      <c r="AQ2577" s="11"/>
      <c r="AR2577" s="11"/>
      <c r="AS2577" s="11"/>
      <c r="AT2577" s="11"/>
      <c r="AU2577" s="11"/>
      <c r="AV2577" s="11"/>
      <c r="AW2577" s="11"/>
      <c r="AX2577" s="11"/>
      <c r="AY2577" s="11"/>
      <c r="AZ2577" s="11"/>
      <c r="BA2577" s="11"/>
      <c r="BB2577" s="11"/>
      <c r="BC2577" s="11"/>
      <c r="BD2577" s="11"/>
      <c r="BE2577" s="11"/>
      <c r="BF2577" s="11"/>
      <c r="BG2577" s="11"/>
      <c r="BH2577" s="11"/>
      <c r="BI2577" s="11"/>
      <c r="BJ2577" s="11"/>
      <c r="BK2577" s="11"/>
      <c r="BL2577" s="11"/>
      <c r="BM2577" s="11"/>
      <c r="BN2577" s="11"/>
      <c r="BO2577" s="11"/>
      <c r="BP2577" s="11"/>
      <c r="BQ2577" s="11"/>
      <c r="BR2577" s="16" t="str">
        <v>0- Port Costs</v>
      </c>
      <c r="BV2577" s="16" t="str">
        <v>0- Port Value</v>
      </c>
      <c r="BW2577" s="11"/>
      <c r="BX2577" s="16" t="str">
        <v>0</v>
      </c>
    </row>
    <row r="2578" spans="8:76" hidden="1" outlineLevel="1" x14ac:dyDescent="0.3">
      <c r="H2578" s="16" t="str">
        <v>0 - BM Costs</v>
      </c>
      <c r="L2578" s="16" t="str">
        <v>0 - BM Port</v>
      </c>
      <c r="N2578" s="16" t="str">
        <v>0 - Port Assets</v>
      </c>
      <c r="O2578" s="11"/>
      <c r="P2578" s="11"/>
      <c r="Q2578" s="11"/>
      <c r="R2578" s="11"/>
      <c r="S2578" s="11"/>
      <c r="T2578" s="11"/>
      <c r="U2578" s="11"/>
      <c r="V2578" s="11"/>
      <c r="W2578" s="11"/>
      <c r="X2578" s="11"/>
      <c r="Y2578" s="11"/>
      <c r="Z2578" s="11"/>
      <c r="AA2578" s="11"/>
      <c r="AB2578" s="11"/>
      <c r="AC2578" s="11"/>
      <c r="AD2578" s="11"/>
      <c r="AE2578" s="11"/>
      <c r="AF2578" s="11"/>
      <c r="AG2578" s="11"/>
      <c r="AH2578" s="11"/>
      <c r="AI2578" s="11"/>
      <c r="AJ2578" s="11"/>
      <c r="AK2578" s="11"/>
      <c r="AL2578" s="11"/>
      <c r="AM2578" s="11"/>
      <c r="AN2578" s="11"/>
      <c r="AO2578" s="11"/>
      <c r="AP2578" s="11"/>
      <c r="AQ2578" s="11"/>
      <c r="AR2578" s="11"/>
      <c r="AS2578" s="11"/>
      <c r="AT2578" s="11"/>
      <c r="AU2578" s="11"/>
      <c r="AV2578" s="11"/>
      <c r="AW2578" s="11"/>
      <c r="AX2578" s="11"/>
      <c r="AY2578" s="11"/>
      <c r="AZ2578" s="11"/>
      <c r="BA2578" s="11"/>
      <c r="BB2578" s="11"/>
      <c r="BC2578" s="11"/>
      <c r="BD2578" s="11"/>
      <c r="BE2578" s="11"/>
      <c r="BF2578" s="11"/>
      <c r="BG2578" s="11"/>
      <c r="BH2578" s="11"/>
      <c r="BI2578" s="11"/>
      <c r="BJ2578" s="11"/>
      <c r="BK2578" s="11"/>
      <c r="BL2578" s="11"/>
      <c r="BM2578" s="11"/>
      <c r="BN2578" s="11"/>
      <c r="BO2578" s="11"/>
      <c r="BP2578" s="11"/>
      <c r="BQ2578" s="11"/>
      <c r="BR2578" s="16" t="str">
        <v>0- Port Costs</v>
      </c>
      <c r="BV2578" s="16" t="str">
        <v>0- Port Value</v>
      </c>
      <c r="BW2578" s="11"/>
      <c r="BX2578" s="16" t="str">
        <v>0</v>
      </c>
    </row>
    <row r="2579" spans="8:76" hidden="1" outlineLevel="1" x14ac:dyDescent="0.3">
      <c r="H2579" s="16" t="str">
        <v>0 - BM Costs</v>
      </c>
      <c r="L2579" s="16" t="str">
        <v>0 - BM Port</v>
      </c>
      <c r="N2579" s="16" t="str">
        <v>0 - Port Assets</v>
      </c>
      <c r="O2579" s="11"/>
      <c r="P2579" s="11"/>
      <c r="Q2579" s="11"/>
      <c r="R2579" s="11"/>
      <c r="S2579" s="11"/>
      <c r="T2579" s="11"/>
      <c r="U2579" s="11"/>
      <c r="V2579" s="11"/>
      <c r="W2579" s="11"/>
      <c r="X2579" s="11"/>
      <c r="Y2579" s="11"/>
      <c r="Z2579" s="11"/>
      <c r="AA2579" s="11"/>
      <c r="AB2579" s="11"/>
      <c r="AC2579" s="11"/>
      <c r="AD2579" s="11"/>
      <c r="AE2579" s="11"/>
      <c r="AF2579" s="11"/>
      <c r="AG2579" s="11"/>
      <c r="AH2579" s="11"/>
      <c r="AI2579" s="11"/>
      <c r="AJ2579" s="11"/>
      <c r="AK2579" s="11"/>
      <c r="AL2579" s="11"/>
      <c r="AM2579" s="11"/>
      <c r="AN2579" s="11"/>
      <c r="AO2579" s="11"/>
      <c r="AP2579" s="11"/>
      <c r="AQ2579" s="11"/>
      <c r="AR2579" s="11"/>
      <c r="AS2579" s="11"/>
      <c r="AT2579" s="11"/>
      <c r="AU2579" s="11"/>
      <c r="AV2579" s="11"/>
      <c r="AW2579" s="11"/>
      <c r="AX2579" s="11"/>
      <c r="AY2579" s="11"/>
      <c r="AZ2579" s="11"/>
      <c r="BA2579" s="11"/>
      <c r="BB2579" s="11"/>
      <c r="BC2579" s="11"/>
      <c r="BD2579" s="11"/>
      <c r="BE2579" s="11"/>
      <c r="BF2579" s="11"/>
      <c r="BG2579" s="11"/>
      <c r="BH2579" s="11"/>
      <c r="BI2579" s="11"/>
      <c r="BJ2579" s="11"/>
      <c r="BK2579" s="11"/>
      <c r="BL2579" s="11"/>
      <c r="BM2579" s="11"/>
      <c r="BN2579" s="11"/>
      <c r="BO2579" s="11"/>
      <c r="BP2579" s="11"/>
      <c r="BQ2579" s="11"/>
      <c r="BR2579" s="16" t="str">
        <v>0- Port Costs</v>
      </c>
      <c r="BV2579" s="16" t="str">
        <v>0- Port Value</v>
      </c>
      <c r="BW2579" s="11"/>
      <c r="BX2579" s="16" t="str">
        <v>0</v>
      </c>
    </row>
    <row r="2580" spans="8:76" hidden="1" outlineLevel="1" x14ac:dyDescent="0.3">
      <c r="H2580" s="16" t="str">
        <v>0 - BM Costs</v>
      </c>
      <c r="L2580" s="16" t="str">
        <v>0 - BM Port</v>
      </c>
      <c r="N2580" s="16" t="str">
        <v>0 - Port Assets</v>
      </c>
      <c r="O2580" s="11"/>
      <c r="P2580" s="11"/>
      <c r="Q2580" s="11"/>
      <c r="R2580" s="11"/>
      <c r="S2580" s="11"/>
      <c r="T2580" s="11"/>
      <c r="U2580" s="11"/>
      <c r="V2580" s="11"/>
      <c r="W2580" s="11"/>
      <c r="X2580" s="11"/>
      <c r="Y2580" s="11"/>
      <c r="Z2580" s="11"/>
      <c r="AA2580" s="11"/>
      <c r="AB2580" s="11"/>
      <c r="AC2580" s="11"/>
      <c r="AD2580" s="11"/>
      <c r="AE2580" s="11"/>
      <c r="AF2580" s="11"/>
      <c r="AG2580" s="11"/>
      <c r="AH2580" s="11"/>
      <c r="AI2580" s="11"/>
      <c r="AJ2580" s="11"/>
      <c r="AK2580" s="11"/>
      <c r="AL2580" s="11"/>
      <c r="AM2580" s="11"/>
      <c r="AN2580" s="11"/>
      <c r="AO2580" s="11"/>
      <c r="AP2580" s="11"/>
      <c r="AQ2580" s="11"/>
      <c r="AR2580" s="11"/>
      <c r="AS2580" s="11"/>
      <c r="AT2580" s="11"/>
      <c r="AU2580" s="11"/>
      <c r="AV2580" s="11"/>
      <c r="AW2580" s="11"/>
      <c r="AX2580" s="11"/>
      <c r="AY2580" s="11"/>
      <c r="AZ2580" s="11"/>
      <c r="BA2580" s="11"/>
      <c r="BB2580" s="11"/>
      <c r="BC2580" s="11"/>
      <c r="BD2580" s="11"/>
      <c r="BE2580" s="11"/>
      <c r="BF2580" s="11"/>
      <c r="BG2580" s="11"/>
      <c r="BH2580" s="11"/>
      <c r="BI2580" s="11"/>
      <c r="BJ2580" s="11"/>
      <c r="BK2580" s="11"/>
      <c r="BL2580" s="11"/>
      <c r="BM2580" s="11"/>
      <c r="BN2580" s="11"/>
      <c r="BO2580" s="11"/>
      <c r="BP2580" s="11"/>
      <c r="BQ2580" s="11"/>
      <c r="BR2580" s="16" t="str">
        <v>0- Port Costs</v>
      </c>
      <c r="BV2580" s="16" t="str">
        <v>0- Port Value</v>
      </c>
      <c r="BW2580" s="11"/>
      <c r="BX2580" s="16" t="str">
        <v>0</v>
      </c>
    </row>
    <row r="2581" spans="8:76" hidden="1" outlineLevel="1" x14ac:dyDescent="0.3">
      <c r="H2581" s="16" t="str">
        <v>0 - BM Costs</v>
      </c>
      <c r="L2581" s="16" t="str">
        <v>0 - BM Port</v>
      </c>
      <c r="N2581" s="16" t="str">
        <v>0 - Port Assets</v>
      </c>
      <c r="O2581" s="11"/>
      <c r="P2581" s="11"/>
      <c r="Q2581" s="11"/>
      <c r="R2581" s="11"/>
      <c r="S2581" s="11"/>
      <c r="T2581" s="11"/>
      <c r="U2581" s="11"/>
      <c r="V2581" s="11"/>
      <c r="W2581" s="11"/>
      <c r="X2581" s="11"/>
      <c r="Y2581" s="11"/>
      <c r="Z2581" s="11"/>
      <c r="AA2581" s="11"/>
      <c r="AB2581" s="11"/>
      <c r="AC2581" s="11"/>
      <c r="AD2581" s="11"/>
      <c r="AE2581" s="11"/>
      <c r="AF2581" s="11"/>
      <c r="AG2581" s="11"/>
      <c r="AH2581" s="11"/>
      <c r="AI2581" s="11"/>
      <c r="AJ2581" s="11"/>
      <c r="AK2581" s="11"/>
      <c r="AL2581" s="11"/>
      <c r="AM2581" s="11"/>
      <c r="AN2581" s="11"/>
      <c r="AO2581" s="11"/>
      <c r="AP2581" s="11"/>
      <c r="AQ2581" s="11"/>
      <c r="AR2581" s="11"/>
      <c r="AS2581" s="11"/>
      <c r="AT2581" s="11"/>
      <c r="AU2581" s="11"/>
      <c r="AV2581" s="11"/>
      <c r="AW2581" s="11"/>
      <c r="AX2581" s="11"/>
      <c r="AY2581" s="11"/>
      <c r="AZ2581" s="11"/>
      <c r="BA2581" s="11"/>
      <c r="BB2581" s="11"/>
      <c r="BC2581" s="11"/>
      <c r="BD2581" s="11"/>
      <c r="BE2581" s="11"/>
      <c r="BF2581" s="11"/>
      <c r="BG2581" s="11"/>
      <c r="BH2581" s="11"/>
      <c r="BI2581" s="11"/>
      <c r="BJ2581" s="11"/>
      <c r="BK2581" s="11"/>
      <c r="BL2581" s="11"/>
      <c r="BM2581" s="11"/>
      <c r="BN2581" s="11"/>
      <c r="BO2581" s="11"/>
      <c r="BP2581" s="11"/>
      <c r="BQ2581" s="11"/>
      <c r="BR2581" s="16" t="str">
        <v>0- Port Costs</v>
      </c>
      <c r="BV2581" s="16" t="str">
        <v>0- Port Value</v>
      </c>
      <c r="BW2581" s="11"/>
      <c r="BX2581" s="16" t="str">
        <v>0</v>
      </c>
    </row>
    <row r="2582" spans="8:76" hidden="1" outlineLevel="1" x14ac:dyDescent="0.3">
      <c r="H2582" s="16" t="str">
        <v>0 - BM Costs</v>
      </c>
      <c r="L2582" s="16" t="str">
        <v>0 - BM Port</v>
      </c>
      <c r="N2582" s="16" t="str">
        <v>0 - Port Assets</v>
      </c>
      <c r="O2582" s="11"/>
      <c r="P2582" s="11"/>
      <c r="Q2582" s="11"/>
      <c r="R2582" s="11"/>
      <c r="S2582" s="11"/>
      <c r="T2582" s="11"/>
      <c r="U2582" s="11"/>
      <c r="V2582" s="11"/>
      <c r="W2582" s="11"/>
      <c r="X2582" s="11"/>
      <c r="Y2582" s="11"/>
      <c r="Z2582" s="11"/>
      <c r="AA2582" s="11"/>
      <c r="AB2582" s="11"/>
      <c r="AC2582" s="11"/>
      <c r="AD2582" s="11"/>
      <c r="AE2582" s="11"/>
      <c r="AF2582" s="11"/>
      <c r="AG2582" s="11"/>
      <c r="AH2582" s="11"/>
      <c r="AI2582" s="11"/>
      <c r="AJ2582" s="11"/>
      <c r="AK2582" s="11"/>
      <c r="AL2582" s="11"/>
      <c r="AM2582" s="11"/>
      <c r="AN2582" s="11"/>
      <c r="AO2582" s="11"/>
      <c r="AP2582" s="11"/>
      <c r="AQ2582" s="11"/>
      <c r="AR2582" s="11"/>
      <c r="AS2582" s="11"/>
      <c r="AT2582" s="11"/>
      <c r="AU2582" s="11"/>
      <c r="AV2582" s="11"/>
      <c r="AW2582" s="11"/>
      <c r="AX2582" s="11"/>
      <c r="AY2582" s="11"/>
      <c r="AZ2582" s="11"/>
      <c r="BA2582" s="11"/>
      <c r="BB2582" s="11"/>
      <c r="BC2582" s="11"/>
      <c r="BD2582" s="11"/>
      <c r="BE2582" s="11"/>
      <c r="BF2582" s="11"/>
      <c r="BG2582" s="11"/>
      <c r="BH2582" s="11"/>
      <c r="BI2582" s="11"/>
      <c r="BJ2582" s="11"/>
      <c r="BK2582" s="11"/>
      <c r="BL2582" s="11"/>
      <c r="BM2582" s="11"/>
      <c r="BN2582" s="11"/>
      <c r="BO2582" s="11"/>
      <c r="BP2582" s="11"/>
      <c r="BQ2582" s="11"/>
      <c r="BR2582" s="16" t="str">
        <v>0- Port Costs</v>
      </c>
      <c r="BV2582" s="16" t="str">
        <v>0- Port Value</v>
      </c>
      <c r="BW2582" s="11"/>
      <c r="BX2582" s="16" t="str">
        <v>0</v>
      </c>
    </row>
    <row r="2583" spans="8:76" hidden="1" outlineLevel="1" x14ac:dyDescent="0.3">
      <c r="H2583" s="16" t="str">
        <v>0 - BM Costs</v>
      </c>
      <c r="L2583" s="16" t="str">
        <v>0 - BM Port</v>
      </c>
      <c r="N2583" s="16" t="str">
        <v>0 - Port Assets</v>
      </c>
      <c r="O2583" s="11"/>
      <c r="P2583" s="11"/>
      <c r="Q2583" s="11"/>
      <c r="R2583" s="11"/>
      <c r="S2583" s="11"/>
      <c r="T2583" s="11"/>
      <c r="U2583" s="11"/>
      <c r="V2583" s="11"/>
      <c r="W2583" s="11"/>
      <c r="X2583" s="11"/>
      <c r="Y2583" s="11"/>
      <c r="Z2583" s="11"/>
      <c r="AA2583" s="11"/>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c r="BC2583" s="11"/>
      <c r="BD2583" s="11"/>
      <c r="BE2583" s="11"/>
      <c r="BF2583" s="11"/>
      <c r="BG2583" s="11"/>
      <c r="BH2583" s="11"/>
      <c r="BI2583" s="11"/>
      <c r="BJ2583" s="11"/>
      <c r="BK2583" s="11"/>
      <c r="BL2583" s="11"/>
      <c r="BM2583" s="11"/>
      <c r="BN2583" s="11"/>
      <c r="BO2583" s="11"/>
      <c r="BP2583" s="11"/>
      <c r="BQ2583" s="11"/>
      <c r="BR2583" s="16" t="str">
        <v>0- Port Costs</v>
      </c>
      <c r="BV2583" s="16" t="str">
        <v>0- Port Value</v>
      </c>
      <c r="BW2583" s="11"/>
      <c r="BX2583" s="16" t="str">
        <v>0</v>
      </c>
    </row>
    <row r="2584" spans="8:76" hidden="1" outlineLevel="1" x14ac:dyDescent="0.3">
      <c r="H2584" s="16" t="str">
        <v>0 - BM Costs</v>
      </c>
      <c r="L2584" s="16" t="str">
        <v>0 - BM Port</v>
      </c>
      <c r="N2584" s="16" t="str">
        <v>0 - Port Assets</v>
      </c>
      <c r="O2584" s="11"/>
      <c r="P2584" s="11"/>
      <c r="Q2584" s="11"/>
      <c r="R2584" s="11"/>
      <c r="S2584" s="11"/>
      <c r="T2584" s="11"/>
      <c r="U2584" s="11"/>
      <c r="V2584" s="11"/>
      <c r="W2584" s="11"/>
      <c r="X2584" s="11"/>
      <c r="Y2584" s="11"/>
      <c r="Z2584" s="11"/>
      <c r="AA2584" s="11"/>
      <c r="AB2584" s="11"/>
      <c r="AC2584" s="11"/>
      <c r="AD2584" s="11"/>
      <c r="AE2584" s="11"/>
      <c r="AF2584" s="11"/>
      <c r="AG2584" s="11"/>
      <c r="AH2584" s="11"/>
      <c r="AI2584" s="11"/>
      <c r="AJ2584" s="11"/>
      <c r="AK2584" s="11"/>
      <c r="AL2584" s="11"/>
      <c r="AM2584" s="11"/>
      <c r="AN2584" s="11"/>
      <c r="AO2584" s="11"/>
      <c r="AP2584" s="11"/>
      <c r="AQ2584" s="11"/>
      <c r="AR2584" s="11"/>
      <c r="AS2584" s="11"/>
      <c r="AT2584" s="11"/>
      <c r="AU2584" s="11"/>
      <c r="AV2584" s="11"/>
      <c r="AW2584" s="11"/>
      <c r="AX2584" s="11"/>
      <c r="AY2584" s="11"/>
      <c r="AZ2584" s="11"/>
      <c r="BA2584" s="11"/>
      <c r="BB2584" s="11"/>
      <c r="BC2584" s="11"/>
      <c r="BD2584" s="11"/>
      <c r="BE2584" s="11"/>
      <c r="BF2584" s="11"/>
      <c r="BG2584" s="11"/>
      <c r="BH2584" s="11"/>
      <c r="BI2584" s="11"/>
      <c r="BJ2584" s="11"/>
      <c r="BK2584" s="11"/>
      <c r="BL2584" s="11"/>
      <c r="BM2584" s="11"/>
      <c r="BN2584" s="11"/>
      <c r="BO2584" s="11"/>
      <c r="BP2584" s="11"/>
      <c r="BQ2584" s="11"/>
      <c r="BR2584" s="16" t="str">
        <v>0- Port Costs</v>
      </c>
      <c r="BV2584" s="16" t="str">
        <v>0- Port Value</v>
      </c>
      <c r="BW2584" s="11"/>
      <c r="BX2584" s="16" t="str">
        <v>0</v>
      </c>
    </row>
    <row r="2585" spans="8:76" hidden="1" outlineLevel="1" x14ac:dyDescent="0.3">
      <c r="H2585" s="16" t="str">
        <v>0 - BM Costs</v>
      </c>
      <c r="L2585" s="16" t="str">
        <v>0 - BM Port</v>
      </c>
      <c r="N2585" s="16" t="str">
        <v>0 - Port Assets</v>
      </c>
      <c r="O2585" s="11"/>
      <c r="P2585" s="11"/>
      <c r="Q2585" s="11"/>
      <c r="R2585" s="11"/>
      <c r="S2585" s="11"/>
      <c r="T2585" s="11"/>
      <c r="U2585" s="11"/>
      <c r="V2585" s="11"/>
      <c r="W2585" s="11"/>
      <c r="X2585" s="11"/>
      <c r="Y2585" s="11"/>
      <c r="Z2585" s="11"/>
      <c r="AA2585" s="11"/>
      <c r="AB2585" s="11"/>
      <c r="AC2585" s="11"/>
      <c r="AD2585" s="11"/>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c r="BC2585" s="11"/>
      <c r="BD2585" s="11"/>
      <c r="BE2585" s="11"/>
      <c r="BF2585" s="11"/>
      <c r="BG2585" s="11"/>
      <c r="BH2585" s="11"/>
      <c r="BI2585" s="11"/>
      <c r="BJ2585" s="11"/>
      <c r="BK2585" s="11"/>
      <c r="BL2585" s="11"/>
      <c r="BM2585" s="11"/>
      <c r="BN2585" s="11"/>
      <c r="BO2585" s="11"/>
      <c r="BP2585" s="11"/>
      <c r="BQ2585" s="11"/>
      <c r="BR2585" s="16" t="str">
        <v>0- Port Costs</v>
      </c>
      <c r="BV2585" s="16" t="str">
        <v>0- Port Value</v>
      </c>
      <c r="BW2585" s="11"/>
      <c r="BX2585" s="16" t="str">
        <v>0</v>
      </c>
    </row>
    <row r="2586" spans="8:76" hidden="1" outlineLevel="1" x14ac:dyDescent="0.3">
      <c r="H2586" s="16" t="str">
        <v>0 - BM Costs</v>
      </c>
      <c r="L2586" s="16" t="str">
        <v>0 - BM Port</v>
      </c>
      <c r="N2586" s="16" t="str">
        <v>0 - Port Assets</v>
      </c>
      <c r="O2586" s="11"/>
      <c r="P2586" s="11"/>
      <c r="Q2586" s="11"/>
      <c r="R2586" s="11"/>
      <c r="S2586" s="11"/>
      <c r="T2586" s="11"/>
      <c r="U2586" s="11"/>
      <c r="V2586" s="11"/>
      <c r="W2586" s="11"/>
      <c r="X2586" s="11"/>
      <c r="Y2586" s="11"/>
      <c r="Z2586" s="11"/>
      <c r="AA2586" s="11"/>
      <c r="AB2586" s="11"/>
      <c r="AC2586" s="11"/>
      <c r="AD2586" s="11"/>
      <c r="AE2586" s="11"/>
      <c r="AF2586" s="11"/>
      <c r="AG2586" s="11"/>
      <c r="AH2586" s="11"/>
      <c r="AI2586" s="11"/>
      <c r="AJ2586" s="11"/>
      <c r="AK2586" s="11"/>
      <c r="AL2586" s="11"/>
      <c r="AM2586" s="11"/>
      <c r="AN2586" s="11"/>
      <c r="AO2586" s="11"/>
      <c r="AP2586" s="11"/>
      <c r="AQ2586" s="11"/>
      <c r="AR2586" s="11"/>
      <c r="AS2586" s="11"/>
      <c r="AT2586" s="11"/>
      <c r="AU2586" s="11"/>
      <c r="AV2586" s="11"/>
      <c r="AW2586" s="11"/>
      <c r="AX2586" s="11"/>
      <c r="AY2586" s="11"/>
      <c r="AZ2586" s="11"/>
      <c r="BA2586" s="11"/>
      <c r="BB2586" s="11"/>
      <c r="BC2586" s="11"/>
      <c r="BD2586" s="11"/>
      <c r="BE2586" s="11"/>
      <c r="BF2586" s="11"/>
      <c r="BG2586" s="11"/>
      <c r="BH2586" s="11"/>
      <c r="BI2586" s="11"/>
      <c r="BJ2586" s="11"/>
      <c r="BK2586" s="11"/>
      <c r="BL2586" s="11"/>
      <c r="BM2586" s="11"/>
      <c r="BN2586" s="11"/>
      <c r="BO2586" s="11"/>
      <c r="BP2586" s="11"/>
      <c r="BQ2586" s="11"/>
      <c r="BR2586" s="16" t="str">
        <v>0- Port Costs</v>
      </c>
      <c r="BV2586" s="16" t="str">
        <v>0- Port Value</v>
      </c>
      <c r="BW2586" s="11"/>
      <c r="BX2586" s="16" t="str">
        <v>0</v>
      </c>
    </row>
    <row r="2587" spans="8:76" hidden="1" outlineLevel="1" x14ac:dyDescent="0.3">
      <c r="H2587" s="16" t="str">
        <v>0 - BM Costs</v>
      </c>
      <c r="L2587" s="16" t="str">
        <v>0 - BM Port</v>
      </c>
      <c r="N2587" s="16" t="str">
        <v>0 - Port Assets</v>
      </c>
      <c r="O2587" s="11"/>
      <c r="P2587" s="11"/>
      <c r="Q2587" s="11"/>
      <c r="R2587" s="11"/>
      <c r="S2587" s="11"/>
      <c r="T2587" s="11"/>
      <c r="U2587" s="11"/>
      <c r="V2587" s="11"/>
      <c r="W2587" s="11"/>
      <c r="X2587" s="11"/>
      <c r="Y2587" s="11"/>
      <c r="Z2587" s="11"/>
      <c r="AA2587" s="11"/>
      <c r="AB2587" s="11"/>
      <c r="AC2587" s="11"/>
      <c r="AD2587" s="11"/>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c r="BC2587" s="11"/>
      <c r="BD2587" s="11"/>
      <c r="BE2587" s="11"/>
      <c r="BF2587" s="11"/>
      <c r="BG2587" s="11"/>
      <c r="BH2587" s="11"/>
      <c r="BI2587" s="11"/>
      <c r="BJ2587" s="11"/>
      <c r="BK2587" s="11"/>
      <c r="BL2587" s="11"/>
      <c r="BM2587" s="11"/>
      <c r="BN2587" s="11"/>
      <c r="BO2587" s="11"/>
      <c r="BP2587" s="11"/>
      <c r="BQ2587" s="11"/>
      <c r="BR2587" s="16" t="str">
        <v>0- Port Costs</v>
      </c>
      <c r="BV2587" s="16" t="str">
        <v>0- Port Value</v>
      </c>
      <c r="BW2587" s="11"/>
      <c r="BX2587" s="16" t="str">
        <v>0</v>
      </c>
    </row>
    <row r="2588" spans="8:76" hidden="1" outlineLevel="1" x14ac:dyDescent="0.3">
      <c r="H2588" s="16" t="str">
        <v>0 - BM Costs</v>
      </c>
      <c r="L2588" s="16" t="str">
        <v>0 - BM Port</v>
      </c>
      <c r="N2588" s="16" t="str">
        <v>0 - Port Assets</v>
      </c>
      <c r="O2588" s="11"/>
      <c r="P2588" s="11"/>
      <c r="Q2588" s="11"/>
      <c r="R2588" s="11"/>
      <c r="S2588" s="11"/>
      <c r="T2588" s="11"/>
      <c r="U2588" s="11"/>
      <c r="V2588" s="11"/>
      <c r="W2588" s="11"/>
      <c r="X2588" s="11"/>
      <c r="Y2588" s="11"/>
      <c r="Z2588" s="11"/>
      <c r="AA2588" s="11"/>
      <c r="AB2588" s="11"/>
      <c r="AC2588" s="11"/>
      <c r="AD2588" s="11"/>
      <c r="AE2588" s="11"/>
      <c r="AF2588" s="11"/>
      <c r="AG2588" s="11"/>
      <c r="AH2588" s="11"/>
      <c r="AI2588" s="11"/>
      <c r="AJ2588" s="11"/>
      <c r="AK2588" s="11"/>
      <c r="AL2588" s="11"/>
      <c r="AM2588" s="11"/>
      <c r="AN2588" s="11"/>
      <c r="AO2588" s="11"/>
      <c r="AP2588" s="11"/>
      <c r="AQ2588" s="11"/>
      <c r="AR2588" s="11"/>
      <c r="AS2588" s="11"/>
      <c r="AT2588" s="11"/>
      <c r="AU2588" s="11"/>
      <c r="AV2588" s="11"/>
      <c r="AW2588" s="11"/>
      <c r="AX2588" s="11"/>
      <c r="AY2588" s="11"/>
      <c r="AZ2588" s="11"/>
      <c r="BA2588" s="11"/>
      <c r="BB2588" s="11"/>
      <c r="BC2588" s="11"/>
      <c r="BD2588" s="11"/>
      <c r="BE2588" s="11"/>
      <c r="BF2588" s="11"/>
      <c r="BG2588" s="11"/>
      <c r="BH2588" s="11"/>
      <c r="BI2588" s="11"/>
      <c r="BJ2588" s="11"/>
      <c r="BK2588" s="11"/>
      <c r="BL2588" s="11"/>
      <c r="BM2588" s="11"/>
      <c r="BN2588" s="11"/>
      <c r="BO2588" s="11"/>
      <c r="BP2588" s="11"/>
      <c r="BQ2588" s="11"/>
      <c r="BR2588" s="16" t="str">
        <v>0- Port Costs</v>
      </c>
      <c r="BV2588" s="16" t="str">
        <v>0- Port Value</v>
      </c>
      <c r="BW2588" s="11"/>
      <c r="BX2588" s="16" t="str">
        <v>0</v>
      </c>
    </row>
    <row r="2589" spans="8:76" hidden="1" outlineLevel="1" x14ac:dyDescent="0.3">
      <c r="H2589" s="16" t="str">
        <v>0 - BM Costs</v>
      </c>
      <c r="L2589" s="16" t="str">
        <v>0 - BM Port</v>
      </c>
      <c r="N2589" s="16" t="str">
        <v>0 - Port Assets</v>
      </c>
      <c r="O2589" s="11"/>
      <c r="P2589" s="11"/>
      <c r="Q2589" s="11"/>
      <c r="R2589" s="11"/>
      <c r="S2589" s="11"/>
      <c r="T2589" s="11"/>
      <c r="U2589" s="11"/>
      <c r="V2589" s="11"/>
      <c r="W2589" s="11"/>
      <c r="X2589" s="11"/>
      <c r="Y2589" s="11"/>
      <c r="Z2589" s="11"/>
      <c r="AA2589" s="11"/>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c r="BC2589" s="11"/>
      <c r="BD2589" s="11"/>
      <c r="BE2589" s="11"/>
      <c r="BF2589" s="11"/>
      <c r="BG2589" s="11"/>
      <c r="BH2589" s="11"/>
      <c r="BI2589" s="11"/>
      <c r="BJ2589" s="11"/>
      <c r="BK2589" s="11"/>
      <c r="BL2589" s="11"/>
      <c r="BM2589" s="11"/>
      <c r="BN2589" s="11"/>
      <c r="BO2589" s="11"/>
      <c r="BP2589" s="11"/>
      <c r="BQ2589" s="11"/>
      <c r="BR2589" s="16" t="str">
        <v>0- Port Costs</v>
      </c>
      <c r="BV2589" s="16" t="str">
        <v>0- Port Value</v>
      </c>
      <c r="BW2589" s="11"/>
      <c r="BX2589" s="16" t="str">
        <v>0</v>
      </c>
    </row>
    <row r="2590" spans="8:76" hidden="1" outlineLevel="1" x14ac:dyDescent="0.3">
      <c r="H2590" s="16" t="str">
        <v>0 - BM Costs</v>
      </c>
      <c r="L2590" s="16" t="str">
        <v>0 - BM Port</v>
      </c>
      <c r="N2590" s="16" t="str">
        <v>0 - Port Assets</v>
      </c>
      <c r="O2590" s="11"/>
      <c r="P2590" s="11"/>
      <c r="Q2590" s="11"/>
      <c r="R2590" s="11"/>
      <c r="S2590" s="11"/>
      <c r="T2590" s="11"/>
      <c r="U2590" s="11"/>
      <c r="V2590" s="11"/>
      <c r="W2590" s="11"/>
      <c r="X2590" s="11"/>
      <c r="Y2590" s="11"/>
      <c r="Z2590" s="11"/>
      <c r="AA2590" s="11"/>
      <c r="AB2590" s="11"/>
      <c r="AC2590" s="11"/>
      <c r="AD2590" s="11"/>
      <c r="AE2590" s="11"/>
      <c r="AF2590" s="11"/>
      <c r="AG2590" s="11"/>
      <c r="AH2590" s="11"/>
      <c r="AI2590" s="11"/>
      <c r="AJ2590" s="11"/>
      <c r="AK2590" s="11"/>
      <c r="AL2590" s="11"/>
      <c r="AM2590" s="11"/>
      <c r="AN2590" s="11"/>
      <c r="AO2590" s="11"/>
      <c r="AP2590" s="11"/>
      <c r="AQ2590" s="11"/>
      <c r="AR2590" s="11"/>
      <c r="AS2590" s="11"/>
      <c r="AT2590" s="11"/>
      <c r="AU2590" s="11"/>
      <c r="AV2590" s="11"/>
      <c r="AW2590" s="11"/>
      <c r="AX2590" s="11"/>
      <c r="AY2590" s="11"/>
      <c r="AZ2590" s="11"/>
      <c r="BA2590" s="11"/>
      <c r="BB2590" s="11"/>
      <c r="BC2590" s="11"/>
      <c r="BD2590" s="11"/>
      <c r="BE2590" s="11"/>
      <c r="BF2590" s="11"/>
      <c r="BG2590" s="11"/>
      <c r="BH2590" s="11"/>
      <c r="BI2590" s="11"/>
      <c r="BJ2590" s="11"/>
      <c r="BK2590" s="11"/>
      <c r="BL2590" s="11"/>
      <c r="BM2590" s="11"/>
      <c r="BN2590" s="11"/>
      <c r="BO2590" s="11"/>
      <c r="BP2590" s="11"/>
      <c r="BQ2590" s="11"/>
      <c r="BR2590" s="16" t="str">
        <v>0- Port Costs</v>
      </c>
      <c r="BV2590" s="16" t="str">
        <v>0- Port Value</v>
      </c>
      <c r="BW2590" s="11"/>
      <c r="BX2590" s="16" t="str">
        <v>0</v>
      </c>
    </row>
    <row r="2591" spans="8:76" hidden="1" outlineLevel="1" x14ac:dyDescent="0.3">
      <c r="H2591" s="16" t="str">
        <v>0 - BM Costs</v>
      </c>
      <c r="L2591" s="16" t="str">
        <v>0 - BM Port</v>
      </c>
      <c r="N2591" s="16" t="str">
        <v>0 - Port Assets</v>
      </c>
      <c r="O2591" s="11"/>
      <c r="P2591" s="11"/>
      <c r="Q2591" s="11"/>
      <c r="R2591" s="11"/>
      <c r="S2591" s="11"/>
      <c r="T2591" s="11"/>
      <c r="U2591" s="11"/>
      <c r="V2591" s="11"/>
      <c r="W2591" s="11"/>
      <c r="X2591" s="11"/>
      <c r="Y2591" s="11"/>
      <c r="Z2591" s="11"/>
      <c r="AA2591" s="11"/>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c r="BC2591" s="11"/>
      <c r="BD2591" s="11"/>
      <c r="BE2591" s="11"/>
      <c r="BF2591" s="11"/>
      <c r="BG2591" s="11"/>
      <c r="BH2591" s="11"/>
      <c r="BI2591" s="11"/>
      <c r="BJ2591" s="11"/>
      <c r="BK2591" s="11"/>
      <c r="BL2591" s="11"/>
      <c r="BM2591" s="11"/>
      <c r="BN2591" s="11"/>
      <c r="BO2591" s="11"/>
      <c r="BP2591" s="11"/>
      <c r="BQ2591" s="11"/>
      <c r="BR2591" s="16" t="str">
        <v>0- Port Costs</v>
      </c>
      <c r="BV2591" s="16" t="str">
        <v>0- Port Value</v>
      </c>
      <c r="BW2591" s="11"/>
      <c r="BX2591" s="16" t="str">
        <v>0</v>
      </c>
    </row>
    <row r="2592" spans="8:76" hidden="1" outlineLevel="1" x14ac:dyDescent="0.3">
      <c r="H2592" s="16" t="str">
        <v>0 - BM Costs</v>
      </c>
      <c r="L2592" s="16" t="str">
        <v>0 - BM Port</v>
      </c>
      <c r="N2592" s="16" t="str">
        <v>0 - Port Assets</v>
      </c>
      <c r="O2592" s="11"/>
      <c r="P2592" s="11"/>
      <c r="Q2592" s="11"/>
      <c r="R2592" s="11"/>
      <c r="S2592" s="11"/>
      <c r="T2592" s="11"/>
      <c r="U2592" s="11"/>
      <c r="V2592" s="11"/>
      <c r="W2592" s="11"/>
      <c r="X2592" s="11"/>
      <c r="Y2592" s="11"/>
      <c r="Z2592" s="11"/>
      <c r="AA2592" s="11"/>
      <c r="AB2592" s="11"/>
      <c r="AC2592" s="11"/>
      <c r="AD2592" s="11"/>
      <c r="AE2592" s="11"/>
      <c r="AF2592" s="11"/>
      <c r="AG2592" s="11"/>
      <c r="AH2592" s="11"/>
      <c r="AI2592" s="11"/>
      <c r="AJ2592" s="11"/>
      <c r="AK2592" s="11"/>
      <c r="AL2592" s="11"/>
      <c r="AM2592" s="11"/>
      <c r="AN2592" s="11"/>
      <c r="AO2592" s="11"/>
      <c r="AP2592" s="11"/>
      <c r="AQ2592" s="11"/>
      <c r="AR2592" s="11"/>
      <c r="AS2592" s="11"/>
      <c r="AT2592" s="11"/>
      <c r="AU2592" s="11"/>
      <c r="AV2592" s="11"/>
      <c r="AW2592" s="11"/>
      <c r="AX2592" s="11"/>
      <c r="AY2592" s="11"/>
      <c r="AZ2592" s="11"/>
      <c r="BA2592" s="11"/>
      <c r="BB2592" s="11"/>
      <c r="BC2592" s="11"/>
      <c r="BD2592" s="11"/>
      <c r="BE2592" s="11"/>
      <c r="BF2592" s="11"/>
      <c r="BG2592" s="11"/>
      <c r="BH2592" s="11"/>
      <c r="BI2592" s="11"/>
      <c r="BJ2592" s="11"/>
      <c r="BK2592" s="11"/>
      <c r="BL2592" s="11"/>
      <c r="BM2592" s="11"/>
      <c r="BN2592" s="11"/>
      <c r="BO2592" s="11"/>
      <c r="BP2592" s="11"/>
      <c r="BQ2592" s="11"/>
      <c r="BR2592" s="16" t="str">
        <v>0- Port Costs</v>
      </c>
      <c r="BV2592" s="16" t="str">
        <v>0- Port Value</v>
      </c>
      <c r="BW2592" s="11"/>
      <c r="BX2592" s="16" t="str">
        <v>0</v>
      </c>
    </row>
    <row r="2593" spans="8:76" hidden="1" outlineLevel="1" x14ac:dyDescent="0.3">
      <c r="H2593" s="16" t="str">
        <v>0 - BM Costs</v>
      </c>
      <c r="L2593" s="16" t="str">
        <v>0 - BM Port</v>
      </c>
      <c r="N2593" s="16" t="str">
        <v>0 - Port Assets</v>
      </c>
      <c r="O2593" s="11"/>
      <c r="P2593" s="11"/>
      <c r="Q2593" s="11"/>
      <c r="R2593" s="11"/>
      <c r="S2593" s="11"/>
      <c r="T2593" s="11"/>
      <c r="U2593" s="11"/>
      <c r="V2593" s="11"/>
      <c r="W2593" s="11"/>
      <c r="X2593" s="11"/>
      <c r="Y2593" s="11"/>
      <c r="Z2593" s="11"/>
      <c r="AA2593" s="11"/>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c r="BC2593" s="11"/>
      <c r="BD2593" s="11"/>
      <c r="BE2593" s="11"/>
      <c r="BF2593" s="11"/>
      <c r="BG2593" s="11"/>
      <c r="BH2593" s="11"/>
      <c r="BI2593" s="11"/>
      <c r="BJ2593" s="11"/>
      <c r="BK2593" s="11"/>
      <c r="BL2593" s="11"/>
      <c r="BM2593" s="11"/>
      <c r="BN2593" s="11"/>
      <c r="BO2593" s="11"/>
      <c r="BP2593" s="11"/>
      <c r="BQ2593" s="11"/>
      <c r="BR2593" s="16" t="str">
        <v>0- Port Costs</v>
      </c>
      <c r="BV2593" s="16" t="str">
        <v>0- Port Value</v>
      </c>
      <c r="BW2593" s="11"/>
      <c r="BX2593" s="16" t="str">
        <v>0</v>
      </c>
    </row>
    <row r="2594" spans="8:76" hidden="1" outlineLevel="1" x14ac:dyDescent="0.3">
      <c r="H2594" s="16" t="str">
        <v>0 - BM Costs</v>
      </c>
      <c r="L2594" s="16" t="str">
        <v>0 - BM Port</v>
      </c>
      <c r="N2594" s="16" t="str">
        <v>0 - Port Assets</v>
      </c>
      <c r="O2594" s="11"/>
      <c r="P2594" s="11"/>
      <c r="Q2594" s="11"/>
      <c r="R2594" s="11"/>
      <c r="S2594" s="11"/>
      <c r="T2594" s="11"/>
      <c r="U2594" s="11"/>
      <c r="V2594" s="11"/>
      <c r="W2594" s="11"/>
      <c r="X2594" s="11"/>
      <c r="Y2594" s="11"/>
      <c r="Z2594" s="11"/>
      <c r="AA2594" s="11"/>
      <c r="AB2594" s="11"/>
      <c r="AC2594" s="11"/>
      <c r="AD2594" s="11"/>
      <c r="AE2594" s="11"/>
      <c r="AF2594" s="11"/>
      <c r="AG2594" s="11"/>
      <c r="AH2594" s="11"/>
      <c r="AI2594" s="11"/>
      <c r="AJ2594" s="11"/>
      <c r="AK2594" s="11"/>
      <c r="AL2594" s="11"/>
      <c r="AM2594" s="11"/>
      <c r="AN2594" s="11"/>
      <c r="AO2594" s="11"/>
      <c r="AP2594" s="11"/>
      <c r="AQ2594" s="11"/>
      <c r="AR2594" s="11"/>
      <c r="AS2594" s="11"/>
      <c r="AT2594" s="11"/>
      <c r="AU2594" s="11"/>
      <c r="AV2594" s="11"/>
      <c r="AW2594" s="11"/>
      <c r="AX2594" s="11"/>
      <c r="AY2594" s="11"/>
      <c r="AZ2594" s="11"/>
      <c r="BA2594" s="11"/>
      <c r="BB2594" s="11"/>
      <c r="BC2594" s="11"/>
      <c r="BD2594" s="11"/>
      <c r="BE2594" s="11"/>
      <c r="BF2594" s="11"/>
      <c r="BG2594" s="11"/>
      <c r="BH2594" s="11"/>
      <c r="BI2594" s="11"/>
      <c r="BJ2594" s="11"/>
      <c r="BK2594" s="11"/>
      <c r="BL2594" s="11"/>
      <c r="BM2594" s="11"/>
      <c r="BN2594" s="11"/>
      <c r="BO2594" s="11"/>
      <c r="BP2594" s="11"/>
      <c r="BQ2594" s="11"/>
      <c r="BR2594" s="16" t="str">
        <v>0- Port Costs</v>
      </c>
      <c r="BV2594" s="16" t="str">
        <v>0- Port Value</v>
      </c>
      <c r="BW2594" s="11"/>
      <c r="BX2594" s="16" t="str">
        <v>0</v>
      </c>
    </row>
    <row r="2595" spans="8:76" hidden="1" outlineLevel="1" x14ac:dyDescent="0.3">
      <c r="H2595" s="16" t="str">
        <v>0 - BM Costs</v>
      </c>
      <c r="L2595" s="16" t="str">
        <v>0 - BM Port</v>
      </c>
      <c r="N2595" s="16" t="str">
        <v>0 - Port Assets</v>
      </c>
      <c r="O2595" s="11"/>
      <c r="P2595" s="11"/>
      <c r="Q2595" s="11"/>
      <c r="R2595" s="11"/>
      <c r="S2595" s="11"/>
      <c r="T2595" s="11"/>
      <c r="U2595" s="11"/>
      <c r="V2595" s="11"/>
      <c r="W2595" s="11"/>
      <c r="X2595" s="11"/>
      <c r="Y2595" s="11"/>
      <c r="Z2595" s="11"/>
      <c r="AA2595" s="11"/>
      <c r="AB2595" s="11"/>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c r="BC2595" s="11"/>
      <c r="BD2595" s="11"/>
      <c r="BE2595" s="11"/>
      <c r="BF2595" s="11"/>
      <c r="BG2595" s="11"/>
      <c r="BH2595" s="11"/>
      <c r="BI2595" s="11"/>
      <c r="BJ2595" s="11"/>
      <c r="BK2595" s="11"/>
      <c r="BL2595" s="11"/>
      <c r="BM2595" s="11"/>
      <c r="BN2595" s="11"/>
      <c r="BO2595" s="11"/>
      <c r="BP2595" s="11"/>
      <c r="BQ2595" s="11"/>
      <c r="BR2595" s="16" t="str">
        <v>0- Port Costs</v>
      </c>
      <c r="BV2595" s="16" t="str">
        <v>0- Port Value</v>
      </c>
      <c r="BW2595" s="11"/>
      <c r="BX2595" s="16" t="str">
        <v>0</v>
      </c>
    </row>
    <row r="2596" spans="8:76" hidden="1" outlineLevel="1" x14ac:dyDescent="0.3">
      <c r="H2596" s="16" t="str">
        <v>0 - BM Costs</v>
      </c>
      <c r="L2596" s="16" t="str">
        <v>0 - BM Port</v>
      </c>
      <c r="N2596" s="16" t="str">
        <v>0 - Port Assets</v>
      </c>
      <c r="O2596" s="11"/>
      <c r="P2596" s="11"/>
      <c r="Q2596" s="11"/>
      <c r="R2596" s="11"/>
      <c r="S2596" s="11"/>
      <c r="T2596" s="11"/>
      <c r="U2596" s="11"/>
      <c r="V2596" s="11"/>
      <c r="W2596" s="11"/>
      <c r="X2596" s="11"/>
      <c r="Y2596" s="11"/>
      <c r="Z2596" s="11"/>
      <c r="AA2596" s="11"/>
      <c r="AB2596" s="11"/>
      <c r="AC2596" s="11"/>
      <c r="AD2596" s="11"/>
      <c r="AE2596" s="11"/>
      <c r="AF2596" s="11"/>
      <c r="AG2596" s="11"/>
      <c r="AH2596" s="11"/>
      <c r="AI2596" s="11"/>
      <c r="AJ2596" s="11"/>
      <c r="AK2596" s="11"/>
      <c r="AL2596" s="11"/>
      <c r="AM2596" s="11"/>
      <c r="AN2596" s="11"/>
      <c r="AO2596" s="11"/>
      <c r="AP2596" s="11"/>
      <c r="AQ2596" s="11"/>
      <c r="AR2596" s="11"/>
      <c r="AS2596" s="11"/>
      <c r="AT2596" s="11"/>
      <c r="AU2596" s="11"/>
      <c r="AV2596" s="11"/>
      <c r="AW2596" s="11"/>
      <c r="AX2596" s="11"/>
      <c r="AY2596" s="11"/>
      <c r="AZ2596" s="11"/>
      <c r="BA2596" s="11"/>
      <c r="BB2596" s="11"/>
      <c r="BC2596" s="11"/>
      <c r="BD2596" s="11"/>
      <c r="BE2596" s="11"/>
      <c r="BF2596" s="11"/>
      <c r="BG2596" s="11"/>
      <c r="BH2596" s="11"/>
      <c r="BI2596" s="11"/>
      <c r="BJ2596" s="11"/>
      <c r="BK2596" s="11"/>
      <c r="BL2596" s="11"/>
      <c r="BM2596" s="11"/>
      <c r="BN2596" s="11"/>
      <c r="BO2596" s="11"/>
      <c r="BP2596" s="11"/>
      <c r="BQ2596" s="11"/>
      <c r="BR2596" s="16" t="str">
        <v>0- Port Costs</v>
      </c>
      <c r="BV2596" s="16" t="str">
        <v>0- Port Value</v>
      </c>
      <c r="BW2596" s="11"/>
      <c r="BX2596" s="16" t="str">
        <v>0</v>
      </c>
    </row>
    <row r="2597" spans="8:76" hidden="1" outlineLevel="1" x14ac:dyDescent="0.3">
      <c r="H2597" s="16" t="str">
        <v>0 - BM Costs</v>
      </c>
      <c r="L2597" s="16" t="str">
        <v>0 - BM Port</v>
      </c>
      <c r="N2597" s="16" t="str">
        <v>0 - Port Assets</v>
      </c>
      <c r="O2597" s="11"/>
      <c r="P2597" s="11"/>
      <c r="Q2597" s="11"/>
      <c r="R2597" s="11"/>
      <c r="S2597" s="11"/>
      <c r="T2597" s="11"/>
      <c r="U2597" s="11"/>
      <c r="V2597" s="11"/>
      <c r="W2597" s="11"/>
      <c r="X2597" s="11"/>
      <c r="Y2597" s="11"/>
      <c r="Z2597" s="11"/>
      <c r="AA2597" s="11"/>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c r="BC2597" s="11"/>
      <c r="BD2597" s="11"/>
      <c r="BE2597" s="11"/>
      <c r="BF2597" s="11"/>
      <c r="BG2597" s="11"/>
      <c r="BH2597" s="11"/>
      <c r="BI2597" s="11"/>
      <c r="BJ2597" s="11"/>
      <c r="BK2597" s="11"/>
      <c r="BL2597" s="11"/>
      <c r="BM2597" s="11"/>
      <c r="BN2597" s="11"/>
      <c r="BO2597" s="11"/>
      <c r="BP2597" s="11"/>
      <c r="BQ2597" s="11"/>
      <c r="BR2597" s="16" t="str">
        <v>0- Port Costs</v>
      </c>
      <c r="BV2597" s="16" t="str">
        <v>0- Port Value</v>
      </c>
      <c r="BW2597" s="11"/>
      <c r="BX2597" s="16" t="str">
        <v>0</v>
      </c>
    </row>
    <row r="2598" spans="8:76" hidden="1" outlineLevel="1" x14ac:dyDescent="0.3">
      <c r="H2598" s="16" t="str">
        <v>0 - BM Costs</v>
      </c>
      <c r="L2598" s="16" t="str">
        <v>0 - BM Port</v>
      </c>
      <c r="N2598" s="16" t="str">
        <v>0 - Port Assets</v>
      </c>
      <c r="O2598" s="11"/>
      <c r="P2598" s="11"/>
      <c r="Q2598" s="11"/>
      <c r="R2598" s="11"/>
      <c r="S2598" s="11"/>
      <c r="T2598" s="11"/>
      <c r="U2598" s="11"/>
      <c r="V2598" s="11"/>
      <c r="W2598" s="11"/>
      <c r="X2598" s="11"/>
      <c r="Y2598" s="11"/>
      <c r="Z2598" s="11"/>
      <c r="AA2598" s="11"/>
      <c r="AB2598" s="11"/>
      <c r="AC2598" s="11"/>
      <c r="AD2598" s="11"/>
      <c r="AE2598" s="11"/>
      <c r="AF2598" s="11"/>
      <c r="AG2598" s="11"/>
      <c r="AH2598" s="11"/>
      <c r="AI2598" s="11"/>
      <c r="AJ2598" s="11"/>
      <c r="AK2598" s="11"/>
      <c r="AL2598" s="11"/>
      <c r="AM2598" s="11"/>
      <c r="AN2598" s="11"/>
      <c r="AO2598" s="11"/>
      <c r="AP2598" s="11"/>
      <c r="AQ2598" s="11"/>
      <c r="AR2598" s="11"/>
      <c r="AS2598" s="11"/>
      <c r="AT2598" s="11"/>
      <c r="AU2598" s="11"/>
      <c r="AV2598" s="11"/>
      <c r="AW2598" s="11"/>
      <c r="AX2598" s="11"/>
      <c r="AY2598" s="11"/>
      <c r="AZ2598" s="11"/>
      <c r="BA2598" s="11"/>
      <c r="BB2598" s="11"/>
      <c r="BC2598" s="11"/>
      <c r="BD2598" s="11"/>
      <c r="BE2598" s="11"/>
      <c r="BF2598" s="11"/>
      <c r="BG2598" s="11"/>
      <c r="BH2598" s="11"/>
      <c r="BI2598" s="11"/>
      <c r="BJ2598" s="11"/>
      <c r="BK2598" s="11"/>
      <c r="BL2598" s="11"/>
      <c r="BM2598" s="11"/>
      <c r="BN2598" s="11"/>
      <c r="BO2598" s="11"/>
      <c r="BP2598" s="11"/>
      <c r="BQ2598" s="11"/>
      <c r="BR2598" s="16" t="str">
        <v>0- Port Costs</v>
      </c>
      <c r="BV2598" s="16" t="str">
        <v>0- Port Value</v>
      </c>
      <c r="BW2598" s="11"/>
      <c r="BX2598" s="16" t="str">
        <v>0</v>
      </c>
    </row>
    <row r="2599" spans="8:76" hidden="1" outlineLevel="1" x14ac:dyDescent="0.3">
      <c r="H2599" s="16" t="str">
        <v>0 - BM Costs</v>
      </c>
      <c r="L2599" s="16" t="str">
        <v>0 - BM Port</v>
      </c>
      <c r="N2599" s="16" t="str">
        <v>0 - Port Assets</v>
      </c>
      <c r="O2599" s="11"/>
      <c r="P2599" s="11"/>
      <c r="Q2599" s="11"/>
      <c r="R2599" s="11"/>
      <c r="S2599" s="11"/>
      <c r="T2599" s="11"/>
      <c r="U2599" s="11"/>
      <c r="V2599" s="11"/>
      <c r="W2599" s="11"/>
      <c r="X2599" s="11"/>
      <c r="Y2599" s="11"/>
      <c r="Z2599" s="11"/>
      <c r="AA2599" s="11"/>
      <c r="AB2599" s="11"/>
      <c r="AC2599" s="11"/>
      <c r="AD2599" s="11"/>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c r="BC2599" s="11"/>
      <c r="BD2599" s="11"/>
      <c r="BE2599" s="11"/>
      <c r="BF2599" s="11"/>
      <c r="BG2599" s="11"/>
      <c r="BH2599" s="11"/>
      <c r="BI2599" s="11"/>
      <c r="BJ2599" s="11"/>
      <c r="BK2599" s="11"/>
      <c r="BL2599" s="11"/>
      <c r="BM2599" s="11"/>
      <c r="BN2599" s="11"/>
      <c r="BO2599" s="11"/>
      <c r="BP2599" s="11"/>
      <c r="BQ2599" s="11"/>
      <c r="BR2599" s="16" t="str">
        <v>0- Port Costs</v>
      </c>
      <c r="BV2599" s="16" t="str">
        <v>0- Port Value</v>
      </c>
      <c r="BW2599" s="11"/>
      <c r="BX2599" s="16" t="str">
        <v>0</v>
      </c>
    </row>
    <row r="2600" spans="8:76" hidden="1" outlineLevel="1" x14ac:dyDescent="0.3">
      <c r="H2600" s="16" t="str">
        <v>0 - BM Costs</v>
      </c>
      <c r="L2600" s="16" t="str">
        <v>0 - BM Port</v>
      </c>
      <c r="N2600" s="16" t="str">
        <v>0 - Port Assets</v>
      </c>
      <c r="O2600" s="11"/>
      <c r="P2600" s="11"/>
      <c r="Q2600" s="11"/>
      <c r="R2600" s="11"/>
      <c r="S2600" s="11"/>
      <c r="T2600" s="11"/>
      <c r="U2600" s="11"/>
      <c r="V2600" s="11"/>
      <c r="W2600" s="11"/>
      <c r="X2600" s="11"/>
      <c r="Y2600" s="11"/>
      <c r="Z2600" s="11"/>
      <c r="AA2600" s="11"/>
      <c r="AB2600" s="11"/>
      <c r="AC2600" s="11"/>
      <c r="AD2600" s="11"/>
      <c r="AE2600" s="11"/>
      <c r="AF2600" s="11"/>
      <c r="AG2600" s="11"/>
      <c r="AH2600" s="11"/>
      <c r="AI2600" s="11"/>
      <c r="AJ2600" s="11"/>
      <c r="AK2600" s="11"/>
      <c r="AL2600" s="11"/>
      <c r="AM2600" s="11"/>
      <c r="AN2600" s="11"/>
      <c r="AO2600" s="11"/>
      <c r="AP2600" s="11"/>
      <c r="AQ2600" s="11"/>
      <c r="AR2600" s="11"/>
      <c r="AS2600" s="11"/>
      <c r="AT2600" s="11"/>
      <c r="AU2600" s="11"/>
      <c r="AV2600" s="11"/>
      <c r="AW2600" s="11"/>
      <c r="AX2600" s="11"/>
      <c r="AY2600" s="11"/>
      <c r="AZ2600" s="11"/>
      <c r="BA2600" s="11"/>
      <c r="BB2600" s="11"/>
      <c r="BC2600" s="11"/>
      <c r="BD2600" s="11"/>
      <c r="BE2600" s="11"/>
      <c r="BF2600" s="11"/>
      <c r="BG2600" s="11"/>
      <c r="BH2600" s="11"/>
      <c r="BI2600" s="11"/>
      <c r="BJ2600" s="11"/>
      <c r="BK2600" s="11"/>
      <c r="BL2600" s="11"/>
      <c r="BM2600" s="11"/>
      <c r="BN2600" s="11"/>
      <c r="BO2600" s="11"/>
      <c r="BP2600" s="11"/>
      <c r="BQ2600" s="11"/>
      <c r="BR2600" s="16" t="str">
        <v>0- Port Costs</v>
      </c>
      <c r="BV2600" s="16" t="str">
        <v>0- Port Value</v>
      </c>
      <c r="BW2600" s="11"/>
      <c r="BX2600" s="16" t="str">
        <v>0</v>
      </c>
    </row>
    <row r="2601" spans="8:76" hidden="1" outlineLevel="1" x14ac:dyDescent="0.3">
      <c r="H2601" s="16" t="str">
        <v>0 - BM Costs</v>
      </c>
      <c r="L2601" s="16" t="str">
        <v>0 - BM Port</v>
      </c>
      <c r="N2601" s="16" t="str">
        <v>0 - Port Assets</v>
      </c>
      <c r="O2601" s="11"/>
      <c r="P2601" s="11"/>
      <c r="Q2601" s="11"/>
      <c r="R2601" s="11"/>
      <c r="S2601" s="11"/>
      <c r="T2601" s="11"/>
      <c r="U2601" s="11"/>
      <c r="V2601" s="11"/>
      <c r="W2601" s="11"/>
      <c r="X2601" s="11"/>
      <c r="Y2601" s="11"/>
      <c r="Z2601" s="11"/>
      <c r="AA2601" s="11"/>
      <c r="AB2601" s="11"/>
      <c r="AC2601" s="11"/>
      <c r="AD2601" s="11"/>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c r="BC2601" s="11"/>
      <c r="BD2601" s="11"/>
      <c r="BE2601" s="11"/>
      <c r="BF2601" s="11"/>
      <c r="BG2601" s="11"/>
      <c r="BH2601" s="11"/>
      <c r="BI2601" s="11"/>
      <c r="BJ2601" s="11"/>
      <c r="BK2601" s="11"/>
      <c r="BL2601" s="11"/>
      <c r="BM2601" s="11"/>
      <c r="BN2601" s="11"/>
      <c r="BO2601" s="11"/>
      <c r="BP2601" s="11"/>
      <c r="BQ2601" s="11"/>
      <c r="BR2601" s="16" t="str">
        <v>0- Port Costs</v>
      </c>
      <c r="BV2601" s="16" t="str">
        <v>0- Port Value</v>
      </c>
      <c r="BW2601" s="11"/>
      <c r="BX2601" s="16" t="str">
        <v>0</v>
      </c>
    </row>
    <row r="2602" spans="8:76" hidden="1" outlineLevel="1" x14ac:dyDescent="0.3">
      <c r="H2602" s="16" t="str">
        <v>0 - BM Costs</v>
      </c>
      <c r="L2602" s="16" t="str">
        <v>0 - BM Port</v>
      </c>
      <c r="N2602" s="16" t="str">
        <v>0 - Port Assets</v>
      </c>
      <c r="O2602" s="11"/>
      <c r="P2602" s="11"/>
      <c r="Q2602" s="11"/>
      <c r="R2602" s="11"/>
      <c r="S2602" s="11"/>
      <c r="T2602" s="11"/>
      <c r="U2602" s="11"/>
      <c r="V2602" s="11"/>
      <c r="W2602" s="11"/>
      <c r="X2602" s="11"/>
      <c r="Y2602" s="11"/>
      <c r="Z2602" s="11"/>
      <c r="AA2602" s="11"/>
      <c r="AB2602" s="11"/>
      <c r="AC2602" s="11"/>
      <c r="AD2602" s="11"/>
      <c r="AE2602" s="11"/>
      <c r="AF2602" s="11"/>
      <c r="AG2602" s="11"/>
      <c r="AH2602" s="11"/>
      <c r="AI2602" s="11"/>
      <c r="AJ2602" s="11"/>
      <c r="AK2602" s="11"/>
      <c r="AL2602" s="11"/>
      <c r="AM2602" s="11"/>
      <c r="AN2602" s="11"/>
      <c r="AO2602" s="11"/>
      <c r="AP2602" s="11"/>
      <c r="AQ2602" s="11"/>
      <c r="AR2602" s="11"/>
      <c r="AS2602" s="11"/>
      <c r="AT2602" s="11"/>
      <c r="AU2602" s="11"/>
      <c r="AV2602" s="11"/>
      <c r="AW2602" s="11"/>
      <c r="AX2602" s="11"/>
      <c r="AY2602" s="11"/>
      <c r="AZ2602" s="11"/>
      <c r="BA2602" s="11"/>
      <c r="BB2602" s="11"/>
      <c r="BC2602" s="11"/>
      <c r="BD2602" s="11"/>
      <c r="BE2602" s="11"/>
      <c r="BF2602" s="11"/>
      <c r="BG2602" s="11"/>
      <c r="BH2602" s="11"/>
      <c r="BI2602" s="11"/>
      <c r="BJ2602" s="11"/>
      <c r="BK2602" s="11"/>
      <c r="BL2602" s="11"/>
      <c r="BM2602" s="11"/>
      <c r="BN2602" s="11"/>
      <c r="BO2602" s="11"/>
      <c r="BP2602" s="11"/>
      <c r="BQ2602" s="11"/>
      <c r="BR2602" s="16" t="str">
        <v>0- Port Costs</v>
      </c>
      <c r="BV2602" s="16" t="str">
        <v>0- Port Value</v>
      </c>
      <c r="BW2602" s="11"/>
      <c r="BX2602" s="16" t="str">
        <v>0</v>
      </c>
    </row>
    <row r="2603" spans="8:76" hidden="1" outlineLevel="1" x14ac:dyDescent="0.3">
      <c r="H2603" s="16" t="str">
        <v>0 - BM Costs</v>
      </c>
      <c r="L2603" s="16" t="str">
        <v>0 - BM Port</v>
      </c>
      <c r="N2603" s="16" t="str">
        <v>0 - Port Assets</v>
      </c>
      <c r="O2603" s="11"/>
      <c r="P2603" s="11"/>
      <c r="Q2603" s="11"/>
      <c r="R2603" s="11"/>
      <c r="S2603" s="11"/>
      <c r="T2603" s="11"/>
      <c r="U2603" s="11"/>
      <c r="V2603" s="11"/>
      <c r="W2603" s="11"/>
      <c r="X2603" s="11"/>
      <c r="Y2603" s="11"/>
      <c r="Z2603" s="11"/>
      <c r="AA2603" s="11"/>
      <c r="AB2603" s="11"/>
      <c r="AC2603" s="11"/>
      <c r="AD2603" s="11"/>
      <c r="AE2603" s="11"/>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c r="BC2603" s="11"/>
      <c r="BD2603" s="11"/>
      <c r="BE2603" s="11"/>
      <c r="BF2603" s="11"/>
      <c r="BG2603" s="11"/>
      <c r="BH2603" s="11"/>
      <c r="BI2603" s="11"/>
      <c r="BJ2603" s="11"/>
      <c r="BK2603" s="11"/>
      <c r="BL2603" s="11"/>
      <c r="BM2603" s="11"/>
      <c r="BN2603" s="11"/>
      <c r="BO2603" s="11"/>
      <c r="BP2603" s="11"/>
      <c r="BQ2603" s="11"/>
      <c r="BR2603" s="16" t="str">
        <v>0- Port Costs</v>
      </c>
      <c r="BV2603" s="16" t="str">
        <v>0- Port Value</v>
      </c>
      <c r="BW2603" s="11"/>
      <c r="BX2603" s="16" t="str">
        <v>0</v>
      </c>
    </row>
    <row r="2604" spans="8:76" hidden="1" outlineLevel="1" x14ac:dyDescent="0.3">
      <c r="H2604" s="16" t="str">
        <v>0 - BM Costs</v>
      </c>
      <c r="L2604" s="16" t="str">
        <v>0 - BM Port</v>
      </c>
      <c r="N2604" s="16" t="str">
        <v>0 - Port Assets</v>
      </c>
      <c r="O2604" s="11"/>
      <c r="P2604" s="11"/>
      <c r="Q2604" s="11"/>
      <c r="R2604" s="11"/>
      <c r="S2604" s="11"/>
      <c r="T2604" s="11"/>
      <c r="U2604" s="11"/>
      <c r="V2604" s="11"/>
      <c r="W2604" s="11"/>
      <c r="X2604" s="11"/>
      <c r="Y2604" s="11"/>
      <c r="Z2604" s="11"/>
      <c r="AA2604" s="11"/>
      <c r="AB2604" s="11"/>
      <c r="AC2604" s="11"/>
      <c r="AD2604" s="11"/>
      <c r="AE2604" s="11"/>
      <c r="AF2604" s="11"/>
      <c r="AG2604" s="11"/>
      <c r="AH2604" s="11"/>
      <c r="AI2604" s="11"/>
      <c r="AJ2604" s="11"/>
      <c r="AK2604" s="11"/>
      <c r="AL2604" s="11"/>
      <c r="AM2604" s="11"/>
      <c r="AN2604" s="11"/>
      <c r="AO2604" s="11"/>
      <c r="AP2604" s="11"/>
      <c r="AQ2604" s="11"/>
      <c r="AR2604" s="11"/>
      <c r="AS2604" s="11"/>
      <c r="AT2604" s="11"/>
      <c r="AU2604" s="11"/>
      <c r="AV2604" s="11"/>
      <c r="AW2604" s="11"/>
      <c r="AX2604" s="11"/>
      <c r="AY2604" s="11"/>
      <c r="AZ2604" s="11"/>
      <c r="BA2604" s="11"/>
      <c r="BB2604" s="11"/>
      <c r="BC2604" s="11"/>
      <c r="BD2604" s="11"/>
      <c r="BE2604" s="11"/>
      <c r="BF2604" s="11"/>
      <c r="BG2604" s="11"/>
      <c r="BH2604" s="11"/>
      <c r="BI2604" s="11"/>
      <c r="BJ2604" s="11"/>
      <c r="BK2604" s="11"/>
      <c r="BL2604" s="11"/>
      <c r="BM2604" s="11"/>
      <c r="BN2604" s="11"/>
      <c r="BO2604" s="11"/>
      <c r="BP2604" s="11"/>
      <c r="BQ2604" s="11"/>
      <c r="BR2604" s="16" t="str">
        <v>0- Port Costs</v>
      </c>
      <c r="BV2604" s="16" t="str">
        <v>0- Port Value</v>
      </c>
      <c r="BW2604" s="11"/>
      <c r="BX2604" s="16" t="str">
        <v>0</v>
      </c>
    </row>
    <row r="2605" spans="8:76" hidden="1" outlineLevel="1" x14ac:dyDescent="0.3">
      <c r="H2605" s="16" t="str">
        <v>0 - BM Costs</v>
      </c>
      <c r="L2605" s="16" t="str">
        <v>0 - BM Port</v>
      </c>
      <c r="N2605" s="16" t="str">
        <v>0 - Port Assets</v>
      </c>
      <c r="O2605" s="11"/>
      <c r="P2605" s="11"/>
      <c r="Q2605" s="11"/>
      <c r="R2605" s="11"/>
      <c r="S2605" s="11"/>
      <c r="T2605" s="11"/>
      <c r="U2605" s="11"/>
      <c r="V2605" s="11"/>
      <c r="W2605" s="11"/>
      <c r="X2605" s="11"/>
      <c r="Y2605" s="11"/>
      <c r="Z2605" s="11"/>
      <c r="AA2605" s="11"/>
      <c r="AB2605" s="11"/>
      <c r="AC2605" s="11"/>
      <c r="AD2605" s="11"/>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c r="BC2605" s="11"/>
      <c r="BD2605" s="11"/>
      <c r="BE2605" s="11"/>
      <c r="BF2605" s="11"/>
      <c r="BG2605" s="11"/>
      <c r="BH2605" s="11"/>
      <c r="BI2605" s="11"/>
      <c r="BJ2605" s="11"/>
      <c r="BK2605" s="11"/>
      <c r="BL2605" s="11"/>
      <c r="BM2605" s="11"/>
      <c r="BN2605" s="11"/>
      <c r="BO2605" s="11"/>
      <c r="BP2605" s="11"/>
      <c r="BQ2605" s="11"/>
      <c r="BR2605" s="16" t="str">
        <v>0- Port Costs</v>
      </c>
      <c r="BV2605" s="16" t="str">
        <v>0- Port Value</v>
      </c>
      <c r="BW2605" s="11"/>
      <c r="BX2605" s="16" t="str">
        <v>0</v>
      </c>
    </row>
    <row r="2606" spans="8:76" hidden="1" outlineLevel="1" x14ac:dyDescent="0.3">
      <c r="H2606" s="16" t="str">
        <v>0 - BM Costs</v>
      </c>
      <c r="L2606" s="16" t="str">
        <v>0 - BM Port</v>
      </c>
      <c r="N2606" s="16" t="str">
        <v>0 - Port Assets</v>
      </c>
      <c r="O2606" s="11"/>
      <c r="P2606" s="11"/>
      <c r="Q2606" s="11"/>
      <c r="R2606" s="11"/>
      <c r="S2606" s="11"/>
      <c r="T2606" s="11"/>
      <c r="U2606" s="11"/>
      <c r="V2606" s="11"/>
      <c r="W2606" s="11"/>
      <c r="X2606" s="11"/>
      <c r="Y2606" s="11"/>
      <c r="Z2606" s="11"/>
      <c r="AA2606" s="11"/>
      <c r="AB2606" s="11"/>
      <c r="AC2606" s="11"/>
      <c r="AD2606" s="11"/>
      <c r="AE2606" s="11"/>
      <c r="AF2606" s="11"/>
      <c r="AG2606" s="11"/>
      <c r="AH2606" s="11"/>
      <c r="AI2606" s="11"/>
      <c r="AJ2606" s="11"/>
      <c r="AK2606" s="11"/>
      <c r="AL2606" s="11"/>
      <c r="AM2606" s="11"/>
      <c r="AN2606" s="11"/>
      <c r="AO2606" s="11"/>
      <c r="AP2606" s="11"/>
      <c r="AQ2606" s="11"/>
      <c r="AR2606" s="11"/>
      <c r="AS2606" s="11"/>
      <c r="AT2606" s="11"/>
      <c r="AU2606" s="11"/>
      <c r="AV2606" s="11"/>
      <c r="AW2606" s="11"/>
      <c r="AX2606" s="11"/>
      <c r="AY2606" s="11"/>
      <c r="AZ2606" s="11"/>
      <c r="BA2606" s="11"/>
      <c r="BB2606" s="11"/>
      <c r="BC2606" s="11"/>
      <c r="BD2606" s="11"/>
      <c r="BE2606" s="11"/>
      <c r="BF2606" s="11"/>
      <c r="BG2606" s="11"/>
      <c r="BH2606" s="11"/>
      <c r="BI2606" s="11"/>
      <c r="BJ2606" s="11"/>
      <c r="BK2606" s="11"/>
      <c r="BL2606" s="11"/>
      <c r="BM2606" s="11"/>
      <c r="BN2606" s="11"/>
      <c r="BO2606" s="11"/>
      <c r="BP2606" s="11"/>
      <c r="BQ2606" s="11"/>
      <c r="BR2606" s="16" t="str">
        <v>0- Port Costs</v>
      </c>
      <c r="BV2606" s="16" t="str">
        <v>0- Port Value</v>
      </c>
      <c r="BW2606" s="11"/>
      <c r="BX2606" s="16" t="str">
        <v>0</v>
      </c>
    </row>
    <row r="2607" spans="8:76" hidden="1" outlineLevel="1" x14ac:dyDescent="0.3">
      <c r="H2607" s="16" t="str">
        <v>0 - BM Costs</v>
      </c>
      <c r="L2607" s="16" t="str">
        <v>0 - BM Port</v>
      </c>
      <c r="N2607" s="16" t="str">
        <v>0 - Port Assets</v>
      </c>
      <c r="O2607" s="11"/>
      <c r="P2607" s="11"/>
      <c r="Q2607" s="11"/>
      <c r="R2607" s="11"/>
      <c r="S2607" s="11"/>
      <c r="T2607" s="11"/>
      <c r="U2607" s="11"/>
      <c r="V2607" s="11"/>
      <c r="W2607" s="11"/>
      <c r="X2607" s="11"/>
      <c r="Y2607" s="11"/>
      <c r="Z2607" s="11"/>
      <c r="AA2607" s="11"/>
      <c r="AB2607" s="11"/>
      <c r="AC2607" s="11"/>
      <c r="AD2607" s="11"/>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c r="BC2607" s="11"/>
      <c r="BD2607" s="11"/>
      <c r="BE2607" s="11"/>
      <c r="BF2607" s="11"/>
      <c r="BG2607" s="11"/>
      <c r="BH2607" s="11"/>
      <c r="BI2607" s="11"/>
      <c r="BJ2607" s="11"/>
      <c r="BK2607" s="11"/>
      <c r="BL2607" s="11"/>
      <c r="BM2607" s="11"/>
      <c r="BN2607" s="11"/>
      <c r="BO2607" s="11"/>
      <c r="BP2607" s="11"/>
      <c r="BQ2607" s="11"/>
      <c r="BR2607" s="16" t="str">
        <v>0- Port Costs</v>
      </c>
      <c r="BV2607" s="16" t="str">
        <v>0- Port Value</v>
      </c>
      <c r="BW2607" s="11"/>
      <c r="BX2607" s="16" t="str">
        <v>0</v>
      </c>
    </row>
    <row r="2608" spans="8:76" hidden="1" outlineLevel="1" x14ac:dyDescent="0.3">
      <c r="H2608" s="16" t="str">
        <v>0 - BM Costs</v>
      </c>
      <c r="L2608" s="16" t="str">
        <v>0 - BM Port</v>
      </c>
      <c r="N2608" s="16" t="str">
        <v>0 - Port Assets</v>
      </c>
      <c r="O2608" s="11"/>
      <c r="P2608" s="11"/>
      <c r="Q2608" s="11"/>
      <c r="R2608" s="11"/>
      <c r="S2608" s="11"/>
      <c r="T2608" s="11"/>
      <c r="U2608" s="11"/>
      <c r="V2608" s="11"/>
      <c r="W2608" s="11"/>
      <c r="X2608" s="11"/>
      <c r="Y2608" s="11"/>
      <c r="Z2608" s="11"/>
      <c r="AA2608" s="11"/>
      <c r="AB2608" s="11"/>
      <c r="AC2608" s="11"/>
      <c r="AD2608" s="11"/>
      <c r="AE2608" s="11"/>
      <c r="AF2608" s="11"/>
      <c r="AG2608" s="11"/>
      <c r="AH2608" s="11"/>
      <c r="AI2608" s="11"/>
      <c r="AJ2608" s="11"/>
      <c r="AK2608" s="11"/>
      <c r="AL2608" s="11"/>
      <c r="AM2608" s="11"/>
      <c r="AN2608" s="11"/>
      <c r="AO2608" s="11"/>
      <c r="AP2608" s="11"/>
      <c r="AQ2608" s="11"/>
      <c r="AR2608" s="11"/>
      <c r="AS2608" s="11"/>
      <c r="AT2608" s="11"/>
      <c r="AU2608" s="11"/>
      <c r="AV2608" s="11"/>
      <c r="AW2608" s="11"/>
      <c r="AX2608" s="11"/>
      <c r="AY2608" s="11"/>
      <c r="AZ2608" s="11"/>
      <c r="BA2608" s="11"/>
      <c r="BB2608" s="11"/>
      <c r="BC2608" s="11"/>
      <c r="BD2608" s="11"/>
      <c r="BE2608" s="11"/>
      <c r="BF2608" s="11"/>
      <c r="BG2608" s="11"/>
      <c r="BH2608" s="11"/>
      <c r="BI2608" s="11"/>
      <c r="BJ2608" s="11"/>
      <c r="BK2608" s="11"/>
      <c r="BL2608" s="11"/>
      <c r="BM2608" s="11"/>
      <c r="BN2608" s="11"/>
      <c r="BO2608" s="11"/>
      <c r="BP2608" s="11"/>
      <c r="BQ2608" s="11"/>
      <c r="BR2608" s="16" t="str">
        <v>0- Port Costs</v>
      </c>
      <c r="BV2608" s="16" t="str">
        <v>0- Port Value</v>
      </c>
      <c r="BW2608" s="11"/>
      <c r="BX2608" s="16" t="str">
        <v>0</v>
      </c>
    </row>
    <row r="2609" spans="8:76" hidden="1" outlineLevel="1" x14ac:dyDescent="0.3">
      <c r="H2609" s="16" t="str">
        <v>0 - BM Costs</v>
      </c>
      <c r="L2609" s="16" t="str">
        <v>0 - BM Port</v>
      </c>
      <c r="N2609" s="16" t="str">
        <v>0 - Port Assets</v>
      </c>
      <c r="O2609" s="11"/>
      <c r="P2609" s="11"/>
      <c r="Q2609" s="11"/>
      <c r="R2609" s="11"/>
      <c r="S2609" s="11"/>
      <c r="T2609" s="11"/>
      <c r="U2609" s="11"/>
      <c r="V2609" s="11"/>
      <c r="W2609" s="11"/>
      <c r="X2609" s="11"/>
      <c r="Y2609" s="11"/>
      <c r="Z2609" s="11"/>
      <c r="AA2609" s="11"/>
      <c r="AB2609" s="11"/>
      <c r="AC2609" s="11"/>
      <c r="AD2609" s="11"/>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c r="BC2609" s="11"/>
      <c r="BD2609" s="11"/>
      <c r="BE2609" s="11"/>
      <c r="BF2609" s="11"/>
      <c r="BG2609" s="11"/>
      <c r="BH2609" s="11"/>
      <c r="BI2609" s="11"/>
      <c r="BJ2609" s="11"/>
      <c r="BK2609" s="11"/>
      <c r="BL2609" s="11"/>
      <c r="BM2609" s="11"/>
      <c r="BN2609" s="11"/>
      <c r="BO2609" s="11"/>
      <c r="BP2609" s="11"/>
      <c r="BQ2609" s="11"/>
      <c r="BR2609" s="16" t="str">
        <v>0- Port Costs</v>
      </c>
      <c r="BV2609" s="16" t="str">
        <v>0- Port Value</v>
      </c>
      <c r="BW2609" s="11"/>
      <c r="BX2609" s="16" t="str">
        <v>0</v>
      </c>
    </row>
    <row r="2610" spans="8:76" hidden="1" outlineLevel="1" x14ac:dyDescent="0.3">
      <c r="H2610" s="16" t="str">
        <v>0 - BM Costs</v>
      </c>
      <c r="L2610" s="16" t="str">
        <v>0 - BM Port</v>
      </c>
      <c r="N2610" s="16" t="str">
        <v>0 - Port Assets</v>
      </c>
      <c r="O2610" s="11"/>
      <c r="P2610" s="11"/>
      <c r="Q2610" s="11"/>
      <c r="R2610" s="11"/>
      <c r="S2610" s="11"/>
      <c r="T2610" s="11"/>
      <c r="U2610" s="11"/>
      <c r="V2610" s="11"/>
      <c r="W2610" s="11"/>
      <c r="X2610" s="11"/>
      <c r="Y2610" s="11"/>
      <c r="Z2610" s="11"/>
      <c r="AA2610" s="11"/>
      <c r="AB2610" s="11"/>
      <c r="AC2610" s="11"/>
      <c r="AD2610" s="11"/>
      <c r="AE2610" s="11"/>
      <c r="AF2610" s="11"/>
      <c r="AG2610" s="11"/>
      <c r="AH2610" s="11"/>
      <c r="AI2610" s="11"/>
      <c r="AJ2610" s="11"/>
      <c r="AK2610" s="11"/>
      <c r="AL2610" s="11"/>
      <c r="AM2610" s="11"/>
      <c r="AN2610" s="11"/>
      <c r="AO2610" s="11"/>
      <c r="AP2610" s="11"/>
      <c r="AQ2610" s="11"/>
      <c r="AR2610" s="11"/>
      <c r="AS2610" s="11"/>
      <c r="AT2610" s="11"/>
      <c r="AU2610" s="11"/>
      <c r="AV2610" s="11"/>
      <c r="AW2610" s="11"/>
      <c r="AX2610" s="11"/>
      <c r="AY2610" s="11"/>
      <c r="AZ2610" s="11"/>
      <c r="BA2610" s="11"/>
      <c r="BB2610" s="11"/>
      <c r="BC2610" s="11"/>
      <c r="BD2610" s="11"/>
      <c r="BE2610" s="11"/>
      <c r="BF2610" s="11"/>
      <c r="BG2610" s="11"/>
      <c r="BH2610" s="11"/>
      <c r="BI2610" s="11"/>
      <c r="BJ2610" s="11"/>
      <c r="BK2610" s="11"/>
      <c r="BL2610" s="11"/>
      <c r="BM2610" s="11"/>
      <c r="BN2610" s="11"/>
      <c r="BO2610" s="11"/>
      <c r="BP2610" s="11"/>
      <c r="BQ2610" s="11"/>
      <c r="BR2610" s="16" t="str">
        <v>0- Port Costs</v>
      </c>
      <c r="BV2610" s="16" t="str">
        <v>0- Port Value</v>
      </c>
      <c r="BW2610" s="11"/>
      <c r="BX2610" s="16" t="str">
        <v>0</v>
      </c>
    </row>
    <row r="2611" spans="8:76" hidden="1" outlineLevel="1" x14ac:dyDescent="0.3">
      <c r="H2611" s="16" t="str">
        <v>0 - BM Costs</v>
      </c>
      <c r="L2611" s="16" t="str">
        <v>0 - BM Port</v>
      </c>
      <c r="N2611" s="16" t="str">
        <v>0 - Port Assets</v>
      </c>
      <c r="O2611" s="11"/>
      <c r="P2611" s="11"/>
      <c r="Q2611" s="11"/>
      <c r="R2611" s="11"/>
      <c r="S2611" s="11"/>
      <c r="T2611" s="11"/>
      <c r="U2611" s="11"/>
      <c r="V2611" s="11"/>
      <c r="W2611" s="11"/>
      <c r="X2611" s="11"/>
      <c r="Y2611" s="11"/>
      <c r="Z2611" s="11"/>
      <c r="AA2611" s="11"/>
      <c r="AB2611" s="11"/>
      <c r="AC2611" s="11"/>
      <c r="AD2611" s="11"/>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c r="BC2611" s="11"/>
      <c r="BD2611" s="11"/>
      <c r="BE2611" s="11"/>
      <c r="BF2611" s="11"/>
      <c r="BG2611" s="11"/>
      <c r="BH2611" s="11"/>
      <c r="BI2611" s="11"/>
      <c r="BJ2611" s="11"/>
      <c r="BK2611" s="11"/>
      <c r="BL2611" s="11"/>
      <c r="BM2611" s="11"/>
      <c r="BN2611" s="11"/>
      <c r="BO2611" s="11"/>
      <c r="BP2611" s="11"/>
      <c r="BQ2611" s="11"/>
      <c r="BR2611" s="16" t="str">
        <v>0- Port Costs</v>
      </c>
      <c r="BV2611" s="16" t="str">
        <v>0- Port Value</v>
      </c>
      <c r="BW2611" s="11"/>
      <c r="BX2611" s="16" t="str">
        <v>0</v>
      </c>
    </row>
    <row r="2612" spans="8:76" hidden="1" outlineLevel="1" x14ac:dyDescent="0.3">
      <c r="H2612" s="16" t="str">
        <v>0 - BM Costs</v>
      </c>
      <c r="L2612" s="16" t="str">
        <v>0 - BM Port</v>
      </c>
      <c r="N2612" s="16" t="str">
        <v>0 - Port Assets</v>
      </c>
      <c r="O2612" s="11"/>
      <c r="P2612" s="11"/>
      <c r="Q2612" s="11"/>
      <c r="R2612" s="11"/>
      <c r="S2612" s="11"/>
      <c r="T2612" s="11"/>
      <c r="U2612" s="11"/>
      <c r="V2612" s="11"/>
      <c r="W2612" s="11"/>
      <c r="X2612" s="11"/>
      <c r="Y2612" s="11"/>
      <c r="Z2612" s="11"/>
      <c r="AA2612" s="11"/>
      <c r="AB2612" s="11"/>
      <c r="AC2612" s="11"/>
      <c r="AD2612" s="11"/>
      <c r="AE2612" s="11"/>
      <c r="AF2612" s="11"/>
      <c r="AG2612" s="11"/>
      <c r="AH2612" s="11"/>
      <c r="AI2612" s="11"/>
      <c r="AJ2612" s="11"/>
      <c r="AK2612" s="11"/>
      <c r="AL2612" s="11"/>
      <c r="AM2612" s="11"/>
      <c r="AN2612" s="11"/>
      <c r="AO2612" s="11"/>
      <c r="AP2612" s="11"/>
      <c r="AQ2612" s="11"/>
      <c r="AR2612" s="11"/>
      <c r="AS2612" s="11"/>
      <c r="AT2612" s="11"/>
      <c r="AU2612" s="11"/>
      <c r="AV2612" s="11"/>
      <c r="AW2612" s="11"/>
      <c r="AX2612" s="11"/>
      <c r="AY2612" s="11"/>
      <c r="AZ2612" s="11"/>
      <c r="BA2612" s="11"/>
      <c r="BB2612" s="11"/>
      <c r="BC2612" s="11"/>
      <c r="BD2612" s="11"/>
      <c r="BE2612" s="11"/>
      <c r="BF2612" s="11"/>
      <c r="BG2612" s="11"/>
      <c r="BH2612" s="11"/>
      <c r="BI2612" s="11"/>
      <c r="BJ2612" s="11"/>
      <c r="BK2612" s="11"/>
      <c r="BL2612" s="11"/>
      <c r="BM2612" s="11"/>
      <c r="BN2612" s="11"/>
      <c r="BO2612" s="11"/>
      <c r="BP2612" s="11"/>
      <c r="BQ2612" s="11"/>
      <c r="BR2612" s="16" t="str">
        <v>0- Port Costs</v>
      </c>
      <c r="BV2612" s="16" t="str">
        <v>0- Port Value</v>
      </c>
      <c r="BW2612" s="11"/>
      <c r="BX2612" s="16" t="str">
        <v>0</v>
      </c>
    </row>
    <row r="2613" spans="8:76" hidden="1" outlineLevel="1" x14ac:dyDescent="0.3">
      <c r="H2613" s="16" t="str">
        <v>0 - BM Costs</v>
      </c>
      <c r="L2613" s="16" t="str">
        <v>0 - BM Port</v>
      </c>
      <c r="N2613" s="16" t="str">
        <v>0 - Port Assets</v>
      </c>
      <c r="O2613" s="11"/>
      <c r="P2613" s="11"/>
      <c r="Q2613" s="11"/>
      <c r="R2613" s="11"/>
      <c r="S2613" s="11"/>
      <c r="T2613" s="11"/>
      <c r="U2613" s="11"/>
      <c r="V2613" s="11"/>
      <c r="W2613" s="11"/>
      <c r="X2613" s="11"/>
      <c r="Y2613" s="11"/>
      <c r="Z2613" s="11"/>
      <c r="AA2613" s="11"/>
      <c r="AB2613" s="11"/>
      <c r="AC2613" s="11"/>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c r="BC2613" s="11"/>
      <c r="BD2613" s="11"/>
      <c r="BE2613" s="11"/>
      <c r="BF2613" s="11"/>
      <c r="BG2613" s="11"/>
      <c r="BH2613" s="11"/>
      <c r="BI2613" s="11"/>
      <c r="BJ2613" s="11"/>
      <c r="BK2613" s="11"/>
      <c r="BL2613" s="11"/>
      <c r="BM2613" s="11"/>
      <c r="BN2613" s="11"/>
      <c r="BO2613" s="11"/>
      <c r="BP2613" s="11"/>
      <c r="BQ2613" s="11"/>
      <c r="BR2613" s="16" t="str">
        <v>0- Port Costs</v>
      </c>
      <c r="BV2613" s="16" t="str">
        <v>0- Port Value</v>
      </c>
      <c r="BW2613" s="11"/>
      <c r="BX2613" s="16" t="str">
        <v>0</v>
      </c>
    </row>
    <row r="2614" spans="8:76" hidden="1" outlineLevel="1" x14ac:dyDescent="0.3">
      <c r="H2614" s="16" t="str">
        <v>0 - BM Costs</v>
      </c>
      <c r="L2614" s="16" t="str">
        <v>0 - BM Port</v>
      </c>
      <c r="N2614" s="16" t="str">
        <v>0 - Port Assets</v>
      </c>
      <c r="O2614" s="11"/>
      <c r="P2614" s="11"/>
      <c r="Q2614" s="11"/>
      <c r="R2614" s="11"/>
      <c r="S2614" s="11"/>
      <c r="T2614" s="11"/>
      <c r="U2614" s="11"/>
      <c r="V2614" s="11"/>
      <c r="W2614" s="11"/>
      <c r="X2614" s="11"/>
      <c r="Y2614" s="11"/>
      <c r="Z2614" s="11"/>
      <c r="AA2614" s="11"/>
      <c r="AB2614" s="11"/>
      <c r="AC2614" s="11"/>
      <c r="AD2614" s="11"/>
      <c r="AE2614" s="11"/>
      <c r="AF2614" s="11"/>
      <c r="AG2614" s="11"/>
      <c r="AH2614" s="11"/>
      <c r="AI2614" s="11"/>
      <c r="AJ2614" s="11"/>
      <c r="AK2614" s="11"/>
      <c r="AL2614" s="11"/>
      <c r="AM2614" s="11"/>
      <c r="AN2614" s="11"/>
      <c r="AO2614" s="11"/>
      <c r="AP2614" s="11"/>
      <c r="AQ2614" s="11"/>
      <c r="AR2614" s="11"/>
      <c r="AS2614" s="11"/>
      <c r="AT2614" s="11"/>
      <c r="AU2614" s="11"/>
      <c r="AV2614" s="11"/>
      <c r="AW2614" s="11"/>
      <c r="AX2614" s="11"/>
      <c r="AY2614" s="11"/>
      <c r="AZ2614" s="11"/>
      <c r="BA2614" s="11"/>
      <c r="BB2614" s="11"/>
      <c r="BC2614" s="11"/>
      <c r="BD2614" s="11"/>
      <c r="BE2614" s="11"/>
      <c r="BF2614" s="11"/>
      <c r="BG2614" s="11"/>
      <c r="BH2614" s="11"/>
      <c r="BI2614" s="11"/>
      <c r="BJ2614" s="11"/>
      <c r="BK2614" s="11"/>
      <c r="BL2614" s="11"/>
      <c r="BM2614" s="11"/>
      <c r="BN2614" s="11"/>
      <c r="BO2614" s="11"/>
      <c r="BP2614" s="11"/>
      <c r="BQ2614" s="11"/>
      <c r="BR2614" s="16" t="str">
        <v>0- Port Costs</v>
      </c>
      <c r="BV2614" s="16" t="str">
        <v>0- Port Value</v>
      </c>
      <c r="BW2614" s="11"/>
      <c r="BX2614" s="16" t="str">
        <v>0</v>
      </c>
    </row>
    <row r="2615" spans="8:76" hidden="1" outlineLevel="1" x14ac:dyDescent="0.3">
      <c r="H2615" s="16" t="str">
        <v>0 - BM Costs</v>
      </c>
      <c r="L2615" s="16" t="str">
        <v>0 - BM Port</v>
      </c>
      <c r="N2615" s="16" t="str">
        <v>0 - Port Assets</v>
      </c>
      <c r="O2615" s="11"/>
      <c r="P2615" s="11"/>
      <c r="Q2615" s="11"/>
      <c r="R2615" s="11"/>
      <c r="S2615" s="11"/>
      <c r="T2615" s="11"/>
      <c r="U2615" s="11"/>
      <c r="V2615" s="11"/>
      <c r="W2615" s="11"/>
      <c r="X2615" s="11"/>
      <c r="Y2615" s="11"/>
      <c r="Z2615" s="11"/>
      <c r="AA2615" s="11"/>
      <c r="AB2615" s="11"/>
      <c r="AC2615" s="11"/>
      <c r="AD2615" s="11"/>
      <c r="AE2615" s="11"/>
      <c r="AF2615" s="11"/>
      <c r="AG2615" s="11"/>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c r="BC2615" s="11"/>
      <c r="BD2615" s="11"/>
      <c r="BE2615" s="11"/>
      <c r="BF2615" s="11"/>
      <c r="BG2615" s="11"/>
      <c r="BH2615" s="11"/>
      <c r="BI2615" s="11"/>
      <c r="BJ2615" s="11"/>
      <c r="BK2615" s="11"/>
      <c r="BL2615" s="11"/>
      <c r="BM2615" s="11"/>
      <c r="BN2615" s="11"/>
      <c r="BO2615" s="11"/>
      <c r="BP2615" s="11"/>
      <c r="BQ2615" s="11"/>
      <c r="BR2615" s="16" t="str">
        <v>0- Port Costs</v>
      </c>
      <c r="BV2615" s="16" t="str">
        <v>0- Port Value</v>
      </c>
      <c r="BW2615" s="11"/>
      <c r="BX2615" s="16" t="str">
        <v>0</v>
      </c>
    </row>
    <row r="2616" spans="8:76" hidden="1" outlineLevel="1" x14ac:dyDescent="0.3">
      <c r="H2616" s="16" t="str">
        <v>0 - BM Costs</v>
      </c>
      <c r="L2616" s="16" t="str">
        <v>0 - BM Port</v>
      </c>
      <c r="N2616" s="16" t="str">
        <v>0 - Port Assets</v>
      </c>
      <c r="O2616" s="11"/>
      <c r="P2616" s="11"/>
      <c r="Q2616" s="11"/>
      <c r="R2616" s="11"/>
      <c r="S2616" s="11"/>
      <c r="T2616" s="11"/>
      <c r="U2616" s="11"/>
      <c r="V2616" s="11"/>
      <c r="W2616" s="11"/>
      <c r="X2616" s="11"/>
      <c r="Y2616" s="11"/>
      <c r="Z2616" s="11"/>
      <c r="AA2616" s="11"/>
      <c r="AB2616" s="11"/>
      <c r="AC2616" s="11"/>
      <c r="AD2616" s="11"/>
      <c r="AE2616" s="11"/>
      <c r="AF2616" s="11"/>
      <c r="AG2616" s="11"/>
      <c r="AH2616" s="11"/>
      <c r="AI2616" s="11"/>
      <c r="AJ2616" s="11"/>
      <c r="AK2616" s="11"/>
      <c r="AL2616" s="11"/>
      <c r="AM2616" s="11"/>
      <c r="AN2616" s="11"/>
      <c r="AO2616" s="11"/>
      <c r="AP2616" s="11"/>
      <c r="AQ2616" s="11"/>
      <c r="AR2616" s="11"/>
      <c r="AS2616" s="11"/>
      <c r="AT2616" s="11"/>
      <c r="AU2616" s="11"/>
      <c r="AV2616" s="11"/>
      <c r="AW2616" s="11"/>
      <c r="AX2616" s="11"/>
      <c r="AY2616" s="11"/>
      <c r="AZ2616" s="11"/>
      <c r="BA2616" s="11"/>
      <c r="BB2616" s="11"/>
      <c r="BC2616" s="11"/>
      <c r="BD2616" s="11"/>
      <c r="BE2616" s="11"/>
      <c r="BF2616" s="11"/>
      <c r="BG2616" s="11"/>
      <c r="BH2616" s="11"/>
      <c r="BI2616" s="11"/>
      <c r="BJ2616" s="11"/>
      <c r="BK2616" s="11"/>
      <c r="BL2616" s="11"/>
      <c r="BM2616" s="11"/>
      <c r="BN2616" s="11"/>
      <c r="BO2616" s="11"/>
      <c r="BP2616" s="11"/>
      <c r="BQ2616" s="11"/>
      <c r="BR2616" s="16" t="str">
        <v>0- Port Costs</v>
      </c>
      <c r="BV2616" s="16" t="str">
        <v>0- Port Value</v>
      </c>
      <c r="BW2616" s="11"/>
      <c r="BX2616" s="16" t="str">
        <v>0</v>
      </c>
    </row>
    <row r="2617" spans="8:76" hidden="1" outlineLevel="1" x14ac:dyDescent="0.3">
      <c r="H2617" s="16" t="str">
        <v>0 - BM Costs</v>
      </c>
      <c r="L2617" s="16" t="str">
        <v>0 - BM Port</v>
      </c>
      <c r="N2617" s="16" t="str">
        <v>0 - Port Assets</v>
      </c>
      <c r="O2617" s="11"/>
      <c r="P2617" s="11"/>
      <c r="Q2617" s="11"/>
      <c r="R2617" s="11"/>
      <c r="S2617" s="11"/>
      <c r="T2617" s="11"/>
      <c r="U2617" s="11"/>
      <c r="V2617" s="11"/>
      <c r="W2617" s="11"/>
      <c r="X2617" s="11"/>
      <c r="Y2617" s="11"/>
      <c r="Z2617" s="11"/>
      <c r="AA2617" s="11"/>
      <c r="AB2617" s="11"/>
      <c r="AC2617" s="11"/>
      <c r="AD2617" s="11"/>
      <c r="AE2617" s="11"/>
      <c r="AF2617" s="11"/>
      <c r="AG2617" s="11"/>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c r="BC2617" s="11"/>
      <c r="BD2617" s="11"/>
      <c r="BE2617" s="11"/>
      <c r="BF2617" s="11"/>
      <c r="BG2617" s="11"/>
      <c r="BH2617" s="11"/>
      <c r="BI2617" s="11"/>
      <c r="BJ2617" s="11"/>
      <c r="BK2617" s="11"/>
      <c r="BL2617" s="11"/>
      <c r="BM2617" s="11"/>
      <c r="BN2617" s="11"/>
      <c r="BO2617" s="11"/>
      <c r="BP2617" s="11"/>
      <c r="BQ2617" s="11"/>
      <c r="BR2617" s="16" t="str">
        <v>0- Port Costs</v>
      </c>
      <c r="BV2617" s="16" t="str">
        <v>0- Port Value</v>
      </c>
      <c r="BW2617" s="11"/>
      <c r="BX2617" s="16" t="str">
        <v>0</v>
      </c>
    </row>
    <row r="2618" spans="8:76" hidden="1" outlineLevel="1" x14ac:dyDescent="0.3">
      <c r="H2618" s="16" t="str">
        <v>0 - BM Costs</v>
      </c>
      <c r="L2618" s="16" t="str">
        <v>0 - BM Port</v>
      </c>
      <c r="N2618" s="16" t="str">
        <v>0 - Port Assets</v>
      </c>
      <c r="O2618" s="11"/>
      <c r="P2618" s="11"/>
      <c r="Q2618" s="11"/>
      <c r="R2618" s="11"/>
      <c r="S2618" s="11"/>
      <c r="T2618" s="11"/>
      <c r="U2618" s="11"/>
      <c r="V2618" s="11"/>
      <c r="W2618" s="11"/>
      <c r="X2618" s="11"/>
      <c r="Y2618" s="11"/>
      <c r="Z2618" s="11"/>
      <c r="AA2618" s="11"/>
      <c r="AB2618" s="11"/>
      <c r="AC2618" s="11"/>
      <c r="AD2618" s="11"/>
      <c r="AE2618" s="11"/>
      <c r="AF2618" s="11"/>
      <c r="AG2618" s="11"/>
      <c r="AH2618" s="11"/>
      <c r="AI2618" s="11"/>
      <c r="AJ2618" s="11"/>
      <c r="AK2618" s="11"/>
      <c r="AL2618" s="11"/>
      <c r="AM2618" s="11"/>
      <c r="AN2618" s="11"/>
      <c r="AO2618" s="11"/>
      <c r="AP2618" s="11"/>
      <c r="AQ2618" s="11"/>
      <c r="AR2618" s="11"/>
      <c r="AS2618" s="11"/>
      <c r="AT2618" s="11"/>
      <c r="AU2618" s="11"/>
      <c r="AV2618" s="11"/>
      <c r="AW2618" s="11"/>
      <c r="AX2618" s="11"/>
      <c r="AY2618" s="11"/>
      <c r="AZ2618" s="11"/>
      <c r="BA2618" s="11"/>
      <c r="BB2618" s="11"/>
      <c r="BC2618" s="11"/>
      <c r="BD2618" s="11"/>
      <c r="BE2618" s="11"/>
      <c r="BF2618" s="11"/>
      <c r="BG2618" s="11"/>
      <c r="BH2618" s="11"/>
      <c r="BI2618" s="11"/>
      <c r="BJ2618" s="11"/>
      <c r="BK2618" s="11"/>
      <c r="BL2618" s="11"/>
      <c r="BM2618" s="11"/>
      <c r="BN2618" s="11"/>
      <c r="BO2618" s="11"/>
      <c r="BP2618" s="11"/>
      <c r="BQ2618" s="11"/>
      <c r="BR2618" s="16" t="str">
        <v>0- Port Costs</v>
      </c>
      <c r="BV2618" s="16" t="str">
        <v>0- Port Value</v>
      </c>
      <c r="BW2618" s="11"/>
      <c r="BX2618" s="16" t="str">
        <v>0</v>
      </c>
    </row>
    <row r="2619" spans="8:76" hidden="1" outlineLevel="1" x14ac:dyDescent="0.3">
      <c r="H2619" s="16" t="str">
        <v>0 - BM Costs</v>
      </c>
      <c r="L2619" s="16" t="str">
        <v>0 - BM Port</v>
      </c>
      <c r="N2619" s="16" t="str">
        <v>0 - Port Assets</v>
      </c>
      <c r="O2619" s="11"/>
      <c r="P2619" s="11"/>
      <c r="Q2619" s="11"/>
      <c r="R2619" s="11"/>
      <c r="S2619" s="11"/>
      <c r="T2619" s="11"/>
      <c r="U2619" s="11"/>
      <c r="V2619" s="11"/>
      <c r="W2619" s="11"/>
      <c r="X2619" s="11"/>
      <c r="Y2619" s="11"/>
      <c r="Z2619" s="11"/>
      <c r="AA2619" s="11"/>
      <c r="AB2619" s="11"/>
      <c r="AC2619" s="11"/>
      <c r="AD2619" s="11"/>
      <c r="AE2619" s="11"/>
      <c r="AF2619" s="11"/>
      <c r="AG2619" s="11"/>
      <c r="AH2619" s="11"/>
      <c r="AI2619" s="11"/>
      <c r="AJ2619" s="11"/>
      <c r="AK2619" s="11"/>
      <c r="AL2619" s="11"/>
      <c r="AM2619" s="11"/>
      <c r="AN2619" s="11"/>
      <c r="AO2619" s="11"/>
      <c r="AP2619" s="11"/>
      <c r="AQ2619" s="11"/>
      <c r="AR2619" s="11"/>
      <c r="AS2619" s="11"/>
      <c r="AT2619" s="11"/>
      <c r="AU2619" s="11"/>
      <c r="AV2619" s="11"/>
      <c r="AW2619" s="11"/>
      <c r="AX2619" s="11"/>
      <c r="AY2619" s="11"/>
      <c r="AZ2619" s="11"/>
      <c r="BA2619" s="11"/>
      <c r="BB2619" s="11"/>
      <c r="BC2619" s="11"/>
      <c r="BD2619" s="11"/>
      <c r="BE2619" s="11"/>
      <c r="BF2619" s="11"/>
      <c r="BG2619" s="11"/>
      <c r="BH2619" s="11"/>
      <c r="BI2619" s="11"/>
      <c r="BJ2619" s="11"/>
      <c r="BK2619" s="11"/>
      <c r="BL2619" s="11"/>
      <c r="BM2619" s="11"/>
      <c r="BN2619" s="11"/>
      <c r="BO2619" s="11"/>
      <c r="BP2619" s="11"/>
      <c r="BQ2619" s="11"/>
      <c r="BR2619" s="16" t="str">
        <v>0- Port Costs</v>
      </c>
      <c r="BV2619" s="16" t="str">
        <v>0- Port Value</v>
      </c>
      <c r="BW2619" s="11"/>
      <c r="BX2619" s="16" t="str">
        <v>0</v>
      </c>
    </row>
    <row r="2620" spans="8:76" hidden="1" outlineLevel="1" x14ac:dyDescent="0.3">
      <c r="H2620" s="16" t="str">
        <v>0 - BM Costs</v>
      </c>
      <c r="L2620" s="16" t="str">
        <v>0 - BM Port</v>
      </c>
      <c r="N2620" s="16" t="str">
        <v>0 - Port Assets</v>
      </c>
      <c r="O2620" s="11"/>
      <c r="P2620" s="11"/>
      <c r="Q2620" s="11"/>
      <c r="R2620" s="11"/>
      <c r="S2620" s="11"/>
      <c r="T2620" s="11"/>
      <c r="U2620" s="11"/>
      <c r="V2620" s="11"/>
      <c r="W2620" s="11"/>
      <c r="X2620" s="11"/>
      <c r="Y2620" s="11"/>
      <c r="Z2620" s="11"/>
      <c r="AA2620" s="11"/>
      <c r="AB2620" s="11"/>
      <c r="AC2620" s="11"/>
      <c r="AD2620" s="11"/>
      <c r="AE2620" s="11"/>
      <c r="AF2620" s="11"/>
      <c r="AG2620" s="11"/>
      <c r="AH2620" s="11"/>
      <c r="AI2620" s="11"/>
      <c r="AJ2620" s="11"/>
      <c r="AK2620" s="11"/>
      <c r="AL2620" s="11"/>
      <c r="AM2620" s="11"/>
      <c r="AN2620" s="11"/>
      <c r="AO2620" s="11"/>
      <c r="AP2620" s="11"/>
      <c r="AQ2620" s="11"/>
      <c r="AR2620" s="11"/>
      <c r="AS2620" s="11"/>
      <c r="AT2620" s="11"/>
      <c r="AU2620" s="11"/>
      <c r="AV2620" s="11"/>
      <c r="AW2620" s="11"/>
      <c r="AX2620" s="11"/>
      <c r="AY2620" s="11"/>
      <c r="AZ2620" s="11"/>
      <c r="BA2620" s="11"/>
      <c r="BB2620" s="11"/>
      <c r="BC2620" s="11"/>
      <c r="BD2620" s="11"/>
      <c r="BE2620" s="11"/>
      <c r="BF2620" s="11"/>
      <c r="BG2620" s="11"/>
      <c r="BH2620" s="11"/>
      <c r="BI2620" s="11"/>
      <c r="BJ2620" s="11"/>
      <c r="BK2620" s="11"/>
      <c r="BL2620" s="11"/>
      <c r="BM2620" s="11"/>
      <c r="BN2620" s="11"/>
      <c r="BO2620" s="11"/>
      <c r="BP2620" s="11"/>
      <c r="BQ2620" s="11"/>
      <c r="BR2620" s="16" t="str">
        <v>0- Port Costs</v>
      </c>
      <c r="BV2620" s="16" t="str">
        <v>0- Port Value</v>
      </c>
      <c r="BW2620" s="11"/>
      <c r="BX2620" s="16" t="str">
        <v>0</v>
      </c>
    </row>
    <row r="2621" spans="8:76" hidden="1" outlineLevel="1" x14ac:dyDescent="0.3">
      <c r="H2621" s="16" t="str">
        <v>0 - BM Costs</v>
      </c>
      <c r="L2621" s="16" t="str">
        <v>0 - BM Port</v>
      </c>
      <c r="N2621" s="16" t="str">
        <v>0 - Port Assets</v>
      </c>
      <c r="O2621" s="11"/>
      <c r="P2621" s="11"/>
      <c r="Q2621" s="11"/>
      <c r="R2621" s="11"/>
      <c r="S2621" s="11"/>
      <c r="T2621" s="11"/>
      <c r="U2621" s="11"/>
      <c r="V2621" s="11"/>
      <c r="W2621" s="11"/>
      <c r="X2621" s="11"/>
      <c r="Y2621" s="11"/>
      <c r="Z2621" s="11"/>
      <c r="AA2621" s="11"/>
      <c r="AB2621" s="11"/>
      <c r="AC2621" s="11"/>
      <c r="AD2621" s="11"/>
      <c r="AE2621" s="11"/>
      <c r="AF2621" s="11"/>
      <c r="AG2621" s="11"/>
      <c r="AH2621" s="11"/>
      <c r="AI2621" s="11"/>
      <c r="AJ2621" s="11"/>
      <c r="AK2621" s="11"/>
      <c r="AL2621" s="11"/>
      <c r="AM2621" s="11"/>
      <c r="AN2621" s="11"/>
      <c r="AO2621" s="11"/>
      <c r="AP2621" s="11"/>
      <c r="AQ2621" s="11"/>
      <c r="AR2621" s="11"/>
      <c r="AS2621" s="11"/>
      <c r="AT2621" s="11"/>
      <c r="AU2621" s="11"/>
      <c r="AV2621" s="11"/>
      <c r="AW2621" s="11"/>
      <c r="AX2621" s="11"/>
      <c r="AY2621" s="11"/>
      <c r="AZ2621" s="11"/>
      <c r="BA2621" s="11"/>
      <c r="BB2621" s="11"/>
      <c r="BC2621" s="11"/>
      <c r="BD2621" s="11"/>
      <c r="BE2621" s="11"/>
      <c r="BF2621" s="11"/>
      <c r="BG2621" s="11"/>
      <c r="BH2621" s="11"/>
      <c r="BI2621" s="11"/>
      <c r="BJ2621" s="11"/>
      <c r="BK2621" s="11"/>
      <c r="BL2621" s="11"/>
      <c r="BM2621" s="11"/>
      <c r="BN2621" s="11"/>
      <c r="BO2621" s="11"/>
      <c r="BP2621" s="11"/>
      <c r="BQ2621" s="11"/>
      <c r="BR2621" s="16" t="str">
        <v>0- Port Costs</v>
      </c>
      <c r="BV2621" s="16" t="str">
        <v>0- Port Value</v>
      </c>
      <c r="BW2621" s="11"/>
      <c r="BX2621" s="16" t="str">
        <v>0</v>
      </c>
    </row>
    <row r="2622" spans="8:76" hidden="1" outlineLevel="1" x14ac:dyDescent="0.3">
      <c r="H2622" s="16" t="str">
        <v>0 - BM Costs</v>
      </c>
      <c r="L2622" s="16" t="str">
        <v>0 - BM Port</v>
      </c>
      <c r="N2622" s="16" t="str">
        <v>0 - Port Assets</v>
      </c>
      <c r="O2622" s="11"/>
      <c r="P2622" s="11"/>
      <c r="Q2622" s="11"/>
      <c r="R2622" s="11"/>
      <c r="S2622" s="11"/>
      <c r="T2622" s="11"/>
      <c r="U2622" s="11"/>
      <c r="V2622" s="11"/>
      <c r="W2622" s="11"/>
      <c r="X2622" s="11"/>
      <c r="Y2622" s="11"/>
      <c r="Z2622" s="11"/>
      <c r="AA2622" s="11"/>
      <c r="AB2622" s="11"/>
      <c r="AC2622" s="11"/>
      <c r="AD2622" s="11"/>
      <c r="AE2622" s="11"/>
      <c r="AF2622" s="11"/>
      <c r="AG2622" s="11"/>
      <c r="AH2622" s="11"/>
      <c r="AI2622" s="11"/>
      <c r="AJ2622" s="11"/>
      <c r="AK2622" s="11"/>
      <c r="AL2622" s="11"/>
      <c r="AM2622" s="11"/>
      <c r="AN2622" s="11"/>
      <c r="AO2622" s="11"/>
      <c r="AP2622" s="11"/>
      <c r="AQ2622" s="11"/>
      <c r="AR2622" s="11"/>
      <c r="AS2622" s="11"/>
      <c r="AT2622" s="11"/>
      <c r="AU2622" s="11"/>
      <c r="AV2622" s="11"/>
      <c r="AW2622" s="11"/>
      <c r="AX2622" s="11"/>
      <c r="AY2622" s="11"/>
      <c r="AZ2622" s="11"/>
      <c r="BA2622" s="11"/>
      <c r="BB2622" s="11"/>
      <c r="BC2622" s="11"/>
      <c r="BD2622" s="11"/>
      <c r="BE2622" s="11"/>
      <c r="BF2622" s="11"/>
      <c r="BG2622" s="11"/>
      <c r="BH2622" s="11"/>
      <c r="BI2622" s="11"/>
      <c r="BJ2622" s="11"/>
      <c r="BK2622" s="11"/>
      <c r="BL2622" s="11"/>
      <c r="BM2622" s="11"/>
      <c r="BN2622" s="11"/>
      <c r="BO2622" s="11"/>
      <c r="BP2622" s="11"/>
      <c r="BQ2622" s="11"/>
      <c r="BR2622" s="16" t="str">
        <v>0- Port Costs</v>
      </c>
      <c r="BV2622" s="16" t="str">
        <v>0- Port Value</v>
      </c>
      <c r="BW2622" s="11"/>
      <c r="BX2622" s="16" t="str">
        <v>0</v>
      </c>
    </row>
    <row r="2623" spans="8:76" hidden="1" outlineLevel="1" x14ac:dyDescent="0.3">
      <c r="H2623" s="16" t="str">
        <v>0 - BM Costs</v>
      </c>
      <c r="L2623" s="16" t="str">
        <v>0 - BM Port</v>
      </c>
      <c r="N2623" s="16" t="str">
        <v>0 - Port Assets</v>
      </c>
      <c r="O2623" s="11"/>
      <c r="P2623" s="11"/>
      <c r="Q2623" s="11"/>
      <c r="R2623" s="11"/>
      <c r="S2623" s="11"/>
      <c r="T2623" s="11"/>
      <c r="U2623" s="11"/>
      <c r="V2623" s="11"/>
      <c r="W2623" s="11"/>
      <c r="X2623" s="11"/>
      <c r="Y2623" s="11"/>
      <c r="Z2623" s="11"/>
      <c r="AA2623" s="11"/>
      <c r="AB2623" s="11"/>
      <c r="AC2623" s="11"/>
      <c r="AD2623" s="11"/>
      <c r="AE2623" s="11"/>
      <c r="AF2623" s="11"/>
      <c r="AG2623" s="11"/>
      <c r="AH2623" s="11"/>
      <c r="AI2623" s="11"/>
      <c r="AJ2623" s="11"/>
      <c r="AK2623" s="11"/>
      <c r="AL2623" s="11"/>
      <c r="AM2623" s="11"/>
      <c r="AN2623" s="11"/>
      <c r="AO2623" s="11"/>
      <c r="AP2623" s="11"/>
      <c r="AQ2623" s="11"/>
      <c r="AR2623" s="11"/>
      <c r="AS2623" s="11"/>
      <c r="AT2623" s="11"/>
      <c r="AU2623" s="11"/>
      <c r="AV2623" s="11"/>
      <c r="AW2623" s="11"/>
      <c r="AX2623" s="11"/>
      <c r="AY2623" s="11"/>
      <c r="AZ2623" s="11"/>
      <c r="BA2623" s="11"/>
      <c r="BB2623" s="11"/>
      <c r="BC2623" s="11"/>
      <c r="BD2623" s="11"/>
      <c r="BE2623" s="11"/>
      <c r="BF2623" s="11"/>
      <c r="BG2623" s="11"/>
      <c r="BH2623" s="11"/>
      <c r="BI2623" s="11"/>
      <c r="BJ2623" s="11"/>
      <c r="BK2623" s="11"/>
      <c r="BL2623" s="11"/>
      <c r="BM2623" s="11"/>
      <c r="BN2623" s="11"/>
      <c r="BO2623" s="11"/>
      <c r="BP2623" s="11"/>
      <c r="BQ2623" s="11"/>
      <c r="BR2623" s="16" t="str">
        <v>0- Port Costs</v>
      </c>
      <c r="BV2623" s="16" t="str">
        <v>0- Port Value</v>
      </c>
      <c r="BW2623" s="11"/>
      <c r="BX2623" s="16" t="str">
        <v>0</v>
      </c>
    </row>
    <row r="2624" spans="8:76" hidden="1" outlineLevel="1" x14ac:dyDescent="0.3">
      <c r="H2624" s="16" t="str">
        <v>0 - BM Costs</v>
      </c>
      <c r="L2624" s="16" t="str">
        <v>0 - BM Port</v>
      </c>
      <c r="N2624" s="16" t="str">
        <v>0 - Port Assets</v>
      </c>
      <c r="O2624" s="11"/>
      <c r="P2624" s="11"/>
      <c r="Q2624" s="11"/>
      <c r="R2624" s="11"/>
      <c r="S2624" s="11"/>
      <c r="T2624" s="11"/>
      <c r="U2624" s="11"/>
      <c r="V2624" s="11"/>
      <c r="W2624" s="11"/>
      <c r="X2624" s="11"/>
      <c r="Y2624" s="11"/>
      <c r="Z2624" s="11"/>
      <c r="AA2624" s="11"/>
      <c r="AB2624" s="11"/>
      <c r="AC2624" s="11"/>
      <c r="AD2624" s="11"/>
      <c r="AE2624" s="11"/>
      <c r="AF2624" s="11"/>
      <c r="AG2624" s="11"/>
      <c r="AH2624" s="11"/>
      <c r="AI2624" s="11"/>
      <c r="AJ2624" s="11"/>
      <c r="AK2624" s="11"/>
      <c r="AL2624" s="11"/>
      <c r="AM2624" s="11"/>
      <c r="AN2624" s="11"/>
      <c r="AO2624" s="11"/>
      <c r="AP2624" s="11"/>
      <c r="AQ2624" s="11"/>
      <c r="AR2624" s="11"/>
      <c r="AS2624" s="11"/>
      <c r="AT2624" s="11"/>
      <c r="AU2624" s="11"/>
      <c r="AV2624" s="11"/>
      <c r="AW2624" s="11"/>
      <c r="AX2624" s="11"/>
      <c r="AY2624" s="11"/>
      <c r="AZ2624" s="11"/>
      <c r="BA2624" s="11"/>
      <c r="BB2624" s="11"/>
      <c r="BC2624" s="11"/>
      <c r="BD2624" s="11"/>
      <c r="BE2624" s="11"/>
      <c r="BF2624" s="11"/>
      <c r="BG2624" s="11"/>
      <c r="BH2624" s="11"/>
      <c r="BI2624" s="11"/>
      <c r="BJ2624" s="11"/>
      <c r="BK2624" s="11"/>
      <c r="BL2624" s="11"/>
      <c r="BM2624" s="11"/>
      <c r="BN2624" s="11"/>
      <c r="BO2624" s="11"/>
      <c r="BP2624" s="11"/>
      <c r="BQ2624" s="11"/>
      <c r="BR2624" s="16" t="str">
        <v>0- Port Costs</v>
      </c>
      <c r="BV2624" s="16" t="str">
        <v>0- Port Value</v>
      </c>
      <c r="BW2624" s="11"/>
      <c r="BX2624" s="16" t="str">
        <v>0</v>
      </c>
    </row>
    <row r="2625" spans="8:76" hidden="1" outlineLevel="1" x14ac:dyDescent="0.3">
      <c r="H2625" s="16" t="str">
        <v>0 - BM Costs</v>
      </c>
      <c r="L2625" s="16" t="str">
        <v>0 - BM Port</v>
      </c>
      <c r="N2625" s="16" t="str">
        <v>0 - Port Assets</v>
      </c>
      <c r="O2625" s="11"/>
      <c r="P2625" s="11"/>
      <c r="Q2625" s="11"/>
      <c r="R2625" s="11"/>
      <c r="S2625" s="11"/>
      <c r="T2625" s="11"/>
      <c r="U2625" s="11"/>
      <c r="V2625" s="11"/>
      <c r="W2625" s="11"/>
      <c r="X2625" s="11"/>
      <c r="Y2625" s="11"/>
      <c r="Z2625" s="11"/>
      <c r="AA2625" s="11"/>
      <c r="AB2625" s="11"/>
      <c r="AC2625" s="11"/>
      <c r="AD2625" s="11"/>
      <c r="AE2625" s="11"/>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c r="BC2625" s="11"/>
      <c r="BD2625" s="11"/>
      <c r="BE2625" s="11"/>
      <c r="BF2625" s="11"/>
      <c r="BG2625" s="11"/>
      <c r="BH2625" s="11"/>
      <c r="BI2625" s="11"/>
      <c r="BJ2625" s="11"/>
      <c r="BK2625" s="11"/>
      <c r="BL2625" s="11"/>
      <c r="BM2625" s="11"/>
      <c r="BN2625" s="11"/>
      <c r="BO2625" s="11"/>
      <c r="BP2625" s="11"/>
      <c r="BQ2625" s="11"/>
      <c r="BR2625" s="16" t="str">
        <v>0- Port Costs</v>
      </c>
      <c r="BV2625" s="16" t="str">
        <v>0- Port Value</v>
      </c>
      <c r="BW2625" s="11"/>
      <c r="BX2625" s="16" t="str">
        <v>0</v>
      </c>
    </row>
    <row r="2626" spans="8:76" hidden="1" outlineLevel="1" x14ac:dyDescent="0.3">
      <c r="H2626" s="16" t="str">
        <v>0 - BM Costs</v>
      </c>
      <c r="L2626" s="16" t="str">
        <v>0 - BM Port</v>
      </c>
      <c r="N2626" s="16" t="str">
        <v>0 - Port Assets</v>
      </c>
      <c r="O2626" s="11"/>
      <c r="P2626" s="11"/>
      <c r="Q2626" s="11"/>
      <c r="R2626" s="11"/>
      <c r="S2626" s="11"/>
      <c r="T2626" s="11"/>
      <c r="U2626" s="11"/>
      <c r="V2626" s="11"/>
      <c r="W2626" s="11"/>
      <c r="X2626" s="11"/>
      <c r="Y2626" s="11"/>
      <c r="Z2626" s="11"/>
      <c r="AA2626" s="11"/>
      <c r="AB2626" s="11"/>
      <c r="AC2626" s="11"/>
      <c r="AD2626" s="11"/>
      <c r="AE2626" s="11"/>
      <c r="AF2626" s="11"/>
      <c r="AG2626" s="11"/>
      <c r="AH2626" s="11"/>
      <c r="AI2626" s="11"/>
      <c r="AJ2626" s="11"/>
      <c r="AK2626" s="11"/>
      <c r="AL2626" s="11"/>
      <c r="AM2626" s="11"/>
      <c r="AN2626" s="11"/>
      <c r="AO2626" s="11"/>
      <c r="AP2626" s="11"/>
      <c r="AQ2626" s="11"/>
      <c r="AR2626" s="11"/>
      <c r="AS2626" s="11"/>
      <c r="AT2626" s="11"/>
      <c r="AU2626" s="11"/>
      <c r="AV2626" s="11"/>
      <c r="AW2626" s="11"/>
      <c r="AX2626" s="11"/>
      <c r="AY2626" s="11"/>
      <c r="AZ2626" s="11"/>
      <c r="BA2626" s="11"/>
      <c r="BB2626" s="11"/>
      <c r="BC2626" s="11"/>
      <c r="BD2626" s="11"/>
      <c r="BE2626" s="11"/>
      <c r="BF2626" s="11"/>
      <c r="BG2626" s="11"/>
      <c r="BH2626" s="11"/>
      <c r="BI2626" s="11"/>
      <c r="BJ2626" s="11"/>
      <c r="BK2626" s="11"/>
      <c r="BL2626" s="11"/>
      <c r="BM2626" s="11"/>
      <c r="BN2626" s="11"/>
      <c r="BO2626" s="11"/>
      <c r="BP2626" s="11"/>
      <c r="BQ2626" s="11"/>
      <c r="BR2626" s="16" t="str">
        <v>0- Port Costs</v>
      </c>
      <c r="BV2626" s="16" t="str">
        <v>0- Port Value</v>
      </c>
      <c r="BW2626" s="11"/>
      <c r="BX2626" s="16" t="str">
        <v>0</v>
      </c>
    </row>
    <row r="2627" spans="8:76" hidden="1" outlineLevel="1" x14ac:dyDescent="0.3">
      <c r="H2627" s="16" t="str">
        <v>0 - BM Costs</v>
      </c>
      <c r="L2627" s="16" t="str">
        <v>0 - BM Port</v>
      </c>
      <c r="N2627" s="16" t="str">
        <v>0 - Port Assets</v>
      </c>
      <c r="O2627" s="11"/>
      <c r="P2627" s="11"/>
      <c r="Q2627" s="11"/>
      <c r="R2627" s="11"/>
      <c r="S2627" s="11"/>
      <c r="T2627" s="11"/>
      <c r="U2627" s="11"/>
      <c r="V2627" s="11"/>
      <c r="W2627" s="11"/>
      <c r="X2627" s="11"/>
      <c r="Y2627" s="11"/>
      <c r="Z2627" s="11"/>
      <c r="AA2627" s="11"/>
      <c r="AB2627" s="11"/>
      <c r="AC2627" s="11"/>
      <c r="AD2627" s="11"/>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c r="BC2627" s="11"/>
      <c r="BD2627" s="11"/>
      <c r="BE2627" s="11"/>
      <c r="BF2627" s="11"/>
      <c r="BG2627" s="11"/>
      <c r="BH2627" s="11"/>
      <c r="BI2627" s="11"/>
      <c r="BJ2627" s="11"/>
      <c r="BK2627" s="11"/>
      <c r="BL2627" s="11"/>
      <c r="BM2627" s="11"/>
      <c r="BN2627" s="11"/>
      <c r="BO2627" s="11"/>
      <c r="BP2627" s="11"/>
      <c r="BQ2627" s="11"/>
      <c r="BR2627" s="16" t="str">
        <v>0- Port Costs</v>
      </c>
      <c r="BV2627" s="16" t="str">
        <v>0- Port Value</v>
      </c>
      <c r="BW2627" s="11"/>
      <c r="BX2627" s="16" t="str">
        <v>0</v>
      </c>
    </row>
    <row r="2628" spans="8:76" hidden="1" outlineLevel="1" x14ac:dyDescent="0.3">
      <c r="H2628" s="16" t="str">
        <v>0 - BM Costs</v>
      </c>
      <c r="L2628" s="16" t="str">
        <v>0 - BM Port</v>
      </c>
      <c r="N2628" s="16" t="str">
        <v>0 - Port Assets</v>
      </c>
      <c r="O2628" s="11"/>
      <c r="P2628" s="11"/>
      <c r="Q2628" s="11"/>
      <c r="R2628" s="11"/>
      <c r="S2628" s="11"/>
      <c r="T2628" s="11"/>
      <c r="U2628" s="11"/>
      <c r="V2628" s="11"/>
      <c r="W2628" s="11"/>
      <c r="X2628" s="11"/>
      <c r="Y2628" s="11"/>
      <c r="Z2628" s="11"/>
      <c r="AA2628" s="11"/>
      <c r="AB2628" s="11"/>
      <c r="AC2628" s="11"/>
      <c r="AD2628" s="11"/>
      <c r="AE2628" s="11"/>
      <c r="AF2628" s="11"/>
      <c r="AG2628" s="11"/>
      <c r="AH2628" s="11"/>
      <c r="AI2628" s="11"/>
      <c r="AJ2628" s="11"/>
      <c r="AK2628" s="11"/>
      <c r="AL2628" s="11"/>
      <c r="AM2628" s="11"/>
      <c r="AN2628" s="11"/>
      <c r="AO2628" s="11"/>
      <c r="AP2628" s="11"/>
      <c r="AQ2628" s="11"/>
      <c r="AR2628" s="11"/>
      <c r="AS2628" s="11"/>
      <c r="AT2628" s="11"/>
      <c r="AU2628" s="11"/>
      <c r="AV2628" s="11"/>
      <c r="AW2628" s="11"/>
      <c r="AX2628" s="11"/>
      <c r="AY2628" s="11"/>
      <c r="AZ2628" s="11"/>
      <c r="BA2628" s="11"/>
      <c r="BB2628" s="11"/>
      <c r="BC2628" s="11"/>
      <c r="BD2628" s="11"/>
      <c r="BE2628" s="11"/>
      <c r="BF2628" s="11"/>
      <c r="BG2628" s="11"/>
      <c r="BH2628" s="11"/>
      <c r="BI2628" s="11"/>
      <c r="BJ2628" s="11"/>
      <c r="BK2628" s="11"/>
      <c r="BL2628" s="11"/>
      <c r="BM2628" s="11"/>
      <c r="BN2628" s="11"/>
      <c r="BO2628" s="11"/>
      <c r="BP2628" s="11"/>
      <c r="BQ2628" s="11"/>
      <c r="BR2628" s="16" t="str">
        <v>0- Port Costs</v>
      </c>
      <c r="BV2628" s="16" t="str">
        <v>0- Port Value</v>
      </c>
      <c r="BW2628" s="11"/>
      <c r="BX2628" s="16" t="str">
        <v>0</v>
      </c>
    </row>
    <row r="2629" spans="8:76" hidden="1" outlineLevel="1" x14ac:dyDescent="0.3">
      <c r="H2629" s="16" t="str">
        <v>0 - BM Costs</v>
      </c>
      <c r="L2629" s="16" t="str">
        <v>0 - BM Port</v>
      </c>
      <c r="N2629" s="16" t="str">
        <v>0 - Port Assets</v>
      </c>
      <c r="O2629" s="11"/>
      <c r="P2629" s="11"/>
      <c r="Q2629" s="11"/>
      <c r="R2629" s="11"/>
      <c r="S2629" s="11"/>
      <c r="T2629" s="11"/>
      <c r="U2629" s="11"/>
      <c r="V2629" s="11"/>
      <c r="W2629" s="11"/>
      <c r="X2629" s="11"/>
      <c r="Y2629" s="11"/>
      <c r="Z2629" s="11"/>
      <c r="AA2629" s="11"/>
      <c r="AB2629" s="11"/>
      <c r="AC2629" s="11"/>
      <c r="AD2629" s="11"/>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c r="BC2629" s="11"/>
      <c r="BD2629" s="11"/>
      <c r="BE2629" s="11"/>
      <c r="BF2629" s="11"/>
      <c r="BG2629" s="11"/>
      <c r="BH2629" s="11"/>
      <c r="BI2629" s="11"/>
      <c r="BJ2629" s="11"/>
      <c r="BK2629" s="11"/>
      <c r="BL2629" s="11"/>
      <c r="BM2629" s="11"/>
      <c r="BN2629" s="11"/>
      <c r="BO2629" s="11"/>
      <c r="BP2629" s="11"/>
      <c r="BQ2629" s="11"/>
      <c r="BR2629" s="16" t="str">
        <v>0- Port Costs</v>
      </c>
      <c r="BV2629" s="16" t="str">
        <v>0- Port Value</v>
      </c>
      <c r="BW2629" s="11"/>
      <c r="BX2629" s="16" t="str">
        <v>0</v>
      </c>
    </row>
    <row r="2630" spans="8:76" hidden="1" outlineLevel="1" x14ac:dyDescent="0.3">
      <c r="H2630" s="16" t="str">
        <v>0 - BM Costs</v>
      </c>
      <c r="L2630" s="16" t="str">
        <v>0 - BM Port</v>
      </c>
      <c r="N2630" s="16" t="str">
        <v>0 - Port Assets</v>
      </c>
      <c r="O2630" s="11"/>
      <c r="P2630" s="11"/>
      <c r="Q2630" s="11"/>
      <c r="R2630" s="11"/>
      <c r="S2630" s="11"/>
      <c r="T2630" s="11"/>
      <c r="U2630" s="11"/>
      <c r="V2630" s="11"/>
      <c r="W2630" s="11"/>
      <c r="X2630" s="11"/>
      <c r="Y2630" s="11"/>
      <c r="Z2630" s="11"/>
      <c r="AA2630" s="11"/>
      <c r="AB2630" s="11"/>
      <c r="AC2630" s="11"/>
      <c r="AD2630" s="11"/>
      <c r="AE2630" s="11"/>
      <c r="AF2630" s="11"/>
      <c r="AG2630" s="11"/>
      <c r="AH2630" s="11"/>
      <c r="AI2630" s="11"/>
      <c r="AJ2630" s="11"/>
      <c r="AK2630" s="11"/>
      <c r="AL2630" s="11"/>
      <c r="AM2630" s="11"/>
      <c r="AN2630" s="11"/>
      <c r="AO2630" s="11"/>
      <c r="AP2630" s="11"/>
      <c r="AQ2630" s="11"/>
      <c r="AR2630" s="11"/>
      <c r="AS2630" s="11"/>
      <c r="AT2630" s="11"/>
      <c r="AU2630" s="11"/>
      <c r="AV2630" s="11"/>
      <c r="AW2630" s="11"/>
      <c r="AX2630" s="11"/>
      <c r="AY2630" s="11"/>
      <c r="AZ2630" s="11"/>
      <c r="BA2630" s="11"/>
      <c r="BB2630" s="11"/>
      <c r="BC2630" s="11"/>
      <c r="BD2630" s="11"/>
      <c r="BE2630" s="11"/>
      <c r="BF2630" s="11"/>
      <c r="BG2630" s="11"/>
      <c r="BH2630" s="11"/>
      <c r="BI2630" s="11"/>
      <c r="BJ2630" s="11"/>
      <c r="BK2630" s="11"/>
      <c r="BL2630" s="11"/>
      <c r="BM2630" s="11"/>
      <c r="BN2630" s="11"/>
      <c r="BO2630" s="11"/>
      <c r="BP2630" s="11"/>
      <c r="BQ2630" s="11"/>
      <c r="BR2630" s="16" t="str">
        <v>0- Port Costs</v>
      </c>
      <c r="BV2630" s="16" t="str">
        <v>0- Port Value</v>
      </c>
      <c r="BW2630" s="11"/>
      <c r="BX2630" s="16" t="str">
        <v>0</v>
      </c>
    </row>
    <row r="2631" spans="8:76" hidden="1" outlineLevel="1" x14ac:dyDescent="0.3">
      <c r="H2631" s="16" t="str">
        <v>0 - BM Costs</v>
      </c>
      <c r="L2631" s="16" t="str">
        <v>0 - BM Port</v>
      </c>
      <c r="N2631" s="16" t="str">
        <v>0 - Port Assets</v>
      </c>
      <c r="O2631" s="11"/>
      <c r="P2631" s="11"/>
      <c r="Q2631" s="11"/>
      <c r="R2631" s="11"/>
      <c r="S2631" s="11"/>
      <c r="T2631" s="11"/>
      <c r="U2631" s="11"/>
      <c r="V2631" s="11"/>
      <c r="W2631" s="11"/>
      <c r="X2631" s="11"/>
      <c r="Y2631" s="11"/>
      <c r="Z2631" s="11"/>
      <c r="AA2631" s="11"/>
      <c r="AB2631" s="11"/>
      <c r="AC2631" s="11"/>
      <c r="AD2631" s="11"/>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c r="BC2631" s="11"/>
      <c r="BD2631" s="11"/>
      <c r="BE2631" s="11"/>
      <c r="BF2631" s="11"/>
      <c r="BG2631" s="11"/>
      <c r="BH2631" s="11"/>
      <c r="BI2631" s="11"/>
      <c r="BJ2631" s="11"/>
      <c r="BK2631" s="11"/>
      <c r="BL2631" s="11"/>
      <c r="BM2631" s="11"/>
      <c r="BN2631" s="11"/>
      <c r="BO2631" s="11"/>
      <c r="BP2631" s="11"/>
      <c r="BQ2631" s="11"/>
      <c r="BR2631" s="16" t="str">
        <v>0- Port Costs</v>
      </c>
      <c r="BV2631" s="16" t="str">
        <v>0- Port Value</v>
      </c>
      <c r="BW2631" s="11"/>
      <c r="BX2631" s="16" t="str">
        <v>0</v>
      </c>
    </row>
    <row r="2632" spans="8:76" hidden="1" outlineLevel="1" x14ac:dyDescent="0.3">
      <c r="H2632" s="16" t="str">
        <v>0 - BM Costs</v>
      </c>
      <c r="L2632" s="16" t="str">
        <v>0 - BM Port</v>
      </c>
      <c r="N2632" s="16" t="str">
        <v>0 - Port Assets</v>
      </c>
      <c r="O2632" s="11"/>
      <c r="P2632" s="11"/>
      <c r="Q2632" s="11"/>
      <c r="R2632" s="11"/>
      <c r="S2632" s="11"/>
      <c r="T2632" s="11"/>
      <c r="U2632" s="11"/>
      <c r="V2632" s="11"/>
      <c r="W2632" s="11"/>
      <c r="X2632" s="11"/>
      <c r="Y2632" s="11"/>
      <c r="Z2632" s="11"/>
      <c r="AA2632" s="11"/>
      <c r="AB2632" s="11"/>
      <c r="AC2632" s="11"/>
      <c r="AD2632" s="11"/>
      <c r="AE2632" s="11"/>
      <c r="AF2632" s="11"/>
      <c r="AG2632" s="11"/>
      <c r="AH2632" s="11"/>
      <c r="AI2632" s="11"/>
      <c r="AJ2632" s="11"/>
      <c r="AK2632" s="11"/>
      <c r="AL2632" s="11"/>
      <c r="AM2632" s="11"/>
      <c r="AN2632" s="11"/>
      <c r="AO2632" s="11"/>
      <c r="AP2632" s="11"/>
      <c r="AQ2632" s="11"/>
      <c r="AR2632" s="11"/>
      <c r="AS2632" s="11"/>
      <c r="AT2632" s="11"/>
      <c r="AU2632" s="11"/>
      <c r="AV2632" s="11"/>
      <c r="AW2632" s="11"/>
      <c r="AX2632" s="11"/>
      <c r="AY2632" s="11"/>
      <c r="AZ2632" s="11"/>
      <c r="BA2632" s="11"/>
      <c r="BB2632" s="11"/>
      <c r="BC2632" s="11"/>
      <c r="BD2632" s="11"/>
      <c r="BE2632" s="11"/>
      <c r="BF2632" s="11"/>
      <c r="BG2632" s="11"/>
      <c r="BH2632" s="11"/>
      <c r="BI2632" s="11"/>
      <c r="BJ2632" s="11"/>
      <c r="BK2632" s="11"/>
      <c r="BL2632" s="11"/>
      <c r="BM2632" s="11"/>
      <c r="BN2632" s="11"/>
      <c r="BO2632" s="11"/>
      <c r="BP2632" s="11"/>
      <c r="BQ2632" s="11"/>
      <c r="BR2632" s="16" t="str">
        <v>0- Port Costs</v>
      </c>
      <c r="BV2632" s="16" t="str">
        <v>0- Port Value</v>
      </c>
      <c r="BW2632" s="11"/>
      <c r="BX2632" s="16" t="str">
        <v>0</v>
      </c>
    </row>
    <row r="2633" spans="8:76" hidden="1" outlineLevel="1" x14ac:dyDescent="0.3">
      <c r="H2633" s="16" t="str">
        <v>0 - BM Costs</v>
      </c>
      <c r="L2633" s="16" t="str">
        <v>0 - BM Port</v>
      </c>
      <c r="N2633" s="16" t="str">
        <v>0 - Port Assets</v>
      </c>
      <c r="O2633" s="11"/>
      <c r="P2633" s="11"/>
      <c r="Q2633" s="11"/>
      <c r="R2633" s="11"/>
      <c r="S2633" s="11"/>
      <c r="T2633" s="11"/>
      <c r="U2633" s="11"/>
      <c r="V2633" s="11"/>
      <c r="W2633" s="11"/>
      <c r="X2633" s="11"/>
      <c r="Y2633" s="11"/>
      <c r="Z2633" s="11"/>
      <c r="AA2633" s="11"/>
      <c r="AB2633" s="11"/>
      <c r="AC2633" s="11"/>
      <c r="AD2633" s="11"/>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c r="BC2633" s="11"/>
      <c r="BD2633" s="11"/>
      <c r="BE2633" s="11"/>
      <c r="BF2633" s="11"/>
      <c r="BG2633" s="11"/>
      <c r="BH2633" s="11"/>
      <c r="BI2633" s="11"/>
      <c r="BJ2633" s="11"/>
      <c r="BK2633" s="11"/>
      <c r="BL2633" s="11"/>
      <c r="BM2633" s="11"/>
      <c r="BN2633" s="11"/>
      <c r="BO2633" s="11"/>
      <c r="BP2633" s="11"/>
      <c r="BQ2633" s="11"/>
      <c r="BR2633" s="16" t="str">
        <v>0- Port Costs</v>
      </c>
      <c r="BV2633" s="16" t="str">
        <v>0- Port Value</v>
      </c>
      <c r="BW2633" s="11"/>
      <c r="BX2633" s="16" t="str">
        <v>0</v>
      </c>
    </row>
    <row r="2634" spans="8:76" hidden="1" outlineLevel="1" x14ac:dyDescent="0.3">
      <c r="H2634" s="16" t="str">
        <v>0 - BM Costs</v>
      </c>
      <c r="L2634" s="16" t="str">
        <v>0 - BM Port</v>
      </c>
      <c r="N2634" s="16" t="str">
        <v>0 - Port Assets</v>
      </c>
      <c r="O2634" s="11"/>
      <c r="P2634" s="11"/>
      <c r="Q2634" s="11"/>
      <c r="R2634" s="11"/>
      <c r="S2634" s="11"/>
      <c r="T2634" s="11"/>
      <c r="U2634" s="11"/>
      <c r="V2634" s="11"/>
      <c r="W2634" s="11"/>
      <c r="X2634" s="11"/>
      <c r="Y2634" s="11"/>
      <c r="Z2634" s="11"/>
      <c r="AA2634" s="11"/>
      <c r="AB2634" s="11"/>
      <c r="AC2634" s="11"/>
      <c r="AD2634" s="11"/>
      <c r="AE2634" s="11"/>
      <c r="AF2634" s="11"/>
      <c r="AG2634" s="11"/>
      <c r="AH2634" s="11"/>
      <c r="AI2634" s="11"/>
      <c r="AJ2634" s="11"/>
      <c r="AK2634" s="11"/>
      <c r="AL2634" s="11"/>
      <c r="AM2634" s="11"/>
      <c r="AN2634" s="11"/>
      <c r="AO2634" s="11"/>
      <c r="AP2634" s="11"/>
      <c r="AQ2634" s="11"/>
      <c r="AR2634" s="11"/>
      <c r="AS2634" s="11"/>
      <c r="AT2634" s="11"/>
      <c r="AU2634" s="11"/>
      <c r="AV2634" s="11"/>
      <c r="AW2634" s="11"/>
      <c r="AX2634" s="11"/>
      <c r="AY2634" s="11"/>
      <c r="AZ2634" s="11"/>
      <c r="BA2634" s="11"/>
      <c r="BB2634" s="11"/>
      <c r="BC2634" s="11"/>
      <c r="BD2634" s="11"/>
      <c r="BE2634" s="11"/>
      <c r="BF2634" s="11"/>
      <c r="BG2634" s="11"/>
      <c r="BH2634" s="11"/>
      <c r="BI2634" s="11"/>
      <c r="BJ2634" s="11"/>
      <c r="BK2634" s="11"/>
      <c r="BL2634" s="11"/>
      <c r="BM2634" s="11"/>
      <c r="BN2634" s="11"/>
      <c r="BO2634" s="11"/>
      <c r="BP2634" s="11"/>
      <c r="BQ2634" s="11"/>
      <c r="BR2634" s="16" t="str">
        <v>0- Port Costs</v>
      </c>
      <c r="BV2634" s="16" t="str">
        <v>0- Port Value</v>
      </c>
      <c r="BW2634" s="11"/>
      <c r="BX2634" s="16" t="str">
        <v>0</v>
      </c>
    </row>
    <row r="2635" spans="8:76" hidden="1" outlineLevel="1" x14ac:dyDescent="0.3">
      <c r="H2635" s="16" t="str">
        <v>0 - BM Costs</v>
      </c>
      <c r="L2635" s="16" t="str">
        <v>0 - BM Port</v>
      </c>
      <c r="N2635" s="16" t="str">
        <v>0 - Port Assets</v>
      </c>
      <c r="O2635" s="11"/>
      <c r="P2635" s="11"/>
      <c r="Q2635" s="11"/>
      <c r="R2635" s="11"/>
      <c r="S2635" s="11"/>
      <c r="T2635" s="11"/>
      <c r="U2635" s="11"/>
      <c r="V2635" s="11"/>
      <c r="W2635" s="11"/>
      <c r="X2635" s="11"/>
      <c r="Y2635" s="11"/>
      <c r="Z2635" s="11"/>
      <c r="AA2635" s="11"/>
      <c r="AB2635" s="11"/>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c r="BC2635" s="11"/>
      <c r="BD2635" s="11"/>
      <c r="BE2635" s="11"/>
      <c r="BF2635" s="11"/>
      <c r="BG2635" s="11"/>
      <c r="BH2635" s="11"/>
      <c r="BI2635" s="11"/>
      <c r="BJ2635" s="11"/>
      <c r="BK2635" s="11"/>
      <c r="BL2635" s="11"/>
      <c r="BM2635" s="11"/>
      <c r="BN2635" s="11"/>
      <c r="BO2635" s="11"/>
      <c r="BP2635" s="11"/>
      <c r="BQ2635" s="11"/>
      <c r="BR2635" s="16" t="str">
        <v>0- Port Costs</v>
      </c>
      <c r="BV2635" s="16" t="str">
        <v>0- Port Value</v>
      </c>
      <c r="BW2635" s="11"/>
      <c r="BX2635" s="16" t="str">
        <v>0</v>
      </c>
    </row>
    <row r="2636" spans="8:76" hidden="1" outlineLevel="1" x14ac:dyDescent="0.3">
      <c r="H2636" s="16" t="str">
        <v>0 - BM Costs</v>
      </c>
      <c r="L2636" s="16" t="str">
        <v>0 - BM Port</v>
      </c>
      <c r="N2636" s="16" t="str">
        <v>0 - Port Assets</v>
      </c>
      <c r="O2636" s="11"/>
      <c r="P2636" s="11"/>
      <c r="Q2636" s="11"/>
      <c r="R2636" s="11"/>
      <c r="S2636" s="11"/>
      <c r="T2636" s="11"/>
      <c r="U2636" s="11"/>
      <c r="V2636" s="11"/>
      <c r="W2636" s="11"/>
      <c r="X2636" s="11"/>
      <c r="Y2636" s="11"/>
      <c r="Z2636" s="11"/>
      <c r="AA2636" s="11"/>
      <c r="AB2636" s="11"/>
      <c r="AC2636" s="11"/>
      <c r="AD2636" s="11"/>
      <c r="AE2636" s="11"/>
      <c r="AF2636" s="11"/>
      <c r="AG2636" s="11"/>
      <c r="AH2636" s="11"/>
      <c r="AI2636" s="11"/>
      <c r="AJ2636" s="11"/>
      <c r="AK2636" s="11"/>
      <c r="AL2636" s="11"/>
      <c r="AM2636" s="11"/>
      <c r="AN2636" s="11"/>
      <c r="AO2636" s="11"/>
      <c r="AP2636" s="11"/>
      <c r="AQ2636" s="11"/>
      <c r="AR2636" s="11"/>
      <c r="AS2636" s="11"/>
      <c r="AT2636" s="11"/>
      <c r="AU2636" s="11"/>
      <c r="AV2636" s="11"/>
      <c r="AW2636" s="11"/>
      <c r="AX2636" s="11"/>
      <c r="AY2636" s="11"/>
      <c r="AZ2636" s="11"/>
      <c r="BA2636" s="11"/>
      <c r="BB2636" s="11"/>
      <c r="BC2636" s="11"/>
      <c r="BD2636" s="11"/>
      <c r="BE2636" s="11"/>
      <c r="BF2636" s="11"/>
      <c r="BG2636" s="11"/>
      <c r="BH2636" s="11"/>
      <c r="BI2636" s="11"/>
      <c r="BJ2636" s="11"/>
      <c r="BK2636" s="11"/>
      <c r="BL2636" s="11"/>
      <c r="BM2636" s="11"/>
      <c r="BN2636" s="11"/>
      <c r="BO2636" s="11"/>
      <c r="BP2636" s="11"/>
      <c r="BQ2636" s="11"/>
      <c r="BR2636" s="16" t="str">
        <v>0- Port Costs</v>
      </c>
      <c r="BV2636" s="16" t="str">
        <v>0- Port Value</v>
      </c>
      <c r="BW2636" s="11"/>
      <c r="BX2636" s="16" t="str">
        <v>0</v>
      </c>
    </row>
    <row r="2637" spans="8:76" hidden="1" outlineLevel="1" x14ac:dyDescent="0.3">
      <c r="H2637" s="16" t="str">
        <v>0 - BM Costs</v>
      </c>
      <c r="L2637" s="16" t="str">
        <v>0 - BM Port</v>
      </c>
      <c r="N2637" s="16" t="str">
        <v>0 - Port Assets</v>
      </c>
      <c r="O2637" s="11"/>
      <c r="P2637" s="11"/>
      <c r="Q2637" s="11"/>
      <c r="R2637" s="11"/>
      <c r="S2637" s="11"/>
      <c r="T2637" s="11"/>
      <c r="U2637" s="11"/>
      <c r="V2637" s="11"/>
      <c r="W2637" s="11"/>
      <c r="X2637" s="11"/>
      <c r="Y2637" s="11"/>
      <c r="Z2637" s="11"/>
      <c r="AA2637" s="11"/>
      <c r="AB2637" s="11"/>
      <c r="AC2637" s="11"/>
      <c r="AD2637" s="11"/>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c r="BC2637" s="11"/>
      <c r="BD2637" s="11"/>
      <c r="BE2637" s="11"/>
      <c r="BF2637" s="11"/>
      <c r="BG2637" s="11"/>
      <c r="BH2637" s="11"/>
      <c r="BI2637" s="11"/>
      <c r="BJ2637" s="11"/>
      <c r="BK2637" s="11"/>
      <c r="BL2637" s="11"/>
      <c r="BM2637" s="11"/>
      <c r="BN2637" s="11"/>
      <c r="BO2637" s="11"/>
      <c r="BP2637" s="11"/>
      <c r="BQ2637" s="11"/>
      <c r="BR2637" s="16" t="str">
        <v>0- Port Costs</v>
      </c>
      <c r="BV2637" s="16" t="str">
        <v>0- Port Value</v>
      </c>
      <c r="BW2637" s="11"/>
      <c r="BX2637" s="16" t="str">
        <v>0</v>
      </c>
    </row>
    <row r="2638" spans="8:76" hidden="1" outlineLevel="1" x14ac:dyDescent="0.3">
      <c r="H2638" s="16" t="str">
        <v>0 - BM Costs</v>
      </c>
      <c r="L2638" s="16" t="str">
        <v>0 - BM Port</v>
      </c>
      <c r="N2638" s="16" t="str">
        <v>0 - Port Assets</v>
      </c>
      <c r="O2638" s="11"/>
      <c r="P2638" s="11"/>
      <c r="Q2638" s="11"/>
      <c r="R2638" s="11"/>
      <c r="S2638" s="11"/>
      <c r="T2638" s="11"/>
      <c r="U2638" s="11"/>
      <c r="V2638" s="11"/>
      <c r="W2638" s="11"/>
      <c r="X2638" s="11"/>
      <c r="Y2638" s="11"/>
      <c r="Z2638" s="11"/>
      <c r="AA2638" s="11"/>
      <c r="AB2638" s="11"/>
      <c r="AC2638" s="11"/>
      <c r="AD2638" s="11"/>
      <c r="AE2638" s="11"/>
      <c r="AF2638" s="11"/>
      <c r="AG2638" s="11"/>
      <c r="AH2638" s="11"/>
      <c r="AI2638" s="11"/>
      <c r="AJ2638" s="11"/>
      <c r="AK2638" s="11"/>
      <c r="AL2638" s="11"/>
      <c r="AM2638" s="11"/>
      <c r="AN2638" s="11"/>
      <c r="AO2638" s="11"/>
      <c r="AP2638" s="11"/>
      <c r="AQ2638" s="11"/>
      <c r="AR2638" s="11"/>
      <c r="AS2638" s="11"/>
      <c r="AT2638" s="11"/>
      <c r="AU2638" s="11"/>
      <c r="AV2638" s="11"/>
      <c r="AW2638" s="11"/>
      <c r="AX2638" s="11"/>
      <c r="AY2638" s="11"/>
      <c r="AZ2638" s="11"/>
      <c r="BA2638" s="11"/>
      <c r="BB2638" s="11"/>
      <c r="BC2638" s="11"/>
      <c r="BD2638" s="11"/>
      <c r="BE2638" s="11"/>
      <c r="BF2638" s="11"/>
      <c r="BG2638" s="11"/>
      <c r="BH2638" s="11"/>
      <c r="BI2638" s="11"/>
      <c r="BJ2638" s="11"/>
      <c r="BK2638" s="11"/>
      <c r="BL2638" s="11"/>
      <c r="BM2638" s="11"/>
      <c r="BN2638" s="11"/>
      <c r="BO2638" s="11"/>
      <c r="BP2638" s="11"/>
      <c r="BQ2638" s="11"/>
      <c r="BR2638" s="16" t="str">
        <v>0- Port Costs</v>
      </c>
      <c r="BV2638" s="16" t="str">
        <v>0- Port Value</v>
      </c>
      <c r="BW2638" s="11"/>
      <c r="BX2638" s="16" t="str">
        <v>0</v>
      </c>
    </row>
    <row r="2639" spans="8:76" hidden="1" outlineLevel="1" x14ac:dyDescent="0.3">
      <c r="H2639" s="16" t="str">
        <v>0 - BM Costs</v>
      </c>
      <c r="L2639" s="16" t="str">
        <v>0 - BM Port</v>
      </c>
      <c r="N2639" s="16" t="str">
        <v>0 - Port Assets</v>
      </c>
      <c r="O2639" s="11"/>
      <c r="P2639" s="11"/>
      <c r="Q2639" s="11"/>
      <c r="R2639" s="11"/>
      <c r="S2639" s="11"/>
      <c r="T2639" s="11"/>
      <c r="U2639" s="11"/>
      <c r="V2639" s="11"/>
      <c r="W2639" s="11"/>
      <c r="X2639" s="11"/>
      <c r="Y2639" s="11"/>
      <c r="Z2639" s="11"/>
      <c r="AA2639" s="11"/>
      <c r="AB2639" s="11"/>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c r="BC2639" s="11"/>
      <c r="BD2639" s="11"/>
      <c r="BE2639" s="11"/>
      <c r="BF2639" s="11"/>
      <c r="BG2639" s="11"/>
      <c r="BH2639" s="11"/>
      <c r="BI2639" s="11"/>
      <c r="BJ2639" s="11"/>
      <c r="BK2639" s="11"/>
      <c r="BL2639" s="11"/>
      <c r="BM2639" s="11"/>
      <c r="BN2639" s="11"/>
      <c r="BO2639" s="11"/>
      <c r="BP2639" s="11"/>
      <c r="BQ2639" s="11"/>
      <c r="BR2639" s="16" t="str">
        <v>0- Port Costs</v>
      </c>
      <c r="BV2639" s="16" t="str">
        <v>0- Port Value</v>
      </c>
      <c r="BW2639" s="11"/>
      <c r="BX2639" s="16" t="str">
        <v>0</v>
      </c>
    </row>
    <row r="2640" spans="8:76" hidden="1" outlineLevel="1" x14ac:dyDescent="0.3">
      <c r="H2640" s="16" t="str">
        <v>0 - BM Costs</v>
      </c>
      <c r="L2640" s="16" t="str">
        <v>0 - BM Port</v>
      </c>
      <c r="N2640" s="16" t="str">
        <v>0 - Port Assets</v>
      </c>
      <c r="O2640" s="11"/>
      <c r="P2640" s="11"/>
      <c r="Q2640" s="11"/>
      <c r="R2640" s="11"/>
      <c r="S2640" s="11"/>
      <c r="T2640" s="11"/>
      <c r="U2640" s="11"/>
      <c r="V2640" s="11"/>
      <c r="W2640" s="11"/>
      <c r="X2640" s="11"/>
      <c r="Y2640" s="11"/>
      <c r="Z2640" s="11"/>
      <c r="AA2640" s="11"/>
      <c r="AB2640" s="11"/>
      <c r="AC2640" s="11"/>
      <c r="AD2640" s="11"/>
      <c r="AE2640" s="11"/>
      <c r="AF2640" s="11"/>
      <c r="AG2640" s="11"/>
      <c r="AH2640" s="11"/>
      <c r="AI2640" s="11"/>
      <c r="AJ2640" s="11"/>
      <c r="AK2640" s="11"/>
      <c r="AL2640" s="11"/>
      <c r="AM2640" s="11"/>
      <c r="AN2640" s="11"/>
      <c r="AO2640" s="11"/>
      <c r="AP2640" s="11"/>
      <c r="AQ2640" s="11"/>
      <c r="AR2640" s="11"/>
      <c r="AS2640" s="11"/>
      <c r="AT2640" s="11"/>
      <c r="AU2640" s="11"/>
      <c r="AV2640" s="11"/>
      <c r="AW2640" s="11"/>
      <c r="AX2640" s="11"/>
      <c r="AY2640" s="11"/>
      <c r="AZ2640" s="11"/>
      <c r="BA2640" s="11"/>
      <c r="BB2640" s="11"/>
      <c r="BC2640" s="11"/>
      <c r="BD2640" s="11"/>
      <c r="BE2640" s="11"/>
      <c r="BF2640" s="11"/>
      <c r="BG2640" s="11"/>
      <c r="BH2640" s="11"/>
      <c r="BI2640" s="11"/>
      <c r="BJ2640" s="11"/>
      <c r="BK2640" s="11"/>
      <c r="BL2640" s="11"/>
      <c r="BM2640" s="11"/>
      <c r="BN2640" s="11"/>
      <c r="BO2640" s="11"/>
      <c r="BP2640" s="11"/>
      <c r="BQ2640" s="11"/>
      <c r="BR2640" s="16" t="str">
        <v>0- Port Costs</v>
      </c>
      <c r="BV2640" s="16" t="str">
        <v>0- Port Value</v>
      </c>
      <c r="BW2640" s="11"/>
      <c r="BX2640" s="16" t="str">
        <v>0</v>
      </c>
    </row>
    <row r="2641" spans="8:76" hidden="1" outlineLevel="1" x14ac:dyDescent="0.3">
      <c r="H2641" s="16" t="str">
        <v>0 - BM Costs</v>
      </c>
      <c r="L2641" s="16" t="str">
        <v>0 - BM Port</v>
      </c>
      <c r="N2641" s="16" t="str">
        <v>0 - Port Assets</v>
      </c>
      <c r="O2641" s="11"/>
      <c r="P2641" s="11"/>
      <c r="Q2641" s="11"/>
      <c r="R2641" s="11"/>
      <c r="S2641" s="11"/>
      <c r="T2641" s="11"/>
      <c r="U2641" s="11"/>
      <c r="V2641" s="11"/>
      <c r="W2641" s="11"/>
      <c r="X2641" s="11"/>
      <c r="Y2641" s="11"/>
      <c r="Z2641" s="11"/>
      <c r="AA2641" s="11"/>
      <c r="AB2641" s="11"/>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c r="AY2641" s="11"/>
      <c r="AZ2641" s="11"/>
      <c r="BA2641" s="11"/>
      <c r="BB2641" s="11"/>
      <c r="BC2641" s="11"/>
      <c r="BD2641" s="11"/>
      <c r="BE2641" s="11"/>
      <c r="BF2641" s="11"/>
      <c r="BG2641" s="11"/>
      <c r="BH2641" s="11"/>
      <c r="BI2641" s="11"/>
      <c r="BJ2641" s="11"/>
      <c r="BK2641" s="11"/>
      <c r="BL2641" s="11"/>
      <c r="BM2641" s="11"/>
      <c r="BN2641" s="11"/>
      <c r="BO2641" s="11"/>
      <c r="BP2641" s="11"/>
      <c r="BQ2641" s="11"/>
      <c r="BR2641" s="16" t="str">
        <v>0- Port Costs</v>
      </c>
      <c r="BV2641" s="16" t="str">
        <v>0- Port Value</v>
      </c>
      <c r="BW2641" s="11"/>
      <c r="BX2641" s="16" t="str">
        <v>0</v>
      </c>
    </row>
    <row r="2642" spans="8:76" hidden="1" outlineLevel="1" x14ac:dyDescent="0.3">
      <c r="H2642" s="16" t="str">
        <v>0 - BM Costs</v>
      </c>
      <c r="L2642" s="16" t="str">
        <v>0 - BM Port</v>
      </c>
      <c r="N2642" s="16" t="str">
        <v>0 - Port Assets</v>
      </c>
      <c r="O2642" s="11"/>
      <c r="P2642" s="11"/>
      <c r="Q2642" s="11"/>
      <c r="R2642" s="11"/>
      <c r="S2642" s="11"/>
      <c r="T2642" s="11"/>
      <c r="U2642" s="11"/>
      <c r="V2642" s="11"/>
      <c r="W2642" s="11"/>
      <c r="X2642" s="11"/>
      <c r="Y2642" s="11"/>
      <c r="Z2642" s="11"/>
      <c r="AA2642" s="11"/>
      <c r="AB2642" s="11"/>
      <c r="AC2642" s="11"/>
      <c r="AD2642" s="11"/>
      <c r="AE2642" s="11"/>
      <c r="AF2642" s="11"/>
      <c r="AG2642" s="11"/>
      <c r="AH2642" s="11"/>
      <c r="AI2642" s="11"/>
      <c r="AJ2642" s="11"/>
      <c r="AK2642" s="11"/>
      <c r="AL2642" s="11"/>
      <c r="AM2642" s="11"/>
      <c r="AN2642" s="11"/>
      <c r="AO2642" s="11"/>
      <c r="AP2642" s="11"/>
      <c r="AQ2642" s="11"/>
      <c r="AR2642" s="11"/>
      <c r="AS2642" s="11"/>
      <c r="AT2642" s="11"/>
      <c r="AU2642" s="11"/>
      <c r="AV2642" s="11"/>
      <c r="AW2642" s="11"/>
      <c r="AX2642" s="11"/>
      <c r="AY2642" s="11"/>
      <c r="AZ2642" s="11"/>
      <c r="BA2642" s="11"/>
      <c r="BB2642" s="11"/>
      <c r="BC2642" s="11"/>
      <c r="BD2642" s="11"/>
      <c r="BE2642" s="11"/>
      <c r="BF2642" s="11"/>
      <c r="BG2642" s="11"/>
      <c r="BH2642" s="11"/>
      <c r="BI2642" s="11"/>
      <c r="BJ2642" s="11"/>
      <c r="BK2642" s="11"/>
      <c r="BL2642" s="11"/>
      <c r="BM2642" s="11"/>
      <c r="BN2642" s="11"/>
      <c r="BO2642" s="11"/>
      <c r="BP2642" s="11"/>
      <c r="BQ2642" s="11"/>
      <c r="BR2642" s="16" t="str">
        <v>0- Port Costs</v>
      </c>
      <c r="BV2642" s="16" t="str">
        <v>0- Port Value</v>
      </c>
      <c r="BW2642" s="11"/>
      <c r="BX2642" s="16" t="str">
        <v>0</v>
      </c>
    </row>
    <row r="2643" spans="8:76" hidden="1" outlineLevel="1" x14ac:dyDescent="0.3">
      <c r="H2643" s="16" t="str">
        <v>0 - BM Costs</v>
      </c>
      <c r="L2643" s="16" t="str">
        <v>0 - BM Port</v>
      </c>
      <c r="N2643" s="16" t="str">
        <v>0 - Port Assets</v>
      </c>
      <c r="O2643" s="11"/>
      <c r="P2643" s="11"/>
      <c r="Q2643" s="11"/>
      <c r="R2643" s="11"/>
      <c r="S2643" s="11"/>
      <c r="T2643" s="11"/>
      <c r="U2643" s="11"/>
      <c r="V2643" s="11"/>
      <c r="W2643" s="11"/>
      <c r="X2643" s="11"/>
      <c r="Y2643" s="11"/>
      <c r="Z2643" s="11"/>
      <c r="AA2643" s="11"/>
      <c r="AB2643" s="11"/>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c r="BC2643" s="11"/>
      <c r="BD2643" s="11"/>
      <c r="BE2643" s="11"/>
      <c r="BF2643" s="11"/>
      <c r="BG2643" s="11"/>
      <c r="BH2643" s="11"/>
      <c r="BI2643" s="11"/>
      <c r="BJ2643" s="11"/>
      <c r="BK2643" s="11"/>
      <c r="BL2643" s="11"/>
      <c r="BM2643" s="11"/>
      <c r="BN2643" s="11"/>
      <c r="BO2643" s="11"/>
      <c r="BP2643" s="11"/>
      <c r="BQ2643" s="11"/>
      <c r="BR2643" s="16" t="str">
        <v>0- Port Costs</v>
      </c>
      <c r="BV2643" s="16" t="str">
        <v>0- Port Value</v>
      </c>
      <c r="BW2643" s="11"/>
      <c r="BX2643" s="16" t="str">
        <v>0</v>
      </c>
    </row>
    <row r="2644" spans="8:76" hidden="1" outlineLevel="1" x14ac:dyDescent="0.3">
      <c r="H2644" s="16" t="str">
        <v>0 - BM Costs</v>
      </c>
      <c r="L2644" s="16" t="str">
        <v>0 - BM Port</v>
      </c>
      <c r="N2644" s="16" t="str">
        <v>0 - Port Assets</v>
      </c>
      <c r="O2644" s="11"/>
      <c r="P2644" s="11"/>
      <c r="Q2644" s="11"/>
      <c r="R2644" s="11"/>
      <c r="S2644" s="11"/>
      <c r="T2644" s="11"/>
      <c r="U2644" s="11"/>
      <c r="V2644" s="11"/>
      <c r="W2644" s="11"/>
      <c r="X2644" s="11"/>
      <c r="Y2644" s="11"/>
      <c r="Z2644" s="11"/>
      <c r="AA2644" s="11"/>
      <c r="AB2644" s="11"/>
      <c r="AC2644" s="11"/>
      <c r="AD2644" s="11"/>
      <c r="AE2644" s="11"/>
      <c r="AF2644" s="11"/>
      <c r="AG2644" s="11"/>
      <c r="AH2644" s="11"/>
      <c r="AI2644" s="11"/>
      <c r="AJ2644" s="11"/>
      <c r="AK2644" s="11"/>
      <c r="AL2644" s="11"/>
      <c r="AM2644" s="11"/>
      <c r="AN2644" s="11"/>
      <c r="AO2644" s="11"/>
      <c r="AP2644" s="11"/>
      <c r="AQ2644" s="11"/>
      <c r="AR2644" s="11"/>
      <c r="AS2644" s="11"/>
      <c r="AT2644" s="11"/>
      <c r="AU2644" s="11"/>
      <c r="AV2644" s="11"/>
      <c r="AW2644" s="11"/>
      <c r="AX2644" s="11"/>
      <c r="AY2644" s="11"/>
      <c r="AZ2644" s="11"/>
      <c r="BA2644" s="11"/>
      <c r="BB2644" s="11"/>
      <c r="BC2644" s="11"/>
      <c r="BD2644" s="11"/>
      <c r="BE2644" s="11"/>
      <c r="BF2644" s="11"/>
      <c r="BG2644" s="11"/>
      <c r="BH2644" s="11"/>
      <c r="BI2644" s="11"/>
      <c r="BJ2644" s="11"/>
      <c r="BK2644" s="11"/>
      <c r="BL2644" s="11"/>
      <c r="BM2644" s="11"/>
      <c r="BN2644" s="11"/>
      <c r="BO2644" s="11"/>
      <c r="BP2644" s="11"/>
      <c r="BQ2644" s="11"/>
      <c r="BR2644" s="16" t="str">
        <v>0- Port Costs</v>
      </c>
      <c r="BV2644" s="16" t="str">
        <v>0- Port Value</v>
      </c>
      <c r="BW2644" s="11"/>
      <c r="BX2644" s="16" t="str">
        <v>0</v>
      </c>
    </row>
    <row r="2645" spans="8:76" hidden="1" outlineLevel="1" x14ac:dyDescent="0.3">
      <c r="H2645" s="16" t="str">
        <v>0 - BM Costs</v>
      </c>
      <c r="L2645" s="16" t="str">
        <v>0 - BM Port</v>
      </c>
      <c r="N2645" s="16" t="str">
        <v>0 - Port Assets</v>
      </c>
      <c r="O2645" s="11"/>
      <c r="P2645" s="11"/>
      <c r="Q2645" s="11"/>
      <c r="R2645" s="11"/>
      <c r="S2645" s="11"/>
      <c r="T2645" s="11"/>
      <c r="U2645" s="11"/>
      <c r="V2645" s="11"/>
      <c r="W2645" s="11"/>
      <c r="X2645" s="11"/>
      <c r="Y2645" s="11"/>
      <c r="Z2645" s="11"/>
      <c r="AA2645" s="11"/>
      <c r="AB2645" s="11"/>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c r="BC2645" s="11"/>
      <c r="BD2645" s="11"/>
      <c r="BE2645" s="11"/>
      <c r="BF2645" s="11"/>
      <c r="BG2645" s="11"/>
      <c r="BH2645" s="11"/>
      <c r="BI2645" s="11"/>
      <c r="BJ2645" s="11"/>
      <c r="BK2645" s="11"/>
      <c r="BL2645" s="11"/>
      <c r="BM2645" s="11"/>
      <c r="BN2645" s="11"/>
      <c r="BO2645" s="11"/>
      <c r="BP2645" s="11"/>
      <c r="BQ2645" s="11"/>
      <c r="BR2645" s="16" t="str">
        <v>0- Port Costs</v>
      </c>
      <c r="BV2645" s="16" t="str">
        <v>0- Port Value</v>
      </c>
      <c r="BW2645" s="11"/>
      <c r="BX2645" s="16" t="str">
        <v>0</v>
      </c>
    </row>
    <row r="2646" spans="8:76" hidden="1" outlineLevel="1" x14ac:dyDescent="0.3">
      <c r="H2646" s="16" t="str">
        <v>0 - BM Costs</v>
      </c>
      <c r="L2646" s="16" t="str">
        <v>0 - BM Port</v>
      </c>
      <c r="N2646" s="16" t="str">
        <v>0 - Port Assets</v>
      </c>
      <c r="O2646" s="11"/>
      <c r="P2646" s="11"/>
      <c r="Q2646" s="11"/>
      <c r="R2646" s="11"/>
      <c r="S2646" s="11"/>
      <c r="T2646" s="11"/>
      <c r="U2646" s="11"/>
      <c r="V2646" s="11"/>
      <c r="W2646" s="11"/>
      <c r="X2646" s="11"/>
      <c r="Y2646" s="11"/>
      <c r="Z2646" s="11"/>
      <c r="AA2646" s="11"/>
      <c r="AB2646" s="11"/>
      <c r="AC2646" s="11"/>
      <c r="AD2646" s="11"/>
      <c r="AE2646" s="11"/>
      <c r="AF2646" s="11"/>
      <c r="AG2646" s="11"/>
      <c r="AH2646" s="11"/>
      <c r="AI2646" s="11"/>
      <c r="AJ2646" s="11"/>
      <c r="AK2646" s="11"/>
      <c r="AL2646" s="11"/>
      <c r="AM2646" s="11"/>
      <c r="AN2646" s="11"/>
      <c r="AO2646" s="11"/>
      <c r="AP2646" s="11"/>
      <c r="AQ2646" s="11"/>
      <c r="AR2646" s="11"/>
      <c r="AS2646" s="11"/>
      <c r="AT2646" s="11"/>
      <c r="AU2646" s="11"/>
      <c r="AV2646" s="11"/>
      <c r="AW2646" s="11"/>
      <c r="AX2646" s="11"/>
      <c r="AY2646" s="11"/>
      <c r="AZ2646" s="11"/>
      <c r="BA2646" s="11"/>
      <c r="BB2646" s="11"/>
      <c r="BC2646" s="11"/>
      <c r="BD2646" s="11"/>
      <c r="BE2646" s="11"/>
      <c r="BF2646" s="11"/>
      <c r="BG2646" s="11"/>
      <c r="BH2646" s="11"/>
      <c r="BI2646" s="11"/>
      <c r="BJ2646" s="11"/>
      <c r="BK2646" s="11"/>
      <c r="BL2646" s="11"/>
      <c r="BM2646" s="11"/>
      <c r="BN2646" s="11"/>
      <c r="BO2646" s="11"/>
      <c r="BP2646" s="11"/>
      <c r="BQ2646" s="11"/>
      <c r="BR2646" s="16" t="str">
        <v>0- Port Costs</v>
      </c>
      <c r="BV2646" s="16" t="str">
        <v>0- Port Value</v>
      </c>
      <c r="BW2646" s="11"/>
      <c r="BX2646" s="16" t="str">
        <v>0</v>
      </c>
    </row>
    <row r="2647" spans="8:76" hidden="1" outlineLevel="1" x14ac:dyDescent="0.3">
      <c r="H2647" s="16" t="str">
        <v>0 - BM Costs</v>
      </c>
      <c r="L2647" s="16" t="str">
        <v>0 - BM Port</v>
      </c>
      <c r="N2647" s="16" t="str">
        <v>0 - Port Assets</v>
      </c>
      <c r="O2647" s="11"/>
      <c r="P2647" s="11"/>
      <c r="Q2647" s="11"/>
      <c r="R2647" s="11"/>
      <c r="S2647" s="11"/>
      <c r="T2647" s="11"/>
      <c r="U2647" s="11"/>
      <c r="V2647" s="11"/>
      <c r="W2647" s="11"/>
      <c r="X2647" s="11"/>
      <c r="Y2647" s="11"/>
      <c r="Z2647" s="11"/>
      <c r="AA2647" s="11"/>
      <c r="AB2647" s="11"/>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c r="BC2647" s="11"/>
      <c r="BD2647" s="11"/>
      <c r="BE2647" s="11"/>
      <c r="BF2647" s="11"/>
      <c r="BG2647" s="11"/>
      <c r="BH2647" s="11"/>
      <c r="BI2647" s="11"/>
      <c r="BJ2647" s="11"/>
      <c r="BK2647" s="11"/>
      <c r="BL2647" s="11"/>
      <c r="BM2647" s="11"/>
      <c r="BN2647" s="11"/>
      <c r="BO2647" s="11"/>
      <c r="BP2647" s="11"/>
      <c r="BQ2647" s="11"/>
      <c r="BR2647" s="16" t="str">
        <v>0- Port Costs</v>
      </c>
      <c r="BV2647" s="16" t="str">
        <v>0- Port Value</v>
      </c>
      <c r="BW2647" s="11"/>
      <c r="BX2647" s="16" t="str">
        <v>0</v>
      </c>
    </row>
    <row r="2648" spans="8:76" hidden="1" outlineLevel="1" x14ac:dyDescent="0.3">
      <c r="H2648" s="16" t="str">
        <v>0 - BM Costs</v>
      </c>
      <c r="L2648" s="16" t="str">
        <v>0 - BM Port</v>
      </c>
      <c r="N2648" s="16" t="str">
        <v>0 - Port Assets</v>
      </c>
      <c r="O2648" s="11"/>
      <c r="P2648" s="11"/>
      <c r="Q2648" s="11"/>
      <c r="R2648" s="11"/>
      <c r="S2648" s="11"/>
      <c r="T2648" s="11"/>
      <c r="U2648" s="11"/>
      <c r="V2648" s="11"/>
      <c r="W2648" s="11"/>
      <c r="X2648" s="11"/>
      <c r="Y2648" s="11"/>
      <c r="Z2648" s="11"/>
      <c r="AA2648" s="11"/>
      <c r="AB2648" s="11"/>
      <c r="AC2648" s="11"/>
      <c r="AD2648" s="11"/>
      <c r="AE2648" s="11"/>
      <c r="AF2648" s="11"/>
      <c r="AG2648" s="11"/>
      <c r="AH2648" s="11"/>
      <c r="AI2648" s="11"/>
      <c r="AJ2648" s="11"/>
      <c r="AK2648" s="11"/>
      <c r="AL2648" s="11"/>
      <c r="AM2648" s="11"/>
      <c r="AN2648" s="11"/>
      <c r="AO2648" s="11"/>
      <c r="AP2648" s="11"/>
      <c r="AQ2648" s="11"/>
      <c r="AR2648" s="11"/>
      <c r="AS2648" s="11"/>
      <c r="AT2648" s="11"/>
      <c r="AU2648" s="11"/>
      <c r="AV2648" s="11"/>
      <c r="AW2648" s="11"/>
      <c r="AX2648" s="11"/>
      <c r="AY2648" s="11"/>
      <c r="AZ2648" s="11"/>
      <c r="BA2648" s="11"/>
      <c r="BB2648" s="11"/>
      <c r="BC2648" s="11"/>
      <c r="BD2648" s="11"/>
      <c r="BE2648" s="11"/>
      <c r="BF2648" s="11"/>
      <c r="BG2648" s="11"/>
      <c r="BH2648" s="11"/>
      <c r="BI2648" s="11"/>
      <c r="BJ2648" s="11"/>
      <c r="BK2648" s="11"/>
      <c r="BL2648" s="11"/>
      <c r="BM2648" s="11"/>
      <c r="BN2648" s="11"/>
      <c r="BO2648" s="11"/>
      <c r="BP2648" s="11"/>
      <c r="BQ2648" s="11"/>
      <c r="BR2648" s="16" t="str">
        <v>0- Port Costs</v>
      </c>
      <c r="BV2648" s="16" t="str">
        <v>0- Port Value</v>
      </c>
      <c r="BW2648" s="11"/>
      <c r="BX2648" s="16" t="str">
        <v>0</v>
      </c>
    </row>
    <row r="2649" spans="8:76" hidden="1" outlineLevel="1" x14ac:dyDescent="0.3">
      <c r="H2649" s="16" t="str">
        <v>0 - BM Costs</v>
      </c>
      <c r="L2649" s="16" t="str">
        <v>0 - BM Port</v>
      </c>
      <c r="N2649" s="16" t="str">
        <v>0 - Port Assets</v>
      </c>
      <c r="O2649" s="11"/>
      <c r="P2649" s="11"/>
      <c r="Q2649" s="11"/>
      <c r="R2649" s="11"/>
      <c r="S2649" s="11"/>
      <c r="T2649" s="11"/>
      <c r="U2649" s="11"/>
      <c r="V2649" s="11"/>
      <c r="W2649" s="11"/>
      <c r="X2649" s="11"/>
      <c r="Y2649" s="11"/>
      <c r="Z2649" s="11"/>
      <c r="AA2649" s="11"/>
      <c r="AB2649" s="11"/>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c r="BC2649" s="11"/>
      <c r="BD2649" s="11"/>
      <c r="BE2649" s="11"/>
      <c r="BF2649" s="11"/>
      <c r="BG2649" s="11"/>
      <c r="BH2649" s="11"/>
      <c r="BI2649" s="11"/>
      <c r="BJ2649" s="11"/>
      <c r="BK2649" s="11"/>
      <c r="BL2649" s="11"/>
      <c r="BM2649" s="11"/>
      <c r="BN2649" s="11"/>
      <c r="BO2649" s="11"/>
      <c r="BP2649" s="11"/>
      <c r="BQ2649" s="11"/>
      <c r="BR2649" s="16" t="str">
        <v>0- Port Costs</v>
      </c>
      <c r="BV2649" s="16" t="str">
        <v>0- Port Value</v>
      </c>
      <c r="BW2649" s="11"/>
      <c r="BX2649" s="16" t="str">
        <v>0</v>
      </c>
    </row>
    <row r="2650" spans="8:76" hidden="1" outlineLevel="1" x14ac:dyDescent="0.3">
      <c r="H2650" s="16" t="str">
        <v>0 - BM Costs</v>
      </c>
      <c r="L2650" s="16" t="str">
        <v>0 - BM Port</v>
      </c>
      <c r="N2650" s="16" t="str">
        <v>0 - Port Assets</v>
      </c>
      <c r="O2650" s="11"/>
      <c r="P2650" s="11"/>
      <c r="Q2650" s="11"/>
      <c r="R2650" s="11"/>
      <c r="S2650" s="11"/>
      <c r="T2650" s="11"/>
      <c r="U2650" s="11"/>
      <c r="V2650" s="11"/>
      <c r="W2650" s="11"/>
      <c r="X2650" s="11"/>
      <c r="Y2650" s="11"/>
      <c r="Z2650" s="11"/>
      <c r="AA2650" s="11"/>
      <c r="AB2650" s="11"/>
      <c r="AC2650" s="11"/>
      <c r="AD2650" s="11"/>
      <c r="AE2650" s="11"/>
      <c r="AF2650" s="11"/>
      <c r="AG2650" s="11"/>
      <c r="AH2650" s="11"/>
      <c r="AI2650" s="11"/>
      <c r="AJ2650" s="11"/>
      <c r="AK2650" s="11"/>
      <c r="AL2650" s="11"/>
      <c r="AM2650" s="11"/>
      <c r="AN2650" s="11"/>
      <c r="AO2650" s="11"/>
      <c r="AP2650" s="11"/>
      <c r="AQ2650" s="11"/>
      <c r="AR2650" s="11"/>
      <c r="AS2650" s="11"/>
      <c r="AT2650" s="11"/>
      <c r="AU2650" s="11"/>
      <c r="AV2650" s="11"/>
      <c r="AW2650" s="11"/>
      <c r="AX2650" s="11"/>
      <c r="AY2650" s="11"/>
      <c r="AZ2650" s="11"/>
      <c r="BA2650" s="11"/>
      <c r="BB2650" s="11"/>
      <c r="BC2650" s="11"/>
      <c r="BD2650" s="11"/>
      <c r="BE2650" s="11"/>
      <c r="BF2650" s="11"/>
      <c r="BG2650" s="11"/>
      <c r="BH2650" s="11"/>
      <c r="BI2650" s="11"/>
      <c r="BJ2650" s="11"/>
      <c r="BK2650" s="11"/>
      <c r="BL2650" s="11"/>
      <c r="BM2650" s="11"/>
      <c r="BN2650" s="11"/>
      <c r="BO2650" s="11"/>
      <c r="BP2650" s="11"/>
      <c r="BQ2650" s="11"/>
      <c r="BR2650" s="16" t="str">
        <v>0- Port Costs</v>
      </c>
      <c r="BV2650" s="16" t="str">
        <v>0- Port Value</v>
      </c>
      <c r="BW2650" s="11"/>
      <c r="BX2650" s="16" t="str">
        <v>0</v>
      </c>
    </row>
    <row r="2651" spans="8:76" hidden="1" outlineLevel="1" x14ac:dyDescent="0.3">
      <c r="H2651" s="16" t="str">
        <v>0 - BM Costs</v>
      </c>
      <c r="L2651" s="16" t="str">
        <v>0 - BM Port</v>
      </c>
      <c r="N2651" s="16" t="str">
        <v>0 - Port Assets</v>
      </c>
      <c r="O2651" s="11"/>
      <c r="P2651" s="11"/>
      <c r="Q2651" s="11"/>
      <c r="R2651" s="11"/>
      <c r="S2651" s="11"/>
      <c r="T2651" s="11"/>
      <c r="U2651" s="11"/>
      <c r="V2651" s="11"/>
      <c r="W2651" s="11"/>
      <c r="X2651" s="11"/>
      <c r="Y2651" s="11"/>
      <c r="Z2651" s="11"/>
      <c r="AA2651" s="11"/>
      <c r="AB2651" s="11"/>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c r="BC2651" s="11"/>
      <c r="BD2651" s="11"/>
      <c r="BE2651" s="11"/>
      <c r="BF2651" s="11"/>
      <c r="BG2651" s="11"/>
      <c r="BH2651" s="11"/>
      <c r="BI2651" s="11"/>
      <c r="BJ2651" s="11"/>
      <c r="BK2651" s="11"/>
      <c r="BL2651" s="11"/>
      <c r="BM2651" s="11"/>
      <c r="BN2651" s="11"/>
      <c r="BO2651" s="11"/>
      <c r="BP2651" s="11"/>
      <c r="BQ2651" s="11"/>
      <c r="BR2651" s="16" t="str">
        <v>0- Port Costs</v>
      </c>
      <c r="BV2651" s="16" t="str">
        <v>0- Port Value</v>
      </c>
      <c r="BW2651" s="11"/>
      <c r="BX2651" s="16" t="str">
        <v>0</v>
      </c>
    </row>
    <row r="2652" spans="8:76" hidden="1" outlineLevel="1" x14ac:dyDescent="0.3">
      <c r="H2652" s="16" t="str">
        <v>0 - BM Costs</v>
      </c>
      <c r="L2652" s="16" t="str">
        <v>0 - BM Port</v>
      </c>
      <c r="N2652" s="16" t="str">
        <v>0 - Port Assets</v>
      </c>
      <c r="O2652" s="11"/>
      <c r="P2652" s="11"/>
      <c r="Q2652" s="11"/>
      <c r="R2652" s="11"/>
      <c r="S2652" s="11"/>
      <c r="T2652" s="11"/>
      <c r="U2652" s="11"/>
      <c r="V2652" s="11"/>
      <c r="W2652" s="11"/>
      <c r="X2652" s="11"/>
      <c r="Y2652" s="11"/>
      <c r="Z2652" s="11"/>
      <c r="AA2652" s="11"/>
      <c r="AB2652" s="11"/>
      <c r="AC2652" s="11"/>
      <c r="AD2652" s="11"/>
      <c r="AE2652" s="11"/>
      <c r="AF2652" s="11"/>
      <c r="AG2652" s="11"/>
      <c r="AH2652" s="11"/>
      <c r="AI2652" s="11"/>
      <c r="AJ2652" s="11"/>
      <c r="AK2652" s="11"/>
      <c r="AL2652" s="11"/>
      <c r="AM2652" s="11"/>
      <c r="AN2652" s="11"/>
      <c r="AO2652" s="11"/>
      <c r="AP2652" s="11"/>
      <c r="AQ2652" s="11"/>
      <c r="AR2652" s="11"/>
      <c r="AS2652" s="11"/>
      <c r="AT2652" s="11"/>
      <c r="AU2652" s="11"/>
      <c r="AV2652" s="11"/>
      <c r="AW2652" s="11"/>
      <c r="AX2652" s="11"/>
      <c r="AY2652" s="11"/>
      <c r="AZ2652" s="11"/>
      <c r="BA2652" s="11"/>
      <c r="BB2652" s="11"/>
      <c r="BC2652" s="11"/>
      <c r="BD2652" s="11"/>
      <c r="BE2652" s="11"/>
      <c r="BF2652" s="11"/>
      <c r="BG2652" s="11"/>
      <c r="BH2652" s="11"/>
      <c r="BI2652" s="11"/>
      <c r="BJ2652" s="11"/>
      <c r="BK2652" s="11"/>
      <c r="BL2652" s="11"/>
      <c r="BM2652" s="11"/>
      <c r="BN2652" s="11"/>
      <c r="BO2652" s="11"/>
      <c r="BP2652" s="11"/>
      <c r="BQ2652" s="11"/>
      <c r="BR2652" s="16" t="str">
        <v>0- Port Costs</v>
      </c>
      <c r="BV2652" s="16" t="str">
        <v>0- Port Value</v>
      </c>
      <c r="BW2652" s="11"/>
      <c r="BX2652" s="16" t="str">
        <v>0</v>
      </c>
    </row>
    <row r="2653" spans="8:76" hidden="1" outlineLevel="1" x14ac:dyDescent="0.3">
      <c r="H2653" s="16" t="str">
        <v>0 - BM Costs</v>
      </c>
      <c r="L2653" s="16" t="str">
        <v>0 - BM Port</v>
      </c>
      <c r="N2653" s="16" t="str">
        <v>0 - Port Assets</v>
      </c>
      <c r="O2653" s="11"/>
      <c r="P2653" s="11"/>
      <c r="Q2653" s="11"/>
      <c r="R2653" s="11"/>
      <c r="S2653" s="11"/>
      <c r="T2653" s="11"/>
      <c r="U2653" s="11"/>
      <c r="V2653" s="11"/>
      <c r="W2653" s="11"/>
      <c r="X2653" s="11"/>
      <c r="Y2653" s="11"/>
      <c r="Z2653" s="11"/>
      <c r="AA2653" s="11"/>
      <c r="AB2653" s="11"/>
      <c r="AC2653" s="11"/>
      <c r="AD2653" s="11"/>
      <c r="AE2653" s="11"/>
      <c r="AF2653" s="11"/>
      <c r="AG2653" s="11"/>
      <c r="AH2653" s="11"/>
      <c r="AI2653" s="11"/>
      <c r="AJ2653" s="11"/>
      <c r="AK2653" s="11"/>
      <c r="AL2653" s="11"/>
      <c r="AM2653" s="11"/>
      <c r="AN2653" s="11"/>
      <c r="AO2653" s="11"/>
      <c r="AP2653" s="11"/>
      <c r="AQ2653" s="11"/>
      <c r="AR2653" s="11"/>
      <c r="AS2653" s="11"/>
      <c r="AT2653" s="11"/>
      <c r="AU2653" s="11"/>
      <c r="AV2653" s="11"/>
      <c r="AW2653" s="11"/>
      <c r="AX2653" s="11"/>
      <c r="AY2653" s="11"/>
      <c r="AZ2653" s="11"/>
      <c r="BA2653" s="11"/>
      <c r="BB2653" s="11"/>
      <c r="BC2653" s="11"/>
      <c r="BD2653" s="11"/>
      <c r="BE2653" s="11"/>
      <c r="BF2653" s="11"/>
      <c r="BG2653" s="11"/>
      <c r="BH2653" s="11"/>
      <c r="BI2653" s="11"/>
      <c r="BJ2653" s="11"/>
      <c r="BK2653" s="11"/>
      <c r="BL2653" s="11"/>
      <c r="BM2653" s="11"/>
      <c r="BN2653" s="11"/>
      <c r="BO2653" s="11"/>
      <c r="BP2653" s="11"/>
      <c r="BQ2653" s="11"/>
      <c r="BR2653" s="16" t="str">
        <v>0- Port Costs</v>
      </c>
      <c r="BV2653" s="16" t="str">
        <v>0- Port Value</v>
      </c>
      <c r="BW2653" s="11"/>
      <c r="BX2653" s="16" t="str">
        <v>0</v>
      </c>
    </row>
    <row r="2654" spans="8:76" hidden="1" outlineLevel="1" x14ac:dyDescent="0.3">
      <c r="H2654" s="16" t="str">
        <v>0 - BM Costs</v>
      </c>
      <c r="L2654" s="16" t="str">
        <v>0 - BM Port</v>
      </c>
      <c r="N2654" s="16" t="str">
        <v>0 - Port Assets</v>
      </c>
      <c r="O2654" s="11"/>
      <c r="P2654" s="11"/>
      <c r="Q2654" s="11"/>
      <c r="R2654" s="11"/>
      <c r="S2654" s="11"/>
      <c r="T2654" s="11"/>
      <c r="U2654" s="11"/>
      <c r="V2654" s="11"/>
      <c r="W2654" s="11"/>
      <c r="X2654" s="11"/>
      <c r="Y2654" s="11"/>
      <c r="Z2654" s="11"/>
      <c r="AA2654" s="11"/>
      <c r="AB2654" s="11"/>
      <c r="AC2654" s="11"/>
      <c r="AD2654" s="11"/>
      <c r="AE2654" s="11"/>
      <c r="AF2654" s="11"/>
      <c r="AG2654" s="11"/>
      <c r="AH2654" s="11"/>
      <c r="AI2654" s="11"/>
      <c r="AJ2654" s="11"/>
      <c r="AK2654" s="11"/>
      <c r="AL2654" s="11"/>
      <c r="AM2654" s="11"/>
      <c r="AN2654" s="11"/>
      <c r="AO2654" s="11"/>
      <c r="AP2654" s="11"/>
      <c r="AQ2654" s="11"/>
      <c r="AR2654" s="11"/>
      <c r="AS2654" s="11"/>
      <c r="AT2654" s="11"/>
      <c r="AU2654" s="11"/>
      <c r="AV2654" s="11"/>
      <c r="AW2654" s="11"/>
      <c r="AX2654" s="11"/>
      <c r="AY2654" s="11"/>
      <c r="AZ2654" s="11"/>
      <c r="BA2654" s="11"/>
      <c r="BB2654" s="11"/>
      <c r="BC2654" s="11"/>
      <c r="BD2654" s="11"/>
      <c r="BE2654" s="11"/>
      <c r="BF2654" s="11"/>
      <c r="BG2654" s="11"/>
      <c r="BH2654" s="11"/>
      <c r="BI2654" s="11"/>
      <c r="BJ2654" s="11"/>
      <c r="BK2654" s="11"/>
      <c r="BL2654" s="11"/>
      <c r="BM2654" s="11"/>
      <c r="BN2654" s="11"/>
      <c r="BO2654" s="11"/>
      <c r="BP2654" s="11"/>
      <c r="BQ2654" s="11"/>
      <c r="BR2654" s="16" t="str">
        <v>0- Port Costs</v>
      </c>
      <c r="BV2654" s="16" t="str">
        <v>0- Port Value</v>
      </c>
      <c r="BW2654" s="11"/>
      <c r="BX2654" s="16" t="str">
        <v>0</v>
      </c>
    </row>
    <row r="2655" spans="8:76" hidden="1" outlineLevel="1" x14ac:dyDescent="0.3">
      <c r="H2655" s="16" t="str">
        <v>0 - BM Costs</v>
      </c>
      <c r="L2655" s="16" t="str">
        <v>0 - BM Port</v>
      </c>
      <c r="N2655" s="16" t="str">
        <v>0 - Port Assets</v>
      </c>
      <c r="O2655" s="11"/>
      <c r="P2655" s="11"/>
      <c r="Q2655" s="11"/>
      <c r="R2655" s="11"/>
      <c r="S2655" s="11"/>
      <c r="T2655" s="11"/>
      <c r="U2655" s="11"/>
      <c r="V2655" s="11"/>
      <c r="W2655" s="11"/>
      <c r="X2655" s="11"/>
      <c r="Y2655" s="11"/>
      <c r="Z2655" s="11"/>
      <c r="AA2655" s="11"/>
      <c r="AB2655" s="11"/>
      <c r="AC2655" s="11"/>
      <c r="AD2655" s="11"/>
      <c r="AE2655" s="11"/>
      <c r="AF2655" s="11"/>
      <c r="AG2655" s="11"/>
      <c r="AH2655" s="11"/>
      <c r="AI2655" s="11"/>
      <c r="AJ2655" s="11"/>
      <c r="AK2655" s="11"/>
      <c r="AL2655" s="11"/>
      <c r="AM2655" s="11"/>
      <c r="AN2655" s="11"/>
      <c r="AO2655" s="11"/>
      <c r="AP2655" s="11"/>
      <c r="AQ2655" s="11"/>
      <c r="AR2655" s="11"/>
      <c r="AS2655" s="11"/>
      <c r="AT2655" s="11"/>
      <c r="AU2655" s="11"/>
      <c r="AV2655" s="11"/>
      <c r="AW2655" s="11"/>
      <c r="AX2655" s="11"/>
      <c r="AY2655" s="11"/>
      <c r="AZ2655" s="11"/>
      <c r="BA2655" s="11"/>
      <c r="BB2655" s="11"/>
      <c r="BC2655" s="11"/>
      <c r="BD2655" s="11"/>
      <c r="BE2655" s="11"/>
      <c r="BF2655" s="11"/>
      <c r="BG2655" s="11"/>
      <c r="BH2655" s="11"/>
      <c r="BI2655" s="11"/>
      <c r="BJ2655" s="11"/>
      <c r="BK2655" s="11"/>
      <c r="BL2655" s="11"/>
      <c r="BM2655" s="11"/>
      <c r="BN2655" s="11"/>
      <c r="BO2655" s="11"/>
      <c r="BP2655" s="11"/>
      <c r="BQ2655" s="11"/>
      <c r="BR2655" s="16" t="str">
        <v>0- Port Costs</v>
      </c>
      <c r="BV2655" s="16" t="str">
        <v>0- Port Value</v>
      </c>
      <c r="BW2655" s="11"/>
      <c r="BX2655" s="16" t="str">
        <v>0</v>
      </c>
    </row>
    <row r="2656" spans="8:76" hidden="1" outlineLevel="1" x14ac:dyDescent="0.3">
      <c r="H2656" s="16" t="str">
        <v>0 - BM Costs</v>
      </c>
      <c r="L2656" s="16" t="str">
        <v>0 - BM Port</v>
      </c>
      <c r="N2656" s="16" t="str">
        <v>0 - Port Assets</v>
      </c>
      <c r="O2656" s="11"/>
      <c r="P2656" s="11"/>
      <c r="Q2656" s="11"/>
      <c r="R2656" s="11"/>
      <c r="S2656" s="11"/>
      <c r="T2656" s="11"/>
      <c r="U2656" s="11"/>
      <c r="V2656" s="11"/>
      <c r="W2656" s="11"/>
      <c r="X2656" s="11"/>
      <c r="Y2656" s="11"/>
      <c r="Z2656" s="11"/>
      <c r="AA2656" s="11"/>
      <c r="AB2656" s="11"/>
      <c r="AC2656" s="11"/>
      <c r="AD2656" s="11"/>
      <c r="AE2656" s="11"/>
      <c r="AF2656" s="11"/>
      <c r="AG2656" s="11"/>
      <c r="AH2656" s="11"/>
      <c r="AI2656" s="11"/>
      <c r="AJ2656" s="11"/>
      <c r="AK2656" s="11"/>
      <c r="AL2656" s="11"/>
      <c r="AM2656" s="11"/>
      <c r="AN2656" s="11"/>
      <c r="AO2656" s="11"/>
      <c r="AP2656" s="11"/>
      <c r="AQ2656" s="11"/>
      <c r="AR2656" s="11"/>
      <c r="AS2656" s="11"/>
      <c r="AT2656" s="11"/>
      <c r="AU2656" s="11"/>
      <c r="AV2656" s="11"/>
      <c r="AW2656" s="11"/>
      <c r="AX2656" s="11"/>
      <c r="AY2656" s="11"/>
      <c r="AZ2656" s="11"/>
      <c r="BA2656" s="11"/>
      <c r="BB2656" s="11"/>
      <c r="BC2656" s="11"/>
      <c r="BD2656" s="11"/>
      <c r="BE2656" s="11"/>
      <c r="BF2656" s="11"/>
      <c r="BG2656" s="11"/>
      <c r="BH2656" s="11"/>
      <c r="BI2656" s="11"/>
      <c r="BJ2656" s="11"/>
      <c r="BK2656" s="11"/>
      <c r="BL2656" s="11"/>
      <c r="BM2656" s="11"/>
      <c r="BN2656" s="11"/>
      <c r="BO2656" s="11"/>
      <c r="BP2656" s="11"/>
      <c r="BQ2656" s="11"/>
      <c r="BR2656" s="16" t="str">
        <v>0- Port Costs</v>
      </c>
      <c r="BV2656" s="16" t="str">
        <v>0- Port Value</v>
      </c>
      <c r="BW2656" s="11"/>
      <c r="BX2656" s="16" t="str">
        <v>0</v>
      </c>
    </row>
    <row r="2657" spans="8:76" hidden="1" outlineLevel="1" x14ac:dyDescent="0.3">
      <c r="H2657" s="16" t="str">
        <v>0 - BM Costs</v>
      </c>
      <c r="L2657" s="16" t="str">
        <v>0 - BM Port</v>
      </c>
      <c r="N2657" s="16" t="str">
        <v>0 - Port Assets</v>
      </c>
      <c r="O2657" s="11"/>
      <c r="P2657" s="11"/>
      <c r="Q2657" s="11"/>
      <c r="R2657" s="11"/>
      <c r="S2657" s="11"/>
      <c r="T2657" s="11"/>
      <c r="U2657" s="11"/>
      <c r="V2657" s="11"/>
      <c r="W2657" s="11"/>
      <c r="X2657" s="11"/>
      <c r="Y2657" s="11"/>
      <c r="Z2657" s="11"/>
      <c r="AA2657" s="11"/>
      <c r="AB2657" s="11"/>
      <c r="AC2657" s="11"/>
      <c r="AD2657" s="11"/>
      <c r="AE2657" s="11"/>
      <c r="AF2657" s="11"/>
      <c r="AG2657" s="11"/>
      <c r="AH2657" s="11"/>
      <c r="AI2657" s="11"/>
      <c r="AJ2657" s="11"/>
      <c r="AK2657" s="11"/>
      <c r="AL2657" s="11"/>
      <c r="AM2657" s="11"/>
      <c r="AN2657" s="11"/>
      <c r="AO2657" s="11"/>
      <c r="AP2657" s="11"/>
      <c r="AQ2657" s="11"/>
      <c r="AR2657" s="11"/>
      <c r="AS2657" s="11"/>
      <c r="AT2657" s="11"/>
      <c r="AU2657" s="11"/>
      <c r="AV2657" s="11"/>
      <c r="AW2657" s="11"/>
      <c r="AX2657" s="11"/>
      <c r="AY2657" s="11"/>
      <c r="AZ2657" s="11"/>
      <c r="BA2657" s="11"/>
      <c r="BB2657" s="11"/>
      <c r="BC2657" s="11"/>
      <c r="BD2657" s="11"/>
      <c r="BE2657" s="11"/>
      <c r="BF2657" s="11"/>
      <c r="BG2657" s="11"/>
      <c r="BH2657" s="11"/>
      <c r="BI2657" s="11"/>
      <c r="BJ2657" s="11"/>
      <c r="BK2657" s="11"/>
      <c r="BL2657" s="11"/>
      <c r="BM2657" s="11"/>
      <c r="BN2657" s="11"/>
      <c r="BO2657" s="11"/>
      <c r="BP2657" s="11"/>
      <c r="BQ2657" s="11"/>
      <c r="BR2657" s="16" t="str">
        <v>0- Port Costs</v>
      </c>
      <c r="BV2657" s="16" t="str">
        <v>0- Port Value</v>
      </c>
      <c r="BW2657" s="11"/>
      <c r="BX2657" s="16" t="str">
        <v>0</v>
      </c>
    </row>
    <row r="2658" spans="8:76" hidden="1" outlineLevel="1" x14ac:dyDescent="0.3">
      <c r="H2658" s="16" t="str">
        <v>0 - BM Costs</v>
      </c>
      <c r="L2658" s="16" t="str">
        <v>0 - BM Port</v>
      </c>
      <c r="N2658" s="16" t="str">
        <v>0 - Port Assets</v>
      </c>
      <c r="O2658" s="11"/>
      <c r="P2658" s="11"/>
      <c r="Q2658" s="11"/>
      <c r="R2658" s="11"/>
      <c r="S2658" s="11"/>
      <c r="T2658" s="11"/>
      <c r="U2658" s="11"/>
      <c r="V2658" s="11"/>
      <c r="W2658" s="11"/>
      <c r="X2658" s="11"/>
      <c r="Y2658" s="11"/>
      <c r="Z2658" s="11"/>
      <c r="AA2658" s="11"/>
      <c r="AB2658" s="11"/>
      <c r="AC2658" s="11"/>
      <c r="AD2658" s="11"/>
      <c r="AE2658" s="11"/>
      <c r="AF2658" s="11"/>
      <c r="AG2658" s="11"/>
      <c r="AH2658" s="11"/>
      <c r="AI2658" s="11"/>
      <c r="AJ2658" s="11"/>
      <c r="AK2658" s="11"/>
      <c r="AL2658" s="11"/>
      <c r="AM2658" s="11"/>
      <c r="AN2658" s="11"/>
      <c r="AO2658" s="11"/>
      <c r="AP2658" s="11"/>
      <c r="AQ2658" s="11"/>
      <c r="AR2658" s="11"/>
      <c r="AS2658" s="11"/>
      <c r="AT2658" s="11"/>
      <c r="AU2658" s="11"/>
      <c r="AV2658" s="11"/>
      <c r="AW2658" s="11"/>
      <c r="AX2658" s="11"/>
      <c r="AY2658" s="11"/>
      <c r="AZ2658" s="11"/>
      <c r="BA2658" s="11"/>
      <c r="BB2658" s="11"/>
      <c r="BC2658" s="11"/>
      <c r="BD2658" s="11"/>
      <c r="BE2658" s="11"/>
      <c r="BF2658" s="11"/>
      <c r="BG2658" s="11"/>
      <c r="BH2658" s="11"/>
      <c r="BI2658" s="11"/>
      <c r="BJ2658" s="11"/>
      <c r="BK2658" s="11"/>
      <c r="BL2658" s="11"/>
      <c r="BM2658" s="11"/>
      <c r="BN2658" s="11"/>
      <c r="BO2658" s="11"/>
      <c r="BP2658" s="11"/>
      <c r="BQ2658" s="11"/>
      <c r="BR2658" s="16" t="str">
        <v>0- Port Costs</v>
      </c>
      <c r="BV2658" s="16" t="str">
        <v>0- Port Value</v>
      </c>
      <c r="BW2658" s="11"/>
      <c r="BX2658" s="16" t="str">
        <v>0</v>
      </c>
    </row>
    <row r="2659" spans="8:76" hidden="1" outlineLevel="1" x14ac:dyDescent="0.3">
      <c r="H2659" s="16" t="str">
        <v>0 - BM Costs</v>
      </c>
      <c r="L2659" s="16" t="str">
        <v>0 - BM Port</v>
      </c>
      <c r="N2659" s="16" t="str">
        <v>0 - Port Assets</v>
      </c>
      <c r="O2659" s="11"/>
      <c r="P2659" s="11"/>
      <c r="Q2659" s="11"/>
      <c r="R2659" s="11"/>
      <c r="S2659" s="11"/>
      <c r="T2659" s="11"/>
      <c r="U2659" s="11"/>
      <c r="V2659" s="11"/>
      <c r="W2659" s="11"/>
      <c r="X2659" s="11"/>
      <c r="Y2659" s="11"/>
      <c r="Z2659" s="11"/>
      <c r="AA2659" s="11"/>
      <c r="AB2659" s="11"/>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c r="BC2659" s="11"/>
      <c r="BD2659" s="11"/>
      <c r="BE2659" s="11"/>
      <c r="BF2659" s="11"/>
      <c r="BG2659" s="11"/>
      <c r="BH2659" s="11"/>
      <c r="BI2659" s="11"/>
      <c r="BJ2659" s="11"/>
      <c r="BK2659" s="11"/>
      <c r="BL2659" s="11"/>
      <c r="BM2659" s="11"/>
      <c r="BN2659" s="11"/>
      <c r="BO2659" s="11"/>
      <c r="BP2659" s="11"/>
      <c r="BQ2659" s="11"/>
      <c r="BR2659" s="16" t="str">
        <v>0- Port Costs</v>
      </c>
      <c r="BV2659" s="16" t="str">
        <v>0- Port Value</v>
      </c>
      <c r="BW2659" s="11"/>
      <c r="BX2659" s="16" t="str">
        <v>0</v>
      </c>
    </row>
    <row r="2660" spans="8:76" hidden="1" outlineLevel="1" x14ac:dyDescent="0.3">
      <c r="H2660" s="16" t="str">
        <v>0 - BM Costs</v>
      </c>
      <c r="L2660" s="16" t="str">
        <v>0 - BM Port</v>
      </c>
      <c r="N2660" s="16" t="str">
        <v>0 - Port Assets</v>
      </c>
      <c r="O2660" s="11"/>
      <c r="P2660" s="11"/>
      <c r="Q2660" s="11"/>
      <c r="R2660" s="11"/>
      <c r="S2660" s="11"/>
      <c r="T2660" s="11"/>
      <c r="U2660" s="11"/>
      <c r="V2660" s="11"/>
      <c r="W2660" s="11"/>
      <c r="X2660" s="11"/>
      <c r="Y2660" s="11"/>
      <c r="Z2660" s="11"/>
      <c r="AA2660" s="11"/>
      <c r="AB2660" s="11"/>
      <c r="AC2660" s="11"/>
      <c r="AD2660" s="11"/>
      <c r="AE2660" s="11"/>
      <c r="AF2660" s="11"/>
      <c r="AG2660" s="11"/>
      <c r="AH2660" s="11"/>
      <c r="AI2660" s="11"/>
      <c r="AJ2660" s="11"/>
      <c r="AK2660" s="11"/>
      <c r="AL2660" s="11"/>
      <c r="AM2660" s="11"/>
      <c r="AN2660" s="11"/>
      <c r="AO2660" s="11"/>
      <c r="AP2660" s="11"/>
      <c r="AQ2660" s="11"/>
      <c r="AR2660" s="11"/>
      <c r="AS2660" s="11"/>
      <c r="AT2660" s="11"/>
      <c r="AU2660" s="11"/>
      <c r="AV2660" s="11"/>
      <c r="AW2660" s="11"/>
      <c r="AX2660" s="11"/>
      <c r="AY2660" s="11"/>
      <c r="AZ2660" s="11"/>
      <c r="BA2660" s="11"/>
      <c r="BB2660" s="11"/>
      <c r="BC2660" s="11"/>
      <c r="BD2660" s="11"/>
      <c r="BE2660" s="11"/>
      <c r="BF2660" s="11"/>
      <c r="BG2660" s="11"/>
      <c r="BH2660" s="11"/>
      <c r="BI2660" s="11"/>
      <c r="BJ2660" s="11"/>
      <c r="BK2660" s="11"/>
      <c r="BL2660" s="11"/>
      <c r="BM2660" s="11"/>
      <c r="BN2660" s="11"/>
      <c r="BO2660" s="11"/>
      <c r="BP2660" s="11"/>
      <c r="BQ2660" s="11"/>
      <c r="BR2660" s="16" t="str">
        <v>0- Port Costs</v>
      </c>
      <c r="BV2660" s="16" t="str">
        <v>0- Port Value</v>
      </c>
      <c r="BW2660" s="11"/>
      <c r="BX2660" s="16" t="str">
        <v>0</v>
      </c>
    </row>
    <row r="2661" spans="8:76" hidden="1" outlineLevel="1" x14ac:dyDescent="0.3">
      <c r="H2661" s="16" t="str">
        <v>0 - BM Costs</v>
      </c>
      <c r="L2661" s="16" t="str">
        <v>0 - BM Port</v>
      </c>
      <c r="N2661" s="16" t="str">
        <v>0 - Port Assets</v>
      </c>
      <c r="O2661" s="11"/>
      <c r="P2661" s="11"/>
      <c r="Q2661" s="11"/>
      <c r="R2661" s="11"/>
      <c r="S2661" s="11"/>
      <c r="T2661" s="11"/>
      <c r="U2661" s="11"/>
      <c r="V2661" s="11"/>
      <c r="W2661" s="11"/>
      <c r="X2661" s="11"/>
      <c r="Y2661" s="11"/>
      <c r="Z2661" s="11"/>
      <c r="AA2661" s="11"/>
      <c r="AB2661" s="11"/>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c r="BC2661" s="11"/>
      <c r="BD2661" s="11"/>
      <c r="BE2661" s="11"/>
      <c r="BF2661" s="11"/>
      <c r="BG2661" s="11"/>
      <c r="BH2661" s="11"/>
      <c r="BI2661" s="11"/>
      <c r="BJ2661" s="11"/>
      <c r="BK2661" s="11"/>
      <c r="BL2661" s="11"/>
      <c r="BM2661" s="11"/>
      <c r="BN2661" s="11"/>
      <c r="BO2661" s="11"/>
      <c r="BP2661" s="11"/>
      <c r="BQ2661" s="11"/>
      <c r="BR2661" s="16" t="str">
        <v>0- Port Costs</v>
      </c>
      <c r="BV2661" s="16" t="str">
        <v>0- Port Value</v>
      </c>
      <c r="BW2661" s="11"/>
      <c r="BX2661" s="16" t="str">
        <v>0</v>
      </c>
    </row>
    <row r="2662" spans="8:76" hidden="1" outlineLevel="1" x14ac:dyDescent="0.3">
      <c r="H2662" s="16" t="str">
        <v>0 - BM Costs</v>
      </c>
      <c r="L2662" s="16" t="str">
        <v>0 - BM Port</v>
      </c>
      <c r="N2662" s="16" t="str">
        <v>0 - Port Assets</v>
      </c>
      <c r="O2662" s="11"/>
      <c r="P2662" s="11"/>
      <c r="Q2662" s="11"/>
      <c r="R2662" s="11"/>
      <c r="S2662" s="11"/>
      <c r="T2662" s="11"/>
      <c r="U2662" s="11"/>
      <c r="V2662" s="11"/>
      <c r="W2662" s="11"/>
      <c r="X2662" s="11"/>
      <c r="Y2662" s="11"/>
      <c r="Z2662" s="11"/>
      <c r="AA2662" s="11"/>
      <c r="AB2662" s="11"/>
      <c r="AC2662" s="11"/>
      <c r="AD2662" s="11"/>
      <c r="AE2662" s="11"/>
      <c r="AF2662" s="11"/>
      <c r="AG2662" s="11"/>
      <c r="AH2662" s="11"/>
      <c r="AI2662" s="11"/>
      <c r="AJ2662" s="11"/>
      <c r="AK2662" s="11"/>
      <c r="AL2662" s="11"/>
      <c r="AM2662" s="11"/>
      <c r="AN2662" s="11"/>
      <c r="AO2662" s="11"/>
      <c r="AP2662" s="11"/>
      <c r="AQ2662" s="11"/>
      <c r="AR2662" s="11"/>
      <c r="AS2662" s="11"/>
      <c r="AT2662" s="11"/>
      <c r="AU2662" s="11"/>
      <c r="AV2662" s="11"/>
      <c r="AW2662" s="11"/>
      <c r="AX2662" s="11"/>
      <c r="AY2662" s="11"/>
      <c r="AZ2662" s="11"/>
      <c r="BA2662" s="11"/>
      <c r="BB2662" s="11"/>
      <c r="BC2662" s="11"/>
      <c r="BD2662" s="11"/>
      <c r="BE2662" s="11"/>
      <c r="BF2662" s="11"/>
      <c r="BG2662" s="11"/>
      <c r="BH2662" s="11"/>
      <c r="BI2662" s="11"/>
      <c r="BJ2662" s="11"/>
      <c r="BK2662" s="11"/>
      <c r="BL2662" s="11"/>
      <c r="BM2662" s="11"/>
      <c r="BN2662" s="11"/>
      <c r="BO2662" s="11"/>
      <c r="BP2662" s="11"/>
      <c r="BQ2662" s="11"/>
      <c r="BR2662" s="16" t="str">
        <v>0- Port Costs</v>
      </c>
      <c r="BV2662" s="16" t="str">
        <v>0- Port Value</v>
      </c>
      <c r="BW2662" s="11"/>
      <c r="BX2662" s="16" t="str">
        <v>0</v>
      </c>
    </row>
    <row r="2663" spans="8:76" hidden="1" outlineLevel="1" x14ac:dyDescent="0.3">
      <c r="H2663" s="16" t="str">
        <v>0 - BM Costs</v>
      </c>
      <c r="L2663" s="16" t="str">
        <v>0 - BM Port</v>
      </c>
      <c r="N2663" s="16" t="str">
        <v>0 - Port Assets</v>
      </c>
      <c r="O2663" s="11"/>
      <c r="P2663" s="11"/>
      <c r="Q2663" s="11"/>
      <c r="R2663" s="11"/>
      <c r="S2663" s="11"/>
      <c r="T2663" s="11"/>
      <c r="U2663" s="11"/>
      <c r="V2663" s="11"/>
      <c r="W2663" s="11"/>
      <c r="X2663" s="11"/>
      <c r="Y2663" s="11"/>
      <c r="Z2663" s="11"/>
      <c r="AA2663" s="11"/>
      <c r="AB2663" s="11"/>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c r="BC2663" s="11"/>
      <c r="BD2663" s="11"/>
      <c r="BE2663" s="11"/>
      <c r="BF2663" s="11"/>
      <c r="BG2663" s="11"/>
      <c r="BH2663" s="11"/>
      <c r="BI2663" s="11"/>
      <c r="BJ2663" s="11"/>
      <c r="BK2663" s="11"/>
      <c r="BL2663" s="11"/>
      <c r="BM2663" s="11"/>
      <c r="BN2663" s="11"/>
      <c r="BO2663" s="11"/>
      <c r="BP2663" s="11"/>
      <c r="BQ2663" s="11"/>
      <c r="BR2663" s="16" t="str">
        <v>0- Port Costs</v>
      </c>
      <c r="BV2663" s="16" t="str">
        <v>0- Port Value</v>
      </c>
      <c r="BW2663" s="11"/>
      <c r="BX2663" s="16" t="str">
        <v>0</v>
      </c>
    </row>
    <row r="2664" spans="8:76" hidden="1" outlineLevel="1" x14ac:dyDescent="0.3">
      <c r="H2664" s="16" t="str">
        <v>0 - BM Costs</v>
      </c>
      <c r="L2664" s="16" t="str">
        <v>0 - BM Port</v>
      </c>
      <c r="N2664" s="16" t="str">
        <v>0 - Port Assets</v>
      </c>
      <c r="O2664" s="11"/>
      <c r="P2664" s="11"/>
      <c r="Q2664" s="11"/>
      <c r="R2664" s="11"/>
      <c r="S2664" s="11"/>
      <c r="T2664" s="11"/>
      <c r="U2664" s="11"/>
      <c r="V2664" s="11"/>
      <c r="W2664" s="11"/>
      <c r="X2664" s="11"/>
      <c r="Y2664" s="11"/>
      <c r="Z2664" s="11"/>
      <c r="AA2664" s="11"/>
      <c r="AB2664" s="11"/>
      <c r="AC2664" s="11"/>
      <c r="AD2664" s="11"/>
      <c r="AE2664" s="11"/>
      <c r="AF2664" s="11"/>
      <c r="AG2664" s="11"/>
      <c r="AH2664" s="11"/>
      <c r="AI2664" s="11"/>
      <c r="AJ2664" s="11"/>
      <c r="AK2664" s="11"/>
      <c r="AL2664" s="11"/>
      <c r="AM2664" s="11"/>
      <c r="AN2664" s="11"/>
      <c r="AO2664" s="11"/>
      <c r="AP2664" s="11"/>
      <c r="AQ2664" s="11"/>
      <c r="AR2664" s="11"/>
      <c r="AS2664" s="11"/>
      <c r="AT2664" s="11"/>
      <c r="AU2664" s="11"/>
      <c r="AV2664" s="11"/>
      <c r="AW2664" s="11"/>
      <c r="AX2664" s="11"/>
      <c r="AY2664" s="11"/>
      <c r="AZ2664" s="11"/>
      <c r="BA2664" s="11"/>
      <c r="BB2664" s="11"/>
      <c r="BC2664" s="11"/>
      <c r="BD2664" s="11"/>
      <c r="BE2664" s="11"/>
      <c r="BF2664" s="11"/>
      <c r="BG2664" s="11"/>
      <c r="BH2664" s="11"/>
      <c r="BI2664" s="11"/>
      <c r="BJ2664" s="11"/>
      <c r="BK2664" s="11"/>
      <c r="BL2664" s="11"/>
      <c r="BM2664" s="11"/>
      <c r="BN2664" s="11"/>
      <c r="BO2664" s="11"/>
      <c r="BP2664" s="11"/>
      <c r="BQ2664" s="11"/>
      <c r="BR2664" s="16" t="str">
        <v>0- Port Costs</v>
      </c>
      <c r="BV2664" s="16" t="str">
        <v>0- Port Value</v>
      </c>
      <c r="BW2664" s="11"/>
      <c r="BX2664" s="16" t="str">
        <v>0</v>
      </c>
    </row>
    <row r="2665" spans="8:76" hidden="1" outlineLevel="1" x14ac:dyDescent="0.3">
      <c r="H2665" s="16" t="str">
        <v>0 - BM Costs</v>
      </c>
      <c r="L2665" s="16" t="str">
        <v>0 - BM Port</v>
      </c>
      <c r="N2665" s="16" t="str">
        <v>0 - Port Assets</v>
      </c>
      <c r="O2665" s="11"/>
      <c r="P2665" s="11"/>
      <c r="Q2665" s="11"/>
      <c r="R2665" s="11"/>
      <c r="S2665" s="11"/>
      <c r="T2665" s="11"/>
      <c r="U2665" s="11"/>
      <c r="V2665" s="11"/>
      <c r="W2665" s="11"/>
      <c r="X2665" s="11"/>
      <c r="Y2665" s="11"/>
      <c r="Z2665" s="11"/>
      <c r="AA2665" s="11"/>
      <c r="AB2665" s="11"/>
      <c r="AC2665" s="11"/>
      <c r="AD2665" s="11"/>
      <c r="AE2665" s="11"/>
      <c r="AF2665" s="11"/>
      <c r="AG2665" s="11"/>
      <c r="AH2665" s="11"/>
      <c r="AI2665" s="11"/>
      <c r="AJ2665" s="11"/>
      <c r="AK2665" s="11"/>
      <c r="AL2665" s="11"/>
      <c r="AM2665" s="11"/>
      <c r="AN2665" s="11"/>
      <c r="AO2665" s="11"/>
      <c r="AP2665" s="11"/>
      <c r="AQ2665" s="11"/>
      <c r="AR2665" s="11"/>
      <c r="AS2665" s="11"/>
      <c r="AT2665" s="11"/>
      <c r="AU2665" s="11"/>
      <c r="AV2665" s="11"/>
      <c r="AW2665" s="11"/>
      <c r="AX2665" s="11"/>
      <c r="AY2665" s="11"/>
      <c r="AZ2665" s="11"/>
      <c r="BA2665" s="11"/>
      <c r="BB2665" s="11"/>
      <c r="BC2665" s="11"/>
      <c r="BD2665" s="11"/>
      <c r="BE2665" s="11"/>
      <c r="BF2665" s="11"/>
      <c r="BG2665" s="11"/>
      <c r="BH2665" s="11"/>
      <c r="BI2665" s="11"/>
      <c r="BJ2665" s="11"/>
      <c r="BK2665" s="11"/>
      <c r="BL2665" s="11"/>
      <c r="BM2665" s="11"/>
      <c r="BN2665" s="11"/>
      <c r="BO2665" s="11"/>
      <c r="BP2665" s="11"/>
      <c r="BQ2665" s="11"/>
      <c r="BR2665" s="16" t="str">
        <v>0- Port Costs</v>
      </c>
      <c r="BV2665" s="16" t="str">
        <v>0- Port Value</v>
      </c>
      <c r="BW2665" s="11"/>
      <c r="BX2665" s="16" t="str">
        <v>0</v>
      </c>
    </row>
    <row r="2666" spans="8:76" hidden="1" outlineLevel="1" x14ac:dyDescent="0.3">
      <c r="H2666" s="16" t="str">
        <v>0 - BM Costs</v>
      </c>
      <c r="L2666" s="16" t="str">
        <v>0 - BM Port</v>
      </c>
      <c r="N2666" s="16" t="str">
        <v>0 - Port Assets</v>
      </c>
      <c r="O2666" s="11"/>
      <c r="P2666" s="11"/>
      <c r="Q2666" s="11"/>
      <c r="R2666" s="11"/>
      <c r="S2666" s="11"/>
      <c r="T2666" s="11"/>
      <c r="U2666" s="11"/>
      <c r="V2666" s="11"/>
      <c r="W2666" s="11"/>
      <c r="X2666" s="11"/>
      <c r="Y2666" s="11"/>
      <c r="Z2666" s="11"/>
      <c r="AA2666" s="11"/>
      <c r="AB2666" s="11"/>
      <c r="AC2666" s="11"/>
      <c r="AD2666" s="11"/>
      <c r="AE2666" s="11"/>
      <c r="AF2666" s="11"/>
      <c r="AG2666" s="11"/>
      <c r="AH2666" s="11"/>
      <c r="AI2666" s="11"/>
      <c r="AJ2666" s="11"/>
      <c r="AK2666" s="11"/>
      <c r="AL2666" s="11"/>
      <c r="AM2666" s="11"/>
      <c r="AN2666" s="11"/>
      <c r="AO2666" s="11"/>
      <c r="AP2666" s="11"/>
      <c r="AQ2666" s="11"/>
      <c r="AR2666" s="11"/>
      <c r="AS2666" s="11"/>
      <c r="AT2666" s="11"/>
      <c r="AU2666" s="11"/>
      <c r="AV2666" s="11"/>
      <c r="AW2666" s="11"/>
      <c r="AX2666" s="11"/>
      <c r="AY2666" s="11"/>
      <c r="AZ2666" s="11"/>
      <c r="BA2666" s="11"/>
      <c r="BB2666" s="11"/>
      <c r="BC2666" s="11"/>
      <c r="BD2666" s="11"/>
      <c r="BE2666" s="11"/>
      <c r="BF2666" s="11"/>
      <c r="BG2666" s="11"/>
      <c r="BH2666" s="11"/>
      <c r="BI2666" s="11"/>
      <c r="BJ2666" s="11"/>
      <c r="BK2666" s="11"/>
      <c r="BL2666" s="11"/>
      <c r="BM2666" s="11"/>
      <c r="BN2666" s="11"/>
      <c r="BO2666" s="11"/>
      <c r="BP2666" s="11"/>
      <c r="BQ2666" s="11"/>
      <c r="BR2666" s="16" t="str">
        <v>0- Port Costs</v>
      </c>
      <c r="BV2666" s="16" t="str">
        <v>0- Port Value</v>
      </c>
      <c r="BW2666" s="11"/>
      <c r="BX2666" s="16" t="str">
        <v>0</v>
      </c>
    </row>
    <row r="2667" spans="8:76" hidden="1" outlineLevel="1" x14ac:dyDescent="0.3">
      <c r="H2667" s="16" t="str">
        <v>0 - BM Costs</v>
      </c>
      <c r="L2667" s="16" t="str">
        <v>0 - BM Port</v>
      </c>
      <c r="N2667" s="16" t="str">
        <v>0 - Port Assets</v>
      </c>
      <c r="O2667" s="11"/>
      <c r="P2667" s="11"/>
      <c r="Q2667" s="11"/>
      <c r="R2667" s="11"/>
      <c r="S2667" s="11"/>
      <c r="T2667" s="11"/>
      <c r="U2667" s="11"/>
      <c r="V2667" s="11"/>
      <c r="W2667" s="11"/>
      <c r="X2667" s="11"/>
      <c r="Y2667" s="11"/>
      <c r="Z2667" s="11"/>
      <c r="AA2667" s="11"/>
      <c r="AB2667" s="11"/>
      <c r="AC2667" s="11"/>
      <c r="AD2667" s="11"/>
      <c r="AE2667" s="11"/>
      <c r="AF2667" s="11"/>
      <c r="AG2667" s="11"/>
      <c r="AH2667" s="11"/>
      <c r="AI2667" s="11"/>
      <c r="AJ2667" s="11"/>
      <c r="AK2667" s="11"/>
      <c r="AL2667" s="11"/>
      <c r="AM2667" s="11"/>
      <c r="AN2667" s="11"/>
      <c r="AO2667" s="11"/>
      <c r="AP2667" s="11"/>
      <c r="AQ2667" s="11"/>
      <c r="AR2667" s="11"/>
      <c r="AS2667" s="11"/>
      <c r="AT2667" s="11"/>
      <c r="AU2667" s="11"/>
      <c r="AV2667" s="11"/>
      <c r="AW2667" s="11"/>
      <c r="AX2667" s="11"/>
      <c r="AY2667" s="11"/>
      <c r="AZ2667" s="11"/>
      <c r="BA2667" s="11"/>
      <c r="BB2667" s="11"/>
      <c r="BC2667" s="11"/>
      <c r="BD2667" s="11"/>
      <c r="BE2667" s="11"/>
      <c r="BF2667" s="11"/>
      <c r="BG2667" s="11"/>
      <c r="BH2667" s="11"/>
      <c r="BI2667" s="11"/>
      <c r="BJ2667" s="11"/>
      <c r="BK2667" s="11"/>
      <c r="BL2667" s="11"/>
      <c r="BM2667" s="11"/>
      <c r="BN2667" s="11"/>
      <c r="BO2667" s="11"/>
      <c r="BP2667" s="11"/>
      <c r="BQ2667" s="11"/>
      <c r="BR2667" s="16" t="str">
        <v>0- Port Costs</v>
      </c>
      <c r="BV2667" s="16" t="str">
        <v>0- Port Value</v>
      </c>
      <c r="BW2667" s="11"/>
      <c r="BX2667" s="16" t="str">
        <v>0</v>
      </c>
    </row>
    <row r="2668" spans="8:76" hidden="1" outlineLevel="1" x14ac:dyDescent="0.3">
      <c r="H2668" s="16" t="str">
        <v>0 - BM Costs</v>
      </c>
      <c r="L2668" s="16" t="str">
        <v>0 - BM Port</v>
      </c>
      <c r="N2668" s="16" t="str">
        <v>0 - Port Assets</v>
      </c>
      <c r="O2668" s="11"/>
      <c r="P2668" s="11"/>
      <c r="Q2668" s="11"/>
      <c r="R2668" s="11"/>
      <c r="S2668" s="11"/>
      <c r="T2668" s="11"/>
      <c r="U2668" s="11"/>
      <c r="V2668" s="11"/>
      <c r="W2668" s="11"/>
      <c r="X2668" s="11"/>
      <c r="Y2668" s="11"/>
      <c r="Z2668" s="11"/>
      <c r="AA2668" s="11"/>
      <c r="AB2668" s="11"/>
      <c r="AC2668" s="11"/>
      <c r="AD2668" s="11"/>
      <c r="AE2668" s="11"/>
      <c r="AF2668" s="11"/>
      <c r="AG2668" s="11"/>
      <c r="AH2668" s="11"/>
      <c r="AI2668" s="11"/>
      <c r="AJ2668" s="11"/>
      <c r="AK2668" s="11"/>
      <c r="AL2668" s="11"/>
      <c r="AM2668" s="11"/>
      <c r="AN2668" s="11"/>
      <c r="AO2668" s="11"/>
      <c r="AP2668" s="11"/>
      <c r="AQ2668" s="11"/>
      <c r="AR2668" s="11"/>
      <c r="AS2668" s="11"/>
      <c r="AT2668" s="11"/>
      <c r="AU2668" s="11"/>
      <c r="AV2668" s="11"/>
      <c r="AW2668" s="11"/>
      <c r="AX2668" s="11"/>
      <c r="AY2668" s="11"/>
      <c r="AZ2668" s="11"/>
      <c r="BA2668" s="11"/>
      <c r="BB2668" s="11"/>
      <c r="BC2668" s="11"/>
      <c r="BD2668" s="11"/>
      <c r="BE2668" s="11"/>
      <c r="BF2668" s="11"/>
      <c r="BG2668" s="11"/>
      <c r="BH2668" s="11"/>
      <c r="BI2668" s="11"/>
      <c r="BJ2668" s="11"/>
      <c r="BK2668" s="11"/>
      <c r="BL2668" s="11"/>
      <c r="BM2668" s="11"/>
      <c r="BN2668" s="11"/>
      <c r="BO2668" s="11"/>
      <c r="BP2668" s="11"/>
      <c r="BQ2668" s="11"/>
      <c r="BR2668" s="16" t="str">
        <v>0- Port Costs</v>
      </c>
      <c r="BV2668" s="16" t="str">
        <v>0- Port Value</v>
      </c>
      <c r="BW2668" s="11"/>
      <c r="BX2668" s="16" t="str">
        <v>0</v>
      </c>
    </row>
    <row r="2669" spans="8:76" hidden="1" outlineLevel="1" x14ac:dyDescent="0.3">
      <c r="H2669" s="16" t="str">
        <v>0 - BM Costs</v>
      </c>
      <c r="L2669" s="16" t="str">
        <v>0 - BM Port</v>
      </c>
      <c r="N2669" s="16" t="str">
        <v>0 - Port Assets</v>
      </c>
      <c r="O2669" s="11"/>
      <c r="P2669" s="11"/>
      <c r="Q2669" s="11"/>
      <c r="R2669" s="11"/>
      <c r="S2669" s="11"/>
      <c r="T2669" s="11"/>
      <c r="U2669" s="11"/>
      <c r="V2669" s="11"/>
      <c r="W2669" s="11"/>
      <c r="X2669" s="11"/>
      <c r="Y2669" s="11"/>
      <c r="Z2669" s="11"/>
      <c r="AA2669" s="11"/>
      <c r="AB2669" s="11"/>
      <c r="AC2669" s="11"/>
      <c r="AD2669" s="11"/>
      <c r="AE2669" s="11"/>
      <c r="AF2669" s="11"/>
      <c r="AG2669" s="11"/>
      <c r="AH2669" s="11"/>
      <c r="AI2669" s="11"/>
      <c r="AJ2669" s="11"/>
      <c r="AK2669" s="11"/>
      <c r="AL2669" s="11"/>
      <c r="AM2669" s="11"/>
      <c r="AN2669" s="11"/>
      <c r="AO2669" s="11"/>
      <c r="AP2669" s="11"/>
      <c r="AQ2669" s="11"/>
      <c r="AR2669" s="11"/>
      <c r="AS2669" s="11"/>
      <c r="AT2669" s="11"/>
      <c r="AU2669" s="11"/>
      <c r="AV2669" s="11"/>
      <c r="AW2669" s="11"/>
      <c r="AX2669" s="11"/>
      <c r="AY2669" s="11"/>
      <c r="AZ2669" s="11"/>
      <c r="BA2669" s="11"/>
      <c r="BB2669" s="11"/>
      <c r="BC2669" s="11"/>
      <c r="BD2669" s="11"/>
      <c r="BE2669" s="11"/>
      <c r="BF2669" s="11"/>
      <c r="BG2669" s="11"/>
      <c r="BH2669" s="11"/>
      <c r="BI2669" s="11"/>
      <c r="BJ2669" s="11"/>
      <c r="BK2669" s="11"/>
      <c r="BL2669" s="11"/>
      <c r="BM2669" s="11"/>
      <c r="BN2669" s="11"/>
      <c r="BO2669" s="11"/>
      <c r="BP2669" s="11"/>
      <c r="BQ2669" s="11"/>
      <c r="BR2669" s="16" t="str">
        <v>0- Port Costs</v>
      </c>
      <c r="BV2669" s="16" t="str">
        <v>0- Port Value</v>
      </c>
      <c r="BW2669" s="11"/>
      <c r="BX2669" s="16" t="str">
        <v>0</v>
      </c>
    </row>
    <row r="2670" spans="8:76" hidden="1" outlineLevel="1" x14ac:dyDescent="0.3">
      <c r="H2670" s="16" t="str">
        <v>0 - BM Costs</v>
      </c>
      <c r="L2670" s="16" t="str">
        <v>0 - BM Port</v>
      </c>
      <c r="N2670" s="16" t="str">
        <v>0 - Port Assets</v>
      </c>
      <c r="O2670" s="11"/>
      <c r="P2670" s="11"/>
      <c r="Q2670" s="11"/>
      <c r="R2670" s="11"/>
      <c r="S2670" s="11"/>
      <c r="T2670" s="11"/>
      <c r="U2670" s="11"/>
      <c r="V2670" s="11"/>
      <c r="W2670" s="11"/>
      <c r="X2670" s="11"/>
      <c r="Y2670" s="11"/>
      <c r="Z2670" s="11"/>
      <c r="AA2670" s="11"/>
      <c r="AB2670" s="11"/>
      <c r="AC2670" s="11"/>
      <c r="AD2670" s="11"/>
      <c r="AE2670" s="11"/>
      <c r="AF2670" s="11"/>
      <c r="AG2670" s="11"/>
      <c r="AH2670" s="11"/>
      <c r="AI2670" s="11"/>
      <c r="AJ2670" s="11"/>
      <c r="AK2670" s="11"/>
      <c r="AL2670" s="11"/>
      <c r="AM2670" s="11"/>
      <c r="AN2670" s="11"/>
      <c r="AO2670" s="11"/>
      <c r="AP2670" s="11"/>
      <c r="AQ2670" s="11"/>
      <c r="AR2670" s="11"/>
      <c r="AS2670" s="11"/>
      <c r="AT2670" s="11"/>
      <c r="AU2670" s="11"/>
      <c r="AV2670" s="11"/>
      <c r="AW2670" s="11"/>
      <c r="AX2670" s="11"/>
      <c r="AY2670" s="11"/>
      <c r="AZ2670" s="11"/>
      <c r="BA2670" s="11"/>
      <c r="BB2670" s="11"/>
      <c r="BC2670" s="11"/>
      <c r="BD2670" s="11"/>
      <c r="BE2670" s="11"/>
      <c r="BF2670" s="11"/>
      <c r="BG2670" s="11"/>
      <c r="BH2670" s="11"/>
      <c r="BI2670" s="11"/>
      <c r="BJ2670" s="11"/>
      <c r="BK2670" s="11"/>
      <c r="BL2670" s="11"/>
      <c r="BM2670" s="11"/>
      <c r="BN2670" s="11"/>
      <c r="BO2670" s="11"/>
      <c r="BP2670" s="11"/>
      <c r="BQ2670" s="11"/>
      <c r="BR2670" s="16" t="str">
        <v>0- Port Costs</v>
      </c>
      <c r="BV2670" s="16" t="str">
        <v>0- Port Value</v>
      </c>
      <c r="BW2670" s="11"/>
      <c r="BX2670" s="16" t="str">
        <v>0</v>
      </c>
    </row>
    <row r="2671" spans="8:76" hidden="1" outlineLevel="1" x14ac:dyDescent="0.3">
      <c r="H2671" s="16" t="str">
        <v>0 - BM Costs</v>
      </c>
      <c r="L2671" s="16" t="str">
        <v>0 - BM Port</v>
      </c>
      <c r="N2671" s="16" t="str">
        <v>0 - Port Assets</v>
      </c>
      <c r="O2671" s="11"/>
      <c r="P2671" s="11"/>
      <c r="Q2671" s="11"/>
      <c r="R2671" s="11"/>
      <c r="S2671" s="11"/>
      <c r="T2671" s="11"/>
      <c r="U2671" s="11"/>
      <c r="V2671" s="11"/>
      <c r="W2671" s="11"/>
      <c r="X2671" s="11"/>
      <c r="Y2671" s="11"/>
      <c r="Z2671" s="11"/>
      <c r="AA2671" s="11"/>
      <c r="AB2671" s="11"/>
      <c r="AC2671" s="11"/>
      <c r="AD2671" s="11"/>
      <c r="AE2671" s="11"/>
      <c r="AF2671" s="11"/>
      <c r="AG2671" s="11"/>
      <c r="AH2671" s="11"/>
      <c r="AI2671" s="11"/>
      <c r="AJ2671" s="11"/>
      <c r="AK2671" s="11"/>
      <c r="AL2671" s="11"/>
      <c r="AM2671" s="11"/>
      <c r="AN2671" s="11"/>
      <c r="AO2671" s="11"/>
      <c r="AP2671" s="11"/>
      <c r="AQ2671" s="11"/>
      <c r="AR2671" s="11"/>
      <c r="AS2671" s="11"/>
      <c r="AT2671" s="11"/>
      <c r="AU2671" s="11"/>
      <c r="AV2671" s="11"/>
      <c r="AW2671" s="11"/>
      <c r="AX2671" s="11"/>
      <c r="AY2671" s="11"/>
      <c r="AZ2671" s="11"/>
      <c r="BA2671" s="11"/>
      <c r="BB2671" s="11"/>
      <c r="BC2671" s="11"/>
      <c r="BD2671" s="11"/>
      <c r="BE2671" s="11"/>
      <c r="BF2671" s="11"/>
      <c r="BG2671" s="11"/>
      <c r="BH2671" s="11"/>
      <c r="BI2671" s="11"/>
      <c r="BJ2671" s="11"/>
      <c r="BK2671" s="11"/>
      <c r="BL2671" s="11"/>
      <c r="BM2671" s="11"/>
      <c r="BN2671" s="11"/>
      <c r="BO2671" s="11"/>
      <c r="BP2671" s="11"/>
      <c r="BQ2671" s="11"/>
      <c r="BR2671" s="16" t="str">
        <v>0- Port Costs</v>
      </c>
      <c r="BV2671" s="16" t="str">
        <v>0- Port Value</v>
      </c>
      <c r="BW2671" s="11"/>
      <c r="BX2671" s="16" t="str">
        <v>0</v>
      </c>
    </row>
    <row r="2672" spans="8:76" hidden="1" outlineLevel="1" x14ac:dyDescent="0.3">
      <c r="H2672" s="16" t="str">
        <v>0 - BM Costs</v>
      </c>
      <c r="L2672" s="16" t="str">
        <v>0 - BM Port</v>
      </c>
      <c r="N2672" s="16" t="str">
        <v>0 - Port Assets</v>
      </c>
      <c r="O2672" s="11"/>
      <c r="P2672" s="11"/>
      <c r="Q2672" s="11"/>
      <c r="R2672" s="11"/>
      <c r="S2672" s="11"/>
      <c r="T2672" s="11"/>
      <c r="U2672" s="11"/>
      <c r="V2672" s="11"/>
      <c r="W2672" s="11"/>
      <c r="X2672" s="11"/>
      <c r="Y2672" s="11"/>
      <c r="Z2672" s="11"/>
      <c r="AA2672" s="11"/>
      <c r="AB2672" s="11"/>
      <c r="AC2672" s="11"/>
      <c r="AD2672" s="11"/>
      <c r="AE2672" s="11"/>
      <c r="AF2672" s="11"/>
      <c r="AG2672" s="11"/>
      <c r="AH2672" s="11"/>
      <c r="AI2672" s="11"/>
      <c r="AJ2672" s="11"/>
      <c r="AK2672" s="11"/>
      <c r="AL2672" s="11"/>
      <c r="AM2672" s="11"/>
      <c r="AN2672" s="11"/>
      <c r="AO2672" s="11"/>
      <c r="AP2672" s="11"/>
      <c r="AQ2672" s="11"/>
      <c r="AR2672" s="11"/>
      <c r="AS2672" s="11"/>
      <c r="AT2672" s="11"/>
      <c r="AU2672" s="11"/>
      <c r="AV2672" s="11"/>
      <c r="AW2672" s="11"/>
      <c r="AX2672" s="11"/>
      <c r="AY2672" s="11"/>
      <c r="AZ2672" s="11"/>
      <c r="BA2672" s="11"/>
      <c r="BB2672" s="11"/>
      <c r="BC2672" s="11"/>
      <c r="BD2672" s="11"/>
      <c r="BE2672" s="11"/>
      <c r="BF2672" s="11"/>
      <c r="BG2672" s="11"/>
      <c r="BH2672" s="11"/>
      <c r="BI2672" s="11"/>
      <c r="BJ2672" s="11"/>
      <c r="BK2672" s="11"/>
      <c r="BL2672" s="11"/>
      <c r="BM2672" s="11"/>
      <c r="BN2672" s="11"/>
      <c r="BO2672" s="11"/>
      <c r="BP2672" s="11"/>
      <c r="BQ2672" s="11"/>
      <c r="BR2672" s="16" t="str">
        <v>0- Port Costs</v>
      </c>
      <c r="BV2672" s="16" t="str">
        <v>0- Port Value</v>
      </c>
      <c r="BW2672" s="11"/>
      <c r="BX2672" s="16" t="str">
        <v>0</v>
      </c>
    </row>
    <row r="2673" spans="8:76" hidden="1" outlineLevel="1" x14ac:dyDescent="0.3">
      <c r="H2673" s="16" t="str">
        <v>0 - BM Costs</v>
      </c>
      <c r="L2673" s="16" t="str">
        <v>0 - BM Port</v>
      </c>
      <c r="N2673" s="16" t="str">
        <v>0 - Port Assets</v>
      </c>
      <c r="O2673" s="11"/>
      <c r="P2673" s="11"/>
      <c r="Q2673" s="11"/>
      <c r="R2673" s="11"/>
      <c r="S2673" s="11"/>
      <c r="T2673" s="11"/>
      <c r="U2673" s="11"/>
      <c r="V2673" s="11"/>
      <c r="W2673" s="11"/>
      <c r="X2673" s="11"/>
      <c r="Y2673" s="11"/>
      <c r="Z2673" s="11"/>
      <c r="AA2673" s="11"/>
      <c r="AB2673" s="11"/>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c r="BC2673" s="11"/>
      <c r="BD2673" s="11"/>
      <c r="BE2673" s="11"/>
      <c r="BF2673" s="11"/>
      <c r="BG2673" s="11"/>
      <c r="BH2673" s="11"/>
      <c r="BI2673" s="11"/>
      <c r="BJ2673" s="11"/>
      <c r="BK2673" s="11"/>
      <c r="BL2673" s="11"/>
      <c r="BM2673" s="11"/>
      <c r="BN2673" s="11"/>
      <c r="BO2673" s="11"/>
      <c r="BP2673" s="11"/>
      <c r="BQ2673" s="11"/>
      <c r="BR2673" s="16" t="str">
        <v>0- Port Costs</v>
      </c>
      <c r="BV2673" s="16" t="str">
        <v>0- Port Value</v>
      </c>
      <c r="BW2673" s="11"/>
      <c r="BX2673" s="16" t="str">
        <v>0</v>
      </c>
    </row>
    <row r="2674" spans="8:76" hidden="1" outlineLevel="1" x14ac:dyDescent="0.3">
      <c r="H2674" s="16" t="str">
        <v>0 - BM Costs</v>
      </c>
      <c r="L2674" s="16" t="str">
        <v>0 - BM Port</v>
      </c>
      <c r="N2674" s="16" t="str">
        <v>0 - Port Assets</v>
      </c>
      <c r="O2674" s="11"/>
      <c r="P2674" s="11"/>
      <c r="Q2674" s="11"/>
      <c r="R2674" s="11"/>
      <c r="S2674" s="11"/>
      <c r="T2674" s="11"/>
      <c r="U2674" s="11"/>
      <c r="V2674" s="11"/>
      <c r="W2674" s="11"/>
      <c r="X2674" s="11"/>
      <c r="Y2674" s="11"/>
      <c r="Z2674" s="11"/>
      <c r="AA2674" s="11"/>
      <c r="AB2674" s="11"/>
      <c r="AC2674" s="11"/>
      <c r="AD2674" s="11"/>
      <c r="AE2674" s="11"/>
      <c r="AF2674" s="11"/>
      <c r="AG2674" s="11"/>
      <c r="AH2674" s="11"/>
      <c r="AI2674" s="11"/>
      <c r="AJ2674" s="11"/>
      <c r="AK2674" s="11"/>
      <c r="AL2674" s="11"/>
      <c r="AM2674" s="11"/>
      <c r="AN2674" s="11"/>
      <c r="AO2674" s="11"/>
      <c r="AP2674" s="11"/>
      <c r="AQ2674" s="11"/>
      <c r="AR2674" s="11"/>
      <c r="AS2674" s="11"/>
      <c r="AT2674" s="11"/>
      <c r="AU2674" s="11"/>
      <c r="AV2674" s="11"/>
      <c r="AW2674" s="11"/>
      <c r="AX2674" s="11"/>
      <c r="AY2674" s="11"/>
      <c r="AZ2674" s="11"/>
      <c r="BA2674" s="11"/>
      <c r="BB2674" s="11"/>
      <c r="BC2674" s="11"/>
      <c r="BD2674" s="11"/>
      <c r="BE2674" s="11"/>
      <c r="BF2674" s="11"/>
      <c r="BG2674" s="11"/>
      <c r="BH2674" s="11"/>
      <c r="BI2674" s="11"/>
      <c r="BJ2674" s="11"/>
      <c r="BK2674" s="11"/>
      <c r="BL2674" s="11"/>
      <c r="BM2674" s="11"/>
      <c r="BN2674" s="11"/>
      <c r="BO2674" s="11"/>
      <c r="BP2674" s="11"/>
      <c r="BQ2674" s="11"/>
      <c r="BR2674" s="16" t="str">
        <v>0- Port Costs</v>
      </c>
      <c r="BV2674" s="16" t="str">
        <v>0- Port Value</v>
      </c>
      <c r="BW2674" s="11"/>
      <c r="BX2674" s="16" t="str">
        <v>0</v>
      </c>
    </row>
    <row r="2675" spans="8:76" hidden="1" outlineLevel="1" x14ac:dyDescent="0.3">
      <c r="H2675" s="16" t="str">
        <v>0 - BM Costs</v>
      </c>
      <c r="L2675" s="16" t="str">
        <v>0 - BM Port</v>
      </c>
      <c r="N2675" s="16" t="str">
        <v>0 - Port Assets</v>
      </c>
      <c r="O2675" s="11"/>
      <c r="P2675" s="11"/>
      <c r="Q2675" s="11"/>
      <c r="R2675" s="11"/>
      <c r="S2675" s="11"/>
      <c r="T2675" s="11"/>
      <c r="U2675" s="11"/>
      <c r="V2675" s="11"/>
      <c r="W2675" s="11"/>
      <c r="X2675" s="11"/>
      <c r="Y2675" s="11"/>
      <c r="Z2675" s="11"/>
      <c r="AA2675" s="11"/>
      <c r="AB2675" s="11"/>
      <c r="AC2675" s="11"/>
      <c r="AD2675" s="11"/>
      <c r="AE2675" s="11"/>
      <c r="AF2675" s="11"/>
      <c r="AG2675" s="11"/>
      <c r="AH2675" s="11"/>
      <c r="AI2675" s="11"/>
      <c r="AJ2675" s="11"/>
      <c r="AK2675" s="11"/>
      <c r="AL2675" s="11"/>
      <c r="AM2675" s="11"/>
      <c r="AN2675" s="11"/>
      <c r="AO2675" s="11"/>
      <c r="AP2675" s="11"/>
      <c r="AQ2675" s="11"/>
      <c r="AR2675" s="11"/>
      <c r="AS2675" s="11"/>
      <c r="AT2675" s="11"/>
      <c r="AU2675" s="11"/>
      <c r="AV2675" s="11"/>
      <c r="AW2675" s="11"/>
      <c r="AX2675" s="11"/>
      <c r="AY2675" s="11"/>
      <c r="AZ2675" s="11"/>
      <c r="BA2675" s="11"/>
      <c r="BB2675" s="11"/>
      <c r="BC2675" s="11"/>
      <c r="BD2675" s="11"/>
      <c r="BE2675" s="11"/>
      <c r="BF2675" s="11"/>
      <c r="BG2675" s="11"/>
      <c r="BH2675" s="11"/>
      <c r="BI2675" s="11"/>
      <c r="BJ2675" s="11"/>
      <c r="BK2675" s="11"/>
      <c r="BL2675" s="11"/>
      <c r="BM2675" s="11"/>
      <c r="BN2675" s="11"/>
      <c r="BO2675" s="11"/>
      <c r="BP2675" s="11"/>
      <c r="BQ2675" s="11"/>
      <c r="BR2675" s="16" t="str">
        <v>0- Port Costs</v>
      </c>
      <c r="BV2675" s="16" t="str">
        <v>0- Port Value</v>
      </c>
      <c r="BW2675" s="11"/>
      <c r="BX2675" s="16" t="str">
        <v>0</v>
      </c>
    </row>
    <row r="2676" spans="8:76" hidden="1" outlineLevel="1" x14ac:dyDescent="0.3">
      <c r="H2676" s="16" t="str">
        <v>0 - BM Costs</v>
      </c>
      <c r="L2676" s="16" t="str">
        <v>0 - BM Port</v>
      </c>
      <c r="N2676" s="16" t="str">
        <v>0 - Port Assets</v>
      </c>
      <c r="O2676" s="11"/>
      <c r="P2676" s="11"/>
      <c r="Q2676" s="11"/>
      <c r="R2676" s="11"/>
      <c r="S2676" s="11"/>
      <c r="T2676" s="11"/>
      <c r="U2676" s="11"/>
      <c r="V2676" s="11"/>
      <c r="W2676" s="11"/>
      <c r="X2676" s="11"/>
      <c r="Y2676" s="11"/>
      <c r="Z2676" s="11"/>
      <c r="AA2676" s="11"/>
      <c r="AB2676" s="11"/>
      <c r="AC2676" s="11"/>
      <c r="AD2676" s="11"/>
      <c r="AE2676" s="11"/>
      <c r="AF2676" s="11"/>
      <c r="AG2676" s="11"/>
      <c r="AH2676" s="11"/>
      <c r="AI2676" s="11"/>
      <c r="AJ2676" s="11"/>
      <c r="AK2676" s="11"/>
      <c r="AL2676" s="11"/>
      <c r="AM2676" s="11"/>
      <c r="AN2676" s="11"/>
      <c r="AO2676" s="11"/>
      <c r="AP2676" s="11"/>
      <c r="AQ2676" s="11"/>
      <c r="AR2676" s="11"/>
      <c r="AS2676" s="11"/>
      <c r="AT2676" s="11"/>
      <c r="AU2676" s="11"/>
      <c r="AV2676" s="11"/>
      <c r="AW2676" s="11"/>
      <c r="AX2676" s="11"/>
      <c r="AY2676" s="11"/>
      <c r="AZ2676" s="11"/>
      <c r="BA2676" s="11"/>
      <c r="BB2676" s="11"/>
      <c r="BC2676" s="11"/>
      <c r="BD2676" s="11"/>
      <c r="BE2676" s="11"/>
      <c r="BF2676" s="11"/>
      <c r="BG2676" s="11"/>
      <c r="BH2676" s="11"/>
      <c r="BI2676" s="11"/>
      <c r="BJ2676" s="11"/>
      <c r="BK2676" s="11"/>
      <c r="BL2676" s="11"/>
      <c r="BM2676" s="11"/>
      <c r="BN2676" s="11"/>
      <c r="BO2676" s="11"/>
      <c r="BP2676" s="11"/>
      <c r="BQ2676" s="11"/>
      <c r="BR2676" s="16" t="str">
        <v>0- Port Costs</v>
      </c>
      <c r="BV2676" s="16" t="str">
        <v>0- Port Value</v>
      </c>
      <c r="BW2676" s="11"/>
      <c r="BX2676" s="16" t="str">
        <v>0</v>
      </c>
    </row>
    <row r="2677" spans="8:76" hidden="1" outlineLevel="1" x14ac:dyDescent="0.3">
      <c r="H2677" s="16" t="str">
        <v>0 - BM Costs</v>
      </c>
      <c r="L2677" s="16" t="str">
        <v>0 - BM Port</v>
      </c>
      <c r="N2677" s="16" t="str">
        <v>0 - Port Assets</v>
      </c>
      <c r="O2677" s="11"/>
      <c r="P2677" s="11"/>
      <c r="Q2677" s="11"/>
      <c r="R2677" s="11"/>
      <c r="S2677" s="11"/>
      <c r="T2677" s="11"/>
      <c r="U2677" s="11"/>
      <c r="V2677" s="11"/>
      <c r="W2677" s="11"/>
      <c r="X2677" s="11"/>
      <c r="Y2677" s="11"/>
      <c r="Z2677" s="11"/>
      <c r="AA2677" s="11"/>
      <c r="AB2677" s="11"/>
      <c r="AC2677" s="11"/>
      <c r="AD2677" s="11"/>
      <c r="AE2677" s="11"/>
      <c r="AF2677" s="11"/>
      <c r="AG2677" s="11"/>
      <c r="AH2677" s="11"/>
      <c r="AI2677" s="11"/>
      <c r="AJ2677" s="11"/>
      <c r="AK2677" s="11"/>
      <c r="AL2677" s="11"/>
      <c r="AM2677" s="11"/>
      <c r="AN2677" s="11"/>
      <c r="AO2677" s="11"/>
      <c r="AP2677" s="11"/>
      <c r="AQ2677" s="11"/>
      <c r="AR2677" s="11"/>
      <c r="AS2677" s="11"/>
      <c r="AT2677" s="11"/>
      <c r="AU2677" s="11"/>
      <c r="AV2677" s="11"/>
      <c r="AW2677" s="11"/>
      <c r="AX2677" s="11"/>
      <c r="AY2677" s="11"/>
      <c r="AZ2677" s="11"/>
      <c r="BA2677" s="11"/>
      <c r="BB2677" s="11"/>
      <c r="BC2677" s="11"/>
      <c r="BD2677" s="11"/>
      <c r="BE2677" s="11"/>
      <c r="BF2677" s="11"/>
      <c r="BG2677" s="11"/>
      <c r="BH2677" s="11"/>
      <c r="BI2677" s="11"/>
      <c r="BJ2677" s="11"/>
      <c r="BK2677" s="11"/>
      <c r="BL2677" s="11"/>
      <c r="BM2677" s="11"/>
      <c r="BN2677" s="11"/>
      <c r="BO2677" s="11"/>
      <c r="BP2677" s="11"/>
      <c r="BQ2677" s="11"/>
      <c r="BR2677" s="16" t="str">
        <v>0- Port Costs</v>
      </c>
      <c r="BV2677" s="16" t="str">
        <v>0- Port Value</v>
      </c>
      <c r="BW2677" s="11"/>
      <c r="BX2677" s="16" t="str">
        <v>0</v>
      </c>
    </row>
    <row r="2678" spans="8:76" hidden="1" outlineLevel="1" x14ac:dyDescent="0.3">
      <c r="H2678" s="16" t="str">
        <v>0 - BM Costs</v>
      </c>
      <c r="L2678" s="16" t="str">
        <v>0 - BM Port</v>
      </c>
      <c r="N2678" s="16" t="str">
        <v>0 - Port Assets</v>
      </c>
      <c r="O2678" s="11"/>
      <c r="P2678" s="11"/>
      <c r="Q2678" s="11"/>
      <c r="R2678" s="11"/>
      <c r="S2678" s="11"/>
      <c r="T2678" s="11"/>
      <c r="U2678" s="11"/>
      <c r="V2678" s="11"/>
      <c r="W2678" s="11"/>
      <c r="X2678" s="11"/>
      <c r="Y2678" s="11"/>
      <c r="Z2678" s="11"/>
      <c r="AA2678" s="11"/>
      <c r="AB2678" s="11"/>
      <c r="AC2678" s="11"/>
      <c r="AD2678" s="11"/>
      <c r="AE2678" s="11"/>
      <c r="AF2678" s="11"/>
      <c r="AG2678" s="11"/>
      <c r="AH2678" s="11"/>
      <c r="AI2678" s="11"/>
      <c r="AJ2678" s="11"/>
      <c r="AK2678" s="11"/>
      <c r="AL2678" s="11"/>
      <c r="AM2678" s="11"/>
      <c r="AN2678" s="11"/>
      <c r="AO2678" s="11"/>
      <c r="AP2678" s="11"/>
      <c r="AQ2678" s="11"/>
      <c r="AR2678" s="11"/>
      <c r="AS2678" s="11"/>
      <c r="AT2678" s="11"/>
      <c r="AU2678" s="11"/>
      <c r="AV2678" s="11"/>
      <c r="AW2678" s="11"/>
      <c r="AX2678" s="11"/>
      <c r="AY2678" s="11"/>
      <c r="AZ2678" s="11"/>
      <c r="BA2678" s="11"/>
      <c r="BB2678" s="11"/>
      <c r="BC2678" s="11"/>
      <c r="BD2678" s="11"/>
      <c r="BE2678" s="11"/>
      <c r="BF2678" s="11"/>
      <c r="BG2678" s="11"/>
      <c r="BH2678" s="11"/>
      <c r="BI2678" s="11"/>
      <c r="BJ2678" s="11"/>
      <c r="BK2678" s="11"/>
      <c r="BL2678" s="11"/>
      <c r="BM2678" s="11"/>
      <c r="BN2678" s="11"/>
      <c r="BO2678" s="11"/>
      <c r="BP2678" s="11"/>
      <c r="BQ2678" s="11"/>
      <c r="BR2678" s="16" t="str">
        <v>0- Port Costs</v>
      </c>
      <c r="BV2678" s="16" t="str">
        <v>0- Port Value</v>
      </c>
      <c r="BW2678" s="11"/>
      <c r="BX2678" s="16" t="str">
        <v>0</v>
      </c>
    </row>
    <row r="2679" spans="8:76" hidden="1" outlineLevel="1" x14ac:dyDescent="0.3">
      <c r="H2679" s="16" t="str">
        <v>0 - BM Costs</v>
      </c>
      <c r="L2679" s="16" t="str">
        <v>0 - BM Port</v>
      </c>
      <c r="N2679" s="16" t="str">
        <v>0 - Port Assets</v>
      </c>
      <c r="O2679" s="11"/>
      <c r="P2679" s="11"/>
      <c r="Q2679" s="11"/>
      <c r="R2679" s="11"/>
      <c r="S2679" s="11"/>
      <c r="T2679" s="11"/>
      <c r="U2679" s="11"/>
      <c r="V2679" s="11"/>
      <c r="W2679" s="11"/>
      <c r="X2679" s="11"/>
      <c r="Y2679" s="11"/>
      <c r="Z2679" s="11"/>
      <c r="AA2679" s="11"/>
      <c r="AB2679" s="11"/>
      <c r="AC2679" s="11"/>
      <c r="AD2679" s="11"/>
      <c r="AE2679" s="11"/>
      <c r="AF2679" s="11"/>
      <c r="AG2679" s="11"/>
      <c r="AH2679" s="11"/>
      <c r="AI2679" s="11"/>
      <c r="AJ2679" s="11"/>
      <c r="AK2679" s="11"/>
      <c r="AL2679" s="11"/>
      <c r="AM2679" s="11"/>
      <c r="AN2679" s="11"/>
      <c r="AO2679" s="11"/>
      <c r="AP2679" s="11"/>
      <c r="AQ2679" s="11"/>
      <c r="AR2679" s="11"/>
      <c r="AS2679" s="11"/>
      <c r="AT2679" s="11"/>
      <c r="AU2679" s="11"/>
      <c r="AV2679" s="11"/>
      <c r="AW2679" s="11"/>
      <c r="AX2679" s="11"/>
      <c r="AY2679" s="11"/>
      <c r="AZ2679" s="11"/>
      <c r="BA2679" s="11"/>
      <c r="BB2679" s="11"/>
      <c r="BC2679" s="11"/>
      <c r="BD2679" s="11"/>
      <c r="BE2679" s="11"/>
      <c r="BF2679" s="11"/>
      <c r="BG2679" s="11"/>
      <c r="BH2679" s="11"/>
      <c r="BI2679" s="11"/>
      <c r="BJ2679" s="11"/>
      <c r="BK2679" s="11"/>
      <c r="BL2679" s="11"/>
      <c r="BM2679" s="11"/>
      <c r="BN2679" s="11"/>
      <c r="BO2679" s="11"/>
      <c r="BP2679" s="11"/>
      <c r="BQ2679" s="11"/>
      <c r="BR2679" s="16" t="str">
        <v>0- Port Costs</v>
      </c>
      <c r="BV2679" s="16" t="str">
        <v>0- Port Value</v>
      </c>
      <c r="BW2679" s="11"/>
      <c r="BX2679" s="16" t="str">
        <v>0</v>
      </c>
    </row>
    <row r="2680" spans="8:76" hidden="1" outlineLevel="1" x14ac:dyDescent="0.3">
      <c r="H2680" s="16" t="str">
        <v>0 - BM Costs</v>
      </c>
      <c r="L2680" s="16" t="str">
        <v>0 - BM Port</v>
      </c>
      <c r="N2680" s="16" t="str">
        <v>0 - Port Assets</v>
      </c>
      <c r="O2680" s="11"/>
      <c r="P2680" s="11"/>
      <c r="Q2680" s="11"/>
      <c r="R2680" s="11"/>
      <c r="S2680" s="11"/>
      <c r="T2680" s="11"/>
      <c r="U2680" s="11"/>
      <c r="V2680" s="11"/>
      <c r="W2680" s="11"/>
      <c r="X2680" s="11"/>
      <c r="Y2680" s="11"/>
      <c r="Z2680" s="11"/>
      <c r="AA2680" s="11"/>
      <c r="AB2680" s="11"/>
      <c r="AC2680" s="11"/>
      <c r="AD2680" s="11"/>
      <c r="AE2680" s="11"/>
      <c r="AF2680" s="11"/>
      <c r="AG2680" s="11"/>
      <c r="AH2680" s="11"/>
      <c r="AI2680" s="11"/>
      <c r="AJ2680" s="11"/>
      <c r="AK2680" s="11"/>
      <c r="AL2680" s="11"/>
      <c r="AM2680" s="11"/>
      <c r="AN2680" s="11"/>
      <c r="AO2680" s="11"/>
      <c r="AP2680" s="11"/>
      <c r="AQ2680" s="11"/>
      <c r="AR2680" s="11"/>
      <c r="AS2680" s="11"/>
      <c r="AT2680" s="11"/>
      <c r="AU2680" s="11"/>
      <c r="AV2680" s="11"/>
      <c r="AW2680" s="11"/>
      <c r="AX2680" s="11"/>
      <c r="AY2680" s="11"/>
      <c r="AZ2680" s="11"/>
      <c r="BA2680" s="11"/>
      <c r="BB2680" s="11"/>
      <c r="BC2680" s="11"/>
      <c r="BD2680" s="11"/>
      <c r="BE2680" s="11"/>
      <c r="BF2680" s="11"/>
      <c r="BG2680" s="11"/>
      <c r="BH2680" s="11"/>
      <c r="BI2680" s="11"/>
      <c r="BJ2680" s="11"/>
      <c r="BK2680" s="11"/>
      <c r="BL2680" s="11"/>
      <c r="BM2680" s="11"/>
      <c r="BN2680" s="11"/>
      <c r="BO2680" s="11"/>
      <c r="BP2680" s="11"/>
      <c r="BQ2680" s="11"/>
      <c r="BR2680" s="16" t="str">
        <v>0- Port Costs</v>
      </c>
      <c r="BV2680" s="16" t="str">
        <v>0- Port Value</v>
      </c>
      <c r="BW2680" s="11"/>
      <c r="BX2680" s="16" t="str">
        <v>0</v>
      </c>
    </row>
    <row r="2681" spans="8:76" hidden="1" outlineLevel="1" x14ac:dyDescent="0.3">
      <c r="H2681" s="16" t="str">
        <v>0 - BM Costs</v>
      </c>
      <c r="L2681" s="16" t="str">
        <v>0 - BM Port</v>
      </c>
      <c r="N2681" s="16" t="str">
        <v>0 - Port Assets</v>
      </c>
      <c r="O2681" s="11"/>
      <c r="P2681" s="11"/>
      <c r="Q2681" s="11"/>
      <c r="R2681" s="11"/>
      <c r="S2681" s="11"/>
      <c r="T2681" s="11"/>
      <c r="U2681" s="11"/>
      <c r="V2681" s="11"/>
      <c r="W2681" s="11"/>
      <c r="X2681" s="11"/>
      <c r="Y2681" s="11"/>
      <c r="Z2681" s="11"/>
      <c r="AA2681" s="11"/>
      <c r="AB2681" s="11"/>
      <c r="AC2681" s="11"/>
      <c r="AD2681" s="11"/>
      <c r="AE2681" s="11"/>
      <c r="AF2681" s="11"/>
      <c r="AG2681" s="11"/>
      <c r="AH2681" s="11"/>
      <c r="AI2681" s="11"/>
      <c r="AJ2681" s="11"/>
      <c r="AK2681" s="11"/>
      <c r="AL2681" s="11"/>
      <c r="AM2681" s="11"/>
      <c r="AN2681" s="11"/>
      <c r="AO2681" s="11"/>
      <c r="AP2681" s="11"/>
      <c r="AQ2681" s="11"/>
      <c r="AR2681" s="11"/>
      <c r="AS2681" s="11"/>
      <c r="AT2681" s="11"/>
      <c r="AU2681" s="11"/>
      <c r="AV2681" s="11"/>
      <c r="AW2681" s="11"/>
      <c r="AX2681" s="11"/>
      <c r="AY2681" s="11"/>
      <c r="AZ2681" s="11"/>
      <c r="BA2681" s="11"/>
      <c r="BB2681" s="11"/>
      <c r="BC2681" s="11"/>
      <c r="BD2681" s="11"/>
      <c r="BE2681" s="11"/>
      <c r="BF2681" s="11"/>
      <c r="BG2681" s="11"/>
      <c r="BH2681" s="11"/>
      <c r="BI2681" s="11"/>
      <c r="BJ2681" s="11"/>
      <c r="BK2681" s="11"/>
      <c r="BL2681" s="11"/>
      <c r="BM2681" s="11"/>
      <c r="BN2681" s="11"/>
      <c r="BO2681" s="11"/>
      <c r="BP2681" s="11"/>
      <c r="BQ2681" s="11"/>
      <c r="BR2681" s="16" t="str">
        <v>0- Port Costs</v>
      </c>
      <c r="BV2681" s="16" t="str">
        <v>0- Port Value</v>
      </c>
      <c r="BW2681" s="11"/>
      <c r="BX2681" s="16" t="str">
        <v>0</v>
      </c>
    </row>
    <row r="2682" spans="8:76" hidden="1" outlineLevel="1" x14ac:dyDescent="0.3">
      <c r="H2682" s="16" t="str">
        <v>0 - BM Costs</v>
      </c>
      <c r="L2682" s="16" t="str">
        <v>0 - BM Port</v>
      </c>
      <c r="N2682" s="16" t="str">
        <v>0 - Port Assets</v>
      </c>
      <c r="O2682" s="11"/>
      <c r="P2682" s="11"/>
      <c r="Q2682" s="11"/>
      <c r="R2682" s="11"/>
      <c r="S2682" s="11"/>
      <c r="T2682" s="11"/>
      <c r="U2682" s="11"/>
      <c r="V2682" s="11"/>
      <c r="W2682" s="11"/>
      <c r="X2682" s="11"/>
      <c r="Y2682" s="11"/>
      <c r="Z2682" s="11"/>
      <c r="AA2682" s="11"/>
      <c r="AB2682" s="11"/>
      <c r="AC2682" s="11"/>
      <c r="AD2682" s="11"/>
      <c r="AE2682" s="11"/>
      <c r="AF2682" s="11"/>
      <c r="AG2682" s="11"/>
      <c r="AH2682" s="11"/>
      <c r="AI2682" s="11"/>
      <c r="AJ2682" s="11"/>
      <c r="AK2682" s="11"/>
      <c r="AL2682" s="11"/>
      <c r="AM2682" s="11"/>
      <c r="AN2682" s="11"/>
      <c r="AO2682" s="11"/>
      <c r="AP2682" s="11"/>
      <c r="AQ2682" s="11"/>
      <c r="AR2682" s="11"/>
      <c r="AS2682" s="11"/>
      <c r="AT2682" s="11"/>
      <c r="AU2682" s="11"/>
      <c r="AV2682" s="11"/>
      <c r="AW2682" s="11"/>
      <c r="AX2682" s="11"/>
      <c r="AY2682" s="11"/>
      <c r="AZ2682" s="11"/>
      <c r="BA2682" s="11"/>
      <c r="BB2682" s="11"/>
      <c r="BC2682" s="11"/>
      <c r="BD2682" s="11"/>
      <c r="BE2682" s="11"/>
      <c r="BF2682" s="11"/>
      <c r="BG2682" s="11"/>
      <c r="BH2682" s="11"/>
      <c r="BI2682" s="11"/>
      <c r="BJ2682" s="11"/>
      <c r="BK2682" s="11"/>
      <c r="BL2682" s="11"/>
      <c r="BM2682" s="11"/>
      <c r="BN2682" s="11"/>
      <c r="BO2682" s="11"/>
      <c r="BP2682" s="11"/>
      <c r="BQ2682" s="11"/>
      <c r="BR2682" s="16" t="str">
        <v>0- Port Costs</v>
      </c>
      <c r="BV2682" s="16" t="str">
        <v>0- Port Value</v>
      </c>
      <c r="BW2682" s="11"/>
      <c r="BX2682" s="16" t="str">
        <v>0</v>
      </c>
    </row>
    <row r="2683" spans="8:76" hidden="1" outlineLevel="1" x14ac:dyDescent="0.3">
      <c r="H2683" s="16" t="str">
        <v>0 - BM Costs</v>
      </c>
      <c r="L2683" s="16" t="str">
        <v>0 - BM Port</v>
      </c>
      <c r="N2683" s="16" t="str">
        <v>0 - Port Assets</v>
      </c>
      <c r="O2683" s="11"/>
      <c r="P2683" s="11"/>
      <c r="Q2683" s="11"/>
      <c r="R2683" s="11"/>
      <c r="S2683" s="11"/>
      <c r="T2683" s="11"/>
      <c r="U2683" s="11"/>
      <c r="V2683" s="11"/>
      <c r="W2683" s="11"/>
      <c r="X2683" s="11"/>
      <c r="Y2683" s="11"/>
      <c r="Z2683" s="11"/>
      <c r="AA2683" s="11"/>
      <c r="AB2683" s="11"/>
      <c r="AC2683" s="11"/>
      <c r="AD2683" s="11"/>
      <c r="AE2683" s="11"/>
      <c r="AF2683" s="11"/>
      <c r="AG2683" s="11"/>
      <c r="AH2683" s="11"/>
      <c r="AI2683" s="11"/>
      <c r="AJ2683" s="11"/>
      <c r="AK2683" s="11"/>
      <c r="AL2683" s="11"/>
      <c r="AM2683" s="11"/>
      <c r="AN2683" s="11"/>
      <c r="AO2683" s="11"/>
      <c r="AP2683" s="11"/>
      <c r="AQ2683" s="11"/>
      <c r="AR2683" s="11"/>
      <c r="AS2683" s="11"/>
      <c r="AT2683" s="11"/>
      <c r="AU2683" s="11"/>
      <c r="AV2683" s="11"/>
      <c r="AW2683" s="11"/>
      <c r="AX2683" s="11"/>
      <c r="AY2683" s="11"/>
      <c r="AZ2683" s="11"/>
      <c r="BA2683" s="11"/>
      <c r="BB2683" s="11"/>
      <c r="BC2683" s="11"/>
      <c r="BD2683" s="11"/>
      <c r="BE2683" s="11"/>
      <c r="BF2683" s="11"/>
      <c r="BG2683" s="11"/>
      <c r="BH2683" s="11"/>
      <c r="BI2683" s="11"/>
      <c r="BJ2683" s="11"/>
      <c r="BK2683" s="11"/>
      <c r="BL2683" s="11"/>
      <c r="BM2683" s="11"/>
      <c r="BN2683" s="11"/>
      <c r="BO2683" s="11"/>
      <c r="BP2683" s="11"/>
      <c r="BQ2683" s="11"/>
      <c r="BR2683" s="16" t="str">
        <v>0- Port Costs</v>
      </c>
      <c r="BV2683" s="16" t="str">
        <v>0- Port Value</v>
      </c>
      <c r="BW2683" s="11"/>
      <c r="BX2683" s="16" t="str">
        <v>0</v>
      </c>
    </row>
    <row r="2684" spans="8:76" hidden="1" outlineLevel="1" x14ac:dyDescent="0.3">
      <c r="H2684" s="16" t="str">
        <v>0 - BM Costs</v>
      </c>
      <c r="L2684" s="16" t="str">
        <v>0 - BM Port</v>
      </c>
      <c r="N2684" s="16" t="str">
        <v>0 - Port Assets</v>
      </c>
      <c r="O2684" s="11"/>
      <c r="P2684" s="11"/>
      <c r="Q2684" s="11"/>
      <c r="R2684" s="11"/>
      <c r="S2684" s="11"/>
      <c r="T2684" s="11"/>
      <c r="U2684" s="11"/>
      <c r="V2684" s="11"/>
      <c r="W2684" s="11"/>
      <c r="X2684" s="11"/>
      <c r="Y2684" s="11"/>
      <c r="Z2684" s="11"/>
      <c r="AA2684" s="11"/>
      <c r="AB2684" s="11"/>
      <c r="AC2684" s="11"/>
      <c r="AD2684" s="11"/>
      <c r="AE2684" s="11"/>
      <c r="AF2684" s="11"/>
      <c r="AG2684" s="11"/>
      <c r="AH2684" s="11"/>
      <c r="AI2684" s="11"/>
      <c r="AJ2684" s="11"/>
      <c r="AK2684" s="11"/>
      <c r="AL2684" s="11"/>
      <c r="AM2684" s="11"/>
      <c r="AN2684" s="11"/>
      <c r="AO2684" s="11"/>
      <c r="AP2684" s="11"/>
      <c r="AQ2684" s="11"/>
      <c r="AR2684" s="11"/>
      <c r="AS2684" s="11"/>
      <c r="AT2684" s="11"/>
      <c r="AU2684" s="11"/>
      <c r="AV2684" s="11"/>
      <c r="AW2684" s="11"/>
      <c r="AX2684" s="11"/>
      <c r="AY2684" s="11"/>
      <c r="AZ2684" s="11"/>
      <c r="BA2684" s="11"/>
      <c r="BB2684" s="11"/>
      <c r="BC2684" s="11"/>
      <c r="BD2684" s="11"/>
      <c r="BE2684" s="11"/>
      <c r="BF2684" s="11"/>
      <c r="BG2684" s="11"/>
      <c r="BH2684" s="11"/>
      <c r="BI2684" s="11"/>
      <c r="BJ2684" s="11"/>
      <c r="BK2684" s="11"/>
      <c r="BL2684" s="11"/>
      <c r="BM2684" s="11"/>
      <c r="BN2684" s="11"/>
      <c r="BO2684" s="11"/>
      <c r="BP2684" s="11"/>
      <c r="BQ2684" s="11"/>
      <c r="BR2684" s="16" t="str">
        <v>0- Port Costs</v>
      </c>
      <c r="BV2684" s="16" t="str">
        <v>0- Port Value</v>
      </c>
      <c r="BW2684" s="11"/>
      <c r="BX2684" s="16" t="str">
        <v>0</v>
      </c>
    </row>
    <row r="2685" spans="8:76" hidden="1" outlineLevel="1" x14ac:dyDescent="0.3">
      <c r="H2685" s="16" t="str">
        <v>0 - BM Costs</v>
      </c>
      <c r="L2685" s="16" t="str">
        <v>0 - BM Port</v>
      </c>
      <c r="N2685" s="16" t="str">
        <v>0 - Port Assets</v>
      </c>
      <c r="O2685" s="11"/>
      <c r="P2685" s="11"/>
      <c r="Q2685" s="11"/>
      <c r="R2685" s="11"/>
      <c r="S2685" s="11"/>
      <c r="T2685" s="11"/>
      <c r="U2685" s="11"/>
      <c r="V2685" s="11"/>
      <c r="W2685" s="11"/>
      <c r="X2685" s="11"/>
      <c r="Y2685" s="11"/>
      <c r="Z2685" s="11"/>
      <c r="AA2685" s="11"/>
      <c r="AB2685" s="11"/>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c r="BC2685" s="11"/>
      <c r="BD2685" s="11"/>
      <c r="BE2685" s="11"/>
      <c r="BF2685" s="11"/>
      <c r="BG2685" s="11"/>
      <c r="BH2685" s="11"/>
      <c r="BI2685" s="11"/>
      <c r="BJ2685" s="11"/>
      <c r="BK2685" s="11"/>
      <c r="BL2685" s="11"/>
      <c r="BM2685" s="11"/>
      <c r="BN2685" s="11"/>
      <c r="BO2685" s="11"/>
      <c r="BP2685" s="11"/>
      <c r="BQ2685" s="11"/>
      <c r="BR2685" s="16" t="str">
        <v>0- Port Costs</v>
      </c>
      <c r="BV2685" s="16" t="str">
        <v>0- Port Value</v>
      </c>
      <c r="BW2685" s="11"/>
      <c r="BX2685" s="16" t="str">
        <v>0</v>
      </c>
    </row>
    <row r="2686" spans="8:76" hidden="1" outlineLevel="1" x14ac:dyDescent="0.3">
      <c r="H2686" s="16" t="str">
        <v>0 - BM Costs</v>
      </c>
      <c r="L2686" s="16" t="str">
        <v>0 - BM Port</v>
      </c>
      <c r="N2686" s="16" t="str">
        <v>0 - Port Assets</v>
      </c>
      <c r="O2686" s="11"/>
      <c r="P2686" s="11"/>
      <c r="Q2686" s="11"/>
      <c r="R2686" s="11"/>
      <c r="S2686" s="11"/>
      <c r="T2686" s="11"/>
      <c r="U2686" s="11"/>
      <c r="V2686" s="11"/>
      <c r="W2686" s="11"/>
      <c r="X2686" s="11"/>
      <c r="Y2686" s="11"/>
      <c r="Z2686" s="11"/>
      <c r="AA2686" s="11"/>
      <c r="AB2686" s="11"/>
      <c r="AC2686" s="11"/>
      <c r="AD2686" s="11"/>
      <c r="AE2686" s="11"/>
      <c r="AF2686" s="11"/>
      <c r="AG2686" s="11"/>
      <c r="AH2686" s="11"/>
      <c r="AI2686" s="11"/>
      <c r="AJ2686" s="11"/>
      <c r="AK2686" s="11"/>
      <c r="AL2686" s="11"/>
      <c r="AM2686" s="11"/>
      <c r="AN2686" s="11"/>
      <c r="AO2686" s="11"/>
      <c r="AP2686" s="11"/>
      <c r="AQ2686" s="11"/>
      <c r="AR2686" s="11"/>
      <c r="AS2686" s="11"/>
      <c r="AT2686" s="11"/>
      <c r="AU2686" s="11"/>
      <c r="AV2686" s="11"/>
      <c r="AW2686" s="11"/>
      <c r="AX2686" s="11"/>
      <c r="AY2686" s="11"/>
      <c r="AZ2686" s="11"/>
      <c r="BA2686" s="11"/>
      <c r="BB2686" s="11"/>
      <c r="BC2686" s="11"/>
      <c r="BD2686" s="11"/>
      <c r="BE2686" s="11"/>
      <c r="BF2686" s="11"/>
      <c r="BG2686" s="11"/>
      <c r="BH2686" s="11"/>
      <c r="BI2686" s="11"/>
      <c r="BJ2686" s="11"/>
      <c r="BK2686" s="11"/>
      <c r="BL2686" s="11"/>
      <c r="BM2686" s="11"/>
      <c r="BN2686" s="11"/>
      <c r="BO2686" s="11"/>
      <c r="BP2686" s="11"/>
      <c r="BQ2686" s="11"/>
      <c r="BR2686" s="16" t="str">
        <v>0- Port Costs</v>
      </c>
      <c r="BV2686" s="16" t="str">
        <v>0- Port Value</v>
      </c>
      <c r="BW2686" s="11"/>
      <c r="BX2686" s="16" t="str">
        <v>0</v>
      </c>
    </row>
    <row r="2687" spans="8:76" hidden="1" outlineLevel="1" x14ac:dyDescent="0.3">
      <c r="H2687" s="16" t="str">
        <v>0 - BM Costs</v>
      </c>
      <c r="L2687" s="16" t="str">
        <v>0 - BM Port</v>
      </c>
      <c r="N2687" s="16" t="str">
        <v>0 - Port Assets</v>
      </c>
      <c r="O2687" s="11"/>
      <c r="P2687" s="11"/>
      <c r="Q2687" s="11"/>
      <c r="R2687" s="11"/>
      <c r="S2687" s="11"/>
      <c r="T2687" s="11"/>
      <c r="U2687" s="11"/>
      <c r="V2687" s="11"/>
      <c r="W2687" s="11"/>
      <c r="X2687" s="11"/>
      <c r="Y2687" s="11"/>
      <c r="Z2687" s="11"/>
      <c r="AA2687" s="11"/>
      <c r="AB2687" s="11"/>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c r="BC2687" s="11"/>
      <c r="BD2687" s="11"/>
      <c r="BE2687" s="11"/>
      <c r="BF2687" s="11"/>
      <c r="BG2687" s="11"/>
      <c r="BH2687" s="11"/>
      <c r="BI2687" s="11"/>
      <c r="BJ2687" s="11"/>
      <c r="BK2687" s="11"/>
      <c r="BL2687" s="11"/>
      <c r="BM2687" s="11"/>
      <c r="BN2687" s="11"/>
      <c r="BO2687" s="11"/>
      <c r="BP2687" s="11"/>
      <c r="BQ2687" s="11"/>
      <c r="BR2687" s="16" t="str">
        <v>0- Port Costs</v>
      </c>
      <c r="BV2687" s="16" t="str">
        <v>0- Port Value</v>
      </c>
      <c r="BW2687" s="11"/>
      <c r="BX2687" s="16" t="str">
        <v>0</v>
      </c>
    </row>
    <row r="2688" spans="8:76" hidden="1" outlineLevel="1" x14ac:dyDescent="0.3">
      <c r="H2688" s="16" t="str">
        <v>0 - BM Costs</v>
      </c>
      <c r="L2688" s="16" t="str">
        <v>0 - BM Port</v>
      </c>
      <c r="N2688" s="16" t="str">
        <v>0 - Port Assets</v>
      </c>
      <c r="O2688" s="11"/>
      <c r="P2688" s="11"/>
      <c r="Q2688" s="11"/>
      <c r="R2688" s="11"/>
      <c r="S2688" s="11"/>
      <c r="T2688" s="11"/>
      <c r="U2688" s="11"/>
      <c r="V2688" s="11"/>
      <c r="W2688" s="11"/>
      <c r="X2688" s="11"/>
      <c r="Y2688" s="11"/>
      <c r="Z2688" s="11"/>
      <c r="AA2688" s="11"/>
      <c r="AB2688" s="11"/>
      <c r="AC2688" s="11"/>
      <c r="AD2688" s="11"/>
      <c r="AE2688" s="11"/>
      <c r="AF2688" s="11"/>
      <c r="AG2688" s="11"/>
      <c r="AH2688" s="11"/>
      <c r="AI2688" s="11"/>
      <c r="AJ2688" s="11"/>
      <c r="AK2688" s="11"/>
      <c r="AL2688" s="11"/>
      <c r="AM2688" s="11"/>
      <c r="AN2688" s="11"/>
      <c r="AO2688" s="11"/>
      <c r="AP2688" s="11"/>
      <c r="AQ2688" s="11"/>
      <c r="AR2688" s="11"/>
      <c r="AS2688" s="11"/>
      <c r="AT2688" s="11"/>
      <c r="AU2688" s="11"/>
      <c r="AV2688" s="11"/>
      <c r="AW2688" s="11"/>
      <c r="AX2688" s="11"/>
      <c r="AY2688" s="11"/>
      <c r="AZ2688" s="11"/>
      <c r="BA2688" s="11"/>
      <c r="BB2688" s="11"/>
      <c r="BC2688" s="11"/>
      <c r="BD2688" s="11"/>
      <c r="BE2688" s="11"/>
      <c r="BF2688" s="11"/>
      <c r="BG2688" s="11"/>
      <c r="BH2688" s="11"/>
      <c r="BI2688" s="11"/>
      <c r="BJ2688" s="11"/>
      <c r="BK2688" s="11"/>
      <c r="BL2688" s="11"/>
      <c r="BM2688" s="11"/>
      <c r="BN2688" s="11"/>
      <c r="BO2688" s="11"/>
      <c r="BP2688" s="11"/>
      <c r="BQ2688" s="11"/>
      <c r="BR2688" s="16" t="str">
        <v>0- Port Costs</v>
      </c>
      <c r="BV2688" s="16" t="str">
        <v>0- Port Value</v>
      </c>
      <c r="BW2688" s="11"/>
      <c r="BX2688" s="16" t="str">
        <v>0</v>
      </c>
    </row>
    <row r="2689" spans="8:76" hidden="1" outlineLevel="1" x14ac:dyDescent="0.3">
      <c r="H2689" s="16" t="str">
        <v>0 - BM Costs</v>
      </c>
      <c r="L2689" s="16" t="str">
        <v>0 - BM Port</v>
      </c>
      <c r="N2689" s="16" t="str">
        <v>0 - Port Assets</v>
      </c>
      <c r="O2689" s="11"/>
      <c r="P2689" s="11"/>
      <c r="Q2689" s="11"/>
      <c r="R2689" s="11"/>
      <c r="S2689" s="11"/>
      <c r="T2689" s="11"/>
      <c r="U2689" s="11"/>
      <c r="V2689" s="11"/>
      <c r="W2689" s="11"/>
      <c r="X2689" s="11"/>
      <c r="Y2689" s="11"/>
      <c r="Z2689" s="11"/>
      <c r="AA2689" s="11"/>
      <c r="AB2689" s="11"/>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c r="AY2689" s="11"/>
      <c r="AZ2689" s="11"/>
      <c r="BA2689" s="11"/>
      <c r="BB2689" s="11"/>
      <c r="BC2689" s="11"/>
      <c r="BD2689" s="11"/>
      <c r="BE2689" s="11"/>
      <c r="BF2689" s="11"/>
      <c r="BG2689" s="11"/>
      <c r="BH2689" s="11"/>
      <c r="BI2689" s="11"/>
      <c r="BJ2689" s="11"/>
      <c r="BK2689" s="11"/>
      <c r="BL2689" s="11"/>
      <c r="BM2689" s="11"/>
      <c r="BN2689" s="11"/>
      <c r="BO2689" s="11"/>
      <c r="BP2689" s="11"/>
      <c r="BQ2689" s="11"/>
      <c r="BR2689" s="16" t="str">
        <v>0- Port Costs</v>
      </c>
      <c r="BV2689" s="16" t="str">
        <v>0- Port Value</v>
      </c>
      <c r="BW2689" s="11"/>
      <c r="BX2689" s="16" t="str">
        <v>0</v>
      </c>
    </row>
    <row r="2690" spans="8:76" hidden="1" outlineLevel="1" x14ac:dyDescent="0.3">
      <c r="H2690" s="16" t="str">
        <v>0 - BM Costs</v>
      </c>
      <c r="L2690" s="16" t="str">
        <v>0 - BM Port</v>
      </c>
      <c r="N2690" s="16" t="str">
        <v>0 - Port Assets</v>
      </c>
      <c r="O2690" s="11"/>
      <c r="P2690" s="11"/>
      <c r="Q2690" s="11"/>
      <c r="R2690" s="11"/>
      <c r="S2690" s="11"/>
      <c r="T2690" s="11"/>
      <c r="U2690" s="11"/>
      <c r="V2690" s="11"/>
      <c r="W2690" s="11"/>
      <c r="X2690" s="11"/>
      <c r="Y2690" s="11"/>
      <c r="Z2690" s="11"/>
      <c r="AA2690" s="11"/>
      <c r="AB2690" s="11"/>
      <c r="AC2690" s="11"/>
      <c r="AD2690" s="11"/>
      <c r="AE2690" s="11"/>
      <c r="AF2690" s="11"/>
      <c r="AG2690" s="11"/>
      <c r="AH2690" s="11"/>
      <c r="AI2690" s="11"/>
      <c r="AJ2690" s="11"/>
      <c r="AK2690" s="11"/>
      <c r="AL2690" s="11"/>
      <c r="AM2690" s="11"/>
      <c r="AN2690" s="11"/>
      <c r="AO2690" s="11"/>
      <c r="AP2690" s="11"/>
      <c r="AQ2690" s="11"/>
      <c r="AR2690" s="11"/>
      <c r="AS2690" s="11"/>
      <c r="AT2690" s="11"/>
      <c r="AU2690" s="11"/>
      <c r="AV2690" s="11"/>
      <c r="AW2690" s="11"/>
      <c r="AX2690" s="11"/>
      <c r="AY2690" s="11"/>
      <c r="AZ2690" s="11"/>
      <c r="BA2690" s="11"/>
      <c r="BB2690" s="11"/>
      <c r="BC2690" s="11"/>
      <c r="BD2690" s="11"/>
      <c r="BE2690" s="11"/>
      <c r="BF2690" s="11"/>
      <c r="BG2690" s="11"/>
      <c r="BH2690" s="11"/>
      <c r="BI2690" s="11"/>
      <c r="BJ2690" s="11"/>
      <c r="BK2690" s="11"/>
      <c r="BL2690" s="11"/>
      <c r="BM2690" s="11"/>
      <c r="BN2690" s="11"/>
      <c r="BO2690" s="11"/>
      <c r="BP2690" s="11"/>
      <c r="BQ2690" s="11"/>
      <c r="BR2690" s="16" t="str">
        <v>0- Port Costs</v>
      </c>
      <c r="BV2690" s="16" t="str">
        <v>0- Port Value</v>
      </c>
      <c r="BW2690" s="11"/>
      <c r="BX2690" s="16" t="str">
        <v>0</v>
      </c>
    </row>
    <row r="2691" spans="8:76" hidden="1" outlineLevel="1" x14ac:dyDescent="0.3">
      <c r="H2691" s="16" t="str">
        <v>0 - BM Costs</v>
      </c>
      <c r="L2691" s="16" t="str">
        <v>0 - BM Port</v>
      </c>
      <c r="N2691" s="16" t="str">
        <v>0 - Port Assets</v>
      </c>
      <c r="O2691" s="11"/>
      <c r="P2691" s="11"/>
      <c r="Q2691" s="11"/>
      <c r="R2691" s="11"/>
      <c r="S2691" s="11"/>
      <c r="T2691" s="11"/>
      <c r="U2691" s="11"/>
      <c r="V2691" s="11"/>
      <c r="W2691" s="11"/>
      <c r="X2691" s="11"/>
      <c r="Y2691" s="11"/>
      <c r="Z2691" s="11"/>
      <c r="AA2691" s="11"/>
      <c r="AB2691" s="11"/>
      <c r="AC2691" s="11"/>
      <c r="AD2691" s="11"/>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c r="BC2691" s="11"/>
      <c r="BD2691" s="11"/>
      <c r="BE2691" s="11"/>
      <c r="BF2691" s="11"/>
      <c r="BG2691" s="11"/>
      <c r="BH2691" s="11"/>
      <c r="BI2691" s="11"/>
      <c r="BJ2691" s="11"/>
      <c r="BK2691" s="11"/>
      <c r="BL2691" s="11"/>
      <c r="BM2691" s="11"/>
      <c r="BN2691" s="11"/>
      <c r="BO2691" s="11"/>
      <c r="BP2691" s="11"/>
      <c r="BQ2691" s="11"/>
      <c r="BR2691" s="16" t="str">
        <v>0- Port Costs</v>
      </c>
      <c r="BV2691" s="16" t="str">
        <v>0- Port Value</v>
      </c>
      <c r="BW2691" s="11"/>
      <c r="BX2691" s="16" t="str">
        <v>0</v>
      </c>
    </row>
    <row r="2692" spans="8:76" hidden="1" outlineLevel="1" x14ac:dyDescent="0.3">
      <c r="H2692" s="16" t="str">
        <v>0 - BM Costs</v>
      </c>
      <c r="L2692" s="16" t="str">
        <v>0 - BM Port</v>
      </c>
      <c r="N2692" s="16" t="str">
        <v>0 - Port Assets</v>
      </c>
      <c r="O2692" s="11"/>
      <c r="P2692" s="11"/>
      <c r="Q2692" s="11"/>
      <c r="R2692" s="11"/>
      <c r="S2692" s="11"/>
      <c r="T2692" s="11"/>
      <c r="U2692" s="11"/>
      <c r="V2692" s="11"/>
      <c r="W2692" s="11"/>
      <c r="X2692" s="11"/>
      <c r="Y2692" s="11"/>
      <c r="Z2692" s="11"/>
      <c r="AA2692" s="11"/>
      <c r="AB2692" s="11"/>
      <c r="AC2692" s="11"/>
      <c r="AD2692" s="11"/>
      <c r="AE2692" s="11"/>
      <c r="AF2692" s="11"/>
      <c r="AG2692" s="11"/>
      <c r="AH2692" s="11"/>
      <c r="AI2692" s="11"/>
      <c r="AJ2692" s="11"/>
      <c r="AK2692" s="11"/>
      <c r="AL2692" s="11"/>
      <c r="AM2692" s="11"/>
      <c r="AN2692" s="11"/>
      <c r="AO2692" s="11"/>
      <c r="AP2692" s="11"/>
      <c r="AQ2692" s="11"/>
      <c r="AR2692" s="11"/>
      <c r="AS2692" s="11"/>
      <c r="AT2692" s="11"/>
      <c r="AU2692" s="11"/>
      <c r="AV2692" s="11"/>
      <c r="AW2692" s="11"/>
      <c r="AX2692" s="11"/>
      <c r="AY2692" s="11"/>
      <c r="AZ2692" s="11"/>
      <c r="BA2692" s="11"/>
      <c r="BB2692" s="11"/>
      <c r="BC2692" s="11"/>
      <c r="BD2692" s="11"/>
      <c r="BE2692" s="11"/>
      <c r="BF2692" s="11"/>
      <c r="BG2692" s="11"/>
      <c r="BH2692" s="11"/>
      <c r="BI2692" s="11"/>
      <c r="BJ2692" s="11"/>
      <c r="BK2692" s="11"/>
      <c r="BL2692" s="11"/>
      <c r="BM2692" s="11"/>
      <c r="BN2692" s="11"/>
      <c r="BO2692" s="11"/>
      <c r="BP2692" s="11"/>
      <c r="BQ2692" s="11"/>
      <c r="BR2692" s="16" t="str">
        <v>0- Port Costs</v>
      </c>
      <c r="BV2692" s="16" t="str">
        <v>0- Port Value</v>
      </c>
      <c r="BW2692" s="11"/>
      <c r="BX2692" s="16" t="str">
        <v>0</v>
      </c>
    </row>
    <row r="2693" spans="8:76" hidden="1" outlineLevel="1" x14ac:dyDescent="0.3">
      <c r="H2693" s="16" t="str">
        <v>0 - BM Costs</v>
      </c>
      <c r="L2693" s="16" t="str">
        <v>0 - BM Port</v>
      </c>
      <c r="N2693" s="16" t="str">
        <v>0 - Port Assets</v>
      </c>
      <c r="O2693" s="11"/>
      <c r="P2693" s="11"/>
      <c r="Q2693" s="11"/>
      <c r="R2693" s="11"/>
      <c r="S2693" s="11"/>
      <c r="T2693" s="11"/>
      <c r="U2693" s="11"/>
      <c r="V2693" s="11"/>
      <c r="W2693" s="11"/>
      <c r="X2693" s="11"/>
      <c r="Y2693" s="11"/>
      <c r="Z2693" s="11"/>
      <c r="AA2693" s="11"/>
      <c r="AB2693" s="11"/>
      <c r="AC2693" s="11"/>
      <c r="AD2693" s="11"/>
      <c r="AE2693" s="11"/>
      <c r="AF2693" s="11"/>
      <c r="AG2693" s="11"/>
      <c r="AH2693" s="11"/>
      <c r="AI2693" s="11"/>
      <c r="AJ2693" s="11"/>
      <c r="AK2693" s="11"/>
      <c r="AL2693" s="11"/>
      <c r="AM2693" s="11"/>
      <c r="AN2693" s="11"/>
      <c r="AO2693" s="11"/>
      <c r="AP2693" s="11"/>
      <c r="AQ2693" s="11"/>
      <c r="AR2693" s="11"/>
      <c r="AS2693" s="11"/>
      <c r="AT2693" s="11"/>
      <c r="AU2693" s="11"/>
      <c r="AV2693" s="11"/>
      <c r="AW2693" s="11"/>
      <c r="AX2693" s="11"/>
      <c r="AY2693" s="11"/>
      <c r="AZ2693" s="11"/>
      <c r="BA2693" s="11"/>
      <c r="BB2693" s="11"/>
      <c r="BC2693" s="11"/>
      <c r="BD2693" s="11"/>
      <c r="BE2693" s="11"/>
      <c r="BF2693" s="11"/>
      <c r="BG2693" s="11"/>
      <c r="BH2693" s="11"/>
      <c r="BI2693" s="11"/>
      <c r="BJ2693" s="11"/>
      <c r="BK2693" s="11"/>
      <c r="BL2693" s="11"/>
      <c r="BM2693" s="11"/>
      <c r="BN2693" s="11"/>
      <c r="BO2693" s="11"/>
      <c r="BP2693" s="11"/>
      <c r="BQ2693" s="11"/>
      <c r="BR2693" s="16" t="str">
        <v>0- Port Costs</v>
      </c>
      <c r="BV2693" s="16" t="str">
        <v>0- Port Value</v>
      </c>
      <c r="BW2693" s="11"/>
      <c r="BX2693" s="16" t="str">
        <v>0</v>
      </c>
    </row>
    <row r="2694" spans="8:76" hidden="1" outlineLevel="1" x14ac:dyDescent="0.3">
      <c r="H2694" s="16" t="str">
        <v>0 - BM Costs</v>
      </c>
      <c r="L2694" s="16" t="str">
        <v>0 - BM Port</v>
      </c>
      <c r="N2694" s="16" t="str">
        <v>0 - Port Assets</v>
      </c>
      <c r="O2694" s="11"/>
      <c r="P2694" s="11"/>
      <c r="Q2694" s="11"/>
      <c r="R2694" s="11"/>
      <c r="S2694" s="11"/>
      <c r="T2694" s="11"/>
      <c r="U2694" s="11"/>
      <c r="V2694" s="11"/>
      <c r="W2694" s="11"/>
      <c r="X2694" s="11"/>
      <c r="Y2694" s="11"/>
      <c r="Z2694" s="11"/>
      <c r="AA2694" s="11"/>
      <c r="AB2694" s="11"/>
      <c r="AC2694" s="11"/>
      <c r="AD2694" s="11"/>
      <c r="AE2694" s="11"/>
      <c r="AF2694" s="11"/>
      <c r="AG2694" s="11"/>
      <c r="AH2694" s="11"/>
      <c r="AI2694" s="11"/>
      <c r="AJ2694" s="11"/>
      <c r="AK2694" s="11"/>
      <c r="AL2694" s="11"/>
      <c r="AM2694" s="11"/>
      <c r="AN2694" s="11"/>
      <c r="AO2694" s="11"/>
      <c r="AP2694" s="11"/>
      <c r="AQ2694" s="11"/>
      <c r="AR2694" s="11"/>
      <c r="AS2694" s="11"/>
      <c r="AT2694" s="11"/>
      <c r="AU2694" s="11"/>
      <c r="AV2694" s="11"/>
      <c r="AW2694" s="11"/>
      <c r="AX2694" s="11"/>
      <c r="AY2694" s="11"/>
      <c r="AZ2694" s="11"/>
      <c r="BA2694" s="11"/>
      <c r="BB2694" s="11"/>
      <c r="BC2694" s="11"/>
      <c r="BD2694" s="11"/>
      <c r="BE2694" s="11"/>
      <c r="BF2694" s="11"/>
      <c r="BG2694" s="11"/>
      <c r="BH2694" s="11"/>
      <c r="BI2694" s="11"/>
      <c r="BJ2694" s="11"/>
      <c r="BK2694" s="11"/>
      <c r="BL2694" s="11"/>
      <c r="BM2694" s="11"/>
      <c r="BN2694" s="11"/>
      <c r="BO2694" s="11"/>
      <c r="BP2694" s="11"/>
      <c r="BQ2694" s="11"/>
      <c r="BR2694" s="16" t="str">
        <v>0- Port Costs</v>
      </c>
      <c r="BV2694" s="16" t="str">
        <v>0- Port Value</v>
      </c>
      <c r="BW2694" s="11"/>
      <c r="BX2694" s="16" t="str">
        <v>0</v>
      </c>
    </row>
    <row r="2695" spans="8:76" hidden="1" outlineLevel="1" x14ac:dyDescent="0.3">
      <c r="H2695" s="16" t="str">
        <v>0 - BM Costs</v>
      </c>
      <c r="L2695" s="16" t="str">
        <v>0 - BM Port</v>
      </c>
      <c r="N2695" s="16" t="str">
        <v>0 - Port Assets</v>
      </c>
      <c r="O2695" s="11"/>
      <c r="P2695" s="11"/>
      <c r="Q2695" s="11"/>
      <c r="R2695" s="11"/>
      <c r="S2695" s="11"/>
      <c r="T2695" s="11"/>
      <c r="U2695" s="11"/>
      <c r="V2695" s="11"/>
      <c r="W2695" s="11"/>
      <c r="X2695" s="11"/>
      <c r="Y2695" s="11"/>
      <c r="Z2695" s="11"/>
      <c r="AA2695" s="11"/>
      <c r="AB2695" s="11"/>
      <c r="AC2695" s="11"/>
      <c r="AD2695" s="11"/>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c r="BB2695" s="11"/>
      <c r="BC2695" s="11"/>
      <c r="BD2695" s="11"/>
      <c r="BE2695" s="11"/>
      <c r="BF2695" s="11"/>
      <c r="BG2695" s="11"/>
      <c r="BH2695" s="11"/>
      <c r="BI2695" s="11"/>
      <c r="BJ2695" s="11"/>
      <c r="BK2695" s="11"/>
      <c r="BL2695" s="11"/>
      <c r="BM2695" s="11"/>
      <c r="BN2695" s="11"/>
      <c r="BO2695" s="11"/>
      <c r="BP2695" s="11"/>
      <c r="BQ2695" s="11"/>
      <c r="BR2695" s="16" t="str">
        <v>0- Port Costs</v>
      </c>
      <c r="BV2695" s="16" t="str">
        <v>0- Port Value</v>
      </c>
      <c r="BW2695" s="11"/>
      <c r="BX2695" s="16" t="str">
        <v>0</v>
      </c>
    </row>
    <row r="2696" spans="8:76" hidden="1" outlineLevel="1" x14ac:dyDescent="0.3">
      <c r="H2696" s="16" t="str">
        <v>0 - BM Costs</v>
      </c>
      <c r="L2696" s="16" t="str">
        <v>0 - BM Port</v>
      </c>
      <c r="N2696" s="16" t="str">
        <v>0 - Port Assets</v>
      </c>
      <c r="O2696" s="11"/>
      <c r="P2696" s="11"/>
      <c r="Q2696" s="11"/>
      <c r="R2696" s="11"/>
      <c r="S2696" s="11"/>
      <c r="T2696" s="11"/>
      <c r="U2696" s="11"/>
      <c r="V2696" s="11"/>
      <c r="W2696" s="11"/>
      <c r="X2696" s="11"/>
      <c r="Y2696" s="11"/>
      <c r="Z2696" s="11"/>
      <c r="AA2696" s="11"/>
      <c r="AB2696" s="11"/>
      <c r="AC2696" s="11"/>
      <c r="AD2696" s="11"/>
      <c r="AE2696" s="11"/>
      <c r="AF2696" s="11"/>
      <c r="AG2696" s="11"/>
      <c r="AH2696" s="11"/>
      <c r="AI2696" s="11"/>
      <c r="AJ2696" s="11"/>
      <c r="AK2696" s="11"/>
      <c r="AL2696" s="11"/>
      <c r="AM2696" s="11"/>
      <c r="AN2696" s="11"/>
      <c r="AO2696" s="11"/>
      <c r="AP2696" s="11"/>
      <c r="AQ2696" s="11"/>
      <c r="AR2696" s="11"/>
      <c r="AS2696" s="11"/>
      <c r="AT2696" s="11"/>
      <c r="AU2696" s="11"/>
      <c r="AV2696" s="11"/>
      <c r="AW2696" s="11"/>
      <c r="AX2696" s="11"/>
      <c r="AY2696" s="11"/>
      <c r="AZ2696" s="11"/>
      <c r="BA2696" s="11"/>
      <c r="BB2696" s="11"/>
      <c r="BC2696" s="11"/>
      <c r="BD2696" s="11"/>
      <c r="BE2696" s="11"/>
      <c r="BF2696" s="11"/>
      <c r="BG2696" s="11"/>
      <c r="BH2696" s="11"/>
      <c r="BI2696" s="11"/>
      <c r="BJ2696" s="11"/>
      <c r="BK2696" s="11"/>
      <c r="BL2696" s="11"/>
      <c r="BM2696" s="11"/>
      <c r="BN2696" s="11"/>
      <c r="BO2696" s="11"/>
      <c r="BP2696" s="11"/>
      <c r="BQ2696" s="11"/>
      <c r="BR2696" s="16" t="str">
        <v>0- Port Costs</v>
      </c>
      <c r="BV2696" s="16" t="str">
        <v>0- Port Value</v>
      </c>
      <c r="BW2696" s="11"/>
      <c r="BX2696" s="16" t="str">
        <v>0</v>
      </c>
    </row>
    <row r="2697" spans="8:76" hidden="1" outlineLevel="1" x14ac:dyDescent="0.3">
      <c r="H2697" s="16" t="str">
        <v>0 - BM Costs</v>
      </c>
      <c r="L2697" s="16" t="str">
        <v>0 - BM Port</v>
      </c>
      <c r="N2697" s="16" t="str">
        <v>0 - Port Assets</v>
      </c>
      <c r="O2697" s="11"/>
      <c r="P2697" s="11"/>
      <c r="Q2697" s="11"/>
      <c r="R2697" s="11"/>
      <c r="S2697" s="11"/>
      <c r="T2697" s="11"/>
      <c r="U2697" s="11"/>
      <c r="V2697" s="11"/>
      <c r="W2697" s="11"/>
      <c r="X2697" s="11"/>
      <c r="Y2697" s="11"/>
      <c r="Z2697" s="11"/>
      <c r="AA2697" s="11"/>
      <c r="AB2697" s="11"/>
      <c r="AC2697" s="11"/>
      <c r="AD2697" s="11"/>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c r="BC2697" s="11"/>
      <c r="BD2697" s="11"/>
      <c r="BE2697" s="11"/>
      <c r="BF2697" s="11"/>
      <c r="BG2697" s="11"/>
      <c r="BH2697" s="11"/>
      <c r="BI2697" s="11"/>
      <c r="BJ2697" s="11"/>
      <c r="BK2697" s="11"/>
      <c r="BL2697" s="11"/>
      <c r="BM2697" s="11"/>
      <c r="BN2697" s="11"/>
      <c r="BO2697" s="11"/>
      <c r="BP2697" s="11"/>
      <c r="BQ2697" s="11"/>
      <c r="BR2697" s="16" t="str">
        <v>0- Port Costs</v>
      </c>
      <c r="BV2697" s="16" t="str">
        <v>0- Port Value</v>
      </c>
      <c r="BW2697" s="11"/>
      <c r="BX2697" s="16" t="str">
        <v>0</v>
      </c>
    </row>
    <row r="2698" spans="8:76" hidden="1" outlineLevel="1" x14ac:dyDescent="0.3">
      <c r="H2698" s="16" t="str">
        <v>0 - BM Costs</v>
      </c>
      <c r="L2698" s="16" t="str">
        <v>0 - BM Port</v>
      </c>
      <c r="N2698" s="16" t="str">
        <v>0 - Port Assets</v>
      </c>
      <c r="O2698" s="11"/>
      <c r="P2698" s="11"/>
      <c r="Q2698" s="11"/>
      <c r="R2698" s="11"/>
      <c r="S2698" s="11"/>
      <c r="T2698" s="11"/>
      <c r="U2698" s="11"/>
      <c r="V2698" s="11"/>
      <c r="W2698" s="11"/>
      <c r="X2698" s="11"/>
      <c r="Y2698" s="11"/>
      <c r="Z2698" s="11"/>
      <c r="AA2698" s="11"/>
      <c r="AB2698" s="11"/>
      <c r="AC2698" s="11"/>
      <c r="AD2698" s="11"/>
      <c r="AE2698" s="11"/>
      <c r="AF2698" s="11"/>
      <c r="AG2698" s="11"/>
      <c r="AH2698" s="11"/>
      <c r="AI2698" s="11"/>
      <c r="AJ2698" s="11"/>
      <c r="AK2698" s="11"/>
      <c r="AL2698" s="11"/>
      <c r="AM2698" s="11"/>
      <c r="AN2698" s="11"/>
      <c r="AO2698" s="11"/>
      <c r="AP2698" s="11"/>
      <c r="AQ2698" s="11"/>
      <c r="AR2698" s="11"/>
      <c r="AS2698" s="11"/>
      <c r="AT2698" s="11"/>
      <c r="AU2698" s="11"/>
      <c r="AV2698" s="11"/>
      <c r="AW2698" s="11"/>
      <c r="AX2698" s="11"/>
      <c r="AY2698" s="11"/>
      <c r="AZ2698" s="11"/>
      <c r="BA2698" s="11"/>
      <c r="BB2698" s="11"/>
      <c r="BC2698" s="11"/>
      <c r="BD2698" s="11"/>
      <c r="BE2698" s="11"/>
      <c r="BF2698" s="11"/>
      <c r="BG2698" s="11"/>
      <c r="BH2698" s="11"/>
      <c r="BI2698" s="11"/>
      <c r="BJ2698" s="11"/>
      <c r="BK2698" s="11"/>
      <c r="BL2698" s="11"/>
      <c r="BM2698" s="11"/>
      <c r="BN2698" s="11"/>
      <c r="BO2698" s="11"/>
      <c r="BP2698" s="11"/>
      <c r="BQ2698" s="11"/>
      <c r="BR2698" s="16" t="str">
        <v>0- Port Costs</v>
      </c>
      <c r="BV2698" s="16" t="str">
        <v>0- Port Value</v>
      </c>
      <c r="BW2698" s="11"/>
      <c r="BX2698" s="16" t="str">
        <v>0</v>
      </c>
    </row>
    <row r="2699" spans="8:76" hidden="1" outlineLevel="1" x14ac:dyDescent="0.3">
      <c r="H2699" s="16" t="str">
        <v>0 - BM Costs</v>
      </c>
      <c r="L2699" s="16" t="str">
        <v>0 - BM Port</v>
      </c>
      <c r="N2699" s="16" t="str">
        <v>0 - Port Assets</v>
      </c>
      <c r="O2699" s="11"/>
      <c r="P2699" s="11"/>
      <c r="Q2699" s="11"/>
      <c r="R2699" s="11"/>
      <c r="S2699" s="11"/>
      <c r="T2699" s="11"/>
      <c r="U2699" s="11"/>
      <c r="V2699" s="11"/>
      <c r="W2699" s="11"/>
      <c r="X2699" s="11"/>
      <c r="Y2699" s="11"/>
      <c r="Z2699" s="11"/>
      <c r="AA2699" s="11"/>
      <c r="AB2699" s="11"/>
      <c r="AC2699" s="11"/>
      <c r="AD2699" s="11"/>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c r="AY2699" s="11"/>
      <c r="AZ2699" s="11"/>
      <c r="BA2699" s="11"/>
      <c r="BB2699" s="11"/>
      <c r="BC2699" s="11"/>
      <c r="BD2699" s="11"/>
      <c r="BE2699" s="11"/>
      <c r="BF2699" s="11"/>
      <c r="BG2699" s="11"/>
      <c r="BH2699" s="11"/>
      <c r="BI2699" s="11"/>
      <c r="BJ2699" s="11"/>
      <c r="BK2699" s="11"/>
      <c r="BL2699" s="11"/>
      <c r="BM2699" s="11"/>
      <c r="BN2699" s="11"/>
      <c r="BO2699" s="11"/>
      <c r="BP2699" s="11"/>
      <c r="BQ2699" s="11"/>
      <c r="BR2699" s="16" t="str">
        <v>0- Port Costs</v>
      </c>
      <c r="BV2699" s="16" t="str">
        <v>0- Port Value</v>
      </c>
      <c r="BW2699" s="11"/>
      <c r="BX2699" s="16" t="str">
        <v>0</v>
      </c>
    </row>
    <row r="2700" spans="8:76" hidden="1" outlineLevel="1" x14ac:dyDescent="0.3">
      <c r="H2700" s="16" t="str">
        <v>0 - BM Costs</v>
      </c>
      <c r="L2700" s="16" t="str">
        <v>0 - BM Port</v>
      </c>
      <c r="N2700" s="16" t="str">
        <v>0 - Port Assets</v>
      </c>
      <c r="O2700" s="11"/>
      <c r="P2700" s="11"/>
      <c r="Q2700" s="11"/>
      <c r="R2700" s="11"/>
      <c r="S2700" s="11"/>
      <c r="T2700" s="11"/>
      <c r="U2700" s="11"/>
      <c r="V2700" s="11"/>
      <c r="W2700" s="11"/>
      <c r="X2700" s="11"/>
      <c r="Y2700" s="11"/>
      <c r="Z2700" s="11"/>
      <c r="AA2700" s="11"/>
      <c r="AB2700" s="11"/>
      <c r="AC2700" s="11"/>
      <c r="AD2700" s="11"/>
      <c r="AE2700" s="11"/>
      <c r="AF2700" s="11"/>
      <c r="AG2700" s="11"/>
      <c r="AH2700" s="11"/>
      <c r="AI2700" s="11"/>
      <c r="AJ2700" s="11"/>
      <c r="AK2700" s="11"/>
      <c r="AL2700" s="11"/>
      <c r="AM2700" s="11"/>
      <c r="AN2700" s="11"/>
      <c r="AO2700" s="11"/>
      <c r="AP2700" s="11"/>
      <c r="AQ2700" s="11"/>
      <c r="AR2700" s="11"/>
      <c r="AS2700" s="11"/>
      <c r="AT2700" s="11"/>
      <c r="AU2700" s="11"/>
      <c r="AV2700" s="11"/>
      <c r="AW2700" s="11"/>
      <c r="AX2700" s="11"/>
      <c r="AY2700" s="11"/>
      <c r="AZ2700" s="11"/>
      <c r="BA2700" s="11"/>
      <c r="BB2700" s="11"/>
      <c r="BC2700" s="11"/>
      <c r="BD2700" s="11"/>
      <c r="BE2700" s="11"/>
      <c r="BF2700" s="11"/>
      <c r="BG2700" s="11"/>
      <c r="BH2700" s="11"/>
      <c r="BI2700" s="11"/>
      <c r="BJ2700" s="11"/>
      <c r="BK2700" s="11"/>
      <c r="BL2700" s="11"/>
      <c r="BM2700" s="11"/>
      <c r="BN2700" s="11"/>
      <c r="BO2700" s="11"/>
      <c r="BP2700" s="11"/>
      <c r="BQ2700" s="11"/>
      <c r="BR2700" s="16" t="str">
        <v>0- Port Costs</v>
      </c>
      <c r="BV2700" s="16" t="str">
        <v>0- Port Value</v>
      </c>
      <c r="BW2700" s="11"/>
      <c r="BX2700" s="16" t="str">
        <v>0</v>
      </c>
    </row>
    <row r="2701" spans="8:76" hidden="1" outlineLevel="1" x14ac:dyDescent="0.3">
      <c r="H2701" s="16" t="str">
        <v>0 - BM Costs</v>
      </c>
      <c r="L2701" s="16" t="str">
        <v>0 - BM Port</v>
      </c>
      <c r="N2701" s="16" t="str">
        <v>0 - Port Assets</v>
      </c>
      <c r="O2701" s="11"/>
      <c r="P2701" s="11"/>
      <c r="Q2701" s="11"/>
      <c r="R2701" s="11"/>
      <c r="S2701" s="11"/>
      <c r="T2701" s="11"/>
      <c r="U2701" s="11"/>
      <c r="V2701" s="11"/>
      <c r="W2701" s="11"/>
      <c r="X2701" s="11"/>
      <c r="Y2701" s="11"/>
      <c r="Z2701" s="11"/>
      <c r="AA2701" s="11"/>
      <c r="AB2701" s="11"/>
      <c r="AC2701" s="11"/>
      <c r="AD2701" s="11"/>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c r="BC2701" s="11"/>
      <c r="BD2701" s="11"/>
      <c r="BE2701" s="11"/>
      <c r="BF2701" s="11"/>
      <c r="BG2701" s="11"/>
      <c r="BH2701" s="11"/>
      <c r="BI2701" s="11"/>
      <c r="BJ2701" s="11"/>
      <c r="BK2701" s="11"/>
      <c r="BL2701" s="11"/>
      <c r="BM2701" s="11"/>
      <c r="BN2701" s="11"/>
      <c r="BO2701" s="11"/>
      <c r="BP2701" s="11"/>
      <c r="BQ2701" s="11"/>
      <c r="BR2701" s="16" t="str">
        <v>0- Port Costs</v>
      </c>
      <c r="BV2701" s="16" t="str">
        <v>0- Port Value</v>
      </c>
      <c r="BW2701" s="11"/>
      <c r="BX2701" s="16" t="str">
        <v>0</v>
      </c>
    </row>
    <row r="2702" spans="8:76" hidden="1" outlineLevel="1" x14ac:dyDescent="0.3">
      <c r="H2702" s="16" t="str">
        <v>0 - BM Costs</v>
      </c>
      <c r="L2702" s="16" t="str">
        <v>0 - BM Port</v>
      </c>
      <c r="N2702" s="16" t="str">
        <v>0 - Port Assets</v>
      </c>
      <c r="O2702" s="11"/>
      <c r="P2702" s="11"/>
      <c r="Q2702" s="11"/>
      <c r="R2702" s="11"/>
      <c r="S2702" s="11"/>
      <c r="T2702" s="11"/>
      <c r="U2702" s="11"/>
      <c r="V2702" s="11"/>
      <c r="W2702" s="11"/>
      <c r="X2702" s="11"/>
      <c r="Y2702" s="11"/>
      <c r="Z2702" s="11"/>
      <c r="AA2702" s="11"/>
      <c r="AB2702" s="11"/>
      <c r="AC2702" s="11"/>
      <c r="AD2702" s="11"/>
      <c r="AE2702" s="11"/>
      <c r="AF2702" s="11"/>
      <c r="AG2702" s="11"/>
      <c r="AH2702" s="11"/>
      <c r="AI2702" s="11"/>
      <c r="AJ2702" s="11"/>
      <c r="AK2702" s="11"/>
      <c r="AL2702" s="11"/>
      <c r="AM2702" s="11"/>
      <c r="AN2702" s="11"/>
      <c r="AO2702" s="11"/>
      <c r="AP2702" s="11"/>
      <c r="AQ2702" s="11"/>
      <c r="AR2702" s="11"/>
      <c r="AS2702" s="11"/>
      <c r="AT2702" s="11"/>
      <c r="AU2702" s="11"/>
      <c r="AV2702" s="11"/>
      <c r="AW2702" s="11"/>
      <c r="AX2702" s="11"/>
      <c r="AY2702" s="11"/>
      <c r="AZ2702" s="11"/>
      <c r="BA2702" s="11"/>
      <c r="BB2702" s="11"/>
      <c r="BC2702" s="11"/>
      <c r="BD2702" s="11"/>
      <c r="BE2702" s="11"/>
      <c r="BF2702" s="11"/>
      <c r="BG2702" s="11"/>
      <c r="BH2702" s="11"/>
      <c r="BI2702" s="11"/>
      <c r="BJ2702" s="11"/>
      <c r="BK2702" s="11"/>
      <c r="BL2702" s="11"/>
      <c r="BM2702" s="11"/>
      <c r="BN2702" s="11"/>
      <c r="BO2702" s="11"/>
      <c r="BP2702" s="11"/>
      <c r="BQ2702" s="11"/>
      <c r="BR2702" s="16" t="str">
        <v>0- Port Costs</v>
      </c>
      <c r="BV2702" s="16" t="str">
        <v>0- Port Value</v>
      </c>
      <c r="BW2702" s="11"/>
      <c r="BX2702" s="16" t="str">
        <v>0</v>
      </c>
    </row>
    <row r="2703" spans="8:76" hidden="1" outlineLevel="1" x14ac:dyDescent="0.3">
      <c r="H2703" s="16" t="str">
        <v>0 - BM Costs</v>
      </c>
      <c r="L2703" s="16" t="str">
        <v>0 - BM Port</v>
      </c>
      <c r="N2703" s="16" t="str">
        <v>0 - Port Assets</v>
      </c>
      <c r="O2703" s="11"/>
      <c r="P2703" s="11"/>
      <c r="Q2703" s="11"/>
      <c r="R2703" s="11"/>
      <c r="S2703" s="11"/>
      <c r="T2703" s="11"/>
      <c r="U2703" s="11"/>
      <c r="V2703" s="11"/>
      <c r="W2703" s="11"/>
      <c r="X2703" s="11"/>
      <c r="Y2703" s="11"/>
      <c r="Z2703" s="11"/>
      <c r="AA2703" s="11"/>
      <c r="AB2703" s="11"/>
      <c r="AC2703" s="11"/>
      <c r="AD2703" s="11"/>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c r="BC2703" s="11"/>
      <c r="BD2703" s="11"/>
      <c r="BE2703" s="11"/>
      <c r="BF2703" s="11"/>
      <c r="BG2703" s="11"/>
      <c r="BH2703" s="11"/>
      <c r="BI2703" s="11"/>
      <c r="BJ2703" s="11"/>
      <c r="BK2703" s="11"/>
      <c r="BL2703" s="11"/>
      <c r="BM2703" s="11"/>
      <c r="BN2703" s="11"/>
      <c r="BO2703" s="11"/>
      <c r="BP2703" s="11"/>
      <c r="BQ2703" s="11"/>
      <c r="BR2703" s="16" t="str">
        <v>0- Port Costs</v>
      </c>
      <c r="BV2703" s="16" t="str">
        <v>0- Port Value</v>
      </c>
      <c r="BW2703" s="11"/>
      <c r="BX2703" s="16" t="str">
        <v>0</v>
      </c>
    </row>
    <row r="2704" spans="8:76" hidden="1" outlineLevel="1" x14ac:dyDescent="0.3">
      <c r="H2704" s="16" t="str">
        <v>0 - BM Costs</v>
      </c>
      <c r="L2704" s="16" t="str">
        <v>0 - BM Port</v>
      </c>
      <c r="N2704" s="16" t="str">
        <v>0 - Port Assets</v>
      </c>
      <c r="O2704" s="11"/>
      <c r="P2704" s="11"/>
      <c r="Q2704" s="11"/>
      <c r="R2704" s="11"/>
      <c r="S2704" s="11"/>
      <c r="T2704" s="11"/>
      <c r="U2704" s="11"/>
      <c r="V2704" s="11"/>
      <c r="W2704" s="11"/>
      <c r="X2704" s="11"/>
      <c r="Y2704" s="11"/>
      <c r="Z2704" s="11"/>
      <c r="AA2704" s="11"/>
      <c r="AB2704" s="11"/>
      <c r="AC2704" s="11"/>
      <c r="AD2704" s="11"/>
      <c r="AE2704" s="11"/>
      <c r="AF2704" s="11"/>
      <c r="AG2704" s="11"/>
      <c r="AH2704" s="11"/>
      <c r="AI2704" s="11"/>
      <c r="AJ2704" s="11"/>
      <c r="AK2704" s="11"/>
      <c r="AL2704" s="11"/>
      <c r="AM2704" s="11"/>
      <c r="AN2704" s="11"/>
      <c r="AO2704" s="11"/>
      <c r="AP2704" s="11"/>
      <c r="AQ2704" s="11"/>
      <c r="AR2704" s="11"/>
      <c r="AS2704" s="11"/>
      <c r="AT2704" s="11"/>
      <c r="AU2704" s="11"/>
      <c r="AV2704" s="11"/>
      <c r="AW2704" s="11"/>
      <c r="AX2704" s="11"/>
      <c r="AY2704" s="11"/>
      <c r="AZ2704" s="11"/>
      <c r="BA2704" s="11"/>
      <c r="BB2704" s="11"/>
      <c r="BC2704" s="11"/>
      <c r="BD2704" s="11"/>
      <c r="BE2704" s="11"/>
      <c r="BF2704" s="11"/>
      <c r="BG2704" s="11"/>
      <c r="BH2704" s="11"/>
      <c r="BI2704" s="11"/>
      <c r="BJ2704" s="11"/>
      <c r="BK2704" s="11"/>
      <c r="BL2704" s="11"/>
      <c r="BM2704" s="11"/>
      <c r="BN2704" s="11"/>
      <c r="BO2704" s="11"/>
      <c r="BP2704" s="11"/>
      <c r="BQ2704" s="11"/>
      <c r="BR2704" s="16" t="str">
        <v>0- Port Costs</v>
      </c>
      <c r="BV2704" s="16" t="str">
        <v>0- Port Value</v>
      </c>
      <c r="BW2704" s="11"/>
      <c r="BX2704" s="16" t="str">
        <v>0</v>
      </c>
    </row>
    <row r="2705" spans="8:76" hidden="1" outlineLevel="1" x14ac:dyDescent="0.3">
      <c r="H2705" s="16" t="str">
        <v>0 - BM Costs</v>
      </c>
      <c r="L2705" s="16" t="str">
        <v>0 - BM Port</v>
      </c>
      <c r="N2705" s="16" t="str">
        <v>0 - Port Assets</v>
      </c>
      <c r="O2705" s="11"/>
      <c r="P2705" s="11"/>
      <c r="Q2705" s="11"/>
      <c r="R2705" s="11"/>
      <c r="S2705" s="11"/>
      <c r="T2705" s="11"/>
      <c r="U2705" s="11"/>
      <c r="V2705" s="11"/>
      <c r="W2705" s="11"/>
      <c r="X2705" s="11"/>
      <c r="Y2705" s="11"/>
      <c r="Z2705" s="11"/>
      <c r="AA2705" s="11"/>
      <c r="AB2705" s="11"/>
      <c r="AC2705" s="11"/>
      <c r="AD2705" s="11"/>
      <c r="AE2705" s="11"/>
      <c r="AF2705" s="11"/>
      <c r="AG2705" s="11"/>
      <c r="AH2705" s="11"/>
      <c r="AI2705" s="11"/>
      <c r="AJ2705" s="11"/>
      <c r="AK2705" s="11"/>
      <c r="AL2705" s="11"/>
      <c r="AM2705" s="11"/>
      <c r="AN2705" s="11"/>
      <c r="AO2705" s="11"/>
      <c r="AP2705" s="11"/>
      <c r="AQ2705" s="11"/>
      <c r="AR2705" s="11"/>
      <c r="AS2705" s="11"/>
      <c r="AT2705" s="11"/>
      <c r="AU2705" s="11"/>
      <c r="AV2705" s="11"/>
      <c r="AW2705" s="11"/>
      <c r="AX2705" s="11"/>
      <c r="AY2705" s="11"/>
      <c r="AZ2705" s="11"/>
      <c r="BA2705" s="11"/>
      <c r="BB2705" s="11"/>
      <c r="BC2705" s="11"/>
      <c r="BD2705" s="11"/>
      <c r="BE2705" s="11"/>
      <c r="BF2705" s="11"/>
      <c r="BG2705" s="11"/>
      <c r="BH2705" s="11"/>
      <c r="BI2705" s="11"/>
      <c r="BJ2705" s="11"/>
      <c r="BK2705" s="11"/>
      <c r="BL2705" s="11"/>
      <c r="BM2705" s="11"/>
      <c r="BN2705" s="11"/>
      <c r="BO2705" s="11"/>
      <c r="BP2705" s="11"/>
      <c r="BQ2705" s="11"/>
      <c r="BR2705" s="16" t="str">
        <v>0- Port Costs</v>
      </c>
      <c r="BV2705" s="16" t="str">
        <v>0- Port Value</v>
      </c>
      <c r="BW2705" s="11"/>
      <c r="BX2705" s="16" t="str">
        <v>0</v>
      </c>
    </row>
    <row r="2706" spans="8:76" hidden="1" outlineLevel="1" x14ac:dyDescent="0.3">
      <c r="H2706" s="16" t="str">
        <v>0 - BM Costs</v>
      </c>
      <c r="L2706" s="16" t="str">
        <v>0 - BM Port</v>
      </c>
      <c r="N2706" s="16" t="str">
        <v>0 - Port Assets</v>
      </c>
      <c r="O2706" s="11"/>
      <c r="P2706" s="11"/>
      <c r="Q2706" s="11"/>
      <c r="R2706" s="11"/>
      <c r="S2706" s="11"/>
      <c r="T2706" s="11"/>
      <c r="U2706" s="11"/>
      <c r="V2706" s="11"/>
      <c r="W2706" s="11"/>
      <c r="X2706" s="11"/>
      <c r="Y2706" s="11"/>
      <c r="Z2706" s="11"/>
      <c r="AA2706" s="11"/>
      <c r="AB2706" s="11"/>
      <c r="AC2706" s="11"/>
      <c r="AD2706" s="11"/>
      <c r="AE2706" s="11"/>
      <c r="AF2706" s="11"/>
      <c r="AG2706" s="11"/>
      <c r="AH2706" s="11"/>
      <c r="AI2706" s="11"/>
      <c r="AJ2706" s="11"/>
      <c r="AK2706" s="11"/>
      <c r="AL2706" s="11"/>
      <c r="AM2706" s="11"/>
      <c r="AN2706" s="11"/>
      <c r="AO2706" s="11"/>
      <c r="AP2706" s="11"/>
      <c r="AQ2706" s="11"/>
      <c r="AR2706" s="11"/>
      <c r="AS2706" s="11"/>
      <c r="AT2706" s="11"/>
      <c r="AU2706" s="11"/>
      <c r="AV2706" s="11"/>
      <c r="AW2706" s="11"/>
      <c r="AX2706" s="11"/>
      <c r="AY2706" s="11"/>
      <c r="AZ2706" s="11"/>
      <c r="BA2706" s="11"/>
      <c r="BB2706" s="11"/>
      <c r="BC2706" s="11"/>
      <c r="BD2706" s="11"/>
      <c r="BE2706" s="11"/>
      <c r="BF2706" s="11"/>
      <c r="BG2706" s="11"/>
      <c r="BH2706" s="11"/>
      <c r="BI2706" s="11"/>
      <c r="BJ2706" s="11"/>
      <c r="BK2706" s="11"/>
      <c r="BL2706" s="11"/>
      <c r="BM2706" s="11"/>
      <c r="BN2706" s="11"/>
      <c r="BO2706" s="11"/>
      <c r="BP2706" s="11"/>
      <c r="BQ2706" s="11"/>
      <c r="BR2706" s="16" t="str">
        <v>0- Port Costs</v>
      </c>
      <c r="BV2706" s="16" t="str">
        <v>0- Port Value</v>
      </c>
      <c r="BW2706" s="11"/>
      <c r="BX2706" s="16" t="str">
        <v>0</v>
      </c>
    </row>
    <row r="2707" spans="8:76" hidden="1" outlineLevel="1" x14ac:dyDescent="0.3">
      <c r="H2707" s="16" t="str">
        <v>0 - BM Costs</v>
      </c>
      <c r="L2707" s="16" t="str">
        <v>0 - BM Port</v>
      </c>
      <c r="N2707" s="16" t="str">
        <v>0 - Port Assets</v>
      </c>
      <c r="O2707" s="11"/>
      <c r="P2707" s="11"/>
      <c r="Q2707" s="11"/>
      <c r="R2707" s="11"/>
      <c r="S2707" s="11"/>
      <c r="T2707" s="11"/>
      <c r="U2707" s="11"/>
      <c r="V2707" s="11"/>
      <c r="W2707" s="11"/>
      <c r="X2707" s="11"/>
      <c r="Y2707" s="11"/>
      <c r="Z2707" s="11"/>
      <c r="AA2707" s="11"/>
      <c r="AB2707" s="11"/>
      <c r="AC2707" s="11"/>
      <c r="AD2707" s="11"/>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c r="BC2707" s="11"/>
      <c r="BD2707" s="11"/>
      <c r="BE2707" s="11"/>
      <c r="BF2707" s="11"/>
      <c r="BG2707" s="11"/>
      <c r="BH2707" s="11"/>
      <c r="BI2707" s="11"/>
      <c r="BJ2707" s="11"/>
      <c r="BK2707" s="11"/>
      <c r="BL2707" s="11"/>
      <c r="BM2707" s="11"/>
      <c r="BN2707" s="11"/>
      <c r="BO2707" s="11"/>
      <c r="BP2707" s="11"/>
      <c r="BQ2707" s="11"/>
      <c r="BR2707" s="16" t="str">
        <v>0- Port Costs</v>
      </c>
      <c r="BV2707" s="16" t="str">
        <v>0- Port Value</v>
      </c>
      <c r="BW2707" s="11"/>
      <c r="BX2707" s="16" t="str">
        <v>0</v>
      </c>
    </row>
    <row r="2708" spans="8:76" hidden="1" outlineLevel="1" x14ac:dyDescent="0.3">
      <c r="H2708" s="16" t="str">
        <v>0 - BM Costs</v>
      </c>
      <c r="L2708" s="16" t="str">
        <v>0 - BM Port</v>
      </c>
      <c r="N2708" s="16" t="str">
        <v>0 - Port Assets</v>
      </c>
      <c r="O2708" s="11"/>
      <c r="P2708" s="11"/>
      <c r="Q2708" s="11"/>
      <c r="R2708" s="11"/>
      <c r="S2708" s="11"/>
      <c r="T2708" s="11"/>
      <c r="U2708" s="11"/>
      <c r="V2708" s="11"/>
      <c r="W2708" s="11"/>
      <c r="X2708" s="11"/>
      <c r="Y2708" s="11"/>
      <c r="Z2708" s="11"/>
      <c r="AA2708" s="11"/>
      <c r="AB2708" s="11"/>
      <c r="AC2708" s="11"/>
      <c r="AD2708" s="11"/>
      <c r="AE2708" s="11"/>
      <c r="AF2708" s="11"/>
      <c r="AG2708" s="11"/>
      <c r="AH2708" s="11"/>
      <c r="AI2708" s="11"/>
      <c r="AJ2708" s="11"/>
      <c r="AK2708" s="11"/>
      <c r="AL2708" s="11"/>
      <c r="AM2708" s="11"/>
      <c r="AN2708" s="11"/>
      <c r="AO2708" s="11"/>
      <c r="AP2708" s="11"/>
      <c r="AQ2708" s="11"/>
      <c r="AR2708" s="11"/>
      <c r="AS2708" s="11"/>
      <c r="AT2708" s="11"/>
      <c r="AU2708" s="11"/>
      <c r="AV2708" s="11"/>
      <c r="AW2708" s="11"/>
      <c r="AX2708" s="11"/>
      <c r="AY2708" s="11"/>
      <c r="AZ2708" s="11"/>
      <c r="BA2708" s="11"/>
      <c r="BB2708" s="11"/>
      <c r="BC2708" s="11"/>
      <c r="BD2708" s="11"/>
      <c r="BE2708" s="11"/>
      <c r="BF2708" s="11"/>
      <c r="BG2708" s="11"/>
      <c r="BH2708" s="11"/>
      <c r="BI2708" s="11"/>
      <c r="BJ2708" s="11"/>
      <c r="BK2708" s="11"/>
      <c r="BL2708" s="11"/>
      <c r="BM2708" s="11"/>
      <c r="BN2708" s="11"/>
      <c r="BO2708" s="11"/>
      <c r="BP2708" s="11"/>
      <c r="BQ2708" s="11"/>
      <c r="BR2708" s="16" t="str">
        <v>0- Port Costs</v>
      </c>
      <c r="BV2708" s="16" t="str">
        <v>0- Port Value</v>
      </c>
      <c r="BW2708" s="11"/>
      <c r="BX2708" s="16" t="str">
        <v>0</v>
      </c>
    </row>
    <row r="2709" spans="8:76" hidden="1" outlineLevel="1" x14ac:dyDescent="0.3">
      <c r="H2709" s="16" t="str">
        <v>0 - BM Costs</v>
      </c>
      <c r="L2709" s="16" t="str">
        <v>0 - BM Port</v>
      </c>
      <c r="N2709" s="16" t="str">
        <v>0 - Port Assets</v>
      </c>
      <c r="O2709" s="11"/>
      <c r="P2709" s="11"/>
      <c r="Q2709" s="11"/>
      <c r="R2709" s="11"/>
      <c r="S2709" s="11"/>
      <c r="T2709" s="11"/>
      <c r="U2709" s="11"/>
      <c r="V2709" s="11"/>
      <c r="W2709" s="11"/>
      <c r="X2709" s="11"/>
      <c r="Y2709" s="11"/>
      <c r="Z2709" s="11"/>
      <c r="AA2709" s="11"/>
      <c r="AB2709" s="11"/>
      <c r="AC2709" s="11"/>
      <c r="AD2709" s="11"/>
      <c r="AE2709" s="11"/>
      <c r="AF2709" s="11"/>
      <c r="AG2709" s="11"/>
      <c r="AH2709" s="11"/>
      <c r="AI2709" s="11"/>
      <c r="AJ2709" s="11"/>
      <c r="AK2709" s="11"/>
      <c r="AL2709" s="11"/>
      <c r="AM2709" s="11"/>
      <c r="AN2709" s="11"/>
      <c r="AO2709" s="11"/>
      <c r="AP2709" s="11"/>
      <c r="AQ2709" s="11"/>
      <c r="AR2709" s="11"/>
      <c r="AS2709" s="11"/>
      <c r="AT2709" s="11"/>
      <c r="AU2709" s="11"/>
      <c r="AV2709" s="11"/>
      <c r="AW2709" s="11"/>
      <c r="AX2709" s="11"/>
      <c r="AY2709" s="11"/>
      <c r="AZ2709" s="11"/>
      <c r="BA2709" s="11"/>
      <c r="BB2709" s="11"/>
      <c r="BC2709" s="11"/>
      <c r="BD2709" s="11"/>
      <c r="BE2709" s="11"/>
      <c r="BF2709" s="11"/>
      <c r="BG2709" s="11"/>
      <c r="BH2709" s="11"/>
      <c r="BI2709" s="11"/>
      <c r="BJ2709" s="11"/>
      <c r="BK2709" s="11"/>
      <c r="BL2709" s="11"/>
      <c r="BM2709" s="11"/>
      <c r="BN2709" s="11"/>
      <c r="BO2709" s="11"/>
      <c r="BP2709" s="11"/>
      <c r="BQ2709" s="11"/>
      <c r="BR2709" s="16" t="str">
        <v>0- Port Costs</v>
      </c>
      <c r="BV2709" s="16" t="str">
        <v>0- Port Value</v>
      </c>
      <c r="BW2709" s="11"/>
      <c r="BX2709" s="16" t="str">
        <v>0</v>
      </c>
    </row>
    <row r="2710" spans="8:76" hidden="1" outlineLevel="1" x14ac:dyDescent="0.3">
      <c r="H2710" s="16" t="str">
        <v>0 - BM Costs</v>
      </c>
      <c r="L2710" s="16" t="str">
        <v>0 - BM Port</v>
      </c>
      <c r="N2710" s="16" t="str">
        <v>0 - Port Assets</v>
      </c>
      <c r="O2710" s="11"/>
      <c r="P2710" s="11"/>
      <c r="Q2710" s="11"/>
      <c r="R2710" s="11"/>
      <c r="S2710" s="11"/>
      <c r="T2710" s="11"/>
      <c r="U2710" s="11"/>
      <c r="V2710" s="11"/>
      <c r="W2710" s="11"/>
      <c r="X2710" s="11"/>
      <c r="Y2710" s="11"/>
      <c r="Z2710" s="11"/>
      <c r="AA2710" s="11"/>
      <c r="AB2710" s="11"/>
      <c r="AC2710" s="11"/>
      <c r="AD2710" s="11"/>
      <c r="AE2710" s="11"/>
      <c r="AF2710" s="11"/>
      <c r="AG2710" s="11"/>
      <c r="AH2710" s="11"/>
      <c r="AI2710" s="11"/>
      <c r="AJ2710" s="11"/>
      <c r="AK2710" s="11"/>
      <c r="AL2710" s="11"/>
      <c r="AM2710" s="11"/>
      <c r="AN2710" s="11"/>
      <c r="AO2710" s="11"/>
      <c r="AP2710" s="11"/>
      <c r="AQ2710" s="11"/>
      <c r="AR2710" s="11"/>
      <c r="AS2710" s="11"/>
      <c r="AT2710" s="11"/>
      <c r="AU2710" s="11"/>
      <c r="AV2710" s="11"/>
      <c r="AW2710" s="11"/>
      <c r="AX2710" s="11"/>
      <c r="AY2710" s="11"/>
      <c r="AZ2710" s="11"/>
      <c r="BA2710" s="11"/>
      <c r="BB2710" s="11"/>
      <c r="BC2710" s="11"/>
      <c r="BD2710" s="11"/>
      <c r="BE2710" s="11"/>
      <c r="BF2710" s="11"/>
      <c r="BG2710" s="11"/>
      <c r="BH2710" s="11"/>
      <c r="BI2710" s="11"/>
      <c r="BJ2710" s="11"/>
      <c r="BK2710" s="11"/>
      <c r="BL2710" s="11"/>
      <c r="BM2710" s="11"/>
      <c r="BN2710" s="11"/>
      <c r="BO2710" s="11"/>
      <c r="BP2710" s="11"/>
      <c r="BQ2710" s="11"/>
      <c r="BR2710" s="16" t="str">
        <v>0- Port Costs</v>
      </c>
      <c r="BV2710" s="16" t="str">
        <v>0- Port Value</v>
      </c>
      <c r="BW2710" s="11"/>
      <c r="BX2710" s="16" t="str">
        <v>0</v>
      </c>
    </row>
    <row r="2711" spans="8:76" hidden="1" outlineLevel="1" x14ac:dyDescent="0.3">
      <c r="H2711" s="16" t="str">
        <v>0 - BM Costs</v>
      </c>
      <c r="L2711" s="16" t="str">
        <v>0 - BM Port</v>
      </c>
      <c r="N2711" s="16" t="str">
        <v>0 - Port Assets</v>
      </c>
      <c r="O2711" s="11"/>
      <c r="P2711" s="11"/>
      <c r="Q2711" s="11"/>
      <c r="R2711" s="11"/>
      <c r="S2711" s="11"/>
      <c r="T2711" s="11"/>
      <c r="U2711" s="11"/>
      <c r="V2711" s="11"/>
      <c r="W2711" s="11"/>
      <c r="X2711" s="11"/>
      <c r="Y2711" s="11"/>
      <c r="Z2711" s="11"/>
      <c r="AA2711" s="11"/>
      <c r="AB2711" s="11"/>
      <c r="AC2711" s="11"/>
      <c r="AD2711" s="11"/>
      <c r="AE2711" s="11"/>
      <c r="AF2711" s="11"/>
      <c r="AG2711" s="11"/>
      <c r="AH2711" s="11"/>
      <c r="AI2711" s="11"/>
      <c r="AJ2711" s="11"/>
      <c r="AK2711" s="11"/>
      <c r="AL2711" s="11"/>
      <c r="AM2711" s="11"/>
      <c r="AN2711" s="11"/>
      <c r="AO2711" s="11"/>
      <c r="AP2711" s="11"/>
      <c r="AQ2711" s="11"/>
      <c r="AR2711" s="11"/>
      <c r="AS2711" s="11"/>
      <c r="AT2711" s="11"/>
      <c r="AU2711" s="11"/>
      <c r="AV2711" s="11"/>
      <c r="AW2711" s="11"/>
      <c r="AX2711" s="11"/>
      <c r="AY2711" s="11"/>
      <c r="AZ2711" s="11"/>
      <c r="BA2711" s="11"/>
      <c r="BB2711" s="11"/>
      <c r="BC2711" s="11"/>
      <c r="BD2711" s="11"/>
      <c r="BE2711" s="11"/>
      <c r="BF2711" s="11"/>
      <c r="BG2711" s="11"/>
      <c r="BH2711" s="11"/>
      <c r="BI2711" s="11"/>
      <c r="BJ2711" s="11"/>
      <c r="BK2711" s="11"/>
      <c r="BL2711" s="11"/>
      <c r="BM2711" s="11"/>
      <c r="BN2711" s="11"/>
      <c r="BO2711" s="11"/>
      <c r="BP2711" s="11"/>
      <c r="BQ2711" s="11"/>
      <c r="BR2711" s="16" t="str">
        <v>0- Port Costs</v>
      </c>
      <c r="BV2711" s="16" t="str">
        <v>0- Port Value</v>
      </c>
      <c r="BW2711" s="11"/>
      <c r="BX2711" s="16" t="str">
        <v>0</v>
      </c>
    </row>
    <row r="2712" spans="8:76" hidden="1" outlineLevel="1" x14ac:dyDescent="0.3">
      <c r="H2712" s="16" t="str">
        <v>0 - BM Costs</v>
      </c>
      <c r="L2712" s="16" t="str">
        <v>0 - BM Port</v>
      </c>
      <c r="N2712" s="16" t="str">
        <v>0 - Port Assets</v>
      </c>
      <c r="O2712" s="11"/>
      <c r="P2712" s="11"/>
      <c r="Q2712" s="11"/>
      <c r="R2712" s="11"/>
      <c r="S2712" s="11"/>
      <c r="T2712" s="11"/>
      <c r="U2712" s="11"/>
      <c r="V2712" s="11"/>
      <c r="W2712" s="11"/>
      <c r="X2712" s="11"/>
      <c r="Y2712" s="11"/>
      <c r="Z2712" s="11"/>
      <c r="AA2712" s="11"/>
      <c r="AB2712" s="11"/>
      <c r="AC2712" s="11"/>
      <c r="AD2712" s="11"/>
      <c r="AE2712" s="11"/>
      <c r="AF2712" s="11"/>
      <c r="AG2712" s="11"/>
      <c r="AH2712" s="11"/>
      <c r="AI2712" s="11"/>
      <c r="AJ2712" s="11"/>
      <c r="AK2712" s="11"/>
      <c r="AL2712" s="11"/>
      <c r="AM2712" s="11"/>
      <c r="AN2712" s="11"/>
      <c r="AO2712" s="11"/>
      <c r="AP2712" s="11"/>
      <c r="AQ2712" s="11"/>
      <c r="AR2712" s="11"/>
      <c r="AS2712" s="11"/>
      <c r="AT2712" s="11"/>
      <c r="AU2712" s="11"/>
      <c r="AV2712" s="11"/>
      <c r="AW2712" s="11"/>
      <c r="AX2712" s="11"/>
      <c r="AY2712" s="11"/>
      <c r="AZ2712" s="11"/>
      <c r="BA2712" s="11"/>
      <c r="BB2712" s="11"/>
      <c r="BC2712" s="11"/>
      <c r="BD2712" s="11"/>
      <c r="BE2712" s="11"/>
      <c r="BF2712" s="11"/>
      <c r="BG2712" s="11"/>
      <c r="BH2712" s="11"/>
      <c r="BI2712" s="11"/>
      <c r="BJ2712" s="11"/>
      <c r="BK2712" s="11"/>
      <c r="BL2712" s="11"/>
      <c r="BM2712" s="11"/>
      <c r="BN2712" s="11"/>
      <c r="BO2712" s="11"/>
      <c r="BP2712" s="11"/>
      <c r="BQ2712" s="11"/>
      <c r="BR2712" s="16" t="str">
        <v>0- Port Costs</v>
      </c>
      <c r="BV2712" s="16" t="str">
        <v>0- Port Value</v>
      </c>
      <c r="BW2712" s="11"/>
      <c r="BX2712" s="16" t="str">
        <v>0</v>
      </c>
    </row>
    <row r="2713" spans="8:76" hidden="1" outlineLevel="1" x14ac:dyDescent="0.3">
      <c r="H2713" s="16" t="str">
        <v>0 - BM Costs</v>
      </c>
      <c r="L2713" s="16" t="str">
        <v>0 - BM Port</v>
      </c>
      <c r="N2713" s="16" t="str">
        <v>0 - Port Assets</v>
      </c>
      <c r="O2713" s="11"/>
      <c r="P2713" s="11"/>
      <c r="Q2713" s="11"/>
      <c r="R2713" s="11"/>
      <c r="S2713" s="11"/>
      <c r="T2713" s="11"/>
      <c r="U2713" s="11"/>
      <c r="V2713" s="11"/>
      <c r="W2713" s="11"/>
      <c r="X2713" s="11"/>
      <c r="Y2713" s="11"/>
      <c r="Z2713" s="11"/>
      <c r="AA2713" s="11"/>
      <c r="AB2713" s="11"/>
      <c r="AC2713" s="11"/>
      <c r="AD2713" s="11"/>
      <c r="AE2713" s="11"/>
      <c r="AF2713" s="11"/>
      <c r="AG2713" s="11"/>
      <c r="AH2713" s="11"/>
      <c r="AI2713" s="11"/>
      <c r="AJ2713" s="11"/>
      <c r="AK2713" s="11"/>
      <c r="AL2713" s="11"/>
      <c r="AM2713" s="11"/>
      <c r="AN2713" s="11"/>
      <c r="AO2713" s="11"/>
      <c r="AP2713" s="11"/>
      <c r="AQ2713" s="11"/>
      <c r="AR2713" s="11"/>
      <c r="AS2713" s="11"/>
      <c r="AT2713" s="11"/>
      <c r="AU2713" s="11"/>
      <c r="AV2713" s="11"/>
      <c r="AW2713" s="11"/>
      <c r="AX2713" s="11"/>
      <c r="AY2713" s="11"/>
      <c r="AZ2713" s="11"/>
      <c r="BA2713" s="11"/>
      <c r="BB2713" s="11"/>
      <c r="BC2713" s="11"/>
      <c r="BD2713" s="11"/>
      <c r="BE2713" s="11"/>
      <c r="BF2713" s="11"/>
      <c r="BG2713" s="11"/>
      <c r="BH2713" s="11"/>
      <c r="BI2713" s="11"/>
      <c r="BJ2713" s="11"/>
      <c r="BK2713" s="11"/>
      <c r="BL2713" s="11"/>
      <c r="BM2713" s="11"/>
      <c r="BN2713" s="11"/>
      <c r="BO2713" s="11"/>
      <c r="BP2713" s="11"/>
      <c r="BQ2713" s="11"/>
      <c r="BR2713" s="16" t="str">
        <v>0- Port Costs</v>
      </c>
      <c r="BV2713" s="16" t="str">
        <v>0- Port Value</v>
      </c>
      <c r="BW2713" s="11"/>
      <c r="BX2713" s="16" t="str">
        <v>0</v>
      </c>
    </row>
    <row r="2714" spans="8:76" hidden="1" outlineLevel="1" x14ac:dyDescent="0.3">
      <c r="H2714" s="16" t="str">
        <v>0 - BM Costs</v>
      </c>
      <c r="L2714" s="16" t="str">
        <v>0 - BM Port</v>
      </c>
      <c r="N2714" s="16" t="str">
        <v>0 - Port Assets</v>
      </c>
      <c r="O2714" s="11"/>
      <c r="P2714" s="11"/>
      <c r="Q2714" s="11"/>
      <c r="R2714" s="11"/>
      <c r="S2714" s="11"/>
      <c r="T2714" s="11"/>
      <c r="U2714" s="11"/>
      <c r="V2714" s="11"/>
      <c r="W2714" s="11"/>
      <c r="X2714" s="11"/>
      <c r="Y2714" s="11"/>
      <c r="Z2714" s="11"/>
      <c r="AA2714" s="11"/>
      <c r="AB2714" s="11"/>
      <c r="AC2714" s="11"/>
      <c r="AD2714" s="11"/>
      <c r="AE2714" s="11"/>
      <c r="AF2714" s="11"/>
      <c r="AG2714" s="11"/>
      <c r="AH2714" s="11"/>
      <c r="AI2714" s="11"/>
      <c r="AJ2714" s="11"/>
      <c r="AK2714" s="11"/>
      <c r="AL2714" s="11"/>
      <c r="AM2714" s="11"/>
      <c r="AN2714" s="11"/>
      <c r="AO2714" s="11"/>
      <c r="AP2714" s="11"/>
      <c r="AQ2714" s="11"/>
      <c r="AR2714" s="11"/>
      <c r="AS2714" s="11"/>
      <c r="AT2714" s="11"/>
      <c r="AU2714" s="11"/>
      <c r="AV2714" s="11"/>
      <c r="AW2714" s="11"/>
      <c r="AX2714" s="11"/>
      <c r="AY2714" s="11"/>
      <c r="AZ2714" s="11"/>
      <c r="BA2714" s="11"/>
      <c r="BB2714" s="11"/>
      <c r="BC2714" s="11"/>
      <c r="BD2714" s="11"/>
      <c r="BE2714" s="11"/>
      <c r="BF2714" s="11"/>
      <c r="BG2714" s="11"/>
      <c r="BH2714" s="11"/>
      <c r="BI2714" s="11"/>
      <c r="BJ2714" s="11"/>
      <c r="BK2714" s="11"/>
      <c r="BL2714" s="11"/>
      <c r="BM2714" s="11"/>
      <c r="BN2714" s="11"/>
      <c r="BO2714" s="11"/>
      <c r="BP2714" s="11"/>
      <c r="BQ2714" s="11"/>
      <c r="BR2714" s="16" t="str">
        <v>0- Port Costs</v>
      </c>
      <c r="BV2714" s="16" t="str">
        <v>0- Port Value</v>
      </c>
      <c r="BW2714" s="11"/>
      <c r="BX2714" s="16" t="str">
        <v>0</v>
      </c>
    </row>
    <row r="2715" spans="8:76" hidden="1" outlineLevel="1" x14ac:dyDescent="0.3">
      <c r="H2715" s="16" t="str">
        <v>0 - BM Costs</v>
      </c>
      <c r="L2715" s="16" t="str">
        <v>0 - BM Port</v>
      </c>
      <c r="N2715" s="16" t="str">
        <v>0 - Port Assets</v>
      </c>
      <c r="O2715" s="11"/>
      <c r="P2715" s="11"/>
      <c r="Q2715" s="11"/>
      <c r="R2715" s="11"/>
      <c r="S2715" s="11"/>
      <c r="T2715" s="11"/>
      <c r="U2715" s="11"/>
      <c r="V2715" s="11"/>
      <c r="W2715" s="11"/>
      <c r="X2715" s="11"/>
      <c r="Y2715" s="11"/>
      <c r="Z2715" s="11"/>
      <c r="AA2715" s="11"/>
      <c r="AB2715" s="11"/>
      <c r="AC2715" s="11"/>
      <c r="AD2715" s="11"/>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c r="BB2715" s="11"/>
      <c r="BC2715" s="11"/>
      <c r="BD2715" s="11"/>
      <c r="BE2715" s="11"/>
      <c r="BF2715" s="11"/>
      <c r="BG2715" s="11"/>
      <c r="BH2715" s="11"/>
      <c r="BI2715" s="11"/>
      <c r="BJ2715" s="11"/>
      <c r="BK2715" s="11"/>
      <c r="BL2715" s="11"/>
      <c r="BM2715" s="11"/>
      <c r="BN2715" s="11"/>
      <c r="BO2715" s="11"/>
      <c r="BP2715" s="11"/>
      <c r="BQ2715" s="11"/>
      <c r="BR2715" s="16" t="str">
        <v>0- Port Costs</v>
      </c>
      <c r="BV2715" s="16" t="str">
        <v>0- Port Value</v>
      </c>
      <c r="BW2715" s="11"/>
      <c r="BX2715" s="16" t="str">
        <v>0</v>
      </c>
    </row>
    <row r="2716" spans="8:76" hidden="1" outlineLevel="1" x14ac:dyDescent="0.3">
      <c r="H2716" s="16" t="str">
        <v>0 - BM Costs</v>
      </c>
      <c r="L2716" s="16" t="str">
        <v>0 - BM Port</v>
      </c>
      <c r="N2716" s="16" t="str">
        <v>0 - Port Assets</v>
      </c>
      <c r="O2716" s="11"/>
      <c r="P2716" s="11"/>
      <c r="Q2716" s="11"/>
      <c r="R2716" s="11"/>
      <c r="S2716" s="11"/>
      <c r="T2716" s="11"/>
      <c r="U2716" s="11"/>
      <c r="V2716" s="11"/>
      <c r="W2716" s="11"/>
      <c r="X2716" s="11"/>
      <c r="Y2716" s="11"/>
      <c r="Z2716" s="11"/>
      <c r="AA2716" s="11"/>
      <c r="AB2716" s="11"/>
      <c r="AC2716" s="11"/>
      <c r="AD2716" s="11"/>
      <c r="AE2716" s="11"/>
      <c r="AF2716" s="11"/>
      <c r="AG2716" s="11"/>
      <c r="AH2716" s="11"/>
      <c r="AI2716" s="11"/>
      <c r="AJ2716" s="11"/>
      <c r="AK2716" s="11"/>
      <c r="AL2716" s="11"/>
      <c r="AM2716" s="11"/>
      <c r="AN2716" s="11"/>
      <c r="AO2716" s="11"/>
      <c r="AP2716" s="11"/>
      <c r="AQ2716" s="11"/>
      <c r="AR2716" s="11"/>
      <c r="AS2716" s="11"/>
      <c r="AT2716" s="11"/>
      <c r="AU2716" s="11"/>
      <c r="AV2716" s="11"/>
      <c r="AW2716" s="11"/>
      <c r="AX2716" s="11"/>
      <c r="AY2716" s="11"/>
      <c r="AZ2716" s="11"/>
      <c r="BA2716" s="11"/>
      <c r="BB2716" s="11"/>
      <c r="BC2716" s="11"/>
      <c r="BD2716" s="11"/>
      <c r="BE2716" s="11"/>
      <c r="BF2716" s="11"/>
      <c r="BG2716" s="11"/>
      <c r="BH2716" s="11"/>
      <c r="BI2716" s="11"/>
      <c r="BJ2716" s="11"/>
      <c r="BK2716" s="11"/>
      <c r="BL2716" s="11"/>
      <c r="BM2716" s="11"/>
      <c r="BN2716" s="11"/>
      <c r="BO2716" s="11"/>
      <c r="BP2716" s="11"/>
      <c r="BQ2716" s="11"/>
      <c r="BR2716" s="16" t="str">
        <v>0- Port Costs</v>
      </c>
      <c r="BV2716" s="16" t="str">
        <v>0- Port Value</v>
      </c>
      <c r="BW2716" s="11"/>
      <c r="BX2716" s="16" t="str">
        <v>0</v>
      </c>
    </row>
    <row r="2717" spans="8:76" hidden="1" outlineLevel="1" x14ac:dyDescent="0.3">
      <c r="H2717" s="16" t="str">
        <v>0 - BM Costs</v>
      </c>
      <c r="L2717" s="16" t="str">
        <v>0 - BM Port</v>
      </c>
      <c r="N2717" s="16" t="str">
        <v>0 - Port Assets</v>
      </c>
      <c r="O2717" s="11"/>
      <c r="P2717" s="11"/>
      <c r="Q2717" s="11"/>
      <c r="R2717" s="11"/>
      <c r="S2717" s="11"/>
      <c r="T2717" s="11"/>
      <c r="U2717" s="11"/>
      <c r="V2717" s="11"/>
      <c r="W2717" s="11"/>
      <c r="X2717" s="11"/>
      <c r="Y2717" s="11"/>
      <c r="Z2717" s="11"/>
      <c r="AA2717" s="11"/>
      <c r="AB2717" s="11"/>
      <c r="AC2717" s="11"/>
      <c r="AD2717" s="11"/>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c r="BC2717" s="11"/>
      <c r="BD2717" s="11"/>
      <c r="BE2717" s="11"/>
      <c r="BF2717" s="11"/>
      <c r="BG2717" s="11"/>
      <c r="BH2717" s="11"/>
      <c r="BI2717" s="11"/>
      <c r="BJ2717" s="11"/>
      <c r="BK2717" s="11"/>
      <c r="BL2717" s="11"/>
      <c r="BM2717" s="11"/>
      <c r="BN2717" s="11"/>
      <c r="BO2717" s="11"/>
      <c r="BP2717" s="11"/>
      <c r="BQ2717" s="11"/>
      <c r="BR2717" s="16" t="str">
        <v>0- Port Costs</v>
      </c>
      <c r="BV2717" s="16" t="str">
        <v>0- Port Value</v>
      </c>
      <c r="BW2717" s="11"/>
      <c r="BX2717" s="16" t="str">
        <v>0</v>
      </c>
    </row>
    <row r="2718" spans="8:76" hidden="1" outlineLevel="1" x14ac:dyDescent="0.3">
      <c r="H2718" s="16" t="str">
        <v>0 - BM Costs</v>
      </c>
      <c r="L2718" s="16" t="str">
        <v>0 - BM Port</v>
      </c>
      <c r="N2718" s="16" t="str">
        <v>0 - Port Assets</v>
      </c>
      <c r="O2718" s="11"/>
      <c r="P2718" s="11"/>
      <c r="Q2718" s="11"/>
      <c r="R2718" s="11"/>
      <c r="S2718" s="11"/>
      <c r="T2718" s="11"/>
      <c r="U2718" s="11"/>
      <c r="V2718" s="11"/>
      <c r="W2718" s="11"/>
      <c r="X2718" s="11"/>
      <c r="Y2718" s="11"/>
      <c r="Z2718" s="11"/>
      <c r="AA2718" s="11"/>
      <c r="AB2718" s="11"/>
      <c r="AC2718" s="11"/>
      <c r="AD2718" s="11"/>
      <c r="AE2718" s="11"/>
      <c r="AF2718" s="11"/>
      <c r="AG2718" s="11"/>
      <c r="AH2718" s="11"/>
      <c r="AI2718" s="11"/>
      <c r="AJ2718" s="11"/>
      <c r="AK2718" s="11"/>
      <c r="AL2718" s="11"/>
      <c r="AM2718" s="11"/>
      <c r="AN2718" s="11"/>
      <c r="AO2718" s="11"/>
      <c r="AP2718" s="11"/>
      <c r="AQ2718" s="11"/>
      <c r="AR2718" s="11"/>
      <c r="AS2718" s="11"/>
      <c r="AT2718" s="11"/>
      <c r="AU2718" s="11"/>
      <c r="AV2718" s="11"/>
      <c r="AW2718" s="11"/>
      <c r="AX2718" s="11"/>
      <c r="AY2718" s="11"/>
      <c r="AZ2718" s="11"/>
      <c r="BA2718" s="11"/>
      <c r="BB2718" s="11"/>
      <c r="BC2718" s="11"/>
      <c r="BD2718" s="11"/>
      <c r="BE2718" s="11"/>
      <c r="BF2718" s="11"/>
      <c r="BG2718" s="11"/>
      <c r="BH2718" s="11"/>
      <c r="BI2718" s="11"/>
      <c r="BJ2718" s="11"/>
      <c r="BK2718" s="11"/>
      <c r="BL2718" s="11"/>
      <c r="BM2718" s="11"/>
      <c r="BN2718" s="11"/>
      <c r="BO2718" s="11"/>
      <c r="BP2718" s="11"/>
      <c r="BQ2718" s="11"/>
      <c r="BR2718" s="16" t="str">
        <v>0- Port Costs</v>
      </c>
      <c r="BV2718" s="16" t="str">
        <v>0- Port Value</v>
      </c>
      <c r="BW2718" s="11"/>
      <c r="BX2718" s="16" t="str">
        <v>0</v>
      </c>
    </row>
    <row r="2719" spans="8:76" hidden="1" outlineLevel="1" x14ac:dyDescent="0.3">
      <c r="H2719" s="16" t="str">
        <v>0 - BM Costs</v>
      </c>
      <c r="L2719" s="16" t="str">
        <v>0 - BM Port</v>
      </c>
      <c r="N2719" s="16" t="str">
        <v>0 - Port Assets</v>
      </c>
      <c r="O2719" s="11"/>
      <c r="P2719" s="11"/>
      <c r="Q2719" s="11"/>
      <c r="R2719" s="11"/>
      <c r="S2719" s="11"/>
      <c r="T2719" s="11"/>
      <c r="U2719" s="11"/>
      <c r="V2719" s="11"/>
      <c r="W2719" s="11"/>
      <c r="X2719" s="11"/>
      <c r="Y2719" s="11"/>
      <c r="Z2719" s="11"/>
      <c r="AA2719" s="11"/>
      <c r="AB2719" s="11"/>
      <c r="AC2719" s="11"/>
      <c r="AD2719" s="11"/>
      <c r="AE2719" s="11"/>
      <c r="AF2719" s="11"/>
      <c r="AG2719" s="11"/>
      <c r="AH2719" s="11"/>
      <c r="AI2719" s="11"/>
      <c r="AJ2719" s="11"/>
      <c r="AK2719" s="11"/>
      <c r="AL2719" s="11"/>
      <c r="AM2719" s="11"/>
      <c r="AN2719" s="11"/>
      <c r="AO2719" s="11"/>
      <c r="AP2719" s="11"/>
      <c r="AQ2719" s="11"/>
      <c r="AR2719" s="11"/>
      <c r="AS2719" s="11"/>
      <c r="AT2719" s="11"/>
      <c r="AU2719" s="11"/>
      <c r="AV2719" s="11"/>
      <c r="AW2719" s="11"/>
      <c r="AX2719" s="11"/>
      <c r="AY2719" s="11"/>
      <c r="AZ2719" s="11"/>
      <c r="BA2719" s="11"/>
      <c r="BB2719" s="11"/>
      <c r="BC2719" s="11"/>
      <c r="BD2719" s="11"/>
      <c r="BE2719" s="11"/>
      <c r="BF2719" s="11"/>
      <c r="BG2719" s="11"/>
      <c r="BH2719" s="11"/>
      <c r="BI2719" s="11"/>
      <c r="BJ2719" s="11"/>
      <c r="BK2719" s="11"/>
      <c r="BL2719" s="11"/>
      <c r="BM2719" s="11"/>
      <c r="BN2719" s="11"/>
      <c r="BO2719" s="11"/>
      <c r="BP2719" s="11"/>
      <c r="BQ2719" s="11"/>
      <c r="BR2719" s="16" t="str">
        <v>0- Port Costs</v>
      </c>
      <c r="BV2719" s="16" t="str">
        <v>0- Port Value</v>
      </c>
      <c r="BW2719" s="11"/>
      <c r="BX2719" s="16" t="str">
        <v>0</v>
      </c>
    </row>
    <row r="2720" spans="8:76" hidden="1" outlineLevel="1" x14ac:dyDescent="0.3">
      <c r="H2720" s="16" t="str">
        <v>0 - BM Costs</v>
      </c>
      <c r="L2720" s="16" t="str">
        <v>0 - BM Port</v>
      </c>
      <c r="N2720" s="16" t="str">
        <v>0 - Port Assets</v>
      </c>
      <c r="O2720" s="11"/>
      <c r="P2720" s="11"/>
      <c r="Q2720" s="11"/>
      <c r="R2720" s="11"/>
      <c r="S2720" s="11"/>
      <c r="T2720" s="11"/>
      <c r="U2720" s="11"/>
      <c r="V2720" s="11"/>
      <c r="W2720" s="11"/>
      <c r="X2720" s="11"/>
      <c r="Y2720" s="11"/>
      <c r="Z2720" s="11"/>
      <c r="AA2720" s="11"/>
      <c r="AB2720" s="11"/>
      <c r="AC2720" s="11"/>
      <c r="AD2720" s="11"/>
      <c r="AE2720" s="11"/>
      <c r="AF2720" s="11"/>
      <c r="AG2720" s="11"/>
      <c r="AH2720" s="11"/>
      <c r="AI2720" s="11"/>
      <c r="AJ2720" s="11"/>
      <c r="AK2720" s="11"/>
      <c r="AL2720" s="11"/>
      <c r="AM2720" s="11"/>
      <c r="AN2720" s="11"/>
      <c r="AO2720" s="11"/>
      <c r="AP2720" s="11"/>
      <c r="AQ2720" s="11"/>
      <c r="AR2720" s="11"/>
      <c r="AS2720" s="11"/>
      <c r="AT2720" s="11"/>
      <c r="AU2720" s="11"/>
      <c r="AV2720" s="11"/>
      <c r="AW2720" s="11"/>
      <c r="AX2720" s="11"/>
      <c r="AY2720" s="11"/>
      <c r="AZ2720" s="11"/>
      <c r="BA2720" s="11"/>
      <c r="BB2720" s="11"/>
      <c r="BC2720" s="11"/>
      <c r="BD2720" s="11"/>
      <c r="BE2720" s="11"/>
      <c r="BF2720" s="11"/>
      <c r="BG2720" s="11"/>
      <c r="BH2720" s="11"/>
      <c r="BI2720" s="11"/>
      <c r="BJ2720" s="11"/>
      <c r="BK2720" s="11"/>
      <c r="BL2720" s="11"/>
      <c r="BM2720" s="11"/>
      <c r="BN2720" s="11"/>
      <c r="BO2720" s="11"/>
      <c r="BP2720" s="11"/>
      <c r="BQ2720" s="11"/>
      <c r="BR2720" s="16" t="str">
        <v>0- Port Costs</v>
      </c>
      <c r="BV2720" s="16" t="str">
        <v>0- Port Value</v>
      </c>
      <c r="BW2720" s="11"/>
      <c r="BX2720" s="16" t="str">
        <v>0</v>
      </c>
    </row>
    <row r="2721" spans="8:76" hidden="1" outlineLevel="1" x14ac:dyDescent="0.3">
      <c r="H2721" s="16" t="str">
        <v>0 - BM Costs</v>
      </c>
      <c r="L2721" s="16" t="str">
        <v>0 - BM Port</v>
      </c>
      <c r="N2721" s="16" t="str">
        <v>0 - Port Assets</v>
      </c>
      <c r="O2721" s="11"/>
      <c r="P2721" s="11"/>
      <c r="Q2721" s="11"/>
      <c r="R2721" s="11"/>
      <c r="S2721" s="11"/>
      <c r="T2721" s="11"/>
      <c r="U2721" s="11"/>
      <c r="V2721" s="11"/>
      <c r="W2721" s="11"/>
      <c r="X2721" s="11"/>
      <c r="Y2721" s="11"/>
      <c r="Z2721" s="11"/>
      <c r="AA2721" s="11"/>
      <c r="AB2721" s="11"/>
      <c r="AC2721" s="11"/>
      <c r="AD2721" s="11"/>
      <c r="AE2721" s="11"/>
      <c r="AF2721" s="11"/>
      <c r="AG2721" s="11"/>
      <c r="AH2721" s="11"/>
      <c r="AI2721" s="11"/>
      <c r="AJ2721" s="11"/>
      <c r="AK2721" s="11"/>
      <c r="AL2721" s="11"/>
      <c r="AM2721" s="11"/>
      <c r="AN2721" s="11"/>
      <c r="AO2721" s="11"/>
      <c r="AP2721" s="11"/>
      <c r="AQ2721" s="11"/>
      <c r="AR2721" s="11"/>
      <c r="AS2721" s="11"/>
      <c r="AT2721" s="11"/>
      <c r="AU2721" s="11"/>
      <c r="AV2721" s="11"/>
      <c r="AW2721" s="11"/>
      <c r="AX2721" s="11"/>
      <c r="AY2721" s="11"/>
      <c r="AZ2721" s="11"/>
      <c r="BA2721" s="11"/>
      <c r="BB2721" s="11"/>
      <c r="BC2721" s="11"/>
      <c r="BD2721" s="11"/>
      <c r="BE2721" s="11"/>
      <c r="BF2721" s="11"/>
      <c r="BG2721" s="11"/>
      <c r="BH2721" s="11"/>
      <c r="BI2721" s="11"/>
      <c r="BJ2721" s="11"/>
      <c r="BK2721" s="11"/>
      <c r="BL2721" s="11"/>
      <c r="BM2721" s="11"/>
      <c r="BN2721" s="11"/>
      <c r="BO2721" s="11"/>
      <c r="BP2721" s="11"/>
      <c r="BQ2721" s="11"/>
      <c r="BR2721" s="16" t="str">
        <v>0- Port Costs</v>
      </c>
      <c r="BV2721" s="16" t="str">
        <v>0- Port Value</v>
      </c>
      <c r="BW2721" s="11"/>
      <c r="BX2721" s="16" t="str">
        <v>0</v>
      </c>
    </row>
    <row r="2722" spans="8:76" hidden="1" outlineLevel="1" x14ac:dyDescent="0.3">
      <c r="H2722" s="16" t="str">
        <v>0 - BM Costs</v>
      </c>
      <c r="L2722" s="16" t="str">
        <v>0 - BM Port</v>
      </c>
      <c r="N2722" s="16" t="str">
        <v>0 - Port Assets</v>
      </c>
      <c r="O2722" s="11"/>
      <c r="P2722" s="11"/>
      <c r="Q2722" s="11"/>
      <c r="R2722" s="11"/>
      <c r="S2722" s="11"/>
      <c r="T2722" s="11"/>
      <c r="U2722" s="11"/>
      <c r="V2722" s="11"/>
      <c r="W2722" s="11"/>
      <c r="X2722" s="11"/>
      <c r="Y2722" s="11"/>
      <c r="Z2722" s="11"/>
      <c r="AA2722" s="11"/>
      <c r="AB2722" s="11"/>
      <c r="AC2722" s="11"/>
      <c r="AD2722" s="11"/>
      <c r="AE2722" s="11"/>
      <c r="AF2722" s="11"/>
      <c r="AG2722" s="11"/>
      <c r="AH2722" s="11"/>
      <c r="AI2722" s="11"/>
      <c r="AJ2722" s="11"/>
      <c r="AK2722" s="11"/>
      <c r="AL2722" s="11"/>
      <c r="AM2722" s="11"/>
      <c r="AN2722" s="11"/>
      <c r="AO2722" s="11"/>
      <c r="AP2722" s="11"/>
      <c r="AQ2722" s="11"/>
      <c r="AR2722" s="11"/>
      <c r="AS2722" s="11"/>
      <c r="AT2722" s="11"/>
      <c r="AU2722" s="11"/>
      <c r="AV2722" s="11"/>
      <c r="AW2722" s="11"/>
      <c r="AX2722" s="11"/>
      <c r="AY2722" s="11"/>
      <c r="AZ2722" s="11"/>
      <c r="BA2722" s="11"/>
      <c r="BB2722" s="11"/>
      <c r="BC2722" s="11"/>
      <c r="BD2722" s="11"/>
      <c r="BE2722" s="11"/>
      <c r="BF2722" s="11"/>
      <c r="BG2722" s="11"/>
      <c r="BH2722" s="11"/>
      <c r="BI2722" s="11"/>
      <c r="BJ2722" s="11"/>
      <c r="BK2722" s="11"/>
      <c r="BL2722" s="11"/>
      <c r="BM2722" s="11"/>
      <c r="BN2722" s="11"/>
      <c r="BO2722" s="11"/>
      <c r="BP2722" s="11"/>
      <c r="BQ2722" s="11"/>
      <c r="BR2722" s="16" t="str">
        <v>0- Port Costs</v>
      </c>
      <c r="BV2722" s="16" t="str">
        <v>0- Port Value</v>
      </c>
      <c r="BW2722" s="11"/>
      <c r="BX2722" s="16" t="str">
        <v>0</v>
      </c>
    </row>
    <row r="2723" spans="8:76" hidden="1" outlineLevel="1" x14ac:dyDescent="0.3">
      <c r="H2723" s="16" t="str">
        <v>0 - BM Costs</v>
      </c>
      <c r="L2723" s="16" t="str">
        <v>0 - BM Port</v>
      </c>
      <c r="N2723" s="16" t="str">
        <v>0 - Port Assets</v>
      </c>
      <c r="O2723" s="11"/>
      <c r="P2723" s="11"/>
      <c r="Q2723" s="11"/>
      <c r="R2723" s="11"/>
      <c r="S2723" s="11"/>
      <c r="T2723" s="11"/>
      <c r="U2723" s="11"/>
      <c r="V2723" s="11"/>
      <c r="W2723" s="11"/>
      <c r="X2723" s="11"/>
      <c r="Y2723" s="11"/>
      <c r="Z2723" s="11"/>
      <c r="AA2723" s="11"/>
      <c r="AB2723" s="11"/>
      <c r="AC2723" s="11"/>
      <c r="AD2723" s="11"/>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c r="BB2723" s="11"/>
      <c r="BC2723" s="11"/>
      <c r="BD2723" s="11"/>
      <c r="BE2723" s="11"/>
      <c r="BF2723" s="11"/>
      <c r="BG2723" s="11"/>
      <c r="BH2723" s="11"/>
      <c r="BI2723" s="11"/>
      <c r="BJ2723" s="11"/>
      <c r="BK2723" s="11"/>
      <c r="BL2723" s="11"/>
      <c r="BM2723" s="11"/>
      <c r="BN2723" s="11"/>
      <c r="BO2723" s="11"/>
      <c r="BP2723" s="11"/>
      <c r="BQ2723" s="11"/>
      <c r="BR2723" s="16" t="str">
        <v>0- Port Costs</v>
      </c>
      <c r="BV2723" s="16" t="str">
        <v>0- Port Value</v>
      </c>
      <c r="BW2723" s="11"/>
      <c r="BX2723" s="16" t="str">
        <v>0</v>
      </c>
    </row>
    <row r="2724" spans="8:76" hidden="1" outlineLevel="1" x14ac:dyDescent="0.3">
      <c r="H2724" s="16" t="str">
        <v>0 - BM Costs</v>
      </c>
      <c r="L2724" s="16" t="str">
        <v>0 - BM Port</v>
      </c>
      <c r="N2724" s="16" t="str">
        <v>0 - Port Assets</v>
      </c>
      <c r="O2724" s="11"/>
      <c r="P2724" s="11"/>
      <c r="Q2724" s="11"/>
      <c r="R2724" s="11"/>
      <c r="S2724" s="11"/>
      <c r="T2724" s="11"/>
      <c r="U2724" s="11"/>
      <c r="V2724" s="11"/>
      <c r="W2724" s="11"/>
      <c r="X2724" s="11"/>
      <c r="Y2724" s="11"/>
      <c r="Z2724" s="11"/>
      <c r="AA2724" s="11"/>
      <c r="AB2724" s="11"/>
      <c r="AC2724" s="11"/>
      <c r="AD2724" s="11"/>
      <c r="AE2724" s="11"/>
      <c r="AF2724" s="11"/>
      <c r="AG2724" s="11"/>
      <c r="AH2724" s="11"/>
      <c r="AI2724" s="11"/>
      <c r="AJ2724" s="11"/>
      <c r="AK2724" s="11"/>
      <c r="AL2724" s="11"/>
      <c r="AM2724" s="11"/>
      <c r="AN2724" s="11"/>
      <c r="AO2724" s="11"/>
      <c r="AP2724" s="11"/>
      <c r="AQ2724" s="11"/>
      <c r="AR2724" s="11"/>
      <c r="AS2724" s="11"/>
      <c r="AT2724" s="11"/>
      <c r="AU2724" s="11"/>
      <c r="AV2724" s="11"/>
      <c r="AW2724" s="11"/>
      <c r="AX2724" s="11"/>
      <c r="AY2724" s="11"/>
      <c r="AZ2724" s="11"/>
      <c r="BA2724" s="11"/>
      <c r="BB2724" s="11"/>
      <c r="BC2724" s="11"/>
      <c r="BD2724" s="11"/>
      <c r="BE2724" s="11"/>
      <c r="BF2724" s="11"/>
      <c r="BG2724" s="11"/>
      <c r="BH2724" s="11"/>
      <c r="BI2724" s="11"/>
      <c r="BJ2724" s="11"/>
      <c r="BK2724" s="11"/>
      <c r="BL2724" s="11"/>
      <c r="BM2724" s="11"/>
      <c r="BN2724" s="11"/>
      <c r="BO2724" s="11"/>
      <c r="BP2724" s="11"/>
      <c r="BQ2724" s="11"/>
      <c r="BR2724" s="16" t="str">
        <v>0- Port Costs</v>
      </c>
      <c r="BV2724" s="16" t="str">
        <v>0- Port Value</v>
      </c>
      <c r="BW2724" s="11"/>
      <c r="BX2724" s="16" t="str">
        <v>0</v>
      </c>
    </row>
    <row r="2725" spans="8:76" hidden="1" outlineLevel="1" x14ac:dyDescent="0.3">
      <c r="H2725" s="16" t="str">
        <v>0 - BM Costs</v>
      </c>
      <c r="L2725" s="16" t="str">
        <v>0 - BM Port</v>
      </c>
      <c r="N2725" s="16" t="str">
        <v>0 - Port Assets</v>
      </c>
      <c r="O2725" s="11"/>
      <c r="P2725" s="11"/>
      <c r="Q2725" s="11"/>
      <c r="R2725" s="11"/>
      <c r="S2725" s="11"/>
      <c r="T2725" s="11"/>
      <c r="U2725" s="11"/>
      <c r="V2725" s="11"/>
      <c r="W2725" s="11"/>
      <c r="X2725" s="11"/>
      <c r="Y2725" s="11"/>
      <c r="Z2725" s="11"/>
      <c r="AA2725" s="11"/>
      <c r="AB2725" s="11"/>
      <c r="AC2725" s="11"/>
      <c r="AD2725" s="11"/>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c r="AY2725" s="11"/>
      <c r="AZ2725" s="11"/>
      <c r="BA2725" s="11"/>
      <c r="BB2725" s="11"/>
      <c r="BC2725" s="11"/>
      <c r="BD2725" s="11"/>
      <c r="BE2725" s="11"/>
      <c r="BF2725" s="11"/>
      <c r="BG2725" s="11"/>
      <c r="BH2725" s="11"/>
      <c r="BI2725" s="11"/>
      <c r="BJ2725" s="11"/>
      <c r="BK2725" s="11"/>
      <c r="BL2725" s="11"/>
      <c r="BM2725" s="11"/>
      <c r="BN2725" s="11"/>
      <c r="BO2725" s="11"/>
      <c r="BP2725" s="11"/>
      <c r="BQ2725" s="11"/>
      <c r="BR2725" s="16" t="str">
        <v>0- Port Costs</v>
      </c>
      <c r="BV2725" s="16" t="str">
        <v>0- Port Value</v>
      </c>
      <c r="BW2725" s="11"/>
      <c r="BX2725" s="16" t="str">
        <v>0</v>
      </c>
    </row>
    <row r="2726" spans="8:76" hidden="1" outlineLevel="1" x14ac:dyDescent="0.3">
      <c r="H2726" s="16" t="str">
        <v>0 - BM Costs</v>
      </c>
      <c r="L2726" s="16" t="str">
        <v>0 - BM Port</v>
      </c>
      <c r="N2726" s="16" t="str">
        <v>0 - Port Assets</v>
      </c>
      <c r="O2726" s="11"/>
      <c r="P2726" s="11"/>
      <c r="Q2726" s="11"/>
      <c r="R2726" s="11"/>
      <c r="S2726" s="11"/>
      <c r="T2726" s="11"/>
      <c r="U2726" s="11"/>
      <c r="V2726" s="11"/>
      <c r="W2726" s="11"/>
      <c r="X2726" s="11"/>
      <c r="Y2726" s="11"/>
      <c r="Z2726" s="11"/>
      <c r="AA2726" s="11"/>
      <c r="AB2726" s="11"/>
      <c r="AC2726" s="11"/>
      <c r="AD2726" s="11"/>
      <c r="AE2726" s="11"/>
      <c r="AF2726" s="11"/>
      <c r="AG2726" s="11"/>
      <c r="AH2726" s="11"/>
      <c r="AI2726" s="11"/>
      <c r="AJ2726" s="11"/>
      <c r="AK2726" s="11"/>
      <c r="AL2726" s="11"/>
      <c r="AM2726" s="11"/>
      <c r="AN2726" s="11"/>
      <c r="AO2726" s="11"/>
      <c r="AP2726" s="11"/>
      <c r="AQ2726" s="11"/>
      <c r="AR2726" s="11"/>
      <c r="AS2726" s="11"/>
      <c r="AT2726" s="11"/>
      <c r="AU2726" s="11"/>
      <c r="AV2726" s="11"/>
      <c r="AW2726" s="11"/>
      <c r="AX2726" s="11"/>
      <c r="AY2726" s="11"/>
      <c r="AZ2726" s="11"/>
      <c r="BA2726" s="11"/>
      <c r="BB2726" s="11"/>
      <c r="BC2726" s="11"/>
      <c r="BD2726" s="11"/>
      <c r="BE2726" s="11"/>
      <c r="BF2726" s="11"/>
      <c r="BG2726" s="11"/>
      <c r="BH2726" s="11"/>
      <c r="BI2726" s="11"/>
      <c r="BJ2726" s="11"/>
      <c r="BK2726" s="11"/>
      <c r="BL2726" s="11"/>
      <c r="BM2726" s="11"/>
      <c r="BN2726" s="11"/>
      <c r="BO2726" s="11"/>
      <c r="BP2726" s="11"/>
      <c r="BQ2726" s="11"/>
      <c r="BR2726" s="16" t="str">
        <v>0- Port Costs</v>
      </c>
      <c r="BV2726" s="16" t="str">
        <v>0- Port Value</v>
      </c>
      <c r="BW2726" s="11"/>
      <c r="BX2726" s="16" t="str">
        <v>0</v>
      </c>
    </row>
    <row r="2727" spans="8:76" hidden="1" outlineLevel="1" x14ac:dyDescent="0.3">
      <c r="H2727" s="16" t="str">
        <v>0 - BM Costs</v>
      </c>
      <c r="L2727" s="16" t="str">
        <v>0 - BM Port</v>
      </c>
      <c r="N2727" s="16" t="str">
        <v>0 - Port Assets</v>
      </c>
      <c r="O2727" s="11"/>
      <c r="P2727" s="11"/>
      <c r="Q2727" s="11"/>
      <c r="R2727" s="11"/>
      <c r="S2727" s="11"/>
      <c r="T2727" s="11"/>
      <c r="U2727" s="11"/>
      <c r="V2727" s="11"/>
      <c r="W2727" s="11"/>
      <c r="X2727" s="11"/>
      <c r="Y2727" s="11"/>
      <c r="Z2727" s="11"/>
      <c r="AA2727" s="11"/>
      <c r="AB2727" s="11"/>
      <c r="AC2727" s="11"/>
      <c r="AD2727" s="11"/>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c r="BB2727" s="11"/>
      <c r="BC2727" s="11"/>
      <c r="BD2727" s="11"/>
      <c r="BE2727" s="11"/>
      <c r="BF2727" s="11"/>
      <c r="BG2727" s="11"/>
      <c r="BH2727" s="11"/>
      <c r="BI2727" s="11"/>
      <c r="BJ2727" s="11"/>
      <c r="BK2727" s="11"/>
      <c r="BL2727" s="11"/>
      <c r="BM2727" s="11"/>
      <c r="BN2727" s="11"/>
      <c r="BO2727" s="11"/>
      <c r="BP2727" s="11"/>
      <c r="BQ2727" s="11"/>
      <c r="BR2727" s="16" t="str">
        <v>0- Port Costs</v>
      </c>
      <c r="BV2727" s="16" t="str">
        <v>0- Port Value</v>
      </c>
      <c r="BW2727" s="11"/>
      <c r="BX2727" s="16" t="str">
        <v>0</v>
      </c>
    </row>
    <row r="2728" spans="8:76" hidden="1" outlineLevel="1" x14ac:dyDescent="0.3">
      <c r="H2728" s="16" t="str">
        <v>0 - BM Costs</v>
      </c>
      <c r="L2728" s="16" t="str">
        <v>0 - BM Port</v>
      </c>
      <c r="N2728" s="16" t="str">
        <v>0 - Port Assets</v>
      </c>
      <c r="O2728" s="11"/>
      <c r="P2728" s="11"/>
      <c r="Q2728" s="11"/>
      <c r="R2728" s="11"/>
      <c r="S2728" s="11"/>
      <c r="T2728" s="11"/>
      <c r="U2728" s="11"/>
      <c r="V2728" s="11"/>
      <c r="W2728" s="11"/>
      <c r="X2728" s="11"/>
      <c r="Y2728" s="11"/>
      <c r="Z2728" s="11"/>
      <c r="AA2728" s="11"/>
      <c r="AB2728" s="11"/>
      <c r="AC2728" s="11"/>
      <c r="AD2728" s="11"/>
      <c r="AE2728" s="11"/>
      <c r="AF2728" s="11"/>
      <c r="AG2728" s="11"/>
      <c r="AH2728" s="11"/>
      <c r="AI2728" s="11"/>
      <c r="AJ2728" s="11"/>
      <c r="AK2728" s="11"/>
      <c r="AL2728" s="11"/>
      <c r="AM2728" s="11"/>
      <c r="AN2728" s="11"/>
      <c r="AO2728" s="11"/>
      <c r="AP2728" s="11"/>
      <c r="AQ2728" s="11"/>
      <c r="AR2728" s="11"/>
      <c r="AS2728" s="11"/>
      <c r="AT2728" s="11"/>
      <c r="AU2728" s="11"/>
      <c r="AV2728" s="11"/>
      <c r="AW2728" s="11"/>
      <c r="AX2728" s="11"/>
      <c r="AY2728" s="11"/>
      <c r="AZ2728" s="11"/>
      <c r="BA2728" s="11"/>
      <c r="BB2728" s="11"/>
      <c r="BC2728" s="11"/>
      <c r="BD2728" s="11"/>
      <c r="BE2728" s="11"/>
      <c r="BF2728" s="11"/>
      <c r="BG2728" s="11"/>
      <c r="BH2728" s="11"/>
      <c r="BI2728" s="11"/>
      <c r="BJ2728" s="11"/>
      <c r="BK2728" s="11"/>
      <c r="BL2728" s="11"/>
      <c r="BM2728" s="11"/>
      <c r="BN2728" s="11"/>
      <c r="BO2728" s="11"/>
      <c r="BP2728" s="11"/>
      <c r="BQ2728" s="11"/>
      <c r="BR2728" s="16" t="str">
        <v>0- Port Costs</v>
      </c>
      <c r="BV2728" s="16" t="str">
        <v>0- Port Value</v>
      </c>
      <c r="BW2728" s="11"/>
      <c r="BX2728" s="16" t="str">
        <v>0</v>
      </c>
    </row>
    <row r="2729" spans="8:76" hidden="1" outlineLevel="1" x14ac:dyDescent="0.3">
      <c r="H2729" s="16" t="str">
        <v>0 - BM Costs</v>
      </c>
      <c r="L2729" s="16" t="str">
        <v>0 - BM Port</v>
      </c>
      <c r="N2729" s="16" t="str">
        <v>0 - Port Assets</v>
      </c>
      <c r="O2729" s="11"/>
      <c r="P2729" s="11"/>
      <c r="Q2729" s="11"/>
      <c r="R2729" s="11"/>
      <c r="S2729" s="11"/>
      <c r="T2729" s="11"/>
      <c r="U2729" s="11"/>
      <c r="V2729" s="11"/>
      <c r="W2729" s="11"/>
      <c r="X2729" s="11"/>
      <c r="Y2729" s="11"/>
      <c r="Z2729" s="11"/>
      <c r="AA2729" s="11"/>
      <c r="AB2729" s="11"/>
      <c r="AC2729" s="11"/>
      <c r="AD2729" s="11"/>
      <c r="AE2729" s="11"/>
      <c r="AF2729" s="11"/>
      <c r="AG2729" s="11"/>
      <c r="AH2729" s="11"/>
      <c r="AI2729" s="11"/>
      <c r="AJ2729" s="11"/>
      <c r="AK2729" s="11"/>
      <c r="AL2729" s="11"/>
      <c r="AM2729" s="11"/>
      <c r="AN2729" s="11"/>
      <c r="AO2729" s="11"/>
      <c r="AP2729" s="11"/>
      <c r="AQ2729" s="11"/>
      <c r="AR2729" s="11"/>
      <c r="AS2729" s="11"/>
      <c r="AT2729" s="11"/>
      <c r="AU2729" s="11"/>
      <c r="AV2729" s="11"/>
      <c r="AW2729" s="11"/>
      <c r="AX2729" s="11"/>
      <c r="AY2729" s="11"/>
      <c r="AZ2729" s="11"/>
      <c r="BA2729" s="11"/>
      <c r="BB2729" s="11"/>
      <c r="BC2729" s="11"/>
      <c r="BD2729" s="11"/>
      <c r="BE2729" s="11"/>
      <c r="BF2729" s="11"/>
      <c r="BG2729" s="11"/>
      <c r="BH2729" s="11"/>
      <c r="BI2729" s="11"/>
      <c r="BJ2729" s="11"/>
      <c r="BK2729" s="11"/>
      <c r="BL2729" s="11"/>
      <c r="BM2729" s="11"/>
      <c r="BN2729" s="11"/>
      <c r="BO2729" s="11"/>
      <c r="BP2729" s="11"/>
      <c r="BQ2729" s="11"/>
      <c r="BR2729" s="16" t="str">
        <v>0- Port Costs</v>
      </c>
      <c r="BV2729" s="16" t="str">
        <v>0- Port Value</v>
      </c>
      <c r="BW2729" s="11"/>
      <c r="BX2729" s="16" t="str">
        <v>0</v>
      </c>
    </row>
    <row r="2730" spans="8:76" hidden="1" outlineLevel="1" x14ac:dyDescent="0.3">
      <c r="H2730" s="16" t="str">
        <v>0 - BM Costs</v>
      </c>
      <c r="L2730" s="16" t="str">
        <v>0 - BM Port</v>
      </c>
      <c r="N2730" s="16" t="str">
        <v>0 - Port Assets</v>
      </c>
      <c r="O2730" s="11"/>
      <c r="P2730" s="11"/>
      <c r="Q2730" s="11"/>
      <c r="R2730" s="11"/>
      <c r="S2730" s="11"/>
      <c r="T2730" s="11"/>
      <c r="U2730" s="11"/>
      <c r="V2730" s="11"/>
      <c r="W2730" s="11"/>
      <c r="X2730" s="11"/>
      <c r="Y2730" s="11"/>
      <c r="Z2730" s="11"/>
      <c r="AA2730" s="11"/>
      <c r="AB2730" s="11"/>
      <c r="AC2730" s="11"/>
      <c r="AD2730" s="11"/>
      <c r="AE2730" s="11"/>
      <c r="AF2730" s="11"/>
      <c r="AG2730" s="11"/>
      <c r="AH2730" s="11"/>
      <c r="AI2730" s="11"/>
      <c r="AJ2730" s="11"/>
      <c r="AK2730" s="11"/>
      <c r="AL2730" s="11"/>
      <c r="AM2730" s="11"/>
      <c r="AN2730" s="11"/>
      <c r="AO2730" s="11"/>
      <c r="AP2730" s="11"/>
      <c r="AQ2730" s="11"/>
      <c r="AR2730" s="11"/>
      <c r="AS2730" s="11"/>
      <c r="AT2730" s="11"/>
      <c r="AU2730" s="11"/>
      <c r="AV2730" s="11"/>
      <c r="AW2730" s="11"/>
      <c r="AX2730" s="11"/>
      <c r="AY2730" s="11"/>
      <c r="AZ2730" s="11"/>
      <c r="BA2730" s="11"/>
      <c r="BB2730" s="11"/>
      <c r="BC2730" s="11"/>
      <c r="BD2730" s="11"/>
      <c r="BE2730" s="11"/>
      <c r="BF2730" s="11"/>
      <c r="BG2730" s="11"/>
      <c r="BH2730" s="11"/>
      <c r="BI2730" s="11"/>
      <c r="BJ2730" s="11"/>
      <c r="BK2730" s="11"/>
      <c r="BL2730" s="11"/>
      <c r="BM2730" s="11"/>
      <c r="BN2730" s="11"/>
      <c r="BO2730" s="11"/>
      <c r="BP2730" s="11"/>
      <c r="BQ2730" s="11"/>
      <c r="BR2730" s="16" t="str">
        <v>0- Port Costs</v>
      </c>
      <c r="BV2730" s="16" t="str">
        <v>0- Port Value</v>
      </c>
      <c r="BW2730" s="11"/>
      <c r="BX2730" s="16" t="str">
        <v>0</v>
      </c>
    </row>
    <row r="2731" spans="8:76" hidden="1" outlineLevel="1" x14ac:dyDescent="0.3">
      <c r="H2731" s="16" t="str">
        <v>0 - BM Costs</v>
      </c>
      <c r="L2731" s="16" t="str">
        <v>0 - BM Port</v>
      </c>
      <c r="N2731" s="16" t="str">
        <v>0 - Port Assets</v>
      </c>
      <c r="O2731" s="11"/>
      <c r="P2731" s="11"/>
      <c r="Q2731" s="11"/>
      <c r="R2731" s="11"/>
      <c r="S2731" s="11"/>
      <c r="T2731" s="11"/>
      <c r="U2731" s="11"/>
      <c r="V2731" s="11"/>
      <c r="W2731" s="11"/>
      <c r="X2731" s="11"/>
      <c r="Y2731" s="11"/>
      <c r="Z2731" s="11"/>
      <c r="AA2731" s="11"/>
      <c r="AB2731" s="11"/>
      <c r="AC2731" s="11"/>
      <c r="AD2731" s="11"/>
      <c r="AE2731" s="11"/>
      <c r="AF2731" s="11"/>
      <c r="AG2731" s="11"/>
      <c r="AH2731" s="11"/>
      <c r="AI2731" s="11"/>
      <c r="AJ2731" s="11"/>
      <c r="AK2731" s="11"/>
      <c r="AL2731" s="11"/>
      <c r="AM2731" s="11"/>
      <c r="AN2731" s="11"/>
      <c r="AO2731" s="11"/>
      <c r="AP2731" s="11"/>
      <c r="AQ2731" s="11"/>
      <c r="AR2731" s="11"/>
      <c r="AS2731" s="11"/>
      <c r="AT2731" s="11"/>
      <c r="AU2731" s="11"/>
      <c r="AV2731" s="11"/>
      <c r="AW2731" s="11"/>
      <c r="AX2731" s="11"/>
      <c r="AY2731" s="11"/>
      <c r="AZ2731" s="11"/>
      <c r="BA2731" s="11"/>
      <c r="BB2731" s="11"/>
      <c r="BC2731" s="11"/>
      <c r="BD2731" s="11"/>
      <c r="BE2731" s="11"/>
      <c r="BF2731" s="11"/>
      <c r="BG2731" s="11"/>
      <c r="BH2731" s="11"/>
      <c r="BI2731" s="11"/>
      <c r="BJ2731" s="11"/>
      <c r="BK2731" s="11"/>
      <c r="BL2731" s="11"/>
      <c r="BM2731" s="11"/>
      <c r="BN2731" s="11"/>
      <c r="BO2731" s="11"/>
      <c r="BP2731" s="11"/>
      <c r="BQ2731" s="11"/>
      <c r="BR2731" s="16" t="str">
        <v>0- Port Costs</v>
      </c>
      <c r="BV2731" s="16" t="str">
        <v>0- Port Value</v>
      </c>
      <c r="BW2731" s="11"/>
      <c r="BX2731" s="16" t="str">
        <v>0</v>
      </c>
    </row>
    <row r="2732" spans="8:76" hidden="1" outlineLevel="1" x14ac:dyDescent="0.3">
      <c r="H2732" s="16" t="str">
        <v>0 - BM Costs</v>
      </c>
      <c r="L2732" s="16" t="str">
        <v>0 - BM Port</v>
      </c>
      <c r="N2732" s="16" t="str">
        <v>0 - Port Assets</v>
      </c>
      <c r="O2732" s="11"/>
      <c r="P2732" s="11"/>
      <c r="Q2732" s="11"/>
      <c r="R2732" s="11"/>
      <c r="S2732" s="11"/>
      <c r="T2732" s="11"/>
      <c r="U2732" s="11"/>
      <c r="V2732" s="11"/>
      <c r="W2732" s="11"/>
      <c r="X2732" s="11"/>
      <c r="Y2732" s="11"/>
      <c r="Z2732" s="11"/>
      <c r="AA2732" s="11"/>
      <c r="AB2732" s="11"/>
      <c r="AC2732" s="11"/>
      <c r="AD2732" s="11"/>
      <c r="AE2732" s="11"/>
      <c r="AF2732" s="11"/>
      <c r="AG2732" s="11"/>
      <c r="AH2732" s="11"/>
      <c r="AI2732" s="11"/>
      <c r="AJ2732" s="11"/>
      <c r="AK2732" s="11"/>
      <c r="AL2732" s="11"/>
      <c r="AM2732" s="11"/>
      <c r="AN2732" s="11"/>
      <c r="AO2732" s="11"/>
      <c r="AP2732" s="11"/>
      <c r="AQ2732" s="11"/>
      <c r="AR2732" s="11"/>
      <c r="AS2732" s="11"/>
      <c r="AT2732" s="11"/>
      <c r="AU2732" s="11"/>
      <c r="AV2732" s="11"/>
      <c r="AW2732" s="11"/>
      <c r="AX2732" s="11"/>
      <c r="AY2732" s="11"/>
      <c r="AZ2732" s="11"/>
      <c r="BA2732" s="11"/>
      <c r="BB2732" s="11"/>
      <c r="BC2732" s="11"/>
      <c r="BD2732" s="11"/>
      <c r="BE2732" s="11"/>
      <c r="BF2732" s="11"/>
      <c r="BG2732" s="11"/>
      <c r="BH2732" s="11"/>
      <c r="BI2732" s="11"/>
      <c r="BJ2732" s="11"/>
      <c r="BK2732" s="11"/>
      <c r="BL2732" s="11"/>
      <c r="BM2732" s="11"/>
      <c r="BN2732" s="11"/>
      <c r="BO2732" s="11"/>
      <c r="BP2732" s="11"/>
      <c r="BQ2732" s="11"/>
      <c r="BR2732" s="16" t="str">
        <v>0- Port Costs</v>
      </c>
      <c r="BV2732" s="16" t="str">
        <v>0- Port Value</v>
      </c>
      <c r="BW2732" s="11"/>
      <c r="BX2732" s="16" t="str">
        <v>0</v>
      </c>
    </row>
    <row r="2733" spans="8:76" hidden="1" outlineLevel="1" x14ac:dyDescent="0.3">
      <c r="H2733" s="16" t="str">
        <v>0 - BM Costs</v>
      </c>
      <c r="L2733" s="16" t="str">
        <v>0 - BM Port</v>
      </c>
      <c r="N2733" s="16" t="str">
        <v>0 - Port Assets</v>
      </c>
      <c r="O2733" s="11"/>
      <c r="P2733" s="11"/>
      <c r="Q2733" s="11"/>
      <c r="R2733" s="11"/>
      <c r="S2733" s="11"/>
      <c r="T2733" s="11"/>
      <c r="U2733" s="11"/>
      <c r="V2733" s="11"/>
      <c r="W2733" s="11"/>
      <c r="X2733" s="11"/>
      <c r="Y2733" s="11"/>
      <c r="Z2733" s="11"/>
      <c r="AA2733" s="11"/>
      <c r="AB2733" s="11"/>
      <c r="AC2733" s="11"/>
      <c r="AD2733" s="11"/>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c r="BC2733" s="11"/>
      <c r="BD2733" s="11"/>
      <c r="BE2733" s="11"/>
      <c r="BF2733" s="11"/>
      <c r="BG2733" s="11"/>
      <c r="BH2733" s="11"/>
      <c r="BI2733" s="11"/>
      <c r="BJ2733" s="11"/>
      <c r="BK2733" s="11"/>
      <c r="BL2733" s="11"/>
      <c r="BM2733" s="11"/>
      <c r="BN2733" s="11"/>
      <c r="BO2733" s="11"/>
      <c r="BP2733" s="11"/>
      <c r="BQ2733" s="11"/>
      <c r="BR2733" s="16" t="str">
        <v>0- Port Costs</v>
      </c>
      <c r="BV2733" s="16" t="str">
        <v>0- Port Value</v>
      </c>
      <c r="BW2733" s="11"/>
      <c r="BX2733" s="16" t="str">
        <v>0</v>
      </c>
    </row>
    <row r="2734" spans="8:76" hidden="1" outlineLevel="1" x14ac:dyDescent="0.3">
      <c r="H2734" s="16" t="str">
        <v>0 - BM Costs</v>
      </c>
      <c r="L2734" s="16" t="str">
        <v>0 - BM Port</v>
      </c>
      <c r="N2734" s="16" t="str">
        <v>0 - Port Assets</v>
      </c>
      <c r="O2734" s="11"/>
      <c r="P2734" s="11"/>
      <c r="Q2734" s="11"/>
      <c r="R2734" s="11"/>
      <c r="S2734" s="11"/>
      <c r="T2734" s="11"/>
      <c r="U2734" s="11"/>
      <c r="V2734" s="11"/>
      <c r="W2734" s="11"/>
      <c r="X2734" s="11"/>
      <c r="Y2734" s="11"/>
      <c r="Z2734" s="11"/>
      <c r="AA2734" s="11"/>
      <c r="AB2734" s="11"/>
      <c r="AC2734" s="11"/>
      <c r="AD2734" s="11"/>
      <c r="AE2734" s="11"/>
      <c r="AF2734" s="11"/>
      <c r="AG2734" s="11"/>
      <c r="AH2734" s="11"/>
      <c r="AI2734" s="11"/>
      <c r="AJ2734" s="11"/>
      <c r="AK2734" s="11"/>
      <c r="AL2734" s="11"/>
      <c r="AM2734" s="11"/>
      <c r="AN2734" s="11"/>
      <c r="AO2734" s="11"/>
      <c r="AP2734" s="11"/>
      <c r="AQ2734" s="11"/>
      <c r="AR2734" s="11"/>
      <c r="AS2734" s="11"/>
      <c r="AT2734" s="11"/>
      <c r="AU2734" s="11"/>
      <c r="AV2734" s="11"/>
      <c r="AW2734" s="11"/>
      <c r="AX2734" s="11"/>
      <c r="AY2734" s="11"/>
      <c r="AZ2734" s="11"/>
      <c r="BA2734" s="11"/>
      <c r="BB2734" s="11"/>
      <c r="BC2734" s="11"/>
      <c r="BD2734" s="11"/>
      <c r="BE2734" s="11"/>
      <c r="BF2734" s="11"/>
      <c r="BG2734" s="11"/>
      <c r="BH2734" s="11"/>
      <c r="BI2734" s="11"/>
      <c r="BJ2734" s="11"/>
      <c r="BK2734" s="11"/>
      <c r="BL2734" s="11"/>
      <c r="BM2734" s="11"/>
      <c r="BN2734" s="11"/>
      <c r="BO2734" s="11"/>
      <c r="BP2734" s="11"/>
      <c r="BQ2734" s="11"/>
      <c r="BR2734" s="16" t="str">
        <v>0- Port Costs</v>
      </c>
      <c r="BV2734" s="16" t="str">
        <v>0- Port Value</v>
      </c>
      <c r="BW2734" s="11"/>
      <c r="BX2734" s="16" t="str">
        <v>0</v>
      </c>
    </row>
    <row r="2735" spans="8:76" hidden="1" outlineLevel="1" x14ac:dyDescent="0.3">
      <c r="H2735" s="16" t="str">
        <v>0 - BM Costs</v>
      </c>
      <c r="L2735" s="16" t="str">
        <v>0 - BM Port</v>
      </c>
      <c r="N2735" s="16" t="str">
        <v>0 - Port Assets</v>
      </c>
      <c r="O2735" s="11"/>
      <c r="P2735" s="11"/>
      <c r="Q2735" s="11"/>
      <c r="R2735" s="11"/>
      <c r="S2735" s="11"/>
      <c r="T2735" s="11"/>
      <c r="U2735" s="11"/>
      <c r="V2735" s="11"/>
      <c r="W2735" s="11"/>
      <c r="X2735" s="11"/>
      <c r="Y2735" s="11"/>
      <c r="Z2735" s="11"/>
      <c r="AA2735" s="11"/>
      <c r="AB2735" s="11"/>
      <c r="AC2735" s="11"/>
      <c r="AD2735" s="11"/>
      <c r="AE2735" s="11"/>
      <c r="AF2735" s="11"/>
      <c r="AG2735" s="11"/>
      <c r="AH2735" s="11"/>
      <c r="AI2735" s="11"/>
      <c r="AJ2735" s="11"/>
      <c r="AK2735" s="11"/>
      <c r="AL2735" s="11"/>
      <c r="AM2735" s="11"/>
      <c r="AN2735" s="11"/>
      <c r="AO2735" s="11"/>
      <c r="AP2735" s="11"/>
      <c r="AQ2735" s="11"/>
      <c r="AR2735" s="11"/>
      <c r="AS2735" s="11"/>
      <c r="AT2735" s="11"/>
      <c r="AU2735" s="11"/>
      <c r="AV2735" s="11"/>
      <c r="AW2735" s="11"/>
      <c r="AX2735" s="11"/>
      <c r="AY2735" s="11"/>
      <c r="AZ2735" s="11"/>
      <c r="BA2735" s="11"/>
      <c r="BB2735" s="11"/>
      <c r="BC2735" s="11"/>
      <c r="BD2735" s="11"/>
      <c r="BE2735" s="11"/>
      <c r="BF2735" s="11"/>
      <c r="BG2735" s="11"/>
      <c r="BH2735" s="11"/>
      <c r="BI2735" s="11"/>
      <c r="BJ2735" s="11"/>
      <c r="BK2735" s="11"/>
      <c r="BL2735" s="11"/>
      <c r="BM2735" s="11"/>
      <c r="BN2735" s="11"/>
      <c r="BO2735" s="11"/>
      <c r="BP2735" s="11"/>
      <c r="BQ2735" s="11"/>
      <c r="BR2735" s="16" t="str">
        <v>0- Port Costs</v>
      </c>
      <c r="BV2735" s="16" t="str">
        <v>0- Port Value</v>
      </c>
      <c r="BW2735" s="11"/>
      <c r="BX2735" s="16" t="str">
        <v>0</v>
      </c>
    </row>
    <row r="2736" spans="8:76" hidden="1" outlineLevel="1" x14ac:dyDescent="0.3">
      <c r="H2736" s="16" t="str">
        <v>0 - BM Costs</v>
      </c>
      <c r="L2736" s="16" t="str">
        <v>0 - BM Port</v>
      </c>
      <c r="N2736" s="16" t="str">
        <v>0 - Port Assets</v>
      </c>
      <c r="O2736" s="11"/>
      <c r="P2736" s="11"/>
      <c r="Q2736" s="11"/>
      <c r="R2736" s="11"/>
      <c r="S2736" s="11"/>
      <c r="T2736" s="11"/>
      <c r="U2736" s="11"/>
      <c r="V2736" s="11"/>
      <c r="W2736" s="11"/>
      <c r="X2736" s="11"/>
      <c r="Y2736" s="11"/>
      <c r="Z2736" s="11"/>
      <c r="AA2736" s="11"/>
      <c r="AB2736" s="11"/>
      <c r="AC2736" s="11"/>
      <c r="AD2736" s="11"/>
      <c r="AE2736" s="11"/>
      <c r="AF2736" s="11"/>
      <c r="AG2736" s="11"/>
      <c r="AH2736" s="11"/>
      <c r="AI2736" s="11"/>
      <c r="AJ2736" s="11"/>
      <c r="AK2736" s="11"/>
      <c r="AL2736" s="11"/>
      <c r="AM2736" s="11"/>
      <c r="AN2736" s="11"/>
      <c r="AO2736" s="11"/>
      <c r="AP2736" s="11"/>
      <c r="AQ2736" s="11"/>
      <c r="AR2736" s="11"/>
      <c r="AS2736" s="11"/>
      <c r="AT2736" s="11"/>
      <c r="AU2736" s="11"/>
      <c r="AV2736" s="11"/>
      <c r="AW2736" s="11"/>
      <c r="AX2736" s="11"/>
      <c r="AY2736" s="11"/>
      <c r="AZ2736" s="11"/>
      <c r="BA2736" s="11"/>
      <c r="BB2736" s="11"/>
      <c r="BC2736" s="11"/>
      <c r="BD2736" s="11"/>
      <c r="BE2736" s="11"/>
      <c r="BF2736" s="11"/>
      <c r="BG2736" s="11"/>
      <c r="BH2736" s="11"/>
      <c r="BI2736" s="11"/>
      <c r="BJ2736" s="11"/>
      <c r="BK2736" s="11"/>
      <c r="BL2736" s="11"/>
      <c r="BM2736" s="11"/>
      <c r="BN2736" s="11"/>
      <c r="BO2736" s="11"/>
      <c r="BP2736" s="11"/>
      <c r="BQ2736" s="11"/>
      <c r="BR2736" s="16" t="str">
        <v>0- Port Costs</v>
      </c>
      <c r="BV2736" s="16" t="str">
        <v>0- Port Value</v>
      </c>
      <c r="BW2736" s="11"/>
      <c r="BX2736" s="16" t="str">
        <v>0</v>
      </c>
    </row>
    <row r="2737" spans="8:76" hidden="1" outlineLevel="1" x14ac:dyDescent="0.3">
      <c r="H2737" s="16" t="str">
        <v>0 - BM Costs</v>
      </c>
      <c r="L2737" s="16" t="str">
        <v>0 - BM Port</v>
      </c>
      <c r="N2737" s="16" t="str">
        <v>0 - Port Assets</v>
      </c>
      <c r="O2737" s="11"/>
      <c r="P2737" s="11"/>
      <c r="Q2737" s="11"/>
      <c r="R2737" s="11"/>
      <c r="S2737" s="11"/>
      <c r="T2737" s="11"/>
      <c r="U2737" s="11"/>
      <c r="V2737" s="11"/>
      <c r="W2737" s="11"/>
      <c r="X2737" s="11"/>
      <c r="Y2737" s="11"/>
      <c r="Z2737" s="11"/>
      <c r="AA2737" s="11"/>
      <c r="AB2737" s="11"/>
      <c r="AC2737" s="11"/>
      <c r="AD2737" s="11"/>
      <c r="AE2737" s="11"/>
      <c r="AF2737" s="11"/>
      <c r="AG2737" s="11"/>
      <c r="AH2737" s="11"/>
      <c r="AI2737" s="11"/>
      <c r="AJ2737" s="11"/>
      <c r="AK2737" s="11"/>
      <c r="AL2737" s="11"/>
      <c r="AM2737" s="11"/>
      <c r="AN2737" s="11"/>
      <c r="AO2737" s="11"/>
      <c r="AP2737" s="11"/>
      <c r="AQ2737" s="11"/>
      <c r="AR2737" s="11"/>
      <c r="AS2737" s="11"/>
      <c r="AT2737" s="11"/>
      <c r="AU2737" s="11"/>
      <c r="AV2737" s="11"/>
      <c r="AW2737" s="11"/>
      <c r="AX2737" s="11"/>
      <c r="AY2737" s="11"/>
      <c r="AZ2737" s="11"/>
      <c r="BA2737" s="11"/>
      <c r="BB2737" s="11"/>
      <c r="BC2737" s="11"/>
      <c r="BD2737" s="11"/>
      <c r="BE2737" s="11"/>
      <c r="BF2737" s="11"/>
      <c r="BG2737" s="11"/>
      <c r="BH2737" s="11"/>
      <c r="BI2737" s="11"/>
      <c r="BJ2737" s="11"/>
      <c r="BK2737" s="11"/>
      <c r="BL2737" s="11"/>
      <c r="BM2737" s="11"/>
      <c r="BN2737" s="11"/>
      <c r="BO2737" s="11"/>
      <c r="BP2737" s="11"/>
      <c r="BQ2737" s="11"/>
      <c r="BR2737" s="16" t="str">
        <v>0- Port Costs</v>
      </c>
      <c r="BV2737" s="16" t="str">
        <v>0- Port Value</v>
      </c>
      <c r="BW2737" s="11"/>
      <c r="BX2737" s="16" t="str">
        <v>0</v>
      </c>
    </row>
    <row r="2738" spans="8:76" hidden="1" outlineLevel="1" x14ac:dyDescent="0.3">
      <c r="H2738" s="16" t="str">
        <v>0 - BM Costs</v>
      </c>
      <c r="L2738" s="16" t="str">
        <v>0 - BM Port</v>
      </c>
      <c r="N2738" s="16" t="str">
        <v>0 - Port Assets</v>
      </c>
      <c r="O2738" s="11"/>
      <c r="P2738" s="11"/>
      <c r="Q2738" s="11"/>
      <c r="R2738" s="11"/>
      <c r="S2738" s="11"/>
      <c r="T2738" s="11"/>
      <c r="U2738" s="11"/>
      <c r="V2738" s="11"/>
      <c r="W2738" s="11"/>
      <c r="X2738" s="11"/>
      <c r="Y2738" s="11"/>
      <c r="Z2738" s="11"/>
      <c r="AA2738" s="11"/>
      <c r="AB2738" s="11"/>
      <c r="AC2738" s="11"/>
      <c r="AD2738" s="11"/>
      <c r="AE2738" s="11"/>
      <c r="AF2738" s="11"/>
      <c r="AG2738" s="11"/>
      <c r="AH2738" s="11"/>
      <c r="AI2738" s="11"/>
      <c r="AJ2738" s="11"/>
      <c r="AK2738" s="11"/>
      <c r="AL2738" s="11"/>
      <c r="AM2738" s="11"/>
      <c r="AN2738" s="11"/>
      <c r="AO2738" s="11"/>
      <c r="AP2738" s="11"/>
      <c r="AQ2738" s="11"/>
      <c r="AR2738" s="11"/>
      <c r="AS2738" s="11"/>
      <c r="AT2738" s="11"/>
      <c r="AU2738" s="11"/>
      <c r="AV2738" s="11"/>
      <c r="AW2738" s="11"/>
      <c r="AX2738" s="11"/>
      <c r="AY2738" s="11"/>
      <c r="AZ2738" s="11"/>
      <c r="BA2738" s="11"/>
      <c r="BB2738" s="11"/>
      <c r="BC2738" s="11"/>
      <c r="BD2738" s="11"/>
      <c r="BE2738" s="11"/>
      <c r="BF2738" s="11"/>
      <c r="BG2738" s="11"/>
      <c r="BH2738" s="11"/>
      <c r="BI2738" s="11"/>
      <c r="BJ2738" s="11"/>
      <c r="BK2738" s="11"/>
      <c r="BL2738" s="11"/>
      <c r="BM2738" s="11"/>
      <c r="BN2738" s="11"/>
      <c r="BO2738" s="11"/>
      <c r="BP2738" s="11"/>
      <c r="BQ2738" s="11"/>
      <c r="BR2738" s="16" t="str">
        <v>0- Port Costs</v>
      </c>
      <c r="BV2738" s="16" t="str">
        <v>0- Port Value</v>
      </c>
      <c r="BW2738" s="11"/>
      <c r="BX2738" s="16" t="str">
        <v>0</v>
      </c>
    </row>
    <row r="2739" spans="8:76" hidden="1" outlineLevel="1" x14ac:dyDescent="0.3">
      <c r="H2739" s="16" t="str">
        <v>0 - BM Costs</v>
      </c>
      <c r="L2739" s="16" t="str">
        <v>0 - BM Port</v>
      </c>
      <c r="N2739" s="16" t="str">
        <v>0 - Port Assets</v>
      </c>
      <c r="O2739" s="11"/>
      <c r="P2739" s="11"/>
      <c r="Q2739" s="11"/>
      <c r="R2739" s="11"/>
      <c r="S2739" s="11"/>
      <c r="T2739" s="11"/>
      <c r="U2739" s="11"/>
      <c r="V2739" s="11"/>
      <c r="W2739" s="11"/>
      <c r="X2739" s="11"/>
      <c r="Y2739" s="11"/>
      <c r="Z2739" s="11"/>
      <c r="AA2739" s="11"/>
      <c r="AB2739" s="11"/>
      <c r="AC2739" s="11"/>
      <c r="AD2739" s="11"/>
      <c r="AE2739" s="11"/>
      <c r="AF2739" s="11"/>
      <c r="AG2739" s="11"/>
      <c r="AH2739" s="11"/>
      <c r="AI2739" s="11"/>
      <c r="AJ2739" s="11"/>
      <c r="AK2739" s="11"/>
      <c r="AL2739" s="11"/>
      <c r="AM2739" s="11"/>
      <c r="AN2739" s="11"/>
      <c r="AO2739" s="11"/>
      <c r="AP2739" s="11"/>
      <c r="AQ2739" s="11"/>
      <c r="AR2739" s="11"/>
      <c r="AS2739" s="11"/>
      <c r="AT2739" s="11"/>
      <c r="AU2739" s="11"/>
      <c r="AV2739" s="11"/>
      <c r="AW2739" s="11"/>
      <c r="AX2739" s="11"/>
      <c r="AY2739" s="11"/>
      <c r="AZ2739" s="11"/>
      <c r="BA2739" s="11"/>
      <c r="BB2739" s="11"/>
      <c r="BC2739" s="11"/>
      <c r="BD2739" s="11"/>
      <c r="BE2739" s="11"/>
      <c r="BF2739" s="11"/>
      <c r="BG2739" s="11"/>
      <c r="BH2739" s="11"/>
      <c r="BI2739" s="11"/>
      <c r="BJ2739" s="11"/>
      <c r="BK2739" s="11"/>
      <c r="BL2739" s="11"/>
      <c r="BM2739" s="11"/>
      <c r="BN2739" s="11"/>
      <c r="BO2739" s="11"/>
      <c r="BP2739" s="11"/>
      <c r="BQ2739" s="11"/>
      <c r="BR2739" s="16" t="str">
        <v>0- Port Costs</v>
      </c>
      <c r="BV2739" s="16" t="str">
        <v>0- Port Value</v>
      </c>
      <c r="BW2739" s="11"/>
      <c r="BX2739" s="16" t="str">
        <v>0</v>
      </c>
    </row>
    <row r="2740" spans="8:76" hidden="1" outlineLevel="1" x14ac:dyDescent="0.3">
      <c r="H2740" s="16" t="str">
        <v>0 - BM Costs</v>
      </c>
      <c r="L2740" s="16" t="str">
        <v>0 - BM Port</v>
      </c>
      <c r="N2740" s="16" t="str">
        <v>0 - Port Assets</v>
      </c>
      <c r="O2740" s="11"/>
      <c r="P2740" s="11"/>
      <c r="Q2740" s="11"/>
      <c r="R2740" s="11"/>
      <c r="S2740" s="11"/>
      <c r="T2740" s="11"/>
      <c r="U2740" s="11"/>
      <c r="V2740" s="11"/>
      <c r="W2740" s="11"/>
      <c r="X2740" s="11"/>
      <c r="Y2740" s="11"/>
      <c r="Z2740" s="11"/>
      <c r="AA2740" s="11"/>
      <c r="AB2740" s="11"/>
      <c r="AC2740" s="11"/>
      <c r="AD2740" s="11"/>
      <c r="AE2740" s="11"/>
      <c r="AF2740" s="11"/>
      <c r="AG2740" s="11"/>
      <c r="AH2740" s="11"/>
      <c r="AI2740" s="11"/>
      <c r="AJ2740" s="11"/>
      <c r="AK2740" s="11"/>
      <c r="AL2740" s="11"/>
      <c r="AM2740" s="11"/>
      <c r="AN2740" s="11"/>
      <c r="AO2740" s="11"/>
      <c r="AP2740" s="11"/>
      <c r="AQ2740" s="11"/>
      <c r="AR2740" s="11"/>
      <c r="AS2740" s="11"/>
      <c r="AT2740" s="11"/>
      <c r="AU2740" s="11"/>
      <c r="AV2740" s="11"/>
      <c r="AW2740" s="11"/>
      <c r="AX2740" s="11"/>
      <c r="AY2740" s="11"/>
      <c r="AZ2740" s="11"/>
      <c r="BA2740" s="11"/>
      <c r="BB2740" s="11"/>
      <c r="BC2740" s="11"/>
      <c r="BD2740" s="11"/>
      <c r="BE2740" s="11"/>
      <c r="BF2740" s="11"/>
      <c r="BG2740" s="11"/>
      <c r="BH2740" s="11"/>
      <c r="BI2740" s="11"/>
      <c r="BJ2740" s="11"/>
      <c r="BK2740" s="11"/>
      <c r="BL2740" s="11"/>
      <c r="BM2740" s="11"/>
      <c r="BN2740" s="11"/>
      <c r="BO2740" s="11"/>
      <c r="BP2740" s="11"/>
      <c r="BQ2740" s="11"/>
      <c r="BR2740" s="16" t="str">
        <v>0- Port Costs</v>
      </c>
      <c r="BV2740" s="16" t="str">
        <v>0- Port Value</v>
      </c>
      <c r="BW2740" s="11"/>
      <c r="BX2740" s="16" t="str">
        <v>0</v>
      </c>
    </row>
    <row r="2741" spans="8:76" hidden="1" outlineLevel="1" x14ac:dyDescent="0.3">
      <c r="H2741" s="16" t="str">
        <v>0 - BM Costs</v>
      </c>
      <c r="L2741" s="16" t="str">
        <v>0 - BM Port</v>
      </c>
      <c r="N2741" s="16" t="str">
        <v>0 - Port Assets</v>
      </c>
      <c r="O2741" s="11"/>
      <c r="P2741" s="11"/>
      <c r="Q2741" s="11"/>
      <c r="R2741" s="11"/>
      <c r="S2741" s="11"/>
      <c r="T2741" s="11"/>
      <c r="U2741" s="11"/>
      <c r="V2741" s="11"/>
      <c r="W2741" s="11"/>
      <c r="X2741" s="11"/>
      <c r="Y2741" s="11"/>
      <c r="Z2741" s="11"/>
      <c r="AA2741" s="11"/>
      <c r="AB2741" s="11"/>
      <c r="AC2741" s="11"/>
      <c r="AD2741" s="11"/>
      <c r="AE2741" s="11"/>
      <c r="AF2741" s="11"/>
      <c r="AG2741" s="11"/>
      <c r="AH2741" s="11"/>
      <c r="AI2741" s="11"/>
      <c r="AJ2741" s="11"/>
      <c r="AK2741" s="11"/>
      <c r="AL2741" s="11"/>
      <c r="AM2741" s="11"/>
      <c r="AN2741" s="11"/>
      <c r="AO2741" s="11"/>
      <c r="AP2741" s="11"/>
      <c r="AQ2741" s="11"/>
      <c r="AR2741" s="11"/>
      <c r="AS2741" s="11"/>
      <c r="AT2741" s="11"/>
      <c r="AU2741" s="11"/>
      <c r="AV2741" s="11"/>
      <c r="AW2741" s="11"/>
      <c r="AX2741" s="11"/>
      <c r="AY2741" s="11"/>
      <c r="AZ2741" s="11"/>
      <c r="BA2741" s="11"/>
      <c r="BB2741" s="11"/>
      <c r="BC2741" s="11"/>
      <c r="BD2741" s="11"/>
      <c r="BE2741" s="11"/>
      <c r="BF2741" s="11"/>
      <c r="BG2741" s="11"/>
      <c r="BH2741" s="11"/>
      <c r="BI2741" s="11"/>
      <c r="BJ2741" s="11"/>
      <c r="BK2741" s="11"/>
      <c r="BL2741" s="11"/>
      <c r="BM2741" s="11"/>
      <c r="BN2741" s="11"/>
      <c r="BO2741" s="11"/>
      <c r="BP2741" s="11"/>
      <c r="BQ2741" s="11"/>
      <c r="BR2741" s="16" t="str">
        <v>0- Port Costs</v>
      </c>
      <c r="BV2741" s="16" t="str">
        <v>0- Port Value</v>
      </c>
      <c r="BW2741" s="11"/>
      <c r="BX2741" s="16" t="str">
        <v>0</v>
      </c>
    </row>
    <row r="2742" spans="8:76" hidden="1" outlineLevel="1" x14ac:dyDescent="0.3">
      <c r="H2742" s="16" t="str">
        <v>0 - BM Costs</v>
      </c>
      <c r="L2742" s="16" t="str">
        <v>0 - BM Port</v>
      </c>
      <c r="N2742" s="16" t="str">
        <v>0 - Port Assets</v>
      </c>
      <c r="O2742" s="11"/>
      <c r="P2742" s="11"/>
      <c r="Q2742" s="11"/>
      <c r="R2742" s="11"/>
      <c r="S2742" s="11"/>
      <c r="T2742" s="11"/>
      <c r="U2742" s="11"/>
      <c r="V2742" s="11"/>
      <c r="W2742" s="11"/>
      <c r="X2742" s="11"/>
      <c r="Y2742" s="11"/>
      <c r="Z2742" s="11"/>
      <c r="AA2742" s="11"/>
      <c r="AB2742" s="11"/>
      <c r="AC2742" s="11"/>
      <c r="AD2742" s="11"/>
      <c r="AE2742" s="11"/>
      <c r="AF2742" s="11"/>
      <c r="AG2742" s="11"/>
      <c r="AH2742" s="11"/>
      <c r="AI2742" s="11"/>
      <c r="AJ2742" s="11"/>
      <c r="AK2742" s="11"/>
      <c r="AL2742" s="11"/>
      <c r="AM2742" s="11"/>
      <c r="AN2742" s="11"/>
      <c r="AO2742" s="11"/>
      <c r="AP2742" s="11"/>
      <c r="AQ2742" s="11"/>
      <c r="AR2742" s="11"/>
      <c r="AS2742" s="11"/>
      <c r="AT2742" s="11"/>
      <c r="AU2742" s="11"/>
      <c r="AV2742" s="11"/>
      <c r="AW2742" s="11"/>
      <c r="AX2742" s="11"/>
      <c r="AY2742" s="11"/>
      <c r="AZ2742" s="11"/>
      <c r="BA2742" s="11"/>
      <c r="BB2742" s="11"/>
      <c r="BC2742" s="11"/>
      <c r="BD2742" s="11"/>
      <c r="BE2742" s="11"/>
      <c r="BF2742" s="11"/>
      <c r="BG2742" s="11"/>
      <c r="BH2742" s="11"/>
      <c r="BI2742" s="11"/>
      <c r="BJ2742" s="11"/>
      <c r="BK2742" s="11"/>
      <c r="BL2742" s="11"/>
      <c r="BM2742" s="11"/>
      <c r="BN2742" s="11"/>
      <c r="BO2742" s="11"/>
      <c r="BP2742" s="11"/>
      <c r="BQ2742" s="11"/>
      <c r="BR2742" s="16" t="str">
        <v>0- Port Costs</v>
      </c>
      <c r="BV2742" s="16" t="str">
        <v>0- Port Value</v>
      </c>
      <c r="BW2742" s="11"/>
      <c r="BX2742" s="16" t="str">
        <v>0</v>
      </c>
    </row>
    <row r="2743" spans="8:76" hidden="1" outlineLevel="1" x14ac:dyDescent="0.3">
      <c r="H2743" s="16" t="str">
        <v>0 - BM Costs</v>
      </c>
      <c r="L2743" s="16" t="str">
        <v>0 - BM Port</v>
      </c>
      <c r="N2743" s="16" t="str">
        <v>0 - Port Assets</v>
      </c>
      <c r="O2743" s="11"/>
      <c r="P2743" s="11"/>
      <c r="Q2743" s="11"/>
      <c r="R2743" s="11"/>
      <c r="S2743" s="11"/>
      <c r="T2743" s="11"/>
      <c r="U2743" s="11"/>
      <c r="V2743" s="11"/>
      <c r="W2743" s="11"/>
      <c r="X2743" s="11"/>
      <c r="Y2743" s="11"/>
      <c r="Z2743" s="11"/>
      <c r="AA2743" s="11"/>
      <c r="AB2743" s="11"/>
      <c r="AC2743" s="11"/>
      <c r="AD2743" s="11"/>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c r="BC2743" s="11"/>
      <c r="BD2743" s="11"/>
      <c r="BE2743" s="11"/>
      <c r="BF2743" s="11"/>
      <c r="BG2743" s="11"/>
      <c r="BH2743" s="11"/>
      <c r="BI2743" s="11"/>
      <c r="BJ2743" s="11"/>
      <c r="BK2743" s="11"/>
      <c r="BL2743" s="11"/>
      <c r="BM2743" s="11"/>
      <c r="BN2743" s="11"/>
      <c r="BO2743" s="11"/>
      <c r="BP2743" s="11"/>
      <c r="BQ2743" s="11"/>
      <c r="BR2743" s="16" t="str">
        <v>0- Port Costs</v>
      </c>
      <c r="BV2743" s="16" t="str">
        <v>0- Port Value</v>
      </c>
      <c r="BW2743" s="11"/>
      <c r="BX2743" s="16" t="str">
        <v>0</v>
      </c>
    </row>
    <row r="2744" spans="8:76" hidden="1" outlineLevel="1" x14ac:dyDescent="0.3">
      <c r="H2744" s="16" t="str">
        <v>0 - BM Costs</v>
      </c>
      <c r="L2744" s="16" t="str">
        <v>0 - BM Port</v>
      </c>
      <c r="N2744" s="16" t="str">
        <v>0 - Port Assets</v>
      </c>
      <c r="O2744" s="11"/>
      <c r="P2744" s="11"/>
      <c r="Q2744" s="11"/>
      <c r="R2744" s="11"/>
      <c r="S2744" s="11"/>
      <c r="T2744" s="11"/>
      <c r="U2744" s="11"/>
      <c r="V2744" s="11"/>
      <c r="W2744" s="11"/>
      <c r="X2744" s="11"/>
      <c r="Y2744" s="11"/>
      <c r="Z2744" s="11"/>
      <c r="AA2744" s="11"/>
      <c r="AB2744" s="11"/>
      <c r="AC2744" s="11"/>
      <c r="AD2744" s="11"/>
      <c r="AE2744" s="11"/>
      <c r="AF2744" s="11"/>
      <c r="AG2744" s="11"/>
      <c r="AH2744" s="11"/>
      <c r="AI2744" s="11"/>
      <c r="AJ2744" s="11"/>
      <c r="AK2744" s="11"/>
      <c r="AL2744" s="11"/>
      <c r="AM2744" s="11"/>
      <c r="AN2744" s="11"/>
      <c r="AO2744" s="11"/>
      <c r="AP2744" s="11"/>
      <c r="AQ2744" s="11"/>
      <c r="AR2744" s="11"/>
      <c r="AS2744" s="11"/>
      <c r="AT2744" s="11"/>
      <c r="AU2744" s="11"/>
      <c r="AV2744" s="11"/>
      <c r="AW2744" s="11"/>
      <c r="AX2744" s="11"/>
      <c r="AY2744" s="11"/>
      <c r="AZ2744" s="11"/>
      <c r="BA2744" s="11"/>
      <c r="BB2744" s="11"/>
      <c r="BC2744" s="11"/>
      <c r="BD2744" s="11"/>
      <c r="BE2744" s="11"/>
      <c r="BF2744" s="11"/>
      <c r="BG2744" s="11"/>
      <c r="BH2744" s="11"/>
      <c r="BI2744" s="11"/>
      <c r="BJ2744" s="11"/>
      <c r="BK2744" s="11"/>
      <c r="BL2744" s="11"/>
      <c r="BM2744" s="11"/>
      <c r="BN2744" s="11"/>
      <c r="BO2744" s="11"/>
      <c r="BP2744" s="11"/>
      <c r="BQ2744" s="11"/>
      <c r="BR2744" s="16" t="str">
        <v>0- Port Costs</v>
      </c>
      <c r="BV2744" s="16" t="str">
        <v>0- Port Value</v>
      </c>
      <c r="BW2744" s="11"/>
      <c r="BX2744" s="16" t="str">
        <v>0</v>
      </c>
    </row>
    <row r="2745" spans="8:76" hidden="1" outlineLevel="1" x14ac:dyDescent="0.3">
      <c r="H2745" s="16" t="str">
        <v>0 - BM Costs</v>
      </c>
      <c r="L2745" s="16" t="str">
        <v>0 - BM Port</v>
      </c>
      <c r="N2745" s="16" t="str">
        <v>0 - Port Assets</v>
      </c>
      <c r="O2745" s="11"/>
      <c r="P2745" s="11"/>
      <c r="Q2745" s="11"/>
      <c r="R2745" s="11"/>
      <c r="S2745" s="11"/>
      <c r="T2745" s="11"/>
      <c r="U2745" s="11"/>
      <c r="V2745" s="11"/>
      <c r="W2745" s="11"/>
      <c r="X2745" s="11"/>
      <c r="Y2745" s="11"/>
      <c r="Z2745" s="11"/>
      <c r="AA2745" s="11"/>
      <c r="AB2745" s="11"/>
      <c r="AC2745" s="11"/>
      <c r="AD2745" s="11"/>
      <c r="AE2745" s="11"/>
      <c r="AF2745" s="11"/>
      <c r="AG2745" s="11"/>
      <c r="AH2745" s="11"/>
      <c r="AI2745" s="11"/>
      <c r="AJ2745" s="11"/>
      <c r="AK2745" s="11"/>
      <c r="AL2745" s="11"/>
      <c r="AM2745" s="11"/>
      <c r="AN2745" s="11"/>
      <c r="AO2745" s="11"/>
      <c r="AP2745" s="11"/>
      <c r="AQ2745" s="11"/>
      <c r="AR2745" s="11"/>
      <c r="AS2745" s="11"/>
      <c r="AT2745" s="11"/>
      <c r="AU2745" s="11"/>
      <c r="AV2745" s="11"/>
      <c r="AW2745" s="11"/>
      <c r="AX2745" s="11"/>
      <c r="AY2745" s="11"/>
      <c r="AZ2745" s="11"/>
      <c r="BA2745" s="11"/>
      <c r="BB2745" s="11"/>
      <c r="BC2745" s="11"/>
      <c r="BD2745" s="11"/>
      <c r="BE2745" s="11"/>
      <c r="BF2745" s="11"/>
      <c r="BG2745" s="11"/>
      <c r="BH2745" s="11"/>
      <c r="BI2745" s="11"/>
      <c r="BJ2745" s="11"/>
      <c r="BK2745" s="11"/>
      <c r="BL2745" s="11"/>
      <c r="BM2745" s="11"/>
      <c r="BN2745" s="11"/>
      <c r="BO2745" s="11"/>
      <c r="BP2745" s="11"/>
      <c r="BQ2745" s="11"/>
      <c r="BR2745" s="16" t="str">
        <v>0- Port Costs</v>
      </c>
      <c r="BV2745" s="16" t="str">
        <v>0- Port Value</v>
      </c>
      <c r="BW2745" s="11"/>
      <c r="BX2745" s="16" t="str">
        <v>0</v>
      </c>
    </row>
    <row r="2746" spans="8:76" hidden="1" outlineLevel="1" x14ac:dyDescent="0.3">
      <c r="H2746" s="16" t="str">
        <v>0 - BM Costs</v>
      </c>
      <c r="L2746" s="16" t="str">
        <v>0 - BM Port</v>
      </c>
      <c r="N2746" s="16" t="str">
        <v>0 - Port Assets</v>
      </c>
      <c r="O2746" s="11"/>
      <c r="P2746" s="11"/>
      <c r="Q2746" s="11"/>
      <c r="R2746" s="11"/>
      <c r="S2746" s="11"/>
      <c r="T2746" s="11"/>
      <c r="U2746" s="11"/>
      <c r="V2746" s="11"/>
      <c r="W2746" s="11"/>
      <c r="X2746" s="11"/>
      <c r="Y2746" s="11"/>
      <c r="Z2746" s="11"/>
      <c r="AA2746" s="11"/>
      <c r="AB2746" s="11"/>
      <c r="AC2746" s="11"/>
      <c r="AD2746" s="11"/>
      <c r="AE2746" s="11"/>
      <c r="AF2746" s="11"/>
      <c r="AG2746" s="11"/>
      <c r="AH2746" s="11"/>
      <c r="AI2746" s="11"/>
      <c r="AJ2746" s="11"/>
      <c r="AK2746" s="11"/>
      <c r="AL2746" s="11"/>
      <c r="AM2746" s="11"/>
      <c r="AN2746" s="11"/>
      <c r="AO2746" s="11"/>
      <c r="AP2746" s="11"/>
      <c r="AQ2746" s="11"/>
      <c r="AR2746" s="11"/>
      <c r="AS2746" s="11"/>
      <c r="AT2746" s="11"/>
      <c r="AU2746" s="11"/>
      <c r="AV2746" s="11"/>
      <c r="AW2746" s="11"/>
      <c r="AX2746" s="11"/>
      <c r="AY2746" s="11"/>
      <c r="AZ2746" s="11"/>
      <c r="BA2746" s="11"/>
      <c r="BB2746" s="11"/>
      <c r="BC2746" s="11"/>
      <c r="BD2746" s="11"/>
      <c r="BE2746" s="11"/>
      <c r="BF2746" s="11"/>
      <c r="BG2746" s="11"/>
      <c r="BH2746" s="11"/>
      <c r="BI2746" s="11"/>
      <c r="BJ2746" s="11"/>
      <c r="BK2746" s="11"/>
      <c r="BL2746" s="11"/>
      <c r="BM2746" s="11"/>
      <c r="BN2746" s="11"/>
      <c r="BO2746" s="11"/>
      <c r="BP2746" s="11"/>
      <c r="BQ2746" s="11"/>
      <c r="BR2746" s="16" t="str">
        <v>0- Port Costs</v>
      </c>
      <c r="BV2746" s="16" t="str">
        <v>0- Port Value</v>
      </c>
      <c r="BW2746" s="11"/>
      <c r="BX2746" s="16" t="str">
        <v>0</v>
      </c>
    </row>
    <row r="2747" spans="8:76" hidden="1" outlineLevel="1" x14ac:dyDescent="0.3">
      <c r="H2747" s="16" t="str">
        <v>0 - BM Costs</v>
      </c>
      <c r="L2747" s="16" t="str">
        <v>0 - BM Port</v>
      </c>
      <c r="N2747" s="16" t="str">
        <v>0 - Port Assets</v>
      </c>
      <c r="O2747" s="11"/>
      <c r="P2747" s="11"/>
      <c r="Q2747" s="11"/>
      <c r="R2747" s="11"/>
      <c r="S2747" s="11"/>
      <c r="T2747" s="11"/>
      <c r="U2747" s="11"/>
      <c r="V2747" s="11"/>
      <c r="W2747" s="11"/>
      <c r="X2747" s="11"/>
      <c r="Y2747" s="11"/>
      <c r="Z2747" s="11"/>
      <c r="AA2747" s="11"/>
      <c r="AB2747" s="11"/>
      <c r="AC2747" s="11"/>
      <c r="AD2747" s="11"/>
      <c r="AE2747" s="11"/>
      <c r="AF2747" s="11"/>
      <c r="AG2747" s="11"/>
      <c r="AH2747" s="11"/>
      <c r="AI2747" s="11"/>
      <c r="AJ2747" s="11"/>
      <c r="AK2747" s="11"/>
      <c r="AL2747" s="11"/>
      <c r="AM2747" s="11"/>
      <c r="AN2747" s="11"/>
      <c r="AO2747" s="11"/>
      <c r="AP2747" s="11"/>
      <c r="AQ2747" s="11"/>
      <c r="AR2747" s="11"/>
      <c r="AS2747" s="11"/>
      <c r="AT2747" s="11"/>
      <c r="AU2747" s="11"/>
      <c r="AV2747" s="11"/>
      <c r="AW2747" s="11"/>
      <c r="AX2747" s="11"/>
      <c r="AY2747" s="11"/>
      <c r="AZ2747" s="11"/>
      <c r="BA2747" s="11"/>
      <c r="BB2747" s="11"/>
      <c r="BC2747" s="11"/>
      <c r="BD2747" s="11"/>
      <c r="BE2747" s="11"/>
      <c r="BF2747" s="11"/>
      <c r="BG2747" s="11"/>
      <c r="BH2747" s="11"/>
      <c r="BI2747" s="11"/>
      <c r="BJ2747" s="11"/>
      <c r="BK2747" s="11"/>
      <c r="BL2747" s="11"/>
      <c r="BM2747" s="11"/>
      <c r="BN2747" s="11"/>
      <c r="BO2747" s="11"/>
      <c r="BP2747" s="11"/>
      <c r="BQ2747" s="11"/>
      <c r="BR2747" s="16" t="str">
        <v>0- Port Costs</v>
      </c>
      <c r="BV2747" s="16" t="str">
        <v>0- Port Value</v>
      </c>
      <c r="BW2747" s="11"/>
      <c r="BX2747" s="16" t="str">
        <v>0</v>
      </c>
    </row>
    <row r="2748" spans="8:76" hidden="1" outlineLevel="1" x14ac:dyDescent="0.3">
      <c r="H2748" s="16" t="str">
        <v>0 - BM Costs</v>
      </c>
      <c r="L2748" s="16" t="str">
        <v>0 - BM Port</v>
      </c>
      <c r="N2748" s="16" t="str">
        <v>0 - Port Assets</v>
      </c>
      <c r="O2748" s="11"/>
      <c r="P2748" s="11"/>
      <c r="Q2748" s="11"/>
      <c r="R2748" s="11"/>
      <c r="S2748" s="11"/>
      <c r="T2748" s="11"/>
      <c r="U2748" s="11"/>
      <c r="V2748" s="11"/>
      <c r="W2748" s="11"/>
      <c r="X2748" s="11"/>
      <c r="Y2748" s="11"/>
      <c r="Z2748" s="11"/>
      <c r="AA2748" s="11"/>
      <c r="AB2748" s="11"/>
      <c r="AC2748" s="11"/>
      <c r="AD2748" s="11"/>
      <c r="AE2748" s="11"/>
      <c r="AF2748" s="11"/>
      <c r="AG2748" s="11"/>
      <c r="AH2748" s="11"/>
      <c r="AI2748" s="11"/>
      <c r="AJ2748" s="11"/>
      <c r="AK2748" s="11"/>
      <c r="AL2748" s="11"/>
      <c r="AM2748" s="11"/>
      <c r="AN2748" s="11"/>
      <c r="AO2748" s="11"/>
      <c r="AP2748" s="11"/>
      <c r="AQ2748" s="11"/>
      <c r="AR2748" s="11"/>
      <c r="AS2748" s="11"/>
      <c r="AT2748" s="11"/>
      <c r="AU2748" s="11"/>
      <c r="AV2748" s="11"/>
      <c r="AW2748" s="11"/>
      <c r="AX2748" s="11"/>
      <c r="AY2748" s="11"/>
      <c r="AZ2748" s="11"/>
      <c r="BA2748" s="11"/>
      <c r="BB2748" s="11"/>
      <c r="BC2748" s="11"/>
      <c r="BD2748" s="11"/>
      <c r="BE2748" s="11"/>
      <c r="BF2748" s="11"/>
      <c r="BG2748" s="11"/>
      <c r="BH2748" s="11"/>
      <c r="BI2748" s="11"/>
      <c r="BJ2748" s="11"/>
      <c r="BK2748" s="11"/>
      <c r="BL2748" s="11"/>
      <c r="BM2748" s="11"/>
      <c r="BN2748" s="11"/>
      <c r="BO2748" s="11"/>
      <c r="BP2748" s="11"/>
      <c r="BQ2748" s="11"/>
      <c r="BR2748" s="16" t="str">
        <v>0- Port Costs</v>
      </c>
      <c r="BV2748" s="16" t="str">
        <v>0- Port Value</v>
      </c>
      <c r="BW2748" s="11"/>
      <c r="BX2748" s="16" t="str">
        <v>0</v>
      </c>
    </row>
    <row r="2749" spans="8:76" hidden="1" outlineLevel="1" x14ac:dyDescent="0.3">
      <c r="H2749" s="16" t="str">
        <v>0 - BM Costs</v>
      </c>
      <c r="L2749" s="16" t="str">
        <v>0 - BM Port</v>
      </c>
      <c r="N2749" s="16" t="str">
        <v>0 - Port Assets</v>
      </c>
      <c r="O2749" s="11"/>
      <c r="P2749" s="11"/>
      <c r="Q2749" s="11"/>
      <c r="R2749" s="11"/>
      <c r="S2749" s="11"/>
      <c r="T2749" s="11"/>
      <c r="U2749" s="11"/>
      <c r="V2749" s="11"/>
      <c r="W2749" s="11"/>
      <c r="X2749" s="11"/>
      <c r="Y2749" s="11"/>
      <c r="Z2749" s="11"/>
      <c r="AA2749" s="11"/>
      <c r="AB2749" s="11"/>
      <c r="AC2749" s="11"/>
      <c r="AD2749" s="11"/>
      <c r="AE2749" s="11"/>
      <c r="AF2749" s="11"/>
      <c r="AG2749" s="11"/>
      <c r="AH2749" s="11"/>
      <c r="AI2749" s="11"/>
      <c r="AJ2749" s="11"/>
      <c r="AK2749" s="11"/>
      <c r="AL2749" s="11"/>
      <c r="AM2749" s="11"/>
      <c r="AN2749" s="11"/>
      <c r="AO2749" s="11"/>
      <c r="AP2749" s="11"/>
      <c r="AQ2749" s="11"/>
      <c r="AR2749" s="11"/>
      <c r="AS2749" s="11"/>
      <c r="AT2749" s="11"/>
      <c r="AU2749" s="11"/>
      <c r="AV2749" s="11"/>
      <c r="AW2749" s="11"/>
      <c r="AX2749" s="11"/>
      <c r="AY2749" s="11"/>
      <c r="AZ2749" s="11"/>
      <c r="BA2749" s="11"/>
      <c r="BB2749" s="11"/>
      <c r="BC2749" s="11"/>
      <c r="BD2749" s="11"/>
      <c r="BE2749" s="11"/>
      <c r="BF2749" s="11"/>
      <c r="BG2749" s="11"/>
      <c r="BH2749" s="11"/>
      <c r="BI2749" s="11"/>
      <c r="BJ2749" s="11"/>
      <c r="BK2749" s="11"/>
      <c r="BL2749" s="11"/>
      <c r="BM2749" s="11"/>
      <c r="BN2749" s="11"/>
      <c r="BO2749" s="11"/>
      <c r="BP2749" s="11"/>
      <c r="BQ2749" s="11"/>
      <c r="BR2749" s="16" t="str">
        <v>0- Port Costs</v>
      </c>
      <c r="BV2749" s="16" t="str">
        <v>0- Port Value</v>
      </c>
      <c r="BW2749" s="11"/>
      <c r="BX2749" s="16" t="str">
        <v>0</v>
      </c>
    </row>
    <row r="2750" spans="8:76" hidden="1" outlineLevel="1" x14ac:dyDescent="0.3">
      <c r="H2750" s="16" t="str">
        <v>0 - BM Costs</v>
      </c>
      <c r="L2750" s="16" t="str">
        <v>0 - BM Port</v>
      </c>
      <c r="N2750" s="16" t="str">
        <v>0 - Port Assets</v>
      </c>
      <c r="O2750" s="11"/>
      <c r="P2750" s="11"/>
      <c r="Q2750" s="11"/>
      <c r="R2750" s="11"/>
      <c r="S2750" s="11"/>
      <c r="T2750" s="11"/>
      <c r="U2750" s="11"/>
      <c r="V2750" s="11"/>
      <c r="W2750" s="11"/>
      <c r="X2750" s="11"/>
      <c r="Y2750" s="11"/>
      <c r="Z2750" s="11"/>
      <c r="AA2750" s="11"/>
      <c r="AB2750" s="11"/>
      <c r="AC2750" s="11"/>
      <c r="AD2750" s="11"/>
      <c r="AE2750" s="11"/>
      <c r="AF2750" s="11"/>
      <c r="AG2750" s="11"/>
      <c r="AH2750" s="11"/>
      <c r="AI2750" s="11"/>
      <c r="AJ2750" s="11"/>
      <c r="AK2750" s="11"/>
      <c r="AL2750" s="11"/>
      <c r="AM2750" s="11"/>
      <c r="AN2750" s="11"/>
      <c r="AO2750" s="11"/>
      <c r="AP2750" s="11"/>
      <c r="AQ2750" s="11"/>
      <c r="AR2750" s="11"/>
      <c r="AS2750" s="11"/>
      <c r="AT2750" s="11"/>
      <c r="AU2750" s="11"/>
      <c r="AV2750" s="11"/>
      <c r="AW2750" s="11"/>
      <c r="AX2750" s="11"/>
      <c r="AY2750" s="11"/>
      <c r="AZ2750" s="11"/>
      <c r="BA2750" s="11"/>
      <c r="BB2750" s="11"/>
      <c r="BC2750" s="11"/>
      <c r="BD2750" s="11"/>
      <c r="BE2750" s="11"/>
      <c r="BF2750" s="11"/>
      <c r="BG2750" s="11"/>
      <c r="BH2750" s="11"/>
      <c r="BI2750" s="11"/>
      <c r="BJ2750" s="11"/>
      <c r="BK2750" s="11"/>
      <c r="BL2750" s="11"/>
      <c r="BM2750" s="11"/>
      <c r="BN2750" s="11"/>
      <c r="BO2750" s="11"/>
      <c r="BP2750" s="11"/>
      <c r="BQ2750" s="11"/>
      <c r="BR2750" s="16" t="str">
        <v>0- Port Costs</v>
      </c>
      <c r="BV2750" s="16" t="str">
        <v>0- Port Value</v>
      </c>
      <c r="BW2750" s="11"/>
      <c r="BX2750" s="16" t="str">
        <v>0</v>
      </c>
    </row>
    <row r="2751" spans="8:76" hidden="1" outlineLevel="1" x14ac:dyDescent="0.3">
      <c r="H2751" s="16" t="str">
        <v>0 - BM Costs</v>
      </c>
      <c r="L2751" s="16" t="str">
        <v>0 - BM Port</v>
      </c>
      <c r="N2751" s="16" t="str">
        <v>0 - Port Assets</v>
      </c>
      <c r="O2751" s="11"/>
      <c r="P2751" s="11"/>
      <c r="Q2751" s="11"/>
      <c r="R2751" s="11"/>
      <c r="S2751" s="11"/>
      <c r="T2751" s="11"/>
      <c r="U2751" s="11"/>
      <c r="V2751" s="11"/>
      <c r="W2751" s="11"/>
      <c r="X2751" s="11"/>
      <c r="Y2751" s="11"/>
      <c r="Z2751" s="11"/>
      <c r="AA2751" s="11"/>
      <c r="AB2751" s="11"/>
      <c r="AC2751" s="11"/>
      <c r="AD2751" s="11"/>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c r="AY2751" s="11"/>
      <c r="AZ2751" s="11"/>
      <c r="BA2751" s="11"/>
      <c r="BB2751" s="11"/>
      <c r="BC2751" s="11"/>
      <c r="BD2751" s="11"/>
      <c r="BE2751" s="11"/>
      <c r="BF2751" s="11"/>
      <c r="BG2751" s="11"/>
      <c r="BH2751" s="11"/>
      <c r="BI2751" s="11"/>
      <c r="BJ2751" s="11"/>
      <c r="BK2751" s="11"/>
      <c r="BL2751" s="11"/>
      <c r="BM2751" s="11"/>
      <c r="BN2751" s="11"/>
      <c r="BO2751" s="11"/>
      <c r="BP2751" s="11"/>
      <c r="BQ2751" s="11"/>
      <c r="BR2751" s="16" t="str">
        <v>0- Port Costs</v>
      </c>
      <c r="BV2751" s="16" t="str">
        <v>0- Port Value</v>
      </c>
      <c r="BW2751" s="11"/>
      <c r="BX2751" s="16" t="str">
        <v>0</v>
      </c>
    </row>
    <row r="2752" spans="8:76" hidden="1" outlineLevel="1" x14ac:dyDescent="0.3">
      <c r="H2752" s="16" t="str">
        <v>0 - BM Costs</v>
      </c>
      <c r="L2752" s="16" t="str">
        <v>0 - BM Port</v>
      </c>
      <c r="N2752" s="16" t="str">
        <v>0 - Port Assets</v>
      </c>
      <c r="O2752" s="11"/>
      <c r="P2752" s="11"/>
      <c r="Q2752" s="11"/>
      <c r="R2752" s="11"/>
      <c r="S2752" s="11"/>
      <c r="T2752" s="11"/>
      <c r="U2752" s="11"/>
      <c r="V2752" s="11"/>
      <c r="W2752" s="11"/>
      <c r="X2752" s="11"/>
      <c r="Y2752" s="11"/>
      <c r="Z2752" s="11"/>
      <c r="AA2752" s="11"/>
      <c r="AB2752" s="11"/>
      <c r="AC2752" s="11"/>
      <c r="AD2752" s="11"/>
      <c r="AE2752" s="11"/>
      <c r="AF2752" s="11"/>
      <c r="AG2752" s="11"/>
      <c r="AH2752" s="11"/>
      <c r="AI2752" s="11"/>
      <c r="AJ2752" s="11"/>
      <c r="AK2752" s="11"/>
      <c r="AL2752" s="11"/>
      <c r="AM2752" s="11"/>
      <c r="AN2752" s="11"/>
      <c r="AO2752" s="11"/>
      <c r="AP2752" s="11"/>
      <c r="AQ2752" s="11"/>
      <c r="AR2752" s="11"/>
      <c r="AS2752" s="11"/>
      <c r="AT2752" s="11"/>
      <c r="AU2752" s="11"/>
      <c r="AV2752" s="11"/>
      <c r="AW2752" s="11"/>
      <c r="AX2752" s="11"/>
      <c r="AY2752" s="11"/>
      <c r="AZ2752" s="11"/>
      <c r="BA2752" s="11"/>
      <c r="BB2752" s="11"/>
      <c r="BC2752" s="11"/>
      <c r="BD2752" s="11"/>
      <c r="BE2752" s="11"/>
      <c r="BF2752" s="11"/>
      <c r="BG2752" s="11"/>
      <c r="BH2752" s="11"/>
      <c r="BI2752" s="11"/>
      <c r="BJ2752" s="11"/>
      <c r="BK2752" s="11"/>
      <c r="BL2752" s="11"/>
      <c r="BM2752" s="11"/>
      <c r="BN2752" s="11"/>
      <c r="BO2752" s="11"/>
      <c r="BP2752" s="11"/>
      <c r="BQ2752" s="11"/>
      <c r="BR2752" s="16" t="str">
        <v>0- Port Costs</v>
      </c>
      <c r="BV2752" s="16" t="str">
        <v>0- Port Value</v>
      </c>
      <c r="BW2752" s="11"/>
      <c r="BX2752" s="16" t="str">
        <v>0</v>
      </c>
    </row>
    <row r="2753" spans="8:76" hidden="1" outlineLevel="1" x14ac:dyDescent="0.3">
      <c r="H2753" s="16" t="str">
        <v>0 - BM Costs</v>
      </c>
      <c r="L2753" s="16" t="str">
        <v>0 - BM Port</v>
      </c>
      <c r="N2753" s="16" t="str">
        <v>0 - Port Assets</v>
      </c>
      <c r="O2753" s="11"/>
      <c r="P2753" s="11"/>
      <c r="Q2753" s="11"/>
      <c r="R2753" s="11"/>
      <c r="S2753" s="11"/>
      <c r="T2753" s="11"/>
      <c r="U2753" s="11"/>
      <c r="V2753" s="11"/>
      <c r="W2753" s="11"/>
      <c r="X2753" s="11"/>
      <c r="Y2753" s="11"/>
      <c r="Z2753" s="11"/>
      <c r="AA2753" s="11"/>
      <c r="AB2753" s="11"/>
      <c r="AC2753" s="11"/>
      <c r="AD2753" s="11"/>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c r="BC2753" s="11"/>
      <c r="BD2753" s="11"/>
      <c r="BE2753" s="11"/>
      <c r="BF2753" s="11"/>
      <c r="BG2753" s="11"/>
      <c r="BH2753" s="11"/>
      <c r="BI2753" s="11"/>
      <c r="BJ2753" s="11"/>
      <c r="BK2753" s="11"/>
      <c r="BL2753" s="11"/>
      <c r="BM2753" s="11"/>
      <c r="BN2753" s="11"/>
      <c r="BO2753" s="11"/>
      <c r="BP2753" s="11"/>
      <c r="BQ2753" s="11"/>
      <c r="BR2753" s="16" t="str">
        <v>0- Port Costs</v>
      </c>
      <c r="BV2753" s="16" t="str">
        <v>0- Port Value</v>
      </c>
      <c r="BW2753" s="11"/>
      <c r="BX2753" s="16" t="str">
        <v>0</v>
      </c>
    </row>
    <row r="2754" spans="8:76" hidden="1" outlineLevel="1" x14ac:dyDescent="0.3">
      <c r="H2754" s="16" t="str">
        <v>0 - BM Costs</v>
      </c>
      <c r="L2754" s="16" t="str">
        <v>0 - BM Port</v>
      </c>
      <c r="N2754" s="16" t="str">
        <v>0 - Port Assets</v>
      </c>
      <c r="O2754" s="11"/>
      <c r="P2754" s="11"/>
      <c r="Q2754" s="11"/>
      <c r="R2754" s="11"/>
      <c r="S2754" s="11"/>
      <c r="T2754" s="11"/>
      <c r="U2754" s="11"/>
      <c r="V2754" s="11"/>
      <c r="W2754" s="11"/>
      <c r="X2754" s="11"/>
      <c r="Y2754" s="11"/>
      <c r="Z2754" s="11"/>
      <c r="AA2754" s="11"/>
      <c r="AB2754" s="11"/>
      <c r="AC2754" s="11"/>
      <c r="AD2754" s="11"/>
      <c r="AE2754" s="11"/>
      <c r="AF2754" s="11"/>
      <c r="AG2754" s="11"/>
      <c r="AH2754" s="11"/>
      <c r="AI2754" s="11"/>
      <c r="AJ2754" s="11"/>
      <c r="AK2754" s="11"/>
      <c r="AL2754" s="11"/>
      <c r="AM2754" s="11"/>
      <c r="AN2754" s="11"/>
      <c r="AO2754" s="11"/>
      <c r="AP2754" s="11"/>
      <c r="AQ2754" s="11"/>
      <c r="AR2754" s="11"/>
      <c r="AS2754" s="11"/>
      <c r="AT2754" s="11"/>
      <c r="AU2754" s="11"/>
      <c r="AV2754" s="11"/>
      <c r="AW2754" s="11"/>
      <c r="AX2754" s="11"/>
      <c r="AY2754" s="11"/>
      <c r="AZ2754" s="11"/>
      <c r="BA2754" s="11"/>
      <c r="BB2754" s="11"/>
      <c r="BC2754" s="11"/>
      <c r="BD2754" s="11"/>
      <c r="BE2754" s="11"/>
      <c r="BF2754" s="11"/>
      <c r="BG2754" s="11"/>
      <c r="BH2754" s="11"/>
      <c r="BI2754" s="11"/>
      <c r="BJ2754" s="11"/>
      <c r="BK2754" s="11"/>
      <c r="BL2754" s="11"/>
      <c r="BM2754" s="11"/>
      <c r="BN2754" s="11"/>
      <c r="BO2754" s="11"/>
      <c r="BP2754" s="11"/>
      <c r="BQ2754" s="11"/>
      <c r="BR2754" s="16" t="str">
        <v>0- Port Costs</v>
      </c>
      <c r="BV2754" s="16" t="str">
        <v>0- Port Value</v>
      </c>
      <c r="BW2754" s="11"/>
      <c r="BX2754" s="16" t="str">
        <v>0</v>
      </c>
    </row>
    <row r="2755" spans="8:76" hidden="1" outlineLevel="1" x14ac:dyDescent="0.3">
      <c r="H2755" s="16" t="str">
        <v>0 - BM Costs</v>
      </c>
      <c r="L2755" s="16" t="str">
        <v>0 - BM Port</v>
      </c>
      <c r="N2755" s="16" t="str">
        <v>0 - Port Assets</v>
      </c>
      <c r="O2755" s="11"/>
      <c r="P2755" s="11"/>
      <c r="Q2755" s="11"/>
      <c r="R2755" s="11"/>
      <c r="S2755" s="11"/>
      <c r="T2755" s="11"/>
      <c r="U2755" s="11"/>
      <c r="V2755" s="11"/>
      <c r="W2755" s="11"/>
      <c r="X2755" s="11"/>
      <c r="Y2755" s="11"/>
      <c r="Z2755" s="11"/>
      <c r="AA2755" s="11"/>
      <c r="AB2755" s="11"/>
      <c r="AC2755" s="11"/>
      <c r="AD2755" s="11"/>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c r="BC2755" s="11"/>
      <c r="BD2755" s="11"/>
      <c r="BE2755" s="11"/>
      <c r="BF2755" s="11"/>
      <c r="BG2755" s="11"/>
      <c r="BH2755" s="11"/>
      <c r="BI2755" s="11"/>
      <c r="BJ2755" s="11"/>
      <c r="BK2755" s="11"/>
      <c r="BL2755" s="11"/>
      <c r="BM2755" s="11"/>
      <c r="BN2755" s="11"/>
      <c r="BO2755" s="11"/>
      <c r="BP2755" s="11"/>
      <c r="BQ2755" s="11"/>
      <c r="BR2755" s="16" t="str">
        <v>0- Port Costs</v>
      </c>
      <c r="BV2755" s="16" t="str">
        <v>0- Port Value</v>
      </c>
      <c r="BW2755" s="11"/>
      <c r="BX2755" s="16" t="str">
        <v>0</v>
      </c>
    </row>
    <row r="2756" spans="8:76" hidden="1" outlineLevel="1" x14ac:dyDescent="0.3">
      <c r="H2756" s="16" t="str">
        <v>0 - BM Costs</v>
      </c>
      <c r="L2756" s="16" t="str">
        <v>0 - BM Port</v>
      </c>
      <c r="N2756" s="16" t="str">
        <v>0 - Port Assets</v>
      </c>
      <c r="O2756" s="11"/>
      <c r="P2756" s="11"/>
      <c r="Q2756" s="11"/>
      <c r="R2756" s="11"/>
      <c r="S2756" s="11"/>
      <c r="T2756" s="11"/>
      <c r="U2756" s="11"/>
      <c r="V2756" s="11"/>
      <c r="W2756" s="11"/>
      <c r="X2756" s="11"/>
      <c r="Y2756" s="11"/>
      <c r="Z2756" s="11"/>
      <c r="AA2756" s="11"/>
      <c r="AB2756" s="11"/>
      <c r="AC2756" s="11"/>
      <c r="AD2756" s="11"/>
      <c r="AE2756" s="11"/>
      <c r="AF2756" s="11"/>
      <c r="AG2756" s="11"/>
      <c r="AH2756" s="11"/>
      <c r="AI2756" s="11"/>
      <c r="AJ2756" s="11"/>
      <c r="AK2756" s="11"/>
      <c r="AL2756" s="11"/>
      <c r="AM2756" s="11"/>
      <c r="AN2756" s="11"/>
      <c r="AO2756" s="11"/>
      <c r="AP2756" s="11"/>
      <c r="AQ2756" s="11"/>
      <c r="AR2756" s="11"/>
      <c r="AS2756" s="11"/>
      <c r="AT2756" s="11"/>
      <c r="AU2756" s="11"/>
      <c r="AV2756" s="11"/>
      <c r="AW2756" s="11"/>
      <c r="AX2756" s="11"/>
      <c r="AY2756" s="11"/>
      <c r="AZ2756" s="11"/>
      <c r="BA2756" s="11"/>
      <c r="BB2756" s="11"/>
      <c r="BC2756" s="11"/>
      <c r="BD2756" s="11"/>
      <c r="BE2756" s="11"/>
      <c r="BF2756" s="11"/>
      <c r="BG2756" s="11"/>
      <c r="BH2756" s="11"/>
      <c r="BI2756" s="11"/>
      <c r="BJ2756" s="11"/>
      <c r="BK2756" s="11"/>
      <c r="BL2756" s="11"/>
      <c r="BM2756" s="11"/>
      <c r="BN2756" s="11"/>
      <c r="BO2756" s="11"/>
      <c r="BP2756" s="11"/>
      <c r="BQ2756" s="11"/>
      <c r="BR2756" s="16" t="str">
        <v>0- Port Costs</v>
      </c>
      <c r="BV2756" s="16" t="str">
        <v>0- Port Value</v>
      </c>
      <c r="BW2756" s="11"/>
      <c r="BX2756" s="16" t="str">
        <v>0</v>
      </c>
    </row>
    <row r="2757" spans="8:76" hidden="1" outlineLevel="1" x14ac:dyDescent="0.3">
      <c r="H2757" s="16" t="str">
        <v>0 - BM Costs</v>
      </c>
      <c r="L2757" s="16" t="str">
        <v>0 - BM Port</v>
      </c>
      <c r="N2757" s="16" t="str">
        <v>0 - Port Assets</v>
      </c>
      <c r="O2757" s="11"/>
      <c r="P2757" s="11"/>
      <c r="Q2757" s="11"/>
      <c r="R2757" s="11"/>
      <c r="S2757" s="11"/>
      <c r="T2757" s="11"/>
      <c r="U2757" s="11"/>
      <c r="V2757" s="11"/>
      <c r="W2757" s="11"/>
      <c r="X2757" s="11"/>
      <c r="Y2757" s="11"/>
      <c r="Z2757" s="11"/>
      <c r="AA2757" s="11"/>
      <c r="AB2757" s="11"/>
      <c r="AC2757" s="11"/>
      <c r="AD2757" s="11"/>
      <c r="AE2757" s="11"/>
      <c r="AF2757" s="11"/>
      <c r="AG2757" s="11"/>
      <c r="AH2757" s="11"/>
      <c r="AI2757" s="11"/>
      <c r="AJ2757" s="11"/>
      <c r="AK2757" s="11"/>
      <c r="AL2757" s="11"/>
      <c r="AM2757" s="11"/>
      <c r="AN2757" s="11"/>
      <c r="AO2757" s="11"/>
      <c r="AP2757" s="11"/>
      <c r="AQ2757" s="11"/>
      <c r="AR2757" s="11"/>
      <c r="AS2757" s="11"/>
      <c r="AT2757" s="11"/>
      <c r="AU2757" s="11"/>
      <c r="AV2757" s="11"/>
      <c r="AW2757" s="11"/>
      <c r="AX2757" s="11"/>
      <c r="AY2757" s="11"/>
      <c r="AZ2757" s="11"/>
      <c r="BA2757" s="11"/>
      <c r="BB2757" s="11"/>
      <c r="BC2757" s="11"/>
      <c r="BD2757" s="11"/>
      <c r="BE2757" s="11"/>
      <c r="BF2757" s="11"/>
      <c r="BG2757" s="11"/>
      <c r="BH2757" s="11"/>
      <c r="BI2757" s="11"/>
      <c r="BJ2757" s="11"/>
      <c r="BK2757" s="11"/>
      <c r="BL2757" s="11"/>
      <c r="BM2757" s="11"/>
      <c r="BN2757" s="11"/>
      <c r="BO2757" s="11"/>
      <c r="BP2757" s="11"/>
      <c r="BQ2757" s="11"/>
      <c r="BR2757" s="16" t="str">
        <v>0- Port Costs</v>
      </c>
      <c r="BV2757" s="16" t="str">
        <v>0- Port Value</v>
      </c>
      <c r="BW2757" s="11"/>
      <c r="BX2757" s="16" t="str">
        <v>0</v>
      </c>
    </row>
    <row r="2758" spans="8:76" hidden="1" outlineLevel="1" x14ac:dyDescent="0.3">
      <c r="H2758" s="16" t="str">
        <v>0 - BM Costs</v>
      </c>
      <c r="L2758" s="16" t="str">
        <v>0 - BM Port</v>
      </c>
      <c r="N2758" s="16" t="str">
        <v>0 - Port Assets</v>
      </c>
      <c r="O2758" s="11"/>
      <c r="P2758" s="11"/>
      <c r="Q2758" s="11"/>
      <c r="R2758" s="11"/>
      <c r="S2758" s="11"/>
      <c r="T2758" s="11"/>
      <c r="U2758" s="11"/>
      <c r="V2758" s="11"/>
      <c r="W2758" s="11"/>
      <c r="X2758" s="11"/>
      <c r="Y2758" s="11"/>
      <c r="Z2758" s="11"/>
      <c r="AA2758" s="11"/>
      <c r="AB2758" s="11"/>
      <c r="AC2758" s="11"/>
      <c r="AD2758" s="11"/>
      <c r="AE2758" s="11"/>
      <c r="AF2758" s="11"/>
      <c r="AG2758" s="11"/>
      <c r="AH2758" s="11"/>
      <c r="AI2758" s="11"/>
      <c r="AJ2758" s="11"/>
      <c r="AK2758" s="11"/>
      <c r="AL2758" s="11"/>
      <c r="AM2758" s="11"/>
      <c r="AN2758" s="11"/>
      <c r="AO2758" s="11"/>
      <c r="AP2758" s="11"/>
      <c r="AQ2758" s="11"/>
      <c r="AR2758" s="11"/>
      <c r="AS2758" s="11"/>
      <c r="AT2758" s="11"/>
      <c r="AU2758" s="11"/>
      <c r="AV2758" s="11"/>
      <c r="AW2758" s="11"/>
      <c r="AX2758" s="11"/>
      <c r="AY2758" s="11"/>
      <c r="AZ2758" s="11"/>
      <c r="BA2758" s="11"/>
      <c r="BB2758" s="11"/>
      <c r="BC2758" s="11"/>
      <c r="BD2758" s="11"/>
      <c r="BE2758" s="11"/>
      <c r="BF2758" s="11"/>
      <c r="BG2758" s="11"/>
      <c r="BH2758" s="11"/>
      <c r="BI2758" s="11"/>
      <c r="BJ2758" s="11"/>
      <c r="BK2758" s="11"/>
      <c r="BL2758" s="11"/>
      <c r="BM2758" s="11"/>
      <c r="BN2758" s="11"/>
      <c r="BO2758" s="11"/>
      <c r="BP2758" s="11"/>
      <c r="BQ2758" s="11"/>
      <c r="BR2758" s="16" t="str">
        <v>0- Port Costs</v>
      </c>
      <c r="BV2758" s="16" t="str">
        <v>0- Port Value</v>
      </c>
      <c r="BW2758" s="11"/>
      <c r="BX2758" s="16" t="str">
        <v>0</v>
      </c>
    </row>
    <row r="2759" spans="8:76" hidden="1" outlineLevel="1" x14ac:dyDescent="0.3">
      <c r="H2759" s="16" t="str">
        <v>0 - BM Costs</v>
      </c>
      <c r="L2759" s="16" t="str">
        <v>0 - BM Port</v>
      </c>
      <c r="N2759" s="16" t="str">
        <v>0 - Port Assets</v>
      </c>
      <c r="O2759" s="11"/>
      <c r="P2759" s="11"/>
      <c r="Q2759" s="11"/>
      <c r="R2759" s="11"/>
      <c r="S2759" s="11"/>
      <c r="T2759" s="11"/>
      <c r="U2759" s="11"/>
      <c r="V2759" s="11"/>
      <c r="W2759" s="11"/>
      <c r="X2759" s="11"/>
      <c r="Y2759" s="11"/>
      <c r="Z2759" s="11"/>
      <c r="AA2759" s="11"/>
      <c r="AB2759" s="11"/>
      <c r="AC2759" s="11"/>
      <c r="AD2759" s="11"/>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c r="BC2759" s="11"/>
      <c r="BD2759" s="11"/>
      <c r="BE2759" s="11"/>
      <c r="BF2759" s="11"/>
      <c r="BG2759" s="11"/>
      <c r="BH2759" s="11"/>
      <c r="BI2759" s="11"/>
      <c r="BJ2759" s="11"/>
      <c r="BK2759" s="11"/>
      <c r="BL2759" s="11"/>
      <c r="BM2759" s="11"/>
      <c r="BN2759" s="11"/>
      <c r="BO2759" s="11"/>
      <c r="BP2759" s="11"/>
      <c r="BQ2759" s="11"/>
      <c r="BR2759" s="16" t="str">
        <v>0- Port Costs</v>
      </c>
      <c r="BV2759" s="16" t="str">
        <v>0- Port Value</v>
      </c>
      <c r="BW2759" s="11"/>
      <c r="BX2759" s="16" t="str">
        <v>0</v>
      </c>
    </row>
    <row r="2760" spans="8:76" hidden="1" outlineLevel="1" x14ac:dyDescent="0.3">
      <c r="H2760" s="16" t="str">
        <v>0 - BM Costs</v>
      </c>
      <c r="L2760" s="16" t="str">
        <v>0 - BM Port</v>
      </c>
      <c r="N2760" s="16" t="str">
        <v>0 - Port Assets</v>
      </c>
      <c r="O2760" s="11"/>
      <c r="P2760" s="11"/>
      <c r="Q2760" s="11"/>
      <c r="R2760" s="11"/>
      <c r="S2760" s="11"/>
      <c r="T2760" s="11"/>
      <c r="U2760" s="11"/>
      <c r="V2760" s="11"/>
      <c r="W2760" s="11"/>
      <c r="X2760" s="11"/>
      <c r="Y2760" s="11"/>
      <c r="Z2760" s="11"/>
      <c r="AA2760" s="11"/>
      <c r="AB2760" s="11"/>
      <c r="AC2760" s="11"/>
      <c r="AD2760" s="11"/>
      <c r="AE2760" s="11"/>
      <c r="AF2760" s="11"/>
      <c r="AG2760" s="11"/>
      <c r="AH2760" s="11"/>
      <c r="AI2760" s="11"/>
      <c r="AJ2760" s="11"/>
      <c r="AK2760" s="11"/>
      <c r="AL2760" s="11"/>
      <c r="AM2760" s="11"/>
      <c r="AN2760" s="11"/>
      <c r="AO2760" s="11"/>
      <c r="AP2760" s="11"/>
      <c r="AQ2760" s="11"/>
      <c r="AR2760" s="11"/>
      <c r="AS2760" s="11"/>
      <c r="AT2760" s="11"/>
      <c r="AU2760" s="11"/>
      <c r="AV2760" s="11"/>
      <c r="AW2760" s="11"/>
      <c r="AX2760" s="11"/>
      <c r="AY2760" s="11"/>
      <c r="AZ2760" s="11"/>
      <c r="BA2760" s="11"/>
      <c r="BB2760" s="11"/>
      <c r="BC2760" s="11"/>
      <c r="BD2760" s="11"/>
      <c r="BE2760" s="11"/>
      <c r="BF2760" s="11"/>
      <c r="BG2760" s="11"/>
      <c r="BH2760" s="11"/>
      <c r="BI2760" s="11"/>
      <c r="BJ2760" s="11"/>
      <c r="BK2760" s="11"/>
      <c r="BL2760" s="11"/>
      <c r="BM2760" s="11"/>
      <c r="BN2760" s="11"/>
      <c r="BO2760" s="11"/>
      <c r="BP2760" s="11"/>
      <c r="BQ2760" s="11"/>
      <c r="BR2760" s="16" t="str">
        <v>0- Port Costs</v>
      </c>
      <c r="BV2760" s="16" t="str">
        <v>0- Port Value</v>
      </c>
      <c r="BW2760" s="11"/>
      <c r="BX2760" s="16" t="str">
        <v>0</v>
      </c>
    </row>
    <row r="2761" spans="8:76" hidden="1" outlineLevel="1" x14ac:dyDescent="0.3">
      <c r="H2761" s="16" t="str">
        <v>0 - BM Costs</v>
      </c>
      <c r="L2761" s="16" t="str">
        <v>0 - BM Port</v>
      </c>
      <c r="N2761" s="16" t="str">
        <v>0 - Port Assets</v>
      </c>
      <c r="O2761" s="11"/>
      <c r="P2761" s="11"/>
      <c r="Q2761" s="11"/>
      <c r="R2761" s="11"/>
      <c r="S2761" s="11"/>
      <c r="T2761" s="11"/>
      <c r="U2761" s="11"/>
      <c r="V2761" s="11"/>
      <c r="W2761" s="11"/>
      <c r="X2761" s="11"/>
      <c r="Y2761" s="11"/>
      <c r="Z2761" s="11"/>
      <c r="AA2761" s="11"/>
      <c r="AB2761" s="11"/>
      <c r="AC2761" s="11"/>
      <c r="AD2761" s="11"/>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c r="BC2761" s="11"/>
      <c r="BD2761" s="11"/>
      <c r="BE2761" s="11"/>
      <c r="BF2761" s="11"/>
      <c r="BG2761" s="11"/>
      <c r="BH2761" s="11"/>
      <c r="BI2761" s="11"/>
      <c r="BJ2761" s="11"/>
      <c r="BK2761" s="11"/>
      <c r="BL2761" s="11"/>
      <c r="BM2761" s="11"/>
      <c r="BN2761" s="11"/>
      <c r="BO2761" s="11"/>
      <c r="BP2761" s="11"/>
      <c r="BQ2761" s="11"/>
      <c r="BR2761" s="16" t="str">
        <v>0- Port Costs</v>
      </c>
      <c r="BV2761" s="16" t="str">
        <v>0- Port Value</v>
      </c>
      <c r="BW2761" s="11"/>
      <c r="BX2761" s="16" t="str">
        <v>0</v>
      </c>
    </row>
    <row r="2762" spans="8:76" hidden="1" outlineLevel="1" x14ac:dyDescent="0.3">
      <c r="H2762" s="16" t="str">
        <v>0 - BM Costs</v>
      </c>
      <c r="L2762" s="16" t="str">
        <v>0 - BM Port</v>
      </c>
      <c r="N2762" s="16" t="str">
        <v>0 - Port Assets</v>
      </c>
      <c r="O2762" s="11"/>
      <c r="P2762" s="11"/>
      <c r="Q2762" s="11"/>
      <c r="R2762" s="11"/>
      <c r="S2762" s="11"/>
      <c r="T2762" s="11"/>
      <c r="U2762" s="11"/>
      <c r="V2762" s="11"/>
      <c r="W2762" s="11"/>
      <c r="X2762" s="11"/>
      <c r="Y2762" s="11"/>
      <c r="Z2762" s="11"/>
      <c r="AA2762" s="11"/>
      <c r="AB2762" s="11"/>
      <c r="AC2762" s="11"/>
      <c r="AD2762" s="11"/>
      <c r="AE2762" s="11"/>
      <c r="AF2762" s="11"/>
      <c r="AG2762" s="11"/>
      <c r="AH2762" s="11"/>
      <c r="AI2762" s="11"/>
      <c r="AJ2762" s="11"/>
      <c r="AK2762" s="11"/>
      <c r="AL2762" s="11"/>
      <c r="AM2762" s="11"/>
      <c r="AN2762" s="11"/>
      <c r="AO2762" s="11"/>
      <c r="AP2762" s="11"/>
      <c r="AQ2762" s="11"/>
      <c r="AR2762" s="11"/>
      <c r="AS2762" s="11"/>
      <c r="AT2762" s="11"/>
      <c r="AU2762" s="11"/>
      <c r="AV2762" s="11"/>
      <c r="AW2762" s="11"/>
      <c r="AX2762" s="11"/>
      <c r="AY2762" s="11"/>
      <c r="AZ2762" s="11"/>
      <c r="BA2762" s="11"/>
      <c r="BB2762" s="11"/>
      <c r="BC2762" s="11"/>
      <c r="BD2762" s="11"/>
      <c r="BE2762" s="11"/>
      <c r="BF2762" s="11"/>
      <c r="BG2762" s="11"/>
      <c r="BH2762" s="11"/>
      <c r="BI2762" s="11"/>
      <c r="BJ2762" s="11"/>
      <c r="BK2762" s="11"/>
      <c r="BL2762" s="11"/>
      <c r="BM2762" s="11"/>
      <c r="BN2762" s="11"/>
      <c r="BO2762" s="11"/>
      <c r="BP2762" s="11"/>
      <c r="BQ2762" s="11"/>
      <c r="BR2762" s="16" t="str">
        <v>0- Port Costs</v>
      </c>
      <c r="BV2762" s="16" t="str">
        <v>0- Port Value</v>
      </c>
      <c r="BW2762" s="11"/>
      <c r="BX2762" s="16" t="str">
        <v>0</v>
      </c>
    </row>
    <row r="2763" spans="8:76" hidden="1" outlineLevel="1" x14ac:dyDescent="0.3">
      <c r="H2763" s="16" t="str">
        <v>0 - BM Costs</v>
      </c>
      <c r="L2763" s="16" t="str">
        <v>0 - BM Port</v>
      </c>
      <c r="N2763" s="16" t="str">
        <v>0 - Port Assets</v>
      </c>
      <c r="O2763" s="11"/>
      <c r="P2763" s="11"/>
      <c r="Q2763" s="11"/>
      <c r="R2763" s="11"/>
      <c r="S2763" s="11"/>
      <c r="T2763" s="11"/>
      <c r="U2763" s="11"/>
      <c r="V2763" s="11"/>
      <c r="W2763" s="11"/>
      <c r="X2763" s="11"/>
      <c r="Y2763" s="11"/>
      <c r="Z2763" s="11"/>
      <c r="AA2763" s="11"/>
      <c r="AB2763" s="11"/>
      <c r="AC2763" s="11"/>
      <c r="AD2763" s="11"/>
      <c r="AE2763" s="11"/>
      <c r="AF2763" s="11"/>
      <c r="AG2763" s="11"/>
      <c r="AH2763" s="11"/>
      <c r="AI2763" s="11"/>
      <c r="AJ2763" s="11"/>
      <c r="AK2763" s="11"/>
      <c r="AL2763" s="11"/>
      <c r="AM2763" s="11"/>
      <c r="AN2763" s="11"/>
      <c r="AO2763" s="11"/>
      <c r="AP2763" s="11"/>
      <c r="AQ2763" s="11"/>
      <c r="AR2763" s="11"/>
      <c r="AS2763" s="11"/>
      <c r="AT2763" s="11"/>
      <c r="AU2763" s="11"/>
      <c r="AV2763" s="11"/>
      <c r="AW2763" s="11"/>
      <c r="AX2763" s="11"/>
      <c r="AY2763" s="11"/>
      <c r="AZ2763" s="11"/>
      <c r="BA2763" s="11"/>
      <c r="BB2763" s="11"/>
      <c r="BC2763" s="11"/>
      <c r="BD2763" s="11"/>
      <c r="BE2763" s="11"/>
      <c r="BF2763" s="11"/>
      <c r="BG2763" s="11"/>
      <c r="BH2763" s="11"/>
      <c r="BI2763" s="11"/>
      <c r="BJ2763" s="11"/>
      <c r="BK2763" s="11"/>
      <c r="BL2763" s="11"/>
      <c r="BM2763" s="11"/>
      <c r="BN2763" s="11"/>
      <c r="BO2763" s="11"/>
      <c r="BP2763" s="11"/>
      <c r="BQ2763" s="11"/>
      <c r="BR2763" s="16" t="str">
        <v>0- Port Costs</v>
      </c>
      <c r="BV2763" s="16" t="str">
        <v>0- Port Value</v>
      </c>
      <c r="BW2763" s="11"/>
      <c r="BX2763" s="16" t="str">
        <v>0</v>
      </c>
    </row>
    <row r="2764" spans="8:76" hidden="1" outlineLevel="1" x14ac:dyDescent="0.3">
      <c r="H2764" s="16" t="str">
        <v>0 - BM Costs</v>
      </c>
      <c r="L2764" s="16" t="str">
        <v>0 - BM Port</v>
      </c>
      <c r="N2764" s="16" t="str">
        <v>0 - Port Assets</v>
      </c>
      <c r="O2764" s="11"/>
      <c r="P2764" s="11"/>
      <c r="Q2764" s="11"/>
      <c r="R2764" s="11"/>
      <c r="S2764" s="11"/>
      <c r="T2764" s="11"/>
      <c r="U2764" s="11"/>
      <c r="V2764" s="11"/>
      <c r="W2764" s="11"/>
      <c r="X2764" s="11"/>
      <c r="Y2764" s="11"/>
      <c r="Z2764" s="11"/>
      <c r="AA2764" s="11"/>
      <c r="AB2764" s="11"/>
      <c r="AC2764" s="11"/>
      <c r="AD2764" s="11"/>
      <c r="AE2764" s="11"/>
      <c r="AF2764" s="11"/>
      <c r="AG2764" s="11"/>
      <c r="AH2764" s="11"/>
      <c r="AI2764" s="11"/>
      <c r="AJ2764" s="11"/>
      <c r="AK2764" s="11"/>
      <c r="AL2764" s="11"/>
      <c r="AM2764" s="11"/>
      <c r="AN2764" s="11"/>
      <c r="AO2764" s="11"/>
      <c r="AP2764" s="11"/>
      <c r="AQ2764" s="11"/>
      <c r="AR2764" s="11"/>
      <c r="AS2764" s="11"/>
      <c r="AT2764" s="11"/>
      <c r="AU2764" s="11"/>
      <c r="AV2764" s="11"/>
      <c r="AW2764" s="11"/>
      <c r="AX2764" s="11"/>
      <c r="AY2764" s="11"/>
      <c r="AZ2764" s="11"/>
      <c r="BA2764" s="11"/>
      <c r="BB2764" s="11"/>
      <c r="BC2764" s="11"/>
      <c r="BD2764" s="11"/>
      <c r="BE2764" s="11"/>
      <c r="BF2764" s="11"/>
      <c r="BG2764" s="11"/>
      <c r="BH2764" s="11"/>
      <c r="BI2764" s="11"/>
      <c r="BJ2764" s="11"/>
      <c r="BK2764" s="11"/>
      <c r="BL2764" s="11"/>
      <c r="BM2764" s="11"/>
      <c r="BN2764" s="11"/>
      <c r="BO2764" s="11"/>
      <c r="BP2764" s="11"/>
      <c r="BQ2764" s="11"/>
      <c r="BR2764" s="16" t="str">
        <v>0- Port Costs</v>
      </c>
      <c r="BV2764" s="16" t="str">
        <v>0- Port Value</v>
      </c>
      <c r="BW2764" s="11"/>
      <c r="BX2764" s="16" t="str">
        <v>0</v>
      </c>
    </row>
    <row r="2765" spans="8:76" hidden="1" outlineLevel="1" x14ac:dyDescent="0.3">
      <c r="H2765" s="16" t="str">
        <v>0 - BM Costs</v>
      </c>
      <c r="L2765" s="16" t="str">
        <v>0 - BM Port</v>
      </c>
      <c r="N2765" s="16" t="str">
        <v>0 - Port Assets</v>
      </c>
      <c r="O2765" s="11"/>
      <c r="P2765" s="11"/>
      <c r="Q2765" s="11"/>
      <c r="R2765" s="11"/>
      <c r="S2765" s="11"/>
      <c r="T2765" s="11"/>
      <c r="U2765" s="11"/>
      <c r="V2765" s="11"/>
      <c r="W2765" s="11"/>
      <c r="X2765" s="11"/>
      <c r="Y2765" s="11"/>
      <c r="Z2765" s="11"/>
      <c r="AA2765" s="11"/>
      <c r="AB2765" s="11"/>
      <c r="AC2765" s="11"/>
      <c r="AD2765" s="11"/>
      <c r="AE2765" s="11"/>
      <c r="AF2765" s="11"/>
      <c r="AG2765" s="11"/>
      <c r="AH2765" s="11"/>
      <c r="AI2765" s="11"/>
      <c r="AJ2765" s="11"/>
      <c r="AK2765" s="11"/>
      <c r="AL2765" s="11"/>
      <c r="AM2765" s="11"/>
      <c r="AN2765" s="11"/>
      <c r="AO2765" s="11"/>
      <c r="AP2765" s="11"/>
      <c r="AQ2765" s="11"/>
      <c r="AR2765" s="11"/>
      <c r="AS2765" s="11"/>
      <c r="AT2765" s="11"/>
      <c r="AU2765" s="11"/>
      <c r="AV2765" s="11"/>
      <c r="AW2765" s="11"/>
      <c r="AX2765" s="11"/>
      <c r="AY2765" s="11"/>
      <c r="AZ2765" s="11"/>
      <c r="BA2765" s="11"/>
      <c r="BB2765" s="11"/>
      <c r="BC2765" s="11"/>
      <c r="BD2765" s="11"/>
      <c r="BE2765" s="11"/>
      <c r="BF2765" s="11"/>
      <c r="BG2765" s="11"/>
      <c r="BH2765" s="11"/>
      <c r="BI2765" s="11"/>
      <c r="BJ2765" s="11"/>
      <c r="BK2765" s="11"/>
      <c r="BL2765" s="11"/>
      <c r="BM2765" s="11"/>
      <c r="BN2765" s="11"/>
      <c r="BO2765" s="11"/>
      <c r="BP2765" s="11"/>
      <c r="BQ2765" s="11"/>
      <c r="BR2765" s="16" t="str">
        <v>0- Port Costs</v>
      </c>
      <c r="BV2765" s="16" t="str">
        <v>0- Port Value</v>
      </c>
      <c r="BW2765" s="11"/>
      <c r="BX2765" s="16" t="str">
        <v>0</v>
      </c>
    </row>
    <row r="2766" spans="8:76" hidden="1" outlineLevel="1" x14ac:dyDescent="0.3">
      <c r="H2766" s="16" t="str">
        <v>0 - BM Costs</v>
      </c>
      <c r="L2766" s="16" t="str">
        <v>0 - BM Port</v>
      </c>
      <c r="N2766" s="16" t="str">
        <v>0 - Port Assets</v>
      </c>
      <c r="O2766" s="11"/>
      <c r="P2766" s="11"/>
      <c r="Q2766" s="11"/>
      <c r="R2766" s="11"/>
      <c r="S2766" s="11"/>
      <c r="T2766" s="11"/>
      <c r="U2766" s="11"/>
      <c r="V2766" s="11"/>
      <c r="W2766" s="11"/>
      <c r="X2766" s="11"/>
      <c r="Y2766" s="11"/>
      <c r="Z2766" s="11"/>
      <c r="AA2766" s="11"/>
      <c r="AB2766" s="11"/>
      <c r="AC2766" s="11"/>
      <c r="AD2766" s="11"/>
      <c r="AE2766" s="11"/>
      <c r="AF2766" s="11"/>
      <c r="AG2766" s="11"/>
      <c r="AH2766" s="11"/>
      <c r="AI2766" s="11"/>
      <c r="AJ2766" s="11"/>
      <c r="AK2766" s="11"/>
      <c r="AL2766" s="11"/>
      <c r="AM2766" s="11"/>
      <c r="AN2766" s="11"/>
      <c r="AO2766" s="11"/>
      <c r="AP2766" s="11"/>
      <c r="AQ2766" s="11"/>
      <c r="AR2766" s="11"/>
      <c r="AS2766" s="11"/>
      <c r="AT2766" s="11"/>
      <c r="AU2766" s="11"/>
      <c r="AV2766" s="11"/>
      <c r="AW2766" s="11"/>
      <c r="AX2766" s="11"/>
      <c r="AY2766" s="11"/>
      <c r="AZ2766" s="11"/>
      <c r="BA2766" s="11"/>
      <c r="BB2766" s="11"/>
      <c r="BC2766" s="11"/>
      <c r="BD2766" s="11"/>
      <c r="BE2766" s="11"/>
      <c r="BF2766" s="11"/>
      <c r="BG2766" s="11"/>
      <c r="BH2766" s="11"/>
      <c r="BI2766" s="11"/>
      <c r="BJ2766" s="11"/>
      <c r="BK2766" s="11"/>
      <c r="BL2766" s="11"/>
      <c r="BM2766" s="11"/>
      <c r="BN2766" s="11"/>
      <c r="BO2766" s="11"/>
      <c r="BP2766" s="11"/>
      <c r="BQ2766" s="11"/>
      <c r="BR2766" s="16" t="str">
        <v>0- Port Costs</v>
      </c>
      <c r="BV2766" s="16" t="str">
        <v>0- Port Value</v>
      </c>
      <c r="BW2766" s="11"/>
      <c r="BX2766" s="16" t="str">
        <v>0</v>
      </c>
    </row>
    <row r="2767" spans="8:76" hidden="1" outlineLevel="1" x14ac:dyDescent="0.3">
      <c r="H2767" s="16" t="str">
        <v>0 - BM Costs</v>
      </c>
      <c r="L2767" s="16" t="str">
        <v>0 - BM Port</v>
      </c>
      <c r="N2767" s="16" t="str">
        <v>0 - Port Assets</v>
      </c>
      <c r="O2767" s="11"/>
      <c r="P2767" s="11"/>
      <c r="Q2767" s="11"/>
      <c r="R2767" s="11"/>
      <c r="S2767" s="11"/>
      <c r="T2767" s="11"/>
      <c r="U2767" s="11"/>
      <c r="V2767" s="11"/>
      <c r="W2767" s="11"/>
      <c r="X2767" s="11"/>
      <c r="Y2767" s="11"/>
      <c r="Z2767" s="11"/>
      <c r="AA2767" s="11"/>
      <c r="AB2767" s="11"/>
      <c r="AC2767" s="11"/>
      <c r="AD2767" s="11"/>
      <c r="AE2767" s="11"/>
      <c r="AF2767" s="11"/>
      <c r="AG2767" s="11"/>
      <c r="AH2767" s="11"/>
      <c r="AI2767" s="11"/>
      <c r="AJ2767" s="11"/>
      <c r="AK2767" s="11"/>
      <c r="AL2767" s="11"/>
      <c r="AM2767" s="11"/>
      <c r="AN2767" s="11"/>
      <c r="AO2767" s="11"/>
      <c r="AP2767" s="11"/>
      <c r="AQ2767" s="11"/>
      <c r="AR2767" s="11"/>
      <c r="AS2767" s="11"/>
      <c r="AT2767" s="11"/>
      <c r="AU2767" s="11"/>
      <c r="AV2767" s="11"/>
      <c r="AW2767" s="11"/>
      <c r="AX2767" s="11"/>
      <c r="AY2767" s="11"/>
      <c r="AZ2767" s="11"/>
      <c r="BA2767" s="11"/>
      <c r="BB2767" s="11"/>
      <c r="BC2767" s="11"/>
      <c r="BD2767" s="11"/>
      <c r="BE2767" s="11"/>
      <c r="BF2767" s="11"/>
      <c r="BG2767" s="11"/>
      <c r="BH2767" s="11"/>
      <c r="BI2767" s="11"/>
      <c r="BJ2767" s="11"/>
      <c r="BK2767" s="11"/>
      <c r="BL2767" s="11"/>
      <c r="BM2767" s="11"/>
      <c r="BN2767" s="11"/>
      <c r="BO2767" s="11"/>
      <c r="BP2767" s="11"/>
      <c r="BQ2767" s="11"/>
      <c r="BR2767" s="16" t="str">
        <v>0- Port Costs</v>
      </c>
      <c r="BV2767" s="16" t="str">
        <v>0- Port Value</v>
      </c>
      <c r="BW2767" s="11"/>
      <c r="BX2767" s="16" t="str">
        <v>0</v>
      </c>
    </row>
    <row r="2768" spans="8:76" hidden="1" outlineLevel="1" x14ac:dyDescent="0.3">
      <c r="H2768" s="16" t="str">
        <v>0 - BM Costs</v>
      </c>
      <c r="L2768" s="16" t="str">
        <v>0 - BM Port</v>
      </c>
      <c r="N2768" s="16" t="str">
        <v>0 - Port Assets</v>
      </c>
      <c r="O2768" s="11"/>
      <c r="P2768" s="11"/>
      <c r="Q2768" s="11"/>
      <c r="R2768" s="11"/>
      <c r="S2768" s="11"/>
      <c r="T2768" s="11"/>
      <c r="U2768" s="11"/>
      <c r="V2768" s="11"/>
      <c r="W2768" s="11"/>
      <c r="X2768" s="11"/>
      <c r="Y2768" s="11"/>
      <c r="Z2768" s="11"/>
      <c r="AA2768" s="11"/>
      <c r="AB2768" s="11"/>
      <c r="AC2768" s="11"/>
      <c r="AD2768" s="11"/>
      <c r="AE2768" s="11"/>
      <c r="AF2768" s="11"/>
      <c r="AG2768" s="11"/>
      <c r="AH2768" s="11"/>
      <c r="AI2768" s="11"/>
      <c r="AJ2768" s="11"/>
      <c r="AK2768" s="11"/>
      <c r="AL2768" s="11"/>
      <c r="AM2768" s="11"/>
      <c r="AN2768" s="11"/>
      <c r="AO2768" s="11"/>
      <c r="AP2768" s="11"/>
      <c r="AQ2768" s="11"/>
      <c r="AR2768" s="11"/>
      <c r="AS2768" s="11"/>
      <c r="AT2768" s="11"/>
      <c r="AU2768" s="11"/>
      <c r="AV2768" s="11"/>
      <c r="AW2768" s="11"/>
      <c r="AX2768" s="11"/>
      <c r="AY2768" s="11"/>
      <c r="AZ2768" s="11"/>
      <c r="BA2768" s="11"/>
      <c r="BB2768" s="11"/>
      <c r="BC2768" s="11"/>
      <c r="BD2768" s="11"/>
      <c r="BE2768" s="11"/>
      <c r="BF2768" s="11"/>
      <c r="BG2768" s="11"/>
      <c r="BH2768" s="11"/>
      <c r="BI2768" s="11"/>
      <c r="BJ2768" s="11"/>
      <c r="BK2768" s="11"/>
      <c r="BL2768" s="11"/>
      <c r="BM2768" s="11"/>
      <c r="BN2768" s="11"/>
      <c r="BO2768" s="11"/>
      <c r="BP2768" s="11"/>
      <c r="BQ2768" s="11"/>
      <c r="BR2768" s="16" t="str">
        <v>0- Port Costs</v>
      </c>
      <c r="BV2768" s="16" t="str">
        <v>0- Port Value</v>
      </c>
      <c r="BW2768" s="11"/>
      <c r="BX2768" s="16" t="str">
        <v>0</v>
      </c>
    </row>
    <row r="2769" spans="8:76" hidden="1" outlineLevel="1" x14ac:dyDescent="0.3">
      <c r="H2769" s="16" t="str">
        <v>0 - BM Costs</v>
      </c>
      <c r="L2769" s="16" t="str">
        <v>0 - BM Port</v>
      </c>
      <c r="N2769" s="16" t="str">
        <v>0 - Port Assets</v>
      </c>
      <c r="O2769" s="11"/>
      <c r="P2769" s="11"/>
      <c r="Q2769" s="11"/>
      <c r="R2769" s="11"/>
      <c r="S2769" s="11"/>
      <c r="T2769" s="11"/>
      <c r="U2769" s="11"/>
      <c r="V2769" s="11"/>
      <c r="W2769" s="11"/>
      <c r="X2769" s="11"/>
      <c r="Y2769" s="11"/>
      <c r="Z2769" s="11"/>
      <c r="AA2769" s="11"/>
      <c r="AB2769" s="11"/>
      <c r="AC2769" s="11"/>
      <c r="AD2769" s="11"/>
      <c r="AE2769" s="11"/>
      <c r="AF2769" s="11"/>
      <c r="AG2769" s="11"/>
      <c r="AH2769" s="11"/>
      <c r="AI2769" s="11"/>
      <c r="AJ2769" s="11"/>
      <c r="AK2769" s="11"/>
      <c r="AL2769" s="11"/>
      <c r="AM2769" s="11"/>
      <c r="AN2769" s="11"/>
      <c r="AO2769" s="11"/>
      <c r="AP2769" s="11"/>
      <c r="AQ2769" s="11"/>
      <c r="AR2769" s="11"/>
      <c r="AS2769" s="11"/>
      <c r="AT2769" s="11"/>
      <c r="AU2769" s="11"/>
      <c r="AV2769" s="11"/>
      <c r="AW2769" s="11"/>
      <c r="AX2769" s="11"/>
      <c r="AY2769" s="11"/>
      <c r="AZ2769" s="11"/>
      <c r="BA2769" s="11"/>
      <c r="BB2769" s="11"/>
      <c r="BC2769" s="11"/>
      <c r="BD2769" s="11"/>
      <c r="BE2769" s="11"/>
      <c r="BF2769" s="11"/>
      <c r="BG2769" s="11"/>
      <c r="BH2769" s="11"/>
      <c r="BI2769" s="11"/>
      <c r="BJ2769" s="11"/>
      <c r="BK2769" s="11"/>
      <c r="BL2769" s="11"/>
      <c r="BM2769" s="11"/>
      <c r="BN2769" s="11"/>
      <c r="BO2769" s="11"/>
      <c r="BP2769" s="11"/>
      <c r="BQ2769" s="11"/>
      <c r="BR2769" s="16" t="str">
        <v>0- Port Costs</v>
      </c>
      <c r="BV2769" s="16" t="str">
        <v>0- Port Value</v>
      </c>
      <c r="BW2769" s="11"/>
      <c r="BX2769" s="16" t="str">
        <v>0</v>
      </c>
    </row>
    <row r="2770" spans="8:76" hidden="1" outlineLevel="1" x14ac:dyDescent="0.3">
      <c r="H2770" s="16" t="str">
        <v>0 - BM Costs</v>
      </c>
      <c r="L2770" s="16" t="str">
        <v>0 - BM Port</v>
      </c>
      <c r="N2770" s="16" t="str">
        <v>0 - Port Assets</v>
      </c>
      <c r="O2770" s="11"/>
      <c r="P2770" s="11"/>
      <c r="Q2770" s="11"/>
      <c r="R2770" s="11"/>
      <c r="S2770" s="11"/>
      <c r="T2770" s="11"/>
      <c r="U2770" s="11"/>
      <c r="V2770" s="11"/>
      <c r="W2770" s="11"/>
      <c r="X2770" s="11"/>
      <c r="Y2770" s="11"/>
      <c r="Z2770" s="11"/>
      <c r="AA2770" s="11"/>
      <c r="AB2770" s="11"/>
      <c r="AC2770" s="11"/>
      <c r="AD2770" s="11"/>
      <c r="AE2770" s="11"/>
      <c r="AF2770" s="11"/>
      <c r="AG2770" s="11"/>
      <c r="AH2770" s="11"/>
      <c r="AI2770" s="11"/>
      <c r="AJ2770" s="11"/>
      <c r="AK2770" s="11"/>
      <c r="AL2770" s="11"/>
      <c r="AM2770" s="11"/>
      <c r="AN2770" s="11"/>
      <c r="AO2770" s="11"/>
      <c r="AP2770" s="11"/>
      <c r="AQ2770" s="11"/>
      <c r="AR2770" s="11"/>
      <c r="AS2770" s="11"/>
      <c r="AT2770" s="11"/>
      <c r="AU2770" s="11"/>
      <c r="AV2770" s="11"/>
      <c r="AW2770" s="11"/>
      <c r="AX2770" s="11"/>
      <c r="AY2770" s="11"/>
      <c r="AZ2770" s="11"/>
      <c r="BA2770" s="11"/>
      <c r="BB2770" s="11"/>
      <c r="BC2770" s="11"/>
      <c r="BD2770" s="11"/>
      <c r="BE2770" s="11"/>
      <c r="BF2770" s="11"/>
      <c r="BG2770" s="11"/>
      <c r="BH2770" s="11"/>
      <c r="BI2770" s="11"/>
      <c r="BJ2770" s="11"/>
      <c r="BK2770" s="11"/>
      <c r="BL2770" s="11"/>
      <c r="BM2770" s="11"/>
      <c r="BN2770" s="11"/>
      <c r="BO2770" s="11"/>
      <c r="BP2770" s="11"/>
      <c r="BQ2770" s="11"/>
      <c r="BR2770" s="16" t="str">
        <v>0- Port Costs</v>
      </c>
      <c r="BV2770" s="16" t="str">
        <v>0- Port Value</v>
      </c>
      <c r="BW2770" s="11"/>
      <c r="BX2770" s="16" t="str">
        <v>0</v>
      </c>
    </row>
    <row r="2771" spans="8:76" hidden="1" outlineLevel="1" x14ac:dyDescent="0.3">
      <c r="H2771" s="16" t="str">
        <v>0 - BM Costs</v>
      </c>
      <c r="L2771" s="16" t="str">
        <v>0 - BM Port</v>
      </c>
      <c r="N2771" s="16" t="str">
        <v>0 - Port Assets</v>
      </c>
      <c r="O2771" s="11"/>
      <c r="P2771" s="11"/>
      <c r="Q2771" s="11"/>
      <c r="R2771" s="11"/>
      <c r="S2771" s="11"/>
      <c r="T2771" s="11"/>
      <c r="U2771" s="11"/>
      <c r="V2771" s="11"/>
      <c r="W2771" s="11"/>
      <c r="X2771" s="11"/>
      <c r="Y2771" s="11"/>
      <c r="Z2771" s="11"/>
      <c r="AA2771" s="11"/>
      <c r="AB2771" s="11"/>
      <c r="AC2771" s="11"/>
      <c r="AD2771" s="11"/>
      <c r="AE2771" s="11"/>
      <c r="AF2771" s="11"/>
      <c r="AG2771" s="11"/>
      <c r="AH2771" s="11"/>
      <c r="AI2771" s="11"/>
      <c r="AJ2771" s="11"/>
      <c r="AK2771" s="11"/>
      <c r="AL2771" s="11"/>
      <c r="AM2771" s="11"/>
      <c r="AN2771" s="11"/>
      <c r="AO2771" s="11"/>
      <c r="AP2771" s="11"/>
      <c r="AQ2771" s="11"/>
      <c r="AR2771" s="11"/>
      <c r="AS2771" s="11"/>
      <c r="AT2771" s="11"/>
      <c r="AU2771" s="11"/>
      <c r="AV2771" s="11"/>
      <c r="AW2771" s="11"/>
      <c r="AX2771" s="11"/>
      <c r="AY2771" s="11"/>
      <c r="AZ2771" s="11"/>
      <c r="BA2771" s="11"/>
      <c r="BB2771" s="11"/>
      <c r="BC2771" s="11"/>
      <c r="BD2771" s="11"/>
      <c r="BE2771" s="11"/>
      <c r="BF2771" s="11"/>
      <c r="BG2771" s="11"/>
      <c r="BH2771" s="11"/>
      <c r="BI2771" s="11"/>
      <c r="BJ2771" s="11"/>
      <c r="BK2771" s="11"/>
      <c r="BL2771" s="11"/>
      <c r="BM2771" s="11"/>
      <c r="BN2771" s="11"/>
      <c r="BO2771" s="11"/>
      <c r="BP2771" s="11"/>
      <c r="BQ2771" s="11"/>
      <c r="BR2771" s="16" t="str">
        <v>0- Port Costs</v>
      </c>
      <c r="BV2771" s="16" t="str">
        <v>0- Port Value</v>
      </c>
      <c r="BW2771" s="11"/>
      <c r="BX2771" s="16" t="str">
        <v>0</v>
      </c>
    </row>
    <row r="2772" spans="8:76" hidden="1" outlineLevel="1" x14ac:dyDescent="0.3">
      <c r="H2772" s="16" t="str">
        <v>0 - BM Costs</v>
      </c>
      <c r="L2772" s="16" t="str">
        <v>0 - BM Port</v>
      </c>
      <c r="N2772" s="16" t="str">
        <v>0 - Port Assets</v>
      </c>
      <c r="O2772" s="11"/>
      <c r="P2772" s="11"/>
      <c r="Q2772" s="11"/>
      <c r="R2772" s="11"/>
      <c r="S2772" s="11"/>
      <c r="T2772" s="11"/>
      <c r="U2772" s="11"/>
      <c r="V2772" s="11"/>
      <c r="W2772" s="11"/>
      <c r="X2772" s="11"/>
      <c r="Y2772" s="11"/>
      <c r="Z2772" s="11"/>
      <c r="AA2772" s="11"/>
      <c r="AB2772" s="11"/>
      <c r="AC2772" s="11"/>
      <c r="AD2772" s="11"/>
      <c r="AE2772" s="11"/>
      <c r="AF2772" s="11"/>
      <c r="AG2772" s="11"/>
      <c r="AH2772" s="11"/>
      <c r="AI2772" s="11"/>
      <c r="AJ2772" s="11"/>
      <c r="AK2772" s="11"/>
      <c r="AL2772" s="11"/>
      <c r="AM2772" s="11"/>
      <c r="AN2772" s="11"/>
      <c r="AO2772" s="11"/>
      <c r="AP2772" s="11"/>
      <c r="AQ2772" s="11"/>
      <c r="AR2772" s="11"/>
      <c r="AS2772" s="11"/>
      <c r="AT2772" s="11"/>
      <c r="AU2772" s="11"/>
      <c r="AV2772" s="11"/>
      <c r="AW2772" s="11"/>
      <c r="AX2772" s="11"/>
      <c r="AY2772" s="11"/>
      <c r="AZ2772" s="11"/>
      <c r="BA2772" s="11"/>
      <c r="BB2772" s="11"/>
      <c r="BC2772" s="11"/>
      <c r="BD2772" s="11"/>
      <c r="BE2772" s="11"/>
      <c r="BF2772" s="11"/>
      <c r="BG2772" s="11"/>
      <c r="BH2772" s="11"/>
      <c r="BI2772" s="11"/>
      <c r="BJ2772" s="11"/>
      <c r="BK2772" s="11"/>
      <c r="BL2772" s="11"/>
      <c r="BM2772" s="11"/>
      <c r="BN2772" s="11"/>
      <c r="BO2772" s="11"/>
      <c r="BP2772" s="11"/>
      <c r="BQ2772" s="11"/>
      <c r="BR2772" s="16" t="str">
        <v>0- Port Costs</v>
      </c>
      <c r="BV2772" s="16" t="str">
        <v>0- Port Value</v>
      </c>
      <c r="BW2772" s="11"/>
      <c r="BX2772" s="16" t="str">
        <v>0</v>
      </c>
    </row>
    <row r="2773" spans="8:76" hidden="1" outlineLevel="1" x14ac:dyDescent="0.3">
      <c r="H2773" s="16" t="str">
        <v>0 - BM Costs</v>
      </c>
      <c r="L2773" s="16" t="str">
        <v>0 - BM Port</v>
      </c>
      <c r="N2773" s="16" t="str">
        <v>0 - Port Assets</v>
      </c>
      <c r="O2773" s="11"/>
      <c r="P2773" s="11"/>
      <c r="Q2773" s="11"/>
      <c r="R2773" s="11"/>
      <c r="S2773" s="11"/>
      <c r="T2773" s="11"/>
      <c r="U2773" s="11"/>
      <c r="V2773" s="11"/>
      <c r="W2773" s="11"/>
      <c r="X2773" s="11"/>
      <c r="Y2773" s="11"/>
      <c r="Z2773" s="11"/>
      <c r="AA2773" s="11"/>
      <c r="AB2773" s="11"/>
      <c r="AC2773" s="11"/>
      <c r="AD2773" s="11"/>
      <c r="AE2773" s="11"/>
      <c r="AF2773" s="11"/>
      <c r="AG2773" s="11"/>
      <c r="AH2773" s="11"/>
      <c r="AI2773" s="11"/>
      <c r="AJ2773" s="11"/>
      <c r="AK2773" s="11"/>
      <c r="AL2773" s="11"/>
      <c r="AM2773" s="11"/>
      <c r="AN2773" s="11"/>
      <c r="AO2773" s="11"/>
      <c r="AP2773" s="11"/>
      <c r="AQ2773" s="11"/>
      <c r="AR2773" s="11"/>
      <c r="AS2773" s="11"/>
      <c r="AT2773" s="11"/>
      <c r="AU2773" s="11"/>
      <c r="AV2773" s="11"/>
      <c r="AW2773" s="11"/>
      <c r="AX2773" s="11"/>
      <c r="AY2773" s="11"/>
      <c r="AZ2773" s="11"/>
      <c r="BA2773" s="11"/>
      <c r="BB2773" s="11"/>
      <c r="BC2773" s="11"/>
      <c r="BD2773" s="11"/>
      <c r="BE2773" s="11"/>
      <c r="BF2773" s="11"/>
      <c r="BG2773" s="11"/>
      <c r="BH2773" s="11"/>
      <c r="BI2773" s="11"/>
      <c r="BJ2773" s="11"/>
      <c r="BK2773" s="11"/>
      <c r="BL2773" s="11"/>
      <c r="BM2773" s="11"/>
      <c r="BN2773" s="11"/>
      <c r="BO2773" s="11"/>
      <c r="BP2773" s="11"/>
      <c r="BQ2773" s="11"/>
      <c r="BR2773" s="16" t="str">
        <v>0- Port Costs</v>
      </c>
      <c r="BV2773" s="16" t="str">
        <v>0- Port Value</v>
      </c>
      <c r="BW2773" s="11"/>
      <c r="BX2773" s="16" t="str">
        <v>0</v>
      </c>
    </row>
    <row r="2774" spans="8:76" hidden="1" outlineLevel="1" x14ac:dyDescent="0.3">
      <c r="H2774" s="16" t="str">
        <v>0 - BM Costs</v>
      </c>
      <c r="L2774" s="16" t="str">
        <v>0 - BM Port</v>
      </c>
      <c r="N2774" s="16" t="str">
        <v>0 - Port Assets</v>
      </c>
      <c r="O2774" s="11"/>
      <c r="P2774" s="11"/>
      <c r="Q2774" s="11"/>
      <c r="R2774" s="11"/>
      <c r="S2774" s="11"/>
      <c r="T2774" s="11"/>
      <c r="U2774" s="11"/>
      <c r="V2774" s="11"/>
      <c r="W2774" s="11"/>
      <c r="X2774" s="11"/>
      <c r="Y2774" s="11"/>
      <c r="Z2774" s="11"/>
      <c r="AA2774" s="11"/>
      <c r="AB2774" s="11"/>
      <c r="AC2774" s="11"/>
      <c r="AD2774" s="11"/>
      <c r="AE2774" s="11"/>
      <c r="AF2774" s="11"/>
      <c r="AG2774" s="11"/>
      <c r="AH2774" s="11"/>
      <c r="AI2774" s="11"/>
      <c r="AJ2774" s="11"/>
      <c r="AK2774" s="11"/>
      <c r="AL2774" s="11"/>
      <c r="AM2774" s="11"/>
      <c r="AN2774" s="11"/>
      <c r="AO2774" s="11"/>
      <c r="AP2774" s="11"/>
      <c r="AQ2774" s="11"/>
      <c r="AR2774" s="11"/>
      <c r="AS2774" s="11"/>
      <c r="AT2774" s="11"/>
      <c r="AU2774" s="11"/>
      <c r="AV2774" s="11"/>
      <c r="AW2774" s="11"/>
      <c r="AX2774" s="11"/>
      <c r="AY2774" s="11"/>
      <c r="AZ2774" s="11"/>
      <c r="BA2774" s="11"/>
      <c r="BB2774" s="11"/>
      <c r="BC2774" s="11"/>
      <c r="BD2774" s="11"/>
      <c r="BE2774" s="11"/>
      <c r="BF2774" s="11"/>
      <c r="BG2774" s="11"/>
      <c r="BH2774" s="11"/>
      <c r="BI2774" s="11"/>
      <c r="BJ2774" s="11"/>
      <c r="BK2774" s="11"/>
      <c r="BL2774" s="11"/>
      <c r="BM2774" s="11"/>
      <c r="BN2774" s="11"/>
      <c r="BO2774" s="11"/>
      <c r="BP2774" s="11"/>
      <c r="BQ2774" s="11"/>
      <c r="BR2774" s="16" t="str">
        <v>0- Port Costs</v>
      </c>
      <c r="BV2774" s="16" t="str">
        <v>0- Port Value</v>
      </c>
      <c r="BW2774" s="11"/>
      <c r="BX2774" s="16" t="str">
        <v>0</v>
      </c>
    </row>
    <row r="2775" spans="8:76" hidden="1" outlineLevel="1" x14ac:dyDescent="0.3">
      <c r="H2775" s="16" t="str">
        <v>0 - BM Costs</v>
      </c>
      <c r="L2775" s="16" t="str">
        <v>0 - BM Port</v>
      </c>
      <c r="N2775" s="16" t="str">
        <v>0 - Port Assets</v>
      </c>
      <c r="O2775" s="11"/>
      <c r="P2775" s="11"/>
      <c r="Q2775" s="11"/>
      <c r="R2775" s="11"/>
      <c r="S2775" s="11"/>
      <c r="T2775" s="11"/>
      <c r="U2775" s="11"/>
      <c r="V2775" s="11"/>
      <c r="W2775" s="11"/>
      <c r="X2775" s="11"/>
      <c r="Y2775" s="11"/>
      <c r="Z2775" s="11"/>
      <c r="AA2775" s="11"/>
      <c r="AB2775" s="11"/>
      <c r="AC2775" s="11"/>
      <c r="AD2775" s="11"/>
      <c r="AE2775" s="11"/>
      <c r="AF2775" s="11"/>
      <c r="AG2775" s="11"/>
      <c r="AH2775" s="11"/>
      <c r="AI2775" s="11"/>
      <c r="AJ2775" s="11"/>
      <c r="AK2775" s="11"/>
      <c r="AL2775" s="11"/>
      <c r="AM2775" s="11"/>
      <c r="AN2775" s="11"/>
      <c r="AO2775" s="11"/>
      <c r="AP2775" s="11"/>
      <c r="AQ2775" s="11"/>
      <c r="AR2775" s="11"/>
      <c r="AS2775" s="11"/>
      <c r="AT2775" s="11"/>
      <c r="AU2775" s="11"/>
      <c r="AV2775" s="11"/>
      <c r="AW2775" s="11"/>
      <c r="AX2775" s="11"/>
      <c r="AY2775" s="11"/>
      <c r="AZ2775" s="11"/>
      <c r="BA2775" s="11"/>
      <c r="BB2775" s="11"/>
      <c r="BC2775" s="11"/>
      <c r="BD2775" s="11"/>
      <c r="BE2775" s="11"/>
      <c r="BF2775" s="11"/>
      <c r="BG2775" s="11"/>
      <c r="BH2775" s="11"/>
      <c r="BI2775" s="11"/>
      <c r="BJ2775" s="11"/>
      <c r="BK2775" s="11"/>
      <c r="BL2775" s="11"/>
      <c r="BM2775" s="11"/>
      <c r="BN2775" s="11"/>
      <c r="BO2775" s="11"/>
      <c r="BP2775" s="11"/>
      <c r="BQ2775" s="11"/>
      <c r="BR2775" s="16" t="str">
        <v>0- Port Costs</v>
      </c>
      <c r="BV2775" s="16" t="str">
        <v>0- Port Value</v>
      </c>
      <c r="BW2775" s="11"/>
      <c r="BX2775" s="16" t="str">
        <v>0</v>
      </c>
    </row>
    <row r="2776" spans="8:76" hidden="1" outlineLevel="1" x14ac:dyDescent="0.3">
      <c r="H2776" s="16" t="str">
        <v>0 - BM Costs</v>
      </c>
      <c r="L2776" s="16" t="str">
        <v>0 - BM Port</v>
      </c>
      <c r="N2776" s="16" t="str">
        <v>0 - Port Assets</v>
      </c>
      <c r="O2776" s="11"/>
      <c r="P2776" s="11"/>
      <c r="Q2776" s="11"/>
      <c r="R2776" s="11"/>
      <c r="S2776" s="11"/>
      <c r="T2776" s="11"/>
      <c r="U2776" s="11"/>
      <c r="V2776" s="11"/>
      <c r="W2776" s="11"/>
      <c r="X2776" s="11"/>
      <c r="Y2776" s="11"/>
      <c r="Z2776" s="11"/>
      <c r="AA2776" s="11"/>
      <c r="AB2776" s="11"/>
      <c r="AC2776" s="11"/>
      <c r="AD2776" s="11"/>
      <c r="AE2776" s="11"/>
      <c r="AF2776" s="11"/>
      <c r="AG2776" s="11"/>
      <c r="AH2776" s="11"/>
      <c r="AI2776" s="11"/>
      <c r="AJ2776" s="11"/>
      <c r="AK2776" s="11"/>
      <c r="AL2776" s="11"/>
      <c r="AM2776" s="11"/>
      <c r="AN2776" s="11"/>
      <c r="AO2776" s="11"/>
      <c r="AP2776" s="11"/>
      <c r="AQ2776" s="11"/>
      <c r="AR2776" s="11"/>
      <c r="AS2776" s="11"/>
      <c r="AT2776" s="11"/>
      <c r="AU2776" s="11"/>
      <c r="AV2776" s="11"/>
      <c r="AW2776" s="11"/>
      <c r="AX2776" s="11"/>
      <c r="AY2776" s="11"/>
      <c r="AZ2776" s="11"/>
      <c r="BA2776" s="11"/>
      <c r="BB2776" s="11"/>
      <c r="BC2776" s="11"/>
      <c r="BD2776" s="11"/>
      <c r="BE2776" s="11"/>
      <c r="BF2776" s="11"/>
      <c r="BG2776" s="11"/>
      <c r="BH2776" s="11"/>
      <c r="BI2776" s="11"/>
      <c r="BJ2776" s="11"/>
      <c r="BK2776" s="11"/>
      <c r="BL2776" s="11"/>
      <c r="BM2776" s="11"/>
      <c r="BN2776" s="11"/>
      <c r="BO2776" s="11"/>
      <c r="BP2776" s="11"/>
      <c r="BQ2776" s="11"/>
      <c r="BR2776" s="16" t="str">
        <v>0- Port Costs</v>
      </c>
      <c r="BV2776" s="16" t="str">
        <v>0- Port Value</v>
      </c>
      <c r="BW2776" s="11"/>
      <c r="BX2776" s="16" t="str">
        <v>0</v>
      </c>
    </row>
    <row r="2777" spans="8:76" hidden="1" outlineLevel="1" x14ac:dyDescent="0.3">
      <c r="H2777" s="16" t="str">
        <v>0 - BM Costs</v>
      </c>
      <c r="L2777" s="16" t="str">
        <v>0 - BM Port</v>
      </c>
      <c r="N2777" s="16" t="str">
        <v>0 - Port Assets</v>
      </c>
      <c r="O2777" s="11"/>
      <c r="P2777" s="11"/>
      <c r="Q2777" s="11"/>
      <c r="R2777" s="11"/>
      <c r="S2777" s="11"/>
      <c r="T2777" s="11"/>
      <c r="U2777" s="11"/>
      <c r="V2777" s="11"/>
      <c r="W2777" s="11"/>
      <c r="X2777" s="11"/>
      <c r="Y2777" s="11"/>
      <c r="Z2777" s="11"/>
      <c r="AA2777" s="11"/>
      <c r="AB2777" s="11"/>
      <c r="AC2777" s="11"/>
      <c r="AD2777" s="11"/>
      <c r="AE2777" s="11"/>
      <c r="AF2777" s="11"/>
      <c r="AG2777" s="11"/>
      <c r="AH2777" s="11"/>
      <c r="AI2777" s="11"/>
      <c r="AJ2777" s="11"/>
      <c r="AK2777" s="11"/>
      <c r="AL2777" s="11"/>
      <c r="AM2777" s="11"/>
      <c r="AN2777" s="11"/>
      <c r="AO2777" s="11"/>
      <c r="AP2777" s="11"/>
      <c r="AQ2777" s="11"/>
      <c r="AR2777" s="11"/>
      <c r="AS2777" s="11"/>
      <c r="AT2777" s="11"/>
      <c r="AU2777" s="11"/>
      <c r="AV2777" s="11"/>
      <c r="AW2777" s="11"/>
      <c r="AX2777" s="11"/>
      <c r="AY2777" s="11"/>
      <c r="AZ2777" s="11"/>
      <c r="BA2777" s="11"/>
      <c r="BB2777" s="11"/>
      <c r="BC2777" s="11"/>
      <c r="BD2777" s="11"/>
      <c r="BE2777" s="11"/>
      <c r="BF2777" s="11"/>
      <c r="BG2777" s="11"/>
      <c r="BH2777" s="11"/>
      <c r="BI2777" s="11"/>
      <c r="BJ2777" s="11"/>
      <c r="BK2777" s="11"/>
      <c r="BL2777" s="11"/>
      <c r="BM2777" s="11"/>
      <c r="BN2777" s="11"/>
      <c r="BO2777" s="11"/>
      <c r="BP2777" s="11"/>
      <c r="BQ2777" s="11"/>
      <c r="BR2777" s="16" t="str">
        <v>0- Port Costs</v>
      </c>
      <c r="BV2777" s="16" t="str">
        <v>0- Port Value</v>
      </c>
      <c r="BW2777" s="11"/>
      <c r="BX2777" s="16" t="str">
        <v>0</v>
      </c>
    </row>
    <row r="2778" spans="8:76" hidden="1" outlineLevel="1" x14ac:dyDescent="0.3">
      <c r="H2778" s="16" t="str">
        <v>0 - BM Costs</v>
      </c>
      <c r="L2778" s="16" t="str">
        <v>0 - BM Port</v>
      </c>
      <c r="N2778" s="16" t="str">
        <v>0 - Port Assets</v>
      </c>
      <c r="O2778" s="11"/>
      <c r="P2778" s="11"/>
      <c r="Q2778" s="11"/>
      <c r="R2778" s="11"/>
      <c r="S2778" s="11"/>
      <c r="T2778" s="11"/>
      <c r="U2778" s="11"/>
      <c r="V2778" s="11"/>
      <c r="W2778" s="11"/>
      <c r="X2778" s="11"/>
      <c r="Y2778" s="11"/>
      <c r="Z2778" s="11"/>
      <c r="AA2778" s="11"/>
      <c r="AB2778" s="11"/>
      <c r="AC2778" s="11"/>
      <c r="AD2778" s="11"/>
      <c r="AE2778" s="11"/>
      <c r="AF2778" s="11"/>
      <c r="AG2778" s="11"/>
      <c r="AH2778" s="11"/>
      <c r="AI2778" s="11"/>
      <c r="AJ2778" s="11"/>
      <c r="AK2778" s="11"/>
      <c r="AL2778" s="11"/>
      <c r="AM2778" s="11"/>
      <c r="AN2778" s="11"/>
      <c r="AO2778" s="11"/>
      <c r="AP2778" s="11"/>
      <c r="AQ2778" s="11"/>
      <c r="AR2778" s="11"/>
      <c r="AS2778" s="11"/>
      <c r="AT2778" s="11"/>
      <c r="AU2778" s="11"/>
      <c r="AV2778" s="11"/>
      <c r="AW2778" s="11"/>
      <c r="AX2778" s="11"/>
      <c r="AY2778" s="11"/>
      <c r="AZ2778" s="11"/>
      <c r="BA2778" s="11"/>
      <c r="BB2778" s="11"/>
      <c r="BC2778" s="11"/>
      <c r="BD2778" s="11"/>
      <c r="BE2778" s="11"/>
      <c r="BF2778" s="11"/>
      <c r="BG2778" s="11"/>
      <c r="BH2778" s="11"/>
      <c r="BI2778" s="11"/>
      <c r="BJ2778" s="11"/>
      <c r="BK2778" s="11"/>
      <c r="BL2778" s="11"/>
      <c r="BM2778" s="11"/>
      <c r="BN2778" s="11"/>
      <c r="BO2778" s="11"/>
      <c r="BP2778" s="11"/>
      <c r="BQ2778" s="11"/>
      <c r="BR2778" s="16" t="str">
        <v>0- Port Costs</v>
      </c>
      <c r="BV2778" s="16" t="str">
        <v>0- Port Value</v>
      </c>
      <c r="BW2778" s="11"/>
      <c r="BX2778" s="16" t="str">
        <v>0</v>
      </c>
    </row>
    <row r="2779" spans="8:76" hidden="1" outlineLevel="1" x14ac:dyDescent="0.3">
      <c r="H2779" s="16" t="str">
        <v>0 - BM Costs</v>
      </c>
      <c r="L2779" s="16" t="str">
        <v>0 - BM Port</v>
      </c>
      <c r="N2779" s="16" t="str">
        <v>0 - Port Assets</v>
      </c>
      <c r="O2779" s="11"/>
      <c r="P2779" s="11"/>
      <c r="Q2779" s="11"/>
      <c r="R2779" s="11"/>
      <c r="S2779" s="11"/>
      <c r="T2779" s="11"/>
      <c r="U2779" s="11"/>
      <c r="V2779" s="11"/>
      <c r="W2779" s="11"/>
      <c r="X2779" s="11"/>
      <c r="Y2779" s="11"/>
      <c r="Z2779" s="11"/>
      <c r="AA2779" s="11"/>
      <c r="AB2779" s="11"/>
      <c r="AC2779" s="11"/>
      <c r="AD2779" s="11"/>
      <c r="AE2779" s="11"/>
      <c r="AF2779" s="11"/>
      <c r="AG2779" s="11"/>
      <c r="AH2779" s="11"/>
      <c r="AI2779" s="11"/>
      <c r="AJ2779" s="11"/>
      <c r="AK2779" s="11"/>
      <c r="AL2779" s="11"/>
      <c r="AM2779" s="11"/>
      <c r="AN2779" s="11"/>
      <c r="AO2779" s="11"/>
      <c r="AP2779" s="11"/>
      <c r="AQ2779" s="11"/>
      <c r="AR2779" s="11"/>
      <c r="AS2779" s="11"/>
      <c r="AT2779" s="11"/>
      <c r="AU2779" s="11"/>
      <c r="AV2779" s="11"/>
      <c r="AW2779" s="11"/>
      <c r="AX2779" s="11"/>
      <c r="AY2779" s="11"/>
      <c r="AZ2779" s="11"/>
      <c r="BA2779" s="11"/>
      <c r="BB2779" s="11"/>
      <c r="BC2779" s="11"/>
      <c r="BD2779" s="11"/>
      <c r="BE2779" s="11"/>
      <c r="BF2779" s="11"/>
      <c r="BG2779" s="11"/>
      <c r="BH2779" s="11"/>
      <c r="BI2779" s="11"/>
      <c r="BJ2779" s="11"/>
      <c r="BK2779" s="11"/>
      <c r="BL2779" s="11"/>
      <c r="BM2779" s="11"/>
      <c r="BN2779" s="11"/>
      <c r="BO2779" s="11"/>
      <c r="BP2779" s="11"/>
      <c r="BQ2779" s="11"/>
      <c r="BR2779" s="16" t="str">
        <v>0- Port Costs</v>
      </c>
      <c r="BV2779" s="16" t="str">
        <v>0- Port Value</v>
      </c>
      <c r="BW2779" s="11"/>
      <c r="BX2779" s="16" t="str">
        <v>0</v>
      </c>
    </row>
    <row r="2780" spans="8:76" hidden="1" outlineLevel="1" x14ac:dyDescent="0.3">
      <c r="H2780" s="16" t="str">
        <v>0 - BM Costs</v>
      </c>
      <c r="L2780" s="16" t="str">
        <v>0 - BM Port</v>
      </c>
      <c r="N2780" s="16" t="str">
        <v>0 - Port Assets</v>
      </c>
      <c r="O2780" s="11"/>
      <c r="P2780" s="11"/>
      <c r="Q2780" s="11"/>
      <c r="R2780" s="11"/>
      <c r="S2780" s="11"/>
      <c r="T2780" s="11"/>
      <c r="U2780" s="11"/>
      <c r="V2780" s="11"/>
      <c r="W2780" s="11"/>
      <c r="X2780" s="11"/>
      <c r="Y2780" s="11"/>
      <c r="Z2780" s="11"/>
      <c r="AA2780" s="11"/>
      <c r="AB2780" s="11"/>
      <c r="AC2780" s="11"/>
      <c r="AD2780" s="11"/>
      <c r="AE2780" s="11"/>
      <c r="AF2780" s="11"/>
      <c r="AG2780" s="11"/>
      <c r="AH2780" s="11"/>
      <c r="AI2780" s="11"/>
      <c r="AJ2780" s="11"/>
      <c r="AK2780" s="11"/>
      <c r="AL2780" s="11"/>
      <c r="AM2780" s="11"/>
      <c r="AN2780" s="11"/>
      <c r="AO2780" s="11"/>
      <c r="AP2780" s="11"/>
      <c r="AQ2780" s="11"/>
      <c r="AR2780" s="11"/>
      <c r="AS2780" s="11"/>
      <c r="AT2780" s="11"/>
      <c r="AU2780" s="11"/>
      <c r="AV2780" s="11"/>
      <c r="AW2780" s="11"/>
      <c r="AX2780" s="11"/>
      <c r="AY2780" s="11"/>
      <c r="AZ2780" s="11"/>
      <c r="BA2780" s="11"/>
      <c r="BB2780" s="11"/>
      <c r="BC2780" s="11"/>
      <c r="BD2780" s="11"/>
      <c r="BE2780" s="11"/>
      <c r="BF2780" s="11"/>
      <c r="BG2780" s="11"/>
      <c r="BH2780" s="11"/>
      <c r="BI2780" s="11"/>
      <c r="BJ2780" s="11"/>
      <c r="BK2780" s="11"/>
      <c r="BL2780" s="11"/>
      <c r="BM2780" s="11"/>
      <c r="BN2780" s="11"/>
      <c r="BO2780" s="11"/>
      <c r="BP2780" s="11"/>
      <c r="BQ2780" s="11"/>
      <c r="BR2780" s="16" t="str">
        <v>0- Port Costs</v>
      </c>
      <c r="BV2780" s="16" t="str">
        <v>0- Port Value</v>
      </c>
      <c r="BW2780" s="11"/>
      <c r="BX2780" s="16" t="str">
        <v>0</v>
      </c>
    </row>
    <row r="2781" spans="8:76" hidden="1" outlineLevel="1" x14ac:dyDescent="0.3">
      <c r="H2781" s="16" t="str">
        <v>0 - BM Costs</v>
      </c>
      <c r="L2781" s="16" t="str">
        <v>0 - BM Port</v>
      </c>
      <c r="N2781" s="16" t="str">
        <v>0 - Port Assets</v>
      </c>
      <c r="O2781" s="11"/>
      <c r="P2781" s="11"/>
      <c r="Q2781" s="11"/>
      <c r="R2781" s="11"/>
      <c r="S2781" s="11"/>
      <c r="T2781" s="11"/>
      <c r="U2781" s="11"/>
      <c r="V2781" s="11"/>
      <c r="W2781" s="11"/>
      <c r="X2781" s="11"/>
      <c r="Y2781" s="11"/>
      <c r="Z2781" s="11"/>
      <c r="AA2781" s="11"/>
      <c r="AB2781" s="11"/>
      <c r="AC2781" s="11"/>
      <c r="AD2781" s="11"/>
      <c r="AE2781" s="11"/>
      <c r="AF2781" s="11"/>
      <c r="AG2781" s="11"/>
      <c r="AH2781" s="11"/>
      <c r="AI2781" s="11"/>
      <c r="AJ2781" s="11"/>
      <c r="AK2781" s="11"/>
      <c r="AL2781" s="11"/>
      <c r="AM2781" s="11"/>
      <c r="AN2781" s="11"/>
      <c r="AO2781" s="11"/>
      <c r="AP2781" s="11"/>
      <c r="AQ2781" s="11"/>
      <c r="AR2781" s="11"/>
      <c r="AS2781" s="11"/>
      <c r="AT2781" s="11"/>
      <c r="AU2781" s="11"/>
      <c r="AV2781" s="11"/>
      <c r="AW2781" s="11"/>
      <c r="AX2781" s="11"/>
      <c r="AY2781" s="11"/>
      <c r="AZ2781" s="11"/>
      <c r="BA2781" s="11"/>
      <c r="BB2781" s="11"/>
      <c r="BC2781" s="11"/>
      <c r="BD2781" s="11"/>
      <c r="BE2781" s="11"/>
      <c r="BF2781" s="11"/>
      <c r="BG2781" s="11"/>
      <c r="BH2781" s="11"/>
      <c r="BI2781" s="11"/>
      <c r="BJ2781" s="11"/>
      <c r="BK2781" s="11"/>
      <c r="BL2781" s="11"/>
      <c r="BM2781" s="11"/>
      <c r="BN2781" s="11"/>
      <c r="BO2781" s="11"/>
      <c r="BP2781" s="11"/>
      <c r="BQ2781" s="11"/>
      <c r="BR2781" s="16" t="str">
        <v>0- Port Costs</v>
      </c>
      <c r="BV2781" s="16" t="str">
        <v>0- Port Value</v>
      </c>
      <c r="BW2781" s="11"/>
      <c r="BX2781" s="16" t="str">
        <v>0</v>
      </c>
    </row>
    <row r="2782" spans="8:76" hidden="1" outlineLevel="1" x14ac:dyDescent="0.3">
      <c r="H2782" s="16" t="str">
        <v>0 - BM Costs</v>
      </c>
      <c r="L2782" s="16" t="str">
        <v>0 - BM Port</v>
      </c>
      <c r="N2782" s="16" t="str">
        <v>0 - Port Assets</v>
      </c>
      <c r="O2782" s="11"/>
      <c r="P2782" s="11"/>
      <c r="Q2782" s="11"/>
      <c r="R2782" s="11"/>
      <c r="S2782" s="11"/>
      <c r="T2782" s="11"/>
      <c r="U2782" s="11"/>
      <c r="V2782" s="11"/>
      <c r="W2782" s="11"/>
      <c r="X2782" s="11"/>
      <c r="Y2782" s="11"/>
      <c r="Z2782" s="11"/>
      <c r="AA2782" s="11"/>
      <c r="AB2782" s="11"/>
      <c r="AC2782" s="11"/>
      <c r="AD2782" s="11"/>
      <c r="AE2782" s="11"/>
      <c r="AF2782" s="11"/>
      <c r="AG2782" s="11"/>
      <c r="AH2782" s="11"/>
      <c r="AI2782" s="11"/>
      <c r="AJ2782" s="11"/>
      <c r="AK2782" s="11"/>
      <c r="AL2782" s="11"/>
      <c r="AM2782" s="11"/>
      <c r="AN2782" s="11"/>
      <c r="AO2782" s="11"/>
      <c r="AP2782" s="11"/>
      <c r="AQ2782" s="11"/>
      <c r="AR2782" s="11"/>
      <c r="AS2782" s="11"/>
      <c r="AT2782" s="11"/>
      <c r="AU2782" s="11"/>
      <c r="AV2782" s="11"/>
      <c r="AW2782" s="11"/>
      <c r="AX2782" s="11"/>
      <c r="AY2782" s="11"/>
      <c r="AZ2782" s="11"/>
      <c r="BA2782" s="11"/>
      <c r="BB2782" s="11"/>
      <c r="BC2782" s="11"/>
      <c r="BD2782" s="11"/>
      <c r="BE2782" s="11"/>
      <c r="BF2782" s="11"/>
      <c r="BG2782" s="11"/>
      <c r="BH2782" s="11"/>
      <c r="BI2782" s="11"/>
      <c r="BJ2782" s="11"/>
      <c r="BK2782" s="11"/>
      <c r="BL2782" s="11"/>
      <c r="BM2782" s="11"/>
      <c r="BN2782" s="11"/>
      <c r="BO2782" s="11"/>
      <c r="BP2782" s="11"/>
      <c r="BQ2782" s="11"/>
      <c r="BR2782" s="16" t="str">
        <v>0- Port Costs</v>
      </c>
      <c r="BV2782" s="16" t="str">
        <v>0- Port Value</v>
      </c>
      <c r="BW2782" s="11"/>
      <c r="BX2782" s="16" t="str">
        <v>0</v>
      </c>
    </row>
    <row r="2783" spans="8:76" hidden="1" outlineLevel="1" x14ac:dyDescent="0.3">
      <c r="H2783" s="16" t="str">
        <v>0 - BM Costs</v>
      </c>
      <c r="L2783" s="16" t="str">
        <v>0 - BM Port</v>
      </c>
      <c r="N2783" s="16" t="str">
        <v>0 - Port Assets</v>
      </c>
      <c r="O2783" s="11"/>
      <c r="P2783" s="11"/>
      <c r="Q2783" s="11"/>
      <c r="R2783" s="11"/>
      <c r="S2783" s="11"/>
      <c r="T2783" s="11"/>
      <c r="U2783" s="11"/>
      <c r="V2783" s="11"/>
      <c r="W2783" s="11"/>
      <c r="X2783" s="11"/>
      <c r="Y2783" s="11"/>
      <c r="Z2783" s="11"/>
      <c r="AA2783" s="11"/>
      <c r="AB2783" s="11"/>
      <c r="AC2783" s="11"/>
      <c r="AD2783" s="11"/>
      <c r="AE2783" s="11"/>
      <c r="AF2783" s="11"/>
      <c r="AG2783" s="11"/>
      <c r="AH2783" s="11"/>
      <c r="AI2783" s="11"/>
      <c r="AJ2783" s="11"/>
      <c r="AK2783" s="11"/>
      <c r="AL2783" s="11"/>
      <c r="AM2783" s="11"/>
      <c r="AN2783" s="11"/>
      <c r="AO2783" s="11"/>
      <c r="AP2783" s="11"/>
      <c r="AQ2783" s="11"/>
      <c r="AR2783" s="11"/>
      <c r="AS2783" s="11"/>
      <c r="AT2783" s="11"/>
      <c r="AU2783" s="11"/>
      <c r="AV2783" s="11"/>
      <c r="AW2783" s="11"/>
      <c r="AX2783" s="11"/>
      <c r="AY2783" s="11"/>
      <c r="AZ2783" s="11"/>
      <c r="BA2783" s="11"/>
      <c r="BB2783" s="11"/>
      <c r="BC2783" s="11"/>
      <c r="BD2783" s="11"/>
      <c r="BE2783" s="11"/>
      <c r="BF2783" s="11"/>
      <c r="BG2783" s="11"/>
      <c r="BH2783" s="11"/>
      <c r="BI2783" s="11"/>
      <c r="BJ2783" s="11"/>
      <c r="BK2783" s="11"/>
      <c r="BL2783" s="11"/>
      <c r="BM2783" s="11"/>
      <c r="BN2783" s="11"/>
      <c r="BO2783" s="11"/>
      <c r="BP2783" s="11"/>
      <c r="BQ2783" s="11"/>
      <c r="BR2783" s="16" t="str">
        <v>0- Port Costs</v>
      </c>
      <c r="BV2783" s="16" t="str">
        <v>0- Port Value</v>
      </c>
      <c r="BW2783" s="11"/>
      <c r="BX2783" s="16" t="str">
        <v>0</v>
      </c>
    </row>
    <row r="2784" spans="8:76" hidden="1" outlineLevel="1" x14ac:dyDescent="0.3">
      <c r="H2784" s="16" t="str">
        <v>0 - BM Costs</v>
      </c>
      <c r="L2784" s="16" t="str">
        <v>0 - BM Port</v>
      </c>
      <c r="N2784" s="16" t="str">
        <v>0 - Port Assets</v>
      </c>
      <c r="O2784" s="11"/>
      <c r="P2784" s="11"/>
      <c r="Q2784" s="11"/>
      <c r="R2784" s="11"/>
      <c r="S2784" s="11"/>
      <c r="T2784" s="11"/>
      <c r="U2784" s="11"/>
      <c r="V2784" s="11"/>
      <c r="W2784" s="11"/>
      <c r="X2784" s="11"/>
      <c r="Y2784" s="11"/>
      <c r="Z2784" s="11"/>
      <c r="AA2784" s="11"/>
      <c r="AB2784" s="11"/>
      <c r="AC2784" s="11"/>
      <c r="AD2784" s="11"/>
      <c r="AE2784" s="11"/>
      <c r="AF2784" s="11"/>
      <c r="AG2784" s="11"/>
      <c r="AH2784" s="11"/>
      <c r="AI2784" s="11"/>
      <c r="AJ2784" s="11"/>
      <c r="AK2784" s="11"/>
      <c r="AL2784" s="11"/>
      <c r="AM2784" s="11"/>
      <c r="AN2784" s="11"/>
      <c r="AO2784" s="11"/>
      <c r="AP2784" s="11"/>
      <c r="AQ2784" s="11"/>
      <c r="AR2784" s="11"/>
      <c r="AS2784" s="11"/>
      <c r="AT2784" s="11"/>
      <c r="AU2784" s="11"/>
      <c r="AV2784" s="11"/>
      <c r="AW2784" s="11"/>
      <c r="AX2784" s="11"/>
      <c r="AY2784" s="11"/>
      <c r="AZ2784" s="11"/>
      <c r="BA2784" s="11"/>
      <c r="BB2784" s="11"/>
      <c r="BC2784" s="11"/>
      <c r="BD2784" s="11"/>
      <c r="BE2784" s="11"/>
      <c r="BF2784" s="11"/>
      <c r="BG2784" s="11"/>
      <c r="BH2784" s="11"/>
      <c r="BI2784" s="11"/>
      <c r="BJ2784" s="11"/>
      <c r="BK2784" s="11"/>
      <c r="BL2784" s="11"/>
      <c r="BM2784" s="11"/>
      <c r="BN2784" s="11"/>
      <c r="BO2784" s="11"/>
      <c r="BP2784" s="11"/>
      <c r="BQ2784" s="11"/>
      <c r="BR2784" s="16" t="str">
        <v>0- Port Costs</v>
      </c>
      <c r="BV2784" s="16" t="str">
        <v>0- Port Value</v>
      </c>
      <c r="BW2784" s="11"/>
      <c r="BX2784" s="16" t="str">
        <v>0</v>
      </c>
    </row>
    <row r="2785" spans="8:76" hidden="1" outlineLevel="1" x14ac:dyDescent="0.3">
      <c r="H2785" s="16" t="str">
        <v>0 - BM Costs</v>
      </c>
      <c r="L2785" s="16" t="str">
        <v>0 - BM Port</v>
      </c>
      <c r="N2785" s="16" t="str">
        <v>0 - Port Assets</v>
      </c>
      <c r="O2785" s="11"/>
      <c r="P2785" s="11"/>
      <c r="Q2785" s="11"/>
      <c r="R2785" s="11"/>
      <c r="S2785" s="11"/>
      <c r="T2785" s="11"/>
      <c r="U2785" s="11"/>
      <c r="V2785" s="11"/>
      <c r="W2785" s="11"/>
      <c r="X2785" s="11"/>
      <c r="Y2785" s="11"/>
      <c r="Z2785" s="11"/>
      <c r="AA2785" s="11"/>
      <c r="AB2785" s="11"/>
      <c r="AC2785" s="11"/>
      <c r="AD2785" s="11"/>
      <c r="AE2785" s="11"/>
      <c r="AF2785" s="11"/>
      <c r="AG2785" s="11"/>
      <c r="AH2785" s="11"/>
      <c r="AI2785" s="11"/>
      <c r="AJ2785" s="11"/>
      <c r="AK2785" s="11"/>
      <c r="AL2785" s="11"/>
      <c r="AM2785" s="11"/>
      <c r="AN2785" s="11"/>
      <c r="AO2785" s="11"/>
      <c r="AP2785" s="11"/>
      <c r="AQ2785" s="11"/>
      <c r="AR2785" s="11"/>
      <c r="AS2785" s="11"/>
      <c r="AT2785" s="11"/>
      <c r="AU2785" s="11"/>
      <c r="AV2785" s="11"/>
      <c r="AW2785" s="11"/>
      <c r="AX2785" s="11"/>
      <c r="AY2785" s="11"/>
      <c r="AZ2785" s="11"/>
      <c r="BA2785" s="11"/>
      <c r="BB2785" s="11"/>
      <c r="BC2785" s="11"/>
      <c r="BD2785" s="11"/>
      <c r="BE2785" s="11"/>
      <c r="BF2785" s="11"/>
      <c r="BG2785" s="11"/>
      <c r="BH2785" s="11"/>
      <c r="BI2785" s="11"/>
      <c r="BJ2785" s="11"/>
      <c r="BK2785" s="11"/>
      <c r="BL2785" s="11"/>
      <c r="BM2785" s="11"/>
      <c r="BN2785" s="11"/>
      <c r="BO2785" s="11"/>
      <c r="BP2785" s="11"/>
      <c r="BQ2785" s="11"/>
      <c r="BR2785" s="16" t="str">
        <v>0- Port Costs</v>
      </c>
      <c r="BV2785" s="16" t="str">
        <v>0- Port Value</v>
      </c>
      <c r="BW2785" s="11"/>
      <c r="BX2785" s="16" t="str">
        <v>0</v>
      </c>
    </row>
    <row r="2786" spans="8:76" hidden="1" outlineLevel="1" x14ac:dyDescent="0.3">
      <c r="H2786" s="16" t="str">
        <v>0 - BM Costs</v>
      </c>
      <c r="L2786" s="16" t="str">
        <v>0 - BM Port</v>
      </c>
      <c r="N2786" s="16" t="str">
        <v>0 - Port Assets</v>
      </c>
      <c r="O2786" s="11"/>
      <c r="P2786" s="11"/>
      <c r="Q2786" s="11"/>
      <c r="R2786" s="11"/>
      <c r="S2786" s="11"/>
      <c r="T2786" s="11"/>
      <c r="U2786" s="11"/>
      <c r="V2786" s="11"/>
      <c r="W2786" s="11"/>
      <c r="X2786" s="11"/>
      <c r="Y2786" s="11"/>
      <c r="Z2786" s="11"/>
      <c r="AA2786" s="11"/>
      <c r="AB2786" s="11"/>
      <c r="AC2786" s="11"/>
      <c r="AD2786" s="11"/>
      <c r="AE2786" s="11"/>
      <c r="AF2786" s="11"/>
      <c r="AG2786" s="11"/>
      <c r="AH2786" s="11"/>
      <c r="AI2786" s="11"/>
      <c r="AJ2786" s="11"/>
      <c r="AK2786" s="11"/>
      <c r="AL2786" s="11"/>
      <c r="AM2786" s="11"/>
      <c r="AN2786" s="11"/>
      <c r="AO2786" s="11"/>
      <c r="AP2786" s="11"/>
      <c r="AQ2786" s="11"/>
      <c r="AR2786" s="11"/>
      <c r="AS2786" s="11"/>
      <c r="AT2786" s="11"/>
      <c r="AU2786" s="11"/>
      <c r="AV2786" s="11"/>
      <c r="AW2786" s="11"/>
      <c r="AX2786" s="11"/>
      <c r="AY2786" s="11"/>
      <c r="AZ2786" s="11"/>
      <c r="BA2786" s="11"/>
      <c r="BB2786" s="11"/>
      <c r="BC2786" s="11"/>
      <c r="BD2786" s="11"/>
      <c r="BE2786" s="11"/>
      <c r="BF2786" s="11"/>
      <c r="BG2786" s="11"/>
      <c r="BH2786" s="11"/>
      <c r="BI2786" s="11"/>
      <c r="BJ2786" s="11"/>
      <c r="BK2786" s="11"/>
      <c r="BL2786" s="11"/>
      <c r="BM2786" s="11"/>
      <c r="BN2786" s="11"/>
      <c r="BO2786" s="11"/>
      <c r="BP2786" s="11"/>
      <c r="BQ2786" s="11"/>
      <c r="BR2786" s="16" t="str">
        <v>0- Port Costs</v>
      </c>
      <c r="BV2786" s="16" t="str">
        <v>0- Port Value</v>
      </c>
      <c r="BW2786" s="11"/>
      <c r="BX2786" s="16" t="str">
        <v>0</v>
      </c>
    </row>
    <row r="2787" spans="8:76" hidden="1" outlineLevel="1" x14ac:dyDescent="0.3">
      <c r="H2787" s="16" t="str">
        <v>0 - BM Costs</v>
      </c>
      <c r="L2787" s="16" t="str">
        <v>0 - BM Port</v>
      </c>
      <c r="N2787" s="16" t="str">
        <v>0 - Port Assets</v>
      </c>
      <c r="O2787" s="11"/>
      <c r="P2787" s="11"/>
      <c r="Q2787" s="11"/>
      <c r="R2787" s="11"/>
      <c r="S2787" s="11"/>
      <c r="T2787" s="11"/>
      <c r="U2787" s="11"/>
      <c r="V2787" s="11"/>
      <c r="W2787" s="11"/>
      <c r="X2787" s="11"/>
      <c r="Y2787" s="11"/>
      <c r="Z2787" s="11"/>
      <c r="AA2787" s="11"/>
      <c r="AB2787" s="11"/>
      <c r="AC2787" s="11"/>
      <c r="AD2787" s="11"/>
      <c r="AE2787" s="11"/>
      <c r="AF2787" s="11"/>
      <c r="AG2787" s="11"/>
      <c r="AH2787" s="11"/>
      <c r="AI2787" s="11"/>
      <c r="AJ2787" s="11"/>
      <c r="AK2787" s="11"/>
      <c r="AL2787" s="11"/>
      <c r="AM2787" s="11"/>
      <c r="AN2787" s="11"/>
      <c r="AO2787" s="11"/>
      <c r="AP2787" s="11"/>
      <c r="AQ2787" s="11"/>
      <c r="AR2787" s="11"/>
      <c r="AS2787" s="11"/>
      <c r="AT2787" s="11"/>
      <c r="AU2787" s="11"/>
      <c r="AV2787" s="11"/>
      <c r="AW2787" s="11"/>
      <c r="AX2787" s="11"/>
      <c r="AY2787" s="11"/>
      <c r="AZ2787" s="11"/>
      <c r="BA2787" s="11"/>
      <c r="BB2787" s="11"/>
      <c r="BC2787" s="11"/>
      <c r="BD2787" s="11"/>
      <c r="BE2787" s="11"/>
      <c r="BF2787" s="11"/>
      <c r="BG2787" s="11"/>
      <c r="BH2787" s="11"/>
      <c r="BI2787" s="11"/>
      <c r="BJ2787" s="11"/>
      <c r="BK2787" s="11"/>
      <c r="BL2787" s="11"/>
      <c r="BM2787" s="11"/>
      <c r="BN2787" s="11"/>
      <c r="BO2787" s="11"/>
      <c r="BP2787" s="11"/>
      <c r="BQ2787" s="11"/>
      <c r="BR2787" s="16" t="str">
        <v>0- Port Costs</v>
      </c>
      <c r="BV2787" s="16" t="str">
        <v>0- Port Value</v>
      </c>
      <c r="BW2787" s="11"/>
      <c r="BX2787" s="16" t="str">
        <v>0</v>
      </c>
    </row>
    <row r="2788" spans="8:76" hidden="1" outlineLevel="1" x14ac:dyDescent="0.3">
      <c r="H2788" s="16" t="str">
        <v>0 - BM Costs</v>
      </c>
      <c r="L2788" s="16" t="str">
        <v>0 - BM Port</v>
      </c>
      <c r="N2788" s="16" t="str">
        <v>0 - Port Assets</v>
      </c>
      <c r="O2788" s="11"/>
      <c r="P2788" s="11"/>
      <c r="Q2788" s="11"/>
      <c r="R2788" s="11"/>
      <c r="S2788" s="11"/>
      <c r="T2788" s="11"/>
      <c r="U2788" s="11"/>
      <c r="V2788" s="11"/>
      <c r="W2788" s="11"/>
      <c r="X2788" s="11"/>
      <c r="Y2788" s="11"/>
      <c r="Z2788" s="11"/>
      <c r="AA2788" s="11"/>
      <c r="AB2788" s="11"/>
      <c r="AC2788" s="11"/>
      <c r="AD2788" s="11"/>
      <c r="AE2788" s="11"/>
      <c r="AF2788" s="11"/>
      <c r="AG2788" s="11"/>
      <c r="AH2788" s="11"/>
      <c r="AI2788" s="11"/>
      <c r="AJ2788" s="11"/>
      <c r="AK2788" s="11"/>
      <c r="AL2788" s="11"/>
      <c r="AM2788" s="11"/>
      <c r="AN2788" s="11"/>
      <c r="AO2788" s="11"/>
      <c r="AP2788" s="11"/>
      <c r="AQ2788" s="11"/>
      <c r="AR2788" s="11"/>
      <c r="AS2788" s="11"/>
      <c r="AT2788" s="11"/>
      <c r="AU2788" s="11"/>
      <c r="AV2788" s="11"/>
      <c r="AW2788" s="11"/>
      <c r="AX2788" s="11"/>
      <c r="AY2788" s="11"/>
      <c r="AZ2788" s="11"/>
      <c r="BA2788" s="11"/>
      <c r="BB2788" s="11"/>
      <c r="BC2788" s="11"/>
      <c r="BD2788" s="11"/>
      <c r="BE2788" s="11"/>
      <c r="BF2788" s="11"/>
      <c r="BG2788" s="11"/>
      <c r="BH2788" s="11"/>
      <c r="BI2788" s="11"/>
      <c r="BJ2788" s="11"/>
      <c r="BK2788" s="11"/>
      <c r="BL2788" s="11"/>
      <c r="BM2788" s="11"/>
      <c r="BN2788" s="11"/>
      <c r="BO2788" s="11"/>
      <c r="BP2788" s="11"/>
      <c r="BQ2788" s="11"/>
      <c r="BR2788" s="16" t="str">
        <v>0- Port Costs</v>
      </c>
      <c r="BV2788" s="16" t="str">
        <v>0- Port Value</v>
      </c>
      <c r="BW2788" s="11"/>
      <c r="BX2788" s="16" t="str">
        <v>0</v>
      </c>
    </row>
    <row r="2789" spans="8:76" hidden="1" outlineLevel="1" x14ac:dyDescent="0.3">
      <c r="H2789" s="16" t="str">
        <v>0 - BM Costs</v>
      </c>
      <c r="L2789" s="16" t="str">
        <v>0 - BM Port</v>
      </c>
      <c r="N2789" s="16" t="str">
        <v>0 - Port Assets</v>
      </c>
      <c r="O2789" s="11"/>
      <c r="P2789" s="11"/>
      <c r="Q2789" s="11"/>
      <c r="R2789" s="11"/>
      <c r="S2789" s="11"/>
      <c r="T2789" s="11"/>
      <c r="U2789" s="11"/>
      <c r="V2789" s="11"/>
      <c r="W2789" s="11"/>
      <c r="X2789" s="11"/>
      <c r="Y2789" s="11"/>
      <c r="Z2789" s="11"/>
      <c r="AA2789" s="11"/>
      <c r="AB2789" s="11"/>
      <c r="AC2789" s="11"/>
      <c r="AD2789" s="11"/>
      <c r="AE2789" s="11"/>
      <c r="AF2789" s="11"/>
      <c r="AG2789" s="11"/>
      <c r="AH2789" s="11"/>
      <c r="AI2789" s="11"/>
      <c r="AJ2789" s="11"/>
      <c r="AK2789" s="11"/>
      <c r="AL2789" s="11"/>
      <c r="AM2789" s="11"/>
      <c r="AN2789" s="11"/>
      <c r="AO2789" s="11"/>
      <c r="AP2789" s="11"/>
      <c r="AQ2789" s="11"/>
      <c r="AR2789" s="11"/>
      <c r="AS2789" s="11"/>
      <c r="AT2789" s="11"/>
      <c r="AU2789" s="11"/>
      <c r="AV2789" s="11"/>
      <c r="AW2789" s="11"/>
      <c r="AX2789" s="11"/>
      <c r="AY2789" s="11"/>
      <c r="AZ2789" s="11"/>
      <c r="BA2789" s="11"/>
      <c r="BB2789" s="11"/>
      <c r="BC2789" s="11"/>
      <c r="BD2789" s="11"/>
      <c r="BE2789" s="11"/>
      <c r="BF2789" s="11"/>
      <c r="BG2789" s="11"/>
      <c r="BH2789" s="11"/>
      <c r="BI2789" s="11"/>
      <c r="BJ2789" s="11"/>
      <c r="BK2789" s="11"/>
      <c r="BL2789" s="11"/>
      <c r="BM2789" s="11"/>
      <c r="BN2789" s="11"/>
      <c r="BO2789" s="11"/>
      <c r="BP2789" s="11"/>
      <c r="BQ2789" s="11"/>
      <c r="BR2789" s="16" t="str">
        <v>0- Port Costs</v>
      </c>
      <c r="BV2789" s="16" t="str">
        <v>0- Port Value</v>
      </c>
      <c r="BW2789" s="11"/>
      <c r="BX2789" s="16" t="str">
        <v>0</v>
      </c>
    </row>
    <row r="2790" spans="8:76" hidden="1" outlineLevel="1" x14ac:dyDescent="0.3">
      <c r="H2790" s="16" t="str">
        <v>0 - BM Costs</v>
      </c>
      <c r="L2790" s="16" t="str">
        <v>0 - BM Port</v>
      </c>
      <c r="N2790" s="16" t="str">
        <v>0 - Port Assets</v>
      </c>
      <c r="O2790" s="11"/>
      <c r="P2790" s="11"/>
      <c r="Q2790" s="11"/>
      <c r="R2790" s="11"/>
      <c r="S2790" s="11"/>
      <c r="T2790" s="11"/>
      <c r="U2790" s="11"/>
      <c r="V2790" s="11"/>
      <c r="W2790" s="11"/>
      <c r="X2790" s="11"/>
      <c r="Y2790" s="11"/>
      <c r="Z2790" s="11"/>
      <c r="AA2790" s="11"/>
      <c r="AB2790" s="11"/>
      <c r="AC2790" s="11"/>
      <c r="AD2790" s="11"/>
      <c r="AE2790" s="11"/>
      <c r="AF2790" s="11"/>
      <c r="AG2790" s="11"/>
      <c r="AH2790" s="11"/>
      <c r="AI2790" s="11"/>
      <c r="AJ2790" s="11"/>
      <c r="AK2790" s="11"/>
      <c r="AL2790" s="11"/>
      <c r="AM2790" s="11"/>
      <c r="AN2790" s="11"/>
      <c r="AO2790" s="11"/>
      <c r="AP2790" s="11"/>
      <c r="AQ2790" s="11"/>
      <c r="AR2790" s="11"/>
      <c r="AS2790" s="11"/>
      <c r="AT2790" s="11"/>
      <c r="AU2790" s="11"/>
      <c r="AV2790" s="11"/>
      <c r="AW2790" s="11"/>
      <c r="AX2790" s="11"/>
      <c r="AY2790" s="11"/>
      <c r="AZ2790" s="11"/>
      <c r="BA2790" s="11"/>
      <c r="BB2790" s="11"/>
      <c r="BC2790" s="11"/>
      <c r="BD2790" s="11"/>
      <c r="BE2790" s="11"/>
      <c r="BF2790" s="11"/>
      <c r="BG2790" s="11"/>
      <c r="BH2790" s="11"/>
      <c r="BI2790" s="11"/>
      <c r="BJ2790" s="11"/>
      <c r="BK2790" s="11"/>
      <c r="BL2790" s="11"/>
      <c r="BM2790" s="11"/>
      <c r="BN2790" s="11"/>
      <c r="BO2790" s="11"/>
      <c r="BP2790" s="11"/>
      <c r="BQ2790" s="11"/>
      <c r="BR2790" s="16" t="str">
        <v>0- Port Costs</v>
      </c>
      <c r="BV2790" s="16" t="str">
        <v>0- Port Value</v>
      </c>
      <c r="BW2790" s="11"/>
      <c r="BX2790" s="16" t="str">
        <v>0</v>
      </c>
    </row>
    <row r="2791" spans="8:76" hidden="1" outlineLevel="1" x14ac:dyDescent="0.3">
      <c r="H2791" s="16" t="str">
        <v>0 - BM Costs</v>
      </c>
      <c r="L2791" s="16" t="str">
        <v>0 - BM Port</v>
      </c>
      <c r="N2791" s="16" t="str">
        <v>0 - Port Assets</v>
      </c>
      <c r="O2791" s="11"/>
      <c r="P2791" s="11"/>
      <c r="Q2791" s="11"/>
      <c r="R2791" s="11"/>
      <c r="S2791" s="11"/>
      <c r="T2791" s="11"/>
      <c r="U2791" s="11"/>
      <c r="V2791" s="11"/>
      <c r="W2791" s="11"/>
      <c r="X2791" s="11"/>
      <c r="Y2791" s="11"/>
      <c r="Z2791" s="11"/>
      <c r="AA2791" s="11"/>
      <c r="AB2791" s="11"/>
      <c r="AC2791" s="11"/>
      <c r="AD2791" s="11"/>
      <c r="AE2791" s="11"/>
      <c r="AF2791" s="11"/>
      <c r="AG2791" s="11"/>
      <c r="AH2791" s="11"/>
      <c r="AI2791" s="11"/>
      <c r="AJ2791" s="11"/>
      <c r="AK2791" s="11"/>
      <c r="AL2791" s="11"/>
      <c r="AM2791" s="11"/>
      <c r="AN2791" s="11"/>
      <c r="AO2791" s="11"/>
      <c r="AP2791" s="11"/>
      <c r="AQ2791" s="11"/>
      <c r="AR2791" s="11"/>
      <c r="AS2791" s="11"/>
      <c r="AT2791" s="11"/>
      <c r="AU2791" s="11"/>
      <c r="AV2791" s="11"/>
      <c r="AW2791" s="11"/>
      <c r="AX2791" s="11"/>
      <c r="AY2791" s="11"/>
      <c r="AZ2791" s="11"/>
      <c r="BA2791" s="11"/>
      <c r="BB2791" s="11"/>
      <c r="BC2791" s="11"/>
      <c r="BD2791" s="11"/>
      <c r="BE2791" s="11"/>
      <c r="BF2791" s="11"/>
      <c r="BG2791" s="11"/>
      <c r="BH2791" s="11"/>
      <c r="BI2791" s="11"/>
      <c r="BJ2791" s="11"/>
      <c r="BK2791" s="11"/>
      <c r="BL2791" s="11"/>
      <c r="BM2791" s="11"/>
      <c r="BN2791" s="11"/>
      <c r="BO2791" s="11"/>
      <c r="BP2791" s="11"/>
      <c r="BQ2791" s="11"/>
      <c r="BR2791" s="16" t="str">
        <v>0- Port Costs</v>
      </c>
      <c r="BV2791" s="16" t="str">
        <v>0- Port Value</v>
      </c>
      <c r="BW2791" s="11"/>
      <c r="BX2791" s="16" t="str">
        <v>0</v>
      </c>
    </row>
    <row r="2792" spans="8:76" hidden="1" outlineLevel="1" x14ac:dyDescent="0.3">
      <c r="H2792" s="16" t="str">
        <v>0 - BM Costs</v>
      </c>
      <c r="L2792" s="16" t="str">
        <v>0 - BM Port</v>
      </c>
      <c r="N2792" s="16" t="str">
        <v>0 - Port Assets</v>
      </c>
      <c r="O2792" s="11"/>
      <c r="P2792" s="11"/>
      <c r="Q2792" s="11"/>
      <c r="R2792" s="11"/>
      <c r="S2792" s="11"/>
      <c r="T2792" s="11"/>
      <c r="U2792" s="11"/>
      <c r="V2792" s="11"/>
      <c r="W2792" s="11"/>
      <c r="X2792" s="11"/>
      <c r="Y2792" s="11"/>
      <c r="Z2792" s="11"/>
      <c r="AA2792" s="11"/>
      <c r="AB2792" s="11"/>
      <c r="AC2792" s="11"/>
      <c r="AD2792" s="11"/>
      <c r="AE2792" s="11"/>
      <c r="AF2792" s="11"/>
      <c r="AG2792" s="11"/>
      <c r="AH2792" s="11"/>
      <c r="AI2792" s="11"/>
      <c r="AJ2792" s="11"/>
      <c r="AK2792" s="11"/>
      <c r="AL2792" s="11"/>
      <c r="AM2792" s="11"/>
      <c r="AN2792" s="11"/>
      <c r="AO2792" s="11"/>
      <c r="AP2792" s="11"/>
      <c r="AQ2792" s="11"/>
      <c r="AR2792" s="11"/>
      <c r="AS2792" s="11"/>
      <c r="AT2792" s="11"/>
      <c r="AU2792" s="11"/>
      <c r="AV2792" s="11"/>
      <c r="AW2792" s="11"/>
      <c r="AX2792" s="11"/>
      <c r="AY2792" s="11"/>
      <c r="AZ2792" s="11"/>
      <c r="BA2792" s="11"/>
      <c r="BB2792" s="11"/>
      <c r="BC2792" s="11"/>
      <c r="BD2792" s="11"/>
      <c r="BE2792" s="11"/>
      <c r="BF2792" s="11"/>
      <c r="BG2792" s="11"/>
      <c r="BH2792" s="11"/>
      <c r="BI2792" s="11"/>
      <c r="BJ2792" s="11"/>
      <c r="BK2792" s="11"/>
      <c r="BL2792" s="11"/>
      <c r="BM2792" s="11"/>
      <c r="BN2792" s="11"/>
      <c r="BO2792" s="11"/>
      <c r="BP2792" s="11"/>
      <c r="BQ2792" s="11"/>
      <c r="BR2792" s="16" t="str">
        <v>0- Port Costs</v>
      </c>
      <c r="BV2792" s="16" t="str">
        <v>0- Port Value</v>
      </c>
      <c r="BW2792" s="11"/>
      <c r="BX2792" s="16" t="str">
        <v>0</v>
      </c>
    </row>
    <row r="2793" spans="8:76" hidden="1" outlineLevel="1" x14ac:dyDescent="0.3">
      <c r="H2793" s="16" t="str">
        <v>0 - BM Costs</v>
      </c>
      <c r="L2793" s="16" t="str">
        <v>0 - BM Port</v>
      </c>
      <c r="N2793" s="16" t="str">
        <v>0 - Port Assets</v>
      </c>
      <c r="O2793" s="11"/>
      <c r="P2793" s="11"/>
      <c r="Q2793" s="11"/>
      <c r="R2793" s="11"/>
      <c r="S2793" s="11"/>
      <c r="T2793" s="11"/>
      <c r="U2793" s="11"/>
      <c r="V2793" s="11"/>
      <c r="W2793" s="11"/>
      <c r="X2793" s="11"/>
      <c r="Y2793" s="11"/>
      <c r="Z2793" s="11"/>
      <c r="AA2793" s="11"/>
      <c r="AB2793" s="11"/>
      <c r="AC2793" s="11"/>
      <c r="AD2793" s="11"/>
      <c r="AE2793" s="11"/>
      <c r="AF2793" s="11"/>
      <c r="AG2793" s="11"/>
      <c r="AH2793" s="11"/>
      <c r="AI2793" s="11"/>
      <c r="AJ2793" s="11"/>
      <c r="AK2793" s="11"/>
      <c r="AL2793" s="11"/>
      <c r="AM2793" s="11"/>
      <c r="AN2793" s="11"/>
      <c r="AO2793" s="11"/>
      <c r="AP2793" s="11"/>
      <c r="AQ2793" s="11"/>
      <c r="AR2793" s="11"/>
      <c r="AS2793" s="11"/>
      <c r="AT2793" s="11"/>
      <c r="AU2793" s="11"/>
      <c r="AV2793" s="11"/>
      <c r="AW2793" s="11"/>
      <c r="AX2793" s="11"/>
      <c r="AY2793" s="11"/>
      <c r="AZ2793" s="11"/>
      <c r="BA2793" s="11"/>
      <c r="BB2793" s="11"/>
      <c r="BC2793" s="11"/>
      <c r="BD2793" s="11"/>
      <c r="BE2793" s="11"/>
      <c r="BF2793" s="11"/>
      <c r="BG2793" s="11"/>
      <c r="BH2793" s="11"/>
      <c r="BI2793" s="11"/>
      <c r="BJ2793" s="11"/>
      <c r="BK2793" s="11"/>
      <c r="BL2793" s="11"/>
      <c r="BM2793" s="11"/>
      <c r="BN2793" s="11"/>
      <c r="BO2793" s="11"/>
      <c r="BP2793" s="11"/>
      <c r="BQ2793" s="11"/>
      <c r="BR2793" s="16" t="str">
        <v>0- Port Costs</v>
      </c>
      <c r="BV2793" s="16" t="str">
        <v>0- Port Value</v>
      </c>
      <c r="BW2793" s="11"/>
      <c r="BX2793" s="16" t="str">
        <v>0</v>
      </c>
    </row>
    <row r="2794" spans="8:76" hidden="1" outlineLevel="1" x14ac:dyDescent="0.3">
      <c r="H2794" s="16" t="str">
        <v>0 - BM Costs</v>
      </c>
      <c r="L2794" s="16" t="str">
        <v>0 - BM Port</v>
      </c>
      <c r="N2794" s="16" t="str">
        <v>0 - Port Assets</v>
      </c>
      <c r="O2794" s="11"/>
      <c r="P2794" s="11"/>
      <c r="Q2794" s="11"/>
      <c r="R2794" s="11"/>
      <c r="S2794" s="11"/>
      <c r="T2794" s="11"/>
      <c r="U2794" s="11"/>
      <c r="V2794" s="11"/>
      <c r="W2794" s="11"/>
      <c r="X2794" s="11"/>
      <c r="Y2794" s="11"/>
      <c r="Z2794" s="11"/>
      <c r="AA2794" s="11"/>
      <c r="AB2794" s="11"/>
      <c r="AC2794" s="11"/>
      <c r="AD2794" s="11"/>
      <c r="AE2794" s="11"/>
      <c r="AF2794" s="11"/>
      <c r="AG2794" s="11"/>
      <c r="AH2794" s="11"/>
      <c r="AI2794" s="11"/>
      <c r="AJ2794" s="11"/>
      <c r="AK2794" s="11"/>
      <c r="AL2794" s="11"/>
      <c r="AM2794" s="11"/>
      <c r="AN2794" s="11"/>
      <c r="AO2794" s="11"/>
      <c r="AP2794" s="11"/>
      <c r="AQ2794" s="11"/>
      <c r="AR2794" s="11"/>
      <c r="AS2794" s="11"/>
      <c r="AT2794" s="11"/>
      <c r="AU2794" s="11"/>
      <c r="AV2794" s="11"/>
      <c r="AW2794" s="11"/>
      <c r="AX2794" s="11"/>
      <c r="AY2794" s="11"/>
      <c r="AZ2794" s="11"/>
      <c r="BA2794" s="11"/>
      <c r="BB2794" s="11"/>
      <c r="BC2794" s="11"/>
      <c r="BD2794" s="11"/>
      <c r="BE2794" s="11"/>
      <c r="BF2794" s="11"/>
      <c r="BG2794" s="11"/>
      <c r="BH2794" s="11"/>
      <c r="BI2794" s="11"/>
      <c r="BJ2794" s="11"/>
      <c r="BK2794" s="11"/>
      <c r="BL2794" s="11"/>
      <c r="BM2794" s="11"/>
      <c r="BN2794" s="11"/>
      <c r="BO2794" s="11"/>
      <c r="BP2794" s="11"/>
      <c r="BQ2794" s="11"/>
      <c r="BR2794" s="16" t="str">
        <v>0- Port Costs</v>
      </c>
      <c r="BV2794" s="16" t="str">
        <v>0- Port Value</v>
      </c>
      <c r="BW2794" s="11"/>
      <c r="BX2794" s="16" t="str">
        <v>0</v>
      </c>
    </row>
    <row r="2795" spans="8:76" hidden="1" outlineLevel="1" x14ac:dyDescent="0.3">
      <c r="H2795" s="16" t="str">
        <v>0 - BM Costs</v>
      </c>
      <c r="L2795" s="16" t="str">
        <v>0 - BM Port</v>
      </c>
      <c r="N2795" s="16" t="str">
        <v>0 - Port Assets</v>
      </c>
      <c r="O2795" s="11"/>
      <c r="P2795" s="11"/>
      <c r="Q2795" s="11"/>
      <c r="R2795" s="11"/>
      <c r="S2795" s="11"/>
      <c r="T2795" s="11"/>
      <c r="U2795" s="11"/>
      <c r="V2795" s="11"/>
      <c r="W2795" s="11"/>
      <c r="X2795" s="11"/>
      <c r="Y2795" s="11"/>
      <c r="Z2795" s="11"/>
      <c r="AA2795" s="11"/>
      <c r="AB2795" s="11"/>
      <c r="AC2795" s="11"/>
      <c r="AD2795" s="11"/>
      <c r="AE2795" s="11"/>
      <c r="AF2795" s="11"/>
      <c r="AG2795" s="11"/>
      <c r="AH2795" s="11"/>
      <c r="AI2795" s="11"/>
      <c r="AJ2795" s="11"/>
      <c r="AK2795" s="11"/>
      <c r="AL2795" s="11"/>
      <c r="AM2795" s="11"/>
      <c r="AN2795" s="11"/>
      <c r="AO2795" s="11"/>
      <c r="AP2795" s="11"/>
      <c r="AQ2795" s="11"/>
      <c r="AR2795" s="11"/>
      <c r="AS2795" s="11"/>
      <c r="AT2795" s="11"/>
      <c r="AU2795" s="11"/>
      <c r="AV2795" s="11"/>
      <c r="AW2795" s="11"/>
      <c r="AX2795" s="11"/>
      <c r="AY2795" s="11"/>
      <c r="AZ2795" s="11"/>
      <c r="BA2795" s="11"/>
      <c r="BB2795" s="11"/>
      <c r="BC2795" s="11"/>
      <c r="BD2795" s="11"/>
      <c r="BE2795" s="11"/>
      <c r="BF2795" s="11"/>
      <c r="BG2795" s="11"/>
      <c r="BH2795" s="11"/>
      <c r="BI2795" s="11"/>
      <c r="BJ2795" s="11"/>
      <c r="BK2795" s="11"/>
      <c r="BL2795" s="11"/>
      <c r="BM2795" s="11"/>
      <c r="BN2795" s="11"/>
      <c r="BO2795" s="11"/>
      <c r="BP2795" s="11"/>
      <c r="BQ2795" s="11"/>
      <c r="BR2795" s="16" t="str">
        <v>0- Port Costs</v>
      </c>
      <c r="BV2795" s="16" t="str">
        <v>0- Port Value</v>
      </c>
      <c r="BW2795" s="11"/>
      <c r="BX2795" s="16" t="str">
        <v>0</v>
      </c>
    </row>
    <row r="2796" spans="8:76" hidden="1" outlineLevel="1" x14ac:dyDescent="0.3">
      <c r="H2796" s="16" t="str">
        <v>0 - BM Costs</v>
      </c>
      <c r="L2796" s="16" t="str">
        <v>0 - BM Port</v>
      </c>
      <c r="N2796" s="16" t="str">
        <v>0 - Port Assets</v>
      </c>
      <c r="O2796" s="11"/>
      <c r="P2796" s="11"/>
      <c r="Q2796" s="11"/>
      <c r="R2796" s="11"/>
      <c r="S2796" s="11"/>
      <c r="T2796" s="11"/>
      <c r="U2796" s="11"/>
      <c r="V2796" s="11"/>
      <c r="W2796" s="11"/>
      <c r="X2796" s="11"/>
      <c r="Y2796" s="11"/>
      <c r="Z2796" s="11"/>
      <c r="AA2796" s="11"/>
      <c r="AB2796" s="11"/>
      <c r="AC2796" s="11"/>
      <c r="AD2796" s="11"/>
      <c r="AE2796" s="11"/>
      <c r="AF2796" s="11"/>
      <c r="AG2796" s="11"/>
      <c r="AH2796" s="11"/>
      <c r="AI2796" s="11"/>
      <c r="AJ2796" s="11"/>
      <c r="AK2796" s="11"/>
      <c r="AL2796" s="11"/>
      <c r="AM2796" s="11"/>
      <c r="AN2796" s="11"/>
      <c r="AO2796" s="11"/>
      <c r="AP2796" s="11"/>
      <c r="AQ2796" s="11"/>
      <c r="AR2796" s="11"/>
      <c r="AS2796" s="11"/>
      <c r="AT2796" s="11"/>
      <c r="AU2796" s="11"/>
      <c r="AV2796" s="11"/>
      <c r="AW2796" s="11"/>
      <c r="AX2796" s="11"/>
      <c r="AY2796" s="11"/>
      <c r="AZ2796" s="11"/>
      <c r="BA2796" s="11"/>
      <c r="BB2796" s="11"/>
      <c r="BC2796" s="11"/>
      <c r="BD2796" s="11"/>
      <c r="BE2796" s="11"/>
      <c r="BF2796" s="11"/>
      <c r="BG2796" s="11"/>
      <c r="BH2796" s="11"/>
      <c r="BI2796" s="11"/>
      <c r="BJ2796" s="11"/>
      <c r="BK2796" s="11"/>
      <c r="BL2796" s="11"/>
      <c r="BM2796" s="11"/>
      <c r="BN2796" s="11"/>
      <c r="BO2796" s="11"/>
      <c r="BP2796" s="11"/>
      <c r="BQ2796" s="11"/>
      <c r="BR2796" s="16" t="str">
        <v>0- Port Costs</v>
      </c>
      <c r="BV2796" s="16" t="str">
        <v>0- Port Value</v>
      </c>
      <c r="BW2796" s="11"/>
      <c r="BX2796" s="16" t="str">
        <v>0</v>
      </c>
    </row>
    <row r="2797" spans="8:76" hidden="1" outlineLevel="1" x14ac:dyDescent="0.3">
      <c r="H2797" s="16" t="str">
        <v>0 - BM Costs</v>
      </c>
      <c r="L2797" s="16" t="str">
        <v>0 - BM Port</v>
      </c>
      <c r="N2797" s="16" t="str">
        <v>0 - Port Assets</v>
      </c>
      <c r="O2797" s="11"/>
      <c r="P2797" s="11"/>
      <c r="Q2797" s="11"/>
      <c r="R2797" s="11"/>
      <c r="S2797" s="11"/>
      <c r="T2797" s="11"/>
      <c r="U2797" s="11"/>
      <c r="V2797" s="11"/>
      <c r="W2797" s="11"/>
      <c r="X2797" s="11"/>
      <c r="Y2797" s="11"/>
      <c r="Z2797" s="11"/>
      <c r="AA2797" s="11"/>
      <c r="AB2797" s="11"/>
      <c r="AC2797" s="11"/>
      <c r="AD2797" s="11"/>
      <c r="AE2797" s="11"/>
      <c r="AF2797" s="11"/>
      <c r="AG2797" s="11"/>
      <c r="AH2797" s="11"/>
      <c r="AI2797" s="11"/>
      <c r="AJ2797" s="11"/>
      <c r="AK2797" s="11"/>
      <c r="AL2797" s="11"/>
      <c r="AM2797" s="11"/>
      <c r="AN2797" s="11"/>
      <c r="AO2797" s="11"/>
      <c r="AP2797" s="11"/>
      <c r="AQ2797" s="11"/>
      <c r="AR2797" s="11"/>
      <c r="AS2797" s="11"/>
      <c r="AT2797" s="11"/>
      <c r="AU2797" s="11"/>
      <c r="AV2797" s="11"/>
      <c r="AW2797" s="11"/>
      <c r="AX2797" s="11"/>
      <c r="AY2797" s="11"/>
      <c r="AZ2797" s="11"/>
      <c r="BA2797" s="11"/>
      <c r="BB2797" s="11"/>
      <c r="BC2797" s="11"/>
      <c r="BD2797" s="11"/>
      <c r="BE2797" s="11"/>
      <c r="BF2797" s="11"/>
      <c r="BG2797" s="11"/>
      <c r="BH2797" s="11"/>
      <c r="BI2797" s="11"/>
      <c r="BJ2797" s="11"/>
      <c r="BK2797" s="11"/>
      <c r="BL2797" s="11"/>
      <c r="BM2797" s="11"/>
      <c r="BN2797" s="11"/>
      <c r="BO2797" s="11"/>
      <c r="BP2797" s="11"/>
      <c r="BQ2797" s="11"/>
      <c r="BR2797" s="16" t="str">
        <v>0- Port Costs</v>
      </c>
      <c r="BV2797" s="16" t="str">
        <v>0- Port Value</v>
      </c>
      <c r="BW2797" s="11"/>
      <c r="BX2797" s="16" t="str">
        <v>0</v>
      </c>
    </row>
    <row r="2798" spans="8:76" hidden="1" outlineLevel="1" x14ac:dyDescent="0.3">
      <c r="H2798" s="16" t="str">
        <v>0 - BM Costs</v>
      </c>
      <c r="L2798" s="16" t="str">
        <v>0 - BM Port</v>
      </c>
      <c r="N2798" s="16" t="str">
        <v>0 - Port Assets</v>
      </c>
      <c r="O2798" s="11"/>
      <c r="P2798" s="11"/>
      <c r="Q2798" s="11"/>
      <c r="R2798" s="11"/>
      <c r="S2798" s="11"/>
      <c r="T2798" s="11"/>
      <c r="U2798" s="11"/>
      <c r="V2798" s="11"/>
      <c r="W2798" s="11"/>
      <c r="X2798" s="11"/>
      <c r="Y2798" s="11"/>
      <c r="Z2798" s="11"/>
      <c r="AA2798" s="11"/>
      <c r="AB2798" s="11"/>
      <c r="AC2798" s="11"/>
      <c r="AD2798" s="11"/>
      <c r="AE2798" s="11"/>
      <c r="AF2798" s="11"/>
      <c r="AG2798" s="11"/>
      <c r="AH2798" s="11"/>
      <c r="AI2798" s="11"/>
      <c r="AJ2798" s="11"/>
      <c r="AK2798" s="11"/>
      <c r="AL2798" s="11"/>
      <c r="AM2798" s="11"/>
      <c r="AN2798" s="11"/>
      <c r="AO2798" s="11"/>
      <c r="AP2798" s="11"/>
      <c r="AQ2798" s="11"/>
      <c r="AR2798" s="11"/>
      <c r="AS2798" s="11"/>
      <c r="AT2798" s="11"/>
      <c r="AU2798" s="11"/>
      <c r="AV2798" s="11"/>
      <c r="AW2798" s="11"/>
      <c r="AX2798" s="11"/>
      <c r="AY2798" s="11"/>
      <c r="AZ2798" s="11"/>
      <c r="BA2798" s="11"/>
      <c r="BB2798" s="11"/>
      <c r="BC2798" s="11"/>
      <c r="BD2798" s="11"/>
      <c r="BE2798" s="11"/>
      <c r="BF2798" s="11"/>
      <c r="BG2798" s="11"/>
      <c r="BH2798" s="11"/>
      <c r="BI2798" s="11"/>
      <c r="BJ2798" s="11"/>
      <c r="BK2798" s="11"/>
      <c r="BL2798" s="11"/>
      <c r="BM2798" s="11"/>
      <c r="BN2798" s="11"/>
      <c r="BO2798" s="11"/>
      <c r="BP2798" s="11"/>
      <c r="BQ2798" s="11"/>
      <c r="BR2798" s="16" t="str">
        <v>0- Port Costs</v>
      </c>
      <c r="BV2798" s="16" t="str">
        <v>0- Port Value</v>
      </c>
      <c r="BW2798" s="11"/>
      <c r="BX2798" s="16" t="str">
        <v>0</v>
      </c>
    </row>
    <row r="2799" spans="8:76" hidden="1" outlineLevel="1" x14ac:dyDescent="0.3">
      <c r="H2799" s="16" t="str">
        <v>0 - BM Costs</v>
      </c>
      <c r="L2799" s="16" t="str">
        <v>0 - BM Port</v>
      </c>
      <c r="N2799" s="16" t="str">
        <v>0 - Port Assets</v>
      </c>
      <c r="O2799" s="11"/>
      <c r="P2799" s="11"/>
      <c r="Q2799" s="11"/>
      <c r="R2799" s="11"/>
      <c r="S2799" s="11"/>
      <c r="T2799" s="11"/>
      <c r="U2799" s="11"/>
      <c r="V2799" s="11"/>
      <c r="W2799" s="11"/>
      <c r="X2799" s="11"/>
      <c r="Y2799" s="11"/>
      <c r="Z2799" s="11"/>
      <c r="AA2799" s="11"/>
      <c r="AB2799" s="11"/>
      <c r="AC2799" s="11"/>
      <c r="AD2799" s="11"/>
      <c r="AE2799" s="11"/>
      <c r="AF2799" s="11"/>
      <c r="AG2799" s="11"/>
      <c r="AH2799" s="11"/>
      <c r="AI2799" s="11"/>
      <c r="AJ2799" s="11"/>
      <c r="AK2799" s="11"/>
      <c r="AL2799" s="11"/>
      <c r="AM2799" s="11"/>
      <c r="AN2799" s="11"/>
      <c r="AO2799" s="11"/>
      <c r="AP2799" s="11"/>
      <c r="AQ2799" s="11"/>
      <c r="AR2799" s="11"/>
      <c r="AS2799" s="11"/>
      <c r="AT2799" s="11"/>
      <c r="AU2799" s="11"/>
      <c r="AV2799" s="11"/>
      <c r="AW2799" s="11"/>
      <c r="AX2799" s="11"/>
      <c r="AY2799" s="11"/>
      <c r="AZ2799" s="11"/>
      <c r="BA2799" s="11"/>
      <c r="BB2799" s="11"/>
      <c r="BC2799" s="11"/>
      <c r="BD2799" s="11"/>
      <c r="BE2799" s="11"/>
      <c r="BF2799" s="11"/>
      <c r="BG2799" s="11"/>
      <c r="BH2799" s="11"/>
      <c r="BI2799" s="11"/>
      <c r="BJ2799" s="11"/>
      <c r="BK2799" s="11"/>
      <c r="BL2799" s="11"/>
      <c r="BM2799" s="11"/>
      <c r="BN2799" s="11"/>
      <c r="BO2799" s="11"/>
      <c r="BP2799" s="11"/>
      <c r="BQ2799" s="11"/>
      <c r="BR2799" s="16" t="str">
        <v>0- Port Costs</v>
      </c>
      <c r="BV2799" s="16" t="str">
        <v>0- Port Value</v>
      </c>
      <c r="BW2799" s="11"/>
      <c r="BX2799" s="16" t="str">
        <v>0</v>
      </c>
    </row>
    <row r="2800" spans="8:76" hidden="1" outlineLevel="1" x14ac:dyDescent="0.3">
      <c r="H2800" s="16" t="str">
        <v>0 - BM Costs</v>
      </c>
      <c r="L2800" s="16" t="str">
        <v>0 - BM Port</v>
      </c>
      <c r="N2800" s="16" t="str">
        <v>0 - Port Assets</v>
      </c>
      <c r="O2800" s="11"/>
      <c r="P2800" s="11"/>
      <c r="Q2800" s="11"/>
      <c r="R2800" s="11"/>
      <c r="S2800" s="11"/>
      <c r="T2800" s="11"/>
      <c r="U2800" s="11"/>
      <c r="V2800" s="11"/>
      <c r="W2800" s="11"/>
      <c r="X2800" s="11"/>
      <c r="Y2800" s="11"/>
      <c r="Z2800" s="11"/>
      <c r="AA2800" s="11"/>
      <c r="AB2800" s="11"/>
      <c r="AC2800" s="11"/>
      <c r="AD2800" s="11"/>
      <c r="AE2800" s="11"/>
      <c r="AF2800" s="11"/>
      <c r="AG2800" s="11"/>
      <c r="AH2800" s="11"/>
      <c r="AI2800" s="11"/>
      <c r="AJ2800" s="11"/>
      <c r="AK2800" s="11"/>
      <c r="AL2800" s="11"/>
      <c r="AM2800" s="11"/>
      <c r="AN2800" s="11"/>
      <c r="AO2800" s="11"/>
      <c r="AP2800" s="11"/>
      <c r="AQ2800" s="11"/>
      <c r="AR2800" s="11"/>
      <c r="AS2800" s="11"/>
      <c r="AT2800" s="11"/>
      <c r="AU2800" s="11"/>
      <c r="AV2800" s="11"/>
      <c r="AW2800" s="11"/>
      <c r="AX2800" s="11"/>
      <c r="AY2800" s="11"/>
      <c r="AZ2800" s="11"/>
      <c r="BA2800" s="11"/>
      <c r="BB2800" s="11"/>
      <c r="BC2800" s="11"/>
      <c r="BD2800" s="11"/>
      <c r="BE2800" s="11"/>
      <c r="BF2800" s="11"/>
      <c r="BG2800" s="11"/>
      <c r="BH2800" s="11"/>
      <c r="BI2800" s="11"/>
      <c r="BJ2800" s="11"/>
      <c r="BK2800" s="11"/>
      <c r="BL2800" s="11"/>
      <c r="BM2800" s="11"/>
      <c r="BN2800" s="11"/>
      <c r="BO2800" s="11"/>
      <c r="BP2800" s="11"/>
      <c r="BQ2800" s="11"/>
      <c r="BR2800" s="16" t="str">
        <v>0- Port Costs</v>
      </c>
      <c r="BV2800" s="16" t="str">
        <v>0- Port Value</v>
      </c>
      <c r="BW2800" s="11"/>
      <c r="BX2800" s="16" t="str">
        <v>0</v>
      </c>
    </row>
    <row r="2801" spans="8:76" hidden="1" outlineLevel="1" x14ac:dyDescent="0.3">
      <c r="H2801" s="16" t="str">
        <v>0 - BM Costs</v>
      </c>
      <c r="L2801" s="16" t="str">
        <v>0 - BM Port</v>
      </c>
      <c r="N2801" s="16" t="str">
        <v>0 - Port Assets</v>
      </c>
      <c r="O2801" s="11"/>
      <c r="P2801" s="11"/>
      <c r="Q2801" s="11"/>
      <c r="R2801" s="11"/>
      <c r="S2801" s="11"/>
      <c r="T2801" s="11"/>
      <c r="U2801" s="11"/>
      <c r="V2801" s="11"/>
      <c r="W2801" s="11"/>
      <c r="X2801" s="11"/>
      <c r="Y2801" s="11"/>
      <c r="Z2801" s="11"/>
      <c r="AA2801" s="11"/>
      <c r="AB2801" s="11"/>
      <c r="AC2801" s="11"/>
      <c r="AD2801" s="11"/>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c r="BC2801" s="11"/>
      <c r="BD2801" s="11"/>
      <c r="BE2801" s="11"/>
      <c r="BF2801" s="11"/>
      <c r="BG2801" s="11"/>
      <c r="BH2801" s="11"/>
      <c r="BI2801" s="11"/>
      <c r="BJ2801" s="11"/>
      <c r="BK2801" s="11"/>
      <c r="BL2801" s="11"/>
      <c r="BM2801" s="11"/>
      <c r="BN2801" s="11"/>
      <c r="BO2801" s="11"/>
      <c r="BP2801" s="11"/>
      <c r="BQ2801" s="11"/>
      <c r="BR2801" s="16" t="str">
        <v>0- Port Costs</v>
      </c>
      <c r="BV2801" s="16" t="str">
        <v>0- Port Value</v>
      </c>
      <c r="BW2801" s="11"/>
      <c r="BX2801" s="16" t="str">
        <v>0</v>
      </c>
    </row>
    <row r="2802" spans="8:76" hidden="1" outlineLevel="1" x14ac:dyDescent="0.3">
      <c r="H2802" s="16" t="str">
        <v>0 - BM Costs</v>
      </c>
      <c r="L2802" s="16" t="str">
        <v>0 - BM Port</v>
      </c>
      <c r="N2802" s="16" t="str">
        <v>0 - Port Assets</v>
      </c>
      <c r="O2802" s="11"/>
      <c r="P2802" s="11"/>
      <c r="Q2802" s="11"/>
      <c r="R2802" s="11"/>
      <c r="S2802" s="11"/>
      <c r="T2802" s="11"/>
      <c r="U2802" s="11"/>
      <c r="V2802" s="11"/>
      <c r="W2802" s="11"/>
      <c r="X2802" s="11"/>
      <c r="Y2802" s="11"/>
      <c r="Z2802" s="11"/>
      <c r="AA2802" s="11"/>
      <c r="AB2802" s="11"/>
      <c r="AC2802" s="11"/>
      <c r="AD2802" s="11"/>
      <c r="AE2802" s="11"/>
      <c r="AF2802" s="11"/>
      <c r="AG2802" s="11"/>
      <c r="AH2802" s="11"/>
      <c r="AI2802" s="11"/>
      <c r="AJ2802" s="11"/>
      <c r="AK2802" s="11"/>
      <c r="AL2802" s="11"/>
      <c r="AM2802" s="11"/>
      <c r="AN2802" s="11"/>
      <c r="AO2802" s="11"/>
      <c r="AP2802" s="11"/>
      <c r="AQ2802" s="11"/>
      <c r="AR2802" s="11"/>
      <c r="AS2802" s="11"/>
      <c r="AT2802" s="11"/>
      <c r="AU2802" s="11"/>
      <c r="AV2802" s="11"/>
      <c r="AW2802" s="11"/>
      <c r="AX2802" s="11"/>
      <c r="AY2802" s="11"/>
      <c r="AZ2802" s="11"/>
      <c r="BA2802" s="11"/>
      <c r="BB2802" s="11"/>
      <c r="BC2802" s="11"/>
      <c r="BD2802" s="11"/>
      <c r="BE2802" s="11"/>
      <c r="BF2802" s="11"/>
      <c r="BG2802" s="11"/>
      <c r="BH2802" s="11"/>
      <c r="BI2802" s="11"/>
      <c r="BJ2802" s="11"/>
      <c r="BK2802" s="11"/>
      <c r="BL2802" s="11"/>
      <c r="BM2802" s="11"/>
      <c r="BN2802" s="11"/>
      <c r="BO2802" s="11"/>
      <c r="BP2802" s="11"/>
      <c r="BQ2802" s="11"/>
      <c r="BR2802" s="16" t="str">
        <v>0- Port Costs</v>
      </c>
      <c r="BV2802" s="16" t="str">
        <v>0- Port Value</v>
      </c>
      <c r="BW2802" s="11"/>
      <c r="BX2802" s="16" t="str">
        <v>0</v>
      </c>
    </row>
    <row r="2803" spans="8:76" hidden="1" outlineLevel="1" x14ac:dyDescent="0.3">
      <c r="H2803" s="16" t="str">
        <v>0 - BM Costs</v>
      </c>
      <c r="L2803" s="16" t="str">
        <v>0 - BM Port</v>
      </c>
      <c r="N2803" s="16" t="str">
        <v>0 - Port Assets</v>
      </c>
      <c r="O2803" s="11"/>
      <c r="P2803" s="11"/>
      <c r="Q2803" s="11"/>
      <c r="R2803" s="11"/>
      <c r="S2803" s="11"/>
      <c r="T2803" s="11"/>
      <c r="U2803" s="11"/>
      <c r="V2803" s="11"/>
      <c r="W2803" s="11"/>
      <c r="X2803" s="11"/>
      <c r="Y2803" s="11"/>
      <c r="Z2803" s="11"/>
      <c r="AA2803" s="11"/>
      <c r="AB2803" s="11"/>
      <c r="AC2803" s="11"/>
      <c r="AD2803" s="11"/>
      <c r="AE2803" s="11"/>
      <c r="AF2803" s="11"/>
      <c r="AG2803" s="11"/>
      <c r="AH2803" s="11"/>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c r="BC2803" s="11"/>
      <c r="BD2803" s="11"/>
      <c r="BE2803" s="11"/>
      <c r="BF2803" s="11"/>
      <c r="BG2803" s="11"/>
      <c r="BH2803" s="11"/>
      <c r="BI2803" s="11"/>
      <c r="BJ2803" s="11"/>
      <c r="BK2803" s="11"/>
      <c r="BL2803" s="11"/>
      <c r="BM2803" s="11"/>
      <c r="BN2803" s="11"/>
      <c r="BO2803" s="11"/>
      <c r="BP2803" s="11"/>
      <c r="BQ2803" s="11"/>
      <c r="BR2803" s="16" t="str">
        <v>0- Port Costs</v>
      </c>
      <c r="BV2803" s="16" t="str">
        <v>0- Port Value</v>
      </c>
      <c r="BW2803" s="11"/>
      <c r="BX2803" s="16" t="str">
        <v>0</v>
      </c>
    </row>
    <row r="2804" spans="8:76" hidden="1" outlineLevel="1" x14ac:dyDescent="0.3">
      <c r="H2804" s="16" t="str">
        <v>0 - BM Costs</v>
      </c>
      <c r="L2804" s="16" t="str">
        <v>0 - BM Port</v>
      </c>
      <c r="N2804" s="16" t="str">
        <v>0 - Port Assets</v>
      </c>
      <c r="O2804" s="11"/>
      <c r="P2804" s="11"/>
      <c r="Q2804" s="11"/>
      <c r="R2804" s="11"/>
      <c r="S2804" s="11"/>
      <c r="T2804" s="11"/>
      <c r="U2804" s="11"/>
      <c r="V2804" s="11"/>
      <c r="W2804" s="11"/>
      <c r="X2804" s="11"/>
      <c r="Y2804" s="11"/>
      <c r="Z2804" s="11"/>
      <c r="AA2804" s="11"/>
      <c r="AB2804" s="11"/>
      <c r="AC2804" s="11"/>
      <c r="AD2804" s="11"/>
      <c r="AE2804" s="11"/>
      <c r="AF2804" s="11"/>
      <c r="AG2804" s="11"/>
      <c r="AH2804" s="11"/>
      <c r="AI2804" s="11"/>
      <c r="AJ2804" s="11"/>
      <c r="AK2804" s="11"/>
      <c r="AL2804" s="11"/>
      <c r="AM2804" s="11"/>
      <c r="AN2804" s="11"/>
      <c r="AO2804" s="11"/>
      <c r="AP2804" s="11"/>
      <c r="AQ2804" s="11"/>
      <c r="AR2804" s="11"/>
      <c r="AS2804" s="11"/>
      <c r="AT2804" s="11"/>
      <c r="AU2804" s="11"/>
      <c r="AV2804" s="11"/>
      <c r="AW2804" s="11"/>
      <c r="AX2804" s="11"/>
      <c r="AY2804" s="11"/>
      <c r="AZ2804" s="11"/>
      <c r="BA2804" s="11"/>
      <c r="BB2804" s="11"/>
      <c r="BC2804" s="11"/>
      <c r="BD2804" s="11"/>
      <c r="BE2804" s="11"/>
      <c r="BF2804" s="11"/>
      <c r="BG2804" s="11"/>
      <c r="BH2804" s="11"/>
      <c r="BI2804" s="11"/>
      <c r="BJ2804" s="11"/>
      <c r="BK2804" s="11"/>
      <c r="BL2804" s="11"/>
      <c r="BM2804" s="11"/>
      <c r="BN2804" s="11"/>
      <c r="BO2804" s="11"/>
      <c r="BP2804" s="11"/>
      <c r="BQ2804" s="11"/>
      <c r="BR2804" s="16" t="str">
        <v>0- Port Costs</v>
      </c>
      <c r="BV2804" s="16" t="str">
        <v>0- Port Value</v>
      </c>
      <c r="BW2804" s="11"/>
      <c r="BX2804" s="16" t="str">
        <v>0</v>
      </c>
    </row>
    <row r="2805" spans="8:76" hidden="1" outlineLevel="1" x14ac:dyDescent="0.3">
      <c r="H2805" s="16" t="str">
        <v>0 - BM Costs</v>
      </c>
      <c r="L2805" s="16" t="str">
        <v>0 - BM Port</v>
      </c>
      <c r="N2805" s="16" t="str">
        <v>0 - Port Assets</v>
      </c>
      <c r="O2805" s="11"/>
      <c r="P2805" s="11"/>
      <c r="Q2805" s="11"/>
      <c r="R2805" s="11"/>
      <c r="S2805" s="11"/>
      <c r="T2805" s="11"/>
      <c r="U2805" s="11"/>
      <c r="V2805" s="11"/>
      <c r="W2805" s="11"/>
      <c r="X2805" s="11"/>
      <c r="Y2805" s="11"/>
      <c r="Z2805" s="11"/>
      <c r="AA2805" s="11"/>
      <c r="AB2805" s="11"/>
      <c r="AC2805" s="11"/>
      <c r="AD2805" s="11"/>
      <c r="AE2805" s="11"/>
      <c r="AF2805" s="11"/>
      <c r="AG2805" s="11"/>
      <c r="AH2805" s="11"/>
      <c r="AI2805" s="11"/>
      <c r="AJ2805" s="11"/>
      <c r="AK2805" s="11"/>
      <c r="AL2805" s="11"/>
      <c r="AM2805" s="11"/>
      <c r="AN2805" s="11"/>
      <c r="AO2805" s="11"/>
      <c r="AP2805" s="11"/>
      <c r="AQ2805" s="11"/>
      <c r="AR2805" s="11"/>
      <c r="AS2805" s="11"/>
      <c r="AT2805" s="11"/>
      <c r="AU2805" s="11"/>
      <c r="AV2805" s="11"/>
      <c r="AW2805" s="11"/>
      <c r="AX2805" s="11"/>
      <c r="AY2805" s="11"/>
      <c r="AZ2805" s="11"/>
      <c r="BA2805" s="11"/>
      <c r="BB2805" s="11"/>
      <c r="BC2805" s="11"/>
      <c r="BD2805" s="11"/>
      <c r="BE2805" s="11"/>
      <c r="BF2805" s="11"/>
      <c r="BG2805" s="11"/>
      <c r="BH2805" s="11"/>
      <c r="BI2805" s="11"/>
      <c r="BJ2805" s="11"/>
      <c r="BK2805" s="11"/>
      <c r="BL2805" s="11"/>
      <c r="BM2805" s="11"/>
      <c r="BN2805" s="11"/>
      <c r="BO2805" s="11"/>
      <c r="BP2805" s="11"/>
      <c r="BQ2805" s="11"/>
      <c r="BR2805" s="16" t="str">
        <v>0- Port Costs</v>
      </c>
      <c r="BV2805" s="16" t="str">
        <v>0- Port Value</v>
      </c>
      <c r="BW2805" s="11"/>
      <c r="BX2805" s="16" t="str">
        <v>0</v>
      </c>
    </row>
    <row r="2806" spans="8:76" hidden="1" outlineLevel="1" x14ac:dyDescent="0.3">
      <c r="H2806" s="16" t="str">
        <v>0 - BM Costs</v>
      </c>
      <c r="L2806" s="16" t="str">
        <v>0 - BM Port</v>
      </c>
      <c r="N2806" s="16" t="str">
        <v>0 - Port Assets</v>
      </c>
      <c r="O2806" s="11"/>
      <c r="P2806" s="11"/>
      <c r="Q2806" s="11"/>
      <c r="R2806" s="11"/>
      <c r="S2806" s="11"/>
      <c r="T2806" s="11"/>
      <c r="U2806" s="11"/>
      <c r="V2806" s="11"/>
      <c r="W2806" s="11"/>
      <c r="X2806" s="11"/>
      <c r="Y2806" s="11"/>
      <c r="Z2806" s="11"/>
      <c r="AA2806" s="11"/>
      <c r="AB2806" s="11"/>
      <c r="AC2806" s="11"/>
      <c r="AD2806" s="11"/>
      <c r="AE2806" s="11"/>
      <c r="AF2806" s="11"/>
      <c r="AG2806" s="11"/>
      <c r="AH2806" s="11"/>
      <c r="AI2806" s="11"/>
      <c r="AJ2806" s="11"/>
      <c r="AK2806" s="11"/>
      <c r="AL2806" s="11"/>
      <c r="AM2806" s="11"/>
      <c r="AN2806" s="11"/>
      <c r="AO2806" s="11"/>
      <c r="AP2806" s="11"/>
      <c r="AQ2806" s="11"/>
      <c r="AR2806" s="11"/>
      <c r="AS2806" s="11"/>
      <c r="AT2806" s="11"/>
      <c r="AU2806" s="11"/>
      <c r="AV2806" s="11"/>
      <c r="AW2806" s="11"/>
      <c r="AX2806" s="11"/>
      <c r="AY2806" s="11"/>
      <c r="AZ2806" s="11"/>
      <c r="BA2806" s="11"/>
      <c r="BB2806" s="11"/>
      <c r="BC2806" s="11"/>
      <c r="BD2806" s="11"/>
      <c r="BE2806" s="11"/>
      <c r="BF2806" s="11"/>
      <c r="BG2806" s="11"/>
      <c r="BH2806" s="11"/>
      <c r="BI2806" s="11"/>
      <c r="BJ2806" s="11"/>
      <c r="BK2806" s="11"/>
      <c r="BL2806" s="11"/>
      <c r="BM2806" s="11"/>
      <c r="BN2806" s="11"/>
      <c r="BO2806" s="11"/>
      <c r="BP2806" s="11"/>
      <c r="BQ2806" s="11"/>
      <c r="BR2806" s="16" t="str">
        <v>0- Port Costs</v>
      </c>
      <c r="BV2806" s="16" t="str">
        <v>0- Port Value</v>
      </c>
      <c r="BW2806" s="11"/>
      <c r="BX2806" s="16" t="str">
        <v>0</v>
      </c>
    </row>
    <row r="2807" spans="8:76" hidden="1" outlineLevel="1" x14ac:dyDescent="0.3">
      <c r="H2807" s="16" t="str">
        <v>0 - BM Costs</v>
      </c>
      <c r="L2807" s="16" t="str">
        <v>0 - BM Port</v>
      </c>
      <c r="N2807" s="16" t="str">
        <v>0 - Port Assets</v>
      </c>
      <c r="O2807" s="11"/>
      <c r="P2807" s="11"/>
      <c r="Q2807" s="11"/>
      <c r="R2807" s="11"/>
      <c r="S2807" s="11"/>
      <c r="T2807" s="11"/>
      <c r="U2807" s="11"/>
      <c r="V2807" s="11"/>
      <c r="W2807" s="11"/>
      <c r="X2807" s="11"/>
      <c r="Y2807" s="11"/>
      <c r="Z2807" s="11"/>
      <c r="AA2807" s="11"/>
      <c r="AB2807" s="11"/>
      <c r="AC2807" s="11"/>
      <c r="AD2807" s="11"/>
      <c r="AE2807" s="11"/>
      <c r="AF2807" s="11"/>
      <c r="AG2807" s="11"/>
      <c r="AH2807" s="11"/>
      <c r="AI2807" s="11"/>
      <c r="AJ2807" s="11"/>
      <c r="AK2807" s="11"/>
      <c r="AL2807" s="11"/>
      <c r="AM2807" s="11"/>
      <c r="AN2807" s="11"/>
      <c r="AO2807" s="11"/>
      <c r="AP2807" s="11"/>
      <c r="AQ2807" s="11"/>
      <c r="AR2807" s="11"/>
      <c r="AS2807" s="11"/>
      <c r="AT2807" s="11"/>
      <c r="AU2807" s="11"/>
      <c r="AV2807" s="11"/>
      <c r="AW2807" s="11"/>
      <c r="AX2807" s="11"/>
      <c r="AY2807" s="11"/>
      <c r="AZ2807" s="11"/>
      <c r="BA2807" s="11"/>
      <c r="BB2807" s="11"/>
      <c r="BC2807" s="11"/>
      <c r="BD2807" s="11"/>
      <c r="BE2807" s="11"/>
      <c r="BF2807" s="11"/>
      <c r="BG2807" s="11"/>
      <c r="BH2807" s="11"/>
      <c r="BI2807" s="11"/>
      <c r="BJ2807" s="11"/>
      <c r="BK2807" s="11"/>
      <c r="BL2807" s="11"/>
      <c r="BM2807" s="11"/>
      <c r="BN2807" s="11"/>
      <c r="BO2807" s="11"/>
      <c r="BP2807" s="11"/>
      <c r="BQ2807" s="11"/>
      <c r="BR2807" s="16" t="str">
        <v>0- Port Costs</v>
      </c>
      <c r="BV2807" s="16" t="str">
        <v>0- Port Value</v>
      </c>
      <c r="BW2807" s="11"/>
      <c r="BX2807" s="16" t="str">
        <v>0</v>
      </c>
    </row>
    <row r="2808" spans="8:76" hidden="1" outlineLevel="1" x14ac:dyDescent="0.3">
      <c r="H2808" s="16" t="str">
        <v>0 - BM Costs</v>
      </c>
      <c r="L2808" s="16" t="str">
        <v>0 - BM Port</v>
      </c>
      <c r="N2808" s="16" t="str">
        <v>0 - Port Assets</v>
      </c>
      <c r="O2808" s="11"/>
      <c r="P2808" s="11"/>
      <c r="Q2808" s="11"/>
      <c r="R2808" s="11"/>
      <c r="S2808" s="11"/>
      <c r="T2808" s="11"/>
      <c r="U2808" s="11"/>
      <c r="V2808" s="11"/>
      <c r="W2808" s="11"/>
      <c r="X2808" s="11"/>
      <c r="Y2808" s="11"/>
      <c r="Z2808" s="11"/>
      <c r="AA2808" s="11"/>
      <c r="AB2808" s="11"/>
      <c r="AC2808" s="11"/>
      <c r="AD2808" s="11"/>
      <c r="AE2808" s="11"/>
      <c r="AF2808" s="11"/>
      <c r="AG2808" s="11"/>
      <c r="AH2808" s="11"/>
      <c r="AI2808" s="11"/>
      <c r="AJ2808" s="11"/>
      <c r="AK2808" s="11"/>
      <c r="AL2808" s="11"/>
      <c r="AM2808" s="11"/>
      <c r="AN2808" s="11"/>
      <c r="AO2808" s="11"/>
      <c r="AP2808" s="11"/>
      <c r="AQ2808" s="11"/>
      <c r="AR2808" s="11"/>
      <c r="AS2808" s="11"/>
      <c r="AT2808" s="11"/>
      <c r="AU2808" s="11"/>
      <c r="AV2808" s="11"/>
      <c r="AW2808" s="11"/>
      <c r="AX2808" s="11"/>
      <c r="AY2808" s="11"/>
      <c r="AZ2808" s="11"/>
      <c r="BA2808" s="11"/>
      <c r="BB2808" s="11"/>
      <c r="BC2808" s="11"/>
      <c r="BD2808" s="11"/>
      <c r="BE2808" s="11"/>
      <c r="BF2808" s="11"/>
      <c r="BG2808" s="11"/>
      <c r="BH2808" s="11"/>
      <c r="BI2808" s="11"/>
      <c r="BJ2808" s="11"/>
      <c r="BK2808" s="11"/>
      <c r="BL2808" s="11"/>
      <c r="BM2808" s="11"/>
      <c r="BN2808" s="11"/>
      <c r="BO2808" s="11"/>
      <c r="BP2808" s="11"/>
      <c r="BQ2808" s="11"/>
      <c r="BR2808" s="16" t="str">
        <v>0- Port Costs</v>
      </c>
      <c r="BV2808" s="16" t="str">
        <v>0- Port Value</v>
      </c>
      <c r="BW2808" s="11"/>
      <c r="BX2808" s="16" t="str">
        <v>0</v>
      </c>
    </row>
    <row r="2809" spans="8:76" hidden="1" outlineLevel="1" x14ac:dyDescent="0.3">
      <c r="H2809" s="16" t="str">
        <v>0 - BM Costs</v>
      </c>
      <c r="L2809" s="16" t="str">
        <v>0 - BM Port</v>
      </c>
      <c r="N2809" s="16" t="str">
        <v>0 - Port Assets</v>
      </c>
      <c r="O2809" s="11"/>
      <c r="P2809" s="11"/>
      <c r="Q2809" s="11"/>
      <c r="R2809" s="11"/>
      <c r="S2809" s="11"/>
      <c r="T2809" s="11"/>
      <c r="U2809" s="11"/>
      <c r="V2809" s="11"/>
      <c r="W2809" s="11"/>
      <c r="X2809" s="11"/>
      <c r="Y2809" s="11"/>
      <c r="Z2809" s="11"/>
      <c r="AA2809" s="11"/>
      <c r="AB2809" s="11"/>
      <c r="AC2809" s="11"/>
      <c r="AD2809" s="11"/>
      <c r="AE2809" s="11"/>
      <c r="AF2809" s="11"/>
      <c r="AG2809" s="11"/>
      <c r="AH2809" s="11"/>
      <c r="AI2809" s="11"/>
      <c r="AJ2809" s="11"/>
      <c r="AK2809" s="11"/>
      <c r="AL2809" s="11"/>
      <c r="AM2809" s="11"/>
      <c r="AN2809" s="11"/>
      <c r="AO2809" s="11"/>
      <c r="AP2809" s="11"/>
      <c r="AQ2809" s="11"/>
      <c r="AR2809" s="11"/>
      <c r="AS2809" s="11"/>
      <c r="AT2809" s="11"/>
      <c r="AU2809" s="11"/>
      <c r="AV2809" s="11"/>
      <c r="AW2809" s="11"/>
      <c r="AX2809" s="11"/>
      <c r="AY2809" s="11"/>
      <c r="AZ2809" s="11"/>
      <c r="BA2809" s="11"/>
      <c r="BB2809" s="11"/>
      <c r="BC2809" s="11"/>
      <c r="BD2809" s="11"/>
      <c r="BE2809" s="11"/>
      <c r="BF2809" s="11"/>
      <c r="BG2809" s="11"/>
      <c r="BH2809" s="11"/>
      <c r="BI2809" s="11"/>
      <c r="BJ2809" s="11"/>
      <c r="BK2809" s="11"/>
      <c r="BL2809" s="11"/>
      <c r="BM2809" s="11"/>
      <c r="BN2809" s="11"/>
      <c r="BO2809" s="11"/>
      <c r="BP2809" s="11"/>
      <c r="BQ2809" s="11"/>
      <c r="BR2809" s="16" t="str">
        <v>0- Port Costs</v>
      </c>
      <c r="BV2809" s="16" t="str">
        <v>0- Port Value</v>
      </c>
      <c r="BW2809" s="11"/>
      <c r="BX2809" s="16" t="str">
        <v>0</v>
      </c>
    </row>
    <row r="2810" spans="8:76" hidden="1" outlineLevel="1" x14ac:dyDescent="0.3">
      <c r="H2810" s="16" t="str">
        <v>0 - BM Costs</v>
      </c>
      <c r="L2810" s="16" t="str">
        <v>0 - BM Port</v>
      </c>
      <c r="N2810" s="16" t="str">
        <v>0 - Port Assets</v>
      </c>
      <c r="O2810" s="11"/>
      <c r="P2810" s="11"/>
      <c r="Q2810" s="11"/>
      <c r="R2810" s="11"/>
      <c r="S2810" s="11"/>
      <c r="T2810" s="11"/>
      <c r="U2810" s="11"/>
      <c r="V2810" s="11"/>
      <c r="W2810" s="11"/>
      <c r="X2810" s="11"/>
      <c r="Y2810" s="11"/>
      <c r="Z2810" s="11"/>
      <c r="AA2810" s="11"/>
      <c r="AB2810" s="11"/>
      <c r="AC2810" s="11"/>
      <c r="AD2810" s="11"/>
      <c r="AE2810" s="11"/>
      <c r="AF2810" s="11"/>
      <c r="AG2810" s="11"/>
      <c r="AH2810" s="11"/>
      <c r="AI2810" s="11"/>
      <c r="AJ2810" s="11"/>
      <c r="AK2810" s="11"/>
      <c r="AL2810" s="11"/>
      <c r="AM2810" s="11"/>
      <c r="AN2810" s="11"/>
      <c r="AO2810" s="11"/>
      <c r="AP2810" s="11"/>
      <c r="AQ2810" s="11"/>
      <c r="AR2810" s="11"/>
      <c r="AS2810" s="11"/>
      <c r="AT2810" s="11"/>
      <c r="AU2810" s="11"/>
      <c r="AV2810" s="11"/>
      <c r="AW2810" s="11"/>
      <c r="AX2810" s="11"/>
      <c r="AY2810" s="11"/>
      <c r="AZ2810" s="11"/>
      <c r="BA2810" s="11"/>
      <c r="BB2810" s="11"/>
      <c r="BC2810" s="11"/>
      <c r="BD2810" s="11"/>
      <c r="BE2810" s="11"/>
      <c r="BF2810" s="11"/>
      <c r="BG2810" s="11"/>
      <c r="BH2810" s="11"/>
      <c r="BI2810" s="11"/>
      <c r="BJ2810" s="11"/>
      <c r="BK2810" s="11"/>
      <c r="BL2810" s="11"/>
      <c r="BM2810" s="11"/>
      <c r="BN2810" s="11"/>
      <c r="BO2810" s="11"/>
      <c r="BP2810" s="11"/>
      <c r="BQ2810" s="11"/>
      <c r="BR2810" s="16" t="str">
        <v>0- Port Costs</v>
      </c>
      <c r="BV2810" s="16" t="str">
        <v>0- Port Value</v>
      </c>
      <c r="BW2810" s="11"/>
      <c r="BX2810" s="16" t="str">
        <v>0</v>
      </c>
    </row>
    <row r="2811" spans="8:76" hidden="1" outlineLevel="1" x14ac:dyDescent="0.3">
      <c r="H2811" s="16" t="str">
        <v>0 - BM Costs</v>
      </c>
      <c r="L2811" s="16" t="str">
        <v>0 - BM Port</v>
      </c>
      <c r="N2811" s="16" t="str">
        <v>0 - Port Assets</v>
      </c>
      <c r="O2811" s="11"/>
      <c r="P2811" s="11"/>
      <c r="Q2811" s="11"/>
      <c r="R2811" s="11"/>
      <c r="S2811" s="11"/>
      <c r="T2811" s="11"/>
      <c r="U2811" s="11"/>
      <c r="V2811" s="11"/>
      <c r="W2811" s="11"/>
      <c r="X2811" s="11"/>
      <c r="Y2811" s="11"/>
      <c r="Z2811" s="11"/>
      <c r="AA2811" s="11"/>
      <c r="AB2811" s="11"/>
      <c r="AC2811" s="11"/>
      <c r="AD2811" s="11"/>
      <c r="AE2811" s="11"/>
      <c r="AF2811" s="11"/>
      <c r="AG2811" s="11"/>
      <c r="AH2811" s="11"/>
      <c r="AI2811" s="11"/>
      <c r="AJ2811" s="11"/>
      <c r="AK2811" s="11"/>
      <c r="AL2811" s="11"/>
      <c r="AM2811" s="11"/>
      <c r="AN2811" s="11"/>
      <c r="AO2811" s="11"/>
      <c r="AP2811" s="11"/>
      <c r="AQ2811" s="11"/>
      <c r="AR2811" s="11"/>
      <c r="AS2811" s="11"/>
      <c r="AT2811" s="11"/>
      <c r="AU2811" s="11"/>
      <c r="AV2811" s="11"/>
      <c r="AW2811" s="11"/>
      <c r="AX2811" s="11"/>
      <c r="AY2811" s="11"/>
      <c r="AZ2811" s="11"/>
      <c r="BA2811" s="11"/>
      <c r="BB2811" s="11"/>
      <c r="BC2811" s="11"/>
      <c r="BD2811" s="11"/>
      <c r="BE2811" s="11"/>
      <c r="BF2811" s="11"/>
      <c r="BG2811" s="11"/>
      <c r="BH2811" s="11"/>
      <c r="BI2811" s="11"/>
      <c r="BJ2811" s="11"/>
      <c r="BK2811" s="11"/>
      <c r="BL2811" s="11"/>
      <c r="BM2811" s="11"/>
      <c r="BN2811" s="11"/>
      <c r="BO2811" s="11"/>
      <c r="BP2811" s="11"/>
      <c r="BQ2811" s="11"/>
      <c r="BR2811" s="16" t="str">
        <v>0- Port Costs</v>
      </c>
      <c r="BV2811" s="16" t="str">
        <v>0- Port Value</v>
      </c>
      <c r="BW2811" s="11"/>
      <c r="BX2811" s="16" t="str">
        <v>0</v>
      </c>
    </row>
    <row r="2812" spans="8:76" hidden="1" outlineLevel="1" x14ac:dyDescent="0.3">
      <c r="H2812" s="16" t="str">
        <v>0 - BM Costs</v>
      </c>
      <c r="L2812" s="16" t="str">
        <v>0 - BM Port</v>
      </c>
      <c r="N2812" s="16" t="str">
        <v>0 - Port Assets</v>
      </c>
      <c r="O2812" s="11"/>
      <c r="P2812" s="11"/>
      <c r="Q2812" s="11"/>
      <c r="R2812" s="11"/>
      <c r="S2812" s="11"/>
      <c r="T2812" s="11"/>
      <c r="U2812" s="11"/>
      <c r="V2812" s="11"/>
      <c r="W2812" s="11"/>
      <c r="X2812" s="11"/>
      <c r="Y2812" s="11"/>
      <c r="Z2812" s="11"/>
      <c r="AA2812" s="11"/>
      <c r="AB2812" s="11"/>
      <c r="AC2812" s="11"/>
      <c r="AD2812" s="11"/>
      <c r="AE2812" s="11"/>
      <c r="AF2812" s="11"/>
      <c r="AG2812" s="11"/>
      <c r="AH2812" s="11"/>
      <c r="AI2812" s="11"/>
      <c r="AJ2812" s="11"/>
      <c r="AK2812" s="11"/>
      <c r="AL2812" s="11"/>
      <c r="AM2812" s="11"/>
      <c r="AN2812" s="11"/>
      <c r="AO2812" s="11"/>
      <c r="AP2812" s="11"/>
      <c r="AQ2812" s="11"/>
      <c r="AR2812" s="11"/>
      <c r="AS2812" s="11"/>
      <c r="AT2812" s="11"/>
      <c r="AU2812" s="11"/>
      <c r="AV2812" s="11"/>
      <c r="AW2812" s="11"/>
      <c r="AX2812" s="11"/>
      <c r="AY2812" s="11"/>
      <c r="AZ2812" s="11"/>
      <c r="BA2812" s="11"/>
      <c r="BB2812" s="11"/>
      <c r="BC2812" s="11"/>
      <c r="BD2812" s="11"/>
      <c r="BE2812" s="11"/>
      <c r="BF2812" s="11"/>
      <c r="BG2812" s="11"/>
      <c r="BH2812" s="11"/>
      <c r="BI2812" s="11"/>
      <c r="BJ2812" s="11"/>
      <c r="BK2812" s="11"/>
      <c r="BL2812" s="11"/>
      <c r="BM2812" s="11"/>
      <c r="BN2812" s="11"/>
      <c r="BO2812" s="11"/>
      <c r="BP2812" s="11"/>
      <c r="BQ2812" s="11"/>
      <c r="BR2812" s="16" t="str">
        <v>0- Port Costs</v>
      </c>
      <c r="BV2812" s="16" t="str">
        <v>0- Port Value</v>
      </c>
      <c r="BW2812" s="11"/>
      <c r="BX2812" s="16" t="str">
        <v>0</v>
      </c>
    </row>
    <row r="2813" spans="8:76" hidden="1" outlineLevel="1" x14ac:dyDescent="0.3">
      <c r="H2813" s="16" t="str">
        <v>0 - BM Costs</v>
      </c>
      <c r="L2813" s="16" t="str">
        <v>0 - BM Port</v>
      </c>
      <c r="N2813" s="16" t="str">
        <v>0 - Port Assets</v>
      </c>
      <c r="O2813" s="11"/>
      <c r="P2813" s="11"/>
      <c r="Q2813" s="11"/>
      <c r="R2813" s="11"/>
      <c r="S2813" s="11"/>
      <c r="T2813" s="11"/>
      <c r="U2813" s="11"/>
      <c r="V2813" s="11"/>
      <c r="W2813" s="11"/>
      <c r="X2813" s="11"/>
      <c r="Y2813" s="11"/>
      <c r="Z2813" s="11"/>
      <c r="AA2813" s="11"/>
      <c r="AB2813" s="11"/>
      <c r="AC2813" s="11"/>
      <c r="AD2813" s="11"/>
      <c r="AE2813" s="11"/>
      <c r="AF2813" s="11"/>
      <c r="AG2813" s="11"/>
      <c r="AH2813" s="11"/>
      <c r="AI2813" s="11"/>
      <c r="AJ2813" s="11"/>
      <c r="AK2813" s="11"/>
      <c r="AL2813" s="11"/>
      <c r="AM2813" s="11"/>
      <c r="AN2813" s="11"/>
      <c r="AO2813" s="11"/>
      <c r="AP2813" s="11"/>
      <c r="AQ2813" s="11"/>
      <c r="AR2813" s="11"/>
      <c r="AS2813" s="11"/>
      <c r="AT2813" s="11"/>
      <c r="AU2813" s="11"/>
      <c r="AV2813" s="11"/>
      <c r="AW2813" s="11"/>
      <c r="AX2813" s="11"/>
      <c r="AY2813" s="11"/>
      <c r="AZ2813" s="11"/>
      <c r="BA2813" s="11"/>
      <c r="BB2813" s="11"/>
      <c r="BC2813" s="11"/>
      <c r="BD2813" s="11"/>
      <c r="BE2813" s="11"/>
      <c r="BF2813" s="11"/>
      <c r="BG2813" s="11"/>
      <c r="BH2813" s="11"/>
      <c r="BI2813" s="11"/>
      <c r="BJ2813" s="11"/>
      <c r="BK2813" s="11"/>
      <c r="BL2813" s="11"/>
      <c r="BM2813" s="11"/>
      <c r="BN2813" s="11"/>
      <c r="BO2813" s="11"/>
      <c r="BP2813" s="11"/>
      <c r="BQ2813" s="11"/>
      <c r="BR2813" s="16" t="str">
        <v>0- Port Costs</v>
      </c>
      <c r="BV2813" s="16" t="str">
        <v>0- Port Value</v>
      </c>
      <c r="BW2813" s="11"/>
      <c r="BX2813" s="16" t="str">
        <v>0</v>
      </c>
    </row>
    <row r="2814" spans="8:76" hidden="1" outlineLevel="1" x14ac:dyDescent="0.3">
      <c r="H2814" s="16" t="str">
        <v>0 - BM Costs</v>
      </c>
      <c r="L2814" s="16" t="str">
        <v>0 - BM Port</v>
      </c>
      <c r="N2814" s="16" t="str">
        <v>0 - Port Assets</v>
      </c>
      <c r="O2814" s="11"/>
      <c r="P2814" s="11"/>
      <c r="Q2814" s="11"/>
      <c r="R2814" s="11"/>
      <c r="S2814" s="11"/>
      <c r="T2814" s="11"/>
      <c r="U2814" s="11"/>
      <c r="V2814" s="11"/>
      <c r="W2814" s="11"/>
      <c r="X2814" s="11"/>
      <c r="Y2814" s="11"/>
      <c r="Z2814" s="11"/>
      <c r="AA2814" s="11"/>
      <c r="AB2814" s="11"/>
      <c r="AC2814" s="11"/>
      <c r="AD2814" s="11"/>
      <c r="AE2814" s="11"/>
      <c r="AF2814" s="11"/>
      <c r="AG2814" s="11"/>
      <c r="AH2814" s="11"/>
      <c r="AI2814" s="11"/>
      <c r="AJ2814" s="11"/>
      <c r="AK2814" s="11"/>
      <c r="AL2814" s="11"/>
      <c r="AM2814" s="11"/>
      <c r="AN2814" s="11"/>
      <c r="AO2814" s="11"/>
      <c r="AP2814" s="11"/>
      <c r="AQ2814" s="11"/>
      <c r="AR2814" s="11"/>
      <c r="AS2814" s="11"/>
      <c r="AT2814" s="11"/>
      <c r="AU2814" s="11"/>
      <c r="AV2814" s="11"/>
      <c r="AW2814" s="11"/>
      <c r="AX2814" s="11"/>
      <c r="AY2814" s="11"/>
      <c r="AZ2814" s="11"/>
      <c r="BA2814" s="11"/>
      <c r="BB2814" s="11"/>
      <c r="BC2814" s="11"/>
      <c r="BD2814" s="11"/>
      <c r="BE2814" s="11"/>
      <c r="BF2814" s="11"/>
      <c r="BG2814" s="11"/>
      <c r="BH2814" s="11"/>
      <c r="BI2814" s="11"/>
      <c r="BJ2814" s="11"/>
      <c r="BK2814" s="11"/>
      <c r="BL2814" s="11"/>
      <c r="BM2814" s="11"/>
      <c r="BN2814" s="11"/>
      <c r="BO2814" s="11"/>
      <c r="BP2814" s="11"/>
      <c r="BQ2814" s="11"/>
      <c r="BR2814" s="16" t="str">
        <v>0- Port Costs</v>
      </c>
      <c r="BV2814" s="16" t="str">
        <v>0- Port Value</v>
      </c>
      <c r="BW2814" s="11"/>
      <c r="BX2814" s="16" t="str">
        <v>0</v>
      </c>
    </row>
    <row r="2815" spans="8:76" hidden="1" outlineLevel="1" x14ac:dyDescent="0.3">
      <c r="H2815" s="16" t="str">
        <v>0 - BM Costs</v>
      </c>
      <c r="L2815" s="16" t="str">
        <v>0 - BM Port</v>
      </c>
      <c r="N2815" s="16" t="str">
        <v>0 - Port Assets</v>
      </c>
      <c r="O2815" s="11"/>
      <c r="P2815" s="11"/>
      <c r="Q2815" s="11"/>
      <c r="R2815" s="11"/>
      <c r="S2815" s="11"/>
      <c r="T2815" s="11"/>
      <c r="U2815" s="11"/>
      <c r="V2815" s="11"/>
      <c r="W2815" s="11"/>
      <c r="X2815" s="11"/>
      <c r="Y2815" s="11"/>
      <c r="Z2815" s="11"/>
      <c r="AA2815" s="11"/>
      <c r="AB2815" s="11"/>
      <c r="AC2815" s="11"/>
      <c r="AD2815" s="11"/>
      <c r="AE2815" s="11"/>
      <c r="AF2815" s="11"/>
      <c r="AG2815" s="11"/>
      <c r="AH2815" s="11"/>
      <c r="AI2815" s="11"/>
      <c r="AJ2815" s="11"/>
      <c r="AK2815" s="11"/>
      <c r="AL2815" s="11"/>
      <c r="AM2815" s="11"/>
      <c r="AN2815" s="11"/>
      <c r="AO2815" s="11"/>
      <c r="AP2815" s="11"/>
      <c r="AQ2815" s="11"/>
      <c r="AR2815" s="11"/>
      <c r="AS2815" s="11"/>
      <c r="AT2815" s="11"/>
      <c r="AU2815" s="11"/>
      <c r="AV2815" s="11"/>
      <c r="AW2815" s="11"/>
      <c r="AX2815" s="11"/>
      <c r="AY2815" s="11"/>
      <c r="AZ2815" s="11"/>
      <c r="BA2815" s="11"/>
      <c r="BB2815" s="11"/>
      <c r="BC2815" s="11"/>
      <c r="BD2815" s="11"/>
      <c r="BE2815" s="11"/>
      <c r="BF2815" s="11"/>
      <c r="BG2815" s="11"/>
      <c r="BH2815" s="11"/>
      <c r="BI2815" s="11"/>
      <c r="BJ2815" s="11"/>
      <c r="BK2815" s="11"/>
      <c r="BL2815" s="11"/>
      <c r="BM2815" s="11"/>
      <c r="BN2815" s="11"/>
      <c r="BO2815" s="11"/>
      <c r="BP2815" s="11"/>
      <c r="BQ2815" s="11"/>
      <c r="BR2815" s="16" t="str">
        <v>0- Port Costs</v>
      </c>
      <c r="BV2815" s="16" t="str">
        <v>0- Port Value</v>
      </c>
      <c r="BW2815" s="11"/>
      <c r="BX2815" s="16" t="str">
        <v>0</v>
      </c>
    </row>
    <row r="2816" spans="8:76" hidden="1" outlineLevel="1" x14ac:dyDescent="0.3">
      <c r="H2816" s="16" t="str">
        <v>0 - BM Costs</v>
      </c>
      <c r="L2816" s="16" t="str">
        <v>0 - BM Port</v>
      </c>
      <c r="N2816" s="16" t="str">
        <v>0 - Port Assets</v>
      </c>
      <c r="O2816" s="11"/>
      <c r="P2816" s="11"/>
      <c r="Q2816" s="11"/>
      <c r="R2816" s="11"/>
      <c r="S2816" s="11"/>
      <c r="T2816" s="11"/>
      <c r="U2816" s="11"/>
      <c r="V2816" s="11"/>
      <c r="W2816" s="11"/>
      <c r="X2816" s="11"/>
      <c r="Y2816" s="11"/>
      <c r="Z2816" s="11"/>
      <c r="AA2816" s="11"/>
      <c r="AB2816" s="11"/>
      <c r="AC2816" s="11"/>
      <c r="AD2816" s="11"/>
      <c r="AE2816" s="11"/>
      <c r="AF2816" s="11"/>
      <c r="AG2816" s="11"/>
      <c r="AH2816" s="11"/>
      <c r="AI2816" s="11"/>
      <c r="AJ2816" s="11"/>
      <c r="AK2816" s="11"/>
      <c r="AL2816" s="11"/>
      <c r="AM2816" s="11"/>
      <c r="AN2816" s="11"/>
      <c r="AO2816" s="11"/>
      <c r="AP2816" s="11"/>
      <c r="AQ2816" s="11"/>
      <c r="AR2816" s="11"/>
      <c r="AS2816" s="11"/>
      <c r="AT2816" s="11"/>
      <c r="AU2816" s="11"/>
      <c r="AV2816" s="11"/>
      <c r="AW2816" s="11"/>
      <c r="AX2816" s="11"/>
      <c r="AY2816" s="11"/>
      <c r="AZ2816" s="11"/>
      <c r="BA2816" s="11"/>
      <c r="BB2816" s="11"/>
      <c r="BC2816" s="11"/>
      <c r="BD2816" s="11"/>
      <c r="BE2816" s="11"/>
      <c r="BF2816" s="11"/>
      <c r="BG2816" s="11"/>
      <c r="BH2816" s="11"/>
      <c r="BI2816" s="11"/>
      <c r="BJ2816" s="11"/>
      <c r="BK2816" s="11"/>
      <c r="BL2816" s="11"/>
      <c r="BM2816" s="11"/>
      <c r="BN2816" s="11"/>
      <c r="BO2816" s="11"/>
      <c r="BP2816" s="11"/>
      <c r="BQ2816" s="11"/>
      <c r="BR2816" s="16" t="str">
        <v>0- Port Costs</v>
      </c>
      <c r="BV2816" s="16" t="str">
        <v>0- Port Value</v>
      </c>
      <c r="BW2816" s="11"/>
      <c r="BX2816" s="16" t="str">
        <v>0</v>
      </c>
    </row>
    <row r="2817" spans="8:76" hidden="1" outlineLevel="1" x14ac:dyDescent="0.3">
      <c r="H2817" s="16" t="str">
        <v>0 - BM Costs</v>
      </c>
      <c r="L2817" s="16" t="str">
        <v>0 - BM Port</v>
      </c>
      <c r="N2817" s="16" t="str">
        <v>0 - Port Assets</v>
      </c>
      <c r="O2817" s="11"/>
      <c r="P2817" s="11"/>
      <c r="Q2817" s="11"/>
      <c r="R2817" s="11"/>
      <c r="S2817" s="11"/>
      <c r="T2817" s="11"/>
      <c r="U2817" s="11"/>
      <c r="V2817" s="11"/>
      <c r="W2817" s="11"/>
      <c r="X2817" s="11"/>
      <c r="Y2817" s="11"/>
      <c r="Z2817" s="11"/>
      <c r="AA2817" s="11"/>
      <c r="AB2817" s="11"/>
      <c r="AC2817" s="11"/>
      <c r="AD2817" s="11"/>
      <c r="AE2817" s="11"/>
      <c r="AF2817" s="11"/>
      <c r="AG2817" s="11"/>
      <c r="AH2817" s="11"/>
      <c r="AI2817" s="11"/>
      <c r="AJ2817" s="11"/>
      <c r="AK2817" s="11"/>
      <c r="AL2817" s="11"/>
      <c r="AM2817" s="11"/>
      <c r="AN2817" s="11"/>
      <c r="AO2817" s="11"/>
      <c r="AP2817" s="11"/>
      <c r="AQ2817" s="11"/>
      <c r="AR2817" s="11"/>
      <c r="AS2817" s="11"/>
      <c r="AT2817" s="11"/>
      <c r="AU2817" s="11"/>
      <c r="AV2817" s="11"/>
      <c r="AW2817" s="11"/>
      <c r="AX2817" s="11"/>
      <c r="AY2817" s="11"/>
      <c r="AZ2817" s="11"/>
      <c r="BA2817" s="11"/>
      <c r="BB2817" s="11"/>
      <c r="BC2817" s="11"/>
      <c r="BD2817" s="11"/>
      <c r="BE2817" s="11"/>
      <c r="BF2817" s="11"/>
      <c r="BG2817" s="11"/>
      <c r="BH2817" s="11"/>
      <c r="BI2817" s="11"/>
      <c r="BJ2817" s="11"/>
      <c r="BK2817" s="11"/>
      <c r="BL2817" s="11"/>
      <c r="BM2817" s="11"/>
      <c r="BN2817" s="11"/>
      <c r="BO2817" s="11"/>
      <c r="BP2817" s="11"/>
      <c r="BQ2817" s="11"/>
      <c r="BR2817" s="16" t="str">
        <v>0- Port Costs</v>
      </c>
      <c r="BV2817" s="16" t="str">
        <v>0- Port Value</v>
      </c>
      <c r="BW2817" s="11"/>
      <c r="BX2817" s="16" t="str">
        <v>0</v>
      </c>
    </row>
    <row r="2818" spans="8:76" hidden="1" outlineLevel="1" x14ac:dyDescent="0.3">
      <c r="H2818" s="16" t="str">
        <v>0 - BM Costs</v>
      </c>
      <c r="L2818" s="16" t="str">
        <v>0 - BM Port</v>
      </c>
      <c r="N2818" s="16" t="str">
        <v>0 - Port Assets</v>
      </c>
      <c r="O2818" s="11"/>
      <c r="P2818" s="11"/>
      <c r="Q2818" s="11"/>
      <c r="R2818" s="11"/>
      <c r="S2818" s="11"/>
      <c r="T2818" s="11"/>
      <c r="U2818" s="11"/>
      <c r="V2818" s="11"/>
      <c r="W2818" s="11"/>
      <c r="X2818" s="11"/>
      <c r="Y2818" s="11"/>
      <c r="Z2818" s="11"/>
      <c r="AA2818" s="11"/>
      <c r="AB2818" s="11"/>
      <c r="AC2818" s="11"/>
      <c r="AD2818" s="11"/>
      <c r="AE2818" s="11"/>
      <c r="AF2818" s="11"/>
      <c r="AG2818" s="11"/>
      <c r="AH2818" s="11"/>
      <c r="AI2818" s="11"/>
      <c r="AJ2818" s="11"/>
      <c r="AK2818" s="11"/>
      <c r="AL2818" s="11"/>
      <c r="AM2818" s="11"/>
      <c r="AN2818" s="11"/>
      <c r="AO2818" s="11"/>
      <c r="AP2818" s="11"/>
      <c r="AQ2818" s="11"/>
      <c r="AR2818" s="11"/>
      <c r="AS2818" s="11"/>
      <c r="AT2818" s="11"/>
      <c r="AU2818" s="11"/>
      <c r="AV2818" s="11"/>
      <c r="AW2818" s="11"/>
      <c r="AX2818" s="11"/>
      <c r="AY2818" s="11"/>
      <c r="AZ2818" s="11"/>
      <c r="BA2818" s="11"/>
      <c r="BB2818" s="11"/>
      <c r="BC2818" s="11"/>
      <c r="BD2818" s="11"/>
      <c r="BE2818" s="11"/>
      <c r="BF2818" s="11"/>
      <c r="BG2818" s="11"/>
      <c r="BH2818" s="11"/>
      <c r="BI2818" s="11"/>
      <c r="BJ2818" s="11"/>
      <c r="BK2818" s="11"/>
      <c r="BL2818" s="11"/>
      <c r="BM2818" s="11"/>
      <c r="BN2818" s="11"/>
      <c r="BO2818" s="11"/>
      <c r="BP2818" s="11"/>
      <c r="BQ2818" s="11"/>
      <c r="BR2818" s="16" t="str">
        <v>0- Port Costs</v>
      </c>
      <c r="BV2818" s="16" t="str">
        <v>0- Port Value</v>
      </c>
      <c r="BW2818" s="11"/>
      <c r="BX2818" s="16" t="str">
        <v>0</v>
      </c>
    </row>
    <row r="2819" spans="8:76" hidden="1" outlineLevel="1" x14ac:dyDescent="0.3">
      <c r="H2819" s="16" t="str">
        <v>0 - BM Costs</v>
      </c>
      <c r="L2819" s="16" t="str">
        <v>0 - BM Port</v>
      </c>
      <c r="N2819" s="16" t="str">
        <v>0 - Port Assets</v>
      </c>
      <c r="O2819" s="11"/>
      <c r="P2819" s="11"/>
      <c r="Q2819" s="11"/>
      <c r="R2819" s="11"/>
      <c r="S2819" s="11"/>
      <c r="T2819" s="11"/>
      <c r="U2819" s="11"/>
      <c r="V2819" s="11"/>
      <c r="W2819" s="11"/>
      <c r="X2819" s="11"/>
      <c r="Y2819" s="11"/>
      <c r="Z2819" s="11"/>
      <c r="AA2819" s="11"/>
      <c r="AB2819" s="11"/>
      <c r="AC2819" s="11"/>
      <c r="AD2819" s="11"/>
      <c r="AE2819" s="11"/>
      <c r="AF2819" s="11"/>
      <c r="AG2819" s="11"/>
      <c r="AH2819" s="11"/>
      <c r="AI2819" s="11"/>
      <c r="AJ2819" s="11"/>
      <c r="AK2819" s="11"/>
      <c r="AL2819" s="11"/>
      <c r="AM2819" s="11"/>
      <c r="AN2819" s="11"/>
      <c r="AO2819" s="11"/>
      <c r="AP2819" s="11"/>
      <c r="AQ2819" s="11"/>
      <c r="AR2819" s="11"/>
      <c r="AS2819" s="11"/>
      <c r="AT2819" s="11"/>
      <c r="AU2819" s="11"/>
      <c r="AV2819" s="11"/>
      <c r="AW2819" s="11"/>
      <c r="AX2819" s="11"/>
      <c r="AY2819" s="11"/>
      <c r="AZ2819" s="11"/>
      <c r="BA2819" s="11"/>
      <c r="BB2819" s="11"/>
      <c r="BC2819" s="11"/>
      <c r="BD2819" s="11"/>
      <c r="BE2819" s="11"/>
      <c r="BF2819" s="11"/>
      <c r="BG2819" s="11"/>
      <c r="BH2819" s="11"/>
      <c r="BI2819" s="11"/>
      <c r="BJ2819" s="11"/>
      <c r="BK2819" s="11"/>
      <c r="BL2819" s="11"/>
      <c r="BM2819" s="11"/>
      <c r="BN2819" s="11"/>
      <c r="BO2819" s="11"/>
      <c r="BP2819" s="11"/>
      <c r="BQ2819" s="11"/>
      <c r="BR2819" s="16" t="str">
        <v>0- Port Costs</v>
      </c>
      <c r="BV2819" s="16" t="str">
        <v>0- Port Value</v>
      </c>
      <c r="BW2819" s="11"/>
      <c r="BX2819" s="16" t="str">
        <v>0</v>
      </c>
    </row>
    <row r="2820" spans="8:76" hidden="1" outlineLevel="1" x14ac:dyDescent="0.3">
      <c r="H2820" s="16" t="str">
        <v>0 - BM Costs</v>
      </c>
      <c r="L2820" s="16" t="str">
        <v>0 - BM Port</v>
      </c>
      <c r="N2820" s="16" t="str">
        <v>0 - Port Assets</v>
      </c>
      <c r="O2820" s="11"/>
      <c r="P2820" s="11"/>
      <c r="Q2820" s="11"/>
      <c r="R2820" s="11"/>
      <c r="S2820" s="11"/>
      <c r="T2820" s="11"/>
      <c r="U2820" s="11"/>
      <c r="V2820" s="11"/>
      <c r="W2820" s="11"/>
      <c r="X2820" s="11"/>
      <c r="Y2820" s="11"/>
      <c r="Z2820" s="11"/>
      <c r="AA2820" s="11"/>
      <c r="AB2820" s="11"/>
      <c r="AC2820" s="11"/>
      <c r="AD2820" s="11"/>
      <c r="AE2820" s="11"/>
      <c r="AF2820" s="11"/>
      <c r="AG2820" s="11"/>
      <c r="AH2820" s="11"/>
      <c r="AI2820" s="11"/>
      <c r="AJ2820" s="11"/>
      <c r="AK2820" s="11"/>
      <c r="AL2820" s="11"/>
      <c r="AM2820" s="11"/>
      <c r="AN2820" s="11"/>
      <c r="AO2820" s="11"/>
      <c r="AP2820" s="11"/>
      <c r="AQ2820" s="11"/>
      <c r="AR2820" s="11"/>
      <c r="AS2820" s="11"/>
      <c r="AT2820" s="11"/>
      <c r="AU2820" s="11"/>
      <c r="AV2820" s="11"/>
      <c r="AW2820" s="11"/>
      <c r="AX2820" s="11"/>
      <c r="AY2820" s="11"/>
      <c r="AZ2820" s="11"/>
      <c r="BA2820" s="11"/>
      <c r="BB2820" s="11"/>
      <c r="BC2820" s="11"/>
      <c r="BD2820" s="11"/>
      <c r="BE2820" s="11"/>
      <c r="BF2820" s="11"/>
      <c r="BG2820" s="11"/>
      <c r="BH2820" s="11"/>
      <c r="BI2820" s="11"/>
      <c r="BJ2820" s="11"/>
      <c r="BK2820" s="11"/>
      <c r="BL2820" s="11"/>
      <c r="BM2820" s="11"/>
      <c r="BN2820" s="11"/>
      <c r="BO2820" s="11"/>
      <c r="BP2820" s="11"/>
      <c r="BQ2820" s="11"/>
      <c r="BR2820" s="16" t="str">
        <v>0- Port Costs</v>
      </c>
      <c r="BV2820" s="16" t="str">
        <v>0- Port Value</v>
      </c>
      <c r="BW2820" s="11"/>
      <c r="BX2820" s="16" t="str">
        <v>0</v>
      </c>
    </row>
    <row r="2821" spans="8:76" hidden="1" outlineLevel="1" x14ac:dyDescent="0.3">
      <c r="H2821" s="16" t="str">
        <v>0 - BM Costs</v>
      </c>
      <c r="L2821" s="16" t="str">
        <v>0 - BM Port</v>
      </c>
      <c r="N2821" s="16" t="str">
        <v>0 - Port Assets</v>
      </c>
      <c r="O2821" s="11"/>
      <c r="P2821" s="11"/>
      <c r="Q2821" s="11"/>
      <c r="R2821" s="11"/>
      <c r="S2821" s="11"/>
      <c r="T2821" s="11"/>
      <c r="U2821" s="11"/>
      <c r="V2821" s="11"/>
      <c r="W2821" s="11"/>
      <c r="X2821" s="11"/>
      <c r="Y2821" s="11"/>
      <c r="Z2821" s="11"/>
      <c r="AA2821" s="11"/>
      <c r="AB2821" s="11"/>
      <c r="AC2821" s="11"/>
      <c r="AD2821" s="11"/>
      <c r="AE2821" s="11"/>
      <c r="AF2821" s="11"/>
      <c r="AG2821" s="11"/>
      <c r="AH2821" s="11"/>
      <c r="AI2821" s="11"/>
      <c r="AJ2821" s="11"/>
      <c r="AK2821" s="11"/>
      <c r="AL2821" s="11"/>
      <c r="AM2821" s="11"/>
      <c r="AN2821" s="11"/>
      <c r="AO2821" s="11"/>
      <c r="AP2821" s="11"/>
      <c r="AQ2821" s="11"/>
      <c r="AR2821" s="11"/>
      <c r="AS2821" s="11"/>
      <c r="AT2821" s="11"/>
      <c r="AU2821" s="11"/>
      <c r="AV2821" s="11"/>
      <c r="AW2821" s="11"/>
      <c r="AX2821" s="11"/>
      <c r="AY2821" s="11"/>
      <c r="AZ2821" s="11"/>
      <c r="BA2821" s="11"/>
      <c r="BB2821" s="11"/>
      <c r="BC2821" s="11"/>
      <c r="BD2821" s="11"/>
      <c r="BE2821" s="11"/>
      <c r="BF2821" s="11"/>
      <c r="BG2821" s="11"/>
      <c r="BH2821" s="11"/>
      <c r="BI2821" s="11"/>
      <c r="BJ2821" s="11"/>
      <c r="BK2821" s="11"/>
      <c r="BL2821" s="11"/>
      <c r="BM2821" s="11"/>
      <c r="BN2821" s="11"/>
      <c r="BO2821" s="11"/>
      <c r="BP2821" s="11"/>
      <c r="BQ2821" s="11"/>
      <c r="BR2821" s="16" t="str">
        <v>0- Port Costs</v>
      </c>
      <c r="BV2821" s="16" t="str">
        <v>0- Port Value</v>
      </c>
      <c r="BW2821" s="11"/>
      <c r="BX2821" s="16" t="str">
        <v>0</v>
      </c>
    </row>
    <row r="2822" spans="8:76" hidden="1" outlineLevel="1" x14ac:dyDescent="0.3">
      <c r="H2822" s="16" t="str">
        <v>0 - BM Costs</v>
      </c>
      <c r="L2822" s="16" t="str">
        <v>0 - BM Port</v>
      </c>
      <c r="N2822" s="16" t="str">
        <v>0 - Port Assets</v>
      </c>
      <c r="O2822" s="11"/>
      <c r="P2822" s="11"/>
      <c r="Q2822" s="11"/>
      <c r="R2822" s="11"/>
      <c r="S2822" s="11"/>
      <c r="T2822" s="11"/>
      <c r="U2822" s="11"/>
      <c r="V2822" s="11"/>
      <c r="W2822" s="11"/>
      <c r="X2822" s="11"/>
      <c r="Y2822" s="11"/>
      <c r="Z2822" s="11"/>
      <c r="AA2822" s="11"/>
      <c r="AB2822" s="11"/>
      <c r="AC2822" s="11"/>
      <c r="AD2822" s="11"/>
      <c r="AE2822" s="11"/>
      <c r="AF2822" s="11"/>
      <c r="AG2822" s="11"/>
      <c r="AH2822" s="11"/>
      <c r="AI2822" s="11"/>
      <c r="AJ2822" s="11"/>
      <c r="AK2822" s="11"/>
      <c r="AL2822" s="11"/>
      <c r="AM2822" s="11"/>
      <c r="AN2822" s="11"/>
      <c r="AO2822" s="11"/>
      <c r="AP2822" s="11"/>
      <c r="AQ2822" s="11"/>
      <c r="AR2822" s="11"/>
      <c r="AS2822" s="11"/>
      <c r="AT2822" s="11"/>
      <c r="AU2822" s="11"/>
      <c r="AV2822" s="11"/>
      <c r="AW2822" s="11"/>
      <c r="AX2822" s="11"/>
      <c r="AY2822" s="11"/>
      <c r="AZ2822" s="11"/>
      <c r="BA2822" s="11"/>
      <c r="BB2822" s="11"/>
      <c r="BC2822" s="11"/>
      <c r="BD2822" s="11"/>
      <c r="BE2822" s="11"/>
      <c r="BF2822" s="11"/>
      <c r="BG2822" s="11"/>
      <c r="BH2822" s="11"/>
      <c r="BI2822" s="11"/>
      <c r="BJ2822" s="11"/>
      <c r="BK2822" s="11"/>
      <c r="BL2822" s="11"/>
      <c r="BM2822" s="11"/>
      <c r="BN2822" s="11"/>
      <c r="BO2822" s="11"/>
      <c r="BP2822" s="11"/>
      <c r="BQ2822" s="11"/>
      <c r="BR2822" s="16" t="str">
        <v>0- Port Costs</v>
      </c>
      <c r="BV2822" s="16" t="str">
        <v>0- Port Value</v>
      </c>
      <c r="BW2822" s="11"/>
      <c r="BX2822" s="16" t="str">
        <v>0</v>
      </c>
    </row>
    <row r="2823" spans="8:76" hidden="1" outlineLevel="1" x14ac:dyDescent="0.3">
      <c r="H2823" s="16" t="str">
        <v>0 - BM Costs</v>
      </c>
      <c r="L2823" s="16" t="str">
        <v>0 - BM Port</v>
      </c>
      <c r="N2823" s="16" t="str">
        <v>0 - Port Assets</v>
      </c>
      <c r="O2823" s="11"/>
      <c r="P2823" s="11"/>
      <c r="Q2823" s="11"/>
      <c r="R2823" s="11"/>
      <c r="S2823" s="11"/>
      <c r="T2823" s="11"/>
      <c r="U2823" s="11"/>
      <c r="V2823" s="11"/>
      <c r="W2823" s="11"/>
      <c r="X2823" s="11"/>
      <c r="Y2823" s="11"/>
      <c r="Z2823" s="11"/>
      <c r="AA2823" s="11"/>
      <c r="AB2823" s="11"/>
      <c r="AC2823" s="11"/>
      <c r="AD2823" s="11"/>
      <c r="AE2823" s="11"/>
      <c r="AF2823" s="11"/>
      <c r="AG2823" s="11"/>
      <c r="AH2823" s="11"/>
      <c r="AI2823" s="11"/>
      <c r="AJ2823" s="11"/>
      <c r="AK2823" s="11"/>
      <c r="AL2823" s="11"/>
      <c r="AM2823" s="11"/>
      <c r="AN2823" s="11"/>
      <c r="AO2823" s="11"/>
      <c r="AP2823" s="11"/>
      <c r="AQ2823" s="11"/>
      <c r="AR2823" s="11"/>
      <c r="AS2823" s="11"/>
      <c r="AT2823" s="11"/>
      <c r="AU2823" s="11"/>
      <c r="AV2823" s="11"/>
      <c r="AW2823" s="11"/>
      <c r="AX2823" s="11"/>
      <c r="AY2823" s="11"/>
      <c r="AZ2823" s="11"/>
      <c r="BA2823" s="11"/>
      <c r="BB2823" s="11"/>
      <c r="BC2823" s="11"/>
      <c r="BD2823" s="11"/>
      <c r="BE2823" s="11"/>
      <c r="BF2823" s="11"/>
      <c r="BG2823" s="11"/>
      <c r="BH2823" s="11"/>
      <c r="BI2823" s="11"/>
      <c r="BJ2823" s="11"/>
      <c r="BK2823" s="11"/>
      <c r="BL2823" s="11"/>
      <c r="BM2823" s="11"/>
      <c r="BN2823" s="11"/>
      <c r="BO2823" s="11"/>
      <c r="BP2823" s="11"/>
      <c r="BQ2823" s="11"/>
      <c r="BR2823" s="16" t="str">
        <v>0- Port Costs</v>
      </c>
      <c r="BV2823" s="16" t="str">
        <v>0- Port Value</v>
      </c>
      <c r="BW2823" s="11"/>
      <c r="BX2823" s="16" t="str">
        <v>0</v>
      </c>
    </row>
    <row r="2824" spans="8:76" hidden="1" outlineLevel="1" x14ac:dyDescent="0.3">
      <c r="H2824" s="16" t="str">
        <v>0 - BM Costs</v>
      </c>
      <c r="L2824" s="16" t="str">
        <v>0 - BM Port</v>
      </c>
      <c r="N2824" s="16" t="str">
        <v>0 - Port Assets</v>
      </c>
      <c r="O2824" s="11"/>
      <c r="P2824" s="11"/>
      <c r="Q2824" s="11"/>
      <c r="R2824" s="11"/>
      <c r="S2824" s="11"/>
      <c r="T2824" s="11"/>
      <c r="U2824" s="11"/>
      <c r="V2824" s="11"/>
      <c r="W2824" s="11"/>
      <c r="X2824" s="11"/>
      <c r="Y2824" s="11"/>
      <c r="Z2824" s="11"/>
      <c r="AA2824" s="11"/>
      <c r="AB2824" s="11"/>
      <c r="AC2824" s="11"/>
      <c r="AD2824" s="11"/>
      <c r="AE2824" s="11"/>
      <c r="AF2824" s="11"/>
      <c r="AG2824" s="11"/>
      <c r="AH2824" s="11"/>
      <c r="AI2824" s="11"/>
      <c r="AJ2824" s="11"/>
      <c r="AK2824" s="11"/>
      <c r="AL2824" s="11"/>
      <c r="AM2824" s="11"/>
      <c r="AN2824" s="11"/>
      <c r="AO2824" s="11"/>
      <c r="AP2824" s="11"/>
      <c r="AQ2824" s="11"/>
      <c r="AR2824" s="11"/>
      <c r="AS2824" s="11"/>
      <c r="AT2824" s="11"/>
      <c r="AU2824" s="11"/>
      <c r="AV2824" s="11"/>
      <c r="AW2824" s="11"/>
      <c r="AX2824" s="11"/>
      <c r="AY2824" s="11"/>
      <c r="AZ2824" s="11"/>
      <c r="BA2824" s="11"/>
      <c r="BB2824" s="11"/>
      <c r="BC2824" s="11"/>
      <c r="BD2824" s="11"/>
      <c r="BE2824" s="11"/>
      <c r="BF2824" s="11"/>
      <c r="BG2824" s="11"/>
      <c r="BH2824" s="11"/>
      <c r="BI2824" s="11"/>
      <c r="BJ2824" s="11"/>
      <c r="BK2824" s="11"/>
      <c r="BL2824" s="11"/>
      <c r="BM2824" s="11"/>
      <c r="BN2824" s="11"/>
      <c r="BO2824" s="11"/>
      <c r="BP2824" s="11"/>
      <c r="BQ2824" s="11"/>
      <c r="BR2824" s="16" t="str">
        <v>0- Port Costs</v>
      </c>
      <c r="BV2824" s="16" t="str">
        <v>0- Port Value</v>
      </c>
      <c r="BW2824" s="11"/>
      <c r="BX2824" s="16" t="str">
        <v>0</v>
      </c>
    </row>
    <row r="2825" spans="8:76" hidden="1" outlineLevel="1" x14ac:dyDescent="0.3">
      <c r="H2825" s="16" t="str">
        <v>0 - BM Costs</v>
      </c>
      <c r="L2825" s="16" t="str">
        <v>0 - BM Port</v>
      </c>
      <c r="N2825" s="16" t="str">
        <v>0 - Port Assets</v>
      </c>
      <c r="O2825" s="11"/>
      <c r="P2825" s="11"/>
      <c r="Q2825" s="11"/>
      <c r="R2825" s="11"/>
      <c r="S2825" s="11"/>
      <c r="T2825" s="11"/>
      <c r="U2825" s="11"/>
      <c r="V2825" s="11"/>
      <c r="W2825" s="11"/>
      <c r="X2825" s="11"/>
      <c r="Y2825" s="11"/>
      <c r="Z2825" s="11"/>
      <c r="AA2825" s="11"/>
      <c r="AB2825" s="11"/>
      <c r="AC2825" s="11"/>
      <c r="AD2825" s="11"/>
      <c r="AE2825" s="11"/>
      <c r="AF2825" s="11"/>
      <c r="AG2825" s="11"/>
      <c r="AH2825" s="11"/>
      <c r="AI2825" s="11"/>
      <c r="AJ2825" s="11"/>
      <c r="AK2825" s="11"/>
      <c r="AL2825" s="11"/>
      <c r="AM2825" s="11"/>
      <c r="AN2825" s="11"/>
      <c r="AO2825" s="11"/>
      <c r="AP2825" s="11"/>
      <c r="AQ2825" s="11"/>
      <c r="AR2825" s="11"/>
      <c r="AS2825" s="11"/>
      <c r="AT2825" s="11"/>
      <c r="AU2825" s="11"/>
      <c r="AV2825" s="11"/>
      <c r="AW2825" s="11"/>
      <c r="AX2825" s="11"/>
      <c r="AY2825" s="11"/>
      <c r="AZ2825" s="11"/>
      <c r="BA2825" s="11"/>
      <c r="BB2825" s="11"/>
      <c r="BC2825" s="11"/>
      <c r="BD2825" s="11"/>
      <c r="BE2825" s="11"/>
      <c r="BF2825" s="11"/>
      <c r="BG2825" s="11"/>
      <c r="BH2825" s="11"/>
      <c r="BI2825" s="11"/>
      <c r="BJ2825" s="11"/>
      <c r="BK2825" s="11"/>
      <c r="BL2825" s="11"/>
      <c r="BM2825" s="11"/>
      <c r="BN2825" s="11"/>
      <c r="BO2825" s="11"/>
      <c r="BP2825" s="11"/>
      <c r="BQ2825" s="11"/>
      <c r="BR2825" s="16" t="str">
        <v>0- Port Costs</v>
      </c>
      <c r="BV2825" s="16" t="str">
        <v>0- Port Value</v>
      </c>
      <c r="BW2825" s="11"/>
      <c r="BX2825" s="16" t="str">
        <v>0</v>
      </c>
    </row>
    <row r="2826" spans="8:76" hidden="1" outlineLevel="1" x14ac:dyDescent="0.3">
      <c r="H2826" s="16" t="str">
        <v>0 - BM Costs</v>
      </c>
      <c r="L2826" s="16" t="str">
        <v>0 - BM Port</v>
      </c>
      <c r="N2826" s="16" t="str">
        <v>0 - Port Assets</v>
      </c>
      <c r="O2826" s="11"/>
      <c r="P2826" s="11"/>
      <c r="Q2826" s="11"/>
      <c r="R2826" s="11"/>
      <c r="S2826" s="11"/>
      <c r="T2826" s="11"/>
      <c r="U2826" s="11"/>
      <c r="V2826" s="11"/>
      <c r="W2826" s="11"/>
      <c r="X2826" s="11"/>
      <c r="Y2826" s="11"/>
      <c r="Z2826" s="11"/>
      <c r="AA2826" s="11"/>
      <c r="AB2826" s="11"/>
      <c r="AC2826" s="11"/>
      <c r="AD2826" s="11"/>
      <c r="AE2826" s="11"/>
      <c r="AF2826" s="11"/>
      <c r="AG2826" s="11"/>
      <c r="AH2826" s="11"/>
      <c r="AI2826" s="11"/>
      <c r="AJ2826" s="11"/>
      <c r="AK2826" s="11"/>
      <c r="AL2826" s="11"/>
      <c r="AM2826" s="11"/>
      <c r="AN2826" s="11"/>
      <c r="AO2826" s="11"/>
      <c r="AP2826" s="11"/>
      <c r="AQ2826" s="11"/>
      <c r="AR2826" s="11"/>
      <c r="AS2826" s="11"/>
      <c r="AT2826" s="11"/>
      <c r="AU2826" s="11"/>
      <c r="AV2826" s="11"/>
      <c r="AW2826" s="11"/>
      <c r="AX2826" s="11"/>
      <c r="AY2826" s="11"/>
      <c r="AZ2826" s="11"/>
      <c r="BA2826" s="11"/>
      <c r="BB2826" s="11"/>
      <c r="BC2826" s="11"/>
      <c r="BD2826" s="11"/>
      <c r="BE2826" s="11"/>
      <c r="BF2826" s="11"/>
      <c r="BG2826" s="11"/>
      <c r="BH2826" s="11"/>
      <c r="BI2826" s="11"/>
      <c r="BJ2826" s="11"/>
      <c r="BK2826" s="11"/>
      <c r="BL2826" s="11"/>
      <c r="BM2826" s="11"/>
      <c r="BN2826" s="11"/>
      <c r="BO2826" s="11"/>
      <c r="BP2826" s="11"/>
      <c r="BQ2826" s="11"/>
      <c r="BR2826" s="16" t="str">
        <v>0- Port Costs</v>
      </c>
      <c r="BV2826" s="16" t="str">
        <v>0- Port Value</v>
      </c>
      <c r="BW2826" s="11"/>
      <c r="BX2826" s="16" t="str">
        <v>0</v>
      </c>
    </row>
    <row r="2827" spans="8:76" hidden="1" outlineLevel="1" x14ac:dyDescent="0.3">
      <c r="H2827" s="16" t="str">
        <v>0 - BM Costs</v>
      </c>
      <c r="L2827" s="16" t="str">
        <v>0 - BM Port</v>
      </c>
      <c r="N2827" s="16" t="str">
        <v>0 - Port Assets</v>
      </c>
      <c r="O2827" s="11"/>
      <c r="P2827" s="11"/>
      <c r="Q2827" s="11"/>
      <c r="R2827" s="11"/>
      <c r="S2827" s="11"/>
      <c r="T2827" s="11"/>
      <c r="U2827" s="11"/>
      <c r="V2827" s="11"/>
      <c r="W2827" s="11"/>
      <c r="X2827" s="11"/>
      <c r="Y2827" s="11"/>
      <c r="Z2827" s="11"/>
      <c r="AA2827" s="11"/>
      <c r="AB2827" s="11"/>
      <c r="AC2827" s="11"/>
      <c r="AD2827" s="11"/>
      <c r="AE2827" s="11"/>
      <c r="AF2827" s="11"/>
      <c r="AG2827" s="11"/>
      <c r="AH2827" s="11"/>
      <c r="AI2827" s="11"/>
      <c r="AJ2827" s="11"/>
      <c r="AK2827" s="11"/>
      <c r="AL2827" s="11"/>
      <c r="AM2827" s="11"/>
      <c r="AN2827" s="11"/>
      <c r="AO2827" s="11"/>
      <c r="AP2827" s="11"/>
      <c r="AQ2827" s="11"/>
      <c r="AR2827" s="11"/>
      <c r="AS2827" s="11"/>
      <c r="AT2827" s="11"/>
      <c r="AU2827" s="11"/>
      <c r="AV2827" s="11"/>
      <c r="AW2827" s="11"/>
      <c r="AX2827" s="11"/>
      <c r="AY2827" s="11"/>
      <c r="AZ2827" s="11"/>
      <c r="BA2827" s="11"/>
      <c r="BB2827" s="11"/>
      <c r="BC2827" s="11"/>
      <c r="BD2827" s="11"/>
      <c r="BE2827" s="11"/>
      <c r="BF2827" s="11"/>
      <c r="BG2827" s="11"/>
      <c r="BH2827" s="11"/>
      <c r="BI2827" s="11"/>
      <c r="BJ2827" s="11"/>
      <c r="BK2827" s="11"/>
      <c r="BL2827" s="11"/>
      <c r="BM2827" s="11"/>
      <c r="BN2827" s="11"/>
      <c r="BO2827" s="11"/>
      <c r="BP2827" s="11"/>
      <c r="BQ2827" s="11"/>
      <c r="BR2827" s="16" t="str">
        <v>0- Port Costs</v>
      </c>
      <c r="BV2827" s="16" t="str">
        <v>0- Port Value</v>
      </c>
      <c r="BW2827" s="11"/>
      <c r="BX2827" s="16" t="str">
        <v>0</v>
      </c>
    </row>
    <row r="2828" spans="8:76" hidden="1" outlineLevel="1" x14ac:dyDescent="0.3">
      <c r="H2828" s="16" t="str">
        <v>0 - BM Costs</v>
      </c>
      <c r="L2828" s="16" t="str">
        <v>0 - BM Port</v>
      </c>
      <c r="N2828" s="16" t="str">
        <v>0 - Port Assets</v>
      </c>
      <c r="O2828" s="11"/>
      <c r="P2828" s="11"/>
      <c r="Q2828" s="11"/>
      <c r="R2828" s="11"/>
      <c r="S2828" s="11"/>
      <c r="T2828" s="11"/>
      <c r="U2828" s="11"/>
      <c r="V2828" s="11"/>
      <c r="W2828" s="11"/>
      <c r="X2828" s="11"/>
      <c r="Y2828" s="11"/>
      <c r="Z2828" s="11"/>
      <c r="AA2828" s="11"/>
      <c r="AB2828" s="11"/>
      <c r="AC2828" s="11"/>
      <c r="AD2828" s="11"/>
      <c r="AE2828" s="11"/>
      <c r="AF2828" s="11"/>
      <c r="AG2828" s="11"/>
      <c r="AH2828" s="11"/>
      <c r="AI2828" s="11"/>
      <c r="AJ2828" s="11"/>
      <c r="AK2828" s="11"/>
      <c r="AL2828" s="11"/>
      <c r="AM2828" s="11"/>
      <c r="AN2828" s="11"/>
      <c r="AO2828" s="11"/>
      <c r="AP2828" s="11"/>
      <c r="AQ2828" s="11"/>
      <c r="AR2828" s="11"/>
      <c r="AS2828" s="11"/>
      <c r="AT2828" s="11"/>
      <c r="AU2828" s="11"/>
      <c r="AV2828" s="11"/>
      <c r="AW2828" s="11"/>
      <c r="AX2828" s="11"/>
      <c r="AY2828" s="11"/>
      <c r="AZ2828" s="11"/>
      <c r="BA2828" s="11"/>
      <c r="BB2828" s="11"/>
      <c r="BC2828" s="11"/>
      <c r="BD2828" s="11"/>
      <c r="BE2828" s="11"/>
      <c r="BF2828" s="11"/>
      <c r="BG2828" s="11"/>
      <c r="BH2828" s="11"/>
      <c r="BI2828" s="11"/>
      <c r="BJ2828" s="11"/>
      <c r="BK2828" s="11"/>
      <c r="BL2828" s="11"/>
      <c r="BM2828" s="11"/>
      <c r="BN2828" s="11"/>
      <c r="BO2828" s="11"/>
      <c r="BP2828" s="11"/>
      <c r="BQ2828" s="11"/>
      <c r="BR2828" s="16" t="str">
        <v>0- Port Costs</v>
      </c>
      <c r="BV2828" s="16" t="str">
        <v>0- Port Value</v>
      </c>
      <c r="BW2828" s="11"/>
      <c r="BX2828" s="16" t="str">
        <v>0</v>
      </c>
    </row>
    <row r="2829" spans="8:76" hidden="1" outlineLevel="1" x14ac:dyDescent="0.3">
      <c r="H2829" s="16" t="str">
        <v>0 - BM Costs</v>
      </c>
      <c r="L2829" s="16" t="str">
        <v>0 - BM Port</v>
      </c>
      <c r="N2829" s="16" t="str">
        <v>0 - Port Assets</v>
      </c>
      <c r="O2829" s="11"/>
      <c r="P2829" s="11"/>
      <c r="Q2829" s="11"/>
      <c r="R2829" s="11"/>
      <c r="S2829" s="11"/>
      <c r="T2829" s="11"/>
      <c r="U2829" s="11"/>
      <c r="V2829" s="11"/>
      <c r="W2829" s="11"/>
      <c r="X2829" s="11"/>
      <c r="Y2829" s="11"/>
      <c r="Z2829" s="11"/>
      <c r="AA2829" s="11"/>
      <c r="AB2829" s="11"/>
      <c r="AC2829" s="11"/>
      <c r="AD2829" s="11"/>
      <c r="AE2829" s="11"/>
      <c r="AF2829" s="11"/>
      <c r="AG2829" s="11"/>
      <c r="AH2829" s="11"/>
      <c r="AI2829" s="11"/>
      <c r="AJ2829" s="11"/>
      <c r="AK2829" s="11"/>
      <c r="AL2829" s="11"/>
      <c r="AM2829" s="11"/>
      <c r="AN2829" s="11"/>
      <c r="AO2829" s="11"/>
      <c r="AP2829" s="11"/>
      <c r="AQ2829" s="11"/>
      <c r="AR2829" s="11"/>
      <c r="AS2829" s="11"/>
      <c r="AT2829" s="11"/>
      <c r="AU2829" s="11"/>
      <c r="AV2829" s="11"/>
      <c r="AW2829" s="11"/>
      <c r="AX2829" s="11"/>
      <c r="AY2829" s="11"/>
      <c r="AZ2829" s="11"/>
      <c r="BA2829" s="11"/>
      <c r="BB2829" s="11"/>
      <c r="BC2829" s="11"/>
      <c r="BD2829" s="11"/>
      <c r="BE2829" s="11"/>
      <c r="BF2829" s="11"/>
      <c r="BG2829" s="11"/>
      <c r="BH2829" s="11"/>
      <c r="BI2829" s="11"/>
      <c r="BJ2829" s="11"/>
      <c r="BK2829" s="11"/>
      <c r="BL2829" s="11"/>
      <c r="BM2829" s="11"/>
      <c r="BN2829" s="11"/>
      <c r="BO2829" s="11"/>
      <c r="BP2829" s="11"/>
      <c r="BQ2829" s="11"/>
      <c r="BR2829" s="16" t="str">
        <v>0- Port Costs</v>
      </c>
      <c r="BV2829" s="16" t="str">
        <v>0- Port Value</v>
      </c>
      <c r="BW2829" s="11"/>
      <c r="BX2829" s="16" t="str">
        <v>0</v>
      </c>
    </row>
    <row r="2830" spans="8:76" hidden="1" outlineLevel="1" x14ac:dyDescent="0.3">
      <c r="H2830" s="16" t="str">
        <v>0 - BM Costs</v>
      </c>
      <c r="L2830" s="16" t="str">
        <v>0 - BM Port</v>
      </c>
      <c r="N2830" s="16" t="str">
        <v>0 - Port Assets</v>
      </c>
      <c r="O2830" s="11"/>
      <c r="P2830" s="11"/>
      <c r="Q2830" s="11"/>
      <c r="R2830" s="11"/>
      <c r="S2830" s="11"/>
      <c r="T2830" s="11"/>
      <c r="U2830" s="11"/>
      <c r="V2830" s="11"/>
      <c r="W2830" s="11"/>
      <c r="X2830" s="11"/>
      <c r="Y2830" s="11"/>
      <c r="Z2830" s="11"/>
      <c r="AA2830" s="11"/>
      <c r="AB2830" s="11"/>
      <c r="AC2830" s="11"/>
      <c r="AD2830" s="11"/>
      <c r="AE2830" s="11"/>
      <c r="AF2830" s="11"/>
      <c r="AG2830" s="11"/>
      <c r="AH2830" s="11"/>
      <c r="AI2830" s="11"/>
      <c r="AJ2830" s="11"/>
      <c r="AK2830" s="11"/>
      <c r="AL2830" s="11"/>
      <c r="AM2830" s="11"/>
      <c r="AN2830" s="11"/>
      <c r="AO2830" s="11"/>
      <c r="AP2830" s="11"/>
      <c r="AQ2830" s="11"/>
      <c r="AR2830" s="11"/>
      <c r="AS2830" s="11"/>
      <c r="AT2830" s="11"/>
      <c r="AU2830" s="11"/>
      <c r="AV2830" s="11"/>
      <c r="AW2830" s="11"/>
      <c r="AX2830" s="11"/>
      <c r="AY2830" s="11"/>
      <c r="AZ2830" s="11"/>
      <c r="BA2830" s="11"/>
      <c r="BB2830" s="11"/>
      <c r="BC2830" s="11"/>
      <c r="BD2830" s="11"/>
      <c r="BE2830" s="11"/>
      <c r="BF2830" s="11"/>
      <c r="BG2830" s="11"/>
      <c r="BH2830" s="11"/>
      <c r="BI2830" s="11"/>
      <c r="BJ2830" s="11"/>
      <c r="BK2830" s="11"/>
      <c r="BL2830" s="11"/>
      <c r="BM2830" s="11"/>
      <c r="BN2830" s="11"/>
      <c r="BO2830" s="11"/>
      <c r="BP2830" s="11"/>
      <c r="BQ2830" s="11"/>
      <c r="BR2830" s="16" t="str">
        <v>0- Port Costs</v>
      </c>
      <c r="BV2830" s="16" t="str">
        <v>0- Port Value</v>
      </c>
      <c r="BW2830" s="11"/>
      <c r="BX2830" s="16" t="str">
        <v>0</v>
      </c>
    </row>
    <row r="2831" spans="8:76" hidden="1" outlineLevel="1" x14ac:dyDescent="0.3">
      <c r="H2831" s="16" t="str">
        <v>0 - BM Costs</v>
      </c>
      <c r="L2831" s="16" t="str">
        <v>0 - BM Port</v>
      </c>
      <c r="N2831" s="16" t="str">
        <v>0 - Port Assets</v>
      </c>
      <c r="O2831" s="11"/>
      <c r="P2831" s="11"/>
      <c r="Q2831" s="11"/>
      <c r="R2831" s="11"/>
      <c r="S2831" s="11"/>
      <c r="T2831" s="11"/>
      <c r="U2831" s="11"/>
      <c r="V2831" s="11"/>
      <c r="W2831" s="11"/>
      <c r="X2831" s="11"/>
      <c r="Y2831" s="11"/>
      <c r="Z2831" s="11"/>
      <c r="AA2831" s="11"/>
      <c r="AB2831" s="11"/>
      <c r="AC2831" s="11"/>
      <c r="AD2831" s="11"/>
      <c r="AE2831" s="11"/>
      <c r="AF2831" s="11"/>
      <c r="AG2831" s="11"/>
      <c r="AH2831" s="11"/>
      <c r="AI2831" s="11"/>
      <c r="AJ2831" s="11"/>
      <c r="AK2831" s="11"/>
      <c r="AL2831" s="11"/>
      <c r="AM2831" s="11"/>
      <c r="AN2831" s="11"/>
      <c r="AO2831" s="11"/>
      <c r="AP2831" s="11"/>
      <c r="AQ2831" s="11"/>
      <c r="AR2831" s="11"/>
      <c r="AS2831" s="11"/>
      <c r="AT2831" s="11"/>
      <c r="AU2831" s="11"/>
      <c r="AV2831" s="11"/>
      <c r="AW2831" s="11"/>
      <c r="AX2831" s="11"/>
      <c r="AY2831" s="11"/>
      <c r="AZ2831" s="11"/>
      <c r="BA2831" s="11"/>
      <c r="BB2831" s="11"/>
      <c r="BC2831" s="11"/>
      <c r="BD2831" s="11"/>
      <c r="BE2831" s="11"/>
      <c r="BF2831" s="11"/>
      <c r="BG2831" s="11"/>
      <c r="BH2831" s="11"/>
      <c r="BI2831" s="11"/>
      <c r="BJ2831" s="11"/>
      <c r="BK2831" s="11"/>
      <c r="BL2831" s="11"/>
      <c r="BM2831" s="11"/>
      <c r="BN2831" s="11"/>
      <c r="BO2831" s="11"/>
      <c r="BP2831" s="11"/>
      <c r="BQ2831" s="11"/>
      <c r="BR2831" s="16" t="str">
        <v>0- Port Costs</v>
      </c>
      <c r="BV2831" s="16" t="str">
        <v>0- Port Value</v>
      </c>
      <c r="BW2831" s="11"/>
      <c r="BX2831" s="16" t="str">
        <v>0</v>
      </c>
    </row>
    <row r="2832" spans="8:76" hidden="1" outlineLevel="1" x14ac:dyDescent="0.3">
      <c r="H2832" s="16" t="str">
        <v>0 - BM Costs</v>
      </c>
      <c r="L2832" s="16" t="str">
        <v>0 - BM Port</v>
      </c>
      <c r="N2832" s="16" t="str">
        <v>0 - Port Assets</v>
      </c>
      <c r="O2832" s="11"/>
      <c r="P2832" s="11"/>
      <c r="Q2832" s="11"/>
      <c r="R2832" s="11"/>
      <c r="S2832" s="11"/>
      <c r="T2832" s="11"/>
      <c r="U2832" s="11"/>
      <c r="V2832" s="11"/>
      <c r="W2832" s="11"/>
      <c r="X2832" s="11"/>
      <c r="Y2832" s="11"/>
      <c r="Z2832" s="11"/>
      <c r="AA2832" s="11"/>
      <c r="AB2832" s="11"/>
      <c r="AC2832" s="11"/>
      <c r="AD2832" s="11"/>
      <c r="AE2832" s="11"/>
      <c r="AF2832" s="11"/>
      <c r="AG2832" s="11"/>
      <c r="AH2832" s="11"/>
      <c r="AI2832" s="11"/>
      <c r="AJ2832" s="11"/>
      <c r="AK2832" s="11"/>
      <c r="AL2832" s="11"/>
      <c r="AM2832" s="11"/>
      <c r="AN2832" s="11"/>
      <c r="AO2832" s="11"/>
      <c r="AP2832" s="11"/>
      <c r="AQ2832" s="11"/>
      <c r="AR2832" s="11"/>
      <c r="AS2832" s="11"/>
      <c r="AT2832" s="11"/>
      <c r="AU2832" s="11"/>
      <c r="AV2832" s="11"/>
      <c r="AW2832" s="11"/>
      <c r="AX2832" s="11"/>
      <c r="AY2832" s="11"/>
      <c r="AZ2832" s="11"/>
      <c r="BA2832" s="11"/>
      <c r="BB2832" s="11"/>
      <c r="BC2832" s="11"/>
      <c r="BD2832" s="11"/>
      <c r="BE2832" s="11"/>
      <c r="BF2832" s="11"/>
      <c r="BG2832" s="11"/>
      <c r="BH2832" s="11"/>
      <c r="BI2832" s="11"/>
      <c r="BJ2832" s="11"/>
      <c r="BK2832" s="11"/>
      <c r="BL2832" s="11"/>
      <c r="BM2832" s="11"/>
      <c r="BN2832" s="11"/>
      <c r="BO2832" s="11"/>
      <c r="BP2832" s="11"/>
      <c r="BQ2832" s="11"/>
      <c r="BR2832" s="16" t="str">
        <v>0- Port Costs</v>
      </c>
      <c r="BV2832" s="16" t="str">
        <v>0- Port Value</v>
      </c>
      <c r="BW2832" s="11"/>
      <c r="BX2832" s="16" t="str">
        <v>0</v>
      </c>
    </row>
    <row r="2833" spans="8:76" hidden="1" outlineLevel="1" x14ac:dyDescent="0.3">
      <c r="H2833" s="16" t="str">
        <v>0 - BM Costs</v>
      </c>
      <c r="L2833" s="16" t="str">
        <v>0 - BM Port</v>
      </c>
      <c r="N2833" s="16" t="str">
        <v>0 - Port Assets</v>
      </c>
      <c r="O2833" s="11"/>
      <c r="P2833" s="11"/>
      <c r="Q2833" s="11"/>
      <c r="R2833" s="11"/>
      <c r="S2833" s="11"/>
      <c r="T2833" s="11"/>
      <c r="U2833" s="11"/>
      <c r="V2833" s="11"/>
      <c r="W2833" s="11"/>
      <c r="X2833" s="11"/>
      <c r="Y2833" s="11"/>
      <c r="Z2833" s="11"/>
      <c r="AA2833" s="11"/>
      <c r="AB2833" s="11"/>
      <c r="AC2833" s="11"/>
      <c r="AD2833" s="11"/>
      <c r="AE2833" s="11"/>
      <c r="AF2833" s="11"/>
      <c r="AG2833" s="11"/>
      <c r="AH2833" s="11"/>
      <c r="AI2833" s="11"/>
      <c r="AJ2833" s="11"/>
      <c r="AK2833" s="11"/>
      <c r="AL2833" s="11"/>
      <c r="AM2833" s="11"/>
      <c r="AN2833" s="11"/>
      <c r="AO2833" s="11"/>
      <c r="AP2833" s="11"/>
      <c r="AQ2833" s="11"/>
      <c r="AR2833" s="11"/>
      <c r="AS2833" s="11"/>
      <c r="AT2833" s="11"/>
      <c r="AU2833" s="11"/>
      <c r="AV2833" s="11"/>
      <c r="AW2833" s="11"/>
      <c r="AX2833" s="11"/>
      <c r="AY2833" s="11"/>
      <c r="AZ2833" s="11"/>
      <c r="BA2833" s="11"/>
      <c r="BB2833" s="11"/>
      <c r="BC2833" s="11"/>
      <c r="BD2833" s="11"/>
      <c r="BE2833" s="11"/>
      <c r="BF2833" s="11"/>
      <c r="BG2833" s="11"/>
      <c r="BH2833" s="11"/>
      <c r="BI2833" s="11"/>
      <c r="BJ2833" s="11"/>
      <c r="BK2833" s="11"/>
      <c r="BL2833" s="11"/>
      <c r="BM2833" s="11"/>
      <c r="BN2833" s="11"/>
      <c r="BO2833" s="11"/>
      <c r="BP2833" s="11"/>
      <c r="BQ2833" s="11"/>
      <c r="BR2833" s="16" t="str">
        <v>0- Port Costs</v>
      </c>
      <c r="BV2833" s="16" t="str">
        <v>0- Port Value</v>
      </c>
      <c r="BW2833" s="11"/>
      <c r="BX2833" s="16" t="str">
        <v>0</v>
      </c>
    </row>
    <row r="2834" spans="8:76" hidden="1" outlineLevel="1" x14ac:dyDescent="0.3">
      <c r="H2834" s="16" t="str">
        <v>0 - BM Costs</v>
      </c>
      <c r="L2834" s="16" t="str">
        <v>0 - BM Port</v>
      </c>
      <c r="N2834" s="16" t="str">
        <v>0 - Port Assets</v>
      </c>
      <c r="O2834" s="11"/>
      <c r="P2834" s="11"/>
      <c r="Q2834" s="11"/>
      <c r="R2834" s="11"/>
      <c r="S2834" s="11"/>
      <c r="T2834" s="11"/>
      <c r="U2834" s="11"/>
      <c r="V2834" s="11"/>
      <c r="W2834" s="11"/>
      <c r="X2834" s="11"/>
      <c r="Y2834" s="11"/>
      <c r="Z2834" s="11"/>
      <c r="AA2834" s="11"/>
      <c r="AB2834" s="11"/>
      <c r="AC2834" s="11"/>
      <c r="AD2834" s="11"/>
      <c r="AE2834" s="11"/>
      <c r="AF2834" s="11"/>
      <c r="AG2834" s="11"/>
      <c r="AH2834" s="11"/>
      <c r="AI2834" s="11"/>
      <c r="AJ2834" s="11"/>
      <c r="AK2834" s="11"/>
      <c r="AL2834" s="11"/>
      <c r="AM2834" s="11"/>
      <c r="AN2834" s="11"/>
      <c r="AO2834" s="11"/>
      <c r="AP2834" s="11"/>
      <c r="AQ2834" s="11"/>
      <c r="AR2834" s="11"/>
      <c r="AS2834" s="11"/>
      <c r="AT2834" s="11"/>
      <c r="AU2834" s="11"/>
      <c r="AV2834" s="11"/>
      <c r="AW2834" s="11"/>
      <c r="AX2834" s="11"/>
      <c r="AY2834" s="11"/>
      <c r="AZ2834" s="11"/>
      <c r="BA2834" s="11"/>
      <c r="BB2834" s="11"/>
      <c r="BC2834" s="11"/>
      <c r="BD2834" s="11"/>
      <c r="BE2834" s="11"/>
      <c r="BF2834" s="11"/>
      <c r="BG2834" s="11"/>
      <c r="BH2834" s="11"/>
      <c r="BI2834" s="11"/>
      <c r="BJ2834" s="11"/>
      <c r="BK2834" s="11"/>
      <c r="BL2834" s="11"/>
      <c r="BM2834" s="11"/>
      <c r="BN2834" s="11"/>
      <c r="BO2834" s="11"/>
      <c r="BP2834" s="11"/>
      <c r="BQ2834" s="11"/>
      <c r="BR2834" s="16" t="str">
        <v>0- Port Costs</v>
      </c>
      <c r="BV2834" s="16" t="str">
        <v>0- Port Value</v>
      </c>
      <c r="BW2834" s="11"/>
      <c r="BX2834" s="16" t="str">
        <v>0</v>
      </c>
    </row>
    <row r="2835" spans="8:76" hidden="1" outlineLevel="1" x14ac:dyDescent="0.3">
      <c r="H2835" s="16" t="str">
        <v>0 - BM Costs</v>
      </c>
      <c r="L2835" s="16" t="str">
        <v>0 - BM Port</v>
      </c>
      <c r="N2835" s="16" t="str">
        <v>0 - Port Assets</v>
      </c>
      <c r="O2835" s="11"/>
      <c r="P2835" s="11"/>
      <c r="Q2835" s="11"/>
      <c r="R2835" s="11"/>
      <c r="S2835" s="11"/>
      <c r="T2835" s="11"/>
      <c r="U2835" s="11"/>
      <c r="V2835" s="11"/>
      <c r="W2835" s="11"/>
      <c r="X2835" s="11"/>
      <c r="Y2835" s="11"/>
      <c r="Z2835" s="11"/>
      <c r="AA2835" s="11"/>
      <c r="AB2835" s="11"/>
      <c r="AC2835" s="11"/>
      <c r="AD2835" s="11"/>
      <c r="AE2835" s="11"/>
      <c r="AF2835" s="11"/>
      <c r="AG2835" s="11"/>
      <c r="AH2835" s="11"/>
      <c r="AI2835" s="11"/>
      <c r="AJ2835" s="11"/>
      <c r="AK2835" s="11"/>
      <c r="AL2835" s="11"/>
      <c r="AM2835" s="11"/>
      <c r="AN2835" s="11"/>
      <c r="AO2835" s="11"/>
      <c r="AP2835" s="11"/>
      <c r="AQ2835" s="11"/>
      <c r="AR2835" s="11"/>
      <c r="AS2835" s="11"/>
      <c r="AT2835" s="11"/>
      <c r="AU2835" s="11"/>
      <c r="AV2835" s="11"/>
      <c r="AW2835" s="11"/>
      <c r="AX2835" s="11"/>
      <c r="AY2835" s="11"/>
      <c r="AZ2835" s="11"/>
      <c r="BA2835" s="11"/>
      <c r="BB2835" s="11"/>
      <c r="BC2835" s="11"/>
      <c r="BD2835" s="11"/>
      <c r="BE2835" s="11"/>
      <c r="BF2835" s="11"/>
      <c r="BG2835" s="11"/>
      <c r="BH2835" s="11"/>
      <c r="BI2835" s="11"/>
      <c r="BJ2835" s="11"/>
      <c r="BK2835" s="11"/>
      <c r="BL2835" s="11"/>
      <c r="BM2835" s="11"/>
      <c r="BN2835" s="11"/>
      <c r="BO2835" s="11"/>
      <c r="BP2835" s="11"/>
      <c r="BQ2835" s="11"/>
      <c r="BR2835" s="16" t="str">
        <v>0- Port Costs</v>
      </c>
      <c r="BV2835" s="16" t="str">
        <v>0- Port Value</v>
      </c>
      <c r="BW2835" s="11"/>
      <c r="BX2835" s="16" t="str">
        <v>0</v>
      </c>
    </row>
    <row r="2836" spans="8:76" hidden="1" outlineLevel="1" x14ac:dyDescent="0.3">
      <c r="H2836" s="16" t="str">
        <v>0 - BM Costs</v>
      </c>
      <c r="L2836" s="16" t="str">
        <v>0 - BM Port</v>
      </c>
      <c r="N2836" s="16" t="str">
        <v>0 - Port Assets</v>
      </c>
      <c r="O2836" s="11"/>
      <c r="P2836" s="11"/>
      <c r="Q2836" s="11"/>
      <c r="R2836" s="11"/>
      <c r="S2836" s="11"/>
      <c r="T2836" s="11"/>
      <c r="U2836" s="11"/>
      <c r="V2836" s="11"/>
      <c r="W2836" s="11"/>
      <c r="X2836" s="11"/>
      <c r="Y2836" s="11"/>
      <c r="Z2836" s="11"/>
      <c r="AA2836" s="11"/>
      <c r="AB2836" s="11"/>
      <c r="AC2836" s="11"/>
      <c r="AD2836" s="11"/>
      <c r="AE2836" s="11"/>
      <c r="AF2836" s="11"/>
      <c r="AG2836" s="11"/>
      <c r="AH2836" s="11"/>
      <c r="AI2836" s="11"/>
      <c r="AJ2836" s="11"/>
      <c r="AK2836" s="11"/>
      <c r="AL2836" s="11"/>
      <c r="AM2836" s="11"/>
      <c r="AN2836" s="11"/>
      <c r="AO2836" s="11"/>
      <c r="AP2836" s="11"/>
      <c r="AQ2836" s="11"/>
      <c r="AR2836" s="11"/>
      <c r="AS2836" s="11"/>
      <c r="AT2836" s="11"/>
      <c r="AU2836" s="11"/>
      <c r="AV2836" s="11"/>
      <c r="AW2836" s="11"/>
      <c r="AX2836" s="11"/>
      <c r="AY2836" s="11"/>
      <c r="AZ2836" s="11"/>
      <c r="BA2836" s="11"/>
      <c r="BB2836" s="11"/>
      <c r="BC2836" s="11"/>
      <c r="BD2836" s="11"/>
      <c r="BE2836" s="11"/>
      <c r="BF2836" s="11"/>
      <c r="BG2836" s="11"/>
      <c r="BH2836" s="11"/>
      <c r="BI2836" s="11"/>
      <c r="BJ2836" s="11"/>
      <c r="BK2836" s="11"/>
      <c r="BL2836" s="11"/>
      <c r="BM2836" s="11"/>
      <c r="BN2836" s="11"/>
      <c r="BO2836" s="11"/>
      <c r="BP2836" s="11"/>
      <c r="BQ2836" s="11"/>
      <c r="BR2836" s="16" t="str">
        <v>0- Port Costs</v>
      </c>
      <c r="BV2836" s="16" t="str">
        <v>0- Port Value</v>
      </c>
      <c r="BW2836" s="11"/>
      <c r="BX2836" s="16" t="str">
        <v>0</v>
      </c>
    </row>
    <row r="2837" spans="8:76" hidden="1" outlineLevel="1" x14ac:dyDescent="0.3">
      <c r="H2837" s="16" t="str">
        <v>0 - BM Costs</v>
      </c>
      <c r="L2837" s="16" t="str">
        <v>0 - BM Port</v>
      </c>
      <c r="N2837" s="16" t="str">
        <v>0 - Port Assets</v>
      </c>
      <c r="O2837" s="11"/>
      <c r="P2837" s="11"/>
      <c r="Q2837" s="11"/>
      <c r="R2837" s="11"/>
      <c r="S2837" s="11"/>
      <c r="T2837" s="11"/>
      <c r="U2837" s="11"/>
      <c r="V2837" s="11"/>
      <c r="W2837" s="11"/>
      <c r="X2837" s="11"/>
      <c r="Y2837" s="11"/>
      <c r="Z2837" s="11"/>
      <c r="AA2837" s="11"/>
      <c r="AB2837" s="11"/>
      <c r="AC2837" s="11"/>
      <c r="AD2837" s="11"/>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c r="BB2837" s="11"/>
      <c r="BC2837" s="11"/>
      <c r="BD2837" s="11"/>
      <c r="BE2837" s="11"/>
      <c r="BF2837" s="11"/>
      <c r="BG2837" s="11"/>
      <c r="BH2837" s="11"/>
      <c r="BI2837" s="11"/>
      <c r="BJ2837" s="11"/>
      <c r="BK2837" s="11"/>
      <c r="BL2837" s="11"/>
      <c r="BM2837" s="11"/>
      <c r="BN2837" s="11"/>
      <c r="BO2837" s="11"/>
      <c r="BP2837" s="11"/>
      <c r="BQ2837" s="11"/>
      <c r="BR2837" s="16" t="str">
        <v>0- Port Costs</v>
      </c>
      <c r="BV2837" s="16" t="str">
        <v>0- Port Value</v>
      </c>
      <c r="BW2837" s="11"/>
      <c r="BX2837" s="16" t="str">
        <v>0</v>
      </c>
    </row>
    <row r="2838" spans="8:76" hidden="1" outlineLevel="1" x14ac:dyDescent="0.3">
      <c r="H2838" s="16" t="str">
        <v>0 - BM Costs</v>
      </c>
      <c r="L2838" s="16" t="str">
        <v>0 - BM Port</v>
      </c>
      <c r="N2838" s="16" t="str">
        <v>0 - Port Assets</v>
      </c>
      <c r="O2838" s="11"/>
      <c r="P2838" s="11"/>
      <c r="Q2838" s="11"/>
      <c r="R2838" s="11"/>
      <c r="S2838" s="11"/>
      <c r="T2838" s="11"/>
      <c r="U2838" s="11"/>
      <c r="V2838" s="11"/>
      <c r="W2838" s="11"/>
      <c r="X2838" s="11"/>
      <c r="Y2838" s="11"/>
      <c r="Z2838" s="11"/>
      <c r="AA2838" s="11"/>
      <c r="AB2838" s="11"/>
      <c r="AC2838" s="11"/>
      <c r="AD2838" s="11"/>
      <c r="AE2838" s="11"/>
      <c r="AF2838" s="11"/>
      <c r="AG2838" s="11"/>
      <c r="AH2838" s="11"/>
      <c r="AI2838" s="11"/>
      <c r="AJ2838" s="11"/>
      <c r="AK2838" s="11"/>
      <c r="AL2838" s="11"/>
      <c r="AM2838" s="11"/>
      <c r="AN2838" s="11"/>
      <c r="AO2838" s="11"/>
      <c r="AP2838" s="11"/>
      <c r="AQ2838" s="11"/>
      <c r="AR2838" s="11"/>
      <c r="AS2838" s="11"/>
      <c r="AT2838" s="11"/>
      <c r="AU2838" s="11"/>
      <c r="AV2838" s="11"/>
      <c r="AW2838" s="11"/>
      <c r="AX2838" s="11"/>
      <c r="AY2838" s="11"/>
      <c r="AZ2838" s="11"/>
      <c r="BA2838" s="11"/>
      <c r="BB2838" s="11"/>
      <c r="BC2838" s="11"/>
      <c r="BD2838" s="11"/>
      <c r="BE2838" s="11"/>
      <c r="BF2838" s="11"/>
      <c r="BG2838" s="11"/>
      <c r="BH2838" s="11"/>
      <c r="BI2838" s="11"/>
      <c r="BJ2838" s="11"/>
      <c r="BK2838" s="11"/>
      <c r="BL2838" s="11"/>
      <c r="BM2838" s="11"/>
      <c r="BN2838" s="11"/>
      <c r="BO2838" s="11"/>
      <c r="BP2838" s="11"/>
      <c r="BQ2838" s="11"/>
      <c r="BR2838" s="16" t="str">
        <v>0- Port Costs</v>
      </c>
      <c r="BV2838" s="16" t="str">
        <v>0- Port Value</v>
      </c>
      <c r="BW2838" s="11"/>
      <c r="BX2838" s="16" t="str">
        <v>0</v>
      </c>
    </row>
    <row r="2839" spans="8:76" hidden="1" outlineLevel="1" x14ac:dyDescent="0.3">
      <c r="H2839" s="16" t="str">
        <v>0 - BM Costs</v>
      </c>
      <c r="L2839" s="16" t="str">
        <v>0 - BM Port</v>
      </c>
      <c r="N2839" s="16" t="str">
        <v>0 - Port Assets</v>
      </c>
      <c r="O2839" s="11"/>
      <c r="P2839" s="11"/>
      <c r="Q2839" s="11"/>
      <c r="R2839" s="11"/>
      <c r="S2839" s="11"/>
      <c r="T2839" s="11"/>
      <c r="U2839" s="11"/>
      <c r="V2839" s="11"/>
      <c r="W2839" s="11"/>
      <c r="X2839" s="11"/>
      <c r="Y2839" s="11"/>
      <c r="Z2839" s="11"/>
      <c r="AA2839" s="11"/>
      <c r="AB2839" s="11"/>
      <c r="AC2839" s="11"/>
      <c r="AD2839" s="11"/>
      <c r="AE2839" s="11"/>
      <c r="AF2839" s="11"/>
      <c r="AG2839" s="11"/>
      <c r="AH2839" s="11"/>
      <c r="AI2839" s="11"/>
      <c r="AJ2839" s="11"/>
      <c r="AK2839" s="11"/>
      <c r="AL2839" s="11"/>
      <c r="AM2839" s="11"/>
      <c r="AN2839" s="11"/>
      <c r="AO2839" s="11"/>
      <c r="AP2839" s="11"/>
      <c r="AQ2839" s="11"/>
      <c r="AR2839" s="11"/>
      <c r="AS2839" s="11"/>
      <c r="AT2839" s="11"/>
      <c r="AU2839" s="11"/>
      <c r="AV2839" s="11"/>
      <c r="AW2839" s="11"/>
      <c r="AX2839" s="11"/>
      <c r="AY2839" s="11"/>
      <c r="AZ2839" s="11"/>
      <c r="BA2839" s="11"/>
      <c r="BB2839" s="11"/>
      <c r="BC2839" s="11"/>
      <c r="BD2839" s="11"/>
      <c r="BE2839" s="11"/>
      <c r="BF2839" s="11"/>
      <c r="BG2839" s="11"/>
      <c r="BH2839" s="11"/>
      <c r="BI2839" s="11"/>
      <c r="BJ2839" s="11"/>
      <c r="BK2839" s="11"/>
      <c r="BL2839" s="11"/>
      <c r="BM2839" s="11"/>
      <c r="BN2839" s="11"/>
      <c r="BO2839" s="11"/>
      <c r="BP2839" s="11"/>
      <c r="BQ2839" s="11"/>
      <c r="BR2839" s="16" t="str">
        <v>0- Port Costs</v>
      </c>
      <c r="BV2839" s="16" t="str">
        <v>0- Port Value</v>
      </c>
      <c r="BW2839" s="11"/>
      <c r="BX2839" s="16" t="str">
        <v>0</v>
      </c>
    </row>
    <row r="2840" spans="8:76" hidden="1" outlineLevel="1" x14ac:dyDescent="0.3">
      <c r="H2840" s="16" t="str">
        <v>0 - BM Costs</v>
      </c>
      <c r="L2840" s="16" t="str">
        <v>0 - BM Port</v>
      </c>
      <c r="N2840" s="16" t="str">
        <v>0 - Port Assets</v>
      </c>
      <c r="O2840" s="11"/>
      <c r="P2840" s="11"/>
      <c r="Q2840" s="11"/>
      <c r="R2840" s="11"/>
      <c r="S2840" s="11"/>
      <c r="T2840" s="11"/>
      <c r="U2840" s="11"/>
      <c r="V2840" s="11"/>
      <c r="W2840" s="11"/>
      <c r="X2840" s="11"/>
      <c r="Y2840" s="11"/>
      <c r="Z2840" s="11"/>
      <c r="AA2840" s="11"/>
      <c r="AB2840" s="11"/>
      <c r="AC2840" s="11"/>
      <c r="AD2840" s="11"/>
      <c r="AE2840" s="11"/>
      <c r="AF2840" s="11"/>
      <c r="AG2840" s="11"/>
      <c r="AH2840" s="11"/>
      <c r="AI2840" s="11"/>
      <c r="AJ2840" s="11"/>
      <c r="AK2840" s="11"/>
      <c r="AL2840" s="11"/>
      <c r="AM2840" s="11"/>
      <c r="AN2840" s="11"/>
      <c r="AO2840" s="11"/>
      <c r="AP2840" s="11"/>
      <c r="AQ2840" s="11"/>
      <c r="AR2840" s="11"/>
      <c r="AS2840" s="11"/>
      <c r="AT2840" s="11"/>
      <c r="AU2840" s="11"/>
      <c r="AV2840" s="11"/>
      <c r="AW2840" s="11"/>
      <c r="AX2840" s="11"/>
      <c r="AY2840" s="11"/>
      <c r="AZ2840" s="11"/>
      <c r="BA2840" s="11"/>
      <c r="BB2840" s="11"/>
      <c r="BC2840" s="11"/>
      <c r="BD2840" s="11"/>
      <c r="BE2840" s="11"/>
      <c r="BF2840" s="11"/>
      <c r="BG2840" s="11"/>
      <c r="BH2840" s="11"/>
      <c r="BI2840" s="11"/>
      <c r="BJ2840" s="11"/>
      <c r="BK2840" s="11"/>
      <c r="BL2840" s="11"/>
      <c r="BM2840" s="11"/>
      <c r="BN2840" s="11"/>
      <c r="BO2840" s="11"/>
      <c r="BP2840" s="11"/>
      <c r="BQ2840" s="11"/>
      <c r="BR2840" s="16" t="str">
        <v>0- Port Costs</v>
      </c>
      <c r="BV2840" s="16" t="str">
        <v>0- Port Value</v>
      </c>
      <c r="BW2840" s="11"/>
      <c r="BX2840" s="16" t="str">
        <v>0</v>
      </c>
    </row>
    <row r="2841" spans="8:76" hidden="1" outlineLevel="1" x14ac:dyDescent="0.3">
      <c r="H2841" s="16" t="str">
        <v>0 - BM Costs</v>
      </c>
      <c r="L2841" s="16" t="str">
        <v>0 - BM Port</v>
      </c>
      <c r="N2841" s="16" t="str">
        <v>0 - Port Assets</v>
      </c>
      <c r="O2841" s="11"/>
      <c r="P2841" s="11"/>
      <c r="Q2841" s="11"/>
      <c r="R2841" s="11"/>
      <c r="S2841" s="11"/>
      <c r="T2841" s="11"/>
      <c r="U2841" s="11"/>
      <c r="V2841" s="11"/>
      <c r="W2841" s="11"/>
      <c r="X2841" s="11"/>
      <c r="Y2841" s="11"/>
      <c r="Z2841" s="11"/>
      <c r="AA2841" s="11"/>
      <c r="AB2841" s="11"/>
      <c r="AC2841" s="11"/>
      <c r="AD2841" s="11"/>
      <c r="AE2841" s="11"/>
      <c r="AF2841" s="11"/>
      <c r="AG2841" s="11"/>
      <c r="AH2841" s="11"/>
      <c r="AI2841" s="11"/>
      <c r="AJ2841" s="11"/>
      <c r="AK2841" s="11"/>
      <c r="AL2841" s="11"/>
      <c r="AM2841" s="11"/>
      <c r="AN2841" s="11"/>
      <c r="AO2841" s="11"/>
      <c r="AP2841" s="11"/>
      <c r="AQ2841" s="11"/>
      <c r="AR2841" s="11"/>
      <c r="AS2841" s="11"/>
      <c r="AT2841" s="11"/>
      <c r="AU2841" s="11"/>
      <c r="AV2841" s="11"/>
      <c r="AW2841" s="11"/>
      <c r="AX2841" s="11"/>
      <c r="AY2841" s="11"/>
      <c r="AZ2841" s="11"/>
      <c r="BA2841" s="11"/>
      <c r="BB2841" s="11"/>
      <c r="BC2841" s="11"/>
      <c r="BD2841" s="11"/>
      <c r="BE2841" s="11"/>
      <c r="BF2841" s="11"/>
      <c r="BG2841" s="11"/>
      <c r="BH2841" s="11"/>
      <c r="BI2841" s="11"/>
      <c r="BJ2841" s="11"/>
      <c r="BK2841" s="11"/>
      <c r="BL2841" s="11"/>
      <c r="BM2841" s="11"/>
      <c r="BN2841" s="11"/>
      <c r="BO2841" s="11"/>
      <c r="BP2841" s="11"/>
      <c r="BQ2841" s="11"/>
      <c r="BR2841" s="16" t="str">
        <v>0- Port Costs</v>
      </c>
      <c r="BV2841" s="16" t="str">
        <v>0- Port Value</v>
      </c>
      <c r="BW2841" s="11"/>
      <c r="BX2841" s="16" t="str">
        <v>0</v>
      </c>
    </row>
    <row r="2842" spans="8:76" hidden="1" outlineLevel="1" x14ac:dyDescent="0.3">
      <c r="H2842" s="16" t="str">
        <v>0 - BM Costs</v>
      </c>
      <c r="L2842" s="16" t="str">
        <v>0 - BM Port</v>
      </c>
      <c r="N2842" s="16" t="str">
        <v>0 - Port Assets</v>
      </c>
      <c r="O2842" s="11"/>
      <c r="P2842" s="11"/>
      <c r="Q2842" s="11"/>
      <c r="R2842" s="11"/>
      <c r="S2842" s="11"/>
      <c r="T2842" s="11"/>
      <c r="U2842" s="11"/>
      <c r="V2842" s="11"/>
      <c r="W2842" s="11"/>
      <c r="X2842" s="11"/>
      <c r="Y2842" s="11"/>
      <c r="Z2842" s="11"/>
      <c r="AA2842" s="11"/>
      <c r="AB2842" s="11"/>
      <c r="AC2842" s="11"/>
      <c r="AD2842" s="11"/>
      <c r="AE2842" s="11"/>
      <c r="AF2842" s="11"/>
      <c r="AG2842" s="11"/>
      <c r="AH2842" s="11"/>
      <c r="AI2842" s="11"/>
      <c r="AJ2842" s="11"/>
      <c r="AK2842" s="11"/>
      <c r="AL2842" s="11"/>
      <c r="AM2842" s="11"/>
      <c r="AN2842" s="11"/>
      <c r="AO2842" s="11"/>
      <c r="AP2842" s="11"/>
      <c r="AQ2842" s="11"/>
      <c r="AR2842" s="11"/>
      <c r="AS2842" s="11"/>
      <c r="AT2842" s="11"/>
      <c r="AU2842" s="11"/>
      <c r="AV2842" s="11"/>
      <c r="AW2842" s="11"/>
      <c r="AX2842" s="11"/>
      <c r="AY2842" s="11"/>
      <c r="AZ2842" s="11"/>
      <c r="BA2842" s="11"/>
      <c r="BB2842" s="11"/>
      <c r="BC2842" s="11"/>
      <c r="BD2842" s="11"/>
      <c r="BE2842" s="11"/>
      <c r="BF2842" s="11"/>
      <c r="BG2842" s="11"/>
      <c r="BH2842" s="11"/>
      <c r="BI2842" s="11"/>
      <c r="BJ2842" s="11"/>
      <c r="BK2842" s="11"/>
      <c r="BL2842" s="11"/>
      <c r="BM2842" s="11"/>
      <c r="BN2842" s="11"/>
      <c r="BO2842" s="11"/>
      <c r="BP2842" s="11"/>
      <c r="BQ2842" s="11"/>
      <c r="BR2842" s="16" t="str">
        <v>0- Port Costs</v>
      </c>
      <c r="BV2842" s="16" t="str">
        <v>0- Port Value</v>
      </c>
      <c r="BW2842" s="11"/>
      <c r="BX2842" s="16" t="str">
        <v>0</v>
      </c>
    </row>
    <row r="2843" spans="8:76" hidden="1" outlineLevel="1" x14ac:dyDescent="0.3">
      <c r="H2843" s="16" t="str">
        <v>0 - BM Costs</v>
      </c>
      <c r="L2843" s="16" t="str">
        <v>0 - BM Port</v>
      </c>
      <c r="N2843" s="16" t="str">
        <v>0 - Port Assets</v>
      </c>
      <c r="O2843" s="11"/>
      <c r="P2843" s="11"/>
      <c r="Q2843" s="11"/>
      <c r="R2843" s="11"/>
      <c r="S2843" s="11"/>
      <c r="T2843" s="11"/>
      <c r="U2843" s="11"/>
      <c r="V2843" s="11"/>
      <c r="W2843" s="11"/>
      <c r="X2843" s="11"/>
      <c r="Y2843" s="11"/>
      <c r="Z2843" s="11"/>
      <c r="AA2843" s="11"/>
      <c r="AB2843" s="11"/>
      <c r="AC2843" s="11"/>
      <c r="AD2843" s="11"/>
      <c r="AE2843" s="11"/>
      <c r="AF2843" s="11"/>
      <c r="AG2843" s="11"/>
      <c r="AH2843" s="11"/>
      <c r="AI2843" s="11"/>
      <c r="AJ2843" s="11"/>
      <c r="AK2843" s="11"/>
      <c r="AL2843" s="11"/>
      <c r="AM2843" s="11"/>
      <c r="AN2843" s="11"/>
      <c r="AO2843" s="11"/>
      <c r="AP2843" s="11"/>
      <c r="AQ2843" s="11"/>
      <c r="AR2843" s="11"/>
      <c r="AS2843" s="11"/>
      <c r="AT2843" s="11"/>
      <c r="AU2843" s="11"/>
      <c r="AV2843" s="11"/>
      <c r="AW2843" s="11"/>
      <c r="AX2843" s="11"/>
      <c r="AY2843" s="11"/>
      <c r="AZ2843" s="11"/>
      <c r="BA2843" s="11"/>
      <c r="BB2843" s="11"/>
      <c r="BC2843" s="11"/>
      <c r="BD2843" s="11"/>
      <c r="BE2843" s="11"/>
      <c r="BF2843" s="11"/>
      <c r="BG2843" s="11"/>
      <c r="BH2843" s="11"/>
      <c r="BI2843" s="11"/>
      <c r="BJ2843" s="11"/>
      <c r="BK2843" s="11"/>
      <c r="BL2843" s="11"/>
      <c r="BM2843" s="11"/>
      <c r="BN2843" s="11"/>
      <c r="BO2843" s="11"/>
      <c r="BP2843" s="11"/>
      <c r="BQ2843" s="11"/>
      <c r="BR2843" s="16" t="str">
        <v>0- Port Costs</v>
      </c>
      <c r="BV2843" s="16" t="str">
        <v>0- Port Value</v>
      </c>
      <c r="BW2843" s="11"/>
      <c r="BX2843" s="16" t="str">
        <v>0</v>
      </c>
    </row>
    <row r="2844" spans="8:76" hidden="1" outlineLevel="1" x14ac:dyDescent="0.3">
      <c r="H2844" s="16" t="str">
        <v>0 - BM Costs</v>
      </c>
      <c r="L2844" s="16" t="str">
        <v>0 - BM Port</v>
      </c>
      <c r="N2844" s="16" t="str">
        <v>0 - Port Assets</v>
      </c>
      <c r="O2844" s="11"/>
      <c r="P2844" s="11"/>
      <c r="Q2844" s="11"/>
      <c r="R2844" s="11"/>
      <c r="S2844" s="11"/>
      <c r="T2844" s="11"/>
      <c r="U2844" s="11"/>
      <c r="V2844" s="11"/>
      <c r="W2844" s="11"/>
      <c r="X2844" s="11"/>
      <c r="Y2844" s="11"/>
      <c r="Z2844" s="11"/>
      <c r="AA2844" s="11"/>
      <c r="AB2844" s="11"/>
      <c r="AC2844" s="11"/>
      <c r="AD2844" s="11"/>
      <c r="AE2844" s="11"/>
      <c r="AF2844" s="11"/>
      <c r="AG2844" s="11"/>
      <c r="AH2844" s="11"/>
      <c r="AI2844" s="11"/>
      <c r="AJ2844" s="11"/>
      <c r="AK2844" s="11"/>
      <c r="AL2844" s="11"/>
      <c r="AM2844" s="11"/>
      <c r="AN2844" s="11"/>
      <c r="AO2844" s="11"/>
      <c r="AP2844" s="11"/>
      <c r="AQ2844" s="11"/>
      <c r="AR2844" s="11"/>
      <c r="AS2844" s="11"/>
      <c r="AT2844" s="11"/>
      <c r="AU2844" s="11"/>
      <c r="AV2844" s="11"/>
      <c r="AW2844" s="11"/>
      <c r="AX2844" s="11"/>
      <c r="AY2844" s="11"/>
      <c r="AZ2844" s="11"/>
      <c r="BA2844" s="11"/>
      <c r="BB2844" s="11"/>
      <c r="BC2844" s="11"/>
      <c r="BD2844" s="11"/>
      <c r="BE2844" s="11"/>
      <c r="BF2844" s="11"/>
      <c r="BG2844" s="11"/>
      <c r="BH2844" s="11"/>
      <c r="BI2844" s="11"/>
      <c r="BJ2844" s="11"/>
      <c r="BK2844" s="11"/>
      <c r="BL2844" s="11"/>
      <c r="BM2844" s="11"/>
      <c r="BN2844" s="11"/>
      <c r="BO2844" s="11"/>
      <c r="BP2844" s="11"/>
      <c r="BQ2844" s="11"/>
      <c r="BR2844" s="16" t="str">
        <v>0- Port Costs</v>
      </c>
      <c r="BV2844" s="16" t="str">
        <v>0- Port Value</v>
      </c>
      <c r="BW2844" s="11"/>
      <c r="BX2844" s="16" t="str">
        <v>0</v>
      </c>
    </row>
    <row r="2845" spans="8:76" hidden="1" outlineLevel="1" x14ac:dyDescent="0.3">
      <c r="H2845" s="16" t="str">
        <v>0 - BM Costs</v>
      </c>
      <c r="L2845" s="16" t="str">
        <v>0 - BM Port</v>
      </c>
      <c r="N2845" s="16" t="str">
        <v>0 - Port Assets</v>
      </c>
      <c r="O2845" s="11"/>
      <c r="P2845" s="11"/>
      <c r="Q2845" s="11"/>
      <c r="R2845" s="11"/>
      <c r="S2845" s="11"/>
      <c r="T2845" s="11"/>
      <c r="U2845" s="11"/>
      <c r="V2845" s="11"/>
      <c r="W2845" s="11"/>
      <c r="X2845" s="11"/>
      <c r="Y2845" s="11"/>
      <c r="Z2845" s="11"/>
      <c r="AA2845" s="11"/>
      <c r="AB2845" s="11"/>
      <c r="AC2845" s="11"/>
      <c r="AD2845" s="11"/>
      <c r="AE2845" s="11"/>
      <c r="AF2845" s="11"/>
      <c r="AG2845" s="11"/>
      <c r="AH2845" s="11"/>
      <c r="AI2845" s="11"/>
      <c r="AJ2845" s="11"/>
      <c r="AK2845" s="11"/>
      <c r="AL2845" s="11"/>
      <c r="AM2845" s="11"/>
      <c r="AN2845" s="11"/>
      <c r="AO2845" s="11"/>
      <c r="AP2845" s="11"/>
      <c r="AQ2845" s="11"/>
      <c r="AR2845" s="11"/>
      <c r="AS2845" s="11"/>
      <c r="AT2845" s="11"/>
      <c r="AU2845" s="11"/>
      <c r="AV2845" s="11"/>
      <c r="AW2845" s="11"/>
      <c r="AX2845" s="11"/>
      <c r="AY2845" s="11"/>
      <c r="AZ2845" s="11"/>
      <c r="BA2845" s="11"/>
      <c r="BB2845" s="11"/>
      <c r="BC2845" s="11"/>
      <c r="BD2845" s="11"/>
      <c r="BE2845" s="11"/>
      <c r="BF2845" s="11"/>
      <c r="BG2845" s="11"/>
      <c r="BH2845" s="11"/>
      <c r="BI2845" s="11"/>
      <c r="BJ2845" s="11"/>
      <c r="BK2845" s="11"/>
      <c r="BL2845" s="11"/>
      <c r="BM2845" s="11"/>
      <c r="BN2845" s="11"/>
      <c r="BO2845" s="11"/>
      <c r="BP2845" s="11"/>
      <c r="BQ2845" s="11"/>
      <c r="BR2845" s="16" t="str">
        <v>0- Port Costs</v>
      </c>
      <c r="BV2845" s="16" t="str">
        <v>0- Port Value</v>
      </c>
      <c r="BW2845" s="11"/>
      <c r="BX2845" s="16" t="str">
        <v>0</v>
      </c>
    </row>
    <row r="2846" spans="8:76" hidden="1" outlineLevel="1" x14ac:dyDescent="0.3">
      <c r="H2846" s="16" t="str">
        <v>0 - BM Costs</v>
      </c>
      <c r="L2846" s="16" t="str">
        <v>0 - BM Port</v>
      </c>
      <c r="N2846" s="16" t="str">
        <v>0 - Port Assets</v>
      </c>
      <c r="O2846" s="11"/>
      <c r="P2846" s="11"/>
      <c r="Q2846" s="11"/>
      <c r="R2846" s="11"/>
      <c r="S2846" s="11"/>
      <c r="T2846" s="11"/>
      <c r="U2846" s="11"/>
      <c r="V2846" s="11"/>
      <c r="W2846" s="11"/>
      <c r="X2846" s="11"/>
      <c r="Y2846" s="11"/>
      <c r="Z2846" s="11"/>
      <c r="AA2846" s="11"/>
      <c r="AB2846" s="11"/>
      <c r="AC2846" s="11"/>
      <c r="AD2846" s="11"/>
      <c r="AE2846" s="11"/>
      <c r="AF2846" s="11"/>
      <c r="AG2846" s="11"/>
      <c r="AH2846" s="11"/>
      <c r="AI2846" s="11"/>
      <c r="AJ2846" s="11"/>
      <c r="AK2846" s="11"/>
      <c r="AL2846" s="11"/>
      <c r="AM2846" s="11"/>
      <c r="AN2846" s="11"/>
      <c r="AO2846" s="11"/>
      <c r="AP2846" s="11"/>
      <c r="AQ2846" s="11"/>
      <c r="AR2846" s="11"/>
      <c r="AS2846" s="11"/>
      <c r="AT2846" s="11"/>
      <c r="AU2846" s="11"/>
      <c r="AV2846" s="11"/>
      <c r="AW2846" s="11"/>
      <c r="AX2846" s="11"/>
      <c r="AY2846" s="11"/>
      <c r="AZ2846" s="11"/>
      <c r="BA2846" s="11"/>
      <c r="BB2846" s="11"/>
      <c r="BC2846" s="11"/>
      <c r="BD2846" s="11"/>
      <c r="BE2846" s="11"/>
      <c r="BF2846" s="11"/>
      <c r="BG2846" s="11"/>
      <c r="BH2846" s="11"/>
      <c r="BI2846" s="11"/>
      <c r="BJ2846" s="11"/>
      <c r="BK2846" s="11"/>
      <c r="BL2846" s="11"/>
      <c r="BM2846" s="11"/>
      <c r="BN2846" s="11"/>
      <c r="BO2846" s="11"/>
      <c r="BP2846" s="11"/>
      <c r="BQ2846" s="11"/>
      <c r="BR2846" s="16" t="str">
        <v>0- Port Costs</v>
      </c>
      <c r="BV2846" s="16" t="str">
        <v>0- Port Value</v>
      </c>
      <c r="BW2846" s="11"/>
      <c r="BX2846" s="16" t="str">
        <v>0</v>
      </c>
    </row>
    <row r="2847" spans="8:76" hidden="1" outlineLevel="1" x14ac:dyDescent="0.3">
      <c r="H2847" s="16" t="str">
        <v>0 - BM Costs</v>
      </c>
      <c r="L2847" s="16" t="str">
        <v>0 - BM Port</v>
      </c>
      <c r="N2847" s="16" t="str">
        <v>0 - Port Assets</v>
      </c>
      <c r="O2847" s="11"/>
      <c r="P2847" s="11"/>
      <c r="Q2847" s="11"/>
      <c r="R2847" s="11"/>
      <c r="S2847" s="11"/>
      <c r="T2847" s="11"/>
      <c r="U2847" s="11"/>
      <c r="V2847" s="11"/>
      <c r="W2847" s="11"/>
      <c r="X2847" s="11"/>
      <c r="Y2847" s="11"/>
      <c r="Z2847" s="11"/>
      <c r="AA2847" s="11"/>
      <c r="AB2847" s="11"/>
      <c r="AC2847" s="11"/>
      <c r="AD2847" s="11"/>
      <c r="AE2847" s="11"/>
      <c r="AF2847" s="11"/>
      <c r="AG2847" s="11"/>
      <c r="AH2847" s="11"/>
      <c r="AI2847" s="11"/>
      <c r="AJ2847" s="11"/>
      <c r="AK2847" s="11"/>
      <c r="AL2847" s="11"/>
      <c r="AM2847" s="11"/>
      <c r="AN2847" s="11"/>
      <c r="AO2847" s="11"/>
      <c r="AP2847" s="11"/>
      <c r="AQ2847" s="11"/>
      <c r="AR2847" s="11"/>
      <c r="AS2847" s="11"/>
      <c r="AT2847" s="11"/>
      <c r="AU2847" s="11"/>
      <c r="AV2847" s="11"/>
      <c r="AW2847" s="11"/>
      <c r="AX2847" s="11"/>
      <c r="AY2847" s="11"/>
      <c r="AZ2847" s="11"/>
      <c r="BA2847" s="11"/>
      <c r="BB2847" s="11"/>
      <c r="BC2847" s="11"/>
      <c r="BD2847" s="11"/>
      <c r="BE2847" s="11"/>
      <c r="BF2847" s="11"/>
      <c r="BG2847" s="11"/>
      <c r="BH2847" s="11"/>
      <c r="BI2847" s="11"/>
      <c r="BJ2847" s="11"/>
      <c r="BK2847" s="11"/>
      <c r="BL2847" s="11"/>
      <c r="BM2847" s="11"/>
      <c r="BN2847" s="11"/>
      <c r="BO2847" s="11"/>
      <c r="BP2847" s="11"/>
      <c r="BQ2847" s="11"/>
      <c r="BR2847" s="16" t="str">
        <v>0- Port Costs</v>
      </c>
      <c r="BV2847" s="16" t="str">
        <v>0- Port Value</v>
      </c>
      <c r="BW2847" s="11"/>
      <c r="BX2847" s="16" t="str">
        <v>0</v>
      </c>
    </row>
    <row r="2848" spans="8:76" hidden="1" outlineLevel="1" x14ac:dyDescent="0.3">
      <c r="H2848" s="16" t="str">
        <v>0 - BM Costs</v>
      </c>
      <c r="L2848" s="16" t="str">
        <v>0 - BM Port</v>
      </c>
      <c r="N2848" s="16" t="str">
        <v>0 - Port Assets</v>
      </c>
      <c r="O2848" s="11"/>
      <c r="P2848" s="11"/>
      <c r="Q2848" s="11"/>
      <c r="R2848" s="11"/>
      <c r="S2848" s="11"/>
      <c r="T2848" s="11"/>
      <c r="U2848" s="11"/>
      <c r="V2848" s="11"/>
      <c r="W2848" s="11"/>
      <c r="X2848" s="11"/>
      <c r="Y2848" s="11"/>
      <c r="Z2848" s="11"/>
      <c r="AA2848" s="11"/>
      <c r="AB2848" s="11"/>
      <c r="AC2848" s="11"/>
      <c r="AD2848" s="11"/>
      <c r="AE2848" s="11"/>
      <c r="AF2848" s="11"/>
      <c r="AG2848" s="11"/>
      <c r="AH2848" s="11"/>
      <c r="AI2848" s="11"/>
      <c r="AJ2848" s="11"/>
      <c r="AK2848" s="11"/>
      <c r="AL2848" s="11"/>
      <c r="AM2848" s="11"/>
      <c r="AN2848" s="11"/>
      <c r="AO2848" s="11"/>
      <c r="AP2848" s="11"/>
      <c r="AQ2848" s="11"/>
      <c r="AR2848" s="11"/>
      <c r="AS2848" s="11"/>
      <c r="AT2848" s="11"/>
      <c r="AU2848" s="11"/>
      <c r="AV2848" s="11"/>
      <c r="AW2848" s="11"/>
      <c r="AX2848" s="11"/>
      <c r="AY2848" s="11"/>
      <c r="AZ2848" s="11"/>
      <c r="BA2848" s="11"/>
      <c r="BB2848" s="11"/>
      <c r="BC2848" s="11"/>
      <c r="BD2848" s="11"/>
      <c r="BE2848" s="11"/>
      <c r="BF2848" s="11"/>
      <c r="BG2848" s="11"/>
      <c r="BH2848" s="11"/>
      <c r="BI2848" s="11"/>
      <c r="BJ2848" s="11"/>
      <c r="BK2848" s="11"/>
      <c r="BL2848" s="11"/>
      <c r="BM2848" s="11"/>
      <c r="BN2848" s="11"/>
      <c r="BO2848" s="11"/>
      <c r="BP2848" s="11"/>
      <c r="BQ2848" s="11"/>
      <c r="BR2848" s="16" t="str">
        <v>0- Port Costs</v>
      </c>
      <c r="BV2848" s="16" t="str">
        <v>0- Port Value</v>
      </c>
      <c r="BW2848" s="11"/>
      <c r="BX2848" s="16" t="str">
        <v>0</v>
      </c>
    </row>
    <row r="2849" spans="8:76" hidden="1" outlineLevel="1" x14ac:dyDescent="0.3">
      <c r="H2849" s="16" t="str">
        <v>0 - BM Costs</v>
      </c>
      <c r="L2849" s="16" t="str">
        <v>0 - BM Port</v>
      </c>
      <c r="N2849" s="16" t="str">
        <v>0 - Port Assets</v>
      </c>
      <c r="O2849" s="11"/>
      <c r="P2849" s="11"/>
      <c r="Q2849" s="11"/>
      <c r="R2849" s="11"/>
      <c r="S2849" s="11"/>
      <c r="T2849" s="11"/>
      <c r="U2849" s="11"/>
      <c r="V2849" s="11"/>
      <c r="W2849" s="11"/>
      <c r="X2849" s="11"/>
      <c r="Y2849" s="11"/>
      <c r="Z2849" s="11"/>
      <c r="AA2849" s="11"/>
      <c r="AB2849" s="11"/>
      <c r="AC2849" s="11"/>
      <c r="AD2849" s="11"/>
      <c r="AE2849" s="11"/>
      <c r="AF2849" s="11"/>
      <c r="AG2849" s="11"/>
      <c r="AH2849" s="11"/>
      <c r="AI2849" s="11"/>
      <c r="AJ2849" s="11"/>
      <c r="AK2849" s="11"/>
      <c r="AL2849" s="11"/>
      <c r="AM2849" s="11"/>
      <c r="AN2849" s="11"/>
      <c r="AO2849" s="11"/>
      <c r="AP2849" s="11"/>
      <c r="AQ2849" s="11"/>
      <c r="AR2849" s="11"/>
      <c r="AS2849" s="11"/>
      <c r="AT2849" s="11"/>
      <c r="AU2849" s="11"/>
      <c r="AV2849" s="11"/>
      <c r="AW2849" s="11"/>
      <c r="AX2849" s="11"/>
      <c r="AY2849" s="11"/>
      <c r="AZ2849" s="11"/>
      <c r="BA2849" s="11"/>
      <c r="BB2849" s="11"/>
      <c r="BC2849" s="11"/>
      <c r="BD2849" s="11"/>
      <c r="BE2849" s="11"/>
      <c r="BF2849" s="11"/>
      <c r="BG2849" s="11"/>
      <c r="BH2849" s="11"/>
      <c r="BI2849" s="11"/>
      <c r="BJ2849" s="11"/>
      <c r="BK2849" s="11"/>
      <c r="BL2849" s="11"/>
      <c r="BM2849" s="11"/>
      <c r="BN2849" s="11"/>
      <c r="BO2849" s="11"/>
      <c r="BP2849" s="11"/>
      <c r="BQ2849" s="11"/>
      <c r="BR2849" s="16" t="str">
        <v>0- Port Costs</v>
      </c>
      <c r="BV2849" s="16" t="str">
        <v>0- Port Value</v>
      </c>
      <c r="BW2849" s="11"/>
      <c r="BX2849" s="16" t="str">
        <v>0</v>
      </c>
    </row>
    <row r="2850" spans="8:76" hidden="1" outlineLevel="1" x14ac:dyDescent="0.3">
      <c r="H2850" s="16" t="str">
        <v>0 - BM Costs</v>
      </c>
      <c r="L2850" s="16" t="str">
        <v>0 - BM Port</v>
      </c>
      <c r="N2850" s="16" t="str">
        <v>0 - Port Assets</v>
      </c>
      <c r="O2850" s="11"/>
      <c r="P2850" s="11"/>
      <c r="Q2850" s="11"/>
      <c r="R2850" s="11"/>
      <c r="S2850" s="11"/>
      <c r="T2850" s="11"/>
      <c r="U2850" s="11"/>
      <c r="V2850" s="11"/>
      <c r="W2850" s="11"/>
      <c r="X2850" s="11"/>
      <c r="Y2850" s="11"/>
      <c r="Z2850" s="11"/>
      <c r="AA2850" s="11"/>
      <c r="AB2850" s="11"/>
      <c r="AC2850" s="11"/>
      <c r="AD2850" s="11"/>
      <c r="AE2850" s="11"/>
      <c r="AF2850" s="11"/>
      <c r="AG2850" s="11"/>
      <c r="AH2850" s="11"/>
      <c r="AI2850" s="11"/>
      <c r="AJ2850" s="11"/>
      <c r="AK2850" s="11"/>
      <c r="AL2850" s="11"/>
      <c r="AM2850" s="11"/>
      <c r="AN2850" s="11"/>
      <c r="AO2850" s="11"/>
      <c r="AP2850" s="11"/>
      <c r="AQ2850" s="11"/>
      <c r="AR2850" s="11"/>
      <c r="AS2850" s="11"/>
      <c r="AT2850" s="11"/>
      <c r="AU2850" s="11"/>
      <c r="AV2850" s="11"/>
      <c r="AW2850" s="11"/>
      <c r="AX2850" s="11"/>
      <c r="AY2850" s="11"/>
      <c r="AZ2850" s="11"/>
      <c r="BA2850" s="11"/>
      <c r="BB2850" s="11"/>
      <c r="BC2850" s="11"/>
      <c r="BD2850" s="11"/>
      <c r="BE2850" s="11"/>
      <c r="BF2850" s="11"/>
      <c r="BG2850" s="11"/>
      <c r="BH2850" s="11"/>
      <c r="BI2850" s="11"/>
      <c r="BJ2850" s="11"/>
      <c r="BK2850" s="11"/>
      <c r="BL2850" s="11"/>
      <c r="BM2850" s="11"/>
      <c r="BN2850" s="11"/>
      <c r="BO2850" s="11"/>
      <c r="BP2850" s="11"/>
      <c r="BQ2850" s="11"/>
      <c r="BR2850" s="16" t="str">
        <v>0- Port Costs</v>
      </c>
      <c r="BV2850" s="16" t="str">
        <v>0- Port Value</v>
      </c>
      <c r="BW2850" s="11"/>
      <c r="BX2850" s="16" t="str">
        <v>0</v>
      </c>
    </row>
    <row r="2851" spans="8:76" hidden="1" outlineLevel="1" x14ac:dyDescent="0.3">
      <c r="H2851" s="16" t="str">
        <v>0 - BM Costs</v>
      </c>
      <c r="L2851" s="16" t="str">
        <v>0 - BM Port</v>
      </c>
      <c r="N2851" s="16" t="str">
        <v>0 - Port Assets</v>
      </c>
      <c r="O2851" s="11"/>
      <c r="P2851" s="11"/>
      <c r="Q2851" s="11"/>
      <c r="R2851" s="11"/>
      <c r="S2851" s="11"/>
      <c r="T2851" s="11"/>
      <c r="U2851" s="11"/>
      <c r="V2851" s="11"/>
      <c r="W2851" s="11"/>
      <c r="X2851" s="11"/>
      <c r="Y2851" s="11"/>
      <c r="Z2851" s="11"/>
      <c r="AA2851" s="11"/>
      <c r="AB2851" s="11"/>
      <c r="AC2851" s="11"/>
      <c r="AD2851" s="11"/>
      <c r="AE2851" s="11"/>
      <c r="AF2851" s="11"/>
      <c r="AG2851" s="11"/>
      <c r="AH2851" s="11"/>
      <c r="AI2851" s="11"/>
      <c r="AJ2851" s="11"/>
      <c r="AK2851" s="11"/>
      <c r="AL2851" s="11"/>
      <c r="AM2851" s="11"/>
      <c r="AN2851" s="11"/>
      <c r="AO2851" s="11"/>
      <c r="AP2851" s="11"/>
      <c r="AQ2851" s="11"/>
      <c r="AR2851" s="11"/>
      <c r="AS2851" s="11"/>
      <c r="AT2851" s="11"/>
      <c r="AU2851" s="11"/>
      <c r="AV2851" s="11"/>
      <c r="AW2851" s="11"/>
      <c r="AX2851" s="11"/>
      <c r="AY2851" s="11"/>
      <c r="AZ2851" s="11"/>
      <c r="BA2851" s="11"/>
      <c r="BB2851" s="11"/>
      <c r="BC2851" s="11"/>
      <c r="BD2851" s="11"/>
      <c r="BE2851" s="11"/>
      <c r="BF2851" s="11"/>
      <c r="BG2851" s="11"/>
      <c r="BH2851" s="11"/>
      <c r="BI2851" s="11"/>
      <c r="BJ2851" s="11"/>
      <c r="BK2851" s="11"/>
      <c r="BL2851" s="11"/>
      <c r="BM2851" s="11"/>
      <c r="BN2851" s="11"/>
      <c r="BO2851" s="11"/>
      <c r="BP2851" s="11"/>
      <c r="BQ2851" s="11"/>
      <c r="BR2851" s="16" t="str">
        <v>0- Port Costs</v>
      </c>
      <c r="BV2851" s="16" t="str">
        <v>0- Port Value</v>
      </c>
      <c r="BW2851" s="11"/>
      <c r="BX2851" s="16" t="str">
        <v>0</v>
      </c>
    </row>
    <row r="2852" spans="8:76" hidden="1" outlineLevel="1" x14ac:dyDescent="0.3">
      <c r="H2852" s="16" t="str">
        <v>0 - BM Costs</v>
      </c>
      <c r="L2852" s="16" t="str">
        <v>0 - BM Port</v>
      </c>
      <c r="N2852" s="16" t="str">
        <v>0 - Port Assets</v>
      </c>
      <c r="O2852" s="11"/>
      <c r="P2852" s="11"/>
      <c r="Q2852" s="11"/>
      <c r="R2852" s="11"/>
      <c r="S2852" s="11"/>
      <c r="T2852" s="11"/>
      <c r="U2852" s="11"/>
      <c r="V2852" s="11"/>
      <c r="W2852" s="11"/>
      <c r="X2852" s="11"/>
      <c r="Y2852" s="11"/>
      <c r="Z2852" s="11"/>
      <c r="AA2852" s="11"/>
      <c r="AB2852" s="11"/>
      <c r="AC2852" s="11"/>
      <c r="AD2852" s="11"/>
      <c r="AE2852" s="11"/>
      <c r="AF2852" s="11"/>
      <c r="AG2852" s="11"/>
      <c r="AH2852" s="11"/>
      <c r="AI2852" s="11"/>
      <c r="AJ2852" s="11"/>
      <c r="AK2852" s="11"/>
      <c r="AL2852" s="11"/>
      <c r="AM2852" s="11"/>
      <c r="AN2852" s="11"/>
      <c r="AO2852" s="11"/>
      <c r="AP2852" s="11"/>
      <c r="AQ2852" s="11"/>
      <c r="AR2852" s="11"/>
      <c r="AS2852" s="11"/>
      <c r="AT2852" s="11"/>
      <c r="AU2852" s="11"/>
      <c r="AV2852" s="11"/>
      <c r="AW2852" s="11"/>
      <c r="AX2852" s="11"/>
      <c r="AY2852" s="11"/>
      <c r="AZ2852" s="11"/>
      <c r="BA2852" s="11"/>
      <c r="BB2852" s="11"/>
      <c r="BC2852" s="11"/>
      <c r="BD2852" s="11"/>
      <c r="BE2852" s="11"/>
      <c r="BF2852" s="11"/>
      <c r="BG2852" s="11"/>
      <c r="BH2852" s="11"/>
      <c r="BI2852" s="11"/>
      <c r="BJ2852" s="11"/>
      <c r="BK2852" s="11"/>
      <c r="BL2852" s="11"/>
      <c r="BM2852" s="11"/>
      <c r="BN2852" s="11"/>
      <c r="BO2852" s="11"/>
      <c r="BP2852" s="11"/>
      <c r="BQ2852" s="11"/>
      <c r="BR2852" s="16" t="str">
        <v>0- Port Costs</v>
      </c>
      <c r="BV2852" s="16" t="str">
        <v>0- Port Value</v>
      </c>
      <c r="BW2852" s="11"/>
      <c r="BX2852" s="16" t="str">
        <v>0</v>
      </c>
    </row>
    <row r="2853" spans="8:76" hidden="1" outlineLevel="1" x14ac:dyDescent="0.3">
      <c r="H2853" s="16" t="str">
        <v>0 - BM Costs</v>
      </c>
      <c r="L2853" s="16" t="str">
        <v>0 - BM Port</v>
      </c>
      <c r="N2853" s="16" t="str">
        <v>0 - Port Assets</v>
      </c>
      <c r="O2853" s="11"/>
      <c r="P2853" s="11"/>
      <c r="Q2853" s="11"/>
      <c r="R2853" s="11"/>
      <c r="S2853" s="11"/>
      <c r="T2853" s="11"/>
      <c r="U2853" s="11"/>
      <c r="V2853" s="11"/>
      <c r="W2853" s="11"/>
      <c r="X2853" s="11"/>
      <c r="Y2853" s="11"/>
      <c r="Z2853" s="11"/>
      <c r="AA2853" s="11"/>
      <c r="AB2853" s="11"/>
      <c r="AC2853" s="11"/>
      <c r="AD2853" s="11"/>
      <c r="AE2853" s="11"/>
      <c r="AF2853" s="11"/>
      <c r="AG2853" s="11"/>
      <c r="AH2853" s="11"/>
      <c r="AI2853" s="11"/>
      <c r="AJ2853" s="11"/>
      <c r="AK2853" s="11"/>
      <c r="AL2853" s="11"/>
      <c r="AM2853" s="11"/>
      <c r="AN2853" s="11"/>
      <c r="AO2853" s="11"/>
      <c r="AP2853" s="11"/>
      <c r="AQ2853" s="11"/>
      <c r="AR2853" s="11"/>
      <c r="AS2853" s="11"/>
      <c r="AT2853" s="11"/>
      <c r="AU2853" s="11"/>
      <c r="AV2853" s="11"/>
      <c r="AW2853" s="11"/>
      <c r="AX2853" s="11"/>
      <c r="AY2853" s="11"/>
      <c r="AZ2853" s="11"/>
      <c r="BA2853" s="11"/>
      <c r="BB2853" s="11"/>
      <c r="BC2853" s="11"/>
      <c r="BD2853" s="11"/>
      <c r="BE2853" s="11"/>
      <c r="BF2853" s="11"/>
      <c r="BG2853" s="11"/>
      <c r="BH2853" s="11"/>
      <c r="BI2853" s="11"/>
      <c r="BJ2853" s="11"/>
      <c r="BK2853" s="11"/>
      <c r="BL2853" s="11"/>
      <c r="BM2853" s="11"/>
      <c r="BN2853" s="11"/>
      <c r="BO2853" s="11"/>
      <c r="BP2853" s="11"/>
      <c r="BQ2853" s="11"/>
      <c r="BR2853" s="16" t="str">
        <v>0- Port Costs</v>
      </c>
      <c r="BV2853" s="16" t="str">
        <v>0- Port Value</v>
      </c>
      <c r="BW2853" s="11"/>
      <c r="BX2853" s="16" t="str">
        <v>0</v>
      </c>
    </row>
    <row r="2854" spans="8:76" hidden="1" outlineLevel="1" x14ac:dyDescent="0.3">
      <c r="H2854" s="16" t="str">
        <v>0 - BM Costs</v>
      </c>
      <c r="L2854" s="16" t="str">
        <v>0 - BM Port</v>
      </c>
      <c r="N2854" s="16" t="str">
        <v>0 - Port Assets</v>
      </c>
      <c r="O2854" s="11"/>
      <c r="P2854" s="11"/>
      <c r="Q2854" s="11"/>
      <c r="R2854" s="11"/>
      <c r="S2854" s="11"/>
      <c r="T2854" s="11"/>
      <c r="U2854" s="11"/>
      <c r="V2854" s="11"/>
      <c r="W2854" s="11"/>
      <c r="X2854" s="11"/>
      <c r="Y2854" s="11"/>
      <c r="Z2854" s="11"/>
      <c r="AA2854" s="11"/>
      <c r="AB2854" s="11"/>
      <c r="AC2854" s="11"/>
      <c r="AD2854" s="11"/>
      <c r="AE2854" s="11"/>
      <c r="AF2854" s="11"/>
      <c r="AG2854" s="11"/>
      <c r="AH2854" s="11"/>
      <c r="AI2854" s="11"/>
      <c r="AJ2854" s="11"/>
      <c r="AK2854" s="11"/>
      <c r="AL2854" s="11"/>
      <c r="AM2854" s="11"/>
      <c r="AN2854" s="11"/>
      <c r="AO2854" s="11"/>
      <c r="AP2854" s="11"/>
      <c r="AQ2854" s="11"/>
      <c r="AR2854" s="11"/>
      <c r="AS2854" s="11"/>
      <c r="AT2854" s="11"/>
      <c r="AU2854" s="11"/>
      <c r="AV2854" s="11"/>
      <c r="AW2854" s="11"/>
      <c r="AX2854" s="11"/>
      <c r="AY2854" s="11"/>
      <c r="AZ2854" s="11"/>
      <c r="BA2854" s="11"/>
      <c r="BB2854" s="11"/>
      <c r="BC2854" s="11"/>
      <c r="BD2854" s="11"/>
      <c r="BE2854" s="11"/>
      <c r="BF2854" s="11"/>
      <c r="BG2854" s="11"/>
      <c r="BH2854" s="11"/>
      <c r="BI2854" s="11"/>
      <c r="BJ2854" s="11"/>
      <c r="BK2854" s="11"/>
      <c r="BL2854" s="11"/>
      <c r="BM2854" s="11"/>
      <c r="BN2854" s="11"/>
      <c r="BO2854" s="11"/>
      <c r="BP2854" s="11"/>
      <c r="BQ2854" s="11"/>
      <c r="BR2854" s="16" t="str">
        <v>0- Port Costs</v>
      </c>
      <c r="BV2854" s="16" t="str">
        <v>0- Port Value</v>
      </c>
      <c r="BW2854" s="11"/>
      <c r="BX2854" s="16" t="str">
        <v>0</v>
      </c>
    </row>
    <row r="2855" spans="8:76" hidden="1" outlineLevel="1" x14ac:dyDescent="0.3">
      <c r="H2855" s="16" t="str">
        <v>0 - BM Costs</v>
      </c>
      <c r="L2855" s="16" t="str">
        <v>0 - BM Port</v>
      </c>
      <c r="N2855" s="16" t="str">
        <v>0 - Port Assets</v>
      </c>
      <c r="O2855" s="11"/>
      <c r="P2855" s="11"/>
      <c r="Q2855" s="11"/>
      <c r="R2855" s="11"/>
      <c r="S2855" s="11"/>
      <c r="T2855" s="11"/>
      <c r="U2855" s="11"/>
      <c r="V2855" s="11"/>
      <c r="W2855" s="11"/>
      <c r="X2855" s="11"/>
      <c r="Y2855" s="11"/>
      <c r="Z2855" s="11"/>
      <c r="AA2855" s="11"/>
      <c r="AB2855" s="11"/>
      <c r="AC2855" s="11"/>
      <c r="AD2855" s="11"/>
      <c r="AE2855" s="11"/>
      <c r="AF2855" s="11"/>
      <c r="AG2855" s="11"/>
      <c r="AH2855" s="11"/>
      <c r="AI2855" s="11"/>
      <c r="AJ2855" s="11"/>
      <c r="AK2855" s="11"/>
      <c r="AL2855" s="11"/>
      <c r="AM2855" s="11"/>
      <c r="AN2855" s="11"/>
      <c r="AO2855" s="11"/>
      <c r="AP2855" s="11"/>
      <c r="AQ2855" s="11"/>
      <c r="AR2855" s="11"/>
      <c r="AS2855" s="11"/>
      <c r="AT2855" s="11"/>
      <c r="AU2855" s="11"/>
      <c r="AV2855" s="11"/>
      <c r="AW2855" s="11"/>
      <c r="AX2855" s="11"/>
      <c r="AY2855" s="11"/>
      <c r="AZ2855" s="11"/>
      <c r="BA2855" s="11"/>
      <c r="BB2855" s="11"/>
      <c r="BC2855" s="11"/>
      <c r="BD2855" s="11"/>
      <c r="BE2855" s="11"/>
      <c r="BF2855" s="11"/>
      <c r="BG2855" s="11"/>
      <c r="BH2855" s="11"/>
      <c r="BI2855" s="11"/>
      <c r="BJ2855" s="11"/>
      <c r="BK2855" s="11"/>
      <c r="BL2855" s="11"/>
      <c r="BM2855" s="11"/>
      <c r="BN2855" s="11"/>
      <c r="BO2855" s="11"/>
      <c r="BP2855" s="11"/>
      <c r="BQ2855" s="11"/>
      <c r="BR2855" s="16" t="str">
        <v>0- Port Costs</v>
      </c>
      <c r="BV2855" s="16" t="str">
        <v>0- Port Value</v>
      </c>
      <c r="BW2855" s="11"/>
      <c r="BX2855" s="16" t="str">
        <v>0</v>
      </c>
    </row>
    <row r="2856" spans="8:76" hidden="1" outlineLevel="1" x14ac:dyDescent="0.3">
      <c r="H2856" s="16" t="str">
        <v>0 - BM Costs</v>
      </c>
      <c r="L2856" s="16" t="str">
        <v>0 - BM Port</v>
      </c>
      <c r="N2856" s="16" t="str">
        <v>0 - Port Assets</v>
      </c>
      <c r="O2856" s="11"/>
      <c r="P2856" s="11"/>
      <c r="Q2856" s="11"/>
      <c r="R2856" s="11"/>
      <c r="S2856" s="11"/>
      <c r="T2856" s="11"/>
      <c r="U2856" s="11"/>
      <c r="V2856" s="11"/>
      <c r="W2856" s="11"/>
      <c r="X2856" s="11"/>
      <c r="Y2856" s="11"/>
      <c r="Z2856" s="11"/>
      <c r="AA2856" s="11"/>
      <c r="AB2856" s="11"/>
      <c r="AC2856" s="11"/>
      <c r="AD2856" s="11"/>
      <c r="AE2856" s="11"/>
      <c r="AF2856" s="11"/>
      <c r="AG2856" s="11"/>
      <c r="AH2856" s="11"/>
      <c r="AI2856" s="11"/>
      <c r="AJ2856" s="11"/>
      <c r="AK2856" s="11"/>
      <c r="AL2856" s="11"/>
      <c r="AM2856" s="11"/>
      <c r="AN2856" s="11"/>
      <c r="AO2856" s="11"/>
      <c r="AP2856" s="11"/>
      <c r="AQ2856" s="11"/>
      <c r="AR2856" s="11"/>
      <c r="AS2856" s="11"/>
      <c r="AT2856" s="11"/>
      <c r="AU2856" s="11"/>
      <c r="AV2856" s="11"/>
      <c r="AW2856" s="11"/>
      <c r="AX2856" s="11"/>
      <c r="AY2856" s="11"/>
      <c r="AZ2856" s="11"/>
      <c r="BA2856" s="11"/>
      <c r="BB2856" s="11"/>
      <c r="BC2856" s="11"/>
      <c r="BD2856" s="11"/>
      <c r="BE2856" s="11"/>
      <c r="BF2856" s="11"/>
      <c r="BG2856" s="11"/>
      <c r="BH2856" s="11"/>
      <c r="BI2856" s="11"/>
      <c r="BJ2856" s="11"/>
      <c r="BK2856" s="11"/>
      <c r="BL2856" s="11"/>
      <c r="BM2856" s="11"/>
      <c r="BN2856" s="11"/>
      <c r="BO2856" s="11"/>
      <c r="BP2856" s="11"/>
      <c r="BQ2856" s="11"/>
      <c r="BR2856" s="16" t="str">
        <v>0- Port Costs</v>
      </c>
      <c r="BV2856" s="16" t="str">
        <v>0- Port Value</v>
      </c>
      <c r="BW2856" s="11"/>
      <c r="BX2856" s="16" t="str">
        <v>0</v>
      </c>
    </row>
    <row r="2857" spans="8:76" hidden="1" outlineLevel="1" x14ac:dyDescent="0.3">
      <c r="H2857" s="16" t="str">
        <v>0 - BM Costs</v>
      </c>
      <c r="L2857" s="16" t="str">
        <v>0 - BM Port</v>
      </c>
      <c r="N2857" s="16" t="str">
        <v>0 - Port Assets</v>
      </c>
      <c r="O2857" s="11"/>
      <c r="P2857" s="11"/>
      <c r="Q2857" s="11"/>
      <c r="R2857" s="11"/>
      <c r="S2857" s="11"/>
      <c r="T2857" s="11"/>
      <c r="U2857" s="11"/>
      <c r="V2857" s="11"/>
      <c r="W2857" s="11"/>
      <c r="X2857" s="11"/>
      <c r="Y2857" s="11"/>
      <c r="Z2857" s="11"/>
      <c r="AA2857" s="11"/>
      <c r="AB2857" s="11"/>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c r="BC2857" s="11"/>
      <c r="BD2857" s="11"/>
      <c r="BE2857" s="11"/>
      <c r="BF2857" s="11"/>
      <c r="BG2857" s="11"/>
      <c r="BH2857" s="11"/>
      <c r="BI2857" s="11"/>
      <c r="BJ2857" s="11"/>
      <c r="BK2857" s="11"/>
      <c r="BL2857" s="11"/>
      <c r="BM2857" s="11"/>
      <c r="BN2857" s="11"/>
      <c r="BO2857" s="11"/>
      <c r="BP2857" s="11"/>
      <c r="BQ2857" s="11"/>
      <c r="BR2857" s="16" t="str">
        <v>0- Port Costs</v>
      </c>
      <c r="BV2857" s="16" t="str">
        <v>0- Port Value</v>
      </c>
      <c r="BW2857" s="11"/>
      <c r="BX2857" s="16" t="str">
        <v>0</v>
      </c>
    </row>
    <row r="2858" spans="8:76" hidden="1" outlineLevel="1" x14ac:dyDescent="0.3">
      <c r="H2858" s="16" t="str">
        <v>0 - BM Costs</v>
      </c>
      <c r="L2858" s="16" t="str">
        <v>0 - BM Port</v>
      </c>
      <c r="N2858" s="16" t="str">
        <v>0 - Port Assets</v>
      </c>
      <c r="O2858" s="11"/>
      <c r="P2858" s="11"/>
      <c r="Q2858" s="11"/>
      <c r="R2858" s="11"/>
      <c r="S2858" s="11"/>
      <c r="T2858" s="11"/>
      <c r="U2858" s="11"/>
      <c r="V2858" s="11"/>
      <c r="W2858" s="11"/>
      <c r="X2858" s="11"/>
      <c r="Y2858" s="11"/>
      <c r="Z2858" s="11"/>
      <c r="AA2858" s="11"/>
      <c r="AB2858" s="11"/>
      <c r="AC2858" s="11"/>
      <c r="AD2858" s="11"/>
      <c r="AE2858" s="11"/>
      <c r="AF2858" s="11"/>
      <c r="AG2858" s="11"/>
      <c r="AH2858" s="11"/>
      <c r="AI2858" s="11"/>
      <c r="AJ2858" s="11"/>
      <c r="AK2858" s="11"/>
      <c r="AL2858" s="11"/>
      <c r="AM2858" s="11"/>
      <c r="AN2858" s="11"/>
      <c r="AO2858" s="11"/>
      <c r="AP2858" s="11"/>
      <c r="AQ2858" s="11"/>
      <c r="AR2858" s="11"/>
      <c r="AS2858" s="11"/>
      <c r="AT2858" s="11"/>
      <c r="AU2858" s="11"/>
      <c r="AV2858" s="11"/>
      <c r="AW2858" s="11"/>
      <c r="AX2858" s="11"/>
      <c r="AY2858" s="11"/>
      <c r="AZ2858" s="11"/>
      <c r="BA2858" s="11"/>
      <c r="BB2858" s="11"/>
      <c r="BC2858" s="11"/>
      <c r="BD2858" s="11"/>
      <c r="BE2858" s="11"/>
      <c r="BF2858" s="11"/>
      <c r="BG2858" s="11"/>
      <c r="BH2858" s="11"/>
      <c r="BI2858" s="11"/>
      <c r="BJ2858" s="11"/>
      <c r="BK2858" s="11"/>
      <c r="BL2858" s="11"/>
      <c r="BM2858" s="11"/>
      <c r="BN2858" s="11"/>
      <c r="BO2858" s="11"/>
      <c r="BP2858" s="11"/>
      <c r="BQ2858" s="11"/>
      <c r="BR2858" s="16" t="str">
        <v>0- Port Costs</v>
      </c>
      <c r="BV2858" s="16" t="str">
        <v>0- Port Value</v>
      </c>
      <c r="BW2858" s="11"/>
      <c r="BX2858" s="16" t="str">
        <v>0</v>
      </c>
    </row>
    <row r="2859" spans="8:76" hidden="1" outlineLevel="1" x14ac:dyDescent="0.3">
      <c r="H2859" s="16" t="str">
        <v>0 - BM Costs</v>
      </c>
      <c r="L2859" s="16" t="str">
        <v>0 - BM Port</v>
      </c>
      <c r="N2859" s="16" t="str">
        <v>0 - Port Assets</v>
      </c>
      <c r="O2859" s="11"/>
      <c r="P2859" s="11"/>
      <c r="Q2859" s="11"/>
      <c r="R2859" s="11"/>
      <c r="S2859" s="11"/>
      <c r="T2859" s="11"/>
      <c r="U2859" s="11"/>
      <c r="V2859" s="11"/>
      <c r="W2859" s="11"/>
      <c r="X2859" s="11"/>
      <c r="Y2859" s="11"/>
      <c r="Z2859" s="11"/>
      <c r="AA2859" s="11"/>
      <c r="AB2859" s="11"/>
      <c r="AC2859" s="11"/>
      <c r="AD2859" s="11"/>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c r="BC2859" s="11"/>
      <c r="BD2859" s="11"/>
      <c r="BE2859" s="11"/>
      <c r="BF2859" s="11"/>
      <c r="BG2859" s="11"/>
      <c r="BH2859" s="11"/>
      <c r="BI2859" s="11"/>
      <c r="BJ2859" s="11"/>
      <c r="BK2859" s="11"/>
      <c r="BL2859" s="11"/>
      <c r="BM2859" s="11"/>
      <c r="BN2859" s="11"/>
      <c r="BO2859" s="11"/>
      <c r="BP2859" s="11"/>
      <c r="BQ2859" s="11"/>
      <c r="BR2859" s="16" t="str">
        <v>0- Port Costs</v>
      </c>
      <c r="BV2859" s="16" t="str">
        <v>0- Port Value</v>
      </c>
      <c r="BW2859" s="11"/>
      <c r="BX2859" s="16" t="str">
        <v>0</v>
      </c>
    </row>
    <row r="2860" spans="8:76" hidden="1" outlineLevel="1" x14ac:dyDescent="0.3">
      <c r="H2860" s="16" t="str">
        <v>0 - BM Costs</v>
      </c>
      <c r="L2860" s="16" t="str">
        <v>0 - BM Port</v>
      </c>
      <c r="N2860" s="16" t="str">
        <v>0 - Port Assets</v>
      </c>
      <c r="O2860" s="11"/>
      <c r="P2860" s="11"/>
      <c r="Q2860" s="11"/>
      <c r="R2860" s="11"/>
      <c r="S2860" s="11"/>
      <c r="T2860" s="11"/>
      <c r="U2860" s="11"/>
      <c r="V2860" s="11"/>
      <c r="W2860" s="11"/>
      <c r="X2860" s="11"/>
      <c r="Y2860" s="11"/>
      <c r="Z2860" s="11"/>
      <c r="AA2860" s="11"/>
      <c r="AB2860" s="11"/>
      <c r="AC2860" s="11"/>
      <c r="AD2860" s="11"/>
      <c r="AE2860" s="11"/>
      <c r="AF2860" s="11"/>
      <c r="AG2860" s="11"/>
      <c r="AH2860" s="11"/>
      <c r="AI2860" s="11"/>
      <c r="AJ2860" s="11"/>
      <c r="AK2860" s="11"/>
      <c r="AL2860" s="11"/>
      <c r="AM2860" s="11"/>
      <c r="AN2860" s="11"/>
      <c r="AO2860" s="11"/>
      <c r="AP2860" s="11"/>
      <c r="AQ2860" s="11"/>
      <c r="AR2860" s="11"/>
      <c r="AS2860" s="11"/>
      <c r="AT2860" s="11"/>
      <c r="AU2860" s="11"/>
      <c r="AV2860" s="11"/>
      <c r="AW2860" s="11"/>
      <c r="AX2860" s="11"/>
      <c r="AY2860" s="11"/>
      <c r="AZ2860" s="11"/>
      <c r="BA2860" s="11"/>
      <c r="BB2860" s="11"/>
      <c r="BC2860" s="11"/>
      <c r="BD2860" s="11"/>
      <c r="BE2860" s="11"/>
      <c r="BF2860" s="11"/>
      <c r="BG2860" s="11"/>
      <c r="BH2860" s="11"/>
      <c r="BI2860" s="11"/>
      <c r="BJ2860" s="11"/>
      <c r="BK2860" s="11"/>
      <c r="BL2860" s="11"/>
      <c r="BM2860" s="11"/>
      <c r="BN2860" s="11"/>
      <c r="BO2860" s="11"/>
      <c r="BP2860" s="11"/>
      <c r="BQ2860" s="11"/>
      <c r="BR2860" s="16" t="str">
        <v>0- Port Costs</v>
      </c>
      <c r="BV2860" s="16" t="str">
        <v>0- Port Value</v>
      </c>
      <c r="BW2860" s="11"/>
      <c r="BX2860" s="16" t="str">
        <v>0</v>
      </c>
    </row>
    <row r="2861" spans="8:76" hidden="1" outlineLevel="1" x14ac:dyDescent="0.3">
      <c r="H2861" s="16" t="str">
        <v>0 - BM Costs</v>
      </c>
      <c r="L2861" s="16" t="str">
        <v>0 - BM Port</v>
      </c>
      <c r="N2861" s="16" t="str">
        <v>0 - Port Assets</v>
      </c>
      <c r="O2861" s="11"/>
      <c r="P2861" s="11"/>
      <c r="Q2861" s="11"/>
      <c r="R2861" s="11"/>
      <c r="S2861" s="11"/>
      <c r="T2861" s="11"/>
      <c r="U2861" s="11"/>
      <c r="V2861" s="11"/>
      <c r="W2861" s="11"/>
      <c r="X2861" s="11"/>
      <c r="Y2861" s="11"/>
      <c r="Z2861" s="11"/>
      <c r="AA2861" s="11"/>
      <c r="AB2861" s="11"/>
      <c r="AC2861" s="11"/>
      <c r="AD2861" s="11"/>
      <c r="AE2861" s="11"/>
      <c r="AF2861" s="11"/>
      <c r="AG2861" s="11"/>
      <c r="AH2861" s="11"/>
      <c r="AI2861" s="11"/>
      <c r="AJ2861" s="11"/>
      <c r="AK2861" s="11"/>
      <c r="AL2861" s="11"/>
      <c r="AM2861" s="11"/>
      <c r="AN2861" s="11"/>
      <c r="AO2861" s="11"/>
      <c r="AP2861" s="11"/>
      <c r="AQ2861" s="11"/>
      <c r="AR2861" s="11"/>
      <c r="AS2861" s="11"/>
      <c r="AT2861" s="11"/>
      <c r="AU2861" s="11"/>
      <c r="AV2861" s="11"/>
      <c r="AW2861" s="11"/>
      <c r="AX2861" s="11"/>
      <c r="AY2861" s="11"/>
      <c r="AZ2861" s="11"/>
      <c r="BA2861" s="11"/>
      <c r="BB2861" s="11"/>
      <c r="BC2861" s="11"/>
      <c r="BD2861" s="11"/>
      <c r="BE2861" s="11"/>
      <c r="BF2861" s="11"/>
      <c r="BG2861" s="11"/>
      <c r="BH2861" s="11"/>
      <c r="BI2861" s="11"/>
      <c r="BJ2861" s="11"/>
      <c r="BK2861" s="11"/>
      <c r="BL2861" s="11"/>
      <c r="BM2861" s="11"/>
      <c r="BN2861" s="11"/>
      <c r="BO2861" s="11"/>
      <c r="BP2861" s="11"/>
      <c r="BQ2861" s="11"/>
      <c r="BR2861" s="16" t="str">
        <v>0- Port Costs</v>
      </c>
      <c r="BV2861" s="16" t="str">
        <v>0- Port Value</v>
      </c>
      <c r="BW2861" s="11"/>
      <c r="BX2861" s="16" t="str">
        <v>0</v>
      </c>
    </row>
    <row r="2862" spans="8:76" hidden="1" outlineLevel="1" x14ac:dyDescent="0.3">
      <c r="H2862" s="16" t="str">
        <v>0 - BM Costs</v>
      </c>
      <c r="L2862" s="16" t="str">
        <v>0 - BM Port</v>
      </c>
      <c r="N2862" s="16" t="str">
        <v>0 - Port Assets</v>
      </c>
      <c r="O2862" s="11"/>
      <c r="P2862" s="11"/>
      <c r="Q2862" s="11"/>
      <c r="R2862" s="11"/>
      <c r="S2862" s="11"/>
      <c r="T2862" s="11"/>
      <c r="U2862" s="11"/>
      <c r="V2862" s="11"/>
      <c r="W2862" s="11"/>
      <c r="X2862" s="11"/>
      <c r="Y2862" s="11"/>
      <c r="Z2862" s="11"/>
      <c r="AA2862" s="11"/>
      <c r="AB2862" s="11"/>
      <c r="AC2862" s="11"/>
      <c r="AD2862" s="11"/>
      <c r="AE2862" s="11"/>
      <c r="AF2862" s="11"/>
      <c r="AG2862" s="11"/>
      <c r="AH2862" s="11"/>
      <c r="AI2862" s="11"/>
      <c r="AJ2862" s="11"/>
      <c r="AK2862" s="11"/>
      <c r="AL2862" s="11"/>
      <c r="AM2862" s="11"/>
      <c r="AN2862" s="11"/>
      <c r="AO2862" s="11"/>
      <c r="AP2862" s="11"/>
      <c r="AQ2862" s="11"/>
      <c r="AR2862" s="11"/>
      <c r="AS2862" s="11"/>
      <c r="AT2862" s="11"/>
      <c r="AU2862" s="11"/>
      <c r="AV2862" s="11"/>
      <c r="AW2862" s="11"/>
      <c r="AX2862" s="11"/>
      <c r="AY2862" s="11"/>
      <c r="AZ2862" s="11"/>
      <c r="BA2862" s="11"/>
      <c r="BB2862" s="11"/>
      <c r="BC2862" s="11"/>
      <c r="BD2862" s="11"/>
      <c r="BE2862" s="11"/>
      <c r="BF2862" s="11"/>
      <c r="BG2862" s="11"/>
      <c r="BH2862" s="11"/>
      <c r="BI2862" s="11"/>
      <c r="BJ2862" s="11"/>
      <c r="BK2862" s="11"/>
      <c r="BL2862" s="11"/>
      <c r="BM2862" s="11"/>
      <c r="BN2862" s="11"/>
      <c r="BO2862" s="11"/>
      <c r="BP2862" s="11"/>
      <c r="BQ2862" s="11"/>
      <c r="BR2862" s="16" t="str">
        <v>0- Port Costs</v>
      </c>
      <c r="BV2862" s="16" t="str">
        <v>0- Port Value</v>
      </c>
      <c r="BW2862" s="11"/>
      <c r="BX2862" s="16" t="str">
        <v>0</v>
      </c>
    </row>
    <row r="2863" spans="8:76" hidden="1" outlineLevel="1" x14ac:dyDescent="0.3">
      <c r="H2863" s="16" t="str">
        <v>0 - BM Costs</v>
      </c>
      <c r="L2863" s="16" t="str">
        <v>0 - BM Port</v>
      </c>
      <c r="N2863" s="16" t="str">
        <v>0 - Port Assets</v>
      </c>
      <c r="O2863" s="11"/>
      <c r="P2863" s="11"/>
      <c r="Q2863" s="11"/>
      <c r="R2863" s="11"/>
      <c r="S2863" s="11"/>
      <c r="T2863" s="11"/>
      <c r="U2863" s="11"/>
      <c r="V2863" s="11"/>
      <c r="W2863" s="11"/>
      <c r="X2863" s="11"/>
      <c r="Y2863" s="11"/>
      <c r="Z2863" s="11"/>
      <c r="AA2863" s="11"/>
      <c r="AB2863" s="11"/>
      <c r="AC2863" s="11"/>
      <c r="AD2863" s="11"/>
      <c r="AE2863" s="11"/>
      <c r="AF2863" s="11"/>
      <c r="AG2863" s="11"/>
      <c r="AH2863" s="11"/>
      <c r="AI2863" s="11"/>
      <c r="AJ2863" s="11"/>
      <c r="AK2863" s="11"/>
      <c r="AL2863" s="11"/>
      <c r="AM2863" s="11"/>
      <c r="AN2863" s="11"/>
      <c r="AO2863" s="11"/>
      <c r="AP2863" s="11"/>
      <c r="AQ2863" s="11"/>
      <c r="AR2863" s="11"/>
      <c r="AS2863" s="11"/>
      <c r="AT2863" s="11"/>
      <c r="AU2863" s="11"/>
      <c r="AV2863" s="11"/>
      <c r="AW2863" s="11"/>
      <c r="AX2863" s="11"/>
      <c r="AY2863" s="11"/>
      <c r="AZ2863" s="11"/>
      <c r="BA2863" s="11"/>
      <c r="BB2863" s="11"/>
      <c r="BC2863" s="11"/>
      <c r="BD2863" s="11"/>
      <c r="BE2863" s="11"/>
      <c r="BF2863" s="11"/>
      <c r="BG2863" s="11"/>
      <c r="BH2863" s="11"/>
      <c r="BI2863" s="11"/>
      <c r="BJ2863" s="11"/>
      <c r="BK2863" s="11"/>
      <c r="BL2863" s="11"/>
      <c r="BM2863" s="11"/>
      <c r="BN2863" s="11"/>
      <c r="BO2863" s="11"/>
      <c r="BP2863" s="11"/>
      <c r="BQ2863" s="11"/>
      <c r="BR2863" s="16" t="str">
        <v>0- Port Costs</v>
      </c>
      <c r="BV2863" s="16" t="str">
        <v>0- Port Value</v>
      </c>
      <c r="BW2863" s="11"/>
      <c r="BX2863" s="16" t="str">
        <v>0</v>
      </c>
    </row>
    <row r="2864" spans="8:76" hidden="1" outlineLevel="1" x14ac:dyDescent="0.3">
      <c r="H2864" s="16" t="str">
        <v>0 - BM Costs</v>
      </c>
      <c r="L2864" s="16" t="str">
        <v>0 - BM Port</v>
      </c>
      <c r="N2864" s="16" t="str">
        <v>0 - Port Assets</v>
      </c>
      <c r="O2864" s="11"/>
      <c r="P2864" s="11"/>
      <c r="Q2864" s="11"/>
      <c r="R2864" s="11"/>
      <c r="S2864" s="11"/>
      <c r="T2864" s="11"/>
      <c r="U2864" s="11"/>
      <c r="V2864" s="11"/>
      <c r="W2864" s="11"/>
      <c r="X2864" s="11"/>
      <c r="Y2864" s="11"/>
      <c r="Z2864" s="11"/>
      <c r="AA2864" s="11"/>
      <c r="AB2864" s="11"/>
      <c r="AC2864" s="11"/>
      <c r="AD2864" s="11"/>
      <c r="AE2864" s="11"/>
      <c r="AF2864" s="11"/>
      <c r="AG2864" s="11"/>
      <c r="AH2864" s="11"/>
      <c r="AI2864" s="11"/>
      <c r="AJ2864" s="11"/>
      <c r="AK2864" s="11"/>
      <c r="AL2864" s="11"/>
      <c r="AM2864" s="11"/>
      <c r="AN2864" s="11"/>
      <c r="AO2864" s="11"/>
      <c r="AP2864" s="11"/>
      <c r="AQ2864" s="11"/>
      <c r="AR2864" s="11"/>
      <c r="AS2864" s="11"/>
      <c r="AT2864" s="11"/>
      <c r="AU2864" s="11"/>
      <c r="AV2864" s="11"/>
      <c r="AW2864" s="11"/>
      <c r="AX2864" s="11"/>
      <c r="AY2864" s="11"/>
      <c r="AZ2864" s="11"/>
      <c r="BA2864" s="11"/>
      <c r="BB2864" s="11"/>
      <c r="BC2864" s="11"/>
      <c r="BD2864" s="11"/>
      <c r="BE2864" s="11"/>
      <c r="BF2864" s="11"/>
      <c r="BG2864" s="11"/>
      <c r="BH2864" s="11"/>
      <c r="BI2864" s="11"/>
      <c r="BJ2864" s="11"/>
      <c r="BK2864" s="11"/>
      <c r="BL2864" s="11"/>
      <c r="BM2864" s="11"/>
      <c r="BN2864" s="11"/>
      <c r="BO2864" s="11"/>
      <c r="BP2864" s="11"/>
      <c r="BQ2864" s="11"/>
      <c r="BR2864" s="16" t="str">
        <v>0- Port Costs</v>
      </c>
      <c r="BV2864" s="16" t="str">
        <v>0- Port Value</v>
      </c>
      <c r="BW2864" s="11"/>
      <c r="BX2864" s="16" t="str">
        <v>0</v>
      </c>
    </row>
    <row r="2865" spans="8:76" hidden="1" outlineLevel="1" x14ac:dyDescent="0.3">
      <c r="H2865" s="16" t="str">
        <v>0 - BM Costs</v>
      </c>
      <c r="L2865" s="16" t="str">
        <v>0 - BM Port</v>
      </c>
      <c r="N2865" s="16" t="str">
        <v>0 - Port Assets</v>
      </c>
      <c r="O2865" s="11"/>
      <c r="P2865" s="11"/>
      <c r="Q2865" s="11"/>
      <c r="R2865" s="11"/>
      <c r="S2865" s="11"/>
      <c r="T2865" s="11"/>
      <c r="U2865" s="11"/>
      <c r="V2865" s="11"/>
      <c r="W2865" s="11"/>
      <c r="X2865" s="11"/>
      <c r="Y2865" s="11"/>
      <c r="Z2865" s="11"/>
      <c r="AA2865" s="11"/>
      <c r="AB2865" s="11"/>
      <c r="AC2865" s="11"/>
      <c r="AD2865" s="11"/>
      <c r="AE2865" s="11"/>
      <c r="AF2865" s="11"/>
      <c r="AG2865" s="11"/>
      <c r="AH2865" s="11"/>
      <c r="AI2865" s="11"/>
      <c r="AJ2865" s="11"/>
      <c r="AK2865" s="11"/>
      <c r="AL2865" s="11"/>
      <c r="AM2865" s="11"/>
      <c r="AN2865" s="11"/>
      <c r="AO2865" s="11"/>
      <c r="AP2865" s="11"/>
      <c r="AQ2865" s="11"/>
      <c r="AR2865" s="11"/>
      <c r="AS2865" s="11"/>
      <c r="AT2865" s="11"/>
      <c r="AU2865" s="11"/>
      <c r="AV2865" s="11"/>
      <c r="AW2865" s="11"/>
      <c r="AX2865" s="11"/>
      <c r="AY2865" s="11"/>
      <c r="AZ2865" s="11"/>
      <c r="BA2865" s="11"/>
      <c r="BB2865" s="11"/>
      <c r="BC2865" s="11"/>
      <c r="BD2865" s="11"/>
      <c r="BE2865" s="11"/>
      <c r="BF2865" s="11"/>
      <c r="BG2865" s="11"/>
      <c r="BH2865" s="11"/>
      <c r="BI2865" s="11"/>
      <c r="BJ2865" s="11"/>
      <c r="BK2865" s="11"/>
      <c r="BL2865" s="11"/>
      <c r="BM2865" s="11"/>
      <c r="BN2865" s="11"/>
      <c r="BO2865" s="11"/>
      <c r="BP2865" s="11"/>
      <c r="BQ2865" s="11"/>
      <c r="BR2865" s="16" t="str">
        <v>0- Port Costs</v>
      </c>
      <c r="BV2865" s="16" t="str">
        <v>0- Port Value</v>
      </c>
      <c r="BW2865" s="11"/>
      <c r="BX2865" s="16" t="str">
        <v>0</v>
      </c>
    </row>
    <row r="2866" spans="8:76" hidden="1" outlineLevel="1" x14ac:dyDescent="0.3">
      <c r="H2866" s="16" t="str">
        <v>0 - BM Costs</v>
      </c>
      <c r="L2866" s="16" t="str">
        <v>0 - BM Port</v>
      </c>
      <c r="N2866" s="16" t="str">
        <v>0 - Port Assets</v>
      </c>
      <c r="O2866" s="11"/>
      <c r="P2866" s="11"/>
      <c r="Q2866" s="11"/>
      <c r="R2866" s="11"/>
      <c r="S2866" s="11"/>
      <c r="T2866" s="11"/>
      <c r="U2866" s="11"/>
      <c r="V2866" s="11"/>
      <c r="W2866" s="11"/>
      <c r="X2866" s="11"/>
      <c r="Y2866" s="11"/>
      <c r="Z2866" s="11"/>
      <c r="AA2866" s="11"/>
      <c r="AB2866" s="11"/>
      <c r="AC2866" s="11"/>
      <c r="AD2866" s="11"/>
      <c r="AE2866" s="11"/>
      <c r="AF2866" s="11"/>
      <c r="AG2866" s="11"/>
      <c r="AH2866" s="11"/>
      <c r="AI2866" s="11"/>
      <c r="AJ2866" s="11"/>
      <c r="AK2866" s="11"/>
      <c r="AL2866" s="11"/>
      <c r="AM2866" s="11"/>
      <c r="AN2866" s="11"/>
      <c r="AO2866" s="11"/>
      <c r="AP2866" s="11"/>
      <c r="AQ2866" s="11"/>
      <c r="AR2866" s="11"/>
      <c r="AS2866" s="11"/>
      <c r="AT2866" s="11"/>
      <c r="AU2866" s="11"/>
      <c r="AV2866" s="11"/>
      <c r="AW2866" s="11"/>
      <c r="AX2866" s="11"/>
      <c r="AY2866" s="11"/>
      <c r="AZ2866" s="11"/>
      <c r="BA2866" s="11"/>
      <c r="BB2866" s="11"/>
      <c r="BC2866" s="11"/>
      <c r="BD2866" s="11"/>
      <c r="BE2866" s="11"/>
      <c r="BF2866" s="11"/>
      <c r="BG2866" s="11"/>
      <c r="BH2866" s="11"/>
      <c r="BI2866" s="11"/>
      <c r="BJ2866" s="11"/>
      <c r="BK2866" s="11"/>
      <c r="BL2866" s="11"/>
      <c r="BM2866" s="11"/>
      <c r="BN2866" s="11"/>
      <c r="BO2866" s="11"/>
      <c r="BP2866" s="11"/>
      <c r="BQ2866" s="11"/>
      <c r="BR2866" s="16" t="str">
        <v>0- Port Costs</v>
      </c>
      <c r="BV2866" s="16" t="str">
        <v>0- Port Value</v>
      </c>
      <c r="BW2866" s="11"/>
      <c r="BX2866" s="16" t="str">
        <v>0</v>
      </c>
    </row>
    <row r="2867" spans="8:76" hidden="1" outlineLevel="1" x14ac:dyDescent="0.3">
      <c r="H2867" s="16" t="str">
        <v>0 - BM Costs</v>
      </c>
      <c r="L2867" s="16" t="str">
        <v>0 - BM Port</v>
      </c>
      <c r="N2867" s="16" t="str">
        <v>0 - Port Assets</v>
      </c>
      <c r="O2867" s="11"/>
      <c r="P2867" s="11"/>
      <c r="Q2867" s="11"/>
      <c r="R2867" s="11"/>
      <c r="S2867" s="11"/>
      <c r="T2867" s="11"/>
      <c r="U2867" s="11"/>
      <c r="V2867" s="11"/>
      <c r="W2867" s="11"/>
      <c r="X2867" s="11"/>
      <c r="Y2867" s="11"/>
      <c r="Z2867" s="11"/>
      <c r="AA2867" s="11"/>
      <c r="AB2867" s="11"/>
      <c r="AC2867" s="11"/>
      <c r="AD2867" s="11"/>
      <c r="AE2867" s="11"/>
      <c r="AF2867" s="11"/>
      <c r="AG2867" s="11"/>
      <c r="AH2867" s="11"/>
      <c r="AI2867" s="11"/>
      <c r="AJ2867" s="11"/>
      <c r="AK2867" s="11"/>
      <c r="AL2867" s="11"/>
      <c r="AM2867" s="11"/>
      <c r="AN2867" s="11"/>
      <c r="AO2867" s="11"/>
      <c r="AP2867" s="11"/>
      <c r="AQ2867" s="11"/>
      <c r="AR2867" s="11"/>
      <c r="AS2867" s="11"/>
      <c r="AT2867" s="11"/>
      <c r="AU2867" s="11"/>
      <c r="AV2867" s="11"/>
      <c r="AW2867" s="11"/>
      <c r="AX2867" s="11"/>
      <c r="AY2867" s="11"/>
      <c r="AZ2867" s="11"/>
      <c r="BA2867" s="11"/>
      <c r="BB2867" s="11"/>
      <c r="BC2867" s="11"/>
      <c r="BD2867" s="11"/>
      <c r="BE2867" s="11"/>
      <c r="BF2867" s="11"/>
      <c r="BG2867" s="11"/>
      <c r="BH2867" s="11"/>
      <c r="BI2867" s="11"/>
      <c r="BJ2867" s="11"/>
      <c r="BK2867" s="11"/>
      <c r="BL2867" s="11"/>
      <c r="BM2867" s="11"/>
      <c r="BN2867" s="11"/>
      <c r="BO2867" s="11"/>
      <c r="BP2867" s="11"/>
      <c r="BQ2867" s="11"/>
      <c r="BR2867" s="16" t="str">
        <v>0- Port Costs</v>
      </c>
      <c r="BV2867" s="16" t="str">
        <v>0- Port Value</v>
      </c>
      <c r="BW2867" s="11"/>
      <c r="BX2867" s="16" t="str">
        <v>0</v>
      </c>
    </row>
    <row r="2868" spans="8:76" hidden="1" outlineLevel="1" x14ac:dyDescent="0.3">
      <c r="H2868" s="16" t="str">
        <v>0 - BM Costs</v>
      </c>
      <c r="L2868" s="16" t="str">
        <v>0 - BM Port</v>
      </c>
      <c r="N2868" s="16" t="str">
        <v>0 - Port Assets</v>
      </c>
      <c r="O2868" s="11"/>
      <c r="P2868" s="11"/>
      <c r="Q2868" s="11"/>
      <c r="R2868" s="11"/>
      <c r="S2868" s="11"/>
      <c r="T2868" s="11"/>
      <c r="U2868" s="11"/>
      <c r="V2868" s="11"/>
      <c r="W2868" s="11"/>
      <c r="X2868" s="11"/>
      <c r="Y2868" s="11"/>
      <c r="Z2868" s="11"/>
      <c r="AA2868" s="11"/>
      <c r="AB2868" s="11"/>
      <c r="AC2868" s="11"/>
      <c r="AD2868" s="11"/>
      <c r="AE2868" s="11"/>
      <c r="AF2868" s="11"/>
      <c r="AG2868" s="11"/>
      <c r="AH2868" s="11"/>
      <c r="AI2868" s="11"/>
      <c r="AJ2868" s="11"/>
      <c r="AK2868" s="11"/>
      <c r="AL2868" s="11"/>
      <c r="AM2868" s="11"/>
      <c r="AN2868" s="11"/>
      <c r="AO2868" s="11"/>
      <c r="AP2868" s="11"/>
      <c r="AQ2868" s="11"/>
      <c r="AR2868" s="11"/>
      <c r="AS2868" s="11"/>
      <c r="AT2868" s="11"/>
      <c r="AU2868" s="11"/>
      <c r="AV2868" s="11"/>
      <c r="AW2868" s="11"/>
      <c r="AX2868" s="11"/>
      <c r="AY2868" s="11"/>
      <c r="AZ2868" s="11"/>
      <c r="BA2868" s="11"/>
      <c r="BB2868" s="11"/>
      <c r="BC2868" s="11"/>
      <c r="BD2868" s="11"/>
      <c r="BE2868" s="11"/>
      <c r="BF2868" s="11"/>
      <c r="BG2868" s="11"/>
      <c r="BH2868" s="11"/>
      <c r="BI2868" s="11"/>
      <c r="BJ2868" s="11"/>
      <c r="BK2868" s="11"/>
      <c r="BL2868" s="11"/>
      <c r="BM2868" s="11"/>
      <c r="BN2868" s="11"/>
      <c r="BO2868" s="11"/>
      <c r="BP2868" s="11"/>
      <c r="BQ2868" s="11"/>
      <c r="BR2868" s="16" t="str">
        <v>0- Port Costs</v>
      </c>
      <c r="BV2868" s="16" t="str">
        <v>0- Port Value</v>
      </c>
      <c r="BW2868" s="11"/>
      <c r="BX2868" s="16" t="str">
        <v>0</v>
      </c>
    </row>
    <row r="2869" spans="8:76" hidden="1" outlineLevel="1" x14ac:dyDescent="0.3">
      <c r="H2869" s="16" t="str">
        <v>0 - BM Costs</v>
      </c>
      <c r="L2869" s="16" t="str">
        <v>0 - BM Port</v>
      </c>
      <c r="N2869" s="16" t="str">
        <v>0 - Port Assets</v>
      </c>
      <c r="O2869" s="11"/>
      <c r="P2869" s="11"/>
      <c r="Q2869" s="11"/>
      <c r="R2869" s="11"/>
      <c r="S2869" s="11"/>
      <c r="T2869" s="11"/>
      <c r="U2869" s="11"/>
      <c r="V2869" s="11"/>
      <c r="W2869" s="11"/>
      <c r="X2869" s="11"/>
      <c r="Y2869" s="11"/>
      <c r="Z2869" s="11"/>
      <c r="AA2869" s="11"/>
      <c r="AB2869" s="11"/>
      <c r="AC2869" s="11"/>
      <c r="AD2869" s="11"/>
      <c r="AE2869" s="11"/>
      <c r="AF2869" s="11"/>
      <c r="AG2869" s="11"/>
      <c r="AH2869" s="11"/>
      <c r="AI2869" s="11"/>
      <c r="AJ2869" s="11"/>
      <c r="AK2869" s="11"/>
      <c r="AL2869" s="11"/>
      <c r="AM2869" s="11"/>
      <c r="AN2869" s="11"/>
      <c r="AO2869" s="11"/>
      <c r="AP2869" s="11"/>
      <c r="AQ2869" s="11"/>
      <c r="AR2869" s="11"/>
      <c r="AS2869" s="11"/>
      <c r="AT2869" s="11"/>
      <c r="AU2869" s="11"/>
      <c r="AV2869" s="11"/>
      <c r="AW2869" s="11"/>
      <c r="AX2869" s="11"/>
      <c r="AY2869" s="11"/>
      <c r="AZ2869" s="11"/>
      <c r="BA2869" s="11"/>
      <c r="BB2869" s="11"/>
      <c r="BC2869" s="11"/>
      <c r="BD2869" s="11"/>
      <c r="BE2869" s="11"/>
      <c r="BF2869" s="11"/>
      <c r="BG2869" s="11"/>
      <c r="BH2869" s="11"/>
      <c r="BI2869" s="11"/>
      <c r="BJ2869" s="11"/>
      <c r="BK2869" s="11"/>
      <c r="BL2869" s="11"/>
      <c r="BM2869" s="11"/>
      <c r="BN2869" s="11"/>
      <c r="BO2869" s="11"/>
      <c r="BP2869" s="11"/>
      <c r="BQ2869" s="11"/>
      <c r="BR2869" s="16" t="str">
        <v>0- Port Costs</v>
      </c>
      <c r="BV2869" s="16" t="str">
        <v>0- Port Value</v>
      </c>
      <c r="BW2869" s="11"/>
      <c r="BX2869" s="16" t="str">
        <v>0</v>
      </c>
    </row>
    <row r="2870" spans="8:76" hidden="1" outlineLevel="1" x14ac:dyDescent="0.3">
      <c r="H2870" s="16" t="str">
        <v>0 - BM Costs</v>
      </c>
      <c r="L2870" s="16" t="str">
        <v>0 - BM Port</v>
      </c>
      <c r="N2870" s="16" t="str">
        <v>0 - Port Assets</v>
      </c>
      <c r="O2870" s="11"/>
      <c r="P2870" s="11"/>
      <c r="Q2870" s="11"/>
      <c r="R2870" s="11"/>
      <c r="S2870" s="11"/>
      <c r="T2870" s="11"/>
      <c r="U2870" s="11"/>
      <c r="V2870" s="11"/>
      <c r="W2870" s="11"/>
      <c r="X2870" s="11"/>
      <c r="Y2870" s="11"/>
      <c r="Z2870" s="11"/>
      <c r="AA2870" s="11"/>
      <c r="AB2870" s="11"/>
      <c r="AC2870" s="11"/>
      <c r="AD2870" s="11"/>
      <c r="AE2870" s="11"/>
      <c r="AF2870" s="11"/>
      <c r="AG2870" s="11"/>
      <c r="AH2870" s="11"/>
      <c r="AI2870" s="11"/>
      <c r="AJ2870" s="11"/>
      <c r="AK2870" s="11"/>
      <c r="AL2870" s="11"/>
      <c r="AM2870" s="11"/>
      <c r="AN2870" s="11"/>
      <c r="AO2870" s="11"/>
      <c r="AP2870" s="11"/>
      <c r="AQ2870" s="11"/>
      <c r="AR2870" s="11"/>
      <c r="AS2870" s="11"/>
      <c r="AT2870" s="11"/>
      <c r="AU2870" s="11"/>
      <c r="AV2870" s="11"/>
      <c r="AW2870" s="11"/>
      <c r="AX2870" s="11"/>
      <c r="AY2870" s="11"/>
      <c r="AZ2870" s="11"/>
      <c r="BA2870" s="11"/>
      <c r="BB2870" s="11"/>
      <c r="BC2870" s="11"/>
      <c r="BD2870" s="11"/>
      <c r="BE2870" s="11"/>
      <c r="BF2870" s="11"/>
      <c r="BG2870" s="11"/>
      <c r="BH2870" s="11"/>
      <c r="BI2870" s="11"/>
      <c r="BJ2870" s="11"/>
      <c r="BK2870" s="11"/>
      <c r="BL2870" s="11"/>
      <c r="BM2870" s="11"/>
      <c r="BN2870" s="11"/>
      <c r="BO2870" s="11"/>
      <c r="BP2870" s="11"/>
      <c r="BQ2870" s="11"/>
      <c r="BR2870" s="16" t="str">
        <v>0- Port Costs</v>
      </c>
      <c r="BV2870" s="16" t="str">
        <v>0- Port Value</v>
      </c>
      <c r="BW2870" s="11"/>
      <c r="BX2870" s="16" t="str">
        <v>0</v>
      </c>
    </row>
    <row r="2871" spans="8:76" hidden="1" outlineLevel="1" x14ac:dyDescent="0.3">
      <c r="H2871" s="16" t="str">
        <v>0 - BM Costs</v>
      </c>
      <c r="L2871" s="16" t="str">
        <v>0 - BM Port</v>
      </c>
      <c r="N2871" s="16" t="str">
        <v>0 - Port Assets</v>
      </c>
      <c r="O2871" s="11"/>
      <c r="P2871" s="11"/>
      <c r="Q2871" s="11"/>
      <c r="R2871" s="11"/>
      <c r="S2871" s="11"/>
      <c r="T2871" s="11"/>
      <c r="U2871" s="11"/>
      <c r="V2871" s="11"/>
      <c r="W2871" s="11"/>
      <c r="X2871" s="11"/>
      <c r="Y2871" s="11"/>
      <c r="Z2871" s="11"/>
      <c r="AA2871" s="11"/>
      <c r="AB2871" s="11"/>
      <c r="AC2871" s="11"/>
      <c r="AD2871" s="11"/>
      <c r="AE2871" s="11"/>
      <c r="AF2871" s="11"/>
      <c r="AG2871" s="11"/>
      <c r="AH2871" s="11"/>
      <c r="AI2871" s="11"/>
      <c r="AJ2871" s="11"/>
      <c r="AK2871" s="11"/>
      <c r="AL2871" s="11"/>
      <c r="AM2871" s="11"/>
      <c r="AN2871" s="11"/>
      <c r="AO2871" s="11"/>
      <c r="AP2871" s="11"/>
      <c r="AQ2871" s="11"/>
      <c r="AR2871" s="11"/>
      <c r="AS2871" s="11"/>
      <c r="AT2871" s="11"/>
      <c r="AU2871" s="11"/>
      <c r="AV2871" s="11"/>
      <c r="AW2871" s="11"/>
      <c r="AX2871" s="11"/>
      <c r="AY2871" s="11"/>
      <c r="AZ2871" s="11"/>
      <c r="BA2871" s="11"/>
      <c r="BB2871" s="11"/>
      <c r="BC2871" s="11"/>
      <c r="BD2871" s="11"/>
      <c r="BE2871" s="11"/>
      <c r="BF2871" s="11"/>
      <c r="BG2871" s="11"/>
      <c r="BH2871" s="11"/>
      <c r="BI2871" s="11"/>
      <c r="BJ2871" s="11"/>
      <c r="BK2871" s="11"/>
      <c r="BL2871" s="11"/>
      <c r="BM2871" s="11"/>
      <c r="BN2871" s="11"/>
      <c r="BO2871" s="11"/>
      <c r="BP2871" s="11"/>
      <c r="BQ2871" s="11"/>
      <c r="BR2871" s="16" t="str">
        <v>0- Port Costs</v>
      </c>
      <c r="BV2871" s="16" t="str">
        <v>0- Port Value</v>
      </c>
      <c r="BW2871" s="11"/>
      <c r="BX2871" s="16" t="str">
        <v>0</v>
      </c>
    </row>
    <row r="2872" spans="8:76" hidden="1" outlineLevel="1" x14ac:dyDescent="0.3">
      <c r="H2872" s="16" t="str">
        <v>0 - BM Costs</v>
      </c>
      <c r="L2872" s="16" t="str">
        <v>0 - BM Port</v>
      </c>
      <c r="N2872" s="16" t="str">
        <v>0 - Port Assets</v>
      </c>
      <c r="O2872" s="11"/>
      <c r="P2872" s="11"/>
      <c r="Q2872" s="11"/>
      <c r="R2872" s="11"/>
      <c r="S2872" s="11"/>
      <c r="T2872" s="11"/>
      <c r="U2872" s="11"/>
      <c r="V2872" s="11"/>
      <c r="W2872" s="11"/>
      <c r="X2872" s="11"/>
      <c r="Y2872" s="11"/>
      <c r="Z2872" s="11"/>
      <c r="AA2872" s="11"/>
      <c r="AB2872" s="11"/>
      <c r="AC2872" s="11"/>
      <c r="AD2872" s="11"/>
      <c r="AE2872" s="11"/>
      <c r="AF2872" s="11"/>
      <c r="AG2872" s="11"/>
      <c r="AH2872" s="11"/>
      <c r="AI2872" s="11"/>
      <c r="AJ2872" s="11"/>
      <c r="AK2872" s="11"/>
      <c r="AL2872" s="11"/>
      <c r="AM2872" s="11"/>
      <c r="AN2872" s="11"/>
      <c r="AO2872" s="11"/>
      <c r="AP2872" s="11"/>
      <c r="AQ2872" s="11"/>
      <c r="AR2872" s="11"/>
      <c r="AS2872" s="11"/>
      <c r="AT2872" s="11"/>
      <c r="AU2872" s="11"/>
      <c r="AV2872" s="11"/>
      <c r="AW2872" s="11"/>
      <c r="AX2872" s="11"/>
      <c r="AY2872" s="11"/>
      <c r="AZ2872" s="11"/>
      <c r="BA2872" s="11"/>
      <c r="BB2872" s="11"/>
      <c r="BC2872" s="11"/>
      <c r="BD2872" s="11"/>
      <c r="BE2872" s="11"/>
      <c r="BF2872" s="11"/>
      <c r="BG2872" s="11"/>
      <c r="BH2872" s="11"/>
      <c r="BI2872" s="11"/>
      <c r="BJ2872" s="11"/>
      <c r="BK2872" s="11"/>
      <c r="BL2872" s="11"/>
      <c r="BM2872" s="11"/>
      <c r="BN2872" s="11"/>
      <c r="BO2872" s="11"/>
      <c r="BP2872" s="11"/>
      <c r="BQ2872" s="11"/>
      <c r="BR2872" s="16" t="str">
        <v>0- Port Costs</v>
      </c>
      <c r="BV2872" s="16" t="str">
        <v>0- Port Value</v>
      </c>
      <c r="BW2872" s="11"/>
      <c r="BX2872" s="16" t="str">
        <v>0</v>
      </c>
    </row>
    <row r="2873" spans="8:76" hidden="1" outlineLevel="1" x14ac:dyDescent="0.3">
      <c r="H2873" s="16" t="str">
        <v>0 - BM Costs</v>
      </c>
      <c r="L2873" s="16" t="str">
        <v>0 - BM Port</v>
      </c>
      <c r="N2873" s="16" t="str">
        <v>0 - Port Assets</v>
      </c>
      <c r="O2873" s="11"/>
      <c r="P2873" s="11"/>
      <c r="Q2873" s="11"/>
      <c r="R2873" s="11"/>
      <c r="S2873" s="11"/>
      <c r="T2873" s="11"/>
      <c r="U2873" s="11"/>
      <c r="V2873" s="11"/>
      <c r="W2873" s="11"/>
      <c r="X2873" s="11"/>
      <c r="Y2873" s="11"/>
      <c r="Z2873" s="11"/>
      <c r="AA2873" s="11"/>
      <c r="AB2873" s="11"/>
      <c r="AC2873" s="11"/>
      <c r="AD2873" s="11"/>
      <c r="AE2873" s="11"/>
      <c r="AF2873" s="11"/>
      <c r="AG2873" s="11"/>
      <c r="AH2873" s="11"/>
      <c r="AI2873" s="11"/>
      <c r="AJ2873" s="11"/>
      <c r="AK2873" s="11"/>
      <c r="AL2873" s="11"/>
      <c r="AM2873" s="11"/>
      <c r="AN2873" s="11"/>
      <c r="AO2873" s="11"/>
      <c r="AP2873" s="11"/>
      <c r="AQ2873" s="11"/>
      <c r="AR2873" s="11"/>
      <c r="AS2873" s="11"/>
      <c r="AT2873" s="11"/>
      <c r="AU2873" s="11"/>
      <c r="AV2873" s="11"/>
      <c r="AW2873" s="11"/>
      <c r="AX2873" s="11"/>
      <c r="AY2873" s="11"/>
      <c r="AZ2873" s="11"/>
      <c r="BA2873" s="11"/>
      <c r="BB2873" s="11"/>
      <c r="BC2873" s="11"/>
      <c r="BD2873" s="11"/>
      <c r="BE2873" s="11"/>
      <c r="BF2873" s="11"/>
      <c r="BG2873" s="11"/>
      <c r="BH2873" s="11"/>
      <c r="BI2873" s="11"/>
      <c r="BJ2873" s="11"/>
      <c r="BK2873" s="11"/>
      <c r="BL2873" s="11"/>
      <c r="BM2873" s="11"/>
      <c r="BN2873" s="11"/>
      <c r="BO2873" s="11"/>
      <c r="BP2873" s="11"/>
      <c r="BQ2873" s="11"/>
      <c r="BR2873" s="16" t="str">
        <v>0- Port Costs</v>
      </c>
      <c r="BV2873" s="16" t="str">
        <v>0- Port Value</v>
      </c>
      <c r="BW2873" s="11"/>
      <c r="BX2873" s="16" t="str">
        <v>0</v>
      </c>
    </row>
    <row r="2874" spans="8:76" hidden="1" outlineLevel="1" x14ac:dyDescent="0.3">
      <c r="H2874" s="16" t="str">
        <v>0 - BM Costs</v>
      </c>
      <c r="L2874" s="16" t="str">
        <v>0 - BM Port</v>
      </c>
      <c r="N2874" s="16" t="str">
        <v>0 - Port Assets</v>
      </c>
      <c r="O2874" s="11"/>
      <c r="P2874" s="11"/>
      <c r="Q2874" s="11"/>
      <c r="R2874" s="11"/>
      <c r="S2874" s="11"/>
      <c r="T2874" s="11"/>
      <c r="U2874" s="11"/>
      <c r="V2874" s="11"/>
      <c r="W2874" s="11"/>
      <c r="X2874" s="11"/>
      <c r="Y2874" s="11"/>
      <c r="Z2874" s="11"/>
      <c r="AA2874" s="11"/>
      <c r="AB2874" s="11"/>
      <c r="AC2874" s="11"/>
      <c r="AD2874" s="11"/>
      <c r="AE2874" s="11"/>
      <c r="AF2874" s="11"/>
      <c r="AG2874" s="11"/>
      <c r="AH2874" s="11"/>
      <c r="AI2874" s="11"/>
      <c r="AJ2874" s="11"/>
      <c r="AK2874" s="11"/>
      <c r="AL2874" s="11"/>
      <c r="AM2874" s="11"/>
      <c r="AN2874" s="11"/>
      <c r="AO2874" s="11"/>
      <c r="AP2874" s="11"/>
      <c r="AQ2874" s="11"/>
      <c r="AR2874" s="11"/>
      <c r="AS2874" s="11"/>
      <c r="AT2874" s="11"/>
      <c r="AU2874" s="11"/>
      <c r="AV2874" s="11"/>
      <c r="AW2874" s="11"/>
      <c r="AX2874" s="11"/>
      <c r="AY2874" s="11"/>
      <c r="AZ2874" s="11"/>
      <c r="BA2874" s="11"/>
      <c r="BB2874" s="11"/>
      <c r="BC2874" s="11"/>
      <c r="BD2874" s="11"/>
      <c r="BE2874" s="11"/>
      <c r="BF2874" s="11"/>
      <c r="BG2874" s="11"/>
      <c r="BH2874" s="11"/>
      <c r="BI2874" s="11"/>
      <c r="BJ2874" s="11"/>
      <c r="BK2874" s="11"/>
      <c r="BL2874" s="11"/>
      <c r="BM2874" s="11"/>
      <c r="BN2874" s="11"/>
      <c r="BO2874" s="11"/>
      <c r="BP2874" s="11"/>
      <c r="BQ2874" s="11"/>
      <c r="BR2874" s="16" t="str">
        <v>0- Port Costs</v>
      </c>
      <c r="BV2874" s="16" t="str">
        <v>0- Port Value</v>
      </c>
      <c r="BW2874" s="11"/>
      <c r="BX2874" s="16" t="str">
        <v>0</v>
      </c>
    </row>
    <row r="2875" spans="8:76" hidden="1" outlineLevel="1" x14ac:dyDescent="0.3">
      <c r="H2875" s="16" t="str">
        <v>0 - BM Costs</v>
      </c>
      <c r="L2875" s="16" t="str">
        <v>0 - BM Port</v>
      </c>
      <c r="N2875" s="16" t="str">
        <v>0 - Port Assets</v>
      </c>
      <c r="O2875" s="11"/>
      <c r="P2875" s="11"/>
      <c r="Q2875" s="11"/>
      <c r="R2875" s="11"/>
      <c r="S2875" s="11"/>
      <c r="T2875" s="11"/>
      <c r="U2875" s="11"/>
      <c r="V2875" s="11"/>
      <c r="W2875" s="11"/>
      <c r="X2875" s="11"/>
      <c r="Y2875" s="11"/>
      <c r="Z2875" s="11"/>
      <c r="AA2875" s="11"/>
      <c r="AB2875" s="11"/>
      <c r="AC2875" s="11"/>
      <c r="AD2875" s="11"/>
      <c r="AE2875" s="11"/>
      <c r="AF2875" s="11"/>
      <c r="AG2875" s="11"/>
      <c r="AH2875" s="11"/>
      <c r="AI2875" s="11"/>
      <c r="AJ2875" s="11"/>
      <c r="AK2875" s="11"/>
      <c r="AL2875" s="11"/>
      <c r="AM2875" s="11"/>
      <c r="AN2875" s="11"/>
      <c r="AO2875" s="11"/>
      <c r="AP2875" s="11"/>
      <c r="AQ2875" s="11"/>
      <c r="AR2875" s="11"/>
      <c r="AS2875" s="11"/>
      <c r="AT2875" s="11"/>
      <c r="AU2875" s="11"/>
      <c r="AV2875" s="11"/>
      <c r="AW2875" s="11"/>
      <c r="AX2875" s="11"/>
      <c r="AY2875" s="11"/>
      <c r="AZ2875" s="11"/>
      <c r="BA2875" s="11"/>
      <c r="BB2875" s="11"/>
      <c r="BC2875" s="11"/>
      <c r="BD2875" s="11"/>
      <c r="BE2875" s="11"/>
      <c r="BF2875" s="11"/>
      <c r="BG2875" s="11"/>
      <c r="BH2875" s="11"/>
      <c r="BI2875" s="11"/>
      <c r="BJ2875" s="11"/>
      <c r="BK2875" s="11"/>
      <c r="BL2875" s="11"/>
      <c r="BM2875" s="11"/>
      <c r="BN2875" s="11"/>
      <c r="BO2875" s="11"/>
      <c r="BP2875" s="11"/>
      <c r="BQ2875" s="11"/>
      <c r="BR2875" s="16" t="str">
        <v>0- Port Costs</v>
      </c>
      <c r="BV2875" s="16" t="str">
        <v>0- Port Value</v>
      </c>
      <c r="BW2875" s="11"/>
      <c r="BX2875" s="16" t="str">
        <v>0</v>
      </c>
    </row>
    <row r="2876" spans="8:76" hidden="1" outlineLevel="1" x14ac:dyDescent="0.3">
      <c r="H2876" s="16" t="str">
        <v>0 - BM Costs</v>
      </c>
      <c r="L2876" s="16" t="str">
        <v>0 - BM Port</v>
      </c>
      <c r="N2876" s="16" t="str">
        <v>0 - Port Assets</v>
      </c>
      <c r="O2876" s="11"/>
      <c r="P2876" s="11"/>
      <c r="Q2876" s="11"/>
      <c r="R2876" s="11"/>
      <c r="S2876" s="11"/>
      <c r="T2876" s="11"/>
      <c r="U2876" s="11"/>
      <c r="V2876" s="11"/>
      <c r="W2876" s="11"/>
      <c r="X2876" s="11"/>
      <c r="Y2876" s="11"/>
      <c r="Z2876" s="11"/>
      <c r="AA2876" s="11"/>
      <c r="AB2876" s="11"/>
      <c r="AC2876" s="11"/>
      <c r="AD2876" s="11"/>
      <c r="AE2876" s="11"/>
      <c r="AF2876" s="11"/>
      <c r="AG2876" s="11"/>
      <c r="AH2876" s="11"/>
      <c r="AI2876" s="11"/>
      <c r="AJ2876" s="11"/>
      <c r="AK2876" s="11"/>
      <c r="AL2876" s="11"/>
      <c r="AM2876" s="11"/>
      <c r="AN2876" s="11"/>
      <c r="AO2876" s="11"/>
      <c r="AP2876" s="11"/>
      <c r="AQ2876" s="11"/>
      <c r="AR2876" s="11"/>
      <c r="AS2876" s="11"/>
      <c r="AT2876" s="11"/>
      <c r="AU2876" s="11"/>
      <c r="AV2876" s="11"/>
      <c r="AW2876" s="11"/>
      <c r="AX2876" s="11"/>
      <c r="AY2876" s="11"/>
      <c r="AZ2876" s="11"/>
      <c r="BA2876" s="11"/>
      <c r="BB2876" s="11"/>
      <c r="BC2876" s="11"/>
      <c r="BD2876" s="11"/>
      <c r="BE2876" s="11"/>
      <c r="BF2876" s="11"/>
      <c r="BG2876" s="11"/>
      <c r="BH2876" s="11"/>
      <c r="BI2876" s="11"/>
      <c r="BJ2876" s="11"/>
      <c r="BK2876" s="11"/>
      <c r="BL2876" s="11"/>
      <c r="BM2876" s="11"/>
      <c r="BN2876" s="11"/>
      <c r="BO2876" s="11"/>
      <c r="BP2876" s="11"/>
      <c r="BQ2876" s="11"/>
      <c r="BR2876" s="16" t="str">
        <v>0- Port Costs</v>
      </c>
      <c r="BV2876" s="16" t="str">
        <v>0- Port Value</v>
      </c>
      <c r="BW2876" s="11"/>
      <c r="BX2876" s="16" t="str">
        <v>0</v>
      </c>
    </row>
    <row r="2877" spans="8:76" hidden="1" outlineLevel="1" x14ac:dyDescent="0.3">
      <c r="H2877" s="16" t="str">
        <v>0 - BM Costs</v>
      </c>
      <c r="L2877" s="16" t="str">
        <v>0 - BM Port</v>
      </c>
      <c r="N2877" s="16" t="str">
        <v>0 - Port Assets</v>
      </c>
      <c r="O2877" s="11"/>
      <c r="P2877" s="11"/>
      <c r="Q2877" s="11"/>
      <c r="R2877" s="11"/>
      <c r="S2877" s="11"/>
      <c r="T2877" s="11"/>
      <c r="U2877" s="11"/>
      <c r="V2877" s="11"/>
      <c r="W2877" s="11"/>
      <c r="X2877" s="11"/>
      <c r="Y2877" s="11"/>
      <c r="Z2877" s="11"/>
      <c r="AA2877" s="11"/>
      <c r="AB2877" s="11"/>
      <c r="AC2877" s="11"/>
      <c r="AD2877" s="11"/>
      <c r="AE2877" s="11"/>
      <c r="AF2877" s="11"/>
      <c r="AG2877" s="11"/>
      <c r="AH2877" s="11"/>
      <c r="AI2877" s="11"/>
      <c r="AJ2877" s="11"/>
      <c r="AK2877" s="11"/>
      <c r="AL2877" s="11"/>
      <c r="AM2877" s="11"/>
      <c r="AN2877" s="11"/>
      <c r="AO2877" s="11"/>
      <c r="AP2877" s="11"/>
      <c r="AQ2877" s="11"/>
      <c r="AR2877" s="11"/>
      <c r="AS2877" s="11"/>
      <c r="AT2877" s="11"/>
      <c r="AU2877" s="11"/>
      <c r="AV2877" s="11"/>
      <c r="AW2877" s="11"/>
      <c r="AX2877" s="11"/>
      <c r="AY2877" s="11"/>
      <c r="AZ2877" s="11"/>
      <c r="BA2877" s="11"/>
      <c r="BB2877" s="11"/>
      <c r="BC2877" s="11"/>
      <c r="BD2877" s="11"/>
      <c r="BE2877" s="11"/>
      <c r="BF2877" s="11"/>
      <c r="BG2877" s="11"/>
      <c r="BH2877" s="11"/>
      <c r="BI2877" s="11"/>
      <c r="BJ2877" s="11"/>
      <c r="BK2877" s="11"/>
      <c r="BL2877" s="11"/>
      <c r="BM2877" s="11"/>
      <c r="BN2877" s="11"/>
      <c r="BO2877" s="11"/>
      <c r="BP2877" s="11"/>
      <c r="BQ2877" s="11"/>
      <c r="BR2877" s="16" t="str">
        <v>0- Port Costs</v>
      </c>
      <c r="BV2877" s="16" t="str">
        <v>0- Port Value</v>
      </c>
      <c r="BW2877" s="11"/>
      <c r="BX2877" s="16" t="str">
        <v>0</v>
      </c>
    </row>
    <row r="2878" spans="8:76" hidden="1" outlineLevel="1" x14ac:dyDescent="0.3">
      <c r="H2878" s="16" t="str">
        <v>0 - BM Costs</v>
      </c>
      <c r="L2878" s="16" t="str">
        <v>0 - BM Port</v>
      </c>
      <c r="N2878" s="16" t="str">
        <v>0 - Port Assets</v>
      </c>
      <c r="O2878" s="11"/>
      <c r="P2878" s="11"/>
      <c r="Q2878" s="11"/>
      <c r="R2878" s="11"/>
      <c r="S2878" s="11"/>
      <c r="T2878" s="11"/>
      <c r="U2878" s="11"/>
      <c r="V2878" s="11"/>
      <c r="W2878" s="11"/>
      <c r="X2878" s="11"/>
      <c r="Y2878" s="11"/>
      <c r="Z2878" s="11"/>
      <c r="AA2878" s="11"/>
      <c r="AB2878" s="11"/>
      <c r="AC2878" s="11"/>
      <c r="AD2878" s="11"/>
      <c r="AE2878" s="11"/>
      <c r="AF2878" s="11"/>
      <c r="AG2878" s="11"/>
      <c r="AH2878" s="11"/>
      <c r="AI2878" s="11"/>
      <c r="AJ2878" s="11"/>
      <c r="AK2878" s="11"/>
      <c r="AL2878" s="11"/>
      <c r="AM2878" s="11"/>
      <c r="AN2878" s="11"/>
      <c r="AO2878" s="11"/>
      <c r="AP2878" s="11"/>
      <c r="AQ2878" s="11"/>
      <c r="AR2878" s="11"/>
      <c r="AS2878" s="11"/>
      <c r="AT2878" s="11"/>
      <c r="AU2878" s="11"/>
      <c r="AV2878" s="11"/>
      <c r="AW2878" s="11"/>
      <c r="AX2878" s="11"/>
      <c r="AY2878" s="11"/>
      <c r="AZ2878" s="11"/>
      <c r="BA2878" s="11"/>
      <c r="BB2878" s="11"/>
      <c r="BC2878" s="11"/>
      <c r="BD2878" s="11"/>
      <c r="BE2878" s="11"/>
      <c r="BF2878" s="11"/>
      <c r="BG2878" s="11"/>
      <c r="BH2878" s="11"/>
      <c r="BI2878" s="11"/>
      <c r="BJ2878" s="11"/>
      <c r="BK2878" s="11"/>
      <c r="BL2878" s="11"/>
      <c r="BM2878" s="11"/>
      <c r="BN2878" s="11"/>
      <c r="BO2878" s="11"/>
      <c r="BP2878" s="11"/>
      <c r="BQ2878" s="11"/>
      <c r="BR2878" s="16" t="str">
        <v>0- Port Costs</v>
      </c>
      <c r="BV2878" s="16" t="str">
        <v>0- Port Value</v>
      </c>
      <c r="BW2878" s="11"/>
      <c r="BX2878" s="16" t="str">
        <v>0</v>
      </c>
    </row>
    <row r="2879" spans="8:76" hidden="1" outlineLevel="1" x14ac:dyDescent="0.3">
      <c r="H2879" s="16" t="str">
        <v>0 - BM Costs</v>
      </c>
      <c r="L2879" s="16" t="str">
        <v>0 - BM Port</v>
      </c>
      <c r="N2879" s="16" t="str">
        <v>0 - Port Assets</v>
      </c>
      <c r="O2879" s="11"/>
      <c r="P2879" s="11"/>
      <c r="Q2879" s="11"/>
      <c r="R2879" s="11"/>
      <c r="S2879" s="11"/>
      <c r="T2879" s="11"/>
      <c r="U2879" s="11"/>
      <c r="V2879" s="11"/>
      <c r="W2879" s="11"/>
      <c r="X2879" s="11"/>
      <c r="Y2879" s="11"/>
      <c r="Z2879" s="11"/>
      <c r="AA2879" s="11"/>
      <c r="AB2879" s="11"/>
      <c r="AC2879" s="11"/>
      <c r="AD2879" s="11"/>
      <c r="AE2879" s="11"/>
      <c r="AF2879" s="11"/>
      <c r="AG2879" s="11"/>
      <c r="AH2879" s="11"/>
      <c r="AI2879" s="11"/>
      <c r="AJ2879" s="11"/>
      <c r="AK2879" s="11"/>
      <c r="AL2879" s="11"/>
      <c r="AM2879" s="11"/>
      <c r="AN2879" s="11"/>
      <c r="AO2879" s="11"/>
      <c r="AP2879" s="11"/>
      <c r="AQ2879" s="11"/>
      <c r="AR2879" s="11"/>
      <c r="AS2879" s="11"/>
      <c r="AT2879" s="11"/>
      <c r="AU2879" s="11"/>
      <c r="AV2879" s="11"/>
      <c r="AW2879" s="11"/>
      <c r="AX2879" s="11"/>
      <c r="AY2879" s="11"/>
      <c r="AZ2879" s="11"/>
      <c r="BA2879" s="11"/>
      <c r="BB2879" s="11"/>
      <c r="BC2879" s="11"/>
      <c r="BD2879" s="11"/>
      <c r="BE2879" s="11"/>
      <c r="BF2879" s="11"/>
      <c r="BG2879" s="11"/>
      <c r="BH2879" s="11"/>
      <c r="BI2879" s="11"/>
      <c r="BJ2879" s="11"/>
      <c r="BK2879" s="11"/>
      <c r="BL2879" s="11"/>
      <c r="BM2879" s="11"/>
      <c r="BN2879" s="11"/>
      <c r="BO2879" s="11"/>
      <c r="BP2879" s="11"/>
      <c r="BQ2879" s="11"/>
      <c r="BR2879" s="16" t="str">
        <v>0- Port Costs</v>
      </c>
      <c r="BV2879" s="16" t="str">
        <v>0- Port Value</v>
      </c>
      <c r="BW2879" s="11"/>
      <c r="BX2879" s="16" t="str">
        <v>0</v>
      </c>
    </row>
    <row r="2880" spans="8:76" hidden="1" outlineLevel="1" x14ac:dyDescent="0.3">
      <c r="H2880" s="16" t="str">
        <v>0 - BM Costs</v>
      </c>
      <c r="L2880" s="16" t="str">
        <v>0 - BM Port</v>
      </c>
      <c r="N2880" s="16" t="str">
        <v>0 - Port Assets</v>
      </c>
      <c r="O2880" s="11"/>
      <c r="P2880" s="11"/>
      <c r="Q2880" s="11"/>
      <c r="R2880" s="11"/>
      <c r="S2880" s="11"/>
      <c r="T2880" s="11"/>
      <c r="U2880" s="11"/>
      <c r="V2880" s="11"/>
      <c r="W2880" s="11"/>
      <c r="X2880" s="11"/>
      <c r="Y2880" s="11"/>
      <c r="Z2880" s="11"/>
      <c r="AA2880" s="11"/>
      <c r="AB2880" s="11"/>
      <c r="AC2880" s="11"/>
      <c r="AD2880" s="11"/>
      <c r="AE2880" s="11"/>
      <c r="AF2880" s="11"/>
      <c r="AG2880" s="11"/>
      <c r="AH2880" s="11"/>
      <c r="AI2880" s="11"/>
      <c r="AJ2880" s="11"/>
      <c r="AK2880" s="11"/>
      <c r="AL2880" s="11"/>
      <c r="AM2880" s="11"/>
      <c r="AN2880" s="11"/>
      <c r="AO2880" s="11"/>
      <c r="AP2880" s="11"/>
      <c r="AQ2880" s="11"/>
      <c r="AR2880" s="11"/>
      <c r="AS2880" s="11"/>
      <c r="AT2880" s="11"/>
      <c r="AU2880" s="11"/>
      <c r="AV2880" s="11"/>
      <c r="AW2880" s="11"/>
      <c r="AX2880" s="11"/>
      <c r="AY2880" s="11"/>
      <c r="AZ2880" s="11"/>
      <c r="BA2880" s="11"/>
      <c r="BB2880" s="11"/>
      <c r="BC2880" s="11"/>
      <c r="BD2880" s="11"/>
      <c r="BE2880" s="11"/>
      <c r="BF2880" s="11"/>
      <c r="BG2880" s="11"/>
      <c r="BH2880" s="11"/>
      <c r="BI2880" s="11"/>
      <c r="BJ2880" s="11"/>
      <c r="BK2880" s="11"/>
      <c r="BL2880" s="11"/>
      <c r="BM2880" s="11"/>
      <c r="BN2880" s="11"/>
      <c r="BO2880" s="11"/>
      <c r="BP2880" s="11"/>
      <c r="BQ2880" s="11"/>
      <c r="BR2880" s="16" t="str">
        <v>0- Port Costs</v>
      </c>
      <c r="BV2880" s="16" t="str">
        <v>0- Port Value</v>
      </c>
      <c r="BW2880" s="11"/>
      <c r="BX2880" s="16" t="str">
        <v>0</v>
      </c>
    </row>
    <row r="2881" spans="8:76" hidden="1" outlineLevel="1" x14ac:dyDescent="0.3">
      <c r="H2881" s="16" t="str">
        <v>0 - BM Costs</v>
      </c>
      <c r="L2881" s="16" t="str">
        <v>0 - BM Port</v>
      </c>
      <c r="N2881" s="16" t="str">
        <v>0 - Port Assets</v>
      </c>
      <c r="O2881" s="11"/>
      <c r="P2881" s="11"/>
      <c r="Q2881" s="11"/>
      <c r="R2881" s="11"/>
      <c r="S2881" s="11"/>
      <c r="T2881" s="11"/>
      <c r="U2881" s="11"/>
      <c r="V2881" s="11"/>
      <c r="W2881" s="11"/>
      <c r="X2881" s="11"/>
      <c r="Y2881" s="11"/>
      <c r="Z2881" s="11"/>
      <c r="AA2881" s="11"/>
      <c r="AB2881" s="11"/>
      <c r="AC2881" s="11"/>
      <c r="AD2881" s="11"/>
      <c r="AE2881" s="11"/>
      <c r="AF2881" s="11"/>
      <c r="AG2881" s="11"/>
      <c r="AH2881" s="11"/>
      <c r="AI2881" s="11"/>
      <c r="AJ2881" s="11"/>
      <c r="AK2881" s="11"/>
      <c r="AL2881" s="11"/>
      <c r="AM2881" s="11"/>
      <c r="AN2881" s="11"/>
      <c r="AO2881" s="11"/>
      <c r="AP2881" s="11"/>
      <c r="AQ2881" s="11"/>
      <c r="AR2881" s="11"/>
      <c r="AS2881" s="11"/>
      <c r="AT2881" s="11"/>
      <c r="AU2881" s="11"/>
      <c r="AV2881" s="11"/>
      <c r="AW2881" s="11"/>
      <c r="AX2881" s="11"/>
      <c r="AY2881" s="11"/>
      <c r="AZ2881" s="11"/>
      <c r="BA2881" s="11"/>
      <c r="BB2881" s="11"/>
      <c r="BC2881" s="11"/>
      <c r="BD2881" s="11"/>
      <c r="BE2881" s="11"/>
      <c r="BF2881" s="11"/>
      <c r="BG2881" s="11"/>
      <c r="BH2881" s="11"/>
      <c r="BI2881" s="11"/>
      <c r="BJ2881" s="11"/>
      <c r="BK2881" s="11"/>
      <c r="BL2881" s="11"/>
      <c r="BM2881" s="11"/>
      <c r="BN2881" s="11"/>
      <c r="BO2881" s="11"/>
      <c r="BP2881" s="11"/>
      <c r="BQ2881" s="11"/>
      <c r="BR2881" s="16" t="str">
        <v>0- Port Costs</v>
      </c>
      <c r="BV2881" s="16" t="str">
        <v>0- Port Value</v>
      </c>
      <c r="BW2881" s="11"/>
      <c r="BX2881" s="16" t="str">
        <v>0</v>
      </c>
    </row>
    <row r="2882" spans="8:76" hidden="1" outlineLevel="1" x14ac:dyDescent="0.3">
      <c r="H2882" s="16" t="str">
        <v>0 - BM Costs</v>
      </c>
      <c r="L2882" s="16" t="str">
        <v>0 - BM Port</v>
      </c>
      <c r="N2882" s="16" t="str">
        <v>0 - Port Assets</v>
      </c>
      <c r="O2882" s="11"/>
      <c r="P2882" s="11"/>
      <c r="Q2882" s="11"/>
      <c r="R2882" s="11"/>
      <c r="S2882" s="11"/>
      <c r="T2882" s="11"/>
      <c r="U2882" s="11"/>
      <c r="V2882" s="11"/>
      <c r="W2882" s="11"/>
      <c r="X2882" s="11"/>
      <c r="Y2882" s="11"/>
      <c r="Z2882" s="11"/>
      <c r="AA2882" s="11"/>
      <c r="AB2882" s="11"/>
      <c r="AC2882" s="11"/>
      <c r="AD2882" s="11"/>
      <c r="AE2882" s="11"/>
      <c r="AF2882" s="11"/>
      <c r="AG2882" s="11"/>
      <c r="AH2882" s="11"/>
      <c r="AI2882" s="11"/>
      <c r="AJ2882" s="11"/>
      <c r="AK2882" s="11"/>
      <c r="AL2882" s="11"/>
      <c r="AM2882" s="11"/>
      <c r="AN2882" s="11"/>
      <c r="AO2882" s="11"/>
      <c r="AP2882" s="11"/>
      <c r="AQ2882" s="11"/>
      <c r="AR2882" s="11"/>
      <c r="AS2882" s="11"/>
      <c r="AT2882" s="11"/>
      <c r="AU2882" s="11"/>
      <c r="AV2882" s="11"/>
      <c r="AW2882" s="11"/>
      <c r="AX2882" s="11"/>
      <c r="AY2882" s="11"/>
      <c r="AZ2882" s="11"/>
      <c r="BA2882" s="11"/>
      <c r="BB2882" s="11"/>
      <c r="BC2882" s="11"/>
      <c r="BD2882" s="11"/>
      <c r="BE2882" s="11"/>
      <c r="BF2882" s="11"/>
      <c r="BG2882" s="11"/>
      <c r="BH2882" s="11"/>
      <c r="BI2882" s="11"/>
      <c r="BJ2882" s="11"/>
      <c r="BK2882" s="11"/>
      <c r="BL2882" s="11"/>
      <c r="BM2882" s="11"/>
      <c r="BN2882" s="11"/>
      <c r="BO2882" s="11"/>
      <c r="BP2882" s="11"/>
      <c r="BQ2882" s="11"/>
      <c r="BR2882" s="16" t="str">
        <v>0- Port Costs</v>
      </c>
      <c r="BV2882" s="16" t="str">
        <v>0- Port Value</v>
      </c>
      <c r="BW2882" s="11"/>
      <c r="BX2882" s="16" t="str">
        <v>0</v>
      </c>
    </row>
    <row r="2883" spans="8:76" hidden="1" outlineLevel="1" x14ac:dyDescent="0.3">
      <c r="H2883" s="16" t="str">
        <v>0 - BM Costs</v>
      </c>
      <c r="L2883" s="16" t="str">
        <v>0 - BM Port</v>
      </c>
      <c r="N2883" s="16" t="str">
        <v>0 - Port Assets</v>
      </c>
      <c r="O2883" s="11"/>
      <c r="P2883" s="11"/>
      <c r="Q2883" s="11"/>
      <c r="R2883" s="11"/>
      <c r="S2883" s="11"/>
      <c r="T2883" s="11"/>
      <c r="U2883" s="11"/>
      <c r="V2883" s="11"/>
      <c r="W2883" s="11"/>
      <c r="X2883" s="11"/>
      <c r="Y2883" s="11"/>
      <c r="Z2883" s="11"/>
      <c r="AA2883" s="11"/>
      <c r="AB2883" s="11"/>
      <c r="AC2883" s="11"/>
      <c r="AD2883" s="11"/>
      <c r="AE2883" s="11"/>
      <c r="AF2883" s="11"/>
      <c r="AG2883" s="11"/>
      <c r="AH2883" s="11"/>
      <c r="AI2883" s="11"/>
      <c r="AJ2883" s="11"/>
      <c r="AK2883" s="11"/>
      <c r="AL2883" s="11"/>
      <c r="AM2883" s="11"/>
      <c r="AN2883" s="11"/>
      <c r="AO2883" s="11"/>
      <c r="AP2883" s="11"/>
      <c r="AQ2883" s="11"/>
      <c r="AR2883" s="11"/>
      <c r="AS2883" s="11"/>
      <c r="AT2883" s="11"/>
      <c r="AU2883" s="11"/>
      <c r="AV2883" s="11"/>
      <c r="AW2883" s="11"/>
      <c r="AX2883" s="11"/>
      <c r="AY2883" s="11"/>
      <c r="AZ2883" s="11"/>
      <c r="BA2883" s="11"/>
      <c r="BB2883" s="11"/>
      <c r="BC2883" s="11"/>
      <c r="BD2883" s="11"/>
      <c r="BE2883" s="11"/>
      <c r="BF2883" s="11"/>
      <c r="BG2883" s="11"/>
      <c r="BH2883" s="11"/>
      <c r="BI2883" s="11"/>
      <c r="BJ2883" s="11"/>
      <c r="BK2883" s="11"/>
      <c r="BL2883" s="11"/>
      <c r="BM2883" s="11"/>
      <c r="BN2883" s="11"/>
      <c r="BO2883" s="11"/>
      <c r="BP2883" s="11"/>
      <c r="BQ2883" s="11"/>
      <c r="BR2883" s="16" t="str">
        <v>0- Port Costs</v>
      </c>
      <c r="BV2883" s="16" t="str">
        <v>0- Port Value</v>
      </c>
      <c r="BW2883" s="11"/>
      <c r="BX2883" s="16" t="str">
        <v>0</v>
      </c>
    </row>
    <row r="2884" spans="8:76" hidden="1" outlineLevel="1" x14ac:dyDescent="0.3">
      <c r="H2884" s="16" t="str">
        <v>0 - BM Costs</v>
      </c>
      <c r="L2884" s="16" t="str">
        <v>0 - BM Port</v>
      </c>
      <c r="N2884" s="16" t="str">
        <v>0 - Port Assets</v>
      </c>
      <c r="O2884" s="11"/>
      <c r="P2884" s="11"/>
      <c r="Q2884" s="11"/>
      <c r="R2884" s="11"/>
      <c r="S2884" s="11"/>
      <c r="T2884" s="11"/>
      <c r="U2884" s="11"/>
      <c r="V2884" s="11"/>
      <c r="W2884" s="11"/>
      <c r="X2884" s="11"/>
      <c r="Y2884" s="11"/>
      <c r="Z2884" s="11"/>
      <c r="AA2884" s="11"/>
      <c r="AB2884" s="11"/>
      <c r="AC2884" s="11"/>
      <c r="AD2884" s="11"/>
      <c r="AE2884" s="11"/>
      <c r="AF2884" s="11"/>
      <c r="AG2884" s="11"/>
      <c r="AH2884" s="11"/>
      <c r="AI2884" s="11"/>
      <c r="AJ2884" s="11"/>
      <c r="AK2884" s="11"/>
      <c r="AL2884" s="11"/>
      <c r="AM2884" s="11"/>
      <c r="AN2884" s="11"/>
      <c r="AO2884" s="11"/>
      <c r="AP2884" s="11"/>
      <c r="AQ2884" s="11"/>
      <c r="AR2884" s="11"/>
      <c r="AS2884" s="11"/>
      <c r="AT2884" s="11"/>
      <c r="AU2884" s="11"/>
      <c r="AV2884" s="11"/>
      <c r="AW2884" s="11"/>
      <c r="AX2884" s="11"/>
      <c r="AY2884" s="11"/>
      <c r="AZ2884" s="11"/>
      <c r="BA2884" s="11"/>
      <c r="BB2884" s="11"/>
      <c r="BC2884" s="11"/>
      <c r="BD2884" s="11"/>
      <c r="BE2884" s="11"/>
      <c r="BF2884" s="11"/>
      <c r="BG2884" s="11"/>
      <c r="BH2884" s="11"/>
      <c r="BI2884" s="11"/>
      <c r="BJ2884" s="11"/>
      <c r="BK2884" s="11"/>
      <c r="BL2884" s="11"/>
      <c r="BM2884" s="11"/>
      <c r="BN2884" s="11"/>
      <c r="BO2884" s="11"/>
      <c r="BP2884" s="11"/>
      <c r="BQ2884" s="11"/>
      <c r="BR2884" s="16" t="str">
        <v>0- Port Costs</v>
      </c>
      <c r="BV2884" s="16" t="str">
        <v>0- Port Value</v>
      </c>
      <c r="BW2884" s="11"/>
      <c r="BX2884" s="16" t="str">
        <v>0</v>
      </c>
    </row>
    <row r="2885" spans="8:76" hidden="1" outlineLevel="1" x14ac:dyDescent="0.3">
      <c r="H2885" s="16" t="str">
        <v>0 - BM Costs</v>
      </c>
      <c r="L2885" s="16" t="str">
        <v>0 - BM Port</v>
      </c>
      <c r="N2885" s="16" t="str">
        <v>0 - Port Assets</v>
      </c>
      <c r="O2885" s="11"/>
      <c r="P2885" s="11"/>
      <c r="Q2885" s="11"/>
      <c r="R2885" s="11"/>
      <c r="S2885" s="11"/>
      <c r="T2885" s="11"/>
      <c r="U2885" s="11"/>
      <c r="V2885" s="11"/>
      <c r="W2885" s="11"/>
      <c r="X2885" s="11"/>
      <c r="Y2885" s="11"/>
      <c r="Z2885" s="11"/>
      <c r="AA2885" s="11"/>
      <c r="AB2885" s="11"/>
      <c r="AC2885" s="11"/>
      <c r="AD2885" s="11"/>
      <c r="AE2885" s="11"/>
      <c r="AF2885" s="11"/>
      <c r="AG2885" s="11"/>
      <c r="AH2885" s="11"/>
      <c r="AI2885" s="11"/>
      <c r="AJ2885" s="11"/>
      <c r="AK2885" s="11"/>
      <c r="AL2885" s="11"/>
      <c r="AM2885" s="11"/>
      <c r="AN2885" s="11"/>
      <c r="AO2885" s="11"/>
      <c r="AP2885" s="11"/>
      <c r="AQ2885" s="11"/>
      <c r="AR2885" s="11"/>
      <c r="AS2885" s="11"/>
      <c r="AT2885" s="11"/>
      <c r="AU2885" s="11"/>
      <c r="AV2885" s="11"/>
      <c r="AW2885" s="11"/>
      <c r="AX2885" s="11"/>
      <c r="AY2885" s="11"/>
      <c r="AZ2885" s="11"/>
      <c r="BA2885" s="11"/>
      <c r="BB2885" s="11"/>
      <c r="BC2885" s="11"/>
      <c r="BD2885" s="11"/>
      <c r="BE2885" s="11"/>
      <c r="BF2885" s="11"/>
      <c r="BG2885" s="11"/>
      <c r="BH2885" s="11"/>
      <c r="BI2885" s="11"/>
      <c r="BJ2885" s="11"/>
      <c r="BK2885" s="11"/>
      <c r="BL2885" s="11"/>
      <c r="BM2885" s="11"/>
      <c r="BN2885" s="11"/>
      <c r="BO2885" s="11"/>
      <c r="BP2885" s="11"/>
      <c r="BQ2885" s="11"/>
      <c r="BR2885" s="16" t="str">
        <v>0- Port Costs</v>
      </c>
      <c r="BV2885" s="16" t="str">
        <v>0- Port Value</v>
      </c>
      <c r="BW2885" s="11"/>
      <c r="BX2885" s="16" t="str">
        <v>0</v>
      </c>
    </row>
    <row r="2886" spans="8:76" hidden="1" outlineLevel="1" x14ac:dyDescent="0.3">
      <c r="H2886" s="16" t="str">
        <v>0 - BM Costs</v>
      </c>
      <c r="L2886" s="16" t="str">
        <v>0 - BM Port</v>
      </c>
      <c r="N2886" s="16" t="str">
        <v>0 - Port Assets</v>
      </c>
      <c r="O2886" s="11"/>
      <c r="P2886" s="11"/>
      <c r="Q2886" s="11"/>
      <c r="R2886" s="11"/>
      <c r="S2886" s="11"/>
      <c r="T2886" s="11"/>
      <c r="U2886" s="11"/>
      <c r="V2886" s="11"/>
      <c r="W2886" s="11"/>
      <c r="X2886" s="11"/>
      <c r="Y2886" s="11"/>
      <c r="Z2886" s="11"/>
      <c r="AA2886" s="11"/>
      <c r="AB2886" s="11"/>
      <c r="AC2886" s="11"/>
      <c r="AD2886" s="11"/>
      <c r="AE2886" s="11"/>
      <c r="AF2886" s="11"/>
      <c r="AG2886" s="11"/>
      <c r="AH2886" s="11"/>
      <c r="AI2886" s="11"/>
      <c r="AJ2886" s="11"/>
      <c r="AK2886" s="11"/>
      <c r="AL2886" s="11"/>
      <c r="AM2886" s="11"/>
      <c r="AN2886" s="11"/>
      <c r="AO2886" s="11"/>
      <c r="AP2886" s="11"/>
      <c r="AQ2886" s="11"/>
      <c r="AR2886" s="11"/>
      <c r="AS2886" s="11"/>
      <c r="AT2886" s="11"/>
      <c r="AU2886" s="11"/>
      <c r="AV2886" s="11"/>
      <c r="AW2886" s="11"/>
      <c r="AX2886" s="11"/>
      <c r="AY2886" s="11"/>
      <c r="AZ2886" s="11"/>
      <c r="BA2886" s="11"/>
      <c r="BB2886" s="11"/>
      <c r="BC2886" s="11"/>
      <c r="BD2886" s="11"/>
      <c r="BE2886" s="11"/>
      <c r="BF2886" s="11"/>
      <c r="BG2886" s="11"/>
      <c r="BH2886" s="11"/>
      <c r="BI2886" s="11"/>
      <c r="BJ2886" s="11"/>
      <c r="BK2886" s="11"/>
      <c r="BL2886" s="11"/>
      <c r="BM2886" s="11"/>
      <c r="BN2886" s="11"/>
      <c r="BO2886" s="11"/>
      <c r="BP2886" s="11"/>
      <c r="BQ2886" s="11"/>
      <c r="BR2886" s="16" t="str">
        <v>0- Port Costs</v>
      </c>
      <c r="BV2886" s="16" t="str">
        <v>0- Port Value</v>
      </c>
      <c r="BW2886" s="11"/>
      <c r="BX2886" s="16" t="str">
        <v>0</v>
      </c>
    </row>
    <row r="2887" spans="8:76" hidden="1" outlineLevel="1" x14ac:dyDescent="0.3">
      <c r="H2887" s="16" t="str">
        <v>0 - BM Costs</v>
      </c>
      <c r="L2887" s="16" t="str">
        <v>0 - BM Port</v>
      </c>
      <c r="N2887" s="16" t="str">
        <v>0 - Port Assets</v>
      </c>
      <c r="O2887" s="11"/>
      <c r="P2887" s="11"/>
      <c r="Q2887" s="11"/>
      <c r="R2887" s="11"/>
      <c r="S2887" s="11"/>
      <c r="T2887" s="11"/>
      <c r="U2887" s="11"/>
      <c r="V2887" s="11"/>
      <c r="W2887" s="11"/>
      <c r="X2887" s="11"/>
      <c r="Y2887" s="11"/>
      <c r="Z2887" s="11"/>
      <c r="AA2887" s="11"/>
      <c r="AB2887" s="11"/>
      <c r="AC2887" s="11"/>
      <c r="AD2887" s="11"/>
      <c r="AE2887" s="11"/>
      <c r="AF2887" s="11"/>
      <c r="AG2887" s="11"/>
      <c r="AH2887" s="11"/>
      <c r="AI2887" s="11"/>
      <c r="AJ2887" s="11"/>
      <c r="AK2887" s="11"/>
      <c r="AL2887" s="11"/>
      <c r="AM2887" s="11"/>
      <c r="AN2887" s="11"/>
      <c r="AO2887" s="11"/>
      <c r="AP2887" s="11"/>
      <c r="AQ2887" s="11"/>
      <c r="AR2887" s="11"/>
      <c r="AS2887" s="11"/>
      <c r="AT2887" s="11"/>
      <c r="AU2887" s="11"/>
      <c r="AV2887" s="11"/>
      <c r="AW2887" s="11"/>
      <c r="AX2887" s="11"/>
      <c r="AY2887" s="11"/>
      <c r="AZ2887" s="11"/>
      <c r="BA2887" s="11"/>
      <c r="BB2887" s="11"/>
      <c r="BC2887" s="11"/>
      <c r="BD2887" s="11"/>
      <c r="BE2887" s="11"/>
      <c r="BF2887" s="11"/>
      <c r="BG2887" s="11"/>
      <c r="BH2887" s="11"/>
      <c r="BI2887" s="11"/>
      <c r="BJ2887" s="11"/>
      <c r="BK2887" s="11"/>
      <c r="BL2887" s="11"/>
      <c r="BM2887" s="11"/>
      <c r="BN2887" s="11"/>
      <c r="BO2887" s="11"/>
      <c r="BP2887" s="11"/>
      <c r="BQ2887" s="11"/>
      <c r="BR2887" s="16" t="str">
        <v>0- Port Costs</v>
      </c>
      <c r="BV2887" s="16" t="str">
        <v>0- Port Value</v>
      </c>
      <c r="BW2887" s="11"/>
      <c r="BX2887" s="16" t="str">
        <v>0</v>
      </c>
    </row>
    <row r="2888" spans="8:76" hidden="1" outlineLevel="1" x14ac:dyDescent="0.3">
      <c r="H2888" s="16" t="str">
        <v>0 - BM Costs</v>
      </c>
      <c r="L2888" s="16" t="str">
        <v>0 - BM Port</v>
      </c>
      <c r="N2888" s="16" t="str">
        <v>0 - Port Assets</v>
      </c>
      <c r="O2888" s="11"/>
      <c r="P2888" s="11"/>
      <c r="Q2888" s="11"/>
      <c r="R2888" s="11"/>
      <c r="S2888" s="11"/>
      <c r="T2888" s="11"/>
      <c r="U2888" s="11"/>
      <c r="V2888" s="11"/>
      <c r="W2888" s="11"/>
      <c r="X2888" s="11"/>
      <c r="Y2888" s="11"/>
      <c r="Z2888" s="11"/>
      <c r="AA2888" s="11"/>
      <c r="AB2888" s="11"/>
      <c r="AC2888" s="11"/>
      <c r="AD2888" s="11"/>
      <c r="AE2888" s="11"/>
      <c r="AF2888" s="11"/>
      <c r="AG2888" s="11"/>
      <c r="AH2888" s="11"/>
      <c r="AI2888" s="11"/>
      <c r="AJ2888" s="11"/>
      <c r="AK2888" s="11"/>
      <c r="AL2888" s="11"/>
      <c r="AM2888" s="11"/>
      <c r="AN2888" s="11"/>
      <c r="AO2888" s="11"/>
      <c r="AP2888" s="11"/>
      <c r="AQ2888" s="11"/>
      <c r="AR2888" s="11"/>
      <c r="AS2888" s="11"/>
      <c r="AT2888" s="11"/>
      <c r="AU2888" s="11"/>
      <c r="AV2888" s="11"/>
      <c r="AW2888" s="11"/>
      <c r="AX2888" s="11"/>
      <c r="AY2888" s="11"/>
      <c r="AZ2888" s="11"/>
      <c r="BA2888" s="11"/>
      <c r="BB2888" s="11"/>
      <c r="BC2888" s="11"/>
      <c r="BD2888" s="11"/>
      <c r="BE2888" s="11"/>
      <c r="BF2888" s="11"/>
      <c r="BG2888" s="11"/>
      <c r="BH2888" s="11"/>
      <c r="BI2888" s="11"/>
      <c r="BJ2888" s="11"/>
      <c r="BK2888" s="11"/>
      <c r="BL2888" s="11"/>
      <c r="BM2888" s="11"/>
      <c r="BN2888" s="11"/>
      <c r="BO2888" s="11"/>
      <c r="BP2888" s="11"/>
      <c r="BQ2888" s="11"/>
      <c r="BR2888" s="16" t="str">
        <v>0- Port Costs</v>
      </c>
      <c r="BV2888" s="16" t="str">
        <v>0- Port Value</v>
      </c>
      <c r="BW2888" s="11"/>
      <c r="BX2888" s="16" t="str">
        <v>0</v>
      </c>
    </row>
    <row r="2889" spans="8:76" hidden="1" outlineLevel="1" x14ac:dyDescent="0.3">
      <c r="H2889" s="16" t="str">
        <v>0 - BM Costs</v>
      </c>
      <c r="L2889" s="16" t="str">
        <v>0 - BM Port</v>
      </c>
      <c r="N2889" s="16" t="str">
        <v>0 - Port Assets</v>
      </c>
      <c r="O2889" s="11"/>
      <c r="P2889" s="11"/>
      <c r="Q2889" s="11"/>
      <c r="R2889" s="11"/>
      <c r="S2889" s="11"/>
      <c r="T2889" s="11"/>
      <c r="U2889" s="11"/>
      <c r="V2889" s="11"/>
      <c r="W2889" s="11"/>
      <c r="X2889" s="11"/>
      <c r="Y2889" s="11"/>
      <c r="Z2889" s="11"/>
      <c r="AA2889" s="11"/>
      <c r="AB2889" s="11"/>
      <c r="AC2889" s="11"/>
      <c r="AD2889" s="11"/>
      <c r="AE2889" s="11"/>
      <c r="AF2889" s="11"/>
      <c r="AG2889" s="11"/>
      <c r="AH2889" s="11"/>
      <c r="AI2889" s="11"/>
      <c r="AJ2889" s="11"/>
      <c r="AK2889" s="11"/>
      <c r="AL2889" s="11"/>
      <c r="AM2889" s="11"/>
      <c r="AN2889" s="11"/>
      <c r="AO2889" s="11"/>
      <c r="AP2889" s="11"/>
      <c r="AQ2889" s="11"/>
      <c r="AR2889" s="11"/>
      <c r="AS2889" s="11"/>
      <c r="AT2889" s="11"/>
      <c r="AU2889" s="11"/>
      <c r="AV2889" s="11"/>
      <c r="AW2889" s="11"/>
      <c r="AX2889" s="11"/>
      <c r="AY2889" s="11"/>
      <c r="AZ2889" s="11"/>
      <c r="BA2889" s="11"/>
      <c r="BB2889" s="11"/>
      <c r="BC2889" s="11"/>
      <c r="BD2889" s="11"/>
      <c r="BE2889" s="11"/>
      <c r="BF2889" s="11"/>
      <c r="BG2889" s="11"/>
      <c r="BH2889" s="11"/>
      <c r="BI2889" s="11"/>
      <c r="BJ2889" s="11"/>
      <c r="BK2889" s="11"/>
      <c r="BL2889" s="11"/>
      <c r="BM2889" s="11"/>
      <c r="BN2889" s="11"/>
      <c r="BO2889" s="11"/>
      <c r="BP2889" s="11"/>
      <c r="BQ2889" s="11"/>
      <c r="BR2889" s="16" t="str">
        <v>0- Port Costs</v>
      </c>
      <c r="BV2889" s="16" t="str">
        <v>0- Port Value</v>
      </c>
      <c r="BW2889" s="11"/>
      <c r="BX2889" s="16" t="str">
        <v>0</v>
      </c>
    </row>
    <row r="2890" spans="8:76" hidden="1" outlineLevel="1" x14ac:dyDescent="0.3">
      <c r="H2890" s="16" t="str">
        <v>0 - BM Costs</v>
      </c>
      <c r="L2890" s="16" t="str">
        <v>0 - BM Port</v>
      </c>
      <c r="N2890" s="16" t="str">
        <v>0 - Port Assets</v>
      </c>
      <c r="O2890" s="11"/>
      <c r="P2890" s="11"/>
      <c r="Q2890" s="11"/>
      <c r="R2890" s="11"/>
      <c r="S2890" s="11"/>
      <c r="T2890" s="11"/>
      <c r="U2890" s="11"/>
      <c r="V2890" s="11"/>
      <c r="W2890" s="11"/>
      <c r="X2890" s="11"/>
      <c r="Y2890" s="11"/>
      <c r="Z2890" s="11"/>
      <c r="AA2890" s="11"/>
      <c r="AB2890" s="11"/>
      <c r="AC2890" s="11"/>
      <c r="AD2890" s="11"/>
      <c r="AE2890" s="11"/>
      <c r="AF2890" s="11"/>
      <c r="AG2890" s="11"/>
      <c r="AH2890" s="11"/>
      <c r="AI2890" s="11"/>
      <c r="AJ2890" s="11"/>
      <c r="AK2890" s="11"/>
      <c r="AL2890" s="11"/>
      <c r="AM2890" s="11"/>
      <c r="AN2890" s="11"/>
      <c r="AO2890" s="11"/>
      <c r="AP2890" s="11"/>
      <c r="AQ2890" s="11"/>
      <c r="AR2890" s="11"/>
      <c r="AS2890" s="11"/>
      <c r="AT2890" s="11"/>
      <c r="AU2890" s="11"/>
      <c r="AV2890" s="11"/>
      <c r="AW2890" s="11"/>
      <c r="AX2890" s="11"/>
      <c r="AY2890" s="11"/>
      <c r="AZ2890" s="11"/>
      <c r="BA2890" s="11"/>
      <c r="BB2890" s="11"/>
      <c r="BC2890" s="11"/>
      <c r="BD2890" s="11"/>
      <c r="BE2890" s="11"/>
      <c r="BF2890" s="11"/>
      <c r="BG2890" s="11"/>
      <c r="BH2890" s="11"/>
      <c r="BI2890" s="11"/>
      <c r="BJ2890" s="11"/>
      <c r="BK2890" s="11"/>
      <c r="BL2890" s="11"/>
      <c r="BM2890" s="11"/>
      <c r="BN2890" s="11"/>
      <c r="BO2890" s="11"/>
      <c r="BP2890" s="11"/>
      <c r="BQ2890" s="11"/>
      <c r="BR2890" s="16" t="str">
        <v>0- Port Costs</v>
      </c>
      <c r="BV2890" s="16" t="str">
        <v>0- Port Value</v>
      </c>
      <c r="BW2890" s="11"/>
      <c r="BX2890" s="16" t="str">
        <v>0</v>
      </c>
    </row>
    <row r="2891" spans="8:76" hidden="1" outlineLevel="1" x14ac:dyDescent="0.3">
      <c r="H2891" s="16" t="str">
        <v>0 - BM Costs</v>
      </c>
      <c r="L2891" s="16" t="str">
        <v>0 - BM Port</v>
      </c>
      <c r="N2891" s="16" t="str">
        <v>0 - Port Assets</v>
      </c>
      <c r="O2891" s="11"/>
      <c r="P2891" s="11"/>
      <c r="Q2891" s="11"/>
      <c r="R2891" s="11"/>
      <c r="S2891" s="11"/>
      <c r="T2891" s="11"/>
      <c r="U2891" s="11"/>
      <c r="V2891" s="11"/>
      <c r="W2891" s="11"/>
      <c r="X2891" s="11"/>
      <c r="Y2891" s="11"/>
      <c r="Z2891" s="11"/>
      <c r="AA2891" s="11"/>
      <c r="AB2891" s="11"/>
      <c r="AC2891" s="11"/>
      <c r="AD2891" s="11"/>
      <c r="AE2891" s="11"/>
      <c r="AF2891" s="11"/>
      <c r="AG2891" s="11"/>
      <c r="AH2891" s="11"/>
      <c r="AI2891" s="11"/>
      <c r="AJ2891" s="11"/>
      <c r="AK2891" s="11"/>
      <c r="AL2891" s="11"/>
      <c r="AM2891" s="11"/>
      <c r="AN2891" s="11"/>
      <c r="AO2891" s="11"/>
      <c r="AP2891" s="11"/>
      <c r="AQ2891" s="11"/>
      <c r="AR2891" s="11"/>
      <c r="AS2891" s="11"/>
      <c r="AT2891" s="11"/>
      <c r="AU2891" s="11"/>
      <c r="AV2891" s="11"/>
      <c r="AW2891" s="11"/>
      <c r="AX2891" s="11"/>
      <c r="AY2891" s="11"/>
      <c r="AZ2891" s="11"/>
      <c r="BA2891" s="11"/>
      <c r="BB2891" s="11"/>
      <c r="BC2891" s="11"/>
      <c r="BD2891" s="11"/>
      <c r="BE2891" s="11"/>
      <c r="BF2891" s="11"/>
      <c r="BG2891" s="11"/>
      <c r="BH2891" s="11"/>
      <c r="BI2891" s="11"/>
      <c r="BJ2891" s="11"/>
      <c r="BK2891" s="11"/>
      <c r="BL2891" s="11"/>
      <c r="BM2891" s="11"/>
      <c r="BN2891" s="11"/>
      <c r="BO2891" s="11"/>
      <c r="BP2891" s="11"/>
      <c r="BQ2891" s="11"/>
      <c r="BR2891" s="16" t="str">
        <v>0- Port Costs</v>
      </c>
      <c r="BV2891" s="16" t="str">
        <v>0- Port Value</v>
      </c>
      <c r="BW2891" s="11"/>
      <c r="BX2891" s="16" t="str">
        <v>0</v>
      </c>
    </row>
    <row r="2892" spans="8:76" hidden="1" outlineLevel="1" x14ac:dyDescent="0.3">
      <c r="H2892" s="16" t="str">
        <v>0 - BM Costs</v>
      </c>
      <c r="L2892" s="16" t="str">
        <v>0 - BM Port</v>
      </c>
      <c r="N2892" s="16" t="str">
        <v>0 - Port Assets</v>
      </c>
      <c r="O2892" s="11"/>
      <c r="P2892" s="11"/>
      <c r="Q2892" s="11"/>
      <c r="R2892" s="11"/>
      <c r="S2892" s="11"/>
      <c r="T2892" s="11"/>
      <c r="U2892" s="11"/>
      <c r="V2892" s="11"/>
      <c r="W2892" s="11"/>
      <c r="X2892" s="11"/>
      <c r="Y2892" s="11"/>
      <c r="Z2892" s="11"/>
      <c r="AA2892" s="11"/>
      <c r="AB2892" s="11"/>
      <c r="AC2892" s="11"/>
      <c r="AD2892" s="11"/>
      <c r="AE2892" s="11"/>
      <c r="AF2892" s="11"/>
      <c r="AG2892" s="11"/>
      <c r="AH2892" s="11"/>
      <c r="AI2892" s="11"/>
      <c r="AJ2892" s="11"/>
      <c r="AK2892" s="11"/>
      <c r="AL2892" s="11"/>
      <c r="AM2892" s="11"/>
      <c r="AN2892" s="11"/>
      <c r="AO2892" s="11"/>
      <c r="AP2892" s="11"/>
      <c r="AQ2892" s="11"/>
      <c r="AR2892" s="11"/>
      <c r="AS2892" s="11"/>
      <c r="AT2892" s="11"/>
      <c r="AU2892" s="11"/>
      <c r="AV2892" s="11"/>
      <c r="AW2892" s="11"/>
      <c r="AX2892" s="11"/>
      <c r="AY2892" s="11"/>
      <c r="AZ2892" s="11"/>
      <c r="BA2892" s="11"/>
      <c r="BB2892" s="11"/>
      <c r="BC2892" s="11"/>
      <c r="BD2892" s="11"/>
      <c r="BE2892" s="11"/>
      <c r="BF2892" s="11"/>
      <c r="BG2892" s="11"/>
      <c r="BH2892" s="11"/>
      <c r="BI2892" s="11"/>
      <c r="BJ2892" s="11"/>
      <c r="BK2892" s="11"/>
      <c r="BL2892" s="11"/>
      <c r="BM2892" s="11"/>
      <c r="BN2892" s="11"/>
      <c r="BO2892" s="11"/>
      <c r="BP2892" s="11"/>
      <c r="BQ2892" s="11"/>
      <c r="BR2892" s="16" t="str">
        <v>0- Port Costs</v>
      </c>
      <c r="BV2892" s="16" t="str">
        <v>0- Port Value</v>
      </c>
      <c r="BW2892" s="11"/>
      <c r="BX2892" s="16" t="str">
        <v>0</v>
      </c>
    </row>
    <row r="2893" spans="8:76" hidden="1" outlineLevel="1" x14ac:dyDescent="0.3">
      <c r="H2893" s="16" t="str">
        <v>0 - BM Costs</v>
      </c>
      <c r="L2893" s="16" t="str">
        <v>0 - BM Port</v>
      </c>
      <c r="N2893" s="16" t="str">
        <v>0 - Port Assets</v>
      </c>
      <c r="O2893" s="11"/>
      <c r="P2893" s="11"/>
      <c r="Q2893" s="11"/>
      <c r="R2893" s="11"/>
      <c r="S2893" s="11"/>
      <c r="T2893" s="11"/>
      <c r="U2893" s="11"/>
      <c r="V2893" s="11"/>
      <c r="W2893" s="11"/>
      <c r="X2893" s="11"/>
      <c r="Y2893" s="11"/>
      <c r="Z2893" s="11"/>
      <c r="AA2893" s="11"/>
      <c r="AB2893" s="11"/>
      <c r="AC2893" s="11"/>
      <c r="AD2893" s="11"/>
      <c r="AE2893" s="11"/>
      <c r="AF2893" s="11"/>
      <c r="AG2893" s="11"/>
      <c r="AH2893" s="11"/>
      <c r="AI2893" s="11"/>
      <c r="AJ2893" s="11"/>
      <c r="AK2893" s="11"/>
      <c r="AL2893" s="11"/>
      <c r="AM2893" s="11"/>
      <c r="AN2893" s="11"/>
      <c r="AO2893" s="11"/>
      <c r="AP2893" s="11"/>
      <c r="AQ2893" s="11"/>
      <c r="AR2893" s="11"/>
      <c r="AS2893" s="11"/>
      <c r="AT2893" s="11"/>
      <c r="AU2893" s="11"/>
      <c r="AV2893" s="11"/>
      <c r="AW2893" s="11"/>
      <c r="AX2893" s="11"/>
      <c r="AY2893" s="11"/>
      <c r="AZ2893" s="11"/>
      <c r="BA2893" s="11"/>
      <c r="BB2893" s="11"/>
      <c r="BC2893" s="11"/>
      <c r="BD2893" s="11"/>
      <c r="BE2893" s="11"/>
      <c r="BF2893" s="11"/>
      <c r="BG2893" s="11"/>
      <c r="BH2893" s="11"/>
      <c r="BI2893" s="11"/>
      <c r="BJ2893" s="11"/>
      <c r="BK2893" s="11"/>
      <c r="BL2893" s="11"/>
      <c r="BM2893" s="11"/>
      <c r="BN2893" s="11"/>
      <c r="BO2893" s="11"/>
      <c r="BP2893" s="11"/>
      <c r="BQ2893" s="11"/>
      <c r="BR2893" s="16" t="str">
        <v>0- Port Costs</v>
      </c>
      <c r="BV2893" s="16" t="str">
        <v>0- Port Value</v>
      </c>
      <c r="BW2893" s="11"/>
      <c r="BX2893" s="16" t="str">
        <v>0</v>
      </c>
    </row>
    <row r="2894" spans="8:76" hidden="1" outlineLevel="1" x14ac:dyDescent="0.3">
      <c r="H2894" s="16" t="str">
        <v>0 - BM Costs</v>
      </c>
      <c r="L2894" s="16" t="str">
        <v>0 - BM Port</v>
      </c>
      <c r="N2894" s="16" t="str">
        <v>0 - Port Assets</v>
      </c>
      <c r="O2894" s="11"/>
      <c r="P2894" s="11"/>
      <c r="Q2894" s="11"/>
      <c r="R2894" s="11"/>
      <c r="S2894" s="11"/>
      <c r="T2894" s="11"/>
      <c r="U2894" s="11"/>
      <c r="V2894" s="11"/>
      <c r="W2894" s="11"/>
      <c r="X2894" s="11"/>
      <c r="Y2894" s="11"/>
      <c r="Z2894" s="11"/>
      <c r="AA2894" s="11"/>
      <c r="AB2894" s="11"/>
      <c r="AC2894" s="11"/>
      <c r="AD2894" s="11"/>
      <c r="AE2894" s="11"/>
      <c r="AF2894" s="11"/>
      <c r="AG2894" s="11"/>
      <c r="AH2894" s="11"/>
      <c r="AI2894" s="11"/>
      <c r="AJ2894" s="11"/>
      <c r="AK2894" s="11"/>
      <c r="AL2894" s="11"/>
      <c r="AM2894" s="11"/>
      <c r="AN2894" s="11"/>
      <c r="AO2894" s="11"/>
      <c r="AP2894" s="11"/>
      <c r="AQ2894" s="11"/>
      <c r="AR2894" s="11"/>
      <c r="AS2894" s="11"/>
      <c r="AT2894" s="11"/>
      <c r="AU2894" s="11"/>
      <c r="AV2894" s="11"/>
      <c r="AW2894" s="11"/>
      <c r="AX2894" s="11"/>
      <c r="AY2894" s="11"/>
      <c r="AZ2894" s="11"/>
      <c r="BA2894" s="11"/>
      <c r="BB2894" s="11"/>
      <c r="BC2894" s="11"/>
      <c r="BD2894" s="11"/>
      <c r="BE2894" s="11"/>
      <c r="BF2894" s="11"/>
      <c r="BG2894" s="11"/>
      <c r="BH2894" s="11"/>
      <c r="BI2894" s="11"/>
      <c r="BJ2894" s="11"/>
      <c r="BK2894" s="11"/>
      <c r="BL2894" s="11"/>
      <c r="BM2894" s="11"/>
      <c r="BN2894" s="11"/>
      <c r="BO2894" s="11"/>
      <c r="BP2894" s="11"/>
      <c r="BQ2894" s="11"/>
      <c r="BR2894" s="16" t="str">
        <v>0- Port Costs</v>
      </c>
      <c r="BV2894" s="16" t="str">
        <v>0- Port Value</v>
      </c>
      <c r="BW2894" s="11"/>
      <c r="BX2894" s="16" t="str">
        <v>0</v>
      </c>
    </row>
    <row r="2895" spans="8:76" hidden="1" outlineLevel="1" x14ac:dyDescent="0.3">
      <c r="H2895" s="16" t="str">
        <v>0 - BM Costs</v>
      </c>
      <c r="L2895" s="16" t="str">
        <v>0 - BM Port</v>
      </c>
      <c r="N2895" s="16" t="str">
        <v>0 - Port Assets</v>
      </c>
      <c r="O2895" s="11"/>
      <c r="P2895" s="11"/>
      <c r="Q2895" s="11"/>
      <c r="R2895" s="11"/>
      <c r="S2895" s="11"/>
      <c r="T2895" s="11"/>
      <c r="U2895" s="11"/>
      <c r="V2895" s="11"/>
      <c r="W2895" s="11"/>
      <c r="X2895" s="11"/>
      <c r="Y2895" s="11"/>
      <c r="Z2895" s="11"/>
      <c r="AA2895" s="11"/>
      <c r="AB2895" s="11"/>
      <c r="AC2895" s="11"/>
      <c r="AD2895" s="11"/>
      <c r="AE2895" s="11"/>
      <c r="AF2895" s="11"/>
      <c r="AG2895" s="11"/>
      <c r="AH2895" s="11"/>
      <c r="AI2895" s="11"/>
      <c r="AJ2895" s="11"/>
      <c r="AK2895" s="11"/>
      <c r="AL2895" s="11"/>
      <c r="AM2895" s="11"/>
      <c r="AN2895" s="11"/>
      <c r="AO2895" s="11"/>
      <c r="AP2895" s="11"/>
      <c r="AQ2895" s="11"/>
      <c r="AR2895" s="11"/>
      <c r="AS2895" s="11"/>
      <c r="AT2895" s="11"/>
      <c r="AU2895" s="11"/>
      <c r="AV2895" s="11"/>
      <c r="AW2895" s="11"/>
      <c r="AX2895" s="11"/>
      <c r="AY2895" s="11"/>
      <c r="AZ2895" s="11"/>
      <c r="BA2895" s="11"/>
      <c r="BB2895" s="11"/>
      <c r="BC2895" s="11"/>
      <c r="BD2895" s="11"/>
      <c r="BE2895" s="11"/>
      <c r="BF2895" s="11"/>
      <c r="BG2895" s="11"/>
      <c r="BH2895" s="11"/>
      <c r="BI2895" s="11"/>
      <c r="BJ2895" s="11"/>
      <c r="BK2895" s="11"/>
      <c r="BL2895" s="11"/>
      <c r="BM2895" s="11"/>
      <c r="BN2895" s="11"/>
      <c r="BO2895" s="11"/>
      <c r="BP2895" s="11"/>
      <c r="BQ2895" s="11"/>
      <c r="BR2895" s="16" t="str">
        <v>0- Port Costs</v>
      </c>
      <c r="BV2895" s="16" t="str">
        <v>0- Port Value</v>
      </c>
      <c r="BW2895" s="11"/>
      <c r="BX2895" s="16" t="str">
        <v>0</v>
      </c>
    </row>
    <row r="2896" spans="8:76" hidden="1" outlineLevel="1" x14ac:dyDescent="0.3">
      <c r="H2896" s="16" t="str">
        <v>0 - BM Costs</v>
      </c>
      <c r="L2896" s="16" t="str">
        <v>0 - BM Port</v>
      </c>
      <c r="N2896" s="16" t="str">
        <v>0 - Port Assets</v>
      </c>
      <c r="O2896" s="11"/>
      <c r="P2896" s="11"/>
      <c r="Q2896" s="11"/>
      <c r="R2896" s="11"/>
      <c r="S2896" s="11"/>
      <c r="T2896" s="11"/>
      <c r="U2896" s="11"/>
      <c r="V2896" s="11"/>
      <c r="W2896" s="11"/>
      <c r="X2896" s="11"/>
      <c r="Y2896" s="11"/>
      <c r="Z2896" s="11"/>
      <c r="AA2896" s="11"/>
      <c r="AB2896" s="11"/>
      <c r="AC2896" s="11"/>
      <c r="AD2896" s="11"/>
      <c r="AE2896" s="11"/>
      <c r="AF2896" s="11"/>
      <c r="AG2896" s="11"/>
      <c r="AH2896" s="11"/>
      <c r="AI2896" s="11"/>
      <c r="AJ2896" s="11"/>
      <c r="AK2896" s="11"/>
      <c r="AL2896" s="11"/>
      <c r="AM2896" s="11"/>
      <c r="AN2896" s="11"/>
      <c r="AO2896" s="11"/>
      <c r="AP2896" s="11"/>
      <c r="AQ2896" s="11"/>
      <c r="AR2896" s="11"/>
      <c r="AS2896" s="11"/>
      <c r="AT2896" s="11"/>
      <c r="AU2896" s="11"/>
      <c r="AV2896" s="11"/>
      <c r="AW2896" s="11"/>
      <c r="AX2896" s="11"/>
      <c r="AY2896" s="11"/>
      <c r="AZ2896" s="11"/>
      <c r="BA2896" s="11"/>
      <c r="BB2896" s="11"/>
      <c r="BC2896" s="11"/>
      <c r="BD2896" s="11"/>
      <c r="BE2896" s="11"/>
      <c r="BF2896" s="11"/>
      <c r="BG2896" s="11"/>
      <c r="BH2896" s="11"/>
      <c r="BI2896" s="11"/>
      <c r="BJ2896" s="11"/>
      <c r="BK2896" s="11"/>
      <c r="BL2896" s="11"/>
      <c r="BM2896" s="11"/>
      <c r="BN2896" s="11"/>
      <c r="BO2896" s="11"/>
      <c r="BP2896" s="11"/>
      <c r="BQ2896" s="11"/>
      <c r="BR2896" s="16" t="str">
        <v>0- Port Costs</v>
      </c>
      <c r="BV2896" s="16" t="str">
        <v>0- Port Value</v>
      </c>
      <c r="BW2896" s="11"/>
      <c r="BX2896" s="16" t="str">
        <v>0</v>
      </c>
    </row>
    <row r="2897" spans="8:76" hidden="1" outlineLevel="1" x14ac:dyDescent="0.3">
      <c r="H2897" s="16" t="str">
        <v>0 - BM Costs</v>
      </c>
      <c r="L2897" s="16" t="str">
        <v>0 - BM Port</v>
      </c>
      <c r="N2897" s="16" t="str">
        <v>0 - Port Assets</v>
      </c>
      <c r="O2897" s="11"/>
      <c r="P2897" s="11"/>
      <c r="Q2897" s="11"/>
      <c r="R2897" s="11"/>
      <c r="S2897" s="11"/>
      <c r="T2897" s="11"/>
      <c r="U2897" s="11"/>
      <c r="V2897" s="11"/>
      <c r="W2897" s="11"/>
      <c r="X2897" s="11"/>
      <c r="Y2897" s="11"/>
      <c r="Z2897" s="11"/>
      <c r="AA2897" s="11"/>
      <c r="AB2897" s="11"/>
      <c r="AC2897" s="11"/>
      <c r="AD2897" s="11"/>
      <c r="AE2897" s="11"/>
      <c r="AF2897" s="11"/>
      <c r="AG2897" s="11"/>
      <c r="AH2897" s="11"/>
      <c r="AI2897" s="11"/>
      <c r="AJ2897" s="11"/>
      <c r="AK2897" s="11"/>
      <c r="AL2897" s="11"/>
      <c r="AM2897" s="11"/>
      <c r="AN2897" s="11"/>
      <c r="AO2897" s="11"/>
      <c r="AP2897" s="11"/>
      <c r="AQ2897" s="11"/>
      <c r="AR2897" s="11"/>
      <c r="AS2897" s="11"/>
      <c r="AT2897" s="11"/>
      <c r="AU2897" s="11"/>
      <c r="AV2897" s="11"/>
      <c r="AW2897" s="11"/>
      <c r="AX2897" s="11"/>
      <c r="AY2897" s="11"/>
      <c r="AZ2897" s="11"/>
      <c r="BA2897" s="11"/>
      <c r="BB2897" s="11"/>
      <c r="BC2897" s="11"/>
      <c r="BD2897" s="11"/>
      <c r="BE2897" s="11"/>
      <c r="BF2897" s="11"/>
      <c r="BG2897" s="11"/>
      <c r="BH2897" s="11"/>
      <c r="BI2897" s="11"/>
      <c r="BJ2897" s="11"/>
      <c r="BK2897" s="11"/>
      <c r="BL2897" s="11"/>
      <c r="BM2897" s="11"/>
      <c r="BN2897" s="11"/>
      <c r="BO2897" s="11"/>
      <c r="BP2897" s="11"/>
      <c r="BQ2897" s="11"/>
      <c r="BR2897" s="16" t="str">
        <v>0- Port Costs</v>
      </c>
      <c r="BV2897" s="16" t="str">
        <v>0- Port Value</v>
      </c>
      <c r="BW2897" s="11"/>
      <c r="BX2897" s="16" t="str">
        <v>0</v>
      </c>
    </row>
    <row r="2898" spans="8:76" hidden="1" outlineLevel="1" x14ac:dyDescent="0.3">
      <c r="H2898" s="16" t="str">
        <v>0 - BM Costs</v>
      </c>
      <c r="L2898" s="16" t="str">
        <v>0 - BM Port</v>
      </c>
      <c r="N2898" s="16" t="str">
        <v>0 - Port Assets</v>
      </c>
      <c r="O2898" s="11"/>
      <c r="P2898" s="11"/>
      <c r="Q2898" s="11"/>
      <c r="R2898" s="11"/>
      <c r="S2898" s="11"/>
      <c r="T2898" s="11"/>
      <c r="U2898" s="11"/>
      <c r="V2898" s="11"/>
      <c r="W2898" s="11"/>
      <c r="X2898" s="11"/>
      <c r="Y2898" s="11"/>
      <c r="Z2898" s="11"/>
      <c r="AA2898" s="11"/>
      <c r="AB2898" s="11"/>
      <c r="AC2898" s="11"/>
      <c r="AD2898" s="11"/>
      <c r="AE2898" s="11"/>
      <c r="AF2898" s="11"/>
      <c r="AG2898" s="11"/>
      <c r="AH2898" s="11"/>
      <c r="AI2898" s="11"/>
      <c r="AJ2898" s="11"/>
      <c r="AK2898" s="11"/>
      <c r="AL2898" s="11"/>
      <c r="AM2898" s="11"/>
      <c r="AN2898" s="11"/>
      <c r="AO2898" s="11"/>
      <c r="AP2898" s="11"/>
      <c r="AQ2898" s="11"/>
      <c r="AR2898" s="11"/>
      <c r="AS2898" s="11"/>
      <c r="AT2898" s="11"/>
      <c r="AU2898" s="11"/>
      <c r="AV2898" s="11"/>
      <c r="AW2898" s="11"/>
      <c r="AX2898" s="11"/>
      <c r="AY2898" s="11"/>
      <c r="AZ2898" s="11"/>
      <c r="BA2898" s="11"/>
      <c r="BB2898" s="11"/>
      <c r="BC2898" s="11"/>
      <c r="BD2898" s="11"/>
      <c r="BE2898" s="11"/>
      <c r="BF2898" s="11"/>
      <c r="BG2898" s="11"/>
      <c r="BH2898" s="11"/>
      <c r="BI2898" s="11"/>
      <c r="BJ2898" s="11"/>
      <c r="BK2898" s="11"/>
      <c r="BL2898" s="11"/>
      <c r="BM2898" s="11"/>
      <c r="BN2898" s="11"/>
      <c r="BO2898" s="11"/>
      <c r="BP2898" s="11"/>
      <c r="BQ2898" s="11"/>
      <c r="BR2898" s="16" t="str">
        <v>0- Port Costs</v>
      </c>
      <c r="BV2898" s="16" t="str">
        <v>0- Port Value</v>
      </c>
      <c r="BW2898" s="11"/>
      <c r="BX2898" s="16" t="str">
        <v>0</v>
      </c>
    </row>
    <row r="2899" spans="8:76" hidden="1" outlineLevel="1" x14ac:dyDescent="0.3">
      <c r="H2899" s="16" t="str">
        <v>0 - BM Costs</v>
      </c>
      <c r="L2899" s="16" t="str">
        <v>0 - BM Port</v>
      </c>
      <c r="N2899" s="16" t="str">
        <v>0 - Port Assets</v>
      </c>
      <c r="O2899" s="11"/>
      <c r="P2899" s="11"/>
      <c r="Q2899" s="11"/>
      <c r="R2899" s="11"/>
      <c r="S2899" s="11"/>
      <c r="T2899" s="11"/>
      <c r="U2899" s="11"/>
      <c r="V2899" s="11"/>
      <c r="W2899" s="11"/>
      <c r="X2899" s="11"/>
      <c r="Y2899" s="11"/>
      <c r="Z2899" s="11"/>
      <c r="AA2899" s="11"/>
      <c r="AB2899" s="11"/>
      <c r="AC2899" s="11"/>
      <c r="AD2899" s="11"/>
      <c r="AE2899" s="11"/>
      <c r="AF2899" s="11"/>
      <c r="AG2899" s="11"/>
      <c r="AH2899" s="11"/>
      <c r="AI2899" s="11"/>
      <c r="AJ2899" s="11"/>
      <c r="AK2899" s="11"/>
      <c r="AL2899" s="11"/>
      <c r="AM2899" s="11"/>
      <c r="AN2899" s="11"/>
      <c r="AO2899" s="11"/>
      <c r="AP2899" s="11"/>
      <c r="AQ2899" s="11"/>
      <c r="AR2899" s="11"/>
      <c r="AS2899" s="11"/>
      <c r="AT2899" s="11"/>
      <c r="AU2899" s="11"/>
      <c r="AV2899" s="11"/>
      <c r="AW2899" s="11"/>
      <c r="AX2899" s="11"/>
      <c r="AY2899" s="11"/>
      <c r="AZ2899" s="11"/>
      <c r="BA2899" s="11"/>
      <c r="BB2899" s="11"/>
      <c r="BC2899" s="11"/>
      <c r="BD2899" s="11"/>
      <c r="BE2899" s="11"/>
      <c r="BF2899" s="11"/>
      <c r="BG2899" s="11"/>
      <c r="BH2899" s="11"/>
      <c r="BI2899" s="11"/>
      <c r="BJ2899" s="11"/>
      <c r="BK2899" s="11"/>
      <c r="BL2899" s="11"/>
      <c r="BM2899" s="11"/>
      <c r="BN2899" s="11"/>
      <c r="BO2899" s="11"/>
      <c r="BP2899" s="11"/>
      <c r="BQ2899" s="11"/>
      <c r="BR2899" s="16" t="str">
        <v>0- Port Costs</v>
      </c>
      <c r="BV2899" s="16" t="str">
        <v>0- Port Value</v>
      </c>
      <c r="BW2899" s="11"/>
      <c r="BX2899" s="16" t="str">
        <v>0</v>
      </c>
    </row>
    <row r="2900" spans="8:76" hidden="1" outlineLevel="1" x14ac:dyDescent="0.3">
      <c r="H2900" s="16" t="str">
        <v>0 - BM Costs</v>
      </c>
      <c r="L2900" s="16" t="str">
        <v>0 - BM Port</v>
      </c>
      <c r="N2900" s="16" t="str">
        <v>0 - Port Assets</v>
      </c>
      <c r="O2900" s="11"/>
      <c r="P2900" s="11"/>
      <c r="Q2900" s="11"/>
      <c r="R2900" s="11"/>
      <c r="S2900" s="11"/>
      <c r="T2900" s="11"/>
      <c r="U2900" s="11"/>
      <c r="V2900" s="11"/>
      <c r="W2900" s="11"/>
      <c r="X2900" s="11"/>
      <c r="Y2900" s="11"/>
      <c r="Z2900" s="11"/>
      <c r="AA2900" s="11"/>
      <c r="AB2900" s="11"/>
      <c r="AC2900" s="11"/>
      <c r="AD2900" s="11"/>
      <c r="AE2900" s="11"/>
      <c r="AF2900" s="11"/>
      <c r="AG2900" s="11"/>
      <c r="AH2900" s="11"/>
      <c r="AI2900" s="11"/>
      <c r="AJ2900" s="11"/>
      <c r="AK2900" s="11"/>
      <c r="AL2900" s="11"/>
      <c r="AM2900" s="11"/>
      <c r="AN2900" s="11"/>
      <c r="AO2900" s="11"/>
      <c r="AP2900" s="11"/>
      <c r="AQ2900" s="11"/>
      <c r="AR2900" s="11"/>
      <c r="AS2900" s="11"/>
      <c r="AT2900" s="11"/>
      <c r="AU2900" s="11"/>
      <c r="AV2900" s="11"/>
      <c r="AW2900" s="11"/>
      <c r="AX2900" s="11"/>
      <c r="AY2900" s="11"/>
      <c r="AZ2900" s="11"/>
      <c r="BA2900" s="11"/>
      <c r="BB2900" s="11"/>
      <c r="BC2900" s="11"/>
      <c r="BD2900" s="11"/>
      <c r="BE2900" s="11"/>
      <c r="BF2900" s="11"/>
      <c r="BG2900" s="11"/>
      <c r="BH2900" s="11"/>
      <c r="BI2900" s="11"/>
      <c r="BJ2900" s="11"/>
      <c r="BK2900" s="11"/>
      <c r="BL2900" s="11"/>
      <c r="BM2900" s="11"/>
      <c r="BN2900" s="11"/>
      <c r="BO2900" s="11"/>
      <c r="BP2900" s="11"/>
      <c r="BQ2900" s="11"/>
      <c r="BR2900" s="16" t="str">
        <v>0- Port Costs</v>
      </c>
      <c r="BV2900" s="16" t="str">
        <v>0- Port Value</v>
      </c>
      <c r="BW2900" s="11"/>
      <c r="BX2900" s="16" t="str">
        <v>0</v>
      </c>
    </row>
    <row r="2901" spans="8:76" hidden="1" outlineLevel="1" x14ac:dyDescent="0.3">
      <c r="H2901" s="16" t="str">
        <v>0 - BM Costs</v>
      </c>
      <c r="L2901" s="16" t="str">
        <v>0 - BM Port</v>
      </c>
      <c r="N2901" s="16" t="str">
        <v>0 - Port Assets</v>
      </c>
      <c r="O2901" s="11"/>
      <c r="P2901" s="11"/>
      <c r="Q2901" s="11"/>
      <c r="R2901" s="11"/>
      <c r="S2901" s="11"/>
      <c r="T2901" s="11"/>
      <c r="U2901" s="11"/>
      <c r="V2901" s="11"/>
      <c r="W2901" s="11"/>
      <c r="X2901" s="11"/>
      <c r="Y2901" s="11"/>
      <c r="Z2901" s="11"/>
      <c r="AA2901" s="11"/>
      <c r="AB2901" s="11"/>
      <c r="AC2901" s="11"/>
      <c r="AD2901" s="11"/>
      <c r="AE2901" s="11"/>
      <c r="AF2901" s="11"/>
      <c r="AG2901" s="11"/>
      <c r="AH2901" s="11"/>
      <c r="AI2901" s="11"/>
      <c r="AJ2901" s="11"/>
      <c r="AK2901" s="11"/>
      <c r="AL2901" s="11"/>
      <c r="AM2901" s="11"/>
      <c r="AN2901" s="11"/>
      <c r="AO2901" s="11"/>
      <c r="AP2901" s="11"/>
      <c r="AQ2901" s="11"/>
      <c r="AR2901" s="11"/>
      <c r="AS2901" s="11"/>
      <c r="AT2901" s="11"/>
      <c r="AU2901" s="11"/>
      <c r="AV2901" s="11"/>
      <c r="AW2901" s="11"/>
      <c r="AX2901" s="11"/>
      <c r="AY2901" s="11"/>
      <c r="AZ2901" s="11"/>
      <c r="BA2901" s="11"/>
      <c r="BB2901" s="11"/>
      <c r="BC2901" s="11"/>
      <c r="BD2901" s="11"/>
      <c r="BE2901" s="11"/>
      <c r="BF2901" s="11"/>
      <c r="BG2901" s="11"/>
      <c r="BH2901" s="11"/>
      <c r="BI2901" s="11"/>
      <c r="BJ2901" s="11"/>
      <c r="BK2901" s="11"/>
      <c r="BL2901" s="11"/>
      <c r="BM2901" s="11"/>
      <c r="BN2901" s="11"/>
      <c r="BO2901" s="11"/>
      <c r="BP2901" s="11"/>
      <c r="BQ2901" s="11"/>
      <c r="BR2901" s="16" t="str">
        <v>0- Port Costs</v>
      </c>
      <c r="BV2901" s="16" t="str">
        <v>0- Port Value</v>
      </c>
      <c r="BW2901" s="11"/>
      <c r="BX2901" s="16" t="str">
        <v>0</v>
      </c>
    </row>
    <row r="2902" spans="8:76" hidden="1" outlineLevel="1" x14ac:dyDescent="0.3">
      <c r="H2902" s="16" t="str">
        <v>0 - BM Costs</v>
      </c>
      <c r="L2902" s="16" t="str">
        <v>0 - BM Port</v>
      </c>
      <c r="N2902" s="16" t="str">
        <v>0 - Port Assets</v>
      </c>
      <c r="O2902" s="11"/>
      <c r="P2902" s="11"/>
      <c r="Q2902" s="11"/>
      <c r="R2902" s="11"/>
      <c r="S2902" s="11"/>
      <c r="T2902" s="11"/>
      <c r="U2902" s="11"/>
      <c r="V2902" s="11"/>
      <c r="W2902" s="11"/>
      <c r="X2902" s="11"/>
      <c r="Y2902" s="11"/>
      <c r="Z2902" s="11"/>
      <c r="AA2902" s="11"/>
      <c r="AB2902" s="11"/>
      <c r="AC2902" s="11"/>
      <c r="AD2902" s="11"/>
      <c r="AE2902" s="11"/>
      <c r="AF2902" s="11"/>
      <c r="AG2902" s="11"/>
      <c r="AH2902" s="11"/>
      <c r="AI2902" s="11"/>
      <c r="AJ2902" s="11"/>
      <c r="AK2902" s="11"/>
      <c r="AL2902" s="11"/>
      <c r="AM2902" s="11"/>
      <c r="AN2902" s="11"/>
      <c r="AO2902" s="11"/>
      <c r="AP2902" s="11"/>
      <c r="AQ2902" s="11"/>
      <c r="AR2902" s="11"/>
      <c r="AS2902" s="11"/>
      <c r="AT2902" s="11"/>
      <c r="AU2902" s="11"/>
      <c r="AV2902" s="11"/>
      <c r="AW2902" s="11"/>
      <c r="AX2902" s="11"/>
      <c r="AY2902" s="11"/>
      <c r="AZ2902" s="11"/>
      <c r="BA2902" s="11"/>
      <c r="BB2902" s="11"/>
      <c r="BC2902" s="11"/>
      <c r="BD2902" s="11"/>
      <c r="BE2902" s="11"/>
      <c r="BF2902" s="11"/>
      <c r="BG2902" s="11"/>
      <c r="BH2902" s="11"/>
      <c r="BI2902" s="11"/>
      <c r="BJ2902" s="11"/>
      <c r="BK2902" s="11"/>
      <c r="BL2902" s="11"/>
      <c r="BM2902" s="11"/>
      <c r="BN2902" s="11"/>
      <c r="BO2902" s="11"/>
      <c r="BP2902" s="11"/>
      <c r="BQ2902" s="11"/>
      <c r="BR2902" s="16" t="str">
        <v>0- Port Costs</v>
      </c>
      <c r="BV2902" s="16" t="str">
        <v>0- Port Value</v>
      </c>
      <c r="BW2902" s="11"/>
      <c r="BX2902" s="16" t="str">
        <v>0</v>
      </c>
    </row>
    <row r="2903" spans="8:76" hidden="1" outlineLevel="1" x14ac:dyDescent="0.3">
      <c r="H2903" s="16" t="str">
        <v>0 - BM Costs</v>
      </c>
      <c r="L2903" s="16" t="str">
        <v>0 - BM Port</v>
      </c>
      <c r="N2903" s="16" t="str">
        <v>0 - Port Assets</v>
      </c>
      <c r="O2903" s="11"/>
      <c r="P2903" s="11"/>
      <c r="Q2903" s="11"/>
      <c r="R2903" s="11"/>
      <c r="S2903" s="11"/>
      <c r="T2903" s="11"/>
      <c r="U2903" s="11"/>
      <c r="V2903" s="11"/>
      <c r="W2903" s="11"/>
      <c r="X2903" s="11"/>
      <c r="Y2903" s="11"/>
      <c r="Z2903" s="11"/>
      <c r="AA2903" s="11"/>
      <c r="AB2903" s="11"/>
      <c r="AC2903" s="11"/>
      <c r="AD2903" s="11"/>
      <c r="AE2903" s="11"/>
      <c r="AF2903" s="11"/>
      <c r="AG2903" s="11"/>
      <c r="AH2903" s="11"/>
      <c r="AI2903" s="11"/>
      <c r="AJ2903" s="11"/>
      <c r="AK2903" s="11"/>
      <c r="AL2903" s="11"/>
      <c r="AM2903" s="11"/>
      <c r="AN2903" s="11"/>
      <c r="AO2903" s="11"/>
      <c r="AP2903" s="11"/>
      <c r="AQ2903" s="11"/>
      <c r="AR2903" s="11"/>
      <c r="AS2903" s="11"/>
      <c r="AT2903" s="11"/>
      <c r="AU2903" s="11"/>
      <c r="AV2903" s="11"/>
      <c r="AW2903" s="11"/>
      <c r="AX2903" s="11"/>
      <c r="AY2903" s="11"/>
      <c r="AZ2903" s="11"/>
      <c r="BA2903" s="11"/>
      <c r="BB2903" s="11"/>
      <c r="BC2903" s="11"/>
      <c r="BD2903" s="11"/>
      <c r="BE2903" s="11"/>
      <c r="BF2903" s="11"/>
      <c r="BG2903" s="11"/>
      <c r="BH2903" s="11"/>
      <c r="BI2903" s="11"/>
      <c r="BJ2903" s="11"/>
      <c r="BK2903" s="11"/>
      <c r="BL2903" s="11"/>
      <c r="BM2903" s="11"/>
      <c r="BN2903" s="11"/>
      <c r="BO2903" s="11"/>
      <c r="BP2903" s="11"/>
      <c r="BQ2903" s="11"/>
      <c r="BR2903" s="16" t="str">
        <v>0- Port Costs</v>
      </c>
      <c r="BV2903" s="16" t="str">
        <v>0- Port Value</v>
      </c>
      <c r="BW2903" s="11"/>
      <c r="BX2903" s="16" t="str">
        <v>0</v>
      </c>
    </row>
    <row r="2904" spans="8:76" hidden="1" outlineLevel="1" x14ac:dyDescent="0.3">
      <c r="H2904" s="16" t="str">
        <v>0 - BM Costs</v>
      </c>
      <c r="L2904" s="16" t="str">
        <v>0 - BM Port</v>
      </c>
      <c r="N2904" s="16" t="str">
        <v>0 - Port Assets</v>
      </c>
      <c r="O2904" s="11"/>
      <c r="P2904" s="11"/>
      <c r="Q2904" s="11"/>
      <c r="R2904" s="11"/>
      <c r="S2904" s="11"/>
      <c r="T2904" s="11"/>
      <c r="U2904" s="11"/>
      <c r="V2904" s="11"/>
      <c r="W2904" s="11"/>
      <c r="X2904" s="11"/>
      <c r="Y2904" s="11"/>
      <c r="Z2904" s="11"/>
      <c r="AA2904" s="11"/>
      <c r="AB2904" s="11"/>
      <c r="AC2904" s="11"/>
      <c r="AD2904" s="11"/>
      <c r="AE2904" s="11"/>
      <c r="AF2904" s="11"/>
      <c r="AG2904" s="11"/>
      <c r="AH2904" s="11"/>
      <c r="AI2904" s="11"/>
      <c r="AJ2904" s="11"/>
      <c r="AK2904" s="11"/>
      <c r="AL2904" s="11"/>
      <c r="AM2904" s="11"/>
      <c r="AN2904" s="11"/>
      <c r="AO2904" s="11"/>
      <c r="AP2904" s="11"/>
      <c r="AQ2904" s="11"/>
      <c r="AR2904" s="11"/>
      <c r="AS2904" s="11"/>
      <c r="AT2904" s="11"/>
      <c r="AU2904" s="11"/>
      <c r="AV2904" s="11"/>
      <c r="AW2904" s="11"/>
      <c r="AX2904" s="11"/>
      <c r="AY2904" s="11"/>
      <c r="AZ2904" s="11"/>
      <c r="BA2904" s="11"/>
      <c r="BB2904" s="11"/>
      <c r="BC2904" s="11"/>
      <c r="BD2904" s="11"/>
      <c r="BE2904" s="11"/>
      <c r="BF2904" s="11"/>
      <c r="BG2904" s="11"/>
      <c r="BH2904" s="11"/>
      <c r="BI2904" s="11"/>
      <c r="BJ2904" s="11"/>
      <c r="BK2904" s="11"/>
      <c r="BL2904" s="11"/>
      <c r="BM2904" s="11"/>
      <c r="BN2904" s="11"/>
      <c r="BO2904" s="11"/>
      <c r="BP2904" s="11"/>
      <c r="BQ2904" s="11"/>
      <c r="BR2904" s="16" t="str">
        <v>0- Port Costs</v>
      </c>
      <c r="BV2904" s="16" t="str">
        <v>0- Port Value</v>
      </c>
      <c r="BW2904" s="11"/>
      <c r="BX2904" s="16" t="str">
        <v>0</v>
      </c>
    </row>
    <row r="2905" spans="8:76" hidden="1" outlineLevel="1" x14ac:dyDescent="0.3">
      <c r="H2905" s="16" t="str">
        <v>0 - BM Costs</v>
      </c>
      <c r="L2905" s="16" t="str">
        <v>0 - BM Port</v>
      </c>
      <c r="N2905" s="16" t="str">
        <v>0 - Port Assets</v>
      </c>
      <c r="O2905" s="11"/>
      <c r="P2905" s="11"/>
      <c r="Q2905" s="11"/>
      <c r="R2905" s="11"/>
      <c r="S2905" s="11"/>
      <c r="T2905" s="11"/>
      <c r="U2905" s="11"/>
      <c r="V2905" s="11"/>
      <c r="W2905" s="11"/>
      <c r="X2905" s="11"/>
      <c r="Y2905" s="11"/>
      <c r="Z2905" s="11"/>
      <c r="AA2905" s="11"/>
      <c r="AB2905" s="11"/>
      <c r="AC2905" s="11"/>
      <c r="AD2905" s="11"/>
      <c r="AE2905" s="11"/>
      <c r="AF2905" s="11"/>
      <c r="AG2905" s="11"/>
      <c r="AH2905" s="11"/>
      <c r="AI2905" s="11"/>
      <c r="AJ2905" s="11"/>
      <c r="AK2905" s="11"/>
      <c r="AL2905" s="11"/>
      <c r="AM2905" s="11"/>
      <c r="AN2905" s="11"/>
      <c r="AO2905" s="11"/>
      <c r="AP2905" s="11"/>
      <c r="AQ2905" s="11"/>
      <c r="AR2905" s="11"/>
      <c r="AS2905" s="11"/>
      <c r="AT2905" s="11"/>
      <c r="AU2905" s="11"/>
      <c r="AV2905" s="11"/>
      <c r="AW2905" s="11"/>
      <c r="AX2905" s="11"/>
      <c r="AY2905" s="11"/>
      <c r="AZ2905" s="11"/>
      <c r="BA2905" s="11"/>
      <c r="BB2905" s="11"/>
      <c r="BC2905" s="11"/>
      <c r="BD2905" s="11"/>
      <c r="BE2905" s="11"/>
      <c r="BF2905" s="11"/>
      <c r="BG2905" s="11"/>
      <c r="BH2905" s="11"/>
      <c r="BI2905" s="11"/>
      <c r="BJ2905" s="11"/>
      <c r="BK2905" s="11"/>
      <c r="BL2905" s="11"/>
      <c r="BM2905" s="11"/>
      <c r="BN2905" s="11"/>
      <c r="BO2905" s="11"/>
      <c r="BP2905" s="11"/>
      <c r="BQ2905" s="11"/>
      <c r="BR2905" s="16" t="str">
        <v>0- Port Costs</v>
      </c>
      <c r="BV2905" s="16" t="str">
        <v>0- Port Value</v>
      </c>
      <c r="BW2905" s="11"/>
      <c r="BX2905" s="16" t="str">
        <v>0</v>
      </c>
    </row>
    <row r="2906" spans="8:76" hidden="1" outlineLevel="1" x14ac:dyDescent="0.3">
      <c r="H2906" s="16" t="str">
        <v>0 - BM Costs</v>
      </c>
      <c r="L2906" s="16" t="str">
        <v>0 - BM Port</v>
      </c>
      <c r="N2906" s="16" t="str">
        <v>0 - Port Assets</v>
      </c>
      <c r="O2906" s="11"/>
      <c r="P2906" s="11"/>
      <c r="Q2906" s="11"/>
      <c r="R2906" s="11"/>
      <c r="S2906" s="11"/>
      <c r="T2906" s="11"/>
      <c r="U2906" s="11"/>
      <c r="V2906" s="11"/>
      <c r="W2906" s="11"/>
      <c r="X2906" s="11"/>
      <c r="Y2906" s="11"/>
      <c r="Z2906" s="11"/>
      <c r="AA2906" s="11"/>
      <c r="AB2906" s="11"/>
      <c r="AC2906" s="11"/>
      <c r="AD2906" s="11"/>
      <c r="AE2906" s="11"/>
      <c r="AF2906" s="11"/>
      <c r="AG2906" s="11"/>
      <c r="AH2906" s="11"/>
      <c r="AI2906" s="11"/>
      <c r="AJ2906" s="11"/>
      <c r="AK2906" s="11"/>
      <c r="AL2906" s="11"/>
      <c r="AM2906" s="11"/>
      <c r="AN2906" s="11"/>
      <c r="AO2906" s="11"/>
      <c r="AP2906" s="11"/>
      <c r="AQ2906" s="11"/>
      <c r="AR2906" s="11"/>
      <c r="AS2906" s="11"/>
      <c r="AT2906" s="11"/>
      <c r="AU2906" s="11"/>
      <c r="AV2906" s="11"/>
      <c r="AW2906" s="11"/>
      <c r="AX2906" s="11"/>
      <c r="AY2906" s="11"/>
      <c r="AZ2906" s="11"/>
      <c r="BA2906" s="11"/>
      <c r="BB2906" s="11"/>
      <c r="BC2906" s="11"/>
      <c r="BD2906" s="11"/>
      <c r="BE2906" s="11"/>
      <c r="BF2906" s="11"/>
      <c r="BG2906" s="11"/>
      <c r="BH2906" s="11"/>
      <c r="BI2906" s="11"/>
      <c r="BJ2906" s="11"/>
      <c r="BK2906" s="11"/>
      <c r="BL2906" s="11"/>
      <c r="BM2906" s="11"/>
      <c r="BN2906" s="11"/>
      <c r="BO2906" s="11"/>
      <c r="BP2906" s="11"/>
      <c r="BQ2906" s="11"/>
      <c r="BR2906" s="16" t="str">
        <v>0- Port Costs</v>
      </c>
      <c r="BV2906" s="16" t="str">
        <v>0- Port Value</v>
      </c>
      <c r="BW2906" s="11"/>
      <c r="BX2906" s="16" t="str">
        <v>0</v>
      </c>
    </row>
    <row r="2907" spans="8:76" hidden="1" outlineLevel="1" x14ac:dyDescent="0.3">
      <c r="H2907" s="16" t="str">
        <v>0 - BM Costs</v>
      </c>
      <c r="L2907" s="16" t="str">
        <v>0 - BM Port</v>
      </c>
      <c r="N2907" s="16" t="str">
        <v>0 - Port Assets</v>
      </c>
      <c r="O2907" s="11"/>
      <c r="P2907" s="11"/>
      <c r="Q2907" s="11"/>
      <c r="R2907" s="11"/>
      <c r="S2907" s="11"/>
      <c r="T2907" s="11"/>
      <c r="U2907" s="11"/>
      <c r="V2907" s="11"/>
      <c r="W2907" s="11"/>
      <c r="X2907" s="11"/>
      <c r="Y2907" s="11"/>
      <c r="Z2907" s="11"/>
      <c r="AA2907" s="11"/>
      <c r="AB2907" s="11"/>
      <c r="AC2907" s="11"/>
      <c r="AD2907" s="11"/>
      <c r="AE2907" s="11"/>
      <c r="AF2907" s="11"/>
      <c r="AG2907" s="11"/>
      <c r="AH2907" s="11"/>
      <c r="AI2907" s="11"/>
      <c r="AJ2907" s="11"/>
      <c r="AK2907" s="11"/>
      <c r="AL2907" s="11"/>
      <c r="AM2907" s="11"/>
      <c r="AN2907" s="11"/>
      <c r="AO2907" s="11"/>
      <c r="AP2907" s="11"/>
      <c r="AQ2907" s="11"/>
      <c r="AR2907" s="11"/>
      <c r="AS2907" s="11"/>
      <c r="AT2907" s="11"/>
      <c r="AU2907" s="11"/>
      <c r="AV2907" s="11"/>
      <c r="AW2907" s="11"/>
      <c r="AX2907" s="11"/>
      <c r="AY2907" s="11"/>
      <c r="AZ2907" s="11"/>
      <c r="BA2907" s="11"/>
      <c r="BB2907" s="11"/>
      <c r="BC2907" s="11"/>
      <c r="BD2907" s="11"/>
      <c r="BE2907" s="11"/>
      <c r="BF2907" s="11"/>
      <c r="BG2907" s="11"/>
      <c r="BH2907" s="11"/>
      <c r="BI2907" s="11"/>
      <c r="BJ2907" s="11"/>
      <c r="BK2907" s="11"/>
      <c r="BL2907" s="11"/>
      <c r="BM2907" s="11"/>
      <c r="BN2907" s="11"/>
      <c r="BO2907" s="11"/>
      <c r="BP2907" s="11"/>
      <c r="BQ2907" s="11"/>
      <c r="BR2907" s="16" t="str">
        <v>0- Port Costs</v>
      </c>
      <c r="BV2907" s="16" t="str">
        <v>0- Port Value</v>
      </c>
      <c r="BW2907" s="11"/>
      <c r="BX2907" s="16" t="str">
        <v>0</v>
      </c>
    </row>
    <row r="2908" spans="8:76" hidden="1" outlineLevel="1" x14ac:dyDescent="0.3">
      <c r="H2908" s="16" t="str">
        <v>0 - BM Costs</v>
      </c>
      <c r="L2908" s="16" t="str">
        <v>0 - BM Port</v>
      </c>
      <c r="N2908" s="16" t="str">
        <v>0 - Port Assets</v>
      </c>
      <c r="O2908" s="11"/>
      <c r="P2908" s="11"/>
      <c r="Q2908" s="11"/>
      <c r="R2908" s="11"/>
      <c r="S2908" s="11"/>
      <c r="T2908" s="11"/>
      <c r="U2908" s="11"/>
      <c r="V2908" s="11"/>
      <c r="W2908" s="11"/>
      <c r="X2908" s="11"/>
      <c r="Y2908" s="11"/>
      <c r="Z2908" s="11"/>
      <c r="AA2908" s="11"/>
      <c r="AB2908" s="11"/>
      <c r="AC2908" s="11"/>
      <c r="AD2908" s="11"/>
      <c r="AE2908" s="11"/>
      <c r="AF2908" s="11"/>
      <c r="AG2908" s="11"/>
      <c r="AH2908" s="11"/>
      <c r="AI2908" s="11"/>
      <c r="AJ2908" s="11"/>
      <c r="AK2908" s="11"/>
      <c r="AL2908" s="11"/>
      <c r="AM2908" s="11"/>
      <c r="AN2908" s="11"/>
      <c r="AO2908" s="11"/>
      <c r="AP2908" s="11"/>
      <c r="AQ2908" s="11"/>
      <c r="AR2908" s="11"/>
      <c r="AS2908" s="11"/>
      <c r="AT2908" s="11"/>
      <c r="AU2908" s="11"/>
      <c r="AV2908" s="11"/>
      <c r="AW2908" s="11"/>
      <c r="AX2908" s="11"/>
      <c r="AY2908" s="11"/>
      <c r="AZ2908" s="11"/>
      <c r="BA2908" s="11"/>
      <c r="BB2908" s="11"/>
      <c r="BC2908" s="11"/>
      <c r="BD2908" s="11"/>
      <c r="BE2908" s="11"/>
      <c r="BF2908" s="11"/>
      <c r="BG2908" s="11"/>
      <c r="BH2908" s="11"/>
      <c r="BI2908" s="11"/>
      <c r="BJ2908" s="11"/>
      <c r="BK2908" s="11"/>
      <c r="BL2908" s="11"/>
      <c r="BM2908" s="11"/>
      <c r="BN2908" s="11"/>
      <c r="BO2908" s="11"/>
      <c r="BP2908" s="11"/>
      <c r="BQ2908" s="11"/>
      <c r="BR2908" s="16" t="str">
        <v>0- Port Costs</v>
      </c>
      <c r="BV2908" s="16" t="str">
        <v>0- Port Value</v>
      </c>
      <c r="BW2908" s="11"/>
      <c r="BX2908" s="16" t="str">
        <v>0</v>
      </c>
    </row>
    <row r="2909" spans="8:76" hidden="1" outlineLevel="1" x14ac:dyDescent="0.3">
      <c r="H2909" s="16" t="str">
        <v>0 - BM Costs</v>
      </c>
      <c r="L2909" s="16" t="str">
        <v>0 - BM Port</v>
      </c>
      <c r="N2909" s="16" t="str">
        <v>0 - Port Assets</v>
      </c>
      <c r="O2909" s="11"/>
      <c r="P2909" s="11"/>
      <c r="Q2909" s="11"/>
      <c r="R2909" s="11"/>
      <c r="S2909" s="11"/>
      <c r="T2909" s="11"/>
      <c r="U2909" s="11"/>
      <c r="V2909" s="11"/>
      <c r="W2909" s="11"/>
      <c r="X2909" s="11"/>
      <c r="Y2909" s="11"/>
      <c r="Z2909" s="11"/>
      <c r="AA2909" s="11"/>
      <c r="AB2909" s="11"/>
      <c r="AC2909" s="11"/>
      <c r="AD2909" s="11"/>
      <c r="AE2909" s="11"/>
      <c r="AF2909" s="11"/>
      <c r="AG2909" s="11"/>
      <c r="AH2909" s="11"/>
      <c r="AI2909" s="11"/>
      <c r="AJ2909" s="11"/>
      <c r="AK2909" s="11"/>
      <c r="AL2909" s="11"/>
      <c r="AM2909" s="11"/>
      <c r="AN2909" s="11"/>
      <c r="AO2909" s="11"/>
      <c r="AP2909" s="11"/>
      <c r="AQ2909" s="11"/>
      <c r="AR2909" s="11"/>
      <c r="AS2909" s="11"/>
      <c r="AT2909" s="11"/>
      <c r="AU2909" s="11"/>
      <c r="AV2909" s="11"/>
      <c r="AW2909" s="11"/>
      <c r="AX2909" s="11"/>
      <c r="AY2909" s="11"/>
      <c r="AZ2909" s="11"/>
      <c r="BA2909" s="11"/>
      <c r="BB2909" s="11"/>
      <c r="BC2909" s="11"/>
      <c r="BD2909" s="11"/>
      <c r="BE2909" s="11"/>
      <c r="BF2909" s="11"/>
      <c r="BG2909" s="11"/>
      <c r="BH2909" s="11"/>
      <c r="BI2909" s="11"/>
      <c r="BJ2909" s="11"/>
      <c r="BK2909" s="11"/>
      <c r="BL2909" s="11"/>
      <c r="BM2909" s="11"/>
      <c r="BN2909" s="11"/>
      <c r="BO2909" s="11"/>
      <c r="BP2909" s="11"/>
      <c r="BQ2909" s="11"/>
      <c r="BR2909" s="16" t="str">
        <v>0- Port Costs</v>
      </c>
      <c r="BV2909" s="16" t="str">
        <v>0- Port Value</v>
      </c>
      <c r="BW2909" s="11"/>
      <c r="BX2909" s="16" t="str">
        <v>0</v>
      </c>
    </row>
    <row r="2910" spans="8:76" hidden="1" outlineLevel="1" x14ac:dyDescent="0.3">
      <c r="H2910" s="16" t="str">
        <v>0 - BM Costs</v>
      </c>
      <c r="L2910" s="16" t="str">
        <v>0 - BM Port</v>
      </c>
      <c r="N2910" s="16" t="str">
        <v>0 - Port Assets</v>
      </c>
      <c r="O2910" s="11"/>
      <c r="P2910" s="11"/>
      <c r="Q2910" s="11"/>
      <c r="R2910" s="11"/>
      <c r="S2910" s="11"/>
      <c r="T2910" s="11"/>
      <c r="U2910" s="11"/>
      <c r="V2910" s="11"/>
      <c r="W2910" s="11"/>
      <c r="X2910" s="11"/>
      <c r="Y2910" s="11"/>
      <c r="Z2910" s="11"/>
      <c r="AA2910" s="11"/>
      <c r="AB2910" s="11"/>
      <c r="AC2910" s="11"/>
      <c r="AD2910" s="11"/>
      <c r="AE2910" s="11"/>
      <c r="AF2910" s="11"/>
      <c r="AG2910" s="11"/>
      <c r="AH2910" s="11"/>
      <c r="AI2910" s="11"/>
      <c r="AJ2910" s="11"/>
      <c r="AK2910" s="11"/>
      <c r="AL2910" s="11"/>
      <c r="AM2910" s="11"/>
      <c r="AN2910" s="11"/>
      <c r="AO2910" s="11"/>
      <c r="AP2910" s="11"/>
      <c r="AQ2910" s="11"/>
      <c r="AR2910" s="11"/>
      <c r="AS2910" s="11"/>
      <c r="AT2910" s="11"/>
      <c r="AU2910" s="11"/>
      <c r="AV2910" s="11"/>
      <c r="AW2910" s="11"/>
      <c r="AX2910" s="11"/>
      <c r="AY2910" s="11"/>
      <c r="AZ2910" s="11"/>
      <c r="BA2910" s="11"/>
      <c r="BB2910" s="11"/>
      <c r="BC2910" s="11"/>
      <c r="BD2910" s="11"/>
      <c r="BE2910" s="11"/>
      <c r="BF2910" s="11"/>
      <c r="BG2910" s="11"/>
      <c r="BH2910" s="11"/>
      <c r="BI2910" s="11"/>
      <c r="BJ2910" s="11"/>
      <c r="BK2910" s="11"/>
      <c r="BL2910" s="11"/>
      <c r="BM2910" s="11"/>
      <c r="BN2910" s="11"/>
      <c r="BO2910" s="11"/>
      <c r="BP2910" s="11"/>
      <c r="BQ2910" s="11"/>
      <c r="BR2910" s="16" t="str">
        <v>0- Port Costs</v>
      </c>
      <c r="BV2910" s="16" t="str">
        <v>0- Port Value</v>
      </c>
      <c r="BW2910" s="11"/>
      <c r="BX2910" s="16" t="str">
        <v>0</v>
      </c>
    </row>
    <row r="2911" spans="8:76" hidden="1" outlineLevel="1" x14ac:dyDescent="0.3">
      <c r="H2911" s="16" t="str">
        <v>0 - BM Costs</v>
      </c>
      <c r="L2911" s="16" t="str">
        <v>0 - BM Port</v>
      </c>
      <c r="N2911" s="16" t="str">
        <v>0 - Port Assets</v>
      </c>
      <c r="O2911" s="11"/>
      <c r="P2911" s="11"/>
      <c r="Q2911" s="11"/>
      <c r="R2911" s="11"/>
      <c r="S2911" s="11"/>
      <c r="T2911" s="11"/>
      <c r="U2911" s="11"/>
      <c r="V2911" s="11"/>
      <c r="W2911" s="11"/>
      <c r="X2911" s="11"/>
      <c r="Y2911" s="11"/>
      <c r="Z2911" s="11"/>
      <c r="AA2911" s="11"/>
      <c r="AB2911" s="11"/>
      <c r="AC2911" s="11"/>
      <c r="AD2911" s="11"/>
      <c r="AE2911" s="11"/>
      <c r="AF2911" s="11"/>
      <c r="AG2911" s="11"/>
      <c r="AH2911" s="11"/>
      <c r="AI2911" s="11"/>
      <c r="AJ2911" s="11"/>
      <c r="AK2911" s="11"/>
      <c r="AL2911" s="11"/>
      <c r="AM2911" s="11"/>
      <c r="AN2911" s="11"/>
      <c r="AO2911" s="11"/>
      <c r="AP2911" s="11"/>
      <c r="AQ2911" s="11"/>
      <c r="AR2911" s="11"/>
      <c r="AS2911" s="11"/>
      <c r="AT2911" s="11"/>
      <c r="AU2911" s="11"/>
      <c r="AV2911" s="11"/>
      <c r="AW2911" s="11"/>
      <c r="AX2911" s="11"/>
      <c r="AY2911" s="11"/>
      <c r="AZ2911" s="11"/>
      <c r="BA2911" s="11"/>
      <c r="BB2911" s="11"/>
      <c r="BC2911" s="11"/>
      <c r="BD2911" s="11"/>
      <c r="BE2911" s="11"/>
      <c r="BF2911" s="11"/>
      <c r="BG2911" s="11"/>
      <c r="BH2911" s="11"/>
      <c r="BI2911" s="11"/>
      <c r="BJ2911" s="11"/>
      <c r="BK2911" s="11"/>
      <c r="BL2911" s="11"/>
      <c r="BM2911" s="11"/>
      <c r="BN2911" s="11"/>
      <c r="BO2911" s="11"/>
      <c r="BP2911" s="11"/>
      <c r="BQ2911" s="11"/>
      <c r="BR2911" s="16" t="str">
        <v>0- Port Costs</v>
      </c>
      <c r="BV2911" s="16" t="str">
        <v>0- Port Value</v>
      </c>
      <c r="BW2911" s="11"/>
      <c r="BX2911" s="16" t="str">
        <v>0</v>
      </c>
    </row>
    <row r="2912" spans="8:76" hidden="1" outlineLevel="1" x14ac:dyDescent="0.3">
      <c r="H2912" s="16" t="str">
        <v>0 - BM Costs</v>
      </c>
      <c r="L2912" s="16" t="str">
        <v>0 - BM Port</v>
      </c>
      <c r="N2912" s="16" t="str">
        <v>0 - Port Assets</v>
      </c>
      <c r="O2912" s="11"/>
      <c r="P2912" s="11"/>
      <c r="Q2912" s="11"/>
      <c r="R2912" s="11"/>
      <c r="S2912" s="11"/>
      <c r="T2912" s="11"/>
      <c r="U2912" s="11"/>
      <c r="V2912" s="11"/>
      <c r="W2912" s="11"/>
      <c r="X2912" s="11"/>
      <c r="Y2912" s="11"/>
      <c r="Z2912" s="11"/>
      <c r="AA2912" s="11"/>
      <c r="AB2912" s="11"/>
      <c r="AC2912" s="11"/>
      <c r="AD2912" s="11"/>
      <c r="AE2912" s="11"/>
      <c r="AF2912" s="11"/>
      <c r="AG2912" s="11"/>
      <c r="AH2912" s="11"/>
      <c r="AI2912" s="11"/>
      <c r="AJ2912" s="11"/>
      <c r="AK2912" s="11"/>
      <c r="AL2912" s="11"/>
      <c r="AM2912" s="11"/>
      <c r="AN2912" s="11"/>
      <c r="AO2912" s="11"/>
      <c r="AP2912" s="11"/>
      <c r="AQ2912" s="11"/>
      <c r="AR2912" s="11"/>
      <c r="AS2912" s="11"/>
      <c r="AT2912" s="11"/>
      <c r="AU2912" s="11"/>
      <c r="AV2912" s="11"/>
      <c r="AW2912" s="11"/>
      <c r="AX2912" s="11"/>
      <c r="AY2912" s="11"/>
      <c r="AZ2912" s="11"/>
      <c r="BA2912" s="11"/>
      <c r="BB2912" s="11"/>
      <c r="BC2912" s="11"/>
      <c r="BD2912" s="11"/>
      <c r="BE2912" s="11"/>
      <c r="BF2912" s="11"/>
      <c r="BG2912" s="11"/>
      <c r="BH2912" s="11"/>
      <c r="BI2912" s="11"/>
      <c r="BJ2912" s="11"/>
      <c r="BK2912" s="11"/>
      <c r="BL2912" s="11"/>
      <c r="BM2912" s="11"/>
      <c r="BN2912" s="11"/>
      <c r="BO2912" s="11"/>
      <c r="BP2912" s="11"/>
      <c r="BQ2912" s="11"/>
      <c r="BR2912" s="16" t="str">
        <v>0- Port Costs</v>
      </c>
      <c r="BV2912" s="16" t="str">
        <v>0- Port Value</v>
      </c>
      <c r="BW2912" s="11"/>
      <c r="BX2912" s="16" t="str">
        <v>0</v>
      </c>
    </row>
    <row r="2913" spans="8:76" hidden="1" outlineLevel="1" x14ac:dyDescent="0.3">
      <c r="H2913" s="16" t="str">
        <v>0 - BM Costs</v>
      </c>
      <c r="L2913" s="16" t="str">
        <v>0 - BM Port</v>
      </c>
      <c r="N2913" s="16" t="str">
        <v>0 - Port Assets</v>
      </c>
      <c r="O2913" s="11"/>
      <c r="P2913" s="11"/>
      <c r="Q2913" s="11"/>
      <c r="R2913" s="11"/>
      <c r="S2913" s="11"/>
      <c r="T2913" s="11"/>
      <c r="U2913" s="11"/>
      <c r="V2913" s="11"/>
      <c r="W2913" s="11"/>
      <c r="X2913" s="11"/>
      <c r="Y2913" s="11"/>
      <c r="Z2913" s="11"/>
      <c r="AA2913" s="11"/>
      <c r="AB2913" s="11"/>
      <c r="AC2913" s="11"/>
      <c r="AD2913" s="11"/>
      <c r="AE2913" s="11"/>
      <c r="AF2913" s="11"/>
      <c r="AG2913" s="11"/>
      <c r="AH2913" s="11"/>
      <c r="AI2913" s="11"/>
      <c r="AJ2913" s="11"/>
      <c r="AK2913" s="11"/>
      <c r="AL2913" s="11"/>
      <c r="AM2913" s="11"/>
      <c r="AN2913" s="11"/>
      <c r="AO2913" s="11"/>
      <c r="AP2913" s="11"/>
      <c r="AQ2913" s="11"/>
      <c r="AR2913" s="11"/>
      <c r="AS2913" s="11"/>
      <c r="AT2913" s="11"/>
      <c r="AU2913" s="11"/>
      <c r="AV2913" s="11"/>
      <c r="AW2913" s="11"/>
      <c r="AX2913" s="11"/>
      <c r="AY2913" s="11"/>
      <c r="AZ2913" s="11"/>
      <c r="BA2913" s="11"/>
      <c r="BB2913" s="11"/>
      <c r="BC2913" s="11"/>
      <c r="BD2913" s="11"/>
      <c r="BE2913" s="11"/>
      <c r="BF2913" s="11"/>
      <c r="BG2913" s="11"/>
      <c r="BH2913" s="11"/>
      <c r="BI2913" s="11"/>
      <c r="BJ2913" s="11"/>
      <c r="BK2913" s="11"/>
      <c r="BL2913" s="11"/>
      <c r="BM2913" s="11"/>
      <c r="BN2913" s="11"/>
      <c r="BO2913" s="11"/>
      <c r="BP2913" s="11"/>
      <c r="BQ2913" s="11"/>
      <c r="BR2913" s="16" t="str">
        <v>0- Port Costs</v>
      </c>
      <c r="BV2913" s="16" t="str">
        <v>0- Port Value</v>
      </c>
      <c r="BW2913" s="11"/>
      <c r="BX2913" s="16" t="str">
        <v>0</v>
      </c>
    </row>
    <row r="2914" spans="8:76" hidden="1" outlineLevel="1" x14ac:dyDescent="0.3">
      <c r="H2914" s="16" t="str">
        <v>0 - BM Costs</v>
      </c>
      <c r="L2914" s="16" t="str">
        <v>0 - BM Port</v>
      </c>
      <c r="N2914" s="16" t="str">
        <v>0 - Port Assets</v>
      </c>
      <c r="O2914" s="11"/>
      <c r="P2914" s="11"/>
      <c r="Q2914" s="11"/>
      <c r="R2914" s="11"/>
      <c r="S2914" s="11"/>
      <c r="T2914" s="11"/>
      <c r="U2914" s="11"/>
      <c r="V2914" s="11"/>
      <c r="W2914" s="11"/>
      <c r="X2914" s="11"/>
      <c r="Y2914" s="11"/>
      <c r="Z2914" s="11"/>
      <c r="AA2914" s="11"/>
      <c r="AB2914" s="11"/>
      <c r="AC2914" s="11"/>
      <c r="AD2914" s="11"/>
      <c r="AE2914" s="11"/>
      <c r="AF2914" s="11"/>
      <c r="AG2914" s="11"/>
      <c r="AH2914" s="11"/>
      <c r="AI2914" s="11"/>
      <c r="AJ2914" s="11"/>
      <c r="AK2914" s="11"/>
      <c r="AL2914" s="11"/>
      <c r="AM2914" s="11"/>
      <c r="AN2914" s="11"/>
      <c r="AO2914" s="11"/>
      <c r="AP2914" s="11"/>
      <c r="AQ2914" s="11"/>
      <c r="AR2914" s="11"/>
      <c r="AS2914" s="11"/>
      <c r="AT2914" s="11"/>
      <c r="AU2914" s="11"/>
      <c r="AV2914" s="11"/>
      <c r="AW2914" s="11"/>
      <c r="AX2914" s="11"/>
      <c r="AY2914" s="11"/>
      <c r="AZ2914" s="11"/>
      <c r="BA2914" s="11"/>
      <c r="BB2914" s="11"/>
      <c r="BC2914" s="11"/>
      <c r="BD2914" s="11"/>
      <c r="BE2914" s="11"/>
      <c r="BF2914" s="11"/>
      <c r="BG2914" s="11"/>
      <c r="BH2914" s="11"/>
      <c r="BI2914" s="11"/>
      <c r="BJ2914" s="11"/>
      <c r="BK2914" s="11"/>
      <c r="BL2914" s="11"/>
      <c r="BM2914" s="11"/>
      <c r="BN2914" s="11"/>
      <c r="BO2914" s="11"/>
      <c r="BP2914" s="11"/>
      <c r="BQ2914" s="11"/>
      <c r="BR2914" s="16" t="str">
        <v>0- Port Costs</v>
      </c>
      <c r="BV2914" s="16" t="str">
        <v>0- Port Value</v>
      </c>
      <c r="BW2914" s="11"/>
      <c r="BX2914" s="16" t="str">
        <v>0</v>
      </c>
    </row>
    <row r="2915" spans="8:76" hidden="1" outlineLevel="1" x14ac:dyDescent="0.3">
      <c r="H2915" s="16" t="str">
        <v>0 - BM Costs</v>
      </c>
      <c r="L2915" s="16" t="str">
        <v>0 - BM Port</v>
      </c>
      <c r="N2915" s="16" t="str">
        <v>0 - Port Assets</v>
      </c>
      <c r="O2915" s="11"/>
      <c r="P2915" s="11"/>
      <c r="Q2915" s="11"/>
      <c r="R2915" s="11"/>
      <c r="S2915" s="11"/>
      <c r="T2915" s="11"/>
      <c r="U2915" s="11"/>
      <c r="V2915" s="11"/>
      <c r="W2915" s="11"/>
      <c r="X2915" s="11"/>
      <c r="Y2915" s="11"/>
      <c r="Z2915" s="11"/>
      <c r="AA2915" s="11"/>
      <c r="AB2915" s="11"/>
      <c r="AC2915" s="11"/>
      <c r="AD2915" s="11"/>
      <c r="AE2915" s="11"/>
      <c r="AF2915" s="11"/>
      <c r="AG2915" s="11"/>
      <c r="AH2915" s="11"/>
      <c r="AI2915" s="11"/>
      <c r="AJ2915" s="11"/>
      <c r="AK2915" s="11"/>
      <c r="AL2915" s="11"/>
      <c r="AM2915" s="11"/>
      <c r="AN2915" s="11"/>
      <c r="AO2915" s="11"/>
      <c r="AP2915" s="11"/>
      <c r="AQ2915" s="11"/>
      <c r="AR2915" s="11"/>
      <c r="AS2915" s="11"/>
      <c r="AT2915" s="11"/>
      <c r="AU2915" s="11"/>
      <c r="AV2915" s="11"/>
      <c r="AW2915" s="11"/>
      <c r="AX2915" s="11"/>
      <c r="AY2915" s="11"/>
      <c r="AZ2915" s="11"/>
      <c r="BA2915" s="11"/>
      <c r="BB2915" s="11"/>
      <c r="BC2915" s="11"/>
      <c r="BD2915" s="11"/>
      <c r="BE2915" s="11"/>
      <c r="BF2915" s="11"/>
      <c r="BG2915" s="11"/>
      <c r="BH2915" s="11"/>
      <c r="BI2915" s="11"/>
      <c r="BJ2915" s="11"/>
      <c r="BK2915" s="11"/>
      <c r="BL2915" s="11"/>
      <c r="BM2915" s="11"/>
      <c r="BN2915" s="11"/>
      <c r="BO2915" s="11"/>
      <c r="BP2915" s="11"/>
      <c r="BQ2915" s="11"/>
      <c r="BR2915" s="16" t="str">
        <v>0- Port Costs</v>
      </c>
      <c r="BV2915" s="16" t="str">
        <v>0- Port Value</v>
      </c>
      <c r="BW2915" s="11"/>
      <c r="BX2915" s="16" t="str">
        <v>0</v>
      </c>
    </row>
    <row r="2916" spans="8:76" hidden="1" outlineLevel="1" x14ac:dyDescent="0.3">
      <c r="H2916" s="16" t="str">
        <v>0 - BM Costs</v>
      </c>
      <c r="L2916" s="16" t="str">
        <v>0 - BM Port</v>
      </c>
      <c r="N2916" s="16" t="str">
        <v>0 - Port Assets</v>
      </c>
      <c r="O2916" s="11"/>
      <c r="P2916" s="11"/>
      <c r="Q2916" s="11"/>
      <c r="R2916" s="11"/>
      <c r="S2916" s="11"/>
      <c r="T2916" s="11"/>
      <c r="U2916" s="11"/>
      <c r="V2916" s="11"/>
      <c r="W2916" s="11"/>
      <c r="X2916" s="11"/>
      <c r="Y2916" s="11"/>
      <c r="Z2916" s="11"/>
      <c r="AA2916" s="11"/>
      <c r="AB2916" s="11"/>
      <c r="AC2916" s="11"/>
      <c r="AD2916" s="11"/>
      <c r="AE2916" s="11"/>
      <c r="AF2916" s="11"/>
      <c r="AG2916" s="11"/>
      <c r="AH2916" s="11"/>
      <c r="AI2916" s="11"/>
      <c r="AJ2916" s="11"/>
      <c r="AK2916" s="11"/>
      <c r="AL2916" s="11"/>
      <c r="AM2916" s="11"/>
      <c r="AN2916" s="11"/>
      <c r="AO2916" s="11"/>
      <c r="AP2916" s="11"/>
      <c r="AQ2916" s="11"/>
      <c r="AR2916" s="11"/>
      <c r="AS2916" s="11"/>
      <c r="AT2916" s="11"/>
      <c r="AU2916" s="11"/>
      <c r="AV2916" s="11"/>
      <c r="AW2916" s="11"/>
      <c r="AX2916" s="11"/>
      <c r="AY2916" s="11"/>
      <c r="AZ2916" s="11"/>
      <c r="BA2916" s="11"/>
      <c r="BB2916" s="11"/>
      <c r="BC2916" s="11"/>
      <c r="BD2916" s="11"/>
      <c r="BE2916" s="11"/>
      <c r="BF2916" s="11"/>
      <c r="BG2916" s="11"/>
      <c r="BH2916" s="11"/>
      <c r="BI2916" s="11"/>
      <c r="BJ2916" s="11"/>
      <c r="BK2916" s="11"/>
      <c r="BL2916" s="11"/>
      <c r="BM2916" s="11"/>
      <c r="BN2916" s="11"/>
      <c r="BO2916" s="11"/>
      <c r="BP2916" s="11"/>
      <c r="BQ2916" s="11"/>
      <c r="BR2916" s="16" t="str">
        <v>0- Port Costs</v>
      </c>
      <c r="BV2916" s="16" t="str">
        <v>0- Port Value</v>
      </c>
      <c r="BW2916" s="11"/>
      <c r="BX2916" s="16" t="str">
        <v>0</v>
      </c>
    </row>
    <row r="2917" spans="8:76" hidden="1" outlineLevel="1" x14ac:dyDescent="0.3">
      <c r="H2917" s="16" t="str">
        <v>0 - BM Costs</v>
      </c>
      <c r="L2917" s="16" t="str">
        <v>0 - BM Port</v>
      </c>
      <c r="N2917" s="16" t="str">
        <v>0 - Port Assets</v>
      </c>
      <c r="O2917" s="11"/>
      <c r="P2917" s="11"/>
      <c r="Q2917" s="11"/>
      <c r="R2917" s="11"/>
      <c r="S2917" s="11"/>
      <c r="T2917" s="11"/>
      <c r="U2917" s="11"/>
      <c r="V2917" s="11"/>
      <c r="W2917" s="11"/>
      <c r="X2917" s="11"/>
      <c r="Y2917" s="11"/>
      <c r="Z2917" s="11"/>
      <c r="AA2917" s="11"/>
      <c r="AB2917" s="11"/>
      <c r="AC2917" s="11"/>
      <c r="AD2917" s="11"/>
      <c r="AE2917" s="11"/>
      <c r="AF2917" s="11"/>
      <c r="AG2917" s="11"/>
      <c r="AH2917" s="11"/>
      <c r="AI2917" s="11"/>
      <c r="AJ2917" s="11"/>
      <c r="AK2917" s="11"/>
      <c r="AL2917" s="11"/>
      <c r="AM2917" s="11"/>
      <c r="AN2917" s="11"/>
      <c r="AO2917" s="11"/>
      <c r="AP2917" s="11"/>
      <c r="AQ2917" s="11"/>
      <c r="AR2917" s="11"/>
      <c r="AS2917" s="11"/>
      <c r="AT2917" s="11"/>
      <c r="AU2917" s="11"/>
      <c r="AV2917" s="11"/>
      <c r="AW2917" s="11"/>
      <c r="AX2917" s="11"/>
      <c r="AY2917" s="11"/>
      <c r="AZ2917" s="11"/>
      <c r="BA2917" s="11"/>
      <c r="BB2917" s="11"/>
      <c r="BC2917" s="11"/>
      <c r="BD2917" s="11"/>
      <c r="BE2917" s="11"/>
      <c r="BF2917" s="11"/>
      <c r="BG2917" s="11"/>
      <c r="BH2917" s="11"/>
      <c r="BI2917" s="11"/>
      <c r="BJ2917" s="11"/>
      <c r="BK2917" s="11"/>
      <c r="BL2917" s="11"/>
      <c r="BM2917" s="11"/>
      <c r="BN2917" s="11"/>
      <c r="BO2917" s="11"/>
      <c r="BP2917" s="11"/>
      <c r="BQ2917" s="11"/>
      <c r="BR2917" s="16" t="str">
        <v>0- Port Costs</v>
      </c>
      <c r="BV2917" s="16" t="str">
        <v>0- Port Value</v>
      </c>
      <c r="BW2917" s="11"/>
      <c r="BX2917" s="16" t="str">
        <v>0</v>
      </c>
    </row>
    <row r="2918" spans="8:76" hidden="1" outlineLevel="1" x14ac:dyDescent="0.3">
      <c r="H2918" s="16" t="str">
        <v>0 - BM Costs</v>
      </c>
      <c r="L2918" s="16" t="str">
        <v>0 - BM Port</v>
      </c>
      <c r="N2918" s="16" t="str">
        <v>0 - Port Assets</v>
      </c>
      <c r="O2918" s="11"/>
      <c r="P2918" s="11"/>
      <c r="Q2918" s="11"/>
      <c r="R2918" s="11"/>
      <c r="S2918" s="11"/>
      <c r="T2918" s="11"/>
      <c r="U2918" s="11"/>
      <c r="V2918" s="11"/>
      <c r="W2918" s="11"/>
      <c r="X2918" s="11"/>
      <c r="Y2918" s="11"/>
      <c r="Z2918" s="11"/>
      <c r="AA2918" s="11"/>
      <c r="AB2918" s="11"/>
      <c r="AC2918" s="11"/>
      <c r="AD2918" s="11"/>
      <c r="AE2918" s="11"/>
      <c r="AF2918" s="11"/>
      <c r="AG2918" s="11"/>
      <c r="AH2918" s="11"/>
      <c r="AI2918" s="11"/>
      <c r="AJ2918" s="11"/>
      <c r="AK2918" s="11"/>
      <c r="AL2918" s="11"/>
      <c r="AM2918" s="11"/>
      <c r="AN2918" s="11"/>
      <c r="AO2918" s="11"/>
      <c r="AP2918" s="11"/>
      <c r="AQ2918" s="11"/>
      <c r="AR2918" s="11"/>
      <c r="AS2918" s="11"/>
      <c r="AT2918" s="11"/>
      <c r="AU2918" s="11"/>
      <c r="AV2918" s="11"/>
      <c r="AW2918" s="11"/>
      <c r="AX2918" s="11"/>
      <c r="AY2918" s="11"/>
      <c r="AZ2918" s="11"/>
      <c r="BA2918" s="11"/>
      <c r="BB2918" s="11"/>
      <c r="BC2918" s="11"/>
      <c r="BD2918" s="11"/>
      <c r="BE2918" s="11"/>
      <c r="BF2918" s="11"/>
      <c r="BG2918" s="11"/>
      <c r="BH2918" s="11"/>
      <c r="BI2918" s="11"/>
      <c r="BJ2918" s="11"/>
      <c r="BK2918" s="11"/>
      <c r="BL2918" s="11"/>
      <c r="BM2918" s="11"/>
      <c r="BN2918" s="11"/>
      <c r="BO2918" s="11"/>
      <c r="BP2918" s="11"/>
      <c r="BQ2918" s="11"/>
      <c r="BR2918" s="16" t="str">
        <v>0- Port Costs</v>
      </c>
      <c r="BV2918" s="16" t="str">
        <v>0- Port Value</v>
      </c>
      <c r="BW2918" s="11"/>
      <c r="BX2918" s="16" t="str">
        <v>0</v>
      </c>
    </row>
    <row r="2919" spans="8:76" hidden="1" outlineLevel="1" x14ac:dyDescent="0.3">
      <c r="H2919" s="16" t="str">
        <v>0 - BM Costs</v>
      </c>
      <c r="L2919" s="16" t="str">
        <v>0 - BM Port</v>
      </c>
      <c r="N2919" s="16" t="str">
        <v>0 - Port Assets</v>
      </c>
      <c r="O2919" s="11"/>
      <c r="P2919" s="11"/>
      <c r="Q2919" s="11"/>
      <c r="R2919" s="11"/>
      <c r="S2919" s="11"/>
      <c r="T2919" s="11"/>
      <c r="U2919" s="11"/>
      <c r="V2919" s="11"/>
      <c r="W2919" s="11"/>
      <c r="X2919" s="11"/>
      <c r="Y2919" s="11"/>
      <c r="Z2919" s="11"/>
      <c r="AA2919" s="11"/>
      <c r="AB2919" s="11"/>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c r="BB2919" s="11"/>
      <c r="BC2919" s="11"/>
      <c r="BD2919" s="11"/>
      <c r="BE2919" s="11"/>
      <c r="BF2919" s="11"/>
      <c r="BG2919" s="11"/>
      <c r="BH2919" s="11"/>
      <c r="BI2919" s="11"/>
      <c r="BJ2919" s="11"/>
      <c r="BK2919" s="11"/>
      <c r="BL2919" s="11"/>
      <c r="BM2919" s="11"/>
      <c r="BN2919" s="11"/>
      <c r="BO2919" s="11"/>
      <c r="BP2919" s="11"/>
      <c r="BQ2919" s="11"/>
      <c r="BR2919" s="16" t="str">
        <v>0- Port Costs</v>
      </c>
      <c r="BV2919" s="16" t="str">
        <v>0- Port Value</v>
      </c>
      <c r="BW2919" s="11"/>
      <c r="BX2919" s="16" t="str">
        <v>0</v>
      </c>
    </row>
    <row r="2920" spans="8:76" hidden="1" outlineLevel="1" x14ac:dyDescent="0.3">
      <c r="H2920" s="16" t="str">
        <v>0 - BM Costs</v>
      </c>
      <c r="L2920" s="16" t="str">
        <v>0 - BM Port</v>
      </c>
      <c r="N2920" s="16" t="str">
        <v>0 - Port Assets</v>
      </c>
      <c r="O2920" s="11"/>
      <c r="P2920" s="11"/>
      <c r="Q2920" s="11"/>
      <c r="R2920" s="11"/>
      <c r="S2920" s="11"/>
      <c r="T2920" s="11"/>
      <c r="U2920" s="11"/>
      <c r="V2920" s="11"/>
      <c r="W2920" s="11"/>
      <c r="X2920" s="11"/>
      <c r="Y2920" s="11"/>
      <c r="Z2920" s="11"/>
      <c r="AA2920" s="11"/>
      <c r="AB2920" s="11"/>
      <c r="AC2920" s="11"/>
      <c r="AD2920" s="11"/>
      <c r="AE2920" s="11"/>
      <c r="AF2920" s="11"/>
      <c r="AG2920" s="11"/>
      <c r="AH2920" s="11"/>
      <c r="AI2920" s="11"/>
      <c r="AJ2920" s="11"/>
      <c r="AK2920" s="11"/>
      <c r="AL2920" s="11"/>
      <c r="AM2920" s="11"/>
      <c r="AN2920" s="11"/>
      <c r="AO2920" s="11"/>
      <c r="AP2920" s="11"/>
      <c r="AQ2920" s="11"/>
      <c r="AR2920" s="11"/>
      <c r="AS2920" s="11"/>
      <c r="AT2920" s="11"/>
      <c r="AU2920" s="11"/>
      <c r="AV2920" s="11"/>
      <c r="AW2920" s="11"/>
      <c r="AX2920" s="11"/>
      <c r="AY2920" s="11"/>
      <c r="AZ2920" s="11"/>
      <c r="BA2920" s="11"/>
      <c r="BB2920" s="11"/>
      <c r="BC2920" s="11"/>
      <c r="BD2920" s="11"/>
      <c r="BE2920" s="11"/>
      <c r="BF2920" s="11"/>
      <c r="BG2920" s="11"/>
      <c r="BH2920" s="11"/>
      <c r="BI2920" s="11"/>
      <c r="BJ2920" s="11"/>
      <c r="BK2920" s="11"/>
      <c r="BL2920" s="11"/>
      <c r="BM2920" s="11"/>
      <c r="BN2920" s="11"/>
      <c r="BO2920" s="11"/>
      <c r="BP2920" s="11"/>
      <c r="BQ2920" s="11"/>
      <c r="BR2920" s="16" t="str">
        <v>0- Port Costs</v>
      </c>
      <c r="BV2920" s="16" t="str">
        <v>0- Port Value</v>
      </c>
      <c r="BW2920" s="11"/>
      <c r="BX2920" s="16" t="str">
        <v>0</v>
      </c>
    </row>
    <row r="2921" spans="8:76" hidden="1" outlineLevel="1" x14ac:dyDescent="0.3">
      <c r="H2921" s="16" t="str">
        <v>0 - BM Costs</v>
      </c>
      <c r="L2921" s="16" t="str">
        <v>0 - BM Port</v>
      </c>
      <c r="N2921" s="16" t="str">
        <v>0 - Port Assets</v>
      </c>
      <c r="O2921" s="11"/>
      <c r="P2921" s="11"/>
      <c r="Q2921" s="11"/>
      <c r="R2921" s="11"/>
      <c r="S2921" s="11"/>
      <c r="T2921" s="11"/>
      <c r="U2921" s="11"/>
      <c r="V2921" s="11"/>
      <c r="W2921" s="11"/>
      <c r="X2921" s="11"/>
      <c r="Y2921" s="11"/>
      <c r="Z2921" s="11"/>
      <c r="AA2921" s="11"/>
      <c r="AB2921" s="11"/>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c r="BC2921" s="11"/>
      <c r="BD2921" s="11"/>
      <c r="BE2921" s="11"/>
      <c r="BF2921" s="11"/>
      <c r="BG2921" s="11"/>
      <c r="BH2921" s="11"/>
      <c r="BI2921" s="11"/>
      <c r="BJ2921" s="11"/>
      <c r="BK2921" s="11"/>
      <c r="BL2921" s="11"/>
      <c r="BM2921" s="11"/>
      <c r="BN2921" s="11"/>
      <c r="BO2921" s="11"/>
      <c r="BP2921" s="11"/>
      <c r="BQ2921" s="11"/>
      <c r="BR2921" s="16" t="str">
        <v>0- Port Costs</v>
      </c>
      <c r="BV2921" s="16" t="str">
        <v>0- Port Value</v>
      </c>
      <c r="BW2921" s="11"/>
      <c r="BX2921" s="16" t="str">
        <v>0</v>
      </c>
    </row>
    <row r="2922" spans="8:76" hidden="1" outlineLevel="1" x14ac:dyDescent="0.3">
      <c r="H2922" s="16" t="str">
        <v>0 - BM Costs</v>
      </c>
      <c r="L2922" s="16" t="str">
        <v>0 - BM Port</v>
      </c>
      <c r="N2922" s="16" t="str">
        <v>0 - Port Assets</v>
      </c>
      <c r="O2922" s="11"/>
      <c r="P2922" s="11"/>
      <c r="Q2922" s="11"/>
      <c r="R2922" s="11"/>
      <c r="S2922" s="11"/>
      <c r="T2922" s="11"/>
      <c r="U2922" s="11"/>
      <c r="V2922" s="11"/>
      <c r="W2922" s="11"/>
      <c r="X2922" s="11"/>
      <c r="Y2922" s="11"/>
      <c r="Z2922" s="11"/>
      <c r="AA2922" s="11"/>
      <c r="AB2922" s="11"/>
      <c r="AC2922" s="11"/>
      <c r="AD2922" s="11"/>
      <c r="AE2922" s="11"/>
      <c r="AF2922" s="11"/>
      <c r="AG2922" s="11"/>
      <c r="AH2922" s="11"/>
      <c r="AI2922" s="11"/>
      <c r="AJ2922" s="11"/>
      <c r="AK2922" s="11"/>
      <c r="AL2922" s="11"/>
      <c r="AM2922" s="11"/>
      <c r="AN2922" s="11"/>
      <c r="AO2922" s="11"/>
      <c r="AP2922" s="11"/>
      <c r="AQ2922" s="11"/>
      <c r="AR2922" s="11"/>
      <c r="AS2922" s="11"/>
      <c r="AT2922" s="11"/>
      <c r="AU2922" s="11"/>
      <c r="AV2922" s="11"/>
      <c r="AW2922" s="11"/>
      <c r="AX2922" s="11"/>
      <c r="AY2922" s="11"/>
      <c r="AZ2922" s="11"/>
      <c r="BA2922" s="11"/>
      <c r="BB2922" s="11"/>
      <c r="BC2922" s="11"/>
      <c r="BD2922" s="11"/>
      <c r="BE2922" s="11"/>
      <c r="BF2922" s="11"/>
      <c r="BG2922" s="11"/>
      <c r="BH2922" s="11"/>
      <c r="BI2922" s="11"/>
      <c r="BJ2922" s="11"/>
      <c r="BK2922" s="11"/>
      <c r="BL2922" s="11"/>
      <c r="BM2922" s="11"/>
      <c r="BN2922" s="11"/>
      <c r="BO2922" s="11"/>
      <c r="BP2922" s="11"/>
      <c r="BQ2922" s="11"/>
      <c r="BR2922" s="16" t="str">
        <v>0- Port Costs</v>
      </c>
      <c r="BV2922" s="16" t="str">
        <v>0- Port Value</v>
      </c>
      <c r="BW2922" s="11"/>
      <c r="BX2922" s="16" t="str">
        <v>0</v>
      </c>
    </row>
    <row r="2923" spans="8:76" hidden="1" outlineLevel="1" x14ac:dyDescent="0.3">
      <c r="H2923" s="16" t="str">
        <v>0 - BM Costs</v>
      </c>
      <c r="L2923" s="16" t="str">
        <v>0 - BM Port</v>
      </c>
      <c r="N2923" s="16" t="str">
        <v>0 - Port Assets</v>
      </c>
      <c r="O2923" s="11"/>
      <c r="P2923" s="11"/>
      <c r="Q2923" s="11"/>
      <c r="R2923" s="11"/>
      <c r="S2923" s="11"/>
      <c r="T2923" s="11"/>
      <c r="U2923" s="11"/>
      <c r="V2923" s="11"/>
      <c r="W2923" s="11"/>
      <c r="X2923" s="11"/>
      <c r="Y2923" s="11"/>
      <c r="Z2923" s="11"/>
      <c r="AA2923" s="11"/>
      <c r="AB2923" s="11"/>
      <c r="AC2923" s="11"/>
      <c r="AD2923" s="11"/>
      <c r="AE2923" s="11"/>
      <c r="AF2923" s="11"/>
      <c r="AG2923" s="11"/>
      <c r="AH2923" s="11"/>
      <c r="AI2923" s="11"/>
      <c r="AJ2923" s="11"/>
      <c r="AK2923" s="11"/>
      <c r="AL2923" s="11"/>
      <c r="AM2923" s="11"/>
      <c r="AN2923" s="11"/>
      <c r="AO2923" s="11"/>
      <c r="AP2923" s="11"/>
      <c r="AQ2923" s="11"/>
      <c r="AR2923" s="11"/>
      <c r="AS2923" s="11"/>
      <c r="AT2923" s="11"/>
      <c r="AU2923" s="11"/>
      <c r="AV2923" s="11"/>
      <c r="AW2923" s="11"/>
      <c r="AX2923" s="11"/>
      <c r="AY2923" s="11"/>
      <c r="AZ2923" s="11"/>
      <c r="BA2923" s="11"/>
      <c r="BB2923" s="11"/>
      <c r="BC2923" s="11"/>
      <c r="BD2923" s="11"/>
      <c r="BE2923" s="11"/>
      <c r="BF2923" s="11"/>
      <c r="BG2923" s="11"/>
      <c r="BH2923" s="11"/>
      <c r="BI2923" s="11"/>
      <c r="BJ2923" s="11"/>
      <c r="BK2923" s="11"/>
      <c r="BL2923" s="11"/>
      <c r="BM2923" s="11"/>
      <c r="BN2923" s="11"/>
      <c r="BO2923" s="11"/>
      <c r="BP2923" s="11"/>
      <c r="BQ2923" s="11"/>
      <c r="BR2923" s="16" t="str">
        <v>0- Port Costs</v>
      </c>
      <c r="BV2923" s="16" t="str">
        <v>0- Port Value</v>
      </c>
      <c r="BW2923" s="11"/>
      <c r="BX2923" s="16" t="str">
        <v>0</v>
      </c>
    </row>
    <row r="2924" spans="8:76" hidden="1" outlineLevel="1" x14ac:dyDescent="0.3">
      <c r="H2924" s="16" t="str">
        <v>0 - BM Costs</v>
      </c>
      <c r="L2924" s="16" t="str">
        <v>0 - BM Port</v>
      </c>
      <c r="N2924" s="16" t="str">
        <v>0 - Port Assets</v>
      </c>
      <c r="O2924" s="11"/>
      <c r="P2924" s="11"/>
      <c r="Q2924" s="11"/>
      <c r="R2924" s="11"/>
      <c r="S2924" s="11"/>
      <c r="T2924" s="11"/>
      <c r="U2924" s="11"/>
      <c r="V2924" s="11"/>
      <c r="W2924" s="11"/>
      <c r="X2924" s="11"/>
      <c r="Y2924" s="11"/>
      <c r="Z2924" s="11"/>
      <c r="AA2924" s="11"/>
      <c r="AB2924" s="11"/>
      <c r="AC2924" s="11"/>
      <c r="AD2924" s="11"/>
      <c r="AE2924" s="11"/>
      <c r="AF2924" s="11"/>
      <c r="AG2924" s="11"/>
      <c r="AH2924" s="11"/>
      <c r="AI2924" s="11"/>
      <c r="AJ2924" s="11"/>
      <c r="AK2924" s="11"/>
      <c r="AL2924" s="11"/>
      <c r="AM2924" s="11"/>
      <c r="AN2924" s="11"/>
      <c r="AO2924" s="11"/>
      <c r="AP2924" s="11"/>
      <c r="AQ2924" s="11"/>
      <c r="AR2924" s="11"/>
      <c r="AS2924" s="11"/>
      <c r="AT2924" s="11"/>
      <c r="AU2924" s="11"/>
      <c r="AV2924" s="11"/>
      <c r="AW2924" s="11"/>
      <c r="AX2924" s="11"/>
      <c r="AY2924" s="11"/>
      <c r="AZ2924" s="11"/>
      <c r="BA2924" s="11"/>
      <c r="BB2924" s="11"/>
      <c r="BC2924" s="11"/>
      <c r="BD2924" s="11"/>
      <c r="BE2924" s="11"/>
      <c r="BF2924" s="11"/>
      <c r="BG2924" s="11"/>
      <c r="BH2924" s="11"/>
      <c r="BI2924" s="11"/>
      <c r="BJ2924" s="11"/>
      <c r="BK2924" s="11"/>
      <c r="BL2924" s="11"/>
      <c r="BM2924" s="11"/>
      <c r="BN2924" s="11"/>
      <c r="BO2924" s="11"/>
      <c r="BP2924" s="11"/>
      <c r="BQ2924" s="11"/>
      <c r="BR2924" s="16" t="str">
        <v>0- Port Costs</v>
      </c>
      <c r="BV2924" s="16" t="str">
        <v>0- Port Value</v>
      </c>
      <c r="BW2924" s="11"/>
      <c r="BX2924" s="16" t="str">
        <v>0</v>
      </c>
    </row>
    <row r="2925" spans="8:76" hidden="1" outlineLevel="1" x14ac:dyDescent="0.3">
      <c r="H2925" s="16" t="str">
        <v>0 - BM Costs</v>
      </c>
      <c r="L2925" s="16" t="str">
        <v>0 - BM Port</v>
      </c>
      <c r="N2925" s="16" t="str">
        <v>0 - Port Assets</v>
      </c>
      <c r="O2925" s="11"/>
      <c r="P2925" s="11"/>
      <c r="Q2925" s="11"/>
      <c r="R2925" s="11"/>
      <c r="S2925" s="11"/>
      <c r="T2925" s="11"/>
      <c r="U2925" s="11"/>
      <c r="V2925" s="11"/>
      <c r="W2925" s="11"/>
      <c r="X2925" s="11"/>
      <c r="Y2925" s="11"/>
      <c r="Z2925" s="11"/>
      <c r="AA2925" s="11"/>
      <c r="AB2925" s="11"/>
      <c r="AC2925" s="11"/>
      <c r="AD2925" s="11"/>
      <c r="AE2925" s="11"/>
      <c r="AF2925" s="11"/>
      <c r="AG2925" s="11"/>
      <c r="AH2925" s="11"/>
      <c r="AI2925" s="11"/>
      <c r="AJ2925" s="11"/>
      <c r="AK2925" s="11"/>
      <c r="AL2925" s="11"/>
      <c r="AM2925" s="11"/>
      <c r="AN2925" s="11"/>
      <c r="AO2925" s="11"/>
      <c r="AP2925" s="11"/>
      <c r="AQ2925" s="11"/>
      <c r="AR2925" s="11"/>
      <c r="AS2925" s="11"/>
      <c r="AT2925" s="11"/>
      <c r="AU2925" s="11"/>
      <c r="AV2925" s="11"/>
      <c r="AW2925" s="11"/>
      <c r="AX2925" s="11"/>
      <c r="AY2925" s="11"/>
      <c r="AZ2925" s="11"/>
      <c r="BA2925" s="11"/>
      <c r="BB2925" s="11"/>
      <c r="BC2925" s="11"/>
      <c r="BD2925" s="11"/>
      <c r="BE2925" s="11"/>
      <c r="BF2925" s="11"/>
      <c r="BG2925" s="11"/>
      <c r="BH2925" s="11"/>
      <c r="BI2925" s="11"/>
      <c r="BJ2925" s="11"/>
      <c r="BK2925" s="11"/>
      <c r="BL2925" s="11"/>
      <c r="BM2925" s="11"/>
      <c r="BN2925" s="11"/>
      <c r="BO2925" s="11"/>
      <c r="BP2925" s="11"/>
      <c r="BQ2925" s="11"/>
      <c r="BR2925" s="16" t="str">
        <v>0- Port Costs</v>
      </c>
      <c r="BV2925" s="16" t="str">
        <v>0- Port Value</v>
      </c>
      <c r="BW2925" s="11"/>
      <c r="BX2925" s="16" t="str">
        <v>0</v>
      </c>
    </row>
    <row r="2926" spans="8:76" hidden="1" outlineLevel="1" x14ac:dyDescent="0.3">
      <c r="H2926" s="16" t="str">
        <v>0 - BM Costs</v>
      </c>
      <c r="L2926" s="16" t="str">
        <v>0 - BM Port</v>
      </c>
      <c r="N2926" s="16" t="str">
        <v>0 - Port Assets</v>
      </c>
      <c r="O2926" s="11"/>
      <c r="P2926" s="11"/>
      <c r="Q2926" s="11"/>
      <c r="R2926" s="11"/>
      <c r="S2926" s="11"/>
      <c r="T2926" s="11"/>
      <c r="U2926" s="11"/>
      <c r="V2926" s="11"/>
      <c r="W2926" s="11"/>
      <c r="X2926" s="11"/>
      <c r="Y2926" s="11"/>
      <c r="Z2926" s="11"/>
      <c r="AA2926" s="11"/>
      <c r="AB2926" s="11"/>
      <c r="AC2926" s="11"/>
      <c r="AD2926" s="11"/>
      <c r="AE2926" s="11"/>
      <c r="AF2926" s="11"/>
      <c r="AG2926" s="11"/>
      <c r="AH2926" s="11"/>
      <c r="AI2926" s="11"/>
      <c r="AJ2926" s="11"/>
      <c r="AK2926" s="11"/>
      <c r="AL2926" s="11"/>
      <c r="AM2926" s="11"/>
      <c r="AN2926" s="11"/>
      <c r="AO2926" s="11"/>
      <c r="AP2926" s="11"/>
      <c r="AQ2926" s="11"/>
      <c r="AR2926" s="11"/>
      <c r="AS2926" s="11"/>
      <c r="AT2926" s="11"/>
      <c r="AU2926" s="11"/>
      <c r="AV2926" s="11"/>
      <c r="AW2926" s="11"/>
      <c r="AX2926" s="11"/>
      <c r="AY2926" s="11"/>
      <c r="AZ2926" s="11"/>
      <c r="BA2926" s="11"/>
      <c r="BB2926" s="11"/>
      <c r="BC2926" s="11"/>
      <c r="BD2926" s="11"/>
      <c r="BE2926" s="11"/>
      <c r="BF2926" s="11"/>
      <c r="BG2926" s="11"/>
      <c r="BH2926" s="11"/>
      <c r="BI2926" s="11"/>
      <c r="BJ2926" s="11"/>
      <c r="BK2926" s="11"/>
      <c r="BL2926" s="11"/>
      <c r="BM2926" s="11"/>
      <c r="BN2926" s="11"/>
      <c r="BO2926" s="11"/>
      <c r="BP2926" s="11"/>
      <c r="BQ2926" s="11"/>
      <c r="BR2926" s="16" t="str">
        <v>0- Port Costs</v>
      </c>
      <c r="BV2926" s="16" t="str">
        <v>0- Port Value</v>
      </c>
      <c r="BW2926" s="11"/>
      <c r="BX2926" s="16" t="str">
        <v>0</v>
      </c>
    </row>
    <row r="2927" spans="8:76" hidden="1" outlineLevel="1" x14ac:dyDescent="0.3">
      <c r="H2927" s="16" t="str">
        <v>0 - BM Costs</v>
      </c>
      <c r="L2927" s="16" t="str">
        <v>0 - BM Port</v>
      </c>
      <c r="N2927" s="16" t="str">
        <v>0 - Port Assets</v>
      </c>
      <c r="O2927" s="11"/>
      <c r="P2927" s="11"/>
      <c r="Q2927" s="11"/>
      <c r="R2927" s="11"/>
      <c r="S2927" s="11"/>
      <c r="T2927" s="11"/>
      <c r="U2927" s="11"/>
      <c r="V2927" s="11"/>
      <c r="W2927" s="11"/>
      <c r="X2927" s="11"/>
      <c r="Y2927" s="11"/>
      <c r="Z2927" s="11"/>
      <c r="AA2927" s="11"/>
      <c r="AB2927" s="11"/>
      <c r="AC2927" s="11"/>
      <c r="AD2927" s="11"/>
      <c r="AE2927" s="11"/>
      <c r="AF2927" s="11"/>
      <c r="AG2927" s="11"/>
      <c r="AH2927" s="11"/>
      <c r="AI2927" s="11"/>
      <c r="AJ2927" s="11"/>
      <c r="AK2927" s="11"/>
      <c r="AL2927" s="11"/>
      <c r="AM2927" s="11"/>
      <c r="AN2927" s="11"/>
      <c r="AO2927" s="11"/>
      <c r="AP2927" s="11"/>
      <c r="AQ2927" s="11"/>
      <c r="AR2927" s="11"/>
      <c r="AS2927" s="11"/>
      <c r="AT2927" s="11"/>
      <c r="AU2927" s="11"/>
      <c r="AV2927" s="11"/>
      <c r="AW2927" s="11"/>
      <c r="AX2927" s="11"/>
      <c r="AY2927" s="11"/>
      <c r="AZ2927" s="11"/>
      <c r="BA2927" s="11"/>
      <c r="BB2927" s="11"/>
      <c r="BC2927" s="11"/>
      <c r="BD2927" s="11"/>
      <c r="BE2927" s="11"/>
      <c r="BF2927" s="11"/>
      <c r="BG2927" s="11"/>
      <c r="BH2927" s="11"/>
      <c r="BI2927" s="11"/>
      <c r="BJ2927" s="11"/>
      <c r="BK2927" s="11"/>
      <c r="BL2927" s="11"/>
      <c r="BM2927" s="11"/>
      <c r="BN2927" s="11"/>
      <c r="BO2927" s="11"/>
      <c r="BP2927" s="11"/>
      <c r="BQ2927" s="11"/>
      <c r="BR2927" s="16" t="str">
        <v>0- Port Costs</v>
      </c>
      <c r="BV2927" s="16" t="str">
        <v>0- Port Value</v>
      </c>
      <c r="BW2927" s="11"/>
      <c r="BX2927" s="16" t="str">
        <v>0</v>
      </c>
    </row>
    <row r="2928" spans="8:76" hidden="1" outlineLevel="1" x14ac:dyDescent="0.3">
      <c r="H2928" s="16" t="str">
        <v>0 - BM Costs</v>
      </c>
      <c r="L2928" s="16" t="str">
        <v>0 - BM Port</v>
      </c>
      <c r="N2928" s="16" t="str">
        <v>0 - Port Assets</v>
      </c>
      <c r="O2928" s="11"/>
      <c r="P2928" s="11"/>
      <c r="Q2928" s="11"/>
      <c r="R2928" s="11"/>
      <c r="S2928" s="11"/>
      <c r="T2928" s="11"/>
      <c r="U2928" s="11"/>
      <c r="V2928" s="11"/>
      <c r="W2928" s="11"/>
      <c r="X2928" s="11"/>
      <c r="Y2928" s="11"/>
      <c r="Z2928" s="11"/>
      <c r="AA2928" s="11"/>
      <c r="AB2928" s="11"/>
      <c r="AC2928" s="11"/>
      <c r="AD2928" s="11"/>
      <c r="AE2928" s="11"/>
      <c r="AF2928" s="11"/>
      <c r="AG2928" s="11"/>
      <c r="AH2928" s="11"/>
      <c r="AI2928" s="11"/>
      <c r="AJ2928" s="11"/>
      <c r="AK2928" s="11"/>
      <c r="AL2928" s="11"/>
      <c r="AM2928" s="11"/>
      <c r="AN2928" s="11"/>
      <c r="AO2928" s="11"/>
      <c r="AP2928" s="11"/>
      <c r="AQ2928" s="11"/>
      <c r="AR2928" s="11"/>
      <c r="AS2928" s="11"/>
      <c r="AT2928" s="11"/>
      <c r="AU2928" s="11"/>
      <c r="AV2928" s="11"/>
      <c r="AW2928" s="11"/>
      <c r="AX2928" s="11"/>
      <c r="AY2928" s="11"/>
      <c r="AZ2928" s="11"/>
      <c r="BA2928" s="11"/>
      <c r="BB2928" s="11"/>
      <c r="BC2928" s="11"/>
      <c r="BD2928" s="11"/>
      <c r="BE2928" s="11"/>
      <c r="BF2928" s="11"/>
      <c r="BG2928" s="11"/>
      <c r="BH2928" s="11"/>
      <c r="BI2928" s="11"/>
      <c r="BJ2928" s="11"/>
      <c r="BK2928" s="11"/>
      <c r="BL2928" s="11"/>
      <c r="BM2928" s="11"/>
      <c r="BN2928" s="11"/>
      <c r="BO2928" s="11"/>
      <c r="BP2928" s="11"/>
      <c r="BQ2928" s="11"/>
      <c r="BR2928" s="16" t="str">
        <v>0- Port Costs</v>
      </c>
      <c r="BV2928" s="16" t="str">
        <v>0- Port Value</v>
      </c>
      <c r="BW2928" s="11"/>
      <c r="BX2928" s="16" t="str">
        <v>0</v>
      </c>
    </row>
    <row r="2929" spans="8:76" hidden="1" outlineLevel="1" x14ac:dyDescent="0.3">
      <c r="H2929" s="16" t="str">
        <v>0 - BM Costs</v>
      </c>
      <c r="L2929" s="16" t="str">
        <v>0 - BM Port</v>
      </c>
      <c r="N2929" s="16" t="str">
        <v>0 - Port Assets</v>
      </c>
      <c r="O2929" s="11"/>
      <c r="P2929" s="11"/>
      <c r="Q2929" s="11"/>
      <c r="R2929" s="11"/>
      <c r="S2929" s="11"/>
      <c r="T2929" s="11"/>
      <c r="U2929" s="11"/>
      <c r="V2929" s="11"/>
      <c r="W2929" s="11"/>
      <c r="X2929" s="11"/>
      <c r="Y2929" s="11"/>
      <c r="Z2929" s="11"/>
      <c r="AA2929" s="11"/>
      <c r="AB2929" s="11"/>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c r="BC2929" s="11"/>
      <c r="BD2929" s="11"/>
      <c r="BE2929" s="11"/>
      <c r="BF2929" s="11"/>
      <c r="BG2929" s="11"/>
      <c r="BH2929" s="11"/>
      <c r="BI2929" s="11"/>
      <c r="BJ2929" s="11"/>
      <c r="BK2929" s="11"/>
      <c r="BL2929" s="11"/>
      <c r="BM2929" s="11"/>
      <c r="BN2929" s="11"/>
      <c r="BO2929" s="11"/>
      <c r="BP2929" s="11"/>
      <c r="BQ2929" s="11"/>
      <c r="BR2929" s="16" t="str">
        <v>0- Port Costs</v>
      </c>
      <c r="BV2929" s="16" t="str">
        <v>0- Port Value</v>
      </c>
      <c r="BW2929" s="11"/>
      <c r="BX2929" s="16" t="str">
        <v>0</v>
      </c>
    </row>
    <row r="2930" spans="8:76" hidden="1" outlineLevel="1" x14ac:dyDescent="0.3">
      <c r="H2930" s="16" t="str">
        <v>0 - BM Costs</v>
      </c>
      <c r="L2930" s="16" t="str">
        <v>0 - BM Port</v>
      </c>
      <c r="N2930" s="16" t="str">
        <v>0 - Port Assets</v>
      </c>
      <c r="O2930" s="11"/>
      <c r="P2930" s="11"/>
      <c r="Q2930" s="11"/>
      <c r="R2930" s="11"/>
      <c r="S2930" s="11"/>
      <c r="T2930" s="11"/>
      <c r="U2930" s="11"/>
      <c r="V2930" s="11"/>
      <c r="W2930" s="11"/>
      <c r="X2930" s="11"/>
      <c r="Y2930" s="11"/>
      <c r="Z2930" s="11"/>
      <c r="AA2930" s="11"/>
      <c r="AB2930" s="11"/>
      <c r="AC2930" s="11"/>
      <c r="AD2930" s="11"/>
      <c r="AE2930" s="11"/>
      <c r="AF2930" s="11"/>
      <c r="AG2930" s="11"/>
      <c r="AH2930" s="11"/>
      <c r="AI2930" s="11"/>
      <c r="AJ2930" s="11"/>
      <c r="AK2930" s="11"/>
      <c r="AL2930" s="11"/>
      <c r="AM2930" s="11"/>
      <c r="AN2930" s="11"/>
      <c r="AO2930" s="11"/>
      <c r="AP2930" s="11"/>
      <c r="AQ2930" s="11"/>
      <c r="AR2930" s="11"/>
      <c r="AS2930" s="11"/>
      <c r="AT2930" s="11"/>
      <c r="AU2930" s="11"/>
      <c r="AV2930" s="11"/>
      <c r="AW2930" s="11"/>
      <c r="AX2930" s="11"/>
      <c r="AY2930" s="11"/>
      <c r="AZ2930" s="11"/>
      <c r="BA2930" s="11"/>
      <c r="BB2930" s="11"/>
      <c r="BC2930" s="11"/>
      <c r="BD2930" s="11"/>
      <c r="BE2930" s="11"/>
      <c r="BF2930" s="11"/>
      <c r="BG2930" s="11"/>
      <c r="BH2930" s="11"/>
      <c r="BI2930" s="11"/>
      <c r="BJ2930" s="11"/>
      <c r="BK2930" s="11"/>
      <c r="BL2930" s="11"/>
      <c r="BM2930" s="11"/>
      <c r="BN2930" s="11"/>
      <c r="BO2930" s="11"/>
      <c r="BP2930" s="11"/>
      <c r="BQ2930" s="11"/>
      <c r="BR2930" s="16" t="str">
        <v>0- Port Costs</v>
      </c>
      <c r="BV2930" s="16" t="str">
        <v>0- Port Value</v>
      </c>
      <c r="BW2930" s="11"/>
      <c r="BX2930" s="16" t="str">
        <v>0</v>
      </c>
    </row>
    <row r="2931" spans="8:76" hidden="1" outlineLevel="1" x14ac:dyDescent="0.3">
      <c r="H2931" s="16" t="str">
        <v>0 - BM Costs</v>
      </c>
      <c r="L2931" s="16" t="str">
        <v>0 - BM Port</v>
      </c>
      <c r="N2931" s="16" t="str">
        <v>0 - Port Assets</v>
      </c>
      <c r="O2931" s="11"/>
      <c r="P2931" s="11"/>
      <c r="Q2931" s="11"/>
      <c r="R2931" s="11"/>
      <c r="S2931" s="11"/>
      <c r="T2931" s="11"/>
      <c r="U2931" s="11"/>
      <c r="V2931" s="11"/>
      <c r="W2931" s="11"/>
      <c r="X2931" s="11"/>
      <c r="Y2931" s="11"/>
      <c r="Z2931" s="11"/>
      <c r="AA2931" s="11"/>
      <c r="AB2931" s="11"/>
      <c r="AC2931" s="11"/>
      <c r="AD2931" s="11"/>
      <c r="AE2931" s="11"/>
      <c r="AF2931" s="11"/>
      <c r="AG2931" s="11"/>
      <c r="AH2931" s="11"/>
      <c r="AI2931" s="11"/>
      <c r="AJ2931" s="11"/>
      <c r="AK2931" s="11"/>
      <c r="AL2931" s="11"/>
      <c r="AM2931" s="11"/>
      <c r="AN2931" s="11"/>
      <c r="AO2931" s="11"/>
      <c r="AP2931" s="11"/>
      <c r="AQ2931" s="11"/>
      <c r="AR2931" s="11"/>
      <c r="AS2931" s="11"/>
      <c r="AT2931" s="11"/>
      <c r="AU2931" s="11"/>
      <c r="AV2931" s="11"/>
      <c r="AW2931" s="11"/>
      <c r="AX2931" s="11"/>
      <c r="AY2931" s="11"/>
      <c r="AZ2931" s="11"/>
      <c r="BA2931" s="11"/>
      <c r="BB2931" s="11"/>
      <c r="BC2931" s="11"/>
      <c r="BD2931" s="11"/>
      <c r="BE2931" s="11"/>
      <c r="BF2931" s="11"/>
      <c r="BG2931" s="11"/>
      <c r="BH2931" s="11"/>
      <c r="BI2931" s="11"/>
      <c r="BJ2931" s="11"/>
      <c r="BK2931" s="11"/>
      <c r="BL2931" s="11"/>
      <c r="BM2931" s="11"/>
      <c r="BN2931" s="11"/>
      <c r="BO2931" s="11"/>
      <c r="BP2931" s="11"/>
      <c r="BQ2931" s="11"/>
      <c r="BR2931" s="16" t="str">
        <v>0- Port Costs</v>
      </c>
      <c r="BV2931" s="16" t="str">
        <v>0- Port Value</v>
      </c>
      <c r="BW2931" s="11"/>
      <c r="BX2931" s="16" t="str">
        <v>0</v>
      </c>
    </row>
    <row r="2932" spans="8:76" hidden="1" outlineLevel="1" x14ac:dyDescent="0.3">
      <c r="H2932" s="16" t="str">
        <v>0 - BM Costs</v>
      </c>
      <c r="L2932" s="16" t="str">
        <v>0 - BM Port</v>
      </c>
      <c r="N2932" s="16" t="str">
        <v>0 - Port Assets</v>
      </c>
      <c r="O2932" s="11"/>
      <c r="P2932" s="11"/>
      <c r="Q2932" s="11"/>
      <c r="R2932" s="11"/>
      <c r="S2932" s="11"/>
      <c r="T2932" s="11"/>
      <c r="U2932" s="11"/>
      <c r="V2932" s="11"/>
      <c r="W2932" s="11"/>
      <c r="X2932" s="11"/>
      <c r="Y2932" s="11"/>
      <c r="Z2932" s="11"/>
      <c r="AA2932" s="11"/>
      <c r="AB2932" s="11"/>
      <c r="AC2932" s="11"/>
      <c r="AD2932" s="11"/>
      <c r="AE2932" s="11"/>
      <c r="AF2932" s="11"/>
      <c r="AG2932" s="11"/>
      <c r="AH2932" s="11"/>
      <c r="AI2932" s="11"/>
      <c r="AJ2932" s="11"/>
      <c r="AK2932" s="11"/>
      <c r="AL2932" s="11"/>
      <c r="AM2932" s="11"/>
      <c r="AN2932" s="11"/>
      <c r="AO2932" s="11"/>
      <c r="AP2932" s="11"/>
      <c r="AQ2932" s="11"/>
      <c r="AR2932" s="11"/>
      <c r="AS2932" s="11"/>
      <c r="AT2932" s="11"/>
      <c r="AU2932" s="11"/>
      <c r="AV2932" s="11"/>
      <c r="AW2932" s="11"/>
      <c r="AX2932" s="11"/>
      <c r="AY2932" s="11"/>
      <c r="AZ2932" s="11"/>
      <c r="BA2932" s="11"/>
      <c r="BB2932" s="11"/>
      <c r="BC2932" s="11"/>
      <c r="BD2932" s="11"/>
      <c r="BE2932" s="11"/>
      <c r="BF2932" s="11"/>
      <c r="BG2932" s="11"/>
      <c r="BH2932" s="11"/>
      <c r="BI2932" s="11"/>
      <c r="BJ2932" s="11"/>
      <c r="BK2932" s="11"/>
      <c r="BL2932" s="11"/>
      <c r="BM2932" s="11"/>
      <c r="BN2932" s="11"/>
      <c r="BO2932" s="11"/>
      <c r="BP2932" s="11"/>
      <c r="BQ2932" s="11"/>
      <c r="BR2932" s="16" t="str">
        <v>0- Port Costs</v>
      </c>
      <c r="BV2932" s="16" t="str">
        <v>0- Port Value</v>
      </c>
      <c r="BW2932" s="11"/>
      <c r="BX2932" s="16" t="str">
        <v>0</v>
      </c>
    </row>
    <row r="2933" spans="8:76" hidden="1" outlineLevel="1" x14ac:dyDescent="0.3">
      <c r="H2933" s="16" t="str">
        <v>0 - BM Costs</v>
      </c>
      <c r="L2933" s="16" t="str">
        <v>0 - BM Port</v>
      </c>
      <c r="N2933" s="16" t="str">
        <v>0 - Port Assets</v>
      </c>
      <c r="O2933" s="11"/>
      <c r="P2933" s="11"/>
      <c r="Q2933" s="11"/>
      <c r="R2933" s="11"/>
      <c r="S2933" s="11"/>
      <c r="T2933" s="11"/>
      <c r="U2933" s="11"/>
      <c r="V2933" s="11"/>
      <c r="W2933" s="11"/>
      <c r="X2933" s="11"/>
      <c r="Y2933" s="11"/>
      <c r="Z2933" s="11"/>
      <c r="AA2933" s="11"/>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c r="BC2933" s="11"/>
      <c r="BD2933" s="11"/>
      <c r="BE2933" s="11"/>
      <c r="BF2933" s="11"/>
      <c r="BG2933" s="11"/>
      <c r="BH2933" s="11"/>
      <c r="BI2933" s="11"/>
      <c r="BJ2933" s="11"/>
      <c r="BK2933" s="11"/>
      <c r="BL2933" s="11"/>
      <c r="BM2933" s="11"/>
      <c r="BN2933" s="11"/>
      <c r="BO2933" s="11"/>
      <c r="BP2933" s="11"/>
      <c r="BQ2933" s="11"/>
      <c r="BR2933" s="16" t="str">
        <v>0- Port Costs</v>
      </c>
      <c r="BV2933" s="16" t="str">
        <v>0- Port Value</v>
      </c>
      <c r="BW2933" s="11"/>
      <c r="BX2933" s="16" t="str">
        <v>0</v>
      </c>
    </row>
    <row r="2934" spans="8:76" hidden="1" outlineLevel="1" x14ac:dyDescent="0.3">
      <c r="H2934" s="16" t="str">
        <v>0 - BM Costs</v>
      </c>
      <c r="L2934" s="16" t="str">
        <v>0 - BM Port</v>
      </c>
      <c r="N2934" s="16" t="str">
        <v>0 - Port Assets</v>
      </c>
      <c r="O2934" s="11"/>
      <c r="P2934" s="11"/>
      <c r="Q2934" s="11"/>
      <c r="R2934" s="11"/>
      <c r="S2934" s="11"/>
      <c r="T2934" s="11"/>
      <c r="U2934" s="11"/>
      <c r="V2934" s="11"/>
      <c r="W2934" s="11"/>
      <c r="X2934" s="11"/>
      <c r="Y2934" s="11"/>
      <c r="Z2934" s="11"/>
      <c r="AA2934" s="11"/>
      <c r="AB2934" s="11"/>
      <c r="AC2934" s="11"/>
      <c r="AD2934" s="11"/>
      <c r="AE2934" s="11"/>
      <c r="AF2934" s="11"/>
      <c r="AG2934" s="11"/>
      <c r="AH2934" s="11"/>
      <c r="AI2934" s="11"/>
      <c r="AJ2934" s="11"/>
      <c r="AK2934" s="11"/>
      <c r="AL2934" s="11"/>
      <c r="AM2934" s="11"/>
      <c r="AN2934" s="11"/>
      <c r="AO2934" s="11"/>
      <c r="AP2934" s="11"/>
      <c r="AQ2934" s="11"/>
      <c r="AR2934" s="11"/>
      <c r="AS2934" s="11"/>
      <c r="AT2934" s="11"/>
      <c r="AU2934" s="11"/>
      <c r="AV2934" s="11"/>
      <c r="AW2934" s="11"/>
      <c r="AX2934" s="11"/>
      <c r="AY2934" s="11"/>
      <c r="AZ2934" s="11"/>
      <c r="BA2934" s="11"/>
      <c r="BB2934" s="11"/>
      <c r="BC2934" s="11"/>
      <c r="BD2934" s="11"/>
      <c r="BE2934" s="11"/>
      <c r="BF2934" s="11"/>
      <c r="BG2934" s="11"/>
      <c r="BH2934" s="11"/>
      <c r="BI2934" s="11"/>
      <c r="BJ2934" s="11"/>
      <c r="BK2934" s="11"/>
      <c r="BL2934" s="11"/>
      <c r="BM2934" s="11"/>
      <c r="BN2934" s="11"/>
      <c r="BO2934" s="11"/>
      <c r="BP2934" s="11"/>
      <c r="BQ2934" s="11"/>
      <c r="BR2934" s="16" t="str">
        <v>0- Port Costs</v>
      </c>
      <c r="BV2934" s="16" t="str">
        <v>0- Port Value</v>
      </c>
      <c r="BW2934" s="11"/>
      <c r="BX2934" s="16" t="str">
        <v>0</v>
      </c>
    </row>
    <row r="2935" spans="8:76" hidden="1" outlineLevel="1" x14ac:dyDescent="0.3">
      <c r="H2935" s="16" t="str">
        <v>0 - BM Costs</v>
      </c>
      <c r="L2935" s="16" t="str">
        <v>0 - BM Port</v>
      </c>
      <c r="N2935" s="16" t="str">
        <v>0 - Port Assets</v>
      </c>
      <c r="O2935" s="11"/>
      <c r="P2935" s="11"/>
      <c r="Q2935" s="11"/>
      <c r="R2935" s="11"/>
      <c r="S2935" s="11"/>
      <c r="T2935" s="11"/>
      <c r="U2935" s="11"/>
      <c r="V2935" s="11"/>
      <c r="W2935" s="11"/>
      <c r="X2935" s="11"/>
      <c r="Y2935" s="11"/>
      <c r="Z2935" s="11"/>
      <c r="AA2935" s="11"/>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c r="BC2935" s="11"/>
      <c r="BD2935" s="11"/>
      <c r="BE2935" s="11"/>
      <c r="BF2935" s="11"/>
      <c r="BG2935" s="11"/>
      <c r="BH2935" s="11"/>
      <c r="BI2935" s="11"/>
      <c r="BJ2935" s="11"/>
      <c r="BK2935" s="11"/>
      <c r="BL2935" s="11"/>
      <c r="BM2935" s="11"/>
      <c r="BN2935" s="11"/>
      <c r="BO2935" s="11"/>
      <c r="BP2935" s="11"/>
      <c r="BQ2935" s="11"/>
      <c r="BR2935" s="16" t="str">
        <v>0- Port Costs</v>
      </c>
      <c r="BV2935" s="16" t="str">
        <v>0- Port Value</v>
      </c>
      <c r="BW2935" s="11"/>
      <c r="BX2935" s="16" t="str">
        <v>0</v>
      </c>
    </row>
    <row r="2936" spans="8:76" hidden="1" outlineLevel="1" x14ac:dyDescent="0.3">
      <c r="H2936" s="16" t="str">
        <v>0 - BM Costs</v>
      </c>
      <c r="L2936" s="16" t="str">
        <v>0 - BM Port</v>
      </c>
      <c r="N2936" s="16" t="str">
        <v>0 - Port Assets</v>
      </c>
      <c r="O2936" s="11"/>
      <c r="P2936" s="11"/>
      <c r="Q2936" s="11"/>
      <c r="R2936" s="11"/>
      <c r="S2936" s="11"/>
      <c r="T2936" s="11"/>
      <c r="U2936" s="11"/>
      <c r="V2936" s="11"/>
      <c r="W2936" s="11"/>
      <c r="X2936" s="11"/>
      <c r="Y2936" s="11"/>
      <c r="Z2936" s="11"/>
      <c r="AA2936" s="11"/>
      <c r="AB2936" s="11"/>
      <c r="AC2936" s="11"/>
      <c r="AD2936" s="11"/>
      <c r="AE2936" s="11"/>
      <c r="AF2936" s="11"/>
      <c r="AG2936" s="11"/>
      <c r="AH2936" s="11"/>
      <c r="AI2936" s="11"/>
      <c r="AJ2936" s="11"/>
      <c r="AK2936" s="11"/>
      <c r="AL2936" s="11"/>
      <c r="AM2936" s="11"/>
      <c r="AN2936" s="11"/>
      <c r="AO2936" s="11"/>
      <c r="AP2936" s="11"/>
      <c r="AQ2936" s="11"/>
      <c r="AR2936" s="11"/>
      <c r="AS2936" s="11"/>
      <c r="AT2936" s="11"/>
      <c r="AU2936" s="11"/>
      <c r="AV2936" s="11"/>
      <c r="AW2936" s="11"/>
      <c r="AX2936" s="11"/>
      <c r="AY2936" s="11"/>
      <c r="AZ2936" s="11"/>
      <c r="BA2936" s="11"/>
      <c r="BB2936" s="11"/>
      <c r="BC2936" s="11"/>
      <c r="BD2936" s="11"/>
      <c r="BE2936" s="11"/>
      <c r="BF2936" s="11"/>
      <c r="BG2936" s="11"/>
      <c r="BH2936" s="11"/>
      <c r="BI2936" s="11"/>
      <c r="BJ2936" s="11"/>
      <c r="BK2936" s="11"/>
      <c r="BL2936" s="11"/>
      <c r="BM2936" s="11"/>
      <c r="BN2936" s="11"/>
      <c r="BO2936" s="11"/>
      <c r="BP2936" s="11"/>
      <c r="BQ2936" s="11"/>
      <c r="BR2936" s="16" t="str">
        <v>0- Port Costs</v>
      </c>
      <c r="BV2936" s="16" t="str">
        <v>0- Port Value</v>
      </c>
      <c r="BW2936" s="11"/>
      <c r="BX2936" s="16" t="str">
        <v>0</v>
      </c>
    </row>
    <row r="2937" spans="8:76" hidden="1" outlineLevel="1" x14ac:dyDescent="0.3">
      <c r="H2937" s="16" t="str">
        <v>0 - BM Costs</v>
      </c>
      <c r="L2937" s="16" t="str">
        <v>0 - BM Port</v>
      </c>
      <c r="N2937" s="16" t="str">
        <v>0 - Port Assets</v>
      </c>
      <c r="O2937" s="11"/>
      <c r="P2937" s="11"/>
      <c r="Q2937" s="11"/>
      <c r="R2937" s="11"/>
      <c r="S2937" s="11"/>
      <c r="T2937" s="11"/>
      <c r="U2937" s="11"/>
      <c r="V2937" s="11"/>
      <c r="W2937" s="11"/>
      <c r="X2937" s="11"/>
      <c r="Y2937" s="11"/>
      <c r="Z2937" s="11"/>
      <c r="AA2937" s="11"/>
      <c r="AB2937" s="11"/>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c r="BC2937" s="11"/>
      <c r="BD2937" s="11"/>
      <c r="BE2937" s="11"/>
      <c r="BF2937" s="11"/>
      <c r="BG2937" s="11"/>
      <c r="BH2937" s="11"/>
      <c r="BI2937" s="11"/>
      <c r="BJ2937" s="11"/>
      <c r="BK2937" s="11"/>
      <c r="BL2937" s="11"/>
      <c r="BM2937" s="11"/>
      <c r="BN2937" s="11"/>
      <c r="BO2937" s="11"/>
      <c r="BP2937" s="11"/>
      <c r="BQ2937" s="11"/>
      <c r="BR2937" s="16" t="str">
        <v>0- Port Costs</v>
      </c>
      <c r="BV2937" s="16" t="str">
        <v>0- Port Value</v>
      </c>
      <c r="BW2937" s="11"/>
      <c r="BX2937" s="16" t="str">
        <v>0</v>
      </c>
    </row>
    <row r="2938" spans="8:76" hidden="1" outlineLevel="1" x14ac:dyDescent="0.3">
      <c r="H2938" s="16" t="str">
        <v>0 - BM Costs</v>
      </c>
      <c r="L2938" s="16" t="str">
        <v>0 - BM Port</v>
      </c>
      <c r="N2938" s="16" t="str">
        <v>0 - Port Assets</v>
      </c>
      <c r="O2938" s="11"/>
      <c r="P2938" s="11"/>
      <c r="Q2938" s="11"/>
      <c r="R2938" s="11"/>
      <c r="S2938" s="11"/>
      <c r="T2938" s="11"/>
      <c r="U2938" s="11"/>
      <c r="V2938" s="11"/>
      <c r="W2938" s="11"/>
      <c r="X2938" s="11"/>
      <c r="Y2938" s="11"/>
      <c r="Z2938" s="11"/>
      <c r="AA2938" s="11"/>
      <c r="AB2938" s="11"/>
      <c r="AC2938" s="11"/>
      <c r="AD2938" s="11"/>
      <c r="AE2938" s="11"/>
      <c r="AF2938" s="11"/>
      <c r="AG2938" s="11"/>
      <c r="AH2938" s="11"/>
      <c r="AI2938" s="11"/>
      <c r="AJ2938" s="11"/>
      <c r="AK2938" s="11"/>
      <c r="AL2938" s="11"/>
      <c r="AM2938" s="11"/>
      <c r="AN2938" s="11"/>
      <c r="AO2938" s="11"/>
      <c r="AP2938" s="11"/>
      <c r="AQ2938" s="11"/>
      <c r="AR2938" s="11"/>
      <c r="AS2938" s="11"/>
      <c r="AT2938" s="11"/>
      <c r="AU2938" s="11"/>
      <c r="AV2938" s="11"/>
      <c r="AW2938" s="11"/>
      <c r="AX2938" s="11"/>
      <c r="AY2938" s="11"/>
      <c r="AZ2938" s="11"/>
      <c r="BA2938" s="11"/>
      <c r="BB2938" s="11"/>
      <c r="BC2938" s="11"/>
      <c r="BD2938" s="11"/>
      <c r="BE2938" s="11"/>
      <c r="BF2938" s="11"/>
      <c r="BG2938" s="11"/>
      <c r="BH2938" s="11"/>
      <c r="BI2938" s="11"/>
      <c r="BJ2938" s="11"/>
      <c r="BK2938" s="11"/>
      <c r="BL2938" s="11"/>
      <c r="BM2938" s="11"/>
      <c r="BN2938" s="11"/>
      <c r="BO2938" s="11"/>
      <c r="BP2938" s="11"/>
      <c r="BQ2938" s="11"/>
      <c r="BR2938" s="16" t="str">
        <v>0- Port Costs</v>
      </c>
      <c r="BV2938" s="16" t="str">
        <v>0- Port Value</v>
      </c>
      <c r="BW2938" s="11"/>
      <c r="BX2938" s="16" t="str">
        <v>0</v>
      </c>
    </row>
    <row r="2939" spans="8:76" hidden="1" outlineLevel="1" x14ac:dyDescent="0.3">
      <c r="H2939" s="16" t="str">
        <v>0 - BM Costs</v>
      </c>
      <c r="L2939" s="16" t="str">
        <v>0 - BM Port</v>
      </c>
      <c r="N2939" s="16" t="str">
        <v>0 - Port Assets</v>
      </c>
      <c r="O2939" s="11"/>
      <c r="P2939" s="11"/>
      <c r="Q2939" s="11"/>
      <c r="R2939" s="11"/>
      <c r="S2939" s="11"/>
      <c r="T2939" s="11"/>
      <c r="U2939" s="11"/>
      <c r="V2939" s="11"/>
      <c r="W2939" s="11"/>
      <c r="X2939" s="11"/>
      <c r="Y2939" s="11"/>
      <c r="Z2939" s="11"/>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c r="BC2939" s="11"/>
      <c r="BD2939" s="11"/>
      <c r="BE2939" s="11"/>
      <c r="BF2939" s="11"/>
      <c r="BG2939" s="11"/>
      <c r="BH2939" s="11"/>
      <c r="BI2939" s="11"/>
      <c r="BJ2939" s="11"/>
      <c r="BK2939" s="11"/>
      <c r="BL2939" s="11"/>
      <c r="BM2939" s="11"/>
      <c r="BN2939" s="11"/>
      <c r="BO2939" s="11"/>
      <c r="BP2939" s="11"/>
      <c r="BQ2939" s="11"/>
      <c r="BR2939" s="16" t="str">
        <v>0- Port Costs</v>
      </c>
      <c r="BV2939" s="16" t="str">
        <v>0- Port Value</v>
      </c>
      <c r="BW2939" s="11"/>
      <c r="BX2939" s="16" t="str">
        <v>0</v>
      </c>
    </row>
    <row r="2940" spans="8:76" hidden="1" outlineLevel="1" x14ac:dyDescent="0.3">
      <c r="H2940" s="16" t="str">
        <v>0 - BM Costs</v>
      </c>
      <c r="L2940" s="16" t="str">
        <v>0 - BM Port</v>
      </c>
      <c r="N2940" s="16" t="str">
        <v>0 - Port Assets</v>
      </c>
      <c r="O2940" s="11"/>
      <c r="P2940" s="11"/>
      <c r="Q2940" s="11"/>
      <c r="R2940" s="11"/>
      <c r="S2940" s="11"/>
      <c r="T2940" s="11"/>
      <c r="U2940" s="11"/>
      <c r="V2940" s="11"/>
      <c r="W2940" s="11"/>
      <c r="X2940" s="11"/>
      <c r="Y2940" s="11"/>
      <c r="Z2940" s="11"/>
      <c r="AA2940" s="11"/>
      <c r="AB2940" s="11"/>
      <c r="AC2940" s="11"/>
      <c r="AD2940" s="11"/>
      <c r="AE2940" s="11"/>
      <c r="AF2940" s="11"/>
      <c r="AG2940" s="11"/>
      <c r="AH2940" s="11"/>
      <c r="AI2940" s="11"/>
      <c r="AJ2940" s="11"/>
      <c r="AK2940" s="11"/>
      <c r="AL2940" s="11"/>
      <c r="AM2940" s="11"/>
      <c r="AN2940" s="11"/>
      <c r="AO2940" s="11"/>
      <c r="AP2940" s="11"/>
      <c r="AQ2940" s="11"/>
      <c r="AR2940" s="11"/>
      <c r="AS2940" s="11"/>
      <c r="AT2940" s="11"/>
      <c r="AU2940" s="11"/>
      <c r="AV2940" s="11"/>
      <c r="AW2940" s="11"/>
      <c r="AX2940" s="11"/>
      <c r="AY2940" s="11"/>
      <c r="AZ2940" s="11"/>
      <c r="BA2940" s="11"/>
      <c r="BB2940" s="11"/>
      <c r="BC2940" s="11"/>
      <c r="BD2940" s="11"/>
      <c r="BE2940" s="11"/>
      <c r="BF2940" s="11"/>
      <c r="BG2940" s="11"/>
      <c r="BH2940" s="11"/>
      <c r="BI2940" s="11"/>
      <c r="BJ2940" s="11"/>
      <c r="BK2940" s="11"/>
      <c r="BL2940" s="11"/>
      <c r="BM2940" s="11"/>
      <c r="BN2940" s="11"/>
      <c r="BO2940" s="11"/>
      <c r="BP2940" s="11"/>
      <c r="BQ2940" s="11"/>
      <c r="BR2940" s="16" t="str">
        <v>0- Port Costs</v>
      </c>
      <c r="BV2940" s="16" t="str">
        <v>0- Port Value</v>
      </c>
      <c r="BW2940" s="11"/>
      <c r="BX2940" s="16" t="str">
        <v>0</v>
      </c>
    </row>
    <row r="2941" spans="8:76" hidden="1" outlineLevel="1" x14ac:dyDescent="0.3">
      <c r="H2941" s="16" t="str">
        <v>0 - BM Costs</v>
      </c>
      <c r="L2941" s="16" t="str">
        <v>0 - BM Port</v>
      </c>
      <c r="N2941" s="16" t="str">
        <v>0 - Port Assets</v>
      </c>
      <c r="O2941" s="11"/>
      <c r="P2941" s="11"/>
      <c r="Q2941" s="11"/>
      <c r="R2941" s="11"/>
      <c r="S2941" s="11"/>
      <c r="T2941" s="11"/>
      <c r="U2941" s="11"/>
      <c r="V2941" s="11"/>
      <c r="W2941" s="11"/>
      <c r="X2941" s="11"/>
      <c r="Y2941" s="11"/>
      <c r="Z2941" s="11"/>
      <c r="AA2941" s="11"/>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c r="BC2941" s="11"/>
      <c r="BD2941" s="11"/>
      <c r="BE2941" s="11"/>
      <c r="BF2941" s="11"/>
      <c r="BG2941" s="11"/>
      <c r="BH2941" s="11"/>
      <c r="BI2941" s="11"/>
      <c r="BJ2941" s="11"/>
      <c r="BK2941" s="11"/>
      <c r="BL2941" s="11"/>
      <c r="BM2941" s="11"/>
      <c r="BN2941" s="11"/>
      <c r="BO2941" s="11"/>
      <c r="BP2941" s="11"/>
      <c r="BQ2941" s="11"/>
      <c r="BR2941" s="16" t="str">
        <v>0- Port Costs</v>
      </c>
      <c r="BV2941" s="16" t="str">
        <v>0- Port Value</v>
      </c>
      <c r="BW2941" s="11"/>
      <c r="BX2941" s="16" t="str">
        <v>0</v>
      </c>
    </row>
    <row r="2942" spans="8:76" hidden="1" outlineLevel="1" x14ac:dyDescent="0.3">
      <c r="H2942" s="16" t="str">
        <v>0 - BM Costs</v>
      </c>
      <c r="L2942" s="16" t="str">
        <v>0 - BM Port</v>
      </c>
      <c r="N2942" s="16" t="str">
        <v>0 - Port Assets</v>
      </c>
      <c r="O2942" s="11"/>
      <c r="P2942" s="11"/>
      <c r="Q2942" s="11"/>
      <c r="R2942" s="11"/>
      <c r="S2942" s="11"/>
      <c r="T2942" s="11"/>
      <c r="U2942" s="11"/>
      <c r="V2942" s="11"/>
      <c r="W2942" s="11"/>
      <c r="X2942" s="11"/>
      <c r="Y2942" s="11"/>
      <c r="Z2942" s="11"/>
      <c r="AA2942" s="11"/>
      <c r="AB2942" s="11"/>
      <c r="AC2942" s="11"/>
      <c r="AD2942" s="11"/>
      <c r="AE2942" s="11"/>
      <c r="AF2942" s="11"/>
      <c r="AG2942" s="11"/>
      <c r="AH2942" s="11"/>
      <c r="AI2942" s="11"/>
      <c r="AJ2942" s="11"/>
      <c r="AK2942" s="11"/>
      <c r="AL2942" s="11"/>
      <c r="AM2942" s="11"/>
      <c r="AN2942" s="11"/>
      <c r="AO2942" s="11"/>
      <c r="AP2942" s="11"/>
      <c r="AQ2942" s="11"/>
      <c r="AR2942" s="11"/>
      <c r="AS2942" s="11"/>
      <c r="AT2942" s="11"/>
      <c r="AU2942" s="11"/>
      <c r="AV2942" s="11"/>
      <c r="AW2942" s="11"/>
      <c r="AX2942" s="11"/>
      <c r="AY2942" s="11"/>
      <c r="AZ2942" s="11"/>
      <c r="BA2942" s="11"/>
      <c r="BB2942" s="11"/>
      <c r="BC2942" s="11"/>
      <c r="BD2942" s="11"/>
      <c r="BE2942" s="11"/>
      <c r="BF2942" s="11"/>
      <c r="BG2942" s="11"/>
      <c r="BH2942" s="11"/>
      <c r="BI2942" s="11"/>
      <c r="BJ2942" s="11"/>
      <c r="BK2942" s="11"/>
      <c r="BL2942" s="11"/>
      <c r="BM2942" s="11"/>
      <c r="BN2942" s="11"/>
      <c r="BO2942" s="11"/>
      <c r="BP2942" s="11"/>
      <c r="BQ2942" s="11"/>
      <c r="BR2942" s="16" t="str">
        <v>0- Port Costs</v>
      </c>
      <c r="BV2942" s="16" t="str">
        <v>0- Port Value</v>
      </c>
      <c r="BW2942" s="11"/>
      <c r="BX2942" s="16" t="str">
        <v>0</v>
      </c>
    </row>
    <row r="2943" spans="8:76" hidden="1" outlineLevel="1" x14ac:dyDescent="0.3">
      <c r="H2943" s="16" t="str">
        <v>0 - BM Costs</v>
      </c>
      <c r="L2943" s="16" t="str">
        <v>0 - BM Port</v>
      </c>
      <c r="N2943" s="16" t="str">
        <v>0 - Port Assets</v>
      </c>
      <c r="O2943" s="11"/>
      <c r="P2943" s="11"/>
      <c r="Q2943" s="11"/>
      <c r="R2943" s="11"/>
      <c r="S2943" s="11"/>
      <c r="T2943" s="11"/>
      <c r="U2943" s="11"/>
      <c r="V2943" s="11"/>
      <c r="W2943" s="11"/>
      <c r="X2943" s="11"/>
      <c r="Y2943" s="11"/>
      <c r="Z2943" s="11"/>
      <c r="AA2943" s="11"/>
      <c r="AB2943" s="11"/>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c r="BC2943" s="11"/>
      <c r="BD2943" s="11"/>
      <c r="BE2943" s="11"/>
      <c r="BF2943" s="11"/>
      <c r="BG2943" s="11"/>
      <c r="BH2943" s="11"/>
      <c r="BI2943" s="11"/>
      <c r="BJ2943" s="11"/>
      <c r="BK2943" s="11"/>
      <c r="BL2943" s="11"/>
      <c r="BM2943" s="11"/>
      <c r="BN2943" s="11"/>
      <c r="BO2943" s="11"/>
      <c r="BP2943" s="11"/>
      <c r="BQ2943" s="11"/>
      <c r="BR2943" s="16" t="str">
        <v>0- Port Costs</v>
      </c>
      <c r="BV2943" s="16" t="str">
        <v>0- Port Value</v>
      </c>
      <c r="BW2943" s="11"/>
      <c r="BX2943" s="16" t="str">
        <v>0</v>
      </c>
    </row>
    <row r="2944" spans="8:76" hidden="1" outlineLevel="1" x14ac:dyDescent="0.3">
      <c r="H2944" s="16" t="str">
        <v>0 - BM Costs</v>
      </c>
      <c r="L2944" s="16" t="str">
        <v>0 - BM Port</v>
      </c>
      <c r="N2944" s="16" t="str">
        <v>0 - Port Assets</v>
      </c>
      <c r="O2944" s="11"/>
      <c r="P2944" s="11"/>
      <c r="Q2944" s="11"/>
      <c r="R2944" s="11"/>
      <c r="S2944" s="11"/>
      <c r="T2944" s="11"/>
      <c r="U2944" s="11"/>
      <c r="V2944" s="11"/>
      <c r="W2944" s="11"/>
      <c r="X2944" s="11"/>
      <c r="Y2944" s="11"/>
      <c r="Z2944" s="11"/>
      <c r="AA2944" s="11"/>
      <c r="AB2944" s="11"/>
      <c r="AC2944" s="11"/>
      <c r="AD2944" s="11"/>
      <c r="AE2944" s="11"/>
      <c r="AF2944" s="11"/>
      <c r="AG2944" s="11"/>
      <c r="AH2944" s="11"/>
      <c r="AI2944" s="11"/>
      <c r="AJ2944" s="11"/>
      <c r="AK2944" s="11"/>
      <c r="AL2944" s="11"/>
      <c r="AM2944" s="11"/>
      <c r="AN2944" s="11"/>
      <c r="AO2944" s="11"/>
      <c r="AP2944" s="11"/>
      <c r="AQ2944" s="11"/>
      <c r="AR2944" s="11"/>
      <c r="AS2944" s="11"/>
      <c r="AT2944" s="11"/>
      <c r="AU2944" s="11"/>
      <c r="AV2944" s="11"/>
      <c r="AW2944" s="11"/>
      <c r="AX2944" s="11"/>
      <c r="AY2944" s="11"/>
      <c r="AZ2944" s="11"/>
      <c r="BA2944" s="11"/>
      <c r="BB2944" s="11"/>
      <c r="BC2944" s="11"/>
      <c r="BD2944" s="11"/>
      <c r="BE2944" s="11"/>
      <c r="BF2944" s="11"/>
      <c r="BG2944" s="11"/>
      <c r="BH2944" s="11"/>
      <c r="BI2944" s="11"/>
      <c r="BJ2944" s="11"/>
      <c r="BK2944" s="11"/>
      <c r="BL2944" s="11"/>
      <c r="BM2944" s="11"/>
      <c r="BN2944" s="11"/>
      <c r="BO2944" s="11"/>
      <c r="BP2944" s="11"/>
      <c r="BQ2944" s="11"/>
      <c r="BR2944" s="16" t="str">
        <v>0- Port Costs</v>
      </c>
      <c r="BV2944" s="16" t="str">
        <v>0- Port Value</v>
      </c>
      <c r="BW2944" s="11"/>
      <c r="BX2944" s="16" t="str">
        <v>0</v>
      </c>
    </row>
    <row r="2945" spans="8:76" hidden="1" outlineLevel="1" x14ac:dyDescent="0.3">
      <c r="H2945" s="16" t="str">
        <v>0 - BM Costs</v>
      </c>
      <c r="L2945" s="16" t="str">
        <v>0 - BM Port</v>
      </c>
      <c r="N2945" s="16" t="str">
        <v>0 - Port Assets</v>
      </c>
      <c r="O2945" s="11"/>
      <c r="P2945" s="11"/>
      <c r="Q2945" s="11"/>
      <c r="R2945" s="11"/>
      <c r="S2945" s="11"/>
      <c r="T2945" s="11"/>
      <c r="U2945" s="11"/>
      <c r="V2945" s="11"/>
      <c r="W2945" s="11"/>
      <c r="X2945" s="11"/>
      <c r="Y2945" s="11"/>
      <c r="Z2945" s="11"/>
      <c r="AA2945" s="11"/>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c r="BC2945" s="11"/>
      <c r="BD2945" s="11"/>
      <c r="BE2945" s="11"/>
      <c r="BF2945" s="11"/>
      <c r="BG2945" s="11"/>
      <c r="BH2945" s="11"/>
      <c r="BI2945" s="11"/>
      <c r="BJ2945" s="11"/>
      <c r="BK2945" s="11"/>
      <c r="BL2945" s="11"/>
      <c r="BM2945" s="11"/>
      <c r="BN2945" s="11"/>
      <c r="BO2945" s="11"/>
      <c r="BP2945" s="11"/>
      <c r="BQ2945" s="11"/>
      <c r="BR2945" s="16" t="str">
        <v>0- Port Costs</v>
      </c>
      <c r="BV2945" s="16" t="str">
        <v>0- Port Value</v>
      </c>
      <c r="BW2945" s="11"/>
      <c r="BX2945" s="16" t="str">
        <v>0</v>
      </c>
    </row>
    <row r="2946" spans="8:76" hidden="1" outlineLevel="1" x14ac:dyDescent="0.3">
      <c r="H2946" s="16" t="str">
        <v>0 - BM Costs</v>
      </c>
      <c r="L2946" s="16" t="str">
        <v>0 - BM Port</v>
      </c>
      <c r="N2946" s="16" t="str">
        <v>0 - Port Assets</v>
      </c>
      <c r="O2946" s="11"/>
      <c r="P2946" s="11"/>
      <c r="Q2946" s="11"/>
      <c r="R2946" s="11"/>
      <c r="S2946" s="11"/>
      <c r="T2946" s="11"/>
      <c r="U2946" s="11"/>
      <c r="V2946" s="11"/>
      <c r="W2946" s="11"/>
      <c r="X2946" s="11"/>
      <c r="Y2946" s="11"/>
      <c r="Z2946" s="11"/>
      <c r="AA2946" s="11"/>
      <c r="AB2946" s="11"/>
      <c r="AC2946" s="11"/>
      <c r="AD2946" s="11"/>
      <c r="AE2946" s="11"/>
      <c r="AF2946" s="11"/>
      <c r="AG2946" s="11"/>
      <c r="AH2946" s="11"/>
      <c r="AI2946" s="11"/>
      <c r="AJ2946" s="11"/>
      <c r="AK2946" s="11"/>
      <c r="AL2946" s="11"/>
      <c r="AM2946" s="11"/>
      <c r="AN2946" s="11"/>
      <c r="AO2946" s="11"/>
      <c r="AP2946" s="11"/>
      <c r="AQ2946" s="11"/>
      <c r="AR2946" s="11"/>
      <c r="AS2946" s="11"/>
      <c r="AT2946" s="11"/>
      <c r="AU2946" s="11"/>
      <c r="AV2946" s="11"/>
      <c r="AW2946" s="11"/>
      <c r="AX2946" s="11"/>
      <c r="AY2946" s="11"/>
      <c r="AZ2946" s="11"/>
      <c r="BA2946" s="11"/>
      <c r="BB2946" s="11"/>
      <c r="BC2946" s="11"/>
      <c r="BD2946" s="11"/>
      <c r="BE2946" s="11"/>
      <c r="BF2946" s="11"/>
      <c r="BG2946" s="11"/>
      <c r="BH2946" s="11"/>
      <c r="BI2946" s="11"/>
      <c r="BJ2946" s="11"/>
      <c r="BK2946" s="11"/>
      <c r="BL2946" s="11"/>
      <c r="BM2946" s="11"/>
      <c r="BN2946" s="11"/>
      <c r="BO2946" s="11"/>
      <c r="BP2946" s="11"/>
      <c r="BQ2946" s="11"/>
      <c r="BR2946" s="16" t="str">
        <v>0- Port Costs</v>
      </c>
      <c r="BV2946" s="16" t="str">
        <v>0- Port Value</v>
      </c>
      <c r="BW2946" s="11"/>
      <c r="BX2946" s="16" t="str">
        <v>0</v>
      </c>
    </row>
    <row r="2947" spans="8:76" hidden="1" outlineLevel="1" x14ac:dyDescent="0.3">
      <c r="H2947" s="16" t="str">
        <v>0 - BM Costs</v>
      </c>
      <c r="L2947" s="16" t="str">
        <v>0 - BM Port</v>
      </c>
      <c r="N2947" s="16" t="str">
        <v>0 - Port Assets</v>
      </c>
      <c r="O2947" s="11"/>
      <c r="P2947" s="11"/>
      <c r="Q2947" s="11"/>
      <c r="R2947" s="11"/>
      <c r="S2947" s="11"/>
      <c r="T2947" s="11"/>
      <c r="U2947" s="11"/>
      <c r="V2947" s="11"/>
      <c r="W2947" s="11"/>
      <c r="X2947" s="11"/>
      <c r="Y2947" s="11"/>
      <c r="Z2947" s="11"/>
      <c r="AA2947" s="11"/>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c r="BC2947" s="11"/>
      <c r="BD2947" s="11"/>
      <c r="BE2947" s="11"/>
      <c r="BF2947" s="11"/>
      <c r="BG2947" s="11"/>
      <c r="BH2947" s="11"/>
      <c r="BI2947" s="11"/>
      <c r="BJ2947" s="11"/>
      <c r="BK2947" s="11"/>
      <c r="BL2947" s="11"/>
      <c r="BM2947" s="11"/>
      <c r="BN2947" s="11"/>
      <c r="BO2947" s="11"/>
      <c r="BP2947" s="11"/>
      <c r="BQ2947" s="11"/>
      <c r="BR2947" s="16" t="str">
        <v>0- Port Costs</v>
      </c>
      <c r="BV2947" s="16" t="str">
        <v>0- Port Value</v>
      </c>
      <c r="BW2947" s="11"/>
      <c r="BX2947" s="16" t="str">
        <v>0</v>
      </c>
    </row>
    <row r="2948" spans="8:76" hidden="1" outlineLevel="1" x14ac:dyDescent="0.3">
      <c r="H2948" s="16" t="str">
        <v>0 - BM Costs</v>
      </c>
      <c r="L2948" s="16" t="str">
        <v>0 - BM Port</v>
      </c>
      <c r="N2948" s="16" t="str">
        <v>0 - Port Assets</v>
      </c>
      <c r="O2948" s="11"/>
      <c r="P2948" s="11"/>
      <c r="Q2948" s="11"/>
      <c r="R2948" s="11"/>
      <c r="S2948" s="11"/>
      <c r="T2948" s="11"/>
      <c r="U2948" s="11"/>
      <c r="V2948" s="11"/>
      <c r="W2948" s="11"/>
      <c r="X2948" s="11"/>
      <c r="Y2948" s="11"/>
      <c r="Z2948" s="11"/>
      <c r="AA2948" s="11"/>
      <c r="AB2948" s="11"/>
      <c r="AC2948" s="11"/>
      <c r="AD2948" s="11"/>
      <c r="AE2948" s="11"/>
      <c r="AF2948" s="11"/>
      <c r="AG2948" s="11"/>
      <c r="AH2948" s="11"/>
      <c r="AI2948" s="11"/>
      <c r="AJ2948" s="11"/>
      <c r="AK2948" s="11"/>
      <c r="AL2948" s="11"/>
      <c r="AM2948" s="11"/>
      <c r="AN2948" s="11"/>
      <c r="AO2948" s="11"/>
      <c r="AP2948" s="11"/>
      <c r="AQ2948" s="11"/>
      <c r="AR2948" s="11"/>
      <c r="AS2948" s="11"/>
      <c r="AT2948" s="11"/>
      <c r="AU2948" s="11"/>
      <c r="AV2948" s="11"/>
      <c r="AW2948" s="11"/>
      <c r="AX2948" s="11"/>
      <c r="AY2948" s="11"/>
      <c r="AZ2948" s="11"/>
      <c r="BA2948" s="11"/>
      <c r="BB2948" s="11"/>
      <c r="BC2948" s="11"/>
      <c r="BD2948" s="11"/>
      <c r="BE2948" s="11"/>
      <c r="BF2948" s="11"/>
      <c r="BG2948" s="11"/>
      <c r="BH2948" s="11"/>
      <c r="BI2948" s="11"/>
      <c r="BJ2948" s="11"/>
      <c r="BK2948" s="11"/>
      <c r="BL2948" s="11"/>
      <c r="BM2948" s="11"/>
      <c r="BN2948" s="11"/>
      <c r="BO2948" s="11"/>
      <c r="BP2948" s="11"/>
      <c r="BQ2948" s="11"/>
      <c r="BR2948" s="16" t="str">
        <v>0- Port Costs</v>
      </c>
      <c r="BV2948" s="16" t="str">
        <v>0- Port Value</v>
      </c>
      <c r="BW2948" s="11"/>
      <c r="BX2948" s="16" t="str">
        <v>0</v>
      </c>
    </row>
    <row r="2949" spans="8:76" hidden="1" outlineLevel="1" x14ac:dyDescent="0.3">
      <c r="H2949" s="16" t="str">
        <v>0 - BM Costs</v>
      </c>
      <c r="L2949" s="16" t="str">
        <v>0 - BM Port</v>
      </c>
      <c r="N2949" s="16" t="str">
        <v>0 - Port Assets</v>
      </c>
      <c r="O2949" s="11"/>
      <c r="P2949" s="11"/>
      <c r="Q2949" s="11"/>
      <c r="R2949" s="11"/>
      <c r="S2949" s="11"/>
      <c r="T2949" s="11"/>
      <c r="U2949" s="11"/>
      <c r="V2949" s="11"/>
      <c r="W2949" s="11"/>
      <c r="X2949" s="11"/>
      <c r="Y2949" s="11"/>
      <c r="Z2949" s="11"/>
      <c r="AA2949" s="11"/>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c r="BC2949" s="11"/>
      <c r="BD2949" s="11"/>
      <c r="BE2949" s="11"/>
      <c r="BF2949" s="11"/>
      <c r="BG2949" s="11"/>
      <c r="BH2949" s="11"/>
      <c r="BI2949" s="11"/>
      <c r="BJ2949" s="11"/>
      <c r="BK2949" s="11"/>
      <c r="BL2949" s="11"/>
      <c r="BM2949" s="11"/>
      <c r="BN2949" s="11"/>
      <c r="BO2949" s="11"/>
      <c r="BP2949" s="11"/>
      <c r="BQ2949" s="11"/>
      <c r="BR2949" s="16" t="str">
        <v>0- Port Costs</v>
      </c>
      <c r="BV2949" s="16" t="str">
        <v>0- Port Value</v>
      </c>
      <c r="BW2949" s="11"/>
      <c r="BX2949" s="16" t="str">
        <v>0</v>
      </c>
    </row>
    <row r="2950" spans="8:76" hidden="1" outlineLevel="1" x14ac:dyDescent="0.3">
      <c r="H2950" s="16" t="str">
        <v>0 - BM Costs</v>
      </c>
      <c r="L2950" s="16" t="str">
        <v>0 - BM Port</v>
      </c>
      <c r="N2950" s="16" t="str">
        <v>0 - Port Assets</v>
      </c>
      <c r="O2950" s="11"/>
      <c r="P2950" s="11"/>
      <c r="Q2950" s="11"/>
      <c r="R2950" s="11"/>
      <c r="S2950" s="11"/>
      <c r="T2950" s="11"/>
      <c r="U2950" s="11"/>
      <c r="V2950" s="11"/>
      <c r="W2950" s="11"/>
      <c r="X2950" s="11"/>
      <c r="Y2950" s="11"/>
      <c r="Z2950" s="11"/>
      <c r="AA2950" s="11"/>
      <c r="AB2950" s="11"/>
      <c r="AC2950" s="11"/>
      <c r="AD2950" s="11"/>
      <c r="AE2950" s="11"/>
      <c r="AF2950" s="11"/>
      <c r="AG2950" s="11"/>
      <c r="AH2950" s="11"/>
      <c r="AI2950" s="11"/>
      <c r="AJ2950" s="11"/>
      <c r="AK2950" s="11"/>
      <c r="AL2950" s="11"/>
      <c r="AM2950" s="11"/>
      <c r="AN2950" s="11"/>
      <c r="AO2950" s="11"/>
      <c r="AP2950" s="11"/>
      <c r="AQ2950" s="11"/>
      <c r="AR2950" s="11"/>
      <c r="AS2950" s="11"/>
      <c r="AT2950" s="11"/>
      <c r="AU2950" s="11"/>
      <c r="AV2950" s="11"/>
      <c r="AW2950" s="11"/>
      <c r="AX2950" s="11"/>
      <c r="AY2950" s="11"/>
      <c r="AZ2950" s="11"/>
      <c r="BA2950" s="11"/>
      <c r="BB2950" s="11"/>
      <c r="BC2950" s="11"/>
      <c r="BD2950" s="11"/>
      <c r="BE2950" s="11"/>
      <c r="BF2950" s="11"/>
      <c r="BG2950" s="11"/>
      <c r="BH2950" s="11"/>
      <c r="BI2950" s="11"/>
      <c r="BJ2950" s="11"/>
      <c r="BK2950" s="11"/>
      <c r="BL2950" s="11"/>
      <c r="BM2950" s="11"/>
      <c r="BN2950" s="11"/>
      <c r="BO2950" s="11"/>
      <c r="BP2950" s="11"/>
      <c r="BQ2950" s="11"/>
      <c r="BR2950" s="16" t="str">
        <v>0- Port Costs</v>
      </c>
      <c r="BV2950" s="16" t="str">
        <v>0- Port Value</v>
      </c>
      <c r="BW2950" s="11"/>
      <c r="BX2950" s="16" t="str">
        <v>0</v>
      </c>
    </row>
    <row r="2951" spans="8:76" hidden="1" outlineLevel="1" x14ac:dyDescent="0.3">
      <c r="H2951" s="16" t="str">
        <v>0 - BM Costs</v>
      </c>
      <c r="L2951" s="16" t="str">
        <v>0 - BM Port</v>
      </c>
      <c r="N2951" s="16" t="str">
        <v>0 - Port Assets</v>
      </c>
      <c r="O2951" s="11"/>
      <c r="P2951" s="11"/>
      <c r="Q2951" s="11"/>
      <c r="R2951" s="11"/>
      <c r="S2951" s="11"/>
      <c r="T2951" s="11"/>
      <c r="U2951" s="11"/>
      <c r="V2951" s="11"/>
      <c r="W2951" s="11"/>
      <c r="X2951" s="11"/>
      <c r="Y2951" s="11"/>
      <c r="Z2951" s="11"/>
      <c r="AA2951" s="11"/>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c r="BC2951" s="11"/>
      <c r="BD2951" s="11"/>
      <c r="BE2951" s="11"/>
      <c r="BF2951" s="11"/>
      <c r="BG2951" s="11"/>
      <c r="BH2951" s="11"/>
      <c r="BI2951" s="11"/>
      <c r="BJ2951" s="11"/>
      <c r="BK2951" s="11"/>
      <c r="BL2951" s="11"/>
      <c r="BM2951" s="11"/>
      <c r="BN2951" s="11"/>
      <c r="BO2951" s="11"/>
      <c r="BP2951" s="11"/>
      <c r="BQ2951" s="11"/>
      <c r="BR2951" s="16" t="str">
        <v>0- Port Costs</v>
      </c>
      <c r="BV2951" s="16" t="str">
        <v>0- Port Value</v>
      </c>
      <c r="BW2951" s="11"/>
      <c r="BX2951" s="16" t="str">
        <v>0</v>
      </c>
    </row>
    <row r="2952" spans="8:76" hidden="1" outlineLevel="1" x14ac:dyDescent="0.3">
      <c r="H2952" s="16" t="str">
        <v>0 - BM Costs</v>
      </c>
      <c r="L2952" s="16" t="str">
        <v>0 - BM Port</v>
      </c>
      <c r="N2952" s="16" t="str">
        <v>0 - Port Assets</v>
      </c>
      <c r="O2952" s="11"/>
      <c r="P2952" s="11"/>
      <c r="Q2952" s="11"/>
      <c r="R2952" s="11"/>
      <c r="S2952" s="11"/>
      <c r="T2952" s="11"/>
      <c r="U2952" s="11"/>
      <c r="V2952" s="11"/>
      <c r="W2952" s="11"/>
      <c r="X2952" s="11"/>
      <c r="Y2952" s="11"/>
      <c r="Z2952" s="11"/>
      <c r="AA2952" s="11"/>
      <c r="AB2952" s="11"/>
      <c r="AC2952" s="11"/>
      <c r="AD2952" s="11"/>
      <c r="AE2952" s="11"/>
      <c r="AF2952" s="11"/>
      <c r="AG2952" s="11"/>
      <c r="AH2952" s="11"/>
      <c r="AI2952" s="11"/>
      <c r="AJ2952" s="11"/>
      <c r="AK2952" s="11"/>
      <c r="AL2952" s="11"/>
      <c r="AM2952" s="11"/>
      <c r="AN2952" s="11"/>
      <c r="AO2952" s="11"/>
      <c r="AP2952" s="11"/>
      <c r="AQ2952" s="11"/>
      <c r="AR2952" s="11"/>
      <c r="AS2952" s="11"/>
      <c r="AT2952" s="11"/>
      <c r="AU2952" s="11"/>
      <c r="AV2952" s="11"/>
      <c r="AW2952" s="11"/>
      <c r="AX2952" s="11"/>
      <c r="AY2952" s="11"/>
      <c r="AZ2952" s="11"/>
      <c r="BA2952" s="11"/>
      <c r="BB2952" s="11"/>
      <c r="BC2952" s="11"/>
      <c r="BD2952" s="11"/>
      <c r="BE2952" s="11"/>
      <c r="BF2952" s="11"/>
      <c r="BG2952" s="11"/>
      <c r="BH2952" s="11"/>
      <c r="BI2952" s="11"/>
      <c r="BJ2952" s="11"/>
      <c r="BK2952" s="11"/>
      <c r="BL2952" s="11"/>
      <c r="BM2952" s="11"/>
      <c r="BN2952" s="11"/>
      <c r="BO2952" s="11"/>
      <c r="BP2952" s="11"/>
      <c r="BQ2952" s="11"/>
      <c r="BR2952" s="16" t="str">
        <v>0- Port Costs</v>
      </c>
      <c r="BV2952" s="16" t="str">
        <v>0- Port Value</v>
      </c>
      <c r="BW2952" s="11"/>
      <c r="BX2952" s="16" t="str">
        <v>0</v>
      </c>
    </row>
    <row r="2953" spans="8:76" hidden="1" outlineLevel="1" x14ac:dyDescent="0.3">
      <c r="H2953" s="16" t="str">
        <v>0 - BM Costs</v>
      </c>
      <c r="L2953" s="16" t="str">
        <v>0 - BM Port</v>
      </c>
      <c r="N2953" s="16" t="str">
        <v>0 - Port Assets</v>
      </c>
      <c r="O2953" s="11"/>
      <c r="P2953" s="11"/>
      <c r="Q2953" s="11"/>
      <c r="R2953" s="11"/>
      <c r="S2953" s="11"/>
      <c r="T2953" s="11"/>
      <c r="U2953" s="11"/>
      <c r="V2953" s="11"/>
      <c r="W2953" s="11"/>
      <c r="X2953" s="11"/>
      <c r="Y2953" s="11"/>
      <c r="Z2953" s="11"/>
      <c r="AA2953" s="11"/>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c r="AY2953" s="11"/>
      <c r="AZ2953" s="11"/>
      <c r="BA2953" s="11"/>
      <c r="BB2953" s="11"/>
      <c r="BC2953" s="11"/>
      <c r="BD2953" s="11"/>
      <c r="BE2953" s="11"/>
      <c r="BF2953" s="11"/>
      <c r="BG2953" s="11"/>
      <c r="BH2953" s="11"/>
      <c r="BI2953" s="11"/>
      <c r="BJ2953" s="11"/>
      <c r="BK2953" s="11"/>
      <c r="BL2953" s="11"/>
      <c r="BM2953" s="11"/>
      <c r="BN2953" s="11"/>
      <c r="BO2953" s="11"/>
      <c r="BP2953" s="11"/>
      <c r="BQ2953" s="11"/>
      <c r="BR2953" s="16" t="str">
        <v>0- Port Costs</v>
      </c>
      <c r="BV2953" s="16" t="str">
        <v>0- Port Value</v>
      </c>
      <c r="BW2953" s="11"/>
      <c r="BX2953" s="16" t="str">
        <v>0</v>
      </c>
    </row>
    <row r="2954" spans="8:76" hidden="1" outlineLevel="1" x14ac:dyDescent="0.3">
      <c r="H2954" s="16" t="str">
        <v>0 - BM Costs</v>
      </c>
      <c r="L2954" s="16" t="str">
        <v>0 - BM Port</v>
      </c>
      <c r="N2954" s="16" t="str">
        <v>0 - Port Assets</v>
      </c>
      <c r="O2954" s="11"/>
      <c r="P2954" s="11"/>
      <c r="Q2954" s="11"/>
      <c r="R2954" s="11"/>
      <c r="S2954" s="11"/>
      <c r="T2954" s="11"/>
      <c r="U2954" s="11"/>
      <c r="V2954" s="11"/>
      <c r="W2954" s="11"/>
      <c r="X2954" s="11"/>
      <c r="Y2954" s="11"/>
      <c r="Z2954" s="11"/>
      <c r="AA2954" s="11"/>
      <c r="AB2954" s="11"/>
      <c r="AC2954" s="11"/>
      <c r="AD2954" s="11"/>
      <c r="AE2954" s="11"/>
      <c r="AF2954" s="11"/>
      <c r="AG2954" s="11"/>
      <c r="AH2954" s="11"/>
      <c r="AI2954" s="11"/>
      <c r="AJ2954" s="11"/>
      <c r="AK2954" s="11"/>
      <c r="AL2954" s="11"/>
      <c r="AM2954" s="11"/>
      <c r="AN2954" s="11"/>
      <c r="AO2954" s="11"/>
      <c r="AP2954" s="11"/>
      <c r="AQ2954" s="11"/>
      <c r="AR2954" s="11"/>
      <c r="AS2954" s="11"/>
      <c r="AT2954" s="11"/>
      <c r="AU2954" s="11"/>
      <c r="AV2954" s="11"/>
      <c r="AW2954" s="11"/>
      <c r="AX2954" s="11"/>
      <c r="AY2954" s="11"/>
      <c r="AZ2954" s="11"/>
      <c r="BA2954" s="11"/>
      <c r="BB2954" s="11"/>
      <c r="BC2954" s="11"/>
      <c r="BD2954" s="11"/>
      <c r="BE2954" s="11"/>
      <c r="BF2954" s="11"/>
      <c r="BG2954" s="11"/>
      <c r="BH2954" s="11"/>
      <c r="BI2954" s="11"/>
      <c r="BJ2954" s="11"/>
      <c r="BK2954" s="11"/>
      <c r="BL2954" s="11"/>
      <c r="BM2954" s="11"/>
      <c r="BN2954" s="11"/>
      <c r="BO2954" s="11"/>
      <c r="BP2954" s="11"/>
      <c r="BQ2954" s="11"/>
      <c r="BR2954" s="16" t="str">
        <v>0- Port Costs</v>
      </c>
      <c r="BV2954" s="16" t="str">
        <v>0- Port Value</v>
      </c>
      <c r="BW2954" s="11"/>
      <c r="BX2954" s="16" t="str">
        <v>0</v>
      </c>
    </row>
    <row r="2955" spans="8:76" hidden="1" outlineLevel="1" x14ac:dyDescent="0.3">
      <c r="H2955" s="16" t="str">
        <v>0 - BM Costs</v>
      </c>
      <c r="L2955" s="16" t="str">
        <v>0 - BM Port</v>
      </c>
      <c r="N2955" s="16" t="str">
        <v>0 - Port Assets</v>
      </c>
      <c r="O2955" s="11"/>
      <c r="P2955" s="11"/>
      <c r="Q2955" s="11"/>
      <c r="R2955" s="11"/>
      <c r="S2955" s="11"/>
      <c r="T2955" s="11"/>
      <c r="U2955" s="11"/>
      <c r="V2955" s="11"/>
      <c r="W2955" s="11"/>
      <c r="X2955" s="11"/>
      <c r="Y2955" s="11"/>
      <c r="Z2955" s="11"/>
      <c r="AA2955" s="11"/>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c r="BC2955" s="11"/>
      <c r="BD2955" s="11"/>
      <c r="BE2955" s="11"/>
      <c r="BF2955" s="11"/>
      <c r="BG2955" s="11"/>
      <c r="BH2955" s="11"/>
      <c r="BI2955" s="11"/>
      <c r="BJ2955" s="11"/>
      <c r="BK2955" s="11"/>
      <c r="BL2955" s="11"/>
      <c r="BM2955" s="11"/>
      <c r="BN2955" s="11"/>
      <c r="BO2955" s="11"/>
      <c r="BP2955" s="11"/>
      <c r="BQ2955" s="11"/>
      <c r="BR2955" s="16" t="str">
        <v>0- Port Costs</v>
      </c>
      <c r="BV2955" s="16" t="str">
        <v>0- Port Value</v>
      </c>
      <c r="BW2955" s="11"/>
      <c r="BX2955" s="16" t="str">
        <v>0</v>
      </c>
    </row>
    <row r="2956" spans="8:76" hidden="1" outlineLevel="1" x14ac:dyDescent="0.3">
      <c r="H2956" s="16" t="str">
        <v>0 - BM Costs</v>
      </c>
      <c r="L2956" s="16" t="str">
        <v>0 - BM Port</v>
      </c>
      <c r="N2956" s="16" t="str">
        <v>0 - Port Assets</v>
      </c>
      <c r="O2956" s="11"/>
      <c r="P2956" s="11"/>
      <c r="Q2956" s="11"/>
      <c r="R2956" s="11"/>
      <c r="S2956" s="11"/>
      <c r="T2956" s="11"/>
      <c r="U2956" s="11"/>
      <c r="V2956" s="11"/>
      <c r="W2956" s="11"/>
      <c r="X2956" s="11"/>
      <c r="Y2956" s="11"/>
      <c r="Z2956" s="11"/>
      <c r="AA2956" s="11"/>
      <c r="AB2956" s="11"/>
      <c r="AC2956" s="11"/>
      <c r="AD2956" s="11"/>
      <c r="AE2956" s="11"/>
      <c r="AF2956" s="11"/>
      <c r="AG2956" s="11"/>
      <c r="AH2956" s="11"/>
      <c r="AI2956" s="11"/>
      <c r="AJ2956" s="11"/>
      <c r="AK2956" s="11"/>
      <c r="AL2956" s="11"/>
      <c r="AM2956" s="11"/>
      <c r="AN2956" s="11"/>
      <c r="AO2956" s="11"/>
      <c r="AP2956" s="11"/>
      <c r="AQ2956" s="11"/>
      <c r="AR2956" s="11"/>
      <c r="AS2956" s="11"/>
      <c r="AT2956" s="11"/>
      <c r="AU2956" s="11"/>
      <c r="AV2956" s="11"/>
      <c r="AW2956" s="11"/>
      <c r="AX2956" s="11"/>
      <c r="AY2956" s="11"/>
      <c r="AZ2956" s="11"/>
      <c r="BA2956" s="11"/>
      <c r="BB2956" s="11"/>
      <c r="BC2956" s="11"/>
      <c r="BD2956" s="11"/>
      <c r="BE2956" s="11"/>
      <c r="BF2956" s="11"/>
      <c r="BG2956" s="11"/>
      <c r="BH2956" s="11"/>
      <c r="BI2956" s="11"/>
      <c r="BJ2956" s="11"/>
      <c r="BK2956" s="11"/>
      <c r="BL2956" s="11"/>
      <c r="BM2956" s="11"/>
      <c r="BN2956" s="11"/>
      <c r="BO2956" s="11"/>
      <c r="BP2956" s="11"/>
      <c r="BQ2956" s="11"/>
      <c r="BR2956" s="16" t="str">
        <v>0- Port Costs</v>
      </c>
      <c r="BV2956" s="16" t="str">
        <v>0- Port Value</v>
      </c>
      <c r="BW2956" s="11"/>
      <c r="BX2956" s="16" t="str">
        <v>0</v>
      </c>
    </row>
    <row r="2957" spans="8:76" hidden="1" outlineLevel="1" x14ac:dyDescent="0.3">
      <c r="H2957" s="16" t="str">
        <v>0 - BM Costs</v>
      </c>
      <c r="L2957" s="16" t="str">
        <v>0 - BM Port</v>
      </c>
      <c r="N2957" s="16" t="str">
        <v>0 - Port Assets</v>
      </c>
      <c r="O2957" s="11"/>
      <c r="P2957" s="11"/>
      <c r="Q2957" s="11"/>
      <c r="R2957" s="11"/>
      <c r="S2957" s="11"/>
      <c r="T2957" s="11"/>
      <c r="U2957" s="11"/>
      <c r="V2957" s="11"/>
      <c r="W2957" s="11"/>
      <c r="X2957" s="11"/>
      <c r="Y2957" s="11"/>
      <c r="Z2957" s="11"/>
      <c r="AA2957" s="11"/>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c r="BC2957" s="11"/>
      <c r="BD2957" s="11"/>
      <c r="BE2957" s="11"/>
      <c r="BF2957" s="11"/>
      <c r="BG2957" s="11"/>
      <c r="BH2957" s="11"/>
      <c r="BI2957" s="11"/>
      <c r="BJ2957" s="11"/>
      <c r="BK2957" s="11"/>
      <c r="BL2957" s="11"/>
      <c r="BM2957" s="11"/>
      <c r="BN2957" s="11"/>
      <c r="BO2957" s="11"/>
      <c r="BP2957" s="11"/>
      <c r="BQ2957" s="11"/>
      <c r="BR2957" s="16" t="str">
        <v>0- Port Costs</v>
      </c>
      <c r="BV2957" s="16" t="str">
        <v>0- Port Value</v>
      </c>
      <c r="BW2957" s="11"/>
      <c r="BX2957" s="16" t="str">
        <v>0</v>
      </c>
    </row>
    <row r="2958" spans="8:76" hidden="1" outlineLevel="1" x14ac:dyDescent="0.3">
      <c r="H2958" s="16" t="str">
        <v>0 - BM Costs</v>
      </c>
      <c r="L2958" s="16" t="str">
        <v>0 - BM Port</v>
      </c>
      <c r="N2958" s="16" t="str">
        <v>0 - Port Assets</v>
      </c>
      <c r="O2958" s="11"/>
      <c r="P2958" s="11"/>
      <c r="Q2958" s="11"/>
      <c r="R2958" s="11"/>
      <c r="S2958" s="11"/>
      <c r="T2958" s="11"/>
      <c r="U2958" s="11"/>
      <c r="V2958" s="11"/>
      <c r="W2958" s="11"/>
      <c r="X2958" s="11"/>
      <c r="Y2958" s="11"/>
      <c r="Z2958" s="11"/>
      <c r="AA2958" s="11"/>
      <c r="AB2958" s="11"/>
      <c r="AC2958" s="11"/>
      <c r="AD2958" s="11"/>
      <c r="AE2958" s="11"/>
      <c r="AF2958" s="11"/>
      <c r="AG2958" s="11"/>
      <c r="AH2958" s="11"/>
      <c r="AI2958" s="11"/>
      <c r="AJ2958" s="11"/>
      <c r="AK2958" s="11"/>
      <c r="AL2958" s="11"/>
      <c r="AM2958" s="11"/>
      <c r="AN2958" s="11"/>
      <c r="AO2958" s="11"/>
      <c r="AP2958" s="11"/>
      <c r="AQ2958" s="11"/>
      <c r="AR2958" s="11"/>
      <c r="AS2958" s="11"/>
      <c r="AT2958" s="11"/>
      <c r="AU2958" s="11"/>
      <c r="AV2958" s="11"/>
      <c r="AW2958" s="11"/>
      <c r="AX2958" s="11"/>
      <c r="AY2958" s="11"/>
      <c r="AZ2958" s="11"/>
      <c r="BA2958" s="11"/>
      <c r="BB2958" s="11"/>
      <c r="BC2958" s="11"/>
      <c r="BD2958" s="11"/>
      <c r="BE2958" s="11"/>
      <c r="BF2958" s="11"/>
      <c r="BG2958" s="11"/>
      <c r="BH2958" s="11"/>
      <c r="BI2958" s="11"/>
      <c r="BJ2958" s="11"/>
      <c r="BK2958" s="11"/>
      <c r="BL2958" s="11"/>
      <c r="BM2958" s="11"/>
      <c r="BN2958" s="11"/>
      <c r="BO2958" s="11"/>
      <c r="BP2958" s="11"/>
      <c r="BQ2958" s="11"/>
      <c r="BR2958" s="16" t="str">
        <v>0- Port Costs</v>
      </c>
      <c r="BV2958" s="16" t="str">
        <v>0- Port Value</v>
      </c>
      <c r="BW2958" s="11"/>
      <c r="BX2958" s="16" t="str">
        <v>0</v>
      </c>
    </row>
    <row r="2959" spans="8:76" hidden="1" outlineLevel="1" x14ac:dyDescent="0.3">
      <c r="H2959" s="16" t="str">
        <v>0 - BM Costs</v>
      </c>
      <c r="L2959" s="16" t="str">
        <v>0 - BM Port</v>
      </c>
      <c r="N2959" s="16" t="str">
        <v>0 - Port Assets</v>
      </c>
      <c r="O2959" s="11"/>
      <c r="P2959" s="11"/>
      <c r="Q2959" s="11"/>
      <c r="R2959" s="11"/>
      <c r="S2959" s="11"/>
      <c r="T2959" s="11"/>
      <c r="U2959" s="11"/>
      <c r="V2959" s="11"/>
      <c r="W2959" s="11"/>
      <c r="X2959" s="11"/>
      <c r="Y2959" s="11"/>
      <c r="Z2959" s="11"/>
      <c r="AA2959" s="11"/>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c r="BC2959" s="11"/>
      <c r="BD2959" s="11"/>
      <c r="BE2959" s="11"/>
      <c r="BF2959" s="11"/>
      <c r="BG2959" s="11"/>
      <c r="BH2959" s="11"/>
      <c r="BI2959" s="11"/>
      <c r="BJ2959" s="11"/>
      <c r="BK2959" s="11"/>
      <c r="BL2959" s="11"/>
      <c r="BM2959" s="11"/>
      <c r="BN2959" s="11"/>
      <c r="BO2959" s="11"/>
      <c r="BP2959" s="11"/>
      <c r="BQ2959" s="11"/>
      <c r="BR2959" s="16" t="str">
        <v>0- Port Costs</v>
      </c>
      <c r="BV2959" s="16" t="str">
        <v>0- Port Value</v>
      </c>
      <c r="BW2959" s="11"/>
      <c r="BX2959" s="16" t="str">
        <v>0</v>
      </c>
    </row>
    <row r="2960" spans="8:76" hidden="1" outlineLevel="1" x14ac:dyDescent="0.3">
      <c r="H2960" s="16" t="str">
        <v>0 - BM Costs</v>
      </c>
      <c r="L2960" s="16" t="str">
        <v>0 - BM Port</v>
      </c>
      <c r="N2960" s="16" t="str">
        <v>0 - Port Assets</v>
      </c>
      <c r="O2960" s="11"/>
      <c r="P2960" s="11"/>
      <c r="Q2960" s="11"/>
      <c r="R2960" s="11"/>
      <c r="S2960" s="11"/>
      <c r="T2960" s="11"/>
      <c r="U2960" s="11"/>
      <c r="V2960" s="11"/>
      <c r="W2960" s="11"/>
      <c r="X2960" s="11"/>
      <c r="Y2960" s="11"/>
      <c r="Z2960" s="11"/>
      <c r="AA2960" s="11"/>
      <c r="AB2960" s="11"/>
      <c r="AC2960" s="11"/>
      <c r="AD2960" s="11"/>
      <c r="AE2960" s="11"/>
      <c r="AF2960" s="11"/>
      <c r="AG2960" s="11"/>
      <c r="AH2960" s="11"/>
      <c r="AI2960" s="11"/>
      <c r="AJ2960" s="11"/>
      <c r="AK2960" s="11"/>
      <c r="AL2960" s="11"/>
      <c r="AM2960" s="11"/>
      <c r="AN2960" s="11"/>
      <c r="AO2960" s="11"/>
      <c r="AP2960" s="11"/>
      <c r="AQ2960" s="11"/>
      <c r="AR2960" s="11"/>
      <c r="AS2960" s="11"/>
      <c r="AT2960" s="11"/>
      <c r="AU2960" s="11"/>
      <c r="AV2960" s="11"/>
      <c r="AW2960" s="11"/>
      <c r="AX2960" s="11"/>
      <c r="AY2960" s="11"/>
      <c r="AZ2960" s="11"/>
      <c r="BA2960" s="11"/>
      <c r="BB2960" s="11"/>
      <c r="BC2960" s="11"/>
      <c r="BD2960" s="11"/>
      <c r="BE2960" s="11"/>
      <c r="BF2960" s="11"/>
      <c r="BG2960" s="11"/>
      <c r="BH2960" s="11"/>
      <c r="BI2960" s="11"/>
      <c r="BJ2960" s="11"/>
      <c r="BK2960" s="11"/>
      <c r="BL2960" s="11"/>
      <c r="BM2960" s="11"/>
      <c r="BN2960" s="11"/>
      <c r="BO2960" s="11"/>
      <c r="BP2960" s="11"/>
      <c r="BQ2960" s="11"/>
      <c r="BR2960" s="16" t="str">
        <v>0- Port Costs</v>
      </c>
      <c r="BV2960" s="16" t="str">
        <v>0- Port Value</v>
      </c>
      <c r="BW2960" s="11"/>
      <c r="BX2960" s="16" t="str">
        <v>0</v>
      </c>
    </row>
    <row r="2961" spans="8:76" hidden="1" outlineLevel="1" x14ac:dyDescent="0.3">
      <c r="H2961" s="16" t="str">
        <v>0 - BM Costs</v>
      </c>
      <c r="L2961" s="16" t="str">
        <v>0 - BM Port</v>
      </c>
      <c r="N2961" s="16" t="str">
        <v>0 - Port Assets</v>
      </c>
      <c r="O2961" s="11"/>
      <c r="P2961" s="11"/>
      <c r="Q2961" s="11"/>
      <c r="R2961" s="11"/>
      <c r="S2961" s="11"/>
      <c r="T2961" s="11"/>
      <c r="U2961" s="11"/>
      <c r="V2961" s="11"/>
      <c r="W2961" s="11"/>
      <c r="X2961" s="11"/>
      <c r="Y2961" s="11"/>
      <c r="Z2961" s="11"/>
      <c r="AA2961" s="11"/>
      <c r="AB2961" s="11"/>
      <c r="AC2961" s="11"/>
      <c r="AD2961" s="11"/>
      <c r="AE2961" s="11"/>
      <c r="AF2961" s="11"/>
      <c r="AG2961" s="11"/>
      <c r="AH2961" s="11"/>
      <c r="AI2961" s="11"/>
      <c r="AJ2961" s="11"/>
      <c r="AK2961" s="11"/>
      <c r="AL2961" s="11"/>
      <c r="AM2961" s="11"/>
      <c r="AN2961" s="11"/>
      <c r="AO2961" s="11"/>
      <c r="AP2961" s="11"/>
      <c r="AQ2961" s="11"/>
      <c r="AR2961" s="11"/>
      <c r="AS2961" s="11"/>
      <c r="AT2961" s="11"/>
      <c r="AU2961" s="11"/>
      <c r="AV2961" s="11"/>
      <c r="AW2961" s="11"/>
      <c r="AX2961" s="11"/>
      <c r="AY2961" s="11"/>
      <c r="AZ2961" s="11"/>
      <c r="BA2961" s="11"/>
      <c r="BB2961" s="11"/>
      <c r="BC2961" s="11"/>
      <c r="BD2961" s="11"/>
      <c r="BE2961" s="11"/>
      <c r="BF2961" s="11"/>
      <c r="BG2961" s="11"/>
      <c r="BH2961" s="11"/>
      <c r="BI2961" s="11"/>
      <c r="BJ2961" s="11"/>
      <c r="BK2961" s="11"/>
      <c r="BL2961" s="11"/>
      <c r="BM2961" s="11"/>
      <c r="BN2961" s="11"/>
      <c r="BO2961" s="11"/>
      <c r="BP2961" s="11"/>
      <c r="BQ2961" s="11"/>
      <c r="BR2961" s="16" t="str">
        <v>0- Port Costs</v>
      </c>
      <c r="BV2961" s="16" t="str">
        <v>0- Port Value</v>
      </c>
      <c r="BW2961" s="11"/>
      <c r="BX2961" s="16" t="str">
        <v>0</v>
      </c>
    </row>
    <row r="2962" spans="8:76" hidden="1" outlineLevel="1" x14ac:dyDescent="0.3">
      <c r="H2962" s="16" t="str">
        <v>0 - BM Costs</v>
      </c>
      <c r="L2962" s="16" t="str">
        <v>0 - BM Port</v>
      </c>
      <c r="N2962" s="16" t="str">
        <v>0 - Port Assets</v>
      </c>
      <c r="O2962" s="11"/>
      <c r="P2962" s="11"/>
      <c r="Q2962" s="11"/>
      <c r="R2962" s="11"/>
      <c r="S2962" s="11"/>
      <c r="T2962" s="11"/>
      <c r="U2962" s="11"/>
      <c r="V2962" s="11"/>
      <c r="W2962" s="11"/>
      <c r="X2962" s="11"/>
      <c r="Y2962" s="11"/>
      <c r="Z2962" s="11"/>
      <c r="AA2962" s="11"/>
      <c r="AB2962" s="11"/>
      <c r="AC2962" s="11"/>
      <c r="AD2962" s="11"/>
      <c r="AE2962" s="11"/>
      <c r="AF2962" s="11"/>
      <c r="AG2962" s="11"/>
      <c r="AH2962" s="11"/>
      <c r="AI2962" s="11"/>
      <c r="AJ2962" s="11"/>
      <c r="AK2962" s="11"/>
      <c r="AL2962" s="11"/>
      <c r="AM2962" s="11"/>
      <c r="AN2962" s="11"/>
      <c r="AO2962" s="11"/>
      <c r="AP2962" s="11"/>
      <c r="AQ2962" s="11"/>
      <c r="AR2962" s="11"/>
      <c r="AS2962" s="11"/>
      <c r="AT2962" s="11"/>
      <c r="AU2962" s="11"/>
      <c r="AV2962" s="11"/>
      <c r="AW2962" s="11"/>
      <c r="AX2962" s="11"/>
      <c r="AY2962" s="11"/>
      <c r="AZ2962" s="11"/>
      <c r="BA2962" s="11"/>
      <c r="BB2962" s="11"/>
      <c r="BC2962" s="11"/>
      <c r="BD2962" s="11"/>
      <c r="BE2962" s="11"/>
      <c r="BF2962" s="11"/>
      <c r="BG2962" s="11"/>
      <c r="BH2962" s="11"/>
      <c r="BI2962" s="11"/>
      <c r="BJ2962" s="11"/>
      <c r="BK2962" s="11"/>
      <c r="BL2962" s="11"/>
      <c r="BM2962" s="11"/>
      <c r="BN2962" s="11"/>
      <c r="BO2962" s="11"/>
      <c r="BP2962" s="11"/>
      <c r="BQ2962" s="11"/>
      <c r="BR2962" s="16" t="str">
        <v>0- Port Costs</v>
      </c>
      <c r="BV2962" s="16" t="str">
        <v>0- Port Value</v>
      </c>
      <c r="BW2962" s="11"/>
      <c r="BX2962" s="16" t="str">
        <v>0</v>
      </c>
    </row>
    <row r="2963" spans="8:76" hidden="1" outlineLevel="1" x14ac:dyDescent="0.3">
      <c r="H2963" s="16" t="str">
        <v>0 - BM Costs</v>
      </c>
      <c r="L2963" s="16" t="str">
        <v>0 - BM Port</v>
      </c>
      <c r="N2963" s="16" t="str">
        <v>0 - Port Assets</v>
      </c>
      <c r="O2963" s="11"/>
      <c r="P2963" s="11"/>
      <c r="Q2963" s="11"/>
      <c r="R2963" s="11"/>
      <c r="S2963" s="11"/>
      <c r="T2963" s="11"/>
      <c r="U2963" s="11"/>
      <c r="V2963" s="11"/>
      <c r="W2963" s="11"/>
      <c r="X2963" s="11"/>
      <c r="Y2963" s="11"/>
      <c r="Z2963" s="11"/>
      <c r="AA2963" s="11"/>
      <c r="AB2963" s="11"/>
      <c r="AC2963" s="11"/>
      <c r="AD2963" s="11"/>
      <c r="AE2963" s="11"/>
      <c r="AF2963" s="11"/>
      <c r="AG2963" s="11"/>
      <c r="AH2963" s="11"/>
      <c r="AI2963" s="11"/>
      <c r="AJ2963" s="11"/>
      <c r="AK2963" s="11"/>
      <c r="AL2963" s="11"/>
      <c r="AM2963" s="11"/>
      <c r="AN2963" s="11"/>
      <c r="AO2963" s="11"/>
      <c r="AP2963" s="11"/>
      <c r="AQ2963" s="11"/>
      <c r="AR2963" s="11"/>
      <c r="AS2963" s="11"/>
      <c r="AT2963" s="11"/>
      <c r="AU2963" s="11"/>
      <c r="AV2963" s="11"/>
      <c r="AW2963" s="11"/>
      <c r="AX2963" s="11"/>
      <c r="AY2963" s="11"/>
      <c r="AZ2963" s="11"/>
      <c r="BA2963" s="11"/>
      <c r="BB2963" s="11"/>
      <c r="BC2963" s="11"/>
      <c r="BD2963" s="11"/>
      <c r="BE2963" s="11"/>
      <c r="BF2963" s="11"/>
      <c r="BG2963" s="11"/>
      <c r="BH2963" s="11"/>
      <c r="BI2963" s="11"/>
      <c r="BJ2963" s="11"/>
      <c r="BK2963" s="11"/>
      <c r="BL2963" s="11"/>
      <c r="BM2963" s="11"/>
      <c r="BN2963" s="11"/>
      <c r="BO2963" s="11"/>
      <c r="BP2963" s="11"/>
      <c r="BQ2963" s="11"/>
      <c r="BR2963" s="16" t="str">
        <v>0- Port Costs</v>
      </c>
      <c r="BV2963" s="16" t="str">
        <v>0- Port Value</v>
      </c>
      <c r="BW2963" s="11"/>
      <c r="BX2963" s="16" t="str">
        <v>0</v>
      </c>
    </row>
    <row r="2964" spans="8:76" hidden="1" outlineLevel="1" x14ac:dyDescent="0.3">
      <c r="H2964" s="16" t="str">
        <v>0 - BM Costs</v>
      </c>
      <c r="L2964" s="16" t="str">
        <v>0 - BM Port</v>
      </c>
      <c r="N2964" s="16" t="str">
        <v>0 - Port Assets</v>
      </c>
      <c r="O2964" s="11"/>
      <c r="P2964" s="11"/>
      <c r="Q2964" s="11"/>
      <c r="R2964" s="11"/>
      <c r="S2964" s="11"/>
      <c r="T2964" s="11"/>
      <c r="U2964" s="11"/>
      <c r="V2964" s="11"/>
      <c r="W2964" s="11"/>
      <c r="X2964" s="11"/>
      <c r="Y2964" s="11"/>
      <c r="Z2964" s="11"/>
      <c r="AA2964" s="11"/>
      <c r="AB2964" s="11"/>
      <c r="AC2964" s="11"/>
      <c r="AD2964" s="11"/>
      <c r="AE2964" s="11"/>
      <c r="AF2964" s="11"/>
      <c r="AG2964" s="11"/>
      <c r="AH2964" s="11"/>
      <c r="AI2964" s="11"/>
      <c r="AJ2964" s="11"/>
      <c r="AK2964" s="11"/>
      <c r="AL2964" s="11"/>
      <c r="AM2964" s="11"/>
      <c r="AN2964" s="11"/>
      <c r="AO2964" s="11"/>
      <c r="AP2964" s="11"/>
      <c r="AQ2964" s="11"/>
      <c r="AR2964" s="11"/>
      <c r="AS2964" s="11"/>
      <c r="AT2964" s="11"/>
      <c r="AU2964" s="11"/>
      <c r="AV2964" s="11"/>
      <c r="AW2964" s="11"/>
      <c r="AX2964" s="11"/>
      <c r="AY2964" s="11"/>
      <c r="AZ2964" s="11"/>
      <c r="BA2964" s="11"/>
      <c r="BB2964" s="11"/>
      <c r="BC2964" s="11"/>
      <c r="BD2964" s="11"/>
      <c r="BE2964" s="11"/>
      <c r="BF2964" s="11"/>
      <c r="BG2964" s="11"/>
      <c r="BH2964" s="11"/>
      <c r="BI2964" s="11"/>
      <c r="BJ2964" s="11"/>
      <c r="BK2964" s="11"/>
      <c r="BL2964" s="11"/>
      <c r="BM2964" s="11"/>
      <c r="BN2964" s="11"/>
      <c r="BO2964" s="11"/>
      <c r="BP2964" s="11"/>
      <c r="BQ2964" s="11"/>
      <c r="BR2964" s="16" t="str">
        <v>0- Port Costs</v>
      </c>
      <c r="BV2964" s="16" t="str">
        <v>0- Port Value</v>
      </c>
      <c r="BW2964" s="11"/>
      <c r="BX2964" s="16" t="str">
        <v>0</v>
      </c>
    </row>
    <row r="2965" spans="8:76" hidden="1" outlineLevel="1" x14ac:dyDescent="0.3">
      <c r="H2965" s="16" t="str">
        <v>0 - BM Costs</v>
      </c>
      <c r="L2965" s="16" t="str">
        <v>0 - BM Port</v>
      </c>
      <c r="N2965" s="16" t="str">
        <v>0 - Port Assets</v>
      </c>
      <c r="O2965" s="11"/>
      <c r="P2965" s="11"/>
      <c r="Q2965" s="11"/>
      <c r="R2965" s="11"/>
      <c r="S2965" s="11"/>
      <c r="T2965" s="11"/>
      <c r="U2965" s="11"/>
      <c r="V2965" s="11"/>
      <c r="W2965" s="11"/>
      <c r="X2965" s="11"/>
      <c r="Y2965" s="11"/>
      <c r="Z2965" s="11"/>
      <c r="AA2965" s="11"/>
      <c r="AB2965" s="11"/>
      <c r="AC2965" s="11"/>
      <c r="AD2965" s="11"/>
      <c r="AE2965" s="11"/>
      <c r="AF2965" s="11"/>
      <c r="AG2965" s="11"/>
      <c r="AH2965" s="11"/>
      <c r="AI2965" s="11"/>
      <c r="AJ2965" s="11"/>
      <c r="AK2965" s="11"/>
      <c r="AL2965" s="11"/>
      <c r="AM2965" s="11"/>
      <c r="AN2965" s="11"/>
      <c r="AO2965" s="11"/>
      <c r="AP2965" s="11"/>
      <c r="AQ2965" s="11"/>
      <c r="AR2965" s="11"/>
      <c r="AS2965" s="11"/>
      <c r="AT2965" s="11"/>
      <c r="AU2965" s="11"/>
      <c r="AV2965" s="11"/>
      <c r="AW2965" s="11"/>
      <c r="AX2965" s="11"/>
      <c r="AY2965" s="11"/>
      <c r="AZ2965" s="11"/>
      <c r="BA2965" s="11"/>
      <c r="BB2965" s="11"/>
      <c r="BC2965" s="11"/>
      <c r="BD2965" s="11"/>
      <c r="BE2965" s="11"/>
      <c r="BF2965" s="11"/>
      <c r="BG2965" s="11"/>
      <c r="BH2965" s="11"/>
      <c r="BI2965" s="11"/>
      <c r="BJ2965" s="11"/>
      <c r="BK2965" s="11"/>
      <c r="BL2965" s="11"/>
      <c r="BM2965" s="11"/>
      <c r="BN2965" s="11"/>
      <c r="BO2965" s="11"/>
      <c r="BP2965" s="11"/>
      <c r="BQ2965" s="11"/>
      <c r="BR2965" s="16" t="str">
        <v>0- Port Costs</v>
      </c>
      <c r="BV2965" s="16" t="str">
        <v>0- Port Value</v>
      </c>
      <c r="BW2965" s="11"/>
      <c r="BX2965" s="16" t="str">
        <v>0</v>
      </c>
    </row>
    <row r="2966" spans="8:76" hidden="1" outlineLevel="1" x14ac:dyDescent="0.3">
      <c r="H2966" s="16" t="str">
        <v>0 - BM Costs</v>
      </c>
      <c r="L2966" s="16" t="str">
        <v>0 - BM Port</v>
      </c>
      <c r="N2966" s="16" t="str">
        <v>0 - Port Assets</v>
      </c>
      <c r="O2966" s="11"/>
      <c r="P2966" s="11"/>
      <c r="Q2966" s="11"/>
      <c r="R2966" s="11"/>
      <c r="S2966" s="11"/>
      <c r="T2966" s="11"/>
      <c r="U2966" s="11"/>
      <c r="V2966" s="11"/>
      <c r="W2966" s="11"/>
      <c r="X2966" s="11"/>
      <c r="Y2966" s="11"/>
      <c r="Z2966" s="11"/>
      <c r="AA2966" s="11"/>
      <c r="AB2966" s="11"/>
      <c r="AC2966" s="11"/>
      <c r="AD2966" s="11"/>
      <c r="AE2966" s="11"/>
      <c r="AF2966" s="11"/>
      <c r="AG2966" s="11"/>
      <c r="AH2966" s="11"/>
      <c r="AI2966" s="11"/>
      <c r="AJ2966" s="11"/>
      <c r="AK2966" s="11"/>
      <c r="AL2966" s="11"/>
      <c r="AM2966" s="11"/>
      <c r="AN2966" s="11"/>
      <c r="AO2966" s="11"/>
      <c r="AP2966" s="11"/>
      <c r="AQ2966" s="11"/>
      <c r="AR2966" s="11"/>
      <c r="AS2966" s="11"/>
      <c r="AT2966" s="11"/>
      <c r="AU2966" s="11"/>
      <c r="AV2966" s="11"/>
      <c r="AW2966" s="11"/>
      <c r="AX2966" s="11"/>
      <c r="AY2966" s="11"/>
      <c r="AZ2966" s="11"/>
      <c r="BA2966" s="11"/>
      <c r="BB2966" s="11"/>
      <c r="BC2966" s="11"/>
      <c r="BD2966" s="11"/>
      <c r="BE2966" s="11"/>
      <c r="BF2966" s="11"/>
      <c r="BG2966" s="11"/>
      <c r="BH2966" s="11"/>
      <c r="BI2966" s="11"/>
      <c r="BJ2966" s="11"/>
      <c r="BK2966" s="11"/>
      <c r="BL2966" s="11"/>
      <c r="BM2966" s="11"/>
      <c r="BN2966" s="11"/>
      <c r="BO2966" s="11"/>
      <c r="BP2966" s="11"/>
      <c r="BQ2966" s="11"/>
      <c r="BR2966" s="16" t="str">
        <v>0- Port Costs</v>
      </c>
      <c r="BV2966" s="16" t="str">
        <v>0- Port Value</v>
      </c>
      <c r="BW2966" s="11"/>
      <c r="BX2966" s="16" t="str">
        <v>0</v>
      </c>
    </row>
    <row r="2967" spans="8:76" hidden="1" outlineLevel="1" x14ac:dyDescent="0.3">
      <c r="H2967" s="16" t="str">
        <v>0 - BM Costs</v>
      </c>
      <c r="L2967" s="16" t="str">
        <v>0 - BM Port</v>
      </c>
      <c r="N2967" s="16" t="str">
        <v>0 - Port Assets</v>
      </c>
      <c r="O2967" s="11"/>
      <c r="P2967" s="11"/>
      <c r="Q2967" s="11"/>
      <c r="R2967" s="11"/>
      <c r="S2967" s="11"/>
      <c r="T2967" s="11"/>
      <c r="U2967" s="11"/>
      <c r="V2967" s="11"/>
      <c r="W2967" s="11"/>
      <c r="X2967" s="11"/>
      <c r="Y2967" s="11"/>
      <c r="Z2967" s="11"/>
      <c r="AA2967" s="11"/>
      <c r="AB2967" s="11"/>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11"/>
      <c r="AX2967" s="11"/>
      <c r="AY2967" s="11"/>
      <c r="AZ2967" s="11"/>
      <c r="BA2967" s="11"/>
      <c r="BB2967" s="11"/>
      <c r="BC2967" s="11"/>
      <c r="BD2967" s="11"/>
      <c r="BE2967" s="11"/>
      <c r="BF2967" s="11"/>
      <c r="BG2967" s="11"/>
      <c r="BH2967" s="11"/>
      <c r="BI2967" s="11"/>
      <c r="BJ2967" s="11"/>
      <c r="BK2967" s="11"/>
      <c r="BL2967" s="11"/>
      <c r="BM2967" s="11"/>
      <c r="BN2967" s="11"/>
      <c r="BO2967" s="11"/>
      <c r="BP2967" s="11"/>
      <c r="BQ2967" s="11"/>
      <c r="BR2967" s="16" t="str">
        <v>0- Port Costs</v>
      </c>
      <c r="BV2967" s="16" t="str">
        <v>0- Port Value</v>
      </c>
      <c r="BW2967" s="11"/>
      <c r="BX2967" s="16" t="str">
        <v>0</v>
      </c>
    </row>
    <row r="2968" spans="8:76" hidden="1" outlineLevel="1" x14ac:dyDescent="0.3">
      <c r="H2968" s="16" t="str">
        <v>0 - BM Costs</v>
      </c>
      <c r="L2968" s="16" t="str">
        <v>0 - BM Port</v>
      </c>
      <c r="N2968" s="16" t="str">
        <v>0 - Port Assets</v>
      </c>
      <c r="O2968" s="11"/>
      <c r="P2968" s="11"/>
      <c r="Q2968" s="11"/>
      <c r="R2968" s="11"/>
      <c r="S2968" s="11"/>
      <c r="T2968" s="11"/>
      <c r="U2968" s="11"/>
      <c r="V2968" s="11"/>
      <c r="W2968" s="11"/>
      <c r="X2968" s="11"/>
      <c r="Y2968" s="11"/>
      <c r="Z2968" s="11"/>
      <c r="AA2968" s="11"/>
      <c r="AB2968" s="11"/>
      <c r="AC2968" s="11"/>
      <c r="AD2968" s="11"/>
      <c r="AE2968" s="11"/>
      <c r="AF2968" s="11"/>
      <c r="AG2968" s="11"/>
      <c r="AH2968" s="11"/>
      <c r="AI2968" s="11"/>
      <c r="AJ2968" s="11"/>
      <c r="AK2968" s="11"/>
      <c r="AL2968" s="11"/>
      <c r="AM2968" s="11"/>
      <c r="AN2968" s="11"/>
      <c r="AO2968" s="11"/>
      <c r="AP2968" s="11"/>
      <c r="AQ2968" s="11"/>
      <c r="AR2968" s="11"/>
      <c r="AS2968" s="11"/>
      <c r="AT2968" s="11"/>
      <c r="AU2968" s="11"/>
      <c r="AV2968" s="11"/>
      <c r="AW2968" s="11"/>
      <c r="AX2968" s="11"/>
      <c r="AY2968" s="11"/>
      <c r="AZ2968" s="11"/>
      <c r="BA2968" s="11"/>
      <c r="BB2968" s="11"/>
      <c r="BC2968" s="11"/>
      <c r="BD2968" s="11"/>
      <c r="BE2968" s="11"/>
      <c r="BF2968" s="11"/>
      <c r="BG2968" s="11"/>
      <c r="BH2968" s="11"/>
      <c r="BI2968" s="11"/>
      <c r="BJ2968" s="11"/>
      <c r="BK2968" s="11"/>
      <c r="BL2968" s="11"/>
      <c r="BM2968" s="11"/>
      <c r="BN2968" s="11"/>
      <c r="BO2968" s="11"/>
      <c r="BP2968" s="11"/>
      <c r="BQ2968" s="11"/>
      <c r="BR2968" s="16" t="str">
        <v>0- Port Costs</v>
      </c>
      <c r="BV2968" s="16" t="str">
        <v>0- Port Value</v>
      </c>
      <c r="BW2968" s="11"/>
      <c r="BX2968" s="16" t="str">
        <v>0</v>
      </c>
    </row>
    <row r="2969" spans="8:76" hidden="1" outlineLevel="1" x14ac:dyDescent="0.3">
      <c r="H2969" s="16" t="str">
        <v>0 - BM Costs</v>
      </c>
      <c r="L2969" s="16" t="str">
        <v>0 - BM Port</v>
      </c>
      <c r="N2969" s="16" t="str">
        <v>0 - Port Assets</v>
      </c>
      <c r="O2969" s="11"/>
      <c r="P2969" s="11"/>
      <c r="Q2969" s="11"/>
      <c r="R2969" s="11"/>
      <c r="S2969" s="11"/>
      <c r="T2969" s="11"/>
      <c r="U2969" s="11"/>
      <c r="V2969" s="11"/>
      <c r="W2969" s="11"/>
      <c r="X2969" s="11"/>
      <c r="Y2969" s="11"/>
      <c r="Z2969" s="11"/>
      <c r="AA2969" s="11"/>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c r="BC2969" s="11"/>
      <c r="BD2969" s="11"/>
      <c r="BE2969" s="11"/>
      <c r="BF2969" s="11"/>
      <c r="BG2969" s="11"/>
      <c r="BH2969" s="11"/>
      <c r="BI2969" s="11"/>
      <c r="BJ2969" s="11"/>
      <c r="BK2969" s="11"/>
      <c r="BL2969" s="11"/>
      <c r="BM2969" s="11"/>
      <c r="BN2969" s="11"/>
      <c r="BO2969" s="11"/>
      <c r="BP2969" s="11"/>
      <c r="BQ2969" s="11"/>
      <c r="BR2969" s="16" t="str">
        <v>0- Port Costs</v>
      </c>
      <c r="BV2969" s="16" t="str">
        <v>0- Port Value</v>
      </c>
      <c r="BW2969" s="11"/>
      <c r="BX2969" s="16" t="str">
        <v>0</v>
      </c>
    </row>
    <row r="2970" spans="8:76" hidden="1" outlineLevel="1" x14ac:dyDescent="0.3">
      <c r="H2970" s="16" t="str">
        <v>0 - BM Costs</v>
      </c>
      <c r="L2970" s="16" t="str">
        <v>0 - BM Port</v>
      </c>
      <c r="N2970" s="16" t="str">
        <v>0 - Port Assets</v>
      </c>
      <c r="O2970" s="11"/>
      <c r="P2970" s="11"/>
      <c r="Q2970" s="11"/>
      <c r="R2970" s="11"/>
      <c r="S2970" s="11"/>
      <c r="T2970" s="11"/>
      <c r="U2970" s="11"/>
      <c r="V2970" s="11"/>
      <c r="W2970" s="11"/>
      <c r="X2970" s="11"/>
      <c r="Y2970" s="11"/>
      <c r="Z2970" s="11"/>
      <c r="AA2970" s="11"/>
      <c r="AB2970" s="11"/>
      <c r="AC2970" s="11"/>
      <c r="AD2970" s="11"/>
      <c r="AE2970" s="11"/>
      <c r="AF2970" s="11"/>
      <c r="AG2970" s="11"/>
      <c r="AH2970" s="11"/>
      <c r="AI2970" s="11"/>
      <c r="AJ2970" s="11"/>
      <c r="AK2970" s="11"/>
      <c r="AL2970" s="11"/>
      <c r="AM2970" s="11"/>
      <c r="AN2970" s="11"/>
      <c r="AO2970" s="11"/>
      <c r="AP2970" s="11"/>
      <c r="AQ2970" s="11"/>
      <c r="AR2970" s="11"/>
      <c r="AS2970" s="11"/>
      <c r="AT2970" s="11"/>
      <c r="AU2970" s="11"/>
      <c r="AV2970" s="11"/>
      <c r="AW2970" s="11"/>
      <c r="AX2970" s="11"/>
      <c r="AY2970" s="11"/>
      <c r="AZ2970" s="11"/>
      <c r="BA2970" s="11"/>
      <c r="BB2970" s="11"/>
      <c r="BC2970" s="11"/>
      <c r="BD2970" s="11"/>
      <c r="BE2970" s="11"/>
      <c r="BF2970" s="11"/>
      <c r="BG2970" s="11"/>
      <c r="BH2970" s="11"/>
      <c r="BI2970" s="11"/>
      <c r="BJ2970" s="11"/>
      <c r="BK2970" s="11"/>
      <c r="BL2970" s="11"/>
      <c r="BM2970" s="11"/>
      <c r="BN2970" s="11"/>
      <c r="BO2970" s="11"/>
      <c r="BP2970" s="11"/>
      <c r="BQ2970" s="11"/>
      <c r="BR2970" s="16" t="str">
        <v>0- Port Costs</v>
      </c>
      <c r="BV2970" s="16" t="str">
        <v>0- Port Value</v>
      </c>
      <c r="BW2970" s="11"/>
      <c r="BX2970" s="16" t="str">
        <v>0</v>
      </c>
    </row>
    <row r="2971" spans="8:76" hidden="1" outlineLevel="1" x14ac:dyDescent="0.3">
      <c r="H2971" s="16" t="str">
        <v>0 - BM Costs</v>
      </c>
      <c r="L2971" s="16" t="str">
        <v>0 - BM Port</v>
      </c>
      <c r="N2971" s="16" t="str">
        <v>0 - Port Assets</v>
      </c>
      <c r="O2971" s="11"/>
      <c r="P2971" s="11"/>
      <c r="Q2971" s="11"/>
      <c r="R2971" s="11"/>
      <c r="S2971" s="11"/>
      <c r="T2971" s="11"/>
      <c r="U2971" s="11"/>
      <c r="V2971" s="11"/>
      <c r="W2971" s="11"/>
      <c r="X2971" s="11"/>
      <c r="Y2971" s="11"/>
      <c r="Z2971" s="11"/>
      <c r="AA2971" s="11"/>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c r="BC2971" s="11"/>
      <c r="BD2971" s="11"/>
      <c r="BE2971" s="11"/>
      <c r="BF2971" s="11"/>
      <c r="BG2971" s="11"/>
      <c r="BH2971" s="11"/>
      <c r="BI2971" s="11"/>
      <c r="BJ2971" s="11"/>
      <c r="BK2971" s="11"/>
      <c r="BL2971" s="11"/>
      <c r="BM2971" s="11"/>
      <c r="BN2971" s="11"/>
      <c r="BO2971" s="11"/>
      <c r="BP2971" s="11"/>
      <c r="BQ2971" s="11"/>
      <c r="BR2971" s="16" t="str">
        <v>0- Port Costs</v>
      </c>
      <c r="BV2971" s="16" t="str">
        <v>0- Port Value</v>
      </c>
      <c r="BW2971" s="11"/>
      <c r="BX2971" s="16" t="str">
        <v>0</v>
      </c>
    </row>
    <row r="2972" spans="8:76" hidden="1" outlineLevel="1" x14ac:dyDescent="0.3">
      <c r="H2972" s="16" t="str">
        <v>0 - BM Costs</v>
      </c>
      <c r="L2972" s="16" t="str">
        <v>0 - BM Port</v>
      </c>
      <c r="N2972" s="16" t="str">
        <v>0 - Port Assets</v>
      </c>
      <c r="O2972" s="11"/>
      <c r="P2972" s="11"/>
      <c r="Q2972" s="11"/>
      <c r="R2972" s="11"/>
      <c r="S2972" s="11"/>
      <c r="T2972" s="11"/>
      <c r="U2972" s="11"/>
      <c r="V2972" s="11"/>
      <c r="W2972" s="11"/>
      <c r="X2972" s="11"/>
      <c r="Y2972" s="11"/>
      <c r="Z2972" s="11"/>
      <c r="AA2972" s="11"/>
      <c r="AB2972" s="11"/>
      <c r="AC2972" s="11"/>
      <c r="AD2972" s="11"/>
      <c r="AE2972" s="11"/>
      <c r="AF2972" s="11"/>
      <c r="AG2972" s="11"/>
      <c r="AH2972" s="11"/>
      <c r="AI2972" s="11"/>
      <c r="AJ2972" s="11"/>
      <c r="AK2972" s="11"/>
      <c r="AL2972" s="11"/>
      <c r="AM2972" s="11"/>
      <c r="AN2972" s="11"/>
      <c r="AO2972" s="11"/>
      <c r="AP2972" s="11"/>
      <c r="AQ2972" s="11"/>
      <c r="AR2972" s="11"/>
      <c r="AS2972" s="11"/>
      <c r="AT2972" s="11"/>
      <c r="AU2972" s="11"/>
      <c r="AV2972" s="11"/>
      <c r="AW2972" s="11"/>
      <c r="AX2972" s="11"/>
      <c r="AY2972" s="11"/>
      <c r="AZ2972" s="11"/>
      <c r="BA2972" s="11"/>
      <c r="BB2972" s="11"/>
      <c r="BC2972" s="11"/>
      <c r="BD2972" s="11"/>
      <c r="BE2972" s="11"/>
      <c r="BF2972" s="11"/>
      <c r="BG2972" s="11"/>
      <c r="BH2972" s="11"/>
      <c r="BI2972" s="11"/>
      <c r="BJ2972" s="11"/>
      <c r="BK2972" s="11"/>
      <c r="BL2972" s="11"/>
      <c r="BM2972" s="11"/>
      <c r="BN2972" s="11"/>
      <c r="BO2972" s="11"/>
      <c r="BP2972" s="11"/>
      <c r="BQ2972" s="11"/>
      <c r="BR2972" s="16" t="str">
        <v>0- Port Costs</v>
      </c>
      <c r="BV2972" s="16" t="str">
        <v>0- Port Value</v>
      </c>
      <c r="BW2972" s="11"/>
      <c r="BX2972" s="16" t="str">
        <v>0</v>
      </c>
    </row>
    <row r="2973" spans="8:76" hidden="1" outlineLevel="1" x14ac:dyDescent="0.3">
      <c r="H2973" s="16" t="str">
        <v>0 - BM Costs</v>
      </c>
      <c r="L2973" s="16" t="str">
        <v>0 - BM Port</v>
      </c>
      <c r="N2973" s="16" t="str">
        <v>0 - Port Assets</v>
      </c>
      <c r="O2973" s="11"/>
      <c r="P2973" s="11"/>
      <c r="Q2973" s="11"/>
      <c r="R2973" s="11"/>
      <c r="S2973" s="11"/>
      <c r="T2973" s="11"/>
      <c r="U2973" s="11"/>
      <c r="V2973" s="11"/>
      <c r="W2973" s="11"/>
      <c r="X2973" s="11"/>
      <c r="Y2973" s="11"/>
      <c r="Z2973" s="11"/>
      <c r="AA2973" s="11"/>
      <c r="AB2973" s="11"/>
      <c r="AC2973" s="11"/>
      <c r="AD2973" s="11"/>
      <c r="AE2973" s="11"/>
      <c r="AF2973" s="11"/>
      <c r="AG2973" s="11"/>
      <c r="AH2973" s="11"/>
      <c r="AI2973" s="11"/>
      <c r="AJ2973" s="11"/>
      <c r="AK2973" s="11"/>
      <c r="AL2973" s="11"/>
      <c r="AM2973" s="11"/>
      <c r="AN2973" s="11"/>
      <c r="AO2973" s="11"/>
      <c r="AP2973" s="11"/>
      <c r="AQ2973" s="11"/>
      <c r="AR2973" s="11"/>
      <c r="AS2973" s="11"/>
      <c r="AT2973" s="11"/>
      <c r="AU2973" s="11"/>
      <c r="AV2973" s="11"/>
      <c r="AW2973" s="11"/>
      <c r="AX2973" s="11"/>
      <c r="AY2973" s="11"/>
      <c r="AZ2973" s="11"/>
      <c r="BA2973" s="11"/>
      <c r="BB2973" s="11"/>
      <c r="BC2973" s="11"/>
      <c r="BD2973" s="11"/>
      <c r="BE2973" s="11"/>
      <c r="BF2973" s="11"/>
      <c r="BG2973" s="11"/>
      <c r="BH2973" s="11"/>
      <c r="BI2973" s="11"/>
      <c r="BJ2973" s="11"/>
      <c r="BK2973" s="11"/>
      <c r="BL2973" s="11"/>
      <c r="BM2973" s="11"/>
      <c r="BN2973" s="11"/>
      <c r="BO2973" s="11"/>
      <c r="BP2973" s="11"/>
      <c r="BQ2973" s="11"/>
      <c r="BR2973" s="16" t="str">
        <v>0- Port Costs</v>
      </c>
      <c r="BV2973" s="16" t="str">
        <v>0- Port Value</v>
      </c>
      <c r="BW2973" s="11"/>
      <c r="BX2973" s="16" t="str">
        <v>0</v>
      </c>
    </row>
    <row r="2974" spans="8:76" hidden="1" outlineLevel="1" x14ac:dyDescent="0.3">
      <c r="H2974" s="16" t="str">
        <v>0 - BM Costs</v>
      </c>
      <c r="L2974" s="16" t="str">
        <v>0 - BM Port</v>
      </c>
      <c r="N2974" s="16" t="str">
        <v>0 - Port Assets</v>
      </c>
      <c r="O2974" s="11"/>
      <c r="P2974" s="11"/>
      <c r="Q2974" s="11"/>
      <c r="R2974" s="11"/>
      <c r="S2974" s="11"/>
      <c r="T2974" s="11"/>
      <c r="U2974" s="11"/>
      <c r="V2974" s="11"/>
      <c r="W2974" s="11"/>
      <c r="X2974" s="11"/>
      <c r="Y2974" s="11"/>
      <c r="Z2974" s="11"/>
      <c r="AA2974" s="11"/>
      <c r="AB2974" s="11"/>
      <c r="AC2974" s="11"/>
      <c r="AD2974" s="11"/>
      <c r="AE2974" s="11"/>
      <c r="AF2974" s="11"/>
      <c r="AG2974" s="11"/>
      <c r="AH2974" s="11"/>
      <c r="AI2974" s="11"/>
      <c r="AJ2974" s="11"/>
      <c r="AK2974" s="11"/>
      <c r="AL2974" s="11"/>
      <c r="AM2974" s="11"/>
      <c r="AN2974" s="11"/>
      <c r="AO2974" s="11"/>
      <c r="AP2974" s="11"/>
      <c r="AQ2974" s="11"/>
      <c r="AR2974" s="11"/>
      <c r="AS2974" s="11"/>
      <c r="AT2974" s="11"/>
      <c r="AU2974" s="11"/>
      <c r="AV2974" s="11"/>
      <c r="AW2974" s="11"/>
      <c r="AX2974" s="11"/>
      <c r="AY2974" s="11"/>
      <c r="AZ2974" s="11"/>
      <c r="BA2974" s="11"/>
      <c r="BB2974" s="11"/>
      <c r="BC2974" s="11"/>
      <c r="BD2974" s="11"/>
      <c r="BE2974" s="11"/>
      <c r="BF2974" s="11"/>
      <c r="BG2974" s="11"/>
      <c r="BH2974" s="11"/>
      <c r="BI2974" s="11"/>
      <c r="BJ2974" s="11"/>
      <c r="BK2974" s="11"/>
      <c r="BL2974" s="11"/>
      <c r="BM2974" s="11"/>
      <c r="BN2974" s="11"/>
      <c r="BO2974" s="11"/>
      <c r="BP2974" s="11"/>
      <c r="BQ2974" s="11"/>
      <c r="BR2974" s="16" t="str">
        <v>0- Port Costs</v>
      </c>
      <c r="BV2974" s="16" t="str">
        <v>0- Port Value</v>
      </c>
      <c r="BW2974" s="11"/>
      <c r="BX2974" s="16" t="str">
        <v>0</v>
      </c>
    </row>
    <row r="2975" spans="8:76" hidden="1" outlineLevel="1" x14ac:dyDescent="0.3">
      <c r="H2975" s="16" t="str">
        <v>0 - BM Costs</v>
      </c>
      <c r="L2975" s="16" t="str">
        <v>0 - BM Port</v>
      </c>
      <c r="N2975" s="16" t="str">
        <v>0 - Port Assets</v>
      </c>
      <c r="O2975" s="11"/>
      <c r="P2975" s="11"/>
      <c r="Q2975" s="11"/>
      <c r="R2975" s="11"/>
      <c r="S2975" s="11"/>
      <c r="T2975" s="11"/>
      <c r="U2975" s="11"/>
      <c r="V2975" s="11"/>
      <c r="W2975" s="11"/>
      <c r="X2975" s="11"/>
      <c r="Y2975" s="11"/>
      <c r="Z2975" s="11"/>
      <c r="AA2975" s="11"/>
      <c r="AB2975" s="11"/>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c r="BC2975" s="11"/>
      <c r="BD2975" s="11"/>
      <c r="BE2975" s="11"/>
      <c r="BF2975" s="11"/>
      <c r="BG2975" s="11"/>
      <c r="BH2975" s="11"/>
      <c r="BI2975" s="11"/>
      <c r="BJ2975" s="11"/>
      <c r="BK2975" s="11"/>
      <c r="BL2975" s="11"/>
      <c r="BM2975" s="11"/>
      <c r="BN2975" s="11"/>
      <c r="BO2975" s="11"/>
      <c r="BP2975" s="11"/>
      <c r="BQ2975" s="11"/>
      <c r="BR2975" s="16" t="str">
        <v>0- Port Costs</v>
      </c>
      <c r="BV2975" s="16" t="str">
        <v>0- Port Value</v>
      </c>
      <c r="BW2975" s="11"/>
      <c r="BX2975" s="16" t="str">
        <v>0</v>
      </c>
    </row>
    <row r="2976" spans="8:76" hidden="1" outlineLevel="1" x14ac:dyDescent="0.3">
      <c r="H2976" s="16" t="str">
        <v>0 - BM Costs</v>
      </c>
      <c r="L2976" s="16" t="str">
        <v>0 - BM Port</v>
      </c>
      <c r="N2976" s="16" t="str">
        <v>0 - Port Assets</v>
      </c>
      <c r="O2976" s="11"/>
      <c r="P2976" s="11"/>
      <c r="Q2976" s="11"/>
      <c r="R2976" s="11"/>
      <c r="S2976" s="11"/>
      <c r="T2976" s="11"/>
      <c r="U2976" s="11"/>
      <c r="V2976" s="11"/>
      <c r="W2976" s="11"/>
      <c r="X2976" s="11"/>
      <c r="Y2976" s="11"/>
      <c r="Z2976" s="11"/>
      <c r="AA2976" s="11"/>
      <c r="AB2976" s="11"/>
      <c r="AC2976" s="11"/>
      <c r="AD2976" s="11"/>
      <c r="AE2976" s="11"/>
      <c r="AF2976" s="11"/>
      <c r="AG2976" s="11"/>
      <c r="AH2976" s="11"/>
      <c r="AI2976" s="11"/>
      <c r="AJ2976" s="11"/>
      <c r="AK2976" s="11"/>
      <c r="AL2976" s="11"/>
      <c r="AM2976" s="11"/>
      <c r="AN2976" s="11"/>
      <c r="AO2976" s="11"/>
      <c r="AP2976" s="11"/>
      <c r="AQ2976" s="11"/>
      <c r="AR2976" s="11"/>
      <c r="AS2976" s="11"/>
      <c r="AT2976" s="11"/>
      <c r="AU2976" s="11"/>
      <c r="AV2976" s="11"/>
      <c r="AW2976" s="11"/>
      <c r="AX2976" s="11"/>
      <c r="AY2976" s="11"/>
      <c r="AZ2976" s="11"/>
      <c r="BA2976" s="11"/>
      <c r="BB2976" s="11"/>
      <c r="BC2976" s="11"/>
      <c r="BD2976" s="11"/>
      <c r="BE2976" s="11"/>
      <c r="BF2976" s="11"/>
      <c r="BG2976" s="11"/>
      <c r="BH2976" s="11"/>
      <c r="BI2976" s="11"/>
      <c r="BJ2976" s="11"/>
      <c r="BK2976" s="11"/>
      <c r="BL2976" s="11"/>
      <c r="BM2976" s="11"/>
      <c r="BN2976" s="11"/>
      <c r="BO2976" s="11"/>
      <c r="BP2976" s="11"/>
      <c r="BQ2976" s="11"/>
      <c r="BR2976" s="16" t="str">
        <v>0- Port Costs</v>
      </c>
      <c r="BV2976" s="16" t="str">
        <v>0- Port Value</v>
      </c>
      <c r="BW2976" s="11"/>
      <c r="BX2976" s="16" t="str">
        <v>0</v>
      </c>
    </row>
    <row r="2977" spans="8:76" hidden="1" outlineLevel="1" x14ac:dyDescent="0.3">
      <c r="H2977" s="16" t="str">
        <v>0 - BM Costs</v>
      </c>
      <c r="L2977" s="16" t="str">
        <v>0 - BM Port</v>
      </c>
      <c r="N2977" s="16" t="str">
        <v>0 - Port Assets</v>
      </c>
      <c r="O2977" s="11"/>
      <c r="P2977" s="11"/>
      <c r="Q2977" s="11"/>
      <c r="R2977" s="11"/>
      <c r="S2977" s="11"/>
      <c r="T2977" s="11"/>
      <c r="U2977" s="11"/>
      <c r="V2977" s="11"/>
      <c r="W2977" s="11"/>
      <c r="X2977" s="11"/>
      <c r="Y2977" s="11"/>
      <c r="Z2977" s="11"/>
      <c r="AA2977" s="11"/>
      <c r="AB2977" s="11"/>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c r="BC2977" s="11"/>
      <c r="BD2977" s="11"/>
      <c r="BE2977" s="11"/>
      <c r="BF2977" s="11"/>
      <c r="BG2977" s="11"/>
      <c r="BH2977" s="11"/>
      <c r="BI2977" s="11"/>
      <c r="BJ2977" s="11"/>
      <c r="BK2977" s="11"/>
      <c r="BL2977" s="11"/>
      <c r="BM2977" s="11"/>
      <c r="BN2977" s="11"/>
      <c r="BO2977" s="11"/>
      <c r="BP2977" s="11"/>
      <c r="BQ2977" s="11"/>
      <c r="BR2977" s="16" t="str">
        <v>0- Port Costs</v>
      </c>
      <c r="BV2977" s="16" t="str">
        <v>0- Port Value</v>
      </c>
      <c r="BW2977" s="11"/>
      <c r="BX2977" s="16" t="str">
        <v>0</v>
      </c>
    </row>
    <row r="2978" spans="8:76" hidden="1" outlineLevel="1" x14ac:dyDescent="0.3">
      <c r="H2978" s="16" t="str">
        <v>0 - BM Costs</v>
      </c>
      <c r="L2978" s="16" t="str">
        <v>0 - BM Port</v>
      </c>
      <c r="N2978" s="16" t="str">
        <v>0 - Port Assets</v>
      </c>
      <c r="O2978" s="11"/>
      <c r="P2978" s="11"/>
      <c r="Q2978" s="11"/>
      <c r="R2978" s="11"/>
      <c r="S2978" s="11"/>
      <c r="T2978" s="11"/>
      <c r="U2978" s="11"/>
      <c r="V2978" s="11"/>
      <c r="W2978" s="11"/>
      <c r="X2978" s="11"/>
      <c r="Y2978" s="11"/>
      <c r="Z2978" s="11"/>
      <c r="AA2978" s="11"/>
      <c r="AB2978" s="11"/>
      <c r="AC2978" s="11"/>
      <c r="AD2978" s="11"/>
      <c r="AE2978" s="11"/>
      <c r="AF2978" s="11"/>
      <c r="AG2978" s="11"/>
      <c r="AH2978" s="11"/>
      <c r="AI2978" s="11"/>
      <c r="AJ2978" s="11"/>
      <c r="AK2978" s="11"/>
      <c r="AL2978" s="11"/>
      <c r="AM2978" s="11"/>
      <c r="AN2978" s="11"/>
      <c r="AO2978" s="11"/>
      <c r="AP2978" s="11"/>
      <c r="AQ2978" s="11"/>
      <c r="AR2978" s="11"/>
      <c r="AS2978" s="11"/>
      <c r="AT2978" s="11"/>
      <c r="AU2978" s="11"/>
      <c r="AV2978" s="11"/>
      <c r="AW2978" s="11"/>
      <c r="AX2978" s="11"/>
      <c r="AY2978" s="11"/>
      <c r="AZ2978" s="11"/>
      <c r="BA2978" s="11"/>
      <c r="BB2978" s="11"/>
      <c r="BC2978" s="11"/>
      <c r="BD2978" s="11"/>
      <c r="BE2978" s="11"/>
      <c r="BF2978" s="11"/>
      <c r="BG2978" s="11"/>
      <c r="BH2978" s="11"/>
      <c r="BI2978" s="11"/>
      <c r="BJ2978" s="11"/>
      <c r="BK2978" s="11"/>
      <c r="BL2978" s="11"/>
      <c r="BM2978" s="11"/>
      <c r="BN2978" s="11"/>
      <c r="BO2978" s="11"/>
      <c r="BP2978" s="11"/>
      <c r="BQ2978" s="11"/>
      <c r="BR2978" s="16" t="str">
        <v>0- Port Costs</v>
      </c>
      <c r="BV2978" s="16" t="str">
        <v>0- Port Value</v>
      </c>
      <c r="BW2978" s="11"/>
      <c r="BX2978" s="16" t="str">
        <v>0</v>
      </c>
    </row>
    <row r="2979" spans="8:76" hidden="1" outlineLevel="1" x14ac:dyDescent="0.3">
      <c r="H2979" s="16" t="str">
        <v>0 - BM Costs</v>
      </c>
      <c r="L2979" s="16" t="str">
        <v>0 - BM Port</v>
      </c>
      <c r="N2979" s="16" t="str">
        <v>0 - Port Assets</v>
      </c>
      <c r="O2979" s="11"/>
      <c r="P2979" s="11"/>
      <c r="Q2979" s="11"/>
      <c r="R2979" s="11"/>
      <c r="S2979" s="11"/>
      <c r="T2979" s="11"/>
      <c r="U2979" s="11"/>
      <c r="V2979" s="11"/>
      <c r="W2979" s="11"/>
      <c r="X2979" s="11"/>
      <c r="Y2979" s="11"/>
      <c r="Z2979" s="11"/>
      <c r="AA2979" s="11"/>
      <c r="AB2979" s="11"/>
      <c r="AC2979" s="11"/>
      <c r="AD2979" s="11"/>
      <c r="AE2979" s="11"/>
      <c r="AF2979" s="11"/>
      <c r="AG2979" s="11"/>
      <c r="AH2979" s="11"/>
      <c r="AI2979" s="11"/>
      <c r="AJ2979" s="11"/>
      <c r="AK2979" s="11"/>
      <c r="AL2979" s="11"/>
      <c r="AM2979" s="11"/>
      <c r="AN2979" s="11"/>
      <c r="AO2979" s="11"/>
      <c r="AP2979" s="11"/>
      <c r="AQ2979" s="11"/>
      <c r="AR2979" s="11"/>
      <c r="AS2979" s="11"/>
      <c r="AT2979" s="11"/>
      <c r="AU2979" s="11"/>
      <c r="AV2979" s="11"/>
      <c r="AW2979" s="11"/>
      <c r="AX2979" s="11"/>
      <c r="AY2979" s="11"/>
      <c r="AZ2979" s="11"/>
      <c r="BA2979" s="11"/>
      <c r="BB2979" s="11"/>
      <c r="BC2979" s="11"/>
      <c r="BD2979" s="11"/>
      <c r="BE2979" s="11"/>
      <c r="BF2979" s="11"/>
      <c r="BG2979" s="11"/>
      <c r="BH2979" s="11"/>
      <c r="BI2979" s="11"/>
      <c r="BJ2979" s="11"/>
      <c r="BK2979" s="11"/>
      <c r="BL2979" s="11"/>
      <c r="BM2979" s="11"/>
      <c r="BN2979" s="11"/>
      <c r="BO2979" s="11"/>
      <c r="BP2979" s="11"/>
      <c r="BQ2979" s="11"/>
      <c r="BR2979" s="16" t="str">
        <v>0- Port Costs</v>
      </c>
      <c r="BV2979" s="16" t="str">
        <v>0- Port Value</v>
      </c>
      <c r="BW2979" s="11"/>
      <c r="BX2979" s="16" t="str">
        <v>0</v>
      </c>
    </row>
    <row r="2980" spans="8:76" hidden="1" outlineLevel="1" x14ac:dyDescent="0.3">
      <c r="H2980" s="16" t="str">
        <v>0 - BM Costs</v>
      </c>
      <c r="L2980" s="16" t="str">
        <v>0 - BM Port</v>
      </c>
      <c r="N2980" s="16" t="str">
        <v>0 - Port Assets</v>
      </c>
      <c r="O2980" s="11"/>
      <c r="P2980" s="11"/>
      <c r="Q2980" s="11"/>
      <c r="R2980" s="11"/>
      <c r="S2980" s="11"/>
      <c r="T2980" s="11"/>
      <c r="U2980" s="11"/>
      <c r="V2980" s="11"/>
      <c r="W2980" s="11"/>
      <c r="X2980" s="11"/>
      <c r="Y2980" s="11"/>
      <c r="Z2980" s="11"/>
      <c r="AA2980" s="11"/>
      <c r="AB2980" s="11"/>
      <c r="AC2980" s="11"/>
      <c r="AD2980" s="11"/>
      <c r="AE2980" s="11"/>
      <c r="AF2980" s="11"/>
      <c r="AG2980" s="11"/>
      <c r="AH2980" s="11"/>
      <c r="AI2980" s="11"/>
      <c r="AJ2980" s="11"/>
      <c r="AK2980" s="11"/>
      <c r="AL2980" s="11"/>
      <c r="AM2980" s="11"/>
      <c r="AN2980" s="11"/>
      <c r="AO2980" s="11"/>
      <c r="AP2980" s="11"/>
      <c r="AQ2980" s="11"/>
      <c r="AR2980" s="11"/>
      <c r="AS2980" s="11"/>
      <c r="AT2980" s="11"/>
      <c r="AU2980" s="11"/>
      <c r="AV2980" s="11"/>
      <c r="AW2980" s="11"/>
      <c r="AX2980" s="11"/>
      <c r="AY2980" s="11"/>
      <c r="AZ2980" s="11"/>
      <c r="BA2980" s="11"/>
      <c r="BB2980" s="11"/>
      <c r="BC2980" s="11"/>
      <c r="BD2980" s="11"/>
      <c r="BE2980" s="11"/>
      <c r="BF2980" s="11"/>
      <c r="BG2980" s="11"/>
      <c r="BH2980" s="11"/>
      <c r="BI2980" s="11"/>
      <c r="BJ2980" s="11"/>
      <c r="BK2980" s="11"/>
      <c r="BL2980" s="11"/>
      <c r="BM2980" s="11"/>
      <c r="BN2980" s="11"/>
      <c r="BO2980" s="11"/>
      <c r="BP2980" s="11"/>
      <c r="BQ2980" s="11"/>
      <c r="BR2980" s="16" t="str">
        <v>0- Port Costs</v>
      </c>
      <c r="BV2980" s="16" t="str">
        <v>0- Port Value</v>
      </c>
      <c r="BW2980" s="11"/>
      <c r="BX2980" s="16" t="str">
        <v>0</v>
      </c>
    </row>
    <row r="2981" spans="8:76" hidden="1" outlineLevel="1" x14ac:dyDescent="0.3">
      <c r="H2981" s="16" t="str">
        <v>0 - BM Costs</v>
      </c>
      <c r="L2981" s="16" t="str">
        <v>0 - BM Port</v>
      </c>
      <c r="N2981" s="16" t="str">
        <v>0 - Port Assets</v>
      </c>
      <c r="O2981" s="11"/>
      <c r="P2981" s="11"/>
      <c r="Q2981" s="11"/>
      <c r="R2981" s="11"/>
      <c r="S2981" s="11"/>
      <c r="T2981" s="11"/>
      <c r="U2981" s="11"/>
      <c r="V2981" s="11"/>
      <c r="W2981" s="11"/>
      <c r="X2981" s="11"/>
      <c r="Y2981" s="11"/>
      <c r="Z2981" s="11"/>
      <c r="AA2981" s="11"/>
      <c r="AB2981" s="11"/>
      <c r="AC2981" s="11"/>
      <c r="AD2981" s="11"/>
      <c r="AE2981" s="11"/>
      <c r="AF2981" s="11"/>
      <c r="AG2981" s="11"/>
      <c r="AH2981" s="11"/>
      <c r="AI2981" s="11"/>
      <c r="AJ2981" s="11"/>
      <c r="AK2981" s="11"/>
      <c r="AL2981" s="11"/>
      <c r="AM2981" s="11"/>
      <c r="AN2981" s="11"/>
      <c r="AO2981" s="11"/>
      <c r="AP2981" s="11"/>
      <c r="AQ2981" s="11"/>
      <c r="AR2981" s="11"/>
      <c r="AS2981" s="11"/>
      <c r="AT2981" s="11"/>
      <c r="AU2981" s="11"/>
      <c r="AV2981" s="11"/>
      <c r="AW2981" s="11"/>
      <c r="AX2981" s="11"/>
      <c r="AY2981" s="11"/>
      <c r="AZ2981" s="11"/>
      <c r="BA2981" s="11"/>
      <c r="BB2981" s="11"/>
      <c r="BC2981" s="11"/>
      <c r="BD2981" s="11"/>
      <c r="BE2981" s="11"/>
      <c r="BF2981" s="11"/>
      <c r="BG2981" s="11"/>
      <c r="BH2981" s="11"/>
      <c r="BI2981" s="11"/>
      <c r="BJ2981" s="11"/>
      <c r="BK2981" s="11"/>
      <c r="BL2981" s="11"/>
      <c r="BM2981" s="11"/>
      <c r="BN2981" s="11"/>
      <c r="BO2981" s="11"/>
      <c r="BP2981" s="11"/>
      <c r="BQ2981" s="11"/>
      <c r="BR2981" s="16" t="str">
        <v>0- Port Costs</v>
      </c>
      <c r="BV2981" s="16" t="str">
        <v>0- Port Value</v>
      </c>
      <c r="BW2981" s="11"/>
      <c r="BX2981" s="16" t="str">
        <v>0</v>
      </c>
    </row>
    <row r="2982" spans="8:76" hidden="1" outlineLevel="1" x14ac:dyDescent="0.3">
      <c r="H2982" s="16" t="str">
        <v>0 - BM Costs</v>
      </c>
      <c r="L2982" s="16" t="str">
        <v>0 - BM Port</v>
      </c>
      <c r="N2982" s="16" t="str">
        <v>0 - Port Assets</v>
      </c>
      <c r="O2982" s="11"/>
      <c r="P2982" s="11"/>
      <c r="Q2982" s="11"/>
      <c r="R2982" s="11"/>
      <c r="S2982" s="11"/>
      <c r="T2982" s="11"/>
      <c r="U2982" s="11"/>
      <c r="V2982" s="11"/>
      <c r="W2982" s="11"/>
      <c r="X2982" s="11"/>
      <c r="Y2982" s="11"/>
      <c r="Z2982" s="11"/>
      <c r="AA2982" s="11"/>
      <c r="AB2982" s="11"/>
      <c r="AC2982" s="11"/>
      <c r="AD2982" s="11"/>
      <c r="AE2982" s="11"/>
      <c r="AF2982" s="11"/>
      <c r="AG2982" s="11"/>
      <c r="AH2982" s="11"/>
      <c r="AI2982" s="11"/>
      <c r="AJ2982" s="11"/>
      <c r="AK2982" s="11"/>
      <c r="AL2982" s="11"/>
      <c r="AM2982" s="11"/>
      <c r="AN2982" s="11"/>
      <c r="AO2982" s="11"/>
      <c r="AP2982" s="11"/>
      <c r="AQ2982" s="11"/>
      <c r="AR2982" s="11"/>
      <c r="AS2982" s="11"/>
      <c r="AT2982" s="11"/>
      <c r="AU2982" s="11"/>
      <c r="AV2982" s="11"/>
      <c r="AW2982" s="11"/>
      <c r="AX2982" s="11"/>
      <c r="AY2982" s="11"/>
      <c r="AZ2982" s="11"/>
      <c r="BA2982" s="11"/>
      <c r="BB2982" s="11"/>
      <c r="BC2982" s="11"/>
      <c r="BD2982" s="11"/>
      <c r="BE2982" s="11"/>
      <c r="BF2982" s="11"/>
      <c r="BG2982" s="11"/>
      <c r="BH2982" s="11"/>
      <c r="BI2982" s="11"/>
      <c r="BJ2982" s="11"/>
      <c r="BK2982" s="11"/>
      <c r="BL2982" s="11"/>
      <c r="BM2982" s="11"/>
      <c r="BN2982" s="11"/>
      <c r="BO2982" s="11"/>
      <c r="BP2982" s="11"/>
      <c r="BQ2982" s="11"/>
      <c r="BR2982" s="16" t="str">
        <v>0- Port Costs</v>
      </c>
      <c r="BV2982" s="16" t="str">
        <v>0- Port Value</v>
      </c>
      <c r="BW2982" s="11"/>
      <c r="BX2982" s="16" t="str">
        <v>0</v>
      </c>
    </row>
    <row r="2983" spans="8:76" hidden="1" outlineLevel="1" x14ac:dyDescent="0.3">
      <c r="H2983" s="16" t="str">
        <v>0 - BM Costs</v>
      </c>
      <c r="L2983" s="16" t="str">
        <v>0 - BM Port</v>
      </c>
      <c r="N2983" s="16" t="str">
        <v>0 - Port Assets</v>
      </c>
      <c r="O2983" s="11"/>
      <c r="P2983" s="11"/>
      <c r="Q2983" s="11"/>
      <c r="R2983" s="11"/>
      <c r="S2983" s="11"/>
      <c r="T2983" s="11"/>
      <c r="U2983" s="11"/>
      <c r="V2983" s="11"/>
      <c r="W2983" s="11"/>
      <c r="X2983" s="11"/>
      <c r="Y2983" s="11"/>
      <c r="Z2983" s="11"/>
      <c r="AA2983" s="11"/>
      <c r="AB2983" s="11"/>
      <c r="AC2983" s="11"/>
      <c r="AD2983" s="11"/>
      <c r="AE2983" s="11"/>
      <c r="AF2983" s="11"/>
      <c r="AG2983" s="11"/>
      <c r="AH2983" s="11"/>
      <c r="AI2983" s="11"/>
      <c r="AJ2983" s="11"/>
      <c r="AK2983" s="11"/>
      <c r="AL2983" s="11"/>
      <c r="AM2983" s="11"/>
      <c r="AN2983" s="11"/>
      <c r="AO2983" s="11"/>
      <c r="AP2983" s="11"/>
      <c r="AQ2983" s="11"/>
      <c r="AR2983" s="11"/>
      <c r="AS2983" s="11"/>
      <c r="AT2983" s="11"/>
      <c r="AU2983" s="11"/>
      <c r="AV2983" s="11"/>
      <c r="AW2983" s="11"/>
      <c r="AX2983" s="11"/>
      <c r="AY2983" s="11"/>
      <c r="AZ2983" s="11"/>
      <c r="BA2983" s="11"/>
      <c r="BB2983" s="11"/>
      <c r="BC2983" s="11"/>
      <c r="BD2983" s="11"/>
      <c r="BE2983" s="11"/>
      <c r="BF2983" s="11"/>
      <c r="BG2983" s="11"/>
      <c r="BH2983" s="11"/>
      <c r="BI2983" s="11"/>
      <c r="BJ2983" s="11"/>
      <c r="BK2983" s="11"/>
      <c r="BL2983" s="11"/>
      <c r="BM2983" s="11"/>
      <c r="BN2983" s="11"/>
      <c r="BO2983" s="11"/>
      <c r="BP2983" s="11"/>
      <c r="BQ2983" s="11"/>
      <c r="BR2983" s="16" t="str">
        <v>0- Port Costs</v>
      </c>
      <c r="BV2983" s="16" t="str">
        <v>0- Port Value</v>
      </c>
      <c r="BW2983" s="11"/>
      <c r="BX2983" s="16" t="str">
        <v>0</v>
      </c>
    </row>
    <row r="2984" spans="8:76" hidden="1" outlineLevel="1" x14ac:dyDescent="0.3">
      <c r="H2984" s="16" t="str">
        <v>0 - BM Costs</v>
      </c>
      <c r="L2984" s="16" t="str">
        <v>0 - BM Port</v>
      </c>
      <c r="N2984" s="16" t="str">
        <v>0 - Port Assets</v>
      </c>
      <c r="O2984" s="11"/>
      <c r="P2984" s="11"/>
      <c r="Q2984" s="11"/>
      <c r="R2984" s="11"/>
      <c r="S2984" s="11"/>
      <c r="T2984" s="11"/>
      <c r="U2984" s="11"/>
      <c r="V2984" s="11"/>
      <c r="W2984" s="11"/>
      <c r="X2984" s="11"/>
      <c r="Y2984" s="11"/>
      <c r="Z2984" s="11"/>
      <c r="AA2984" s="11"/>
      <c r="AB2984" s="11"/>
      <c r="AC2984" s="11"/>
      <c r="AD2984" s="11"/>
      <c r="AE2984" s="11"/>
      <c r="AF2984" s="11"/>
      <c r="AG2984" s="11"/>
      <c r="AH2984" s="11"/>
      <c r="AI2984" s="11"/>
      <c r="AJ2984" s="11"/>
      <c r="AK2984" s="11"/>
      <c r="AL2984" s="11"/>
      <c r="AM2984" s="11"/>
      <c r="AN2984" s="11"/>
      <c r="AO2984" s="11"/>
      <c r="AP2984" s="11"/>
      <c r="AQ2984" s="11"/>
      <c r="AR2984" s="11"/>
      <c r="AS2984" s="11"/>
      <c r="AT2984" s="11"/>
      <c r="AU2984" s="11"/>
      <c r="AV2984" s="11"/>
      <c r="AW2984" s="11"/>
      <c r="AX2984" s="11"/>
      <c r="AY2984" s="11"/>
      <c r="AZ2984" s="11"/>
      <c r="BA2984" s="11"/>
      <c r="BB2984" s="11"/>
      <c r="BC2984" s="11"/>
      <c r="BD2984" s="11"/>
      <c r="BE2984" s="11"/>
      <c r="BF2984" s="11"/>
      <c r="BG2984" s="11"/>
      <c r="BH2984" s="11"/>
      <c r="BI2984" s="11"/>
      <c r="BJ2984" s="11"/>
      <c r="BK2984" s="11"/>
      <c r="BL2984" s="11"/>
      <c r="BM2984" s="11"/>
      <c r="BN2984" s="11"/>
      <c r="BO2984" s="11"/>
      <c r="BP2984" s="11"/>
      <c r="BQ2984" s="11"/>
      <c r="BR2984" s="16" t="str">
        <v>0- Port Costs</v>
      </c>
      <c r="BV2984" s="16" t="str">
        <v>0- Port Value</v>
      </c>
      <c r="BW2984" s="11"/>
      <c r="BX2984" s="16" t="str">
        <v>0</v>
      </c>
    </row>
    <row r="2985" spans="8:76" hidden="1" outlineLevel="1" x14ac:dyDescent="0.3">
      <c r="H2985" s="16" t="str">
        <v>0 - BM Costs</v>
      </c>
      <c r="L2985" s="16" t="str">
        <v>0 - BM Port</v>
      </c>
      <c r="N2985" s="16" t="str">
        <v>0 - Port Assets</v>
      </c>
      <c r="O2985" s="11"/>
      <c r="P2985" s="11"/>
      <c r="Q2985" s="11"/>
      <c r="R2985" s="11"/>
      <c r="S2985" s="11"/>
      <c r="T2985" s="11"/>
      <c r="U2985" s="11"/>
      <c r="V2985" s="11"/>
      <c r="W2985" s="11"/>
      <c r="X2985" s="11"/>
      <c r="Y2985" s="11"/>
      <c r="Z2985" s="11"/>
      <c r="AA2985" s="11"/>
      <c r="AB2985" s="11"/>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c r="BC2985" s="11"/>
      <c r="BD2985" s="11"/>
      <c r="BE2985" s="11"/>
      <c r="BF2985" s="11"/>
      <c r="BG2985" s="11"/>
      <c r="BH2985" s="11"/>
      <c r="BI2985" s="11"/>
      <c r="BJ2985" s="11"/>
      <c r="BK2985" s="11"/>
      <c r="BL2985" s="11"/>
      <c r="BM2985" s="11"/>
      <c r="BN2985" s="11"/>
      <c r="BO2985" s="11"/>
      <c r="BP2985" s="11"/>
      <c r="BQ2985" s="11"/>
      <c r="BR2985" s="16" t="str">
        <v>0- Port Costs</v>
      </c>
      <c r="BV2985" s="16" t="str">
        <v>0- Port Value</v>
      </c>
      <c r="BW2985" s="11"/>
      <c r="BX2985" s="16" t="str">
        <v>0</v>
      </c>
    </row>
    <row r="2986" spans="8:76" hidden="1" outlineLevel="1" x14ac:dyDescent="0.3">
      <c r="H2986" s="16" t="str">
        <v>0 - BM Costs</v>
      </c>
      <c r="L2986" s="16" t="str">
        <v>0 - BM Port</v>
      </c>
      <c r="N2986" s="16" t="str">
        <v>0 - Port Assets</v>
      </c>
      <c r="O2986" s="11"/>
      <c r="P2986" s="11"/>
      <c r="Q2986" s="11"/>
      <c r="R2986" s="11"/>
      <c r="S2986" s="11"/>
      <c r="T2986" s="11"/>
      <c r="U2986" s="11"/>
      <c r="V2986" s="11"/>
      <c r="W2986" s="11"/>
      <c r="X2986" s="11"/>
      <c r="Y2986" s="11"/>
      <c r="Z2986" s="11"/>
      <c r="AA2986" s="11"/>
      <c r="AB2986" s="11"/>
      <c r="AC2986" s="11"/>
      <c r="AD2986" s="11"/>
      <c r="AE2986" s="11"/>
      <c r="AF2986" s="11"/>
      <c r="AG2986" s="11"/>
      <c r="AH2986" s="11"/>
      <c r="AI2986" s="11"/>
      <c r="AJ2986" s="11"/>
      <c r="AK2986" s="11"/>
      <c r="AL2986" s="11"/>
      <c r="AM2986" s="11"/>
      <c r="AN2986" s="11"/>
      <c r="AO2986" s="11"/>
      <c r="AP2986" s="11"/>
      <c r="AQ2986" s="11"/>
      <c r="AR2986" s="11"/>
      <c r="AS2986" s="11"/>
      <c r="AT2986" s="11"/>
      <c r="AU2986" s="11"/>
      <c r="AV2986" s="11"/>
      <c r="AW2986" s="11"/>
      <c r="AX2986" s="11"/>
      <c r="AY2986" s="11"/>
      <c r="AZ2986" s="11"/>
      <c r="BA2986" s="11"/>
      <c r="BB2986" s="11"/>
      <c r="BC2986" s="11"/>
      <c r="BD2986" s="11"/>
      <c r="BE2986" s="11"/>
      <c r="BF2986" s="11"/>
      <c r="BG2986" s="11"/>
      <c r="BH2986" s="11"/>
      <c r="BI2986" s="11"/>
      <c r="BJ2986" s="11"/>
      <c r="BK2986" s="11"/>
      <c r="BL2986" s="11"/>
      <c r="BM2986" s="11"/>
      <c r="BN2986" s="11"/>
      <c r="BO2986" s="11"/>
      <c r="BP2986" s="11"/>
      <c r="BQ2986" s="11"/>
      <c r="BR2986" s="16" t="str">
        <v>0- Port Costs</v>
      </c>
      <c r="BV2986" s="16" t="str">
        <v>0- Port Value</v>
      </c>
      <c r="BW2986" s="11"/>
      <c r="BX2986" s="16" t="str">
        <v>0</v>
      </c>
    </row>
    <row r="2987" spans="8:76" hidden="1" outlineLevel="1" x14ac:dyDescent="0.3">
      <c r="H2987" s="16" t="str">
        <v>0 - BM Costs</v>
      </c>
      <c r="L2987" s="16" t="str">
        <v>0 - BM Port</v>
      </c>
      <c r="N2987" s="16" t="str">
        <v>0 - Port Assets</v>
      </c>
      <c r="O2987" s="11"/>
      <c r="P2987" s="11"/>
      <c r="Q2987" s="11"/>
      <c r="R2987" s="11"/>
      <c r="S2987" s="11"/>
      <c r="T2987" s="11"/>
      <c r="U2987" s="11"/>
      <c r="V2987" s="11"/>
      <c r="W2987" s="11"/>
      <c r="X2987" s="11"/>
      <c r="Y2987" s="11"/>
      <c r="Z2987" s="11"/>
      <c r="AA2987" s="11"/>
      <c r="AB2987" s="11"/>
      <c r="AC2987" s="11"/>
      <c r="AD2987" s="11"/>
      <c r="AE2987" s="11"/>
      <c r="AF2987" s="11"/>
      <c r="AG2987" s="11"/>
      <c r="AH2987" s="11"/>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c r="BC2987" s="11"/>
      <c r="BD2987" s="11"/>
      <c r="BE2987" s="11"/>
      <c r="BF2987" s="11"/>
      <c r="BG2987" s="11"/>
      <c r="BH2987" s="11"/>
      <c r="BI2987" s="11"/>
      <c r="BJ2987" s="11"/>
      <c r="BK2987" s="11"/>
      <c r="BL2987" s="11"/>
      <c r="BM2987" s="11"/>
      <c r="BN2987" s="11"/>
      <c r="BO2987" s="11"/>
      <c r="BP2987" s="11"/>
      <c r="BQ2987" s="11"/>
      <c r="BR2987" s="16" t="str">
        <v>0- Port Costs</v>
      </c>
      <c r="BV2987" s="16" t="str">
        <v>0- Port Value</v>
      </c>
      <c r="BW2987" s="11"/>
      <c r="BX2987" s="16" t="str">
        <v>0</v>
      </c>
    </row>
    <row r="2988" spans="8:76" hidden="1" outlineLevel="1" x14ac:dyDescent="0.3">
      <c r="H2988" s="16" t="str">
        <v>0 - BM Costs</v>
      </c>
      <c r="L2988" s="16" t="str">
        <v>0 - BM Port</v>
      </c>
      <c r="N2988" s="16" t="str">
        <v>0 - Port Assets</v>
      </c>
      <c r="O2988" s="11"/>
      <c r="P2988" s="11"/>
      <c r="Q2988" s="11"/>
      <c r="R2988" s="11"/>
      <c r="S2988" s="11"/>
      <c r="T2988" s="11"/>
      <c r="U2988" s="11"/>
      <c r="V2988" s="11"/>
      <c r="W2988" s="11"/>
      <c r="X2988" s="11"/>
      <c r="Y2988" s="11"/>
      <c r="Z2988" s="11"/>
      <c r="AA2988" s="11"/>
      <c r="AB2988" s="11"/>
      <c r="AC2988" s="11"/>
      <c r="AD2988" s="11"/>
      <c r="AE2988" s="11"/>
      <c r="AF2988" s="11"/>
      <c r="AG2988" s="11"/>
      <c r="AH2988" s="11"/>
      <c r="AI2988" s="11"/>
      <c r="AJ2988" s="11"/>
      <c r="AK2988" s="11"/>
      <c r="AL2988" s="11"/>
      <c r="AM2988" s="11"/>
      <c r="AN2988" s="11"/>
      <c r="AO2988" s="11"/>
      <c r="AP2988" s="11"/>
      <c r="AQ2988" s="11"/>
      <c r="AR2988" s="11"/>
      <c r="AS2988" s="11"/>
      <c r="AT2988" s="11"/>
      <c r="AU2988" s="11"/>
      <c r="AV2988" s="11"/>
      <c r="AW2988" s="11"/>
      <c r="AX2988" s="11"/>
      <c r="AY2988" s="11"/>
      <c r="AZ2988" s="11"/>
      <c r="BA2988" s="11"/>
      <c r="BB2988" s="11"/>
      <c r="BC2988" s="11"/>
      <c r="BD2988" s="11"/>
      <c r="BE2988" s="11"/>
      <c r="BF2988" s="11"/>
      <c r="BG2988" s="11"/>
      <c r="BH2988" s="11"/>
      <c r="BI2988" s="11"/>
      <c r="BJ2988" s="11"/>
      <c r="BK2988" s="11"/>
      <c r="BL2988" s="11"/>
      <c r="BM2988" s="11"/>
      <c r="BN2988" s="11"/>
      <c r="BO2988" s="11"/>
      <c r="BP2988" s="11"/>
      <c r="BQ2988" s="11"/>
      <c r="BR2988" s="16" t="str">
        <v>0- Port Costs</v>
      </c>
      <c r="BV2988" s="16" t="str">
        <v>0- Port Value</v>
      </c>
      <c r="BW2988" s="11"/>
      <c r="BX2988" s="16" t="str">
        <v>0</v>
      </c>
    </row>
    <row r="2989" spans="8:76" hidden="1" outlineLevel="1" x14ac:dyDescent="0.3">
      <c r="H2989" s="16" t="str">
        <v>0 - BM Costs</v>
      </c>
      <c r="L2989" s="16" t="str">
        <v>0 - BM Port</v>
      </c>
      <c r="N2989" s="16" t="str">
        <v>0 - Port Assets</v>
      </c>
      <c r="O2989" s="11"/>
      <c r="P2989" s="11"/>
      <c r="Q2989" s="11"/>
      <c r="R2989" s="11"/>
      <c r="S2989" s="11"/>
      <c r="T2989" s="11"/>
      <c r="U2989" s="11"/>
      <c r="V2989" s="11"/>
      <c r="W2989" s="11"/>
      <c r="X2989" s="11"/>
      <c r="Y2989" s="11"/>
      <c r="Z2989" s="11"/>
      <c r="AA2989" s="11"/>
      <c r="AB2989" s="11"/>
      <c r="AC2989" s="11"/>
      <c r="AD2989" s="11"/>
      <c r="AE2989" s="11"/>
      <c r="AF2989" s="11"/>
      <c r="AG2989" s="11"/>
      <c r="AH2989" s="11"/>
      <c r="AI2989" s="11"/>
      <c r="AJ2989" s="11"/>
      <c r="AK2989" s="11"/>
      <c r="AL2989" s="11"/>
      <c r="AM2989" s="11"/>
      <c r="AN2989" s="11"/>
      <c r="AO2989" s="11"/>
      <c r="AP2989" s="11"/>
      <c r="AQ2989" s="11"/>
      <c r="AR2989" s="11"/>
      <c r="AS2989" s="11"/>
      <c r="AT2989" s="11"/>
      <c r="AU2989" s="11"/>
      <c r="AV2989" s="11"/>
      <c r="AW2989" s="11"/>
      <c r="AX2989" s="11"/>
      <c r="AY2989" s="11"/>
      <c r="AZ2989" s="11"/>
      <c r="BA2989" s="11"/>
      <c r="BB2989" s="11"/>
      <c r="BC2989" s="11"/>
      <c r="BD2989" s="11"/>
      <c r="BE2989" s="11"/>
      <c r="BF2989" s="11"/>
      <c r="BG2989" s="11"/>
      <c r="BH2989" s="11"/>
      <c r="BI2989" s="11"/>
      <c r="BJ2989" s="11"/>
      <c r="BK2989" s="11"/>
      <c r="BL2989" s="11"/>
      <c r="BM2989" s="11"/>
      <c r="BN2989" s="11"/>
      <c r="BO2989" s="11"/>
      <c r="BP2989" s="11"/>
      <c r="BQ2989" s="11"/>
      <c r="BR2989" s="16" t="str">
        <v>0- Port Costs</v>
      </c>
      <c r="BV2989" s="16" t="str">
        <v>0- Port Value</v>
      </c>
      <c r="BW2989" s="11"/>
      <c r="BX2989" s="16" t="str">
        <v>0</v>
      </c>
    </row>
    <row r="2990" spans="8:76" hidden="1" outlineLevel="1" x14ac:dyDescent="0.3">
      <c r="H2990" s="16" t="str">
        <v>0 - BM Costs</v>
      </c>
      <c r="L2990" s="16" t="str">
        <v>0 - BM Port</v>
      </c>
      <c r="N2990" s="16" t="str">
        <v>0 - Port Assets</v>
      </c>
      <c r="O2990" s="11"/>
      <c r="P2990" s="11"/>
      <c r="Q2990" s="11"/>
      <c r="R2990" s="11"/>
      <c r="S2990" s="11"/>
      <c r="T2990" s="11"/>
      <c r="U2990" s="11"/>
      <c r="V2990" s="11"/>
      <c r="W2990" s="11"/>
      <c r="X2990" s="11"/>
      <c r="Y2990" s="11"/>
      <c r="Z2990" s="11"/>
      <c r="AA2990" s="11"/>
      <c r="AB2990" s="11"/>
      <c r="AC2990" s="11"/>
      <c r="AD2990" s="11"/>
      <c r="AE2990" s="11"/>
      <c r="AF2990" s="11"/>
      <c r="AG2990" s="11"/>
      <c r="AH2990" s="11"/>
      <c r="AI2990" s="11"/>
      <c r="AJ2990" s="11"/>
      <c r="AK2990" s="11"/>
      <c r="AL2990" s="11"/>
      <c r="AM2990" s="11"/>
      <c r="AN2990" s="11"/>
      <c r="AO2990" s="11"/>
      <c r="AP2990" s="11"/>
      <c r="AQ2990" s="11"/>
      <c r="AR2990" s="11"/>
      <c r="AS2990" s="11"/>
      <c r="AT2990" s="11"/>
      <c r="AU2990" s="11"/>
      <c r="AV2990" s="11"/>
      <c r="AW2990" s="11"/>
      <c r="AX2990" s="11"/>
      <c r="AY2990" s="11"/>
      <c r="AZ2990" s="11"/>
      <c r="BA2990" s="11"/>
      <c r="BB2990" s="11"/>
      <c r="BC2990" s="11"/>
      <c r="BD2990" s="11"/>
      <c r="BE2990" s="11"/>
      <c r="BF2990" s="11"/>
      <c r="BG2990" s="11"/>
      <c r="BH2990" s="11"/>
      <c r="BI2990" s="11"/>
      <c r="BJ2990" s="11"/>
      <c r="BK2990" s="11"/>
      <c r="BL2990" s="11"/>
      <c r="BM2990" s="11"/>
      <c r="BN2990" s="11"/>
      <c r="BO2990" s="11"/>
      <c r="BP2990" s="11"/>
      <c r="BQ2990" s="11"/>
      <c r="BR2990" s="16" t="str">
        <v>0- Port Costs</v>
      </c>
      <c r="BV2990" s="16" t="str">
        <v>0- Port Value</v>
      </c>
      <c r="BW2990" s="11"/>
      <c r="BX2990" s="16" t="str">
        <v>0</v>
      </c>
    </row>
    <row r="2991" spans="8:76" hidden="1" outlineLevel="1" x14ac:dyDescent="0.3">
      <c r="H2991" s="16" t="str">
        <v>0 - BM Costs</v>
      </c>
      <c r="L2991" s="16" t="str">
        <v>0 - BM Port</v>
      </c>
      <c r="N2991" s="16" t="str">
        <v>0 - Port Assets</v>
      </c>
      <c r="O2991" s="11"/>
      <c r="P2991" s="11"/>
      <c r="Q2991" s="11"/>
      <c r="R2991" s="11"/>
      <c r="S2991" s="11"/>
      <c r="T2991" s="11"/>
      <c r="U2991" s="11"/>
      <c r="V2991" s="11"/>
      <c r="W2991" s="11"/>
      <c r="X2991" s="11"/>
      <c r="Y2991" s="11"/>
      <c r="Z2991" s="11"/>
      <c r="AA2991" s="11"/>
      <c r="AB2991" s="11"/>
      <c r="AC2991" s="11"/>
      <c r="AD2991" s="11"/>
      <c r="AE2991" s="11"/>
      <c r="AF2991" s="11"/>
      <c r="AG2991" s="11"/>
      <c r="AH2991" s="11"/>
      <c r="AI2991" s="11"/>
      <c r="AJ2991" s="11"/>
      <c r="AK2991" s="11"/>
      <c r="AL2991" s="11"/>
      <c r="AM2991" s="11"/>
      <c r="AN2991" s="11"/>
      <c r="AO2991" s="11"/>
      <c r="AP2991" s="11"/>
      <c r="AQ2991" s="11"/>
      <c r="AR2991" s="11"/>
      <c r="AS2991" s="11"/>
      <c r="AT2991" s="11"/>
      <c r="AU2991" s="11"/>
      <c r="AV2991" s="11"/>
      <c r="AW2991" s="11"/>
      <c r="AX2991" s="11"/>
      <c r="AY2991" s="11"/>
      <c r="AZ2991" s="11"/>
      <c r="BA2991" s="11"/>
      <c r="BB2991" s="11"/>
      <c r="BC2991" s="11"/>
      <c r="BD2991" s="11"/>
      <c r="BE2991" s="11"/>
      <c r="BF2991" s="11"/>
      <c r="BG2991" s="11"/>
      <c r="BH2991" s="11"/>
      <c r="BI2991" s="11"/>
      <c r="BJ2991" s="11"/>
      <c r="BK2991" s="11"/>
      <c r="BL2991" s="11"/>
      <c r="BM2991" s="11"/>
      <c r="BN2991" s="11"/>
      <c r="BO2991" s="11"/>
      <c r="BP2991" s="11"/>
      <c r="BQ2991" s="11"/>
      <c r="BR2991" s="16" t="str">
        <v>0- Port Costs</v>
      </c>
      <c r="BV2991" s="16" t="str">
        <v>0- Port Value</v>
      </c>
      <c r="BW2991" s="11"/>
      <c r="BX2991" s="16" t="str">
        <v>0</v>
      </c>
    </row>
    <row r="2992" spans="8:76" hidden="1" outlineLevel="1" x14ac:dyDescent="0.3">
      <c r="H2992" s="16" t="str">
        <v>0 - BM Costs</v>
      </c>
      <c r="L2992" s="16" t="str">
        <v>0 - BM Port</v>
      </c>
      <c r="N2992" s="16" t="str">
        <v>0 - Port Assets</v>
      </c>
      <c r="O2992" s="11"/>
      <c r="P2992" s="11"/>
      <c r="Q2992" s="11"/>
      <c r="R2992" s="11"/>
      <c r="S2992" s="11"/>
      <c r="T2992" s="11"/>
      <c r="U2992" s="11"/>
      <c r="V2992" s="11"/>
      <c r="W2992" s="11"/>
      <c r="X2992" s="11"/>
      <c r="Y2992" s="11"/>
      <c r="Z2992" s="11"/>
      <c r="AA2992" s="11"/>
      <c r="AB2992" s="11"/>
      <c r="AC2992" s="11"/>
      <c r="AD2992" s="11"/>
      <c r="AE2992" s="11"/>
      <c r="AF2992" s="11"/>
      <c r="AG2992" s="11"/>
      <c r="AH2992" s="11"/>
      <c r="AI2992" s="11"/>
      <c r="AJ2992" s="11"/>
      <c r="AK2992" s="11"/>
      <c r="AL2992" s="11"/>
      <c r="AM2992" s="11"/>
      <c r="AN2992" s="11"/>
      <c r="AO2992" s="11"/>
      <c r="AP2992" s="11"/>
      <c r="AQ2992" s="11"/>
      <c r="AR2992" s="11"/>
      <c r="AS2992" s="11"/>
      <c r="AT2992" s="11"/>
      <c r="AU2992" s="11"/>
      <c r="AV2992" s="11"/>
      <c r="AW2992" s="11"/>
      <c r="AX2992" s="11"/>
      <c r="AY2992" s="11"/>
      <c r="AZ2992" s="11"/>
      <c r="BA2992" s="11"/>
      <c r="BB2992" s="11"/>
      <c r="BC2992" s="11"/>
      <c r="BD2992" s="11"/>
      <c r="BE2992" s="11"/>
      <c r="BF2992" s="11"/>
      <c r="BG2992" s="11"/>
      <c r="BH2992" s="11"/>
      <c r="BI2992" s="11"/>
      <c r="BJ2992" s="11"/>
      <c r="BK2992" s="11"/>
      <c r="BL2992" s="11"/>
      <c r="BM2992" s="11"/>
      <c r="BN2992" s="11"/>
      <c r="BO2992" s="11"/>
      <c r="BP2992" s="11"/>
      <c r="BQ2992" s="11"/>
      <c r="BR2992" s="16" t="str">
        <v>0- Port Costs</v>
      </c>
      <c r="BV2992" s="16" t="str">
        <v>0- Port Value</v>
      </c>
      <c r="BW2992" s="11"/>
      <c r="BX2992" s="16" t="str">
        <v>0</v>
      </c>
    </row>
    <row r="2993" spans="1:76" hidden="1" outlineLevel="1" x14ac:dyDescent="0.3">
      <c r="H2993" s="16" t="str">
        <v>0 - BM Costs</v>
      </c>
      <c r="L2993" s="16" t="str">
        <v>0 - BM Port</v>
      </c>
      <c r="N2993" s="16" t="str">
        <v>0 - Port Assets</v>
      </c>
      <c r="O2993" s="11"/>
      <c r="P2993" s="11"/>
      <c r="Q2993" s="11"/>
      <c r="R2993" s="11"/>
      <c r="S2993" s="11"/>
      <c r="T2993" s="11"/>
      <c r="U2993" s="11"/>
      <c r="V2993" s="11"/>
      <c r="W2993" s="11"/>
      <c r="X2993" s="11"/>
      <c r="Y2993" s="11"/>
      <c r="Z2993" s="11"/>
      <c r="AA2993" s="11"/>
      <c r="AB2993" s="11"/>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c r="BB2993" s="11"/>
      <c r="BC2993" s="11"/>
      <c r="BD2993" s="11"/>
      <c r="BE2993" s="11"/>
      <c r="BF2993" s="11"/>
      <c r="BG2993" s="11"/>
      <c r="BH2993" s="11"/>
      <c r="BI2993" s="11"/>
      <c r="BJ2993" s="11"/>
      <c r="BK2993" s="11"/>
      <c r="BL2993" s="11"/>
      <c r="BM2993" s="11"/>
      <c r="BN2993" s="11"/>
      <c r="BO2993" s="11"/>
      <c r="BP2993" s="11"/>
      <c r="BQ2993" s="11"/>
      <c r="BR2993" s="16" t="str">
        <v>0- Port Costs</v>
      </c>
      <c r="BV2993" s="16" t="str">
        <v>0- Port Value</v>
      </c>
      <c r="BW2993" s="11"/>
      <c r="BX2993" s="16" t="str">
        <v>0</v>
      </c>
    </row>
    <row r="2994" spans="1:76" hidden="1" outlineLevel="1" x14ac:dyDescent="0.3">
      <c r="H2994" s="16" t="str">
        <v>0 - BM Costs</v>
      </c>
      <c r="L2994" s="16" t="str">
        <v>0 - BM Port</v>
      </c>
      <c r="N2994" s="16" t="str">
        <v>0 - Port Assets</v>
      </c>
      <c r="O2994" s="11"/>
      <c r="P2994" s="11"/>
      <c r="Q2994" s="11"/>
      <c r="R2994" s="11"/>
      <c r="S2994" s="11"/>
      <c r="T2994" s="11"/>
      <c r="U2994" s="11"/>
      <c r="V2994" s="11"/>
      <c r="W2994" s="11"/>
      <c r="X2994" s="11"/>
      <c r="Y2994" s="11"/>
      <c r="Z2994" s="11"/>
      <c r="AA2994" s="11"/>
      <c r="AB2994" s="11"/>
      <c r="AC2994" s="11"/>
      <c r="AD2994" s="11"/>
      <c r="AE2994" s="11"/>
      <c r="AF2994" s="11"/>
      <c r="AG2994" s="11"/>
      <c r="AH2994" s="11"/>
      <c r="AI2994" s="11"/>
      <c r="AJ2994" s="11"/>
      <c r="AK2994" s="11"/>
      <c r="AL2994" s="11"/>
      <c r="AM2994" s="11"/>
      <c r="AN2994" s="11"/>
      <c r="AO2994" s="11"/>
      <c r="AP2994" s="11"/>
      <c r="AQ2994" s="11"/>
      <c r="AR2994" s="11"/>
      <c r="AS2994" s="11"/>
      <c r="AT2994" s="11"/>
      <c r="AU2994" s="11"/>
      <c r="AV2994" s="11"/>
      <c r="AW2994" s="11"/>
      <c r="AX2994" s="11"/>
      <c r="AY2994" s="11"/>
      <c r="AZ2994" s="11"/>
      <c r="BA2994" s="11"/>
      <c r="BB2994" s="11"/>
      <c r="BC2994" s="11"/>
      <c r="BD2994" s="11"/>
      <c r="BE2994" s="11"/>
      <c r="BF2994" s="11"/>
      <c r="BG2994" s="11"/>
      <c r="BH2994" s="11"/>
      <c r="BI2994" s="11"/>
      <c r="BJ2994" s="11"/>
      <c r="BK2994" s="11"/>
      <c r="BL2994" s="11"/>
      <c r="BM2994" s="11"/>
      <c r="BN2994" s="11"/>
      <c r="BO2994" s="11"/>
      <c r="BP2994" s="11"/>
      <c r="BQ2994" s="11"/>
      <c r="BR2994" s="16" t="str">
        <v>0- Port Costs</v>
      </c>
      <c r="BV2994" s="16" t="str">
        <v>0- Port Value</v>
      </c>
      <c r="BW2994" s="11"/>
      <c r="BX2994" s="16" t="str">
        <v>0</v>
      </c>
    </row>
    <row r="2995" spans="1:76" hidden="1" outlineLevel="1" x14ac:dyDescent="0.3">
      <c r="H2995" s="16" t="str">
        <v>0 - BM Costs</v>
      </c>
      <c r="L2995" s="16" t="str">
        <v>0 - BM Port</v>
      </c>
      <c r="N2995" s="16" t="str">
        <v>0 - Port Assets</v>
      </c>
      <c r="O2995" s="11"/>
      <c r="P2995" s="11"/>
      <c r="Q2995" s="11"/>
      <c r="R2995" s="11"/>
      <c r="S2995" s="11"/>
      <c r="T2995" s="11"/>
      <c r="U2995" s="11"/>
      <c r="V2995" s="11"/>
      <c r="W2995" s="11"/>
      <c r="X2995" s="11"/>
      <c r="Y2995" s="11"/>
      <c r="Z2995" s="11"/>
      <c r="AA2995" s="11"/>
      <c r="AB2995" s="11"/>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c r="BC2995" s="11"/>
      <c r="BD2995" s="11"/>
      <c r="BE2995" s="11"/>
      <c r="BF2995" s="11"/>
      <c r="BG2995" s="11"/>
      <c r="BH2995" s="11"/>
      <c r="BI2995" s="11"/>
      <c r="BJ2995" s="11"/>
      <c r="BK2995" s="11"/>
      <c r="BL2995" s="11"/>
      <c r="BM2995" s="11"/>
      <c r="BN2995" s="11"/>
      <c r="BO2995" s="11"/>
      <c r="BP2995" s="11"/>
      <c r="BQ2995" s="11"/>
      <c r="BR2995" s="16" t="str">
        <v>0- Port Costs</v>
      </c>
      <c r="BV2995" s="16" t="str">
        <v>0- Port Value</v>
      </c>
      <c r="BW2995" s="11"/>
      <c r="BX2995" s="16" t="str">
        <v>0</v>
      </c>
    </row>
    <row r="2996" spans="1:76" hidden="1" outlineLevel="1" x14ac:dyDescent="0.3">
      <c r="H2996" s="16" t="str">
        <v>0 - BM Costs</v>
      </c>
      <c r="L2996" s="16" t="str">
        <v>0 - BM Port</v>
      </c>
      <c r="N2996" s="16" t="str">
        <v>0 - Port Assets</v>
      </c>
      <c r="O2996" s="11"/>
      <c r="P2996" s="11"/>
      <c r="Q2996" s="11"/>
      <c r="R2996" s="11"/>
      <c r="S2996" s="11"/>
      <c r="T2996" s="11"/>
      <c r="U2996" s="11"/>
      <c r="V2996" s="11"/>
      <c r="W2996" s="11"/>
      <c r="X2996" s="11"/>
      <c r="Y2996" s="11"/>
      <c r="Z2996" s="11"/>
      <c r="AA2996" s="11"/>
      <c r="AB2996" s="11"/>
      <c r="AC2996" s="11"/>
      <c r="AD2996" s="11"/>
      <c r="AE2996" s="11"/>
      <c r="AF2996" s="11"/>
      <c r="AG2996" s="11"/>
      <c r="AH2996" s="11"/>
      <c r="AI2996" s="11"/>
      <c r="AJ2996" s="11"/>
      <c r="AK2996" s="11"/>
      <c r="AL2996" s="11"/>
      <c r="AM2996" s="11"/>
      <c r="AN2996" s="11"/>
      <c r="AO2996" s="11"/>
      <c r="AP2996" s="11"/>
      <c r="AQ2996" s="11"/>
      <c r="AR2996" s="11"/>
      <c r="AS2996" s="11"/>
      <c r="AT2996" s="11"/>
      <c r="AU2996" s="11"/>
      <c r="AV2996" s="11"/>
      <c r="AW2996" s="11"/>
      <c r="AX2996" s="11"/>
      <c r="AY2996" s="11"/>
      <c r="AZ2996" s="11"/>
      <c r="BA2996" s="11"/>
      <c r="BB2996" s="11"/>
      <c r="BC2996" s="11"/>
      <c r="BD2996" s="11"/>
      <c r="BE2996" s="11"/>
      <c r="BF2996" s="11"/>
      <c r="BG2996" s="11"/>
      <c r="BH2996" s="11"/>
      <c r="BI2996" s="11"/>
      <c r="BJ2996" s="11"/>
      <c r="BK2996" s="11"/>
      <c r="BL2996" s="11"/>
      <c r="BM2996" s="11"/>
      <c r="BN2996" s="11"/>
      <c r="BO2996" s="11"/>
      <c r="BP2996" s="11"/>
      <c r="BQ2996" s="11"/>
      <c r="BR2996" s="16" t="str">
        <v>0- Port Costs</v>
      </c>
      <c r="BV2996" s="16" t="str">
        <v>0- Port Value</v>
      </c>
      <c r="BW2996" s="11"/>
      <c r="BX2996" s="16" t="str">
        <v>0</v>
      </c>
    </row>
    <row r="2997" spans="1:76" hidden="1" outlineLevel="1" x14ac:dyDescent="0.3">
      <c r="H2997" s="16" t="str">
        <v>0 - BM Costs</v>
      </c>
      <c r="L2997" s="16" t="str">
        <v>0 - BM Port</v>
      </c>
      <c r="N2997" s="16" t="str">
        <v>0 - Port Assets</v>
      </c>
      <c r="O2997" s="11"/>
      <c r="P2997" s="11"/>
      <c r="Q2997" s="11"/>
      <c r="R2997" s="11"/>
      <c r="S2997" s="11"/>
      <c r="T2997" s="11"/>
      <c r="U2997" s="11"/>
      <c r="V2997" s="11"/>
      <c r="W2997" s="11"/>
      <c r="X2997" s="11"/>
      <c r="Y2997" s="11"/>
      <c r="Z2997" s="11"/>
      <c r="AA2997" s="11"/>
      <c r="AB2997" s="11"/>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c r="BC2997" s="11"/>
      <c r="BD2997" s="11"/>
      <c r="BE2997" s="11"/>
      <c r="BF2997" s="11"/>
      <c r="BG2997" s="11"/>
      <c r="BH2997" s="11"/>
      <c r="BI2997" s="11"/>
      <c r="BJ2997" s="11"/>
      <c r="BK2997" s="11"/>
      <c r="BL2997" s="11"/>
      <c r="BM2997" s="11"/>
      <c r="BN2997" s="11"/>
      <c r="BO2997" s="11"/>
      <c r="BP2997" s="11"/>
      <c r="BQ2997" s="11"/>
      <c r="BR2997" s="16" t="str">
        <v>0- Port Costs</v>
      </c>
      <c r="BV2997" s="16" t="str">
        <v>0- Port Value</v>
      </c>
      <c r="BW2997" s="11"/>
      <c r="BX2997" s="16" t="str">
        <v>0</v>
      </c>
    </row>
    <row r="2998" spans="1:76" hidden="1" outlineLevel="1" x14ac:dyDescent="0.3">
      <c r="H2998" s="16" t="str">
        <v>0 - BM Costs</v>
      </c>
      <c r="L2998" s="16" t="str">
        <v>0 - BM Port</v>
      </c>
      <c r="N2998" s="16" t="str">
        <v>0 - Port Assets</v>
      </c>
      <c r="O2998" s="11"/>
      <c r="P2998" s="11"/>
      <c r="Q2998" s="11"/>
      <c r="R2998" s="11"/>
      <c r="S2998" s="11"/>
      <c r="T2998" s="11"/>
      <c r="U2998" s="11"/>
      <c r="V2998" s="11"/>
      <c r="W2998" s="11"/>
      <c r="X2998" s="11"/>
      <c r="Y2998" s="11"/>
      <c r="Z2998" s="11"/>
      <c r="AA2998" s="11"/>
      <c r="AB2998" s="11"/>
      <c r="AC2998" s="11"/>
      <c r="AD2998" s="11"/>
      <c r="AE2998" s="11"/>
      <c r="AF2998" s="11"/>
      <c r="AG2998" s="11"/>
      <c r="AH2998" s="11"/>
      <c r="AI2998" s="11"/>
      <c r="AJ2998" s="11"/>
      <c r="AK2998" s="11"/>
      <c r="AL2998" s="11"/>
      <c r="AM2998" s="11"/>
      <c r="AN2998" s="11"/>
      <c r="AO2998" s="11"/>
      <c r="AP2998" s="11"/>
      <c r="AQ2998" s="11"/>
      <c r="AR2998" s="11"/>
      <c r="AS2998" s="11"/>
      <c r="AT2998" s="11"/>
      <c r="AU2998" s="11"/>
      <c r="AV2998" s="11"/>
      <c r="AW2998" s="11"/>
      <c r="AX2998" s="11"/>
      <c r="AY2998" s="11"/>
      <c r="AZ2998" s="11"/>
      <c r="BA2998" s="11"/>
      <c r="BB2998" s="11"/>
      <c r="BC2998" s="11"/>
      <c r="BD2998" s="11"/>
      <c r="BE2998" s="11"/>
      <c r="BF2998" s="11"/>
      <c r="BG2998" s="11"/>
      <c r="BH2998" s="11"/>
      <c r="BI2998" s="11"/>
      <c r="BJ2998" s="11"/>
      <c r="BK2998" s="11"/>
      <c r="BL2998" s="11"/>
      <c r="BM2998" s="11"/>
      <c r="BN2998" s="11"/>
      <c r="BO2998" s="11"/>
      <c r="BP2998" s="11"/>
      <c r="BQ2998" s="11"/>
      <c r="BR2998" s="16" t="str">
        <v>0- Port Costs</v>
      </c>
      <c r="BV2998" s="16" t="str">
        <v>0- Port Value</v>
      </c>
      <c r="BW2998" s="11"/>
      <c r="BX2998" s="16" t="str">
        <v>0</v>
      </c>
    </row>
    <row r="2999" spans="1:76" collapsed="1" x14ac:dyDescent="0.3">
      <c r="H2999" s="16" t="str">
        <v>0 - BM Costs</v>
      </c>
      <c r="L2999" s="16" t="str">
        <v>0 - BM Port</v>
      </c>
      <c r="N2999" s="16" t="str">
        <v>0 - Port Assets</v>
      </c>
      <c r="O2999" s="11"/>
      <c r="P2999" s="11"/>
      <c r="Q2999" s="11"/>
      <c r="R2999" s="11"/>
      <c r="S2999" s="11"/>
      <c r="T2999" s="11"/>
      <c r="U2999" s="11"/>
      <c r="V2999" s="11"/>
      <c r="W2999" s="11"/>
      <c r="X2999" s="11"/>
      <c r="Y2999" s="11"/>
      <c r="Z2999" s="11"/>
      <c r="AA2999" s="11"/>
      <c r="AB2999" s="11"/>
      <c r="AC2999" s="11"/>
      <c r="AD2999" s="11"/>
      <c r="AE2999" s="11"/>
      <c r="AF2999" s="11"/>
      <c r="AG2999" s="11"/>
      <c r="AH2999" s="11"/>
      <c r="AI2999" s="11"/>
      <c r="AJ2999" s="11"/>
      <c r="AK2999" s="11"/>
      <c r="AL2999" s="11"/>
      <c r="AM2999" s="11"/>
      <c r="AN2999" s="11"/>
      <c r="AO2999" s="11"/>
      <c r="AP2999" s="11"/>
      <c r="AQ2999" s="11"/>
      <c r="AR2999" s="11"/>
      <c r="AS2999" s="11"/>
      <c r="AT2999" s="11"/>
      <c r="AU2999" s="11"/>
      <c r="AV2999" s="11"/>
      <c r="AW2999" s="11"/>
      <c r="AX2999" s="11"/>
      <c r="AY2999" s="11"/>
      <c r="AZ2999" s="11"/>
      <c r="BA2999" s="11"/>
      <c r="BB2999" s="11"/>
      <c r="BC2999" s="11"/>
      <c r="BD2999" s="11"/>
      <c r="BE2999" s="11"/>
      <c r="BF2999" s="11"/>
      <c r="BG2999" s="11"/>
      <c r="BH2999" s="11"/>
      <c r="BI2999" s="11"/>
      <c r="BJ2999" s="11"/>
      <c r="BK2999" s="11"/>
      <c r="BL2999" s="11"/>
      <c r="BM2999" s="11"/>
      <c r="BN2999" s="11"/>
      <c r="BO2999" s="11"/>
      <c r="BP2999" s="11"/>
      <c r="BQ2999" s="11"/>
      <c r="BR2999" s="16" t="str">
        <v>0- Port Costs</v>
      </c>
      <c r="BV2999" s="16" t="str">
        <v>0- Port Value</v>
      </c>
      <c r="BW2999" s="11"/>
      <c r="BX2999" s="16" t="str">
        <v>0</v>
      </c>
    </row>
    <row r="3000" spans="1:76" s="16" customFormat="1" x14ac:dyDescent="0.3">
      <c r="A3000" s="16" t="s">
        <v>25</v>
      </c>
      <c r="H3000" s="16" t="str">
        <v>0 - BM Costs</v>
      </c>
      <c r="L3000" s="16" t="str">
        <v>0 - BM Port</v>
      </c>
      <c r="N3000" s="16" t="str">
        <v>0 - Port Assets</v>
      </c>
      <c r="BR3000" s="16" t="str">
        <v>0- Port Costs</v>
      </c>
      <c r="BV3000" s="16" t="str">
        <v>0- Port Value</v>
      </c>
      <c r="BX3000" s="16" t="str">
        <v>0</v>
      </c>
    </row>
    <row r="3001" spans="1:76" x14ac:dyDescent="0.3">
      <c r="C3001" s="15" cm="1">
        <f t="array" aca="1" ref="C3001" ca="1">_xlfn.LET(
_xlpm.MktDynamicArray,_xlfn.ANCHORARRAY($M$2001),
_xlpm.SecurityDynamicArray,_xlfn.ANCHORARRAY( C$2001),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0.86895826560238065</v>
      </c>
      <c r="D3001" s="15" cm="1">
        <f t="array" aca="1" ref="D3001" ca="1">_xlfn.LET(
_xlpm.MktDynamicArray,_xlfn.ANCHORARRAY($M$2001),
_xlpm.SecurityDynamicArray,_xlfn.ANCHORARRAY( D$2001),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0.9938065594151908</v>
      </c>
      <c r="E3001" s="15" cm="1">
        <f t="array" aca="1" ref="E3001" ca="1">_xlfn.LET(
_xlpm.MktDynamicArray,_xlfn.ANCHORARRAY($M$2001),
_xlpm.SecurityDynamicArray,_xlfn.ANCHORARRAY( E$2001),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0.99412638669040754</v>
      </c>
      <c r="F3001" s="15" cm="1">
        <f t="array" aca="1" ref="F3001" ca="1">_xlfn.LET(
_xlpm.MktDynamicArray,_xlfn.ANCHORARRAY($M$2001),
_xlpm.SecurityDynamicArray,_xlfn.ANCHORARRAY( F$2001),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0.99535185484164279</v>
      </c>
      <c r="G3001" s="15" cm="1">
        <f t="array" aca="1" ref="G3001" ca="1">_xlfn.LET(
_xlpm.MktDynamicArray,_xlfn.ANCHORARRAY($M$2001),
_xlpm.SecurityDynamicArray,_xlfn.ANCHORARRAY( G$2001),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0.99104548277185478</v>
      </c>
      <c r="H3001" s="16" t="str">
        <v>0 - BM Costs</v>
      </c>
      <c r="L3001" s="16" t="str">
        <v>0 - BM Port</v>
      </c>
      <c r="M3001" s="15" cm="1">
        <f t="array" aca="1" ref="M3001" ca="1">_xlfn.LET(
_xlpm.MktDynamicArray,_xlfn.ANCHORARRAY($M$2001),
_xlpm.SecurityDynamicArray,_xlfn.ANCHORARRAY( M$2001),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1</v>
      </c>
      <c r="N3001" s="16" t="str">
        <v>0 - Port Assets</v>
      </c>
      <c r="O3001" s="15" cm="1">
        <f t="array" aca="1" ref="O3001" ca="1">_xlfn.LET(
_xlpm.MktDynamicArray,_xlfn.ANCHORARRAY($M$2001),
_xlpm.SecurityDynamicArray,_xlfn.ANCHORARRAY( O$2001),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0.61245918380157038</v>
      </c>
      <c r="P3001" s="15" cm="1">
        <f t="array" aca="1" ref="P3001" ca="1">_xlfn.LET(
_xlpm.MktDynamicArray,_xlfn.ANCHORARRAY($M$2001),
_xlpm.SecurityDynamicArray,_xlfn.ANCHORARRAY( P$2001),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0.48989877166189494</v>
      </c>
      <c r="Q3001" s="15" cm="1">
        <f t="array" aca="1" ref="Q3001" ca="1">_xlfn.LET(
_xlpm.MktDynamicArray,_xlfn.ANCHORARRAY($M$2001),
_xlpm.SecurityDynamicArray,_xlfn.ANCHORARRAY( Q$2001),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0.3165017670734756</v>
      </c>
      <c r="R3001" s="15" t="e" cm="1">
        <f t="array" aca="1" ref="R3001" ca="1">_xlfn.LET(
_xlpm.MktDynamicArray,_xlfn.ANCHORARRAY($M$2001),
_xlpm.SecurityDynamicArray,_xlfn.ANCHORARRAY( R$2001),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#DIV/0!</v>
      </c>
      <c r="S3001" s="15" t="e" cm="1">
        <f t="array" aca="1" ref="S3001" ca="1">_xlfn.LET(
_xlpm.MktDynamicArray,_xlfn.ANCHORARRAY($M$2001),
_xlpm.SecurityDynamicArray,_xlfn.ANCHORARRAY( S$2001),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#DIV/0!</v>
      </c>
      <c r="T3001" s="15" cm="1">
        <f t="array" aca="1" ref="T3001" ca="1">_xlfn.LET(
_xlpm.MktDynamicArray,_xlfn.ANCHORARRAY($M$2001),
_xlpm.SecurityDynamicArray,_xlfn.ANCHORARRAY( T$2001),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-0.41443445779888149</v>
      </c>
      <c r="U3001" s="15" cm="1">
        <f t="array" aca="1" ref="U3001" ca="1">_xlfn.LET(
_xlpm.MktDynamicArray,_xlfn.ANCHORARRAY($M$2001),
_xlpm.SecurityDynamicArray,_xlfn.ANCHORARRAY( U$2001),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0.17371199760693268</v>
      </c>
      <c r="V3001" s="15" cm="1">
        <f t="array" aca="1" ref="V3001" ca="1">_xlfn.LET(
_xlpm.MktDynamicArray,_xlfn.ANCHORARRAY($M$2001),
_xlpm.SecurityDynamicArray,_xlfn.ANCHORARRAY( V$2001),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0.19858282770938213</v>
      </c>
      <c r="W3001" s="15" cm="1">
        <f t="array" aca="1" ref="W3001" ca="1">_xlfn.LET(
_xlpm.MktDynamicArray,_xlfn.ANCHORARRAY($M$2001),
_xlpm.SecurityDynamicArray,_xlfn.ANCHORARRAY( W$2001),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-0.30708813401393648</v>
      </c>
      <c r="X3001" s="15" cm="1">
        <f t="array" aca="1" ref="X3001" ca="1">_xlfn.LET(
_xlpm.MktDynamicArray,_xlfn.ANCHORARRAY($M$2001),
_xlpm.SecurityDynamicArray,_xlfn.ANCHORARRAY( X$2001),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0.36992373358224723</v>
      </c>
      <c r="Y3001" s="15" cm="1">
        <f t="array" aca="1" ref="Y3001" ca="1">_xlfn.LET(
_xlpm.MktDynamicArray,_xlfn.ANCHORARRAY($M$2001),
_xlpm.SecurityDynamicArray,_xlfn.ANCHORARRAY( Y$2001),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0.22788447369455339</v>
      </c>
      <c r="Z3001" s="15" cm="1">
        <f t="array" aca="1" ref="Z3001" ca="1">_xlfn.LET(
_xlpm.MktDynamicArray,_xlfn.ANCHORARRAY($M$2001),
_xlpm.SecurityDynamicArray,_xlfn.ANCHORARRAY( Z$2001),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-0.16660452803579767</v>
      </c>
      <c r="AA3001" s="15" cm="1">
        <f t="array" aca="1" ref="AA3001" ca="1">_xlfn.LET(
_xlpm.MktDynamicArray,_xlfn.ANCHORARRAY($M$2001),
_xlpm.SecurityDynamicArray,_xlfn.ANCHORARRAY( AA$2001),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0.29343010519938534</v>
      </c>
      <c r="AB3001" s="15" cm="1">
        <f t="array" aca="1" ref="AB3001" ca="1">_xlfn.LET(
_xlpm.MktDynamicArray,_xlfn.ANCHORARRAY($M$2001),
_xlpm.SecurityDynamicArray,_xlfn.ANCHORARRAY( AB$2001),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0.38654372142625698</v>
      </c>
      <c r="AC3001" s="15" cm="1">
        <f t="array" aca="1" ref="AC3001" ca="1">_xlfn.LET(
_xlpm.MktDynamicArray,_xlfn.ANCHORARRAY($M$2001),
_xlpm.SecurityDynamicArray,_xlfn.ANCHORARRAY( AC$2001),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0.40687423532840467</v>
      </c>
      <c r="AD3001" s="15" cm="1">
        <f t="array" aca="1" ref="AD3001" ca="1">_xlfn.LET(
_xlpm.MktDynamicArray,_xlfn.ANCHORARRAY($M$2001),
_xlpm.SecurityDynamicArray,_xlfn.ANCHORARRAY( AD$2001),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0.48445213108898771</v>
      </c>
      <c r="AE3001" s="15" cm="1">
        <f t="array" aca="1" ref="AE3001" ca="1">_xlfn.LET(
_xlpm.MktDynamicArray,_xlfn.ANCHORARRAY($M$2001),
_xlpm.SecurityDynamicArray,_xlfn.ANCHORARRAY( AE$2001),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0.18092202014501962</v>
      </c>
      <c r="AF3001" s="15" cm="1">
        <f t="array" aca="1" ref="AF3001" ca="1">_xlfn.LET(
_xlpm.MktDynamicArray,_xlfn.ANCHORARRAY($M$2001),
_xlpm.SecurityDynamicArray,_xlfn.ANCHORARRAY( AF$2001),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-0.28918154895919251</v>
      </c>
      <c r="AG3001" s="15" cm="1">
        <f t="array" aca="1" ref="AG3001" ca="1">_xlfn.LET(
_xlpm.MktDynamicArray,_xlfn.ANCHORARRAY($M$2001),
_xlpm.SecurityDynamicArray,_xlfn.ANCHORARRAY( AG$2001),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0.26825645138182003</v>
      </c>
      <c r="AH3001" s="15" cm="1">
        <f t="array" aca="1" ref="AH3001" ca="1">_xlfn.LET(
_xlpm.MktDynamicArray,_xlfn.ANCHORARRAY($M$2001),
_xlpm.SecurityDynamicArray,_xlfn.ANCHORARRAY( AH$2001),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-3.9594780615591144E-2</v>
      </c>
      <c r="AI3001" s="15" cm="1">
        <f t="array" aca="1" ref="AI3001" ca="1">_xlfn.LET(
_xlpm.MktDynamicArray,_xlfn.ANCHORARRAY($M$2001),
_xlpm.SecurityDynamicArray,_xlfn.ANCHORARRAY( AI$2001),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-0.1831692163976627</v>
      </c>
      <c r="AJ3001" s="15" cm="1">
        <f t="array" aca="1" ref="AJ3001" ca="1">_xlfn.LET(
_xlpm.MktDynamicArray,_xlfn.ANCHORARRAY($M$2001),
_xlpm.SecurityDynamicArray,_xlfn.ANCHORARRAY( AJ$2001),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0.44916397720975632</v>
      </c>
      <c r="AK3001" s="15" t="e" cm="1">
        <f t="array" aca="1" ref="AK3001" ca="1">_xlfn.LET(
_xlpm.MktDynamicArray,_xlfn.ANCHORARRAY($M$2001),
_xlpm.SecurityDynamicArray,_xlfn.ANCHORARRAY( AK$2001),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#VALUE!</v>
      </c>
      <c r="AL3001" s="15" cm="1">
        <f t="array" aca="1" ref="AL3001" ca="1">_xlfn.LET(
_xlpm.MktDynamicArray,_xlfn.ANCHORARRAY($M$2001),
_xlpm.SecurityDynamicArray,_xlfn.ANCHORARRAY( AL$2001),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0.40029535274334899</v>
      </c>
      <c r="AM3001" s="15" cm="1">
        <f t="array" aca="1" ref="AM3001" ca="1">_xlfn.LET(
_xlpm.MktDynamicArray,_xlfn.ANCHORARRAY($M$2001),
_xlpm.SecurityDynamicArray,_xlfn.ANCHORARRAY( AM$2001),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0.33910262065469404</v>
      </c>
      <c r="AN3001" s="15" cm="1">
        <f t="array" aca="1" ref="AN3001" ca="1">_xlfn.LET(
_xlpm.MktDynamicArray,_xlfn.ANCHORARRAY($M$2001),
_xlpm.SecurityDynamicArray,_xlfn.ANCHORARRAY( AN$2001),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-5.042975551882585E-2</v>
      </c>
      <c r="AO3001" s="15" cm="1">
        <f t="array" aca="1" ref="AO3001" ca="1">_xlfn.LET(
_xlpm.MktDynamicArray,_xlfn.ANCHORARRAY($M$2001),
_xlpm.SecurityDynamicArray,_xlfn.ANCHORARRAY( AO$2001),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0.50767746130262725</v>
      </c>
      <c r="AP3001" s="15" cm="1">
        <f t="array" aca="1" ref="AP3001" ca="1">_xlfn.LET(
_xlpm.MktDynamicArray,_xlfn.ANCHORARRAY($M$2001),
_xlpm.SecurityDynamicArray,_xlfn.ANCHORARRAY( AP$2001),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0.1659190693189713</v>
      </c>
      <c r="AQ3001" s="15" cm="1">
        <f t="array" aca="1" ref="AQ3001" ca="1">_xlfn.LET(
_xlpm.MktDynamicArray,_xlfn.ANCHORARRAY($M$2001),
_xlpm.SecurityDynamicArray,_xlfn.ANCHORARRAY( AQ$2001),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0.16525537965929568</v>
      </c>
      <c r="AR3001" s="15" cm="1">
        <f t="array" aca="1" ref="AR3001" ca="1">_xlfn.LET(
_xlpm.MktDynamicArray,_xlfn.ANCHORARRAY($M$2001),
_xlpm.SecurityDynamicArray,_xlfn.ANCHORARRAY( AR$2001),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0.16365853690971904</v>
      </c>
      <c r="AS3001" s="15" t="e" cm="1">
        <f t="array" aca="1" ref="AS3001" ca="1">_xlfn.LET(
_xlpm.MktDynamicArray,_xlfn.ANCHORARRAY($M$2001),
_xlpm.SecurityDynamicArray,_xlfn.ANCHORARRAY( AS$2001),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#VALUE!</v>
      </c>
      <c r="AT3001" s="15" cm="1">
        <f t="array" aca="1" ref="AT3001" ca="1">_xlfn.LET(
_xlpm.MktDynamicArray,_xlfn.ANCHORARRAY($M$2001),
_xlpm.SecurityDynamicArray,_xlfn.ANCHORARRAY( AT$2001),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0.34631585989669067</v>
      </c>
      <c r="AU3001" s="15" cm="1">
        <f t="array" aca="1" ref="AU3001" ca="1">_xlfn.LET(
_xlpm.MktDynamicArray,_xlfn.ANCHORARRAY($M$2001),
_xlpm.SecurityDynamicArray,_xlfn.ANCHORARRAY( AU$2001),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0.48578656383351843</v>
      </c>
      <c r="AV3001" s="15" cm="1">
        <f t="array" aca="1" ref="AV3001" ca="1">_xlfn.LET(
_xlpm.MktDynamicArray,_xlfn.ANCHORARRAY($M$2001),
_xlpm.SecurityDynamicArray,_xlfn.ANCHORARRAY( AV$2001),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0.40144018895035333</v>
      </c>
      <c r="AW3001" s="15" t="e" cm="1">
        <f t="array" aca="1" ref="AW3001" ca="1">_xlfn.LET(
_xlpm.MktDynamicArray,_xlfn.ANCHORARRAY($M$2001),
_xlpm.SecurityDynamicArray,_xlfn.ANCHORARRAY( AW$2001),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#VALUE!</v>
      </c>
      <c r="AX3001" s="15" cm="1">
        <f t="array" aca="1" ref="AX3001" ca="1">_xlfn.LET(
_xlpm.MktDynamicArray,_xlfn.ANCHORARRAY($M$2001),
_xlpm.SecurityDynamicArray,_xlfn.ANCHORARRAY( AX$2001),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0.23335596172996861</v>
      </c>
      <c r="AY3001" s="15" cm="1">
        <f t="array" aca="1" ref="AY3001" ca="1">_xlfn.LET(
_xlpm.MktDynamicArray,_xlfn.ANCHORARRAY($M$2001),
_xlpm.SecurityDynamicArray,_xlfn.ANCHORARRAY( AY$2001),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-0.1203702714508252</v>
      </c>
      <c r="AZ3001" s="15" cm="1">
        <f t="array" aca="1" ref="AZ3001" ca="1">_xlfn.LET(
_xlpm.MktDynamicArray,_xlfn.ANCHORARRAY($M$2001),
_xlpm.SecurityDynamicArray,_xlfn.ANCHORARRAY( AZ$2001),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-0.19730559276152795</v>
      </c>
      <c r="BA3001" s="15" cm="1">
        <f t="array" aca="1" ref="BA3001" ca="1">_xlfn.LET(
_xlpm.MktDynamicArray,_xlfn.ANCHORARRAY($M$2001),
_xlpm.SecurityDynamicArray,_xlfn.ANCHORARRAY( BA$2001),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0.49350911115099949</v>
      </c>
      <c r="BB3001" s="15" cm="1">
        <f t="array" aca="1" ref="BB3001" ca="1">_xlfn.LET(
_xlpm.MktDynamicArray,_xlfn.ANCHORARRAY($M$2001),
_xlpm.SecurityDynamicArray,_xlfn.ANCHORARRAY( BB$2001),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0.35102173484924426</v>
      </c>
      <c r="BC3001" s="15" cm="1">
        <f t="array" aca="1" ref="BC3001" ca="1">_xlfn.LET(
_xlpm.MktDynamicArray,_xlfn.ANCHORARRAY($M$2001),
_xlpm.SecurityDynamicArray,_xlfn.ANCHORARRAY( BC$2001),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0.33942650375845079</v>
      </c>
      <c r="BD3001" s="15" cm="1">
        <f t="array" aca="1" ref="BD3001" ca="1">_xlfn.LET(
_xlpm.MktDynamicArray,_xlfn.ANCHORARRAY($M$2001),
_xlpm.SecurityDynamicArray,_xlfn.ANCHORARRAY( BD$2001),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0.41760126031874606</v>
      </c>
      <c r="BE3001" s="15" cm="1">
        <f t="array" aca="1" ref="BE3001" ca="1">_xlfn.LET(
_xlpm.MktDynamicArray,_xlfn.ANCHORARRAY($M$2001),
_xlpm.SecurityDynamicArray,_xlfn.ANCHORARRAY( BE$2001),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0.14548739861636462</v>
      </c>
      <c r="BF3001" s="15" cm="1">
        <f t="array" aca="1" ref="BF3001" ca="1">_xlfn.LET(
_xlpm.MktDynamicArray,_xlfn.ANCHORARRAY($M$2001),
_xlpm.SecurityDynamicArray,_xlfn.ANCHORARRAY( BF$2001),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0.49183461736720907</v>
      </c>
      <c r="BG3001" s="15" t="e" cm="1">
        <f t="array" aca="1" ref="BG3001" ca="1">_xlfn.LET(
_xlpm.MktDynamicArray,_xlfn.ANCHORARRAY($M$2001),
_xlpm.SecurityDynamicArray,_xlfn.ANCHORARRAY( BG$2001),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#VALUE!</v>
      </c>
      <c r="BH3001" s="15" cm="1">
        <f t="array" aca="1" ref="BH3001" ca="1">_xlfn.LET(
_xlpm.MktDynamicArray,_xlfn.ANCHORARRAY($M$2001),
_xlpm.SecurityDynamicArray,_xlfn.ANCHORARRAY( BH$2001),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-4.7271896556225892E-2</v>
      </c>
      <c r="BI3001" s="15" cm="1">
        <f t="array" aca="1" ref="BI3001" ca="1">_xlfn.LET(
_xlpm.MktDynamicArray,_xlfn.ANCHORARRAY($M$2001),
_xlpm.SecurityDynamicArray,_xlfn.ANCHORARRAY( BI$2001),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1.0629156681497664E-3</v>
      </c>
      <c r="BJ3001" s="15" cm="1">
        <f t="array" aca="1" ref="BJ3001" ca="1">_xlfn.LET(
_xlpm.MktDynamicArray,_xlfn.ANCHORARRAY($M$2001),
_xlpm.SecurityDynamicArray,_xlfn.ANCHORARRAY( BJ$2001),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6.8578098574220023E-2</v>
      </c>
      <c r="BK3001" s="15" cm="1">
        <f t="array" aca="1" ref="BK3001" ca="1">_xlfn.LET(
_xlpm.MktDynamicArray,_xlfn.ANCHORARRAY($M$2001),
_xlpm.SecurityDynamicArray,_xlfn.ANCHORARRAY( BK$2001),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8.462236013353451E-2</v>
      </c>
      <c r="BL3001" s="15" cm="1">
        <f t="array" aca="1" ref="BL3001" ca="1">_xlfn.LET(
_xlpm.MktDynamicArray,_xlfn.ANCHORARRAY($M$2001),
_xlpm.SecurityDynamicArray,_xlfn.ANCHORARRAY( BL$2001),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6.0680003176251426E-2</v>
      </c>
      <c r="BM3001" s="15" cm="1">
        <f t="array" aca="1" ref="BM3001" ca="1">_xlfn.LET(
_xlpm.MktDynamicArray,_xlfn.ANCHORARRAY($M$2001),
_xlpm.SecurityDynamicArray,_xlfn.ANCHORARRAY( BM$2001),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0.14532628327390748</v>
      </c>
      <c r="BN3001" s="15" cm="1">
        <f t="array" aca="1" ref="BN3001" ca="1">_xlfn.LET(
_xlpm.MktDynamicArray,_xlfn.ANCHORARRAY($M$2001),
_xlpm.SecurityDynamicArray,_xlfn.ANCHORARRAY( BN$2001),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1.9992534487447935E-2</v>
      </c>
      <c r="BO3001" s="15" cm="1">
        <f t="array" aca="1" ref="BO3001" ca="1">_xlfn.LET(
_xlpm.MktDynamicArray,_xlfn.ANCHORARRAY($M$2001),
_xlpm.SecurityDynamicArray,_xlfn.ANCHORARRAY( BO$2001),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2.389449561872925E-3</v>
      </c>
      <c r="BP3001" s="15" cm="1">
        <f t="array" aca="1" ref="BP3001" ca="1">_xlfn.LET(
_xlpm.MktDynamicArray,_xlfn.ANCHORARRAY($M$2001),
_xlpm.SecurityDynamicArray,_xlfn.ANCHORARRAY( BP$2001),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3.8724987429636738E-2</v>
      </c>
      <c r="BQ3001" s="15" cm="1">
        <f t="array" aca="1" ref="BQ3001" ca="1">_xlfn.LET(
_xlpm.MktDynamicArray,_xlfn.ANCHORARRAY($M$2001),
_xlpm.SecurityDynamicArray,_xlfn.ANCHORARRAY( BQ$2001),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7.5627340074337732E-2</v>
      </c>
      <c r="BR3001" s="1" t="str">
        <v>0- Port Costs</v>
      </c>
      <c r="BV3001" s="16" t="str">
        <v>0- Port Value</v>
      </c>
      <c r="BW3001" s="15" t="e" cm="1">
        <f t="array" aca="1" ref="BW3001" ca="1">_xlfn.LET(
_xlpm.MktDynamicArray,_xlfn.ANCHORARRAY($M$1006),
_xlpm.SecurityDynamicArray,_xlfn.ANCHORARRAY( BW$1006),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#VALUE!</v>
      </c>
      <c r="BX3001" s="1" t="str">
        <v>0</v>
      </c>
    </row>
    <row r="3002" spans="1:76" x14ac:dyDescent="0.3"/>
    <row r="3003" spans="1:76" x14ac:dyDescent="0.3"/>
    <row r="3004" spans="1:76" x14ac:dyDescent="0.3">
      <c r="O3004" s="23" t="e" vm="742">
        <f ca="1">O1006/$D$3073</f>
        <v>#VALUE!</v>
      </c>
      <c r="P3004" s="23" t="e" vm="742">
        <f t="shared" ref="P3004:BO3004" ca="1" si="9">P1006/$D$3073</f>
        <v>#VALUE!</v>
      </c>
      <c r="Q3004" s="23" t="e" vm="742">
        <f t="shared" ca="1" si="9"/>
        <v>#VALUE!</v>
      </c>
      <c r="R3004" s="23" t="e" vm="742">
        <f t="shared" ca="1" si="9"/>
        <v>#VALUE!</v>
      </c>
      <c r="S3004" s="23" t="e" vm="742">
        <f t="shared" ca="1" si="9"/>
        <v>#VALUE!</v>
      </c>
      <c r="T3004" s="23" t="e" vm="742">
        <f t="shared" ca="1" si="9"/>
        <v>#VALUE!</v>
      </c>
      <c r="U3004" s="23" t="e" vm="742">
        <f t="shared" ca="1" si="9"/>
        <v>#VALUE!</v>
      </c>
      <c r="V3004" s="23" t="e" vm="742">
        <f t="shared" ca="1" si="9"/>
        <v>#VALUE!</v>
      </c>
      <c r="W3004" s="23" t="e" vm="742">
        <f t="shared" ca="1" si="9"/>
        <v>#VALUE!</v>
      </c>
      <c r="X3004" s="23" t="e" vm="742">
        <f t="shared" ca="1" si="9"/>
        <v>#VALUE!</v>
      </c>
      <c r="Y3004" s="23" t="e" vm="742">
        <f t="shared" ca="1" si="9"/>
        <v>#VALUE!</v>
      </c>
      <c r="Z3004" s="23" t="e" vm="742">
        <f t="shared" ca="1" si="9"/>
        <v>#VALUE!</v>
      </c>
      <c r="AA3004" s="23" t="e" vm="742">
        <f t="shared" ca="1" si="9"/>
        <v>#VALUE!</v>
      </c>
      <c r="AB3004" s="23" t="e" vm="742">
        <f t="shared" ca="1" si="9"/>
        <v>#VALUE!</v>
      </c>
      <c r="AC3004" s="23" t="e" vm="742">
        <f t="shared" ca="1" si="9"/>
        <v>#VALUE!</v>
      </c>
      <c r="AD3004" s="23" t="e" vm="742">
        <f t="shared" ca="1" si="9"/>
        <v>#VALUE!</v>
      </c>
      <c r="AE3004" s="23" t="e" vm="742">
        <f t="shared" ca="1" si="9"/>
        <v>#VALUE!</v>
      </c>
      <c r="AF3004" s="23" t="e" vm="742">
        <f t="shared" ca="1" si="9"/>
        <v>#VALUE!</v>
      </c>
      <c r="AG3004" s="23" t="e" vm="742">
        <f t="shared" ca="1" si="9"/>
        <v>#VALUE!</v>
      </c>
      <c r="AH3004" s="23" t="e" vm="742">
        <f t="shared" ca="1" si="9"/>
        <v>#VALUE!</v>
      </c>
      <c r="AI3004" s="23" t="e" vm="742">
        <f t="shared" ca="1" si="9"/>
        <v>#VALUE!</v>
      </c>
      <c r="AJ3004" s="23" t="e" vm="742">
        <f t="shared" ca="1" si="9"/>
        <v>#VALUE!</v>
      </c>
      <c r="AK3004" s="23" t="e" vm="742">
        <f t="shared" ca="1" si="9"/>
        <v>#VALUE!</v>
      </c>
      <c r="AL3004" s="23" t="e" vm="742">
        <f t="shared" ca="1" si="9"/>
        <v>#VALUE!</v>
      </c>
      <c r="AM3004" s="23" t="e" vm="742">
        <f t="shared" ca="1" si="9"/>
        <v>#VALUE!</v>
      </c>
      <c r="AN3004" s="23" t="e" vm="742">
        <f t="shared" ca="1" si="9"/>
        <v>#VALUE!</v>
      </c>
      <c r="AO3004" s="23" t="e" vm="742">
        <f t="shared" ca="1" si="9"/>
        <v>#VALUE!</v>
      </c>
      <c r="AP3004" s="23" t="e" vm="742">
        <f t="shared" ca="1" si="9"/>
        <v>#VALUE!</v>
      </c>
      <c r="AQ3004" s="23" t="e" vm="742">
        <f t="shared" ca="1" si="9"/>
        <v>#VALUE!</v>
      </c>
      <c r="AR3004" s="23" t="e" vm="742">
        <f t="shared" ca="1" si="9"/>
        <v>#VALUE!</v>
      </c>
      <c r="AS3004" s="23" t="e" vm="742">
        <f t="shared" ca="1" si="9"/>
        <v>#VALUE!</v>
      </c>
      <c r="AT3004" s="23" t="e" vm="742">
        <f t="shared" ca="1" si="9"/>
        <v>#VALUE!</v>
      </c>
      <c r="AU3004" s="23" t="e" vm="742">
        <f t="shared" ca="1" si="9"/>
        <v>#VALUE!</v>
      </c>
      <c r="AV3004" s="23" t="e" vm="742">
        <f t="shared" ca="1" si="9"/>
        <v>#VALUE!</v>
      </c>
      <c r="AW3004" s="23" t="e" vm="742">
        <f t="shared" ca="1" si="9"/>
        <v>#VALUE!</v>
      </c>
      <c r="AX3004" s="23" t="e" vm="742">
        <f t="shared" ca="1" si="9"/>
        <v>#VALUE!</v>
      </c>
      <c r="AY3004" s="23" t="e" vm="742">
        <f t="shared" ca="1" si="9"/>
        <v>#VALUE!</v>
      </c>
      <c r="AZ3004" s="23" t="e" vm="742">
        <f t="shared" ca="1" si="9"/>
        <v>#VALUE!</v>
      </c>
      <c r="BA3004" s="23" t="e" vm="742">
        <f t="shared" ca="1" si="9"/>
        <v>#VALUE!</v>
      </c>
      <c r="BB3004" s="23" t="e" vm="742">
        <f t="shared" ca="1" si="9"/>
        <v>#VALUE!</v>
      </c>
      <c r="BC3004" s="23" t="e" vm="742">
        <f t="shared" ca="1" si="9"/>
        <v>#VALUE!</v>
      </c>
      <c r="BD3004" s="23" t="e" vm="742">
        <f t="shared" ca="1" si="9"/>
        <v>#VALUE!</v>
      </c>
      <c r="BE3004" s="23" t="e" vm="742">
        <f t="shared" ca="1" si="9"/>
        <v>#VALUE!</v>
      </c>
      <c r="BF3004" s="23" t="e" vm="742">
        <f t="shared" ca="1" si="9"/>
        <v>#VALUE!</v>
      </c>
      <c r="BG3004" s="23" t="e" vm="742">
        <f t="shared" ca="1" si="9"/>
        <v>#VALUE!</v>
      </c>
      <c r="BH3004" s="23" t="e" vm="742">
        <f t="shared" ca="1" si="9"/>
        <v>#VALUE!</v>
      </c>
      <c r="BI3004" s="23" t="e" vm="742">
        <f t="shared" ca="1" si="9"/>
        <v>#VALUE!</v>
      </c>
      <c r="BJ3004" s="23" t="e" vm="742">
        <f t="shared" ca="1" si="9"/>
        <v>#VALUE!</v>
      </c>
      <c r="BK3004" s="23" t="e" vm="742">
        <f t="shared" ca="1" si="9"/>
        <v>#VALUE!</v>
      </c>
      <c r="BL3004" s="23" t="e" vm="742">
        <f t="shared" ca="1" si="9"/>
        <v>#VALUE!</v>
      </c>
      <c r="BM3004" s="23" t="e" vm="742">
        <f t="shared" ca="1" si="9"/>
        <v>#VALUE!</v>
      </c>
      <c r="BN3004" s="23" t="e" vm="742">
        <f t="shared" ca="1" si="9"/>
        <v>#VALUE!</v>
      </c>
      <c r="BO3004" s="23" t="e" vm="742">
        <f t="shared" ca="1" si="9"/>
        <v>#VALUE!</v>
      </c>
      <c r="BP3004" s="23"/>
      <c r="BQ3004" s="23"/>
    </row>
    <row r="3005" spans="1:76" s="16" customFormat="1" x14ac:dyDescent="0.3">
      <c r="A3005" s="16" t="s">
        <v>79</v>
      </c>
      <c r="K3005" s="21"/>
      <c r="L3005" s="21"/>
      <c r="M3005" s="21"/>
      <c r="P3005" s="24" t="e" vm="742">
        <f ca="1">SUM(O3004:Q3004)</f>
        <v>#VALUE!</v>
      </c>
    </row>
    <row r="3006" spans="1:76" x14ac:dyDescent="0.3">
      <c r="B3006" s="1" t="s">
        <v>70</v>
      </c>
      <c r="C3006" s="1" t="s">
        <v>71</v>
      </c>
      <c r="D3006" s="1" t="s">
        <v>72</v>
      </c>
      <c r="E3006" s="1" t="str">
        <f>"-1.0 Daily Correl"</f>
        <v>-1.0 Daily Correl</v>
      </c>
      <c r="I3006" s="1" t="s">
        <v>71</v>
      </c>
      <c r="J3006" s="1" t="s">
        <v>72</v>
      </c>
      <c r="K3006" s="20">
        <v>-1</v>
      </c>
      <c r="L3006" s="1" t="s">
        <v>75</v>
      </c>
      <c r="M3006" s="1" t="s">
        <v>76</v>
      </c>
      <c r="N3006" s="1" t="s">
        <v>77</v>
      </c>
      <c r="Q3006" s="25" t="e">
        <f ca="1">SUMIF(O3001:BO3001, "&gt;0.25", Q3004:BO3004)</f>
        <v>#VALUE!</v>
      </c>
      <c r="R3006" s="1">
        <f ca="1">COUNTIF(O3001:BO3001, "&gt;0.25")</f>
        <v>21</v>
      </c>
    </row>
    <row r="3007" spans="1:76" x14ac:dyDescent="0.3">
      <c r="A3007" s="1" cm="1">
        <f t="array" aca="1" ref="A3007" ca="1">_xlfn.ANCHORARRAY(A1006)</f>
        <v>1</v>
      </c>
      <c r="B3007" s="1" cm="1" vm="59">
        <f t="array" aca="1" ref="B3007:B3020" ca="1">_xlfn.ANCHORARRAY(B1006)</f>
        <v>44886</v>
      </c>
      <c r="C3007" s="8" cm="1">
        <f t="array" aca="1" ref="C3007:C3020" ca="1">_xlfn.ANCHORARRAY(M1006)</f>
        <v>917711.90999999992</v>
      </c>
      <c r="D3007" s="8" t="e" cm="1" vm="742">
        <f t="array" aca="1" ref="D3007:D3020" ca="1">_xlfn.ANCHORARRAY(BW1006)</f>
        <v>#VALUE!</v>
      </c>
      <c r="E3007" s="1" cm="1">
        <f t="array" aca="1" ref="E3007:E3020" ca="1">_xlfn.XLOOKUP(_xlfn.ANCHORARRAY(B3007),O3007:O3028,N3007:N3028,,-1)</f>
        <v>1081427.6659038356</v>
      </c>
      <c r="G3007" s="1" cm="1">
        <f t="array" ref="G3007:G3028">_xlfn.SEQUENCE(22)</f>
        <v>1</v>
      </c>
      <c r="H3007" s="1" cm="1">
        <f t="array" aca="1" ref="H3007:H3019" ca="1">_xlfn.SEQUENCE(ROWS(_xlfn.ANCHORARRAY(I3007)))</f>
        <v>1</v>
      </c>
      <c r="I3007" s="12" cm="1">
        <f t="array" aca="1" ref="I3007:I3019" ca="1">_xlfn.ANCHORARRAY(M2001)</f>
        <v>-1.1535726532653223E-3</v>
      </c>
      <c r="J3007" s="12" t="e" cm="1" vm="742">
        <f t="array" aca="1" ref="J3007:J3019" ca="1">_xlfn.ANCHORARRAY(BW2001)</f>
        <v>#VALUE!</v>
      </c>
      <c r="K3007" s="12" cm="1">
        <f t="array" aca="1" ref="K3007:K3019" ca="1">_xlfn.ANCHORARRAY(I3007)*K3006</f>
        <v>1.1535726532653223E-3</v>
      </c>
      <c r="L3007" s="12" cm="1">
        <f t="array" aca="1" ref="L3007:L3019" ca="1">1+_xlfn.ANCHORARRAY(K3007)</f>
        <v>1.0011535726532652</v>
      </c>
      <c r="M3007" s="12" cm="1">
        <f t="array" aca="1" ref="M3007:M3028" ca="1">IFERROR(_xlfn.ANCHORARRAY(G3007)-_xlfn.ANCHORARRAY(H3007)+_xlfn.ANCHORARRAY(L3007), 1)</f>
        <v>1.0011535726532652</v>
      </c>
      <c r="N3007" s="5">
        <f t="shared" ref="N3007:N3026" ca="1" si="10">N3008*M3007</f>
        <v>1081427.6659038356</v>
      </c>
      <c r="O3007" s="28" cm="1" vm="59">
        <f t="array" aca="1" ref="O3007:O3020" ca="1">_xlfn.ANCHORARRAY(B3007)</f>
        <v>44886</v>
      </c>
    </row>
    <row r="3008" spans="1:76" x14ac:dyDescent="0.3">
      <c r="B3008" s="1" vm="118">
        <f ca="1"/>
        <v>44883</v>
      </c>
      <c r="C3008" s="8">
        <f ca="1"/>
        <v>918771.7799999998</v>
      </c>
      <c r="D3008" s="8" t="e" vm="742">
        <f ca="1"/>
        <v>#VALUE!</v>
      </c>
      <c r="E3008" s="1">
        <f ca="1"/>
        <v>1080181.5979518779</v>
      </c>
      <c r="G3008" s="1">
        <v>2</v>
      </c>
      <c r="H3008" s="1">
        <f ca="1"/>
        <v>2</v>
      </c>
      <c r="I3008" s="12">
        <f ca="1"/>
        <v>-1.8332393608105124E-2</v>
      </c>
      <c r="J3008" s="12" t="e" vm="742">
        <f ca="1"/>
        <v>#VALUE!</v>
      </c>
      <c r="K3008" s="12">
        <f ca="1"/>
        <v>1.8332393608105124E-2</v>
      </c>
      <c r="L3008" s="12">
        <f ca="1"/>
        <v>1.0183323936081052</v>
      </c>
      <c r="M3008" s="12">
        <f ca="1"/>
        <v>1.0183323936081052</v>
      </c>
      <c r="N3008" s="5">
        <f t="shared" ca="1" si="10"/>
        <v>1080181.5979518779</v>
      </c>
      <c r="O3008" s="28" vm="118">
        <f ca="1"/>
        <v>44883</v>
      </c>
      <c r="Q3008" s="25" t="e">
        <f ca="1">Q3006+P3005</f>
        <v>#VALUE!</v>
      </c>
    </row>
    <row r="3009" spans="2:15" x14ac:dyDescent="0.3">
      <c r="B3009" s="1" vm="175">
        <f ca="1"/>
        <v>44882</v>
      </c>
      <c r="C3009" s="8">
        <f ca="1"/>
        <v>935929.6100000001</v>
      </c>
      <c r="D3009" s="8" t="e" vm="742">
        <f ca="1"/>
        <v>#VALUE!</v>
      </c>
      <c r="E3009" s="1">
        <f ca="1"/>
        <v>1060735.7722605991</v>
      </c>
      <c r="G3009" s="1">
        <v>3</v>
      </c>
      <c r="H3009" s="1">
        <f ca="1"/>
        <v>3</v>
      </c>
      <c r="I3009" s="12">
        <f ca="1"/>
        <v>-2.7226506379509297E-2</v>
      </c>
      <c r="J3009" s="12" t="e" vm="742">
        <f ca="1"/>
        <v>#VALUE!</v>
      </c>
      <c r="K3009" s="12">
        <f ca="1"/>
        <v>2.7226506379509297E-2</v>
      </c>
      <c r="L3009" s="12">
        <f ca="1"/>
        <v>1.0272265063795092</v>
      </c>
      <c r="M3009" s="12">
        <f ca="1"/>
        <v>1.0272265063795092</v>
      </c>
      <c r="N3009" s="5">
        <f t="shared" ca="1" si="10"/>
        <v>1060735.7722605991</v>
      </c>
      <c r="O3009" s="28" vm="175">
        <f ca="1"/>
        <v>44882</v>
      </c>
    </row>
    <row r="3010" spans="2:15" x14ac:dyDescent="0.3">
      <c r="B3010" s="1" vm="229">
        <f ca="1"/>
        <v>44881</v>
      </c>
      <c r="C3010" s="8">
        <f ca="1"/>
        <v>962124.90999999992</v>
      </c>
      <c r="D3010" s="8" t="e" vm="742">
        <f ca="1"/>
        <v>#VALUE!</v>
      </c>
      <c r="E3010" s="1">
        <f ca="1"/>
        <v>1032621.1071005112</v>
      </c>
      <c r="G3010" s="1">
        <v>4</v>
      </c>
      <c r="H3010" s="1">
        <f ca="1"/>
        <v>4</v>
      </c>
      <c r="I3010" s="12">
        <f ca="1"/>
        <v>-1.4142846500963646E-2</v>
      </c>
      <c r="J3010" s="12" t="e" vm="742">
        <f ca="1"/>
        <v>#VALUE!</v>
      </c>
      <c r="K3010" s="12">
        <f ca="1"/>
        <v>1.4142846500963646E-2</v>
      </c>
      <c r="L3010" s="12">
        <f ca="1"/>
        <v>1.0141428465009636</v>
      </c>
      <c r="M3010" s="12">
        <f ca="1"/>
        <v>1.0141428465009636</v>
      </c>
      <c r="N3010" s="5">
        <f t="shared" ca="1" si="10"/>
        <v>1032621.1071005112</v>
      </c>
      <c r="O3010" s="28" vm="229">
        <f ca="1"/>
        <v>44881</v>
      </c>
    </row>
    <row r="3011" spans="2:15" x14ac:dyDescent="0.3">
      <c r="B3011" s="1" vm="285">
        <f ca="1"/>
        <v>44880</v>
      </c>
      <c r="C3011" s="8">
        <f ca="1"/>
        <v>975927.29999999981</v>
      </c>
      <c r="D3011" s="8" t="e" vm="742">
        <f ca="1"/>
        <v>#VALUE!</v>
      </c>
      <c r="E3011" s="1">
        <f ca="1"/>
        <v>1018220.5698766224</v>
      </c>
      <c r="G3011" s="1">
        <v>5</v>
      </c>
      <c r="H3011" s="1">
        <f ca="1"/>
        <v>5</v>
      </c>
      <c r="I3011" s="12">
        <f ca="1"/>
        <v>1.4256130452865445E-2</v>
      </c>
      <c r="J3011" s="12" t="e" vm="742">
        <f ca="1"/>
        <v>#VALUE!</v>
      </c>
      <c r="K3011" s="12">
        <f ca="1"/>
        <v>-1.4256130452865445E-2</v>
      </c>
      <c r="L3011" s="12">
        <f ca="1"/>
        <v>0.98574386954713455</v>
      </c>
      <c r="M3011" s="12">
        <f ca="1"/>
        <v>0.98574386954713455</v>
      </c>
      <c r="N3011" s="5">
        <f t="shared" ca="1" si="10"/>
        <v>1018220.5698766224</v>
      </c>
      <c r="O3011" s="28" vm="285">
        <f ca="1"/>
        <v>44880</v>
      </c>
    </row>
    <row r="3012" spans="2:15" hidden="1" outlineLevel="1" x14ac:dyDescent="0.3">
      <c r="B3012" s="1" vm="333">
        <f ca="1"/>
        <v>44879</v>
      </c>
      <c r="C3012" s="8">
        <f ca="1"/>
        <v>962209.90999999992</v>
      </c>
      <c r="D3012" s="8" t="e" vm="742">
        <f ca="1"/>
        <v>#VALUE!</v>
      </c>
      <c r="E3012" s="1">
        <f ca="1"/>
        <v>1032946.3883396081</v>
      </c>
      <c r="G3012" s="1">
        <v>6</v>
      </c>
      <c r="H3012" s="1">
        <f ca="1"/>
        <v>6</v>
      </c>
      <c r="I3012" s="12">
        <f ca="1"/>
        <v>-3.7058784293731772E-2</v>
      </c>
      <c r="J3012" s="12" t="e" vm="742">
        <f ca="1"/>
        <v>#VALUE!</v>
      </c>
      <c r="K3012" s="12">
        <f ca="1"/>
        <v>3.7058784293731772E-2</v>
      </c>
      <c r="L3012" s="12">
        <f ca="1"/>
        <v>1.0370587842937318</v>
      </c>
      <c r="M3012" s="12">
        <f ca="1"/>
        <v>1.0370587842937318</v>
      </c>
      <c r="N3012" s="5">
        <f t="shared" ca="1" si="10"/>
        <v>1032946.3883396081</v>
      </c>
      <c r="O3012" s="28" vm="333">
        <f ca="1"/>
        <v>44879</v>
      </c>
    </row>
    <row r="3013" spans="2:15" hidden="1" outlineLevel="1" x14ac:dyDescent="0.3">
      <c r="B3013" s="1" vm="384">
        <f ca="1"/>
        <v>44876</v>
      </c>
      <c r="C3013" s="8">
        <f ca="1"/>
        <v>999240.54999999981</v>
      </c>
      <c r="D3013" s="8" t="e" vm="742">
        <f ca="1"/>
        <v>#VALUE!</v>
      </c>
      <c r="E3013" s="1">
        <f ca="1"/>
        <v>996034.55848751683</v>
      </c>
      <c r="G3013" s="1">
        <v>7</v>
      </c>
      <c r="H3013" s="1">
        <f ca="1"/>
        <v>7</v>
      </c>
      <c r="I3013" s="12">
        <f ca="1"/>
        <v>2.8553290217920413E-2</v>
      </c>
      <c r="J3013" s="12" t="e" vm="742">
        <f ca="1"/>
        <v>#VALUE!</v>
      </c>
      <c r="K3013" s="12">
        <f ca="1"/>
        <v>-2.8553290217920413E-2</v>
      </c>
      <c r="L3013" s="12">
        <f ca="1"/>
        <v>0.97144670978207959</v>
      </c>
      <c r="M3013" s="12">
        <f ca="1"/>
        <v>0.97144670978207959</v>
      </c>
      <c r="N3013" s="5">
        <f t="shared" ca="1" si="10"/>
        <v>996034.55848751683</v>
      </c>
      <c r="O3013" s="28" vm="384">
        <f ca="1"/>
        <v>44876</v>
      </c>
    </row>
    <row r="3014" spans="2:15" hidden="1" outlineLevel="1" x14ac:dyDescent="0.3">
      <c r="B3014" s="1" vm="429">
        <f ca="1"/>
        <v>44875</v>
      </c>
      <c r="C3014" s="8">
        <f ca="1"/>
        <v>971501</v>
      </c>
      <c r="D3014" s="8" t="e" vm="742">
        <f ca="1"/>
        <v>#VALUE!</v>
      </c>
      <c r="E3014" s="1">
        <f ca="1"/>
        <v>1025310.5481318197</v>
      </c>
      <c r="G3014" s="1">
        <v>8</v>
      </c>
      <c r="H3014" s="1">
        <f ca="1"/>
        <v>8</v>
      </c>
      <c r="I3014" s="12">
        <f ca="1"/>
        <v>8.0790578883640496E-3</v>
      </c>
      <c r="J3014" s="12" t="e" vm="742">
        <f ca="1"/>
        <v>#VALUE!</v>
      </c>
      <c r="K3014" s="12">
        <f ca="1"/>
        <v>-8.0790578883640496E-3</v>
      </c>
      <c r="L3014" s="12">
        <f ca="1"/>
        <v>0.99192094211163595</v>
      </c>
      <c r="M3014" s="12">
        <f ca="1"/>
        <v>0.99192094211163595</v>
      </c>
      <c r="N3014" s="5">
        <f t="shared" ca="1" si="10"/>
        <v>1025310.5481318197</v>
      </c>
      <c r="O3014" s="28" vm="429">
        <f ca="1"/>
        <v>44875</v>
      </c>
    </row>
    <row r="3015" spans="2:15" hidden="1" outlineLevel="1" x14ac:dyDescent="0.3">
      <c r="B3015" s="1" vm="474">
        <f ca="1"/>
        <v>44874</v>
      </c>
      <c r="C3015" s="8">
        <f ca="1"/>
        <v>963715.09</v>
      </c>
      <c r="D3015" s="8" t="e" vm="742">
        <f ca="1"/>
        <v>#VALUE!</v>
      </c>
      <c r="E3015" s="1">
        <f ca="1"/>
        <v>1033661.559709691</v>
      </c>
      <c r="G3015" s="1">
        <v>9</v>
      </c>
      <c r="H3015" s="1">
        <f ca="1"/>
        <v>9</v>
      </c>
      <c r="I3015" s="12">
        <f ca="1"/>
        <v>-3.5779716424623409E-2</v>
      </c>
      <c r="J3015" s="12" t="e" vm="742">
        <f ca="1"/>
        <v>#VALUE!</v>
      </c>
      <c r="K3015" s="12">
        <f ca="1"/>
        <v>3.5779716424623409E-2</v>
      </c>
      <c r="L3015" s="12">
        <f ca="1"/>
        <v>1.0357797164246234</v>
      </c>
      <c r="M3015" s="12">
        <f ca="1"/>
        <v>1.0357797164246234</v>
      </c>
      <c r="N3015" s="5">
        <f t="shared" ca="1" si="10"/>
        <v>1033661.559709691</v>
      </c>
      <c r="O3015" s="28" vm="474">
        <f ca="1"/>
        <v>44874</v>
      </c>
    </row>
    <row r="3016" spans="2:15" hidden="1" outlineLevel="1" x14ac:dyDescent="0.3">
      <c r="B3016" s="1" vm="520">
        <f ca="1"/>
        <v>44873</v>
      </c>
      <c r="C3016" s="8">
        <f ca="1"/>
        <v>999476.05999999982</v>
      </c>
      <c r="D3016" s="8" t="e" vm="742">
        <f ca="1"/>
        <v>#VALUE!</v>
      </c>
      <c r="E3016" s="1">
        <f ca="1"/>
        <v>997955.01236281777</v>
      </c>
      <c r="G3016" s="1">
        <v>10</v>
      </c>
      <c r="H3016" s="1">
        <f ca="1"/>
        <v>10</v>
      </c>
      <c r="I3016" s="12">
        <f ca="1"/>
        <v>-2.4222749420326317E-2</v>
      </c>
      <c r="J3016" s="12" t="e" vm="742">
        <f ca="1"/>
        <v>#VALUE!</v>
      </c>
      <c r="K3016" s="12">
        <f ca="1"/>
        <v>2.4222749420326317E-2</v>
      </c>
      <c r="L3016" s="12">
        <f ca="1"/>
        <v>1.0242227494203262</v>
      </c>
      <c r="M3016" s="12">
        <f ca="1"/>
        <v>1.0242227494203262</v>
      </c>
      <c r="N3016" s="5">
        <f t="shared" ca="1" si="10"/>
        <v>997955.01236281777</v>
      </c>
      <c r="O3016" s="28" vm="520">
        <f ca="1"/>
        <v>44873</v>
      </c>
    </row>
    <row r="3017" spans="2:15" hidden="1" outlineLevel="1" x14ac:dyDescent="0.3">
      <c r="B3017" s="1" vm="565">
        <f ca="1"/>
        <v>44872</v>
      </c>
      <c r="C3017" s="8">
        <f ca="1"/>
        <v>1024287.11</v>
      </c>
      <c r="D3017" s="8" t="e" vm="742">
        <f ca="1"/>
        <v>#VALUE!</v>
      </c>
      <c r="E3017" s="1">
        <f ca="1"/>
        <v>974353.49188213691</v>
      </c>
      <c r="G3017" s="1">
        <v>11</v>
      </c>
      <c r="H3017" s="1">
        <f ca="1"/>
        <v>11</v>
      </c>
      <c r="I3017" s="12">
        <f ca="1"/>
        <v>-8.6937193487079956E-3</v>
      </c>
      <c r="J3017" s="12" t="e" vm="742">
        <f ca="1"/>
        <v>#VALUE!</v>
      </c>
      <c r="K3017" s="12">
        <f ca="1"/>
        <v>8.6937193487079956E-3</v>
      </c>
      <c r="L3017" s="12">
        <f ca="1"/>
        <v>1.008693719348708</v>
      </c>
      <c r="M3017" s="12">
        <f ca="1"/>
        <v>1.008693719348708</v>
      </c>
      <c r="N3017" s="5">
        <f t="shared" ca="1" si="10"/>
        <v>974353.49188213691</v>
      </c>
      <c r="O3017" s="28" vm="565">
        <f ca="1"/>
        <v>44872</v>
      </c>
    </row>
    <row r="3018" spans="2:15" hidden="1" outlineLevel="1" x14ac:dyDescent="0.3">
      <c r="B3018" s="1" vm="613">
        <f ca="1"/>
        <v>44869</v>
      </c>
      <c r="C3018" s="8">
        <f ca="1"/>
        <v>1033270.0699999998</v>
      </c>
      <c r="D3018" s="8" t="e" vm="742">
        <f ca="1"/>
        <v>#VALUE!</v>
      </c>
      <c r="E3018" s="1">
        <f ca="1"/>
        <v>965955.74374276481</v>
      </c>
      <c r="G3018" s="1">
        <v>12</v>
      </c>
      <c r="H3018" s="1">
        <f ca="1"/>
        <v>12</v>
      </c>
      <c r="I3018" s="12">
        <f ca="1"/>
        <v>4.174104764573805E-2</v>
      </c>
      <c r="J3018" s="12" t="e" vm="742">
        <f ca="1"/>
        <v>#VALUE!</v>
      </c>
      <c r="K3018" s="12">
        <f ca="1"/>
        <v>-4.174104764573805E-2</v>
      </c>
      <c r="L3018" s="12">
        <f ca="1"/>
        <v>0.95825895235426195</v>
      </c>
      <c r="M3018" s="12">
        <f ca="1"/>
        <v>0.95825895235426195</v>
      </c>
      <c r="N3018" s="5">
        <f t="shared" ca="1" si="10"/>
        <v>965955.74374276481</v>
      </c>
      <c r="O3018" s="28" vm="613">
        <f ca="1"/>
        <v>44869</v>
      </c>
    </row>
    <row r="3019" spans="2:15" hidden="1" outlineLevel="1" x14ac:dyDescent="0.3">
      <c r="B3019" s="1" vm="655">
        <f ca="1"/>
        <v>44868</v>
      </c>
      <c r="C3019" s="8">
        <f ca="1"/>
        <v>991868.44209999987</v>
      </c>
      <c r="D3019" s="8" t="e" vm="742">
        <f ca="1"/>
        <v>#VALUE!</v>
      </c>
      <c r="E3019" s="1">
        <f ca="1"/>
        <v>1008032.0579000001</v>
      </c>
      <c r="G3019" s="1">
        <v>13</v>
      </c>
      <c r="H3019" s="1">
        <f ca="1"/>
        <v>13</v>
      </c>
      <c r="I3019" s="12">
        <f ca="1"/>
        <v>-8.0822099899471311E-3</v>
      </c>
      <c r="J3019" s="12" t="e" vm="742">
        <f ca="1"/>
        <v>#VALUE!</v>
      </c>
      <c r="K3019" s="12">
        <f ca="1"/>
        <v>8.0822099899471311E-3</v>
      </c>
      <c r="L3019" s="12">
        <f ca="1"/>
        <v>1.0080822099899471</v>
      </c>
      <c r="M3019" s="12">
        <f ca="1"/>
        <v>1.0080822099899471</v>
      </c>
      <c r="N3019" s="5">
        <f t="shared" ca="1" si="10"/>
        <v>1008032.0579000001</v>
      </c>
      <c r="O3019" s="28" vm="655">
        <f ca="1"/>
        <v>44868</v>
      </c>
    </row>
    <row r="3020" spans="2:15" hidden="1" outlineLevel="1" x14ac:dyDescent="0.3">
      <c r="B3020" s="1" vm="697">
        <f ca="1"/>
        <v>44867</v>
      </c>
      <c r="C3020" s="8">
        <f ca="1"/>
        <v>999950.25</v>
      </c>
      <c r="D3020" s="8" t="e" vm="742">
        <f ca="1"/>
        <v>#VALUE!</v>
      </c>
      <c r="E3020" s="1">
        <f ca="1"/>
        <v>999950.25</v>
      </c>
      <c r="G3020" s="1">
        <v>14</v>
      </c>
      <c r="I3020" s="12"/>
      <c r="J3020" s="12"/>
      <c r="K3020" s="12"/>
      <c r="L3020" s="12"/>
      <c r="M3020" s="12">
        <f ca="1"/>
        <v>1</v>
      </c>
      <c r="N3020" s="5">
        <f t="shared" ca="1" si="10"/>
        <v>999950.25</v>
      </c>
      <c r="O3020" s="28" vm="697">
        <f ca="1"/>
        <v>44867</v>
      </c>
    </row>
    <row r="3021" spans="2:15" hidden="1" outlineLevel="1" x14ac:dyDescent="0.3">
      <c r="C3021" s="8"/>
      <c r="D3021" s="8"/>
      <c r="G3021" s="1">
        <v>15</v>
      </c>
      <c r="I3021" s="12"/>
      <c r="J3021" s="12"/>
      <c r="K3021" s="12"/>
      <c r="L3021" s="12"/>
      <c r="M3021" s="12">
        <f ca="1"/>
        <v>1</v>
      </c>
      <c r="N3021" s="5">
        <f t="shared" ca="1" si="10"/>
        <v>999950.25</v>
      </c>
      <c r="O3021" s="28"/>
    </row>
    <row r="3022" spans="2:15" hidden="1" outlineLevel="1" x14ac:dyDescent="0.3">
      <c r="C3022" s="8"/>
      <c r="D3022" s="8"/>
      <c r="G3022" s="1">
        <v>16</v>
      </c>
      <c r="I3022" s="12"/>
      <c r="J3022" s="12"/>
      <c r="K3022" s="12"/>
      <c r="L3022" s="12"/>
      <c r="M3022" s="12">
        <f ca="1"/>
        <v>1</v>
      </c>
      <c r="N3022" s="5">
        <f t="shared" ca="1" si="10"/>
        <v>999950.25</v>
      </c>
      <c r="O3022" s="28"/>
    </row>
    <row r="3023" spans="2:15" hidden="1" outlineLevel="1" x14ac:dyDescent="0.3">
      <c r="C3023" s="8"/>
      <c r="D3023" s="8"/>
      <c r="G3023" s="1">
        <v>17</v>
      </c>
      <c r="I3023" s="12"/>
      <c r="J3023" s="12"/>
      <c r="K3023" s="12"/>
      <c r="L3023" s="12"/>
      <c r="M3023" s="12">
        <f ca="1"/>
        <v>1</v>
      </c>
      <c r="N3023" s="5">
        <f t="shared" ca="1" si="10"/>
        <v>999950.25</v>
      </c>
      <c r="O3023" s="28"/>
    </row>
    <row r="3024" spans="2:15" hidden="1" outlineLevel="1" x14ac:dyDescent="0.3">
      <c r="C3024" s="8"/>
      <c r="D3024" s="8"/>
      <c r="G3024" s="1">
        <v>18</v>
      </c>
      <c r="I3024" s="12"/>
      <c r="J3024" s="12"/>
      <c r="K3024" s="12"/>
      <c r="L3024" s="12"/>
      <c r="M3024" s="12">
        <f ca="1"/>
        <v>1</v>
      </c>
      <c r="N3024" s="5">
        <f t="shared" ca="1" si="10"/>
        <v>999950.25</v>
      </c>
      <c r="O3024" s="28"/>
    </row>
    <row r="3025" spans="3:15" hidden="1" outlineLevel="1" x14ac:dyDescent="0.3">
      <c r="C3025" s="8"/>
      <c r="D3025" s="8"/>
      <c r="G3025" s="1">
        <v>19</v>
      </c>
      <c r="I3025" s="12"/>
      <c r="J3025" s="12"/>
      <c r="K3025" s="12"/>
      <c r="L3025" s="12"/>
      <c r="M3025" s="12">
        <f ca="1"/>
        <v>1</v>
      </c>
      <c r="N3025" s="5">
        <f t="shared" ca="1" si="10"/>
        <v>999950.25</v>
      </c>
      <c r="O3025" s="28"/>
    </row>
    <row r="3026" spans="3:15" hidden="1" outlineLevel="1" x14ac:dyDescent="0.3">
      <c r="C3026" s="8"/>
      <c r="D3026" s="8"/>
      <c r="G3026" s="1">
        <v>20</v>
      </c>
      <c r="I3026" s="12"/>
      <c r="J3026" s="12"/>
      <c r="K3026" s="12"/>
      <c r="L3026" s="12"/>
      <c r="M3026" s="12">
        <f ca="1"/>
        <v>1</v>
      </c>
      <c r="N3026" s="5">
        <f t="shared" ca="1" si="10"/>
        <v>999950.25</v>
      </c>
      <c r="O3026" s="28"/>
    </row>
    <row r="3027" spans="3:15" hidden="1" outlineLevel="1" x14ac:dyDescent="0.3">
      <c r="C3027" s="8"/>
      <c r="D3027" s="8"/>
      <c r="G3027" s="1">
        <v>21</v>
      </c>
      <c r="I3027" s="12"/>
      <c r="J3027" s="12"/>
      <c r="K3027" s="12"/>
      <c r="L3027" s="12"/>
      <c r="M3027" s="12">
        <f ca="1"/>
        <v>1</v>
      </c>
      <c r="N3027" s="5">
        <f ca="1">N3028*M3027</f>
        <v>999950.25</v>
      </c>
      <c r="O3027" s="28"/>
    </row>
    <row r="3028" spans="3:15" hidden="1" outlineLevel="1" x14ac:dyDescent="0.3">
      <c r="C3028" s="8"/>
      <c r="D3028" s="8"/>
      <c r="G3028" s="1">
        <v>22</v>
      </c>
      <c r="I3028" s="12"/>
      <c r="J3028" s="12"/>
      <c r="K3028" s="12"/>
      <c r="L3028" s="12"/>
      <c r="M3028" s="12">
        <f ca="1"/>
        <v>1</v>
      </c>
      <c r="N3028" s="1" cm="1">
        <f t="array" aca="1" ref="N3028" ca="1">_xlfn.XLOOKUP(ROWS(_xlfn.ANCHORARRAY(C3007)), _xlfn.SEQUENCE(ROWS(_xlfn.ANCHORARRAY(C3007))),_xlfn.ANCHORARRAY( C3007))</f>
        <v>999950.25</v>
      </c>
      <c r="O3028" s="28"/>
    </row>
    <row r="3029" spans="3:15" hidden="1" outlineLevel="1" x14ac:dyDescent="0.3">
      <c r="C3029" s="8"/>
      <c r="D3029" s="8"/>
    </row>
    <row r="3030" spans="3:15" hidden="1" outlineLevel="1" x14ac:dyDescent="0.3">
      <c r="C3030" s="8"/>
      <c r="D3030" s="8"/>
    </row>
    <row r="3031" spans="3:15" hidden="1" outlineLevel="1" x14ac:dyDescent="0.3">
      <c r="C3031" s="8"/>
      <c r="D3031" s="8"/>
    </row>
    <row r="3032" spans="3:15" hidden="1" outlineLevel="1" x14ac:dyDescent="0.3">
      <c r="C3032" s="8"/>
      <c r="D3032" s="8"/>
    </row>
    <row r="3033" spans="3:15" hidden="1" outlineLevel="1" x14ac:dyDescent="0.3">
      <c r="C3033" s="8"/>
      <c r="D3033" s="8"/>
    </row>
    <row r="3034" spans="3:15" hidden="1" outlineLevel="1" x14ac:dyDescent="0.3">
      <c r="C3034" s="8"/>
      <c r="D3034" s="8"/>
    </row>
    <row r="3035" spans="3:15" hidden="1" outlineLevel="1" x14ac:dyDescent="0.3">
      <c r="C3035" s="8"/>
      <c r="D3035" s="8"/>
    </row>
    <row r="3036" spans="3:15" hidden="1" outlineLevel="1" x14ac:dyDescent="0.3">
      <c r="C3036" s="8"/>
      <c r="D3036" s="8"/>
    </row>
    <row r="3037" spans="3:15" hidden="1" outlineLevel="1" x14ac:dyDescent="0.3">
      <c r="C3037" s="8"/>
      <c r="D3037" s="8"/>
    </row>
    <row r="3038" spans="3:15" hidden="1" outlineLevel="1" x14ac:dyDescent="0.3">
      <c r="C3038" s="8"/>
      <c r="D3038" s="8"/>
    </row>
    <row r="3039" spans="3:15" hidden="1" outlineLevel="1" x14ac:dyDescent="0.3">
      <c r="C3039" s="8"/>
      <c r="D3039" s="8"/>
    </row>
    <row r="3040" spans="3:15" hidden="1" outlineLevel="1" x14ac:dyDescent="0.3">
      <c r="C3040" s="8"/>
      <c r="D3040" s="8"/>
    </row>
    <row r="3041" spans="1:10" hidden="1" outlineLevel="1" x14ac:dyDescent="0.3">
      <c r="C3041" s="8"/>
      <c r="D3041" s="8"/>
    </row>
    <row r="3042" spans="1:10" hidden="1" outlineLevel="1" x14ac:dyDescent="0.3">
      <c r="C3042" s="8"/>
      <c r="D3042" s="8"/>
    </row>
    <row r="3043" spans="1:10" hidden="1" outlineLevel="1" x14ac:dyDescent="0.3">
      <c r="C3043" s="8"/>
      <c r="D3043" s="8"/>
    </row>
    <row r="3044" spans="1:10" hidden="1" outlineLevel="1" x14ac:dyDescent="0.3">
      <c r="C3044" s="8"/>
      <c r="D3044" s="8"/>
    </row>
    <row r="3045" spans="1:10" hidden="1" outlineLevel="1" x14ac:dyDescent="0.3">
      <c r="C3045" s="8"/>
      <c r="D3045" s="8"/>
    </row>
    <row r="3046" spans="1:10" hidden="1" outlineLevel="1" x14ac:dyDescent="0.3">
      <c r="C3046" s="8"/>
      <c r="D3046" s="8"/>
    </row>
    <row r="3047" spans="1:10" hidden="1" outlineLevel="1" x14ac:dyDescent="0.3">
      <c r="C3047" s="8"/>
      <c r="D3047" s="8"/>
    </row>
    <row r="3048" spans="1:10" hidden="1" outlineLevel="1" x14ac:dyDescent="0.3">
      <c r="C3048" s="8"/>
      <c r="D3048" s="8"/>
    </row>
    <row r="3049" spans="1:10" collapsed="1" x14ac:dyDescent="0.3">
      <c r="C3049" s="8"/>
      <c r="D3049" s="8"/>
    </row>
    <row r="3050" spans="1:10" s="16" customFormat="1" x14ac:dyDescent="0.3">
      <c r="A3050" s="16" t="s">
        <v>78</v>
      </c>
      <c r="C3050" s="22"/>
      <c r="D3050" s="22"/>
    </row>
    <row r="3051" spans="1:10" x14ac:dyDescent="0.3">
      <c r="B3051" s="1" t="s">
        <v>70</v>
      </c>
      <c r="C3051" s="8" t="s">
        <v>73</v>
      </c>
      <c r="D3051" s="8" t="s">
        <v>74</v>
      </c>
      <c r="E3051" s="1" t="str">
        <f>"-1 Correlation"</f>
        <v>-1 Correlation</v>
      </c>
      <c r="F3051" s="1" t="s">
        <v>62</v>
      </c>
      <c r="G3051" s="1" t="s">
        <v>86</v>
      </c>
      <c r="H3051" s="1" t="s">
        <v>43</v>
      </c>
      <c r="I3051" s="1" t="s">
        <v>108</v>
      </c>
    </row>
    <row r="3052" spans="1:10" x14ac:dyDescent="0.3">
      <c r="A3052" s="1" cm="1">
        <f t="array" ref="A3052:A3073">_xlfn.SEQUENCE(ROWS(_xlfn.ANCHORARRAY(B3052)))</f>
        <v>1</v>
      </c>
      <c r="B3052" s="2" cm="1">
        <f t="array" ref="B3052:B3073">_xlfn.VSTACK(
WORKDAY(DATE(2022, 11, 2)-1,_xlfn.SEQUENCE(NETWORKDAYS(DATE(2022, 11, 2),DATE(2022,11,23)))),
WORKDAY(DATE(2022, 11, 25)-1,_xlfn.SEQUENCE(NETWORKDAYS(DATE(2022, 11, 25),DATE(2022,12,2)))))</f>
        <v>44867</v>
      </c>
      <c r="C3052" s="8" cm="1">
        <f t="array" aca="1" ref="C3052:C3073" ca="1">_xlfn.XLOOKUP(_xlfn.ANCHORARRAY(B3052),_xlfn.ANCHORARRAY(B3007),_xlfn.ANCHORARRAY(C3007),,-1,1)</f>
        <v>999950.25</v>
      </c>
      <c r="D3052" s="8" t="e" cm="1" vm="742">
        <f t="array" aca="1" ref="D3052:D3073" ca="1">_xlfn.XLOOKUP(_xlfn.ANCHORARRAY(B3052),_xlfn.ANCHORARRAY(B3007),_xlfn.ANCHORARRAY(D3007),,-1,1)</f>
        <v>#VALUE!</v>
      </c>
      <c r="E3052" s="8" cm="1">
        <f t="array" aca="1" ref="E3052:E3073" ca="1">_xlfn.XLOOKUP(_xlfn.ANCHORARRAY(B3052),_xlfn.ANCHORARRAY(B3007),_xlfn.ANCHORARRAY(E3007),,-1,1)</f>
        <v>999950.25</v>
      </c>
      <c r="F3052" s="8" cm="1">
        <f t="array" aca="1" ref="F3052:F3073" ca="1">_xlfn.ANCHORARRAY(Active!D3052)</f>
        <v>999472.65000000224</v>
      </c>
      <c r="G3052" s="8" cm="1">
        <f t="array" aca="1" ref="G3052:G3073" ca="1">_xlfn.ANCHORARRAY('Passive Adj'!D3052)</f>
        <v>999472.65000000095</v>
      </c>
      <c r="H3052" s="8" cm="1">
        <f t="array" aca="1" ref="H3052:H3073" ca="1">_xlfn.ANCHORARRAY(Passive!D3052)</f>
        <v>999472.65000000095</v>
      </c>
      <c r="I3052" s="8" cm="1">
        <f t="array" aca="1" ref="I3052:I3073" ca="1">_xlfn.ANCHORARRAY('Portfolio (without Rebalance)'!D3052)</f>
        <v>999472.65000000026</v>
      </c>
      <c r="J3052" s="8"/>
    </row>
    <row r="3053" spans="1:10" x14ac:dyDescent="0.3">
      <c r="A3053" s="1">
        <v>2</v>
      </c>
      <c r="B3053" s="2">
        <v>44868</v>
      </c>
      <c r="C3053" s="8">
        <f ca="1"/>
        <v>991868.44209999987</v>
      </c>
      <c r="D3053" s="8" t="e" vm="742">
        <f ca="1"/>
        <v>#VALUE!</v>
      </c>
      <c r="E3053" s="8">
        <f ca="1"/>
        <v>1008032.0579000001</v>
      </c>
      <c r="F3053" s="8">
        <f ca="1"/>
        <v>1006073.1</v>
      </c>
      <c r="G3053" s="8">
        <f ca="1"/>
        <v>1015945.0900000004</v>
      </c>
      <c r="H3053" s="8">
        <f ca="1"/>
        <v>1009928.2400000001</v>
      </c>
      <c r="I3053" s="8">
        <f ca="1"/>
        <v>1011315.1400000001</v>
      </c>
      <c r="J3053" s="8"/>
    </row>
    <row r="3054" spans="1:10" x14ac:dyDescent="0.3">
      <c r="A3054" s="1">
        <v>3</v>
      </c>
      <c r="B3054" s="2">
        <v>44869</v>
      </c>
      <c r="C3054" s="8">
        <f ca="1"/>
        <v>1033270.0699999998</v>
      </c>
      <c r="D3054" s="8" t="e" vm="742">
        <f ca="1"/>
        <v>#VALUE!</v>
      </c>
      <c r="E3054" s="8">
        <f ca="1"/>
        <v>965955.74374276481</v>
      </c>
      <c r="F3054" s="8">
        <f ca="1"/>
        <v>1018102.9800000001</v>
      </c>
      <c r="G3054" s="8">
        <f ca="1"/>
        <v>1007605.6400000005</v>
      </c>
      <c r="H3054" s="8">
        <f ca="1"/>
        <v>999644.17000000039</v>
      </c>
      <c r="I3054" s="8">
        <f ca="1"/>
        <v>1012046.5700000004</v>
      </c>
      <c r="J3054" s="8"/>
    </row>
    <row r="3055" spans="1:10" x14ac:dyDescent="0.3">
      <c r="A3055" s="1">
        <v>4</v>
      </c>
      <c r="B3055" s="2">
        <v>44872</v>
      </c>
      <c r="C3055" s="8">
        <f ca="1"/>
        <v>1024287.11</v>
      </c>
      <c r="D3055" s="8" t="e" vm="742">
        <f ca="1"/>
        <v>#VALUE!</v>
      </c>
      <c r="E3055" s="8">
        <f ca="1"/>
        <v>974353.49188213691</v>
      </c>
      <c r="F3055" s="8">
        <f ca="1"/>
        <v>1028646.18</v>
      </c>
      <c r="G3055" s="8">
        <f ca="1"/>
        <v>994826.67</v>
      </c>
      <c r="H3055" s="8">
        <f ca="1"/>
        <v>993667.2</v>
      </c>
      <c r="I3055" s="8">
        <f ca="1"/>
        <v>1009650.7900000002</v>
      </c>
      <c r="J3055" s="8"/>
    </row>
    <row r="3056" spans="1:10" x14ac:dyDescent="0.3">
      <c r="A3056" s="1">
        <v>5</v>
      </c>
      <c r="B3056" s="2">
        <v>44873</v>
      </c>
      <c r="C3056" s="8">
        <f ca="1"/>
        <v>999476.05999999982</v>
      </c>
      <c r="D3056" s="8" t="e" vm="742">
        <f ca="1"/>
        <v>#VALUE!</v>
      </c>
      <c r="E3056" s="8">
        <f ca="1"/>
        <v>997955.01236281777</v>
      </c>
      <c r="F3056" s="8">
        <f ca="1"/>
        <v>1029469.1399999999</v>
      </c>
      <c r="G3056" s="8">
        <f ca="1"/>
        <v>981940.89380000031</v>
      </c>
      <c r="H3056" s="8">
        <f ca="1"/>
        <v>977760.15610000025</v>
      </c>
      <c r="I3056" s="8">
        <f ca="1"/>
        <v>1002867.8333000005</v>
      </c>
      <c r="J3056" s="8"/>
    </row>
    <row r="3057" spans="1:10" x14ac:dyDescent="0.3">
      <c r="A3057" s="1">
        <v>6</v>
      </c>
      <c r="B3057" s="2">
        <v>44874</v>
      </c>
      <c r="C3057" s="8">
        <f ca="1"/>
        <v>963715.09</v>
      </c>
      <c r="D3057" s="8" t="e" vm="742">
        <f ca="1"/>
        <v>#VALUE!</v>
      </c>
      <c r="E3057" s="8">
        <f ca="1"/>
        <v>1033661.559709691</v>
      </c>
      <c r="F3057" s="8">
        <f ca="1"/>
        <v>1017106.74</v>
      </c>
      <c r="G3057" s="8">
        <f ca="1"/>
        <v>962468.87399999984</v>
      </c>
      <c r="H3057" s="8">
        <f ca="1"/>
        <v>950348.67050000036</v>
      </c>
      <c r="I3057" s="8">
        <f ca="1"/>
        <v>986584.83649999974</v>
      </c>
      <c r="J3057" s="8"/>
    </row>
    <row r="3058" spans="1:10" x14ac:dyDescent="0.3">
      <c r="A3058" s="1">
        <v>7</v>
      </c>
      <c r="B3058" s="2">
        <v>44875</v>
      </c>
      <c r="C3058" s="8">
        <f ca="1"/>
        <v>971501</v>
      </c>
      <c r="D3058" s="8" t="e" vm="742">
        <f ca="1"/>
        <v>#VALUE!</v>
      </c>
      <c r="E3058" s="8">
        <f ca="1"/>
        <v>1025310.5481318197</v>
      </c>
      <c r="F3058" s="8">
        <f ca="1"/>
        <v>1060299.2899999998</v>
      </c>
      <c r="G3058" s="8">
        <f ca="1"/>
        <v>990717.99000000022</v>
      </c>
      <c r="H3058" s="8">
        <f ca="1"/>
        <v>978428.35000000044</v>
      </c>
      <c r="I3058" s="8">
        <f ca="1"/>
        <v>1021437.9299999999</v>
      </c>
      <c r="J3058" s="8"/>
    </row>
    <row r="3059" spans="1:10" x14ac:dyDescent="0.3">
      <c r="A3059" s="1">
        <v>8</v>
      </c>
      <c r="B3059" s="2">
        <v>44876</v>
      </c>
      <c r="C3059" s="8">
        <f ca="1"/>
        <v>999240.54999999981</v>
      </c>
      <c r="D3059" s="8" t="e" vm="742">
        <f ca="1"/>
        <v>#VALUE!</v>
      </c>
      <c r="E3059" s="8">
        <f ca="1"/>
        <v>996034.55848751683</v>
      </c>
      <c r="F3059" s="8">
        <f ca="1"/>
        <v>1065856.7</v>
      </c>
      <c r="G3059" s="8">
        <f ca="1"/>
        <v>1000669.4360000001</v>
      </c>
      <c r="H3059" s="8">
        <f ca="1"/>
        <v>987384.16200000013</v>
      </c>
      <c r="I3059" s="8">
        <f ca="1"/>
        <v>1029420.7359999999</v>
      </c>
      <c r="J3059" s="8"/>
    </row>
    <row r="3060" spans="1:10" x14ac:dyDescent="0.3">
      <c r="A3060" s="1">
        <v>9</v>
      </c>
      <c r="B3060" s="2">
        <v>44879</v>
      </c>
      <c r="C3060" s="8">
        <f ca="1"/>
        <v>962209.90999999992</v>
      </c>
      <c r="D3060" s="8" t="e" vm="742">
        <f ca="1"/>
        <v>#VALUE!</v>
      </c>
      <c r="E3060" s="8">
        <f ca="1"/>
        <v>1032946.3883396081</v>
      </c>
      <c r="F3060" s="8">
        <f ca="1"/>
        <v>1054563.98</v>
      </c>
      <c r="G3060" s="8">
        <f ca="1"/>
        <v>974231.38000000024</v>
      </c>
      <c r="H3060" s="8">
        <f ca="1"/>
        <v>964056.78499999992</v>
      </c>
      <c r="I3060" s="8">
        <f ca="1"/>
        <v>1009744.0599999997</v>
      </c>
      <c r="J3060" s="8"/>
    </row>
    <row r="3061" spans="1:10" x14ac:dyDescent="0.3">
      <c r="A3061" s="1">
        <v>10</v>
      </c>
      <c r="B3061" s="2">
        <v>44880</v>
      </c>
      <c r="C3061" s="8">
        <f ca="1"/>
        <v>975927.29999999981</v>
      </c>
      <c r="D3061" s="8" t="e" vm="742">
        <f ca="1"/>
        <v>#VALUE!</v>
      </c>
      <c r="E3061" s="8">
        <f ca="1"/>
        <v>1018220.5698766224</v>
      </c>
      <c r="F3061" s="8">
        <f ca="1"/>
        <v>1073745.7399999998</v>
      </c>
      <c r="G3061" s="8">
        <f ca="1"/>
        <v>982336.52880000044</v>
      </c>
      <c r="H3061" s="8">
        <f ca="1"/>
        <v>978428.69860000059</v>
      </c>
      <c r="I3061" s="8">
        <f ca="1"/>
        <v>1022765.0658</v>
      </c>
      <c r="J3061" s="8"/>
    </row>
    <row r="3062" spans="1:10" x14ac:dyDescent="0.3">
      <c r="A3062" s="1">
        <v>11</v>
      </c>
      <c r="B3062" s="2">
        <v>44881</v>
      </c>
      <c r="C3062" s="8">
        <f ca="1"/>
        <v>962124.90999999992</v>
      </c>
      <c r="D3062" s="8" t="e" vm="742">
        <f ca="1"/>
        <v>#VALUE!</v>
      </c>
      <c r="E3062" s="8">
        <f ca="1"/>
        <v>1032621.1071005112</v>
      </c>
      <c r="F3062" s="8">
        <f ca="1"/>
        <v>1053967.4899999998</v>
      </c>
      <c r="G3062" s="8">
        <f ca="1"/>
        <v>943979.35540000023</v>
      </c>
      <c r="H3062" s="8">
        <f ca="1"/>
        <v>940912.45130000042</v>
      </c>
      <c r="I3062" s="8">
        <f ca="1"/>
        <v>992703.76890000014</v>
      </c>
      <c r="J3062" s="8"/>
    </row>
    <row r="3063" spans="1:10" x14ac:dyDescent="0.3">
      <c r="A3063" s="1">
        <v>12</v>
      </c>
      <c r="B3063" s="2">
        <v>44882</v>
      </c>
      <c r="C3063" s="8">
        <f ca="1"/>
        <v>935929.6100000001</v>
      </c>
      <c r="D3063" s="8" t="e" vm="742">
        <f ca="1"/>
        <v>#VALUE!</v>
      </c>
      <c r="E3063" s="8">
        <f ca="1"/>
        <v>1060735.7722605991</v>
      </c>
      <c r="F3063" s="8">
        <f ca="1"/>
        <v>1051766.0299999998</v>
      </c>
      <c r="G3063" s="8">
        <f ca="1"/>
        <v>923829.27280000015</v>
      </c>
      <c r="H3063" s="8">
        <f ca="1"/>
        <v>921976.17660000036</v>
      </c>
      <c r="I3063" s="8">
        <f ca="1"/>
        <v>980551.32980000007</v>
      </c>
      <c r="J3063" s="8"/>
    </row>
    <row r="3064" spans="1:10" x14ac:dyDescent="0.3">
      <c r="A3064" s="1">
        <v>13</v>
      </c>
      <c r="B3064" s="2">
        <v>44883</v>
      </c>
      <c r="C3064" s="8">
        <f ca="1"/>
        <v>918771.7799999998</v>
      </c>
      <c r="D3064" s="8" t="e" vm="742">
        <f ca="1"/>
        <v>#VALUE!</v>
      </c>
      <c r="E3064" s="8">
        <f ca="1"/>
        <v>1080181.5979518779</v>
      </c>
      <c r="F3064" s="8">
        <f ca="1"/>
        <v>1063624.96</v>
      </c>
      <c r="G3064" s="8">
        <f ca="1"/>
        <v>900128.81580000033</v>
      </c>
      <c r="H3064" s="8">
        <f ca="1"/>
        <v>905916.5401000001</v>
      </c>
      <c r="I3064" s="8">
        <f ca="1"/>
        <v>972681.68530000048</v>
      </c>
      <c r="J3064" s="8"/>
    </row>
    <row r="3065" spans="1:10" x14ac:dyDescent="0.3">
      <c r="A3065" s="1">
        <v>14</v>
      </c>
      <c r="B3065" s="2">
        <v>44886</v>
      </c>
      <c r="C3065" s="8">
        <f ca="1"/>
        <v>917711.90999999992</v>
      </c>
      <c r="D3065" s="8" t="e" vm="742">
        <f ca="1"/>
        <v>#VALUE!</v>
      </c>
      <c r="E3065" s="8">
        <f ca="1"/>
        <v>1081427.6659038356</v>
      </c>
      <c r="F3065" s="8">
        <f ca="1"/>
        <v>1066933.2399999998</v>
      </c>
      <c r="G3065" s="8">
        <f ca="1"/>
        <v>880442.00000000023</v>
      </c>
      <c r="H3065" s="8">
        <f ca="1"/>
        <v>886755.07500000042</v>
      </c>
      <c r="I3065" s="8">
        <f ca="1"/>
        <v>963245.25999999989</v>
      </c>
      <c r="J3065" s="8"/>
    </row>
    <row r="3066" spans="1:10" x14ac:dyDescent="0.3">
      <c r="A3066" s="1">
        <v>15</v>
      </c>
      <c r="B3066" s="2">
        <v>44887</v>
      </c>
      <c r="C3066" s="8">
        <f ca="1"/>
        <v>917711.90999999992</v>
      </c>
      <c r="D3066" s="8" t="e" vm="742">
        <f ca="1"/>
        <v>#VALUE!</v>
      </c>
      <c r="E3066" s="8">
        <f ca="1"/>
        <v>1081427.6659038356</v>
      </c>
      <c r="F3066" s="8">
        <f ca="1"/>
        <v>1066933.2399999998</v>
      </c>
      <c r="G3066" s="8">
        <f ca="1"/>
        <v>880442.00000000023</v>
      </c>
      <c r="H3066" s="8">
        <f ca="1"/>
        <v>886755.07500000042</v>
      </c>
      <c r="I3066" s="8">
        <f ca="1"/>
        <v>963245.25999999989</v>
      </c>
      <c r="J3066" s="8"/>
    </row>
    <row r="3067" spans="1:10" x14ac:dyDescent="0.3">
      <c r="A3067" s="1">
        <v>16</v>
      </c>
      <c r="B3067" s="2">
        <v>44888</v>
      </c>
      <c r="C3067" s="8">
        <f ca="1"/>
        <v>917711.90999999992</v>
      </c>
      <c r="D3067" s="8" t="e" vm="742">
        <f ca="1"/>
        <v>#VALUE!</v>
      </c>
      <c r="E3067" s="8">
        <f ca="1"/>
        <v>1081427.6659038356</v>
      </c>
      <c r="F3067" s="8">
        <f ca="1"/>
        <v>1066933.2399999998</v>
      </c>
      <c r="G3067" s="8">
        <f ca="1"/>
        <v>880442.00000000023</v>
      </c>
      <c r="H3067" s="8">
        <f ca="1"/>
        <v>886755.07500000042</v>
      </c>
      <c r="I3067" s="8">
        <f ca="1"/>
        <v>963245.25999999989</v>
      </c>
      <c r="J3067" s="8"/>
    </row>
    <row r="3068" spans="1:10" x14ac:dyDescent="0.3">
      <c r="A3068" s="1">
        <v>17</v>
      </c>
      <c r="B3068" s="2">
        <v>44890</v>
      </c>
      <c r="C3068" s="8">
        <f ca="1"/>
        <v>917711.90999999992</v>
      </c>
      <c r="D3068" s="8" t="e" vm="742">
        <f ca="1"/>
        <v>#VALUE!</v>
      </c>
      <c r="E3068" s="8">
        <f ca="1"/>
        <v>1081427.6659038356</v>
      </c>
      <c r="F3068" s="8">
        <f ca="1"/>
        <v>1066933.2399999998</v>
      </c>
      <c r="G3068" s="8">
        <f ca="1"/>
        <v>880442.00000000023</v>
      </c>
      <c r="H3068" s="8">
        <f ca="1"/>
        <v>886755.07500000042</v>
      </c>
      <c r="I3068" s="8">
        <f ca="1"/>
        <v>963245.25999999989</v>
      </c>
      <c r="J3068" s="8"/>
    </row>
    <row r="3069" spans="1:10" x14ac:dyDescent="0.3">
      <c r="A3069" s="1">
        <v>18</v>
      </c>
      <c r="B3069" s="2">
        <v>44893</v>
      </c>
      <c r="C3069" s="8">
        <f ca="1"/>
        <v>917711.90999999992</v>
      </c>
      <c r="D3069" s="8" t="e" vm="742">
        <f ca="1"/>
        <v>#VALUE!</v>
      </c>
      <c r="E3069" s="8">
        <f ca="1"/>
        <v>1081427.6659038356</v>
      </c>
      <c r="F3069" s="8">
        <f ca="1"/>
        <v>1066933.2399999998</v>
      </c>
      <c r="G3069" s="8">
        <f ca="1"/>
        <v>880442.00000000023</v>
      </c>
      <c r="H3069" s="8">
        <f ca="1"/>
        <v>886755.07500000042</v>
      </c>
      <c r="I3069" s="8">
        <f ca="1"/>
        <v>963245.25999999989</v>
      </c>
      <c r="J3069" s="8"/>
    </row>
    <row r="3070" spans="1:10" x14ac:dyDescent="0.3">
      <c r="A3070" s="1">
        <v>19</v>
      </c>
      <c r="B3070" s="2">
        <v>44894</v>
      </c>
      <c r="C3070" s="8">
        <f ca="1"/>
        <v>917711.90999999992</v>
      </c>
      <c r="D3070" s="8" t="e" vm="742">
        <f ca="1"/>
        <v>#VALUE!</v>
      </c>
      <c r="E3070" s="8">
        <f ca="1"/>
        <v>1081427.6659038356</v>
      </c>
      <c r="F3070" s="8">
        <f ca="1"/>
        <v>1066933.2399999998</v>
      </c>
      <c r="G3070" s="8">
        <f ca="1"/>
        <v>880442.00000000023</v>
      </c>
      <c r="H3070" s="8">
        <f ca="1"/>
        <v>886755.07500000042</v>
      </c>
      <c r="I3070" s="8">
        <f ca="1"/>
        <v>963245.25999999989</v>
      </c>
      <c r="J3070" s="8"/>
    </row>
    <row r="3071" spans="1:10" x14ac:dyDescent="0.3">
      <c r="A3071" s="1">
        <v>20</v>
      </c>
      <c r="B3071" s="2">
        <v>44895</v>
      </c>
      <c r="C3071" s="8">
        <f ca="1"/>
        <v>917711.90999999992</v>
      </c>
      <c r="D3071" s="8" t="e" vm="742">
        <f ca="1"/>
        <v>#VALUE!</v>
      </c>
      <c r="E3071" s="8">
        <f ca="1"/>
        <v>1081427.6659038356</v>
      </c>
      <c r="F3071" s="8">
        <f ca="1"/>
        <v>1066933.2399999998</v>
      </c>
      <c r="G3071" s="8">
        <f ca="1"/>
        <v>880442.00000000023</v>
      </c>
      <c r="H3071" s="8">
        <f ca="1"/>
        <v>886755.07500000042</v>
      </c>
      <c r="I3071" s="8">
        <f ca="1"/>
        <v>963245.25999999989</v>
      </c>
      <c r="J3071" s="8"/>
    </row>
    <row r="3072" spans="1:10" x14ac:dyDescent="0.3">
      <c r="A3072" s="1">
        <v>21</v>
      </c>
      <c r="B3072" s="2">
        <v>44896</v>
      </c>
      <c r="C3072" s="8">
        <f ca="1"/>
        <v>917711.90999999992</v>
      </c>
      <c r="D3072" s="8" t="e" vm="742">
        <f ca="1"/>
        <v>#VALUE!</v>
      </c>
      <c r="E3072" s="8">
        <f ca="1"/>
        <v>1081427.6659038356</v>
      </c>
      <c r="F3072" s="8">
        <f ca="1"/>
        <v>1066933.2399999998</v>
      </c>
      <c r="G3072" s="8">
        <f ca="1"/>
        <v>880442.00000000023</v>
      </c>
      <c r="H3072" s="8">
        <f ca="1"/>
        <v>886755.07500000042</v>
      </c>
      <c r="I3072" s="8">
        <f ca="1"/>
        <v>963245.25999999989</v>
      </c>
      <c r="J3072" s="8"/>
    </row>
    <row r="3073" spans="1:10" x14ac:dyDescent="0.3">
      <c r="A3073" s="1">
        <v>22</v>
      </c>
      <c r="B3073" s="2">
        <v>44897</v>
      </c>
      <c r="C3073" s="8">
        <f ca="1"/>
        <v>917711.90999999992</v>
      </c>
      <c r="D3073" s="8" t="e" vm="742">
        <f ca="1"/>
        <v>#VALUE!</v>
      </c>
      <c r="E3073" s="8">
        <f ca="1"/>
        <v>1081427.6659038356</v>
      </c>
      <c r="F3073" s="8">
        <f ca="1"/>
        <v>1066933.2399999998</v>
      </c>
      <c r="G3073" s="8">
        <f ca="1"/>
        <v>880442.00000000023</v>
      </c>
      <c r="H3073" s="8">
        <f ca="1"/>
        <v>886755.07500000042</v>
      </c>
      <c r="I3073" s="8">
        <f ca="1"/>
        <v>963245.25999999989</v>
      </c>
      <c r="J3073" s="8"/>
    </row>
    <row r="3074" spans="1:10" x14ac:dyDescent="0.3">
      <c r="J3074" s="8"/>
    </row>
    <row r="3075" spans="1:10" x14ac:dyDescent="0.3"/>
    <row r="3076" spans="1:10" s="16" customFormat="1" x14ac:dyDescent="0.3">
      <c r="A3076" s="16" t="s">
        <v>80</v>
      </c>
    </row>
    <row r="3077" spans="1:10" x14ac:dyDescent="0.3">
      <c r="C3077" s="1" t="s">
        <v>74</v>
      </c>
      <c r="D3077" s="1" t="s">
        <v>83</v>
      </c>
      <c r="E3077" s="1" t="s">
        <v>86</v>
      </c>
      <c r="F3077" s="1" t="s">
        <v>43</v>
      </c>
    </row>
    <row r="3078" spans="1:10" x14ac:dyDescent="0.3">
      <c r="B3078" s="1" t="s">
        <v>81</v>
      </c>
      <c r="C3078" s="20" t="e">
        <f ca="1">CORREL(_xlfn.ANCHORARRAY(I3007),_xlfn.ANCHORARRAY(J3007))</f>
        <v>#VALUE!</v>
      </c>
      <c r="D3078" s="20" cm="1">
        <f t="array" aca="1" ref="D3078:D3079" ca="1">Active!C3078:C3079</f>
        <v>0.54763833637557446</v>
      </c>
      <c r="E3078" s="20" cm="1">
        <f t="array" aca="1" ref="E3078:E3079" ca="1">'Passive Adj'!C3078:C3079</f>
        <v>0.5447428591945247</v>
      </c>
      <c r="F3078" s="20" cm="1">
        <f t="array" aca="1" ref="F3078:F3079" ca="1">Passive!C3078:C3079</f>
        <v>0.56809601622682615</v>
      </c>
      <c r="G3078" s="11"/>
      <c r="H3078" s="11"/>
      <c r="I3078" s="11"/>
    </row>
    <row r="3079" spans="1:10" x14ac:dyDescent="0.3">
      <c r="B3079" s="1" t="s">
        <v>82</v>
      </c>
      <c r="C3079" s="20" t="e" cm="1" vm="742">
        <f t="array" aca="1" ref="C3079" ca="1">MIN(ABS(PRODUCT(_xlfn.ANCHORARRAY(I3007)+1)-1),ABS(PRODUCT(_xlfn.ANCHORARRAY(J3007)+1)-1))/MAX(ABS(PRODUCT(_xlfn.ANCHORARRAY(I3007)+1)-1),ABS(PRODUCT(_xlfn.ANCHORARRAY(J3007)+1)-1))*IF(SIGN(PRODUCT(_xlfn.ANCHORARRAY(I3007)+1)-1)+SIGN(PRODUCT(_xlfn.ANCHORARRAY(J3007)+1)-1)=0, -1, 1)</f>
        <v>#VALUE!</v>
      </c>
      <c r="D3079" s="20">
        <f ca="1"/>
        <v>-0.82069781780042494</v>
      </c>
      <c r="E3079" s="20">
        <f ca="1"/>
        <v>0.69057054644905247</v>
      </c>
      <c r="F3079" s="20">
        <f ca="1"/>
        <v>0.72924795458637326</v>
      </c>
    </row>
  </sheetData>
  <conditionalFormatting sqref="O3001:BQ3001">
    <cfRule type="colorScale" priority="1">
      <colorScale>
        <cfvo type="min"/>
        <cfvo type="percentile" val="50"/>
        <cfvo type="max"/>
        <color rgb="FFC00000"/>
        <color theme="1"/>
        <color theme="9" tint="-0.249977111117893"/>
      </colorScale>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6C210-1FD1-44D4-B399-64CEBC849DD1}">
  <dimension ref="A1:BV3079"/>
  <sheetViews>
    <sheetView topLeftCell="A4" zoomScaleNormal="100" workbookViewId="0">
      <selection activeCell="E6" sqref="E6"/>
    </sheetView>
  </sheetViews>
  <sheetFormatPr defaultColWidth="0" defaultRowHeight="14.4" zeroHeight="1" outlineLevelRow="1" x14ac:dyDescent="0.3"/>
  <cols>
    <col min="1" max="1" width="10.77734375" style="1" bestFit="1" customWidth="1"/>
    <col min="2" max="2" width="14.77734375" style="1" bestFit="1" customWidth="1"/>
    <col min="3" max="8" width="14.6640625" style="1" bestFit="1" customWidth="1"/>
    <col min="9" max="10" width="7.77734375" style="1" bestFit="1" customWidth="1"/>
    <col min="11" max="11" width="8.77734375" style="1" bestFit="1" customWidth="1"/>
    <col min="12" max="12" width="10.109375" style="1" bestFit="1" customWidth="1"/>
    <col min="13" max="13" width="13.77734375" style="1" bestFit="1" customWidth="1"/>
    <col min="14" max="14" width="12.44140625" style="1" bestFit="1" customWidth="1"/>
    <col min="15" max="18" width="12.33203125" style="1" bestFit="1" customWidth="1"/>
    <col min="19" max="30" width="11.33203125" style="1" bestFit="1" customWidth="1"/>
    <col min="31" max="38" width="10.33203125" style="1" bestFit="1" customWidth="1"/>
    <col min="39" max="58" width="8.77734375" style="1" customWidth="1"/>
    <col min="59" max="59" width="10.33203125" style="1" bestFit="1" customWidth="1"/>
    <col min="60" max="66" width="8.77734375" style="1" customWidth="1"/>
    <col min="67" max="67" width="12.33203125" style="1" bestFit="1" customWidth="1"/>
    <col min="68" max="68" width="11.44140625" style="16" bestFit="1" customWidth="1"/>
    <col min="69" max="69" width="7.77734375" style="1" bestFit="1" customWidth="1"/>
    <col min="70" max="70" width="8.88671875" style="1" bestFit="1" customWidth="1"/>
    <col min="71" max="71" width="8.77734375" style="1" bestFit="1" customWidth="1"/>
    <col min="72" max="72" width="11.44140625" style="16" bestFit="1" customWidth="1"/>
    <col min="73" max="73" width="13.77734375" style="1" bestFit="1" customWidth="1"/>
    <col min="74" max="74" width="8.77734375" style="16" customWidth="1"/>
    <col min="75" max="16384" width="8.77734375" style="1" hidden="1"/>
  </cols>
  <sheetData>
    <row r="1" spans="1:74" x14ac:dyDescent="0.3">
      <c r="B1" s="1" t="s">
        <v>0</v>
      </c>
      <c r="C1" s="4">
        <f>DATE(2022, 11, 2)</f>
        <v>44867</v>
      </c>
      <c r="H1" s="16" t="str" cm="1">
        <f t="array" ref="H1:H3001">_xlfn.SEQUENCE(C4,,0,0)&amp;" - BM Costs"</f>
        <v>0 - BM Costs</v>
      </c>
      <c r="L1" s="16" t="str" cm="1">
        <f t="array" ref="L1:L3001">""&amp;_xlfn.SEQUENCE(C4,,0,0)&amp;" - BM Port"</f>
        <v>0 - BM Port</v>
      </c>
      <c r="N1" s="16" t="str" cm="1">
        <f t="array" ref="N1:N3001">""&amp;_xlfn.SEQUENCE(C4,,0,0)&amp;" - Port Assets"</f>
        <v>0 - Port Assets</v>
      </c>
      <c r="BP1" s="16" t="str" cm="1">
        <f t="array" ref="BP1:BP3001">""&amp;_xlfn.SEQUENCE(C4,,0,0)&amp;"- Port Costs"</f>
        <v>0- Port Costs</v>
      </c>
      <c r="BT1" s="16" t="str" cm="1">
        <f t="array" ref="BT1:BT3001">""&amp;_xlfn.SEQUENCE(C4,,0,0)&amp;"- Port Value"</f>
        <v>0- Port Value</v>
      </c>
      <c r="BV1" s="16" t="str" cm="1">
        <f t="array" ref="BV1:BV3001">""&amp;_xlfn.SEQUENCE(C4,,0,0)&amp;""</f>
        <v>0</v>
      </c>
    </row>
    <row r="2" spans="1:74" x14ac:dyDescent="0.3">
      <c r="B2" s="1" t="s">
        <v>1</v>
      </c>
      <c r="C2" s="4">
        <f>DATE(2022, 12, 2)</f>
        <v>44897</v>
      </c>
      <c r="H2" s="16" t="str">
        <v>0 - BM Costs</v>
      </c>
      <c r="L2" s="16" t="str">
        <v>0 - BM Port</v>
      </c>
      <c r="N2" s="16" t="str">
        <v>0 - Port Assets</v>
      </c>
      <c r="BP2" s="16" t="str">
        <v>0- Port Costs</v>
      </c>
      <c r="BT2" s="16" t="str">
        <v>0- Port Value</v>
      </c>
      <c r="BV2" s="16" t="str">
        <v>0</v>
      </c>
    </row>
    <row r="3" spans="1:74" x14ac:dyDescent="0.3">
      <c r="B3" s="1" t="s">
        <v>2</v>
      </c>
      <c r="C3" s="5">
        <v>0</v>
      </c>
      <c r="H3" s="16" t="str">
        <v>0 - BM Costs</v>
      </c>
      <c r="L3" s="16" t="str">
        <v>0 - BM Port</v>
      </c>
      <c r="N3" s="16" t="str">
        <v>0 - Port Assets</v>
      </c>
      <c r="BP3" s="16" t="str">
        <v>0- Port Costs</v>
      </c>
      <c r="BT3" s="16" t="str">
        <v>0- Port Value</v>
      </c>
      <c r="BV3" s="16" t="str">
        <v>0</v>
      </c>
    </row>
    <row r="4" spans="1:74" x14ac:dyDescent="0.3">
      <c r="B4" s="1" t="s">
        <v>3</v>
      </c>
      <c r="C4" s="5">
        <v>3001</v>
      </c>
      <c r="H4" s="16" t="str">
        <v>0 - BM Costs</v>
      </c>
      <c r="L4" s="16" t="str">
        <v>0 - BM Port</v>
      </c>
      <c r="N4" s="16" t="str">
        <v>0 - Port Assets</v>
      </c>
      <c r="BP4" s="16" t="str">
        <v>0- Port Costs</v>
      </c>
      <c r="BT4" s="16" t="str">
        <v>0- Port Value</v>
      </c>
      <c r="BV4" s="16" t="str">
        <v>0</v>
      </c>
    </row>
    <row r="5" spans="1:74" x14ac:dyDescent="0.3">
      <c r="B5" s="1" t="s">
        <v>28</v>
      </c>
      <c r="C5" s="9">
        <v>1000000</v>
      </c>
      <c r="H5" s="16" t="str">
        <v>0 - BM Costs</v>
      </c>
      <c r="L5" s="16" t="str">
        <v>0 - BM Port</v>
      </c>
      <c r="N5" s="16" t="str">
        <v>0 - Port Assets</v>
      </c>
      <c r="BP5" s="16" t="str">
        <v>0- Port Costs</v>
      </c>
      <c r="BT5" s="16" t="str">
        <v>0- Port Value</v>
      </c>
      <c r="BV5" s="16" t="str">
        <v>0</v>
      </c>
    </row>
    <row r="6" spans="1:74" x14ac:dyDescent="0.3">
      <c r="B6" s="1" t="s">
        <v>30</v>
      </c>
      <c r="C6" s="8">
        <v>9.9499999999999993</v>
      </c>
      <c r="H6" s="16" t="str">
        <v>0 - BM Costs</v>
      </c>
      <c r="L6" s="16" t="str">
        <v>0 - BM Port</v>
      </c>
      <c r="N6" s="16" t="str">
        <v>0 - Port Assets</v>
      </c>
      <c r="BP6" s="16" t="str">
        <v>0- Port Costs</v>
      </c>
      <c r="BT6" s="16" t="str">
        <v>0- Port Value</v>
      </c>
      <c r="BV6" s="16" t="str">
        <v>0</v>
      </c>
    </row>
    <row r="7" spans="1:74" x14ac:dyDescent="0.3">
      <c r="H7" s="16" t="str">
        <v>0 - BM Costs</v>
      </c>
      <c r="L7" s="16" t="str">
        <v>0 - BM Port</v>
      </c>
      <c r="N7" s="16" t="str">
        <v>0 - Port Assets</v>
      </c>
      <c r="BP7" s="16" t="str">
        <v>0- Port Costs</v>
      </c>
      <c r="BT7" s="16" t="str">
        <v>0- Port Value</v>
      </c>
      <c r="BV7" s="16" t="str">
        <v>0</v>
      </c>
    </row>
    <row r="8" spans="1:74" x14ac:dyDescent="0.3">
      <c r="H8" s="16" t="str">
        <v>0 - BM Costs</v>
      </c>
      <c r="L8" s="16" t="str">
        <v>0 - BM Port</v>
      </c>
      <c r="N8" s="16" t="str">
        <v>0 - Port Assets</v>
      </c>
      <c r="BP8" s="16" t="str">
        <v>0- Port Costs</v>
      </c>
      <c r="BT8" s="16" t="str">
        <v>0- Port Value</v>
      </c>
      <c r="BV8" s="16" t="str">
        <v>0</v>
      </c>
    </row>
    <row r="9" spans="1:74" x14ac:dyDescent="0.3">
      <c r="H9" s="16" t="str">
        <v>0 - BM Costs</v>
      </c>
      <c r="L9" s="16" t="str">
        <v>0 - BM Port</v>
      </c>
      <c r="N9" s="16" t="str">
        <v>0 - Port Assets</v>
      </c>
      <c r="BP9" s="16" t="str">
        <v>0- Port Costs</v>
      </c>
      <c r="BT9" s="16" t="str">
        <v>0- Port Value</v>
      </c>
      <c r="BV9" s="16" t="str">
        <v>0</v>
      </c>
    </row>
    <row r="10" spans="1:74" x14ac:dyDescent="0.3">
      <c r="C10" s="1" t="str" cm="1">
        <f t="array" ref="C10:G10">"OIL ETF - "&amp;_xlfn.SEQUENCE(1, 5)</f>
        <v>OIL ETF - 1</v>
      </c>
      <c r="D10" s="1" t="str">
        <v>OIL ETF - 2</v>
      </c>
      <c r="E10" s="1" t="str">
        <v>OIL ETF - 3</v>
      </c>
      <c r="F10" s="1" t="str">
        <v>OIL ETF - 4</v>
      </c>
      <c r="G10" s="1" t="str">
        <v>OIL ETF - 5</v>
      </c>
      <c r="H10" s="16" t="str">
        <v>0 - BM Costs</v>
      </c>
      <c r="I10" s="1" t="s">
        <v>34</v>
      </c>
      <c r="J10" s="1" t="s">
        <v>33</v>
      </c>
      <c r="K10" s="1" t="s">
        <v>32</v>
      </c>
      <c r="L10" s="16" t="str">
        <v>0 - BM Port</v>
      </c>
      <c r="N10" s="16" t="str">
        <v>0 - Port Assets</v>
      </c>
      <c r="BP10" s="16" t="str">
        <v>0- Port Costs</v>
      </c>
      <c r="BQ10" s="1" t="s">
        <v>34</v>
      </c>
      <c r="BR10" s="1" t="s">
        <v>33</v>
      </c>
      <c r="BS10" s="1" t="s">
        <v>32</v>
      </c>
      <c r="BT10" s="16" t="str">
        <v>0- Port Value</v>
      </c>
      <c r="BV10" s="16" t="str">
        <v>0</v>
      </c>
    </row>
    <row r="11" spans="1:74" x14ac:dyDescent="0.3">
      <c r="A11" s="1" t="s">
        <v>4</v>
      </c>
      <c r="C11" s="6">
        <v>0.2</v>
      </c>
      <c r="D11" s="6">
        <v>0.2</v>
      </c>
      <c r="E11" s="6">
        <v>0.2</v>
      </c>
      <c r="F11" s="6">
        <v>0.2</v>
      </c>
      <c r="G11" s="3">
        <f>1-SUM(C11:F11)</f>
        <v>0.19999999999999996</v>
      </c>
      <c r="H11" s="16" t="str">
        <v>0 - BM Costs</v>
      </c>
      <c r="I11" s="10"/>
      <c r="J11" s="10">
        <f>COUNTA(C11:G11)</f>
        <v>5</v>
      </c>
      <c r="K11" s="3"/>
      <c r="L11" s="16" t="str">
        <v>0 - BM Port</v>
      </c>
      <c r="N11" s="16" t="str">
        <v>0 - Port Assets</v>
      </c>
      <c r="O11" s="12" cm="1">
        <f t="array" ref="O11:BO11">_xlfn.XLOOKUP(_xlfn.ANCHORARRAY(O14),_xlfn.ANCHORARRAY(Weights!C4),_xlfn.ANCHORARRAY( Weights!K4))</f>
        <v>0.14837273622587591</v>
      </c>
      <c r="P11" s="12">
        <v>0.14837273622587591</v>
      </c>
      <c r="Q11" s="12">
        <v>0.14837273622587591</v>
      </c>
      <c r="R11" s="12">
        <v>0.11006652768235296</v>
      </c>
      <c r="S11" s="12">
        <v>6.9912813936852308E-2</v>
      </c>
      <c r="T11" s="12">
        <v>5.8714173809941775E-2</v>
      </c>
      <c r="U11" s="12">
        <v>5.2152101247402993E-2</v>
      </c>
      <c r="V11" s="12">
        <v>3.7991625590893544E-2</v>
      </c>
      <c r="W11" s="12">
        <v>3.557553713951124E-2</v>
      </c>
      <c r="X11" s="12">
        <v>3.042845745234847E-2</v>
      </c>
      <c r="Y11" s="12">
        <v>1.8839413393582635E-2</v>
      </c>
      <c r="Z11" s="12">
        <v>1.8450267782685544E-2</v>
      </c>
      <c r="AA11" s="12">
        <v>1.8148798832285779E-2</v>
      </c>
      <c r="AB11" s="12">
        <v>1.803275211476996E-2</v>
      </c>
      <c r="AC11" s="12">
        <v>1.272979132403741E-2</v>
      </c>
      <c r="AD11" s="12">
        <v>1.1904808625410887E-2</v>
      </c>
      <c r="AE11" s="12">
        <v>9.9886761927682685E-3</v>
      </c>
      <c r="AF11" s="12">
        <v>8.7621362711607625E-3</v>
      </c>
      <c r="AG11" s="12">
        <v>6.1634279547613706E-3</v>
      </c>
      <c r="AH11" s="12">
        <v>4.086687073460671E-3</v>
      </c>
      <c r="AI11" s="12">
        <v>3.6745363600728539E-3</v>
      </c>
      <c r="AJ11" s="12">
        <v>3.6464247543481032E-3</v>
      </c>
      <c r="AK11" s="12">
        <v>2.973306129109387E-3</v>
      </c>
      <c r="AL11" s="12">
        <v>2.3395276228704181E-3</v>
      </c>
      <c r="AM11" s="12">
        <v>7.0000003174506631E-4</v>
      </c>
      <c r="AN11" s="12">
        <v>7.0000000000000043E-4</v>
      </c>
      <c r="AO11" s="12">
        <v>7.0000000000000032E-4</v>
      </c>
      <c r="AP11" s="12">
        <v>7.0000000000000032E-4</v>
      </c>
      <c r="AQ11" s="12">
        <v>6.9999999999999999E-4</v>
      </c>
      <c r="AR11" s="12">
        <v>6.9999999999999999E-4</v>
      </c>
      <c r="AS11" s="12">
        <v>6.9999999999999999E-4</v>
      </c>
      <c r="AT11" s="12">
        <v>6.9999999999999999E-4</v>
      </c>
      <c r="AU11" s="12">
        <v>6.9999999999999999E-4</v>
      </c>
      <c r="AV11" s="12">
        <v>6.9999999999999999E-4</v>
      </c>
      <c r="AW11" s="12">
        <v>6.9999999999999999E-4</v>
      </c>
      <c r="AX11" s="12">
        <v>6.9999999999999999E-4</v>
      </c>
      <c r="AY11" s="12">
        <v>6.9999999999999999E-4</v>
      </c>
      <c r="AZ11" s="12">
        <v>6.9999999999999999E-4</v>
      </c>
      <c r="BA11" s="12">
        <v>6.9999999999999999E-4</v>
      </c>
      <c r="BB11" s="12">
        <v>6.9999999999999999E-4</v>
      </c>
      <c r="BC11" s="12">
        <v>6.9999999999999999E-4</v>
      </c>
      <c r="BD11" s="12">
        <v>6.9999999999999999E-4</v>
      </c>
      <c r="BE11" s="12">
        <v>6.9999999999999999E-4</v>
      </c>
      <c r="BF11" s="12">
        <v>6.9999999999999999E-4</v>
      </c>
      <c r="BG11" s="12">
        <v>6.9999999999999999E-4</v>
      </c>
      <c r="BH11" s="12">
        <v>6.9999999999999999E-4</v>
      </c>
      <c r="BI11" s="12">
        <v>6.9999999999999999E-4</v>
      </c>
      <c r="BJ11" s="12">
        <v>6.9999999999999999E-4</v>
      </c>
      <c r="BK11" s="12">
        <v>6.9999999999999978E-4</v>
      </c>
      <c r="BL11" s="12">
        <v>6.9999999999999978E-4</v>
      </c>
      <c r="BM11" s="12">
        <v>6.9999999999999978E-4</v>
      </c>
      <c r="BN11" s="12">
        <v>6.9999999999999978E-4</v>
      </c>
      <c r="BO11" s="12">
        <v>6.9999999999999967E-4</v>
      </c>
      <c r="BP11" s="16" t="str">
        <v>0- Port Costs</v>
      </c>
      <c r="BQ11" s="10"/>
      <c r="BR11" s="10">
        <f>COUNTIF(_xlfn.ANCHORARRAY(O11), "&gt;0")</f>
        <v>53</v>
      </c>
      <c r="BS11" s="3"/>
      <c r="BT11" s="16" t="str">
        <v>0- Port Value</v>
      </c>
      <c r="BV11" s="16" t="str">
        <v>0</v>
      </c>
    </row>
    <row r="12" spans="1:74" x14ac:dyDescent="0.3">
      <c r="A12" s="1" t="s">
        <v>5</v>
      </c>
      <c r="C12" s="1" t="s">
        <v>10</v>
      </c>
      <c r="D12" s="1" t="s">
        <v>10</v>
      </c>
      <c r="E12" s="1" t="s">
        <v>10</v>
      </c>
      <c r="F12" s="1" t="s">
        <v>10</v>
      </c>
      <c r="G12" s="1" t="s">
        <v>10</v>
      </c>
      <c r="H12" s="16" t="str">
        <v>0 - BM Costs</v>
      </c>
      <c r="L12" s="16" t="str">
        <v>0 - BM Port</v>
      </c>
      <c r="N12" s="16" t="str">
        <v>0 - Port Assets</v>
      </c>
      <c r="O12" s="1" t="str" cm="1">
        <f t="array" ref="O12:BO12">_xlfn.XLOOKUP(_xlfn.ANCHORARRAY(O14),_xlfn.ANCHORARRAY(Weights!C4),_xlfn.ANCHORARRAY( Weights!E4))</f>
        <v>Industrials</v>
      </c>
      <c r="P12" s="1" t="str">
        <v>Real Estate</v>
      </c>
      <c r="Q12" s="1" t="str">
        <v>Industrials</v>
      </c>
      <c r="R12" s="1" t="str">
        <v>Health Care</v>
      </c>
      <c r="S12" s="1" t="str">
        <v>Information Technology</v>
      </c>
      <c r="T12" s="1" t="str">
        <v>Health Care</v>
      </c>
      <c r="U12" s="1" t="str">
        <v>Health Care</v>
      </c>
      <c r="V12" s="1" t="str">
        <v>Health Care</v>
      </c>
      <c r="W12" s="1" t="str">
        <v>Health Care</v>
      </c>
      <c r="X12" s="1" t="str">
        <v>Health Care</v>
      </c>
      <c r="Y12" s="1" t="str">
        <v>Health Care</v>
      </c>
      <c r="Z12" s="1" t="str">
        <v>Financials</v>
      </c>
      <c r="AA12" s="1" t="str">
        <v>Information Technology</v>
      </c>
      <c r="AB12" s="1" t="str">
        <v>Health Care</v>
      </c>
      <c r="AC12" s="1" t="str">
        <v>Health Care</v>
      </c>
      <c r="AD12" s="1" t="str">
        <v>Consumer Discretionary</v>
      </c>
      <c r="AE12" s="1" t="str">
        <v>Health Care</v>
      </c>
      <c r="AF12" s="1" t="str">
        <v>Information Technology</v>
      </c>
      <c r="AG12" s="1" t="str">
        <v>Consumer Discretionary</v>
      </c>
      <c r="AH12" s="1" t="str">
        <v>Health Care</v>
      </c>
      <c r="AI12" s="1" t="str">
        <v>Information Technology</v>
      </c>
      <c r="AJ12" s="1" t="str">
        <v>Real Estate</v>
      </c>
      <c r="AK12" s="1" t="str">
        <v>Health Care</v>
      </c>
      <c r="AL12" s="1" t="str">
        <v>Financials</v>
      </c>
      <c r="AM12" s="1" t="str">
        <v>Health Care</v>
      </c>
      <c r="AN12" s="1" t="str">
        <v>Communication Services</v>
      </c>
      <c r="AO12" s="1" t="str">
        <v>Health Care</v>
      </c>
      <c r="AP12" s="1" t="str">
        <v>Health Care</v>
      </c>
      <c r="AQ12" s="1" t="str">
        <v>Health Care</v>
      </c>
      <c r="AR12" s="1" t="str">
        <v>Health Care</v>
      </c>
      <c r="AS12" s="1" t="str">
        <v>Information Technology</v>
      </c>
      <c r="AT12" s="1" t="str">
        <v>Health Care</v>
      </c>
      <c r="AU12" s="1" t="str">
        <v>Industrials</v>
      </c>
      <c r="AV12" s="1" t="str">
        <v>Consumer Discretionary</v>
      </c>
      <c r="AW12" s="1" t="str">
        <v>Health Care</v>
      </c>
      <c r="AX12" s="1" t="str">
        <v>Consumer Discretionary</v>
      </c>
      <c r="AY12" s="1" t="str">
        <v>Health Care</v>
      </c>
      <c r="AZ12" s="1" t="str">
        <v>Information Technology</v>
      </c>
      <c r="BA12" s="1" t="str">
        <v>Information Technology</v>
      </c>
      <c r="BB12" s="1" t="str">
        <v>Health Care</v>
      </c>
      <c r="BC12" s="1" t="str">
        <v>Industrials</v>
      </c>
      <c r="BD12" s="1" t="str">
        <v>Financials</v>
      </c>
      <c r="BE12" s="1" t="str">
        <v>Health Care</v>
      </c>
      <c r="BF12" s="1" t="str">
        <v>Health Care</v>
      </c>
      <c r="BG12" s="1" t="str">
        <v>Consumer Discretionary</v>
      </c>
      <c r="BH12" s="1" t="str">
        <v>Health Care</v>
      </c>
      <c r="BI12" s="1" t="str">
        <v>Health Care</v>
      </c>
      <c r="BJ12" s="1" t="str">
        <v>Consumer Discretionary</v>
      </c>
      <c r="BK12" s="1" t="str">
        <v>Information Technology</v>
      </c>
      <c r="BL12" s="1" t="str">
        <v>Health Care</v>
      </c>
      <c r="BM12" s="1" t="str">
        <v>Health Care</v>
      </c>
      <c r="BN12" s="1" t="str">
        <v>Information Technology</v>
      </c>
      <c r="BO12" s="1" t="str">
        <v>Health Care</v>
      </c>
      <c r="BP12" s="16" t="str">
        <v>0- Port Costs</v>
      </c>
      <c r="BT12" s="16" t="str">
        <v>0- Port Value</v>
      </c>
      <c r="BV12" s="16" t="str">
        <v>0</v>
      </c>
    </row>
    <row r="13" spans="1:74" x14ac:dyDescent="0.3">
      <c r="A13" s="1" t="s">
        <v>6</v>
      </c>
      <c r="C13" s="1" t="s">
        <v>11</v>
      </c>
      <c r="D13" s="1" t="s">
        <v>12</v>
      </c>
      <c r="E13" s="1" t="s">
        <v>13</v>
      </c>
      <c r="F13" s="1" t="s">
        <v>14</v>
      </c>
      <c r="G13" s="1" t="s">
        <v>12</v>
      </c>
      <c r="H13" s="16" t="str">
        <v>0 - BM Costs</v>
      </c>
      <c r="L13" s="16" t="str">
        <v>0 - BM Port</v>
      </c>
      <c r="N13" s="16" t="str">
        <v>0 - Port Assets</v>
      </c>
      <c r="O13" s="1" t="str" cm="1">
        <f t="array" ref="O13:BO13">_xlfn.XLOOKUP(_xlfn.ANCHORARRAY(O14),_xlfn.ANCHORARRAY(Weights!C4),_xlfn.ANCHORARRAY( Weights!D4))</f>
        <v>Freight &amp; Logistics Services</v>
      </c>
      <c r="P13" s="1" t="str">
        <v>Residential &amp; Commercial REIT</v>
      </c>
      <c r="Q13" s="1" t="str">
        <v>Passenger Transportation Services</v>
      </c>
      <c r="R13" s="1" t="str">
        <v>Biotechnology &amp; Medical Research</v>
      </c>
      <c r="S13" s="1" t="str">
        <v>Banking Services</v>
      </c>
      <c r="T13" s="1" t="str">
        <v>Electronic Equipment &amp; Parts</v>
      </c>
      <c r="U13" s="1" t="str">
        <v>Specialty Retailers</v>
      </c>
      <c r="V13" s="1" t="str">
        <v>Biotechnology &amp; Medical Research</v>
      </c>
      <c r="W13" s="1" t="str">
        <v>Biotechnology &amp; Medical Research</v>
      </c>
      <c r="X13" s="1" t="str">
        <v>Biotechnology &amp; Medical Research</v>
      </c>
      <c r="Y13" s="1" t="str">
        <v>Biotechnology &amp; Medical Research</v>
      </c>
      <c r="Z13" s="1" t="str">
        <v>Software &amp; IT Services</v>
      </c>
      <c r="AA13" s="1" t="str">
        <v>Software &amp; IT Services</v>
      </c>
      <c r="AB13" s="1" t="str">
        <v>Biotechnology &amp; Medical Research</v>
      </c>
      <c r="AC13" s="1" t="str">
        <v>Biotechnology &amp; Medical Research</v>
      </c>
      <c r="AD13" s="1" t="str">
        <v>Software &amp; IT Services</v>
      </c>
      <c r="AE13" s="1" t="str">
        <v>Electronic Equipment &amp; Parts</v>
      </c>
      <c r="AF13" s="1" t="str">
        <v>Biotechnology &amp; Medical Research</v>
      </c>
      <c r="AG13" s="1" t="str">
        <v>Biotechnology &amp; Medical Research</v>
      </c>
      <c r="AH13" s="1" t="str">
        <v>Biotechnology &amp; Medical Research</v>
      </c>
      <c r="AI13" s="1" t="str">
        <v>Biotechnology &amp; Medical Research</v>
      </c>
      <c r="AJ13" s="1" t="str">
        <v>Financial Technology (Fintech) &amp; Infrastructure</v>
      </c>
      <c r="AK13" s="1" t="str">
        <v>Healthcare Equipment &amp; Supplies</v>
      </c>
      <c r="AL13" s="1" t="str">
        <v>Financial Technology (Fintech) &amp; Infrastructure</v>
      </c>
      <c r="AM13" s="1" t="str">
        <v>Biotechnology &amp; Medical Research</v>
      </c>
      <c r="AN13" s="1" t="str">
        <v>Software &amp; IT Services</v>
      </c>
      <c r="AO13" s="1" t="str">
        <v>Specialty Retailers</v>
      </c>
      <c r="AP13" s="1" t="str">
        <v>Biotechnology &amp; Medical Research</v>
      </c>
      <c r="AQ13" s="1" t="str">
        <v>Biotechnology &amp; Medical Research</v>
      </c>
      <c r="AR13" s="1" t="str">
        <v>Electrical Utilities &amp; IPPs</v>
      </c>
      <c r="AS13" s="1" t="str">
        <v>Software &amp; IT Services</v>
      </c>
      <c r="AT13" s="1" t="str">
        <v>Biotechnology &amp; Medical Research</v>
      </c>
      <c r="AU13" s="1" t="str">
        <v>Biotechnology &amp; Medical Research</v>
      </c>
      <c r="AV13" s="1" t="str">
        <v>Software &amp; IT Services</v>
      </c>
      <c r="AW13" s="1" t="str">
        <v>Healthcare Equipment &amp; Supplies</v>
      </c>
      <c r="AX13" s="1" t="str">
        <v>Software &amp; IT Services</v>
      </c>
      <c r="AY13" s="1" t="str">
        <v>Biotechnology &amp; Medical Research</v>
      </c>
      <c r="AZ13" s="1" t="str">
        <v>Software &amp; IT Services</v>
      </c>
      <c r="BA13" s="1" t="str">
        <v>Software &amp; IT Services</v>
      </c>
      <c r="BB13" s="1" t="str">
        <v>Biotechnology &amp; Medical Research</v>
      </c>
      <c r="BC13" s="1" t="str">
        <v>Biotechnology &amp; Medical Research</v>
      </c>
      <c r="BD13" s="1" t="str">
        <v>Investment Banking &amp; Investment Services</v>
      </c>
      <c r="BE13" s="1" t="str">
        <v>Biotechnology &amp; Medical Research</v>
      </c>
      <c r="BF13" s="1" t="str">
        <v>Biotechnology &amp; Medical Research</v>
      </c>
      <c r="BG13" s="1" t="str">
        <v>Biotechnology &amp; Medical Research</v>
      </c>
      <c r="BH13" s="1" t="str">
        <v>Biotechnology &amp; Medical Research</v>
      </c>
      <c r="BI13" s="1" t="str">
        <v>Biotechnology &amp; Medical Research</v>
      </c>
      <c r="BJ13" s="1" t="str">
        <v>Household Goods</v>
      </c>
      <c r="BK13" s="1" t="str">
        <v>Healthcare Equipment &amp; Supplies</v>
      </c>
      <c r="BL13" s="1" t="str">
        <v>Biotechnology &amp; Medical Research</v>
      </c>
      <c r="BM13" s="1" t="str">
        <v>Hotels &amp; Entertainment Services</v>
      </c>
      <c r="BN13" s="1" t="str">
        <v>Specialty Retailers</v>
      </c>
      <c r="BO13" s="1" t="str">
        <v>Software &amp; IT Services</v>
      </c>
      <c r="BP13" s="16" t="str">
        <v>0- Port Costs</v>
      </c>
      <c r="BT13" s="16" t="str">
        <v>0- Port Value</v>
      </c>
      <c r="BV13" s="16" t="str">
        <v>0</v>
      </c>
    </row>
    <row r="14" spans="1:74" x14ac:dyDescent="0.3">
      <c r="A14" s="1" t="s">
        <v>7</v>
      </c>
      <c r="C14" s="5" t="e" vm="1">
        <v>#VALUE!</v>
      </c>
      <c r="D14" s="5" t="e" vm="2">
        <v>#VALUE!</v>
      </c>
      <c r="E14" s="5" t="e" vm="3">
        <v>#VALUE!</v>
      </c>
      <c r="F14" s="5" t="e" vm="4">
        <v>#VALUE!</v>
      </c>
      <c r="G14" s="5" t="e" vm="5">
        <v>#VALUE!</v>
      </c>
      <c r="H14" s="16" t="str">
        <v>0 - BM Costs</v>
      </c>
      <c r="I14" s="5"/>
      <c r="J14" s="5"/>
      <c r="K14" s="5"/>
      <c r="L14" s="16" t="str">
        <v>0 - BM Port</v>
      </c>
      <c r="M14" s="5" t="s">
        <v>69</v>
      </c>
      <c r="N14" s="16" t="str">
        <v>0 - Port Assets</v>
      </c>
      <c r="O14" s="1" t="e" cm="1" vm="6">
        <f t="array" ref="O14:BO14">TRANSPOSE(_xlfn.SORTBY(_xlfn.ANCHORARRAY(Weights!C4),_xlfn.ANCHORARRAY(Weights!K4),-1))</f>
        <v>#VALUE!</v>
      </c>
      <c r="P14" s="1" t="e" vm="7">
        <v>#VALUE!</v>
      </c>
      <c r="Q14" s="1" t="e" vm="8">
        <v>#VALUE!</v>
      </c>
      <c r="R14" s="1" t="e" vm="23">
        <v>#VALUE!</v>
      </c>
      <c r="S14" s="1" t="e" vm="14">
        <v>#VALUE!</v>
      </c>
      <c r="T14" s="1" t="e" vm="36">
        <v>#VALUE!</v>
      </c>
      <c r="U14" s="1" t="e" vm="26">
        <v>#VALUE!</v>
      </c>
      <c r="V14" s="1" t="e" vm="20">
        <v>#VALUE!</v>
      </c>
      <c r="W14" s="1" t="e" vm="27">
        <v>#VALUE!</v>
      </c>
      <c r="X14" s="1" t="e" vm="57">
        <v>#VALUE!</v>
      </c>
      <c r="Y14" s="1" t="e" vm="25">
        <v>#VALUE!</v>
      </c>
      <c r="Z14" s="1" t="e" vm="51">
        <v>#VALUE!</v>
      </c>
      <c r="AA14" s="1" t="e" vm="43">
        <v>#VALUE!</v>
      </c>
      <c r="AB14" s="1" t="e" vm="32">
        <v>#VALUE!</v>
      </c>
      <c r="AC14" s="1" t="e" vm="34">
        <v>#VALUE!</v>
      </c>
      <c r="AD14" s="1" t="e" vm="9">
        <v>#VALUE!</v>
      </c>
      <c r="AE14" s="1" t="e" vm="17">
        <v>#VALUE!</v>
      </c>
      <c r="AF14" s="1" t="e" vm="30">
        <v>#VALUE!</v>
      </c>
      <c r="AG14" s="1" t="e" vm="35">
        <v>#VALUE!</v>
      </c>
      <c r="AH14" s="1" t="e" vm="44">
        <v>#VALUE!</v>
      </c>
      <c r="AI14" s="1" t="e" vm="24">
        <v>#VALUE!</v>
      </c>
      <c r="AJ14" s="1" t="e" vm="37">
        <v>#VALUE!</v>
      </c>
      <c r="AK14" s="1" t="e" vm="56">
        <v>#VALUE!</v>
      </c>
      <c r="AL14" s="1" t="e" vm="39">
        <v>#VALUE!</v>
      </c>
      <c r="AM14" s="1" t="e" vm="21">
        <v>#VALUE!</v>
      </c>
      <c r="AN14" s="1" t="e" vm="29">
        <v>#VALUE!</v>
      </c>
      <c r="AO14" s="1" t="e" vm="11">
        <v>#VALUE!</v>
      </c>
      <c r="AP14" s="1" t="e" vm="45">
        <v>#VALUE!</v>
      </c>
      <c r="AQ14" s="1" t="e" vm="10">
        <v>#VALUE!</v>
      </c>
      <c r="AR14" s="1" t="e" vm="12">
        <v>#VALUE!</v>
      </c>
      <c r="AS14" s="1" t="e" vm="13">
        <v>#VALUE!</v>
      </c>
      <c r="AT14" s="1" t="e" vm="15">
        <v>#VALUE!</v>
      </c>
      <c r="AU14" s="1" t="e" vm="16">
        <v>#VALUE!</v>
      </c>
      <c r="AV14" s="1" t="e" vm="18">
        <v>#VALUE!</v>
      </c>
      <c r="AW14" s="1" t="e" vm="19">
        <v>#VALUE!</v>
      </c>
      <c r="AX14" s="1" t="e" vm="22">
        <v>#VALUE!</v>
      </c>
      <c r="AY14" s="1" t="e" vm="28">
        <v>#VALUE!</v>
      </c>
      <c r="AZ14" s="1" t="e" vm="31">
        <v>#VALUE!</v>
      </c>
      <c r="BA14" s="1" t="e" vm="38">
        <v>#VALUE!</v>
      </c>
      <c r="BB14" s="1" t="e" vm="40">
        <v>#VALUE!</v>
      </c>
      <c r="BC14" s="1" t="e" vm="42">
        <v>#VALUE!</v>
      </c>
      <c r="BD14" s="1" t="e" vm="46">
        <v>#VALUE!</v>
      </c>
      <c r="BE14" s="1" t="e" vm="47">
        <v>#VALUE!</v>
      </c>
      <c r="BF14" s="1" t="e" vm="50">
        <v>#VALUE!</v>
      </c>
      <c r="BG14" s="1" t="e" vm="52">
        <v>#VALUE!</v>
      </c>
      <c r="BH14" s="1" t="e" vm="54">
        <v>#VALUE!</v>
      </c>
      <c r="BI14" s="1" t="e" vm="55">
        <v>#VALUE!</v>
      </c>
      <c r="BJ14" s="1" t="e" vm="58">
        <v>#VALUE!</v>
      </c>
      <c r="BK14" s="1" t="e" vm="41">
        <v>#VALUE!</v>
      </c>
      <c r="BL14" s="1" t="e" vm="48">
        <v>#VALUE!</v>
      </c>
      <c r="BM14" s="1" t="e" vm="49">
        <v>#VALUE!</v>
      </c>
      <c r="BN14" s="1" t="e" vm="53">
        <v>#VALUE!</v>
      </c>
      <c r="BO14" s="1" t="e" vm="33">
        <v>#VALUE!</v>
      </c>
      <c r="BP14" s="16" t="str">
        <v>0- Port Costs</v>
      </c>
      <c r="BQ14" s="5"/>
      <c r="BR14" s="5"/>
      <c r="BS14" s="5"/>
      <c r="BT14" s="16" t="str">
        <v>0- Port Value</v>
      </c>
      <c r="BV14" s="16" t="str">
        <v>0</v>
      </c>
    </row>
    <row r="15" spans="1:74" x14ac:dyDescent="0.3">
      <c r="A15" s="1" t="s">
        <v>8</v>
      </c>
      <c r="C15" s="1" t="str" cm="1">
        <f t="array" ref="C15">_FV(C14,"Currency")</f>
        <v>USD</v>
      </c>
      <c r="D15" s="1" t="str" cm="1">
        <f t="array" ref="D15">_FV(D14,"Currency")</f>
        <v>USD</v>
      </c>
      <c r="E15" s="1" t="str" cm="1">
        <f t="array" ref="E15">_FV(E14,"Currency")</f>
        <v>USD</v>
      </c>
      <c r="F15" s="1" t="str" cm="1">
        <f t="array" ref="F15">_FV(F14,"Currency")</f>
        <v>USD</v>
      </c>
      <c r="G15" s="1" t="str" cm="1">
        <f t="array" ref="G15">_FV(G14,"Currency")</f>
        <v>USD</v>
      </c>
      <c r="H15" s="16" t="str">
        <v>0 - BM Costs</v>
      </c>
      <c r="L15" s="16" t="str">
        <v>0 - BM Port</v>
      </c>
      <c r="M15" s="5"/>
      <c r="N15" s="16" t="str">
        <v>0 - Port Assets</v>
      </c>
      <c r="O15" s="1" t="str" cm="1">
        <f t="array" ref="O15">_FV(O14,"Currency")</f>
        <v>USD</v>
      </c>
      <c r="P15" s="1" t="str" cm="1">
        <f t="array" ref="P15">_FV(P14,"Currency")</f>
        <v>USD</v>
      </c>
      <c r="Q15" s="1" t="str" cm="1">
        <f t="array" ref="Q15">_FV(Q14,"Currency")</f>
        <v>USD</v>
      </c>
      <c r="R15" s="1" t="str" cm="1">
        <f t="array" ref="R15">_FV(R14,"Currency")</f>
        <v>USD</v>
      </c>
      <c r="S15" s="1" t="str" cm="1">
        <f t="array" ref="S15">_FV(S14,"Currency")</f>
        <v>USD</v>
      </c>
      <c r="T15" s="1" t="str" cm="1">
        <f t="array" ref="T15">_FV(T14,"Currency")</f>
        <v>USD</v>
      </c>
      <c r="U15" s="1" t="str" cm="1">
        <f t="array" ref="U15">_FV(U14,"Currency")</f>
        <v>USD</v>
      </c>
      <c r="V15" s="1" t="str" cm="1">
        <f t="array" ref="V15">_FV(V14,"Currency")</f>
        <v>USD</v>
      </c>
      <c r="W15" s="1" t="str" cm="1">
        <f t="array" ref="W15">_FV(W14,"Currency")</f>
        <v>USD</v>
      </c>
      <c r="X15" s="1" t="str" cm="1">
        <f t="array" ref="X15">_FV(X14,"Currency")</f>
        <v>USD</v>
      </c>
      <c r="Y15" s="1" t="str" cm="1">
        <f t="array" ref="Y15">_FV(Y14,"Currency")</f>
        <v>USD</v>
      </c>
      <c r="Z15" s="1" t="str" cm="1">
        <f t="array" ref="Z15">_FV(Z14,"Currency")</f>
        <v>USD</v>
      </c>
      <c r="AA15" s="1" t="str" cm="1">
        <f t="array" ref="AA15">_FV(AA14,"Currency")</f>
        <v>USD</v>
      </c>
      <c r="AB15" s="1" t="str" cm="1">
        <f t="array" ref="AB15">_FV(AB14,"Currency")</f>
        <v>USD</v>
      </c>
      <c r="AC15" s="1" t="str" cm="1">
        <f t="array" ref="AC15">_FV(AC14,"Currency")</f>
        <v>USD</v>
      </c>
      <c r="AD15" s="1" t="str" cm="1">
        <f t="array" ref="AD15">_FV(AD14,"Currency")</f>
        <v>USD</v>
      </c>
      <c r="AE15" s="1" t="str" cm="1">
        <f t="array" ref="AE15">_FV(AE14,"Currency")</f>
        <v>USD</v>
      </c>
      <c r="AF15" s="1" t="str" cm="1">
        <f t="array" ref="AF15">_FV(AF14,"Currency")</f>
        <v>USD</v>
      </c>
      <c r="AG15" s="1" t="str" cm="1">
        <f t="array" ref="AG15">_FV(AG14,"Currency")</f>
        <v>USD</v>
      </c>
      <c r="AH15" s="1" t="str" cm="1">
        <f t="array" ref="AH15">_FV(AH14,"Currency")</f>
        <v>USD</v>
      </c>
      <c r="AI15" s="1" t="str" cm="1">
        <f t="array" ref="AI15">_FV(AI14,"Currency")</f>
        <v>USD</v>
      </c>
      <c r="AJ15" s="1" t="str" cm="1">
        <f t="array" ref="AJ15">_FV(AJ14,"Currency")</f>
        <v>USD</v>
      </c>
      <c r="AK15" s="1" t="str" cm="1">
        <f t="array" ref="AK15">_FV(AK14,"Currency")</f>
        <v>USD</v>
      </c>
      <c r="AL15" s="1" t="str" cm="1">
        <f t="array" ref="AL15">_FV(AL14,"Currency")</f>
        <v>USD</v>
      </c>
      <c r="AM15" s="1" t="str" cm="1">
        <f t="array" ref="AM15">_FV(AM14,"Currency")</f>
        <v>USD</v>
      </c>
      <c r="AN15" s="1" t="str" cm="1">
        <f t="array" ref="AN15">_FV(AN14,"Currency")</f>
        <v>USD</v>
      </c>
      <c r="AO15" s="1" t="str" cm="1">
        <f t="array" ref="AO15">_FV(AO14,"Currency")</f>
        <v>USD</v>
      </c>
      <c r="AP15" s="1" t="str" cm="1">
        <f t="array" ref="AP15">_FV(AP14,"Currency")</f>
        <v>USD</v>
      </c>
      <c r="AQ15" s="1" t="str" cm="1">
        <f t="array" ref="AQ15">_FV(AQ14,"Currency")</f>
        <v>USD</v>
      </c>
      <c r="AR15" s="1" t="str" cm="1">
        <f t="array" ref="AR15">_FV(AR14,"Currency")</f>
        <v>USD</v>
      </c>
      <c r="AS15" s="1" t="str" cm="1">
        <f t="array" ref="AS15">_FV(AS14,"Currency")</f>
        <v>USD</v>
      </c>
      <c r="AT15" s="1" t="str" cm="1">
        <f t="array" ref="AT15">_FV(AT14,"Currency")</f>
        <v>USD</v>
      </c>
      <c r="AU15" s="1" t="str" cm="1">
        <f t="array" ref="AU15">_FV(AU14,"Currency")</f>
        <v>USD</v>
      </c>
      <c r="AV15" s="1" t="str" cm="1">
        <f t="array" ref="AV15">_FV(AV14,"Currency")</f>
        <v>USD</v>
      </c>
      <c r="AW15" s="1" t="str" cm="1">
        <f t="array" ref="AW15">_FV(AW14,"Currency")</f>
        <v>USD</v>
      </c>
      <c r="AX15" s="1" t="str" cm="1">
        <f t="array" ref="AX15">_FV(AX14,"Currency")</f>
        <v>USD</v>
      </c>
      <c r="AY15" s="1" t="str" cm="1">
        <f t="array" ref="AY15">_FV(AY14,"Currency")</f>
        <v>USD</v>
      </c>
      <c r="AZ15" s="1" t="str" cm="1">
        <f t="array" ref="AZ15">_FV(AZ14,"Currency")</f>
        <v>USD</v>
      </c>
      <c r="BA15" s="1" t="str" cm="1">
        <f t="array" ref="BA15">_FV(BA14,"Currency")</f>
        <v>USD</v>
      </c>
      <c r="BB15" s="1" t="str" cm="1">
        <f t="array" ref="BB15">_FV(BB14,"Currency")</f>
        <v>USD</v>
      </c>
      <c r="BC15" s="1" t="str" cm="1">
        <f t="array" ref="BC15">_FV(BC14,"Currency")</f>
        <v>USD</v>
      </c>
      <c r="BD15" s="1" t="str" cm="1">
        <f t="array" ref="BD15">_FV(BD14,"Currency")</f>
        <v>USD</v>
      </c>
      <c r="BE15" s="1" t="str" cm="1">
        <f t="array" ref="BE15">_FV(BE14,"Currency")</f>
        <v>USD</v>
      </c>
      <c r="BF15" s="1" t="str" cm="1">
        <f t="array" ref="BF15">_FV(BF14,"Currency")</f>
        <v>USD</v>
      </c>
      <c r="BG15" s="1" t="str" cm="1">
        <f t="array" ref="BG15">_FV(BG14,"Currency")</f>
        <v>USD</v>
      </c>
      <c r="BH15" s="1" t="str" cm="1">
        <f t="array" ref="BH15">_FV(BH14,"Currency")</f>
        <v>USD</v>
      </c>
      <c r="BI15" s="1" t="str" cm="1">
        <f t="array" ref="BI15">_FV(BI14,"Currency")</f>
        <v>USD</v>
      </c>
      <c r="BJ15" s="1" t="str" cm="1">
        <f t="array" ref="BJ15">_FV(BJ14,"Currency")</f>
        <v>USD</v>
      </c>
      <c r="BK15" s="1" t="str" cm="1">
        <f t="array" ref="BK15">_FV(BK14,"Currency")</f>
        <v>USD</v>
      </c>
      <c r="BL15" s="1" t="str" cm="1">
        <f t="array" ref="BL15">_FV(BL14,"Currency")</f>
        <v>USD</v>
      </c>
      <c r="BM15" s="1" t="str" cm="1">
        <f t="array" ref="BM15">_FV(BM14,"Currency")</f>
        <v>USD</v>
      </c>
      <c r="BN15" s="1" t="str" cm="1">
        <f t="array" ref="BN15">_FV(BN14,"Currency")</f>
        <v>USD</v>
      </c>
      <c r="BO15" s="1" t="str" cm="1">
        <f t="array" ref="BO15">_FV(BO14,"Currency")</f>
        <v>USD</v>
      </c>
      <c r="BP15" s="16" t="str">
        <v>0- Port Costs</v>
      </c>
      <c r="BT15" s="16" t="str">
        <v>0- Port Value</v>
      </c>
      <c r="BV15" s="16" t="str">
        <v>0</v>
      </c>
    </row>
    <row r="16" spans="1:74" x14ac:dyDescent="0.3">
      <c r="A16" s="1" t="s">
        <v>9</v>
      </c>
      <c r="C16" s="7" t="str" cm="1">
        <f t="array" ref="C16">_FV(C14,"Ticker symbol",TRUE)</f>
        <v>UGA</v>
      </c>
      <c r="D16" s="7" t="str" cm="1">
        <f t="array" ref="D16">_FV(D14,"Ticker symbol",TRUE)</f>
        <v>USO</v>
      </c>
      <c r="E16" s="7" t="str" cm="1">
        <f t="array" ref="E16">_FV(E14,"Ticker symbol",TRUE)</f>
        <v>BNO</v>
      </c>
      <c r="F16" s="7" t="str" cm="1">
        <f t="array" ref="F16">_FV(F14,"Ticker symbol",TRUE)</f>
        <v>DBO</v>
      </c>
      <c r="G16" s="7" t="str" cm="1">
        <f t="array" ref="G16">_FV(G14,"Ticker symbol",TRUE)</f>
        <v>OIL</v>
      </c>
      <c r="H16" s="16" t="str">
        <v>0 - BM Costs</v>
      </c>
      <c r="I16" s="7"/>
      <c r="J16" s="7"/>
      <c r="K16" s="7"/>
      <c r="L16" s="16" t="str">
        <v>0 - BM Port</v>
      </c>
      <c r="M16" s="5" t="s">
        <v>15</v>
      </c>
      <c r="N16" s="16" t="str">
        <v>0 - Port Assets</v>
      </c>
      <c r="O16" s="7" t="str" cm="1">
        <f t="array" ref="O16">_FV(O14,"Ticker symbol",TRUE)</f>
        <v>UPS</v>
      </c>
      <c r="P16" s="7" t="str" cm="1">
        <f t="array" ref="P16">_FV(P14,"Ticker symbol",TRUE)</f>
        <v>O</v>
      </c>
      <c r="Q16" s="7" t="str" cm="1">
        <f t="array" ref="Q16">_FV(Q14,"Ticker symbol",TRUE)</f>
        <v>LUV</v>
      </c>
      <c r="R16" s="7" t="str" cm="1">
        <f t="array" ref="R16">_FV(R14,"Ticker symbol",TRUE)</f>
        <v>DYN</v>
      </c>
      <c r="S16" s="7" t="str" cm="1">
        <f t="array" ref="S16">_FV(S14,"Ticker symbol",TRUE)</f>
        <v>BLFY</v>
      </c>
      <c r="T16" s="7" t="str" cm="1">
        <f t="array" ref="T16">_FV(T14,"Ticker symbol",TRUE)</f>
        <v>MKFG</v>
      </c>
      <c r="U16" s="7" t="str" cm="1">
        <f t="array" ref="U16">_FV(U14,"Ticker symbol",TRUE)</f>
        <v>FIGS</v>
      </c>
      <c r="V16" s="7" t="str" cm="1">
        <f t="array" ref="V16">_FV(V14,"Ticker symbol",TRUE)</f>
        <v>DAWN</v>
      </c>
      <c r="W16" s="7" t="str" cm="1">
        <f t="array" ref="W16">_FV(W14,"Ticker symbol",TRUE)</f>
        <v>GRNA</v>
      </c>
      <c r="X16" s="7" t="str" cm="1">
        <f t="array" ref="X16">_FV(X14,"Ticker symbol",TRUE)</f>
        <v>VIR</v>
      </c>
      <c r="Y16" s="7" t="str" cm="1">
        <f t="array" ref="Y16">_FV(Y14,"Ticker symbol",TRUE)</f>
        <v>EQRX</v>
      </c>
      <c r="Z16" s="7" t="str" cm="1">
        <f t="array" ref="Z16">_FV(Z14,"Ticker symbol",TRUE)</f>
        <v>SQSP</v>
      </c>
      <c r="AA16" s="7" t="str" cm="1">
        <f t="array" ref="AA16">_FV(AA14,"Ticker symbol",TRUE)</f>
        <v>OLO</v>
      </c>
      <c r="AB16" s="7" t="str" cm="1">
        <f t="array" ref="AB16">_FV(AB14,"Ticker symbol",TRUE)</f>
        <v>IVVD</v>
      </c>
      <c r="AC16" s="7" t="str" cm="1">
        <f t="array" ref="AC16">_FV(AC14,"Ticker symbol",TRUE)</f>
        <v>KNTE</v>
      </c>
      <c r="AD16" s="7" t="str" cm="1">
        <f t="array" ref="AD16">_FV(AD14,"Ticker symbol",TRUE)</f>
        <v>DIBS</v>
      </c>
      <c r="AE16" s="7" t="str" cm="1">
        <f t="array" ref="AE16">_FV(AE14,"Ticker symbol",TRUE)</f>
        <v>CPTN</v>
      </c>
      <c r="AF16" s="7" t="str" cm="1">
        <f t="array" ref="AF16">_FV(AF14,"Ticker symbol",TRUE)</f>
        <v>TIL</v>
      </c>
      <c r="AG16" s="7" t="str" cm="1">
        <f t="array" ref="AG16">_FV(AG14,"Ticker symbol",TRUE)</f>
        <v>KRON</v>
      </c>
      <c r="AH16" s="7" t="str" cm="1">
        <f t="array" ref="AH16">_FV(AH14,"Ticker symbol",TRUE)</f>
        <v>PRDS</v>
      </c>
      <c r="AI16" s="7" t="str" cm="1">
        <f t="array" ref="AI16">_FV(AI14,"Ticker symbol",TRUE)</f>
        <v>EWTX</v>
      </c>
      <c r="AJ16" s="7" t="str" cm="1">
        <f t="array" ref="AJ16">_FV(AJ14,"Ticker symbol",TRUE)</f>
        <v>MQ</v>
      </c>
      <c r="AK16" s="7" t="str" cm="1">
        <f t="array" ref="AK16">_FV(AK14,"Ticker symbol",TRUE)</f>
        <v>RBOT</v>
      </c>
      <c r="AL16" s="7" t="str" cm="1">
        <f t="array" ref="AL16">_FV(AL14,"Ticker symbol",TRUE)</f>
        <v>ML</v>
      </c>
      <c r="AM16" s="7" t="str" cm="1">
        <f t="array" ref="AM16">_FV(AM14,"Ticker symbol",TRUE)</f>
        <v>DICE</v>
      </c>
      <c r="AN16" s="7" t="str" cm="1">
        <f t="array" ref="AN16">_FV(AN14,"Ticker symbol",TRUE)</f>
        <v>CTV</v>
      </c>
      <c r="AO16" s="7" t="str" cm="1">
        <f t="array" ref="AO16">_FV(AO14,"Ticker symbol",TRUE)</f>
        <v>AKA</v>
      </c>
      <c r="AP16" s="7" t="str" cm="1">
        <f t="array" ref="AP16">_FV(AP14,"Ticker symbol",TRUE)</f>
        <v>PEAR</v>
      </c>
      <c r="AQ16" s="7" t="str" cm="1">
        <f t="array" ref="AQ16">_FV(AQ14,"Ticker symbol",TRUE)</f>
        <v>FDMT</v>
      </c>
      <c r="AR16" s="7" t="str" cm="1">
        <f t="array" ref="AR16">_FV(AR14,"Ticker symbol",TRUE)</f>
        <v>AMPS</v>
      </c>
      <c r="AS16" s="7" t="str" cm="1">
        <f t="array" ref="AS16">_FV(AS14,"Ticker symbol",TRUE)</f>
        <v>AIP</v>
      </c>
      <c r="AT16" s="7" t="str" cm="1">
        <f t="array" ref="AT16">_FV(AT14,"Ticker symbol",TRUE)</f>
        <v>CRBU</v>
      </c>
      <c r="AU16" s="7" t="str" cm="1">
        <f t="array" ref="AU16">_FV(AU14,"Ticker symbol",TRUE)</f>
        <v>IPSC</v>
      </c>
      <c r="AV16" s="7" t="str" cm="1">
        <f t="array" ref="AV16">_FV(AV14,"Ticker symbol",TRUE)</f>
        <v>COUR</v>
      </c>
      <c r="AW16" s="7" t="str" cm="1">
        <f t="array" ref="AW16">_FV(AW14,"Ticker symbol",TRUE)</f>
        <v>CTKB</v>
      </c>
      <c r="AX16" s="7" t="str" cm="1">
        <f t="array" ref="AX16">_FV(AX14,"Ticker symbol",TRUE)</f>
        <v>DUOL</v>
      </c>
      <c r="AY16" s="7" t="str" cm="1">
        <f t="array" ref="AY16">_FV(AY14,"Ticker symbol",TRUE)</f>
        <v>ICVX</v>
      </c>
      <c r="AZ16" s="7" t="str" cm="1">
        <f t="array" ref="AZ16">_FV(AZ14,"Ticker symbol",TRUE)</f>
        <v>INTA</v>
      </c>
      <c r="BA16" s="7" t="str" cm="1">
        <f t="array" ref="BA16">_FV(BA14,"Ticker symbol",TRUE)</f>
        <v>MTTR</v>
      </c>
      <c r="BB16" s="7" t="str" cm="1">
        <f t="array" ref="BB16">_FV(BB14,"Ticker symbol",TRUE)</f>
        <v>GLUE</v>
      </c>
      <c r="BC16" s="7" t="str" cm="1">
        <f t="array" ref="BC16">_FV(BC14,"Ticker symbol",TRUE)</f>
        <v>NUVL</v>
      </c>
      <c r="BD16" s="7" t="str" cm="1">
        <f t="array" ref="BD16">_FV(BD14,"Ticker symbol",TRUE)</f>
        <v>PWP</v>
      </c>
      <c r="BE16" s="7" t="str" cm="1">
        <f t="array" ref="BE16">_FV(BE14,"Ticker symbol",TRUE)</f>
        <v>PMVP</v>
      </c>
      <c r="BF16" s="7" t="str" cm="1">
        <f t="array" ref="BF16">_FV(BF14,"Ticker symbol",TRUE)</f>
        <v>SANA</v>
      </c>
      <c r="BG16" s="7" t="str" cm="1">
        <f t="array" ref="BG16">_FV(BG14,"Ticker symbol",TRUE)</f>
        <v>THRX</v>
      </c>
      <c r="BH16" s="7" t="str" cm="1">
        <f t="array" ref="BH16">_FV(BH14,"Ticker symbol",TRUE)</f>
        <v>VXRT</v>
      </c>
      <c r="BI16" s="7" t="str" cm="1">
        <f t="array" ref="BI16">_FV(BI14,"Ticker symbol",TRUE)</f>
        <v>VERA</v>
      </c>
      <c r="BJ16" s="7" t="str" cm="1">
        <f t="array" ref="BJ16">_FV(BJ14,"Ticker symbol",TRUE)</f>
        <v>WEBR</v>
      </c>
      <c r="BK16" s="7" t="str" cm="1">
        <f t="array" ref="BK16">_FV(BK14,"Ticker symbol",TRUE)</f>
        <v>NNOX</v>
      </c>
      <c r="BL16" s="7" t="str" cm="1">
        <f t="array" ref="BL16">_FV(BL14,"Ticker symbol",TRUE)</f>
        <v>PNT</v>
      </c>
      <c r="BM16" s="7" t="str" cm="1">
        <f t="array" ref="BM16">_FV(BM14,"Ticker symbol",TRUE)</f>
        <v>PTLO</v>
      </c>
      <c r="BN16" s="7" t="str" cm="1">
        <f t="array" ref="BN16">_FV(BN14,"Ticker symbol",TRUE)</f>
        <v>CURV</v>
      </c>
      <c r="BO16" s="7" t="str" cm="1">
        <f t="array" ref="BO16">_FV(BO14,"Ticker symbol",TRUE)</f>
        <v>IONQ</v>
      </c>
      <c r="BP16" s="16" t="str">
        <v>0- Port Costs</v>
      </c>
      <c r="BQ16" s="7"/>
      <c r="BR16" s="7"/>
      <c r="BS16" s="7"/>
      <c r="BT16" s="16" t="str">
        <v>0- Port Value</v>
      </c>
      <c r="BV16" s="16" t="str">
        <v>0</v>
      </c>
    </row>
    <row r="17" spans="1:74" x14ac:dyDescent="0.3">
      <c r="H17" s="16" t="str">
        <v>0 - BM Costs</v>
      </c>
      <c r="L17" s="16" t="str">
        <v>0 - BM Port</v>
      </c>
      <c r="N17" s="16" t="str">
        <v>0 - Port Assets</v>
      </c>
      <c r="BP17" s="16" t="str">
        <v>0- Port Costs</v>
      </c>
      <c r="BT17" s="16" t="str">
        <v>0- Port Value</v>
      </c>
      <c r="BV17" s="16" t="str">
        <v>0</v>
      </c>
    </row>
    <row r="18" spans="1:74" s="16" customFormat="1" x14ac:dyDescent="0.3">
      <c r="A18" s="16" t="s">
        <v>16</v>
      </c>
      <c r="H18" s="16" t="str">
        <v>0 - BM Costs</v>
      </c>
      <c r="L18" s="16" t="str">
        <v>0 - BM Port</v>
      </c>
      <c r="N18" s="16" t="str">
        <v>0 - Port Assets</v>
      </c>
      <c r="BP18" s="16" t="str">
        <v>0- Port Costs</v>
      </c>
      <c r="BT18" s="16" t="str">
        <v>0- Port Value</v>
      </c>
      <c r="BV18" s="16" t="str">
        <v>0</v>
      </c>
    </row>
    <row r="19" spans="1:74" hidden="1" outlineLevel="1" x14ac:dyDescent="0.3">
      <c r="A19" s="1" t="s">
        <v>17</v>
      </c>
      <c r="C19" s="14">
        <f ca="1">AVERAGE(_xlfn.ANCHORARRAY(C2001))</f>
        <v>-7.9657196738028933E-3</v>
      </c>
      <c r="D19" s="14">
        <f t="shared" ref="D19:G19" ca="1" si="0">AVERAGE(_xlfn.ANCHORARRAY(D2001))</f>
        <v>-5.1113735731844918E-3</v>
      </c>
      <c r="E19" s="14">
        <f t="shared" ca="1" si="0"/>
        <v>-6.2161181521861626E-3</v>
      </c>
      <c r="F19" s="14">
        <f t="shared" ca="1" si="0"/>
        <v>-6.8768983117142388E-3</v>
      </c>
      <c r="G19" s="14">
        <f t="shared" ca="1" si="0"/>
        <v>-5.3155770353411173E-3</v>
      </c>
      <c r="H19" s="16" t="str">
        <v>0 - BM Costs</v>
      </c>
      <c r="L19" s="16" t="str">
        <v>0 - BM Port</v>
      </c>
      <c r="N19" s="16" t="str">
        <v>0 - Port Assets</v>
      </c>
      <c r="BP19" s="16" t="str">
        <v>0- Port Costs</v>
      </c>
      <c r="BT19" s="16" t="str">
        <v>0- Port Value</v>
      </c>
      <c r="BV19" s="16" t="str">
        <v>0</v>
      </c>
    </row>
    <row r="20" spans="1:74" hidden="1" outlineLevel="1" x14ac:dyDescent="0.3">
      <c r="A20" s="1" t="s">
        <v>18</v>
      </c>
      <c r="C20" s="13">
        <f ca="1">_xlfn.STDEV.S(_xlfn.ANCHORARRAY(C2001))</f>
        <v>1.9053510322335047E-2</v>
      </c>
      <c r="D20" s="13">
        <f t="shared" ref="D20:G20" ca="1" si="1">_xlfn.STDEV.S(_xlfn.ANCHORARRAY(D2001))</f>
        <v>2.5614087495379526E-2</v>
      </c>
      <c r="E20" s="13">
        <f t="shared" ca="1" si="1"/>
        <v>2.4061046461716577E-2</v>
      </c>
      <c r="F20" s="13">
        <f t="shared" ca="1" si="1"/>
        <v>2.8060391327723786E-2</v>
      </c>
      <c r="G20" s="13">
        <f t="shared" ca="1" si="1"/>
        <v>2.6833410546440582E-2</v>
      </c>
      <c r="H20" s="16" t="str">
        <v>0 - BM Costs</v>
      </c>
      <c r="L20" s="16" t="str">
        <v>0 - BM Port</v>
      </c>
      <c r="N20" s="16" t="str">
        <v>0 - Port Assets</v>
      </c>
      <c r="BP20" s="16" t="str">
        <v>0- Port Costs</v>
      </c>
      <c r="BT20" s="16" t="str">
        <v>0- Port Value</v>
      </c>
      <c r="BV20" s="16" t="str">
        <v>0</v>
      </c>
    </row>
    <row r="21" spans="1:74" hidden="1" outlineLevel="1" x14ac:dyDescent="0.3">
      <c r="A21" s="1" t="s">
        <v>19</v>
      </c>
      <c r="C21" s="14">
        <f ca="1">MIN(_xlfn.ANCHORARRAY(C2001))</f>
        <v>-3.6096470212426124E-2</v>
      </c>
      <c r="D21" s="14">
        <f t="shared" ref="D21:G21" ca="1" si="2">MIN(_xlfn.ANCHORARRAY(D2001))</f>
        <v>-3.759903316771851E-2</v>
      </c>
      <c r="E21" s="14">
        <f t="shared" ca="1" si="2"/>
        <v>-3.5440613026819778E-2</v>
      </c>
      <c r="F21" s="14">
        <f t="shared" ca="1" si="2"/>
        <v>-4.065040650406504E-2</v>
      </c>
      <c r="G21" s="14">
        <f t="shared" ca="1" si="2"/>
        <v>-4.0196379257441017E-2</v>
      </c>
      <c r="H21" s="16" t="str">
        <v>0 - BM Costs</v>
      </c>
      <c r="L21" s="16" t="str">
        <v>0 - BM Port</v>
      </c>
      <c r="N21" s="16" t="str">
        <v>0 - Port Assets</v>
      </c>
      <c r="BP21" s="16" t="str">
        <v>0- Port Costs</v>
      </c>
      <c r="BT21" s="16" t="str">
        <v>0- Port Value</v>
      </c>
      <c r="BV21" s="16" t="str">
        <v>0</v>
      </c>
    </row>
    <row r="22" spans="1:74" hidden="1" outlineLevel="1" x14ac:dyDescent="0.3">
      <c r="A22" s="1" t="s">
        <v>20</v>
      </c>
      <c r="C22" s="14">
        <f ca="1">MAX(_xlfn.ANCHORARRAY(C2001))</f>
        <v>2.3075655183780963E-2</v>
      </c>
      <c r="D22" s="14">
        <f t="shared" ref="D22:G22" ca="1" si="3">MAX(_xlfn.ANCHORARRAY(D2001))</f>
        <v>4.8164824669122419E-2</v>
      </c>
      <c r="E22" s="14">
        <f t="shared" ca="1" si="3"/>
        <v>4.3745949449125243E-2</v>
      </c>
      <c r="F22" s="14">
        <f t="shared" ca="1" si="3"/>
        <v>5.1206592113007821E-2</v>
      </c>
      <c r="G22" s="14">
        <f t="shared" ca="1" si="3"/>
        <v>4.9502528902866771E-2</v>
      </c>
      <c r="H22" s="16" t="str">
        <v>0 - BM Costs</v>
      </c>
      <c r="L22" s="16" t="str">
        <v>0 - BM Port</v>
      </c>
      <c r="N22" s="16" t="str">
        <v>0 - Port Assets</v>
      </c>
      <c r="BP22" s="16" t="str">
        <v>0- Port Costs</v>
      </c>
      <c r="BT22" s="16" t="str">
        <v>0- Port Value</v>
      </c>
      <c r="BV22" s="16" t="str">
        <v>0</v>
      </c>
    </row>
    <row r="23" spans="1:74" hidden="1" outlineLevel="1" x14ac:dyDescent="0.3">
      <c r="A23" s="1" t="s">
        <v>21</v>
      </c>
      <c r="C23" s="13">
        <f ca="1">C19/C20</f>
        <v>-0.41807097689842793</v>
      </c>
      <c r="D23" s="13">
        <f t="shared" ref="D23:G23" ca="1" si="4">D19/D20</f>
        <v>-0.19955321750605101</v>
      </c>
      <c r="E23" s="13">
        <f t="shared" ca="1" si="4"/>
        <v>-0.25834778890754401</v>
      </c>
      <c r="F23" s="13">
        <f t="shared" ca="1" si="4"/>
        <v>-0.24507492541345402</v>
      </c>
      <c r="G23" s="13">
        <f t="shared" ca="1" si="4"/>
        <v>-0.19809546856302326</v>
      </c>
      <c r="H23" s="16" t="str">
        <v>0 - BM Costs</v>
      </c>
      <c r="L23" s="16" t="str">
        <v>0 - BM Port</v>
      </c>
      <c r="N23" s="16" t="str">
        <v>0 - Port Assets</v>
      </c>
      <c r="BP23" s="16" t="str">
        <v>0- Port Costs</v>
      </c>
      <c r="BT23" s="16" t="str">
        <v>0- Port Value</v>
      </c>
      <c r="BV23" s="16" t="str">
        <v>0</v>
      </c>
    </row>
    <row r="24" spans="1:74" collapsed="1" x14ac:dyDescent="0.3">
      <c r="H24" s="16" t="str">
        <v>0 - BM Costs</v>
      </c>
      <c r="L24" s="16" t="str">
        <v>0 - BM Port</v>
      </c>
      <c r="N24" s="16" t="str">
        <v>0 - Port Assets</v>
      </c>
      <c r="BP24" s="16" t="str">
        <v>0- Port Costs</v>
      </c>
      <c r="BT24" s="16" t="str">
        <v>0- Port Value</v>
      </c>
      <c r="BV24" s="16" t="str">
        <v>0</v>
      </c>
    </row>
    <row r="25" spans="1:74" s="16" customFormat="1" x14ac:dyDescent="0.3">
      <c r="A25" s="16" t="s">
        <v>22</v>
      </c>
      <c r="H25" s="16" t="str">
        <v>0 - BM Costs</v>
      </c>
      <c r="L25" s="16" t="str">
        <v>0 - BM Port</v>
      </c>
      <c r="N25" s="16" t="str">
        <v>0 - Port Assets</v>
      </c>
      <c r="BP25" s="16" t="str">
        <v>0- Port Costs</v>
      </c>
      <c r="BT25" s="16" t="str">
        <v>0- Port Value</v>
      </c>
      <c r="BV25" s="16" t="str">
        <v>0</v>
      </c>
    </row>
    <row r="26" spans="1:74" x14ac:dyDescent="0.3">
      <c r="A26" s="1" cm="1">
        <f t="array" aca="1" ref="A26:A39" ca="1">_xlfn.SEQUENCE(ROWS(_xlfn.ANCHORARRAY(C26)))</f>
        <v>1</v>
      </c>
      <c r="B26" s="1" cm="1" vm="59">
        <f t="array" aca="1" ref="B26:B39" ca="1">INDEX(_xlfn._xlws.SORT(_xlfn.STOCKHISTORY(C14,$C$1,$C$2,$C$3,0,0,1),1,-1),,1)</f>
        <v>44886</v>
      </c>
      <c r="C26" s="1" cm="1" vm="60">
        <f t="array" aca="1" ref="C26:C39" ca="1">INDEX(_xlfn._xlws.SORT(_xlfn.STOCKHISTORY(C14,$C$1,$C$2,$C$3,0,0,1),1,-1),,2)</f>
        <v>57.19</v>
      </c>
      <c r="D26" s="1" cm="1" vm="61">
        <f t="array" aca="1" ref="D26:D39" ca="1">INDEX(_xlfn._xlws.SORT(_xlfn.STOCKHISTORY(D14,$C$1,$C$2,$C$3,0,0,1),1,-1),,2)</f>
        <v>69.03</v>
      </c>
      <c r="E26" s="1" cm="1" vm="62">
        <f t="array" aca="1" ref="E26:E39" ca="1">INDEX(_xlfn._xlws.SORT(_xlfn.STOCKHISTORY(E14,$C$1,$C$2,$C$3,0,0,1),1,-1),,2)</f>
        <v>28.66</v>
      </c>
      <c r="F26" s="1" cm="1" vm="63">
        <f t="array" aca="1" ref="F26:F39" ca="1">INDEX(_xlfn._xlws.SORT(_xlfn.STOCKHISTORY(F14,$C$1,$C$2,$C$3,0,0,1),1,-1),,2)</f>
        <v>15.64</v>
      </c>
      <c r="G26" s="1" cm="1" vm="64">
        <f t="array" aca="1" ref="G26:G39" ca="1">INDEX(_xlfn._xlws.SORT(_xlfn.STOCKHISTORY(G14,$C$1,$C$2,$C$3,0,0,1),1,-1),,2)</f>
        <v>29.96</v>
      </c>
      <c r="H26" s="16" t="str">
        <v>0 - BM Costs</v>
      </c>
      <c r="L26" s="16" t="str">
        <v>0 - BM Port</v>
      </c>
      <c r="N26" s="16" t="str">
        <v>0 - Port Assets</v>
      </c>
      <c r="O26" s="1" cm="1" vm="65">
        <f t="array" aca="1" ref="O26:O39" ca="1">INDEX(_xlfn._xlws.SORT(_xlfn.STOCKHISTORY(O14,$C$1,$C$2,$C$3,0,0,1),1,-1),,2)</f>
        <v>180.61</v>
      </c>
      <c r="P26" s="1" cm="1" vm="66">
        <f t="array" aca="1" ref="P26:P39" ca="1">INDEX(_xlfn._xlws.SORT(_xlfn.STOCKHISTORY(P14,$C$1,$C$2,$C$3,0,0,1),1,-1),,2)</f>
        <v>65.3</v>
      </c>
      <c r="Q26" s="1" cm="1" vm="67">
        <f t="array" aca="1" ref="Q26:Q39" ca="1">INDEX(_xlfn._xlws.SORT(_xlfn.STOCKHISTORY(Q14,$C$1,$C$2,$C$3,0,0,1),1,-1),,2)</f>
        <v>37.75</v>
      </c>
      <c r="R26" s="1" cm="1" vm="82">
        <f t="array" aca="1" ref="R26:R39" ca="1">INDEX(_xlfn._xlws.SORT(_xlfn.STOCKHISTORY(R14,$C$1,$C$2,$C$3,0,0,1),1,-1),,2)</f>
        <v>9.3699999999999992</v>
      </c>
      <c r="S26" s="1" cm="1" vm="73">
        <f t="array" aca="1" ref="S26:S39" ca="1">INDEX(_xlfn._xlws.SORT(_xlfn.STOCKHISTORY(S14,$C$1,$C$2,$C$3,0,0,1),1,-1),,2)</f>
        <v>13.11</v>
      </c>
      <c r="T26" s="1" cm="1" vm="95">
        <f t="array" aca="1" ref="T26:T39" ca="1">INDEX(_xlfn._xlws.SORT(_xlfn.STOCKHISTORY(T14,$C$1,$C$2,$C$3,0,0,1),1,-1),,2)</f>
        <v>1.37</v>
      </c>
      <c r="U26" s="1" cm="1" vm="85">
        <f t="array" aca="1" ref="U26:U39" ca="1">INDEX(_xlfn._xlws.SORT(_xlfn.STOCKHISTORY(U14,$C$1,$C$2,$C$3,0,0,1),1,-1),,2)</f>
        <v>5.83</v>
      </c>
      <c r="V26" s="1" cm="1" vm="79">
        <f t="array" aca="1" ref="V26:V39" ca="1">INDEX(_xlfn._xlws.SORT(_xlfn.STOCKHISTORY(V14,$C$1,$C$2,$C$3,0,0,1),1,-1),,2)</f>
        <v>20.41</v>
      </c>
      <c r="W26" s="1" cm="1" vm="86">
        <f t="array" aca="1" ref="W26:W39" ca="1">INDEX(_xlfn._xlws.SORT(_xlfn.STOCKHISTORY(W14,$C$1,$C$2,$C$3,0,0,1),1,-1),,2)</f>
        <v>1.18</v>
      </c>
      <c r="X26" s="1" cm="1" vm="116">
        <f t="array" aca="1" ref="X26:X39" ca="1">INDEX(_xlfn._xlws.SORT(_xlfn.STOCKHISTORY(X14,$C$1,$C$2,$C$3,0,0,1),1,-1),,2)</f>
        <v>26.7</v>
      </c>
      <c r="Y26" s="1" cm="1" vm="84">
        <f t="array" aca="1" ref="Y26:Y39" ca="1">INDEX(_xlfn._xlws.SORT(_xlfn.STOCKHISTORY(Y14,$C$1,$C$2,$C$3,0,0,1),1,-1),,2)</f>
        <v>3.31</v>
      </c>
      <c r="Z26" s="1" cm="1" vm="110">
        <f t="array" aca="1" ref="Z26:Z39" ca="1">INDEX(_xlfn._xlws.SORT(_xlfn.STOCKHISTORY(Z14,$C$1,$C$2,$C$3,0,0,1),1,-1),,2)</f>
        <v>20.83</v>
      </c>
      <c r="AA26" s="1" cm="1" vm="102">
        <f t="array" aca="1" ref="AA26:AA39" ca="1">INDEX(_xlfn._xlws.SORT(_xlfn.STOCKHISTORY(AA14,$C$1,$C$2,$C$3,0,0,1),1,-1),,2)</f>
        <v>7.29</v>
      </c>
      <c r="AB26" s="1" cm="1" vm="91">
        <f t="array" aca="1" ref="AB26:AB39" ca="1">INDEX(_xlfn._xlws.SORT(_xlfn.STOCKHISTORY(AB14,$C$1,$C$2,$C$3,0,0,1),1,-1),,2)</f>
        <v>2.2599999999999998</v>
      </c>
      <c r="AC26" s="1" cm="1" vm="93">
        <f t="array" aca="1" ref="AC26:AC39" ca="1">INDEX(_xlfn._xlws.SORT(_xlfn.STOCKHISTORY(AC14,$C$1,$C$2,$C$3,0,0,1),1,-1),,2)</f>
        <v>8.09</v>
      </c>
      <c r="AD26" s="1" cm="1" vm="68">
        <f t="array" aca="1" ref="AD26:AD39" ca="1">INDEX(_xlfn._xlws.SORT(_xlfn.STOCKHISTORY(AD14,$C$1,$C$2,$C$3,0,0,1),1,-1),,2)</f>
        <v>6.15</v>
      </c>
      <c r="AE26" s="1" cm="1" vm="76">
        <f t="array" aca="1" ref="AE26:AE39" ca="1">INDEX(_xlfn._xlws.SORT(_xlfn.STOCKHISTORY(AE14,$C$1,$C$2,$C$3,0,0,1),1,-1),,2)</f>
        <v>1.36</v>
      </c>
      <c r="AF26" s="1" cm="1" vm="89">
        <f t="array" aca="1" ref="AF26:AF39" ca="1">INDEX(_xlfn._xlws.SORT(_xlfn.STOCKHISTORY(AF14,$C$1,$C$2,$C$3,0,0,1),1,-1),,2)</f>
        <v>1.59</v>
      </c>
      <c r="AG26" s="1" cm="1" vm="94">
        <f t="array" aca="1" ref="AG26:AG39" ca="1">INDEX(_xlfn._xlws.SORT(_xlfn.STOCKHISTORY(AG14,$C$1,$C$2,$C$3,0,0,1),1,-1),,2)</f>
        <v>1.99</v>
      </c>
      <c r="AH26" s="1" cm="1" vm="103">
        <f t="array" aca="1" ref="AH26:AH39" ca="1">INDEX(_xlfn._xlws.SORT(_xlfn.STOCKHISTORY(AH14,$C$1,$C$2,$C$3,0,0,1),1,-1),,2)</f>
        <v>1.01</v>
      </c>
      <c r="AI26" s="1" cm="1" vm="83">
        <f t="array" aca="1" ref="AI26:AI39" ca="1">INDEX(_xlfn._xlws.SORT(_xlfn.STOCKHISTORY(AI14,$C$1,$C$2,$C$3,0,0,1),1,-1),,2)</f>
        <v>9.99</v>
      </c>
      <c r="AJ26" s="1" cm="1" vm="96">
        <f t="array" aca="1" ref="AJ26:AJ39" ca="1">INDEX(_xlfn._xlws.SORT(_xlfn.STOCKHISTORY(AJ14,$C$1,$C$2,$C$3,0,0,1),1,-1),,2)</f>
        <v>6.39</v>
      </c>
      <c r="AK26" s="1" cm="1" vm="115">
        <f t="array" aca="1" ref="AK26:AK39" ca="1">INDEX(_xlfn._xlws.SORT(_xlfn.STOCKHISTORY(AK14,$C$1,$C$2,$C$3,0,0,1),1,-1),,2)</f>
        <v>3.38</v>
      </c>
      <c r="AL26" s="1" cm="1" vm="98">
        <f t="array" aca="1" ref="AL26:AL39" ca="1">INDEX(_xlfn._xlws.SORT(_xlfn.STOCKHISTORY(AL14,$C$1,$C$2,$C$3,0,0,1),1,-1),,2)</f>
        <v>0.69</v>
      </c>
      <c r="AM26" s="1" cm="1" vm="80">
        <f t="array" aca="1" ref="AM26:AM39" ca="1">INDEX(_xlfn._xlws.SORT(_xlfn.STOCKHISTORY(AM14,$C$1,$C$2,$C$3,0,0,1),1,-1),,2)</f>
        <v>33</v>
      </c>
      <c r="AN26" s="1" cm="1" vm="88">
        <f t="array" aca="1" ref="AN26:AN39" ca="1">INDEX(_xlfn._xlws.SORT(_xlfn.STOCKHISTORY(AN14,$C$1,$C$2,$C$3,0,0,1),1,-1),,2)</f>
        <v>2.94</v>
      </c>
      <c r="AO26" s="1" cm="1" vm="70">
        <f t="array" aca="1" ref="AO26:AO39" ca="1">INDEX(_xlfn._xlws.SORT(_xlfn.STOCKHISTORY(AO14,$C$1,$C$2,$C$3,0,0,1),1,-1),,2)</f>
        <v>1.64</v>
      </c>
      <c r="AP26" s="1" cm="1" vm="104">
        <f t="array" aca="1" ref="AP26:AP39" ca="1">INDEX(_xlfn._xlws.SORT(_xlfn.STOCKHISTORY(AP14,$C$1,$C$2,$C$3,0,0,1),1,-1),,2)</f>
        <v>1.8</v>
      </c>
      <c r="AQ26" s="1" cm="1" vm="69">
        <f t="array" aca="1" ref="AQ26:AQ39" ca="1">INDEX(_xlfn._xlws.SORT(_xlfn.STOCKHISTORY(AQ14,$C$1,$C$2,$C$3,0,0,1),1,-1),,2)</f>
        <v>20.88</v>
      </c>
      <c r="AR26" s="1" cm="1" vm="71">
        <f t="array" aca="1" ref="AR26:AR39" ca="1">INDEX(_xlfn._xlws.SORT(_xlfn.STOCKHISTORY(AR14,$C$1,$C$2,$C$3,0,0,1),1,-1),,2)</f>
        <v>6.82</v>
      </c>
      <c r="AS26" s="1" cm="1" vm="72">
        <f t="array" aca="1" ref="AS26:AS39" ca="1">INDEX(_xlfn._xlws.SORT(_xlfn.STOCKHISTORY(AS14,$C$1,$C$2,$C$3,0,0,1),1,-1),,2)</f>
        <v>5.42</v>
      </c>
      <c r="AT26" s="1" cm="1" vm="74">
        <f t="array" aca="1" ref="AT26:AT39" ca="1">INDEX(_xlfn._xlws.SORT(_xlfn.STOCKHISTORY(AT14,$C$1,$C$2,$C$3,0,0,1),1,-1),,2)</f>
        <v>8.91</v>
      </c>
      <c r="AU26" s="1" cm="1" vm="75">
        <f t="array" aca="1" ref="AU26:AU39" ca="1">INDEX(_xlfn._xlws.SORT(_xlfn.STOCKHISTORY(AU14,$C$1,$C$2,$C$3,0,0,1),1,-1),,2)</f>
        <v>10.31</v>
      </c>
      <c r="AV26" s="1" cm="1" vm="77">
        <f t="array" aca="1" ref="AV26:AV39" ca="1">INDEX(_xlfn._xlws.SORT(_xlfn.STOCKHISTORY(AV14,$C$1,$C$2,$C$3,0,0,1),1,-1),,2)</f>
        <v>13.79</v>
      </c>
      <c r="AW26" s="1" cm="1" vm="78">
        <f t="array" aca="1" ref="AW26:AW39" ca="1">INDEX(_xlfn._xlws.SORT(_xlfn.STOCKHISTORY(AW14,$C$1,$C$2,$C$3,0,0,1),1,-1),,2)</f>
        <v>14.76</v>
      </c>
      <c r="AX26" s="1" cm="1" vm="81">
        <f t="array" aca="1" ref="AX26:AX39" ca="1">INDEX(_xlfn._xlws.SORT(_xlfn.STOCKHISTORY(AX14,$C$1,$C$2,$C$3,0,0,1),1,-1),,2)</f>
        <v>69.44</v>
      </c>
      <c r="AY26" s="1" cm="1" vm="87">
        <f t="array" aca="1" ref="AY26:AY39" ca="1">INDEX(_xlfn._xlws.SORT(_xlfn.STOCKHISTORY(AY14,$C$1,$C$2,$C$3,0,0,1),1,-1),,2)</f>
        <v>2.7650000000000001</v>
      </c>
      <c r="AZ26" s="1" cm="1" vm="90">
        <f t="array" aca="1" ref="AZ26:AZ39" ca="1">INDEX(_xlfn._xlws.SORT(_xlfn.STOCKHISTORY(AZ14,$C$1,$C$2,$C$3,0,0,1),1,-1),,2)</f>
        <v>21.83</v>
      </c>
      <c r="BA26" s="1" cm="1" vm="97">
        <f t="array" aca="1" ref="BA26:BA39" ca="1">INDEX(_xlfn._xlws.SORT(_xlfn.STOCKHISTORY(BA14,$C$1,$C$2,$C$3,0,0,1),1,-1),,2)</f>
        <v>3.16</v>
      </c>
      <c r="BB26" s="1" cm="1" vm="99">
        <f t="array" aca="1" ref="BB26:BB39" ca="1">INDEX(_xlfn._xlws.SORT(_xlfn.STOCKHISTORY(BB14,$C$1,$C$2,$C$3,0,0,1),1,-1),,2)</f>
        <v>8.15</v>
      </c>
      <c r="BC26" s="1" cm="1" vm="101">
        <f t="array" aca="1" ref="BC26:BC39" ca="1">INDEX(_xlfn._xlws.SORT(_xlfn.STOCKHISTORY(BC14,$C$1,$C$2,$C$3,0,0,1),1,-1),,2)</f>
        <v>32</v>
      </c>
      <c r="BD26" s="1" cm="1" vm="105">
        <f t="array" aca="1" ref="BD26:BD39" ca="1">INDEX(_xlfn._xlws.SORT(_xlfn.STOCKHISTORY(BD14,$C$1,$C$2,$C$3,0,0,1),1,-1),,2)</f>
        <v>9.52</v>
      </c>
      <c r="BE26" s="1" cm="1" vm="106">
        <f t="array" aca="1" ref="BE26:BE39" ca="1">INDEX(_xlfn._xlws.SORT(_xlfn.STOCKHISTORY(BE14,$C$1,$C$2,$C$3,0,0,1),1,-1),,2)</f>
        <v>9.76</v>
      </c>
      <c r="BF26" s="1" cm="1" vm="109">
        <f t="array" aca="1" ref="BF26:BF39" ca="1">INDEX(_xlfn._xlws.SORT(_xlfn.STOCKHISTORY(BF14,$C$1,$C$2,$C$3,0,0,1),1,-1),,2)</f>
        <v>4.66</v>
      </c>
      <c r="BG26" s="1" cm="1" vm="111">
        <f t="array" aca="1" ref="BG26:BG39" ca="1">INDEX(_xlfn._xlws.SORT(_xlfn.STOCKHISTORY(BG14,$C$1,$C$2,$C$3,0,0,1),1,-1),,2)</f>
        <v>6.56</v>
      </c>
      <c r="BH26" s="1" cm="1" vm="113">
        <f t="array" aca="1" ref="BH26:BH39" ca="1">INDEX(_xlfn._xlws.SORT(_xlfn.STOCKHISTORY(BH14,$C$1,$C$2,$C$3,0,0,1),1,-1),,2)</f>
        <v>1.34</v>
      </c>
      <c r="BI26" s="1" cm="1" vm="114">
        <f t="array" aca="1" ref="BI26:BI39" ca="1">INDEX(_xlfn._xlws.SORT(_xlfn.STOCKHISTORY(BI14,$C$1,$C$2,$C$3,0,0,1),1,-1),,2)</f>
        <v>15.93</v>
      </c>
      <c r="BJ26" s="1" cm="1" vm="117">
        <f t="array" aca="1" ref="BJ26:BJ39" ca="1">INDEX(_xlfn._xlws.SORT(_xlfn.STOCKHISTORY(BJ14,$C$1,$C$2,$C$3,0,0,1),1,-1),,2)</f>
        <v>6.76</v>
      </c>
      <c r="BK26" s="1" cm="1" vm="100">
        <f t="array" aca="1" ref="BK26:BK39" ca="1">INDEX(_xlfn._xlws.SORT(_xlfn.STOCKHISTORY(BK14,$C$1,$C$2,$C$3,0,0,1),1,-1),,2)</f>
        <v>10.84</v>
      </c>
      <c r="BL26" s="1" cm="1" vm="107">
        <f t="array" aca="1" ref="BL26:BL39" ca="1">INDEX(_xlfn._xlws.SORT(_xlfn.STOCKHISTORY(BL14,$C$1,$C$2,$C$3,0,0,1),1,-1),,2)</f>
        <v>6.52</v>
      </c>
      <c r="BM26" s="1" cm="1" vm="108">
        <f t="array" aca="1" ref="BM26:BM39" ca="1">INDEX(_xlfn._xlws.SORT(_xlfn.STOCKHISTORY(BM14,$C$1,$C$2,$C$3,0,0,1),1,-1),,2)</f>
        <v>20.46</v>
      </c>
      <c r="BN26" s="1" cm="1" vm="112">
        <f t="array" aca="1" ref="BN26:BN39" ca="1">INDEX(_xlfn._xlws.SORT(_xlfn.STOCKHISTORY(BN14,$C$1,$C$2,$C$3,0,0,1),1,-1),,2)</f>
        <v>3.89</v>
      </c>
      <c r="BO26" s="1" cm="1" vm="92">
        <f t="array" aca="1" ref="BO26:BO39" ca="1">INDEX(_xlfn._xlws.SORT(_xlfn.STOCKHISTORY(BO14,$C$1,$C$2,$C$3,0,0,1),1,-1),,2)</f>
        <v>4.8</v>
      </c>
      <c r="BP26" s="16" t="str">
        <v>0- Port Costs</v>
      </c>
      <c r="BT26" s="16" t="str">
        <v>0- Port Value</v>
      </c>
      <c r="BV26" s="16" t="str">
        <v>0</v>
      </c>
    </row>
    <row r="27" spans="1:74" x14ac:dyDescent="0.3">
      <c r="A27" s="1">
        <f ca="1"/>
        <v>2</v>
      </c>
      <c r="B27" s="1" vm="118">
        <f ca="1"/>
        <v>44883</v>
      </c>
      <c r="C27" s="1" vm="119">
        <f ca="1"/>
        <v>56.94</v>
      </c>
      <c r="D27" s="1" vm="61">
        <f ca="1"/>
        <v>69.03</v>
      </c>
      <c r="E27" s="1" vm="120">
        <f ca="1"/>
        <v>28.81</v>
      </c>
      <c r="F27" s="1" vm="121">
        <f ca="1"/>
        <v>15.7</v>
      </c>
      <c r="G27" s="1" vm="122">
        <f ca="1"/>
        <v>29.99</v>
      </c>
      <c r="H27" s="16" t="str">
        <v>0 - BM Costs</v>
      </c>
      <c r="L27" s="16" t="str">
        <v>0 - BM Port</v>
      </c>
      <c r="N27" s="16" t="str">
        <v>0 - Port Assets</v>
      </c>
      <c r="O27" s="1" vm="123">
        <f ca="1"/>
        <v>178.97</v>
      </c>
      <c r="P27" s="1" vm="124">
        <f ca="1"/>
        <v>64.7</v>
      </c>
      <c r="Q27" s="1" vm="125">
        <f ca="1"/>
        <v>38.11</v>
      </c>
      <c r="R27" s="1" vm="140">
        <f ca="1"/>
        <v>9.4499999999999993</v>
      </c>
      <c r="S27" s="1" vm="131">
        <f ca="1"/>
        <v>12.89</v>
      </c>
      <c r="T27" s="1" vm="153">
        <f ca="1"/>
        <v>1.39</v>
      </c>
      <c r="U27" s="1" vm="143">
        <f ca="1"/>
        <v>5.94</v>
      </c>
      <c r="V27" s="1" vm="137">
        <f ca="1"/>
        <v>21.34</v>
      </c>
      <c r="W27" s="1" vm="144">
        <f ca="1"/>
        <v>1.32</v>
      </c>
      <c r="X27" s="1" vm="173">
        <f ca="1"/>
        <v>27.02</v>
      </c>
      <c r="Y27" s="1" vm="142">
        <f ca="1"/>
        <v>3.32</v>
      </c>
      <c r="Z27" s="1" vm="168">
        <f ca="1"/>
        <v>20.13</v>
      </c>
      <c r="AA27" s="1" vm="160">
        <f ca="1"/>
        <v>7.52</v>
      </c>
      <c r="AB27" s="1" vm="149">
        <f ca="1"/>
        <v>2.75</v>
      </c>
      <c r="AC27" s="1" vm="151">
        <f ca="1"/>
        <v>8.8699999999999992</v>
      </c>
      <c r="AD27" s="1" vm="126">
        <f ca="1"/>
        <v>6.13</v>
      </c>
      <c r="AE27" s="1" vm="134">
        <f ca="1"/>
        <v>1.41</v>
      </c>
      <c r="AF27" s="1" vm="147">
        <f ca="1"/>
        <v>1.67</v>
      </c>
      <c r="AG27" s="1" vm="152">
        <f ca="1"/>
        <v>2.13</v>
      </c>
      <c r="AH27" s="1" vm="161">
        <f ca="1"/>
        <v>1.06</v>
      </c>
      <c r="AI27" s="1" vm="141">
        <f ca="1"/>
        <v>10</v>
      </c>
      <c r="AJ27" s="1" vm="154">
        <f ca="1"/>
        <v>6.65</v>
      </c>
      <c r="AK27" s="1" vm="172">
        <f ca="1"/>
        <v>3.27</v>
      </c>
      <c r="AL27" s="1" vm="156">
        <f ca="1"/>
        <v>0.67710000000000004</v>
      </c>
      <c r="AM27" s="1" vm="138">
        <f ca="1"/>
        <v>32.94</v>
      </c>
      <c r="AN27" s="1" vm="146">
        <f ca="1"/>
        <v>3.01</v>
      </c>
      <c r="AO27" s="1" vm="128">
        <f ca="1"/>
        <v>1.82</v>
      </c>
      <c r="AP27" s="1" vm="162">
        <f ca="1"/>
        <v>1.88</v>
      </c>
      <c r="AQ27" s="1" vm="127">
        <f ca="1"/>
        <v>21.99</v>
      </c>
      <c r="AR27" s="1" vm="129">
        <f ca="1"/>
        <v>7.06</v>
      </c>
      <c r="AS27" s="1" vm="130">
        <f ca="1"/>
        <v>5.52</v>
      </c>
      <c r="AT27" s="1" vm="132">
        <f ca="1"/>
        <v>9.08</v>
      </c>
      <c r="AU27" s="1" vm="133">
        <f ca="1"/>
        <v>10.94</v>
      </c>
      <c r="AV27" s="1" vm="135">
        <f ca="1"/>
        <v>14.04</v>
      </c>
      <c r="AW27" s="1" vm="136">
        <f ca="1"/>
        <v>14.75</v>
      </c>
      <c r="AX27" s="1" vm="139">
        <f ca="1"/>
        <v>67.7</v>
      </c>
      <c r="AY27" s="1" vm="145">
        <f ca="1"/>
        <v>2.78</v>
      </c>
      <c r="AZ27" s="1" vm="148">
        <f ca="1"/>
        <v>21.96</v>
      </c>
      <c r="BA27" s="1" vm="155">
        <f ca="1"/>
        <v>3.23</v>
      </c>
      <c r="BB27" s="1" vm="157">
        <f ca="1"/>
        <v>9.19</v>
      </c>
      <c r="BC27" s="1" vm="159">
        <f ca="1"/>
        <v>30.85</v>
      </c>
      <c r="BD27" s="1" vm="163">
        <f ca="1"/>
        <v>9.26</v>
      </c>
      <c r="BE27" s="1" vm="164">
        <f ca="1"/>
        <v>9.7899999999999991</v>
      </c>
      <c r="BF27" s="1" vm="167">
        <f ca="1"/>
        <v>4.76</v>
      </c>
      <c r="BG27" s="1" vm="169">
        <f ca="1"/>
        <v>6.53</v>
      </c>
      <c r="BH27" s="1" vm="76">
        <f ca="1"/>
        <v>1.36</v>
      </c>
      <c r="BI27" s="1" vm="171">
        <f ca="1"/>
        <v>16.23</v>
      </c>
      <c r="BJ27" s="1" vm="174">
        <f ca="1"/>
        <v>7.43</v>
      </c>
      <c r="BK27" s="1" vm="158">
        <f ca="1"/>
        <v>11.3</v>
      </c>
      <c r="BL27" s="1" vm="165">
        <f ca="1"/>
        <v>6.49</v>
      </c>
      <c r="BM27" s="1" vm="166">
        <f ca="1"/>
        <v>20.7</v>
      </c>
      <c r="BN27" s="1" vm="170">
        <f ca="1"/>
        <v>4.16</v>
      </c>
      <c r="BO27" s="1" vm="150">
        <f ca="1"/>
        <v>4.92</v>
      </c>
      <c r="BP27" s="16" t="str">
        <v>0- Port Costs</v>
      </c>
      <c r="BT27" s="16" t="str">
        <v>0- Port Value</v>
      </c>
      <c r="BV27" s="16" t="str">
        <v>0</v>
      </c>
    </row>
    <row r="28" spans="1:74" x14ac:dyDescent="0.3">
      <c r="A28" s="1">
        <f ca="1"/>
        <v>3</v>
      </c>
      <c r="B28" s="1" vm="175">
        <f ca="1"/>
        <v>44882</v>
      </c>
      <c r="C28" s="1" vm="176">
        <f ca="1"/>
        <v>58.14</v>
      </c>
      <c r="D28" s="1" vm="177">
        <f ca="1"/>
        <v>70.14</v>
      </c>
      <c r="E28" s="1" vm="178">
        <f ca="1"/>
        <v>29.4</v>
      </c>
      <c r="F28" s="1" vm="179">
        <f ca="1"/>
        <v>15.98</v>
      </c>
      <c r="G28" s="1" vm="180">
        <f ca="1"/>
        <v>30.53</v>
      </c>
      <c r="H28" s="16" t="str">
        <v>0 - BM Costs</v>
      </c>
      <c r="L28" s="16" t="str">
        <v>0 - BM Port</v>
      </c>
      <c r="N28" s="16" t="str">
        <v>0 - Port Assets</v>
      </c>
      <c r="O28" s="1" vm="181">
        <f ca="1"/>
        <v>176.06</v>
      </c>
      <c r="P28" s="1" vm="182">
        <f ca="1"/>
        <v>64.41</v>
      </c>
      <c r="Q28" s="1" vm="183">
        <f ca="1"/>
        <v>37.630000000000003</v>
      </c>
      <c r="R28" s="1" vm="197">
        <f ca="1"/>
        <v>9.5299999999999994</v>
      </c>
      <c r="S28" s="1" vm="189">
        <f ca="1"/>
        <v>12.7</v>
      </c>
      <c r="T28" s="1" vm="208">
        <f ca="1"/>
        <v>1.51</v>
      </c>
      <c r="U28" s="1" vm="200">
        <f ca="1"/>
        <v>6.17</v>
      </c>
      <c r="V28" s="1" vm="194">
        <f ca="1"/>
        <v>21.09</v>
      </c>
      <c r="W28" s="1" vm="201">
        <f ca="1"/>
        <v>1.54</v>
      </c>
      <c r="X28" s="1" vm="227">
        <f ca="1"/>
        <v>27.25</v>
      </c>
      <c r="Y28" s="1" vm="199">
        <f ca="1"/>
        <v>3.34</v>
      </c>
      <c r="Z28" s="1" vm="221">
        <f ca="1"/>
        <v>20.52</v>
      </c>
      <c r="AA28" s="1" vm="214">
        <f ca="1"/>
        <v>7.71</v>
      </c>
      <c r="AB28" s="1" vm="199">
        <f ca="1"/>
        <v>3.34</v>
      </c>
      <c r="AC28" s="1" vm="206">
        <f ca="1"/>
        <v>8.61</v>
      </c>
      <c r="AD28" s="1" vm="184">
        <f ca="1"/>
        <v>6.04</v>
      </c>
      <c r="AE28" s="1" vm="191">
        <f ca="1"/>
        <v>1.52</v>
      </c>
      <c r="AF28" s="1" vm="104">
        <f ca="1"/>
        <v>1.8</v>
      </c>
      <c r="AG28" s="1" vm="207">
        <f ca="1"/>
        <v>2.17</v>
      </c>
      <c r="AH28" s="1" vm="215">
        <f ca="1"/>
        <v>1.02</v>
      </c>
      <c r="AI28" s="1" vm="198">
        <f ca="1"/>
        <v>9.86</v>
      </c>
      <c r="AJ28" s="1" vm="209">
        <f ca="1"/>
        <v>6.5</v>
      </c>
      <c r="AK28" s="1" vm="226">
        <f ca="1"/>
        <v>3.45</v>
      </c>
      <c r="AL28" s="1" vm="210">
        <f ca="1"/>
        <v>0.73860000000000003</v>
      </c>
      <c r="AM28" s="1" vm="195">
        <f ca="1"/>
        <v>32.369999999999997</v>
      </c>
      <c r="AN28" s="1" vm="203">
        <f ca="1"/>
        <v>2.99</v>
      </c>
      <c r="AO28" s="1" vm="186">
        <f ca="1"/>
        <v>1.86</v>
      </c>
      <c r="AP28" s="1" vm="216">
        <f ca="1"/>
        <v>1.91</v>
      </c>
      <c r="AQ28" s="1" vm="185">
        <f ca="1"/>
        <v>22.4</v>
      </c>
      <c r="AR28" s="1" vm="187">
        <f ca="1"/>
        <v>7.12</v>
      </c>
      <c r="AS28" s="1" vm="188">
        <f ca="1"/>
        <v>5.34</v>
      </c>
      <c r="AT28" s="1" vm="132">
        <f ca="1"/>
        <v>9.08</v>
      </c>
      <c r="AU28" s="1" vm="190">
        <f ca="1"/>
        <v>10.67</v>
      </c>
      <c r="AV28" s="1" vm="192">
        <f ca="1"/>
        <v>13.88</v>
      </c>
      <c r="AW28" s="1" vm="193">
        <f ca="1"/>
        <v>14.27</v>
      </c>
      <c r="AX28" s="1" vm="196">
        <f ca="1"/>
        <v>69.27</v>
      </c>
      <c r="AY28" s="1" vm="202">
        <f ca="1"/>
        <v>2.46</v>
      </c>
      <c r="AZ28" s="1" vm="204">
        <f ca="1"/>
        <v>21.67</v>
      </c>
      <c r="BA28" s="1" vm="115">
        <f ca="1"/>
        <v>3.38</v>
      </c>
      <c r="BB28" s="1" vm="211">
        <f ca="1"/>
        <v>9.27</v>
      </c>
      <c r="BC28" s="1" vm="213">
        <f ca="1"/>
        <v>31.12</v>
      </c>
      <c r="BD28" s="1" vm="217">
        <f ca="1"/>
        <v>9.16</v>
      </c>
      <c r="BE28" s="1" vm="218">
        <f ca="1"/>
        <v>10.07</v>
      </c>
      <c r="BF28" s="1" vm="220">
        <f ca="1"/>
        <v>4.68</v>
      </c>
      <c r="BG28" s="1" vm="222">
        <f ca="1"/>
        <v>6.36</v>
      </c>
      <c r="BH28" s="1" vm="224">
        <f ca="1"/>
        <v>1.4</v>
      </c>
      <c r="BI28" s="1" vm="225">
        <f ca="1"/>
        <v>16</v>
      </c>
      <c r="BJ28" s="1" vm="228">
        <f ca="1"/>
        <v>7.3</v>
      </c>
      <c r="BK28" s="1" vm="212">
        <f ca="1"/>
        <v>11.71</v>
      </c>
      <c r="BL28" s="1" vm="200">
        <f ca="1"/>
        <v>6.17</v>
      </c>
      <c r="BM28" s="1" vm="219">
        <f ca="1"/>
        <v>20.48</v>
      </c>
      <c r="BN28" s="1" vm="223">
        <f ca="1"/>
        <v>4.28</v>
      </c>
      <c r="BO28" s="1" vm="205">
        <f ca="1"/>
        <v>4.91</v>
      </c>
      <c r="BP28" s="16" t="str">
        <v>0- Port Costs</v>
      </c>
      <c r="BT28" s="16" t="str">
        <v>0- Port Value</v>
      </c>
      <c r="BV28" s="16" t="str">
        <v>0</v>
      </c>
    </row>
    <row r="29" spans="1:74" x14ac:dyDescent="0.3">
      <c r="A29" s="1">
        <f ca="1"/>
        <v>4</v>
      </c>
      <c r="B29" s="1" vm="229">
        <f ca="1"/>
        <v>44881</v>
      </c>
      <c r="C29" s="1" vm="230">
        <f ca="1"/>
        <v>59.48</v>
      </c>
      <c r="D29" s="1" vm="231">
        <f ca="1"/>
        <v>72.040000000000006</v>
      </c>
      <c r="E29" s="1" vm="232">
        <f ca="1"/>
        <v>30.24</v>
      </c>
      <c r="F29" s="1" vm="233">
        <f ca="1"/>
        <v>16.55</v>
      </c>
      <c r="G29" s="1" vm="234">
        <f ca="1"/>
        <v>31.31</v>
      </c>
      <c r="H29" s="16" t="str">
        <v>0 - BM Costs</v>
      </c>
      <c r="L29" s="16" t="str">
        <v>0 - BM Port</v>
      </c>
      <c r="N29" s="16" t="str">
        <v>0 - Port Assets</v>
      </c>
      <c r="O29" s="1" vm="235">
        <f ca="1"/>
        <v>177.06</v>
      </c>
      <c r="P29" s="1" vm="236">
        <f ca="1"/>
        <v>63.84</v>
      </c>
      <c r="Q29" s="1" vm="237">
        <f ca="1"/>
        <v>37.99</v>
      </c>
      <c r="R29" s="1" vm="251">
        <f ca="1"/>
        <v>9.7799999999999994</v>
      </c>
      <c r="S29" s="1" vm="242">
        <f ca="1"/>
        <v>12.73</v>
      </c>
      <c r="T29" s="1" vm="264">
        <f ca="1"/>
        <v>1.6</v>
      </c>
      <c r="U29" s="1" vm="254">
        <f ca="1"/>
        <v>6.09</v>
      </c>
      <c r="V29" s="1" vm="248">
        <f ca="1"/>
        <v>21.21</v>
      </c>
      <c r="W29" s="1" vm="255">
        <f ca="1"/>
        <v>1.66</v>
      </c>
      <c r="X29" s="1" vm="283">
        <f ca="1"/>
        <v>27.31</v>
      </c>
      <c r="Y29" s="1" vm="253">
        <f ca="1"/>
        <v>3.44</v>
      </c>
      <c r="Z29" s="1" vm="277">
        <f ca="1"/>
        <v>20.81</v>
      </c>
      <c r="AA29" s="1" vm="270">
        <f ca="1"/>
        <v>7.85</v>
      </c>
      <c r="AB29" s="1" vm="260">
        <f ca="1"/>
        <v>3.33</v>
      </c>
      <c r="AC29" s="1" vm="262">
        <f ca="1"/>
        <v>9.67</v>
      </c>
      <c r="AD29" s="1" vm="238">
        <f ca="1"/>
        <v>5.97</v>
      </c>
      <c r="AE29" s="1" vm="245">
        <f ca="1"/>
        <v>1.55</v>
      </c>
      <c r="AF29" s="1" vm="258">
        <f ca="1"/>
        <v>1.97</v>
      </c>
      <c r="AG29" s="1" vm="263">
        <f ca="1"/>
        <v>2.23</v>
      </c>
      <c r="AH29" s="1" vm="271">
        <f ca="1"/>
        <v>1.1200000000000001</v>
      </c>
      <c r="AI29" s="1" vm="252">
        <f ca="1"/>
        <v>9.98</v>
      </c>
      <c r="AJ29" s="1" vm="265">
        <f ca="1"/>
        <v>6.71</v>
      </c>
      <c r="AK29" s="1" vm="282">
        <f ca="1"/>
        <v>3.42</v>
      </c>
      <c r="AL29" s="1" vm="267">
        <f ca="1"/>
        <v>0.75229999999999997</v>
      </c>
      <c r="AM29" s="1" vm="249">
        <f ca="1"/>
        <v>32.07</v>
      </c>
      <c r="AN29" s="1" vm="257">
        <f ca="1"/>
        <v>2.77</v>
      </c>
      <c r="AO29" s="1" vm="186">
        <f ca="1"/>
        <v>1.86</v>
      </c>
      <c r="AP29" s="1" vm="272">
        <f ca="1"/>
        <v>1.92</v>
      </c>
      <c r="AQ29" s="1" vm="239">
        <f ca="1"/>
        <v>21.01</v>
      </c>
      <c r="AR29" s="1" vm="240">
        <f ca="1"/>
        <v>7.63</v>
      </c>
      <c r="AS29" s="1" vm="241">
        <f ca="1"/>
        <v>5.31</v>
      </c>
      <c r="AT29" s="1" vm="243">
        <f ca="1"/>
        <v>9.18</v>
      </c>
      <c r="AU29" s="1" vm="244">
        <f ca="1"/>
        <v>10.19</v>
      </c>
      <c r="AV29" s="1" vm="246">
        <f ca="1"/>
        <v>14.16</v>
      </c>
      <c r="AW29" s="1" vm="247">
        <f ca="1"/>
        <v>14.58</v>
      </c>
      <c r="AX29" s="1" vm="250">
        <f ca="1"/>
        <v>70.66</v>
      </c>
      <c r="AY29" s="1" vm="256">
        <f ca="1"/>
        <v>2.44</v>
      </c>
      <c r="AZ29" s="1" vm="259">
        <f ca="1"/>
        <v>22.04</v>
      </c>
      <c r="BA29" s="1" vm="266">
        <f ca="1"/>
        <v>3.53</v>
      </c>
      <c r="BB29" s="1" vm="163">
        <f ca="1"/>
        <v>9.26</v>
      </c>
      <c r="BC29" s="1" vm="269">
        <f ca="1"/>
        <v>32.4</v>
      </c>
      <c r="BD29" s="1" vm="273">
        <f ca="1"/>
        <v>9.2799999999999994</v>
      </c>
      <c r="BE29" s="1" vm="274">
        <f ca="1"/>
        <v>10.29</v>
      </c>
      <c r="BF29" s="1" vm="276">
        <f ca="1"/>
        <v>4.9000000000000004</v>
      </c>
      <c r="BG29" s="1" vm="278">
        <f ca="1"/>
        <v>6.47</v>
      </c>
      <c r="BH29" s="1" vm="280">
        <f ca="1"/>
        <v>1.43</v>
      </c>
      <c r="BI29" s="1" vm="281">
        <f ca="1"/>
        <v>16.25</v>
      </c>
      <c r="BJ29" s="1" vm="284">
        <f ca="1"/>
        <v>7.15</v>
      </c>
      <c r="BK29" s="1" vm="268">
        <f ca="1"/>
        <v>12.27</v>
      </c>
      <c r="BL29" s="1" vm="184">
        <f ca="1"/>
        <v>6.04</v>
      </c>
      <c r="BM29" s="1" vm="275">
        <f ca="1"/>
        <v>21.28</v>
      </c>
      <c r="BN29" s="1" vm="279">
        <f ca="1"/>
        <v>4.38</v>
      </c>
      <c r="BO29" s="1" vm="261">
        <f ca="1"/>
        <v>5.25</v>
      </c>
      <c r="BP29" s="16" t="str">
        <v>0- Port Costs</v>
      </c>
      <c r="BT29" s="16" t="str">
        <v>0- Port Value</v>
      </c>
      <c r="BV29" s="16" t="str">
        <v>0</v>
      </c>
    </row>
    <row r="30" spans="1:74" x14ac:dyDescent="0.3">
      <c r="A30" s="1">
        <f ca="1"/>
        <v>5</v>
      </c>
      <c r="B30" s="1" vm="285">
        <f ca="1"/>
        <v>44880</v>
      </c>
      <c r="C30" s="1" vm="286">
        <f ca="1"/>
        <v>59.74</v>
      </c>
      <c r="D30" s="1" vm="287">
        <f ca="1"/>
        <v>73.25</v>
      </c>
      <c r="E30" s="1" vm="288">
        <f ca="1"/>
        <v>30.63</v>
      </c>
      <c r="F30" s="1" vm="289">
        <f ca="1"/>
        <v>16.84</v>
      </c>
      <c r="G30" s="1" vm="290">
        <f ca="1"/>
        <v>31.93</v>
      </c>
      <c r="H30" s="16" t="str">
        <v>0 - BM Costs</v>
      </c>
      <c r="L30" s="16" t="str">
        <v>0 - BM Port</v>
      </c>
      <c r="N30" s="16" t="str">
        <v>0 - Port Assets</v>
      </c>
      <c r="O30" s="1" vm="291">
        <f ca="1"/>
        <v>181.47</v>
      </c>
      <c r="P30" s="1" vm="292">
        <f ca="1"/>
        <v>64.739999999999995</v>
      </c>
      <c r="Q30" s="1" vm="293">
        <f ca="1"/>
        <v>38.64</v>
      </c>
      <c r="R30" s="1" vm="83">
        <f ca="1"/>
        <v>9.99</v>
      </c>
      <c r="S30" s="1" vm="296">
        <f ca="1"/>
        <v>12.65</v>
      </c>
      <c r="T30" s="1" vm="298">
        <f ca="1"/>
        <v>1.71</v>
      </c>
      <c r="U30" s="1" vm="305">
        <f ca="1"/>
        <v>6.62</v>
      </c>
      <c r="V30" s="1" vm="300">
        <f ca="1"/>
        <v>21.89</v>
      </c>
      <c r="W30" s="1" vm="306">
        <f ca="1"/>
        <v>1.85</v>
      </c>
      <c r="X30" s="1" vm="331">
        <f ca="1"/>
        <v>27.35</v>
      </c>
      <c r="Y30" s="1" vm="304">
        <f ca="1"/>
        <v>3.65</v>
      </c>
      <c r="Z30" s="1" vm="326">
        <f ca="1"/>
        <v>21.24</v>
      </c>
      <c r="AA30" s="1" vm="319">
        <f ca="1"/>
        <v>8.3000000000000007</v>
      </c>
      <c r="AB30" s="1" vm="310">
        <f ca="1"/>
        <v>3.52</v>
      </c>
      <c r="AC30" s="1" vm="312">
        <f ca="1"/>
        <v>10.11</v>
      </c>
      <c r="AD30" s="1" vm="68">
        <f ca="1"/>
        <v>6.15</v>
      </c>
      <c r="AE30" s="1" vm="298">
        <f ca="1"/>
        <v>1.71</v>
      </c>
      <c r="AF30" s="1" vm="309">
        <f ca="1"/>
        <v>2.11</v>
      </c>
      <c r="AG30" s="1" vm="313">
        <f ca="1"/>
        <v>2.39</v>
      </c>
      <c r="AH30" s="1" vm="320">
        <f ca="1"/>
        <v>1.1499999999999999</v>
      </c>
      <c r="AI30" s="1" vm="303">
        <f ca="1"/>
        <v>10.5</v>
      </c>
      <c r="AJ30" s="1" vm="174">
        <f ca="1"/>
        <v>7.43</v>
      </c>
      <c r="AK30" s="1" vm="330">
        <f ca="1"/>
        <v>3.58</v>
      </c>
      <c r="AL30" s="1" vm="315">
        <f ca="1"/>
        <v>0.80059999999999998</v>
      </c>
      <c r="AM30" s="1" vm="301">
        <f ca="1"/>
        <v>33.630000000000003</v>
      </c>
      <c r="AN30" s="1" vm="308">
        <f ca="1"/>
        <v>2.83</v>
      </c>
      <c r="AO30" s="1" vm="94">
        <f ca="1"/>
        <v>1.99</v>
      </c>
      <c r="AP30" s="1" vm="321">
        <f ca="1"/>
        <v>2.4900000000000002</v>
      </c>
      <c r="AQ30" s="1" vm="294">
        <f ca="1"/>
        <v>18.690000000000001</v>
      </c>
      <c r="AR30" s="1" vm="295">
        <f ca="1"/>
        <v>7.6</v>
      </c>
      <c r="AS30" s="1" vm="72">
        <f ca="1"/>
        <v>5.42</v>
      </c>
      <c r="AT30" s="1" vm="297">
        <f ca="1"/>
        <v>10.1</v>
      </c>
      <c r="AU30" s="1" vm="297">
        <f ca="1"/>
        <v>10.1</v>
      </c>
      <c r="AV30" s="1" vm="299">
        <f ca="1"/>
        <v>14.01</v>
      </c>
      <c r="AW30" s="1" vm="136">
        <f ca="1"/>
        <v>14.75</v>
      </c>
      <c r="AX30" s="1" vm="302">
        <f ca="1"/>
        <v>73.819999999999993</v>
      </c>
      <c r="AY30" s="1" vm="307">
        <f ca="1"/>
        <v>2.4700000000000002</v>
      </c>
      <c r="AZ30" s="1" vm="300">
        <f ca="1"/>
        <v>21.89</v>
      </c>
      <c r="BA30" s="1" vm="314">
        <f ca="1"/>
        <v>3.61</v>
      </c>
      <c r="BB30" s="1" vm="316">
        <f ca="1"/>
        <v>9.42</v>
      </c>
      <c r="BC30" s="1" vm="318">
        <f ca="1"/>
        <v>32.61</v>
      </c>
      <c r="BD30" s="1" vm="197">
        <f ca="1"/>
        <v>9.5299999999999994</v>
      </c>
      <c r="BE30" s="1" vm="322">
        <f ca="1"/>
        <v>11.33</v>
      </c>
      <c r="BF30" s="1" vm="325">
        <f ca="1"/>
        <v>5.55</v>
      </c>
      <c r="BG30" s="1" vm="327">
        <f ca="1"/>
        <v>6.72</v>
      </c>
      <c r="BH30" s="1" vm="89">
        <f ca="1"/>
        <v>1.59</v>
      </c>
      <c r="BI30" s="1" vm="329">
        <f ca="1"/>
        <v>16.850000000000001</v>
      </c>
      <c r="BJ30" s="1" vm="332">
        <f ca="1"/>
        <v>7.22</v>
      </c>
      <c r="BK30" s="1" vm="317">
        <f ca="1"/>
        <v>14.34</v>
      </c>
      <c r="BL30" s="1" vm="323">
        <f ca="1"/>
        <v>6.11</v>
      </c>
      <c r="BM30" s="1" vm="324">
        <f ca="1"/>
        <v>22.54</v>
      </c>
      <c r="BN30" s="1" vm="328">
        <f ca="1"/>
        <v>4.5999999999999996</v>
      </c>
      <c r="BO30" s="1" vm="311">
        <f ca="1"/>
        <v>5.65</v>
      </c>
      <c r="BP30" s="16" t="str">
        <v>0- Port Costs</v>
      </c>
      <c r="BT30" s="16" t="str">
        <v>0- Port Value</v>
      </c>
      <c r="BV30" s="16" t="str">
        <v>0</v>
      </c>
    </row>
    <row r="31" spans="1:74" hidden="1" outlineLevel="1" x14ac:dyDescent="0.3">
      <c r="A31" s="1">
        <f ca="1"/>
        <v>6</v>
      </c>
      <c r="B31" s="1" vm="333">
        <f ca="1"/>
        <v>44879</v>
      </c>
      <c r="C31" s="1" vm="334">
        <f ca="1"/>
        <v>59.85</v>
      </c>
      <c r="D31" s="1" vm="335">
        <f ca="1"/>
        <v>71.91</v>
      </c>
      <c r="E31" s="1" vm="336">
        <f ca="1"/>
        <v>30.21</v>
      </c>
      <c r="F31" s="1" vm="337">
        <f ca="1"/>
        <v>16.52</v>
      </c>
      <c r="G31" s="1" vm="338">
        <f ca="1"/>
        <v>31.28</v>
      </c>
      <c r="H31" s="16" t="str">
        <v>0 - BM Costs</v>
      </c>
      <c r="L31" s="16" t="str">
        <v>0 - BM Port</v>
      </c>
      <c r="N31" s="16" t="str">
        <v>0 - Port Assets</v>
      </c>
      <c r="O31" s="1" vm="339">
        <f ca="1"/>
        <v>177.79</v>
      </c>
      <c r="P31" s="1" vm="340">
        <f ca="1"/>
        <v>64.08</v>
      </c>
      <c r="Q31" s="1" vm="67">
        <f ca="1"/>
        <v>37.75</v>
      </c>
      <c r="R31" s="1" vm="354">
        <f ca="1"/>
        <v>10.14</v>
      </c>
      <c r="S31" s="1" vm="345">
        <f ca="1"/>
        <v>12.63</v>
      </c>
      <c r="T31" s="1" vm="348">
        <f ca="1"/>
        <v>1.68</v>
      </c>
      <c r="U31" s="1" vm="357">
        <f ca="1"/>
        <v>6.38</v>
      </c>
      <c r="V31" s="1" vm="351">
        <f ca="1"/>
        <v>22</v>
      </c>
      <c r="W31" s="1" vm="358">
        <f ca="1"/>
        <v>1.83</v>
      </c>
      <c r="X31" s="1" vm="382">
        <f ca="1"/>
        <v>26.85</v>
      </c>
      <c r="Y31" s="1" vm="356">
        <f ca="1"/>
        <v>3.7</v>
      </c>
      <c r="Z31" s="1" vm="378">
        <f ca="1"/>
        <v>20.64</v>
      </c>
      <c r="AA31" s="1" vm="371">
        <f ca="1"/>
        <v>8.3699999999999992</v>
      </c>
      <c r="AB31" s="1" vm="362">
        <f ca="1"/>
        <v>3.48</v>
      </c>
      <c r="AC31" s="1" vm="364">
        <f ca="1"/>
        <v>9.9600000000000009</v>
      </c>
      <c r="AD31" s="1" vm="341">
        <f ca="1"/>
        <v>5.95</v>
      </c>
      <c r="AE31" s="1" vm="348">
        <f ca="1"/>
        <v>1.68</v>
      </c>
      <c r="AF31" s="1" vm="360">
        <f ca="1"/>
        <v>2.085</v>
      </c>
      <c r="AG31" s="1" vm="365">
        <f ca="1"/>
        <v>2.33</v>
      </c>
      <c r="AH31" s="1" vm="372">
        <f ca="1"/>
        <v>1.0900000000000001</v>
      </c>
      <c r="AI31" s="1" vm="355">
        <f ca="1"/>
        <v>10.37</v>
      </c>
      <c r="AJ31" s="1" vm="366">
        <f ca="1"/>
        <v>7.2</v>
      </c>
      <c r="AK31" s="1" vm="362">
        <f ca="1"/>
        <v>3.48</v>
      </c>
      <c r="AL31" s="1" vm="368">
        <f ca="1"/>
        <v>0.8</v>
      </c>
      <c r="AM31" s="1" vm="352">
        <f ca="1"/>
        <v>33.229999999999997</v>
      </c>
      <c r="AN31" s="1" vm="203">
        <f ca="1"/>
        <v>2.99</v>
      </c>
      <c r="AO31" s="1" vm="343">
        <f ca="1"/>
        <v>1.98</v>
      </c>
      <c r="AP31" s="1" vm="373">
        <f ca="1"/>
        <v>2.52</v>
      </c>
      <c r="AQ31" s="1" vm="342">
        <f ca="1"/>
        <v>13.49</v>
      </c>
      <c r="AR31" s="1" vm="187">
        <f ca="1"/>
        <v>7.12</v>
      </c>
      <c r="AS31" s="1" vm="344">
        <f ca="1"/>
        <v>5.21</v>
      </c>
      <c r="AT31" s="1" vm="346">
        <f ca="1"/>
        <v>10.27</v>
      </c>
      <c r="AU31" s="1" vm="347">
        <f ca="1"/>
        <v>10.75</v>
      </c>
      <c r="AV31" s="1" vm="349">
        <f ca="1"/>
        <v>13.23</v>
      </c>
      <c r="AW31" s="1" vm="350">
        <f ca="1"/>
        <v>14.6</v>
      </c>
      <c r="AX31" s="1" vm="353">
        <f ca="1"/>
        <v>73.45</v>
      </c>
      <c r="AY31" s="1" vm="359">
        <f ca="1"/>
        <v>2.3199999999999998</v>
      </c>
      <c r="AZ31" s="1" vm="361">
        <f ca="1"/>
        <v>21.27</v>
      </c>
      <c r="BA31" s="1" vm="367">
        <f ca="1"/>
        <v>3.5</v>
      </c>
      <c r="BB31" s="1" vm="316">
        <f ca="1"/>
        <v>9.42</v>
      </c>
      <c r="BC31" s="1" vm="370">
        <f ca="1"/>
        <v>30.76</v>
      </c>
      <c r="BD31" s="1" vm="374">
        <f ca="1"/>
        <v>9.36</v>
      </c>
      <c r="BE31" s="1" vm="375">
        <f ca="1"/>
        <v>11.47</v>
      </c>
      <c r="BF31" s="1" vm="238">
        <f ca="1"/>
        <v>5.97</v>
      </c>
      <c r="BG31" s="1" vm="379">
        <f ca="1"/>
        <v>6.28</v>
      </c>
      <c r="BH31" s="1" vm="89">
        <f ca="1"/>
        <v>1.59</v>
      </c>
      <c r="BI31" s="1" vm="381">
        <f ca="1"/>
        <v>16.18</v>
      </c>
      <c r="BJ31" s="1" vm="383">
        <f ca="1"/>
        <v>6.98</v>
      </c>
      <c r="BK31" s="1" vm="369">
        <f ca="1"/>
        <v>13.68</v>
      </c>
      <c r="BL31" s="1" vm="376">
        <f ca="1"/>
        <v>5.72</v>
      </c>
      <c r="BM31" s="1" vm="377">
        <f ca="1"/>
        <v>24.87</v>
      </c>
      <c r="BN31" s="1" vm="380">
        <f ca="1"/>
        <v>4.6100000000000003</v>
      </c>
      <c r="BO31" s="1" vm="363">
        <f ca="1"/>
        <v>5.99</v>
      </c>
      <c r="BP31" s="16" t="str">
        <v>0- Port Costs</v>
      </c>
      <c r="BT31" s="16" t="str">
        <v>0- Port Value</v>
      </c>
      <c r="BV31" s="16" t="str">
        <v>0</v>
      </c>
    </row>
    <row r="32" spans="1:74" hidden="1" outlineLevel="1" x14ac:dyDescent="0.3">
      <c r="A32" s="1">
        <f ca="1"/>
        <v>7</v>
      </c>
      <c r="B32" s="1" vm="384">
        <f ca="1"/>
        <v>44876</v>
      </c>
      <c r="C32" s="1" vm="385">
        <f ca="1"/>
        <v>62.07</v>
      </c>
      <c r="D32" s="1" vm="386">
        <f ca="1"/>
        <v>74.38</v>
      </c>
      <c r="E32" s="1" vm="387">
        <f ca="1"/>
        <v>31.32</v>
      </c>
      <c r="F32" s="1" vm="388">
        <f ca="1"/>
        <v>17.22</v>
      </c>
      <c r="G32" s="1" vm="389">
        <f ca="1"/>
        <v>32.590000000000003</v>
      </c>
      <c r="H32" s="16" t="str">
        <v>0 - BM Costs</v>
      </c>
      <c r="L32" s="16" t="str">
        <v>0 - BM Port</v>
      </c>
      <c r="N32" s="16" t="str">
        <v>0 - Port Assets</v>
      </c>
      <c r="O32" s="1" vm="390">
        <f ca="1"/>
        <v>178.19</v>
      </c>
      <c r="P32" s="1" vm="391">
        <f ca="1"/>
        <v>64.98</v>
      </c>
      <c r="Q32" s="1" vm="392">
        <f ca="1"/>
        <v>38.36</v>
      </c>
      <c r="R32" s="1" vm="406">
        <f ca="1"/>
        <v>10.17</v>
      </c>
      <c r="S32" s="1" vm="397">
        <f ca="1"/>
        <v>12.67</v>
      </c>
      <c r="T32" s="1" vm="415">
        <f ca="1"/>
        <v>1.84</v>
      </c>
      <c r="U32" s="1" vm="409">
        <f ca="1"/>
        <v>6.91</v>
      </c>
      <c r="V32" s="1" vm="403">
        <f ca="1"/>
        <v>21.29</v>
      </c>
      <c r="W32" s="1" vm="216">
        <f ca="1"/>
        <v>1.91</v>
      </c>
      <c r="X32" s="1" vm="331">
        <f ca="1"/>
        <v>27.35</v>
      </c>
      <c r="Y32" s="1" vm="408">
        <f ca="1"/>
        <v>3.67</v>
      </c>
      <c r="Z32" s="1" vm="425">
        <f ca="1"/>
        <v>20.49</v>
      </c>
      <c r="AA32" s="1" vm="420">
        <f ca="1"/>
        <v>8.82</v>
      </c>
      <c r="AB32" s="1" vm="412">
        <f ca="1"/>
        <v>3.6</v>
      </c>
      <c r="AC32" s="1" vm="413">
        <f ca="1"/>
        <v>9.56</v>
      </c>
      <c r="AD32" s="1" vm="393">
        <f ca="1"/>
        <v>6.41</v>
      </c>
      <c r="AE32" s="1" vm="400">
        <f ca="1"/>
        <v>1.78</v>
      </c>
      <c r="AF32" s="1" vm="91">
        <f ca="1"/>
        <v>2.2599999999999998</v>
      </c>
      <c r="AG32" s="1" vm="414">
        <f ca="1"/>
        <v>2.5499999999999998</v>
      </c>
      <c r="AH32" s="1" vm="271">
        <f ca="1"/>
        <v>1.1200000000000001</v>
      </c>
      <c r="AI32" s="1" vm="407">
        <f ca="1"/>
        <v>10.72</v>
      </c>
      <c r="AJ32" s="1" vm="416">
        <f ca="1"/>
        <v>7.53</v>
      </c>
      <c r="AK32" s="1" vm="417">
        <f ca="1"/>
        <v>3.77</v>
      </c>
      <c r="AL32" s="1" vm="418">
        <f ca="1"/>
        <v>0.872</v>
      </c>
      <c r="AM32" s="1" vm="404">
        <f ca="1"/>
        <v>33.64</v>
      </c>
      <c r="AN32" s="1" vm="410">
        <f ca="1"/>
        <v>2.96</v>
      </c>
      <c r="AO32" s="1" vm="358">
        <f ca="1"/>
        <v>1.83</v>
      </c>
      <c r="AP32" s="1" vm="421">
        <f ca="1"/>
        <v>2.91</v>
      </c>
      <c r="AQ32" s="1" vm="394">
        <f ca="1"/>
        <v>12.51</v>
      </c>
      <c r="AR32" s="1" vm="395">
        <f ca="1"/>
        <v>8.5399999999999991</v>
      </c>
      <c r="AS32" s="1" vm="396">
        <f ca="1"/>
        <v>5.44</v>
      </c>
      <c r="AT32" s="1" vm="398">
        <f ca="1"/>
        <v>10.38</v>
      </c>
      <c r="AU32" s="1" vm="399">
        <f ca="1"/>
        <v>11</v>
      </c>
      <c r="AV32" s="1" vm="401">
        <f ca="1"/>
        <v>13.85</v>
      </c>
      <c r="AW32" s="1" vm="402">
        <f ca="1"/>
        <v>14.65</v>
      </c>
      <c r="AX32" s="1" vm="405">
        <f ca="1"/>
        <v>73.430000000000007</v>
      </c>
      <c r="AY32" s="1" vm="321">
        <f ca="1"/>
        <v>2.4900000000000002</v>
      </c>
      <c r="AZ32" s="1" vm="411">
        <f ca="1"/>
        <v>22.16</v>
      </c>
      <c r="BA32" s="1" vm="417">
        <f ca="1"/>
        <v>3.77</v>
      </c>
      <c r="BB32" s="1" vm="419">
        <f ca="1"/>
        <v>9.07</v>
      </c>
      <c r="BC32" s="1" vm="101">
        <f ca="1"/>
        <v>32</v>
      </c>
      <c r="BD32" s="1" vm="316">
        <f ca="1"/>
        <v>9.42</v>
      </c>
      <c r="BE32" s="1" vm="158">
        <f ca="1"/>
        <v>11.3</v>
      </c>
      <c r="BF32" s="1" vm="424">
        <f ca="1"/>
        <v>6.02</v>
      </c>
      <c r="BG32" s="1" vm="357">
        <f ca="1"/>
        <v>6.38</v>
      </c>
      <c r="BH32" s="1" vm="255">
        <f ca="1"/>
        <v>1.66</v>
      </c>
      <c r="BI32" s="1" vm="427">
        <f ca="1"/>
        <v>16.38</v>
      </c>
      <c r="BJ32" s="1" vm="428">
        <f ca="1"/>
        <v>7.02</v>
      </c>
      <c r="BK32" s="1" vm="77">
        <f ca="1"/>
        <v>13.79</v>
      </c>
      <c r="BL32" s="1" vm="422">
        <f ca="1"/>
        <v>9.14</v>
      </c>
      <c r="BM32" s="1" vm="423">
        <f ca="1"/>
        <v>25.41</v>
      </c>
      <c r="BN32" s="1" vm="426">
        <f ca="1"/>
        <v>4.67</v>
      </c>
      <c r="BO32" s="1" vm="85">
        <f ca="1"/>
        <v>5.83</v>
      </c>
      <c r="BP32" s="16" t="str">
        <v>0- Port Costs</v>
      </c>
      <c r="BT32" s="16" t="str">
        <v>0- Port Value</v>
      </c>
      <c r="BV32" s="16" t="str">
        <v>0</v>
      </c>
    </row>
    <row r="33" spans="1:74" hidden="1" outlineLevel="1" x14ac:dyDescent="0.3">
      <c r="A33" s="1">
        <f ca="1"/>
        <v>8</v>
      </c>
      <c r="B33" s="1" vm="429">
        <f ca="1"/>
        <v>44875</v>
      </c>
      <c r="C33" s="1" vm="430">
        <f ca="1"/>
        <v>60.67</v>
      </c>
      <c r="D33" s="1" vm="431">
        <f ca="1"/>
        <v>72.239999999999995</v>
      </c>
      <c r="E33" s="1" vm="432">
        <f ca="1"/>
        <v>30.54</v>
      </c>
      <c r="F33" s="1" vm="433">
        <f ca="1"/>
        <v>16.7</v>
      </c>
      <c r="G33" s="1" vm="434">
        <f ca="1"/>
        <v>31.54</v>
      </c>
      <c r="H33" s="16" t="str">
        <v>0 - BM Costs</v>
      </c>
      <c r="L33" s="16" t="str">
        <v>0 - BM Port</v>
      </c>
      <c r="N33" s="16" t="str">
        <v>0 - Port Assets</v>
      </c>
      <c r="O33" s="1" vm="435">
        <f ca="1"/>
        <v>172.32</v>
      </c>
      <c r="P33" s="1" vm="436">
        <f ca="1"/>
        <v>65.37</v>
      </c>
      <c r="Q33" s="1" vm="437">
        <f ca="1"/>
        <v>38.82</v>
      </c>
      <c r="R33" s="1" vm="448">
        <f ca="1"/>
        <v>10.49</v>
      </c>
      <c r="S33" s="1" vm="296">
        <f ca="1"/>
        <v>12.65</v>
      </c>
      <c r="T33" s="1" vm="147">
        <f ca="1"/>
        <v>1.67</v>
      </c>
      <c r="U33" s="1" vm="449">
        <f ca="1"/>
        <v>6.57</v>
      </c>
      <c r="V33" s="1" vm="445">
        <f ca="1"/>
        <v>20.9</v>
      </c>
      <c r="W33" s="1" vm="216">
        <f ca="1"/>
        <v>1.91</v>
      </c>
      <c r="X33" s="1" vm="473">
        <f ca="1"/>
        <v>27.43</v>
      </c>
      <c r="Y33" s="1" vm="112">
        <f ca="1"/>
        <v>3.89</v>
      </c>
      <c r="Z33" s="1" vm="469">
        <f ca="1"/>
        <v>21.87</v>
      </c>
      <c r="AA33" s="1" vm="440">
        <f ca="1"/>
        <v>8.68</v>
      </c>
      <c r="AB33" s="1" vm="453">
        <f ca="1"/>
        <v>3.56</v>
      </c>
      <c r="AC33" s="1" vm="455">
        <f ca="1"/>
        <v>8.81</v>
      </c>
      <c r="AD33" s="1" vm="438">
        <f ca="1"/>
        <v>5.79</v>
      </c>
      <c r="AE33" s="1" vm="442">
        <f ca="1"/>
        <v>1.87</v>
      </c>
      <c r="AF33" s="1" vm="451">
        <f ca="1"/>
        <v>2.42</v>
      </c>
      <c r="AG33" s="1" vm="456">
        <f ca="1"/>
        <v>2.56</v>
      </c>
      <c r="AH33" s="1" vm="463">
        <f ca="1"/>
        <v>1.19</v>
      </c>
      <c r="AI33" s="1" vm="448">
        <f ca="1"/>
        <v>10.49</v>
      </c>
      <c r="AJ33" s="1" vm="457">
        <f ca="1"/>
        <v>7.17</v>
      </c>
      <c r="AK33" s="1" vm="356">
        <f ca="1"/>
        <v>3.7</v>
      </c>
      <c r="AL33" s="1" vm="459">
        <f ca="1"/>
        <v>0.86</v>
      </c>
      <c r="AM33" s="1" vm="446">
        <f ca="1"/>
        <v>33.369999999999997</v>
      </c>
      <c r="AN33" s="1" vm="450">
        <f ca="1"/>
        <v>3.36</v>
      </c>
      <c r="AO33" s="1" vm="208">
        <f ca="1"/>
        <v>1.51</v>
      </c>
      <c r="AP33" s="1" vm="421">
        <f ca="1"/>
        <v>2.91</v>
      </c>
      <c r="AQ33" s="1" vm="439">
        <f ca="1"/>
        <v>9.73</v>
      </c>
      <c r="AR33" s="1" vm="440">
        <f ca="1"/>
        <v>8.68</v>
      </c>
      <c r="AS33" s="1" vm="241">
        <f ca="1"/>
        <v>5.31</v>
      </c>
      <c r="AT33" s="1" vm="218">
        <f ca="1"/>
        <v>10.07</v>
      </c>
      <c r="AU33" s="1" vm="441">
        <f ca="1"/>
        <v>11.58</v>
      </c>
      <c r="AV33" s="1" vm="443">
        <f ca="1"/>
        <v>13.58</v>
      </c>
      <c r="AW33" s="1" vm="444">
        <f ca="1"/>
        <v>14.43</v>
      </c>
      <c r="AX33" s="1" vm="447">
        <f ca="1"/>
        <v>84.75</v>
      </c>
      <c r="AY33" s="1" vm="307">
        <f ca="1"/>
        <v>2.4700000000000002</v>
      </c>
      <c r="AZ33" s="1" vm="452">
        <f ca="1"/>
        <v>21.82</v>
      </c>
      <c r="BA33" s="1" vm="458">
        <f ca="1"/>
        <v>3.03</v>
      </c>
      <c r="BB33" s="1" vm="460">
        <f ca="1"/>
        <v>8</v>
      </c>
      <c r="BC33" s="1" vm="462">
        <f ca="1"/>
        <v>30.81</v>
      </c>
      <c r="BD33" s="1" vm="464">
        <f ca="1"/>
        <v>8.9700000000000006</v>
      </c>
      <c r="BE33" s="1" vm="465">
        <f ca="1"/>
        <v>10.57</v>
      </c>
      <c r="BF33" s="1" vm="468">
        <f ca="1"/>
        <v>5.28</v>
      </c>
      <c r="BG33" s="1" vm="470">
        <f ca="1"/>
        <v>8.36</v>
      </c>
      <c r="BH33" s="1" vm="245">
        <f ca="1"/>
        <v>1.55</v>
      </c>
      <c r="BI33" s="1" vm="472">
        <f ca="1"/>
        <v>16.29</v>
      </c>
      <c r="BJ33" s="1" vm="154">
        <f ca="1"/>
        <v>6.65</v>
      </c>
      <c r="BK33" s="1" vm="461">
        <f ca="1"/>
        <v>12.66</v>
      </c>
      <c r="BL33" s="1" vm="466">
        <f ca="1"/>
        <v>9.09</v>
      </c>
      <c r="BM33" s="1" vm="467">
        <f ca="1"/>
        <v>23.94</v>
      </c>
      <c r="BN33" s="1" vm="471">
        <f ca="1"/>
        <v>4.42</v>
      </c>
      <c r="BO33" s="1" vm="454">
        <f ca="1"/>
        <v>5.56</v>
      </c>
      <c r="BP33" s="16" t="str">
        <v>0- Port Costs</v>
      </c>
      <c r="BT33" s="16" t="str">
        <v>0- Port Value</v>
      </c>
      <c r="BV33" s="16" t="str">
        <v>0</v>
      </c>
    </row>
    <row r="34" spans="1:74" hidden="1" outlineLevel="1" x14ac:dyDescent="0.3">
      <c r="A34" s="1">
        <f ca="1"/>
        <v>9</v>
      </c>
      <c r="B34" s="1" vm="474">
        <f ca="1"/>
        <v>44874</v>
      </c>
      <c r="C34" s="1" vm="475">
        <f ca="1"/>
        <v>60.35</v>
      </c>
      <c r="D34" s="1" vm="476">
        <f ca="1"/>
        <v>71.67</v>
      </c>
      <c r="E34" s="1" vm="477">
        <f ca="1"/>
        <v>30.17</v>
      </c>
      <c r="F34" s="1" vm="478">
        <f ca="1"/>
        <v>16.559999999999999</v>
      </c>
      <c r="G34" s="1" vm="479">
        <f ca="1"/>
        <v>31.34</v>
      </c>
      <c r="H34" s="16" t="str">
        <v>0 - BM Costs</v>
      </c>
      <c r="L34" s="16" t="str">
        <v>0 - BM Port</v>
      </c>
      <c r="N34" s="16" t="str">
        <v>0 - Port Assets</v>
      </c>
      <c r="O34" s="1" vm="480">
        <f ca="1"/>
        <v>164.01</v>
      </c>
      <c r="P34" s="1" vm="481">
        <f ca="1"/>
        <v>63.25</v>
      </c>
      <c r="Q34" s="1" vm="482">
        <f ca="1"/>
        <v>37.200000000000003</v>
      </c>
      <c r="R34" s="1" vm="494">
        <f ca="1"/>
        <v>10.3</v>
      </c>
      <c r="S34" s="1" vm="487">
        <f ca="1"/>
        <v>12.4</v>
      </c>
      <c r="T34" s="1" vm="502">
        <f ca="1"/>
        <v>1.74</v>
      </c>
      <c r="U34" s="1" vm="497">
        <f ca="1"/>
        <v>5.98</v>
      </c>
      <c r="V34" s="1" vm="492">
        <f ca="1"/>
        <v>18.77</v>
      </c>
      <c r="W34" s="1" vm="498">
        <f ca="1"/>
        <v>2</v>
      </c>
      <c r="X34" s="1" vm="518">
        <f ca="1"/>
        <v>25.96</v>
      </c>
      <c r="Y34" s="1" vm="496">
        <f ca="1"/>
        <v>5.45</v>
      </c>
      <c r="Z34" s="1" vm="512">
        <f ca="1"/>
        <v>20.29</v>
      </c>
      <c r="AA34" s="1" vm="508">
        <f ca="1"/>
        <v>7.46</v>
      </c>
      <c r="AB34" s="1" vm="84">
        <f ca="1"/>
        <v>3.31</v>
      </c>
      <c r="AC34" s="1" vm="501">
        <f ca="1"/>
        <v>8.43</v>
      </c>
      <c r="AD34" s="1" vm="241">
        <f ca="1"/>
        <v>5.31</v>
      </c>
      <c r="AE34" s="1" vm="490">
        <f ca="1"/>
        <v>1.79</v>
      </c>
      <c r="AF34" s="1" vm="359">
        <f ca="1"/>
        <v>2.3199999999999998</v>
      </c>
      <c r="AG34" s="1" vm="359">
        <f ca="1"/>
        <v>2.3199999999999998</v>
      </c>
      <c r="AH34" s="1" vm="463">
        <f ca="1"/>
        <v>1.19</v>
      </c>
      <c r="AI34" s="1" vm="495">
        <f ca="1"/>
        <v>9.4</v>
      </c>
      <c r="AJ34" s="1" vm="503">
        <f ca="1"/>
        <v>6.24</v>
      </c>
      <c r="AK34" s="1" vm="517">
        <f ca="1"/>
        <v>3.35</v>
      </c>
      <c r="AL34" s="1" vm="505">
        <f ca="1"/>
        <v>0.95050000000000001</v>
      </c>
      <c r="AM34" s="1" vm="370">
        <f ca="1"/>
        <v>30.76</v>
      </c>
      <c r="AN34" s="1" vm="499">
        <f ca="1"/>
        <v>3.21</v>
      </c>
      <c r="AO34" s="1" vm="484">
        <f ca="1"/>
        <v>1.56</v>
      </c>
      <c r="AP34" s="1" vm="451">
        <f ca="1"/>
        <v>2.42</v>
      </c>
      <c r="AQ34" s="1" vm="483">
        <f ca="1"/>
        <v>8.6300000000000008</v>
      </c>
      <c r="AR34" s="1" vm="485">
        <f ca="1"/>
        <v>8.06</v>
      </c>
      <c r="AS34" s="1" vm="486">
        <f ca="1"/>
        <v>4.62</v>
      </c>
      <c r="AT34" s="1" vm="488">
        <f ca="1"/>
        <v>9.3800000000000008</v>
      </c>
      <c r="AU34" s="1" vm="489">
        <f ca="1"/>
        <v>10.06</v>
      </c>
      <c r="AV34" s="1" vm="296">
        <f ca="1"/>
        <v>12.65</v>
      </c>
      <c r="AW34" s="1" vm="491">
        <f ca="1"/>
        <v>13.7</v>
      </c>
      <c r="AX34" s="1" vm="493">
        <f ca="1"/>
        <v>77</v>
      </c>
      <c r="AY34" s="1" vm="373">
        <f ca="1"/>
        <v>2.52</v>
      </c>
      <c r="AZ34" s="1" vm="500">
        <f ca="1"/>
        <v>22.06</v>
      </c>
      <c r="BA34" s="1" vm="504">
        <f ca="1"/>
        <v>2.625</v>
      </c>
      <c r="BB34" s="1" vm="295">
        <f ca="1"/>
        <v>7.6</v>
      </c>
      <c r="BC34" s="1" vm="507">
        <f ca="1"/>
        <v>31.68</v>
      </c>
      <c r="BD34" s="1" vm="509">
        <f ca="1"/>
        <v>8.1999999999999993</v>
      </c>
      <c r="BE34" s="1" vm="251">
        <f ca="1"/>
        <v>9.7799999999999994</v>
      </c>
      <c r="BF34" s="1" vm="511">
        <f ca="1"/>
        <v>4.63</v>
      </c>
      <c r="BG34" s="1" vm="513">
        <f ca="1"/>
        <v>6.45</v>
      </c>
      <c r="BH34" s="1" vm="515">
        <f ca="1"/>
        <v>1.26</v>
      </c>
      <c r="BI34" s="1" vm="516">
        <f ca="1"/>
        <v>15.81</v>
      </c>
      <c r="BJ34" s="1" vm="519">
        <f ca="1"/>
        <v>6.4</v>
      </c>
      <c r="BK34" s="1" vm="506">
        <f ca="1"/>
        <v>11.72</v>
      </c>
      <c r="BL34" s="1" vm="395">
        <f ca="1"/>
        <v>8.5399999999999991</v>
      </c>
      <c r="BM34" s="1" vm="510">
        <f ca="1"/>
        <v>21.9</v>
      </c>
      <c r="BN34" s="1" vm="514">
        <f ca="1"/>
        <v>4.2300000000000004</v>
      </c>
      <c r="BO34" s="1" vm="380">
        <f ca="1"/>
        <v>4.6100000000000003</v>
      </c>
      <c r="BP34" s="16" t="str">
        <v>0- Port Costs</v>
      </c>
      <c r="BT34" s="16" t="str">
        <v>0- Port Value</v>
      </c>
      <c r="BV34" s="16" t="str">
        <v>0</v>
      </c>
    </row>
    <row r="35" spans="1:74" hidden="1" outlineLevel="1" x14ac:dyDescent="0.3">
      <c r="A35" s="1">
        <f ca="1"/>
        <v>10</v>
      </c>
      <c r="B35" s="1" vm="520">
        <f ca="1"/>
        <v>44873</v>
      </c>
      <c r="C35" s="1" vm="521">
        <f ca="1"/>
        <v>62.61</v>
      </c>
      <c r="D35" s="1" vm="522">
        <f ca="1"/>
        <v>74.47</v>
      </c>
      <c r="E35" s="1" vm="523">
        <f ca="1"/>
        <v>31.21</v>
      </c>
      <c r="F35" s="1" vm="524">
        <f ca="1"/>
        <v>17.23</v>
      </c>
      <c r="G35" s="1" vm="525">
        <f ca="1"/>
        <v>32.409999999999997</v>
      </c>
      <c r="H35" s="16" t="str">
        <v>0 - BM Costs</v>
      </c>
      <c r="L35" s="16" t="str">
        <v>0 - BM Port</v>
      </c>
      <c r="N35" s="16" t="str">
        <v>0 - Port Assets</v>
      </c>
      <c r="O35" s="1" vm="526">
        <f ca="1"/>
        <v>168.79</v>
      </c>
      <c r="P35" s="1" vm="527">
        <f ca="1"/>
        <v>63.34</v>
      </c>
      <c r="Q35" s="1" vm="528">
        <f ca="1"/>
        <v>37.44</v>
      </c>
      <c r="R35" s="1" vm="251">
        <f ca="1"/>
        <v>9.7799999999999994</v>
      </c>
      <c r="S35" s="1" vm="534">
        <f ca="1"/>
        <v>12.58</v>
      </c>
      <c r="T35" s="1" vm="216">
        <f ca="1"/>
        <v>1.91</v>
      </c>
      <c r="U35" s="1" vm="543">
        <f ca="1"/>
        <v>6.1</v>
      </c>
      <c r="V35" s="1" vm="539">
        <f ca="1"/>
        <v>19.77</v>
      </c>
      <c r="W35" s="1" vm="498">
        <f ca="1"/>
        <v>2</v>
      </c>
      <c r="X35" s="1" vm="563">
        <f ca="1"/>
        <v>26.84</v>
      </c>
      <c r="Y35" s="1" vm="454">
        <f ca="1"/>
        <v>5.56</v>
      </c>
      <c r="Z35" s="1" vm="560">
        <f ca="1"/>
        <v>19.55</v>
      </c>
      <c r="AA35" s="1" vm="555">
        <f ca="1"/>
        <v>8.1199999999999992</v>
      </c>
      <c r="AB35" s="1" vm="548">
        <f ca="1"/>
        <v>3.64</v>
      </c>
      <c r="AC35" s="1" vm="550">
        <f ca="1"/>
        <v>8.5500000000000007</v>
      </c>
      <c r="AD35" s="1" vm="529">
        <f ca="1"/>
        <v>5.76</v>
      </c>
      <c r="AE35" s="1" vm="536">
        <f ca="1"/>
        <v>1.94</v>
      </c>
      <c r="AF35" s="1" vm="546">
        <f ca="1"/>
        <v>2.4500000000000002</v>
      </c>
      <c r="AG35" s="1" vm="456">
        <f ca="1"/>
        <v>2.56</v>
      </c>
      <c r="AH35" s="1" vm="161">
        <f ca="1"/>
        <v>1.06</v>
      </c>
      <c r="AI35" s="1" vm="542">
        <f ca="1"/>
        <v>9.6</v>
      </c>
      <c r="AJ35" s="1" vm="71">
        <f ca="1"/>
        <v>6.82</v>
      </c>
      <c r="AK35" s="1" vm="362">
        <f ca="1"/>
        <v>3.48</v>
      </c>
      <c r="AL35" s="1" vm="551">
        <f ca="1"/>
        <v>0.96309999999999996</v>
      </c>
      <c r="AM35" s="1" vm="540">
        <f ca="1"/>
        <v>32.39</v>
      </c>
      <c r="AN35" s="1" vm="545">
        <f ca="1"/>
        <v>3.46</v>
      </c>
      <c r="AO35" s="1" vm="531">
        <f ca="1"/>
        <v>1.58</v>
      </c>
      <c r="AP35" s="1" vm="556">
        <f ca="1"/>
        <v>2.64</v>
      </c>
      <c r="AQ35" s="1" vm="530">
        <f ca="1"/>
        <v>8.11</v>
      </c>
      <c r="AR35" s="1" vm="532">
        <f ca="1"/>
        <v>8.02</v>
      </c>
      <c r="AS35" s="1" vm="533">
        <f ca="1"/>
        <v>5</v>
      </c>
      <c r="AT35" s="1" vm="535">
        <f ca="1"/>
        <v>9.31</v>
      </c>
      <c r="AU35" s="1" vm="494">
        <f ca="1"/>
        <v>10.3</v>
      </c>
      <c r="AV35" s="1" vm="537">
        <f ca="1"/>
        <v>12.93</v>
      </c>
      <c r="AW35" s="1" vm="538">
        <f ca="1"/>
        <v>14.52</v>
      </c>
      <c r="AX35" s="1" vm="541">
        <f ca="1"/>
        <v>78.510000000000005</v>
      </c>
      <c r="AY35" s="1" vm="544">
        <f ca="1"/>
        <v>2.87</v>
      </c>
      <c r="AZ35" s="1" vm="547">
        <f ca="1"/>
        <v>22.21</v>
      </c>
      <c r="BA35" s="1" vm="88">
        <f ca="1"/>
        <v>2.94</v>
      </c>
      <c r="BB35" s="1" vm="552">
        <f ca="1"/>
        <v>7.95</v>
      </c>
      <c r="BC35" s="1" vm="554">
        <f ca="1"/>
        <v>32.36</v>
      </c>
      <c r="BD35" s="1" vm="557">
        <f ca="1"/>
        <v>8.4</v>
      </c>
      <c r="BE35" s="1" vm="346">
        <f ca="1"/>
        <v>10.27</v>
      </c>
      <c r="BF35" s="1" vm="380">
        <f ca="1"/>
        <v>4.6100000000000003</v>
      </c>
      <c r="BG35" s="1" vm="111">
        <f ca="1"/>
        <v>6.56</v>
      </c>
      <c r="BH35" s="1" vm="153">
        <f ca="1"/>
        <v>1.39</v>
      </c>
      <c r="BI35" s="1" vm="562">
        <f ca="1"/>
        <v>16.82</v>
      </c>
      <c r="BJ35" s="1" vm="564">
        <f ca="1"/>
        <v>6.88</v>
      </c>
      <c r="BK35" s="1" vm="553">
        <f ca="1"/>
        <v>12.92</v>
      </c>
      <c r="BL35" s="1" vm="558">
        <f ca="1"/>
        <v>8.94</v>
      </c>
      <c r="BM35" s="1" vm="559">
        <f ca="1"/>
        <v>22.77</v>
      </c>
      <c r="BN35" s="1" vm="561">
        <f ca="1"/>
        <v>4.54</v>
      </c>
      <c r="BO35" s="1" vm="549">
        <f ca="1"/>
        <v>4.96</v>
      </c>
      <c r="BP35" s="16" t="str">
        <v>0- Port Costs</v>
      </c>
      <c r="BT35" s="16" t="str">
        <v>0- Port Value</v>
      </c>
      <c r="BV35" s="16" t="str">
        <v>0</v>
      </c>
    </row>
    <row r="36" spans="1:74" hidden="1" outlineLevel="1" x14ac:dyDescent="0.3">
      <c r="A36" s="1">
        <f ca="1"/>
        <v>11</v>
      </c>
      <c r="B36" s="1" vm="565">
        <f ca="1"/>
        <v>44872</v>
      </c>
      <c r="C36" s="1" vm="566">
        <f ca="1"/>
        <v>63.16</v>
      </c>
      <c r="D36" s="1" vm="567">
        <f ca="1"/>
        <v>76.56</v>
      </c>
      <c r="E36" s="1" vm="568">
        <f ca="1"/>
        <v>32.04</v>
      </c>
      <c r="F36" s="1" vm="569">
        <f ca="1"/>
        <v>17.760000000000002</v>
      </c>
      <c r="G36" s="1" vm="446">
        <f ca="1"/>
        <v>33.369999999999997</v>
      </c>
      <c r="H36" s="16" t="str">
        <v>0 - BM Costs</v>
      </c>
      <c r="L36" s="16" t="str">
        <v>0 - BM Port</v>
      </c>
      <c r="N36" s="16" t="str">
        <v>0 - Port Assets</v>
      </c>
      <c r="O36" s="1" vm="570">
        <f ca="1"/>
        <v>169.13</v>
      </c>
      <c r="P36" s="1" vm="571">
        <f ca="1"/>
        <v>63.13</v>
      </c>
      <c r="Q36" s="1" vm="572">
        <f ca="1"/>
        <v>37.4</v>
      </c>
      <c r="R36" s="1" vm="585">
        <f ca="1"/>
        <v>9.89</v>
      </c>
      <c r="S36" s="1" vm="578">
        <f ca="1"/>
        <v>12.56</v>
      </c>
      <c r="T36" s="1" vm="258">
        <f ca="1"/>
        <v>1.97</v>
      </c>
      <c r="U36" s="1" vm="588">
        <f ca="1"/>
        <v>6.61</v>
      </c>
      <c r="V36" s="1" vm="582">
        <f ca="1"/>
        <v>19.48</v>
      </c>
      <c r="W36" s="1" vm="498">
        <f ca="1"/>
        <v>2</v>
      </c>
      <c r="X36" s="1" vm="612">
        <f ca="1"/>
        <v>27.24</v>
      </c>
      <c r="Y36" s="1" vm="587">
        <f ca="1"/>
        <v>5.43</v>
      </c>
      <c r="Z36" s="1" vm="607">
        <f ca="1"/>
        <v>19.670000000000002</v>
      </c>
      <c r="AA36" s="1" vm="601">
        <f ca="1"/>
        <v>8.18</v>
      </c>
      <c r="AB36" s="1" vm="412">
        <f ca="1"/>
        <v>3.6</v>
      </c>
      <c r="AC36" s="1" vm="594">
        <f ca="1"/>
        <v>8.3800000000000008</v>
      </c>
      <c r="AD36" s="1" vm="573">
        <f ca="1"/>
        <v>6.01</v>
      </c>
      <c r="AE36" s="1" vm="536">
        <f ca="1"/>
        <v>1.94</v>
      </c>
      <c r="AF36" s="1" vm="591">
        <f ca="1"/>
        <v>2.5299999999999998</v>
      </c>
      <c r="AG36" s="1" vm="595">
        <f ca="1"/>
        <v>2.5</v>
      </c>
      <c r="AH36" s="1" vm="602">
        <f ca="1"/>
        <v>1.1399999999999999</v>
      </c>
      <c r="AI36" s="1" vm="586">
        <f ca="1"/>
        <v>9.59</v>
      </c>
      <c r="AJ36" s="1" vm="596">
        <f ca="1"/>
        <v>6.84</v>
      </c>
      <c r="AK36" s="1" vm="611">
        <f ca="1"/>
        <v>3.71</v>
      </c>
      <c r="AL36" s="1" vm="597">
        <f ca="1"/>
        <v>1.03</v>
      </c>
      <c r="AM36" s="1" vm="583">
        <f ca="1"/>
        <v>31.04</v>
      </c>
      <c r="AN36" s="1" vm="590">
        <f ca="1"/>
        <v>3.47</v>
      </c>
      <c r="AO36" s="1" vm="575">
        <f ca="1"/>
        <v>1.69</v>
      </c>
      <c r="AP36" s="1" vm="556">
        <f ca="1"/>
        <v>2.64</v>
      </c>
      <c r="AQ36" s="1" vm="574">
        <f ca="1"/>
        <v>8.32</v>
      </c>
      <c r="AR36" s="1" vm="576">
        <f ca="1"/>
        <v>7.68</v>
      </c>
      <c r="AS36" s="1" vm="577">
        <f ca="1"/>
        <v>4.99</v>
      </c>
      <c r="AT36" s="1" vm="579">
        <f ca="1"/>
        <v>9.0299999999999994</v>
      </c>
      <c r="AU36" s="1" vm="274">
        <f ca="1"/>
        <v>10.29</v>
      </c>
      <c r="AV36" s="1" vm="580">
        <f ca="1"/>
        <v>12.82</v>
      </c>
      <c r="AW36" s="1" vm="581">
        <f ca="1"/>
        <v>14.7</v>
      </c>
      <c r="AX36" s="1" vm="584">
        <f ca="1"/>
        <v>77.89</v>
      </c>
      <c r="AY36" s="1" vm="589">
        <f ca="1"/>
        <v>2.9</v>
      </c>
      <c r="AZ36" s="1" vm="592">
        <f ca="1"/>
        <v>20.61</v>
      </c>
      <c r="BA36" s="1" vm="589">
        <f ca="1"/>
        <v>2.9</v>
      </c>
      <c r="BB36" s="1" vm="598">
        <f ca="1"/>
        <v>8.26</v>
      </c>
      <c r="BC36" s="1" vm="600">
        <f ca="1"/>
        <v>31.06</v>
      </c>
      <c r="BD36" s="1" vm="594">
        <f ca="1"/>
        <v>8.3800000000000008</v>
      </c>
      <c r="BE36" s="1" vm="603">
        <f ca="1"/>
        <v>10.16</v>
      </c>
      <c r="BF36" s="1" vm="606">
        <f ca="1"/>
        <v>4.5599999999999996</v>
      </c>
      <c r="BG36" s="1" vm="608">
        <f ca="1"/>
        <v>5.82</v>
      </c>
      <c r="BH36" s="1" vm="280">
        <f ca="1"/>
        <v>1.43</v>
      </c>
      <c r="BI36" s="1" vm="610">
        <f ca="1"/>
        <v>17.3</v>
      </c>
      <c r="BJ36" s="1" vm="596">
        <f ca="1"/>
        <v>6.84</v>
      </c>
      <c r="BK36" s="1" vm="599">
        <f ca="1"/>
        <v>13.51</v>
      </c>
      <c r="BL36" s="1" vm="604">
        <f ca="1"/>
        <v>8.4700000000000006</v>
      </c>
      <c r="BM36" s="1" vm="605">
        <f ca="1"/>
        <v>21.58</v>
      </c>
      <c r="BN36" s="1" vm="609">
        <f ca="1"/>
        <v>4.5199999999999996</v>
      </c>
      <c r="BO36" s="1" vm="593">
        <f ca="1"/>
        <v>5.27</v>
      </c>
      <c r="BP36" s="16" t="str">
        <v>0- Port Costs</v>
      </c>
      <c r="BT36" s="16" t="str">
        <v>0- Port Value</v>
      </c>
      <c r="BV36" s="16" t="str">
        <v>0</v>
      </c>
    </row>
    <row r="37" spans="1:74" hidden="1" outlineLevel="1" x14ac:dyDescent="0.3">
      <c r="A37" s="1">
        <f ca="1"/>
        <v>12</v>
      </c>
      <c r="B37" s="1" vm="613">
        <f ca="1"/>
        <v>44869</v>
      </c>
      <c r="C37" s="1" vm="614">
        <f ca="1"/>
        <v>64.88</v>
      </c>
      <c r="D37" s="1" vm="615">
        <f ca="1"/>
        <v>76.819999999999993</v>
      </c>
      <c r="E37" s="1" vm="616">
        <f ca="1"/>
        <v>32.21</v>
      </c>
      <c r="F37" s="1" vm="617">
        <f ca="1"/>
        <v>17.86</v>
      </c>
      <c r="G37" s="1" vm="618">
        <f ca="1"/>
        <v>33.47</v>
      </c>
      <c r="H37" s="16" t="str">
        <v>0 - BM Costs</v>
      </c>
      <c r="L37" s="16" t="str">
        <v>0 - BM Port</v>
      </c>
      <c r="N37" s="16" t="str">
        <v>0 - Port Assets</v>
      </c>
      <c r="O37" s="1" vm="619">
        <f ca="1"/>
        <v>165.69</v>
      </c>
      <c r="P37" s="1" vm="620">
        <f ca="1"/>
        <v>63.01</v>
      </c>
      <c r="Q37" s="1" vm="621">
        <f ca="1"/>
        <v>37.08</v>
      </c>
      <c r="R37" s="1" vm="630">
        <f ca="1"/>
        <v>10.44</v>
      </c>
      <c r="S37" s="1" vm="623">
        <f ca="1"/>
        <v>12.57</v>
      </c>
      <c r="T37" s="1" vm="498">
        <f ca="1"/>
        <v>2</v>
      </c>
      <c r="U37" s="1" vm="633">
        <f ca="1"/>
        <v>6.81</v>
      </c>
      <c r="V37" s="1" vm="627">
        <f ca="1"/>
        <v>19.25</v>
      </c>
      <c r="W37" s="1" vm="634">
        <f ca="1"/>
        <v>1.96</v>
      </c>
      <c r="X37" s="1" vm="653">
        <f ca="1"/>
        <v>25.66</v>
      </c>
      <c r="Y37" s="1" vm="632">
        <f ca="1"/>
        <v>5.49</v>
      </c>
      <c r="Z37" s="1" vm="649">
        <f ca="1"/>
        <v>19.690000000000001</v>
      </c>
      <c r="AA37" s="1" vm="532">
        <f ca="1"/>
        <v>8.02</v>
      </c>
      <c r="AB37" s="1" vm="637">
        <f ca="1"/>
        <v>3.54</v>
      </c>
      <c r="AC37" s="1" vm="639">
        <f ca="1"/>
        <v>8.23</v>
      </c>
      <c r="AD37" s="1" vm="169">
        <f ca="1"/>
        <v>6.53</v>
      </c>
      <c r="AE37" s="1" vm="263">
        <f ca="1"/>
        <v>2.23</v>
      </c>
      <c r="AF37" s="1" vm="591">
        <f ca="1"/>
        <v>2.5299999999999998</v>
      </c>
      <c r="AG37" s="1" vm="640">
        <f ca="1"/>
        <v>2.58</v>
      </c>
      <c r="AH37" s="1" vm="602">
        <f ca="1"/>
        <v>1.1399999999999999</v>
      </c>
      <c r="AI37" s="1" vm="631">
        <f ca="1"/>
        <v>9.57</v>
      </c>
      <c r="AJ37" s="1" vm="641">
        <f ca="1"/>
        <v>6.97</v>
      </c>
      <c r="AK37" s="1" vm="652">
        <f ca="1"/>
        <v>3.76</v>
      </c>
      <c r="AL37" s="1" vm="642">
        <f ca="1"/>
        <v>1.04</v>
      </c>
      <c r="AM37" s="1" vm="628">
        <f ca="1"/>
        <v>33.479999999999997</v>
      </c>
      <c r="AN37" s="1" vm="84">
        <f ca="1"/>
        <v>3.31</v>
      </c>
      <c r="AO37" s="1" vm="162">
        <f ca="1"/>
        <v>1.88</v>
      </c>
      <c r="AP37" s="1" vm="644">
        <f ca="1"/>
        <v>2.59</v>
      </c>
      <c r="AQ37" s="1" vm="319">
        <f ca="1"/>
        <v>8.3000000000000007</v>
      </c>
      <c r="AR37" s="1" vm="622">
        <f ca="1"/>
        <v>7.9</v>
      </c>
      <c r="AS37" s="1" vm="150">
        <f ca="1"/>
        <v>4.92</v>
      </c>
      <c r="AT37" s="1" vm="624">
        <f ca="1"/>
        <v>9.34</v>
      </c>
      <c r="AU37" s="1" vm="625">
        <f ca="1"/>
        <v>10.35</v>
      </c>
      <c r="AV37" s="1" vm="189">
        <f ca="1"/>
        <v>12.7</v>
      </c>
      <c r="AW37" s="1" vm="626">
        <f ca="1"/>
        <v>14.83</v>
      </c>
      <c r="AX37" s="1" vm="629">
        <f ca="1"/>
        <v>79.84</v>
      </c>
      <c r="AY37" s="1" vm="635">
        <f ca="1"/>
        <v>2.98</v>
      </c>
      <c r="AZ37" s="1" vm="636">
        <f ca="1"/>
        <v>20.59</v>
      </c>
      <c r="BA37" s="1" vm="88">
        <f ca="1"/>
        <v>2.94</v>
      </c>
      <c r="BB37" s="1" vm="639">
        <f ca="1"/>
        <v>8.23</v>
      </c>
      <c r="BC37" s="1" vm="370">
        <f ca="1"/>
        <v>30.76</v>
      </c>
      <c r="BD37" s="1" vm="594">
        <f ca="1"/>
        <v>8.3800000000000008</v>
      </c>
      <c r="BE37" s="1" vm="645">
        <f ca="1"/>
        <v>11.28</v>
      </c>
      <c r="BF37" s="1" vm="648">
        <f ca="1"/>
        <v>5.15</v>
      </c>
      <c r="BG37" s="1" vm="150">
        <f ca="1"/>
        <v>4.92</v>
      </c>
      <c r="BH37" s="1" vm="650">
        <f ca="1"/>
        <v>1.47</v>
      </c>
      <c r="BI37" s="1" vm="651">
        <f ca="1"/>
        <v>16.95</v>
      </c>
      <c r="BJ37" s="1" vm="654">
        <f ca="1"/>
        <v>6.95</v>
      </c>
      <c r="BK37" s="1" vm="643">
        <f ca="1"/>
        <v>13.25</v>
      </c>
      <c r="BL37" s="1" vm="646">
        <f ca="1"/>
        <v>8.52</v>
      </c>
      <c r="BM37" s="1" vm="647">
        <f ca="1"/>
        <v>22.15</v>
      </c>
      <c r="BN37" s="1" vm="279">
        <f ca="1"/>
        <v>4.38</v>
      </c>
      <c r="BO37" s="1" vm="638">
        <f ca="1"/>
        <v>5.16</v>
      </c>
      <c r="BP37" s="16" t="str">
        <v>0- Port Costs</v>
      </c>
      <c r="BT37" s="16" t="str">
        <v>0- Port Value</v>
      </c>
      <c r="BV37" s="16" t="str">
        <v>0</v>
      </c>
    </row>
    <row r="38" spans="1:74" hidden="1" outlineLevel="1" x14ac:dyDescent="0.3">
      <c r="A38" s="1">
        <f ca="1"/>
        <v>13</v>
      </c>
      <c r="B38" s="1" vm="655">
        <f ca="1"/>
        <v>44868</v>
      </c>
      <c r="C38" s="1" vm="656">
        <f ca="1"/>
        <v>63.828200000000002</v>
      </c>
      <c r="D38" s="1" vm="657">
        <f ca="1"/>
        <v>73.290000000000006</v>
      </c>
      <c r="E38" s="1" vm="658">
        <f ca="1"/>
        <v>30.86</v>
      </c>
      <c r="F38" s="1" vm="659">
        <f ca="1"/>
        <v>16.989999999999998</v>
      </c>
      <c r="G38" s="1" vm="660">
        <f ca="1"/>
        <v>31.891300000000001</v>
      </c>
      <c r="H38" s="16" t="str">
        <v>0 - BM Costs</v>
      </c>
      <c r="L38" s="16" t="str">
        <v>0 - BM Port</v>
      </c>
      <c r="N38" s="16" t="str">
        <v>0 - Port Assets</v>
      </c>
      <c r="O38" s="1" vm="480">
        <f ca="1"/>
        <v>164.01</v>
      </c>
      <c r="P38" s="1" vm="661">
        <f ca="1"/>
        <v>61.63</v>
      </c>
      <c r="Q38" s="1" vm="662">
        <f ca="1"/>
        <v>36.96</v>
      </c>
      <c r="R38" s="1" vm="672">
        <f ca="1"/>
        <v>11.27</v>
      </c>
      <c r="S38" s="1" vm="487">
        <f ca="1"/>
        <v>12.4</v>
      </c>
      <c r="T38" s="1" vm="498">
        <f ca="1"/>
        <v>2</v>
      </c>
      <c r="U38" s="1" vm="675">
        <f ca="1"/>
        <v>6.6</v>
      </c>
      <c r="V38" s="1" vm="669">
        <f ca="1"/>
        <v>19.37</v>
      </c>
      <c r="W38" s="1" vm="498">
        <f ca="1"/>
        <v>2</v>
      </c>
      <c r="X38" s="1" vm="695">
        <f ca="1"/>
        <v>21.8</v>
      </c>
      <c r="Y38" s="1" vm="674">
        <f ca="1"/>
        <v>5.33</v>
      </c>
      <c r="Z38" s="1" vm="689">
        <f ca="1"/>
        <v>20.79</v>
      </c>
      <c r="AA38" s="1" vm="682">
        <f ca="1"/>
        <v>8.27</v>
      </c>
      <c r="AB38" s="1" vm="678">
        <f ca="1"/>
        <v>3.57</v>
      </c>
      <c r="AC38" s="1" vm="679">
        <f ca="1"/>
        <v>8.39</v>
      </c>
      <c r="AD38" s="1" vm="663">
        <f ca="1"/>
        <v>6.58</v>
      </c>
      <c r="AE38" s="1" vm="668">
        <f ca="1"/>
        <v>2.2200000000000002</v>
      </c>
      <c r="AF38" s="1" vm="676">
        <f ca="1"/>
        <v>2.61</v>
      </c>
      <c r="AG38" s="1" vm="644">
        <f ca="1"/>
        <v>2.59</v>
      </c>
      <c r="AH38" s="1" vm="683">
        <f ca="1"/>
        <v>1.25</v>
      </c>
      <c r="AI38" s="1" vm="673">
        <f ca="1"/>
        <v>10.039999999999999</v>
      </c>
      <c r="AJ38" s="1" vm="409">
        <f ca="1"/>
        <v>6.91</v>
      </c>
      <c r="AK38" s="1" vm="694">
        <f ca="1"/>
        <v>3.75</v>
      </c>
      <c r="AL38" s="1" vm="86">
        <f ca="1"/>
        <v>1.18</v>
      </c>
      <c r="AM38" s="1" vm="670">
        <f ca="1"/>
        <v>34.200000000000003</v>
      </c>
      <c r="AN38" s="1" vm="97">
        <f ca="1"/>
        <v>3.16</v>
      </c>
      <c r="AO38" s="1" vm="272">
        <f ca="1"/>
        <v>1.92</v>
      </c>
      <c r="AP38" s="1" vm="684">
        <f ca="1"/>
        <v>2.4300000000000002</v>
      </c>
      <c r="AQ38" s="1" vm="664">
        <f ca="1"/>
        <v>8.89</v>
      </c>
      <c r="AR38" s="1" vm="665">
        <f ca="1"/>
        <v>8.76</v>
      </c>
      <c r="AS38" s="1" vm="666">
        <f ca="1"/>
        <v>4.8899999999999997</v>
      </c>
      <c r="AT38" s="1" vm="667">
        <f ca="1"/>
        <v>9.43</v>
      </c>
      <c r="AU38" s="1" vm="274">
        <f ca="1"/>
        <v>10.29</v>
      </c>
      <c r="AV38" s="1" vm="345">
        <f ca="1"/>
        <v>12.63</v>
      </c>
      <c r="AW38" s="1" vm="78">
        <f ca="1"/>
        <v>14.76</v>
      </c>
      <c r="AX38" s="1" vm="671">
        <f ca="1"/>
        <v>82.35</v>
      </c>
      <c r="AY38" s="1" vm="589">
        <f ca="1"/>
        <v>2.9</v>
      </c>
      <c r="AZ38" s="1" vm="677">
        <f ca="1"/>
        <v>21.53</v>
      </c>
      <c r="BA38" s="1" vm="635">
        <f ca="1"/>
        <v>2.98</v>
      </c>
      <c r="BB38" s="1" vm="598">
        <f ca="1"/>
        <v>8.26</v>
      </c>
      <c r="BC38" s="1" vm="681">
        <f ca="1"/>
        <v>29.26</v>
      </c>
      <c r="BD38" s="1" vm="685">
        <f ca="1"/>
        <v>8.25</v>
      </c>
      <c r="BE38" s="1" vm="686">
        <f ca="1"/>
        <v>11.43</v>
      </c>
      <c r="BF38" s="1" vm="533">
        <f ca="1"/>
        <v>5</v>
      </c>
      <c r="BG38" s="1" vm="690">
        <f ca="1"/>
        <v>5.23</v>
      </c>
      <c r="BH38" s="1" vm="692">
        <f ca="1"/>
        <v>1.48</v>
      </c>
      <c r="BI38" s="1" vm="693">
        <f ca="1"/>
        <v>17.260000000000002</v>
      </c>
      <c r="BJ38" s="1" vm="696">
        <f ca="1"/>
        <v>6.87</v>
      </c>
      <c r="BK38" s="1" vm="680">
        <f ca="1"/>
        <v>13.75</v>
      </c>
      <c r="BL38" s="1" vm="687">
        <f ca="1"/>
        <v>8.4600000000000009</v>
      </c>
      <c r="BM38" s="1" vm="688">
        <f ca="1"/>
        <v>22.48</v>
      </c>
      <c r="BN38" s="1" vm="691">
        <f ca="1"/>
        <v>4.49</v>
      </c>
      <c r="BO38" s="1" vm="638">
        <f ca="1"/>
        <v>5.16</v>
      </c>
      <c r="BP38" s="16" t="str">
        <v>0- Port Costs</v>
      </c>
      <c r="BT38" s="16" t="str">
        <v>0- Port Value</v>
      </c>
      <c r="BV38" s="16" t="str">
        <v>0</v>
      </c>
    </row>
    <row r="39" spans="1:74" hidden="1" outlineLevel="1" x14ac:dyDescent="0.3">
      <c r="A39" s="1">
        <f ca="1"/>
        <v>14</v>
      </c>
      <c r="B39" s="1" vm="697">
        <f ca="1"/>
        <v>44867</v>
      </c>
      <c r="C39" s="1" vm="698">
        <f ca="1"/>
        <v>63.6</v>
      </c>
      <c r="D39" s="1" vm="699">
        <f ca="1"/>
        <v>74.08</v>
      </c>
      <c r="E39" s="1" vm="700">
        <f ca="1"/>
        <v>31.19</v>
      </c>
      <c r="F39" s="1" vm="701">
        <f ca="1"/>
        <v>17.190000000000001</v>
      </c>
      <c r="G39" s="1" vm="702">
        <f ca="1"/>
        <v>32.25</v>
      </c>
      <c r="H39" s="16" t="str">
        <v>0 - BM Costs</v>
      </c>
      <c r="L39" s="16" t="str">
        <v>0 - BM Port</v>
      </c>
      <c r="N39" s="16" t="str">
        <v>0 - Port Assets</v>
      </c>
      <c r="O39" s="1" vm="703">
        <f ca="1"/>
        <v>164.58</v>
      </c>
      <c r="P39" s="1" vm="704">
        <f ca="1"/>
        <v>61.07</v>
      </c>
      <c r="Q39" s="1" vm="705">
        <f ca="1"/>
        <v>36.5</v>
      </c>
      <c r="R39" s="1" vm="715">
        <f ca="1"/>
        <v>10.28</v>
      </c>
      <c r="S39" s="1" vm="708">
        <f ca="1"/>
        <v>12.44</v>
      </c>
      <c r="T39" s="1" vm="719">
        <f ca="1"/>
        <v>2.02</v>
      </c>
      <c r="U39" s="1" vm="305">
        <f ca="1"/>
        <v>6.62</v>
      </c>
      <c r="V39" s="1" vm="712">
        <f ca="1"/>
        <v>19.5</v>
      </c>
      <c r="W39" s="1" vm="216">
        <f ca="1"/>
        <v>1.91</v>
      </c>
      <c r="X39" s="1" vm="734">
        <f ca="1"/>
        <v>22.32</v>
      </c>
      <c r="Y39" s="1" vm="241">
        <f ca="1"/>
        <v>5.31</v>
      </c>
      <c r="Z39" s="1" vm="730">
        <f ca="1"/>
        <v>20.92</v>
      </c>
      <c r="AA39" s="1" vm="723">
        <f ca="1"/>
        <v>8.35</v>
      </c>
      <c r="AB39" s="1" vm="304">
        <f ca="1"/>
        <v>3.65</v>
      </c>
      <c r="AC39" s="1" vm="718">
        <f ca="1"/>
        <v>8.49</v>
      </c>
      <c r="AD39" s="1" vm="706">
        <f ca="1"/>
        <v>6.67</v>
      </c>
      <c r="AE39" s="1" vm="710">
        <f ca="1"/>
        <v>2.19</v>
      </c>
      <c r="AF39" s="1" vm="716">
        <f ca="1"/>
        <v>2.65</v>
      </c>
      <c r="AG39" s="1" vm="308">
        <f ca="1"/>
        <v>2.83</v>
      </c>
      <c r="AH39" s="1" vm="724">
        <f ca="1"/>
        <v>1.17</v>
      </c>
      <c r="AI39" s="1" vm="495">
        <f ca="1"/>
        <v>9.4</v>
      </c>
      <c r="AJ39" s="1" vm="366">
        <f ca="1"/>
        <v>7.2</v>
      </c>
      <c r="AK39" s="1" vm="733">
        <f ca="1"/>
        <v>3.74</v>
      </c>
      <c r="AL39" s="1" vm="602">
        <f ca="1"/>
        <v>1.1399999999999999</v>
      </c>
      <c r="AM39" s="1" vm="713">
        <f ca="1"/>
        <v>34.5</v>
      </c>
      <c r="AN39" s="1" vm="590">
        <f ca="1"/>
        <v>3.47</v>
      </c>
      <c r="AO39" s="1" vm="272">
        <f ca="1"/>
        <v>1.92</v>
      </c>
      <c r="AP39" s="1" vm="307">
        <f ca="1"/>
        <v>2.4700000000000002</v>
      </c>
      <c r="AQ39" s="1" vm="685">
        <f ca="1"/>
        <v>8.25</v>
      </c>
      <c r="AR39" s="1" vm="558">
        <f ca="1"/>
        <v>8.94</v>
      </c>
      <c r="AS39" s="1" vm="707">
        <f ca="1"/>
        <v>5.19</v>
      </c>
      <c r="AT39" s="1" vm="140">
        <f ca="1"/>
        <v>9.4499999999999993</v>
      </c>
      <c r="AU39" s="1" vm="709">
        <f ca="1"/>
        <v>10.33</v>
      </c>
      <c r="AV39" s="1" vm="711">
        <f ca="1"/>
        <v>12.53</v>
      </c>
      <c r="AW39" s="1" vm="581">
        <f ca="1"/>
        <v>14.7</v>
      </c>
      <c r="AX39" s="1" vm="714">
        <f ca="1"/>
        <v>79.89</v>
      </c>
      <c r="AY39" s="1" vm="499">
        <f ca="1"/>
        <v>3.21</v>
      </c>
      <c r="AZ39" s="1" vm="717">
        <f ca="1"/>
        <v>21.26</v>
      </c>
      <c r="BA39" s="1" vm="720">
        <f ca="1"/>
        <v>3.11</v>
      </c>
      <c r="BB39" s="1" vm="485">
        <f ca="1"/>
        <v>8.06</v>
      </c>
      <c r="BC39" s="1" vm="722">
        <f ca="1"/>
        <v>31.14</v>
      </c>
      <c r="BD39" s="1" vm="725">
        <f ca="1"/>
        <v>7.91</v>
      </c>
      <c r="BE39" s="1" vm="726">
        <f ca="1"/>
        <v>12.21</v>
      </c>
      <c r="BF39" s="1" vm="729">
        <f ca="1"/>
        <v>5.81</v>
      </c>
      <c r="BG39" s="1" vm="261">
        <f ca="1"/>
        <v>5.25</v>
      </c>
      <c r="BH39" s="1" vm="201">
        <f ca="1"/>
        <v>1.54</v>
      </c>
      <c r="BI39" s="1" vm="732">
        <f ca="1"/>
        <v>17.48</v>
      </c>
      <c r="BJ39" s="1" vm="706">
        <f ca="1"/>
        <v>6.67</v>
      </c>
      <c r="BK39" s="1" vm="721">
        <f ca="1"/>
        <v>13.4</v>
      </c>
      <c r="BL39" s="1" vm="727">
        <f ca="1"/>
        <v>8.4499999999999993</v>
      </c>
      <c r="BM39" s="1" vm="728">
        <f ca="1"/>
        <v>21.1</v>
      </c>
      <c r="BN39" s="1" vm="731">
        <f ca="1"/>
        <v>4.5</v>
      </c>
      <c r="BO39" s="1" vm="674">
        <f ca="1"/>
        <v>5.33</v>
      </c>
      <c r="BP39" s="16" t="str">
        <v>0- Port Costs</v>
      </c>
      <c r="BT39" s="16" t="str">
        <v>0- Port Value</v>
      </c>
      <c r="BV39" s="16" t="str">
        <v>0</v>
      </c>
    </row>
    <row r="40" spans="1:74" hidden="1" outlineLevel="1" x14ac:dyDescent="0.3">
      <c r="H40" s="16" t="str">
        <v>0 - BM Costs</v>
      </c>
      <c r="L40" s="16" t="str">
        <v>0 - BM Port</v>
      </c>
      <c r="N40" s="16" t="str">
        <v>0 - Port Assets</v>
      </c>
      <c r="BP40" s="16" t="str">
        <v>0- Port Costs</v>
      </c>
      <c r="BT40" s="16" t="str">
        <v>0- Port Value</v>
      </c>
      <c r="BV40" s="16" t="str">
        <v>0</v>
      </c>
    </row>
    <row r="41" spans="1:74" hidden="1" outlineLevel="1" x14ac:dyDescent="0.3">
      <c r="H41" s="16" t="str">
        <v>0 - BM Costs</v>
      </c>
      <c r="L41" s="16" t="str">
        <v>0 - BM Port</v>
      </c>
      <c r="N41" s="16" t="str">
        <v>0 - Port Assets</v>
      </c>
      <c r="BP41" s="16" t="str">
        <v>0- Port Costs</v>
      </c>
      <c r="BT41" s="16" t="str">
        <v>0- Port Value</v>
      </c>
      <c r="BV41" s="16" t="str">
        <v>0</v>
      </c>
    </row>
    <row r="42" spans="1:74" hidden="1" outlineLevel="1" x14ac:dyDescent="0.3">
      <c r="H42" s="16" t="str">
        <v>0 - BM Costs</v>
      </c>
      <c r="L42" s="16" t="str">
        <v>0 - BM Port</v>
      </c>
      <c r="N42" s="16" t="str">
        <v>0 - Port Assets</v>
      </c>
      <c r="BP42" s="16" t="str">
        <v>0- Port Costs</v>
      </c>
      <c r="BT42" s="16" t="str">
        <v>0- Port Value</v>
      </c>
      <c r="BV42" s="16" t="str">
        <v>0</v>
      </c>
    </row>
    <row r="43" spans="1:74" hidden="1" outlineLevel="1" x14ac:dyDescent="0.3">
      <c r="H43" s="16" t="str">
        <v>0 - BM Costs</v>
      </c>
      <c r="L43" s="16" t="str">
        <v>0 - BM Port</v>
      </c>
      <c r="N43" s="16" t="str">
        <v>0 - Port Assets</v>
      </c>
      <c r="BP43" s="16" t="str">
        <v>0- Port Costs</v>
      </c>
      <c r="BT43" s="16" t="str">
        <v>0- Port Value</v>
      </c>
      <c r="BV43" s="16" t="str">
        <v>0</v>
      </c>
    </row>
    <row r="44" spans="1:74" hidden="1" outlineLevel="1" x14ac:dyDescent="0.3">
      <c r="H44" s="16" t="str">
        <v>0 - BM Costs</v>
      </c>
      <c r="L44" s="16" t="str">
        <v>0 - BM Port</v>
      </c>
      <c r="N44" s="16" t="str">
        <v>0 - Port Assets</v>
      </c>
      <c r="BP44" s="16" t="str">
        <v>0- Port Costs</v>
      </c>
      <c r="BT44" s="16" t="str">
        <v>0- Port Value</v>
      </c>
      <c r="BV44" s="16" t="str">
        <v>0</v>
      </c>
    </row>
    <row r="45" spans="1:74" hidden="1" outlineLevel="1" x14ac:dyDescent="0.3">
      <c r="H45" s="16" t="str">
        <v>0 - BM Costs</v>
      </c>
      <c r="L45" s="16" t="str">
        <v>0 - BM Port</v>
      </c>
      <c r="N45" s="16" t="str">
        <v>0 - Port Assets</v>
      </c>
      <c r="BP45" s="16" t="str">
        <v>0- Port Costs</v>
      </c>
      <c r="BT45" s="16" t="str">
        <v>0- Port Value</v>
      </c>
      <c r="BV45" s="16" t="str">
        <v>0</v>
      </c>
    </row>
    <row r="46" spans="1:74" hidden="1" outlineLevel="1" x14ac:dyDescent="0.3">
      <c r="H46" s="16" t="str">
        <v>0 - BM Costs</v>
      </c>
      <c r="L46" s="16" t="str">
        <v>0 - BM Port</v>
      </c>
      <c r="N46" s="16" t="str">
        <v>0 - Port Assets</v>
      </c>
      <c r="BP46" s="16" t="str">
        <v>0- Port Costs</v>
      </c>
      <c r="BT46" s="16" t="str">
        <v>0- Port Value</v>
      </c>
      <c r="BV46" s="16" t="str">
        <v>0</v>
      </c>
    </row>
    <row r="47" spans="1:74" hidden="1" outlineLevel="1" x14ac:dyDescent="0.3">
      <c r="H47" s="16" t="str">
        <v>0 - BM Costs</v>
      </c>
      <c r="L47" s="16" t="str">
        <v>0 - BM Port</v>
      </c>
      <c r="N47" s="16" t="str">
        <v>0 - Port Assets</v>
      </c>
      <c r="BP47" s="16" t="str">
        <v>0- Port Costs</v>
      </c>
      <c r="BT47" s="16" t="str">
        <v>0- Port Value</v>
      </c>
      <c r="BV47" s="16" t="str">
        <v>0</v>
      </c>
    </row>
    <row r="48" spans="1:74" hidden="1" outlineLevel="1" x14ac:dyDescent="0.3">
      <c r="H48" s="16" t="str">
        <v>0 - BM Costs</v>
      </c>
      <c r="L48" s="16" t="str">
        <v>0 - BM Port</v>
      </c>
      <c r="N48" s="16" t="str">
        <v>0 - Port Assets</v>
      </c>
      <c r="BP48" s="16" t="str">
        <v>0- Port Costs</v>
      </c>
      <c r="BT48" s="16" t="str">
        <v>0- Port Value</v>
      </c>
      <c r="BV48" s="16" t="str">
        <v>0</v>
      </c>
    </row>
    <row r="49" spans="8:74" hidden="1" outlineLevel="1" x14ac:dyDescent="0.3">
      <c r="H49" s="16" t="str">
        <v>0 - BM Costs</v>
      </c>
      <c r="L49" s="16" t="str">
        <v>0 - BM Port</v>
      </c>
      <c r="N49" s="16" t="str">
        <v>0 - Port Assets</v>
      </c>
      <c r="BP49" s="16" t="str">
        <v>0- Port Costs</v>
      </c>
      <c r="BT49" s="16" t="str">
        <v>0- Port Value</v>
      </c>
      <c r="BV49" s="16" t="str">
        <v>0</v>
      </c>
    </row>
    <row r="50" spans="8:74" hidden="1" outlineLevel="1" x14ac:dyDescent="0.3">
      <c r="H50" s="16" t="str">
        <v>0 - BM Costs</v>
      </c>
      <c r="L50" s="16" t="str">
        <v>0 - BM Port</v>
      </c>
      <c r="N50" s="16" t="str">
        <v>0 - Port Assets</v>
      </c>
      <c r="BP50" s="16" t="str">
        <v>0- Port Costs</v>
      </c>
      <c r="BT50" s="16" t="str">
        <v>0- Port Value</v>
      </c>
      <c r="BV50" s="16" t="str">
        <v>0</v>
      </c>
    </row>
    <row r="51" spans="8:74" hidden="1" outlineLevel="1" x14ac:dyDescent="0.3">
      <c r="H51" s="16" t="str">
        <v>0 - BM Costs</v>
      </c>
      <c r="L51" s="16" t="str">
        <v>0 - BM Port</v>
      </c>
      <c r="N51" s="16" t="str">
        <v>0 - Port Assets</v>
      </c>
      <c r="BP51" s="16" t="str">
        <v>0- Port Costs</v>
      </c>
      <c r="BT51" s="16" t="str">
        <v>0- Port Value</v>
      </c>
      <c r="BV51" s="16" t="str">
        <v>0</v>
      </c>
    </row>
    <row r="52" spans="8:74" hidden="1" outlineLevel="1" x14ac:dyDescent="0.3">
      <c r="H52" s="16" t="str">
        <v>0 - BM Costs</v>
      </c>
      <c r="L52" s="16" t="str">
        <v>0 - BM Port</v>
      </c>
      <c r="N52" s="16" t="str">
        <v>0 - Port Assets</v>
      </c>
      <c r="BP52" s="16" t="str">
        <v>0- Port Costs</v>
      </c>
      <c r="BT52" s="16" t="str">
        <v>0- Port Value</v>
      </c>
      <c r="BV52" s="16" t="str">
        <v>0</v>
      </c>
    </row>
    <row r="53" spans="8:74" hidden="1" outlineLevel="1" x14ac:dyDescent="0.3">
      <c r="H53" s="16" t="str">
        <v>0 - BM Costs</v>
      </c>
      <c r="L53" s="16" t="str">
        <v>0 - BM Port</v>
      </c>
      <c r="N53" s="16" t="str">
        <v>0 - Port Assets</v>
      </c>
      <c r="BP53" s="16" t="str">
        <v>0- Port Costs</v>
      </c>
      <c r="BT53" s="16" t="str">
        <v>0- Port Value</v>
      </c>
      <c r="BV53" s="16" t="str">
        <v>0</v>
      </c>
    </row>
    <row r="54" spans="8:74" hidden="1" outlineLevel="1" x14ac:dyDescent="0.3">
      <c r="H54" s="16" t="str">
        <v>0 - BM Costs</v>
      </c>
      <c r="L54" s="16" t="str">
        <v>0 - BM Port</v>
      </c>
      <c r="N54" s="16" t="str">
        <v>0 - Port Assets</v>
      </c>
      <c r="BP54" s="16" t="str">
        <v>0- Port Costs</v>
      </c>
      <c r="BT54" s="16" t="str">
        <v>0- Port Value</v>
      </c>
      <c r="BV54" s="16" t="str">
        <v>0</v>
      </c>
    </row>
    <row r="55" spans="8:74" hidden="1" outlineLevel="1" x14ac:dyDescent="0.3">
      <c r="H55" s="16" t="str">
        <v>0 - BM Costs</v>
      </c>
      <c r="L55" s="16" t="str">
        <v>0 - BM Port</v>
      </c>
      <c r="N55" s="16" t="str">
        <v>0 - Port Assets</v>
      </c>
      <c r="BP55" s="16" t="str">
        <v>0- Port Costs</v>
      </c>
      <c r="BT55" s="16" t="str">
        <v>0- Port Value</v>
      </c>
      <c r="BV55" s="16" t="str">
        <v>0</v>
      </c>
    </row>
    <row r="56" spans="8:74" hidden="1" outlineLevel="1" x14ac:dyDescent="0.3">
      <c r="H56" s="16" t="str">
        <v>0 - BM Costs</v>
      </c>
      <c r="L56" s="16" t="str">
        <v>0 - BM Port</v>
      </c>
      <c r="N56" s="16" t="str">
        <v>0 - Port Assets</v>
      </c>
      <c r="BP56" s="16" t="str">
        <v>0- Port Costs</v>
      </c>
      <c r="BT56" s="16" t="str">
        <v>0- Port Value</v>
      </c>
      <c r="BV56" s="16" t="str">
        <v>0</v>
      </c>
    </row>
    <row r="57" spans="8:74" hidden="1" outlineLevel="1" x14ac:dyDescent="0.3">
      <c r="H57" s="16" t="str">
        <v>0 - BM Costs</v>
      </c>
      <c r="L57" s="16" t="str">
        <v>0 - BM Port</v>
      </c>
      <c r="N57" s="16" t="str">
        <v>0 - Port Assets</v>
      </c>
      <c r="BP57" s="16" t="str">
        <v>0- Port Costs</v>
      </c>
      <c r="BT57" s="16" t="str">
        <v>0- Port Value</v>
      </c>
      <c r="BV57" s="16" t="str">
        <v>0</v>
      </c>
    </row>
    <row r="58" spans="8:74" hidden="1" outlineLevel="1" x14ac:dyDescent="0.3">
      <c r="H58" s="16" t="str">
        <v>0 - BM Costs</v>
      </c>
      <c r="L58" s="16" t="str">
        <v>0 - BM Port</v>
      </c>
      <c r="N58" s="16" t="str">
        <v>0 - Port Assets</v>
      </c>
      <c r="BP58" s="16" t="str">
        <v>0- Port Costs</v>
      </c>
      <c r="BT58" s="16" t="str">
        <v>0- Port Value</v>
      </c>
      <c r="BV58" s="16" t="str">
        <v>0</v>
      </c>
    </row>
    <row r="59" spans="8:74" hidden="1" outlineLevel="1" x14ac:dyDescent="0.3">
      <c r="H59" s="16" t="str">
        <v>0 - BM Costs</v>
      </c>
      <c r="L59" s="16" t="str">
        <v>0 - BM Port</v>
      </c>
      <c r="N59" s="16" t="str">
        <v>0 - Port Assets</v>
      </c>
      <c r="BP59" s="16" t="str">
        <v>0- Port Costs</v>
      </c>
      <c r="BT59" s="16" t="str">
        <v>0- Port Value</v>
      </c>
      <c r="BV59" s="16" t="str">
        <v>0</v>
      </c>
    </row>
    <row r="60" spans="8:74" hidden="1" outlineLevel="1" x14ac:dyDescent="0.3">
      <c r="H60" s="16" t="str">
        <v>0 - BM Costs</v>
      </c>
      <c r="L60" s="16" t="str">
        <v>0 - BM Port</v>
      </c>
      <c r="N60" s="16" t="str">
        <v>0 - Port Assets</v>
      </c>
      <c r="BP60" s="16" t="str">
        <v>0- Port Costs</v>
      </c>
      <c r="BT60" s="16" t="str">
        <v>0- Port Value</v>
      </c>
      <c r="BV60" s="16" t="str">
        <v>0</v>
      </c>
    </row>
    <row r="61" spans="8:74" hidden="1" outlineLevel="1" x14ac:dyDescent="0.3">
      <c r="H61" s="16" t="str">
        <v>0 - BM Costs</v>
      </c>
      <c r="L61" s="16" t="str">
        <v>0 - BM Port</v>
      </c>
      <c r="N61" s="16" t="str">
        <v>0 - Port Assets</v>
      </c>
      <c r="BP61" s="16" t="str">
        <v>0- Port Costs</v>
      </c>
      <c r="BT61" s="16" t="str">
        <v>0- Port Value</v>
      </c>
      <c r="BV61" s="16" t="str">
        <v>0</v>
      </c>
    </row>
    <row r="62" spans="8:74" hidden="1" outlineLevel="1" x14ac:dyDescent="0.3">
      <c r="H62" s="16" t="str">
        <v>0 - BM Costs</v>
      </c>
      <c r="L62" s="16" t="str">
        <v>0 - BM Port</v>
      </c>
      <c r="N62" s="16" t="str">
        <v>0 - Port Assets</v>
      </c>
      <c r="BP62" s="16" t="str">
        <v>0- Port Costs</v>
      </c>
      <c r="BT62" s="16" t="str">
        <v>0- Port Value</v>
      </c>
      <c r="BV62" s="16" t="str">
        <v>0</v>
      </c>
    </row>
    <row r="63" spans="8:74" hidden="1" outlineLevel="1" x14ac:dyDescent="0.3">
      <c r="H63" s="16" t="str">
        <v>0 - BM Costs</v>
      </c>
      <c r="L63" s="16" t="str">
        <v>0 - BM Port</v>
      </c>
      <c r="N63" s="16" t="str">
        <v>0 - Port Assets</v>
      </c>
      <c r="BP63" s="16" t="str">
        <v>0- Port Costs</v>
      </c>
      <c r="BT63" s="16" t="str">
        <v>0- Port Value</v>
      </c>
      <c r="BV63" s="16" t="str">
        <v>0</v>
      </c>
    </row>
    <row r="64" spans="8:74" hidden="1" outlineLevel="1" x14ac:dyDescent="0.3">
      <c r="H64" s="16" t="str">
        <v>0 - BM Costs</v>
      </c>
      <c r="L64" s="16" t="str">
        <v>0 - BM Port</v>
      </c>
      <c r="N64" s="16" t="str">
        <v>0 - Port Assets</v>
      </c>
      <c r="BP64" s="16" t="str">
        <v>0- Port Costs</v>
      </c>
      <c r="BT64" s="16" t="str">
        <v>0- Port Value</v>
      </c>
      <c r="BV64" s="16" t="str">
        <v>0</v>
      </c>
    </row>
    <row r="65" spans="8:74" hidden="1" outlineLevel="1" x14ac:dyDescent="0.3">
      <c r="H65" s="16" t="str">
        <v>0 - BM Costs</v>
      </c>
      <c r="L65" s="16" t="str">
        <v>0 - BM Port</v>
      </c>
      <c r="N65" s="16" t="str">
        <v>0 - Port Assets</v>
      </c>
      <c r="BP65" s="16" t="str">
        <v>0- Port Costs</v>
      </c>
      <c r="BT65" s="16" t="str">
        <v>0- Port Value</v>
      </c>
      <c r="BV65" s="16" t="str">
        <v>0</v>
      </c>
    </row>
    <row r="66" spans="8:74" hidden="1" outlineLevel="1" x14ac:dyDescent="0.3">
      <c r="H66" s="16" t="str">
        <v>0 - BM Costs</v>
      </c>
      <c r="L66" s="16" t="str">
        <v>0 - BM Port</v>
      </c>
      <c r="N66" s="16" t="str">
        <v>0 - Port Assets</v>
      </c>
      <c r="BP66" s="16" t="str">
        <v>0- Port Costs</v>
      </c>
      <c r="BT66" s="16" t="str">
        <v>0- Port Value</v>
      </c>
      <c r="BV66" s="16" t="str">
        <v>0</v>
      </c>
    </row>
    <row r="67" spans="8:74" hidden="1" outlineLevel="1" x14ac:dyDescent="0.3">
      <c r="H67" s="16" t="str">
        <v>0 - BM Costs</v>
      </c>
      <c r="L67" s="16" t="str">
        <v>0 - BM Port</v>
      </c>
      <c r="N67" s="16" t="str">
        <v>0 - Port Assets</v>
      </c>
      <c r="BP67" s="16" t="str">
        <v>0- Port Costs</v>
      </c>
      <c r="BT67" s="16" t="str">
        <v>0- Port Value</v>
      </c>
      <c r="BV67" s="16" t="str">
        <v>0</v>
      </c>
    </row>
    <row r="68" spans="8:74" hidden="1" outlineLevel="1" x14ac:dyDescent="0.3">
      <c r="H68" s="16" t="str">
        <v>0 - BM Costs</v>
      </c>
      <c r="L68" s="16" t="str">
        <v>0 - BM Port</v>
      </c>
      <c r="N68" s="16" t="str">
        <v>0 - Port Assets</v>
      </c>
      <c r="BP68" s="16" t="str">
        <v>0- Port Costs</v>
      </c>
      <c r="BT68" s="16" t="str">
        <v>0- Port Value</v>
      </c>
      <c r="BV68" s="16" t="str">
        <v>0</v>
      </c>
    </row>
    <row r="69" spans="8:74" hidden="1" outlineLevel="1" x14ac:dyDescent="0.3">
      <c r="H69" s="16" t="str">
        <v>0 - BM Costs</v>
      </c>
      <c r="L69" s="16" t="str">
        <v>0 - BM Port</v>
      </c>
      <c r="N69" s="16" t="str">
        <v>0 - Port Assets</v>
      </c>
      <c r="BP69" s="16" t="str">
        <v>0- Port Costs</v>
      </c>
      <c r="BT69" s="16" t="str">
        <v>0- Port Value</v>
      </c>
      <c r="BV69" s="16" t="str">
        <v>0</v>
      </c>
    </row>
    <row r="70" spans="8:74" hidden="1" outlineLevel="1" x14ac:dyDescent="0.3">
      <c r="H70" s="16" t="str">
        <v>0 - BM Costs</v>
      </c>
      <c r="L70" s="16" t="str">
        <v>0 - BM Port</v>
      </c>
      <c r="N70" s="16" t="str">
        <v>0 - Port Assets</v>
      </c>
      <c r="BP70" s="16" t="str">
        <v>0- Port Costs</v>
      </c>
      <c r="BT70" s="16" t="str">
        <v>0- Port Value</v>
      </c>
      <c r="BV70" s="16" t="str">
        <v>0</v>
      </c>
    </row>
    <row r="71" spans="8:74" hidden="1" outlineLevel="1" x14ac:dyDescent="0.3">
      <c r="H71" s="16" t="str">
        <v>0 - BM Costs</v>
      </c>
      <c r="L71" s="16" t="str">
        <v>0 - BM Port</v>
      </c>
      <c r="N71" s="16" t="str">
        <v>0 - Port Assets</v>
      </c>
      <c r="BP71" s="16" t="str">
        <v>0- Port Costs</v>
      </c>
      <c r="BT71" s="16" t="str">
        <v>0- Port Value</v>
      </c>
      <c r="BV71" s="16" t="str">
        <v>0</v>
      </c>
    </row>
    <row r="72" spans="8:74" hidden="1" outlineLevel="1" x14ac:dyDescent="0.3">
      <c r="H72" s="16" t="str">
        <v>0 - BM Costs</v>
      </c>
      <c r="L72" s="16" t="str">
        <v>0 - BM Port</v>
      </c>
      <c r="N72" s="16" t="str">
        <v>0 - Port Assets</v>
      </c>
      <c r="BP72" s="16" t="str">
        <v>0- Port Costs</v>
      </c>
      <c r="BT72" s="16" t="str">
        <v>0- Port Value</v>
      </c>
      <c r="BV72" s="16" t="str">
        <v>0</v>
      </c>
    </row>
    <row r="73" spans="8:74" hidden="1" outlineLevel="1" x14ac:dyDescent="0.3">
      <c r="H73" s="16" t="str">
        <v>0 - BM Costs</v>
      </c>
      <c r="L73" s="16" t="str">
        <v>0 - BM Port</v>
      </c>
      <c r="N73" s="16" t="str">
        <v>0 - Port Assets</v>
      </c>
      <c r="BP73" s="16" t="str">
        <v>0- Port Costs</v>
      </c>
      <c r="BT73" s="16" t="str">
        <v>0- Port Value</v>
      </c>
      <c r="BV73" s="16" t="str">
        <v>0</v>
      </c>
    </row>
    <row r="74" spans="8:74" hidden="1" outlineLevel="1" x14ac:dyDescent="0.3">
      <c r="H74" s="16" t="str">
        <v>0 - BM Costs</v>
      </c>
      <c r="L74" s="16" t="str">
        <v>0 - BM Port</v>
      </c>
      <c r="N74" s="16" t="str">
        <v>0 - Port Assets</v>
      </c>
      <c r="BP74" s="16" t="str">
        <v>0- Port Costs</v>
      </c>
      <c r="BT74" s="16" t="str">
        <v>0- Port Value</v>
      </c>
      <c r="BV74" s="16" t="str">
        <v>0</v>
      </c>
    </row>
    <row r="75" spans="8:74" hidden="1" outlineLevel="1" x14ac:dyDescent="0.3">
      <c r="H75" s="16" t="str">
        <v>0 - BM Costs</v>
      </c>
      <c r="L75" s="16" t="str">
        <v>0 - BM Port</v>
      </c>
      <c r="N75" s="16" t="str">
        <v>0 - Port Assets</v>
      </c>
      <c r="BP75" s="16" t="str">
        <v>0- Port Costs</v>
      </c>
      <c r="BT75" s="16" t="str">
        <v>0- Port Value</v>
      </c>
      <c r="BV75" s="16" t="str">
        <v>0</v>
      </c>
    </row>
    <row r="76" spans="8:74" hidden="1" outlineLevel="1" x14ac:dyDescent="0.3">
      <c r="H76" s="16" t="str">
        <v>0 - BM Costs</v>
      </c>
      <c r="L76" s="16" t="str">
        <v>0 - BM Port</v>
      </c>
      <c r="N76" s="16" t="str">
        <v>0 - Port Assets</v>
      </c>
      <c r="BP76" s="16" t="str">
        <v>0- Port Costs</v>
      </c>
      <c r="BT76" s="16" t="str">
        <v>0- Port Value</v>
      </c>
      <c r="BV76" s="16" t="str">
        <v>0</v>
      </c>
    </row>
    <row r="77" spans="8:74" hidden="1" outlineLevel="1" x14ac:dyDescent="0.3">
      <c r="H77" s="16" t="str">
        <v>0 - BM Costs</v>
      </c>
      <c r="L77" s="16" t="str">
        <v>0 - BM Port</v>
      </c>
      <c r="N77" s="16" t="str">
        <v>0 - Port Assets</v>
      </c>
      <c r="BP77" s="16" t="str">
        <v>0- Port Costs</v>
      </c>
      <c r="BT77" s="16" t="str">
        <v>0- Port Value</v>
      </c>
      <c r="BV77" s="16" t="str">
        <v>0</v>
      </c>
    </row>
    <row r="78" spans="8:74" hidden="1" outlineLevel="1" x14ac:dyDescent="0.3">
      <c r="H78" s="16" t="str">
        <v>0 - BM Costs</v>
      </c>
      <c r="L78" s="16" t="str">
        <v>0 - BM Port</v>
      </c>
      <c r="N78" s="16" t="str">
        <v>0 - Port Assets</v>
      </c>
      <c r="BP78" s="16" t="str">
        <v>0- Port Costs</v>
      </c>
      <c r="BT78" s="16" t="str">
        <v>0- Port Value</v>
      </c>
      <c r="BV78" s="16" t="str">
        <v>0</v>
      </c>
    </row>
    <row r="79" spans="8:74" hidden="1" outlineLevel="1" x14ac:dyDescent="0.3">
      <c r="H79" s="16" t="str">
        <v>0 - BM Costs</v>
      </c>
      <c r="L79" s="16" t="str">
        <v>0 - BM Port</v>
      </c>
      <c r="N79" s="16" t="str">
        <v>0 - Port Assets</v>
      </c>
      <c r="BP79" s="16" t="str">
        <v>0- Port Costs</v>
      </c>
      <c r="BT79" s="16" t="str">
        <v>0- Port Value</v>
      </c>
      <c r="BV79" s="16" t="str">
        <v>0</v>
      </c>
    </row>
    <row r="80" spans="8:74" hidden="1" outlineLevel="1" x14ac:dyDescent="0.3">
      <c r="H80" s="16" t="str">
        <v>0 - BM Costs</v>
      </c>
      <c r="L80" s="16" t="str">
        <v>0 - BM Port</v>
      </c>
      <c r="N80" s="16" t="str">
        <v>0 - Port Assets</v>
      </c>
      <c r="BP80" s="16" t="str">
        <v>0- Port Costs</v>
      </c>
      <c r="BT80" s="16" t="str">
        <v>0- Port Value</v>
      </c>
      <c r="BV80" s="16" t="str">
        <v>0</v>
      </c>
    </row>
    <row r="81" spans="8:74" hidden="1" outlineLevel="1" x14ac:dyDescent="0.3">
      <c r="H81" s="16" t="str">
        <v>0 - BM Costs</v>
      </c>
      <c r="L81" s="16" t="str">
        <v>0 - BM Port</v>
      </c>
      <c r="N81" s="16" t="str">
        <v>0 - Port Assets</v>
      </c>
      <c r="BP81" s="16" t="str">
        <v>0- Port Costs</v>
      </c>
      <c r="BT81" s="16" t="str">
        <v>0- Port Value</v>
      </c>
      <c r="BV81" s="16" t="str">
        <v>0</v>
      </c>
    </row>
    <row r="82" spans="8:74" hidden="1" outlineLevel="1" x14ac:dyDescent="0.3">
      <c r="H82" s="16" t="str">
        <v>0 - BM Costs</v>
      </c>
      <c r="L82" s="16" t="str">
        <v>0 - BM Port</v>
      </c>
      <c r="N82" s="16" t="str">
        <v>0 - Port Assets</v>
      </c>
      <c r="BP82" s="16" t="str">
        <v>0- Port Costs</v>
      </c>
      <c r="BT82" s="16" t="str">
        <v>0- Port Value</v>
      </c>
      <c r="BV82" s="16" t="str">
        <v>0</v>
      </c>
    </row>
    <row r="83" spans="8:74" hidden="1" outlineLevel="1" x14ac:dyDescent="0.3">
      <c r="H83" s="16" t="str">
        <v>0 - BM Costs</v>
      </c>
      <c r="L83" s="16" t="str">
        <v>0 - BM Port</v>
      </c>
      <c r="N83" s="16" t="str">
        <v>0 - Port Assets</v>
      </c>
      <c r="BP83" s="16" t="str">
        <v>0- Port Costs</v>
      </c>
      <c r="BT83" s="16" t="str">
        <v>0- Port Value</v>
      </c>
      <c r="BV83" s="16" t="str">
        <v>0</v>
      </c>
    </row>
    <row r="84" spans="8:74" hidden="1" outlineLevel="1" x14ac:dyDescent="0.3">
      <c r="H84" s="16" t="str">
        <v>0 - BM Costs</v>
      </c>
      <c r="L84" s="16" t="str">
        <v>0 - BM Port</v>
      </c>
      <c r="N84" s="16" t="str">
        <v>0 - Port Assets</v>
      </c>
      <c r="BP84" s="16" t="str">
        <v>0- Port Costs</v>
      </c>
      <c r="BT84" s="16" t="str">
        <v>0- Port Value</v>
      </c>
      <c r="BV84" s="16" t="str">
        <v>0</v>
      </c>
    </row>
    <row r="85" spans="8:74" hidden="1" outlineLevel="1" x14ac:dyDescent="0.3">
      <c r="H85" s="16" t="str">
        <v>0 - BM Costs</v>
      </c>
      <c r="L85" s="16" t="str">
        <v>0 - BM Port</v>
      </c>
      <c r="N85" s="16" t="str">
        <v>0 - Port Assets</v>
      </c>
      <c r="BP85" s="16" t="str">
        <v>0- Port Costs</v>
      </c>
      <c r="BT85" s="16" t="str">
        <v>0- Port Value</v>
      </c>
      <c r="BV85" s="16" t="str">
        <v>0</v>
      </c>
    </row>
    <row r="86" spans="8:74" hidden="1" outlineLevel="1" x14ac:dyDescent="0.3">
      <c r="H86" s="16" t="str">
        <v>0 - BM Costs</v>
      </c>
      <c r="L86" s="16" t="str">
        <v>0 - BM Port</v>
      </c>
      <c r="N86" s="16" t="str">
        <v>0 - Port Assets</v>
      </c>
      <c r="BP86" s="16" t="str">
        <v>0- Port Costs</v>
      </c>
      <c r="BT86" s="16" t="str">
        <v>0- Port Value</v>
      </c>
      <c r="BV86" s="16" t="str">
        <v>0</v>
      </c>
    </row>
    <row r="87" spans="8:74" hidden="1" outlineLevel="1" x14ac:dyDescent="0.3">
      <c r="H87" s="16" t="str">
        <v>0 - BM Costs</v>
      </c>
      <c r="L87" s="16" t="str">
        <v>0 - BM Port</v>
      </c>
      <c r="N87" s="16" t="str">
        <v>0 - Port Assets</v>
      </c>
      <c r="BP87" s="16" t="str">
        <v>0- Port Costs</v>
      </c>
      <c r="BT87" s="16" t="str">
        <v>0- Port Value</v>
      </c>
      <c r="BV87" s="16" t="str">
        <v>0</v>
      </c>
    </row>
    <row r="88" spans="8:74" hidden="1" outlineLevel="1" x14ac:dyDescent="0.3">
      <c r="H88" s="16" t="str">
        <v>0 - BM Costs</v>
      </c>
      <c r="L88" s="16" t="str">
        <v>0 - BM Port</v>
      </c>
      <c r="N88" s="16" t="str">
        <v>0 - Port Assets</v>
      </c>
      <c r="BP88" s="16" t="str">
        <v>0- Port Costs</v>
      </c>
      <c r="BT88" s="16" t="str">
        <v>0- Port Value</v>
      </c>
      <c r="BV88" s="16" t="str">
        <v>0</v>
      </c>
    </row>
    <row r="89" spans="8:74" hidden="1" outlineLevel="1" x14ac:dyDescent="0.3">
      <c r="H89" s="16" t="str">
        <v>0 - BM Costs</v>
      </c>
      <c r="L89" s="16" t="str">
        <v>0 - BM Port</v>
      </c>
      <c r="N89" s="16" t="str">
        <v>0 - Port Assets</v>
      </c>
      <c r="BP89" s="16" t="str">
        <v>0- Port Costs</v>
      </c>
      <c r="BT89" s="16" t="str">
        <v>0- Port Value</v>
      </c>
      <c r="BV89" s="16" t="str">
        <v>0</v>
      </c>
    </row>
    <row r="90" spans="8:74" hidden="1" outlineLevel="1" x14ac:dyDescent="0.3">
      <c r="H90" s="16" t="str">
        <v>0 - BM Costs</v>
      </c>
      <c r="L90" s="16" t="str">
        <v>0 - BM Port</v>
      </c>
      <c r="N90" s="16" t="str">
        <v>0 - Port Assets</v>
      </c>
      <c r="BP90" s="16" t="str">
        <v>0- Port Costs</v>
      </c>
      <c r="BT90" s="16" t="str">
        <v>0- Port Value</v>
      </c>
      <c r="BV90" s="16" t="str">
        <v>0</v>
      </c>
    </row>
    <row r="91" spans="8:74" hidden="1" outlineLevel="1" x14ac:dyDescent="0.3">
      <c r="H91" s="16" t="str">
        <v>0 - BM Costs</v>
      </c>
      <c r="L91" s="16" t="str">
        <v>0 - BM Port</v>
      </c>
      <c r="N91" s="16" t="str">
        <v>0 - Port Assets</v>
      </c>
      <c r="BP91" s="16" t="str">
        <v>0- Port Costs</v>
      </c>
      <c r="BT91" s="16" t="str">
        <v>0- Port Value</v>
      </c>
      <c r="BV91" s="16" t="str">
        <v>0</v>
      </c>
    </row>
    <row r="92" spans="8:74" hidden="1" outlineLevel="1" x14ac:dyDescent="0.3">
      <c r="H92" s="16" t="str">
        <v>0 - BM Costs</v>
      </c>
      <c r="L92" s="16" t="str">
        <v>0 - BM Port</v>
      </c>
      <c r="N92" s="16" t="str">
        <v>0 - Port Assets</v>
      </c>
      <c r="BP92" s="16" t="str">
        <v>0- Port Costs</v>
      </c>
      <c r="BT92" s="16" t="str">
        <v>0- Port Value</v>
      </c>
      <c r="BV92" s="16" t="str">
        <v>0</v>
      </c>
    </row>
    <row r="93" spans="8:74" hidden="1" outlineLevel="1" x14ac:dyDescent="0.3">
      <c r="H93" s="16" t="str">
        <v>0 - BM Costs</v>
      </c>
      <c r="L93" s="16" t="str">
        <v>0 - BM Port</v>
      </c>
      <c r="N93" s="16" t="str">
        <v>0 - Port Assets</v>
      </c>
      <c r="BP93" s="16" t="str">
        <v>0- Port Costs</v>
      </c>
      <c r="BT93" s="16" t="str">
        <v>0- Port Value</v>
      </c>
      <c r="BV93" s="16" t="str">
        <v>0</v>
      </c>
    </row>
    <row r="94" spans="8:74" hidden="1" outlineLevel="1" x14ac:dyDescent="0.3">
      <c r="H94" s="16" t="str">
        <v>0 - BM Costs</v>
      </c>
      <c r="L94" s="16" t="str">
        <v>0 - BM Port</v>
      </c>
      <c r="N94" s="16" t="str">
        <v>0 - Port Assets</v>
      </c>
      <c r="BP94" s="16" t="str">
        <v>0- Port Costs</v>
      </c>
      <c r="BT94" s="16" t="str">
        <v>0- Port Value</v>
      </c>
      <c r="BV94" s="16" t="str">
        <v>0</v>
      </c>
    </row>
    <row r="95" spans="8:74" hidden="1" outlineLevel="1" x14ac:dyDescent="0.3">
      <c r="H95" s="16" t="str">
        <v>0 - BM Costs</v>
      </c>
      <c r="L95" s="16" t="str">
        <v>0 - BM Port</v>
      </c>
      <c r="N95" s="16" t="str">
        <v>0 - Port Assets</v>
      </c>
      <c r="BP95" s="16" t="str">
        <v>0- Port Costs</v>
      </c>
      <c r="BT95" s="16" t="str">
        <v>0- Port Value</v>
      </c>
      <c r="BV95" s="16" t="str">
        <v>0</v>
      </c>
    </row>
    <row r="96" spans="8:74" hidden="1" outlineLevel="1" x14ac:dyDescent="0.3">
      <c r="H96" s="16" t="str">
        <v>0 - BM Costs</v>
      </c>
      <c r="L96" s="16" t="str">
        <v>0 - BM Port</v>
      </c>
      <c r="N96" s="16" t="str">
        <v>0 - Port Assets</v>
      </c>
      <c r="BP96" s="16" t="str">
        <v>0- Port Costs</v>
      </c>
      <c r="BT96" s="16" t="str">
        <v>0- Port Value</v>
      </c>
      <c r="BV96" s="16" t="str">
        <v>0</v>
      </c>
    </row>
    <row r="97" spans="8:74" hidden="1" outlineLevel="1" x14ac:dyDescent="0.3">
      <c r="H97" s="16" t="str">
        <v>0 - BM Costs</v>
      </c>
      <c r="L97" s="16" t="str">
        <v>0 - BM Port</v>
      </c>
      <c r="N97" s="16" t="str">
        <v>0 - Port Assets</v>
      </c>
      <c r="BP97" s="16" t="str">
        <v>0- Port Costs</v>
      </c>
      <c r="BT97" s="16" t="str">
        <v>0- Port Value</v>
      </c>
      <c r="BV97" s="16" t="str">
        <v>0</v>
      </c>
    </row>
    <row r="98" spans="8:74" hidden="1" outlineLevel="1" x14ac:dyDescent="0.3">
      <c r="H98" s="16" t="str">
        <v>0 - BM Costs</v>
      </c>
      <c r="L98" s="16" t="str">
        <v>0 - BM Port</v>
      </c>
      <c r="N98" s="16" t="str">
        <v>0 - Port Assets</v>
      </c>
      <c r="BP98" s="16" t="str">
        <v>0- Port Costs</v>
      </c>
      <c r="BT98" s="16" t="str">
        <v>0- Port Value</v>
      </c>
      <c r="BV98" s="16" t="str">
        <v>0</v>
      </c>
    </row>
    <row r="99" spans="8:74" hidden="1" outlineLevel="1" x14ac:dyDescent="0.3">
      <c r="H99" s="16" t="str">
        <v>0 - BM Costs</v>
      </c>
      <c r="L99" s="16" t="str">
        <v>0 - BM Port</v>
      </c>
      <c r="N99" s="16" t="str">
        <v>0 - Port Assets</v>
      </c>
      <c r="BP99" s="16" t="str">
        <v>0- Port Costs</v>
      </c>
      <c r="BT99" s="16" t="str">
        <v>0- Port Value</v>
      </c>
      <c r="BV99" s="16" t="str">
        <v>0</v>
      </c>
    </row>
    <row r="100" spans="8:74" hidden="1" outlineLevel="1" x14ac:dyDescent="0.3">
      <c r="H100" s="16" t="str">
        <v>0 - BM Costs</v>
      </c>
      <c r="L100" s="16" t="str">
        <v>0 - BM Port</v>
      </c>
      <c r="N100" s="16" t="str">
        <v>0 - Port Assets</v>
      </c>
      <c r="BP100" s="16" t="str">
        <v>0- Port Costs</v>
      </c>
      <c r="BT100" s="16" t="str">
        <v>0- Port Value</v>
      </c>
      <c r="BV100" s="16" t="str">
        <v>0</v>
      </c>
    </row>
    <row r="101" spans="8:74" hidden="1" outlineLevel="1" x14ac:dyDescent="0.3">
      <c r="H101" s="16" t="str">
        <v>0 - BM Costs</v>
      </c>
      <c r="L101" s="16" t="str">
        <v>0 - BM Port</v>
      </c>
      <c r="N101" s="16" t="str">
        <v>0 - Port Assets</v>
      </c>
      <c r="BP101" s="16" t="str">
        <v>0- Port Costs</v>
      </c>
      <c r="BT101" s="16" t="str">
        <v>0- Port Value</v>
      </c>
      <c r="BV101" s="16" t="str">
        <v>0</v>
      </c>
    </row>
    <row r="102" spans="8:74" hidden="1" outlineLevel="1" x14ac:dyDescent="0.3">
      <c r="H102" s="16" t="str">
        <v>0 - BM Costs</v>
      </c>
      <c r="L102" s="16" t="str">
        <v>0 - BM Port</v>
      </c>
      <c r="N102" s="16" t="str">
        <v>0 - Port Assets</v>
      </c>
      <c r="BP102" s="16" t="str">
        <v>0- Port Costs</v>
      </c>
      <c r="BT102" s="16" t="str">
        <v>0- Port Value</v>
      </c>
      <c r="BV102" s="16" t="str">
        <v>0</v>
      </c>
    </row>
    <row r="103" spans="8:74" hidden="1" outlineLevel="1" x14ac:dyDescent="0.3">
      <c r="H103" s="16" t="str">
        <v>0 - BM Costs</v>
      </c>
      <c r="L103" s="16" t="str">
        <v>0 - BM Port</v>
      </c>
      <c r="N103" s="16" t="str">
        <v>0 - Port Assets</v>
      </c>
      <c r="BP103" s="16" t="str">
        <v>0- Port Costs</v>
      </c>
      <c r="BT103" s="16" t="str">
        <v>0- Port Value</v>
      </c>
      <c r="BV103" s="16" t="str">
        <v>0</v>
      </c>
    </row>
    <row r="104" spans="8:74" hidden="1" outlineLevel="1" x14ac:dyDescent="0.3">
      <c r="H104" s="16" t="str">
        <v>0 - BM Costs</v>
      </c>
      <c r="L104" s="16" t="str">
        <v>0 - BM Port</v>
      </c>
      <c r="N104" s="16" t="str">
        <v>0 - Port Assets</v>
      </c>
      <c r="BP104" s="16" t="str">
        <v>0- Port Costs</v>
      </c>
      <c r="BT104" s="16" t="str">
        <v>0- Port Value</v>
      </c>
      <c r="BV104" s="16" t="str">
        <v>0</v>
      </c>
    </row>
    <row r="105" spans="8:74" hidden="1" outlineLevel="1" x14ac:dyDescent="0.3">
      <c r="H105" s="16" t="str">
        <v>0 - BM Costs</v>
      </c>
      <c r="L105" s="16" t="str">
        <v>0 - BM Port</v>
      </c>
      <c r="N105" s="16" t="str">
        <v>0 - Port Assets</v>
      </c>
      <c r="BP105" s="16" t="str">
        <v>0- Port Costs</v>
      </c>
      <c r="BT105" s="16" t="str">
        <v>0- Port Value</v>
      </c>
      <c r="BV105" s="16" t="str">
        <v>0</v>
      </c>
    </row>
    <row r="106" spans="8:74" hidden="1" outlineLevel="1" x14ac:dyDescent="0.3">
      <c r="H106" s="16" t="str">
        <v>0 - BM Costs</v>
      </c>
      <c r="L106" s="16" t="str">
        <v>0 - BM Port</v>
      </c>
      <c r="N106" s="16" t="str">
        <v>0 - Port Assets</v>
      </c>
      <c r="BP106" s="16" t="str">
        <v>0- Port Costs</v>
      </c>
      <c r="BT106" s="16" t="str">
        <v>0- Port Value</v>
      </c>
      <c r="BV106" s="16" t="str">
        <v>0</v>
      </c>
    </row>
    <row r="107" spans="8:74" hidden="1" outlineLevel="1" x14ac:dyDescent="0.3">
      <c r="H107" s="16" t="str">
        <v>0 - BM Costs</v>
      </c>
      <c r="L107" s="16" t="str">
        <v>0 - BM Port</v>
      </c>
      <c r="N107" s="16" t="str">
        <v>0 - Port Assets</v>
      </c>
      <c r="BP107" s="16" t="str">
        <v>0- Port Costs</v>
      </c>
      <c r="BT107" s="16" t="str">
        <v>0- Port Value</v>
      </c>
      <c r="BV107" s="16" t="str">
        <v>0</v>
      </c>
    </row>
    <row r="108" spans="8:74" hidden="1" outlineLevel="1" x14ac:dyDescent="0.3">
      <c r="H108" s="16" t="str">
        <v>0 - BM Costs</v>
      </c>
      <c r="L108" s="16" t="str">
        <v>0 - BM Port</v>
      </c>
      <c r="N108" s="16" t="str">
        <v>0 - Port Assets</v>
      </c>
      <c r="BP108" s="16" t="str">
        <v>0- Port Costs</v>
      </c>
      <c r="BT108" s="16" t="str">
        <v>0- Port Value</v>
      </c>
      <c r="BV108" s="16" t="str">
        <v>0</v>
      </c>
    </row>
    <row r="109" spans="8:74" hidden="1" outlineLevel="1" x14ac:dyDescent="0.3">
      <c r="H109" s="16" t="str">
        <v>0 - BM Costs</v>
      </c>
      <c r="L109" s="16" t="str">
        <v>0 - BM Port</v>
      </c>
      <c r="N109" s="16" t="str">
        <v>0 - Port Assets</v>
      </c>
      <c r="BP109" s="16" t="str">
        <v>0- Port Costs</v>
      </c>
      <c r="BT109" s="16" t="str">
        <v>0- Port Value</v>
      </c>
      <c r="BV109" s="16" t="str">
        <v>0</v>
      </c>
    </row>
    <row r="110" spans="8:74" hidden="1" outlineLevel="1" x14ac:dyDescent="0.3">
      <c r="H110" s="16" t="str">
        <v>0 - BM Costs</v>
      </c>
      <c r="L110" s="16" t="str">
        <v>0 - BM Port</v>
      </c>
      <c r="N110" s="16" t="str">
        <v>0 - Port Assets</v>
      </c>
      <c r="BP110" s="16" t="str">
        <v>0- Port Costs</v>
      </c>
      <c r="BT110" s="16" t="str">
        <v>0- Port Value</v>
      </c>
      <c r="BV110" s="16" t="str">
        <v>0</v>
      </c>
    </row>
    <row r="111" spans="8:74" hidden="1" outlineLevel="1" x14ac:dyDescent="0.3">
      <c r="H111" s="16" t="str">
        <v>0 - BM Costs</v>
      </c>
      <c r="L111" s="16" t="str">
        <v>0 - BM Port</v>
      </c>
      <c r="N111" s="16" t="str">
        <v>0 - Port Assets</v>
      </c>
      <c r="BP111" s="16" t="str">
        <v>0- Port Costs</v>
      </c>
      <c r="BT111" s="16" t="str">
        <v>0- Port Value</v>
      </c>
      <c r="BV111" s="16" t="str">
        <v>0</v>
      </c>
    </row>
    <row r="112" spans="8:74" hidden="1" outlineLevel="1" x14ac:dyDescent="0.3">
      <c r="H112" s="16" t="str">
        <v>0 - BM Costs</v>
      </c>
      <c r="L112" s="16" t="str">
        <v>0 - BM Port</v>
      </c>
      <c r="N112" s="16" t="str">
        <v>0 - Port Assets</v>
      </c>
      <c r="BP112" s="16" t="str">
        <v>0- Port Costs</v>
      </c>
      <c r="BT112" s="16" t="str">
        <v>0- Port Value</v>
      </c>
      <c r="BV112" s="16" t="str">
        <v>0</v>
      </c>
    </row>
    <row r="113" spans="8:74" hidden="1" outlineLevel="1" x14ac:dyDescent="0.3">
      <c r="H113" s="16" t="str">
        <v>0 - BM Costs</v>
      </c>
      <c r="L113" s="16" t="str">
        <v>0 - BM Port</v>
      </c>
      <c r="N113" s="16" t="str">
        <v>0 - Port Assets</v>
      </c>
      <c r="BP113" s="16" t="str">
        <v>0- Port Costs</v>
      </c>
      <c r="BT113" s="16" t="str">
        <v>0- Port Value</v>
      </c>
      <c r="BV113" s="16" t="str">
        <v>0</v>
      </c>
    </row>
    <row r="114" spans="8:74" hidden="1" outlineLevel="1" x14ac:dyDescent="0.3">
      <c r="H114" s="16" t="str">
        <v>0 - BM Costs</v>
      </c>
      <c r="L114" s="16" t="str">
        <v>0 - BM Port</v>
      </c>
      <c r="N114" s="16" t="str">
        <v>0 - Port Assets</v>
      </c>
      <c r="BP114" s="16" t="str">
        <v>0- Port Costs</v>
      </c>
      <c r="BT114" s="16" t="str">
        <v>0- Port Value</v>
      </c>
      <c r="BV114" s="16" t="str">
        <v>0</v>
      </c>
    </row>
    <row r="115" spans="8:74" hidden="1" outlineLevel="1" x14ac:dyDescent="0.3">
      <c r="H115" s="16" t="str">
        <v>0 - BM Costs</v>
      </c>
      <c r="L115" s="16" t="str">
        <v>0 - BM Port</v>
      </c>
      <c r="N115" s="16" t="str">
        <v>0 - Port Assets</v>
      </c>
      <c r="BP115" s="16" t="str">
        <v>0- Port Costs</v>
      </c>
      <c r="BT115" s="16" t="str">
        <v>0- Port Value</v>
      </c>
      <c r="BV115" s="16" t="str">
        <v>0</v>
      </c>
    </row>
    <row r="116" spans="8:74" hidden="1" outlineLevel="1" x14ac:dyDescent="0.3">
      <c r="H116" s="16" t="str">
        <v>0 - BM Costs</v>
      </c>
      <c r="L116" s="16" t="str">
        <v>0 - BM Port</v>
      </c>
      <c r="N116" s="16" t="str">
        <v>0 - Port Assets</v>
      </c>
      <c r="BP116" s="16" t="str">
        <v>0- Port Costs</v>
      </c>
      <c r="BT116" s="16" t="str">
        <v>0- Port Value</v>
      </c>
      <c r="BV116" s="16" t="str">
        <v>0</v>
      </c>
    </row>
    <row r="117" spans="8:74" hidden="1" outlineLevel="1" x14ac:dyDescent="0.3">
      <c r="H117" s="16" t="str">
        <v>0 - BM Costs</v>
      </c>
      <c r="L117" s="16" t="str">
        <v>0 - BM Port</v>
      </c>
      <c r="N117" s="16" t="str">
        <v>0 - Port Assets</v>
      </c>
      <c r="BP117" s="16" t="str">
        <v>0- Port Costs</v>
      </c>
      <c r="BT117" s="16" t="str">
        <v>0- Port Value</v>
      </c>
      <c r="BV117" s="16" t="str">
        <v>0</v>
      </c>
    </row>
    <row r="118" spans="8:74" hidden="1" outlineLevel="1" x14ac:dyDescent="0.3">
      <c r="H118" s="16" t="str">
        <v>0 - BM Costs</v>
      </c>
      <c r="L118" s="16" t="str">
        <v>0 - BM Port</v>
      </c>
      <c r="N118" s="16" t="str">
        <v>0 - Port Assets</v>
      </c>
      <c r="BP118" s="16" t="str">
        <v>0- Port Costs</v>
      </c>
      <c r="BT118" s="16" t="str">
        <v>0- Port Value</v>
      </c>
      <c r="BV118" s="16" t="str">
        <v>0</v>
      </c>
    </row>
    <row r="119" spans="8:74" hidden="1" outlineLevel="1" x14ac:dyDescent="0.3">
      <c r="H119" s="16" t="str">
        <v>0 - BM Costs</v>
      </c>
      <c r="L119" s="16" t="str">
        <v>0 - BM Port</v>
      </c>
      <c r="N119" s="16" t="str">
        <v>0 - Port Assets</v>
      </c>
      <c r="BP119" s="16" t="str">
        <v>0- Port Costs</v>
      </c>
      <c r="BT119" s="16" t="str">
        <v>0- Port Value</v>
      </c>
      <c r="BV119" s="16" t="str">
        <v>0</v>
      </c>
    </row>
    <row r="120" spans="8:74" hidden="1" outlineLevel="1" x14ac:dyDescent="0.3">
      <c r="H120" s="16" t="str">
        <v>0 - BM Costs</v>
      </c>
      <c r="L120" s="16" t="str">
        <v>0 - BM Port</v>
      </c>
      <c r="N120" s="16" t="str">
        <v>0 - Port Assets</v>
      </c>
      <c r="BP120" s="16" t="str">
        <v>0- Port Costs</v>
      </c>
      <c r="BT120" s="16" t="str">
        <v>0- Port Value</v>
      </c>
      <c r="BV120" s="16" t="str">
        <v>0</v>
      </c>
    </row>
    <row r="121" spans="8:74" hidden="1" outlineLevel="1" x14ac:dyDescent="0.3">
      <c r="H121" s="16" t="str">
        <v>0 - BM Costs</v>
      </c>
      <c r="L121" s="16" t="str">
        <v>0 - BM Port</v>
      </c>
      <c r="N121" s="16" t="str">
        <v>0 - Port Assets</v>
      </c>
      <c r="BP121" s="16" t="str">
        <v>0- Port Costs</v>
      </c>
      <c r="BT121" s="16" t="str">
        <v>0- Port Value</v>
      </c>
      <c r="BV121" s="16" t="str">
        <v>0</v>
      </c>
    </row>
    <row r="122" spans="8:74" hidden="1" outlineLevel="1" x14ac:dyDescent="0.3">
      <c r="H122" s="16" t="str">
        <v>0 - BM Costs</v>
      </c>
      <c r="L122" s="16" t="str">
        <v>0 - BM Port</v>
      </c>
      <c r="N122" s="16" t="str">
        <v>0 - Port Assets</v>
      </c>
      <c r="BP122" s="16" t="str">
        <v>0- Port Costs</v>
      </c>
      <c r="BT122" s="16" t="str">
        <v>0- Port Value</v>
      </c>
      <c r="BV122" s="16" t="str">
        <v>0</v>
      </c>
    </row>
    <row r="123" spans="8:74" hidden="1" outlineLevel="1" x14ac:dyDescent="0.3">
      <c r="H123" s="16" t="str">
        <v>0 - BM Costs</v>
      </c>
      <c r="L123" s="16" t="str">
        <v>0 - BM Port</v>
      </c>
      <c r="N123" s="16" t="str">
        <v>0 - Port Assets</v>
      </c>
      <c r="BP123" s="16" t="str">
        <v>0- Port Costs</v>
      </c>
      <c r="BT123" s="16" t="str">
        <v>0- Port Value</v>
      </c>
      <c r="BV123" s="16" t="str">
        <v>0</v>
      </c>
    </row>
    <row r="124" spans="8:74" hidden="1" outlineLevel="1" x14ac:dyDescent="0.3">
      <c r="H124" s="16" t="str">
        <v>0 - BM Costs</v>
      </c>
      <c r="L124" s="16" t="str">
        <v>0 - BM Port</v>
      </c>
      <c r="N124" s="16" t="str">
        <v>0 - Port Assets</v>
      </c>
      <c r="BP124" s="16" t="str">
        <v>0- Port Costs</v>
      </c>
      <c r="BT124" s="16" t="str">
        <v>0- Port Value</v>
      </c>
      <c r="BV124" s="16" t="str">
        <v>0</v>
      </c>
    </row>
    <row r="125" spans="8:74" hidden="1" outlineLevel="1" x14ac:dyDescent="0.3">
      <c r="H125" s="16" t="str">
        <v>0 - BM Costs</v>
      </c>
      <c r="L125" s="16" t="str">
        <v>0 - BM Port</v>
      </c>
      <c r="N125" s="16" t="str">
        <v>0 - Port Assets</v>
      </c>
      <c r="BP125" s="16" t="str">
        <v>0- Port Costs</v>
      </c>
      <c r="BT125" s="16" t="str">
        <v>0- Port Value</v>
      </c>
      <c r="BV125" s="16" t="str">
        <v>0</v>
      </c>
    </row>
    <row r="126" spans="8:74" hidden="1" outlineLevel="1" x14ac:dyDescent="0.3">
      <c r="H126" s="16" t="str">
        <v>0 - BM Costs</v>
      </c>
      <c r="L126" s="16" t="str">
        <v>0 - BM Port</v>
      </c>
      <c r="N126" s="16" t="str">
        <v>0 - Port Assets</v>
      </c>
      <c r="BP126" s="16" t="str">
        <v>0- Port Costs</v>
      </c>
      <c r="BT126" s="16" t="str">
        <v>0- Port Value</v>
      </c>
      <c r="BV126" s="16" t="str">
        <v>0</v>
      </c>
    </row>
    <row r="127" spans="8:74" hidden="1" outlineLevel="1" x14ac:dyDescent="0.3">
      <c r="H127" s="16" t="str">
        <v>0 - BM Costs</v>
      </c>
      <c r="L127" s="16" t="str">
        <v>0 - BM Port</v>
      </c>
      <c r="N127" s="16" t="str">
        <v>0 - Port Assets</v>
      </c>
      <c r="BP127" s="16" t="str">
        <v>0- Port Costs</v>
      </c>
      <c r="BT127" s="16" t="str">
        <v>0- Port Value</v>
      </c>
      <c r="BV127" s="16" t="str">
        <v>0</v>
      </c>
    </row>
    <row r="128" spans="8:74" hidden="1" outlineLevel="1" x14ac:dyDescent="0.3">
      <c r="H128" s="16" t="str">
        <v>0 - BM Costs</v>
      </c>
      <c r="L128" s="16" t="str">
        <v>0 - BM Port</v>
      </c>
      <c r="N128" s="16" t="str">
        <v>0 - Port Assets</v>
      </c>
      <c r="BP128" s="16" t="str">
        <v>0- Port Costs</v>
      </c>
      <c r="BT128" s="16" t="str">
        <v>0- Port Value</v>
      </c>
      <c r="BV128" s="16" t="str">
        <v>0</v>
      </c>
    </row>
    <row r="129" spans="8:74" hidden="1" outlineLevel="1" x14ac:dyDescent="0.3">
      <c r="H129" s="16" t="str">
        <v>0 - BM Costs</v>
      </c>
      <c r="L129" s="16" t="str">
        <v>0 - BM Port</v>
      </c>
      <c r="N129" s="16" t="str">
        <v>0 - Port Assets</v>
      </c>
      <c r="BP129" s="16" t="str">
        <v>0- Port Costs</v>
      </c>
      <c r="BT129" s="16" t="str">
        <v>0- Port Value</v>
      </c>
      <c r="BV129" s="16" t="str">
        <v>0</v>
      </c>
    </row>
    <row r="130" spans="8:74" hidden="1" outlineLevel="1" x14ac:dyDescent="0.3">
      <c r="H130" s="16" t="str">
        <v>0 - BM Costs</v>
      </c>
      <c r="L130" s="16" t="str">
        <v>0 - BM Port</v>
      </c>
      <c r="N130" s="16" t="str">
        <v>0 - Port Assets</v>
      </c>
      <c r="BP130" s="16" t="str">
        <v>0- Port Costs</v>
      </c>
      <c r="BT130" s="16" t="str">
        <v>0- Port Value</v>
      </c>
      <c r="BV130" s="16" t="str">
        <v>0</v>
      </c>
    </row>
    <row r="131" spans="8:74" hidden="1" outlineLevel="1" x14ac:dyDescent="0.3">
      <c r="H131" s="16" t="str">
        <v>0 - BM Costs</v>
      </c>
      <c r="L131" s="16" t="str">
        <v>0 - BM Port</v>
      </c>
      <c r="N131" s="16" t="str">
        <v>0 - Port Assets</v>
      </c>
      <c r="BP131" s="16" t="str">
        <v>0- Port Costs</v>
      </c>
      <c r="BT131" s="16" t="str">
        <v>0- Port Value</v>
      </c>
      <c r="BV131" s="16" t="str">
        <v>0</v>
      </c>
    </row>
    <row r="132" spans="8:74" hidden="1" outlineLevel="1" x14ac:dyDescent="0.3">
      <c r="H132" s="16" t="str">
        <v>0 - BM Costs</v>
      </c>
      <c r="L132" s="16" t="str">
        <v>0 - BM Port</v>
      </c>
      <c r="N132" s="16" t="str">
        <v>0 - Port Assets</v>
      </c>
      <c r="BP132" s="16" t="str">
        <v>0- Port Costs</v>
      </c>
      <c r="BT132" s="16" t="str">
        <v>0- Port Value</v>
      </c>
      <c r="BV132" s="16" t="str">
        <v>0</v>
      </c>
    </row>
    <row r="133" spans="8:74" hidden="1" outlineLevel="1" x14ac:dyDescent="0.3">
      <c r="H133" s="16" t="str">
        <v>0 - BM Costs</v>
      </c>
      <c r="L133" s="16" t="str">
        <v>0 - BM Port</v>
      </c>
      <c r="N133" s="16" t="str">
        <v>0 - Port Assets</v>
      </c>
      <c r="BP133" s="16" t="str">
        <v>0- Port Costs</v>
      </c>
      <c r="BT133" s="16" t="str">
        <v>0- Port Value</v>
      </c>
      <c r="BV133" s="16" t="str">
        <v>0</v>
      </c>
    </row>
    <row r="134" spans="8:74" hidden="1" outlineLevel="1" x14ac:dyDescent="0.3">
      <c r="H134" s="16" t="str">
        <v>0 - BM Costs</v>
      </c>
      <c r="L134" s="16" t="str">
        <v>0 - BM Port</v>
      </c>
      <c r="N134" s="16" t="str">
        <v>0 - Port Assets</v>
      </c>
      <c r="BP134" s="16" t="str">
        <v>0- Port Costs</v>
      </c>
      <c r="BT134" s="16" t="str">
        <v>0- Port Value</v>
      </c>
      <c r="BV134" s="16" t="str">
        <v>0</v>
      </c>
    </row>
    <row r="135" spans="8:74" hidden="1" outlineLevel="1" x14ac:dyDescent="0.3">
      <c r="H135" s="16" t="str">
        <v>0 - BM Costs</v>
      </c>
      <c r="L135" s="16" t="str">
        <v>0 - BM Port</v>
      </c>
      <c r="N135" s="16" t="str">
        <v>0 - Port Assets</v>
      </c>
      <c r="BP135" s="16" t="str">
        <v>0- Port Costs</v>
      </c>
      <c r="BT135" s="16" t="str">
        <v>0- Port Value</v>
      </c>
      <c r="BV135" s="16" t="str">
        <v>0</v>
      </c>
    </row>
    <row r="136" spans="8:74" hidden="1" outlineLevel="1" x14ac:dyDescent="0.3">
      <c r="H136" s="16" t="str">
        <v>0 - BM Costs</v>
      </c>
      <c r="L136" s="16" t="str">
        <v>0 - BM Port</v>
      </c>
      <c r="N136" s="16" t="str">
        <v>0 - Port Assets</v>
      </c>
      <c r="BP136" s="16" t="str">
        <v>0- Port Costs</v>
      </c>
      <c r="BT136" s="16" t="str">
        <v>0- Port Value</v>
      </c>
      <c r="BV136" s="16" t="str">
        <v>0</v>
      </c>
    </row>
    <row r="137" spans="8:74" hidden="1" outlineLevel="1" x14ac:dyDescent="0.3">
      <c r="H137" s="16" t="str">
        <v>0 - BM Costs</v>
      </c>
      <c r="L137" s="16" t="str">
        <v>0 - BM Port</v>
      </c>
      <c r="N137" s="16" t="str">
        <v>0 - Port Assets</v>
      </c>
      <c r="BP137" s="16" t="str">
        <v>0- Port Costs</v>
      </c>
      <c r="BT137" s="16" t="str">
        <v>0- Port Value</v>
      </c>
      <c r="BV137" s="16" t="str">
        <v>0</v>
      </c>
    </row>
    <row r="138" spans="8:74" hidden="1" outlineLevel="1" x14ac:dyDescent="0.3">
      <c r="H138" s="16" t="str">
        <v>0 - BM Costs</v>
      </c>
      <c r="L138" s="16" t="str">
        <v>0 - BM Port</v>
      </c>
      <c r="N138" s="16" t="str">
        <v>0 - Port Assets</v>
      </c>
      <c r="BP138" s="16" t="str">
        <v>0- Port Costs</v>
      </c>
      <c r="BT138" s="16" t="str">
        <v>0- Port Value</v>
      </c>
      <c r="BV138" s="16" t="str">
        <v>0</v>
      </c>
    </row>
    <row r="139" spans="8:74" hidden="1" outlineLevel="1" x14ac:dyDescent="0.3">
      <c r="H139" s="16" t="str">
        <v>0 - BM Costs</v>
      </c>
      <c r="L139" s="16" t="str">
        <v>0 - BM Port</v>
      </c>
      <c r="N139" s="16" t="str">
        <v>0 - Port Assets</v>
      </c>
      <c r="BP139" s="16" t="str">
        <v>0- Port Costs</v>
      </c>
      <c r="BT139" s="16" t="str">
        <v>0- Port Value</v>
      </c>
      <c r="BV139" s="16" t="str">
        <v>0</v>
      </c>
    </row>
    <row r="140" spans="8:74" hidden="1" outlineLevel="1" x14ac:dyDescent="0.3">
      <c r="H140" s="16" t="str">
        <v>0 - BM Costs</v>
      </c>
      <c r="L140" s="16" t="str">
        <v>0 - BM Port</v>
      </c>
      <c r="N140" s="16" t="str">
        <v>0 - Port Assets</v>
      </c>
      <c r="BP140" s="16" t="str">
        <v>0- Port Costs</v>
      </c>
      <c r="BT140" s="16" t="str">
        <v>0- Port Value</v>
      </c>
      <c r="BV140" s="16" t="str">
        <v>0</v>
      </c>
    </row>
    <row r="141" spans="8:74" hidden="1" outlineLevel="1" x14ac:dyDescent="0.3">
      <c r="H141" s="16" t="str">
        <v>0 - BM Costs</v>
      </c>
      <c r="L141" s="16" t="str">
        <v>0 - BM Port</v>
      </c>
      <c r="N141" s="16" t="str">
        <v>0 - Port Assets</v>
      </c>
      <c r="BP141" s="16" t="str">
        <v>0- Port Costs</v>
      </c>
      <c r="BT141" s="16" t="str">
        <v>0- Port Value</v>
      </c>
      <c r="BV141" s="16" t="str">
        <v>0</v>
      </c>
    </row>
    <row r="142" spans="8:74" hidden="1" outlineLevel="1" x14ac:dyDescent="0.3">
      <c r="H142" s="16" t="str">
        <v>0 - BM Costs</v>
      </c>
      <c r="L142" s="16" t="str">
        <v>0 - BM Port</v>
      </c>
      <c r="N142" s="16" t="str">
        <v>0 - Port Assets</v>
      </c>
      <c r="BP142" s="16" t="str">
        <v>0- Port Costs</v>
      </c>
      <c r="BT142" s="16" t="str">
        <v>0- Port Value</v>
      </c>
      <c r="BV142" s="16" t="str">
        <v>0</v>
      </c>
    </row>
    <row r="143" spans="8:74" hidden="1" outlineLevel="1" x14ac:dyDescent="0.3">
      <c r="H143" s="16" t="str">
        <v>0 - BM Costs</v>
      </c>
      <c r="L143" s="16" t="str">
        <v>0 - BM Port</v>
      </c>
      <c r="N143" s="16" t="str">
        <v>0 - Port Assets</v>
      </c>
      <c r="BP143" s="16" t="str">
        <v>0- Port Costs</v>
      </c>
      <c r="BT143" s="16" t="str">
        <v>0- Port Value</v>
      </c>
      <c r="BV143" s="16" t="str">
        <v>0</v>
      </c>
    </row>
    <row r="144" spans="8:74" hidden="1" outlineLevel="1" x14ac:dyDescent="0.3">
      <c r="H144" s="16" t="str">
        <v>0 - BM Costs</v>
      </c>
      <c r="L144" s="16" t="str">
        <v>0 - BM Port</v>
      </c>
      <c r="N144" s="16" t="str">
        <v>0 - Port Assets</v>
      </c>
      <c r="BP144" s="16" t="str">
        <v>0- Port Costs</v>
      </c>
      <c r="BT144" s="16" t="str">
        <v>0- Port Value</v>
      </c>
      <c r="BV144" s="16" t="str">
        <v>0</v>
      </c>
    </row>
    <row r="145" spans="8:74" hidden="1" outlineLevel="1" x14ac:dyDescent="0.3">
      <c r="H145" s="16" t="str">
        <v>0 - BM Costs</v>
      </c>
      <c r="L145" s="16" t="str">
        <v>0 - BM Port</v>
      </c>
      <c r="N145" s="16" t="str">
        <v>0 - Port Assets</v>
      </c>
      <c r="BP145" s="16" t="str">
        <v>0- Port Costs</v>
      </c>
      <c r="BT145" s="16" t="str">
        <v>0- Port Value</v>
      </c>
      <c r="BV145" s="16" t="str">
        <v>0</v>
      </c>
    </row>
    <row r="146" spans="8:74" hidden="1" outlineLevel="1" x14ac:dyDescent="0.3">
      <c r="H146" s="16" t="str">
        <v>0 - BM Costs</v>
      </c>
      <c r="L146" s="16" t="str">
        <v>0 - BM Port</v>
      </c>
      <c r="N146" s="16" t="str">
        <v>0 - Port Assets</v>
      </c>
      <c r="BP146" s="16" t="str">
        <v>0- Port Costs</v>
      </c>
      <c r="BT146" s="16" t="str">
        <v>0- Port Value</v>
      </c>
      <c r="BV146" s="16" t="str">
        <v>0</v>
      </c>
    </row>
    <row r="147" spans="8:74" hidden="1" outlineLevel="1" x14ac:dyDescent="0.3">
      <c r="H147" s="16" t="str">
        <v>0 - BM Costs</v>
      </c>
      <c r="L147" s="16" t="str">
        <v>0 - BM Port</v>
      </c>
      <c r="N147" s="16" t="str">
        <v>0 - Port Assets</v>
      </c>
      <c r="BP147" s="16" t="str">
        <v>0- Port Costs</v>
      </c>
      <c r="BT147" s="16" t="str">
        <v>0- Port Value</v>
      </c>
      <c r="BV147" s="16" t="str">
        <v>0</v>
      </c>
    </row>
    <row r="148" spans="8:74" hidden="1" outlineLevel="1" x14ac:dyDescent="0.3">
      <c r="H148" s="16" t="str">
        <v>0 - BM Costs</v>
      </c>
      <c r="L148" s="16" t="str">
        <v>0 - BM Port</v>
      </c>
      <c r="N148" s="16" t="str">
        <v>0 - Port Assets</v>
      </c>
      <c r="BP148" s="16" t="str">
        <v>0- Port Costs</v>
      </c>
      <c r="BT148" s="16" t="str">
        <v>0- Port Value</v>
      </c>
      <c r="BV148" s="16" t="str">
        <v>0</v>
      </c>
    </row>
    <row r="149" spans="8:74" hidden="1" outlineLevel="1" x14ac:dyDescent="0.3">
      <c r="H149" s="16" t="str">
        <v>0 - BM Costs</v>
      </c>
      <c r="L149" s="16" t="str">
        <v>0 - BM Port</v>
      </c>
      <c r="N149" s="16" t="str">
        <v>0 - Port Assets</v>
      </c>
      <c r="BP149" s="16" t="str">
        <v>0- Port Costs</v>
      </c>
      <c r="BT149" s="16" t="str">
        <v>0- Port Value</v>
      </c>
      <c r="BV149" s="16" t="str">
        <v>0</v>
      </c>
    </row>
    <row r="150" spans="8:74" hidden="1" outlineLevel="1" x14ac:dyDescent="0.3">
      <c r="H150" s="16" t="str">
        <v>0 - BM Costs</v>
      </c>
      <c r="L150" s="16" t="str">
        <v>0 - BM Port</v>
      </c>
      <c r="N150" s="16" t="str">
        <v>0 - Port Assets</v>
      </c>
      <c r="BP150" s="16" t="str">
        <v>0- Port Costs</v>
      </c>
      <c r="BT150" s="16" t="str">
        <v>0- Port Value</v>
      </c>
      <c r="BV150" s="16" t="str">
        <v>0</v>
      </c>
    </row>
    <row r="151" spans="8:74" hidden="1" outlineLevel="1" x14ac:dyDescent="0.3">
      <c r="H151" s="16" t="str">
        <v>0 - BM Costs</v>
      </c>
      <c r="L151" s="16" t="str">
        <v>0 - BM Port</v>
      </c>
      <c r="N151" s="16" t="str">
        <v>0 - Port Assets</v>
      </c>
      <c r="BP151" s="16" t="str">
        <v>0- Port Costs</v>
      </c>
      <c r="BT151" s="16" t="str">
        <v>0- Port Value</v>
      </c>
      <c r="BV151" s="16" t="str">
        <v>0</v>
      </c>
    </row>
    <row r="152" spans="8:74" hidden="1" outlineLevel="1" x14ac:dyDescent="0.3">
      <c r="H152" s="16" t="str">
        <v>0 - BM Costs</v>
      </c>
      <c r="L152" s="16" t="str">
        <v>0 - BM Port</v>
      </c>
      <c r="N152" s="16" t="str">
        <v>0 - Port Assets</v>
      </c>
      <c r="BP152" s="16" t="str">
        <v>0- Port Costs</v>
      </c>
      <c r="BT152" s="16" t="str">
        <v>0- Port Value</v>
      </c>
      <c r="BV152" s="16" t="str">
        <v>0</v>
      </c>
    </row>
    <row r="153" spans="8:74" hidden="1" outlineLevel="1" x14ac:dyDescent="0.3">
      <c r="H153" s="16" t="str">
        <v>0 - BM Costs</v>
      </c>
      <c r="L153" s="16" t="str">
        <v>0 - BM Port</v>
      </c>
      <c r="N153" s="16" t="str">
        <v>0 - Port Assets</v>
      </c>
      <c r="BP153" s="16" t="str">
        <v>0- Port Costs</v>
      </c>
      <c r="BT153" s="16" t="str">
        <v>0- Port Value</v>
      </c>
      <c r="BV153" s="16" t="str">
        <v>0</v>
      </c>
    </row>
    <row r="154" spans="8:74" hidden="1" outlineLevel="1" x14ac:dyDescent="0.3">
      <c r="H154" s="16" t="str">
        <v>0 - BM Costs</v>
      </c>
      <c r="L154" s="16" t="str">
        <v>0 - BM Port</v>
      </c>
      <c r="N154" s="16" t="str">
        <v>0 - Port Assets</v>
      </c>
      <c r="BP154" s="16" t="str">
        <v>0- Port Costs</v>
      </c>
      <c r="BT154" s="16" t="str">
        <v>0- Port Value</v>
      </c>
      <c r="BV154" s="16" t="str">
        <v>0</v>
      </c>
    </row>
    <row r="155" spans="8:74" hidden="1" outlineLevel="1" x14ac:dyDescent="0.3">
      <c r="H155" s="16" t="str">
        <v>0 - BM Costs</v>
      </c>
      <c r="L155" s="16" t="str">
        <v>0 - BM Port</v>
      </c>
      <c r="N155" s="16" t="str">
        <v>0 - Port Assets</v>
      </c>
      <c r="BP155" s="16" t="str">
        <v>0- Port Costs</v>
      </c>
      <c r="BT155" s="16" t="str">
        <v>0- Port Value</v>
      </c>
      <c r="BV155" s="16" t="str">
        <v>0</v>
      </c>
    </row>
    <row r="156" spans="8:74" hidden="1" outlineLevel="1" x14ac:dyDescent="0.3">
      <c r="H156" s="16" t="str">
        <v>0 - BM Costs</v>
      </c>
      <c r="L156" s="16" t="str">
        <v>0 - BM Port</v>
      </c>
      <c r="N156" s="16" t="str">
        <v>0 - Port Assets</v>
      </c>
      <c r="BP156" s="16" t="str">
        <v>0- Port Costs</v>
      </c>
      <c r="BT156" s="16" t="str">
        <v>0- Port Value</v>
      </c>
      <c r="BV156" s="16" t="str">
        <v>0</v>
      </c>
    </row>
    <row r="157" spans="8:74" hidden="1" outlineLevel="1" x14ac:dyDescent="0.3">
      <c r="H157" s="16" t="str">
        <v>0 - BM Costs</v>
      </c>
      <c r="L157" s="16" t="str">
        <v>0 - BM Port</v>
      </c>
      <c r="N157" s="16" t="str">
        <v>0 - Port Assets</v>
      </c>
      <c r="BP157" s="16" t="str">
        <v>0- Port Costs</v>
      </c>
      <c r="BT157" s="16" t="str">
        <v>0- Port Value</v>
      </c>
      <c r="BV157" s="16" t="str">
        <v>0</v>
      </c>
    </row>
    <row r="158" spans="8:74" hidden="1" outlineLevel="1" x14ac:dyDescent="0.3">
      <c r="H158" s="16" t="str">
        <v>0 - BM Costs</v>
      </c>
      <c r="L158" s="16" t="str">
        <v>0 - BM Port</v>
      </c>
      <c r="N158" s="16" t="str">
        <v>0 - Port Assets</v>
      </c>
      <c r="BP158" s="16" t="str">
        <v>0- Port Costs</v>
      </c>
      <c r="BT158" s="16" t="str">
        <v>0- Port Value</v>
      </c>
      <c r="BV158" s="16" t="str">
        <v>0</v>
      </c>
    </row>
    <row r="159" spans="8:74" hidden="1" outlineLevel="1" x14ac:dyDescent="0.3">
      <c r="H159" s="16" t="str">
        <v>0 - BM Costs</v>
      </c>
      <c r="L159" s="16" t="str">
        <v>0 - BM Port</v>
      </c>
      <c r="N159" s="16" t="str">
        <v>0 - Port Assets</v>
      </c>
      <c r="BP159" s="16" t="str">
        <v>0- Port Costs</v>
      </c>
      <c r="BT159" s="16" t="str">
        <v>0- Port Value</v>
      </c>
      <c r="BV159" s="16" t="str">
        <v>0</v>
      </c>
    </row>
    <row r="160" spans="8:74" hidden="1" outlineLevel="1" x14ac:dyDescent="0.3">
      <c r="H160" s="16" t="str">
        <v>0 - BM Costs</v>
      </c>
      <c r="L160" s="16" t="str">
        <v>0 - BM Port</v>
      </c>
      <c r="N160" s="16" t="str">
        <v>0 - Port Assets</v>
      </c>
      <c r="BP160" s="16" t="str">
        <v>0- Port Costs</v>
      </c>
      <c r="BT160" s="16" t="str">
        <v>0- Port Value</v>
      </c>
      <c r="BV160" s="16" t="str">
        <v>0</v>
      </c>
    </row>
    <row r="161" spans="8:74" hidden="1" outlineLevel="1" x14ac:dyDescent="0.3">
      <c r="H161" s="16" t="str">
        <v>0 - BM Costs</v>
      </c>
      <c r="L161" s="16" t="str">
        <v>0 - BM Port</v>
      </c>
      <c r="N161" s="16" t="str">
        <v>0 - Port Assets</v>
      </c>
      <c r="BP161" s="16" t="str">
        <v>0- Port Costs</v>
      </c>
      <c r="BT161" s="16" t="str">
        <v>0- Port Value</v>
      </c>
      <c r="BV161" s="16" t="str">
        <v>0</v>
      </c>
    </row>
    <row r="162" spans="8:74" hidden="1" outlineLevel="1" x14ac:dyDescent="0.3">
      <c r="H162" s="16" t="str">
        <v>0 - BM Costs</v>
      </c>
      <c r="L162" s="16" t="str">
        <v>0 - BM Port</v>
      </c>
      <c r="N162" s="16" t="str">
        <v>0 - Port Assets</v>
      </c>
      <c r="BP162" s="16" t="str">
        <v>0- Port Costs</v>
      </c>
      <c r="BT162" s="16" t="str">
        <v>0- Port Value</v>
      </c>
      <c r="BV162" s="16" t="str">
        <v>0</v>
      </c>
    </row>
    <row r="163" spans="8:74" hidden="1" outlineLevel="1" x14ac:dyDescent="0.3">
      <c r="H163" s="16" t="str">
        <v>0 - BM Costs</v>
      </c>
      <c r="L163" s="16" t="str">
        <v>0 - BM Port</v>
      </c>
      <c r="N163" s="16" t="str">
        <v>0 - Port Assets</v>
      </c>
      <c r="BP163" s="16" t="str">
        <v>0- Port Costs</v>
      </c>
      <c r="BT163" s="16" t="str">
        <v>0- Port Value</v>
      </c>
      <c r="BV163" s="16" t="str">
        <v>0</v>
      </c>
    </row>
    <row r="164" spans="8:74" hidden="1" outlineLevel="1" x14ac:dyDescent="0.3">
      <c r="H164" s="16" t="str">
        <v>0 - BM Costs</v>
      </c>
      <c r="L164" s="16" t="str">
        <v>0 - BM Port</v>
      </c>
      <c r="N164" s="16" t="str">
        <v>0 - Port Assets</v>
      </c>
      <c r="BP164" s="16" t="str">
        <v>0- Port Costs</v>
      </c>
      <c r="BT164" s="16" t="str">
        <v>0- Port Value</v>
      </c>
      <c r="BV164" s="16" t="str">
        <v>0</v>
      </c>
    </row>
    <row r="165" spans="8:74" hidden="1" outlineLevel="1" x14ac:dyDescent="0.3">
      <c r="H165" s="16" t="str">
        <v>0 - BM Costs</v>
      </c>
      <c r="L165" s="16" t="str">
        <v>0 - BM Port</v>
      </c>
      <c r="N165" s="16" t="str">
        <v>0 - Port Assets</v>
      </c>
      <c r="BP165" s="16" t="str">
        <v>0- Port Costs</v>
      </c>
      <c r="BT165" s="16" t="str">
        <v>0- Port Value</v>
      </c>
      <c r="BV165" s="16" t="str">
        <v>0</v>
      </c>
    </row>
    <row r="166" spans="8:74" hidden="1" outlineLevel="1" x14ac:dyDescent="0.3">
      <c r="H166" s="16" t="str">
        <v>0 - BM Costs</v>
      </c>
      <c r="L166" s="16" t="str">
        <v>0 - BM Port</v>
      </c>
      <c r="N166" s="16" t="str">
        <v>0 - Port Assets</v>
      </c>
      <c r="BP166" s="16" t="str">
        <v>0- Port Costs</v>
      </c>
      <c r="BT166" s="16" t="str">
        <v>0- Port Value</v>
      </c>
      <c r="BV166" s="16" t="str">
        <v>0</v>
      </c>
    </row>
    <row r="167" spans="8:74" hidden="1" outlineLevel="1" x14ac:dyDescent="0.3">
      <c r="H167" s="16" t="str">
        <v>0 - BM Costs</v>
      </c>
      <c r="L167" s="16" t="str">
        <v>0 - BM Port</v>
      </c>
      <c r="N167" s="16" t="str">
        <v>0 - Port Assets</v>
      </c>
      <c r="BP167" s="16" t="str">
        <v>0- Port Costs</v>
      </c>
      <c r="BT167" s="16" t="str">
        <v>0- Port Value</v>
      </c>
      <c r="BV167" s="16" t="str">
        <v>0</v>
      </c>
    </row>
    <row r="168" spans="8:74" hidden="1" outlineLevel="1" x14ac:dyDescent="0.3">
      <c r="H168" s="16" t="str">
        <v>0 - BM Costs</v>
      </c>
      <c r="L168" s="16" t="str">
        <v>0 - BM Port</v>
      </c>
      <c r="N168" s="16" t="str">
        <v>0 - Port Assets</v>
      </c>
      <c r="BP168" s="16" t="str">
        <v>0- Port Costs</v>
      </c>
      <c r="BT168" s="16" t="str">
        <v>0- Port Value</v>
      </c>
      <c r="BV168" s="16" t="str">
        <v>0</v>
      </c>
    </row>
    <row r="169" spans="8:74" hidden="1" outlineLevel="1" x14ac:dyDescent="0.3">
      <c r="H169" s="16" t="str">
        <v>0 - BM Costs</v>
      </c>
      <c r="L169" s="16" t="str">
        <v>0 - BM Port</v>
      </c>
      <c r="N169" s="16" t="str">
        <v>0 - Port Assets</v>
      </c>
      <c r="BP169" s="16" t="str">
        <v>0- Port Costs</v>
      </c>
      <c r="BT169" s="16" t="str">
        <v>0- Port Value</v>
      </c>
      <c r="BV169" s="16" t="str">
        <v>0</v>
      </c>
    </row>
    <row r="170" spans="8:74" hidden="1" outlineLevel="1" x14ac:dyDescent="0.3">
      <c r="H170" s="16" t="str">
        <v>0 - BM Costs</v>
      </c>
      <c r="L170" s="16" t="str">
        <v>0 - BM Port</v>
      </c>
      <c r="N170" s="16" t="str">
        <v>0 - Port Assets</v>
      </c>
      <c r="BP170" s="16" t="str">
        <v>0- Port Costs</v>
      </c>
      <c r="BT170" s="16" t="str">
        <v>0- Port Value</v>
      </c>
      <c r="BV170" s="16" t="str">
        <v>0</v>
      </c>
    </row>
    <row r="171" spans="8:74" hidden="1" outlineLevel="1" x14ac:dyDescent="0.3">
      <c r="H171" s="16" t="str">
        <v>0 - BM Costs</v>
      </c>
      <c r="L171" s="16" t="str">
        <v>0 - BM Port</v>
      </c>
      <c r="N171" s="16" t="str">
        <v>0 - Port Assets</v>
      </c>
      <c r="BP171" s="16" t="str">
        <v>0- Port Costs</v>
      </c>
      <c r="BT171" s="16" t="str">
        <v>0- Port Value</v>
      </c>
      <c r="BV171" s="16" t="str">
        <v>0</v>
      </c>
    </row>
    <row r="172" spans="8:74" hidden="1" outlineLevel="1" x14ac:dyDescent="0.3">
      <c r="H172" s="16" t="str">
        <v>0 - BM Costs</v>
      </c>
      <c r="L172" s="16" t="str">
        <v>0 - BM Port</v>
      </c>
      <c r="N172" s="16" t="str">
        <v>0 - Port Assets</v>
      </c>
      <c r="BP172" s="16" t="str">
        <v>0- Port Costs</v>
      </c>
      <c r="BT172" s="16" t="str">
        <v>0- Port Value</v>
      </c>
      <c r="BV172" s="16" t="str">
        <v>0</v>
      </c>
    </row>
    <row r="173" spans="8:74" hidden="1" outlineLevel="1" x14ac:dyDescent="0.3">
      <c r="H173" s="16" t="str">
        <v>0 - BM Costs</v>
      </c>
      <c r="L173" s="16" t="str">
        <v>0 - BM Port</v>
      </c>
      <c r="N173" s="16" t="str">
        <v>0 - Port Assets</v>
      </c>
      <c r="BP173" s="16" t="str">
        <v>0- Port Costs</v>
      </c>
      <c r="BT173" s="16" t="str">
        <v>0- Port Value</v>
      </c>
      <c r="BV173" s="16" t="str">
        <v>0</v>
      </c>
    </row>
    <row r="174" spans="8:74" hidden="1" outlineLevel="1" x14ac:dyDescent="0.3">
      <c r="H174" s="16" t="str">
        <v>0 - BM Costs</v>
      </c>
      <c r="L174" s="16" t="str">
        <v>0 - BM Port</v>
      </c>
      <c r="N174" s="16" t="str">
        <v>0 - Port Assets</v>
      </c>
      <c r="BP174" s="16" t="str">
        <v>0- Port Costs</v>
      </c>
      <c r="BT174" s="16" t="str">
        <v>0- Port Value</v>
      </c>
      <c r="BV174" s="16" t="str">
        <v>0</v>
      </c>
    </row>
    <row r="175" spans="8:74" hidden="1" outlineLevel="1" x14ac:dyDescent="0.3">
      <c r="H175" s="16" t="str">
        <v>0 - BM Costs</v>
      </c>
      <c r="L175" s="16" t="str">
        <v>0 - BM Port</v>
      </c>
      <c r="N175" s="16" t="str">
        <v>0 - Port Assets</v>
      </c>
      <c r="BP175" s="16" t="str">
        <v>0- Port Costs</v>
      </c>
      <c r="BT175" s="16" t="str">
        <v>0- Port Value</v>
      </c>
      <c r="BV175" s="16" t="str">
        <v>0</v>
      </c>
    </row>
    <row r="176" spans="8:74" hidden="1" outlineLevel="1" x14ac:dyDescent="0.3">
      <c r="H176" s="16" t="str">
        <v>0 - BM Costs</v>
      </c>
      <c r="L176" s="16" t="str">
        <v>0 - BM Port</v>
      </c>
      <c r="N176" s="16" t="str">
        <v>0 - Port Assets</v>
      </c>
      <c r="BP176" s="16" t="str">
        <v>0- Port Costs</v>
      </c>
      <c r="BT176" s="16" t="str">
        <v>0- Port Value</v>
      </c>
      <c r="BV176" s="16" t="str">
        <v>0</v>
      </c>
    </row>
    <row r="177" spans="8:74" hidden="1" outlineLevel="1" x14ac:dyDescent="0.3">
      <c r="H177" s="16" t="str">
        <v>0 - BM Costs</v>
      </c>
      <c r="L177" s="16" t="str">
        <v>0 - BM Port</v>
      </c>
      <c r="N177" s="16" t="str">
        <v>0 - Port Assets</v>
      </c>
      <c r="BP177" s="16" t="str">
        <v>0- Port Costs</v>
      </c>
      <c r="BT177" s="16" t="str">
        <v>0- Port Value</v>
      </c>
      <c r="BV177" s="16" t="str">
        <v>0</v>
      </c>
    </row>
    <row r="178" spans="8:74" hidden="1" outlineLevel="1" x14ac:dyDescent="0.3">
      <c r="H178" s="16" t="str">
        <v>0 - BM Costs</v>
      </c>
      <c r="L178" s="16" t="str">
        <v>0 - BM Port</v>
      </c>
      <c r="N178" s="16" t="str">
        <v>0 - Port Assets</v>
      </c>
      <c r="BP178" s="16" t="str">
        <v>0- Port Costs</v>
      </c>
      <c r="BT178" s="16" t="str">
        <v>0- Port Value</v>
      </c>
      <c r="BV178" s="16" t="str">
        <v>0</v>
      </c>
    </row>
    <row r="179" spans="8:74" hidden="1" outlineLevel="1" x14ac:dyDescent="0.3">
      <c r="H179" s="16" t="str">
        <v>0 - BM Costs</v>
      </c>
      <c r="L179" s="16" t="str">
        <v>0 - BM Port</v>
      </c>
      <c r="N179" s="16" t="str">
        <v>0 - Port Assets</v>
      </c>
      <c r="BP179" s="16" t="str">
        <v>0- Port Costs</v>
      </c>
      <c r="BT179" s="16" t="str">
        <v>0- Port Value</v>
      </c>
      <c r="BV179" s="16" t="str">
        <v>0</v>
      </c>
    </row>
    <row r="180" spans="8:74" hidden="1" outlineLevel="1" x14ac:dyDescent="0.3">
      <c r="H180" s="16" t="str">
        <v>0 - BM Costs</v>
      </c>
      <c r="L180" s="16" t="str">
        <v>0 - BM Port</v>
      </c>
      <c r="N180" s="16" t="str">
        <v>0 - Port Assets</v>
      </c>
      <c r="BP180" s="16" t="str">
        <v>0- Port Costs</v>
      </c>
      <c r="BT180" s="16" t="str">
        <v>0- Port Value</v>
      </c>
      <c r="BV180" s="16" t="str">
        <v>0</v>
      </c>
    </row>
    <row r="181" spans="8:74" hidden="1" outlineLevel="1" x14ac:dyDescent="0.3">
      <c r="H181" s="16" t="str">
        <v>0 - BM Costs</v>
      </c>
      <c r="L181" s="16" t="str">
        <v>0 - BM Port</v>
      </c>
      <c r="N181" s="16" t="str">
        <v>0 - Port Assets</v>
      </c>
      <c r="BP181" s="16" t="str">
        <v>0- Port Costs</v>
      </c>
      <c r="BT181" s="16" t="str">
        <v>0- Port Value</v>
      </c>
      <c r="BV181" s="16" t="str">
        <v>0</v>
      </c>
    </row>
    <row r="182" spans="8:74" hidden="1" outlineLevel="1" x14ac:dyDescent="0.3">
      <c r="H182" s="16" t="str">
        <v>0 - BM Costs</v>
      </c>
      <c r="L182" s="16" t="str">
        <v>0 - BM Port</v>
      </c>
      <c r="N182" s="16" t="str">
        <v>0 - Port Assets</v>
      </c>
      <c r="BP182" s="16" t="str">
        <v>0- Port Costs</v>
      </c>
      <c r="BT182" s="16" t="str">
        <v>0- Port Value</v>
      </c>
      <c r="BV182" s="16" t="str">
        <v>0</v>
      </c>
    </row>
    <row r="183" spans="8:74" hidden="1" outlineLevel="1" x14ac:dyDescent="0.3">
      <c r="H183" s="16" t="str">
        <v>0 - BM Costs</v>
      </c>
      <c r="L183" s="16" t="str">
        <v>0 - BM Port</v>
      </c>
      <c r="N183" s="16" t="str">
        <v>0 - Port Assets</v>
      </c>
      <c r="BP183" s="16" t="str">
        <v>0- Port Costs</v>
      </c>
      <c r="BT183" s="16" t="str">
        <v>0- Port Value</v>
      </c>
      <c r="BV183" s="16" t="str">
        <v>0</v>
      </c>
    </row>
    <row r="184" spans="8:74" hidden="1" outlineLevel="1" x14ac:dyDescent="0.3">
      <c r="H184" s="16" t="str">
        <v>0 - BM Costs</v>
      </c>
      <c r="L184" s="16" t="str">
        <v>0 - BM Port</v>
      </c>
      <c r="N184" s="16" t="str">
        <v>0 - Port Assets</v>
      </c>
      <c r="BP184" s="16" t="str">
        <v>0- Port Costs</v>
      </c>
      <c r="BT184" s="16" t="str">
        <v>0- Port Value</v>
      </c>
      <c r="BV184" s="16" t="str">
        <v>0</v>
      </c>
    </row>
    <row r="185" spans="8:74" hidden="1" outlineLevel="1" x14ac:dyDescent="0.3">
      <c r="H185" s="16" t="str">
        <v>0 - BM Costs</v>
      </c>
      <c r="L185" s="16" t="str">
        <v>0 - BM Port</v>
      </c>
      <c r="N185" s="16" t="str">
        <v>0 - Port Assets</v>
      </c>
      <c r="BP185" s="16" t="str">
        <v>0- Port Costs</v>
      </c>
      <c r="BT185" s="16" t="str">
        <v>0- Port Value</v>
      </c>
      <c r="BV185" s="16" t="str">
        <v>0</v>
      </c>
    </row>
    <row r="186" spans="8:74" hidden="1" outlineLevel="1" x14ac:dyDescent="0.3">
      <c r="H186" s="16" t="str">
        <v>0 - BM Costs</v>
      </c>
      <c r="L186" s="16" t="str">
        <v>0 - BM Port</v>
      </c>
      <c r="N186" s="16" t="str">
        <v>0 - Port Assets</v>
      </c>
      <c r="BP186" s="16" t="str">
        <v>0- Port Costs</v>
      </c>
      <c r="BT186" s="16" t="str">
        <v>0- Port Value</v>
      </c>
      <c r="BV186" s="16" t="str">
        <v>0</v>
      </c>
    </row>
    <row r="187" spans="8:74" hidden="1" outlineLevel="1" x14ac:dyDescent="0.3">
      <c r="H187" s="16" t="str">
        <v>0 - BM Costs</v>
      </c>
      <c r="L187" s="16" t="str">
        <v>0 - BM Port</v>
      </c>
      <c r="N187" s="16" t="str">
        <v>0 - Port Assets</v>
      </c>
      <c r="BP187" s="16" t="str">
        <v>0- Port Costs</v>
      </c>
      <c r="BT187" s="16" t="str">
        <v>0- Port Value</v>
      </c>
      <c r="BV187" s="16" t="str">
        <v>0</v>
      </c>
    </row>
    <row r="188" spans="8:74" hidden="1" outlineLevel="1" x14ac:dyDescent="0.3">
      <c r="H188" s="16" t="str">
        <v>0 - BM Costs</v>
      </c>
      <c r="L188" s="16" t="str">
        <v>0 - BM Port</v>
      </c>
      <c r="N188" s="16" t="str">
        <v>0 - Port Assets</v>
      </c>
      <c r="BP188" s="16" t="str">
        <v>0- Port Costs</v>
      </c>
      <c r="BT188" s="16" t="str">
        <v>0- Port Value</v>
      </c>
      <c r="BV188" s="16" t="str">
        <v>0</v>
      </c>
    </row>
    <row r="189" spans="8:74" hidden="1" outlineLevel="1" x14ac:dyDescent="0.3">
      <c r="H189" s="16" t="str">
        <v>0 - BM Costs</v>
      </c>
      <c r="L189" s="16" t="str">
        <v>0 - BM Port</v>
      </c>
      <c r="N189" s="16" t="str">
        <v>0 - Port Assets</v>
      </c>
      <c r="BP189" s="16" t="str">
        <v>0- Port Costs</v>
      </c>
      <c r="BT189" s="16" t="str">
        <v>0- Port Value</v>
      </c>
      <c r="BV189" s="16" t="str">
        <v>0</v>
      </c>
    </row>
    <row r="190" spans="8:74" hidden="1" outlineLevel="1" x14ac:dyDescent="0.3">
      <c r="H190" s="16" t="str">
        <v>0 - BM Costs</v>
      </c>
      <c r="L190" s="16" t="str">
        <v>0 - BM Port</v>
      </c>
      <c r="N190" s="16" t="str">
        <v>0 - Port Assets</v>
      </c>
      <c r="BP190" s="16" t="str">
        <v>0- Port Costs</v>
      </c>
      <c r="BT190" s="16" t="str">
        <v>0- Port Value</v>
      </c>
      <c r="BV190" s="16" t="str">
        <v>0</v>
      </c>
    </row>
    <row r="191" spans="8:74" hidden="1" outlineLevel="1" x14ac:dyDescent="0.3">
      <c r="H191" s="16" t="str">
        <v>0 - BM Costs</v>
      </c>
      <c r="L191" s="16" t="str">
        <v>0 - BM Port</v>
      </c>
      <c r="N191" s="16" t="str">
        <v>0 - Port Assets</v>
      </c>
      <c r="BP191" s="16" t="str">
        <v>0- Port Costs</v>
      </c>
      <c r="BT191" s="16" t="str">
        <v>0- Port Value</v>
      </c>
      <c r="BV191" s="16" t="str">
        <v>0</v>
      </c>
    </row>
    <row r="192" spans="8:74" hidden="1" outlineLevel="1" x14ac:dyDescent="0.3">
      <c r="H192" s="16" t="str">
        <v>0 - BM Costs</v>
      </c>
      <c r="L192" s="16" t="str">
        <v>0 - BM Port</v>
      </c>
      <c r="N192" s="16" t="str">
        <v>0 - Port Assets</v>
      </c>
      <c r="BP192" s="16" t="str">
        <v>0- Port Costs</v>
      </c>
      <c r="BT192" s="16" t="str">
        <v>0- Port Value</v>
      </c>
      <c r="BV192" s="16" t="str">
        <v>0</v>
      </c>
    </row>
    <row r="193" spans="8:74" hidden="1" outlineLevel="1" x14ac:dyDescent="0.3">
      <c r="H193" s="16" t="str">
        <v>0 - BM Costs</v>
      </c>
      <c r="L193" s="16" t="str">
        <v>0 - BM Port</v>
      </c>
      <c r="N193" s="16" t="str">
        <v>0 - Port Assets</v>
      </c>
      <c r="BP193" s="16" t="str">
        <v>0- Port Costs</v>
      </c>
      <c r="BT193" s="16" t="str">
        <v>0- Port Value</v>
      </c>
      <c r="BV193" s="16" t="str">
        <v>0</v>
      </c>
    </row>
    <row r="194" spans="8:74" hidden="1" outlineLevel="1" x14ac:dyDescent="0.3">
      <c r="H194" s="16" t="str">
        <v>0 - BM Costs</v>
      </c>
      <c r="L194" s="16" t="str">
        <v>0 - BM Port</v>
      </c>
      <c r="N194" s="16" t="str">
        <v>0 - Port Assets</v>
      </c>
      <c r="BP194" s="16" t="str">
        <v>0- Port Costs</v>
      </c>
      <c r="BT194" s="16" t="str">
        <v>0- Port Value</v>
      </c>
      <c r="BV194" s="16" t="str">
        <v>0</v>
      </c>
    </row>
    <row r="195" spans="8:74" hidden="1" outlineLevel="1" x14ac:dyDescent="0.3">
      <c r="H195" s="16" t="str">
        <v>0 - BM Costs</v>
      </c>
      <c r="L195" s="16" t="str">
        <v>0 - BM Port</v>
      </c>
      <c r="N195" s="16" t="str">
        <v>0 - Port Assets</v>
      </c>
      <c r="BP195" s="16" t="str">
        <v>0- Port Costs</v>
      </c>
      <c r="BT195" s="16" t="str">
        <v>0- Port Value</v>
      </c>
      <c r="BV195" s="16" t="str">
        <v>0</v>
      </c>
    </row>
    <row r="196" spans="8:74" hidden="1" outlineLevel="1" x14ac:dyDescent="0.3">
      <c r="H196" s="16" t="str">
        <v>0 - BM Costs</v>
      </c>
      <c r="L196" s="16" t="str">
        <v>0 - BM Port</v>
      </c>
      <c r="N196" s="16" t="str">
        <v>0 - Port Assets</v>
      </c>
      <c r="BP196" s="16" t="str">
        <v>0- Port Costs</v>
      </c>
      <c r="BT196" s="16" t="str">
        <v>0- Port Value</v>
      </c>
      <c r="BV196" s="16" t="str">
        <v>0</v>
      </c>
    </row>
    <row r="197" spans="8:74" hidden="1" outlineLevel="1" x14ac:dyDescent="0.3">
      <c r="H197" s="16" t="str">
        <v>0 - BM Costs</v>
      </c>
      <c r="L197" s="16" t="str">
        <v>0 - BM Port</v>
      </c>
      <c r="N197" s="16" t="str">
        <v>0 - Port Assets</v>
      </c>
      <c r="BP197" s="16" t="str">
        <v>0- Port Costs</v>
      </c>
      <c r="BT197" s="16" t="str">
        <v>0- Port Value</v>
      </c>
      <c r="BV197" s="16" t="str">
        <v>0</v>
      </c>
    </row>
    <row r="198" spans="8:74" hidden="1" outlineLevel="1" x14ac:dyDescent="0.3">
      <c r="H198" s="16" t="str">
        <v>0 - BM Costs</v>
      </c>
      <c r="L198" s="16" t="str">
        <v>0 - BM Port</v>
      </c>
      <c r="N198" s="16" t="str">
        <v>0 - Port Assets</v>
      </c>
      <c r="BP198" s="16" t="str">
        <v>0- Port Costs</v>
      </c>
      <c r="BT198" s="16" t="str">
        <v>0- Port Value</v>
      </c>
      <c r="BV198" s="16" t="str">
        <v>0</v>
      </c>
    </row>
    <row r="199" spans="8:74" hidden="1" outlineLevel="1" x14ac:dyDescent="0.3">
      <c r="H199" s="16" t="str">
        <v>0 - BM Costs</v>
      </c>
      <c r="L199" s="16" t="str">
        <v>0 - BM Port</v>
      </c>
      <c r="N199" s="16" t="str">
        <v>0 - Port Assets</v>
      </c>
      <c r="BP199" s="16" t="str">
        <v>0- Port Costs</v>
      </c>
      <c r="BT199" s="16" t="str">
        <v>0- Port Value</v>
      </c>
      <c r="BV199" s="16" t="str">
        <v>0</v>
      </c>
    </row>
    <row r="200" spans="8:74" hidden="1" outlineLevel="1" x14ac:dyDescent="0.3">
      <c r="H200" s="16" t="str">
        <v>0 - BM Costs</v>
      </c>
      <c r="L200" s="16" t="str">
        <v>0 - BM Port</v>
      </c>
      <c r="N200" s="16" t="str">
        <v>0 - Port Assets</v>
      </c>
      <c r="BP200" s="16" t="str">
        <v>0- Port Costs</v>
      </c>
      <c r="BT200" s="16" t="str">
        <v>0- Port Value</v>
      </c>
      <c r="BV200" s="16" t="str">
        <v>0</v>
      </c>
    </row>
    <row r="201" spans="8:74" hidden="1" outlineLevel="1" x14ac:dyDescent="0.3">
      <c r="H201" s="16" t="str">
        <v>0 - BM Costs</v>
      </c>
      <c r="L201" s="16" t="str">
        <v>0 - BM Port</v>
      </c>
      <c r="N201" s="16" t="str">
        <v>0 - Port Assets</v>
      </c>
      <c r="BP201" s="16" t="str">
        <v>0- Port Costs</v>
      </c>
      <c r="BT201" s="16" t="str">
        <v>0- Port Value</v>
      </c>
      <c r="BV201" s="16" t="str">
        <v>0</v>
      </c>
    </row>
    <row r="202" spans="8:74" hidden="1" outlineLevel="1" x14ac:dyDescent="0.3">
      <c r="H202" s="16" t="str">
        <v>0 - BM Costs</v>
      </c>
      <c r="L202" s="16" t="str">
        <v>0 - BM Port</v>
      </c>
      <c r="N202" s="16" t="str">
        <v>0 - Port Assets</v>
      </c>
      <c r="BP202" s="16" t="str">
        <v>0- Port Costs</v>
      </c>
      <c r="BT202" s="16" t="str">
        <v>0- Port Value</v>
      </c>
      <c r="BV202" s="16" t="str">
        <v>0</v>
      </c>
    </row>
    <row r="203" spans="8:74" hidden="1" outlineLevel="1" x14ac:dyDescent="0.3">
      <c r="H203" s="16" t="str">
        <v>0 - BM Costs</v>
      </c>
      <c r="L203" s="16" t="str">
        <v>0 - BM Port</v>
      </c>
      <c r="N203" s="16" t="str">
        <v>0 - Port Assets</v>
      </c>
      <c r="BP203" s="16" t="str">
        <v>0- Port Costs</v>
      </c>
      <c r="BT203" s="16" t="str">
        <v>0- Port Value</v>
      </c>
      <c r="BV203" s="16" t="str">
        <v>0</v>
      </c>
    </row>
    <row r="204" spans="8:74" hidden="1" outlineLevel="1" x14ac:dyDescent="0.3">
      <c r="H204" s="16" t="str">
        <v>0 - BM Costs</v>
      </c>
      <c r="L204" s="16" t="str">
        <v>0 - BM Port</v>
      </c>
      <c r="N204" s="16" t="str">
        <v>0 - Port Assets</v>
      </c>
      <c r="BP204" s="16" t="str">
        <v>0- Port Costs</v>
      </c>
      <c r="BT204" s="16" t="str">
        <v>0- Port Value</v>
      </c>
      <c r="BV204" s="16" t="str">
        <v>0</v>
      </c>
    </row>
    <row r="205" spans="8:74" hidden="1" outlineLevel="1" x14ac:dyDescent="0.3">
      <c r="H205" s="16" t="str">
        <v>0 - BM Costs</v>
      </c>
      <c r="L205" s="16" t="str">
        <v>0 - BM Port</v>
      </c>
      <c r="N205" s="16" t="str">
        <v>0 - Port Assets</v>
      </c>
      <c r="BP205" s="16" t="str">
        <v>0- Port Costs</v>
      </c>
      <c r="BT205" s="16" t="str">
        <v>0- Port Value</v>
      </c>
      <c r="BV205" s="16" t="str">
        <v>0</v>
      </c>
    </row>
    <row r="206" spans="8:74" hidden="1" outlineLevel="1" x14ac:dyDescent="0.3">
      <c r="H206" s="16" t="str">
        <v>0 - BM Costs</v>
      </c>
      <c r="L206" s="16" t="str">
        <v>0 - BM Port</v>
      </c>
      <c r="N206" s="16" t="str">
        <v>0 - Port Assets</v>
      </c>
      <c r="BP206" s="16" t="str">
        <v>0- Port Costs</v>
      </c>
      <c r="BT206" s="16" t="str">
        <v>0- Port Value</v>
      </c>
      <c r="BV206" s="16" t="str">
        <v>0</v>
      </c>
    </row>
    <row r="207" spans="8:74" hidden="1" outlineLevel="1" x14ac:dyDescent="0.3">
      <c r="H207" s="16" t="str">
        <v>0 - BM Costs</v>
      </c>
      <c r="L207" s="16" t="str">
        <v>0 - BM Port</v>
      </c>
      <c r="N207" s="16" t="str">
        <v>0 - Port Assets</v>
      </c>
      <c r="BP207" s="16" t="str">
        <v>0- Port Costs</v>
      </c>
      <c r="BT207" s="16" t="str">
        <v>0- Port Value</v>
      </c>
      <c r="BV207" s="16" t="str">
        <v>0</v>
      </c>
    </row>
    <row r="208" spans="8:74" hidden="1" outlineLevel="1" x14ac:dyDescent="0.3">
      <c r="H208" s="16" t="str">
        <v>0 - BM Costs</v>
      </c>
      <c r="L208" s="16" t="str">
        <v>0 - BM Port</v>
      </c>
      <c r="N208" s="16" t="str">
        <v>0 - Port Assets</v>
      </c>
      <c r="BP208" s="16" t="str">
        <v>0- Port Costs</v>
      </c>
      <c r="BT208" s="16" t="str">
        <v>0- Port Value</v>
      </c>
      <c r="BV208" s="16" t="str">
        <v>0</v>
      </c>
    </row>
    <row r="209" spans="8:74" hidden="1" outlineLevel="1" x14ac:dyDescent="0.3">
      <c r="H209" s="16" t="str">
        <v>0 - BM Costs</v>
      </c>
      <c r="L209" s="16" t="str">
        <v>0 - BM Port</v>
      </c>
      <c r="N209" s="16" t="str">
        <v>0 - Port Assets</v>
      </c>
      <c r="BP209" s="16" t="str">
        <v>0- Port Costs</v>
      </c>
      <c r="BT209" s="16" t="str">
        <v>0- Port Value</v>
      </c>
      <c r="BV209" s="16" t="str">
        <v>0</v>
      </c>
    </row>
    <row r="210" spans="8:74" hidden="1" outlineLevel="1" x14ac:dyDescent="0.3">
      <c r="H210" s="16" t="str">
        <v>0 - BM Costs</v>
      </c>
      <c r="L210" s="16" t="str">
        <v>0 - BM Port</v>
      </c>
      <c r="N210" s="16" t="str">
        <v>0 - Port Assets</v>
      </c>
      <c r="BP210" s="16" t="str">
        <v>0- Port Costs</v>
      </c>
      <c r="BT210" s="16" t="str">
        <v>0- Port Value</v>
      </c>
      <c r="BV210" s="16" t="str">
        <v>0</v>
      </c>
    </row>
    <row r="211" spans="8:74" hidden="1" outlineLevel="1" x14ac:dyDescent="0.3">
      <c r="H211" s="16" t="str">
        <v>0 - BM Costs</v>
      </c>
      <c r="L211" s="16" t="str">
        <v>0 - BM Port</v>
      </c>
      <c r="N211" s="16" t="str">
        <v>0 - Port Assets</v>
      </c>
      <c r="BP211" s="16" t="str">
        <v>0- Port Costs</v>
      </c>
      <c r="BT211" s="16" t="str">
        <v>0- Port Value</v>
      </c>
      <c r="BV211" s="16" t="str">
        <v>0</v>
      </c>
    </row>
    <row r="212" spans="8:74" hidden="1" outlineLevel="1" x14ac:dyDescent="0.3">
      <c r="H212" s="16" t="str">
        <v>0 - BM Costs</v>
      </c>
      <c r="L212" s="16" t="str">
        <v>0 - BM Port</v>
      </c>
      <c r="N212" s="16" t="str">
        <v>0 - Port Assets</v>
      </c>
      <c r="BP212" s="16" t="str">
        <v>0- Port Costs</v>
      </c>
      <c r="BT212" s="16" t="str">
        <v>0- Port Value</v>
      </c>
      <c r="BV212" s="16" t="str">
        <v>0</v>
      </c>
    </row>
    <row r="213" spans="8:74" hidden="1" outlineLevel="1" x14ac:dyDescent="0.3">
      <c r="H213" s="16" t="str">
        <v>0 - BM Costs</v>
      </c>
      <c r="L213" s="16" t="str">
        <v>0 - BM Port</v>
      </c>
      <c r="N213" s="16" t="str">
        <v>0 - Port Assets</v>
      </c>
      <c r="BP213" s="16" t="str">
        <v>0- Port Costs</v>
      </c>
      <c r="BT213" s="16" t="str">
        <v>0- Port Value</v>
      </c>
      <c r="BV213" s="16" t="str">
        <v>0</v>
      </c>
    </row>
    <row r="214" spans="8:74" hidden="1" outlineLevel="1" x14ac:dyDescent="0.3">
      <c r="H214" s="16" t="str">
        <v>0 - BM Costs</v>
      </c>
      <c r="L214" s="16" t="str">
        <v>0 - BM Port</v>
      </c>
      <c r="N214" s="16" t="str">
        <v>0 - Port Assets</v>
      </c>
      <c r="BP214" s="16" t="str">
        <v>0- Port Costs</v>
      </c>
      <c r="BT214" s="16" t="str">
        <v>0- Port Value</v>
      </c>
      <c r="BV214" s="16" t="str">
        <v>0</v>
      </c>
    </row>
    <row r="215" spans="8:74" hidden="1" outlineLevel="1" x14ac:dyDescent="0.3">
      <c r="H215" s="16" t="str">
        <v>0 - BM Costs</v>
      </c>
      <c r="L215" s="16" t="str">
        <v>0 - BM Port</v>
      </c>
      <c r="N215" s="16" t="str">
        <v>0 - Port Assets</v>
      </c>
      <c r="BP215" s="16" t="str">
        <v>0- Port Costs</v>
      </c>
      <c r="BT215" s="16" t="str">
        <v>0- Port Value</v>
      </c>
      <c r="BV215" s="16" t="str">
        <v>0</v>
      </c>
    </row>
    <row r="216" spans="8:74" hidden="1" outlineLevel="1" x14ac:dyDescent="0.3">
      <c r="H216" s="16" t="str">
        <v>0 - BM Costs</v>
      </c>
      <c r="L216" s="16" t="str">
        <v>0 - BM Port</v>
      </c>
      <c r="N216" s="16" t="str">
        <v>0 - Port Assets</v>
      </c>
      <c r="BP216" s="16" t="str">
        <v>0- Port Costs</v>
      </c>
      <c r="BT216" s="16" t="str">
        <v>0- Port Value</v>
      </c>
      <c r="BV216" s="16" t="str">
        <v>0</v>
      </c>
    </row>
    <row r="217" spans="8:74" hidden="1" outlineLevel="1" x14ac:dyDescent="0.3">
      <c r="H217" s="16" t="str">
        <v>0 - BM Costs</v>
      </c>
      <c r="L217" s="16" t="str">
        <v>0 - BM Port</v>
      </c>
      <c r="N217" s="16" t="str">
        <v>0 - Port Assets</v>
      </c>
      <c r="BP217" s="16" t="str">
        <v>0- Port Costs</v>
      </c>
      <c r="BT217" s="16" t="str">
        <v>0- Port Value</v>
      </c>
      <c r="BV217" s="16" t="str">
        <v>0</v>
      </c>
    </row>
    <row r="218" spans="8:74" hidden="1" outlineLevel="1" x14ac:dyDescent="0.3">
      <c r="H218" s="16" t="str">
        <v>0 - BM Costs</v>
      </c>
      <c r="L218" s="16" t="str">
        <v>0 - BM Port</v>
      </c>
      <c r="N218" s="16" t="str">
        <v>0 - Port Assets</v>
      </c>
      <c r="BP218" s="16" t="str">
        <v>0- Port Costs</v>
      </c>
      <c r="BT218" s="16" t="str">
        <v>0- Port Value</v>
      </c>
      <c r="BV218" s="16" t="str">
        <v>0</v>
      </c>
    </row>
    <row r="219" spans="8:74" hidden="1" outlineLevel="1" x14ac:dyDescent="0.3">
      <c r="H219" s="16" t="str">
        <v>0 - BM Costs</v>
      </c>
      <c r="L219" s="16" t="str">
        <v>0 - BM Port</v>
      </c>
      <c r="N219" s="16" t="str">
        <v>0 - Port Assets</v>
      </c>
      <c r="BP219" s="16" t="str">
        <v>0- Port Costs</v>
      </c>
      <c r="BT219" s="16" t="str">
        <v>0- Port Value</v>
      </c>
      <c r="BV219" s="16" t="str">
        <v>0</v>
      </c>
    </row>
    <row r="220" spans="8:74" hidden="1" outlineLevel="1" x14ac:dyDescent="0.3">
      <c r="H220" s="16" t="str">
        <v>0 - BM Costs</v>
      </c>
      <c r="L220" s="16" t="str">
        <v>0 - BM Port</v>
      </c>
      <c r="N220" s="16" t="str">
        <v>0 - Port Assets</v>
      </c>
      <c r="BP220" s="16" t="str">
        <v>0- Port Costs</v>
      </c>
      <c r="BT220" s="16" t="str">
        <v>0- Port Value</v>
      </c>
      <c r="BV220" s="16" t="str">
        <v>0</v>
      </c>
    </row>
    <row r="221" spans="8:74" hidden="1" outlineLevel="1" x14ac:dyDescent="0.3">
      <c r="H221" s="16" t="str">
        <v>0 - BM Costs</v>
      </c>
      <c r="L221" s="16" t="str">
        <v>0 - BM Port</v>
      </c>
      <c r="N221" s="16" t="str">
        <v>0 - Port Assets</v>
      </c>
      <c r="BP221" s="16" t="str">
        <v>0- Port Costs</v>
      </c>
      <c r="BT221" s="16" t="str">
        <v>0- Port Value</v>
      </c>
      <c r="BV221" s="16" t="str">
        <v>0</v>
      </c>
    </row>
    <row r="222" spans="8:74" hidden="1" outlineLevel="1" x14ac:dyDescent="0.3">
      <c r="H222" s="16" t="str">
        <v>0 - BM Costs</v>
      </c>
      <c r="L222" s="16" t="str">
        <v>0 - BM Port</v>
      </c>
      <c r="N222" s="16" t="str">
        <v>0 - Port Assets</v>
      </c>
      <c r="BP222" s="16" t="str">
        <v>0- Port Costs</v>
      </c>
      <c r="BT222" s="16" t="str">
        <v>0- Port Value</v>
      </c>
      <c r="BV222" s="16" t="str">
        <v>0</v>
      </c>
    </row>
    <row r="223" spans="8:74" hidden="1" outlineLevel="1" x14ac:dyDescent="0.3">
      <c r="H223" s="16" t="str">
        <v>0 - BM Costs</v>
      </c>
      <c r="L223" s="16" t="str">
        <v>0 - BM Port</v>
      </c>
      <c r="N223" s="16" t="str">
        <v>0 - Port Assets</v>
      </c>
      <c r="BP223" s="16" t="str">
        <v>0- Port Costs</v>
      </c>
      <c r="BT223" s="16" t="str">
        <v>0- Port Value</v>
      </c>
      <c r="BV223" s="16" t="str">
        <v>0</v>
      </c>
    </row>
    <row r="224" spans="8:74" hidden="1" outlineLevel="1" x14ac:dyDescent="0.3">
      <c r="H224" s="16" t="str">
        <v>0 - BM Costs</v>
      </c>
      <c r="L224" s="16" t="str">
        <v>0 - BM Port</v>
      </c>
      <c r="N224" s="16" t="str">
        <v>0 - Port Assets</v>
      </c>
      <c r="BP224" s="16" t="str">
        <v>0- Port Costs</v>
      </c>
      <c r="BT224" s="16" t="str">
        <v>0- Port Value</v>
      </c>
      <c r="BV224" s="16" t="str">
        <v>0</v>
      </c>
    </row>
    <row r="225" spans="8:74" hidden="1" outlineLevel="1" x14ac:dyDescent="0.3">
      <c r="H225" s="16" t="str">
        <v>0 - BM Costs</v>
      </c>
      <c r="L225" s="16" t="str">
        <v>0 - BM Port</v>
      </c>
      <c r="N225" s="16" t="str">
        <v>0 - Port Assets</v>
      </c>
      <c r="BP225" s="16" t="str">
        <v>0- Port Costs</v>
      </c>
      <c r="BT225" s="16" t="str">
        <v>0- Port Value</v>
      </c>
      <c r="BV225" s="16" t="str">
        <v>0</v>
      </c>
    </row>
    <row r="226" spans="8:74" hidden="1" outlineLevel="1" x14ac:dyDescent="0.3">
      <c r="H226" s="16" t="str">
        <v>0 - BM Costs</v>
      </c>
      <c r="L226" s="16" t="str">
        <v>0 - BM Port</v>
      </c>
      <c r="N226" s="16" t="str">
        <v>0 - Port Assets</v>
      </c>
      <c r="BP226" s="16" t="str">
        <v>0- Port Costs</v>
      </c>
      <c r="BT226" s="16" t="str">
        <v>0- Port Value</v>
      </c>
      <c r="BV226" s="16" t="str">
        <v>0</v>
      </c>
    </row>
    <row r="227" spans="8:74" hidden="1" outlineLevel="1" x14ac:dyDescent="0.3">
      <c r="H227" s="16" t="str">
        <v>0 - BM Costs</v>
      </c>
      <c r="L227" s="16" t="str">
        <v>0 - BM Port</v>
      </c>
      <c r="N227" s="16" t="str">
        <v>0 - Port Assets</v>
      </c>
      <c r="BP227" s="16" t="str">
        <v>0- Port Costs</v>
      </c>
      <c r="BT227" s="16" t="str">
        <v>0- Port Value</v>
      </c>
      <c r="BV227" s="16" t="str">
        <v>0</v>
      </c>
    </row>
    <row r="228" spans="8:74" hidden="1" outlineLevel="1" x14ac:dyDescent="0.3">
      <c r="H228" s="16" t="str">
        <v>0 - BM Costs</v>
      </c>
      <c r="L228" s="16" t="str">
        <v>0 - BM Port</v>
      </c>
      <c r="N228" s="16" t="str">
        <v>0 - Port Assets</v>
      </c>
      <c r="BP228" s="16" t="str">
        <v>0- Port Costs</v>
      </c>
      <c r="BT228" s="16" t="str">
        <v>0- Port Value</v>
      </c>
      <c r="BV228" s="16" t="str">
        <v>0</v>
      </c>
    </row>
    <row r="229" spans="8:74" hidden="1" outlineLevel="1" x14ac:dyDescent="0.3">
      <c r="H229" s="16" t="str">
        <v>0 - BM Costs</v>
      </c>
      <c r="L229" s="16" t="str">
        <v>0 - BM Port</v>
      </c>
      <c r="N229" s="16" t="str">
        <v>0 - Port Assets</v>
      </c>
      <c r="BP229" s="16" t="str">
        <v>0- Port Costs</v>
      </c>
      <c r="BT229" s="16" t="str">
        <v>0- Port Value</v>
      </c>
      <c r="BV229" s="16" t="str">
        <v>0</v>
      </c>
    </row>
    <row r="230" spans="8:74" hidden="1" outlineLevel="1" x14ac:dyDescent="0.3">
      <c r="H230" s="16" t="str">
        <v>0 - BM Costs</v>
      </c>
      <c r="L230" s="16" t="str">
        <v>0 - BM Port</v>
      </c>
      <c r="N230" s="16" t="str">
        <v>0 - Port Assets</v>
      </c>
      <c r="BP230" s="16" t="str">
        <v>0- Port Costs</v>
      </c>
      <c r="BT230" s="16" t="str">
        <v>0- Port Value</v>
      </c>
      <c r="BV230" s="16" t="str">
        <v>0</v>
      </c>
    </row>
    <row r="231" spans="8:74" hidden="1" outlineLevel="1" x14ac:dyDescent="0.3">
      <c r="H231" s="16" t="str">
        <v>0 - BM Costs</v>
      </c>
      <c r="L231" s="16" t="str">
        <v>0 - BM Port</v>
      </c>
      <c r="N231" s="16" t="str">
        <v>0 - Port Assets</v>
      </c>
      <c r="BP231" s="16" t="str">
        <v>0- Port Costs</v>
      </c>
      <c r="BT231" s="16" t="str">
        <v>0- Port Value</v>
      </c>
      <c r="BV231" s="16" t="str">
        <v>0</v>
      </c>
    </row>
    <row r="232" spans="8:74" hidden="1" outlineLevel="1" x14ac:dyDescent="0.3">
      <c r="H232" s="16" t="str">
        <v>0 - BM Costs</v>
      </c>
      <c r="L232" s="16" t="str">
        <v>0 - BM Port</v>
      </c>
      <c r="N232" s="16" t="str">
        <v>0 - Port Assets</v>
      </c>
      <c r="BP232" s="16" t="str">
        <v>0- Port Costs</v>
      </c>
      <c r="BT232" s="16" t="str">
        <v>0- Port Value</v>
      </c>
      <c r="BV232" s="16" t="str">
        <v>0</v>
      </c>
    </row>
    <row r="233" spans="8:74" hidden="1" outlineLevel="1" x14ac:dyDescent="0.3">
      <c r="H233" s="16" t="str">
        <v>0 - BM Costs</v>
      </c>
      <c r="L233" s="16" t="str">
        <v>0 - BM Port</v>
      </c>
      <c r="N233" s="16" t="str">
        <v>0 - Port Assets</v>
      </c>
      <c r="BP233" s="16" t="str">
        <v>0- Port Costs</v>
      </c>
      <c r="BT233" s="16" t="str">
        <v>0- Port Value</v>
      </c>
      <c r="BV233" s="16" t="str">
        <v>0</v>
      </c>
    </row>
    <row r="234" spans="8:74" hidden="1" outlineLevel="1" x14ac:dyDescent="0.3">
      <c r="H234" s="16" t="str">
        <v>0 - BM Costs</v>
      </c>
      <c r="L234" s="16" t="str">
        <v>0 - BM Port</v>
      </c>
      <c r="N234" s="16" t="str">
        <v>0 - Port Assets</v>
      </c>
      <c r="BP234" s="16" t="str">
        <v>0- Port Costs</v>
      </c>
      <c r="BT234" s="16" t="str">
        <v>0- Port Value</v>
      </c>
      <c r="BV234" s="16" t="str">
        <v>0</v>
      </c>
    </row>
    <row r="235" spans="8:74" hidden="1" outlineLevel="1" x14ac:dyDescent="0.3">
      <c r="H235" s="16" t="str">
        <v>0 - BM Costs</v>
      </c>
      <c r="L235" s="16" t="str">
        <v>0 - BM Port</v>
      </c>
      <c r="N235" s="16" t="str">
        <v>0 - Port Assets</v>
      </c>
      <c r="BP235" s="16" t="str">
        <v>0- Port Costs</v>
      </c>
      <c r="BT235" s="16" t="str">
        <v>0- Port Value</v>
      </c>
      <c r="BV235" s="16" t="str">
        <v>0</v>
      </c>
    </row>
    <row r="236" spans="8:74" hidden="1" outlineLevel="1" x14ac:dyDescent="0.3">
      <c r="H236" s="16" t="str">
        <v>0 - BM Costs</v>
      </c>
      <c r="L236" s="16" t="str">
        <v>0 - BM Port</v>
      </c>
      <c r="N236" s="16" t="str">
        <v>0 - Port Assets</v>
      </c>
      <c r="BP236" s="16" t="str">
        <v>0- Port Costs</v>
      </c>
      <c r="BT236" s="16" t="str">
        <v>0- Port Value</v>
      </c>
      <c r="BV236" s="16" t="str">
        <v>0</v>
      </c>
    </row>
    <row r="237" spans="8:74" hidden="1" outlineLevel="1" x14ac:dyDescent="0.3">
      <c r="H237" s="16" t="str">
        <v>0 - BM Costs</v>
      </c>
      <c r="L237" s="16" t="str">
        <v>0 - BM Port</v>
      </c>
      <c r="N237" s="16" t="str">
        <v>0 - Port Assets</v>
      </c>
      <c r="BP237" s="16" t="str">
        <v>0- Port Costs</v>
      </c>
      <c r="BT237" s="16" t="str">
        <v>0- Port Value</v>
      </c>
      <c r="BV237" s="16" t="str">
        <v>0</v>
      </c>
    </row>
    <row r="238" spans="8:74" hidden="1" outlineLevel="1" x14ac:dyDescent="0.3">
      <c r="H238" s="16" t="str">
        <v>0 - BM Costs</v>
      </c>
      <c r="L238" s="16" t="str">
        <v>0 - BM Port</v>
      </c>
      <c r="N238" s="16" t="str">
        <v>0 - Port Assets</v>
      </c>
      <c r="BP238" s="16" t="str">
        <v>0- Port Costs</v>
      </c>
      <c r="BT238" s="16" t="str">
        <v>0- Port Value</v>
      </c>
      <c r="BV238" s="16" t="str">
        <v>0</v>
      </c>
    </row>
    <row r="239" spans="8:74" hidden="1" outlineLevel="1" x14ac:dyDescent="0.3">
      <c r="H239" s="16" t="str">
        <v>0 - BM Costs</v>
      </c>
      <c r="L239" s="16" t="str">
        <v>0 - BM Port</v>
      </c>
      <c r="N239" s="16" t="str">
        <v>0 - Port Assets</v>
      </c>
      <c r="BP239" s="16" t="str">
        <v>0- Port Costs</v>
      </c>
      <c r="BT239" s="16" t="str">
        <v>0- Port Value</v>
      </c>
      <c r="BV239" s="16" t="str">
        <v>0</v>
      </c>
    </row>
    <row r="240" spans="8:74" hidden="1" outlineLevel="1" x14ac:dyDescent="0.3">
      <c r="H240" s="16" t="str">
        <v>0 - BM Costs</v>
      </c>
      <c r="L240" s="16" t="str">
        <v>0 - BM Port</v>
      </c>
      <c r="N240" s="16" t="str">
        <v>0 - Port Assets</v>
      </c>
      <c r="BP240" s="16" t="str">
        <v>0- Port Costs</v>
      </c>
      <c r="BT240" s="16" t="str">
        <v>0- Port Value</v>
      </c>
      <c r="BV240" s="16" t="str">
        <v>0</v>
      </c>
    </row>
    <row r="241" spans="8:74" hidden="1" outlineLevel="1" x14ac:dyDescent="0.3">
      <c r="H241" s="16" t="str">
        <v>0 - BM Costs</v>
      </c>
      <c r="L241" s="16" t="str">
        <v>0 - BM Port</v>
      </c>
      <c r="N241" s="16" t="str">
        <v>0 - Port Assets</v>
      </c>
      <c r="BP241" s="16" t="str">
        <v>0- Port Costs</v>
      </c>
      <c r="BT241" s="16" t="str">
        <v>0- Port Value</v>
      </c>
      <c r="BV241" s="16" t="str">
        <v>0</v>
      </c>
    </row>
    <row r="242" spans="8:74" hidden="1" outlineLevel="1" x14ac:dyDescent="0.3">
      <c r="H242" s="16" t="str">
        <v>0 - BM Costs</v>
      </c>
      <c r="L242" s="16" t="str">
        <v>0 - BM Port</v>
      </c>
      <c r="N242" s="16" t="str">
        <v>0 - Port Assets</v>
      </c>
      <c r="BP242" s="16" t="str">
        <v>0- Port Costs</v>
      </c>
      <c r="BT242" s="16" t="str">
        <v>0- Port Value</v>
      </c>
      <c r="BV242" s="16" t="str">
        <v>0</v>
      </c>
    </row>
    <row r="243" spans="8:74" hidden="1" outlineLevel="1" x14ac:dyDescent="0.3">
      <c r="H243" s="16" t="str">
        <v>0 - BM Costs</v>
      </c>
      <c r="L243" s="16" t="str">
        <v>0 - BM Port</v>
      </c>
      <c r="N243" s="16" t="str">
        <v>0 - Port Assets</v>
      </c>
      <c r="BP243" s="16" t="str">
        <v>0- Port Costs</v>
      </c>
      <c r="BT243" s="16" t="str">
        <v>0- Port Value</v>
      </c>
      <c r="BV243" s="16" t="str">
        <v>0</v>
      </c>
    </row>
    <row r="244" spans="8:74" hidden="1" outlineLevel="1" x14ac:dyDescent="0.3">
      <c r="H244" s="16" t="str">
        <v>0 - BM Costs</v>
      </c>
      <c r="L244" s="16" t="str">
        <v>0 - BM Port</v>
      </c>
      <c r="N244" s="16" t="str">
        <v>0 - Port Assets</v>
      </c>
      <c r="BP244" s="16" t="str">
        <v>0- Port Costs</v>
      </c>
      <c r="BT244" s="16" t="str">
        <v>0- Port Value</v>
      </c>
      <c r="BV244" s="16" t="str">
        <v>0</v>
      </c>
    </row>
    <row r="245" spans="8:74" hidden="1" outlineLevel="1" x14ac:dyDescent="0.3">
      <c r="H245" s="16" t="str">
        <v>0 - BM Costs</v>
      </c>
      <c r="L245" s="16" t="str">
        <v>0 - BM Port</v>
      </c>
      <c r="N245" s="16" t="str">
        <v>0 - Port Assets</v>
      </c>
      <c r="BP245" s="16" t="str">
        <v>0- Port Costs</v>
      </c>
      <c r="BT245" s="16" t="str">
        <v>0- Port Value</v>
      </c>
      <c r="BV245" s="16" t="str">
        <v>0</v>
      </c>
    </row>
    <row r="246" spans="8:74" hidden="1" outlineLevel="1" x14ac:dyDescent="0.3">
      <c r="H246" s="16" t="str">
        <v>0 - BM Costs</v>
      </c>
      <c r="L246" s="16" t="str">
        <v>0 - BM Port</v>
      </c>
      <c r="N246" s="16" t="str">
        <v>0 - Port Assets</v>
      </c>
      <c r="BP246" s="16" t="str">
        <v>0- Port Costs</v>
      </c>
      <c r="BT246" s="16" t="str">
        <v>0- Port Value</v>
      </c>
      <c r="BV246" s="16" t="str">
        <v>0</v>
      </c>
    </row>
    <row r="247" spans="8:74" hidden="1" outlineLevel="1" x14ac:dyDescent="0.3">
      <c r="H247" s="16" t="str">
        <v>0 - BM Costs</v>
      </c>
      <c r="L247" s="16" t="str">
        <v>0 - BM Port</v>
      </c>
      <c r="N247" s="16" t="str">
        <v>0 - Port Assets</v>
      </c>
      <c r="BP247" s="16" t="str">
        <v>0- Port Costs</v>
      </c>
      <c r="BT247" s="16" t="str">
        <v>0- Port Value</v>
      </c>
      <c r="BV247" s="16" t="str">
        <v>0</v>
      </c>
    </row>
    <row r="248" spans="8:74" hidden="1" outlineLevel="1" x14ac:dyDescent="0.3">
      <c r="H248" s="16" t="str">
        <v>0 - BM Costs</v>
      </c>
      <c r="L248" s="16" t="str">
        <v>0 - BM Port</v>
      </c>
      <c r="N248" s="16" t="str">
        <v>0 - Port Assets</v>
      </c>
      <c r="BP248" s="16" t="str">
        <v>0- Port Costs</v>
      </c>
      <c r="BT248" s="16" t="str">
        <v>0- Port Value</v>
      </c>
      <c r="BV248" s="16" t="str">
        <v>0</v>
      </c>
    </row>
    <row r="249" spans="8:74" hidden="1" outlineLevel="1" x14ac:dyDescent="0.3">
      <c r="H249" s="16" t="str">
        <v>0 - BM Costs</v>
      </c>
      <c r="L249" s="16" t="str">
        <v>0 - BM Port</v>
      </c>
      <c r="N249" s="16" t="str">
        <v>0 - Port Assets</v>
      </c>
      <c r="BP249" s="16" t="str">
        <v>0- Port Costs</v>
      </c>
      <c r="BT249" s="16" t="str">
        <v>0- Port Value</v>
      </c>
      <c r="BV249" s="16" t="str">
        <v>0</v>
      </c>
    </row>
    <row r="250" spans="8:74" hidden="1" outlineLevel="1" x14ac:dyDescent="0.3">
      <c r="H250" s="16" t="str">
        <v>0 - BM Costs</v>
      </c>
      <c r="L250" s="16" t="str">
        <v>0 - BM Port</v>
      </c>
      <c r="N250" s="16" t="str">
        <v>0 - Port Assets</v>
      </c>
      <c r="BP250" s="16" t="str">
        <v>0- Port Costs</v>
      </c>
      <c r="BT250" s="16" t="str">
        <v>0- Port Value</v>
      </c>
      <c r="BV250" s="16" t="str">
        <v>0</v>
      </c>
    </row>
    <row r="251" spans="8:74" hidden="1" outlineLevel="1" x14ac:dyDescent="0.3">
      <c r="H251" s="16" t="str">
        <v>0 - BM Costs</v>
      </c>
      <c r="L251" s="16" t="str">
        <v>0 - BM Port</v>
      </c>
      <c r="N251" s="16" t="str">
        <v>0 - Port Assets</v>
      </c>
      <c r="BP251" s="16" t="str">
        <v>0- Port Costs</v>
      </c>
      <c r="BT251" s="16" t="str">
        <v>0- Port Value</v>
      </c>
      <c r="BV251" s="16" t="str">
        <v>0</v>
      </c>
    </row>
    <row r="252" spans="8:74" hidden="1" outlineLevel="1" x14ac:dyDescent="0.3">
      <c r="H252" s="16" t="str">
        <v>0 - BM Costs</v>
      </c>
      <c r="L252" s="16" t="str">
        <v>0 - BM Port</v>
      </c>
      <c r="N252" s="16" t="str">
        <v>0 - Port Assets</v>
      </c>
      <c r="BP252" s="16" t="str">
        <v>0- Port Costs</v>
      </c>
      <c r="BT252" s="16" t="str">
        <v>0- Port Value</v>
      </c>
      <c r="BV252" s="16" t="str">
        <v>0</v>
      </c>
    </row>
    <row r="253" spans="8:74" hidden="1" outlineLevel="1" x14ac:dyDescent="0.3">
      <c r="H253" s="16" t="str">
        <v>0 - BM Costs</v>
      </c>
      <c r="L253" s="16" t="str">
        <v>0 - BM Port</v>
      </c>
      <c r="N253" s="16" t="str">
        <v>0 - Port Assets</v>
      </c>
      <c r="BP253" s="16" t="str">
        <v>0- Port Costs</v>
      </c>
      <c r="BT253" s="16" t="str">
        <v>0- Port Value</v>
      </c>
      <c r="BV253" s="16" t="str">
        <v>0</v>
      </c>
    </row>
    <row r="254" spans="8:74" hidden="1" outlineLevel="1" x14ac:dyDescent="0.3">
      <c r="H254" s="16" t="str">
        <v>0 - BM Costs</v>
      </c>
      <c r="L254" s="16" t="str">
        <v>0 - BM Port</v>
      </c>
      <c r="N254" s="16" t="str">
        <v>0 - Port Assets</v>
      </c>
      <c r="BP254" s="16" t="str">
        <v>0- Port Costs</v>
      </c>
      <c r="BT254" s="16" t="str">
        <v>0- Port Value</v>
      </c>
      <c r="BV254" s="16" t="str">
        <v>0</v>
      </c>
    </row>
    <row r="255" spans="8:74" hidden="1" outlineLevel="1" x14ac:dyDescent="0.3">
      <c r="H255" s="16" t="str">
        <v>0 - BM Costs</v>
      </c>
      <c r="L255" s="16" t="str">
        <v>0 - BM Port</v>
      </c>
      <c r="N255" s="16" t="str">
        <v>0 - Port Assets</v>
      </c>
      <c r="BP255" s="16" t="str">
        <v>0- Port Costs</v>
      </c>
      <c r="BT255" s="16" t="str">
        <v>0- Port Value</v>
      </c>
      <c r="BV255" s="16" t="str">
        <v>0</v>
      </c>
    </row>
    <row r="256" spans="8:74" hidden="1" outlineLevel="1" x14ac:dyDescent="0.3">
      <c r="H256" s="16" t="str">
        <v>0 - BM Costs</v>
      </c>
      <c r="L256" s="16" t="str">
        <v>0 - BM Port</v>
      </c>
      <c r="N256" s="16" t="str">
        <v>0 - Port Assets</v>
      </c>
      <c r="BP256" s="16" t="str">
        <v>0- Port Costs</v>
      </c>
      <c r="BT256" s="16" t="str">
        <v>0- Port Value</v>
      </c>
      <c r="BV256" s="16" t="str">
        <v>0</v>
      </c>
    </row>
    <row r="257" spans="8:74" hidden="1" outlineLevel="1" x14ac:dyDescent="0.3">
      <c r="H257" s="16" t="str">
        <v>0 - BM Costs</v>
      </c>
      <c r="L257" s="16" t="str">
        <v>0 - BM Port</v>
      </c>
      <c r="N257" s="16" t="str">
        <v>0 - Port Assets</v>
      </c>
      <c r="BP257" s="16" t="str">
        <v>0- Port Costs</v>
      </c>
      <c r="BT257" s="16" t="str">
        <v>0- Port Value</v>
      </c>
      <c r="BV257" s="16" t="str">
        <v>0</v>
      </c>
    </row>
    <row r="258" spans="8:74" hidden="1" outlineLevel="1" x14ac:dyDescent="0.3">
      <c r="H258" s="16" t="str">
        <v>0 - BM Costs</v>
      </c>
      <c r="L258" s="16" t="str">
        <v>0 - BM Port</v>
      </c>
      <c r="N258" s="16" t="str">
        <v>0 - Port Assets</v>
      </c>
      <c r="BP258" s="16" t="str">
        <v>0- Port Costs</v>
      </c>
      <c r="BT258" s="16" t="str">
        <v>0- Port Value</v>
      </c>
      <c r="BV258" s="16" t="str">
        <v>0</v>
      </c>
    </row>
    <row r="259" spans="8:74" hidden="1" outlineLevel="1" x14ac:dyDescent="0.3">
      <c r="H259" s="16" t="str">
        <v>0 - BM Costs</v>
      </c>
      <c r="L259" s="16" t="str">
        <v>0 - BM Port</v>
      </c>
      <c r="N259" s="16" t="str">
        <v>0 - Port Assets</v>
      </c>
      <c r="BP259" s="16" t="str">
        <v>0- Port Costs</v>
      </c>
      <c r="BT259" s="16" t="str">
        <v>0- Port Value</v>
      </c>
      <c r="BV259" s="16" t="str">
        <v>0</v>
      </c>
    </row>
    <row r="260" spans="8:74" hidden="1" outlineLevel="1" x14ac:dyDescent="0.3">
      <c r="H260" s="16" t="str">
        <v>0 - BM Costs</v>
      </c>
      <c r="L260" s="16" t="str">
        <v>0 - BM Port</v>
      </c>
      <c r="N260" s="16" t="str">
        <v>0 - Port Assets</v>
      </c>
      <c r="BP260" s="16" t="str">
        <v>0- Port Costs</v>
      </c>
      <c r="BT260" s="16" t="str">
        <v>0- Port Value</v>
      </c>
      <c r="BV260" s="16" t="str">
        <v>0</v>
      </c>
    </row>
    <row r="261" spans="8:74" hidden="1" outlineLevel="1" x14ac:dyDescent="0.3">
      <c r="H261" s="16" t="str">
        <v>0 - BM Costs</v>
      </c>
      <c r="L261" s="16" t="str">
        <v>0 - BM Port</v>
      </c>
      <c r="N261" s="16" t="str">
        <v>0 - Port Assets</v>
      </c>
      <c r="BP261" s="16" t="str">
        <v>0- Port Costs</v>
      </c>
      <c r="BT261" s="16" t="str">
        <v>0- Port Value</v>
      </c>
      <c r="BV261" s="16" t="str">
        <v>0</v>
      </c>
    </row>
    <row r="262" spans="8:74" hidden="1" outlineLevel="1" x14ac:dyDescent="0.3">
      <c r="H262" s="16" t="str">
        <v>0 - BM Costs</v>
      </c>
      <c r="L262" s="16" t="str">
        <v>0 - BM Port</v>
      </c>
      <c r="N262" s="16" t="str">
        <v>0 - Port Assets</v>
      </c>
      <c r="BP262" s="16" t="str">
        <v>0- Port Costs</v>
      </c>
      <c r="BT262" s="16" t="str">
        <v>0- Port Value</v>
      </c>
      <c r="BV262" s="16" t="str">
        <v>0</v>
      </c>
    </row>
    <row r="263" spans="8:74" hidden="1" outlineLevel="1" x14ac:dyDescent="0.3">
      <c r="H263" s="16" t="str">
        <v>0 - BM Costs</v>
      </c>
      <c r="L263" s="16" t="str">
        <v>0 - BM Port</v>
      </c>
      <c r="N263" s="16" t="str">
        <v>0 - Port Assets</v>
      </c>
      <c r="BP263" s="16" t="str">
        <v>0- Port Costs</v>
      </c>
      <c r="BT263" s="16" t="str">
        <v>0- Port Value</v>
      </c>
      <c r="BV263" s="16" t="str">
        <v>0</v>
      </c>
    </row>
    <row r="264" spans="8:74" hidden="1" outlineLevel="1" x14ac:dyDescent="0.3">
      <c r="H264" s="16" t="str">
        <v>0 - BM Costs</v>
      </c>
      <c r="L264" s="16" t="str">
        <v>0 - BM Port</v>
      </c>
      <c r="N264" s="16" t="str">
        <v>0 - Port Assets</v>
      </c>
      <c r="BP264" s="16" t="str">
        <v>0- Port Costs</v>
      </c>
      <c r="BT264" s="16" t="str">
        <v>0- Port Value</v>
      </c>
      <c r="BV264" s="16" t="str">
        <v>0</v>
      </c>
    </row>
    <row r="265" spans="8:74" hidden="1" outlineLevel="1" x14ac:dyDescent="0.3">
      <c r="H265" s="16" t="str">
        <v>0 - BM Costs</v>
      </c>
      <c r="L265" s="16" t="str">
        <v>0 - BM Port</v>
      </c>
      <c r="N265" s="16" t="str">
        <v>0 - Port Assets</v>
      </c>
      <c r="BP265" s="16" t="str">
        <v>0- Port Costs</v>
      </c>
      <c r="BT265" s="16" t="str">
        <v>0- Port Value</v>
      </c>
      <c r="BV265" s="16" t="str">
        <v>0</v>
      </c>
    </row>
    <row r="266" spans="8:74" hidden="1" outlineLevel="1" x14ac:dyDescent="0.3">
      <c r="H266" s="16" t="str">
        <v>0 - BM Costs</v>
      </c>
      <c r="L266" s="16" t="str">
        <v>0 - BM Port</v>
      </c>
      <c r="N266" s="16" t="str">
        <v>0 - Port Assets</v>
      </c>
      <c r="BP266" s="16" t="str">
        <v>0- Port Costs</v>
      </c>
      <c r="BT266" s="16" t="str">
        <v>0- Port Value</v>
      </c>
      <c r="BV266" s="16" t="str">
        <v>0</v>
      </c>
    </row>
    <row r="267" spans="8:74" hidden="1" outlineLevel="1" x14ac:dyDescent="0.3">
      <c r="H267" s="16" t="str">
        <v>0 - BM Costs</v>
      </c>
      <c r="L267" s="16" t="str">
        <v>0 - BM Port</v>
      </c>
      <c r="N267" s="16" t="str">
        <v>0 - Port Assets</v>
      </c>
      <c r="BP267" s="16" t="str">
        <v>0- Port Costs</v>
      </c>
      <c r="BT267" s="16" t="str">
        <v>0- Port Value</v>
      </c>
      <c r="BV267" s="16" t="str">
        <v>0</v>
      </c>
    </row>
    <row r="268" spans="8:74" hidden="1" outlineLevel="1" x14ac:dyDescent="0.3">
      <c r="H268" s="16" t="str">
        <v>0 - BM Costs</v>
      </c>
      <c r="L268" s="16" t="str">
        <v>0 - BM Port</v>
      </c>
      <c r="N268" s="16" t="str">
        <v>0 - Port Assets</v>
      </c>
      <c r="BP268" s="16" t="str">
        <v>0- Port Costs</v>
      </c>
      <c r="BT268" s="16" t="str">
        <v>0- Port Value</v>
      </c>
      <c r="BV268" s="16" t="str">
        <v>0</v>
      </c>
    </row>
    <row r="269" spans="8:74" hidden="1" outlineLevel="1" x14ac:dyDescent="0.3">
      <c r="H269" s="16" t="str">
        <v>0 - BM Costs</v>
      </c>
      <c r="L269" s="16" t="str">
        <v>0 - BM Port</v>
      </c>
      <c r="N269" s="16" t="str">
        <v>0 - Port Assets</v>
      </c>
      <c r="BP269" s="16" t="str">
        <v>0- Port Costs</v>
      </c>
      <c r="BT269" s="16" t="str">
        <v>0- Port Value</v>
      </c>
      <c r="BV269" s="16" t="str">
        <v>0</v>
      </c>
    </row>
    <row r="270" spans="8:74" hidden="1" outlineLevel="1" x14ac:dyDescent="0.3">
      <c r="H270" s="16" t="str">
        <v>0 - BM Costs</v>
      </c>
      <c r="L270" s="16" t="str">
        <v>0 - BM Port</v>
      </c>
      <c r="N270" s="16" t="str">
        <v>0 - Port Assets</v>
      </c>
      <c r="BP270" s="16" t="str">
        <v>0- Port Costs</v>
      </c>
      <c r="BT270" s="16" t="str">
        <v>0- Port Value</v>
      </c>
      <c r="BV270" s="16" t="str">
        <v>0</v>
      </c>
    </row>
    <row r="271" spans="8:74" hidden="1" outlineLevel="1" x14ac:dyDescent="0.3">
      <c r="H271" s="16" t="str">
        <v>0 - BM Costs</v>
      </c>
      <c r="L271" s="16" t="str">
        <v>0 - BM Port</v>
      </c>
      <c r="N271" s="16" t="str">
        <v>0 - Port Assets</v>
      </c>
      <c r="BP271" s="16" t="str">
        <v>0- Port Costs</v>
      </c>
      <c r="BT271" s="16" t="str">
        <v>0- Port Value</v>
      </c>
      <c r="BV271" s="16" t="str">
        <v>0</v>
      </c>
    </row>
    <row r="272" spans="8:74" hidden="1" outlineLevel="1" x14ac:dyDescent="0.3">
      <c r="H272" s="16" t="str">
        <v>0 - BM Costs</v>
      </c>
      <c r="L272" s="16" t="str">
        <v>0 - BM Port</v>
      </c>
      <c r="N272" s="16" t="str">
        <v>0 - Port Assets</v>
      </c>
      <c r="BP272" s="16" t="str">
        <v>0- Port Costs</v>
      </c>
      <c r="BT272" s="16" t="str">
        <v>0- Port Value</v>
      </c>
      <c r="BV272" s="16" t="str">
        <v>0</v>
      </c>
    </row>
    <row r="273" spans="8:74" hidden="1" outlineLevel="1" x14ac:dyDescent="0.3">
      <c r="H273" s="16" t="str">
        <v>0 - BM Costs</v>
      </c>
      <c r="L273" s="16" t="str">
        <v>0 - BM Port</v>
      </c>
      <c r="N273" s="16" t="str">
        <v>0 - Port Assets</v>
      </c>
      <c r="BP273" s="16" t="str">
        <v>0- Port Costs</v>
      </c>
      <c r="BT273" s="16" t="str">
        <v>0- Port Value</v>
      </c>
      <c r="BV273" s="16" t="str">
        <v>0</v>
      </c>
    </row>
    <row r="274" spans="8:74" hidden="1" outlineLevel="1" x14ac:dyDescent="0.3">
      <c r="H274" s="16" t="str">
        <v>0 - BM Costs</v>
      </c>
      <c r="L274" s="16" t="str">
        <v>0 - BM Port</v>
      </c>
      <c r="N274" s="16" t="str">
        <v>0 - Port Assets</v>
      </c>
      <c r="BP274" s="16" t="str">
        <v>0- Port Costs</v>
      </c>
      <c r="BT274" s="16" t="str">
        <v>0- Port Value</v>
      </c>
      <c r="BV274" s="16" t="str">
        <v>0</v>
      </c>
    </row>
    <row r="275" spans="8:74" hidden="1" outlineLevel="1" x14ac:dyDescent="0.3">
      <c r="H275" s="16" t="str">
        <v>0 - BM Costs</v>
      </c>
      <c r="L275" s="16" t="str">
        <v>0 - BM Port</v>
      </c>
      <c r="N275" s="16" t="str">
        <v>0 - Port Assets</v>
      </c>
      <c r="BP275" s="16" t="str">
        <v>0- Port Costs</v>
      </c>
      <c r="BT275" s="16" t="str">
        <v>0- Port Value</v>
      </c>
      <c r="BV275" s="16" t="str">
        <v>0</v>
      </c>
    </row>
    <row r="276" spans="8:74" hidden="1" outlineLevel="1" x14ac:dyDescent="0.3">
      <c r="H276" s="16" t="str">
        <v>0 - BM Costs</v>
      </c>
      <c r="L276" s="16" t="str">
        <v>0 - BM Port</v>
      </c>
      <c r="N276" s="16" t="str">
        <v>0 - Port Assets</v>
      </c>
      <c r="BP276" s="16" t="str">
        <v>0- Port Costs</v>
      </c>
      <c r="BT276" s="16" t="str">
        <v>0- Port Value</v>
      </c>
      <c r="BV276" s="16" t="str">
        <v>0</v>
      </c>
    </row>
    <row r="277" spans="8:74" hidden="1" outlineLevel="1" x14ac:dyDescent="0.3">
      <c r="H277" s="16" t="str">
        <v>0 - BM Costs</v>
      </c>
      <c r="L277" s="16" t="str">
        <v>0 - BM Port</v>
      </c>
      <c r="N277" s="16" t="str">
        <v>0 - Port Assets</v>
      </c>
      <c r="BP277" s="16" t="str">
        <v>0- Port Costs</v>
      </c>
      <c r="BT277" s="16" t="str">
        <v>0- Port Value</v>
      </c>
      <c r="BV277" s="16" t="str">
        <v>0</v>
      </c>
    </row>
    <row r="278" spans="8:74" hidden="1" outlineLevel="1" x14ac:dyDescent="0.3">
      <c r="H278" s="16" t="str">
        <v>0 - BM Costs</v>
      </c>
      <c r="L278" s="16" t="str">
        <v>0 - BM Port</v>
      </c>
      <c r="N278" s="16" t="str">
        <v>0 - Port Assets</v>
      </c>
      <c r="BP278" s="16" t="str">
        <v>0- Port Costs</v>
      </c>
      <c r="BT278" s="16" t="str">
        <v>0- Port Value</v>
      </c>
      <c r="BV278" s="16" t="str">
        <v>0</v>
      </c>
    </row>
    <row r="279" spans="8:74" hidden="1" outlineLevel="1" x14ac:dyDescent="0.3">
      <c r="H279" s="16" t="str">
        <v>0 - BM Costs</v>
      </c>
      <c r="L279" s="16" t="str">
        <v>0 - BM Port</v>
      </c>
      <c r="N279" s="16" t="str">
        <v>0 - Port Assets</v>
      </c>
      <c r="BP279" s="16" t="str">
        <v>0- Port Costs</v>
      </c>
      <c r="BT279" s="16" t="str">
        <v>0- Port Value</v>
      </c>
      <c r="BV279" s="16" t="str">
        <v>0</v>
      </c>
    </row>
    <row r="280" spans="8:74" hidden="1" outlineLevel="1" x14ac:dyDescent="0.3">
      <c r="H280" s="16" t="str">
        <v>0 - BM Costs</v>
      </c>
      <c r="L280" s="16" t="str">
        <v>0 - BM Port</v>
      </c>
      <c r="N280" s="16" t="str">
        <v>0 - Port Assets</v>
      </c>
      <c r="BP280" s="16" t="str">
        <v>0- Port Costs</v>
      </c>
      <c r="BT280" s="16" t="str">
        <v>0- Port Value</v>
      </c>
      <c r="BV280" s="16" t="str">
        <v>0</v>
      </c>
    </row>
    <row r="281" spans="8:74" hidden="1" outlineLevel="1" x14ac:dyDescent="0.3">
      <c r="H281" s="16" t="str">
        <v>0 - BM Costs</v>
      </c>
      <c r="L281" s="16" t="str">
        <v>0 - BM Port</v>
      </c>
      <c r="N281" s="16" t="str">
        <v>0 - Port Assets</v>
      </c>
      <c r="BP281" s="16" t="str">
        <v>0- Port Costs</v>
      </c>
      <c r="BT281" s="16" t="str">
        <v>0- Port Value</v>
      </c>
      <c r="BV281" s="16" t="str">
        <v>0</v>
      </c>
    </row>
    <row r="282" spans="8:74" hidden="1" outlineLevel="1" x14ac:dyDescent="0.3">
      <c r="H282" s="16" t="str">
        <v>0 - BM Costs</v>
      </c>
      <c r="L282" s="16" t="str">
        <v>0 - BM Port</v>
      </c>
      <c r="N282" s="16" t="str">
        <v>0 - Port Assets</v>
      </c>
      <c r="BP282" s="16" t="str">
        <v>0- Port Costs</v>
      </c>
      <c r="BT282" s="16" t="str">
        <v>0- Port Value</v>
      </c>
      <c r="BV282" s="16" t="str">
        <v>0</v>
      </c>
    </row>
    <row r="283" spans="8:74" hidden="1" outlineLevel="1" x14ac:dyDescent="0.3">
      <c r="H283" s="16" t="str">
        <v>0 - BM Costs</v>
      </c>
      <c r="L283" s="16" t="str">
        <v>0 - BM Port</v>
      </c>
      <c r="N283" s="16" t="str">
        <v>0 - Port Assets</v>
      </c>
      <c r="BP283" s="16" t="str">
        <v>0- Port Costs</v>
      </c>
      <c r="BT283" s="16" t="str">
        <v>0- Port Value</v>
      </c>
      <c r="BV283" s="16" t="str">
        <v>0</v>
      </c>
    </row>
    <row r="284" spans="8:74" hidden="1" outlineLevel="1" x14ac:dyDescent="0.3">
      <c r="H284" s="16" t="str">
        <v>0 - BM Costs</v>
      </c>
      <c r="L284" s="16" t="str">
        <v>0 - BM Port</v>
      </c>
      <c r="N284" s="16" t="str">
        <v>0 - Port Assets</v>
      </c>
      <c r="BP284" s="16" t="str">
        <v>0- Port Costs</v>
      </c>
      <c r="BT284" s="16" t="str">
        <v>0- Port Value</v>
      </c>
      <c r="BV284" s="16" t="str">
        <v>0</v>
      </c>
    </row>
    <row r="285" spans="8:74" hidden="1" outlineLevel="1" x14ac:dyDescent="0.3">
      <c r="H285" s="16" t="str">
        <v>0 - BM Costs</v>
      </c>
      <c r="L285" s="16" t="str">
        <v>0 - BM Port</v>
      </c>
      <c r="N285" s="16" t="str">
        <v>0 - Port Assets</v>
      </c>
      <c r="BP285" s="16" t="str">
        <v>0- Port Costs</v>
      </c>
      <c r="BT285" s="16" t="str">
        <v>0- Port Value</v>
      </c>
      <c r="BV285" s="16" t="str">
        <v>0</v>
      </c>
    </row>
    <row r="286" spans="8:74" hidden="1" outlineLevel="1" x14ac:dyDescent="0.3">
      <c r="H286" s="16" t="str">
        <v>0 - BM Costs</v>
      </c>
      <c r="L286" s="16" t="str">
        <v>0 - BM Port</v>
      </c>
      <c r="N286" s="16" t="str">
        <v>0 - Port Assets</v>
      </c>
      <c r="BP286" s="16" t="str">
        <v>0- Port Costs</v>
      </c>
      <c r="BT286" s="16" t="str">
        <v>0- Port Value</v>
      </c>
      <c r="BV286" s="16" t="str">
        <v>0</v>
      </c>
    </row>
    <row r="287" spans="8:74" hidden="1" outlineLevel="1" x14ac:dyDescent="0.3">
      <c r="H287" s="16" t="str">
        <v>0 - BM Costs</v>
      </c>
      <c r="L287" s="16" t="str">
        <v>0 - BM Port</v>
      </c>
      <c r="N287" s="16" t="str">
        <v>0 - Port Assets</v>
      </c>
      <c r="BP287" s="16" t="str">
        <v>0- Port Costs</v>
      </c>
      <c r="BT287" s="16" t="str">
        <v>0- Port Value</v>
      </c>
      <c r="BV287" s="16" t="str">
        <v>0</v>
      </c>
    </row>
    <row r="288" spans="8:74" hidden="1" outlineLevel="1" x14ac:dyDescent="0.3">
      <c r="H288" s="16" t="str">
        <v>0 - BM Costs</v>
      </c>
      <c r="L288" s="16" t="str">
        <v>0 - BM Port</v>
      </c>
      <c r="N288" s="16" t="str">
        <v>0 - Port Assets</v>
      </c>
      <c r="BP288" s="16" t="str">
        <v>0- Port Costs</v>
      </c>
      <c r="BT288" s="16" t="str">
        <v>0- Port Value</v>
      </c>
      <c r="BV288" s="16" t="str">
        <v>0</v>
      </c>
    </row>
    <row r="289" spans="8:74" hidden="1" outlineLevel="1" x14ac:dyDescent="0.3">
      <c r="H289" s="16" t="str">
        <v>0 - BM Costs</v>
      </c>
      <c r="L289" s="16" t="str">
        <v>0 - BM Port</v>
      </c>
      <c r="N289" s="16" t="str">
        <v>0 - Port Assets</v>
      </c>
      <c r="BP289" s="16" t="str">
        <v>0- Port Costs</v>
      </c>
      <c r="BT289" s="16" t="str">
        <v>0- Port Value</v>
      </c>
      <c r="BV289" s="16" t="str">
        <v>0</v>
      </c>
    </row>
    <row r="290" spans="8:74" hidden="1" outlineLevel="1" x14ac:dyDescent="0.3">
      <c r="H290" s="16" t="str">
        <v>0 - BM Costs</v>
      </c>
      <c r="L290" s="16" t="str">
        <v>0 - BM Port</v>
      </c>
      <c r="N290" s="16" t="str">
        <v>0 - Port Assets</v>
      </c>
      <c r="BP290" s="16" t="str">
        <v>0- Port Costs</v>
      </c>
      <c r="BT290" s="16" t="str">
        <v>0- Port Value</v>
      </c>
      <c r="BV290" s="16" t="str">
        <v>0</v>
      </c>
    </row>
    <row r="291" spans="8:74" hidden="1" outlineLevel="1" x14ac:dyDescent="0.3">
      <c r="H291" s="16" t="str">
        <v>0 - BM Costs</v>
      </c>
      <c r="L291" s="16" t="str">
        <v>0 - BM Port</v>
      </c>
      <c r="N291" s="16" t="str">
        <v>0 - Port Assets</v>
      </c>
      <c r="BP291" s="16" t="str">
        <v>0- Port Costs</v>
      </c>
      <c r="BT291" s="16" t="str">
        <v>0- Port Value</v>
      </c>
      <c r="BV291" s="16" t="str">
        <v>0</v>
      </c>
    </row>
    <row r="292" spans="8:74" hidden="1" outlineLevel="1" x14ac:dyDescent="0.3">
      <c r="H292" s="16" t="str">
        <v>0 - BM Costs</v>
      </c>
      <c r="L292" s="16" t="str">
        <v>0 - BM Port</v>
      </c>
      <c r="N292" s="16" t="str">
        <v>0 - Port Assets</v>
      </c>
      <c r="BP292" s="16" t="str">
        <v>0- Port Costs</v>
      </c>
      <c r="BT292" s="16" t="str">
        <v>0- Port Value</v>
      </c>
      <c r="BV292" s="16" t="str">
        <v>0</v>
      </c>
    </row>
    <row r="293" spans="8:74" hidden="1" outlineLevel="1" x14ac:dyDescent="0.3">
      <c r="H293" s="16" t="str">
        <v>0 - BM Costs</v>
      </c>
      <c r="L293" s="16" t="str">
        <v>0 - BM Port</v>
      </c>
      <c r="N293" s="16" t="str">
        <v>0 - Port Assets</v>
      </c>
      <c r="BP293" s="16" t="str">
        <v>0- Port Costs</v>
      </c>
      <c r="BT293" s="16" t="str">
        <v>0- Port Value</v>
      </c>
      <c r="BV293" s="16" t="str">
        <v>0</v>
      </c>
    </row>
    <row r="294" spans="8:74" hidden="1" outlineLevel="1" x14ac:dyDescent="0.3">
      <c r="H294" s="16" t="str">
        <v>0 - BM Costs</v>
      </c>
      <c r="L294" s="16" t="str">
        <v>0 - BM Port</v>
      </c>
      <c r="N294" s="16" t="str">
        <v>0 - Port Assets</v>
      </c>
      <c r="BP294" s="16" t="str">
        <v>0- Port Costs</v>
      </c>
      <c r="BT294" s="16" t="str">
        <v>0- Port Value</v>
      </c>
      <c r="BV294" s="16" t="str">
        <v>0</v>
      </c>
    </row>
    <row r="295" spans="8:74" hidden="1" outlineLevel="1" x14ac:dyDescent="0.3">
      <c r="H295" s="16" t="str">
        <v>0 - BM Costs</v>
      </c>
      <c r="L295" s="16" t="str">
        <v>0 - BM Port</v>
      </c>
      <c r="N295" s="16" t="str">
        <v>0 - Port Assets</v>
      </c>
      <c r="BP295" s="16" t="str">
        <v>0- Port Costs</v>
      </c>
      <c r="BT295" s="16" t="str">
        <v>0- Port Value</v>
      </c>
      <c r="BV295" s="16" t="str">
        <v>0</v>
      </c>
    </row>
    <row r="296" spans="8:74" hidden="1" outlineLevel="1" x14ac:dyDescent="0.3">
      <c r="H296" s="16" t="str">
        <v>0 - BM Costs</v>
      </c>
      <c r="L296" s="16" t="str">
        <v>0 - BM Port</v>
      </c>
      <c r="N296" s="16" t="str">
        <v>0 - Port Assets</v>
      </c>
      <c r="BP296" s="16" t="str">
        <v>0- Port Costs</v>
      </c>
      <c r="BT296" s="16" t="str">
        <v>0- Port Value</v>
      </c>
      <c r="BV296" s="16" t="str">
        <v>0</v>
      </c>
    </row>
    <row r="297" spans="8:74" hidden="1" outlineLevel="1" x14ac:dyDescent="0.3">
      <c r="H297" s="16" t="str">
        <v>0 - BM Costs</v>
      </c>
      <c r="L297" s="16" t="str">
        <v>0 - BM Port</v>
      </c>
      <c r="N297" s="16" t="str">
        <v>0 - Port Assets</v>
      </c>
      <c r="BP297" s="16" t="str">
        <v>0- Port Costs</v>
      </c>
      <c r="BT297" s="16" t="str">
        <v>0- Port Value</v>
      </c>
      <c r="BV297" s="16" t="str">
        <v>0</v>
      </c>
    </row>
    <row r="298" spans="8:74" hidden="1" outlineLevel="1" x14ac:dyDescent="0.3">
      <c r="H298" s="16" t="str">
        <v>0 - BM Costs</v>
      </c>
      <c r="L298" s="16" t="str">
        <v>0 - BM Port</v>
      </c>
      <c r="N298" s="16" t="str">
        <v>0 - Port Assets</v>
      </c>
      <c r="BP298" s="16" t="str">
        <v>0- Port Costs</v>
      </c>
      <c r="BT298" s="16" t="str">
        <v>0- Port Value</v>
      </c>
      <c r="BV298" s="16" t="str">
        <v>0</v>
      </c>
    </row>
    <row r="299" spans="8:74" hidden="1" outlineLevel="1" x14ac:dyDescent="0.3">
      <c r="H299" s="16" t="str">
        <v>0 - BM Costs</v>
      </c>
      <c r="L299" s="16" t="str">
        <v>0 - BM Port</v>
      </c>
      <c r="N299" s="16" t="str">
        <v>0 - Port Assets</v>
      </c>
      <c r="BP299" s="16" t="str">
        <v>0- Port Costs</v>
      </c>
      <c r="BT299" s="16" t="str">
        <v>0- Port Value</v>
      </c>
      <c r="BV299" s="16" t="str">
        <v>0</v>
      </c>
    </row>
    <row r="300" spans="8:74" hidden="1" outlineLevel="1" x14ac:dyDescent="0.3">
      <c r="H300" s="16" t="str">
        <v>0 - BM Costs</v>
      </c>
      <c r="L300" s="16" t="str">
        <v>0 - BM Port</v>
      </c>
      <c r="N300" s="16" t="str">
        <v>0 - Port Assets</v>
      </c>
      <c r="BP300" s="16" t="str">
        <v>0- Port Costs</v>
      </c>
      <c r="BT300" s="16" t="str">
        <v>0- Port Value</v>
      </c>
      <c r="BV300" s="16" t="str">
        <v>0</v>
      </c>
    </row>
    <row r="301" spans="8:74" hidden="1" outlineLevel="1" x14ac:dyDescent="0.3">
      <c r="H301" s="16" t="str">
        <v>0 - BM Costs</v>
      </c>
      <c r="L301" s="16" t="str">
        <v>0 - BM Port</v>
      </c>
      <c r="N301" s="16" t="str">
        <v>0 - Port Assets</v>
      </c>
      <c r="BP301" s="16" t="str">
        <v>0- Port Costs</v>
      </c>
      <c r="BT301" s="16" t="str">
        <v>0- Port Value</v>
      </c>
      <c r="BV301" s="16" t="str">
        <v>0</v>
      </c>
    </row>
    <row r="302" spans="8:74" hidden="1" outlineLevel="1" x14ac:dyDescent="0.3">
      <c r="H302" s="16" t="str">
        <v>0 - BM Costs</v>
      </c>
      <c r="L302" s="16" t="str">
        <v>0 - BM Port</v>
      </c>
      <c r="N302" s="16" t="str">
        <v>0 - Port Assets</v>
      </c>
      <c r="BP302" s="16" t="str">
        <v>0- Port Costs</v>
      </c>
      <c r="BT302" s="16" t="str">
        <v>0- Port Value</v>
      </c>
      <c r="BV302" s="16" t="str">
        <v>0</v>
      </c>
    </row>
    <row r="303" spans="8:74" hidden="1" outlineLevel="1" x14ac:dyDescent="0.3">
      <c r="H303" s="16" t="str">
        <v>0 - BM Costs</v>
      </c>
      <c r="L303" s="16" t="str">
        <v>0 - BM Port</v>
      </c>
      <c r="N303" s="16" t="str">
        <v>0 - Port Assets</v>
      </c>
      <c r="BP303" s="16" t="str">
        <v>0- Port Costs</v>
      </c>
      <c r="BT303" s="16" t="str">
        <v>0- Port Value</v>
      </c>
      <c r="BV303" s="16" t="str">
        <v>0</v>
      </c>
    </row>
    <row r="304" spans="8:74" hidden="1" outlineLevel="1" x14ac:dyDescent="0.3">
      <c r="H304" s="16" t="str">
        <v>0 - BM Costs</v>
      </c>
      <c r="L304" s="16" t="str">
        <v>0 - BM Port</v>
      </c>
      <c r="N304" s="16" t="str">
        <v>0 - Port Assets</v>
      </c>
      <c r="BP304" s="16" t="str">
        <v>0- Port Costs</v>
      </c>
      <c r="BT304" s="16" t="str">
        <v>0- Port Value</v>
      </c>
      <c r="BV304" s="16" t="str">
        <v>0</v>
      </c>
    </row>
    <row r="305" spans="8:74" hidden="1" outlineLevel="1" x14ac:dyDescent="0.3">
      <c r="H305" s="16" t="str">
        <v>0 - BM Costs</v>
      </c>
      <c r="L305" s="16" t="str">
        <v>0 - BM Port</v>
      </c>
      <c r="N305" s="16" t="str">
        <v>0 - Port Assets</v>
      </c>
      <c r="BP305" s="16" t="str">
        <v>0- Port Costs</v>
      </c>
      <c r="BT305" s="16" t="str">
        <v>0- Port Value</v>
      </c>
      <c r="BV305" s="16" t="str">
        <v>0</v>
      </c>
    </row>
    <row r="306" spans="8:74" hidden="1" outlineLevel="1" x14ac:dyDescent="0.3">
      <c r="H306" s="16" t="str">
        <v>0 - BM Costs</v>
      </c>
      <c r="L306" s="16" t="str">
        <v>0 - BM Port</v>
      </c>
      <c r="N306" s="16" t="str">
        <v>0 - Port Assets</v>
      </c>
      <c r="BP306" s="16" t="str">
        <v>0- Port Costs</v>
      </c>
      <c r="BT306" s="16" t="str">
        <v>0- Port Value</v>
      </c>
      <c r="BV306" s="16" t="str">
        <v>0</v>
      </c>
    </row>
    <row r="307" spans="8:74" hidden="1" outlineLevel="1" x14ac:dyDescent="0.3">
      <c r="H307" s="16" t="str">
        <v>0 - BM Costs</v>
      </c>
      <c r="L307" s="16" t="str">
        <v>0 - BM Port</v>
      </c>
      <c r="N307" s="16" t="str">
        <v>0 - Port Assets</v>
      </c>
      <c r="BP307" s="16" t="str">
        <v>0- Port Costs</v>
      </c>
      <c r="BT307" s="16" t="str">
        <v>0- Port Value</v>
      </c>
      <c r="BV307" s="16" t="str">
        <v>0</v>
      </c>
    </row>
    <row r="308" spans="8:74" hidden="1" outlineLevel="1" x14ac:dyDescent="0.3">
      <c r="H308" s="16" t="str">
        <v>0 - BM Costs</v>
      </c>
      <c r="L308" s="16" t="str">
        <v>0 - BM Port</v>
      </c>
      <c r="N308" s="16" t="str">
        <v>0 - Port Assets</v>
      </c>
      <c r="BP308" s="16" t="str">
        <v>0- Port Costs</v>
      </c>
      <c r="BT308" s="16" t="str">
        <v>0- Port Value</v>
      </c>
      <c r="BV308" s="16" t="str">
        <v>0</v>
      </c>
    </row>
    <row r="309" spans="8:74" hidden="1" outlineLevel="1" x14ac:dyDescent="0.3">
      <c r="H309" s="16" t="str">
        <v>0 - BM Costs</v>
      </c>
      <c r="L309" s="16" t="str">
        <v>0 - BM Port</v>
      </c>
      <c r="N309" s="16" t="str">
        <v>0 - Port Assets</v>
      </c>
      <c r="BP309" s="16" t="str">
        <v>0- Port Costs</v>
      </c>
      <c r="BT309" s="16" t="str">
        <v>0- Port Value</v>
      </c>
      <c r="BV309" s="16" t="str">
        <v>0</v>
      </c>
    </row>
    <row r="310" spans="8:74" hidden="1" outlineLevel="1" x14ac:dyDescent="0.3">
      <c r="H310" s="16" t="str">
        <v>0 - BM Costs</v>
      </c>
      <c r="L310" s="16" t="str">
        <v>0 - BM Port</v>
      </c>
      <c r="N310" s="16" t="str">
        <v>0 - Port Assets</v>
      </c>
      <c r="BP310" s="16" t="str">
        <v>0- Port Costs</v>
      </c>
      <c r="BT310" s="16" t="str">
        <v>0- Port Value</v>
      </c>
      <c r="BV310" s="16" t="str">
        <v>0</v>
      </c>
    </row>
    <row r="311" spans="8:74" hidden="1" outlineLevel="1" x14ac:dyDescent="0.3">
      <c r="H311" s="16" t="str">
        <v>0 - BM Costs</v>
      </c>
      <c r="L311" s="16" t="str">
        <v>0 - BM Port</v>
      </c>
      <c r="N311" s="16" t="str">
        <v>0 - Port Assets</v>
      </c>
      <c r="BP311" s="16" t="str">
        <v>0- Port Costs</v>
      </c>
      <c r="BT311" s="16" t="str">
        <v>0- Port Value</v>
      </c>
      <c r="BV311" s="16" t="str">
        <v>0</v>
      </c>
    </row>
    <row r="312" spans="8:74" hidden="1" outlineLevel="1" x14ac:dyDescent="0.3">
      <c r="H312" s="16" t="str">
        <v>0 - BM Costs</v>
      </c>
      <c r="L312" s="16" t="str">
        <v>0 - BM Port</v>
      </c>
      <c r="N312" s="16" t="str">
        <v>0 - Port Assets</v>
      </c>
      <c r="BP312" s="16" t="str">
        <v>0- Port Costs</v>
      </c>
      <c r="BT312" s="16" t="str">
        <v>0- Port Value</v>
      </c>
      <c r="BV312" s="16" t="str">
        <v>0</v>
      </c>
    </row>
    <row r="313" spans="8:74" hidden="1" outlineLevel="1" x14ac:dyDescent="0.3">
      <c r="H313" s="16" t="str">
        <v>0 - BM Costs</v>
      </c>
      <c r="L313" s="16" t="str">
        <v>0 - BM Port</v>
      </c>
      <c r="N313" s="16" t="str">
        <v>0 - Port Assets</v>
      </c>
      <c r="BP313" s="16" t="str">
        <v>0- Port Costs</v>
      </c>
      <c r="BT313" s="16" t="str">
        <v>0- Port Value</v>
      </c>
      <c r="BV313" s="16" t="str">
        <v>0</v>
      </c>
    </row>
    <row r="314" spans="8:74" hidden="1" outlineLevel="1" x14ac:dyDescent="0.3">
      <c r="H314" s="16" t="str">
        <v>0 - BM Costs</v>
      </c>
      <c r="L314" s="16" t="str">
        <v>0 - BM Port</v>
      </c>
      <c r="N314" s="16" t="str">
        <v>0 - Port Assets</v>
      </c>
      <c r="BP314" s="16" t="str">
        <v>0- Port Costs</v>
      </c>
      <c r="BT314" s="16" t="str">
        <v>0- Port Value</v>
      </c>
      <c r="BV314" s="16" t="str">
        <v>0</v>
      </c>
    </row>
    <row r="315" spans="8:74" hidden="1" outlineLevel="1" x14ac:dyDescent="0.3">
      <c r="H315" s="16" t="str">
        <v>0 - BM Costs</v>
      </c>
      <c r="L315" s="16" t="str">
        <v>0 - BM Port</v>
      </c>
      <c r="N315" s="16" t="str">
        <v>0 - Port Assets</v>
      </c>
      <c r="BP315" s="16" t="str">
        <v>0- Port Costs</v>
      </c>
      <c r="BT315" s="16" t="str">
        <v>0- Port Value</v>
      </c>
      <c r="BV315" s="16" t="str">
        <v>0</v>
      </c>
    </row>
    <row r="316" spans="8:74" hidden="1" outlineLevel="1" x14ac:dyDescent="0.3">
      <c r="H316" s="16" t="str">
        <v>0 - BM Costs</v>
      </c>
      <c r="L316" s="16" t="str">
        <v>0 - BM Port</v>
      </c>
      <c r="N316" s="16" t="str">
        <v>0 - Port Assets</v>
      </c>
      <c r="BP316" s="16" t="str">
        <v>0- Port Costs</v>
      </c>
      <c r="BT316" s="16" t="str">
        <v>0- Port Value</v>
      </c>
      <c r="BV316" s="16" t="str">
        <v>0</v>
      </c>
    </row>
    <row r="317" spans="8:74" hidden="1" outlineLevel="1" x14ac:dyDescent="0.3">
      <c r="H317" s="16" t="str">
        <v>0 - BM Costs</v>
      </c>
      <c r="L317" s="16" t="str">
        <v>0 - BM Port</v>
      </c>
      <c r="N317" s="16" t="str">
        <v>0 - Port Assets</v>
      </c>
      <c r="BP317" s="16" t="str">
        <v>0- Port Costs</v>
      </c>
      <c r="BT317" s="16" t="str">
        <v>0- Port Value</v>
      </c>
      <c r="BV317" s="16" t="str">
        <v>0</v>
      </c>
    </row>
    <row r="318" spans="8:74" hidden="1" outlineLevel="1" x14ac:dyDescent="0.3">
      <c r="H318" s="16" t="str">
        <v>0 - BM Costs</v>
      </c>
      <c r="L318" s="16" t="str">
        <v>0 - BM Port</v>
      </c>
      <c r="N318" s="16" t="str">
        <v>0 - Port Assets</v>
      </c>
      <c r="BP318" s="16" t="str">
        <v>0- Port Costs</v>
      </c>
      <c r="BT318" s="16" t="str">
        <v>0- Port Value</v>
      </c>
      <c r="BV318" s="16" t="str">
        <v>0</v>
      </c>
    </row>
    <row r="319" spans="8:74" hidden="1" outlineLevel="1" x14ac:dyDescent="0.3">
      <c r="H319" s="16" t="str">
        <v>0 - BM Costs</v>
      </c>
      <c r="L319" s="16" t="str">
        <v>0 - BM Port</v>
      </c>
      <c r="N319" s="16" t="str">
        <v>0 - Port Assets</v>
      </c>
      <c r="BP319" s="16" t="str">
        <v>0- Port Costs</v>
      </c>
      <c r="BT319" s="16" t="str">
        <v>0- Port Value</v>
      </c>
      <c r="BV319" s="16" t="str">
        <v>0</v>
      </c>
    </row>
    <row r="320" spans="8:74" hidden="1" outlineLevel="1" x14ac:dyDescent="0.3">
      <c r="H320" s="16" t="str">
        <v>0 - BM Costs</v>
      </c>
      <c r="L320" s="16" t="str">
        <v>0 - BM Port</v>
      </c>
      <c r="N320" s="16" t="str">
        <v>0 - Port Assets</v>
      </c>
      <c r="BP320" s="16" t="str">
        <v>0- Port Costs</v>
      </c>
      <c r="BT320" s="16" t="str">
        <v>0- Port Value</v>
      </c>
      <c r="BV320" s="16" t="str">
        <v>0</v>
      </c>
    </row>
    <row r="321" spans="8:74" hidden="1" outlineLevel="1" x14ac:dyDescent="0.3">
      <c r="H321" s="16" t="str">
        <v>0 - BM Costs</v>
      </c>
      <c r="L321" s="16" t="str">
        <v>0 - BM Port</v>
      </c>
      <c r="N321" s="16" t="str">
        <v>0 - Port Assets</v>
      </c>
      <c r="BP321" s="16" t="str">
        <v>0- Port Costs</v>
      </c>
      <c r="BT321" s="16" t="str">
        <v>0- Port Value</v>
      </c>
      <c r="BV321" s="16" t="str">
        <v>0</v>
      </c>
    </row>
    <row r="322" spans="8:74" hidden="1" outlineLevel="1" x14ac:dyDescent="0.3">
      <c r="H322" s="16" t="str">
        <v>0 - BM Costs</v>
      </c>
      <c r="L322" s="16" t="str">
        <v>0 - BM Port</v>
      </c>
      <c r="N322" s="16" t="str">
        <v>0 - Port Assets</v>
      </c>
      <c r="BP322" s="16" t="str">
        <v>0- Port Costs</v>
      </c>
      <c r="BT322" s="16" t="str">
        <v>0- Port Value</v>
      </c>
      <c r="BV322" s="16" t="str">
        <v>0</v>
      </c>
    </row>
    <row r="323" spans="8:74" hidden="1" outlineLevel="1" x14ac:dyDescent="0.3">
      <c r="H323" s="16" t="str">
        <v>0 - BM Costs</v>
      </c>
      <c r="L323" s="16" t="str">
        <v>0 - BM Port</v>
      </c>
      <c r="N323" s="16" t="str">
        <v>0 - Port Assets</v>
      </c>
      <c r="BP323" s="16" t="str">
        <v>0- Port Costs</v>
      </c>
      <c r="BT323" s="16" t="str">
        <v>0- Port Value</v>
      </c>
      <c r="BV323" s="16" t="str">
        <v>0</v>
      </c>
    </row>
    <row r="324" spans="8:74" hidden="1" outlineLevel="1" x14ac:dyDescent="0.3">
      <c r="H324" s="16" t="str">
        <v>0 - BM Costs</v>
      </c>
      <c r="L324" s="16" t="str">
        <v>0 - BM Port</v>
      </c>
      <c r="N324" s="16" t="str">
        <v>0 - Port Assets</v>
      </c>
      <c r="BP324" s="16" t="str">
        <v>0- Port Costs</v>
      </c>
      <c r="BT324" s="16" t="str">
        <v>0- Port Value</v>
      </c>
      <c r="BV324" s="16" t="str">
        <v>0</v>
      </c>
    </row>
    <row r="325" spans="8:74" hidden="1" outlineLevel="1" x14ac:dyDescent="0.3">
      <c r="H325" s="16" t="str">
        <v>0 - BM Costs</v>
      </c>
      <c r="L325" s="16" t="str">
        <v>0 - BM Port</v>
      </c>
      <c r="N325" s="16" t="str">
        <v>0 - Port Assets</v>
      </c>
      <c r="BP325" s="16" t="str">
        <v>0- Port Costs</v>
      </c>
      <c r="BT325" s="16" t="str">
        <v>0- Port Value</v>
      </c>
      <c r="BV325" s="16" t="str">
        <v>0</v>
      </c>
    </row>
    <row r="326" spans="8:74" hidden="1" outlineLevel="1" x14ac:dyDescent="0.3">
      <c r="H326" s="16" t="str">
        <v>0 - BM Costs</v>
      </c>
      <c r="L326" s="16" t="str">
        <v>0 - BM Port</v>
      </c>
      <c r="N326" s="16" t="str">
        <v>0 - Port Assets</v>
      </c>
      <c r="BP326" s="16" t="str">
        <v>0- Port Costs</v>
      </c>
      <c r="BT326" s="16" t="str">
        <v>0- Port Value</v>
      </c>
      <c r="BV326" s="16" t="str">
        <v>0</v>
      </c>
    </row>
    <row r="327" spans="8:74" hidden="1" outlineLevel="1" x14ac:dyDescent="0.3">
      <c r="H327" s="16" t="str">
        <v>0 - BM Costs</v>
      </c>
      <c r="L327" s="16" t="str">
        <v>0 - BM Port</v>
      </c>
      <c r="N327" s="16" t="str">
        <v>0 - Port Assets</v>
      </c>
      <c r="BP327" s="16" t="str">
        <v>0- Port Costs</v>
      </c>
      <c r="BT327" s="16" t="str">
        <v>0- Port Value</v>
      </c>
      <c r="BV327" s="16" t="str">
        <v>0</v>
      </c>
    </row>
    <row r="328" spans="8:74" hidden="1" outlineLevel="1" x14ac:dyDescent="0.3">
      <c r="H328" s="16" t="str">
        <v>0 - BM Costs</v>
      </c>
      <c r="L328" s="16" t="str">
        <v>0 - BM Port</v>
      </c>
      <c r="N328" s="16" t="str">
        <v>0 - Port Assets</v>
      </c>
      <c r="BP328" s="16" t="str">
        <v>0- Port Costs</v>
      </c>
      <c r="BT328" s="16" t="str">
        <v>0- Port Value</v>
      </c>
      <c r="BV328" s="16" t="str">
        <v>0</v>
      </c>
    </row>
    <row r="329" spans="8:74" hidden="1" outlineLevel="1" x14ac:dyDescent="0.3">
      <c r="H329" s="16" t="str">
        <v>0 - BM Costs</v>
      </c>
      <c r="L329" s="16" t="str">
        <v>0 - BM Port</v>
      </c>
      <c r="N329" s="16" t="str">
        <v>0 - Port Assets</v>
      </c>
      <c r="BP329" s="16" t="str">
        <v>0- Port Costs</v>
      </c>
      <c r="BT329" s="16" t="str">
        <v>0- Port Value</v>
      </c>
      <c r="BV329" s="16" t="str">
        <v>0</v>
      </c>
    </row>
    <row r="330" spans="8:74" hidden="1" outlineLevel="1" x14ac:dyDescent="0.3">
      <c r="H330" s="16" t="str">
        <v>0 - BM Costs</v>
      </c>
      <c r="L330" s="16" t="str">
        <v>0 - BM Port</v>
      </c>
      <c r="N330" s="16" t="str">
        <v>0 - Port Assets</v>
      </c>
      <c r="BP330" s="16" t="str">
        <v>0- Port Costs</v>
      </c>
      <c r="BT330" s="16" t="str">
        <v>0- Port Value</v>
      </c>
      <c r="BV330" s="16" t="str">
        <v>0</v>
      </c>
    </row>
    <row r="331" spans="8:74" hidden="1" outlineLevel="1" x14ac:dyDescent="0.3">
      <c r="H331" s="16" t="str">
        <v>0 - BM Costs</v>
      </c>
      <c r="L331" s="16" t="str">
        <v>0 - BM Port</v>
      </c>
      <c r="N331" s="16" t="str">
        <v>0 - Port Assets</v>
      </c>
      <c r="BP331" s="16" t="str">
        <v>0- Port Costs</v>
      </c>
      <c r="BT331" s="16" t="str">
        <v>0- Port Value</v>
      </c>
      <c r="BV331" s="16" t="str">
        <v>0</v>
      </c>
    </row>
    <row r="332" spans="8:74" hidden="1" outlineLevel="1" x14ac:dyDescent="0.3">
      <c r="H332" s="16" t="str">
        <v>0 - BM Costs</v>
      </c>
      <c r="L332" s="16" t="str">
        <v>0 - BM Port</v>
      </c>
      <c r="N332" s="16" t="str">
        <v>0 - Port Assets</v>
      </c>
      <c r="BP332" s="16" t="str">
        <v>0- Port Costs</v>
      </c>
      <c r="BT332" s="16" t="str">
        <v>0- Port Value</v>
      </c>
      <c r="BV332" s="16" t="str">
        <v>0</v>
      </c>
    </row>
    <row r="333" spans="8:74" hidden="1" outlineLevel="1" x14ac:dyDescent="0.3">
      <c r="H333" s="16" t="str">
        <v>0 - BM Costs</v>
      </c>
      <c r="L333" s="16" t="str">
        <v>0 - BM Port</v>
      </c>
      <c r="N333" s="16" t="str">
        <v>0 - Port Assets</v>
      </c>
      <c r="BP333" s="16" t="str">
        <v>0- Port Costs</v>
      </c>
      <c r="BT333" s="16" t="str">
        <v>0- Port Value</v>
      </c>
      <c r="BV333" s="16" t="str">
        <v>0</v>
      </c>
    </row>
    <row r="334" spans="8:74" hidden="1" outlineLevel="1" x14ac:dyDescent="0.3">
      <c r="H334" s="16" t="str">
        <v>0 - BM Costs</v>
      </c>
      <c r="L334" s="16" t="str">
        <v>0 - BM Port</v>
      </c>
      <c r="N334" s="16" t="str">
        <v>0 - Port Assets</v>
      </c>
      <c r="BP334" s="16" t="str">
        <v>0- Port Costs</v>
      </c>
      <c r="BT334" s="16" t="str">
        <v>0- Port Value</v>
      </c>
      <c r="BV334" s="16" t="str">
        <v>0</v>
      </c>
    </row>
    <row r="335" spans="8:74" hidden="1" outlineLevel="1" x14ac:dyDescent="0.3">
      <c r="H335" s="16" t="str">
        <v>0 - BM Costs</v>
      </c>
      <c r="L335" s="16" t="str">
        <v>0 - BM Port</v>
      </c>
      <c r="N335" s="16" t="str">
        <v>0 - Port Assets</v>
      </c>
      <c r="BP335" s="16" t="str">
        <v>0- Port Costs</v>
      </c>
      <c r="BT335" s="16" t="str">
        <v>0- Port Value</v>
      </c>
      <c r="BV335" s="16" t="str">
        <v>0</v>
      </c>
    </row>
    <row r="336" spans="8:74" hidden="1" outlineLevel="1" x14ac:dyDescent="0.3">
      <c r="H336" s="16" t="str">
        <v>0 - BM Costs</v>
      </c>
      <c r="L336" s="16" t="str">
        <v>0 - BM Port</v>
      </c>
      <c r="N336" s="16" t="str">
        <v>0 - Port Assets</v>
      </c>
      <c r="BP336" s="16" t="str">
        <v>0- Port Costs</v>
      </c>
      <c r="BT336" s="16" t="str">
        <v>0- Port Value</v>
      </c>
      <c r="BV336" s="16" t="str">
        <v>0</v>
      </c>
    </row>
    <row r="337" spans="8:74" hidden="1" outlineLevel="1" x14ac:dyDescent="0.3">
      <c r="H337" s="16" t="str">
        <v>0 - BM Costs</v>
      </c>
      <c r="L337" s="16" t="str">
        <v>0 - BM Port</v>
      </c>
      <c r="N337" s="16" t="str">
        <v>0 - Port Assets</v>
      </c>
      <c r="BP337" s="16" t="str">
        <v>0- Port Costs</v>
      </c>
      <c r="BT337" s="16" t="str">
        <v>0- Port Value</v>
      </c>
      <c r="BV337" s="16" t="str">
        <v>0</v>
      </c>
    </row>
    <row r="338" spans="8:74" hidden="1" outlineLevel="1" x14ac:dyDescent="0.3">
      <c r="H338" s="16" t="str">
        <v>0 - BM Costs</v>
      </c>
      <c r="L338" s="16" t="str">
        <v>0 - BM Port</v>
      </c>
      <c r="N338" s="16" t="str">
        <v>0 - Port Assets</v>
      </c>
      <c r="BP338" s="16" t="str">
        <v>0- Port Costs</v>
      </c>
      <c r="BT338" s="16" t="str">
        <v>0- Port Value</v>
      </c>
      <c r="BV338" s="16" t="str">
        <v>0</v>
      </c>
    </row>
    <row r="339" spans="8:74" hidden="1" outlineLevel="1" x14ac:dyDescent="0.3">
      <c r="H339" s="16" t="str">
        <v>0 - BM Costs</v>
      </c>
      <c r="L339" s="16" t="str">
        <v>0 - BM Port</v>
      </c>
      <c r="N339" s="16" t="str">
        <v>0 - Port Assets</v>
      </c>
      <c r="BP339" s="16" t="str">
        <v>0- Port Costs</v>
      </c>
      <c r="BT339" s="16" t="str">
        <v>0- Port Value</v>
      </c>
      <c r="BV339" s="16" t="str">
        <v>0</v>
      </c>
    </row>
    <row r="340" spans="8:74" hidden="1" outlineLevel="1" x14ac:dyDescent="0.3">
      <c r="H340" s="16" t="str">
        <v>0 - BM Costs</v>
      </c>
      <c r="L340" s="16" t="str">
        <v>0 - BM Port</v>
      </c>
      <c r="N340" s="16" t="str">
        <v>0 - Port Assets</v>
      </c>
      <c r="BP340" s="16" t="str">
        <v>0- Port Costs</v>
      </c>
      <c r="BT340" s="16" t="str">
        <v>0- Port Value</v>
      </c>
      <c r="BV340" s="16" t="str">
        <v>0</v>
      </c>
    </row>
    <row r="341" spans="8:74" hidden="1" outlineLevel="1" x14ac:dyDescent="0.3">
      <c r="H341" s="16" t="str">
        <v>0 - BM Costs</v>
      </c>
      <c r="L341" s="16" t="str">
        <v>0 - BM Port</v>
      </c>
      <c r="N341" s="16" t="str">
        <v>0 - Port Assets</v>
      </c>
      <c r="BP341" s="16" t="str">
        <v>0- Port Costs</v>
      </c>
      <c r="BT341" s="16" t="str">
        <v>0- Port Value</v>
      </c>
      <c r="BV341" s="16" t="str">
        <v>0</v>
      </c>
    </row>
    <row r="342" spans="8:74" hidden="1" outlineLevel="1" x14ac:dyDescent="0.3">
      <c r="H342" s="16" t="str">
        <v>0 - BM Costs</v>
      </c>
      <c r="L342" s="16" t="str">
        <v>0 - BM Port</v>
      </c>
      <c r="N342" s="16" t="str">
        <v>0 - Port Assets</v>
      </c>
      <c r="BP342" s="16" t="str">
        <v>0- Port Costs</v>
      </c>
      <c r="BT342" s="16" t="str">
        <v>0- Port Value</v>
      </c>
      <c r="BV342" s="16" t="str">
        <v>0</v>
      </c>
    </row>
    <row r="343" spans="8:74" hidden="1" outlineLevel="1" x14ac:dyDescent="0.3">
      <c r="H343" s="16" t="str">
        <v>0 - BM Costs</v>
      </c>
      <c r="L343" s="16" t="str">
        <v>0 - BM Port</v>
      </c>
      <c r="N343" s="16" t="str">
        <v>0 - Port Assets</v>
      </c>
      <c r="BP343" s="16" t="str">
        <v>0- Port Costs</v>
      </c>
      <c r="BT343" s="16" t="str">
        <v>0- Port Value</v>
      </c>
      <c r="BV343" s="16" t="str">
        <v>0</v>
      </c>
    </row>
    <row r="344" spans="8:74" hidden="1" outlineLevel="1" x14ac:dyDescent="0.3">
      <c r="H344" s="16" t="str">
        <v>0 - BM Costs</v>
      </c>
      <c r="L344" s="16" t="str">
        <v>0 - BM Port</v>
      </c>
      <c r="N344" s="16" t="str">
        <v>0 - Port Assets</v>
      </c>
      <c r="BP344" s="16" t="str">
        <v>0- Port Costs</v>
      </c>
      <c r="BT344" s="16" t="str">
        <v>0- Port Value</v>
      </c>
      <c r="BV344" s="16" t="str">
        <v>0</v>
      </c>
    </row>
    <row r="345" spans="8:74" hidden="1" outlineLevel="1" x14ac:dyDescent="0.3">
      <c r="H345" s="16" t="str">
        <v>0 - BM Costs</v>
      </c>
      <c r="L345" s="16" t="str">
        <v>0 - BM Port</v>
      </c>
      <c r="N345" s="16" t="str">
        <v>0 - Port Assets</v>
      </c>
      <c r="BP345" s="16" t="str">
        <v>0- Port Costs</v>
      </c>
      <c r="BT345" s="16" t="str">
        <v>0- Port Value</v>
      </c>
      <c r="BV345" s="16" t="str">
        <v>0</v>
      </c>
    </row>
    <row r="346" spans="8:74" hidden="1" outlineLevel="1" x14ac:dyDescent="0.3">
      <c r="H346" s="16" t="str">
        <v>0 - BM Costs</v>
      </c>
      <c r="L346" s="16" t="str">
        <v>0 - BM Port</v>
      </c>
      <c r="N346" s="16" t="str">
        <v>0 - Port Assets</v>
      </c>
      <c r="BP346" s="16" t="str">
        <v>0- Port Costs</v>
      </c>
      <c r="BT346" s="16" t="str">
        <v>0- Port Value</v>
      </c>
      <c r="BV346" s="16" t="str">
        <v>0</v>
      </c>
    </row>
    <row r="347" spans="8:74" hidden="1" outlineLevel="1" x14ac:dyDescent="0.3">
      <c r="H347" s="16" t="str">
        <v>0 - BM Costs</v>
      </c>
      <c r="L347" s="16" t="str">
        <v>0 - BM Port</v>
      </c>
      <c r="N347" s="16" t="str">
        <v>0 - Port Assets</v>
      </c>
      <c r="BP347" s="16" t="str">
        <v>0- Port Costs</v>
      </c>
      <c r="BT347" s="16" t="str">
        <v>0- Port Value</v>
      </c>
      <c r="BV347" s="16" t="str">
        <v>0</v>
      </c>
    </row>
    <row r="348" spans="8:74" hidden="1" outlineLevel="1" x14ac:dyDescent="0.3">
      <c r="H348" s="16" t="str">
        <v>0 - BM Costs</v>
      </c>
      <c r="L348" s="16" t="str">
        <v>0 - BM Port</v>
      </c>
      <c r="N348" s="16" t="str">
        <v>0 - Port Assets</v>
      </c>
      <c r="BP348" s="16" t="str">
        <v>0- Port Costs</v>
      </c>
      <c r="BT348" s="16" t="str">
        <v>0- Port Value</v>
      </c>
      <c r="BV348" s="16" t="str">
        <v>0</v>
      </c>
    </row>
    <row r="349" spans="8:74" hidden="1" outlineLevel="1" x14ac:dyDescent="0.3">
      <c r="H349" s="16" t="str">
        <v>0 - BM Costs</v>
      </c>
      <c r="L349" s="16" t="str">
        <v>0 - BM Port</v>
      </c>
      <c r="N349" s="16" t="str">
        <v>0 - Port Assets</v>
      </c>
      <c r="BP349" s="16" t="str">
        <v>0- Port Costs</v>
      </c>
      <c r="BT349" s="16" t="str">
        <v>0- Port Value</v>
      </c>
      <c r="BV349" s="16" t="str">
        <v>0</v>
      </c>
    </row>
    <row r="350" spans="8:74" hidden="1" outlineLevel="1" x14ac:dyDescent="0.3">
      <c r="H350" s="16" t="str">
        <v>0 - BM Costs</v>
      </c>
      <c r="L350" s="16" t="str">
        <v>0 - BM Port</v>
      </c>
      <c r="N350" s="16" t="str">
        <v>0 - Port Assets</v>
      </c>
      <c r="BP350" s="16" t="str">
        <v>0- Port Costs</v>
      </c>
      <c r="BT350" s="16" t="str">
        <v>0- Port Value</v>
      </c>
      <c r="BV350" s="16" t="str">
        <v>0</v>
      </c>
    </row>
    <row r="351" spans="8:74" hidden="1" outlineLevel="1" x14ac:dyDescent="0.3">
      <c r="H351" s="16" t="str">
        <v>0 - BM Costs</v>
      </c>
      <c r="L351" s="16" t="str">
        <v>0 - BM Port</v>
      </c>
      <c r="N351" s="16" t="str">
        <v>0 - Port Assets</v>
      </c>
      <c r="BP351" s="16" t="str">
        <v>0- Port Costs</v>
      </c>
      <c r="BT351" s="16" t="str">
        <v>0- Port Value</v>
      </c>
      <c r="BV351" s="16" t="str">
        <v>0</v>
      </c>
    </row>
    <row r="352" spans="8:74" hidden="1" outlineLevel="1" x14ac:dyDescent="0.3">
      <c r="H352" s="16" t="str">
        <v>0 - BM Costs</v>
      </c>
      <c r="L352" s="16" t="str">
        <v>0 - BM Port</v>
      </c>
      <c r="N352" s="16" t="str">
        <v>0 - Port Assets</v>
      </c>
      <c r="BP352" s="16" t="str">
        <v>0- Port Costs</v>
      </c>
      <c r="BT352" s="16" t="str">
        <v>0- Port Value</v>
      </c>
      <c r="BV352" s="16" t="str">
        <v>0</v>
      </c>
    </row>
    <row r="353" spans="8:74" hidden="1" outlineLevel="1" x14ac:dyDescent="0.3">
      <c r="H353" s="16" t="str">
        <v>0 - BM Costs</v>
      </c>
      <c r="L353" s="16" t="str">
        <v>0 - BM Port</v>
      </c>
      <c r="N353" s="16" t="str">
        <v>0 - Port Assets</v>
      </c>
      <c r="BP353" s="16" t="str">
        <v>0- Port Costs</v>
      </c>
      <c r="BT353" s="16" t="str">
        <v>0- Port Value</v>
      </c>
      <c r="BV353" s="16" t="str">
        <v>0</v>
      </c>
    </row>
    <row r="354" spans="8:74" hidden="1" outlineLevel="1" x14ac:dyDescent="0.3">
      <c r="H354" s="16" t="str">
        <v>0 - BM Costs</v>
      </c>
      <c r="L354" s="16" t="str">
        <v>0 - BM Port</v>
      </c>
      <c r="N354" s="16" t="str">
        <v>0 - Port Assets</v>
      </c>
      <c r="BP354" s="16" t="str">
        <v>0- Port Costs</v>
      </c>
      <c r="BT354" s="16" t="str">
        <v>0- Port Value</v>
      </c>
      <c r="BV354" s="16" t="str">
        <v>0</v>
      </c>
    </row>
    <row r="355" spans="8:74" hidden="1" outlineLevel="1" x14ac:dyDescent="0.3">
      <c r="H355" s="16" t="str">
        <v>0 - BM Costs</v>
      </c>
      <c r="L355" s="16" t="str">
        <v>0 - BM Port</v>
      </c>
      <c r="N355" s="16" t="str">
        <v>0 - Port Assets</v>
      </c>
      <c r="BP355" s="16" t="str">
        <v>0- Port Costs</v>
      </c>
      <c r="BT355" s="16" t="str">
        <v>0- Port Value</v>
      </c>
      <c r="BV355" s="16" t="str">
        <v>0</v>
      </c>
    </row>
    <row r="356" spans="8:74" hidden="1" outlineLevel="1" x14ac:dyDescent="0.3">
      <c r="H356" s="16" t="str">
        <v>0 - BM Costs</v>
      </c>
      <c r="L356" s="16" t="str">
        <v>0 - BM Port</v>
      </c>
      <c r="N356" s="16" t="str">
        <v>0 - Port Assets</v>
      </c>
      <c r="BP356" s="16" t="str">
        <v>0- Port Costs</v>
      </c>
      <c r="BT356" s="16" t="str">
        <v>0- Port Value</v>
      </c>
      <c r="BV356" s="16" t="str">
        <v>0</v>
      </c>
    </row>
    <row r="357" spans="8:74" hidden="1" outlineLevel="1" x14ac:dyDescent="0.3">
      <c r="H357" s="16" t="str">
        <v>0 - BM Costs</v>
      </c>
      <c r="L357" s="16" t="str">
        <v>0 - BM Port</v>
      </c>
      <c r="N357" s="16" t="str">
        <v>0 - Port Assets</v>
      </c>
      <c r="BP357" s="16" t="str">
        <v>0- Port Costs</v>
      </c>
      <c r="BT357" s="16" t="str">
        <v>0- Port Value</v>
      </c>
      <c r="BV357" s="16" t="str">
        <v>0</v>
      </c>
    </row>
    <row r="358" spans="8:74" hidden="1" outlineLevel="1" x14ac:dyDescent="0.3">
      <c r="H358" s="16" t="str">
        <v>0 - BM Costs</v>
      </c>
      <c r="L358" s="16" t="str">
        <v>0 - BM Port</v>
      </c>
      <c r="N358" s="16" t="str">
        <v>0 - Port Assets</v>
      </c>
      <c r="BP358" s="16" t="str">
        <v>0- Port Costs</v>
      </c>
      <c r="BT358" s="16" t="str">
        <v>0- Port Value</v>
      </c>
      <c r="BV358" s="16" t="str">
        <v>0</v>
      </c>
    </row>
    <row r="359" spans="8:74" hidden="1" outlineLevel="1" x14ac:dyDescent="0.3">
      <c r="H359" s="16" t="str">
        <v>0 - BM Costs</v>
      </c>
      <c r="L359" s="16" t="str">
        <v>0 - BM Port</v>
      </c>
      <c r="N359" s="16" t="str">
        <v>0 - Port Assets</v>
      </c>
      <c r="BP359" s="16" t="str">
        <v>0- Port Costs</v>
      </c>
      <c r="BT359" s="16" t="str">
        <v>0- Port Value</v>
      </c>
      <c r="BV359" s="16" t="str">
        <v>0</v>
      </c>
    </row>
    <row r="360" spans="8:74" hidden="1" outlineLevel="1" x14ac:dyDescent="0.3">
      <c r="H360" s="16" t="str">
        <v>0 - BM Costs</v>
      </c>
      <c r="L360" s="16" t="str">
        <v>0 - BM Port</v>
      </c>
      <c r="N360" s="16" t="str">
        <v>0 - Port Assets</v>
      </c>
      <c r="BP360" s="16" t="str">
        <v>0- Port Costs</v>
      </c>
      <c r="BT360" s="16" t="str">
        <v>0- Port Value</v>
      </c>
      <c r="BV360" s="16" t="str">
        <v>0</v>
      </c>
    </row>
    <row r="361" spans="8:74" hidden="1" outlineLevel="1" x14ac:dyDescent="0.3">
      <c r="H361" s="16" t="str">
        <v>0 - BM Costs</v>
      </c>
      <c r="L361" s="16" t="str">
        <v>0 - BM Port</v>
      </c>
      <c r="N361" s="16" t="str">
        <v>0 - Port Assets</v>
      </c>
      <c r="BP361" s="16" t="str">
        <v>0- Port Costs</v>
      </c>
      <c r="BT361" s="16" t="str">
        <v>0- Port Value</v>
      </c>
      <c r="BV361" s="16" t="str">
        <v>0</v>
      </c>
    </row>
    <row r="362" spans="8:74" hidden="1" outlineLevel="1" x14ac:dyDescent="0.3">
      <c r="H362" s="16" t="str">
        <v>0 - BM Costs</v>
      </c>
      <c r="L362" s="16" t="str">
        <v>0 - BM Port</v>
      </c>
      <c r="N362" s="16" t="str">
        <v>0 - Port Assets</v>
      </c>
      <c r="BP362" s="16" t="str">
        <v>0- Port Costs</v>
      </c>
      <c r="BT362" s="16" t="str">
        <v>0- Port Value</v>
      </c>
      <c r="BV362" s="16" t="str">
        <v>0</v>
      </c>
    </row>
    <row r="363" spans="8:74" hidden="1" outlineLevel="1" x14ac:dyDescent="0.3">
      <c r="H363" s="16" t="str">
        <v>0 - BM Costs</v>
      </c>
      <c r="L363" s="16" t="str">
        <v>0 - BM Port</v>
      </c>
      <c r="N363" s="16" t="str">
        <v>0 - Port Assets</v>
      </c>
      <c r="BP363" s="16" t="str">
        <v>0- Port Costs</v>
      </c>
      <c r="BT363" s="16" t="str">
        <v>0- Port Value</v>
      </c>
      <c r="BV363" s="16" t="str">
        <v>0</v>
      </c>
    </row>
    <row r="364" spans="8:74" hidden="1" outlineLevel="1" x14ac:dyDescent="0.3">
      <c r="H364" s="16" t="str">
        <v>0 - BM Costs</v>
      </c>
      <c r="L364" s="16" t="str">
        <v>0 - BM Port</v>
      </c>
      <c r="N364" s="16" t="str">
        <v>0 - Port Assets</v>
      </c>
      <c r="BP364" s="16" t="str">
        <v>0- Port Costs</v>
      </c>
      <c r="BT364" s="16" t="str">
        <v>0- Port Value</v>
      </c>
      <c r="BV364" s="16" t="str">
        <v>0</v>
      </c>
    </row>
    <row r="365" spans="8:74" hidden="1" outlineLevel="1" x14ac:dyDescent="0.3">
      <c r="H365" s="16" t="str">
        <v>0 - BM Costs</v>
      </c>
      <c r="L365" s="16" t="str">
        <v>0 - BM Port</v>
      </c>
      <c r="N365" s="16" t="str">
        <v>0 - Port Assets</v>
      </c>
      <c r="BP365" s="16" t="str">
        <v>0- Port Costs</v>
      </c>
      <c r="BT365" s="16" t="str">
        <v>0- Port Value</v>
      </c>
      <c r="BV365" s="16" t="str">
        <v>0</v>
      </c>
    </row>
    <row r="366" spans="8:74" hidden="1" outlineLevel="1" x14ac:dyDescent="0.3">
      <c r="H366" s="16" t="str">
        <v>0 - BM Costs</v>
      </c>
      <c r="L366" s="16" t="str">
        <v>0 - BM Port</v>
      </c>
      <c r="N366" s="16" t="str">
        <v>0 - Port Assets</v>
      </c>
      <c r="BP366" s="16" t="str">
        <v>0- Port Costs</v>
      </c>
      <c r="BT366" s="16" t="str">
        <v>0- Port Value</v>
      </c>
      <c r="BV366" s="16" t="str">
        <v>0</v>
      </c>
    </row>
    <row r="367" spans="8:74" hidden="1" outlineLevel="1" x14ac:dyDescent="0.3">
      <c r="H367" s="16" t="str">
        <v>0 - BM Costs</v>
      </c>
      <c r="L367" s="16" t="str">
        <v>0 - BM Port</v>
      </c>
      <c r="N367" s="16" t="str">
        <v>0 - Port Assets</v>
      </c>
      <c r="BP367" s="16" t="str">
        <v>0- Port Costs</v>
      </c>
      <c r="BT367" s="16" t="str">
        <v>0- Port Value</v>
      </c>
      <c r="BV367" s="16" t="str">
        <v>0</v>
      </c>
    </row>
    <row r="368" spans="8:74" hidden="1" outlineLevel="1" x14ac:dyDescent="0.3">
      <c r="H368" s="16" t="str">
        <v>0 - BM Costs</v>
      </c>
      <c r="L368" s="16" t="str">
        <v>0 - BM Port</v>
      </c>
      <c r="N368" s="16" t="str">
        <v>0 - Port Assets</v>
      </c>
      <c r="BP368" s="16" t="str">
        <v>0- Port Costs</v>
      </c>
      <c r="BT368" s="16" t="str">
        <v>0- Port Value</v>
      </c>
      <c r="BV368" s="16" t="str">
        <v>0</v>
      </c>
    </row>
    <row r="369" spans="8:74" hidden="1" outlineLevel="1" x14ac:dyDescent="0.3">
      <c r="H369" s="16" t="str">
        <v>0 - BM Costs</v>
      </c>
      <c r="L369" s="16" t="str">
        <v>0 - BM Port</v>
      </c>
      <c r="N369" s="16" t="str">
        <v>0 - Port Assets</v>
      </c>
      <c r="BP369" s="16" t="str">
        <v>0- Port Costs</v>
      </c>
      <c r="BT369" s="16" t="str">
        <v>0- Port Value</v>
      </c>
      <c r="BV369" s="16" t="str">
        <v>0</v>
      </c>
    </row>
    <row r="370" spans="8:74" hidden="1" outlineLevel="1" x14ac:dyDescent="0.3">
      <c r="H370" s="16" t="str">
        <v>0 - BM Costs</v>
      </c>
      <c r="L370" s="16" t="str">
        <v>0 - BM Port</v>
      </c>
      <c r="N370" s="16" t="str">
        <v>0 - Port Assets</v>
      </c>
      <c r="BP370" s="16" t="str">
        <v>0- Port Costs</v>
      </c>
      <c r="BT370" s="16" t="str">
        <v>0- Port Value</v>
      </c>
      <c r="BV370" s="16" t="str">
        <v>0</v>
      </c>
    </row>
    <row r="371" spans="8:74" hidden="1" outlineLevel="1" x14ac:dyDescent="0.3">
      <c r="H371" s="16" t="str">
        <v>0 - BM Costs</v>
      </c>
      <c r="L371" s="16" t="str">
        <v>0 - BM Port</v>
      </c>
      <c r="N371" s="16" t="str">
        <v>0 - Port Assets</v>
      </c>
      <c r="BP371" s="16" t="str">
        <v>0- Port Costs</v>
      </c>
      <c r="BT371" s="16" t="str">
        <v>0- Port Value</v>
      </c>
      <c r="BV371" s="16" t="str">
        <v>0</v>
      </c>
    </row>
    <row r="372" spans="8:74" hidden="1" outlineLevel="1" x14ac:dyDescent="0.3">
      <c r="H372" s="16" t="str">
        <v>0 - BM Costs</v>
      </c>
      <c r="L372" s="16" t="str">
        <v>0 - BM Port</v>
      </c>
      <c r="N372" s="16" t="str">
        <v>0 - Port Assets</v>
      </c>
      <c r="BP372" s="16" t="str">
        <v>0- Port Costs</v>
      </c>
      <c r="BT372" s="16" t="str">
        <v>0- Port Value</v>
      </c>
      <c r="BV372" s="16" t="str">
        <v>0</v>
      </c>
    </row>
    <row r="373" spans="8:74" hidden="1" outlineLevel="1" x14ac:dyDescent="0.3">
      <c r="H373" s="16" t="str">
        <v>0 - BM Costs</v>
      </c>
      <c r="L373" s="16" t="str">
        <v>0 - BM Port</v>
      </c>
      <c r="N373" s="16" t="str">
        <v>0 - Port Assets</v>
      </c>
      <c r="BP373" s="16" t="str">
        <v>0- Port Costs</v>
      </c>
      <c r="BT373" s="16" t="str">
        <v>0- Port Value</v>
      </c>
      <c r="BV373" s="16" t="str">
        <v>0</v>
      </c>
    </row>
    <row r="374" spans="8:74" hidden="1" outlineLevel="1" x14ac:dyDescent="0.3">
      <c r="H374" s="16" t="str">
        <v>0 - BM Costs</v>
      </c>
      <c r="L374" s="16" t="str">
        <v>0 - BM Port</v>
      </c>
      <c r="N374" s="16" t="str">
        <v>0 - Port Assets</v>
      </c>
      <c r="BP374" s="16" t="str">
        <v>0- Port Costs</v>
      </c>
      <c r="BT374" s="16" t="str">
        <v>0- Port Value</v>
      </c>
      <c r="BV374" s="16" t="str">
        <v>0</v>
      </c>
    </row>
    <row r="375" spans="8:74" hidden="1" outlineLevel="1" x14ac:dyDescent="0.3">
      <c r="H375" s="16" t="str">
        <v>0 - BM Costs</v>
      </c>
      <c r="L375" s="16" t="str">
        <v>0 - BM Port</v>
      </c>
      <c r="N375" s="16" t="str">
        <v>0 - Port Assets</v>
      </c>
      <c r="BP375" s="16" t="str">
        <v>0- Port Costs</v>
      </c>
      <c r="BT375" s="16" t="str">
        <v>0- Port Value</v>
      </c>
      <c r="BV375" s="16" t="str">
        <v>0</v>
      </c>
    </row>
    <row r="376" spans="8:74" hidden="1" outlineLevel="1" x14ac:dyDescent="0.3">
      <c r="H376" s="16" t="str">
        <v>0 - BM Costs</v>
      </c>
      <c r="L376" s="16" t="str">
        <v>0 - BM Port</v>
      </c>
      <c r="N376" s="16" t="str">
        <v>0 - Port Assets</v>
      </c>
      <c r="BP376" s="16" t="str">
        <v>0- Port Costs</v>
      </c>
      <c r="BT376" s="16" t="str">
        <v>0- Port Value</v>
      </c>
      <c r="BV376" s="16" t="str">
        <v>0</v>
      </c>
    </row>
    <row r="377" spans="8:74" hidden="1" outlineLevel="1" x14ac:dyDescent="0.3">
      <c r="H377" s="16" t="str">
        <v>0 - BM Costs</v>
      </c>
      <c r="L377" s="16" t="str">
        <v>0 - BM Port</v>
      </c>
      <c r="N377" s="16" t="str">
        <v>0 - Port Assets</v>
      </c>
      <c r="BP377" s="16" t="str">
        <v>0- Port Costs</v>
      </c>
      <c r="BT377" s="16" t="str">
        <v>0- Port Value</v>
      </c>
      <c r="BV377" s="16" t="str">
        <v>0</v>
      </c>
    </row>
    <row r="378" spans="8:74" hidden="1" outlineLevel="1" x14ac:dyDescent="0.3">
      <c r="H378" s="16" t="str">
        <v>0 - BM Costs</v>
      </c>
      <c r="L378" s="16" t="str">
        <v>0 - BM Port</v>
      </c>
      <c r="N378" s="16" t="str">
        <v>0 - Port Assets</v>
      </c>
      <c r="BP378" s="16" t="str">
        <v>0- Port Costs</v>
      </c>
      <c r="BT378" s="16" t="str">
        <v>0- Port Value</v>
      </c>
      <c r="BV378" s="16" t="str">
        <v>0</v>
      </c>
    </row>
    <row r="379" spans="8:74" hidden="1" outlineLevel="1" x14ac:dyDescent="0.3">
      <c r="H379" s="16" t="str">
        <v>0 - BM Costs</v>
      </c>
      <c r="L379" s="16" t="str">
        <v>0 - BM Port</v>
      </c>
      <c r="N379" s="16" t="str">
        <v>0 - Port Assets</v>
      </c>
      <c r="BP379" s="16" t="str">
        <v>0- Port Costs</v>
      </c>
      <c r="BT379" s="16" t="str">
        <v>0- Port Value</v>
      </c>
      <c r="BV379" s="16" t="str">
        <v>0</v>
      </c>
    </row>
    <row r="380" spans="8:74" hidden="1" outlineLevel="1" x14ac:dyDescent="0.3">
      <c r="H380" s="16" t="str">
        <v>0 - BM Costs</v>
      </c>
      <c r="L380" s="16" t="str">
        <v>0 - BM Port</v>
      </c>
      <c r="N380" s="16" t="str">
        <v>0 - Port Assets</v>
      </c>
      <c r="BP380" s="16" t="str">
        <v>0- Port Costs</v>
      </c>
      <c r="BT380" s="16" t="str">
        <v>0- Port Value</v>
      </c>
      <c r="BV380" s="16" t="str">
        <v>0</v>
      </c>
    </row>
    <row r="381" spans="8:74" hidden="1" outlineLevel="1" x14ac:dyDescent="0.3">
      <c r="H381" s="16" t="str">
        <v>0 - BM Costs</v>
      </c>
      <c r="L381" s="16" t="str">
        <v>0 - BM Port</v>
      </c>
      <c r="N381" s="16" t="str">
        <v>0 - Port Assets</v>
      </c>
      <c r="BP381" s="16" t="str">
        <v>0- Port Costs</v>
      </c>
      <c r="BT381" s="16" t="str">
        <v>0- Port Value</v>
      </c>
      <c r="BV381" s="16" t="str">
        <v>0</v>
      </c>
    </row>
    <row r="382" spans="8:74" hidden="1" outlineLevel="1" x14ac:dyDescent="0.3">
      <c r="H382" s="16" t="str">
        <v>0 - BM Costs</v>
      </c>
      <c r="L382" s="16" t="str">
        <v>0 - BM Port</v>
      </c>
      <c r="N382" s="16" t="str">
        <v>0 - Port Assets</v>
      </c>
      <c r="BP382" s="16" t="str">
        <v>0- Port Costs</v>
      </c>
      <c r="BT382" s="16" t="str">
        <v>0- Port Value</v>
      </c>
      <c r="BV382" s="16" t="str">
        <v>0</v>
      </c>
    </row>
    <row r="383" spans="8:74" hidden="1" outlineLevel="1" x14ac:dyDescent="0.3">
      <c r="H383" s="16" t="str">
        <v>0 - BM Costs</v>
      </c>
      <c r="L383" s="16" t="str">
        <v>0 - BM Port</v>
      </c>
      <c r="N383" s="16" t="str">
        <v>0 - Port Assets</v>
      </c>
      <c r="BP383" s="16" t="str">
        <v>0- Port Costs</v>
      </c>
      <c r="BT383" s="16" t="str">
        <v>0- Port Value</v>
      </c>
      <c r="BV383" s="16" t="str">
        <v>0</v>
      </c>
    </row>
    <row r="384" spans="8:74" hidden="1" outlineLevel="1" x14ac:dyDescent="0.3">
      <c r="H384" s="16" t="str">
        <v>0 - BM Costs</v>
      </c>
      <c r="L384" s="16" t="str">
        <v>0 - BM Port</v>
      </c>
      <c r="N384" s="16" t="str">
        <v>0 - Port Assets</v>
      </c>
      <c r="BP384" s="16" t="str">
        <v>0- Port Costs</v>
      </c>
      <c r="BT384" s="16" t="str">
        <v>0- Port Value</v>
      </c>
      <c r="BV384" s="16" t="str">
        <v>0</v>
      </c>
    </row>
    <row r="385" spans="8:74" hidden="1" outlineLevel="1" x14ac:dyDescent="0.3">
      <c r="H385" s="16" t="str">
        <v>0 - BM Costs</v>
      </c>
      <c r="L385" s="16" t="str">
        <v>0 - BM Port</v>
      </c>
      <c r="N385" s="16" t="str">
        <v>0 - Port Assets</v>
      </c>
      <c r="BP385" s="16" t="str">
        <v>0- Port Costs</v>
      </c>
      <c r="BT385" s="16" t="str">
        <v>0- Port Value</v>
      </c>
      <c r="BV385" s="16" t="str">
        <v>0</v>
      </c>
    </row>
    <row r="386" spans="8:74" hidden="1" outlineLevel="1" x14ac:dyDescent="0.3">
      <c r="H386" s="16" t="str">
        <v>0 - BM Costs</v>
      </c>
      <c r="L386" s="16" t="str">
        <v>0 - BM Port</v>
      </c>
      <c r="N386" s="16" t="str">
        <v>0 - Port Assets</v>
      </c>
      <c r="BP386" s="16" t="str">
        <v>0- Port Costs</v>
      </c>
      <c r="BT386" s="16" t="str">
        <v>0- Port Value</v>
      </c>
      <c r="BV386" s="16" t="str">
        <v>0</v>
      </c>
    </row>
    <row r="387" spans="8:74" hidden="1" outlineLevel="1" x14ac:dyDescent="0.3">
      <c r="H387" s="16" t="str">
        <v>0 - BM Costs</v>
      </c>
      <c r="L387" s="16" t="str">
        <v>0 - BM Port</v>
      </c>
      <c r="N387" s="16" t="str">
        <v>0 - Port Assets</v>
      </c>
      <c r="BP387" s="16" t="str">
        <v>0- Port Costs</v>
      </c>
      <c r="BT387" s="16" t="str">
        <v>0- Port Value</v>
      </c>
      <c r="BV387" s="16" t="str">
        <v>0</v>
      </c>
    </row>
    <row r="388" spans="8:74" hidden="1" outlineLevel="1" x14ac:dyDescent="0.3">
      <c r="H388" s="16" t="str">
        <v>0 - BM Costs</v>
      </c>
      <c r="L388" s="16" t="str">
        <v>0 - BM Port</v>
      </c>
      <c r="N388" s="16" t="str">
        <v>0 - Port Assets</v>
      </c>
      <c r="BP388" s="16" t="str">
        <v>0- Port Costs</v>
      </c>
      <c r="BT388" s="16" t="str">
        <v>0- Port Value</v>
      </c>
      <c r="BV388" s="16" t="str">
        <v>0</v>
      </c>
    </row>
    <row r="389" spans="8:74" hidden="1" outlineLevel="1" x14ac:dyDescent="0.3">
      <c r="H389" s="16" t="str">
        <v>0 - BM Costs</v>
      </c>
      <c r="L389" s="16" t="str">
        <v>0 - BM Port</v>
      </c>
      <c r="N389" s="16" t="str">
        <v>0 - Port Assets</v>
      </c>
      <c r="BP389" s="16" t="str">
        <v>0- Port Costs</v>
      </c>
      <c r="BT389" s="16" t="str">
        <v>0- Port Value</v>
      </c>
      <c r="BV389" s="16" t="str">
        <v>0</v>
      </c>
    </row>
    <row r="390" spans="8:74" hidden="1" outlineLevel="1" x14ac:dyDescent="0.3">
      <c r="H390" s="16" t="str">
        <v>0 - BM Costs</v>
      </c>
      <c r="L390" s="16" t="str">
        <v>0 - BM Port</v>
      </c>
      <c r="N390" s="16" t="str">
        <v>0 - Port Assets</v>
      </c>
      <c r="BP390" s="16" t="str">
        <v>0- Port Costs</v>
      </c>
      <c r="BT390" s="16" t="str">
        <v>0- Port Value</v>
      </c>
      <c r="BV390" s="16" t="str">
        <v>0</v>
      </c>
    </row>
    <row r="391" spans="8:74" hidden="1" outlineLevel="1" x14ac:dyDescent="0.3">
      <c r="H391" s="16" t="str">
        <v>0 - BM Costs</v>
      </c>
      <c r="L391" s="16" t="str">
        <v>0 - BM Port</v>
      </c>
      <c r="N391" s="16" t="str">
        <v>0 - Port Assets</v>
      </c>
      <c r="BP391" s="16" t="str">
        <v>0- Port Costs</v>
      </c>
      <c r="BT391" s="16" t="str">
        <v>0- Port Value</v>
      </c>
      <c r="BV391" s="16" t="str">
        <v>0</v>
      </c>
    </row>
    <row r="392" spans="8:74" hidden="1" outlineLevel="1" x14ac:dyDescent="0.3">
      <c r="H392" s="16" t="str">
        <v>0 - BM Costs</v>
      </c>
      <c r="L392" s="16" t="str">
        <v>0 - BM Port</v>
      </c>
      <c r="N392" s="16" t="str">
        <v>0 - Port Assets</v>
      </c>
      <c r="BP392" s="16" t="str">
        <v>0- Port Costs</v>
      </c>
      <c r="BT392" s="16" t="str">
        <v>0- Port Value</v>
      </c>
      <c r="BV392" s="16" t="str">
        <v>0</v>
      </c>
    </row>
    <row r="393" spans="8:74" hidden="1" outlineLevel="1" x14ac:dyDescent="0.3">
      <c r="H393" s="16" t="str">
        <v>0 - BM Costs</v>
      </c>
      <c r="L393" s="16" t="str">
        <v>0 - BM Port</v>
      </c>
      <c r="N393" s="16" t="str">
        <v>0 - Port Assets</v>
      </c>
      <c r="BP393" s="16" t="str">
        <v>0- Port Costs</v>
      </c>
      <c r="BT393" s="16" t="str">
        <v>0- Port Value</v>
      </c>
      <c r="BV393" s="16" t="str">
        <v>0</v>
      </c>
    </row>
    <row r="394" spans="8:74" hidden="1" outlineLevel="1" x14ac:dyDescent="0.3">
      <c r="H394" s="16" t="str">
        <v>0 - BM Costs</v>
      </c>
      <c r="L394" s="16" t="str">
        <v>0 - BM Port</v>
      </c>
      <c r="N394" s="16" t="str">
        <v>0 - Port Assets</v>
      </c>
      <c r="BP394" s="16" t="str">
        <v>0- Port Costs</v>
      </c>
      <c r="BT394" s="16" t="str">
        <v>0- Port Value</v>
      </c>
      <c r="BV394" s="16" t="str">
        <v>0</v>
      </c>
    </row>
    <row r="395" spans="8:74" hidden="1" outlineLevel="1" x14ac:dyDescent="0.3">
      <c r="H395" s="16" t="str">
        <v>0 - BM Costs</v>
      </c>
      <c r="L395" s="16" t="str">
        <v>0 - BM Port</v>
      </c>
      <c r="N395" s="16" t="str">
        <v>0 - Port Assets</v>
      </c>
      <c r="BP395" s="16" t="str">
        <v>0- Port Costs</v>
      </c>
      <c r="BT395" s="16" t="str">
        <v>0- Port Value</v>
      </c>
      <c r="BV395" s="16" t="str">
        <v>0</v>
      </c>
    </row>
    <row r="396" spans="8:74" hidden="1" outlineLevel="1" x14ac:dyDescent="0.3">
      <c r="H396" s="16" t="str">
        <v>0 - BM Costs</v>
      </c>
      <c r="L396" s="16" t="str">
        <v>0 - BM Port</v>
      </c>
      <c r="N396" s="16" t="str">
        <v>0 - Port Assets</v>
      </c>
      <c r="BP396" s="16" t="str">
        <v>0- Port Costs</v>
      </c>
      <c r="BT396" s="16" t="str">
        <v>0- Port Value</v>
      </c>
      <c r="BV396" s="16" t="str">
        <v>0</v>
      </c>
    </row>
    <row r="397" spans="8:74" hidden="1" outlineLevel="1" x14ac:dyDescent="0.3">
      <c r="H397" s="16" t="str">
        <v>0 - BM Costs</v>
      </c>
      <c r="L397" s="16" t="str">
        <v>0 - BM Port</v>
      </c>
      <c r="N397" s="16" t="str">
        <v>0 - Port Assets</v>
      </c>
      <c r="BP397" s="16" t="str">
        <v>0- Port Costs</v>
      </c>
      <c r="BT397" s="16" t="str">
        <v>0- Port Value</v>
      </c>
      <c r="BV397" s="16" t="str">
        <v>0</v>
      </c>
    </row>
    <row r="398" spans="8:74" hidden="1" outlineLevel="1" x14ac:dyDescent="0.3">
      <c r="H398" s="16" t="str">
        <v>0 - BM Costs</v>
      </c>
      <c r="L398" s="16" t="str">
        <v>0 - BM Port</v>
      </c>
      <c r="N398" s="16" t="str">
        <v>0 - Port Assets</v>
      </c>
      <c r="BP398" s="16" t="str">
        <v>0- Port Costs</v>
      </c>
      <c r="BT398" s="16" t="str">
        <v>0- Port Value</v>
      </c>
      <c r="BV398" s="16" t="str">
        <v>0</v>
      </c>
    </row>
    <row r="399" spans="8:74" hidden="1" outlineLevel="1" x14ac:dyDescent="0.3">
      <c r="H399" s="16" t="str">
        <v>0 - BM Costs</v>
      </c>
      <c r="L399" s="16" t="str">
        <v>0 - BM Port</v>
      </c>
      <c r="N399" s="16" t="str">
        <v>0 - Port Assets</v>
      </c>
      <c r="BP399" s="16" t="str">
        <v>0- Port Costs</v>
      </c>
      <c r="BT399" s="16" t="str">
        <v>0- Port Value</v>
      </c>
      <c r="BV399" s="16" t="str">
        <v>0</v>
      </c>
    </row>
    <row r="400" spans="8:74" hidden="1" outlineLevel="1" x14ac:dyDescent="0.3">
      <c r="H400" s="16" t="str">
        <v>0 - BM Costs</v>
      </c>
      <c r="L400" s="16" t="str">
        <v>0 - BM Port</v>
      </c>
      <c r="N400" s="16" t="str">
        <v>0 - Port Assets</v>
      </c>
      <c r="BP400" s="16" t="str">
        <v>0- Port Costs</v>
      </c>
      <c r="BT400" s="16" t="str">
        <v>0- Port Value</v>
      </c>
      <c r="BV400" s="16" t="str">
        <v>0</v>
      </c>
    </row>
    <row r="401" spans="8:74" hidden="1" outlineLevel="1" x14ac:dyDescent="0.3">
      <c r="H401" s="16" t="str">
        <v>0 - BM Costs</v>
      </c>
      <c r="L401" s="16" t="str">
        <v>0 - BM Port</v>
      </c>
      <c r="N401" s="16" t="str">
        <v>0 - Port Assets</v>
      </c>
      <c r="BP401" s="16" t="str">
        <v>0- Port Costs</v>
      </c>
      <c r="BT401" s="16" t="str">
        <v>0- Port Value</v>
      </c>
      <c r="BV401" s="16" t="str">
        <v>0</v>
      </c>
    </row>
    <row r="402" spans="8:74" hidden="1" outlineLevel="1" x14ac:dyDescent="0.3">
      <c r="H402" s="16" t="str">
        <v>0 - BM Costs</v>
      </c>
      <c r="L402" s="16" t="str">
        <v>0 - BM Port</v>
      </c>
      <c r="N402" s="16" t="str">
        <v>0 - Port Assets</v>
      </c>
      <c r="BP402" s="16" t="str">
        <v>0- Port Costs</v>
      </c>
      <c r="BT402" s="16" t="str">
        <v>0- Port Value</v>
      </c>
      <c r="BV402" s="16" t="str">
        <v>0</v>
      </c>
    </row>
    <row r="403" spans="8:74" hidden="1" outlineLevel="1" x14ac:dyDescent="0.3">
      <c r="H403" s="16" t="str">
        <v>0 - BM Costs</v>
      </c>
      <c r="L403" s="16" t="str">
        <v>0 - BM Port</v>
      </c>
      <c r="N403" s="16" t="str">
        <v>0 - Port Assets</v>
      </c>
      <c r="BP403" s="16" t="str">
        <v>0- Port Costs</v>
      </c>
      <c r="BT403" s="16" t="str">
        <v>0- Port Value</v>
      </c>
      <c r="BV403" s="16" t="str">
        <v>0</v>
      </c>
    </row>
    <row r="404" spans="8:74" hidden="1" outlineLevel="1" x14ac:dyDescent="0.3">
      <c r="H404" s="16" t="str">
        <v>0 - BM Costs</v>
      </c>
      <c r="L404" s="16" t="str">
        <v>0 - BM Port</v>
      </c>
      <c r="N404" s="16" t="str">
        <v>0 - Port Assets</v>
      </c>
      <c r="BP404" s="16" t="str">
        <v>0- Port Costs</v>
      </c>
      <c r="BT404" s="16" t="str">
        <v>0- Port Value</v>
      </c>
      <c r="BV404" s="16" t="str">
        <v>0</v>
      </c>
    </row>
    <row r="405" spans="8:74" hidden="1" outlineLevel="1" x14ac:dyDescent="0.3">
      <c r="H405" s="16" t="str">
        <v>0 - BM Costs</v>
      </c>
      <c r="L405" s="16" t="str">
        <v>0 - BM Port</v>
      </c>
      <c r="N405" s="16" t="str">
        <v>0 - Port Assets</v>
      </c>
      <c r="BP405" s="16" t="str">
        <v>0- Port Costs</v>
      </c>
      <c r="BT405" s="16" t="str">
        <v>0- Port Value</v>
      </c>
      <c r="BV405" s="16" t="str">
        <v>0</v>
      </c>
    </row>
    <row r="406" spans="8:74" hidden="1" outlineLevel="1" x14ac:dyDescent="0.3">
      <c r="H406" s="16" t="str">
        <v>0 - BM Costs</v>
      </c>
      <c r="L406" s="16" t="str">
        <v>0 - BM Port</v>
      </c>
      <c r="N406" s="16" t="str">
        <v>0 - Port Assets</v>
      </c>
      <c r="BP406" s="16" t="str">
        <v>0- Port Costs</v>
      </c>
      <c r="BT406" s="16" t="str">
        <v>0- Port Value</v>
      </c>
      <c r="BV406" s="16" t="str">
        <v>0</v>
      </c>
    </row>
    <row r="407" spans="8:74" hidden="1" outlineLevel="1" x14ac:dyDescent="0.3">
      <c r="H407" s="16" t="str">
        <v>0 - BM Costs</v>
      </c>
      <c r="L407" s="16" t="str">
        <v>0 - BM Port</v>
      </c>
      <c r="N407" s="16" t="str">
        <v>0 - Port Assets</v>
      </c>
      <c r="BP407" s="16" t="str">
        <v>0- Port Costs</v>
      </c>
      <c r="BT407" s="16" t="str">
        <v>0- Port Value</v>
      </c>
      <c r="BV407" s="16" t="str">
        <v>0</v>
      </c>
    </row>
    <row r="408" spans="8:74" hidden="1" outlineLevel="1" x14ac:dyDescent="0.3">
      <c r="H408" s="16" t="str">
        <v>0 - BM Costs</v>
      </c>
      <c r="L408" s="16" t="str">
        <v>0 - BM Port</v>
      </c>
      <c r="N408" s="16" t="str">
        <v>0 - Port Assets</v>
      </c>
      <c r="BP408" s="16" t="str">
        <v>0- Port Costs</v>
      </c>
      <c r="BT408" s="16" t="str">
        <v>0- Port Value</v>
      </c>
      <c r="BV408" s="16" t="str">
        <v>0</v>
      </c>
    </row>
    <row r="409" spans="8:74" hidden="1" outlineLevel="1" x14ac:dyDescent="0.3">
      <c r="H409" s="16" t="str">
        <v>0 - BM Costs</v>
      </c>
      <c r="L409" s="16" t="str">
        <v>0 - BM Port</v>
      </c>
      <c r="N409" s="16" t="str">
        <v>0 - Port Assets</v>
      </c>
      <c r="BP409" s="16" t="str">
        <v>0- Port Costs</v>
      </c>
      <c r="BT409" s="16" t="str">
        <v>0- Port Value</v>
      </c>
      <c r="BV409" s="16" t="str">
        <v>0</v>
      </c>
    </row>
    <row r="410" spans="8:74" hidden="1" outlineLevel="1" x14ac:dyDescent="0.3">
      <c r="H410" s="16" t="str">
        <v>0 - BM Costs</v>
      </c>
      <c r="L410" s="16" t="str">
        <v>0 - BM Port</v>
      </c>
      <c r="N410" s="16" t="str">
        <v>0 - Port Assets</v>
      </c>
      <c r="BP410" s="16" t="str">
        <v>0- Port Costs</v>
      </c>
      <c r="BT410" s="16" t="str">
        <v>0- Port Value</v>
      </c>
      <c r="BV410" s="16" t="str">
        <v>0</v>
      </c>
    </row>
    <row r="411" spans="8:74" hidden="1" outlineLevel="1" x14ac:dyDescent="0.3">
      <c r="H411" s="16" t="str">
        <v>0 - BM Costs</v>
      </c>
      <c r="L411" s="16" t="str">
        <v>0 - BM Port</v>
      </c>
      <c r="N411" s="16" t="str">
        <v>0 - Port Assets</v>
      </c>
      <c r="BP411" s="16" t="str">
        <v>0- Port Costs</v>
      </c>
      <c r="BT411" s="16" t="str">
        <v>0- Port Value</v>
      </c>
      <c r="BV411" s="16" t="str">
        <v>0</v>
      </c>
    </row>
    <row r="412" spans="8:74" hidden="1" outlineLevel="1" x14ac:dyDescent="0.3">
      <c r="H412" s="16" t="str">
        <v>0 - BM Costs</v>
      </c>
      <c r="L412" s="16" t="str">
        <v>0 - BM Port</v>
      </c>
      <c r="N412" s="16" t="str">
        <v>0 - Port Assets</v>
      </c>
      <c r="BP412" s="16" t="str">
        <v>0- Port Costs</v>
      </c>
      <c r="BT412" s="16" t="str">
        <v>0- Port Value</v>
      </c>
      <c r="BV412" s="16" t="str">
        <v>0</v>
      </c>
    </row>
    <row r="413" spans="8:74" hidden="1" outlineLevel="1" x14ac:dyDescent="0.3">
      <c r="H413" s="16" t="str">
        <v>0 - BM Costs</v>
      </c>
      <c r="L413" s="16" t="str">
        <v>0 - BM Port</v>
      </c>
      <c r="N413" s="16" t="str">
        <v>0 - Port Assets</v>
      </c>
      <c r="BP413" s="16" t="str">
        <v>0- Port Costs</v>
      </c>
      <c r="BT413" s="16" t="str">
        <v>0- Port Value</v>
      </c>
      <c r="BV413" s="16" t="str">
        <v>0</v>
      </c>
    </row>
    <row r="414" spans="8:74" hidden="1" outlineLevel="1" x14ac:dyDescent="0.3">
      <c r="H414" s="16" t="str">
        <v>0 - BM Costs</v>
      </c>
      <c r="L414" s="16" t="str">
        <v>0 - BM Port</v>
      </c>
      <c r="N414" s="16" t="str">
        <v>0 - Port Assets</v>
      </c>
      <c r="BP414" s="16" t="str">
        <v>0- Port Costs</v>
      </c>
      <c r="BT414" s="16" t="str">
        <v>0- Port Value</v>
      </c>
      <c r="BV414" s="16" t="str">
        <v>0</v>
      </c>
    </row>
    <row r="415" spans="8:74" hidden="1" outlineLevel="1" x14ac:dyDescent="0.3">
      <c r="H415" s="16" t="str">
        <v>0 - BM Costs</v>
      </c>
      <c r="L415" s="16" t="str">
        <v>0 - BM Port</v>
      </c>
      <c r="N415" s="16" t="str">
        <v>0 - Port Assets</v>
      </c>
      <c r="BP415" s="16" t="str">
        <v>0- Port Costs</v>
      </c>
      <c r="BT415" s="16" t="str">
        <v>0- Port Value</v>
      </c>
      <c r="BV415" s="16" t="str">
        <v>0</v>
      </c>
    </row>
    <row r="416" spans="8:74" hidden="1" outlineLevel="1" x14ac:dyDescent="0.3">
      <c r="H416" s="16" t="str">
        <v>0 - BM Costs</v>
      </c>
      <c r="L416" s="16" t="str">
        <v>0 - BM Port</v>
      </c>
      <c r="N416" s="16" t="str">
        <v>0 - Port Assets</v>
      </c>
      <c r="BP416" s="16" t="str">
        <v>0- Port Costs</v>
      </c>
      <c r="BT416" s="16" t="str">
        <v>0- Port Value</v>
      </c>
      <c r="BV416" s="16" t="str">
        <v>0</v>
      </c>
    </row>
    <row r="417" spans="8:74" hidden="1" outlineLevel="1" x14ac:dyDescent="0.3">
      <c r="H417" s="16" t="str">
        <v>0 - BM Costs</v>
      </c>
      <c r="L417" s="16" t="str">
        <v>0 - BM Port</v>
      </c>
      <c r="N417" s="16" t="str">
        <v>0 - Port Assets</v>
      </c>
      <c r="BP417" s="16" t="str">
        <v>0- Port Costs</v>
      </c>
      <c r="BT417" s="16" t="str">
        <v>0- Port Value</v>
      </c>
      <c r="BV417" s="16" t="str">
        <v>0</v>
      </c>
    </row>
    <row r="418" spans="8:74" hidden="1" outlineLevel="1" x14ac:dyDescent="0.3">
      <c r="H418" s="16" t="str">
        <v>0 - BM Costs</v>
      </c>
      <c r="L418" s="16" t="str">
        <v>0 - BM Port</v>
      </c>
      <c r="N418" s="16" t="str">
        <v>0 - Port Assets</v>
      </c>
      <c r="BP418" s="16" t="str">
        <v>0- Port Costs</v>
      </c>
      <c r="BT418" s="16" t="str">
        <v>0- Port Value</v>
      </c>
      <c r="BV418" s="16" t="str">
        <v>0</v>
      </c>
    </row>
    <row r="419" spans="8:74" hidden="1" outlineLevel="1" x14ac:dyDescent="0.3">
      <c r="H419" s="16" t="str">
        <v>0 - BM Costs</v>
      </c>
      <c r="L419" s="16" t="str">
        <v>0 - BM Port</v>
      </c>
      <c r="N419" s="16" t="str">
        <v>0 - Port Assets</v>
      </c>
      <c r="BP419" s="16" t="str">
        <v>0- Port Costs</v>
      </c>
      <c r="BT419" s="16" t="str">
        <v>0- Port Value</v>
      </c>
      <c r="BV419" s="16" t="str">
        <v>0</v>
      </c>
    </row>
    <row r="420" spans="8:74" hidden="1" outlineLevel="1" x14ac:dyDescent="0.3">
      <c r="H420" s="16" t="str">
        <v>0 - BM Costs</v>
      </c>
      <c r="L420" s="16" t="str">
        <v>0 - BM Port</v>
      </c>
      <c r="N420" s="16" t="str">
        <v>0 - Port Assets</v>
      </c>
      <c r="BP420" s="16" t="str">
        <v>0- Port Costs</v>
      </c>
      <c r="BT420" s="16" t="str">
        <v>0- Port Value</v>
      </c>
      <c r="BV420" s="16" t="str">
        <v>0</v>
      </c>
    </row>
    <row r="421" spans="8:74" hidden="1" outlineLevel="1" x14ac:dyDescent="0.3">
      <c r="H421" s="16" t="str">
        <v>0 - BM Costs</v>
      </c>
      <c r="L421" s="16" t="str">
        <v>0 - BM Port</v>
      </c>
      <c r="N421" s="16" t="str">
        <v>0 - Port Assets</v>
      </c>
      <c r="BP421" s="16" t="str">
        <v>0- Port Costs</v>
      </c>
      <c r="BT421" s="16" t="str">
        <v>0- Port Value</v>
      </c>
      <c r="BV421" s="16" t="str">
        <v>0</v>
      </c>
    </row>
    <row r="422" spans="8:74" hidden="1" outlineLevel="1" x14ac:dyDescent="0.3">
      <c r="H422" s="16" t="str">
        <v>0 - BM Costs</v>
      </c>
      <c r="L422" s="16" t="str">
        <v>0 - BM Port</v>
      </c>
      <c r="N422" s="16" t="str">
        <v>0 - Port Assets</v>
      </c>
      <c r="BP422" s="16" t="str">
        <v>0- Port Costs</v>
      </c>
      <c r="BT422" s="16" t="str">
        <v>0- Port Value</v>
      </c>
      <c r="BV422" s="16" t="str">
        <v>0</v>
      </c>
    </row>
    <row r="423" spans="8:74" hidden="1" outlineLevel="1" x14ac:dyDescent="0.3">
      <c r="H423" s="16" t="str">
        <v>0 - BM Costs</v>
      </c>
      <c r="L423" s="16" t="str">
        <v>0 - BM Port</v>
      </c>
      <c r="N423" s="16" t="str">
        <v>0 - Port Assets</v>
      </c>
      <c r="BP423" s="16" t="str">
        <v>0- Port Costs</v>
      </c>
      <c r="BT423" s="16" t="str">
        <v>0- Port Value</v>
      </c>
      <c r="BV423" s="16" t="str">
        <v>0</v>
      </c>
    </row>
    <row r="424" spans="8:74" hidden="1" outlineLevel="1" x14ac:dyDescent="0.3">
      <c r="H424" s="16" t="str">
        <v>0 - BM Costs</v>
      </c>
      <c r="L424" s="16" t="str">
        <v>0 - BM Port</v>
      </c>
      <c r="N424" s="16" t="str">
        <v>0 - Port Assets</v>
      </c>
      <c r="BP424" s="16" t="str">
        <v>0- Port Costs</v>
      </c>
      <c r="BT424" s="16" t="str">
        <v>0- Port Value</v>
      </c>
      <c r="BV424" s="16" t="str">
        <v>0</v>
      </c>
    </row>
    <row r="425" spans="8:74" hidden="1" outlineLevel="1" x14ac:dyDescent="0.3">
      <c r="H425" s="16" t="str">
        <v>0 - BM Costs</v>
      </c>
      <c r="L425" s="16" t="str">
        <v>0 - BM Port</v>
      </c>
      <c r="N425" s="16" t="str">
        <v>0 - Port Assets</v>
      </c>
      <c r="BP425" s="16" t="str">
        <v>0- Port Costs</v>
      </c>
      <c r="BT425" s="16" t="str">
        <v>0- Port Value</v>
      </c>
      <c r="BV425" s="16" t="str">
        <v>0</v>
      </c>
    </row>
    <row r="426" spans="8:74" hidden="1" outlineLevel="1" x14ac:dyDescent="0.3">
      <c r="H426" s="16" t="str">
        <v>0 - BM Costs</v>
      </c>
      <c r="L426" s="16" t="str">
        <v>0 - BM Port</v>
      </c>
      <c r="N426" s="16" t="str">
        <v>0 - Port Assets</v>
      </c>
      <c r="BP426" s="16" t="str">
        <v>0- Port Costs</v>
      </c>
      <c r="BT426" s="16" t="str">
        <v>0- Port Value</v>
      </c>
      <c r="BV426" s="16" t="str">
        <v>0</v>
      </c>
    </row>
    <row r="427" spans="8:74" hidden="1" outlineLevel="1" x14ac:dyDescent="0.3">
      <c r="H427" s="16" t="str">
        <v>0 - BM Costs</v>
      </c>
      <c r="L427" s="16" t="str">
        <v>0 - BM Port</v>
      </c>
      <c r="N427" s="16" t="str">
        <v>0 - Port Assets</v>
      </c>
      <c r="BP427" s="16" t="str">
        <v>0- Port Costs</v>
      </c>
      <c r="BT427" s="16" t="str">
        <v>0- Port Value</v>
      </c>
      <c r="BV427" s="16" t="str">
        <v>0</v>
      </c>
    </row>
    <row r="428" spans="8:74" hidden="1" outlineLevel="1" x14ac:dyDescent="0.3">
      <c r="H428" s="16" t="str">
        <v>0 - BM Costs</v>
      </c>
      <c r="L428" s="16" t="str">
        <v>0 - BM Port</v>
      </c>
      <c r="N428" s="16" t="str">
        <v>0 - Port Assets</v>
      </c>
      <c r="BP428" s="16" t="str">
        <v>0- Port Costs</v>
      </c>
      <c r="BT428" s="16" t="str">
        <v>0- Port Value</v>
      </c>
      <c r="BV428" s="16" t="str">
        <v>0</v>
      </c>
    </row>
    <row r="429" spans="8:74" hidden="1" outlineLevel="1" x14ac:dyDescent="0.3">
      <c r="H429" s="16" t="str">
        <v>0 - BM Costs</v>
      </c>
      <c r="L429" s="16" t="str">
        <v>0 - BM Port</v>
      </c>
      <c r="N429" s="16" t="str">
        <v>0 - Port Assets</v>
      </c>
      <c r="BP429" s="16" t="str">
        <v>0- Port Costs</v>
      </c>
      <c r="BT429" s="16" t="str">
        <v>0- Port Value</v>
      </c>
      <c r="BV429" s="16" t="str">
        <v>0</v>
      </c>
    </row>
    <row r="430" spans="8:74" hidden="1" outlineLevel="1" x14ac:dyDescent="0.3">
      <c r="H430" s="16" t="str">
        <v>0 - BM Costs</v>
      </c>
      <c r="L430" s="16" t="str">
        <v>0 - BM Port</v>
      </c>
      <c r="N430" s="16" t="str">
        <v>0 - Port Assets</v>
      </c>
      <c r="BP430" s="16" t="str">
        <v>0- Port Costs</v>
      </c>
      <c r="BT430" s="16" t="str">
        <v>0- Port Value</v>
      </c>
      <c r="BV430" s="16" t="str">
        <v>0</v>
      </c>
    </row>
    <row r="431" spans="8:74" hidden="1" outlineLevel="1" x14ac:dyDescent="0.3">
      <c r="H431" s="16" t="str">
        <v>0 - BM Costs</v>
      </c>
      <c r="L431" s="16" t="str">
        <v>0 - BM Port</v>
      </c>
      <c r="N431" s="16" t="str">
        <v>0 - Port Assets</v>
      </c>
      <c r="BP431" s="16" t="str">
        <v>0- Port Costs</v>
      </c>
      <c r="BT431" s="16" t="str">
        <v>0- Port Value</v>
      </c>
      <c r="BV431" s="16" t="str">
        <v>0</v>
      </c>
    </row>
    <row r="432" spans="8:74" hidden="1" outlineLevel="1" x14ac:dyDescent="0.3">
      <c r="H432" s="16" t="str">
        <v>0 - BM Costs</v>
      </c>
      <c r="L432" s="16" t="str">
        <v>0 - BM Port</v>
      </c>
      <c r="N432" s="16" t="str">
        <v>0 - Port Assets</v>
      </c>
      <c r="BP432" s="16" t="str">
        <v>0- Port Costs</v>
      </c>
      <c r="BT432" s="16" t="str">
        <v>0- Port Value</v>
      </c>
      <c r="BV432" s="16" t="str">
        <v>0</v>
      </c>
    </row>
    <row r="433" spans="8:74" hidden="1" outlineLevel="1" x14ac:dyDescent="0.3">
      <c r="H433" s="16" t="str">
        <v>0 - BM Costs</v>
      </c>
      <c r="L433" s="16" t="str">
        <v>0 - BM Port</v>
      </c>
      <c r="N433" s="16" t="str">
        <v>0 - Port Assets</v>
      </c>
      <c r="BP433" s="16" t="str">
        <v>0- Port Costs</v>
      </c>
      <c r="BT433" s="16" t="str">
        <v>0- Port Value</v>
      </c>
      <c r="BV433" s="16" t="str">
        <v>0</v>
      </c>
    </row>
    <row r="434" spans="8:74" hidden="1" outlineLevel="1" x14ac:dyDescent="0.3">
      <c r="H434" s="16" t="str">
        <v>0 - BM Costs</v>
      </c>
      <c r="L434" s="16" t="str">
        <v>0 - BM Port</v>
      </c>
      <c r="N434" s="16" t="str">
        <v>0 - Port Assets</v>
      </c>
      <c r="BP434" s="16" t="str">
        <v>0- Port Costs</v>
      </c>
      <c r="BT434" s="16" t="str">
        <v>0- Port Value</v>
      </c>
      <c r="BV434" s="16" t="str">
        <v>0</v>
      </c>
    </row>
    <row r="435" spans="8:74" hidden="1" outlineLevel="1" x14ac:dyDescent="0.3">
      <c r="H435" s="16" t="str">
        <v>0 - BM Costs</v>
      </c>
      <c r="L435" s="16" t="str">
        <v>0 - BM Port</v>
      </c>
      <c r="N435" s="16" t="str">
        <v>0 - Port Assets</v>
      </c>
      <c r="BP435" s="16" t="str">
        <v>0- Port Costs</v>
      </c>
      <c r="BT435" s="16" t="str">
        <v>0- Port Value</v>
      </c>
      <c r="BV435" s="16" t="str">
        <v>0</v>
      </c>
    </row>
    <row r="436" spans="8:74" hidden="1" outlineLevel="1" x14ac:dyDescent="0.3">
      <c r="H436" s="16" t="str">
        <v>0 - BM Costs</v>
      </c>
      <c r="L436" s="16" t="str">
        <v>0 - BM Port</v>
      </c>
      <c r="N436" s="16" t="str">
        <v>0 - Port Assets</v>
      </c>
      <c r="BP436" s="16" t="str">
        <v>0- Port Costs</v>
      </c>
      <c r="BT436" s="16" t="str">
        <v>0- Port Value</v>
      </c>
      <c r="BV436" s="16" t="str">
        <v>0</v>
      </c>
    </row>
    <row r="437" spans="8:74" hidden="1" outlineLevel="1" x14ac:dyDescent="0.3">
      <c r="H437" s="16" t="str">
        <v>0 - BM Costs</v>
      </c>
      <c r="L437" s="16" t="str">
        <v>0 - BM Port</v>
      </c>
      <c r="N437" s="16" t="str">
        <v>0 - Port Assets</v>
      </c>
      <c r="BP437" s="16" t="str">
        <v>0- Port Costs</v>
      </c>
      <c r="BT437" s="16" t="str">
        <v>0- Port Value</v>
      </c>
      <c r="BV437" s="16" t="str">
        <v>0</v>
      </c>
    </row>
    <row r="438" spans="8:74" hidden="1" outlineLevel="1" x14ac:dyDescent="0.3">
      <c r="H438" s="16" t="str">
        <v>0 - BM Costs</v>
      </c>
      <c r="L438" s="16" t="str">
        <v>0 - BM Port</v>
      </c>
      <c r="N438" s="16" t="str">
        <v>0 - Port Assets</v>
      </c>
      <c r="BP438" s="16" t="str">
        <v>0- Port Costs</v>
      </c>
      <c r="BT438" s="16" t="str">
        <v>0- Port Value</v>
      </c>
      <c r="BV438" s="16" t="str">
        <v>0</v>
      </c>
    </row>
    <row r="439" spans="8:74" hidden="1" outlineLevel="1" x14ac:dyDescent="0.3">
      <c r="H439" s="16" t="str">
        <v>0 - BM Costs</v>
      </c>
      <c r="L439" s="16" t="str">
        <v>0 - BM Port</v>
      </c>
      <c r="N439" s="16" t="str">
        <v>0 - Port Assets</v>
      </c>
      <c r="BP439" s="16" t="str">
        <v>0- Port Costs</v>
      </c>
      <c r="BT439" s="16" t="str">
        <v>0- Port Value</v>
      </c>
      <c r="BV439" s="16" t="str">
        <v>0</v>
      </c>
    </row>
    <row r="440" spans="8:74" hidden="1" outlineLevel="1" x14ac:dyDescent="0.3">
      <c r="H440" s="16" t="str">
        <v>0 - BM Costs</v>
      </c>
      <c r="L440" s="16" t="str">
        <v>0 - BM Port</v>
      </c>
      <c r="N440" s="16" t="str">
        <v>0 - Port Assets</v>
      </c>
      <c r="BP440" s="16" t="str">
        <v>0- Port Costs</v>
      </c>
      <c r="BT440" s="16" t="str">
        <v>0- Port Value</v>
      </c>
      <c r="BV440" s="16" t="str">
        <v>0</v>
      </c>
    </row>
    <row r="441" spans="8:74" hidden="1" outlineLevel="1" x14ac:dyDescent="0.3">
      <c r="H441" s="16" t="str">
        <v>0 - BM Costs</v>
      </c>
      <c r="L441" s="16" t="str">
        <v>0 - BM Port</v>
      </c>
      <c r="N441" s="16" t="str">
        <v>0 - Port Assets</v>
      </c>
      <c r="BP441" s="16" t="str">
        <v>0- Port Costs</v>
      </c>
      <c r="BT441" s="16" t="str">
        <v>0- Port Value</v>
      </c>
      <c r="BV441" s="16" t="str">
        <v>0</v>
      </c>
    </row>
    <row r="442" spans="8:74" hidden="1" outlineLevel="1" x14ac:dyDescent="0.3">
      <c r="H442" s="16" t="str">
        <v>0 - BM Costs</v>
      </c>
      <c r="L442" s="16" t="str">
        <v>0 - BM Port</v>
      </c>
      <c r="N442" s="16" t="str">
        <v>0 - Port Assets</v>
      </c>
      <c r="BP442" s="16" t="str">
        <v>0- Port Costs</v>
      </c>
      <c r="BT442" s="16" t="str">
        <v>0- Port Value</v>
      </c>
      <c r="BV442" s="16" t="str">
        <v>0</v>
      </c>
    </row>
    <row r="443" spans="8:74" hidden="1" outlineLevel="1" x14ac:dyDescent="0.3">
      <c r="H443" s="16" t="str">
        <v>0 - BM Costs</v>
      </c>
      <c r="L443" s="16" t="str">
        <v>0 - BM Port</v>
      </c>
      <c r="N443" s="16" t="str">
        <v>0 - Port Assets</v>
      </c>
      <c r="BP443" s="16" t="str">
        <v>0- Port Costs</v>
      </c>
      <c r="BT443" s="16" t="str">
        <v>0- Port Value</v>
      </c>
      <c r="BV443" s="16" t="str">
        <v>0</v>
      </c>
    </row>
    <row r="444" spans="8:74" hidden="1" outlineLevel="1" x14ac:dyDescent="0.3">
      <c r="H444" s="16" t="str">
        <v>0 - BM Costs</v>
      </c>
      <c r="L444" s="16" t="str">
        <v>0 - BM Port</v>
      </c>
      <c r="N444" s="16" t="str">
        <v>0 - Port Assets</v>
      </c>
      <c r="BP444" s="16" t="str">
        <v>0- Port Costs</v>
      </c>
      <c r="BT444" s="16" t="str">
        <v>0- Port Value</v>
      </c>
      <c r="BV444" s="16" t="str">
        <v>0</v>
      </c>
    </row>
    <row r="445" spans="8:74" hidden="1" outlineLevel="1" x14ac:dyDescent="0.3">
      <c r="H445" s="16" t="str">
        <v>0 - BM Costs</v>
      </c>
      <c r="L445" s="16" t="str">
        <v>0 - BM Port</v>
      </c>
      <c r="N445" s="16" t="str">
        <v>0 - Port Assets</v>
      </c>
      <c r="BP445" s="16" t="str">
        <v>0- Port Costs</v>
      </c>
      <c r="BT445" s="16" t="str">
        <v>0- Port Value</v>
      </c>
      <c r="BV445" s="16" t="str">
        <v>0</v>
      </c>
    </row>
    <row r="446" spans="8:74" hidden="1" outlineLevel="1" x14ac:dyDescent="0.3">
      <c r="H446" s="16" t="str">
        <v>0 - BM Costs</v>
      </c>
      <c r="L446" s="16" t="str">
        <v>0 - BM Port</v>
      </c>
      <c r="N446" s="16" t="str">
        <v>0 - Port Assets</v>
      </c>
      <c r="BP446" s="16" t="str">
        <v>0- Port Costs</v>
      </c>
      <c r="BT446" s="16" t="str">
        <v>0- Port Value</v>
      </c>
      <c r="BV446" s="16" t="str">
        <v>0</v>
      </c>
    </row>
    <row r="447" spans="8:74" hidden="1" outlineLevel="1" x14ac:dyDescent="0.3">
      <c r="H447" s="16" t="str">
        <v>0 - BM Costs</v>
      </c>
      <c r="L447" s="16" t="str">
        <v>0 - BM Port</v>
      </c>
      <c r="N447" s="16" t="str">
        <v>0 - Port Assets</v>
      </c>
      <c r="BP447" s="16" t="str">
        <v>0- Port Costs</v>
      </c>
      <c r="BT447" s="16" t="str">
        <v>0- Port Value</v>
      </c>
      <c r="BV447" s="16" t="str">
        <v>0</v>
      </c>
    </row>
    <row r="448" spans="8:74" hidden="1" outlineLevel="1" x14ac:dyDescent="0.3">
      <c r="H448" s="16" t="str">
        <v>0 - BM Costs</v>
      </c>
      <c r="L448" s="16" t="str">
        <v>0 - BM Port</v>
      </c>
      <c r="N448" s="16" t="str">
        <v>0 - Port Assets</v>
      </c>
      <c r="BP448" s="16" t="str">
        <v>0- Port Costs</v>
      </c>
      <c r="BT448" s="16" t="str">
        <v>0- Port Value</v>
      </c>
      <c r="BV448" s="16" t="str">
        <v>0</v>
      </c>
    </row>
    <row r="449" spans="8:74" hidden="1" outlineLevel="1" x14ac:dyDescent="0.3">
      <c r="H449" s="16" t="str">
        <v>0 - BM Costs</v>
      </c>
      <c r="L449" s="16" t="str">
        <v>0 - BM Port</v>
      </c>
      <c r="N449" s="16" t="str">
        <v>0 - Port Assets</v>
      </c>
      <c r="BP449" s="16" t="str">
        <v>0- Port Costs</v>
      </c>
      <c r="BT449" s="16" t="str">
        <v>0- Port Value</v>
      </c>
      <c r="BV449" s="16" t="str">
        <v>0</v>
      </c>
    </row>
    <row r="450" spans="8:74" hidden="1" outlineLevel="1" x14ac:dyDescent="0.3">
      <c r="H450" s="16" t="str">
        <v>0 - BM Costs</v>
      </c>
      <c r="L450" s="16" t="str">
        <v>0 - BM Port</v>
      </c>
      <c r="N450" s="16" t="str">
        <v>0 - Port Assets</v>
      </c>
      <c r="BP450" s="16" t="str">
        <v>0- Port Costs</v>
      </c>
      <c r="BT450" s="16" t="str">
        <v>0- Port Value</v>
      </c>
      <c r="BV450" s="16" t="str">
        <v>0</v>
      </c>
    </row>
    <row r="451" spans="8:74" hidden="1" outlineLevel="1" x14ac:dyDescent="0.3">
      <c r="H451" s="16" t="str">
        <v>0 - BM Costs</v>
      </c>
      <c r="L451" s="16" t="str">
        <v>0 - BM Port</v>
      </c>
      <c r="N451" s="16" t="str">
        <v>0 - Port Assets</v>
      </c>
      <c r="BP451" s="16" t="str">
        <v>0- Port Costs</v>
      </c>
      <c r="BT451" s="16" t="str">
        <v>0- Port Value</v>
      </c>
      <c r="BV451" s="16" t="str">
        <v>0</v>
      </c>
    </row>
    <row r="452" spans="8:74" hidden="1" outlineLevel="1" x14ac:dyDescent="0.3">
      <c r="H452" s="16" t="str">
        <v>0 - BM Costs</v>
      </c>
      <c r="L452" s="16" t="str">
        <v>0 - BM Port</v>
      </c>
      <c r="N452" s="16" t="str">
        <v>0 - Port Assets</v>
      </c>
      <c r="BP452" s="16" t="str">
        <v>0- Port Costs</v>
      </c>
      <c r="BT452" s="16" t="str">
        <v>0- Port Value</v>
      </c>
      <c r="BV452" s="16" t="str">
        <v>0</v>
      </c>
    </row>
    <row r="453" spans="8:74" hidden="1" outlineLevel="1" x14ac:dyDescent="0.3">
      <c r="H453" s="16" t="str">
        <v>0 - BM Costs</v>
      </c>
      <c r="L453" s="16" t="str">
        <v>0 - BM Port</v>
      </c>
      <c r="N453" s="16" t="str">
        <v>0 - Port Assets</v>
      </c>
      <c r="BP453" s="16" t="str">
        <v>0- Port Costs</v>
      </c>
      <c r="BT453" s="16" t="str">
        <v>0- Port Value</v>
      </c>
      <c r="BV453" s="16" t="str">
        <v>0</v>
      </c>
    </row>
    <row r="454" spans="8:74" hidden="1" outlineLevel="1" x14ac:dyDescent="0.3">
      <c r="H454" s="16" t="str">
        <v>0 - BM Costs</v>
      </c>
      <c r="L454" s="16" t="str">
        <v>0 - BM Port</v>
      </c>
      <c r="N454" s="16" t="str">
        <v>0 - Port Assets</v>
      </c>
      <c r="BP454" s="16" t="str">
        <v>0- Port Costs</v>
      </c>
      <c r="BT454" s="16" t="str">
        <v>0- Port Value</v>
      </c>
      <c r="BV454" s="16" t="str">
        <v>0</v>
      </c>
    </row>
    <row r="455" spans="8:74" hidden="1" outlineLevel="1" x14ac:dyDescent="0.3">
      <c r="H455" s="16" t="str">
        <v>0 - BM Costs</v>
      </c>
      <c r="L455" s="16" t="str">
        <v>0 - BM Port</v>
      </c>
      <c r="N455" s="16" t="str">
        <v>0 - Port Assets</v>
      </c>
      <c r="BP455" s="16" t="str">
        <v>0- Port Costs</v>
      </c>
      <c r="BT455" s="16" t="str">
        <v>0- Port Value</v>
      </c>
      <c r="BV455" s="16" t="str">
        <v>0</v>
      </c>
    </row>
    <row r="456" spans="8:74" hidden="1" outlineLevel="1" x14ac:dyDescent="0.3">
      <c r="H456" s="16" t="str">
        <v>0 - BM Costs</v>
      </c>
      <c r="L456" s="16" t="str">
        <v>0 - BM Port</v>
      </c>
      <c r="N456" s="16" t="str">
        <v>0 - Port Assets</v>
      </c>
      <c r="BP456" s="16" t="str">
        <v>0- Port Costs</v>
      </c>
      <c r="BT456" s="16" t="str">
        <v>0- Port Value</v>
      </c>
      <c r="BV456" s="16" t="str">
        <v>0</v>
      </c>
    </row>
    <row r="457" spans="8:74" hidden="1" outlineLevel="1" x14ac:dyDescent="0.3">
      <c r="H457" s="16" t="str">
        <v>0 - BM Costs</v>
      </c>
      <c r="L457" s="16" t="str">
        <v>0 - BM Port</v>
      </c>
      <c r="N457" s="16" t="str">
        <v>0 - Port Assets</v>
      </c>
      <c r="BP457" s="16" t="str">
        <v>0- Port Costs</v>
      </c>
      <c r="BT457" s="16" t="str">
        <v>0- Port Value</v>
      </c>
      <c r="BV457" s="16" t="str">
        <v>0</v>
      </c>
    </row>
    <row r="458" spans="8:74" hidden="1" outlineLevel="1" x14ac:dyDescent="0.3">
      <c r="H458" s="16" t="str">
        <v>0 - BM Costs</v>
      </c>
      <c r="L458" s="16" t="str">
        <v>0 - BM Port</v>
      </c>
      <c r="N458" s="16" t="str">
        <v>0 - Port Assets</v>
      </c>
      <c r="BP458" s="16" t="str">
        <v>0- Port Costs</v>
      </c>
      <c r="BT458" s="16" t="str">
        <v>0- Port Value</v>
      </c>
      <c r="BV458" s="16" t="str">
        <v>0</v>
      </c>
    </row>
    <row r="459" spans="8:74" hidden="1" outlineLevel="1" x14ac:dyDescent="0.3">
      <c r="H459" s="16" t="str">
        <v>0 - BM Costs</v>
      </c>
      <c r="L459" s="16" t="str">
        <v>0 - BM Port</v>
      </c>
      <c r="N459" s="16" t="str">
        <v>0 - Port Assets</v>
      </c>
      <c r="BP459" s="16" t="str">
        <v>0- Port Costs</v>
      </c>
      <c r="BT459" s="16" t="str">
        <v>0- Port Value</v>
      </c>
      <c r="BV459" s="16" t="str">
        <v>0</v>
      </c>
    </row>
    <row r="460" spans="8:74" hidden="1" outlineLevel="1" x14ac:dyDescent="0.3">
      <c r="H460" s="16" t="str">
        <v>0 - BM Costs</v>
      </c>
      <c r="L460" s="16" t="str">
        <v>0 - BM Port</v>
      </c>
      <c r="N460" s="16" t="str">
        <v>0 - Port Assets</v>
      </c>
      <c r="BP460" s="16" t="str">
        <v>0- Port Costs</v>
      </c>
      <c r="BT460" s="16" t="str">
        <v>0- Port Value</v>
      </c>
      <c r="BV460" s="16" t="str">
        <v>0</v>
      </c>
    </row>
    <row r="461" spans="8:74" hidden="1" outlineLevel="1" x14ac:dyDescent="0.3">
      <c r="H461" s="16" t="str">
        <v>0 - BM Costs</v>
      </c>
      <c r="L461" s="16" t="str">
        <v>0 - BM Port</v>
      </c>
      <c r="N461" s="16" t="str">
        <v>0 - Port Assets</v>
      </c>
      <c r="BP461" s="16" t="str">
        <v>0- Port Costs</v>
      </c>
      <c r="BT461" s="16" t="str">
        <v>0- Port Value</v>
      </c>
      <c r="BV461" s="16" t="str">
        <v>0</v>
      </c>
    </row>
    <row r="462" spans="8:74" hidden="1" outlineLevel="1" x14ac:dyDescent="0.3">
      <c r="H462" s="16" t="str">
        <v>0 - BM Costs</v>
      </c>
      <c r="L462" s="16" t="str">
        <v>0 - BM Port</v>
      </c>
      <c r="N462" s="16" t="str">
        <v>0 - Port Assets</v>
      </c>
      <c r="BP462" s="16" t="str">
        <v>0- Port Costs</v>
      </c>
      <c r="BT462" s="16" t="str">
        <v>0- Port Value</v>
      </c>
      <c r="BV462" s="16" t="str">
        <v>0</v>
      </c>
    </row>
    <row r="463" spans="8:74" hidden="1" outlineLevel="1" x14ac:dyDescent="0.3">
      <c r="H463" s="16" t="str">
        <v>0 - BM Costs</v>
      </c>
      <c r="L463" s="16" t="str">
        <v>0 - BM Port</v>
      </c>
      <c r="N463" s="16" t="str">
        <v>0 - Port Assets</v>
      </c>
      <c r="BP463" s="16" t="str">
        <v>0- Port Costs</v>
      </c>
      <c r="BT463" s="16" t="str">
        <v>0- Port Value</v>
      </c>
      <c r="BV463" s="16" t="str">
        <v>0</v>
      </c>
    </row>
    <row r="464" spans="8:74" hidden="1" outlineLevel="1" x14ac:dyDescent="0.3">
      <c r="H464" s="16" t="str">
        <v>0 - BM Costs</v>
      </c>
      <c r="L464" s="16" t="str">
        <v>0 - BM Port</v>
      </c>
      <c r="N464" s="16" t="str">
        <v>0 - Port Assets</v>
      </c>
      <c r="BP464" s="16" t="str">
        <v>0- Port Costs</v>
      </c>
      <c r="BT464" s="16" t="str">
        <v>0- Port Value</v>
      </c>
      <c r="BV464" s="16" t="str">
        <v>0</v>
      </c>
    </row>
    <row r="465" spans="8:74" hidden="1" outlineLevel="1" x14ac:dyDescent="0.3">
      <c r="H465" s="16" t="str">
        <v>0 - BM Costs</v>
      </c>
      <c r="L465" s="16" t="str">
        <v>0 - BM Port</v>
      </c>
      <c r="N465" s="16" t="str">
        <v>0 - Port Assets</v>
      </c>
      <c r="BP465" s="16" t="str">
        <v>0- Port Costs</v>
      </c>
      <c r="BT465" s="16" t="str">
        <v>0- Port Value</v>
      </c>
      <c r="BV465" s="16" t="str">
        <v>0</v>
      </c>
    </row>
    <row r="466" spans="8:74" hidden="1" outlineLevel="1" x14ac:dyDescent="0.3">
      <c r="H466" s="16" t="str">
        <v>0 - BM Costs</v>
      </c>
      <c r="L466" s="16" t="str">
        <v>0 - BM Port</v>
      </c>
      <c r="N466" s="16" t="str">
        <v>0 - Port Assets</v>
      </c>
      <c r="BP466" s="16" t="str">
        <v>0- Port Costs</v>
      </c>
      <c r="BT466" s="16" t="str">
        <v>0- Port Value</v>
      </c>
      <c r="BV466" s="16" t="str">
        <v>0</v>
      </c>
    </row>
    <row r="467" spans="8:74" hidden="1" outlineLevel="1" x14ac:dyDescent="0.3">
      <c r="H467" s="16" t="str">
        <v>0 - BM Costs</v>
      </c>
      <c r="L467" s="16" t="str">
        <v>0 - BM Port</v>
      </c>
      <c r="N467" s="16" t="str">
        <v>0 - Port Assets</v>
      </c>
      <c r="BP467" s="16" t="str">
        <v>0- Port Costs</v>
      </c>
      <c r="BT467" s="16" t="str">
        <v>0- Port Value</v>
      </c>
      <c r="BV467" s="16" t="str">
        <v>0</v>
      </c>
    </row>
    <row r="468" spans="8:74" hidden="1" outlineLevel="1" x14ac:dyDescent="0.3">
      <c r="H468" s="16" t="str">
        <v>0 - BM Costs</v>
      </c>
      <c r="L468" s="16" t="str">
        <v>0 - BM Port</v>
      </c>
      <c r="N468" s="16" t="str">
        <v>0 - Port Assets</v>
      </c>
      <c r="BP468" s="16" t="str">
        <v>0- Port Costs</v>
      </c>
      <c r="BT468" s="16" t="str">
        <v>0- Port Value</v>
      </c>
      <c r="BV468" s="16" t="str">
        <v>0</v>
      </c>
    </row>
    <row r="469" spans="8:74" hidden="1" outlineLevel="1" x14ac:dyDescent="0.3">
      <c r="H469" s="16" t="str">
        <v>0 - BM Costs</v>
      </c>
      <c r="L469" s="16" t="str">
        <v>0 - BM Port</v>
      </c>
      <c r="N469" s="16" t="str">
        <v>0 - Port Assets</v>
      </c>
      <c r="BP469" s="16" t="str">
        <v>0- Port Costs</v>
      </c>
      <c r="BT469" s="16" t="str">
        <v>0- Port Value</v>
      </c>
      <c r="BV469" s="16" t="str">
        <v>0</v>
      </c>
    </row>
    <row r="470" spans="8:74" hidden="1" outlineLevel="1" x14ac:dyDescent="0.3">
      <c r="H470" s="16" t="str">
        <v>0 - BM Costs</v>
      </c>
      <c r="L470" s="16" t="str">
        <v>0 - BM Port</v>
      </c>
      <c r="N470" s="16" t="str">
        <v>0 - Port Assets</v>
      </c>
      <c r="BP470" s="16" t="str">
        <v>0- Port Costs</v>
      </c>
      <c r="BT470" s="16" t="str">
        <v>0- Port Value</v>
      </c>
      <c r="BV470" s="16" t="str">
        <v>0</v>
      </c>
    </row>
    <row r="471" spans="8:74" hidden="1" outlineLevel="1" x14ac:dyDescent="0.3">
      <c r="H471" s="16" t="str">
        <v>0 - BM Costs</v>
      </c>
      <c r="L471" s="16" t="str">
        <v>0 - BM Port</v>
      </c>
      <c r="N471" s="16" t="str">
        <v>0 - Port Assets</v>
      </c>
      <c r="BP471" s="16" t="str">
        <v>0- Port Costs</v>
      </c>
      <c r="BT471" s="16" t="str">
        <v>0- Port Value</v>
      </c>
      <c r="BV471" s="16" t="str">
        <v>0</v>
      </c>
    </row>
    <row r="472" spans="8:74" hidden="1" outlineLevel="1" x14ac:dyDescent="0.3">
      <c r="H472" s="16" t="str">
        <v>0 - BM Costs</v>
      </c>
      <c r="L472" s="16" t="str">
        <v>0 - BM Port</v>
      </c>
      <c r="N472" s="16" t="str">
        <v>0 - Port Assets</v>
      </c>
      <c r="BP472" s="16" t="str">
        <v>0- Port Costs</v>
      </c>
      <c r="BT472" s="16" t="str">
        <v>0- Port Value</v>
      </c>
      <c r="BV472" s="16" t="str">
        <v>0</v>
      </c>
    </row>
    <row r="473" spans="8:74" hidden="1" outlineLevel="1" x14ac:dyDescent="0.3">
      <c r="H473" s="16" t="str">
        <v>0 - BM Costs</v>
      </c>
      <c r="L473" s="16" t="str">
        <v>0 - BM Port</v>
      </c>
      <c r="N473" s="16" t="str">
        <v>0 - Port Assets</v>
      </c>
      <c r="BP473" s="16" t="str">
        <v>0- Port Costs</v>
      </c>
      <c r="BT473" s="16" t="str">
        <v>0- Port Value</v>
      </c>
      <c r="BV473" s="16" t="str">
        <v>0</v>
      </c>
    </row>
    <row r="474" spans="8:74" hidden="1" outlineLevel="1" x14ac:dyDescent="0.3">
      <c r="H474" s="16" t="str">
        <v>0 - BM Costs</v>
      </c>
      <c r="L474" s="16" t="str">
        <v>0 - BM Port</v>
      </c>
      <c r="N474" s="16" t="str">
        <v>0 - Port Assets</v>
      </c>
      <c r="BP474" s="16" t="str">
        <v>0- Port Costs</v>
      </c>
      <c r="BT474" s="16" t="str">
        <v>0- Port Value</v>
      </c>
      <c r="BV474" s="16" t="str">
        <v>0</v>
      </c>
    </row>
    <row r="475" spans="8:74" hidden="1" outlineLevel="1" x14ac:dyDescent="0.3">
      <c r="H475" s="16" t="str">
        <v>0 - BM Costs</v>
      </c>
      <c r="L475" s="16" t="str">
        <v>0 - BM Port</v>
      </c>
      <c r="N475" s="16" t="str">
        <v>0 - Port Assets</v>
      </c>
      <c r="BP475" s="16" t="str">
        <v>0- Port Costs</v>
      </c>
      <c r="BT475" s="16" t="str">
        <v>0- Port Value</v>
      </c>
      <c r="BV475" s="16" t="str">
        <v>0</v>
      </c>
    </row>
    <row r="476" spans="8:74" hidden="1" outlineLevel="1" x14ac:dyDescent="0.3">
      <c r="H476" s="16" t="str">
        <v>0 - BM Costs</v>
      </c>
      <c r="L476" s="16" t="str">
        <v>0 - BM Port</v>
      </c>
      <c r="N476" s="16" t="str">
        <v>0 - Port Assets</v>
      </c>
      <c r="BP476" s="16" t="str">
        <v>0- Port Costs</v>
      </c>
      <c r="BT476" s="16" t="str">
        <v>0- Port Value</v>
      </c>
      <c r="BV476" s="16" t="str">
        <v>0</v>
      </c>
    </row>
    <row r="477" spans="8:74" hidden="1" outlineLevel="1" x14ac:dyDescent="0.3">
      <c r="H477" s="16" t="str">
        <v>0 - BM Costs</v>
      </c>
      <c r="L477" s="16" t="str">
        <v>0 - BM Port</v>
      </c>
      <c r="N477" s="16" t="str">
        <v>0 - Port Assets</v>
      </c>
      <c r="BP477" s="16" t="str">
        <v>0- Port Costs</v>
      </c>
      <c r="BT477" s="16" t="str">
        <v>0- Port Value</v>
      </c>
      <c r="BV477" s="16" t="str">
        <v>0</v>
      </c>
    </row>
    <row r="478" spans="8:74" hidden="1" outlineLevel="1" x14ac:dyDescent="0.3">
      <c r="H478" s="16" t="str">
        <v>0 - BM Costs</v>
      </c>
      <c r="L478" s="16" t="str">
        <v>0 - BM Port</v>
      </c>
      <c r="N478" s="16" t="str">
        <v>0 - Port Assets</v>
      </c>
      <c r="BP478" s="16" t="str">
        <v>0- Port Costs</v>
      </c>
      <c r="BT478" s="16" t="str">
        <v>0- Port Value</v>
      </c>
      <c r="BV478" s="16" t="str">
        <v>0</v>
      </c>
    </row>
    <row r="479" spans="8:74" hidden="1" outlineLevel="1" x14ac:dyDescent="0.3">
      <c r="H479" s="16" t="str">
        <v>0 - BM Costs</v>
      </c>
      <c r="L479" s="16" t="str">
        <v>0 - BM Port</v>
      </c>
      <c r="N479" s="16" t="str">
        <v>0 - Port Assets</v>
      </c>
      <c r="BP479" s="16" t="str">
        <v>0- Port Costs</v>
      </c>
      <c r="BT479" s="16" t="str">
        <v>0- Port Value</v>
      </c>
      <c r="BV479" s="16" t="str">
        <v>0</v>
      </c>
    </row>
    <row r="480" spans="8:74" hidden="1" outlineLevel="1" x14ac:dyDescent="0.3">
      <c r="H480" s="16" t="str">
        <v>0 - BM Costs</v>
      </c>
      <c r="L480" s="16" t="str">
        <v>0 - BM Port</v>
      </c>
      <c r="N480" s="16" t="str">
        <v>0 - Port Assets</v>
      </c>
      <c r="BP480" s="16" t="str">
        <v>0- Port Costs</v>
      </c>
      <c r="BT480" s="16" t="str">
        <v>0- Port Value</v>
      </c>
      <c r="BV480" s="16" t="str">
        <v>0</v>
      </c>
    </row>
    <row r="481" spans="8:74" hidden="1" outlineLevel="1" x14ac:dyDescent="0.3">
      <c r="H481" s="16" t="str">
        <v>0 - BM Costs</v>
      </c>
      <c r="L481" s="16" t="str">
        <v>0 - BM Port</v>
      </c>
      <c r="N481" s="16" t="str">
        <v>0 - Port Assets</v>
      </c>
      <c r="BP481" s="16" t="str">
        <v>0- Port Costs</v>
      </c>
      <c r="BT481" s="16" t="str">
        <v>0- Port Value</v>
      </c>
      <c r="BV481" s="16" t="str">
        <v>0</v>
      </c>
    </row>
    <row r="482" spans="8:74" hidden="1" outlineLevel="1" x14ac:dyDescent="0.3">
      <c r="H482" s="16" t="str">
        <v>0 - BM Costs</v>
      </c>
      <c r="L482" s="16" t="str">
        <v>0 - BM Port</v>
      </c>
      <c r="N482" s="16" t="str">
        <v>0 - Port Assets</v>
      </c>
      <c r="BP482" s="16" t="str">
        <v>0- Port Costs</v>
      </c>
      <c r="BT482" s="16" t="str">
        <v>0- Port Value</v>
      </c>
      <c r="BV482" s="16" t="str">
        <v>0</v>
      </c>
    </row>
    <row r="483" spans="8:74" hidden="1" outlineLevel="1" x14ac:dyDescent="0.3">
      <c r="H483" s="16" t="str">
        <v>0 - BM Costs</v>
      </c>
      <c r="L483" s="16" t="str">
        <v>0 - BM Port</v>
      </c>
      <c r="N483" s="16" t="str">
        <v>0 - Port Assets</v>
      </c>
      <c r="BP483" s="16" t="str">
        <v>0- Port Costs</v>
      </c>
      <c r="BT483" s="16" t="str">
        <v>0- Port Value</v>
      </c>
      <c r="BV483" s="16" t="str">
        <v>0</v>
      </c>
    </row>
    <row r="484" spans="8:74" hidden="1" outlineLevel="1" x14ac:dyDescent="0.3">
      <c r="H484" s="16" t="str">
        <v>0 - BM Costs</v>
      </c>
      <c r="L484" s="16" t="str">
        <v>0 - BM Port</v>
      </c>
      <c r="N484" s="16" t="str">
        <v>0 - Port Assets</v>
      </c>
      <c r="BP484" s="16" t="str">
        <v>0- Port Costs</v>
      </c>
      <c r="BT484" s="16" t="str">
        <v>0- Port Value</v>
      </c>
      <c r="BV484" s="16" t="str">
        <v>0</v>
      </c>
    </row>
    <row r="485" spans="8:74" hidden="1" outlineLevel="1" x14ac:dyDescent="0.3">
      <c r="H485" s="16" t="str">
        <v>0 - BM Costs</v>
      </c>
      <c r="L485" s="16" t="str">
        <v>0 - BM Port</v>
      </c>
      <c r="N485" s="16" t="str">
        <v>0 - Port Assets</v>
      </c>
      <c r="BP485" s="16" t="str">
        <v>0- Port Costs</v>
      </c>
      <c r="BT485" s="16" t="str">
        <v>0- Port Value</v>
      </c>
      <c r="BV485" s="16" t="str">
        <v>0</v>
      </c>
    </row>
    <row r="486" spans="8:74" hidden="1" outlineLevel="1" x14ac:dyDescent="0.3">
      <c r="H486" s="16" t="str">
        <v>0 - BM Costs</v>
      </c>
      <c r="L486" s="16" t="str">
        <v>0 - BM Port</v>
      </c>
      <c r="N486" s="16" t="str">
        <v>0 - Port Assets</v>
      </c>
      <c r="BP486" s="16" t="str">
        <v>0- Port Costs</v>
      </c>
      <c r="BT486" s="16" t="str">
        <v>0- Port Value</v>
      </c>
      <c r="BV486" s="16" t="str">
        <v>0</v>
      </c>
    </row>
    <row r="487" spans="8:74" hidden="1" outlineLevel="1" x14ac:dyDescent="0.3">
      <c r="H487" s="16" t="str">
        <v>0 - BM Costs</v>
      </c>
      <c r="L487" s="16" t="str">
        <v>0 - BM Port</v>
      </c>
      <c r="N487" s="16" t="str">
        <v>0 - Port Assets</v>
      </c>
      <c r="BP487" s="16" t="str">
        <v>0- Port Costs</v>
      </c>
      <c r="BT487" s="16" t="str">
        <v>0- Port Value</v>
      </c>
      <c r="BV487" s="16" t="str">
        <v>0</v>
      </c>
    </row>
    <row r="488" spans="8:74" hidden="1" outlineLevel="1" x14ac:dyDescent="0.3">
      <c r="H488" s="16" t="str">
        <v>0 - BM Costs</v>
      </c>
      <c r="L488" s="16" t="str">
        <v>0 - BM Port</v>
      </c>
      <c r="N488" s="16" t="str">
        <v>0 - Port Assets</v>
      </c>
      <c r="BP488" s="16" t="str">
        <v>0- Port Costs</v>
      </c>
      <c r="BT488" s="16" t="str">
        <v>0- Port Value</v>
      </c>
      <c r="BV488" s="16" t="str">
        <v>0</v>
      </c>
    </row>
    <row r="489" spans="8:74" hidden="1" outlineLevel="1" x14ac:dyDescent="0.3">
      <c r="H489" s="16" t="str">
        <v>0 - BM Costs</v>
      </c>
      <c r="L489" s="16" t="str">
        <v>0 - BM Port</v>
      </c>
      <c r="N489" s="16" t="str">
        <v>0 - Port Assets</v>
      </c>
      <c r="BP489" s="16" t="str">
        <v>0- Port Costs</v>
      </c>
      <c r="BT489" s="16" t="str">
        <v>0- Port Value</v>
      </c>
      <c r="BV489" s="16" t="str">
        <v>0</v>
      </c>
    </row>
    <row r="490" spans="8:74" hidden="1" outlineLevel="1" x14ac:dyDescent="0.3">
      <c r="H490" s="16" t="str">
        <v>0 - BM Costs</v>
      </c>
      <c r="L490" s="16" t="str">
        <v>0 - BM Port</v>
      </c>
      <c r="N490" s="16" t="str">
        <v>0 - Port Assets</v>
      </c>
      <c r="BP490" s="16" t="str">
        <v>0- Port Costs</v>
      </c>
      <c r="BT490" s="16" t="str">
        <v>0- Port Value</v>
      </c>
      <c r="BV490" s="16" t="str">
        <v>0</v>
      </c>
    </row>
    <row r="491" spans="8:74" hidden="1" outlineLevel="1" x14ac:dyDescent="0.3">
      <c r="H491" s="16" t="str">
        <v>0 - BM Costs</v>
      </c>
      <c r="L491" s="16" t="str">
        <v>0 - BM Port</v>
      </c>
      <c r="N491" s="16" t="str">
        <v>0 - Port Assets</v>
      </c>
      <c r="BP491" s="16" t="str">
        <v>0- Port Costs</v>
      </c>
      <c r="BT491" s="16" t="str">
        <v>0- Port Value</v>
      </c>
      <c r="BV491" s="16" t="str">
        <v>0</v>
      </c>
    </row>
    <row r="492" spans="8:74" hidden="1" outlineLevel="1" x14ac:dyDescent="0.3">
      <c r="H492" s="16" t="str">
        <v>0 - BM Costs</v>
      </c>
      <c r="L492" s="16" t="str">
        <v>0 - BM Port</v>
      </c>
      <c r="N492" s="16" t="str">
        <v>0 - Port Assets</v>
      </c>
      <c r="BP492" s="16" t="str">
        <v>0- Port Costs</v>
      </c>
      <c r="BT492" s="16" t="str">
        <v>0- Port Value</v>
      </c>
      <c r="BV492" s="16" t="str">
        <v>0</v>
      </c>
    </row>
    <row r="493" spans="8:74" hidden="1" outlineLevel="1" x14ac:dyDescent="0.3">
      <c r="H493" s="16" t="str">
        <v>0 - BM Costs</v>
      </c>
      <c r="L493" s="16" t="str">
        <v>0 - BM Port</v>
      </c>
      <c r="N493" s="16" t="str">
        <v>0 - Port Assets</v>
      </c>
      <c r="BP493" s="16" t="str">
        <v>0- Port Costs</v>
      </c>
      <c r="BT493" s="16" t="str">
        <v>0- Port Value</v>
      </c>
      <c r="BV493" s="16" t="str">
        <v>0</v>
      </c>
    </row>
    <row r="494" spans="8:74" hidden="1" outlineLevel="1" x14ac:dyDescent="0.3">
      <c r="H494" s="16" t="str">
        <v>0 - BM Costs</v>
      </c>
      <c r="L494" s="16" t="str">
        <v>0 - BM Port</v>
      </c>
      <c r="N494" s="16" t="str">
        <v>0 - Port Assets</v>
      </c>
      <c r="BP494" s="16" t="str">
        <v>0- Port Costs</v>
      </c>
      <c r="BT494" s="16" t="str">
        <v>0- Port Value</v>
      </c>
      <c r="BV494" s="16" t="str">
        <v>0</v>
      </c>
    </row>
    <row r="495" spans="8:74" hidden="1" outlineLevel="1" x14ac:dyDescent="0.3">
      <c r="H495" s="16" t="str">
        <v>0 - BM Costs</v>
      </c>
      <c r="L495" s="16" t="str">
        <v>0 - BM Port</v>
      </c>
      <c r="N495" s="16" t="str">
        <v>0 - Port Assets</v>
      </c>
      <c r="BP495" s="16" t="str">
        <v>0- Port Costs</v>
      </c>
      <c r="BT495" s="16" t="str">
        <v>0- Port Value</v>
      </c>
      <c r="BV495" s="16" t="str">
        <v>0</v>
      </c>
    </row>
    <row r="496" spans="8:74" hidden="1" outlineLevel="1" x14ac:dyDescent="0.3">
      <c r="H496" s="16" t="str">
        <v>0 - BM Costs</v>
      </c>
      <c r="L496" s="16" t="str">
        <v>0 - BM Port</v>
      </c>
      <c r="N496" s="16" t="str">
        <v>0 - Port Assets</v>
      </c>
      <c r="BP496" s="16" t="str">
        <v>0- Port Costs</v>
      </c>
      <c r="BT496" s="16" t="str">
        <v>0- Port Value</v>
      </c>
      <c r="BV496" s="16" t="str">
        <v>0</v>
      </c>
    </row>
    <row r="497" spans="8:74" hidden="1" outlineLevel="1" x14ac:dyDescent="0.3">
      <c r="H497" s="16" t="str">
        <v>0 - BM Costs</v>
      </c>
      <c r="L497" s="16" t="str">
        <v>0 - BM Port</v>
      </c>
      <c r="N497" s="16" t="str">
        <v>0 - Port Assets</v>
      </c>
      <c r="BP497" s="16" t="str">
        <v>0- Port Costs</v>
      </c>
      <c r="BT497" s="16" t="str">
        <v>0- Port Value</v>
      </c>
      <c r="BV497" s="16" t="str">
        <v>0</v>
      </c>
    </row>
    <row r="498" spans="8:74" hidden="1" outlineLevel="1" x14ac:dyDescent="0.3">
      <c r="H498" s="16" t="str">
        <v>0 - BM Costs</v>
      </c>
      <c r="L498" s="16" t="str">
        <v>0 - BM Port</v>
      </c>
      <c r="N498" s="16" t="str">
        <v>0 - Port Assets</v>
      </c>
      <c r="BP498" s="16" t="str">
        <v>0- Port Costs</v>
      </c>
      <c r="BT498" s="16" t="str">
        <v>0- Port Value</v>
      </c>
      <c r="BV498" s="16" t="str">
        <v>0</v>
      </c>
    </row>
    <row r="499" spans="8:74" hidden="1" outlineLevel="1" x14ac:dyDescent="0.3">
      <c r="H499" s="16" t="str">
        <v>0 - BM Costs</v>
      </c>
      <c r="L499" s="16" t="str">
        <v>0 - BM Port</v>
      </c>
      <c r="N499" s="16" t="str">
        <v>0 - Port Assets</v>
      </c>
      <c r="BP499" s="16" t="str">
        <v>0- Port Costs</v>
      </c>
      <c r="BT499" s="16" t="str">
        <v>0- Port Value</v>
      </c>
      <c r="BV499" s="16" t="str">
        <v>0</v>
      </c>
    </row>
    <row r="500" spans="8:74" hidden="1" outlineLevel="1" x14ac:dyDescent="0.3">
      <c r="H500" s="16" t="str">
        <v>0 - BM Costs</v>
      </c>
      <c r="L500" s="16" t="str">
        <v>0 - BM Port</v>
      </c>
      <c r="N500" s="16" t="str">
        <v>0 - Port Assets</v>
      </c>
      <c r="BP500" s="16" t="str">
        <v>0- Port Costs</v>
      </c>
      <c r="BT500" s="16" t="str">
        <v>0- Port Value</v>
      </c>
      <c r="BV500" s="16" t="str">
        <v>0</v>
      </c>
    </row>
    <row r="501" spans="8:74" hidden="1" outlineLevel="1" x14ac:dyDescent="0.3">
      <c r="H501" s="16" t="str">
        <v>0 - BM Costs</v>
      </c>
      <c r="L501" s="16" t="str">
        <v>0 - BM Port</v>
      </c>
      <c r="N501" s="16" t="str">
        <v>0 - Port Assets</v>
      </c>
      <c r="BP501" s="16" t="str">
        <v>0- Port Costs</v>
      </c>
      <c r="BT501" s="16" t="str">
        <v>0- Port Value</v>
      </c>
      <c r="BV501" s="16" t="str">
        <v>0</v>
      </c>
    </row>
    <row r="502" spans="8:74" hidden="1" outlineLevel="1" x14ac:dyDescent="0.3">
      <c r="H502" s="16" t="str">
        <v>0 - BM Costs</v>
      </c>
      <c r="L502" s="16" t="str">
        <v>0 - BM Port</v>
      </c>
      <c r="N502" s="16" t="str">
        <v>0 - Port Assets</v>
      </c>
      <c r="BP502" s="16" t="str">
        <v>0- Port Costs</v>
      </c>
      <c r="BT502" s="16" t="str">
        <v>0- Port Value</v>
      </c>
      <c r="BV502" s="16" t="str">
        <v>0</v>
      </c>
    </row>
    <row r="503" spans="8:74" hidden="1" outlineLevel="1" x14ac:dyDescent="0.3">
      <c r="H503" s="16" t="str">
        <v>0 - BM Costs</v>
      </c>
      <c r="L503" s="16" t="str">
        <v>0 - BM Port</v>
      </c>
      <c r="N503" s="16" t="str">
        <v>0 - Port Assets</v>
      </c>
      <c r="BP503" s="16" t="str">
        <v>0- Port Costs</v>
      </c>
      <c r="BT503" s="16" t="str">
        <v>0- Port Value</v>
      </c>
      <c r="BV503" s="16" t="str">
        <v>0</v>
      </c>
    </row>
    <row r="504" spans="8:74" hidden="1" outlineLevel="1" x14ac:dyDescent="0.3">
      <c r="H504" s="16" t="str">
        <v>0 - BM Costs</v>
      </c>
      <c r="L504" s="16" t="str">
        <v>0 - BM Port</v>
      </c>
      <c r="N504" s="16" t="str">
        <v>0 - Port Assets</v>
      </c>
      <c r="BP504" s="16" t="str">
        <v>0- Port Costs</v>
      </c>
      <c r="BT504" s="16" t="str">
        <v>0- Port Value</v>
      </c>
      <c r="BV504" s="16" t="str">
        <v>0</v>
      </c>
    </row>
    <row r="505" spans="8:74" hidden="1" outlineLevel="1" x14ac:dyDescent="0.3">
      <c r="H505" s="16" t="str">
        <v>0 - BM Costs</v>
      </c>
      <c r="L505" s="16" t="str">
        <v>0 - BM Port</v>
      </c>
      <c r="N505" s="16" t="str">
        <v>0 - Port Assets</v>
      </c>
      <c r="BP505" s="16" t="str">
        <v>0- Port Costs</v>
      </c>
      <c r="BT505" s="16" t="str">
        <v>0- Port Value</v>
      </c>
      <c r="BV505" s="16" t="str">
        <v>0</v>
      </c>
    </row>
    <row r="506" spans="8:74" hidden="1" outlineLevel="1" x14ac:dyDescent="0.3">
      <c r="H506" s="16" t="str">
        <v>0 - BM Costs</v>
      </c>
      <c r="L506" s="16" t="str">
        <v>0 - BM Port</v>
      </c>
      <c r="N506" s="16" t="str">
        <v>0 - Port Assets</v>
      </c>
      <c r="BP506" s="16" t="str">
        <v>0- Port Costs</v>
      </c>
      <c r="BT506" s="16" t="str">
        <v>0- Port Value</v>
      </c>
      <c r="BV506" s="16" t="str">
        <v>0</v>
      </c>
    </row>
    <row r="507" spans="8:74" hidden="1" outlineLevel="1" x14ac:dyDescent="0.3">
      <c r="H507" s="16" t="str">
        <v>0 - BM Costs</v>
      </c>
      <c r="L507" s="16" t="str">
        <v>0 - BM Port</v>
      </c>
      <c r="N507" s="16" t="str">
        <v>0 - Port Assets</v>
      </c>
      <c r="BP507" s="16" t="str">
        <v>0- Port Costs</v>
      </c>
      <c r="BT507" s="16" t="str">
        <v>0- Port Value</v>
      </c>
      <c r="BV507" s="16" t="str">
        <v>0</v>
      </c>
    </row>
    <row r="508" spans="8:74" hidden="1" outlineLevel="1" x14ac:dyDescent="0.3">
      <c r="H508" s="16" t="str">
        <v>0 - BM Costs</v>
      </c>
      <c r="L508" s="16" t="str">
        <v>0 - BM Port</v>
      </c>
      <c r="N508" s="16" t="str">
        <v>0 - Port Assets</v>
      </c>
      <c r="BP508" s="16" t="str">
        <v>0- Port Costs</v>
      </c>
      <c r="BT508" s="16" t="str">
        <v>0- Port Value</v>
      </c>
      <c r="BV508" s="16" t="str">
        <v>0</v>
      </c>
    </row>
    <row r="509" spans="8:74" hidden="1" outlineLevel="1" x14ac:dyDescent="0.3">
      <c r="H509" s="16" t="str">
        <v>0 - BM Costs</v>
      </c>
      <c r="L509" s="16" t="str">
        <v>0 - BM Port</v>
      </c>
      <c r="N509" s="16" t="str">
        <v>0 - Port Assets</v>
      </c>
      <c r="BP509" s="16" t="str">
        <v>0- Port Costs</v>
      </c>
      <c r="BT509" s="16" t="str">
        <v>0- Port Value</v>
      </c>
      <c r="BV509" s="16" t="str">
        <v>0</v>
      </c>
    </row>
    <row r="510" spans="8:74" hidden="1" outlineLevel="1" x14ac:dyDescent="0.3">
      <c r="H510" s="16" t="str">
        <v>0 - BM Costs</v>
      </c>
      <c r="L510" s="16" t="str">
        <v>0 - BM Port</v>
      </c>
      <c r="N510" s="16" t="str">
        <v>0 - Port Assets</v>
      </c>
      <c r="BP510" s="16" t="str">
        <v>0- Port Costs</v>
      </c>
      <c r="BT510" s="16" t="str">
        <v>0- Port Value</v>
      </c>
      <c r="BV510" s="16" t="str">
        <v>0</v>
      </c>
    </row>
    <row r="511" spans="8:74" hidden="1" outlineLevel="1" x14ac:dyDescent="0.3">
      <c r="H511" s="16" t="str">
        <v>0 - BM Costs</v>
      </c>
      <c r="L511" s="16" t="str">
        <v>0 - BM Port</v>
      </c>
      <c r="N511" s="16" t="str">
        <v>0 - Port Assets</v>
      </c>
      <c r="BP511" s="16" t="str">
        <v>0- Port Costs</v>
      </c>
      <c r="BT511" s="16" t="str">
        <v>0- Port Value</v>
      </c>
      <c r="BV511" s="16" t="str">
        <v>0</v>
      </c>
    </row>
    <row r="512" spans="8:74" hidden="1" outlineLevel="1" x14ac:dyDescent="0.3">
      <c r="H512" s="16" t="str">
        <v>0 - BM Costs</v>
      </c>
      <c r="L512" s="16" t="str">
        <v>0 - BM Port</v>
      </c>
      <c r="N512" s="16" t="str">
        <v>0 - Port Assets</v>
      </c>
      <c r="BP512" s="16" t="str">
        <v>0- Port Costs</v>
      </c>
      <c r="BT512" s="16" t="str">
        <v>0- Port Value</v>
      </c>
      <c r="BV512" s="16" t="str">
        <v>0</v>
      </c>
    </row>
    <row r="513" spans="8:74" hidden="1" outlineLevel="1" x14ac:dyDescent="0.3">
      <c r="H513" s="16" t="str">
        <v>0 - BM Costs</v>
      </c>
      <c r="L513" s="16" t="str">
        <v>0 - BM Port</v>
      </c>
      <c r="N513" s="16" t="str">
        <v>0 - Port Assets</v>
      </c>
      <c r="BP513" s="16" t="str">
        <v>0- Port Costs</v>
      </c>
      <c r="BT513" s="16" t="str">
        <v>0- Port Value</v>
      </c>
      <c r="BV513" s="16" t="str">
        <v>0</v>
      </c>
    </row>
    <row r="514" spans="8:74" hidden="1" outlineLevel="1" x14ac:dyDescent="0.3">
      <c r="H514" s="16" t="str">
        <v>0 - BM Costs</v>
      </c>
      <c r="L514" s="16" t="str">
        <v>0 - BM Port</v>
      </c>
      <c r="N514" s="16" t="str">
        <v>0 - Port Assets</v>
      </c>
      <c r="BP514" s="16" t="str">
        <v>0- Port Costs</v>
      </c>
      <c r="BT514" s="16" t="str">
        <v>0- Port Value</v>
      </c>
      <c r="BV514" s="16" t="str">
        <v>0</v>
      </c>
    </row>
    <row r="515" spans="8:74" hidden="1" outlineLevel="1" x14ac:dyDescent="0.3">
      <c r="H515" s="16" t="str">
        <v>0 - BM Costs</v>
      </c>
      <c r="L515" s="16" t="str">
        <v>0 - BM Port</v>
      </c>
      <c r="N515" s="16" t="str">
        <v>0 - Port Assets</v>
      </c>
      <c r="BP515" s="16" t="str">
        <v>0- Port Costs</v>
      </c>
      <c r="BT515" s="16" t="str">
        <v>0- Port Value</v>
      </c>
      <c r="BV515" s="16" t="str">
        <v>0</v>
      </c>
    </row>
    <row r="516" spans="8:74" hidden="1" outlineLevel="1" x14ac:dyDescent="0.3">
      <c r="H516" s="16" t="str">
        <v>0 - BM Costs</v>
      </c>
      <c r="L516" s="16" t="str">
        <v>0 - BM Port</v>
      </c>
      <c r="N516" s="16" t="str">
        <v>0 - Port Assets</v>
      </c>
      <c r="BP516" s="16" t="str">
        <v>0- Port Costs</v>
      </c>
      <c r="BT516" s="16" t="str">
        <v>0- Port Value</v>
      </c>
      <c r="BV516" s="16" t="str">
        <v>0</v>
      </c>
    </row>
    <row r="517" spans="8:74" hidden="1" outlineLevel="1" x14ac:dyDescent="0.3">
      <c r="H517" s="16" t="str">
        <v>0 - BM Costs</v>
      </c>
      <c r="L517" s="16" t="str">
        <v>0 - BM Port</v>
      </c>
      <c r="N517" s="16" t="str">
        <v>0 - Port Assets</v>
      </c>
      <c r="BP517" s="16" t="str">
        <v>0- Port Costs</v>
      </c>
      <c r="BT517" s="16" t="str">
        <v>0- Port Value</v>
      </c>
      <c r="BV517" s="16" t="str">
        <v>0</v>
      </c>
    </row>
    <row r="518" spans="8:74" hidden="1" outlineLevel="1" x14ac:dyDescent="0.3">
      <c r="H518" s="16" t="str">
        <v>0 - BM Costs</v>
      </c>
      <c r="L518" s="16" t="str">
        <v>0 - BM Port</v>
      </c>
      <c r="N518" s="16" t="str">
        <v>0 - Port Assets</v>
      </c>
      <c r="BP518" s="16" t="str">
        <v>0- Port Costs</v>
      </c>
      <c r="BT518" s="16" t="str">
        <v>0- Port Value</v>
      </c>
      <c r="BV518" s="16" t="str">
        <v>0</v>
      </c>
    </row>
    <row r="519" spans="8:74" hidden="1" outlineLevel="1" x14ac:dyDescent="0.3">
      <c r="H519" s="16" t="str">
        <v>0 - BM Costs</v>
      </c>
      <c r="L519" s="16" t="str">
        <v>0 - BM Port</v>
      </c>
      <c r="N519" s="16" t="str">
        <v>0 - Port Assets</v>
      </c>
      <c r="BP519" s="16" t="str">
        <v>0- Port Costs</v>
      </c>
      <c r="BT519" s="16" t="str">
        <v>0- Port Value</v>
      </c>
      <c r="BV519" s="16" t="str">
        <v>0</v>
      </c>
    </row>
    <row r="520" spans="8:74" hidden="1" outlineLevel="1" x14ac:dyDescent="0.3">
      <c r="H520" s="16" t="str">
        <v>0 - BM Costs</v>
      </c>
      <c r="L520" s="16" t="str">
        <v>0 - BM Port</v>
      </c>
      <c r="N520" s="16" t="str">
        <v>0 - Port Assets</v>
      </c>
      <c r="BP520" s="16" t="str">
        <v>0- Port Costs</v>
      </c>
      <c r="BT520" s="16" t="str">
        <v>0- Port Value</v>
      </c>
      <c r="BV520" s="16" t="str">
        <v>0</v>
      </c>
    </row>
    <row r="521" spans="8:74" hidden="1" outlineLevel="1" x14ac:dyDescent="0.3">
      <c r="H521" s="16" t="str">
        <v>0 - BM Costs</v>
      </c>
      <c r="L521" s="16" t="str">
        <v>0 - BM Port</v>
      </c>
      <c r="N521" s="16" t="str">
        <v>0 - Port Assets</v>
      </c>
      <c r="BP521" s="16" t="str">
        <v>0- Port Costs</v>
      </c>
      <c r="BT521" s="16" t="str">
        <v>0- Port Value</v>
      </c>
      <c r="BV521" s="16" t="str">
        <v>0</v>
      </c>
    </row>
    <row r="522" spans="8:74" hidden="1" outlineLevel="1" x14ac:dyDescent="0.3">
      <c r="H522" s="16" t="str">
        <v>0 - BM Costs</v>
      </c>
      <c r="L522" s="16" t="str">
        <v>0 - BM Port</v>
      </c>
      <c r="N522" s="16" t="str">
        <v>0 - Port Assets</v>
      </c>
      <c r="BP522" s="16" t="str">
        <v>0- Port Costs</v>
      </c>
      <c r="BT522" s="16" t="str">
        <v>0- Port Value</v>
      </c>
      <c r="BV522" s="16" t="str">
        <v>0</v>
      </c>
    </row>
    <row r="523" spans="8:74" hidden="1" outlineLevel="1" x14ac:dyDescent="0.3">
      <c r="H523" s="16" t="str">
        <v>0 - BM Costs</v>
      </c>
      <c r="L523" s="16" t="str">
        <v>0 - BM Port</v>
      </c>
      <c r="N523" s="16" t="str">
        <v>0 - Port Assets</v>
      </c>
      <c r="BP523" s="16" t="str">
        <v>0- Port Costs</v>
      </c>
      <c r="BT523" s="16" t="str">
        <v>0- Port Value</v>
      </c>
      <c r="BV523" s="16" t="str">
        <v>0</v>
      </c>
    </row>
    <row r="524" spans="8:74" hidden="1" outlineLevel="1" x14ac:dyDescent="0.3">
      <c r="H524" s="16" t="str">
        <v>0 - BM Costs</v>
      </c>
      <c r="L524" s="16" t="str">
        <v>0 - BM Port</v>
      </c>
      <c r="N524" s="16" t="str">
        <v>0 - Port Assets</v>
      </c>
      <c r="BP524" s="16" t="str">
        <v>0- Port Costs</v>
      </c>
      <c r="BT524" s="16" t="str">
        <v>0- Port Value</v>
      </c>
      <c r="BV524" s="16" t="str">
        <v>0</v>
      </c>
    </row>
    <row r="525" spans="8:74" hidden="1" outlineLevel="1" x14ac:dyDescent="0.3">
      <c r="H525" s="16" t="str">
        <v>0 - BM Costs</v>
      </c>
      <c r="L525" s="16" t="str">
        <v>0 - BM Port</v>
      </c>
      <c r="N525" s="16" t="str">
        <v>0 - Port Assets</v>
      </c>
      <c r="BP525" s="16" t="str">
        <v>0- Port Costs</v>
      </c>
      <c r="BT525" s="16" t="str">
        <v>0- Port Value</v>
      </c>
      <c r="BV525" s="16" t="str">
        <v>0</v>
      </c>
    </row>
    <row r="526" spans="8:74" hidden="1" outlineLevel="1" x14ac:dyDescent="0.3">
      <c r="H526" s="16" t="str">
        <v>0 - BM Costs</v>
      </c>
      <c r="L526" s="16" t="str">
        <v>0 - BM Port</v>
      </c>
      <c r="N526" s="16" t="str">
        <v>0 - Port Assets</v>
      </c>
      <c r="BP526" s="16" t="str">
        <v>0- Port Costs</v>
      </c>
      <c r="BT526" s="16" t="str">
        <v>0- Port Value</v>
      </c>
      <c r="BV526" s="16" t="str">
        <v>0</v>
      </c>
    </row>
    <row r="527" spans="8:74" hidden="1" outlineLevel="1" x14ac:dyDescent="0.3">
      <c r="H527" s="16" t="str">
        <v>0 - BM Costs</v>
      </c>
      <c r="L527" s="16" t="str">
        <v>0 - BM Port</v>
      </c>
      <c r="N527" s="16" t="str">
        <v>0 - Port Assets</v>
      </c>
      <c r="BP527" s="16" t="str">
        <v>0- Port Costs</v>
      </c>
      <c r="BT527" s="16" t="str">
        <v>0- Port Value</v>
      </c>
      <c r="BV527" s="16" t="str">
        <v>0</v>
      </c>
    </row>
    <row r="528" spans="8:74" hidden="1" outlineLevel="1" x14ac:dyDescent="0.3">
      <c r="H528" s="16" t="str">
        <v>0 - BM Costs</v>
      </c>
      <c r="L528" s="16" t="str">
        <v>0 - BM Port</v>
      </c>
      <c r="N528" s="16" t="str">
        <v>0 - Port Assets</v>
      </c>
      <c r="BP528" s="16" t="str">
        <v>0- Port Costs</v>
      </c>
      <c r="BT528" s="16" t="str">
        <v>0- Port Value</v>
      </c>
      <c r="BV528" s="16" t="str">
        <v>0</v>
      </c>
    </row>
    <row r="529" spans="8:74" hidden="1" outlineLevel="1" x14ac:dyDescent="0.3">
      <c r="H529" s="16" t="str">
        <v>0 - BM Costs</v>
      </c>
      <c r="L529" s="16" t="str">
        <v>0 - BM Port</v>
      </c>
      <c r="N529" s="16" t="str">
        <v>0 - Port Assets</v>
      </c>
      <c r="BP529" s="16" t="str">
        <v>0- Port Costs</v>
      </c>
      <c r="BT529" s="16" t="str">
        <v>0- Port Value</v>
      </c>
      <c r="BV529" s="16" t="str">
        <v>0</v>
      </c>
    </row>
    <row r="530" spans="8:74" hidden="1" outlineLevel="1" x14ac:dyDescent="0.3">
      <c r="H530" s="16" t="str">
        <v>0 - BM Costs</v>
      </c>
      <c r="L530" s="16" t="str">
        <v>0 - BM Port</v>
      </c>
      <c r="N530" s="16" t="str">
        <v>0 - Port Assets</v>
      </c>
      <c r="BP530" s="16" t="str">
        <v>0- Port Costs</v>
      </c>
      <c r="BT530" s="16" t="str">
        <v>0- Port Value</v>
      </c>
      <c r="BV530" s="16" t="str">
        <v>0</v>
      </c>
    </row>
    <row r="531" spans="8:74" hidden="1" outlineLevel="1" x14ac:dyDescent="0.3">
      <c r="H531" s="16" t="str">
        <v>0 - BM Costs</v>
      </c>
      <c r="L531" s="16" t="str">
        <v>0 - BM Port</v>
      </c>
      <c r="N531" s="16" t="str">
        <v>0 - Port Assets</v>
      </c>
      <c r="BP531" s="16" t="str">
        <v>0- Port Costs</v>
      </c>
      <c r="BT531" s="16" t="str">
        <v>0- Port Value</v>
      </c>
      <c r="BV531" s="16" t="str">
        <v>0</v>
      </c>
    </row>
    <row r="532" spans="8:74" hidden="1" outlineLevel="1" x14ac:dyDescent="0.3">
      <c r="H532" s="16" t="str">
        <v>0 - BM Costs</v>
      </c>
      <c r="L532" s="16" t="str">
        <v>0 - BM Port</v>
      </c>
      <c r="N532" s="16" t="str">
        <v>0 - Port Assets</v>
      </c>
      <c r="BP532" s="16" t="str">
        <v>0- Port Costs</v>
      </c>
      <c r="BT532" s="16" t="str">
        <v>0- Port Value</v>
      </c>
      <c r="BV532" s="16" t="str">
        <v>0</v>
      </c>
    </row>
    <row r="533" spans="8:74" hidden="1" outlineLevel="1" x14ac:dyDescent="0.3">
      <c r="H533" s="16" t="str">
        <v>0 - BM Costs</v>
      </c>
      <c r="L533" s="16" t="str">
        <v>0 - BM Port</v>
      </c>
      <c r="N533" s="16" t="str">
        <v>0 - Port Assets</v>
      </c>
      <c r="BP533" s="16" t="str">
        <v>0- Port Costs</v>
      </c>
      <c r="BT533" s="16" t="str">
        <v>0- Port Value</v>
      </c>
      <c r="BV533" s="16" t="str">
        <v>0</v>
      </c>
    </row>
    <row r="534" spans="8:74" hidden="1" outlineLevel="1" x14ac:dyDescent="0.3">
      <c r="H534" s="16" t="str">
        <v>0 - BM Costs</v>
      </c>
      <c r="L534" s="16" t="str">
        <v>0 - BM Port</v>
      </c>
      <c r="N534" s="16" t="str">
        <v>0 - Port Assets</v>
      </c>
      <c r="BP534" s="16" t="str">
        <v>0- Port Costs</v>
      </c>
      <c r="BT534" s="16" t="str">
        <v>0- Port Value</v>
      </c>
      <c r="BV534" s="16" t="str">
        <v>0</v>
      </c>
    </row>
    <row r="535" spans="8:74" hidden="1" outlineLevel="1" x14ac:dyDescent="0.3">
      <c r="H535" s="16" t="str">
        <v>0 - BM Costs</v>
      </c>
      <c r="L535" s="16" t="str">
        <v>0 - BM Port</v>
      </c>
      <c r="N535" s="16" t="str">
        <v>0 - Port Assets</v>
      </c>
      <c r="BP535" s="16" t="str">
        <v>0- Port Costs</v>
      </c>
      <c r="BT535" s="16" t="str">
        <v>0- Port Value</v>
      </c>
      <c r="BV535" s="16" t="str">
        <v>0</v>
      </c>
    </row>
    <row r="536" spans="8:74" hidden="1" outlineLevel="1" x14ac:dyDescent="0.3">
      <c r="H536" s="16" t="str">
        <v>0 - BM Costs</v>
      </c>
      <c r="L536" s="16" t="str">
        <v>0 - BM Port</v>
      </c>
      <c r="N536" s="16" t="str">
        <v>0 - Port Assets</v>
      </c>
      <c r="BP536" s="16" t="str">
        <v>0- Port Costs</v>
      </c>
      <c r="BT536" s="16" t="str">
        <v>0- Port Value</v>
      </c>
      <c r="BV536" s="16" t="str">
        <v>0</v>
      </c>
    </row>
    <row r="537" spans="8:74" hidden="1" outlineLevel="1" x14ac:dyDescent="0.3">
      <c r="H537" s="16" t="str">
        <v>0 - BM Costs</v>
      </c>
      <c r="L537" s="16" t="str">
        <v>0 - BM Port</v>
      </c>
      <c r="N537" s="16" t="str">
        <v>0 - Port Assets</v>
      </c>
      <c r="BP537" s="16" t="str">
        <v>0- Port Costs</v>
      </c>
      <c r="BT537" s="16" t="str">
        <v>0- Port Value</v>
      </c>
      <c r="BV537" s="16" t="str">
        <v>0</v>
      </c>
    </row>
    <row r="538" spans="8:74" hidden="1" outlineLevel="1" x14ac:dyDescent="0.3">
      <c r="H538" s="16" t="str">
        <v>0 - BM Costs</v>
      </c>
      <c r="L538" s="16" t="str">
        <v>0 - BM Port</v>
      </c>
      <c r="N538" s="16" t="str">
        <v>0 - Port Assets</v>
      </c>
      <c r="BP538" s="16" t="str">
        <v>0- Port Costs</v>
      </c>
      <c r="BT538" s="16" t="str">
        <v>0- Port Value</v>
      </c>
      <c r="BV538" s="16" t="str">
        <v>0</v>
      </c>
    </row>
    <row r="539" spans="8:74" hidden="1" outlineLevel="1" x14ac:dyDescent="0.3">
      <c r="H539" s="16" t="str">
        <v>0 - BM Costs</v>
      </c>
      <c r="L539" s="16" t="str">
        <v>0 - BM Port</v>
      </c>
      <c r="N539" s="16" t="str">
        <v>0 - Port Assets</v>
      </c>
      <c r="BP539" s="16" t="str">
        <v>0- Port Costs</v>
      </c>
      <c r="BT539" s="16" t="str">
        <v>0- Port Value</v>
      </c>
      <c r="BV539" s="16" t="str">
        <v>0</v>
      </c>
    </row>
    <row r="540" spans="8:74" hidden="1" outlineLevel="1" x14ac:dyDescent="0.3">
      <c r="H540" s="16" t="str">
        <v>0 - BM Costs</v>
      </c>
      <c r="L540" s="16" t="str">
        <v>0 - BM Port</v>
      </c>
      <c r="N540" s="16" t="str">
        <v>0 - Port Assets</v>
      </c>
      <c r="BP540" s="16" t="str">
        <v>0- Port Costs</v>
      </c>
      <c r="BT540" s="16" t="str">
        <v>0- Port Value</v>
      </c>
      <c r="BV540" s="16" t="str">
        <v>0</v>
      </c>
    </row>
    <row r="541" spans="8:74" hidden="1" outlineLevel="1" x14ac:dyDescent="0.3">
      <c r="H541" s="16" t="str">
        <v>0 - BM Costs</v>
      </c>
      <c r="L541" s="16" t="str">
        <v>0 - BM Port</v>
      </c>
      <c r="N541" s="16" t="str">
        <v>0 - Port Assets</v>
      </c>
      <c r="BP541" s="16" t="str">
        <v>0- Port Costs</v>
      </c>
      <c r="BT541" s="16" t="str">
        <v>0- Port Value</v>
      </c>
      <c r="BV541" s="16" t="str">
        <v>0</v>
      </c>
    </row>
    <row r="542" spans="8:74" hidden="1" outlineLevel="1" x14ac:dyDescent="0.3">
      <c r="H542" s="16" t="str">
        <v>0 - BM Costs</v>
      </c>
      <c r="L542" s="16" t="str">
        <v>0 - BM Port</v>
      </c>
      <c r="N542" s="16" t="str">
        <v>0 - Port Assets</v>
      </c>
      <c r="BP542" s="16" t="str">
        <v>0- Port Costs</v>
      </c>
      <c r="BT542" s="16" t="str">
        <v>0- Port Value</v>
      </c>
      <c r="BV542" s="16" t="str">
        <v>0</v>
      </c>
    </row>
    <row r="543" spans="8:74" hidden="1" outlineLevel="1" x14ac:dyDescent="0.3">
      <c r="H543" s="16" t="str">
        <v>0 - BM Costs</v>
      </c>
      <c r="L543" s="16" t="str">
        <v>0 - BM Port</v>
      </c>
      <c r="N543" s="16" t="str">
        <v>0 - Port Assets</v>
      </c>
      <c r="BP543" s="16" t="str">
        <v>0- Port Costs</v>
      </c>
      <c r="BT543" s="16" t="str">
        <v>0- Port Value</v>
      </c>
      <c r="BV543" s="16" t="str">
        <v>0</v>
      </c>
    </row>
    <row r="544" spans="8:74" hidden="1" outlineLevel="1" x14ac:dyDescent="0.3">
      <c r="H544" s="16" t="str">
        <v>0 - BM Costs</v>
      </c>
      <c r="L544" s="16" t="str">
        <v>0 - BM Port</v>
      </c>
      <c r="N544" s="16" t="str">
        <v>0 - Port Assets</v>
      </c>
      <c r="BP544" s="16" t="str">
        <v>0- Port Costs</v>
      </c>
      <c r="BT544" s="16" t="str">
        <v>0- Port Value</v>
      </c>
      <c r="BV544" s="16" t="str">
        <v>0</v>
      </c>
    </row>
    <row r="545" spans="8:74" hidden="1" outlineLevel="1" x14ac:dyDescent="0.3">
      <c r="H545" s="16" t="str">
        <v>0 - BM Costs</v>
      </c>
      <c r="L545" s="16" t="str">
        <v>0 - BM Port</v>
      </c>
      <c r="N545" s="16" t="str">
        <v>0 - Port Assets</v>
      </c>
      <c r="BP545" s="16" t="str">
        <v>0- Port Costs</v>
      </c>
      <c r="BT545" s="16" t="str">
        <v>0- Port Value</v>
      </c>
      <c r="BV545" s="16" t="str">
        <v>0</v>
      </c>
    </row>
    <row r="546" spans="8:74" hidden="1" outlineLevel="1" x14ac:dyDescent="0.3">
      <c r="H546" s="16" t="str">
        <v>0 - BM Costs</v>
      </c>
      <c r="L546" s="16" t="str">
        <v>0 - BM Port</v>
      </c>
      <c r="N546" s="16" t="str">
        <v>0 - Port Assets</v>
      </c>
      <c r="BP546" s="16" t="str">
        <v>0- Port Costs</v>
      </c>
      <c r="BT546" s="16" t="str">
        <v>0- Port Value</v>
      </c>
      <c r="BV546" s="16" t="str">
        <v>0</v>
      </c>
    </row>
    <row r="547" spans="8:74" hidden="1" outlineLevel="1" x14ac:dyDescent="0.3">
      <c r="H547" s="16" t="str">
        <v>0 - BM Costs</v>
      </c>
      <c r="L547" s="16" t="str">
        <v>0 - BM Port</v>
      </c>
      <c r="N547" s="16" t="str">
        <v>0 - Port Assets</v>
      </c>
      <c r="BP547" s="16" t="str">
        <v>0- Port Costs</v>
      </c>
      <c r="BT547" s="16" t="str">
        <v>0- Port Value</v>
      </c>
      <c r="BV547" s="16" t="str">
        <v>0</v>
      </c>
    </row>
    <row r="548" spans="8:74" hidden="1" outlineLevel="1" x14ac:dyDescent="0.3">
      <c r="H548" s="16" t="str">
        <v>0 - BM Costs</v>
      </c>
      <c r="L548" s="16" t="str">
        <v>0 - BM Port</v>
      </c>
      <c r="N548" s="16" t="str">
        <v>0 - Port Assets</v>
      </c>
      <c r="BP548" s="16" t="str">
        <v>0- Port Costs</v>
      </c>
      <c r="BT548" s="16" t="str">
        <v>0- Port Value</v>
      </c>
      <c r="BV548" s="16" t="str">
        <v>0</v>
      </c>
    </row>
    <row r="549" spans="8:74" hidden="1" outlineLevel="1" x14ac:dyDescent="0.3">
      <c r="H549" s="16" t="str">
        <v>0 - BM Costs</v>
      </c>
      <c r="L549" s="16" t="str">
        <v>0 - BM Port</v>
      </c>
      <c r="N549" s="16" t="str">
        <v>0 - Port Assets</v>
      </c>
      <c r="BP549" s="16" t="str">
        <v>0- Port Costs</v>
      </c>
      <c r="BT549" s="16" t="str">
        <v>0- Port Value</v>
      </c>
      <c r="BV549" s="16" t="str">
        <v>0</v>
      </c>
    </row>
    <row r="550" spans="8:74" hidden="1" outlineLevel="1" x14ac:dyDescent="0.3">
      <c r="H550" s="16" t="str">
        <v>0 - BM Costs</v>
      </c>
      <c r="L550" s="16" t="str">
        <v>0 - BM Port</v>
      </c>
      <c r="N550" s="16" t="str">
        <v>0 - Port Assets</v>
      </c>
      <c r="BP550" s="16" t="str">
        <v>0- Port Costs</v>
      </c>
      <c r="BT550" s="16" t="str">
        <v>0- Port Value</v>
      </c>
      <c r="BV550" s="16" t="str">
        <v>0</v>
      </c>
    </row>
    <row r="551" spans="8:74" hidden="1" outlineLevel="1" x14ac:dyDescent="0.3">
      <c r="H551" s="16" t="str">
        <v>0 - BM Costs</v>
      </c>
      <c r="L551" s="16" t="str">
        <v>0 - BM Port</v>
      </c>
      <c r="N551" s="16" t="str">
        <v>0 - Port Assets</v>
      </c>
      <c r="BP551" s="16" t="str">
        <v>0- Port Costs</v>
      </c>
      <c r="BT551" s="16" t="str">
        <v>0- Port Value</v>
      </c>
      <c r="BV551" s="16" t="str">
        <v>0</v>
      </c>
    </row>
    <row r="552" spans="8:74" hidden="1" outlineLevel="1" x14ac:dyDescent="0.3">
      <c r="H552" s="16" t="str">
        <v>0 - BM Costs</v>
      </c>
      <c r="L552" s="16" t="str">
        <v>0 - BM Port</v>
      </c>
      <c r="N552" s="16" t="str">
        <v>0 - Port Assets</v>
      </c>
      <c r="BP552" s="16" t="str">
        <v>0- Port Costs</v>
      </c>
      <c r="BT552" s="16" t="str">
        <v>0- Port Value</v>
      </c>
      <c r="BV552" s="16" t="str">
        <v>0</v>
      </c>
    </row>
    <row r="553" spans="8:74" hidden="1" outlineLevel="1" x14ac:dyDescent="0.3">
      <c r="H553" s="16" t="str">
        <v>0 - BM Costs</v>
      </c>
      <c r="L553" s="16" t="str">
        <v>0 - BM Port</v>
      </c>
      <c r="N553" s="16" t="str">
        <v>0 - Port Assets</v>
      </c>
      <c r="BP553" s="16" t="str">
        <v>0- Port Costs</v>
      </c>
      <c r="BT553" s="16" t="str">
        <v>0- Port Value</v>
      </c>
      <c r="BV553" s="16" t="str">
        <v>0</v>
      </c>
    </row>
    <row r="554" spans="8:74" hidden="1" outlineLevel="1" x14ac:dyDescent="0.3">
      <c r="H554" s="16" t="str">
        <v>0 - BM Costs</v>
      </c>
      <c r="L554" s="16" t="str">
        <v>0 - BM Port</v>
      </c>
      <c r="N554" s="16" t="str">
        <v>0 - Port Assets</v>
      </c>
      <c r="BP554" s="16" t="str">
        <v>0- Port Costs</v>
      </c>
      <c r="BT554" s="16" t="str">
        <v>0- Port Value</v>
      </c>
      <c r="BV554" s="16" t="str">
        <v>0</v>
      </c>
    </row>
    <row r="555" spans="8:74" hidden="1" outlineLevel="1" x14ac:dyDescent="0.3">
      <c r="H555" s="16" t="str">
        <v>0 - BM Costs</v>
      </c>
      <c r="L555" s="16" t="str">
        <v>0 - BM Port</v>
      </c>
      <c r="N555" s="16" t="str">
        <v>0 - Port Assets</v>
      </c>
      <c r="BP555" s="16" t="str">
        <v>0- Port Costs</v>
      </c>
      <c r="BT555" s="16" t="str">
        <v>0- Port Value</v>
      </c>
      <c r="BV555" s="16" t="str">
        <v>0</v>
      </c>
    </row>
    <row r="556" spans="8:74" hidden="1" outlineLevel="1" x14ac:dyDescent="0.3">
      <c r="H556" s="16" t="str">
        <v>0 - BM Costs</v>
      </c>
      <c r="L556" s="16" t="str">
        <v>0 - BM Port</v>
      </c>
      <c r="N556" s="16" t="str">
        <v>0 - Port Assets</v>
      </c>
      <c r="BP556" s="16" t="str">
        <v>0- Port Costs</v>
      </c>
      <c r="BT556" s="16" t="str">
        <v>0- Port Value</v>
      </c>
      <c r="BV556" s="16" t="str">
        <v>0</v>
      </c>
    </row>
    <row r="557" spans="8:74" hidden="1" outlineLevel="1" x14ac:dyDescent="0.3">
      <c r="H557" s="16" t="str">
        <v>0 - BM Costs</v>
      </c>
      <c r="L557" s="16" t="str">
        <v>0 - BM Port</v>
      </c>
      <c r="N557" s="16" t="str">
        <v>0 - Port Assets</v>
      </c>
      <c r="BP557" s="16" t="str">
        <v>0- Port Costs</v>
      </c>
      <c r="BT557" s="16" t="str">
        <v>0- Port Value</v>
      </c>
      <c r="BV557" s="16" t="str">
        <v>0</v>
      </c>
    </row>
    <row r="558" spans="8:74" hidden="1" outlineLevel="1" x14ac:dyDescent="0.3">
      <c r="H558" s="16" t="str">
        <v>0 - BM Costs</v>
      </c>
      <c r="L558" s="16" t="str">
        <v>0 - BM Port</v>
      </c>
      <c r="N558" s="16" t="str">
        <v>0 - Port Assets</v>
      </c>
      <c r="BP558" s="16" t="str">
        <v>0- Port Costs</v>
      </c>
      <c r="BT558" s="16" t="str">
        <v>0- Port Value</v>
      </c>
      <c r="BV558" s="16" t="str">
        <v>0</v>
      </c>
    </row>
    <row r="559" spans="8:74" hidden="1" outlineLevel="1" x14ac:dyDescent="0.3">
      <c r="H559" s="16" t="str">
        <v>0 - BM Costs</v>
      </c>
      <c r="L559" s="16" t="str">
        <v>0 - BM Port</v>
      </c>
      <c r="N559" s="16" t="str">
        <v>0 - Port Assets</v>
      </c>
      <c r="BP559" s="16" t="str">
        <v>0- Port Costs</v>
      </c>
      <c r="BT559" s="16" t="str">
        <v>0- Port Value</v>
      </c>
      <c r="BV559" s="16" t="str">
        <v>0</v>
      </c>
    </row>
    <row r="560" spans="8:74" hidden="1" outlineLevel="1" x14ac:dyDescent="0.3">
      <c r="H560" s="16" t="str">
        <v>0 - BM Costs</v>
      </c>
      <c r="L560" s="16" t="str">
        <v>0 - BM Port</v>
      </c>
      <c r="N560" s="16" t="str">
        <v>0 - Port Assets</v>
      </c>
      <c r="BP560" s="16" t="str">
        <v>0- Port Costs</v>
      </c>
      <c r="BT560" s="16" t="str">
        <v>0- Port Value</v>
      </c>
      <c r="BV560" s="16" t="str">
        <v>0</v>
      </c>
    </row>
    <row r="561" spans="8:74" hidden="1" outlineLevel="1" x14ac:dyDescent="0.3">
      <c r="H561" s="16" t="str">
        <v>0 - BM Costs</v>
      </c>
      <c r="L561" s="16" t="str">
        <v>0 - BM Port</v>
      </c>
      <c r="N561" s="16" t="str">
        <v>0 - Port Assets</v>
      </c>
      <c r="BP561" s="16" t="str">
        <v>0- Port Costs</v>
      </c>
      <c r="BT561" s="16" t="str">
        <v>0- Port Value</v>
      </c>
      <c r="BV561" s="16" t="str">
        <v>0</v>
      </c>
    </row>
    <row r="562" spans="8:74" hidden="1" outlineLevel="1" x14ac:dyDescent="0.3">
      <c r="H562" s="16" t="str">
        <v>0 - BM Costs</v>
      </c>
      <c r="L562" s="16" t="str">
        <v>0 - BM Port</v>
      </c>
      <c r="N562" s="16" t="str">
        <v>0 - Port Assets</v>
      </c>
      <c r="BP562" s="16" t="str">
        <v>0- Port Costs</v>
      </c>
      <c r="BT562" s="16" t="str">
        <v>0- Port Value</v>
      </c>
      <c r="BV562" s="16" t="str">
        <v>0</v>
      </c>
    </row>
    <row r="563" spans="8:74" hidden="1" outlineLevel="1" x14ac:dyDescent="0.3">
      <c r="H563" s="16" t="str">
        <v>0 - BM Costs</v>
      </c>
      <c r="L563" s="16" t="str">
        <v>0 - BM Port</v>
      </c>
      <c r="N563" s="16" t="str">
        <v>0 - Port Assets</v>
      </c>
      <c r="BP563" s="16" t="str">
        <v>0- Port Costs</v>
      </c>
      <c r="BT563" s="16" t="str">
        <v>0- Port Value</v>
      </c>
      <c r="BV563" s="16" t="str">
        <v>0</v>
      </c>
    </row>
    <row r="564" spans="8:74" hidden="1" outlineLevel="1" x14ac:dyDescent="0.3">
      <c r="H564" s="16" t="str">
        <v>0 - BM Costs</v>
      </c>
      <c r="L564" s="16" t="str">
        <v>0 - BM Port</v>
      </c>
      <c r="N564" s="16" t="str">
        <v>0 - Port Assets</v>
      </c>
      <c r="BP564" s="16" t="str">
        <v>0- Port Costs</v>
      </c>
      <c r="BT564" s="16" t="str">
        <v>0- Port Value</v>
      </c>
      <c r="BV564" s="16" t="str">
        <v>0</v>
      </c>
    </row>
    <row r="565" spans="8:74" hidden="1" outlineLevel="1" x14ac:dyDescent="0.3">
      <c r="H565" s="16" t="str">
        <v>0 - BM Costs</v>
      </c>
      <c r="L565" s="16" t="str">
        <v>0 - BM Port</v>
      </c>
      <c r="N565" s="16" t="str">
        <v>0 - Port Assets</v>
      </c>
      <c r="BP565" s="16" t="str">
        <v>0- Port Costs</v>
      </c>
      <c r="BT565" s="16" t="str">
        <v>0- Port Value</v>
      </c>
      <c r="BV565" s="16" t="str">
        <v>0</v>
      </c>
    </row>
    <row r="566" spans="8:74" hidden="1" outlineLevel="1" x14ac:dyDescent="0.3">
      <c r="H566" s="16" t="str">
        <v>0 - BM Costs</v>
      </c>
      <c r="L566" s="16" t="str">
        <v>0 - BM Port</v>
      </c>
      <c r="N566" s="16" t="str">
        <v>0 - Port Assets</v>
      </c>
      <c r="BP566" s="16" t="str">
        <v>0- Port Costs</v>
      </c>
      <c r="BT566" s="16" t="str">
        <v>0- Port Value</v>
      </c>
      <c r="BV566" s="16" t="str">
        <v>0</v>
      </c>
    </row>
    <row r="567" spans="8:74" hidden="1" outlineLevel="1" x14ac:dyDescent="0.3">
      <c r="H567" s="16" t="str">
        <v>0 - BM Costs</v>
      </c>
      <c r="L567" s="16" t="str">
        <v>0 - BM Port</v>
      </c>
      <c r="N567" s="16" t="str">
        <v>0 - Port Assets</v>
      </c>
      <c r="BP567" s="16" t="str">
        <v>0- Port Costs</v>
      </c>
      <c r="BT567" s="16" t="str">
        <v>0- Port Value</v>
      </c>
      <c r="BV567" s="16" t="str">
        <v>0</v>
      </c>
    </row>
    <row r="568" spans="8:74" hidden="1" outlineLevel="1" x14ac:dyDescent="0.3">
      <c r="H568" s="16" t="str">
        <v>0 - BM Costs</v>
      </c>
      <c r="L568" s="16" t="str">
        <v>0 - BM Port</v>
      </c>
      <c r="N568" s="16" t="str">
        <v>0 - Port Assets</v>
      </c>
      <c r="BP568" s="16" t="str">
        <v>0- Port Costs</v>
      </c>
      <c r="BT568" s="16" t="str">
        <v>0- Port Value</v>
      </c>
      <c r="BV568" s="16" t="str">
        <v>0</v>
      </c>
    </row>
    <row r="569" spans="8:74" hidden="1" outlineLevel="1" x14ac:dyDescent="0.3">
      <c r="H569" s="16" t="str">
        <v>0 - BM Costs</v>
      </c>
      <c r="L569" s="16" t="str">
        <v>0 - BM Port</v>
      </c>
      <c r="N569" s="16" t="str">
        <v>0 - Port Assets</v>
      </c>
      <c r="BP569" s="16" t="str">
        <v>0- Port Costs</v>
      </c>
      <c r="BT569" s="16" t="str">
        <v>0- Port Value</v>
      </c>
      <c r="BV569" s="16" t="str">
        <v>0</v>
      </c>
    </row>
    <row r="570" spans="8:74" hidden="1" outlineLevel="1" x14ac:dyDescent="0.3">
      <c r="H570" s="16" t="str">
        <v>0 - BM Costs</v>
      </c>
      <c r="L570" s="16" t="str">
        <v>0 - BM Port</v>
      </c>
      <c r="N570" s="16" t="str">
        <v>0 - Port Assets</v>
      </c>
      <c r="BP570" s="16" t="str">
        <v>0- Port Costs</v>
      </c>
      <c r="BT570" s="16" t="str">
        <v>0- Port Value</v>
      </c>
      <c r="BV570" s="16" t="str">
        <v>0</v>
      </c>
    </row>
    <row r="571" spans="8:74" hidden="1" outlineLevel="1" x14ac:dyDescent="0.3">
      <c r="H571" s="16" t="str">
        <v>0 - BM Costs</v>
      </c>
      <c r="L571" s="16" t="str">
        <v>0 - BM Port</v>
      </c>
      <c r="N571" s="16" t="str">
        <v>0 - Port Assets</v>
      </c>
      <c r="BP571" s="16" t="str">
        <v>0- Port Costs</v>
      </c>
      <c r="BT571" s="16" t="str">
        <v>0- Port Value</v>
      </c>
      <c r="BV571" s="16" t="str">
        <v>0</v>
      </c>
    </row>
    <row r="572" spans="8:74" hidden="1" outlineLevel="1" x14ac:dyDescent="0.3">
      <c r="H572" s="16" t="str">
        <v>0 - BM Costs</v>
      </c>
      <c r="L572" s="16" t="str">
        <v>0 - BM Port</v>
      </c>
      <c r="N572" s="16" t="str">
        <v>0 - Port Assets</v>
      </c>
      <c r="BP572" s="16" t="str">
        <v>0- Port Costs</v>
      </c>
      <c r="BT572" s="16" t="str">
        <v>0- Port Value</v>
      </c>
      <c r="BV572" s="16" t="str">
        <v>0</v>
      </c>
    </row>
    <row r="573" spans="8:74" hidden="1" outlineLevel="1" x14ac:dyDescent="0.3">
      <c r="H573" s="16" t="str">
        <v>0 - BM Costs</v>
      </c>
      <c r="L573" s="16" t="str">
        <v>0 - BM Port</v>
      </c>
      <c r="N573" s="16" t="str">
        <v>0 - Port Assets</v>
      </c>
      <c r="BP573" s="16" t="str">
        <v>0- Port Costs</v>
      </c>
      <c r="BT573" s="16" t="str">
        <v>0- Port Value</v>
      </c>
      <c r="BV573" s="16" t="str">
        <v>0</v>
      </c>
    </row>
    <row r="574" spans="8:74" hidden="1" outlineLevel="1" x14ac:dyDescent="0.3">
      <c r="H574" s="16" t="str">
        <v>0 - BM Costs</v>
      </c>
      <c r="L574" s="16" t="str">
        <v>0 - BM Port</v>
      </c>
      <c r="N574" s="16" t="str">
        <v>0 - Port Assets</v>
      </c>
      <c r="BP574" s="16" t="str">
        <v>0- Port Costs</v>
      </c>
      <c r="BT574" s="16" t="str">
        <v>0- Port Value</v>
      </c>
      <c r="BV574" s="16" t="str">
        <v>0</v>
      </c>
    </row>
    <row r="575" spans="8:74" hidden="1" outlineLevel="1" x14ac:dyDescent="0.3">
      <c r="H575" s="16" t="str">
        <v>0 - BM Costs</v>
      </c>
      <c r="L575" s="16" t="str">
        <v>0 - BM Port</v>
      </c>
      <c r="N575" s="16" t="str">
        <v>0 - Port Assets</v>
      </c>
      <c r="BP575" s="16" t="str">
        <v>0- Port Costs</v>
      </c>
      <c r="BT575" s="16" t="str">
        <v>0- Port Value</v>
      </c>
      <c r="BV575" s="16" t="str">
        <v>0</v>
      </c>
    </row>
    <row r="576" spans="8:74" hidden="1" outlineLevel="1" x14ac:dyDescent="0.3">
      <c r="H576" s="16" t="str">
        <v>0 - BM Costs</v>
      </c>
      <c r="L576" s="16" t="str">
        <v>0 - BM Port</v>
      </c>
      <c r="N576" s="16" t="str">
        <v>0 - Port Assets</v>
      </c>
      <c r="BP576" s="16" t="str">
        <v>0- Port Costs</v>
      </c>
      <c r="BT576" s="16" t="str">
        <v>0- Port Value</v>
      </c>
      <c r="BV576" s="16" t="str">
        <v>0</v>
      </c>
    </row>
    <row r="577" spans="8:74" hidden="1" outlineLevel="1" x14ac:dyDescent="0.3">
      <c r="H577" s="16" t="str">
        <v>0 - BM Costs</v>
      </c>
      <c r="L577" s="16" t="str">
        <v>0 - BM Port</v>
      </c>
      <c r="N577" s="16" t="str">
        <v>0 - Port Assets</v>
      </c>
      <c r="BP577" s="16" t="str">
        <v>0- Port Costs</v>
      </c>
      <c r="BT577" s="16" t="str">
        <v>0- Port Value</v>
      </c>
      <c r="BV577" s="16" t="str">
        <v>0</v>
      </c>
    </row>
    <row r="578" spans="8:74" hidden="1" outlineLevel="1" x14ac:dyDescent="0.3">
      <c r="H578" s="16" t="str">
        <v>0 - BM Costs</v>
      </c>
      <c r="L578" s="16" t="str">
        <v>0 - BM Port</v>
      </c>
      <c r="N578" s="16" t="str">
        <v>0 - Port Assets</v>
      </c>
      <c r="BP578" s="16" t="str">
        <v>0- Port Costs</v>
      </c>
      <c r="BT578" s="16" t="str">
        <v>0- Port Value</v>
      </c>
      <c r="BV578" s="16" t="str">
        <v>0</v>
      </c>
    </row>
    <row r="579" spans="8:74" hidden="1" outlineLevel="1" x14ac:dyDescent="0.3">
      <c r="H579" s="16" t="str">
        <v>0 - BM Costs</v>
      </c>
      <c r="L579" s="16" t="str">
        <v>0 - BM Port</v>
      </c>
      <c r="N579" s="16" t="str">
        <v>0 - Port Assets</v>
      </c>
      <c r="BP579" s="16" t="str">
        <v>0- Port Costs</v>
      </c>
      <c r="BT579" s="16" t="str">
        <v>0- Port Value</v>
      </c>
      <c r="BV579" s="16" t="str">
        <v>0</v>
      </c>
    </row>
    <row r="580" spans="8:74" hidden="1" outlineLevel="1" x14ac:dyDescent="0.3">
      <c r="H580" s="16" t="str">
        <v>0 - BM Costs</v>
      </c>
      <c r="L580" s="16" t="str">
        <v>0 - BM Port</v>
      </c>
      <c r="N580" s="16" t="str">
        <v>0 - Port Assets</v>
      </c>
      <c r="BP580" s="16" t="str">
        <v>0- Port Costs</v>
      </c>
      <c r="BT580" s="16" t="str">
        <v>0- Port Value</v>
      </c>
      <c r="BV580" s="16" t="str">
        <v>0</v>
      </c>
    </row>
    <row r="581" spans="8:74" hidden="1" outlineLevel="1" x14ac:dyDescent="0.3">
      <c r="H581" s="16" t="str">
        <v>0 - BM Costs</v>
      </c>
      <c r="L581" s="16" t="str">
        <v>0 - BM Port</v>
      </c>
      <c r="N581" s="16" t="str">
        <v>0 - Port Assets</v>
      </c>
      <c r="BP581" s="16" t="str">
        <v>0- Port Costs</v>
      </c>
      <c r="BT581" s="16" t="str">
        <v>0- Port Value</v>
      </c>
      <c r="BV581" s="16" t="str">
        <v>0</v>
      </c>
    </row>
    <row r="582" spans="8:74" hidden="1" outlineLevel="1" x14ac:dyDescent="0.3">
      <c r="H582" s="16" t="str">
        <v>0 - BM Costs</v>
      </c>
      <c r="L582" s="16" t="str">
        <v>0 - BM Port</v>
      </c>
      <c r="N582" s="16" t="str">
        <v>0 - Port Assets</v>
      </c>
      <c r="BP582" s="16" t="str">
        <v>0- Port Costs</v>
      </c>
      <c r="BT582" s="16" t="str">
        <v>0- Port Value</v>
      </c>
      <c r="BV582" s="16" t="str">
        <v>0</v>
      </c>
    </row>
    <row r="583" spans="8:74" hidden="1" outlineLevel="1" x14ac:dyDescent="0.3">
      <c r="H583" s="16" t="str">
        <v>0 - BM Costs</v>
      </c>
      <c r="L583" s="16" t="str">
        <v>0 - BM Port</v>
      </c>
      <c r="N583" s="16" t="str">
        <v>0 - Port Assets</v>
      </c>
      <c r="BP583" s="16" t="str">
        <v>0- Port Costs</v>
      </c>
      <c r="BT583" s="16" t="str">
        <v>0- Port Value</v>
      </c>
      <c r="BV583" s="16" t="str">
        <v>0</v>
      </c>
    </row>
    <row r="584" spans="8:74" hidden="1" outlineLevel="1" x14ac:dyDescent="0.3">
      <c r="H584" s="16" t="str">
        <v>0 - BM Costs</v>
      </c>
      <c r="L584" s="16" t="str">
        <v>0 - BM Port</v>
      </c>
      <c r="N584" s="16" t="str">
        <v>0 - Port Assets</v>
      </c>
      <c r="BP584" s="16" t="str">
        <v>0- Port Costs</v>
      </c>
      <c r="BT584" s="16" t="str">
        <v>0- Port Value</v>
      </c>
      <c r="BV584" s="16" t="str">
        <v>0</v>
      </c>
    </row>
    <row r="585" spans="8:74" hidden="1" outlineLevel="1" x14ac:dyDescent="0.3">
      <c r="H585" s="16" t="str">
        <v>0 - BM Costs</v>
      </c>
      <c r="L585" s="16" t="str">
        <v>0 - BM Port</v>
      </c>
      <c r="N585" s="16" t="str">
        <v>0 - Port Assets</v>
      </c>
      <c r="BP585" s="16" t="str">
        <v>0- Port Costs</v>
      </c>
      <c r="BT585" s="16" t="str">
        <v>0- Port Value</v>
      </c>
      <c r="BV585" s="16" t="str">
        <v>0</v>
      </c>
    </row>
    <row r="586" spans="8:74" hidden="1" outlineLevel="1" x14ac:dyDescent="0.3">
      <c r="H586" s="16" t="str">
        <v>0 - BM Costs</v>
      </c>
      <c r="L586" s="16" t="str">
        <v>0 - BM Port</v>
      </c>
      <c r="N586" s="16" t="str">
        <v>0 - Port Assets</v>
      </c>
      <c r="BP586" s="16" t="str">
        <v>0- Port Costs</v>
      </c>
      <c r="BT586" s="16" t="str">
        <v>0- Port Value</v>
      </c>
      <c r="BV586" s="16" t="str">
        <v>0</v>
      </c>
    </row>
    <row r="587" spans="8:74" hidden="1" outlineLevel="1" x14ac:dyDescent="0.3">
      <c r="H587" s="16" t="str">
        <v>0 - BM Costs</v>
      </c>
      <c r="L587" s="16" t="str">
        <v>0 - BM Port</v>
      </c>
      <c r="N587" s="16" t="str">
        <v>0 - Port Assets</v>
      </c>
      <c r="BP587" s="16" t="str">
        <v>0- Port Costs</v>
      </c>
      <c r="BT587" s="16" t="str">
        <v>0- Port Value</v>
      </c>
      <c r="BV587" s="16" t="str">
        <v>0</v>
      </c>
    </row>
    <row r="588" spans="8:74" hidden="1" outlineLevel="1" x14ac:dyDescent="0.3">
      <c r="H588" s="16" t="str">
        <v>0 - BM Costs</v>
      </c>
      <c r="L588" s="16" t="str">
        <v>0 - BM Port</v>
      </c>
      <c r="N588" s="16" t="str">
        <v>0 - Port Assets</v>
      </c>
      <c r="BP588" s="16" t="str">
        <v>0- Port Costs</v>
      </c>
      <c r="BT588" s="16" t="str">
        <v>0- Port Value</v>
      </c>
      <c r="BV588" s="16" t="str">
        <v>0</v>
      </c>
    </row>
    <row r="589" spans="8:74" hidden="1" outlineLevel="1" x14ac:dyDescent="0.3">
      <c r="H589" s="16" t="str">
        <v>0 - BM Costs</v>
      </c>
      <c r="L589" s="16" t="str">
        <v>0 - BM Port</v>
      </c>
      <c r="N589" s="16" t="str">
        <v>0 - Port Assets</v>
      </c>
      <c r="BP589" s="16" t="str">
        <v>0- Port Costs</v>
      </c>
      <c r="BT589" s="16" t="str">
        <v>0- Port Value</v>
      </c>
      <c r="BV589" s="16" t="str">
        <v>0</v>
      </c>
    </row>
    <row r="590" spans="8:74" hidden="1" outlineLevel="1" x14ac:dyDescent="0.3">
      <c r="H590" s="16" t="str">
        <v>0 - BM Costs</v>
      </c>
      <c r="L590" s="16" t="str">
        <v>0 - BM Port</v>
      </c>
      <c r="N590" s="16" t="str">
        <v>0 - Port Assets</v>
      </c>
      <c r="BP590" s="16" t="str">
        <v>0- Port Costs</v>
      </c>
      <c r="BT590" s="16" t="str">
        <v>0- Port Value</v>
      </c>
      <c r="BV590" s="16" t="str">
        <v>0</v>
      </c>
    </row>
    <row r="591" spans="8:74" hidden="1" outlineLevel="1" x14ac:dyDescent="0.3">
      <c r="H591" s="16" t="str">
        <v>0 - BM Costs</v>
      </c>
      <c r="L591" s="16" t="str">
        <v>0 - BM Port</v>
      </c>
      <c r="N591" s="16" t="str">
        <v>0 - Port Assets</v>
      </c>
      <c r="BP591" s="16" t="str">
        <v>0- Port Costs</v>
      </c>
      <c r="BT591" s="16" t="str">
        <v>0- Port Value</v>
      </c>
      <c r="BV591" s="16" t="str">
        <v>0</v>
      </c>
    </row>
    <row r="592" spans="8:74" hidden="1" outlineLevel="1" x14ac:dyDescent="0.3">
      <c r="H592" s="16" t="str">
        <v>0 - BM Costs</v>
      </c>
      <c r="L592" s="16" t="str">
        <v>0 - BM Port</v>
      </c>
      <c r="N592" s="16" t="str">
        <v>0 - Port Assets</v>
      </c>
      <c r="BP592" s="16" t="str">
        <v>0- Port Costs</v>
      </c>
      <c r="BT592" s="16" t="str">
        <v>0- Port Value</v>
      </c>
      <c r="BV592" s="16" t="str">
        <v>0</v>
      </c>
    </row>
    <row r="593" spans="8:74" hidden="1" outlineLevel="1" x14ac:dyDescent="0.3">
      <c r="H593" s="16" t="str">
        <v>0 - BM Costs</v>
      </c>
      <c r="L593" s="16" t="str">
        <v>0 - BM Port</v>
      </c>
      <c r="N593" s="16" t="str">
        <v>0 - Port Assets</v>
      </c>
      <c r="BP593" s="16" t="str">
        <v>0- Port Costs</v>
      </c>
      <c r="BT593" s="16" t="str">
        <v>0- Port Value</v>
      </c>
      <c r="BV593" s="16" t="str">
        <v>0</v>
      </c>
    </row>
    <row r="594" spans="8:74" hidden="1" outlineLevel="1" x14ac:dyDescent="0.3">
      <c r="H594" s="16" t="str">
        <v>0 - BM Costs</v>
      </c>
      <c r="L594" s="16" t="str">
        <v>0 - BM Port</v>
      </c>
      <c r="N594" s="16" t="str">
        <v>0 - Port Assets</v>
      </c>
      <c r="BP594" s="16" t="str">
        <v>0- Port Costs</v>
      </c>
      <c r="BT594" s="16" t="str">
        <v>0- Port Value</v>
      </c>
      <c r="BV594" s="16" t="str">
        <v>0</v>
      </c>
    </row>
    <row r="595" spans="8:74" hidden="1" outlineLevel="1" x14ac:dyDescent="0.3">
      <c r="H595" s="16" t="str">
        <v>0 - BM Costs</v>
      </c>
      <c r="L595" s="16" t="str">
        <v>0 - BM Port</v>
      </c>
      <c r="N595" s="16" t="str">
        <v>0 - Port Assets</v>
      </c>
      <c r="BP595" s="16" t="str">
        <v>0- Port Costs</v>
      </c>
      <c r="BT595" s="16" t="str">
        <v>0- Port Value</v>
      </c>
      <c r="BV595" s="16" t="str">
        <v>0</v>
      </c>
    </row>
    <row r="596" spans="8:74" hidden="1" outlineLevel="1" x14ac:dyDescent="0.3">
      <c r="H596" s="16" t="str">
        <v>0 - BM Costs</v>
      </c>
      <c r="L596" s="16" t="str">
        <v>0 - BM Port</v>
      </c>
      <c r="N596" s="16" t="str">
        <v>0 - Port Assets</v>
      </c>
      <c r="BP596" s="16" t="str">
        <v>0- Port Costs</v>
      </c>
      <c r="BT596" s="16" t="str">
        <v>0- Port Value</v>
      </c>
      <c r="BV596" s="16" t="str">
        <v>0</v>
      </c>
    </row>
    <row r="597" spans="8:74" hidden="1" outlineLevel="1" x14ac:dyDescent="0.3">
      <c r="H597" s="16" t="str">
        <v>0 - BM Costs</v>
      </c>
      <c r="L597" s="16" t="str">
        <v>0 - BM Port</v>
      </c>
      <c r="N597" s="16" t="str">
        <v>0 - Port Assets</v>
      </c>
      <c r="BP597" s="16" t="str">
        <v>0- Port Costs</v>
      </c>
      <c r="BT597" s="16" t="str">
        <v>0- Port Value</v>
      </c>
      <c r="BV597" s="16" t="str">
        <v>0</v>
      </c>
    </row>
    <row r="598" spans="8:74" hidden="1" outlineLevel="1" x14ac:dyDescent="0.3">
      <c r="H598" s="16" t="str">
        <v>0 - BM Costs</v>
      </c>
      <c r="L598" s="16" t="str">
        <v>0 - BM Port</v>
      </c>
      <c r="N598" s="16" t="str">
        <v>0 - Port Assets</v>
      </c>
      <c r="BP598" s="16" t="str">
        <v>0- Port Costs</v>
      </c>
      <c r="BT598" s="16" t="str">
        <v>0- Port Value</v>
      </c>
      <c r="BV598" s="16" t="str">
        <v>0</v>
      </c>
    </row>
    <row r="599" spans="8:74" hidden="1" outlineLevel="1" x14ac:dyDescent="0.3">
      <c r="H599" s="16" t="str">
        <v>0 - BM Costs</v>
      </c>
      <c r="L599" s="16" t="str">
        <v>0 - BM Port</v>
      </c>
      <c r="N599" s="16" t="str">
        <v>0 - Port Assets</v>
      </c>
      <c r="BP599" s="16" t="str">
        <v>0- Port Costs</v>
      </c>
      <c r="BT599" s="16" t="str">
        <v>0- Port Value</v>
      </c>
      <c r="BV599" s="16" t="str">
        <v>0</v>
      </c>
    </row>
    <row r="600" spans="8:74" hidden="1" outlineLevel="1" x14ac:dyDescent="0.3">
      <c r="H600" s="16" t="str">
        <v>0 - BM Costs</v>
      </c>
      <c r="L600" s="16" t="str">
        <v>0 - BM Port</v>
      </c>
      <c r="N600" s="16" t="str">
        <v>0 - Port Assets</v>
      </c>
      <c r="BP600" s="16" t="str">
        <v>0- Port Costs</v>
      </c>
      <c r="BT600" s="16" t="str">
        <v>0- Port Value</v>
      </c>
      <c r="BV600" s="16" t="str">
        <v>0</v>
      </c>
    </row>
    <row r="601" spans="8:74" hidden="1" outlineLevel="1" x14ac:dyDescent="0.3">
      <c r="H601" s="16" t="str">
        <v>0 - BM Costs</v>
      </c>
      <c r="L601" s="16" t="str">
        <v>0 - BM Port</v>
      </c>
      <c r="N601" s="16" t="str">
        <v>0 - Port Assets</v>
      </c>
      <c r="BP601" s="16" t="str">
        <v>0- Port Costs</v>
      </c>
      <c r="BT601" s="16" t="str">
        <v>0- Port Value</v>
      </c>
      <c r="BV601" s="16" t="str">
        <v>0</v>
      </c>
    </row>
    <row r="602" spans="8:74" hidden="1" outlineLevel="1" x14ac:dyDescent="0.3">
      <c r="H602" s="16" t="str">
        <v>0 - BM Costs</v>
      </c>
      <c r="L602" s="16" t="str">
        <v>0 - BM Port</v>
      </c>
      <c r="N602" s="16" t="str">
        <v>0 - Port Assets</v>
      </c>
      <c r="BP602" s="16" t="str">
        <v>0- Port Costs</v>
      </c>
      <c r="BT602" s="16" t="str">
        <v>0- Port Value</v>
      </c>
      <c r="BV602" s="16" t="str">
        <v>0</v>
      </c>
    </row>
    <row r="603" spans="8:74" hidden="1" outlineLevel="1" x14ac:dyDescent="0.3">
      <c r="H603" s="16" t="str">
        <v>0 - BM Costs</v>
      </c>
      <c r="L603" s="16" t="str">
        <v>0 - BM Port</v>
      </c>
      <c r="N603" s="16" t="str">
        <v>0 - Port Assets</v>
      </c>
      <c r="BP603" s="16" t="str">
        <v>0- Port Costs</v>
      </c>
      <c r="BT603" s="16" t="str">
        <v>0- Port Value</v>
      </c>
      <c r="BV603" s="16" t="str">
        <v>0</v>
      </c>
    </row>
    <row r="604" spans="8:74" hidden="1" outlineLevel="1" x14ac:dyDescent="0.3">
      <c r="H604" s="16" t="str">
        <v>0 - BM Costs</v>
      </c>
      <c r="L604" s="16" t="str">
        <v>0 - BM Port</v>
      </c>
      <c r="N604" s="16" t="str">
        <v>0 - Port Assets</v>
      </c>
      <c r="BP604" s="16" t="str">
        <v>0- Port Costs</v>
      </c>
      <c r="BT604" s="16" t="str">
        <v>0- Port Value</v>
      </c>
      <c r="BV604" s="16" t="str">
        <v>0</v>
      </c>
    </row>
    <row r="605" spans="8:74" hidden="1" outlineLevel="1" x14ac:dyDescent="0.3">
      <c r="H605" s="16" t="str">
        <v>0 - BM Costs</v>
      </c>
      <c r="L605" s="16" t="str">
        <v>0 - BM Port</v>
      </c>
      <c r="N605" s="16" t="str">
        <v>0 - Port Assets</v>
      </c>
      <c r="BP605" s="16" t="str">
        <v>0- Port Costs</v>
      </c>
      <c r="BT605" s="16" t="str">
        <v>0- Port Value</v>
      </c>
      <c r="BV605" s="16" t="str">
        <v>0</v>
      </c>
    </row>
    <row r="606" spans="8:74" hidden="1" outlineLevel="1" x14ac:dyDescent="0.3">
      <c r="H606" s="16" t="str">
        <v>0 - BM Costs</v>
      </c>
      <c r="L606" s="16" t="str">
        <v>0 - BM Port</v>
      </c>
      <c r="N606" s="16" t="str">
        <v>0 - Port Assets</v>
      </c>
      <c r="BP606" s="16" t="str">
        <v>0- Port Costs</v>
      </c>
      <c r="BT606" s="16" t="str">
        <v>0- Port Value</v>
      </c>
      <c r="BV606" s="16" t="str">
        <v>0</v>
      </c>
    </row>
    <row r="607" spans="8:74" hidden="1" outlineLevel="1" x14ac:dyDescent="0.3">
      <c r="H607" s="16" t="str">
        <v>0 - BM Costs</v>
      </c>
      <c r="L607" s="16" t="str">
        <v>0 - BM Port</v>
      </c>
      <c r="N607" s="16" t="str">
        <v>0 - Port Assets</v>
      </c>
      <c r="BP607" s="16" t="str">
        <v>0- Port Costs</v>
      </c>
      <c r="BT607" s="16" t="str">
        <v>0- Port Value</v>
      </c>
      <c r="BV607" s="16" t="str">
        <v>0</v>
      </c>
    </row>
    <row r="608" spans="8:74" hidden="1" outlineLevel="1" x14ac:dyDescent="0.3">
      <c r="H608" s="16" t="str">
        <v>0 - BM Costs</v>
      </c>
      <c r="L608" s="16" t="str">
        <v>0 - BM Port</v>
      </c>
      <c r="N608" s="16" t="str">
        <v>0 - Port Assets</v>
      </c>
      <c r="BP608" s="16" t="str">
        <v>0- Port Costs</v>
      </c>
      <c r="BT608" s="16" t="str">
        <v>0- Port Value</v>
      </c>
      <c r="BV608" s="16" t="str">
        <v>0</v>
      </c>
    </row>
    <row r="609" spans="8:74" hidden="1" outlineLevel="1" x14ac:dyDescent="0.3">
      <c r="H609" s="16" t="str">
        <v>0 - BM Costs</v>
      </c>
      <c r="L609" s="16" t="str">
        <v>0 - BM Port</v>
      </c>
      <c r="N609" s="16" t="str">
        <v>0 - Port Assets</v>
      </c>
      <c r="BP609" s="16" t="str">
        <v>0- Port Costs</v>
      </c>
      <c r="BT609" s="16" t="str">
        <v>0- Port Value</v>
      </c>
      <c r="BV609" s="16" t="str">
        <v>0</v>
      </c>
    </row>
    <row r="610" spans="8:74" hidden="1" outlineLevel="1" x14ac:dyDescent="0.3">
      <c r="H610" s="16" t="str">
        <v>0 - BM Costs</v>
      </c>
      <c r="L610" s="16" t="str">
        <v>0 - BM Port</v>
      </c>
      <c r="N610" s="16" t="str">
        <v>0 - Port Assets</v>
      </c>
      <c r="BP610" s="16" t="str">
        <v>0- Port Costs</v>
      </c>
      <c r="BT610" s="16" t="str">
        <v>0- Port Value</v>
      </c>
      <c r="BV610" s="16" t="str">
        <v>0</v>
      </c>
    </row>
    <row r="611" spans="8:74" hidden="1" outlineLevel="1" x14ac:dyDescent="0.3">
      <c r="H611" s="16" t="str">
        <v>0 - BM Costs</v>
      </c>
      <c r="L611" s="16" t="str">
        <v>0 - BM Port</v>
      </c>
      <c r="N611" s="16" t="str">
        <v>0 - Port Assets</v>
      </c>
      <c r="BP611" s="16" t="str">
        <v>0- Port Costs</v>
      </c>
      <c r="BT611" s="16" t="str">
        <v>0- Port Value</v>
      </c>
      <c r="BV611" s="16" t="str">
        <v>0</v>
      </c>
    </row>
    <row r="612" spans="8:74" hidden="1" outlineLevel="1" x14ac:dyDescent="0.3">
      <c r="H612" s="16" t="str">
        <v>0 - BM Costs</v>
      </c>
      <c r="L612" s="16" t="str">
        <v>0 - BM Port</v>
      </c>
      <c r="N612" s="16" t="str">
        <v>0 - Port Assets</v>
      </c>
      <c r="BP612" s="16" t="str">
        <v>0- Port Costs</v>
      </c>
      <c r="BT612" s="16" t="str">
        <v>0- Port Value</v>
      </c>
      <c r="BV612" s="16" t="str">
        <v>0</v>
      </c>
    </row>
    <row r="613" spans="8:74" hidden="1" outlineLevel="1" x14ac:dyDescent="0.3">
      <c r="H613" s="16" t="str">
        <v>0 - BM Costs</v>
      </c>
      <c r="L613" s="16" t="str">
        <v>0 - BM Port</v>
      </c>
      <c r="N613" s="16" t="str">
        <v>0 - Port Assets</v>
      </c>
      <c r="BP613" s="16" t="str">
        <v>0- Port Costs</v>
      </c>
      <c r="BT613" s="16" t="str">
        <v>0- Port Value</v>
      </c>
      <c r="BV613" s="16" t="str">
        <v>0</v>
      </c>
    </row>
    <row r="614" spans="8:74" hidden="1" outlineLevel="1" x14ac:dyDescent="0.3">
      <c r="H614" s="16" t="str">
        <v>0 - BM Costs</v>
      </c>
      <c r="L614" s="16" t="str">
        <v>0 - BM Port</v>
      </c>
      <c r="N614" s="16" t="str">
        <v>0 - Port Assets</v>
      </c>
      <c r="BP614" s="16" t="str">
        <v>0- Port Costs</v>
      </c>
      <c r="BT614" s="16" t="str">
        <v>0- Port Value</v>
      </c>
      <c r="BV614" s="16" t="str">
        <v>0</v>
      </c>
    </row>
    <row r="615" spans="8:74" hidden="1" outlineLevel="1" x14ac:dyDescent="0.3">
      <c r="H615" s="16" t="str">
        <v>0 - BM Costs</v>
      </c>
      <c r="L615" s="16" t="str">
        <v>0 - BM Port</v>
      </c>
      <c r="N615" s="16" t="str">
        <v>0 - Port Assets</v>
      </c>
      <c r="BP615" s="16" t="str">
        <v>0- Port Costs</v>
      </c>
      <c r="BT615" s="16" t="str">
        <v>0- Port Value</v>
      </c>
      <c r="BV615" s="16" t="str">
        <v>0</v>
      </c>
    </row>
    <row r="616" spans="8:74" hidden="1" outlineLevel="1" x14ac:dyDescent="0.3">
      <c r="H616" s="16" t="str">
        <v>0 - BM Costs</v>
      </c>
      <c r="L616" s="16" t="str">
        <v>0 - BM Port</v>
      </c>
      <c r="N616" s="16" t="str">
        <v>0 - Port Assets</v>
      </c>
      <c r="BP616" s="16" t="str">
        <v>0- Port Costs</v>
      </c>
      <c r="BT616" s="16" t="str">
        <v>0- Port Value</v>
      </c>
      <c r="BV616" s="16" t="str">
        <v>0</v>
      </c>
    </row>
    <row r="617" spans="8:74" hidden="1" outlineLevel="1" x14ac:dyDescent="0.3">
      <c r="H617" s="16" t="str">
        <v>0 - BM Costs</v>
      </c>
      <c r="L617" s="16" t="str">
        <v>0 - BM Port</v>
      </c>
      <c r="N617" s="16" t="str">
        <v>0 - Port Assets</v>
      </c>
      <c r="BP617" s="16" t="str">
        <v>0- Port Costs</v>
      </c>
      <c r="BT617" s="16" t="str">
        <v>0- Port Value</v>
      </c>
      <c r="BV617" s="16" t="str">
        <v>0</v>
      </c>
    </row>
    <row r="618" spans="8:74" hidden="1" outlineLevel="1" x14ac:dyDescent="0.3">
      <c r="H618" s="16" t="str">
        <v>0 - BM Costs</v>
      </c>
      <c r="L618" s="16" t="str">
        <v>0 - BM Port</v>
      </c>
      <c r="N618" s="16" t="str">
        <v>0 - Port Assets</v>
      </c>
      <c r="BP618" s="16" t="str">
        <v>0- Port Costs</v>
      </c>
      <c r="BT618" s="16" t="str">
        <v>0- Port Value</v>
      </c>
      <c r="BV618" s="16" t="str">
        <v>0</v>
      </c>
    </row>
    <row r="619" spans="8:74" hidden="1" outlineLevel="1" x14ac:dyDescent="0.3">
      <c r="H619" s="16" t="str">
        <v>0 - BM Costs</v>
      </c>
      <c r="L619" s="16" t="str">
        <v>0 - BM Port</v>
      </c>
      <c r="N619" s="16" t="str">
        <v>0 - Port Assets</v>
      </c>
      <c r="BP619" s="16" t="str">
        <v>0- Port Costs</v>
      </c>
      <c r="BT619" s="16" t="str">
        <v>0- Port Value</v>
      </c>
      <c r="BV619" s="16" t="str">
        <v>0</v>
      </c>
    </row>
    <row r="620" spans="8:74" hidden="1" outlineLevel="1" x14ac:dyDescent="0.3">
      <c r="H620" s="16" t="str">
        <v>0 - BM Costs</v>
      </c>
      <c r="L620" s="16" t="str">
        <v>0 - BM Port</v>
      </c>
      <c r="N620" s="16" t="str">
        <v>0 - Port Assets</v>
      </c>
      <c r="BP620" s="16" t="str">
        <v>0- Port Costs</v>
      </c>
      <c r="BT620" s="16" t="str">
        <v>0- Port Value</v>
      </c>
      <c r="BV620" s="16" t="str">
        <v>0</v>
      </c>
    </row>
    <row r="621" spans="8:74" hidden="1" outlineLevel="1" x14ac:dyDescent="0.3">
      <c r="H621" s="16" t="str">
        <v>0 - BM Costs</v>
      </c>
      <c r="L621" s="16" t="str">
        <v>0 - BM Port</v>
      </c>
      <c r="N621" s="16" t="str">
        <v>0 - Port Assets</v>
      </c>
      <c r="BP621" s="16" t="str">
        <v>0- Port Costs</v>
      </c>
      <c r="BT621" s="16" t="str">
        <v>0- Port Value</v>
      </c>
      <c r="BV621" s="16" t="str">
        <v>0</v>
      </c>
    </row>
    <row r="622" spans="8:74" hidden="1" outlineLevel="1" x14ac:dyDescent="0.3">
      <c r="H622" s="16" t="str">
        <v>0 - BM Costs</v>
      </c>
      <c r="L622" s="16" t="str">
        <v>0 - BM Port</v>
      </c>
      <c r="N622" s="16" t="str">
        <v>0 - Port Assets</v>
      </c>
      <c r="BP622" s="16" t="str">
        <v>0- Port Costs</v>
      </c>
      <c r="BT622" s="16" t="str">
        <v>0- Port Value</v>
      </c>
      <c r="BV622" s="16" t="str">
        <v>0</v>
      </c>
    </row>
    <row r="623" spans="8:74" hidden="1" outlineLevel="1" x14ac:dyDescent="0.3">
      <c r="H623" s="16" t="str">
        <v>0 - BM Costs</v>
      </c>
      <c r="L623" s="16" t="str">
        <v>0 - BM Port</v>
      </c>
      <c r="N623" s="16" t="str">
        <v>0 - Port Assets</v>
      </c>
      <c r="BP623" s="16" t="str">
        <v>0- Port Costs</v>
      </c>
      <c r="BT623" s="16" t="str">
        <v>0- Port Value</v>
      </c>
      <c r="BV623" s="16" t="str">
        <v>0</v>
      </c>
    </row>
    <row r="624" spans="8:74" hidden="1" outlineLevel="1" x14ac:dyDescent="0.3">
      <c r="H624" s="16" t="str">
        <v>0 - BM Costs</v>
      </c>
      <c r="L624" s="16" t="str">
        <v>0 - BM Port</v>
      </c>
      <c r="N624" s="16" t="str">
        <v>0 - Port Assets</v>
      </c>
      <c r="BP624" s="16" t="str">
        <v>0- Port Costs</v>
      </c>
      <c r="BT624" s="16" t="str">
        <v>0- Port Value</v>
      </c>
      <c r="BV624" s="16" t="str">
        <v>0</v>
      </c>
    </row>
    <row r="625" spans="8:74" hidden="1" outlineLevel="1" x14ac:dyDescent="0.3">
      <c r="H625" s="16" t="str">
        <v>0 - BM Costs</v>
      </c>
      <c r="L625" s="16" t="str">
        <v>0 - BM Port</v>
      </c>
      <c r="N625" s="16" t="str">
        <v>0 - Port Assets</v>
      </c>
      <c r="BP625" s="16" t="str">
        <v>0- Port Costs</v>
      </c>
      <c r="BT625" s="16" t="str">
        <v>0- Port Value</v>
      </c>
      <c r="BV625" s="16" t="str">
        <v>0</v>
      </c>
    </row>
    <row r="626" spans="8:74" hidden="1" outlineLevel="1" x14ac:dyDescent="0.3">
      <c r="H626" s="16" t="str">
        <v>0 - BM Costs</v>
      </c>
      <c r="L626" s="16" t="str">
        <v>0 - BM Port</v>
      </c>
      <c r="N626" s="16" t="str">
        <v>0 - Port Assets</v>
      </c>
      <c r="BP626" s="16" t="str">
        <v>0- Port Costs</v>
      </c>
      <c r="BT626" s="16" t="str">
        <v>0- Port Value</v>
      </c>
      <c r="BV626" s="16" t="str">
        <v>0</v>
      </c>
    </row>
    <row r="627" spans="8:74" hidden="1" outlineLevel="1" x14ac:dyDescent="0.3">
      <c r="H627" s="16" t="str">
        <v>0 - BM Costs</v>
      </c>
      <c r="L627" s="16" t="str">
        <v>0 - BM Port</v>
      </c>
      <c r="N627" s="16" t="str">
        <v>0 - Port Assets</v>
      </c>
      <c r="BP627" s="16" t="str">
        <v>0- Port Costs</v>
      </c>
      <c r="BT627" s="16" t="str">
        <v>0- Port Value</v>
      </c>
      <c r="BV627" s="16" t="str">
        <v>0</v>
      </c>
    </row>
    <row r="628" spans="8:74" hidden="1" outlineLevel="1" x14ac:dyDescent="0.3">
      <c r="H628" s="16" t="str">
        <v>0 - BM Costs</v>
      </c>
      <c r="L628" s="16" t="str">
        <v>0 - BM Port</v>
      </c>
      <c r="N628" s="16" t="str">
        <v>0 - Port Assets</v>
      </c>
      <c r="BP628" s="16" t="str">
        <v>0- Port Costs</v>
      </c>
      <c r="BT628" s="16" t="str">
        <v>0- Port Value</v>
      </c>
      <c r="BV628" s="16" t="str">
        <v>0</v>
      </c>
    </row>
    <row r="629" spans="8:74" hidden="1" outlineLevel="1" x14ac:dyDescent="0.3">
      <c r="H629" s="16" t="str">
        <v>0 - BM Costs</v>
      </c>
      <c r="L629" s="16" t="str">
        <v>0 - BM Port</v>
      </c>
      <c r="N629" s="16" t="str">
        <v>0 - Port Assets</v>
      </c>
      <c r="BP629" s="16" t="str">
        <v>0- Port Costs</v>
      </c>
      <c r="BT629" s="16" t="str">
        <v>0- Port Value</v>
      </c>
      <c r="BV629" s="16" t="str">
        <v>0</v>
      </c>
    </row>
    <row r="630" spans="8:74" hidden="1" outlineLevel="1" x14ac:dyDescent="0.3">
      <c r="H630" s="16" t="str">
        <v>0 - BM Costs</v>
      </c>
      <c r="L630" s="16" t="str">
        <v>0 - BM Port</v>
      </c>
      <c r="N630" s="16" t="str">
        <v>0 - Port Assets</v>
      </c>
      <c r="BP630" s="16" t="str">
        <v>0- Port Costs</v>
      </c>
      <c r="BT630" s="16" t="str">
        <v>0- Port Value</v>
      </c>
      <c r="BV630" s="16" t="str">
        <v>0</v>
      </c>
    </row>
    <row r="631" spans="8:74" hidden="1" outlineLevel="1" x14ac:dyDescent="0.3">
      <c r="H631" s="16" t="str">
        <v>0 - BM Costs</v>
      </c>
      <c r="L631" s="16" t="str">
        <v>0 - BM Port</v>
      </c>
      <c r="N631" s="16" t="str">
        <v>0 - Port Assets</v>
      </c>
      <c r="BP631" s="16" t="str">
        <v>0- Port Costs</v>
      </c>
      <c r="BT631" s="16" t="str">
        <v>0- Port Value</v>
      </c>
      <c r="BV631" s="16" t="str">
        <v>0</v>
      </c>
    </row>
    <row r="632" spans="8:74" hidden="1" outlineLevel="1" x14ac:dyDescent="0.3">
      <c r="H632" s="16" t="str">
        <v>0 - BM Costs</v>
      </c>
      <c r="L632" s="16" t="str">
        <v>0 - BM Port</v>
      </c>
      <c r="N632" s="16" t="str">
        <v>0 - Port Assets</v>
      </c>
      <c r="BP632" s="16" t="str">
        <v>0- Port Costs</v>
      </c>
      <c r="BT632" s="16" t="str">
        <v>0- Port Value</v>
      </c>
      <c r="BV632" s="16" t="str">
        <v>0</v>
      </c>
    </row>
    <row r="633" spans="8:74" hidden="1" outlineLevel="1" x14ac:dyDescent="0.3">
      <c r="H633" s="16" t="str">
        <v>0 - BM Costs</v>
      </c>
      <c r="L633" s="16" t="str">
        <v>0 - BM Port</v>
      </c>
      <c r="N633" s="16" t="str">
        <v>0 - Port Assets</v>
      </c>
      <c r="BP633" s="16" t="str">
        <v>0- Port Costs</v>
      </c>
      <c r="BT633" s="16" t="str">
        <v>0- Port Value</v>
      </c>
      <c r="BV633" s="16" t="str">
        <v>0</v>
      </c>
    </row>
    <row r="634" spans="8:74" hidden="1" outlineLevel="1" x14ac:dyDescent="0.3">
      <c r="H634" s="16" t="str">
        <v>0 - BM Costs</v>
      </c>
      <c r="L634" s="16" t="str">
        <v>0 - BM Port</v>
      </c>
      <c r="N634" s="16" t="str">
        <v>0 - Port Assets</v>
      </c>
      <c r="BP634" s="16" t="str">
        <v>0- Port Costs</v>
      </c>
      <c r="BT634" s="16" t="str">
        <v>0- Port Value</v>
      </c>
      <c r="BV634" s="16" t="str">
        <v>0</v>
      </c>
    </row>
    <row r="635" spans="8:74" hidden="1" outlineLevel="1" x14ac:dyDescent="0.3">
      <c r="H635" s="16" t="str">
        <v>0 - BM Costs</v>
      </c>
      <c r="L635" s="16" t="str">
        <v>0 - BM Port</v>
      </c>
      <c r="N635" s="16" t="str">
        <v>0 - Port Assets</v>
      </c>
      <c r="BP635" s="16" t="str">
        <v>0- Port Costs</v>
      </c>
      <c r="BT635" s="16" t="str">
        <v>0- Port Value</v>
      </c>
      <c r="BV635" s="16" t="str">
        <v>0</v>
      </c>
    </row>
    <row r="636" spans="8:74" hidden="1" outlineLevel="1" x14ac:dyDescent="0.3">
      <c r="H636" s="16" t="str">
        <v>0 - BM Costs</v>
      </c>
      <c r="L636" s="16" t="str">
        <v>0 - BM Port</v>
      </c>
      <c r="N636" s="16" t="str">
        <v>0 - Port Assets</v>
      </c>
      <c r="BP636" s="16" t="str">
        <v>0- Port Costs</v>
      </c>
      <c r="BT636" s="16" t="str">
        <v>0- Port Value</v>
      </c>
      <c r="BV636" s="16" t="str">
        <v>0</v>
      </c>
    </row>
    <row r="637" spans="8:74" hidden="1" outlineLevel="1" x14ac:dyDescent="0.3">
      <c r="H637" s="16" t="str">
        <v>0 - BM Costs</v>
      </c>
      <c r="L637" s="16" t="str">
        <v>0 - BM Port</v>
      </c>
      <c r="N637" s="16" t="str">
        <v>0 - Port Assets</v>
      </c>
      <c r="BP637" s="16" t="str">
        <v>0- Port Costs</v>
      </c>
      <c r="BT637" s="16" t="str">
        <v>0- Port Value</v>
      </c>
      <c r="BV637" s="16" t="str">
        <v>0</v>
      </c>
    </row>
    <row r="638" spans="8:74" hidden="1" outlineLevel="1" x14ac:dyDescent="0.3">
      <c r="H638" s="16" t="str">
        <v>0 - BM Costs</v>
      </c>
      <c r="L638" s="16" t="str">
        <v>0 - BM Port</v>
      </c>
      <c r="N638" s="16" t="str">
        <v>0 - Port Assets</v>
      </c>
      <c r="BP638" s="16" t="str">
        <v>0- Port Costs</v>
      </c>
      <c r="BT638" s="16" t="str">
        <v>0- Port Value</v>
      </c>
      <c r="BV638" s="16" t="str">
        <v>0</v>
      </c>
    </row>
    <row r="639" spans="8:74" hidden="1" outlineLevel="1" x14ac:dyDescent="0.3">
      <c r="H639" s="16" t="str">
        <v>0 - BM Costs</v>
      </c>
      <c r="L639" s="16" t="str">
        <v>0 - BM Port</v>
      </c>
      <c r="N639" s="16" t="str">
        <v>0 - Port Assets</v>
      </c>
      <c r="BP639" s="16" t="str">
        <v>0- Port Costs</v>
      </c>
      <c r="BT639" s="16" t="str">
        <v>0- Port Value</v>
      </c>
      <c r="BV639" s="16" t="str">
        <v>0</v>
      </c>
    </row>
    <row r="640" spans="8:74" hidden="1" outlineLevel="1" x14ac:dyDescent="0.3">
      <c r="H640" s="16" t="str">
        <v>0 - BM Costs</v>
      </c>
      <c r="L640" s="16" t="str">
        <v>0 - BM Port</v>
      </c>
      <c r="N640" s="16" t="str">
        <v>0 - Port Assets</v>
      </c>
      <c r="BP640" s="16" t="str">
        <v>0- Port Costs</v>
      </c>
      <c r="BT640" s="16" t="str">
        <v>0- Port Value</v>
      </c>
      <c r="BV640" s="16" t="str">
        <v>0</v>
      </c>
    </row>
    <row r="641" spans="8:74" hidden="1" outlineLevel="1" x14ac:dyDescent="0.3">
      <c r="H641" s="16" t="str">
        <v>0 - BM Costs</v>
      </c>
      <c r="L641" s="16" t="str">
        <v>0 - BM Port</v>
      </c>
      <c r="N641" s="16" t="str">
        <v>0 - Port Assets</v>
      </c>
      <c r="BP641" s="16" t="str">
        <v>0- Port Costs</v>
      </c>
      <c r="BT641" s="16" t="str">
        <v>0- Port Value</v>
      </c>
      <c r="BV641" s="16" t="str">
        <v>0</v>
      </c>
    </row>
    <row r="642" spans="8:74" hidden="1" outlineLevel="1" x14ac:dyDescent="0.3">
      <c r="H642" s="16" t="str">
        <v>0 - BM Costs</v>
      </c>
      <c r="L642" s="16" t="str">
        <v>0 - BM Port</v>
      </c>
      <c r="N642" s="16" t="str">
        <v>0 - Port Assets</v>
      </c>
      <c r="BP642" s="16" t="str">
        <v>0- Port Costs</v>
      </c>
      <c r="BT642" s="16" t="str">
        <v>0- Port Value</v>
      </c>
      <c r="BV642" s="16" t="str">
        <v>0</v>
      </c>
    </row>
    <row r="643" spans="8:74" hidden="1" outlineLevel="1" x14ac:dyDescent="0.3">
      <c r="H643" s="16" t="str">
        <v>0 - BM Costs</v>
      </c>
      <c r="L643" s="16" t="str">
        <v>0 - BM Port</v>
      </c>
      <c r="N643" s="16" t="str">
        <v>0 - Port Assets</v>
      </c>
      <c r="BP643" s="16" t="str">
        <v>0- Port Costs</v>
      </c>
      <c r="BT643" s="16" t="str">
        <v>0- Port Value</v>
      </c>
      <c r="BV643" s="16" t="str">
        <v>0</v>
      </c>
    </row>
    <row r="644" spans="8:74" hidden="1" outlineLevel="1" x14ac:dyDescent="0.3">
      <c r="H644" s="16" t="str">
        <v>0 - BM Costs</v>
      </c>
      <c r="L644" s="16" t="str">
        <v>0 - BM Port</v>
      </c>
      <c r="N644" s="16" t="str">
        <v>0 - Port Assets</v>
      </c>
      <c r="BP644" s="16" t="str">
        <v>0- Port Costs</v>
      </c>
      <c r="BT644" s="16" t="str">
        <v>0- Port Value</v>
      </c>
      <c r="BV644" s="16" t="str">
        <v>0</v>
      </c>
    </row>
    <row r="645" spans="8:74" hidden="1" outlineLevel="1" x14ac:dyDescent="0.3">
      <c r="H645" s="16" t="str">
        <v>0 - BM Costs</v>
      </c>
      <c r="L645" s="16" t="str">
        <v>0 - BM Port</v>
      </c>
      <c r="N645" s="16" t="str">
        <v>0 - Port Assets</v>
      </c>
      <c r="BP645" s="16" t="str">
        <v>0- Port Costs</v>
      </c>
      <c r="BT645" s="16" t="str">
        <v>0- Port Value</v>
      </c>
      <c r="BV645" s="16" t="str">
        <v>0</v>
      </c>
    </row>
    <row r="646" spans="8:74" hidden="1" outlineLevel="1" x14ac:dyDescent="0.3">
      <c r="H646" s="16" t="str">
        <v>0 - BM Costs</v>
      </c>
      <c r="L646" s="16" t="str">
        <v>0 - BM Port</v>
      </c>
      <c r="N646" s="16" t="str">
        <v>0 - Port Assets</v>
      </c>
      <c r="BP646" s="16" t="str">
        <v>0- Port Costs</v>
      </c>
      <c r="BT646" s="16" t="str">
        <v>0- Port Value</v>
      </c>
      <c r="BV646" s="16" t="str">
        <v>0</v>
      </c>
    </row>
    <row r="647" spans="8:74" hidden="1" outlineLevel="1" x14ac:dyDescent="0.3">
      <c r="H647" s="16" t="str">
        <v>0 - BM Costs</v>
      </c>
      <c r="L647" s="16" t="str">
        <v>0 - BM Port</v>
      </c>
      <c r="N647" s="16" t="str">
        <v>0 - Port Assets</v>
      </c>
      <c r="BP647" s="16" t="str">
        <v>0- Port Costs</v>
      </c>
      <c r="BT647" s="16" t="str">
        <v>0- Port Value</v>
      </c>
      <c r="BV647" s="16" t="str">
        <v>0</v>
      </c>
    </row>
    <row r="648" spans="8:74" hidden="1" outlineLevel="1" x14ac:dyDescent="0.3">
      <c r="H648" s="16" t="str">
        <v>0 - BM Costs</v>
      </c>
      <c r="L648" s="16" t="str">
        <v>0 - BM Port</v>
      </c>
      <c r="N648" s="16" t="str">
        <v>0 - Port Assets</v>
      </c>
      <c r="BP648" s="16" t="str">
        <v>0- Port Costs</v>
      </c>
      <c r="BT648" s="16" t="str">
        <v>0- Port Value</v>
      </c>
      <c r="BV648" s="16" t="str">
        <v>0</v>
      </c>
    </row>
    <row r="649" spans="8:74" hidden="1" outlineLevel="1" x14ac:dyDescent="0.3">
      <c r="H649" s="16" t="str">
        <v>0 - BM Costs</v>
      </c>
      <c r="L649" s="16" t="str">
        <v>0 - BM Port</v>
      </c>
      <c r="N649" s="16" t="str">
        <v>0 - Port Assets</v>
      </c>
      <c r="BP649" s="16" t="str">
        <v>0- Port Costs</v>
      </c>
      <c r="BT649" s="16" t="str">
        <v>0- Port Value</v>
      </c>
      <c r="BV649" s="16" t="str">
        <v>0</v>
      </c>
    </row>
    <row r="650" spans="8:74" hidden="1" outlineLevel="1" x14ac:dyDescent="0.3">
      <c r="H650" s="16" t="str">
        <v>0 - BM Costs</v>
      </c>
      <c r="L650" s="16" t="str">
        <v>0 - BM Port</v>
      </c>
      <c r="N650" s="16" t="str">
        <v>0 - Port Assets</v>
      </c>
      <c r="BP650" s="16" t="str">
        <v>0- Port Costs</v>
      </c>
      <c r="BT650" s="16" t="str">
        <v>0- Port Value</v>
      </c>
      <c r="BV650" s="16" t="str">
        <v>0</v>
      </c>
    </row>
    <row r="651" spans="8:74" hidden="1" outlineLevel="1" x14ac:dyDescent="0.3">
      <c r="H651" s="16" t="str">
        <v>0 - BM Costs</v>
      </c>
      <c r="L651" s="16" t="str">
        <v>0 - BM Port</v>
      </c>
      <c r="N651" s="16" t="str">
        <v>0 - Port Assets</v>
      </c>
      <c r="BP651" s="16" t="str">
        <v>0- Port Costs</v>
      </c>
      <c r="BT651" s="16" t="str">
        <v>0- Port Value</v>
      </c>
      <c r="BV651" s="16" t="str">
        <v>0</v>
      </c>
    </row>
    <row r="652" spans="8:74" hidden="1" outlineLevel="1" x14ac:dyDescent="0.3">
      <c r="H652" s="16" t="str">
        <v>0 - BM Costs</v>
      </c>
      <c r="L652" s="16" t="str">
        <v>0 - BM Port</v>
      </c>
      <c r="N652" s="16" t="str">
        <v>0 - Port Assets</v>
      </c>
      <c r="BP652" s="16" t="str">
        <v>0- Port Costs</v>
      </c>
      <c r="BT652" s="16" t="str">
        <v>0- Port Value</v>
      </c>
      <c r="BV652" s="16" t="str">
        <v>0</v>
      </c>
    </row>
    <row r="653" spans="8:74" hidden="1" outlineLevel="1" x14ac:dyDescent="0.3">
      <c r="H653" s="16" t="str">
        <v>0 - BM Costs</v>
      </c>
      <c r="L653" s="16" t="str">
        <v>0 - BM Port</v>
      </c>
      <c r="N653" s="16" t="str">
        <v>0 - Port Assets</v>
      </c>
      <c r="BP653" s="16" t="str">
        <v>0- Port Costs</v>
      </c>
      <c r="BT653" s="16" t="str">
        <v>0- Port Value</v>
      </c>
      <c r="BV653" s="16" t="str">
        <v>0</v>
      </c>
    </row>
    <row r="654" spans="8:74" hidden="1" outlineLevel="1" x14ac:dyDescent="0.3">
      <c r="H654" s="16" t="str">
        <v>0 - BM Costs</v>
      </c>
      <c r="L654" s="16" t="str">
        <v>0 - BM Port</v>
      </c>
      <c r="N654" s="16" t="str">
        <v>0 - Port Assets</v>
      </c>
      <c r="BP654" s="16" t="str">
        <v>0- Port Costs</v>
      </c>
      <c r="BT654" s="16" t="str">
        <v>0- Port Value</v>
      </c>
      <c r="BV654" s="16" t="str">
        <v>0</v>
      </c>
    </row>
    <row r="655" spans="8:74" hidden="1" outlineLevel="1" x14ac:dyDescent="0.3">
      <c r="H655" s="16" t="str">
        <v>0 - BM Costs</v>
      </c>
      <c r="L655" s="16" t="str">
        <v>0 - BM Port</v>
      </c>
      <c r="N655" s="16" t="str">
        <v>0 - Port Assets</v>
      </c>
      <c r="BP655" s="16" t="str">
        <v>0- Port Costs</v>
      </c>
      <c r="BT655" s="16" t="str">
        <v>0- Port Value</v>
      </c>
      <c r="BV655" s="16" t="str">
        <v>0</v>
      </c>
    </row>
    <row r="656" spans="8:74" hidden="1" outlineLevel="1" x14ac:dyDescent="0.3">
      <c r="H656" s="16" t="str">
        <v>0 - BM Costs</v>
      </c>
      <c r="L656" s="16" t="str">
        <v>0 - BM Port</v>
      </c>
      <c r="N656" s="16" t="str">
        <v>0 - Port Assets</v>
      </c>
      <c r="BP656" s="16" t="str">
        <v>0- Port Costs</v>
      </c>
      <c r="BT656" s="16" t="str">
        <v>0- Port Value</v>
      </c>
      <c r="BV656" s="16" t="str">
        <v>0</v>
      </c>
    </row>
    <row r="657" spans="8:74" hidden="1" outlineLevel="1" x14ac:dyDescent="0.3">
      <c r="H657" s="16" t="str">
        <v>0 - BM Costs</v>
      </c>
      <c r="L657" s="16" t="str">
        <v>0 - BM Port</v>
      </c>
      <c r="N657" s="16" t="str">
        <v>0 - Port Assets</v>
      </c>
      <c r="BP657" s="16" t="str">
        <v>0- Port Costs</v>
      </c>
      <c r="BT657" s="16" t="str">
        <v>0- Port Value</v>
      </c>
      <c r="BV657" s="16" t="str">
        <v>0</v>
      </c>
    </row>
    <row r="658" spans="8:74" hidden="1" outlineLevel="1" x14ac:dyDescent="0.3">
      <c r="H658" s="16" t="str">
        <v>0 - BM Costs</v>
      </c>
      <c r="L658" s="16" t="str">
        <v>0 - BM Port</v>
      </c>
      <c r="N658" s="16" t="str">
        <v>0 - Port Assets</v>
      </c>
      <c r="BP658" s="16" t="str">
        <v>0- Port Costs</v>
      </c>
      <c r="BT658" s="16" t="str">
        <v>0- Port Value</v>
      </c>
      <c r="BV658" s="16" t="str">
        <v>0</v>
      </c>
    </row>
    <row r="659" spans="8:74" hidden="1" outlineLevel="1" x14ac:dyDescent="0.3">
      <c r="H659" s="16" t="str">
        <v>0 - BM Costs</v>
      </c>
      <c r="L659" s="16" t="str">
        <v>0 - BM Port</v>
      </c>
      <c r="N659" s="16" t="str">
        <v>0 - Port Assets</v>
      </c>
      <c r="BP659" s="16" t="str">
        <v>0- Port Costs</v>
      </c>
      <c r="BT659" s="16" t="str">
        <v>0- Port Value</v>
      </c>
      <c r="BV659" s="16" t="str">
        <v>0</v>
      </c>
    </row>
    <row r="660" spans="8:74" hidden="1" outlineLevel="1" x14ac:dyDescent="0.3">
      <c r="H660" s="16" t="str">
        <v>0 - BM Costs</v>
      </c>
      <c r="L660" s="16" t="str">
        <v>0 - BM Port</v>
      </c>
      <c r="N660" s="16" t="str">
        <v>0 - Port Assets</v>
      </c>
      <c r="BP660" s="16" t="str">
        <v>0- Port Costs</v>
      </c>
      <c r="BT660" s="16" t="str">
        <v>0- Port Value</v>
      </c>
      <c r="BV660" s="16" t="str">
        <v>0</v>
      </c>
    </row>
    <row r="661" spans="8:74" hidden="1" outlineLevel="1" x14ac:dyDescent="0.3">
      <c r="H661" s="16" t="str">
        <v>0 - BM Costs</v>
      </c>
      <c r="L661" s="16" t="str">
        <v>0 - BM Port</v>
      </c>
      <c r="N661" s="16" t="str">
        <v>0 - Port Assets</v>
      </c>
      <c r="BP661" s="16" t="str">
        <v>0- Port Costs</v>
      </c>
      <c r="BT661" s="16" t="str">
        <v>0- Port Value</v>
      </c>
      <c r="BV661" s="16" t="str">
        <v>0</v>
      </c>
    </row>
    <row r="662" spans="8:74" hidden="1" outlineLevel="1" x14ac:dyDescent="0.3">
      <c r="H662" s="16" t="str">
        <v>0 - BM Costs</v>
      </c>
      <c r="L662" s="16" t="str">
        <v>0 - BM Port</v>
      </c>
      <c r="N662" s="16" t="str">
        <v>0 - Port Assets</v>
      </c>
      <c r="BP662" s="16" t="str">
        <v>0- Port Costs</v>
      </c>
      <c r="BT662" s="16" t="str">
        <v>0- Port Value</v>
      </c>
      <c r="BV662" s="16" t="str">
        <v>0</v>
      </c>
    </row>
    <row r="663" spans="8:74" hidden="1" outlineLevel="1" x14ac:dyDescent="0.3">
      <c r="H663" s="16" t="str">
        <v>0 - BM Costs</v>
      </c>
      <c r="L663" s="16" t="str">
        <v>0 - BM Port</v>
      </c>
      <c r="N663" s="16" t="str">
        <v>0 - Port Assets</v>
      </c>
      <c r="BP663" s="16" t="str">
        <v>0- Port Costs</v>
      </c>
      <c r="BT663" s="16" t="str">
        <v>0- Port Value</v>
      </c>
      <c r="BV663" s="16" t="str">
        <v>0</v>
      </c>
    </row>
    <row r="664" spans="8:74" hidden="1" outlineLevel="1" x14ac:dyDescent="0.3">
      <c r="H664" s="16" t="str">
        <v>0 - BM Costs</v>
      </c>
      <c r="L664" s="16" t="str">
        <v>0 - BM Port</v>
      </c>
      <c r="N664" s="16" t="str">
        <v>0 - Port Assets</v>
      </c>
      <c r="BP664" s="16" t="str">
        <v>0- Port Costs</v>
      </c>
      <c r="BT664" s="16" t="str">
        <v>0- Port Value</v>
      </c>
      <c r="BV664" s="16" t="str">
        <v>0</v>
      </c>
    </row>
    <row r="665" spans="8:74" hidden="1" outlineLevel="1" x14ac:dyDescent="0.3">
      <c r="H665" s="16" t="str">
        <v>0 - BM Costs</v>
      </c>
      <c r="L665" s="16" t="str">
        <v>0 - BM Port</v>
      </c>
      <c r="N665" s="16" t="str">
        <v>0 - Port Assets</v>
      </c>
      <c r="BP665" s="16" t="str">
        <v>0- Port Costs</v>
      </c>
      <c r="BT665" s="16" t="str">
        <v>0- Port Value</v>
      </c>
      <c r="BV665" s="16" t="str">
        <v>0</v>
      </c>
    </row>
    <row r="666" spans="8:74" hidden="1" outlineLevel="1" x14ac:dyDescent="0.3">
      <c r="H666" s="16" t="str">
        <v>0 - BM Costs</v>
      </c>
      <c r="L666" s="16" t="str">
        <v>0 - BM Port</v>
      </c>
      <c r="N666" s="16" t="str">
        <v>0 - Port Assets</v>
      </c>
      <c r="BP666" s="16" t="str">
        <v>0- Port Costs</v>
      </c>
      <c r="BT666" s="16" t="str">
        <v>0- Port Value</v>
      </c>
      <c r="BV666" s="16" t="str">
        <v>0</v>
      </c>
    </row>
    <row r="667" spans="8:74" hidden="1" outlineLevel="1" x14ac:dyDescent="0.3">
      <c r="H667" s="16" t="str">
        <v>0 - BM Costs</v>
      </c>
      <c r="L667" s="16" t="str">
        <v>0 - BM Port</v>
      </c>
      <c r="N667" s="16" t="str">
        <v>0 - Port Assets</v>
      </c>
      <c r="BP667" s="16" t="str">
        <v>0- Port Costs</v>
      </c>
      <c r="BT667" s="16" t="str">
        <v>0- Port Value</v>
      </c>
      <c r="BV667" s="16" t="str">
        <v>0</v>
      </c>
    </row>
    <row r="668" spans="8:74" hidden="1" outlineLevel="1" x14ac:dyDescent="0.3">
      <c r="H668" s="16" t="str">
        <v>0 - BM Costs</v>
      </c>
      <c r="L668" s="16" t="str">
        <v>0 - BM Port</v>
      </c>
      <c r="N668" s="16" t="str">
        <v>0 - Port Assets</v>
      </c>
      <c r="BP668" s="16" t="str">
        <v>0- Port Costs</v>
      </c>
      <c r="BT668" s="16" t="str">
        <v>0- Port Value</v>
      </c>
      <c r="BV668" s="16" t="str">
        <v>0</v>
      </c>
    </row>
    <row r="669" spans="8:74" hidden="1" outlineLevel="1" x14ac:dyDescent="0.3">
      <c r="H669" s="16" t="str">
        <v>0 - BM Costs</v>
      </c>
      <c r="L669" s="16" t="str">
        <v>0 - BM Port</v>
      </c>
      <c r="N669" s="16" t="str">
        <v>0 - Port Assets</v>
      </c>
      <c r="BP669" s="16" t="str">
        <v>0- Port Costs</v>
      </c>
      <c r="BT669" s="16" t="str">
        <v>0- Port Value</v>
      </c>
      <c r="BV669" s="16" t="str">
        <v>0</v>
      </c>
    </row>
    <row r="670" spans="8:74" hidden="1" outlineLevel="1" x14ac:dyDescent="0.3">
      <c r="H670" s="16" t="str">
        <v>0 - BM Costs</v>
      </c>
      <c r="L670" s="16" t="str">
        <v>0 - BM Port</v>
      </c>
      <c r="N670" s="16" t="str">
        <v>0 - Port Assets</v>
      </c>
      <c r="BP670" s="16" t="str">
        <v>0- Port Costs</v>
      </c>
      <c r="BT670" s="16" t="str">
        <v>0- Port Value</v>
      </c>
      <c r="BV670" s="16" t="str">
        <v>0</v>
      </c>
    </row>
    <row r="671" spans="8:74" hidden="1" outlineLevel="1" x14ac:dyDescent="0.3">
      <c r="H671" s="16" t="str">
        <v>0 - BM Costs</v>
      </c>
      <c r="L671" s="16" t="str">
        <v>0 - BM Port</v>
      </c>
      <c r="N671" s="16" t="str">
        <v>0 - Port Assets</v>
      </c>
      <c r="BP671" s="16" t="str">
        <v>0- Port Costs</v>
      </c>
      <c r="BT671" s="16" t="str">
        <v>0- Port Value</v>
      </c>
      <c r="BV671" s="16" t="str">
        <v>0</v>
      </c>
    </row>
    <row r="672" spans="8:74" hidden="1" outlineLevel="1" x14ac:dyDescent="0.3">
      <c r="H672" s="16" t="str">
        <v>0 - BM Costs</v>
      </c>
      <c r="L672" s="16" t="str">
        <v>0 - BM Port</v>
      </c>
      <c r="N672" s="16" t="str">
        <v>0 - Port Assets</v>
      </c>
      <c r="BP672" s="16" t="str">
        <v>0- Port Costs</v>
      </c>
      <c r="BT672" s="16" t="str">
        <v>0- Port Value</v>
      </c>
      <c r="BV672" s="16" t="str">
        <v>0</v>
      </c>
    </row>
    <row r="673" spans="8:74" hidden="1" outlineLevel="1" x14ac:dyDescent="0.3">
      <c r="H673" s="16" t="str">
        <v>0 - BM Costs</v>
      </c>
      <c r="L673" s="16" t="str">
        <v>0 - BM Port</v>
      </c>
      <c r="N673" s="16" t="str">
        <v>0 - Port Assets</v>
      </c>
      <c r="BP673" s="16" t="str">
        <v>0- Port Costs</v>
      </c>
      <c r="BT673" s="16" t="str">
        <v>0- Port Value</v>
      </c>
      <c r="BV673" s="16" t="str">
        <v>0</v>
      </c>
    </row>
    <row r="674" spans="8:74" hidden="1" outlineLevel="1" x14ac:dyDescent="0.3">
      <c r="H674" s="16" t="str">
        <v>0 - BM Costs</v>
      </c>
      <c r="L674" s="16" t="str">
        <v>0 - BM Port</v>
      </c>
      <c r="N674" s="16" t="str">
        <v>0 - Port Assets</v>
      </c>
      <c r="BP674" s="16" t="str">
        <v>0- Port Costs</v>
      </c>
      <c r="BT674" s="16" t="str">
        <v>0- Port Value</v>
      </c>
      <c r="BV674" s="16" t="str">
        <v>0</v>
      </c>
    </row>
    <row r="675" spans="8:74" hidden="1" outlineLevel="1" x14ac:dyDescent="0.3">
      <c r="H675" s="16" t="str">
        <v>0 - BM Costs</v>
      </c>
      <c r="L675" s="16" t="str">
        <v>0 - BM Port</v>
      </c>
      <c r="N675" s="16" t="str">
        <v>0 - Port Assets</v>
      </c>
      <c r="BP675" s="16" t="str">
        <v>0- Port Costs</v>
      </c>
      <c r="BT675" s="16" t="str">
        <v>0- Port Value</v>
      </c>
      <c r="BV675" s="16" t="str">
        <v>0</v>
      </c>
    </row>
    <row r="676" spans="8:74" hidden="1" outlineLevel="1" x14ac:dyDescent="0.3">
      <c r="H676" s="16" t="str">
        <v>0 - BM Costs</v>
      </c>
      <c r="L676" s="16" t="str">
        <v>0 - BM Port</v>
      </c>
      <c r="N676" s="16" t="str">
        <v>0 - Port Assets</v>
      </c>
      <c r="BP676" s="16" t="str">
        <v>0- Port Costs</v>
      </c>
      <c r="BT676" s="16" t="str">
        <v>0- Port Value</v>
      </c>
      <c r="BV676" s="16" t="str">
        <v>0</v>
      </c>
    </row>
    <row r="677" spans="8:74" hidden="1" outlineLevel="1" x14ac:dyDescent="0.3">
      <c r="H677" s="16" t="str">
        <v>0 - BM Costs</v>
      </c>
      <c r="L677" s="16" t="str">
        <v>0 - BM Port</v>
      </c>
      <c r="N677" s="16" t="str">
        <v>0 - Port Assets</v>
      </c>
      <c r="BP677" s="16" t="str">
        <v>0- Port Costs</v>
      </c>
      <c r="BT677" s="16" t="str">
        <v>0- Port Value</v>
      </c>
      <c r="BV677" s="16" t="str">
        <v>0</v>
      </c>
    </row>
    <row r="678" spans="8:74" hidden="1" outlineLevel="1" x14ac:dyDescent="0.3">
      <c r="H678" s="16" t="str">
        <v>0 - BM Costs</v>
      </c>
      <c r="L678" s="16" t="str">
        <v>0 - BM Port</v>
      </c>
      <c r="N678" s="16" t="str">
        <v>0 - Port Assets</v>
      </c>
      <c r="BP678" s="16" t="str">
        <v>0- Port Costs</v>
      </c>
      <c r="BT678" s="16" t="str">
        <v>0- Port Value</v>
      </c>
      <c r="BV678" s="16" t="str">
        <v>0</v>
      </c>
    </row>
    <row r="679" spans="8:74" hidden="1" outlineLevel="1" x14ac:dyDescent="0.3">
      <c r="H679" s="16" t="str">
        <v>0 - BM Costs</v>
      </c>
      <c r="L679" s="16" t="str">
        <v>0 - BM Port</v>
      </c>
      <c r="N679" s="16" t="str">
        <v>0 - Port Assets</v>
      </c>
      <c r="BP679" s="16" t="str">
        <v>0- Port Costs</v>
      </c>
      <c r="BT679" s="16" t="str">
        <v>0- Port Value</v>
      </c>
      <c r="BV679" s="16" t="str">
        <v>0</v>
      </c>
    </row>
    <row r="680" spans="8:74" hidden="1" outlineLevel="1" x14ac:dyDescent="0.3">
      <c r="H680" s="16" t="str">
        <v>0 - BM Costs</v>
      </c>
      <c r="L680" s="16" t="str">
        <v>0 - BM Port</v>
      </c>
      <c r="N680" s="16" t="str">
        <v>0 - Port Assets</v>
      </c>
      <c r="BP680" s="16" t="str">
        <v>0- Port Costs</v>
      </c>
      <c r="BT680" s="16" t="str">
        <v>0- Port Value</v>
      </c>
      <c r="BV680" s="16" t="str">
        <v>0</v>
      </c>
    </row>
    <row r="681" spans="8:74" hidden="1" outlineLevel="1" x14ac:dyDescent="0.3">
      <c r="H681" s="16" t="str">
        <v>0 - BM Costs</v>
      </c>
      <c r="L681" s="16" t="str">
        <v>0 - BM Port</v>
      </c>
      <c r="N681" s="16" t="str">
        <v>0 - Port Assets</v>
      </c>
      <c r="BP681" s="16" t="str">
        <v>0- Port Costs</v>
      </c>
      <c r="BT681" s="16" t="str">
        <v>0- Port Value</v>
      </c>
      <c r="BV681" s="16" t="str">
        <v>0</v>
      </c>
    </row>
    <row r="682" spans="8:74" hidden="1" outlineLevel="1" x14ac:dyDescent="0.3">
      <c r="H682" s="16" t="str">
        <v>0 - BM Costs</v>
      </c>
      <c r="L682" s="16" t="str">
        <v>0 - BM Port</v>
      </c>
      <c r="N682" s="16" t="str">
        <v>0 - Port Assets</v>
      </c>
      <c r="BP682" s="16" t="str">
        <v>0- Port Costs</v>
      </c>
      <c r="BT682" s="16" t="str">
        <v>0- Port Value</v>
      </c>
      <c r="BV682" s="16" t="str">
        <v>0</v>
      </c>
    </row>
    <row r="683" spans="8:74" hidden="1" outlineLevel="1" x14ac:dyDescent="0.3">
      <c r="H683" s="16" t="str">
        <v>0 - BM Costs</v>
      </c>
      <c r="L683" s="16" t="str">
        <v>0 - BM Port</v>
      </c>
      <c r="N683" s="16" t="str">
        <v>0 - Port Assets</v>
      </c>
      <c r="BP683" s="16" t="str">
        <v>0- Port Costs</v>
      </c>
      <c r="BT683" s="16" t="str">
        <v>0- Port Value</v>
      </c>
      <c r="BV683" s="16" t="str">
        <v>0</v>
      </c>
    </row>
    <row r="684" spans="8:74" hidden="1" outlineLevel="1" x14ac:dyDescent="0.3">
      <c r="H684" s="16" t="str">
        <v>0 - BM Costs</v>
      </c>
      <c r="L684" s="16" t="str">
        <v>0 - BM Port</v>
      </c>
      <c r="N684" s="16" t="str">
        <v>0 - Port Assets</v>
      </c>
      <c r="BP684" s="16" t="str">
        <v>0- Port Costs</v>
      </c>
      <c r="BT684" s="16" t="str">
        <v>0- Port Value</v>
      </c>
      <c r="BV684" s="16" t="str">
        <v>0</v>
      </c>
    </row>
    <row r="685" spans="8:74" hidden="1" outlineLevel="1" x14ac:dyDescent="0.3">
      <c r="H685" s="16" t="str">
        <v>0 - BM Costs</v>
      </c>
      <c r="L685" s="16" t="str">
        <v>0 - BM Port</v>
      </c>
      <c r="N685" s="16" t="str">
        <v>0 - Port Assets</v>
      </c>
      <c r="BP685" s="16" t="str">
        <v>0- Port Costs</v>
      </c>
      <c r="BT685" s="16" t="str">
        <v>0- Port Value</v>
      </c>
      <c r="BV685" s="16" t="str">
        <v>0</v>
      </c>
    </row>
    <row r="686" spans="8:74" hidden="1" outlineLevel="1" x14ac:dyDescent="0.3">
      <c r="H686" s="16" t="str">
        <v>0 - BM Costs</v>
      </c>
      <c r="L686" s="16" t="str">
        <v>0 - BM Port</v>
      </c>
      <c r="N686" s="16" t="str">
        <v>0 - Port Assets</v>
      </c>
      <c r="BP686" s="16" t="str">
        <v>0- Port Costs</v>
      </c>
      <c r="BT686" s="16" t="str">
        <v>0- Port Value</v>
      </c>
      <c r="BV686" s="16" t="str">
        <v>0</v>
      </c>
    </row>
    <row r="687" spans="8:74" hidden="1" outlineLevel="1" x14ac:dyDescent="0.3">
      <c r="H687" s="16" t="str">
        <v>0 - BM Costs</v>
      </c>
      <c r="L687" s="16" t="str">
        <v>0 - BM Port</v>
      </c>
      <c r="N687" s="16" t="str">
        <v>0 - Port Assets</v>
      </c>
      <c r="BP687" s="16" t="str">
        <v>0- Port Costs</v>
      </c>
      <c r="BT687" s="16" t="str">
        <v>0- Port Value</v>
      </c>
      <c r="BV687" s="16" t="str">
        <v>0</v>
      </c>
    </row>
    <row r="688" spans="8:74" hidden="1" outlineLevel="1" x14ac:dyDescent="0.3">
      <c r="H688" s="16" t="str">
        <v>0 - BM Costs</v>
      </c>
      <c r="L688" s="16" t="str">
        <v>0 - BM Port</v>
      </c>
      <c r="N688" s="16" t="str">
        <v>0 - Port Assets</v>
      </c>
      <c r="BP688" s="16" t="str">
        <v>0- Port Costs</v>
      </c>
      <c r="BT688" s="16" t="str">
        <v>0- Port Value</v>
      </c>
      <c r="BV688" s="16" t="str">
        <v>0</v>
      </c>
    </row>
    <row r="689" spans="8:74" hidden="1" outlineLevel="1" x14ac:dyDescent="0.3">
      <c r="H689" s="16" t="str">
        <v>0 - BM Costs</v>
      </c>
      <c r="L689" s="16" t="str">
        <v>0 - BM Port</v>
      </c>
      <c r="N689" s="16" t="str">
        <v>0 - Port Assets</v>
      </c>
      <c r="BP689" s="16" t="str">
        <v>0- Port Costs</v>
      </c>
      <c r="BT689" s="16" t="str">
        <v>0- Port Value</v>
      </c>
      <c r="BV689" s="16" t="str">
        <v>0</v>
      </c>
    </row>
    <row r="690" spans="8:74" hidden="1" outlineLevel="1" x14ac:dyDescent="0.3">
      <c r="H690" s="16" t="str">
        <v>0 - BM Costs</v>
      </c>
      <c r="L690" s="16" t="str">
        <v>0 - BM Port</v>
      </c>
      <c r="N690" s="16" t="str">
        <v>0 - Port Assets</v>
      </c>
      <c r="BP690" s="16" t="str">
        <v>0- Port Costs</v>
      </c>
      <c r="BT690" s="16" t="str">
        <v>0- Port Value</v>
      </c>
      <c r="BV690" s="16" t="str">
        <v>0</v>
      </c>
    </row>
    <row r="691" spans="8:74" hidden="1" outlineLevel="1" x14ac:dyDescent="0.3">
      <c r="H691" s="16" t="str">
        <v>0 - BM Costs</v>
      </c>
      <c r="L691" s="16" t="str">
        <v>0 - BM Port</v>
      </c>
      <c r="N691" s="16" t="str">
        <v>0 - Port Assets</v>
      </c>
      <c r="BP691" s="16" t="str">
        <v>0- Port Costs</v>
      </c>
      <c r="BT691" s="16" t="str">
        <v>0- Port Value</v>
      </c>
      <c r="BV691" s="16" t="str">
        <v>0</v>
      </c>
    </row>
    <row r="692" spans="8:74" hidden="1" outlineLevel="1" x14ac:dyDescent="0.3">
      <c r="H692" s="16" t="str">
        <v>0 - BM Costs</v>
      </c>
      <c r="L692" s="16" t="str">
        <v>0 - BM Port</v>
      </c>
      <c r="N692" s="16" t="str">
        <v>0 - Port Assets</v>
      </c>
      <c r="BP692" s="16" t="str">
        <v>0- Port Costs</v>
      </c>
      <c r="BT692" s="16" t="str">
        <v>0- Port Value</v>
      </c>
      <c r="BV692" s="16" t="str">
        <v>0</v>
      </c>
    </row>
    <row r="693" spans="8:74" hidden="1" outlineLevel="1" x14ac:dyDescent="0.3">
      <c r="H693" s="16" t="str">
        <v>0 - BM Costs</v>
      </c>
      <c r="L693" s="16" t="str">
        <v>0 - BM Port</v>
      </c>
      <c r="N693" s="16" t="str">
        <v>0 - Port Assets</v>
      </c>
      <c r="BP693" s="16" t="str">
        <v>0- Port Costs</v>
      </c>
      <c r="BT693" s="16" t="str">
        <v>0- Port Value</v>
      </c>
      <c r="BV693" s="16" t="str">
        <v>0</v>
      </c>
    </row>
    <row r="694" spans="8:74" hidden="1" outlineLevel="1" x14ac:dyDescent="0.3">
      <c r="H694" s="16" t="str">
        <v>0 - BM Costs</v>
      </c>
      <c r="L694" s="16" t="str">
        <v>0 - BM Port</v>
      </c>
      <c r="N694" s="16" t="str">
        <v>0 - Port Assets</v>
      </c>
      <c r="BP694" s="16" t="str">
        <v>0- Port Costs</v>
      </c>
      <c r="BT694" s="16" t="str">
        <v>0- Port Value</v>
      </c>
      <c r="BV694" s="16" t="str">
        <v>0</v>
      </c>
    </row>
    <row r="695" spans="8:74" hidden="1" outlineLevel="1" x14ac:dyDescent="0.3">
      <c r="H695" s="16" t="str">
        <v>0 - BM Costs</v>
      </c>
      <c r="L695" s="16" t="str">
        <v>0 - BM Port</v>
      </c>
      <c r="N695" s="16" t="str">
        <v>0 - Port Assets</v>
      </c>
      <c r="BP695" s="16" t="str">
        <v>0- Port Costs</v>
      </c>
      <c r="BT695" s="16" t="str">
        <v>0- Port Value</v>
      </c>
      <c r="BV695" s="16" t="str">
        <v>0</v>
      </c>
    </row>
    <row r="696" spans="8:74" hidden="1" outlineLevel="1" x14ac:dyDescent="0.3">
      <c r="H696" s="16" t="str">
        <v>0 - BM Costs</v>
      </c>
      <c r="L696" s="16" t="str">
        <v>0 - BM Port</v>
      </c>
      <c r="N696" s="16" t="str">
        <v>0 - Port Assets</v>
      </c>
      <c r="BP696" s="16" t="str">
        <v>0- Port Costs</v>
      </c>
      <c r="BT696" s="16" t="str">
        <v>0- Port Value</v>
      </c>
      <c r="BV696" s="16" t="str">
        <v>0</v>
      </c>
    </row>
    <row r="697" spans="8:74" hidden="1" outlineLevel="1" x14ac:dyDescent="0.3">
      <c r="H697" s="16" t="str">
        <v>0 - BM Costs</v>
      </c>
      <c r="L697" s="16" t="str">
        <v>0 - BM Port</v>
      </c>
      <c r="N697" s="16" t="str">
        <v>0 - Port Assets</v>
      </c>
      <c r="BP697" s="16" t="str">
        <v>0- Port Costs</v>
      </c>
      <c r="BT697" s="16" t="str">
        <v>0- Port Value</v>
      </c>
      <c r="BV697" s="16" t="str">
        <v>0</v>
      </c>
    </row>
    <row r="698" spans="8:74" hidden="1" outlineLevel="1" x14ac:dyDescent="0.3">
      <c r="H698" s="16" t="str">
        <v>0 - BM Costs</v>
      </c>
      <c r="L698" s="16" t="str">
        <v>0 - BM Port</v>
      </c>
      <c r="N698" s="16" t="str">
        <v>0 - Port Assets</v>
      </c>
      <c r="BP698" s="16" t="str">
        <v>0- Port Costs</v>
      </c>
      <c r="BT698" s="16" t="str">
        <v>0- Port Value</v>
      </c>
      <c r="BV698" s="16" t="str">
        <v>0</v>
      </c>
    </row>
    <row r="699" spans="8:74" hidden="1" outlineLevel="1" x14ac:dyDescent="0.3">
      <c r="H699" s="16" t="str">
        <v>0 - BM Costs</v>
      </c>
      <c r="L699" s="16" t="str">
        <v>0 - BM Port</v>
      </c>
      <c r="N699" s="16" t="str">
        <v>0 - Port Assets</v>
      </c>
      <c r="BP699" s="16" t="str">
        <v>0- Port Costs</v>
      </c>
      <c r="BT699" s="16" t="str">
        <v>0- Port Value</v>
      </c>
      <c r="BV699" s="16" t="str">
        <v>0</v>
      </c>
    </row>
    <row r="700" spans="8:74" hidden="1" outlineLevel="1" x14ac:dyDescent="0.3">
      <c r="H700" s="16" t="str">
        <v>0 - BM Costs</v>
      </c>
      <c r="L700" s="16" t="str">
        <v>0 - BM Port</v>
      </c>
      <c r="N700" s="16" t="str">
        <v>0 - Port Assets</v>
      </c>
      <c r="BP700" s="16" t="str">
        <v>0- Port Costs</v>
      </c>
      <c r="BT700" s="16" t="str">
        <v>0- Port Value</v>
      </c>
      <c r="BV700" s="16" t="str">
        <v>0</v>
      </c>
    </row>
    <row r="701" spans="8:74" hidden="1" outlineLevel="1" x14ac:dyDescent="0.3">
      <c r="H701" s="16" t="str">
        <v>0 - BM Costs</v>
      </c>
      <c r="L701" s="16" t="str">
        <v>0 - BM Port</v>
      </c>
      <c r="N701" s="16" t="str">
        <v>0 - Port Assets</v>
      </c>
      <c r="BP701" s="16" t="str">
        <v>0- Port Costs</v>
      </c>
      <c r="BT701" s="16" t="str">
        <v>0- Port Value</v>
      </c>
      <c r="BV701" s="16" t="str">
        <v>0</v>
      </c>
    </row>
    <row r="702" spans="8:74" hidden="1" outlineLevel="1" x14ac:dyDescent="0.3">
      <c r="H702" s="16" t="str">
        <v>0 - BM Costs</v>
      </c>
      <c r="L702" s="16" t="str">
        <v>0 - BM Port</v>
      </c>
      <c r="N702" s="16" t="str">
        <v>0 - Port Assets</v>
      </c>
      <c r="BP702" s="16" t="str">
        <v>0- Port Costs</v>
      </c>
      <c r="BT702" s="16" t="str">
        <v>0- Port Value</v>
      </c>
      <c r="BV702" s="16" t="str">
        <v>0</v>
      </c>
    </row>
    <row r="703" spans="8:74" hidden="1" outlineLevel="1" x14ac:dyDescent="0.3">
      <c r="H703" s="16" t="str">
        <v>0 - BM Costs</v>
      </c>
      <c r="L703" s="16" t="str">
        <v>0 - BM Port</v>
      </c>
      <c r="N703" s="16" t="str">
        <v>0 - Port Assets</v>
      </c>
      <c r="BP703" s="16" t="str">
        <v>0- Port Costs</v>
      </c>
      <c r="BT703" s="16" t="str">
        <v>0- Port Value</v>
      </c>
      <c r="BV703" s="16" t="str">
        <v>0</v>
      </c>
    </row>
    <row r="704" spans="8:74" hidden="1" outlineLevel="1" x14ac:dyDescent="0.3">
      <c r="H704" s="16" t="str">
        <v>0 - BM Costs</v>
      </c>
      <c r="L704" s="16" t="str">
        <v>0 - BM Port</v>
      </c>
      <c r="N704" s="16" t="str">
        <v>0 - Port Assets</v>
      </c>
      <c r="BP704" s="16" t="str">
        <v>0- Port Costs</v>
      </c>
      <c r="BT704" s="16" t="str">
        <v>0- Port Value</v>
      </c>
      <c r="BV704" s="16" t="str">
        <v>0</v>
      </c>
    </row>
    <row r="705" spans="8:74" hidden="1" outlineLevel="1" x14ac:dyDescent="0.3">
      <c r="H705" s="16" t="str">
        <v>0 - BM Costs</v>
      </c>
      <c r="L705" s="16" t="str">
        <v>0 - BM Port</v>
      </c>
      <c r="N705" s="16" t="str">
        <v>0 - Port Assets</v>
      </c>
      <c r="BP705" s="16" t="str">
        <v>0- Port Costs</v>
      </c>
      <c r="BT705" s="16" t="str">
        <v>0- Port Value</v>
      </c>
      <c r="BV705" s="16" t="str">
        <v>0</v>
      </c>
    </row>
    <row r="706" spans="8:74" hidden="1" outlineLevel="1" x14ac:dyDescent="0.3">
      <c r="H706" s="16" t="str">
        <v>0 - BM Costs</v>
      </c>
      <c r="L706" s="16" t="str">
        <v>0 - BM Port</v>
      </c>
      <c r="N706" s="16" t="str">
        <v>0 - Port Assets</v>
      </c>
      <c r="BP706" s="16" t="str">
        <v>0- Port Costs</v>
      </c>
      <c r="BT706" s="16" t="str">
        <v>0- Port Value</v>
      </c>
      <c r="BV706" s="16" t="str">
        <v>0</v>
      </c>
    </row>
    <row r="707" spans="8:74" hidden="1" outlineLevel="1" x14ac:dyDescent="0.3">
      <c r="H707" s="16" t="str">
        <v>0 - BM Costs</v>
      </c>
      <c r="L707" s="16" t="str">
        <v>0 - BM Port</v>
      </c>
      <c r="N707" s="16" t="str">
        <v>0 - Port Assets</v>
      </c>
      <c r="BP707" s="16" t="str">
        <v>0- Port Costs</v>
      </c>
      <c r="BT707" s="16" t="str">
        <v>0- Port Value</v>
      </c>
      <c r="BV707" s="16" t="str">
        <v>0</v>
      </c>
    </row>
    <row r="708" spans="8:74" hidden="1" outlineLevel="1" x14ac:dyDescent="0.3">
      <c r="H708" s="16" t="str">
        <v>0 - BM Costs</v>
      </c>
      <c r="L708" s="16" t="str">
        <v>0 - BM Port</v>
      </c>
      <c r="N708" s="16" t="str">
        <v>0 - Port Assets</v>
      </c>
      <c r="BP708" s="16" t="str">
        <v>0- Port Costs</v>
      </c>
      <c r="BT708" s="16" t="str">
        <v>0- Port Value</v>
      </c>
      <c r="BV708" s="16" t="str">
        <v>0</v>
      </c>
    </row>
    <row r="709" spans="8:74" hidden="1" outlineLevel="1" x14ac:dyDescent="0.3">
      <c r="H709" s="16" t="str">
        <v>0 - BM Costs</v>
      </c>
      <c r="L709" s="16" t="str">
        <v>0 - BM Port</v>
      </c>
      <c r="N709" s="16" t="str">
        <v>0 - Port Assets</v>
      </c>
      <c r="BP709" s="16" t="str">
        <v>0- Port Costs</v>
      </c>
      <c r="BT709" s="16" t="str">
        <v>0- Port Value</v>
      </c>
      <c r="BV709" s="16" t="str">
        <v>0</v>
      </c>
    </row>
    <row r="710" spans="8:74" hidden="1" outlineLevel="1" x14ac:dyDescent="0.3">
      <c r="H710" s="16" t="str">
        <v>0 - BM Costs</v>
      </c>
      <c r="L710" s="16" t="str">
        <v>0 - BM Port</v>
      </c>
      <c r="N710" s="16" t="str">
        <v>0 - Port Assets</v>
      </c>
      <c r="BP710" s="16" t="str">
        <v>0- Port Costs</v>
      </c>
      <c r="BT710" s="16" t="str">
        <v>0- Port Value</v>
      </c>
      <c r="BV710" s="16" t="str">
        <v>0</v>
      </c>
    </row>
    <row r="711" spans="8:74" hidden="1" outlineLevel="1" x14ac:dyDescent="0.3">
      <c r="H711" s="16" t="str">
        <v>0 - BM Costs</v>
      </c>
      <c r="L711" s="16" t="str">
        <v>0 - BM Port</v>
      </c>
      <c r="N711" s="16" t="str">
        <v>0 - Port Assets</v>
      </c>
      <c r="BP711" s="16" t="str">
        <v>0- Port Costs</v>
      </c>
      <c r="BT711" s="16" t="str">
        <v>0- Port Value</v>
      </c>
      <c r="BV711" s="16" t="str">
        <v>0</v>
      </c>
    </row>
    <row r="712" spans="8:74" hidden="1" outlineLevel="1" x14ac:dyDescent="0.3">
      <c r="H712" s="16" t="str">
        <v>0 - BM Costs</v>
      </c>
      <c r="L712" s="16" t="str">
        <v>0 - BM Port</v>
      </c>
      <c r="N712" s="16" t="str">
        <v>0 - Port Assets</v>
      </c>
      <c r="BP712" s="16" t="str">
        <v>0- Port Costs</v>
      </c>
      <c r="BT712" s="16" t="str">
        <v>0- Port Value</v>
      </c>
      <c r="BV712" s="16" t="str">
        <v>0</v>
      </c>
    </row>
    <row r="713" spans="8:74" hidden="1" outlineLevel="1" x14ac:dyDescent="0.3">
      <c r="H713" s="16" t="str">
        <v>0 - BM Costs</v>
      </c>
      <c r="L713" s="16" t="str">
        <v>0 - BM Port</v>
      </c>
      <c r="N713" s="16" t="str">
        <v>0 - Port Assets</v>
      </c>
      <c r="BP713" s="16" t="str">
        <v>0- Port Costs</v>
      </c>
      <c r="BT713" s="16" t="str">
        <v>0- Port Value</v>
      </c>
      <c r="BV713" s="16" t="str">
        <v>0</v>
      </c>
    </row>
    <row r="714" spans="8:74" hidden="1" outlineLevel="1" x14ac:dyDescent="0.3">
      <c r="H714" s="16" t="str">
        <v>0 - BM Costs</v>
      </c>
      <c r="L714" s="16" t="str">
        <v>0 - BM Port</v>
      </c>
      <c r="N714" s="16" t="str">
        <v>0 - Port Assets</v>
      </c>
      <c r="BP714" s="16" t="str">
        <v>0- Port Costs</v>
      </c>
      <c r="BT714" s="16" t="str">
        <v>0- Port Value</v>
      </c>
      <c r="BV714" s="16" t="str">
        <v>0</v>
      </c>
    </row>
    <row r="715" spans="8:74" hidden="1" outlineLevel="1" x14ac:dyDescent="0.3">
      <c r="H715" s="16" t="str">
        <v>0 - BM Costs</v>
      </c>
      <c r="L715" s="16" t="str">
        <v>0 - BM Port</v>
      </c>
      <c r="N715" s="16" t="str">
        <v>0 - Port Assets</v>
      </c>
      <c r="BP715" s="16" t="str">
        <v>0- Port Costs</v>
      </c>
      <c r="BT715" s="16" t="str">
        <v>0- Port Value</v>
      </c>
      <c r="BV715" s="16" t="str">
        <v>0</v>
      </c>
    </row>
    <row r="716" spans="8:74" hidden="1" outlineLevel="1" x14ac:dyDescent="0.3">
      <c r="H716" s="16" t="str">
        <v>0 - BM Costs</v>
      </c>
      <c r="L716" s="16" t="str">
        <v>0 - BM Port</v>
      </c>
      <c r="N716" s="16" t="str">
        <v>0 - Port Assets</v>
      </c>
      <c r="BP716" s="16" t="str">
        <v>0- Port Costs</v>
      </c>
      <c r="BT716" s="16" t="str">
        <v>0- Port Value</v>
      </c>
      <c r="BV716" s="16" t="str">
        <v>0</v>
      </c>
    </row>
    <row r="717" spans="8:74" hidden="1" outlineLevel="1" x14ac:dyDescent="0.3">
      <c r="H717" s="16" t="str">
        <v>0 - BM Costs</v>
      </c>
      <c r="L717" s="16" t="str">
        <v>0 - BM Port</v>
      </c>
      <c r="N717" s="16" t="str">
        <v>0 - Port Assets</v>
      </c>
      <c r="BP717" s="16" t="str">
        <v>0- Port Costs</v>
      </c>
      <c r="BT717" s="16" t="str">
        <v>0- Port Value</v>
      </c>
      <c r="BV717" s="16" t="str">
        <v>0</v>
      </c>
    </row>
    <row r="718" spans="8:74" hidden="1" outlineLevel="1" x14ac:dyDescent="0.3">
      <c r="H718" s="16" t="str">
        <v>0 - BM Costs</v>
      </c>
      <c r="L718" s="16" t="str">
        <v>0 - BM Port</v>
      </c>
      <c r="N718" s="16" t="str">
        <v>0 - Port Assets</v>
      </c>
      <c r="BP718" s="16" t="str">
        <v>0- Port Costs</v>
      </c>
      <c r="BT718" s="16" t="str">
        <v>0- Port Value</v>
      </c>
      <c r="BV718" s="16" t="str">
        <v>0</v>
      </c>
    </row>
    <row r="719" spans="8:74" hidden="1" outlineLevel="1" x14ac:dyDescent="0.3">
      <c r="H719" s="16" t="str">
        <v>0 - BM Costs</v>
      </c>
      <c r="L719" s="16" t="str">
        <v>0 - BM Port</v>
      </c>
      <c r="N719" s="16" t="str">
        <v>0 - Port Assets</v>
      </c>
      <c r="BP719" s="16" t="str">
        <v>0- Port Costs</v>
      </c>
      <c r="BT719" s="16" t="str">
        <v>0- Port Value</v>
      </c>
      <c r="BV719" s="16" t="str">
        <v>0</v>
      </c>
    </row>
    <row r="720" spans="8:74" hidden="1" outlineLevel="1" x14ac:dyDescent="0.3">
      <c r="H720" s="16" t="str">
        <v>0 - BM Costs</v>
      </c>
      <c r="L720" s="16" t="str">
        <v>0 - BM Port</v>
      </c>
      <c r="N720" s="16" t="str">
        <v>0 - Port Assets</v>
      </c>
      <c r="BP720" s="16" t="str">
        <v>0- Port Costs</v>
      </c>
      <c r="BT720" s="16" t="str">
        <v>0- Port Value</v>
      </c>
      <c r="BV720" s="16" t="str">
        <v>0</v>
      </c>
    </row>
    <row r="721" spans="8:74" hidden="1" outlineLevel="1" x14ac:dyDescent="0.3">
      <c r="H721" s="16" t="str">
        <v>0 - BM Costs</v>
      </c>
      <c r="L721" s="16" t="str">
        <v>0 - BM Port</v>
      </c>
      <c r="N721" s="16" t="str">
        <v>0 - Port Assets</v>
      </c>
      <c r="BP721" s="16" t="str">
        <v>0- Port Costs</v>
      </c>
      <c r="BT721" s="16" t="str">
        <v>0- Port Value</v>
      </c>
      <c r="BV721" s="16" t="str">
        <v>0</v>
      </c>
    </row>
    <row r="722" spans="8:74" hidden="1" outlineLevel="1" x14ac:dyDescent="0.3">
      <c r="H722" s="16" t="str">
        <v>0 - BM Costs</v>
      </c>
      <c r="L722" s="16" t="str">
        <v>0 - BM Port</v>
      </c>
      <c r="N722" s="16" t="str">
        <v>0 - Port Assets</v>
      </c>
      <c r="BP722" s="16" t="str">
        <v>0- Port Costs</v>
      </c>
      <c r="BT722" s="16" t="str">
        <v>0- Port Value</v>
      </c>
      <c r="BV722" s="16" t="str">
        <v>0</v>
      </c>
    </row>
    <row r="723" spans="8:74" hidden="1" outlineLevel="1" x14ac:dyDescent="0.3">
      <c r="H723" s="16" t="str">
        <v>0 - BM Costs</v>
      </c>
      <c r="L723" s="16" t="str">
        <v>0 - BM Port</v>
      </c>
      <c r="N723" s="16" t="str">
        <v>0 - Port Assets</v>
      </c>
      <c r="BP723" s="16" t="str">
        <v>0- Port Costs</v>
      </c>
      <c r="BT723" s="16" t="str">
        <v>0- Port Value</v>
      </c>
      <c r="BV723" s="16" t="str">
        <v>0</v>
      </c>
    </row>
    <row r="724" spans="8:74" hidden="1" outlineLevel="1" x14ac:dyDescent="0.3">
      <c r="H724" s="16" t="str">
        <v>0 - BM Costs</v>
      </c>
      <c r="L724" s="16" t="str">
        <v>0 - BM Port</v>
      </c>
      <c r="N724" s="16" t="str">
        <v>0 - Port Assets</v>
      </c>
      <c r="BP724" s="16" t="str">
        <v>0- Port Costs</v>
      </c>
      <c r="BT724" s="16" t="str">
        <v>0- Port Value</v>
      </c>
      <c r="BV724" s="16" t="str">
        <v>0</v>
      </c>
    </row>
    <row r="725" spans="8:74" hidden="1" outlineLevel="1" x14ac:dyDescent="0.3">
      <c r="H725" s="16" t="str">
        <v>0 - BM Costs</v>
      </c>
      <c r="L725" s="16" t="str">
        <v>0 - BM Port</v>
      </c>
      <c r="N725" s="16" t="str">
        <v>0 - Port Assets</v>
      </c>
      <c r="BP725" s="16" t="str">
        <v>0- Port Costs</v>
      </c>
      <c r="BT725" s="16" t="str">
        <v>0- Port Value</v>
      </c>
      <c r="BV725" s="16" t="str">
        <v>0</v>
      </c>
    </row>
    <row r="726" spans="8:74" hidden="1" outlineLevel="1" x14ac:dyDescent="0.3">
      <c r="H726" s="16" t="str">
        <v>0 - BM Costs</v>
      </c>
      <c r="L726" s="16" t="str">
        <v>0 - BM Port</v>
      </c>
      <c r="N726" s="16" t="str">
        <v>0 - Port Assets</v>
      </c>
      <c r="BP726" s="16" t="str">
        <v>0- Port Costs</v>
      </c>
      <c r="BT726" s="16" t="str">
        <v>0- Port Value</v>
      </c>
      <c r="BV726" s="16" t="str">
        <v>0</v>
      </c>
    </row>
    <row r="727" spans="8:74" hidden="1" outlineLevel="1" x14ac:dyDescent="0.3">
      <c r="H727" s="16" t="str">
        <v>0 - BM Costs</v>
      </c>
      <c r="L727" s="16" t="str">
        <v>0 - BM Port</v>
      </c>
      <c r="N727" s="16" t="str">
        <v>0 - Port Assets</v>
      </c>
      <c r="BP727" s="16" t="str">
        <v>0- Port Costs</v>
      </c>
      <c r="BT727" s="16" t="str">
        <v>0- Port Value</v>
      </c>
      <c r="BV727" s="16" t="str">
        <v>0</v>
      </c>
    </row>
    <row r="728" spans="8:74" hidden="1" outlineLevel="1" x14ac:dyDescent="0.3">
      <c r="H728" s="16" t="str">
        <v>0 - BM Costs</v>
      </c>
      <c r="L728" s="16" t="str">
        <v>0 - BM Port</v>
      </c>
      <c r="N728" s="16" t="str">
        <v>0 - Port Assets</v>
      </c>
      <c r="BP728" s="16" t="str">
        <v>0- Port Costs</v>
      </c>
      <c r="BT728" s="16" t="str">
        <v>0- Port Value</v>
      </c>
      <c r="BV728" s="16" t="str">
        <v>0</v>
      </c>
    </row>
    <row r="729" spans="8:74" hidden="1" outlineLevel="1" x14ac:dyDescent="0.3">
      <c r="H729" s="16" t="str">
        <v>0 - BM Costs</v>
      </c>
      <c r="L729" s="16" t="str">
        <v>0 - BM Port</v>
      </c>
      <c r="N729" s="16" t="str">
        <v>0 - Port Assets</v>
      </c>
      <c r="BP729" s="16" t="str">
        <v>0- Port Costs</v>
      </c>
      <c r="BT729" s="16" t="str">
        <v>0- Port Value</v>
      </c>
      <c r="BV729" s="16" t="str">
        <v>0</v>
      </c>
    </row>
    <row r="730" spans="8:74" hidden="1" outlineLevel="1" x14ac:dyDescent="0.3">
      <c r="H730" s="16" t="str">
        <v>0 - BM Costs</v>
      </c>
      <c r="L730" s="16" t="str">
        <v>0 - BM Port</v>
      </c>
      <c r="N730" s="16" t="str">
        <v>0 - Port Assets</v>
      </c>
      <c r="BP730" s="16" t="str">
        <v>0- Port Costs</v>
      </c>
      <c r="BT730" s="16" t="str">
        <v>0- Port Value</v>
      </c>
      <c r="BV730" s="16" t="str">
        <v>0</v>
      </c>
    </row>
    <row r="731" spans="8:74" hidden="1" outlineLevel="1" x14ac:dyDescent="0.3">
      <c r="H731" s="16" t="str">
        <v>0 - BM Costs</v>
      </c>
      <c r="L731" s="16" t="str">
        <v>0 - BM Port</v>
      </c>
      <c r="N731" s="16" t="str">
        <v>0 - Port Assets</v>
      </c>
      <c r="BP731" s="16" t="str">
        <v>0- Port Costs</v>
      </c>
      <c r="BT731" s="16" t="str">
        <v>0- Port Value</v>
      </c>
      <c r="BV731" s="16" t="str">
        <v>0</v>
      </c>
    </row>
    <row r="732" spans="8:74" hidden="1" outlineLevel="1" x14ac:dyDescent="0.3">
      <c r="H732" s="16" t="str">
        <v>0 - BM Costs</v>
      </c>
      <c r="L732" s="16" t="str">
        <v>0 - BM Port</v>
      </c>
      <c r="N732" s="16" t="str">
        <v>0 - Port Assets</v>
      </c>
      <c r="BP732" s="16" t="str">
        <v>0- Port Costs</v>
      </c>
      <c r="BT732" s="16" t="str">
        <v>0- Port Value</v>
      </c>
      <c r="BV732" s="16" t="str">
        <v>0</v>
      </c>
    </row>
    <row r="733" spans="8:74" hidden="1" outlineLevel="1" x14ac:dyDescent="0.3">
      <c r="H733" s="16" t="str">
        <v>0 - BM Costs</v>
      </c>
      <c r="L733" s="16" t="str">
        <v>0 - BM Port</v>
      </c>
      <c r="N733" s="16" t="str">
        <v>0 - Port Assets</v>
      </c>
      <c r="BP733" s="16" t="str">
        <v>0- Port Costs</v>
      </c>
      <c r="BT733" s="16" t="str">
        <v>0- Port Value</v>
      </c>
      <c r="BV733" s="16" t="str">
        <v>0</v>
      </c>
    </row>
    <row r="734" spans="8:74" hidden="1" outlineLevel="1" x14ac:dyDescent="0.3">
      <c r="H734" s="16" t="str">
        <v>0 - BM Costs</v>
      </c>
      <c r="L734" s="16" t="str">
        <v>0 - BM Port</v>
      </c>
      <c r="N734" s="16" t="str">
        <v>0 - Port Assets</v>
      </c>
      <c r="BP734" s="16" t="str">
        <v>0- Port Costs</v>
      </c>
      <c r="BT734" s="16" t="str">
        <v>0- Port Value</v>
      </c>
      <c r="BV734" s="16" t="str">
        <v>0</v>
      </c>
    </row>
    <row r="735" spans="8:74" hidden="1" outlineLevel="1" x14ac:dyDescent="0.3">
      <c r="H735" s="16" t="str">
        <v>0 - BM Costs</v>
      </c>
      <c r="L735" s="16" t="str">
        <v>0 - BM Port</v>
      </c>
      <c r="N735" s="16" t="str">
        <v>0 - Port Assets</v>
      </c>
      <c r="BP735" s="16" t="str">
        <v>0- Port Costs</v>
      </c>
      <c r="BT735" s="16" t="str">
        <v>0- Port Value</v>
      </c>
      <c r="BV735" s="16" t="str">
        <v>0</v>
      </c>
    </row>
    <row r="736" spans="8:74" hidden="1" outlineLevel="1" x14ac:dyDescent="0.3">
      <c r="H736" s="16" t="str">
        <v>0 - BM Costs</v>
      </c>
      <c r="L736" s="16" t="str">
        <v>0 - BM Port</v>
      </c>
      <c r="N736" s="16" t="str">
        <v>0 - Port Assets</v>
      </c>
      <c r="BP736" s="16" t="str">
        <v>0- Port Costs</v>
      </c>
      <c r="BT736" s="16" t="str">
        <v>0- Port Value</v>
      </c>
      <c r="BV736" s="16" t="str">
        <v>0</v>
      </c>
    </row>
    <row r="737" spans="8:74" hidden="1" outlineLevel="1" x14ac:dyDescent="0.3">
      <c r="H737" s="16" t="str">
        <v>0 - BM Costs</v>
      </c>
      <c r="L737" s="16" t="str">
        <v>0 - BM Port</v>
      </c>
      <c r="N737" s="16" t="str">
        <v>0 - Port Assets</v>
      </c>
      <c r="BP737" s="16" t="str">
        <v>0- Port Costs</v>
      </c>
      <c r="BT737" s="16" t="str">
        <v>0- Port Value</v>
      </c>
      <c r="BV737" s="16" t="str">
        <v>0</v>
      </c>
    </row>
    <row r="738" spans="8:74" hidden="1" outlineLevel="1" x14ac:dyDescent="0.3">
      <c r="H738" s="16" t="str">
        <v>0 - BM Costs</v>
      </c>
      <c r="L738" s="16" t="str">
        <v>0 - BM Port</v>
      </c>
      <c r="N738" s="16" t="str">
        <v>0 - Port Assets</v>
      </c>
      <c r="BP738" s="16" t="str">
        <v>0- Port Costs</v>
      </c>
      <c r="BT738" s="16" t="str">
        <v>0- Port Value</v>
      </c>
      <c r="BV738" s="16" t="str">
        <v>0</v>
      </c>
    </row>
    <row r="739" spans="8:74" hidden="1" outlineLevel="1" x14ac:dyDescent="0.3">
      <c r="H739" s="16" t="str">
        <v>0 - BM Costs</v>
      </c>
      <c r="L739" s="16" t="str">
        <v>0 - BM Port</v>
      </c>
      <c r="N739" s="16" t="str">
        <v>0 - Port Assets</v>
      </c>
      <c r="BP739" s="16" t="str">
        <v>0- Port Costs</v>
      </c>
      <c r="BT739" s="16" t="str">
        <v>0- Port Value</v>
      </c>
      <c r="BV739" s="16" t="str">
        <v>0</v>
      </c>
    </row>
    <row r="740" spans="8:74" hidden="1" outlineLevel="1" x14ac:dyDescent="0.3">
      <c r="H740" s="16" t="str">
        <v>0 - BM Costs</v>
      </c>
      <c r="L740" s="16" t="str">
        <v>0 - BM Port</v>
      </c>
      <c r="N740" s="16" t="str">
        <v>0 - Port Assets</v>
      </c>
      <c r="BP740" s="16" t="str">
        <v>0- Port Costs</v>
      </c>
      <c r="BT740" s="16" t="str">
        <v>0- Port Value</v>
      </c>
      <c r="BV740" s="16" t="str">
        <v>0</v>
      </c>
    </row>
    <row r="741" spans="8:74" hidden="1" outlineLevel="1" x14ac:dyDescent="0.3">
      <c r="H741" s="16" t="str">
        <v>0 - BM Costs</v>
      </c>
      <c r="L741" s="16" t="str">
        <v>0 - BM Port</v>
      </c>
      <c r="N741" s="16" t="str">
        <v>0 - Port Assets</v>
      </c>
      <c r="BP741" s="16" t="str">
        <v>0- Port Costs</v>
      </c>
      <c r="BT741" s="16" t="str">
        <v>0- Port Value</v>
      </c>
      <c r="BV741" s="16" t="str">
        <v>0</v>
      </c>
    </row>
    <row r="742" spans="8:74" hidden="1" outlineLevel="1" x14ac:dyDescent="0.3">
      <c r="H742" s="16" t="str">
        <v>0 - BM Costs</v>
      </c>
      <c r="L742" s="16" t="str">
        <v>0 - BM Port</v>
      </c>
      <c r="N742" s="16" t="str">
        <v>0 - Port Assets</v>
      </c>
      <c r="BP742" s="16" t="str">
        <v>0- Port Costs</v>
      </c>
      <c r="BT742" s="16" t="str">
        <v>0- Port Value</v>
      </c>
      <c r="BV742" s="16" t="str">
        <v>0</v>
      </c>
    </row>
    <row r="743" spans="8:74" hidden="1" outlineLevel="1" x14ac:dyDescent="0.3">
      <c r="H743" s="16" t="str">
        <v>0 - BM Costs</v>
      </c>
      <c r="L743" s="16" t="str">
        <v>0 - BM Port</v>
      </c>
      <c r="N743" s="16" t="str">
        <v>0 - Port Assets</v>
      </c>
      <c r="BP743" s="16" t="str">
        <v>0- Port Costs</v>
      </c>
      <c r="BT743" s="16" t="str">
        <v>0- Port Value</v>
      </c>
      <c r="BV743" s="16" t="str">
        <v>0</v>
      </c>
    </row>
    <row r="744" spans="8:74" hidden="1" outlineLevel="1" x14ac:dyDescent="0.3">
      <c r="H744" s="16" t="str">
        <v>0 - BM Costs</v>
      </c>
      <c r="L744" s="16" t="str">
        <v>0 - BM Port</v>
      </c>
      <c r="N744" s="16" t="str">
        <v>0 - Port Assets</v>
      </c>
      <c r="BP744" s="16" t="str">
        <v>0- Port Costs</v>
      </c>
      <c r="BT744" s="16" t="str">
        <v>0- Port Value</v>
      </c>
      <c r="BV744" s="16" t="str">
        <v>0</v>
      </c>
    </row>
    <row r="745" spans="8:74" hidden="1" outlineLevel="1" x14ac:dyDescent="0.3">
      <c r="H745" s="16" t="str">
        <v>0 - BM Costs</v>
      </c>
      <c r="L745" s="16" t="str">
        <v>0 - BM Port</v>
      </c>
      <c r="N745" s="16" t="str">
        <v>0 - Port Assets</v>
      </c>
      <c r="BP745" s="16" t="str">
        <v>0- Port Costs</v>
      </c>
      <c r="BT745" s="16" t="str">
        <v>0- Port Value</v>
      </c>
      <c r="BV745" s="16" t="str">
        <v>0</v>
      </c>
    </row>
    <row r="746" spans="8:74" hidden="1" outlineLevel="1" x14ac:dyDescent="0.3">
      <c r="H746" s="16" t="str">
        <v>0 - BM Costs</v>
      </c>
      <c r="L746" s="16" t="str">
        <v>0 - BM Port</v>
      </c>
      <c r="N746" s="16" t="str">
        <v>0 - Port Assets</v>
      </c>
      <c r="BP746" s="16" t="str">
        <v>0- Port Costs</v>
      </c>
      <c r="BT746" s="16" t="str">
        <v>0- Port Value</v>
      </c>
      <c r="BV746" s="16" t="str">
        <v>0</v>
      </c>
    </row>
    <row r="747" spans="8:74" hidden="1" outlineLevel="1" x14ac:dyDescent="0.3">
      <c r="H747" s="16" t="str">
        <v>0 - BM Costs</v>
      </c>
      <c r="L747" s="16" t="str">
        <v>0 - BM Port</v>
      </c>
      <c r="N747" s="16" t="str">
        <v>0 - Port Assets</v>
      </c>
      <c r="BP747" s="16" t="str">
        <v>0- Port Costs</v>
      </c>
      <c r="BT747" s="16" t="str">
        <v>0- Port Value</v>
      </c>
      <c r="BV747" s="16" t="str">
        <v>0</v>
      </c>
    </row>
    <row r="748" spans="8:74" hidden="1" outlineLevel="1" x14ac:dyDescent="0.3">
      <c r="H748" s="16" t="str">
        <v>0 - BM Costs</v>
      </c>
      <c r="L748" s="16" t="str">
        <v>0 - BM Port</v>
      </c>
      <c r="N748" s="16" t="str">
        <v>0 - Port Assets</v>
      </c>
      <c r="BP748" s="16" t="str">
        <v>0- Port Costs</v>
      </c>
      <c r="BT748" s="16" t="str">
        <v>0- Port Value</v>
      </c>
      <c r="BV748" s="16" t="str">
        <v>0</v>
      </c>
    </row>
    <row r="749" spans="8:74" hidden="1" outlineLevel="1" x14ac:dyDescent="0.3">
      <c r="H749" s="16" t="str">
        <v>0 - BM Costs</v>
      </c>
      <c r="L749" s="16" t="str">
        <v>0 - BM Port</v>
      </c>
      <c r="N749" s="16" t="str">
        <v>0 - Port Assets</v>
      </c>
      <c r="BP749" s="16" t="str">
        <v>0- Port Costs</v>
      </c>
      <c r="BT749" s="16" t="str">
        <v>0- Port Value</v>
      </c>
      <c r="BV749" s="16" t="str">
        <v>0</v>
      </c>
    </row>
    <row r="750" spans="8:74" hidden="1" outlineLevel="1" x14ac:dyDescent="0.3">
      <c r="H750" s="16" t="str">
        <v>0 - BM Costs</v>
      </c>
      <c r="L750" s="16" t="str">
        <v>0 - BM Port</v>
      </c>
      <c r="N750" s="16" t="str">
        <v>0 - Port Assets</v>
      </c>
      <c r="BP750" s="16" t="str">
        <v>0- Port Costs</v>
      </c>
      <c r="BT750" s="16" t="str">
        <v>0- Port Value</v>
      </c>
      <c r="BV750" s="16" t="str">
        <v>0</v>
      </c>
    </row>
    <row r="751" spans="8:74" hidden="1" outlineLevel="1" x14ac:dyDescent="0.3">
      <c r="H751" s="16" t="str">
        <v>0 - BM Costs</v>
      </c>
      <c r="L751" s="16" t="str">
        <v>0 - BM Port</v>
      </c>
      <c r="N751" s="16" t="str">
        <v>0 - Port Assets</v>
      </c>
      <c r="BP751" s="16" t="str">
        <v>0- Port Costs</v>
      </c>
      <c r="BT751" s="16" t="str">
        <v>0- Port Value</v>
      </c>
      <c r="BV751" s="16" t="str">
        <v>0</v>
      </c>
    </row>
    <row r="752" spans="8:74" hidden="1" outlineLevel="1" x14ac:dyDescent="0.3">
      <c r="H752" s="16" t="str">
        <v>0 - BM Costs</v>
      </c>
      <c r="L752" s="16" t="str">
        <v>0 - BM Port</v>
      </c>
      <c r="N752" s="16" t="str">
        <v>0 - Port Assets</v>
      </c>
      <c r="BP752" s="16" t="str">
        <v>0- Port Costs</v>
      </c>
      <c r="BT752" s="16" t="str">
        <v>0- Port Value</v>
      </c>
      <c r="BV752" s="16" t="str">
        <v>0</v>
      </c>
    </row>
    <row r="753" spans="8:74" hidden="1" outlineLevel="1" x14ac:dyDescent="0.3">
      <c r="H753" s="16" t="str">
        <v>0 - BM Costs</v>
      </c>
      <c r="L753" s="16" t="str">
        <v>0 - BM Port</v>
      </c>
      <c r="N753" s="16" t="str">
        <v>0 - Port Assets</v>
      </c>
      <c r="BP753" s="16" t="str">
        <v>0- Port Costs</v>
      </c>
      <c r="BT753" s="16" t="str">
        <v>0- Port Value</v>
      </c>
      <c r="BV753" s="16" t="str">
        <v>0</v>
      </c>
    </row>
    <row r="754" spans="8:74" hidden="1" outlineLevel="1" x14ac:dyDescent="0.3">
      <c r="H754" s="16" t="str">
        <v>0 - BM Costs</v>
      </c>
      <c r="L754" s="16" t="str">
        <v>0 - BM Port</v>
      </c>
      <c r="N754" s="16" t="str">
        <v>0 - Port Assets</v>
      </c>
      <c r="BP754" s="16" t="str">
        <v>0- Port Costs</v>
      </c>
      <c r="BT754" s="16" t="str">
        <v>0- Port Value</v>
      </c>
      <c r="BV754" s="16" t="str">
        <v>0</v>
      </c>
    </row>
    <row r="755" spans="8:74" hidden="1" outlineLevel="1" x14ac:dyDescent="0.3">
      <c r="H755" s="16" t="str">
        <v>0 - BM Costs</v>
      </c>
      <c r="L755" s="16" t="str">
        <v>0 - BM Port</v>
      </c>
      <c r="N755" s="16" t="str">
        <v>0 - Port Assets</v>
      </c>
      <c r="BP755" s="16" t="str">
        <v>0- Port Costs</v>
      </c>
      <c r="BT755" s="16" t="str">
        <v>0- Port Value</v>
      </c>
      <c r="BV755" s="16" t="str">
        <v>0</v>
      </c>
    </row>
    <row r="756" spans="8:74" hidden="1" outlineLevel="1" x14ac:dyDescent="0.3">
      <c r="H756" s="16" t="str">
        <v>0 - BM Costs</v>
      </c>
      <c r="L756" s="16" t="str">
        <v>0 - BM Port</v>
      </c>
      <c r="N756" s="16" t="str">
        <v>0 - Port Assets</v>
      </c>
      <c r="BP756" s="16" t="str">
        <v>0- Port Costs</v>
      </c>
      <c r="BT756" s="16" t="str">
        <v>0- Port Value</v>
      </c>
      <c r="BV756" s="16" t="str">
        <v>0</v>
      </c>
    </row>
    <row r="757" spans="8:74" hidden="1" outlineLevel="1" x14ac:dyDescent="0.3">
      <c r="H757" s="16" t="str">
        <v>0 - BM Costs</v>
      </c>
      <c r="L757" s="16" t="str">
        <v>0 - BM Port</v>
      </c>
      <c r="N757" s="16" t="str">
        <v>0 - Port Assets</v>
      </c>
      <c r="BP757" s="16" t="str">
        <v>0- Port Costs</v>
      </c>
      <c r="BT757" s="16" t="str">
        <v>0- Port Value</v>
      </c>
      <c r="BV757" s="16" t="str">
        <v>0</v>
      </c>
    </row>
    <row r="758" spans="8:74" hidden="1" outlineLevel="1" x14ac:dyDescent="0.3">
      <c r="H758" s="16" t="str">
        <v>0 - BM Costs</v>
      </c>
      <c r="L758" s="16" t="str">
        <v>0 - BM Port</v>
      </c>
      <c r="N758" s="16" t="str">
        <v>0 - Port Assets</v>
      </c>
      <c r="BP758" s="16" t="str">
        <v>0- Port Costs</v>
      </c>
      <c r="BT758" s="16" t="str">
        <v>0- Port Value</v>
      </c>
      <c r="BV758" s="16" t="str">
        <v>0</v>
      </c>
    </row>
    <row r="759" spans="8:74" hidden="1" outlineLevel="1" x14ac:dyDescent="0.3">
      <c r="H759" s="16" t="str">
        <v>0 - BM Costs</v>
      </c>
      <c r="L759" s="16" t="str">
        <v>0 - BM Port</v>
      </c>
      <c r="N759" s="16" t="str">
        <v>0 - Port Assets</v>
      </c>
      <c r="BP759" s="16" t="str">
        <v>0- Port Costs</v>
      </c>
      <c r="BT759" s="16" t="str">
        <v>0- Port Value</v>
      </c>
      <c r="BV759" s="16" t="str">
        <v>0</v>
      </c>
    </row>
    <row r="760" spans="8:74" hidden="1" outlineLevel="1" x14ac:dyDescent="0.3">
      <c r="H760" s="16" t="str">
        <v>0 - BM Costs</v>
      </c>
      <c r="L760" s="16" t="str">
        <v>0 - BM Port</v>
      </c>
      <c r="N760" s="16" t="str">
        <v>0 - Port Assets</v>
      </c>
      <c r="BP760" s="16" t="str">
        <v>0- Port Costs</v>
      </c>
      <c r="BT760" s="16" t="str">
        <v>0- Port Value</v>
      </c>
      <c r="BV760" s="16" t="str">
        <v>0</v>
      </c>
    </row>
    <row r="761" spans="8:74" hidden="1" outlineLevel="1" x14ac:dyDescent="0.3">
      <c r="H761" s="16" t="str">
        <v>0 - BM Costs</v>
      </c>
      <c r="L761" s="16" t="str">
        <v>0 - BM Port</v>
      </c>
      <c r="N761" s="16" t="str">
        <v>0 - Port Assets</v>
      </c>
      <c r="BP761" s="16" t="str">
        <v>0- Port Costs</v>
      </c>
      <c r="BT761" s="16" t="str">
        <v>0- Port Value</v>
      </c>
      <c r="BV761" s="16" t="str">
        <v>0</v>
      </c>
    </row>
    <row r="762" spans="8:74" hidden="1" outlineLevel="1" x14ac:dyDescent="0.3">
      <c r="H762" s="16" t="str">
        <v>0 - BM Costs</v>
      </c>
      <c r="L762" s="16" t="str">
        <v>0 - BM Port</v>
      </c>
      <c r="N762" s="16" t="str">
        <v>0 - Port Assets</v>
      </c>
      <c r="BP762" s="16" t="str">
        <v>0- Port Costs</v>
      </c>
      <c r="BT762" s="16" t="str">
        <v>0- Port Value</v>
      </c>
      <c r="BV762" s="16" t="str">
        <v>0</v>
      </c>
    </row>
    <row r="763" spans="8:74" hidden="1" outlineLevel="1" x14ac:dyDescent="0.3">
      <c r="H763" s="16" t="str">
        <v>0 - BM Costs</v>
      </c>
      <c r="L763" s="16" t="str">
        <v>0 - BM Port</v>
      </c>
      <c r="N763" s="16" t="str">
        <v>0 - Port Assets</v>
      </c>
      <c r="BP763" s="16" t="str">
        <v>0- Port Costs</v>
      </c>
      <c r="BT763" s="16" t="str">
        <v>0- Port Value</v>
      </c>
      <c r="BV763" s="16" t="str">
        <v>0</v>
      </c>
    </row>
    <row r="764" spans="8:74" hidden="1" outlineLevel="1" x14ac:dyDescent="0.3">
      <c r="H764" s="16" t="str">
        <v>0 - BM Costs</v>
      </c>
      <c r="L764" s="16" t="str">
        <v>0 - BM Port</v>
      </c>
      <c r="N764" s="16" t="str">
        <v>0 - Port Assets</v>
      </c>
      <c r="BP764" s="16" t="str">
        <v>0- Port Costs</v>
      </c>
      <c r="BT764" s="16" t="str">
        <v>0- Port Value</v>
      </c>
      <c r="BV764" s="16" t="str">
        <v>0</v>
      </c>
    </row>
    <row r="765" spans="8:74" hidden="1" outlineLevel="1" x14ac:dyDescent="0.3">
      <c r="H765" s="16" t="str">
        <v>0 - BM Costs</v>
      </c>
      <c r="L765" s="16" t="str">
        <v>0 - BM Port</v>
      </c>
      <c r="N765" s="16" t="str">
        <v>0 - Port Assets</v>
      </c>
      <c r="BP765" s="16" t="str">
        <v>0- Port Costs</v>
      </c>
      <c r="BT765" s="16" t="str">
        <v>0- Port Value</v>
      </c>
      <c r="BV765" s="16" t="str">
        <v>0</v>
      </c>
    </row>
    <row r="766" spans="8:74" hidden="1" outlineLevel="1" x14ac:dyDescent="0.3">
      <c r="H766" s="16" t="str">
        <v>0 - BM Costs</v>
      </c>
      <c r="L766" s="16" t="str">
        <v>0 - BM Port</v>
      </c>
      <c r="N766" s="16" t="str">
        <v>0 - Port Assets</v>
      </c>
      <c r="BP766" s="16" t="str">
        <v>0- Port Costs</v>
      </c>
      <c r="BT766" s="16" t="str">
        <v>0- Port Value</v>
      </c>
      <c r="BV766" s="16" t="str">
        <v>0</v>
      </c>
    </row>
    <row r="767" spans="8:74" hidden="1" outlineLevel="1" x14ac:dyDescent="0.3">
      <c r="H767" s="16" t="str">
        <v>0 - BM Costs</v>
      </c>
      <c r="L767" s="16" t="str">
        <v>0 - BM Port</v>
      </c>
      <c r="N767" s="16" t="str">
        <v>0 - Port Assets</v>
      </c>
      <c r="BP767" s="16" t="str">
        <v>0- Port Costs</v>
      </c>
      <c r="BT767" s="16" t="str">
        <v>0- Port Value</v>
      </c>
      <c r="BV767" s="16" t="str">
        <v>0</v>
      </c>
    </row>
    <row r="768" spans="8:74" hidden="1" outlineLevel="1" x14ac:dyDescent="0.3">
      <c r="H768" s="16" t="str">
        <v>0 - BM Costs</v>
      </c>
      <c r="L768" s="16" t="str">
        <v>0 - BM Port</v>
      </c>
      <c r="N768" s="16" t="str">
        <v>0 - Port Assets</v>
      </c>
      <c r="BP768" s="16" t="str">
        <v>0- Port Costs</v>
      </c>
      <c r="BT768" s="16" t="str">
        <v>0- Port Value</v>
      </c>
      <c r="BV768" s="16" t="str">
        <v>0</v>
      </c>
    </row>
    <row r="769" spans="8:74" hidden="1" outlineLevel="1" x14ac:dyDescent="0.3">
      <c r="H769" s="16" t="str">
        <v>0 - BM Costs</v>
      </c>
      <c r="L769" s="16" t="str">
        <v>0 - BM Port</v>
      </c>
      <c r="N769" s="16" t="str">
        <v>0 - Port Assets</v>
      </c>
      <c r="BP769" s="16" t="str">
        <v>0- Port Costs</v>
      </c>
      <c r="BT769" s="16" t="str">
        <v>0- Port Value</v>
      </c>
      <c r="BV769" s="16" t="str">
        <v>0</v>
      </c>
    </row>
    <row r="770" spans="8:74" hidden="1" outlineLevel="1" x14ac:dyDescent="0.3">
      <c r="H770" s="16" t="str">
        <v>0 - BM Costs</v>
      </c>
      <c r="L770" s="16" t="str">
        <v>0 - BM Port</v>
      </c>
      <c r="N770" s="16" t="str">
        <v>0 - Port Assets</v>
      </c>
      <c r="BP770" s="16" t="str">
        <v>0- Port Costs</v>
      </c>
      <c r="BT770" s="16" t="str">
        <v>0- Port Value</v>
      </c>
      <c r="BV770" s="16" t="str">
        <v>0</v>
      </c>
    </row>
    <row r="771" spans="8:74" hidden="1" outlineLevel="1" x14ac:dyDescent="0.3">
      <c r="H771" s="16" t="str">
        <v>0 - BM Costs</v>
      </c>
      <c r="L771" s="16" t="str">
        <v>0 - BM Port</v>
      </c>
      <c r="N771" s="16" t="str">
        <v>0 - Port Assets</v>
      </c>
      <c r="BP771" s="16" t="str">
        <v>0- Port Costs</v>
      </c>
      <c r="BT771" s="16" t="str">
        <v>0- Port Value</v>
      </c>
      <c r="BV771" s="16" t="str">
        <v>0</v>
      </c>
    </row>
    <row r="772" spans="8:74" hidden="1" outlineLevel="1" x14ac:dyDescent="0.3">
      <c r="H772" s="16" t="str">
        <v>0 - BM Costs</v>
      </c>
      <c r="L772" s="16" t="str">
        <v>0 - BM Port</v>
      </c>
      <c r="N772" s="16" t="str">
        <v>0 - Port Assets</v>
      </c>
      <c r="BP772" s="16" t="str">
        <v>0- Port Costs</v>
      </c>
      <c r="BT772" s="16" t="str">
        <v>0- Port Value</v>
      </c>
      <c r="BV772" s="16" t="str">
        <v>0</v>
      </c>
    </row>
    <row r="773" spans="8:74" hidden="1" outlineLevel="1" x14ac:dyDescent="0.3">
      <c r="H773" s="16" t="str">
        <v>0 - BM Costs</v>
      </c>
      <c r="L773" s="16" t="str">
        <v>0 - BM Port</v>
      </c>
      <c r="N773" s="16" t="str">
        <v>0 - Port Assets</v>
      </c>
      <c r="BP773" s="16" t="str">
        <v>0- Port Costs</v>
      </c>
      <c r="BT773" s="16" t="str">
        <v>0- Port Value</v>
      </c>
      <c r="BV773" s="16" t="str">
        <v>0</v>
      </c>
    </row>
    <row r="774" spans="8:74" hidden="1" outlineLevel="1" x14ac:dyDescent="0.3">
      <c r="H774" s="16" t="str">
        <v>0 - BM Costs</v>
      </c>
      <c r="L774" s="16" t="str">
        <v>0 - BM Port</v>
      </c>
      <c r="N774" s="16" t="str">
        <v>0 - Port Assets</v>
      </c>
      <c r="BP774" s="16" t="str">
        <v>0- Port Costs</v>
      </c>
      <c r="BT774" s="16" t="str">
        <v>0- Port Value</v>
      </c>
      <c r="BV774" s="16" t="str">
        <v>0</v>
      </c>
    </row>
    <row r="775" spans="8:74" hidden="1" outlineLevel="1" x14ac:dyDescent="0.3">
      <c r="H775" s="16" t="str">
        <v>0 - BM Costs</v>
      </c>
      <c r="L775" s="16" t="str">
        <v>0 - BM Port</v>
      </c>
      <c r="N775" s="16" t="str">
        <v>0 - Port Assets</v>
      </c>
      <c r="BP775" s="16" t="str">
        <v>0- Port Costs</v>
      </c>
      <c r="BT775" s="16" t="str">
        <v>0- Port Value</v>
      </c>
      <c r="BV775" s="16" t="str">
        <v>0</v>
      </c>
    </row>
    <row r="776" spans="8:74" hidden="1" outlineLevel="1" x14ac:dyDescent="0.3">
      <c r="H776" s="16" t="str">
        <v>0 - BM Costs</v>
      </c>
      <c r="L776" s="16" t="str">
        <v>0 - BM Port</v>
      </c>
      <c r="N776" s="16" t="str">
        <v>0 - Port Assets</v>
      </c>
      <c r="BP776" s="16" t="str">
        <v>0- Port Costs</v>
      </c>
      <c r="BT776" s="16" t="str">
        <v>0- Port Value</v>
      </c>
      <c r="BV776" s="16" t="str">
        <v>0</v>
      </c>
    </row>
    <row r="777" spans="8:74" hidden="1" outlineLevel="1" x14ac:dyDescent="0.3">
      <c r="H777" s="16" t="str">
        <v>0 - BM Costs</v>
      </c>
      <c r="L777" s="16" t="str">
        <v>0 - BM Port</v>
      </c>
      <c r="N777" s="16" t="str">
        <v>0 - Port Assets</v>
      </c>
      <c r="BP777" s="16" t="str">
        <v>0- Port Costs</v>
      </c>
      <c r="BT777" s="16" t="str">
        <v>0- Port Value</v>
      </c>
      <c r="BV777" s="16" t="str">
        <v>0</v>
      </c>
    </row>
    <row r="778" spans="8:74" hidden="1" outlineLevel="1" x14ac:dyDescent="0.3">
      <c r="H778" s="16" t="str">
        <v>0 - BM Costs</v>
      </c>
      <c r="L778" s="16" t="str">
        <v>0 - BM Port</v>
      </c>
      <c r="N778" s="16" t="str">
        <v>0 - Port Assets</v>
      </c>
      <c r="BP778" s="16" t="str">
        <v>0- Port Costs</v>
      </c>
      <c r="BT778" s="16" t="str">
        <v>0- Port Value</v>
      </c>
      <c r="BV778" s="16" t="str">
        <v>0</v>
      </c>
    </row>
    <row r="779" spans="8:74" hidden="1" outlineLevel="1" x14ac:dyDescent="0.3">
      <c r="H779" s="16" t="str">
        <v>0 - BM Costs</v>
      </c>
      <c r="L779" s="16" t="str">
        <v>0 - BM Port</v>
      </c>
      <c r="N779" s="16" t="str">
        <v>0 - Port Assets</v>
      </c>
      <c r="BP779" s="16" t="str">
        <v>0- Port Costs</v>
      </c>
      <c r="BT779" s="16" t="str">
        <v>0- Port Value</v>
      </c>
      <c r="BV779" s="16" t="str">
        <v>0</v>
      </c>
    </row>
    <row r="780" spans="8:74" hidden="1" outlineLevel="1" x14ac:dyDescent="0.3">
      <c r="H780" s="16" t="str">
        <v>0 - BM Costs</v>
      </c>
      <c r="L780" s="16" t="str">
        <v>0 - BM Port</v>
      </c>
      <c r="N780" s="16" t="str">
        <v>0 - Port Assets</v>
      </c>
      <c r="BP780" s="16" t="str">
        <v>0- Port Costs</v>
      </c>
      <c r="BT780" s="16" t="str">
        <v>0- Port Value</v>
      </c>
      <c r="BV780" s="16" t="str">
        <v>0</v>
      </c>
    </row>
    <row r="781" spans="8:74" hidden="1" outlineLevel="1" x14ac:dyDescent="0.3">
      <c r="H781" s="16" t="str">
        <v>0 - BM Costs</v>
      </c>
      <c r="L781" s="16" t="str">
        <v>0 - BM Port</v>
      </c>
      <c r="N781" s="16" t="str">
        <v>0 - Port Assets</v>
      </c>
      <c r="BP781" s="16" t="str">
        <v>0- Port Costs</v>
      </c>
      <c r="BT781" s="16" t="str">
        <v>0- Port Value</v>
      </c>
      <c r="BV781" s="16" t="str">
        <v>0</v>
      </c>
    </row>
    <row r="782" spans="8:74" hidden="1" outlineLevel="1" x14ac:dyDescent="0.3">
      <c r="H782" s="16" t="str">
        <v>0 - BM Costs</v>
      </c>
      <c r="L782" s="16" t="str">
        <v>0 - BM Port</v>
      </c>
      <c r="N782" s="16" t="str">
        <v>0 - Port Assets</v>
      </c>
      <c r="BP782" s="16" t="str">
        <v>0- Port Costs</v>
      </c>
      <c r="BT782" s="16" t="str">
        <v>0- Port Value</v>
      </c>
      <c r="BV782" s="16" t="str">
        <v>0</v>
      </c>
    </row>
    <row r="783" spans="8:74" hidden="1" outlineLevel="1" x14ac:dyDescent="0.3">
      <c r="H783" s="16" t="str">
        <v>0 - BM Costs</v>
      </c>
      <c r="L783" s="16" t="str">
        <v>0 - BM Port</v>
      </c>
      <c r="N783" s="16" t="str">
        <v>0 - Port Assets</v>
      </c>
      <c r="BP783" s="16" t="str">
        <v>0- Port Costs</v>
      </c>
      <c r="BT783" s="16" t="str">
        <v>0- Port Value</v>
      </c>
      <c r="BV783" s="16" t="str">
        <v>0</v>
      </c>
    </row>
    <row r="784" spans="8:74" hidden="1" outlineLevel="1" x14ac:dyDescent="0.3">
      <c r="H784" s="16" t="str">
        <v>0 - BM Costs</v>
      </c>
      <c r="L784" s="16" t="str">
        <v>0 - BM Port</v>
      </c>
      <c r="N784" s="16" t="str">
        <v>0 - Port Assets</v>
      </c>
      <c r="BP784" s="16" t="str">
        <v>0- Port Costs</v>
      </c>
      <c r="BT784" s="16" t="str">
        <v>0- Port Value</v>
      </c>
      <c r="BV784" s="16" t="str">
        <v>0</v>
      </c>
    </row>
    <row r="785" spans="8:74" hidden="1" outlineLevel="1" x14ac:dyDescent="0.3">
      <c r="H785" s="16" t="str">
        <v>0 - BM Costs</v>
      </c>
      <c r="L785" s="16" t="str">
        <v>0 - BM Port</v>
      </c>
      <c r="N785" s="16" t="str">
        <v>0 - Port Assets</v>
      </c>
      <c r="BP785" s="16" t="str">
        <v>0- Port Costs</v>
      </c>
      <c r="BT785" s="16" t="str">
        <v>0- Port Value</v>
      </c>
      <c r="BV785" s="16" t="str">
        <v>0</v>
      </c>
    </row>
    <row r="786" spans="8:74" hidden="1" outlineLevel="1" x14ac:dyDescent="0.3">
      <c r="H786" s="16" t="str">
        <v>0 - BM Costs</v>
      </c>
      <c r="L786" s="16" t="str">
        <v>0 - BM Port</v>
      </c>
      <c r="N786" s="16" t="str">
        <v>0 - Port Assets</v>
      </c>
      <c r="BP786" s="16" t="str">
        <v>0- Port Costs</v>
      </c>
      <c r="BT786" s="16" t="str">
        <v>0- Port Value</v>
      </c>
      <c r="BV786" s="16" t="str">
        <v>0</v>
      </c>
    </row>
    <row r="787" spans="8:74" hidden="1" outlineLevel="1" x14ac:dyDescent="0.3">
      <c r="H787" s="16" t="str">
        <v>0 - BM Costs</v>
      </c>
      <c r="L787" s="16" t="str">
        <v>0 - BM Port</v>
      </c>
      <c r="N787" s="16" t="str">
        <v>0 - Port Assets</v>
      </c>
      <c r="BP787" s="16" t="str">
        <v>0- Port Costs</v>
      </c>
      <c r="BT787" s="16" t="str">
        <v>0- Port Value</v>
      </c>
      <c r="BV787" s="16" t="str">
        <v>0</v>
      </c>
    </row>
    <row r="788" spans="8:74" hidden="1" outlineLevel="1" x14ac:dyDescent="0.3">
      <c r="H788" s="16" t="str">
        <v>0 - BM Costs</v>
      </c>
      <c r="L788" s="16" t="str">
        <v>0 - BM Port</v>
      </c>
      <c r="N788" s="16" t="str">
        <v>0 - Port Assets</v>
      </c>
      <c r="BP788" s="16" t="str">
        <v>0- Port Costs</v>
      </c>
      <c r="BT788" s="16" t="str">
        <v>0- Port Value</v>
      </c>
      <c r="BV788" s="16" t="str">
        <v>0</v>
      </c>
    </row>
    <row r="789" spans="8:74" hidden="1" outlineLevel="1" x14ac:dyDescent="0.3">
      <c r="H789" s="16" t="str">
        <v>0 - BM Costs</v>
      </c>
      <c r="L789" s="16" t="str">
        <v>0 - BM Port</v>
      </c>
      <c r="N789" s="16" t="str">
        <v>0 - Port Assets</v>
      </c>
      <c r="BP789" s="16" t="str">
        <v>0- Port Costs</v>
      </c>
      <c r="BT789" s="16" t="str">
        <v>0- Port Value</v>
      </c>
      <c r="BV789" s="16" t="str">
        <v>0</v>
      </c>
    </row>
    <row r="790" spans="8:74" hidden="1" outlineLevel="1" x14ac:dyDescent="0.3">
      <c r="H790" s="16" t="str">
        <v>0 - BM Costs</v>
      </c>
      <c r="L790" s="16" t="str">
        <v>0 - BM Port</v>
      </c>
      <c r="N790" s="16" t="str">
        <v>0 - Port Assets</v>
      </c>
      <c r="BP790" s="16" t="str">
        <v>0- Port Costs</v>
      </c>
      <c r="BT790" s="16" t="str">
        <v>0- Port Value</v>
      </c>
      <c r="BV790" s="16" t="str">
        <v>0</v>
      </c>
    </row>
    <row r="791" spans="8:74" hidden="1" outlineLevel="1" x14ac:dyDescent="0.3">
      <c r="H791" s="16" t="str">
        <v>0 - BM Costs</v>
      </c>
      <c r="L791" s="16" t="str">
        <v>0 - BM Port</v>
      </c>
      <c r="N791" s="16" t="str">
        <v>0 - Port Assets</v>
      </c>
      <c r="BP791" s="16" t="str">
        <v>0- Port Costs</v>
      </c>
      <c r="BT791" s="16" t="str">
        <v>0- Port Value</v>
      </c>
      <c r="BV791" s="16" t="str">
        <v>0</v>
      </c>
    </row>
    <row r="792" spans="8:74" hidden="1" outlineLevel="1" x14ac:dyDescent="0.3">
      <c r="H792" s="16" t="str">
        <v>0 - BM Costs</v>
      </c>
      <c r="L792" s="16" t="str">
        <v>0 - BM Port</v>
      </c>
      <c r="N792" s="16" t="str">
        <v>0 - Port Assets</v>
      </c>
      <c r="BP792" s="16" t="str">
        <v>0- Port Costs</v>
      </c>
      <c r="BT792" s="16" t="str">
        <v>0- Port Value</v>
      </c>
      <c r="BV792" s="16" t="str">
        <v>0</v>
      </c>
    </row>
    <row r="793" spans="8:74" hidden="1" outlineLevel="1" x14ac:dyDescent="0.3">
      <c r="H793" s="16" t="str">
        <v>0 - BM Costs</v>
      </c>
      <c r="L793" s="16" t="str">
        <v>0 - BM Port</v>
      </c>
      <c r="N793" s="16" t="str">
        <v>0 - Port Assets</v>
      </c>
      <c r="BP793" s="16" t="str">
        <v>0- Port Costs</v>
      </c>
      <c r="BT793" s="16" t="str">
        <v>0- Port Value</v>
      </c>
      <c r="BV793" s="16" t="str">
        <v>0</v>
      </c>
    </row>
    <row r="794" spans="8:74" hidden="1" outlineLevel="1" x14ac:dyDescent="0.3">
      <c r="H794" s="16" t="str">
        <v>0 - BM Costs</v>
      </c>
      <c r="L794" s="16" t="str">
        <v>0 - BM Port</v>
      </c>
      <c r="N794" s="16" t="str">
        <v>0 - Port Assets</v>
      </c>
      <c r="BP794" s="16" t="str">
        <v>0- Port Costs</v>
      </c>
      <c r="BT794" s="16" t="str">
        <v>0- Port Value</v>
      </c>
      <c r="BV794" s="16" t="str">
        <v>0</v>
      </c>
    </row>
    <row r="795" spans="8:74" hidden="1" outlineLevel="1" x14ac:dyDescent="0.3">
      <c r="H795" s="16" t="str">
        <v>0 - BM Costs</v>
      </c>
      <c r="L795" s="16" t="str">
        <v>0 - BM Port</v>
      </c>
      <c r="N795" s="16" t="str">
        <v>0 - Port Assets</v>
      </c>
      <c r="BP795" s="16" t="str">
        <v>0- Port Costs</v>
      </c>
      <c r="BT795" s="16" t="str">
        <v>0- Port Value</v>
      </c>
      <c r="BV795" s="16" t="str">
        <v>0</v>
      </c>
    </row>
    <row r="796" spans="8:74" hidden="1" outlineLevel="1" x14ac:dyDescent="0.3">
      <c r="H796" s="16" t="str">
        <v>0 - BM Costs</v>
      </c>
      <c r="L796" s="16" t="str">
        <v>0 - BM Port</v>
      </c>
      <c r="N796" s="16" t="str">
        <v>0 - Port Assets</v>
      </c>
      <c r="BP796" s="16" t="str">
        <v>0- Port Costs</v>
      </c>
      <c r="BT796" s="16" t="str">
        <v>0- Port Value</v>
      </c>
      <c r="BV796" s="16" t="str">
        <v>0</v>
      </c>
    </row>
    <row r="797" spans="8:74" hidden="1" outlineLevel="1" x14ac:dyDescent="0.3">
      <c r="H797" s="16" t="str">
        <v>0 - BM Costs</v>
      </c>
      <c r="L797" s="16" t="str">
        <v>0 - BM Port</v>
      </c>
      <c r="N797" s="16" t="str">
        <v>0 - Port Assets</v>
      </c>
      <c r="BP797" s="16" t="str">
        <v>0- Port Costs</v>
      </c>
      <c r="BT797" s="16" t="str">
        <v>0- Port Value</v>
      </c>
      <c r="BV797" s="16" t="str">
        <v>0</v>
      </c>
    </row>
    <row r="798" spans="8:74" hidden="1" outlineLevel="1" x14ac:dyDescent="0.3">
      <c r="H798" s="16" t="str">
        <v>0 - BM Costs</v>
      </c>
      <c r="L798" s="16" t="str">
        <v>0 - BM Port</v>
      </c>
      <c r="N798" s="16" t="str">
        <v>0 - Port Assets</v>
      </c>
      <c r="BP798" s="16" t="str">
        <v>0- Port Costs</v>
      </c>
      <c r="BT798" s="16" t="str">
        <v>0- Port Value</v>
      </c>
      <c r="BV798" s="16" t="str">
        <v>0</v>
      </c>
    </row>
    <row r="799" spans="8:74" hidden="1" outlineLevel="1" x14ac:dyDescent="0.3">
      <c r="H799" s="16" t="str">
        <v>0 - BM Costs</v>
      </c>
      <c r="L799" s="16" t="str">
        <v>0 - BM Port</v>
      </c>
      <c r="N799" s="16" t="str">
        <v>0 - Port Assets</v>
      </c>
      <c r="BP799" s="16" t="str">
        <v>0- Port Costs</v>
      </c>
      <c r="BT799" s="16" t="str">
        <v>0- Port Value</v>
      </c>
      <c r="BV799" s="16" t="str">
        <v>0</v>
      </c>
    </row>
    <row r="800" spans="8:74" hidden="1" outlineLevel="1" x14ac:dyDescent="0.3">
      <c r="H800" s="16" t="str">
        <v>0 - BM Costs</v>
      </c>
      <c r="L800" s="16" t="str">
        <v>0 - BM Port</v>
      </c>
      <c r="N800" s="16" t="str">
        <v>0 - Port Assets</v>
      </c>
      <c r="BP800" s="16" t="str">
        <v>0- Port Costs</v>
      </c>
      <c r="BT800" s="16" t="str">
        <v>0- Port Value</v>
      </c>
      <c r="BV800" s="16" t="str">
        <v>0</v>
      </c>
    </row>
    <row r="801" spans="8:74" hidden="1" outlineLevel="1" x14ac:dyDescent="0.3">
      <c r="H801" s="16" t="str">
        <v>0 - BM Costs</v>
      </c>
      <c r="L801" s="16" t="str">
        <v>0 - BM Port</v>
      </c>
      <c r="N801" s="16" t="str">
        <v>0 - Port Assets</v>
      </c>
      <c r="BP801" s="16" t="str">
        <v>0- Port Costs</v>
      </c>
      <c r="BT801" s="16" t="str">
        <v>0- Port Value</v>
      </c>
      <c r="BV801" s="16" t="str">
        <v>0</v>
      </c>
    </row>
    <row r="802" spans="8:74" hidden="1" outlineLevel="1" x14ac:dyDescent="0.3">
      <c r="H802" s="16" t="str">
        <v>0 - BM Costs</v>
      </c>
      <c r="L802" s="16" t="str">
        <v>0 - BM Port</v>
      </c>
      <c r="N802" s="16" t="str">
        <v>0 - Port Assets</v>
      </c>
      <c r="BP802" s="16" t="str">
        <v>0- Port Costs</v>
      </c>
      <c r="BT802" s="16" t="str">
        <v>0- Port Value</v>
      </c>
      <c r="BV802" s="16" t="str">
        <v>0</v>
      </c>
    </row>
    <row r="803" spans="8:74" hidden="1" outlineLevel="1" x14ac:dyDescent="0.3">
      <c r="H803" s="16" t="str">
        <v>0 - BM Costs</v>
      </c>
      <c r="L803" s="16" t="str">
        <v>0 - BM Port</v>
      </c>
      <c r="N803" s="16" t="str">
        <v>0 - Port Assets</v>
      </c>
      <c r="BP803" s="16" t="str">
        <v>0- Port Costs</v>
      </c>
      <c r="BT803" s="16" t="str">
        <v>0- Port Value</v>
      </c>
      <c r="BV803" s="16" t="str">
        <v>0</v>
      </c>
    </row>
    <row r="804" spans="8:74" hidden="1" outlineLevel="1" x14ac:dyDescent="0.3">
      <c r="H804" s="16" t="str">
        <v>0 - BM Costs</v>
      </c>
      <c r="L804" s="16" t="str">
        <v>0 - BM Port</v>
      </c>
      <c r="N804" s="16" t="str">
        <v>0 - Port Assets</v>
      </c>
      <c r="BP804" s="16" t="str">
        <v>0- Port Costs</v>
      </c>
      <c r="BT804" s="16" t="str">
        <v>0- Port Value</v>
      </c>
      <c r="BV804" s="16" t="str">
        <v>0</v>
      </c>
    </row>
    <row r="805" spans="8:74" hidden="1" outlineLevel="1" x14ac:dyDescent="0.3">
      <c r="H805" s="16" t="str">
        <v>0 - BM Costs</v>
      </c>
      <c r="L805" s="16" t="str">
        <v>0 - BM Port</v>
      </c>
      <c r="N805" s="16" t="str">
        <v>0 - Port Assets</v>
      </c>
      <c r="BP805" s="16" t="str">
        <v>0- Port Costs</v>
      </c>
      <c r="BT805" s="16" t="str">
        <v>0- Port Value</v>
      </c>
      <c r="BV805" s="16" t="str">
        <v>0</v>
      </c>
    </row>
    <row r="806" spans="8:74" hidden="1" outlineLevel="1" x14ac:dyDescent="0.3">
      <c r="H806" s="16" t="str">
        <v>0 - BM Costs</v>
      </c>
      <c r="L806" s="16" t="str">
        <v>0 - BM Port</v>
      </c>
      <c r="N806" s="16" t="str">
        <v>0 - Port Assets</v>
      </c>
      <c r="BP806" s="16" t="str">
        <v>0- Port Costs</v>
      </c>
      <c r="BT806" s="16" t="str">
        <v>0- Port Value</v>
      </c>
      <c r="BV806" s="16" t="str">
        <v>0</v>
      </c>
    </row>
    <row r="807" spans="8:74" hidden="1" outlineLevel="1" x14ac:dyDescent="0.3">
      <c r="H807" s="16" t="str">
        <v>0 - BM Costs</v>
      </c>
      <c r="L807" s="16" t="str">
        <v>0 - BM Port</v>
      </c>
      <c r="N807" s="16" t="str">
        <v>0 - Port Assets</v>
      </c>
      <c r="BP807" s="16" t="str">
        <v>0- Port Costs</v>
      </c>
      <c r="BT807" s="16" t="str">
        <v>0- Port Value</v>
      </c>
      <c r="BV807" s="16" t="str">
        <v>0</v>
      </c>
    </row>
    <row r="808" spans="8:74" hidden="1" outlineLevel="1" x14ac:dyDescent="0.3">
      <c r="H808" s="16" t="str">
        <v>0 - BM Costs</v>
      </c>
      <c r="L808" s="16" t="str">
        <v>0 - BM Port</v>
      </c>
      <c r="N808" s="16" t="str">
        <v>0 - Port Assets</v>
      </c>
      <c r="BP808" s="16" t="str">
        <v>0- Port Costs</v>
      </c>
      <c r="BT808" s="16" t="str">
        <v>0- Port Value</v>
      </c>
      <c r="BV808" s="16" t="str">
        <v>0</v>
      </c>
    </row>
    <row r="809" spans="8:74" hidden="1" outlineLevel="1" x14ac:dyDescent="0.3">
      <c r="H809" s="16" t="str">
        <v>0 - BM Costs</v>
      </c>
      <c r="L809" s="16" t="str">
        <v>0 - BM Port</v>
      </c>
      <c r="N809" s="16" t="str">
        <v>0 - Port Assets</v>
      </c>
      <c r="BP809" s="16" t="str">
        <v>0- Port Costs</v>
      </c>
      <c r="BT809" s="16" t="str">
        <v>0- Port Value</v>
      </c>
      <c r="BV809" s="16" t="str">
        <v>0</v>
      </c>
    </row>
    <row r="810" spans="8:74" hidden="1" outlineLevel="1" x14ac:dyDescent="0.3">
      <c r="H810" s="16" t="str">
        <v>0 - BM Costs</v>
      </c>
      <c r="L810" s="16" t="str">
        <v>0 - BM Port</v>
      </c>
      <c r="N810" s="16" t="str">
        <v>0 - Port Assets</v>
      </c>
      <c r="BP810" s="16" t="str">
        <v>0- Port Costs</v>
      </c>
      <c r="BT810" s="16" t="str">
        <v>0- Port Value</v>
      </c>
      <c r="BV810" s="16" t="str">
        <v>0</v>
      </c>
    </row>
    <row r="811" spans="8:74" hidden="1" outlineLevel="1" x14ac:dyDescent="0.3">
      <c r="H811" s="16" t="str">
        <v>0 - BM Costs</v>
      </c>
      <c r="L811" s="16" t="str">
        <v>0 - BM Port</v>
      </c>
      <c r="N811" s="16" t="str">
        <v>0 - Port Assets</v>
      </c>
      <c r="BP811" s="16" t="str">
        <v>0- Port Costs</v>
      </c>
      <c r="BT811" s="16" t="str">
        <v>0- Port Value</v>
      </c>
      <c r="BV811" s="16" t="str">
        <v>0</v>
      </c>
    </row>
    <row r="812" spans="8:74" hidden="1" outlineLevel="1" x14ac:dyDescent="0.3">
      <c r="H812" s="16" t="str">
        <v>0 - BM Costs</v>
      </c>
      <c r="L812" s="16" t="str">
        <v>0 - BM Port</v>
      </c>
      <c r="N812" s="16" t="str">
        <v>0 - Port Assets</v>
      </c>
      <c r="BP812" s="16" t="str">
        <v>0- Port Costs</v>
      </c>
      <c r="BT812" s="16" t="str">
        <v>0- Port Value</v>
      </c>
      <c r="BV812" s="16" t="str">
        <v>0</v>
      </c>
    </row>
    <row r="813" spans="8:74" hidden="1" outlineLevel="1" x14ac:dyDescent="0.3">
      <c r="H813" s="16" t="str">
        <v>0 - BM Costs</v>
      </c>
      <c r="L813" s="16" t="str">
        <v>0 - BM Port</v>
      </c>
      <c r="N813" s="16" t="str">
        <v>0 - Port Assets</v>
      </c>
      <c r="BP813" s="16" t="str">
        <v>0- Port Costs</v>
      </c>
      <c r="BT813" s="16" t="str">
        <v>0- Port Value</v>
      </c>
      <c r="BV813" s="16" t="str">
        <v>0</v>
      </c>
    </row>
    <row r="814" spans="8:74" hidden="1" outlineLevel="1" x14ac:dyDescent="0.3">
      <c r="H814" s="16" t="str">
        <v>0 - BM Costs</v>
      </c>
      <c r="L814" s="16" t="str">
        <v>0 - BM Port</v>
      </c>
      <c r="N814" s="16" t="str">
        <v>0 - Port Assets</v>
      </c>
      <c r="BP814" s="16" t="str">
        <v>0- Port Costs</v>
      </c>
      <c r="BT814" s="16" t="str">
        <v>0- Port Value</v>
      </c>
      <c r="BV814" s="16" t="str">
        <v>0</v>
      </c>
    </row>
    <row r="815" spans="8:74" hidden="1" outlineLevel="1" x14ac:dyDescent="0.3">
      <c r="H815" s="16" t="str">
        <v>0 - BM Costs</v>
      </c>
      <c r="L815" s="16" t="str">
        <v>0 - BM Port</v>
      </c>
      <c r="N815" s="16" t="str">
        <v>0 - Port Assets</v>
      </c>
      <c r="BP815" s="16" t="str">
        <v>0- Port Costs</v>
      </c>
      <c r="BT815" s="16" t="str">
        <v>0- Port Value</v>
      </c>
      <c r="BV815" s="16" t="str">
        <v>0</v>
      </c>
    </row>
    <row r="816" spans="8:74" hidden="1" outlineLevel="1" x14ac:dyDescent="0.3">
      <c r="H816" s="16" t="str">
        <v>0 - BM Costs</v>
      </c>
      <c r="L816" s="16" t="str">
        <v>0 - BM Port</v>
      </c>
      <c r="N816" s="16" t="str">
        <v>0 - Port Assets</v>
      </c>
      <c r="BP816" s="16" t="str">
        <v>0- Port Costs</v>
      </c>
      <c r="BT816" s="16" t="str">
        <v>0- Port Value</v>
      </c>
      <c r="BV816" s="16" t="str">
        <v>0</v>
      </c>
    </row>
    <row r="817" spans="8:74" hidden="1" outlineLevel="1" x14ac:dyDescent="0.3">
      <c r="H817" s="16" t="str">
        <v>0 - BM Costs</v>
      </c>
      <c r="L817" s="16" t="str">
        <v>0 - BM Port</v>
      </c>
      <c r="N817" s="16" t="str">
        <v>0 - Port Assets</v>
      </c>
      <c r="BP817" s="16" t="str">
        <v>0- Port Costs</v>
      </c>
      <c r="BT817" s="16" t="str">
        <v>0- Port Value</v>
      </c>
      <c r="BV817" s="16" t="str">
        <v>0</v>
      </c>
    </row>
    <row r="818" spans="8:74" hidden="1" outlineLevel="1" x14ac:dyDescent="0.3">
      <c r="H818" s="16" t="str">
        <v>0 - BM Costs</v>
      </c>
      <c r="L818" s="16" t="str">
        <v>0 - BM Port</v>
      </c>
      <c r="N818" s="16" t="str">
        <v>0 - Port Assets</v>
      </c>
      <c r="BP818" s="16" t="str">
        <v>0- Port Costs</v>
      </c>
      <c r="BT818" s="16" t="str">
        <v>0- Port Value</v>
      </c>
      <c r="BV818" s="16" t="str">
        <v>0</v>
      </c>
    </row>
    <row r="819" spans="8:74" hidden="1" outlineLevel="1" x14ac:dyDescent="0.3">
      <c r="H819" s="16" t="str">
        <v>0 - BM Costs</v>
      </c>
      <c r="L819" s="16" t="str">
        <v>0 - BM Port</v>
      </c>
      <c r="N819" s="16" t="str">
        <v>0 - Port Assets</v>
      </c>
      <c r="BP819" s="16" t="str">
        <v>0- Port Costs</v>
      </c>
      <c r="BT819" s="16" t="str">
        <v>0- Port Value</v>
      </c>
      <c r="BV819" s="16" t="str">
        <v>0</v>
      </c>
    </row>
    <row r="820" spans="8:74" hidden="1" outlineLevel="1" x14ac:dyDescent="0.3">
      <c r="H820" s="16" t="str">
        <v>0 - BM Costs</v>
      </c>
      <c r="L820" s="16" t="str">
        <v>0 - BM Port</v>
      </c>
      <c r="N820" s="16" t="str">
        <v>0 - Port Assets</v>
      </c>
      <c r="BP820" s="16" t="str">
        <v>0- Port Costs</v>
      </c>
      <c r="BT820" s="16" t="str">
        <v>0- Port Value</v>
      </c>
      <c r="BV820" s="16" t="str">
        <v>0</v>
      </c>
    </row>
    <row r="821" spans="8:74" hidden="1" outlineLevel="1" x14ac:dyDescent="0.3">
      <c r="H821" s="16" t="str">
        <v>0 - BM Costs</v>
      </c>
      <c r="L821" s="16" t="str">
        <v>0 - BM Port</v>
      </c>
      <c r="N821" s="16" t="str">
        <v>0 - Port Assets</v>
      </c>
      <c r="BP821" s="16" t="str">
        <v>0- Port Costs</v>
      </c>
      <c r="BT821" s="16" t="str">
        <v>0- Port Value</v>
      </c>
      <c r="BV821" s="16" t="str">
        <v>0</v>
      </c>
    </row>
    <row r="822" spans="8:74" hidden="1" outlineLevel="1" x14ac:dyDescent="0.3">
      <c r="H822" s="16" t="str">
        <v>0 - BM Costs</v>
      </c>
      <c r="L822" s="16" t="str">
        <v>0 - BM Port</v>
      </c>
      <c r="N822" s="16" t="str">
        <v>0 - Port Assets</v>
      </c>
      <c r="BP822" s="16" t="str">
        <v>0- Port Costs</v>
      </c>
      <c r="BT822" s="16" t="str">
        <v>0- Port Value</v>
      </c>
      <c r="BV822" s="16" t="str">
        <v>0</v>
      </c>
    </row>
    <row r="823" spans="8:74" hidden="1" outlineLevel="1" x14ac:dyDescent="0.3">
      <c r="H823" s="16" t="str">
        <v>0 - BM Costs</v>
      </c>
      <c r="L823" s="16" t="str">
        <v>0 - BM Port</v>
      </c>
      <c r="N823" s="16" t="str">
        <v>0 - Port Assets</v>
      </c>
      <c r="BP823" s="16" t="str">
        <v>0- Port Costs</v>
      </c>
      <c r="BT823" s="16" t="str">
        <v>0- Port Value</v>
      </c>
      <c r="BV823" s="16" t="str">
        <v>0</v>
      </c>
    </row>
    <row r="824" spans="8:74" hidden="1" outlineLevel="1" x14ac:dyDescent="0.3">
      <c r="H824" s="16" t="str">
        <v>0 - BM Costs</v>
      </c>
      <c r="L824" s="16" t="str">
        <v>0 - BM Port</v>
      </c>
      <c r="N824" s="16" t="str">
        <v>0 - Port Assets</v>
      </c>
      <c r="BP824" s="16" t="str">
        <v>0- Port Costs</v>
      </c>
      <c r="BT824" s="16" t="str">
        <v>0- Port Value</v>
      </c>
      <c r="BV824" s="16" t="str">
        <v>0</v>
      </c>
    </row>
    <row r="825" spans="8:74" hidden="1" outlineLevel="1" x14ac:dyDescent="0.3">
      <c r="H825" s="16" t="str">
        <v>0 - BM Costs</v>
      </c>
      <c r="L825" s="16" t="str">
        <v>0 - BM Port</v>
      </c>
      <c r="N825" s="16" t="str">
        <v>0 - Port Assets</v>
      </c>
      <c r="BP825" s="16" t="str">
        <v>0- Port Costs</v>
      </c>
      <c r="BT825" s="16" t="str">
        <v>0- Port Value</v>
      </c>
      <c r="BV825" s="16" t="str">
        <v>0</v>
      </c>
    </row>
    <row r="826" spans="8:74" hidden="1" outlineLevel="1" x14ac:dyDescent="0.3">
      <c r="H826" s="16" t="str">
        <v>0 - BM Costs</v>
      </c>
      <c r="L826" s="16" t="str">
        <v>0 - BM Port</v>
      </c>
      <c r="N826" s="16" t="str">
        <v>0 - Port Assets</v>
      </c>
      <c r="BP826" s="16" t="str">
        <v>0- Port Costs</v>
      </c>
      <c r="BT826" s="16" t="str">
        <v>0- Port Value</v>
      </c>
      <c r="BV826" s="16" t="str">
        <v>0</v>
      </c>
    </row>
    <row r="827" spans="8:74" hidden="1" outlineLevel="1" x14ac:dyDescent="0.3">
      <c r="H827" s="16" t="str">
        <v>0 - BM Costs</v>
      </c>
      <c r="L827" s="16" t="str">
        <v>0 - BM Port</v>
      </c>
      <c r="N827" s="16" t="str">
        <v>0 - Port Assets</v>
      </c>
      <c r="BP827" s="16" t="str">
        <v>0- Port Costs</v>
      </c>
      <c r="BT827" s="16" t="str">
        <v>0- Port Value</v>
      </c>
      <c r="BV827" s="16" t="str">
        <v>0</v>
      </c>
    </row>
    <row r="828" spans="8:74" hidden="1" outlineLevel="1" x14ac:dyDescent="0.3">
      <c r="H828" s="16" t="str">
        <v>0 - BM Costs</v>
      </c>
      <c r="L828" s="16" t="str">
        <v>0 - BM Port</v>
      </c>
      <c r="N828" s="16" t="str">
        <v>0 - Port Assets</v>
      </c>
      <c r="BP828" s="16" t="str">
        <v>0- Port Costs</v>
      </c>
      <c r="BT828" s="16" t="str">
        <v>0- Port Value</v>
      </c>
      <c r="BV828" s="16" t="str">
        <v>0</v>
      </c>
    </row>
    <row r="829" spans="8:74" hidden="1" outlineLevel="1" x14ac:dyDescent="0.3">
      <c r="H829" s="16" t="str">
        <v>0 - BM Costs</v>
      </c>
      <c r="L829" s="16" t="str">
        <v>0 - BM Port</v>
      </c>
      <c r="N829" s="16" t="str">
        <v>0 - Port Assets</v>
      </c>
      <c r="BP829" s="16" t="str">
        <v>0- Port Costs</v>
      </c>
      <c r="BT829" s="16" t="str">
        <v>0- Port Value</v>
      </c>
      <c r="BV829" s="16" t="str">
        <v>0</v>
      </c>
    </row>
    <row r="830" spans="8:74" hidden="1" outlineLevel="1" x14ac:dyDescent="0.3">
      <c r="H830" s="16" t="str">
        <v>0 - BM Costs</v>
      </c>
      <c r="L830" s="16" t="str">
        <v>0 - BM Port</v>
      </c>
      <c r="N830" s="16" t="str">
        <v>0 - Port Assets</v>
      </c>
      <c r="BP830" s="16" t="str">
        <v>0- Port Costs</v>
      </c>
      <c r="BT830" s="16" t="str">
        <v>0- Port Value</v>
      </c>
      <c r="BV830" s="16" t="str">
        <v>0</v>
      </c>
    </row>
    <row r="831" spans="8:74" hidden="1" outlineLevel="1" x14ac:dyDescent="0.3">
      <c r="H831" s="16" t="str">
        <v>0 - BM Costs</v>
      </c>
      <c r="L831" s="16" t="str">
        <v>0 - BM Port</v>
      </c>
      <c r="N831" s="16" t="str">
        <v>0 - Port Assets</v>
      </c>
      <c r="BP831" s="16" t="str">
        <v>0- Port Costs</v>
      </c>
      <c r="BT831" s="16" t="str">
        <v>0- Port Value</v>
      </c>
      <c r="BV831" s="16" t="str">
        <v>0</v>
      </c>
    </row>
    <row r="832" spans="8:74" hidden="1" outlineLevel="1" x14ac:dyDescent="0.3">
      <c r="H832" s="16" t="str">
        <v>0 - BM Costs</v>
      </c>
      <c r="L832" s="16" t="str">
        <v>0 - BM Port</v>
      </c>
      <c r="N832" s="16" t="str">
        <v>0 - Port Assets</v>
      </c>
      <c r="BP832" s="16" t="str">
        <v>0- Port Costs</v>
      </c>
      <c r="BT832" s="16" t="str">
        <v>0- Port Value</v>
      </c>
      <c r="BV832" s="16" t="str">
        <v>0</v>
      </c>
    </row>
    <row r="833" spans="8:74" hidden="1" outlineLevel="1" x14ac:dyDescent="0.3">
      <c r="H833" s="16" t="str">
        <v>0 - BM Costs</v>
      </c>
      <c r="L833" s="16" t="str">
        <v>0 - BM Port</v>
      </c>
      <c r="N833" s="16" t="str">
        <v>0 - Port Assets</v>
      </c>
      <c r="BP833" s="16" t="str">
        <v>0- Port Costs</v>
      </c>
      <c r="BT833" s="16" t="str">
        <v>0- Port Value</v>
      </c>
      <c r="BV833" s="16" t="str">
        <v>0</v>
      </c>
    </row>
    <row r="834" spans="8:74" hidden="1" outlineLevel="1" x14ac:dyDescent="0.3">
      <c r="H834" s="16" t="str">
        <v>0 - BM Costs</v>
      </c>
      <c r="L834" s="16" t="str">
        <v>0 - BM Port</v>
      </c>
      <c r="N834" s="16" t="str">
        <v>0 - Port Assets</v>
      </c>
      <c r="BP834" s="16" t="str">
        <v>0- Port Costs</v>
      </c>
      <c r="BT834" s="16" t="str">
        <v>0- Port Value</v>
      </c>
      <c r="BV834" s="16" t="str">
        <v>0</v>
      </c>
    </row>
    <row r="835" spans="8:74" hidden="1" outlineLevel="1" x14ac:dyDescent="0.3">
      <c r="H835" s="16" t="str">
        <v>0 - BM Costs</v>
      </c>
      <c r="L835" s="16" t="str">
        <v>0 - BM Port</v>
      </c>
      <c r="N835" s="16" t="str">
        <v>0 - Port Assets</v>
      </c>
      <c r="BP835" s="16" t="str">
        <v>0- Port Costs</v>
      </c>
      <c r="BT835" s="16" t="str">
        <v>0- Port Value</v>
      </c>
      <c r="BV835" s="16" t="str">
        <v>0</v>
      </c>
    </row>
    <row r="836" spans="8:74" hidden="1" outlineLevel="1" x14ac:dyDescent="0.3">
      <c r="H836" s="16" t="str">
        <v>0 - BM Costs</v>
      </c>
      <c r="L836" s="16" t="str">
        <v>0 - BM Port</v>
      </c>
      <c r="N836" s="16" t="str">
        <v>0 - Port Assets</v>
      </c>
      <c r="BP836" s="16" t="str">
        <v>0- Port Costs</v>
      </c>
      <c r="BT836" s="16" t="str">
        <v>0- Port Value</v>
      </c>
      <c r="BV836" s="16" t="str">
        <v>0</v>
      </c>
    </row>
    <row r="837" spans="8:74" hidden="1" outlineLevel="1" x14ac:dyDescent="0.3">
      <c r="H837" s="16" t="str">
        <v>0 - BM Costs</v>
      </c>
      <c r="L837" s="16" t="str">
        <v>0 - BM Port</v>
      </c>
      <c r="N837" s="16" t="str">
        <v>0 - Port Assets</v>
      </c>
      <c r="BP837" s="16" t="str">
        <v>0- Port Costs</v>
      </c>
      <c r="BT837" s="16" t="str">
        <v>0- Port Value</v>
      </c>
      <c r="BV837" s="16" t="str">
        <v>0</v>
      </c>
    </row>
    <row r="838" spans="8:74" hidden="1" outlineLevel="1" x14ac:dyDescent="0.3">
      <c r="H838" s="16" t="str">
        <v>0 - BM Costs</v>
      </c>
      <c r="L838" s="16" t="str">
        <v>0 - BM Port</v>
      </c>
      <c r="N838" s="16" t="str">
        <v>0 - Port Assets</v>
      </c>
      <c r="BP838" s="16" t="str">
        <v>0- Port Costs</v>
      </c>
      <c r="BT838" s="16" t="str">
        <v>0- Port Value</v>
      </c>
      <c r="BV838" s="16" t="str">
        <v>0</v>
      </c>
    </row>
    <row r="839" spans="8:74" hidden="1" outlineLevel="1" x14ac:dyDescent="0.3">
      <c r="H839" s="16" t="str">
        <v>0 - BM Costs</v>
      </c>
      <c r="L839" s="16" t="str">
        <v>0 - BM Port</v>
      </c>
      <c r="N839" s="16" t="str">
        <v>0 - Port Assets</v>
      </c>
      <c r="BP839" s="16" t="str">
        <v>0- Port Costs</v>
      </c>
      <c r="BT839" s="16" t="str">
        <v>0- Port Value</v>
      </c>
      <c r="BV839" s="16" t="str">
        <v>0</v>
      </c>
    </row>
    <row r="840" spans="8:74" hidden="1" outlineLevel="1" x14ac:dyDescent="0.3">
      <c r="H840" s="16" t="str">
        <v>0 - BM Costs</v>
      </c>
      <c r="L840" s="16" t="str">
        <v>0 - BM Port</v>
      </c>
      <c r="N840" s="16" t="str">
        <v>0 - Port Assets</v>
      </c>
      <c r="BP840" s="16" t="str">
        <v>0- Port Costs</v>
      </c>
      <c r="BT840" s="16" t="str">
        <v>0- Port Value</v>
      </c>
      <c r="BV840" s="16" t="str">
        <v>0</v>
      </c>
    </row>
    <row r="841" spans="8:74" hidden="1" outlineLevel="1" x14ac:dyDescent="0.3">
      <c r="H841" s="16" t="str">
        <v>0 - BM Costs</v>
      </c>
      <c r="L841" s="16" t="str">
        <v>0 - BM Port</v>
      </c>
      <c r="N841" s="16" t="str">
        <v>0 - Port Assets</v>
      </c>
      <c r="BP841" s="16" t="str">
        <v>0- Port Costs</v>
      </c>
      <c r="BT841" s="16" t="str">
        <v>0- Port Value</v>
      </c>
      <c r="BV841" s="16" t="str">
        <v>0</v>
      </c>
    </row>
    <row r="842" spans="8:74" hidden="1" outlineLevel="1" x14ac:dyDescent="0.3">
      <c r="H842" s="16" t="str">
        <v>0 - BM Costs</v>
      </c>
      <c r="L842" s="16" t="str">
        <v>0 - BM Port</v>
      </c>
      <c r="N842" s="16" t="str">
        <v>0 - Port Assets</v>
      </c>
      <c r="BP842" s="16" t="str">
        <v>0- Port Costs</v>
      </c>
      <c r="BT842" s="16" t="str">
        <v>0- Port Value</v>
      </c>
      <c r="BV842" s="16" t="str">
        <v>0</v>
      </c>
    </row>
    <row r="843" spans="8:74" hidden="1" outlineLevel="1" x14ac:dyDescent="0.3">
      <c r="H843" s="16" t="str">
        <v>0 - BM Costs</v>
      </c>
      <c r="L843" s="16" t="str">
        <v>0 - BM Port</v>
      </c>
      <c r="N843" s="16" t="str">
        <v>0 - Port Assets</v>
      </c>
      <c r="BP843" s="16" t="str">
        <v>0- Port Costs</v>
      </c>
      <c r="BT843" s="16" t="str">
        <v>0- Port Value</v>
      </c>
      <c r="BV843" s="16" t="str">
        <v>0</v>
      </c>
    </row>
    <row r="844" spans="8:74" hidden="1" outlineLevel="1" x14ac:dyDescent="0.3">
      <c r="H844" s="16" t="str">
        <v>0 - BM Costs</v>
      </c>
      <c r="L844" s="16" t="str">
        <v>0 - BM Port</v>
      </c>
      <c r="N844" s="16" t="str">
        <v>0 - Port Assets</v>
      </c>
      <c r="BP844" s="16" t="str">
        <v>0- Port Costs</v>
      </c>
      <c r="BT844" s="16" t="str">
        <v>0- Port Value</v>
      </c>
      <c r="BV844" s="16" t="str">
        <v>0</v>
      </c>
    </row>
    <row r="845" spans="8:74" hidden="1" outlineLevel="1" x14ac:dyDescent="0.3">
      <c r="H845" s="16" t="str">
        <v>0 - BM Costs</v>
      </c>
      <c r="L845" s="16" t="str">
        <v>0 - BM Port</v>
      </c>
      <c r="N845" s="16" t="str">
        <v>0 - Port Assets</v>
      </c>
      <c r="BP845" s="16" t="str">
        <v>0- Port Costs</v>
      </c>
      <c r="BT845" s="16" t="str">
        <v>0- Port Value</v>
      </c>
      <c r="BV845" s="16" t="str">
        <v>0</v>
      </c>
    </row>
    <row r="846" spans="8:74" hidden="1" outlineLevel="1" x14ac:dyDescent="0.3">
      <c r="H846" s="16" t="str">
        <v>0 - BM Costs</v>
      </c>
      <c r="L846" s="16" t="str">
        <v>0 - BM Port</v>
      </c>
      <c r="N846" s="16" t="str">
        <v>0 - Port Assets</v>
      </c>
      <c r="BP846" s="16" t="str">
        <v>0- Port Costs</v>
      </c>
      <c r="BT846" s="16" t="str">
        <v>0- Port Value</v>
      </c>
      <c r="BV846" s="16" t="str">
        <v>0</v>
      </c>
    </row>
    <row r="847" spans="8:74" hidden="1" outlineLevel="1" x14ac:dyDescent="0.3">
      <c r="H847" s="16" t="str">
        <v>0 - BM Costs</v>
      </c>
      <c r="L847" s="16" t="str">
        <v>0 - BM Port</v>
      </c>
      <c r="N847" s="16" t="str">
        <v>0 - Port Assets</v>
      </c>
      <c r="BP847" s="16" t="str">
        <v>0- Port Costs</v>
      </c>
      <c r="BT847" s="16" t="str">
        <v>0- Port Value</v>
      </c>
      <c r="BV847" s="16" t="str">
        <v>0</v>
      </c>
    </row>
    <row r="848" spans="8:74" hidden="1" outlineLevel="1" x14ac:dyDescent="0.3">
      <c r="H848" s="16" t="str">
        <v>0 - BM Costs</v>
      </c>
      <c r="L848" s="16" t="str">
        <v>0 - BM Port</v>
      </c>
      <c r="N848" s="16" t="str">
        <v>0 - Port Assets</v>
      </c>
      <c r="BP848" s="16" t="str">
        <v>0- Port Costs</v>
      </c>
      <c r="BT848" s="16" t="str">
        <v>0- Port Value</v>
      </c>
      <c r="BV848" s="16" t="str">
        <v>0</v>
      </c>
    </row>
    <row r="849" spans="8:74" hidden="1" outlineLevel="1" x14ac:dyDescent="0.3">
      <c r="H849" s="16" t="str">
        <v>0 - BM Costs</v>
      </c>
      <c r="L849" s="16" t="str">
        <v>0 - BM Port</v>
      </c>
      <c r="N849" s="16" t="str">
        <v>0 - Port Assets</v>
      </c>
      <c r="BP849" s="16" t="str">
        <v>0- Port Costs</v>
      </c>
      <c r="BT849" s="16" t="str">
        <v>0- Port Value</v>
      </c>
      <c r="BV849" s="16" t="str">
        <v>0</v>
      </c>
    </row>
    <row r="850" spans="8:74" hidden="1" outlineLevel="1" x14ac:dyDescent="0.3">
      <c r="H850" s="16" t="str">
        <v>0 - BM Costs</v>
      </c>
      <c r="L850" s="16" t="str">
        <v>0 - BM Port</v>
      </c>
      <c r="N850" s="16" t="str">
        <v>0 - Port Assets</v>
      </c>
      <c r="BP850" s="16" t="str">
        <v>0- Port Costs</v>
      </c>
      <c r="BT850" s="16" t="str">
        <v>0- Port Value</v>
      </c>
      <c r="BV850" s="16" t="str">
        <v>0</v>
      </c>
    </row>
    <row r="851" spans="8:74" hidden="1" outlineLevel="1" x14ac:dyDescent="0.3">
      <c r="H851" s="16" t="str">
        <v>0 - BM Costs</v>
      </c>
      <c r="L851" s="16" t="str">
        <v>0 - BM Port</v>
      </c>
      <c r="N851" s="16" t="str">
        <v>0 - Port Assets</v>
      </c>
      <c r="BP851" s="16" t="str">
        <v>0- Port Costs</v>
      </c>
      <c r="BT851" s="16" t="str">
        <v>0- Port Value</v>
      </c>
      <c r="BV851" s="16" t="str">
        <v>0</v>
      </c>
    </row>
    <row r="852" spans="8:74" hidden="1" outlineLevel="1" x14ac:dyDescent="0.3">
      <c r="H852" s="16" t="str">
        <v>0 - BM Costs</v>
      </c>
      <c r="L852" s="16" t="str">
        <v>0 - BM Port</v>
      </c>
      <c r="N852" s="16" t="str">
        <v>0 - Port Assets</v>
      </c>
      <c r="BP852" s="16" t="str">
        <v>0- Port Costs</v>
      </c>
      <c r="BT852" s="16" t="str">
        <v>0- Port Value</v>
      </c>
      <c r="BV852" s="16" t="str">
        <v>0</v>
      </c>
    </row>
    <row r="853" spans="8:74" hidden="1" outlineLevel="1" x14ac:dyDescent="0.3">
      <c r="H853" s="16" t="str">
        <v>0 - BM Costs</v>
      </c>
      <c r="L853" s="16" t="str">
        <v>0 - BM Port</v>
      </c>
      <c r="N853" s="16" t="str">
        <v>0 - Port Assets</v>
      </c>
      <c r="BP853" s="16" t="str">
        <v>0- Port Costs</v>
      </c>
      <c r="BT853" s="16" t="str">
        <v>0- Port Value</v>
      </c>
      <c r="BV853" s="16" t="str">
        <v>0</v>
      </c>
    </row>
    <row r="854" spans="8:74" hidden="1" outlineLevel="1" x14ac:dyDescent="0.3">
      <c r="H854" s="16" t="str">
        <v>0 - BM Costs</v>
      </c>
      <c r="L854" s="16" t="str">
        <v>0 - BM Port</v>
      </c>
      <c r="N854" s="16" t="str">
        <v>0 - Port Assets</v>
      </c>
      <c r="BP854" s="16" t="str">
        <v>0- Port Costs</v>
      </c>
      <c r="BT854" s="16" t="str">
        <v>0- Port Value</v>
      </c>
      <c r="BV854" s="16" t="str">
        <v>0</v>
      </c>
    </row>
    <row r="855" spans="8:74" hidden="1" outlineLevel="1" x14ac:dyDescent="0.3">
      <c r="H855" s="16" t="str">
        <v>0 - BM Costs</v>
      </c>
      <c r="L855" s="16" t="str">
        <v>0 - BM Port</v>
      </c>
      <c r="N855" s="16" t="str">
        <v>0 - Port Assets</v>
      </c>
      <c r="BP855" s="16" t="str">
        <v>0- Port Costs</v>
      </c>
      <c r="BT855" s="16" t="str">
        <v>0- Port Value</v>
      </c>
      <c r="BV855" s="16" t="str">
        <v>0</v>
      </c>
    </row>
    <row r="856" spans="8:74" hidden="1" outlineLevel="1" x14ac:dyDescent="0.3">
      <c r="H856" s="16" t="str">
        <v>0 - BM Costs</v>
      </c>
      <c r="L856" s="16" t="str">
        <v>0 - BM Port</v>
      </c>
      <c r="N856" s="16" t="str">
        <v>0 - Port Assets</v>
      </c>
      <c r="BP856" s="16" t="str">
        <v>0- Port Costs</v>
      </c>
      <c r="BT856" s="16" t="str">
        <v>0- Port Value</v>
      </c>
      <c r="BV856" s="16" t="str">
        <v>0</v>
      </c>
    </row>
    <row r="857" spans="8:74" hidden="1" outlineLevel="1" x14ac:dyDescent="0.3">
      <c r="H857" s="16" t="str">
        <v>0 - BM Costs</v>
      </c>
      <c r="L857" s="16" t="str">
        <v>0 - BM Port</v>
      </c>
      <c r="N857" s="16" t="str">
        <v>0 - Port Assets</v>
      </c>
      <c r="BP857" s="16" t="str">
        <v>0- Port Costs</v>
      </c>
      <c r="BT857" s="16" t="str">
        <v>0- Port Value</v>
      </c>
      <c r="BV857" s="16" t="str">
        <v>0</v>
      </c>
    </row>
    <row r="858" spans="8:74" hidden="1" outlineLevel="1" x14ac:dyDescent="0.3">
      <c r="H858" s="16" t="str">
        <v>0 - BM Costs</v>
      </c>
      <c r="L858" s="16" t="str">
        <v>0 - BM Port</v>
      </c>
      <c r="N858" s="16" t="str">
        <v>0 - Port Assets</v>
      </c>
      <c r="BP858" s="16" t="str">
        <v>0- Port Costs</v>
      </c>
      <c r="BT858" s="16" t="str">
        <v>0- Port Value</v>
      </c>
      <c r="BV858" s="16" t="str">
        <v>0</v>
      </c>
    </row>
    <row r="859" spans="8:74" hidden="1" outlineLevel="1" x14ac:dyDescent="0.3">
      <c r="H859" s="16" t="str">
        <v>0 - BM Costs</v>
      </c>
      <c r="L859" s="16" t="str">
        <v>0 - BM Port</v>
      </c>
      <c r="N859" s="16" t="str">
        <v>0 - Port Assets</v>
      </c>
      <c r="BP859" s="16" t="str">
        <v>0- Port Costs</v>
      </c>
      <c r="BT859" s="16" t="str">
        <v>0- Port Value</v>
      </c>
      <c r="BV859" s="16" t="str">
        <v>0</v>
      </c>
    </row>
    <row r="860" spans="8:74" hidden="1" outlineLevel="1" x14ac:dyDescent="0.3">
      <c r="H860" s="16" t="str">
        <v>0 - BM Costs</v>
      </c>
      <c r="L860" s="16" t="str">
        <v>0 - BM Port</v>
      </c>
      <c r="N860" s="16" t="str">
        <v>0 - Port Assets</v>
      </c>
      <c r="BP860" s="16" t="str">
        <v>0- Port Costs</v>
      </c>
      <c r="BT860" s="16" t="str">
        <v>0- Port Value</v>
      </c>
      <c r="BV860" s="16" t="str">
        <v>0</v>
      </c>
    </row>
    <row r="861" spans="8:74" hidden="1" outlineLevel="1" x14ac:dyDescent="0.3">
      <c r="H861" s="16" t="str">
        <v>0 - BM Costs</v>
      </c>
      <c r="L861" s="16" t="str">
        <v>0 - BM Port</v>
      </c>
      <c r="N861" s="16" t="str">
        <v>0 - Port Assets</v>
      </c>
      <c r="BP861" s="16" t="str">
        <v>0- Port Costs</v>
      </c>
      <c r="BT861" s="16" t="str">
        <v>0- Port Value</v>
      </c>
      <c r="BV861" s="16" t="str">
        <v>0</v>
      </c>
    </row>
    <row r="862" spans="8:74" hidden="1" outlineLevel="1" x14ac:dyDescent="0.3">
      <c r="H862" s="16" t="str">
        <v>0 - BM Costs</v>
      </c>
      <c r="L862" s="16" t="str">
        <v>0 - BM Port</v>
      </c>
      <c r="N862" s="16" t="str">
        <v>0 - Port Assets</v>
      </c>
      <c r="BP862" s="16" t="str">
        <v>0- Port Costs</v>
      </c>
      <c r="BT862" s="16" t="str">
        <v>0- Port Value</v>
      </c>
      <c r="BV862" s="16" t="str">
        <v>0</v>
      </c>
    </row>
    <row r="863" spans="8:74" hidden="1" outlineLevel="1" x14ac:dyDescent="0.3">
      <c r="H863" s="16" t="str">
        <v>0 - BM Costs</v>
      </c>
      <c r="L863" s="16" t="str">
        <v>0 - BM Port</v>
      </c>
      <c r="N863" s="16" t="str">
        <v>0 - Port Assets</v>
      </c>
      <c r="BP863" s="16" t="str">
        <v>0- Port Costs</v>
      </c>
      <c r="BT863" s="16" t="str">
        <v>0- Port Value</v>
      </c>
      <c r="BV863" s="16" t="str">
        <v>0</v>
      </c>
    </row>
    <row r="864" spans="8:74" hidden="1" outlineLevel="1" x14ac:dyDescent="0.3">
      <c r="H864" s="16" t="str">
        <v>0 - BM Costs</v>
      </c>
      <c r="L864" s="16" t="str">
        <v>0 - BM Port</v>
      </c>
      <c r="N864" s="16" t="str">
        <v>0 - Port Assets</v>
      </c>
      <c r="BP864" s="16" t="str">
        <v>0- Port Costs</v>
      </c>
      <c r="BT864" s="16" t="str">
        <v>0- Port Value</v>
      </c>
      <c r="BV864" s="16" t="str">
        <v>0</v>
      </c>
    </row>
    <row r="865" spans="8:74" hidden="1" outlineLevel="1" x14ac:dyDescent="0.3">
      <c r="H865" s="16" t="str">
        <v>0 - BM Costs</v>
      </c>
      <c r="L865" s="16" t="str">
        <v>0 - BM Port</v>
      </c>
      <c r="N865" s="16" t="str">
        <v>0 - Port Assets</v>
      </c>
      <c r="BP865" s="16" t="str">
        <v>0- Port Costs</v>
      </c>
      <c r="BT865" s="16" t="str">
        <v>0- Port Value</v>
      </c>
      <c r="BV865" s="16" t="str">
        <v>0</v>
      </c>
    </row>
    <row r="866" spans="8:74" hidden="1" outlineLevel="1" x14ac:dyDescent="0.3">
      <c r="H866" s="16" t="str">
        <v>0 - BM Costs</v>
      </c>
      <c r="L866" s="16" t="str">
        <v>0 - BM Port</v>
      </c>
      <c r="N866" s="16" t="str">
        <v>0 - Port Assets</v>
      </c>
      <c r="BP866" s="16" t="str">
        <v>0- Port Costs</v>
      </c>
      <c r="BT866" s="16" t="str">
        <v>0- Port Value</v>
      </c>
      <c r="BV866" s="16" t="str">
        <v>0</v>
      </c>
    </row>
    <row r="867" spans="8:74" hidden="1" outlineLevel="1" x14ac:dyDescent="0.3">
      <c r="H867" s="16" t="str">
        <v>0 - BM Costs</v>
      </c>
      <c r="L867" s="16" t="str">
        <v>0 - BM Port</v>
      </c>
      <c r="N867" s="16" t="str">
        <v>0 - Port Assets</v>
      </c>
      <c r="BP867" s="16" t="str">
        <v>0- Port Costs</v>
      </c>
      <c r="BT867" s="16" t="str">
        <v>0- Port Value</v>
      </c>
      <c r="BV867" s="16" t="str">
        <v>0</v>
      </c>
    </row>
    <row r="868" spans="8:74" hidden="1" outlineLevel="1" x14ac:dyDescent="0.3">
      <c r="H868" s="16" t="str">
        <v>0 - BM Costs</v>
      </c>
      <c r="L868" s="16" t="str">
        <v>0 - BM Port</v>
      </c>
      <c r="N868" s="16" t="str">
        <v>0 - Port Assets</v>
      </c>
      <c r="BP868" s="16" t="str">
        <v>0- Port Costs</v>
      </c>
      <c r="BT868" s="16" t="str">
        <v>0- Port Value</v>
      </c>
      <c r="BV868" s="16" t="str">
        <v>0</v>
      </c>
    </row>
    <row r="869" spans="8:74" hidden="1" outlineLevel="1" x14ac:dyDescent="0.3">
      <c r="H869" s="16" t="str">
        <v>0 - BM Costs</v>
      </c>
      <c r="L869" s="16" t="str">
        <v>0 - BM Port</v>
      </c>
      <c r="N869" s="16" t="str">
        <v>0 - Port Assets</v>
      </c>
      <c r="BP869" s="16" t="str">
        <v>0- Port Costs</v>
      </c>
      <c r="BT869" s="16" t="str">
        <v>0- Port Value</v>
      </c>
      <c r="BV869" s="16" t="str">
        <v>0</v>
      </c>
    </row>
    <row r="870" spans="8:74" hidden="1" outlineLevel="1" x14ac:dyDescent="0.3">
      <c r="H870" s="16" t="str">
        <v>0 - BM Costs</v>
      </c>
      <c r="L870" s="16" t="str">
        <v>0 - BM Port</v>
      </c>
      <c r="N870" s="16" t="str">
        <v>0 - Port Assets</v>
      </c>
      <c r="BP870" s="16" t="str">
        <v>0- Port Costs</v>
      </c>
      <c r="BT870" s="16" t="str">
        <v>0- Port Value</v>
      </c>
      <c r="BV870" s="16" t="str">
        <v>0</v>
      </c>
    </row>
    <row r="871" spans="8:74" hidden="1" outlineLevel="1" x14ac:dyDescent="0.3">
      <c r="H871" s="16" t="str">
        <v>0 - BM Costs</v>
      </c>
      <c r="L871" s="16" t="str">
        <v>0 - BM Port</v>
      </c>
      <c r="N871" s="16" t="str">
        <v>0 - Port Assets</v>
      </c>
      <c r="BP871" s="16" t="str">
        <v>0- Port Costs</v>
      </c>
      <c r="BT871" s="16" t="str">
        <v>0- Port Value</v>
      </c>
      <c r="BV871" s="16" t="str">
        <v>0</v>
      </c>
    </row>
    <row r="872" spans="8:74" hidden="1" outlineLevel="1" x14ac:dyDescent="0.3">
      <c r="H872" s="16" t="str">
        <v>0 - BM Costs</v>
      </c>
      <c r="L872" s="16" t="str">
        <v>0 - BM Port</v>
      </c>
      <c r="N872" s="16" t="str">
        <v>0 - Port Assets</v>
      </c>
      <c r="BP872" s="16" t="str">
        <v>0- Port Costs</v>
      </c>
      <c r="BT872" s="16" t="str">
        <v>0- Port Value</v>
      </c>
      <c r="BV872" s="16" t="str">
        <v>0</v>
      </c>
    </row>
    <row r="873" spans="8:74" hidden="1" outlineLevel="1" x14ac:dyDescent="0.3">
      <c r="H873" s="16" t="str">
        <v>0 - BM Costs</v>
      </c>
      <c r="L873" s="16" t="str">
        <v>0 - BM Port</v>
      </c>
      <c r="N873" s="16" t="str">
        <v>0 - Port Assets</v>
      </c>
      <c r="BP873" s="16" t="str">
        <v>0- Port Costs</v>
      </c>
      <c r="BT873" s="16" t="str">
        <v>0- Port Value</v>
      </c>
      <c r="BV873" s="16" t="str">
        <v>0</v>
      </c>
    </row>
    <row r="874" spans="8:74" hidden="1" outlineLevel="1" x14ac:dyDescent="0.3">
      <c r="H874" s="16" t="str">
        <v>0 - BM Costs</v>
      </c>
      <c r="L874" s="16" t="str">
        <v>0 - BM Port</v>
      </c>
      <c r="N874" s="16" t="str">
        <v>0 - Port Assets</v>
      </c>
      <c r="BP874" s="16" t="str">
        <v>0- Port Costs</v>
      </c>
      <c r="BT874" s="16" t="str">
        <v>0- Port Value</v>
      </c>
      <c r="BV874" s="16" t="str">
        <v>0</v>
      </c>
    </row>
    <row r="875" spans="8:74" hidden="1" outlineLevel="1" x14ac:dyDescent="0.3">
      <c r="H875" s="16" t="str">
        <v>0 - BM Costs</v>
      </c>
      <c r="L875" s="16" t="str">
        <v>0 - BM Port</v>
      </c>
      <c r="N875" s="16" t="str">
        <v>0 - Port Assets</v>
      </c>
      <c r="BP875" s="16" t="str">
        <v>0- Port Costs</v>
      </c>
      <c r="BT875" s="16" t="str">
        <v>0- Port Value</v>
      </c>
      <c r="BV875" s="16" t="str">
        <v>0</v>
      </c>
    </row>
    <row r="876" spans="8:74" hidden="1" outlineLevel="1" x14ac:dyDescent="0.3">
      <c r="H876" s="16" t="str">
        <v>0 - BM Costs</v>
      </c>
      <c r="L876" s="16" t="str">
        <v>0 - BM Port</v>
      </c>
      <c r="N876" s="16" t="str">
        <v>0 - Port Assets</v>
      </c>
      <c r="BP876" s="16" t="str">
        <v>0- Port Costs</v>
      </c>
      <c r="BT876" s="16" t="str">
        <v>0- Port Value</v>
      </c>
      <c r="BV876" s="16" t="str">
        <v>0</v>
      </c>
    </row>
    <row r="877" spans="8:74" hidden="1" outlineLevel="1" x14ac:dyDescent="0.3">
      <c r="H877" s="16" t="str">
        <v>0 - BM Costs</v>
      </c>
      <c r="L877" s="16" t="str">
        <v>0 - BM Port</v>
      </c>
      <c r="N877" s="16" t="str">
        <v>0 - Port Assets</v>
      </c>
      <c r="BP877" s="16" t="str">
        <v>0- Port Costs</v>
      </c>
      <c r="BT877" s="16" t="str">
        <v>0- Port Value</v>
      </c>
      <c r="BV877" s="16" t="str">
        <v>0</v>
      </c>
    </row>
    <row r="878" spans="8:74" hidden="1" outlineLevel="1" x14ac:dyDescent="0.3">
      <c r="H878" s="16" t="str">
        <v>0 - BM Costs</v>
      </c>
      <c r="L878" s="16" t="str">
        <v>0 - BM Port</v>
      </c>
      <c r="N878" s="16" t="str">
        <v>0 - Port Assets</v>
      </c>
      <c r="BP878" s="16" t="str">
        <v>0- Port Costs</v>
      </c>
      <c r="BT878" s="16" t="str">
        <v>0- Port Value</v>
      </c>
      <c r="BV878" s="16" t="str">
        <v>0</v>
      </c>
    </row>
    <row r="879" spans="8:74" hidden="1" outlineLevel="1" x14ac:dyDescent="0.3">
      <c r="H879" s="16" t="str">
        <v>0 - BM Costs</v>
      </c>
      <c r="L879" s="16" t="str">
        <v>0 - BM Port</v>
      </c>
      <c r="N879" s="16" t="str">
        <v>0 - Port Assets</v>
      </c>
      <c r="BP879" s="16" t="str">
        <v>0- Port Costs</v>
      </c>
      <c r="BT879" s="16" t="str">
        <v>0- Port Value</v>
      </c>
      <c r="BV879" s="16" t="str">
        <v>0</v>
      </c>
    </row>
    <row r="880" spans="8:74" hidden="1" outlineLevel="1" x14ac:dyDescent="0.3">
      <c r="H880" s="16" t="str">
        <v>0 - BM Costs</v>
      </c>
      <c r="L880" s="16" t="str">
        <v>0 - BM Port</v>
      </c>
      <c r="N880" s="16" t="str">
        <v>0 - Port Assets</v>
      </c>
      <c r="BP880" s="16" t="str">
        <v>0- Port Costs</v>
      </c>
      <c r="BT880" s="16" t="str">
        <v>0- Port Value</v>
      </c>
      <c r="BV880" s="16" t="str">
        <v>0</v>
      </c>
    </row>
    <row r="881" spans="8:74" hidden="1" outlineLevel="1" x14ac:dyDescent="0.3">
      <c r="H881" s="16" t="str">
        <v>0 - BM Costs</v>
      </c>
      <c r="L881" s="16" t="str">
        <v>0 - BM Port</v>
      </c>
      <c r="N881" s="16" t="str">
        <v>0 - Port Assets</v>
      </c>
      <c r="BP881" s="16" t="str">
        <v>0- Port Costs</v>
      </c>
      <c r="BT881" s="16" t="str">
        <v>0- Port Value</v>
      </c>
      <c r="BV881" s="16" t="str">
        <v>0</v>
      </c>
    </row>
    <row r="882" spans="8:74" hidden="1" outlineLevel="1" x14ac:dyDescent="0.3">
      <c r="H882" s="16" t="str">
        <v>0 - BM Costs</v>
      </c>
      <c r="L882" s="16" t="str">
        <v>0 - BM Port</v>
      </c>
      <c r="N882" s="16" t="str">
        <v>0 - Port Assets</v>
      </c>
      <c r="BP882" s="16" t="str">
        <v>0- Port Costs</v>
      </c>
      <c r="BT882" s="16" t="str">
        <v>0- Port Value</v>
      </c>
      <c r="BV882" s="16" t="str">
        <v>0</v>
      </c>
    </row>
    <row r="883" spans="8:74" hidden="1" outlineLevel="1" x14ac:dyDescent="0.3">
      <c r="H883" s="16" t="str">
        <v>0 - BM Costs</v>
      </c>
      <c r="L883" s="16" t="str">
        <v>0 - BM Port</v>
      </c>
      <c r="N883" s="16" t="str">
        <v>0 - Port Assets</v>
      </c>
      <c r="BP883" s="16" t="str">
        <v>0- Port Costs</v>
      </c>
      <c r="BT883" s="16" t="str">
        <v>0- Port Value</v>
      </c>
      <c r="BV883" s="16" t="str">
        <v>0</v>
      </c>
    </row>
    <row r="884" spans="8:74" hidden="1" outlineLevel="1" x14ac:dyDescent="0.3">
      <c r="H884" s="16" t="str">
        <v>0 - BM Costs</v>
      </c>
      <c r="L884" s="16" t="str">
        <v>0 - BM Port</v>
      </c>
      <c r="N884" s="16" t="str">
        <v>0 - Port Assets</v>
      </c>
      <c r="BP884" s="16" t="str">
        <v>0- Port Costs</v>
      </c>
      <c r="BT884" s="16" t="str">
        <v>0- Port Value</v>
      </c>
      <c r="BV884" s="16" t="str">
        <v>0</v>
      </c>
    </row>
    <row r="885" spans="8:74" hidden="1" outlineLevel="1" x14ac:dyDescent="0.3">
      <c r="H885" s="16" t="str">
        <v>0 - BM Costs</v>
      </c>
      <c r="L885" s="16" t="str">
        <v>0 - BM Port</v>
      </c>
      <c r="N885" s="16" t="str">
        <v>0 - Port Assets</v>
      </c>
      <c r="BP885" s="16" t="str">
        <v>0- Port Costs</v>
      </c>
      <c r="BT885" s="16" t="str">
        <v>0- Port Value</v>
      </c>
      <c r="BV885" s="16" t="str">
        <v>0</v>
      </c>
    </row>
    <row r="886" spans="8:74" hidden="1" outlineLevel="1" x14ac:dyDescent="0.3">
      <c r="H886" s="16" t="str">
        <v>0 - BM Costs</v>
      </c>
      <c r="L886" s="16" t="str">
        <v>0 - BM Port</v>
      </c>
      <c r="N886" s="16" t="str">
        <v>0 - Port Assets</v>
      </c>
      <c r="BP886" s="16" t="str">
        <v>0- Port Costs</v>
      </c>
      <c r="BT886" s="16" t="str">
        <v>0- Port Value</v>
      </c>
      <c r="BV886" s="16" t="str">
        <v>0</v>
      </c>
    </row>
    <row r="887" spans="8:74" hidden="1" outlineLevel="1" x14ac:dyDescent="0.3">
      <c r="H887" s="16" t="str">
        <v>0 - BM Costs</v>
      </c>
      <c r="L887" s="16" t="str">
        <v>0 - BM Port</v>
      </c>
      <c r="N887" s="16" t="str">
        <v>0 - Port Assets</v>
      </c>
      <c r="BP887" s="16" t="str">
        <v>0- Port Costs</v>
      </c>
      <c r="BT887" s="16" t="str">
        <v>0- Port Value</v>
      </c>
      <c r="BV887" s="16" t="str">
        <v>0</v>
      </c>
    </row>
    <row r="888" spans="8:74" hidden="1" outlineLevel="1" x14ac:dyDescent="0.3">
      <c r="H888" s="16" t="str">
        <v>0 - BM Costs</v>
      </c>
      <c r="L888" s="16" t="str">
        <v>0 - BM Port</v>
      </c>
      <c r="N888" s="16" t="str">
        <v>0 - Port Assets</v>
      </c>
      <c r="BP888" s="16" t="str">
        <v>0- Port Costs</v>
      </c>
      <c r="BT888" s="16" t="str">
        <v>0- Port Value</v>
      </c>
      <c r="BV888" s="16" t="str">
        <v>0</v>
      </c>
    </row>
    <row r="889" spans="8:74" hidden="1" outlineLevel="1" x14ac:dyDescent="0.3">
      <c r="H889" s="16" t="str">
        <v>0 - BM Costs</v>
      </c>
      <c r="L889" s="16" t="str">
        <v>0 - BM Port</v>
      </c>
      <c r="N889" s="16" t="str">
        <v>0 - Port Assets</v>
      </c>
      <c r="BP889" s="16" t="str">
        <v>0- Port Costs</v>
      </c>
      <c r="BT889" s="16" t="str">
        <v>0- Port Value</v>
      </c>
      <c r="BV889" s="16" t="str">
        <v>0</v>
      </c>
    </row>
    <row r="890" spans="8:74" hidden="1" outlineLevel="1" x14ac:dyDescent="0.3">
      <c r="H890" s="16" t="str">
        <v>0 - BM Costs</v>
      </c>
      <c r="L890" s="16" t="str">
        <v>0 - BM Port</v>
      </c>
      <c r="N890" s="16" t="str">
        <v>0 - Port Assets</v>
      </c>
      <c r="BP890" s="16" t="str">
        <v>0- Port Costs</v>
      </c>
      <c r="BT890" s="16" t="str">
        <v>0- Port Value</v>
      </c>
      <c r="BV890" s="16" t="str">
        <v>0</v>
      </c>
    </row>
    <row r="891" spans="8:74" hidden="1" outlineLevel="1" x14ac:dyDescent="0.3">
      <c r="H891" s="16" t="str">
        <v>0 - BM Costs</v>
      </c>
      <c r="L891" s="16" t="str">
        <v>0 - BM Port</v>
      </c>
      <c r="N891" s="16" t="str">
        <v>0 - Port Assets</v>
      </c>
      <c r="BP891" s="16" t="str">
        <v>0- Port Costs</v>
      </c>
      <c r="BT891" s="16" t="str">
        <v>0- Port Value</v>
      </c>
      <c r="BV891" s="16" t="str">
        <v>0</v>
      </c>
    </row>
    <row r="892" spans="8:74" hidden="1" outlineLevel="1" x14ac:dyDescent="0.3">
      <c r="H892" s="16" t="str">
        <v>0 - BM Costs</v>
      </c>
      <c r="L892" s="16" t="str">
        <v>0 - BM Port</v>
      </c>
      <c r="N892" s="16" t="str">
        <v>0 - Port Assets</v>
      </c>
      <c r="BP892" s="16" t="str">
        <v>0- Port Costs</v>
      </c>
      <c r="BT892" s="16" t="str">
        <v>0- Port Value</v>
      </c>
      <c r="BV892" s="16" t="str">
        <v>0</v>
      </c>
    </row>
    <row r="893" spans="8:74" hidden="1" outlineLevel="1" x14ac:dyDescent="0.3">
      <c r="H893" s="16" t="str">
        <v>0 - BM Costs</v>
      </c>
      <c r="L893" s="16" t="str">
        <v>0 - BM Port</v>
      </c>
      <c r="N893" s="16" t="str">
        <v>0 - Port Assets</v>
      </c>
      <c r="BP893" s="16" t="str">
        <v>0- Port Costs</v>
      </c>
      <c r="BT893" s="16" t="str">
        <v>0- Port Value</v>
      </c>
      <c r="BV893" s="16" t="str">
        <v>0</v>
      </c>
    </row>
    <row r="894" spans="8:74" hidden="1" outlineLevel="1" x14ac:dyDescent="0.3">
      <c r="H894" s="16" t="str">
        <v>0 - BM Costs</v>
      </c>
      <c r="L894" s="16" t="str">
        <v>0 - BM Port</v>
      </c>
      <c r="N894" s="16" t="str">
        <v>0 - Port Assets</v>
      </c>
      <c r="BP894" s="16" t="str">
        <v>0- Port Costs</v>
      </c>
      <c r="BT894" s="16" t="str">
        <v>0- Port Value</v>
      </c>
      <c r="BV894" s="16" t="str">
        <v>0</v>
      </c>
    </row>
    <row r="895" spans="8:74" hidden="1" outlineLevel="1" x14ac:dyDescent="0.3">
      <c r="H895" s="16" t="str">
        <v>0 - BM Costs</v>
      </c>
      <c r="L895" s="16" t="str">
        <v>0 - BM Port</v>
      </c>
      <c r="N895" s="16" t="str">
        <v>0 - Port Assets</v>
      </c>
      <c r="BP895" s="16" t="str">
        <v>0- Port Costs</v>
      </c>
      <c r="BT895" s="16" t="str">
        <v>0- Port Value</v>
      </c>
      <c r="BV895" s="16" t="str">
        <v>0</v>
      </c>
    </row>
    <row r="896" spans="8:74" hidden="1" outlineLevel="1" x14ac:dyDescent="0.3">
      <c r="H896" s="16" t="str">
        <v>0 - BM Costs</v>
      </c>
      <c r="L896" s="16" t="str">
        <v>0 - BM Port</v>
      </c>
      <c r="N896" s="16" t="str">
        <v>0 - Port Assets</v>
      </c>
      <c r="BP896" s="16" t="str">
        <v>0- Port Costs</v>
      </c>
      <c r="BT896" s="16" t="str">
        <v>0- Port Value</v>
      </c>
      <c r="BV896" s="16" t="str">
        <v>0</v>
      </c>
    </row>
    <row r="897" spans="8:74" hidden="1" outlineLevel="1" x14ac:dyDescent="0.3">
      <c r="H897" s="16" t="str">
        <v>0 - BM Costs</v>
      </c>
      <c r="L897" s="16" t="str">
        <v>0 - BM Port</v>
      </c>
      <c r="N897" s="16" t="str">
        <v>0 - Port Assets</v>
      </c>
      <c r="BP897" s="16" t="str">
        <v>0- Port Costs</v>
      </c>
      <c r="BT897" s="16" t="str">
        <v>0- Port Value</v>
      </c>
      <c r="BV897" s="16" t="str">
        <v>0</v>
      </c>
    </row>
    <row r="898" spans="8:74" hidden="1" outlineLevel="1" x14ac:dyDescent="0.3">
      <c r="H898" s="16" t="str">
        <v>0 - BM Costs</v>
      </c>
      <c r="L898" s="16" t="str">
        <v>0 - BM Port</v>
      </c>
      <c r="N898" s="16" t="str">
        <v>0 - Port Assets</v>
      </c>
      <c r="BP898" s="16" t="str">
        <v>0- Port Costs</v>
      </c>
      <c r="BT898" s="16" t="str">
        <v>0- Port Value</v>
      </c>
      <c r="BV898" s="16" t="str">
        <v>0</v>
      </c>
    </row>
    <row r="899" spans="8:74" hidden="1" outlineLevel="1" x14ac:dyDescent="0.3">
      <c r="H899" s="16" t="str">
        <v>0 - BM Costs</v>
      </c>
      <c r="L899" s="16" t="str">
        <v>0 - BM Port</v>
      </c>
      <c r="N899" s="16" t="str">
        <v>0 - Port Assets</v>
      </c>
      <c r="BP899" s="16" t="str">
        <v>0- Port Costs</v>
      </c>
      <c r="BT899" s="16" t="str">
        <v>0- Port Value</v>
      </c>
      <c r="BV899" s="16" t="str">
        <v>0</v>
      </c>
    </row>
    <row r="900" spans="8:74" hidden="1" outlineLevel="1" x14ac:dyDescent="0.3">
      <c r="H900" s="16" t="str">
        <v>0 - BM Costs</v>
      </c>
      <c r="L900" s="16" t="str">
        <v>0 - BM Port</v>
      </c>
      <c r="N900" s="16" t="str">
        <v>0 - Port Assets</v>
      </c>
      <c r="BP900" s="16" t="str">
        <v>0- Port Costs</v>
      </c>
      <c r="BT900" s="16" t="str">
        <v>0- Port Value</v>
      </c>
      <c r="BV900" s="16" t="str">
        <v>0</v>
      </c>
    </row>
    <row r="901" spans="8:74" hidden="1" outlineLevel="1" x14ac:dyDescent="0.3">
      <c r="H901" s="16" t="str">
        <v>0 - BM Costs</v>
      </c>
      <c r="L901" s="16" t="str">
        <v>0 - BM Port</v>
      </c>
      <c r="N901" s="16" t="str">
        <v>0 - Port Assets</v>
      </c>
      <c r="BP901" s="16" t="str">
        <v>0- Port Costs</v>
      </c>
      <c r="BT901" s="16" t="str">
        <v>0- Port Value</v>
      </c>
      <c r="BV901" s="16" t="str">
        <v>0</v>
      </c>
    </row>
    <row r="902" spans="8:74" hidden="1" outlineLevel="1" x14ac:dyDescent="0.3">
      <c r="H902" s="16" t="str">
        <v>0 - BM Costs</v>
      </c>
      <c r="L902" s="16" t="str">
        <v>0 - BM Port</v>
      </c>
      <c r="N902" s="16" t="str">
        <v>0 - Port Assets</v>
      </c>
      <c r="BP902" s="16" t="str">
        <v>0- Port Costs</v>
      </c>
      <c r="BT902" s="16" t="str">
        <v>0- Port Value</v>
      </c>
      <c r="BV902" s="16" t="str">
        <v>0</v>
      </c>
    </row>
    <row r="903" spans="8:74" hidden="1" outlineLevel="1" x14ac:dyDescent="0.3">
      <c r="H903" s="16" t="str">
        <v>0 - BM Costs</v>
      </c>
      <c r="L903" s="16" t="str">
        <v>0 - BM Port</v>
      </c>
      <c r="N903" s="16" t="str">
        <v>0 - Port Assets</v>
      </c>
      <c r="BP903" s="16" t="str">
        <v>0- Port Costs</v>
      </c>
      <c r="BT903" s="16" t="str">
        <v>0- Port Value</v>
      </c>
      <c r="BV903" s="16" t="str">
        <v>0</v>
      </c>
    </row>
    <row r="904" spans="8:74" hidden="1" outlineLevel="1" x14ac:dyDescent="0.3">
      <c r="H904" s="16" t="str">
        <v>0 - BM Costs</v>
      </c>
      <c r="L904" s="16" t="str">
        <v>0 - BM Port</v>
      </c>
      <c r="N904" s="16" t="str">
        <v>0 - Port Assets</v>
      </c>
      <c r="BP904" s="16" t="str">
        <v>0- Port Costs</v>
      </c>
      <c r="BT904" s="16" t="str">
        <v>0- Port Value</v>
      </c>
      <c r="BV904" s="16" t="str">
        <v>0</v>
      </c>
    </row>
    <row r="905" spans="8:74" hidden="1" outlineLevel="1" x14ac:dyDescent="0.3">
      <c r="H905" s="16" t="str">
        <v>0 - BM Costs</v>
      </c>
      <c r="L905" s="16" t="str">
        <v>0 - BM Port</v>
      </c>
      <c r="N905" s="16" t="str">
        <v>0 - Port Assets</v>
      </c>
      <c r="BP905" s="16" t="str">
        <v>0- Port Costs</v>
      </c>
      <c r="BT905" s="16" t="str">
        <v>0- Port Value</v>
      </c>
      <c r="BV905" s="16" t="str">
        <v>0</v>
      </c>
    </row>
    <row r="906" spans="8:74" hidden="1" outlineLevel="1" x14ac:dyDescent="0.3">
      <c r="H906" s="16" t="str">
        <v>0 - BM Costs</v>
      </c>
      <c r="L906" s="16" t="str">
        <v>0 - BM Port</v>
      </c>
      <c r="N906" s="16" t="str">
        <v>0 - Port Assets</v>
      </c>
      <c r="BP906" s="16" t="str">
        <v>0- Port Costs</v>
      </c>
      <c r="BT906" s="16" t="str">
        <v>0- Port Value</v>
      </c>
      <c r="BV906" s="16" t="str">
        <v>0</v>
      </c>
    </row>
    <row r="907" spans="8:74" hidden="1" outlineLevel="1" x14ac:dyDescent="0.3">
      <c r="H907" s="16" t="str">
        <v>0 - BM Costs</v>
      </c>
      <c r="L907" s="16" t="str">
        <v>0 - BM Port</v>
      </c>
      <c r="N907" s="16" t="str">
        <v>0 - Port Assets</v>
      </c>
      <c r="BP907" s="16" t="str">
        <v>0- Port Costs</v>
      </c>
      <c r="BT907" s="16" t="str">
        <v>0- Port Value</v>
      </c>
      <c r="BV907" s="16" t="str">
        <v>0</v>
      </c>
    </row>
    <row r="908" spans="8:74" hidden="1" outlineLevel="1" x14ac:dyDescent="0.3">
      <c r="H908" s="16" t="str">
        <v>0 - BM Costs</v>
      </c>
      <c r="L908" s="16" t="str">
        <v>0 - BM Port</v>
      </c>
      <c r="N908" s="16" t="str">
        <v>0 - Port Assets</v>
      </c>
      <c r="BP908" s="16" t="str">
        <v>0- Port Costs</v>
      </c>
      <c r="BT908" s="16" t="str">
        <v>0- Port Value</v>
      </c>
      <c r="BV908" s="16" t="str">
        <v>0</v>
      </c>
    </row>
    <row r="909" spans="8:74" hidden="1" outlineLevel="1" x14ac:dyDescent="0.3">
      <c r="H909" s="16" t="str">
        <v>0 - BM Costs</v>
      </c>
      <c r="L909" s="16" t="str">
        <v>0 - BM Port</v>
      </c>
      <c r="N909" s="16" t="str">
        <v>0 - Port Assets</v>
      </c>
      <c r="BP909" s="16" t="str">
        <v>0- Port Costs</v>
      </c>
      <c r="BT909" s="16" t="str">
        <v>0- Port Value</v>
      </c>
      <c r="BV909" s="16" t="str">
        <v>0</v>
      </c>
    </row>
    <row r="910" spans="8:74" hidden="1" outlineLevel="1" x14ac:dyDescent="0.3">
      <c r="H910" s="16" t="str">
        <v>0 - BM Costs</v>
      </c>
      <c r="L910" s="16" t="str">
        <v>0 - BM Port</v>
      </c>
      <c r="N910" s="16" t="str">
        <v>0 - Port Assets</v>
      </c>
      <c r="BP910" s="16" t="str">
        <v>0- Port Costs</v>
      </c>
      <c r="BT910" s="16" t="str">
        <v>0- Port Value</v>
      </c>
      <c r="BV910" s="16" t="str">
        <v>0</v>
      </c>
    </row>
    <row r="911" spans="8:74" hidden="1" outlineLevel="1" x14ac:dyDescent="0.3">
      <c r="H911" s="16" t="str">
        <v>0 - BM Costs</v>
      </c>
      <c r="L911" s="16" t="str">
        <v>0 - BM Port</v>
      </c>
      <c r="N911" s="16" t="str">
        <v>0 - Port Assets</v>
      </c>
      <c r="BP911" s="16" t="str">
        <v>0- Port Costs</v>
      </c>
      <c r="BT911" s="16" t="str">
        <v>0- Port Value</v>
      </c>
      <c r="BV911" s="16" t="str">
        <v>0</v>
      </c>
    </row>
    <row r="912" spans="8:74" hidden="1" outlineLevel="1" x14ac:dyDescent="0.3">
      <c r="H912" s="16" t="str">
        <v>0 - BM Costs</v>
      </c>
      <c r="L912" s="16" t="str">
        <v>0 - BM Port</v>
      </c>
      <c r="N912" s="16" t="str">
        <v>0 - Port Assets</v>
      </c>
      <c r="BP912" s="16" t="str">
        <v>0- Port Costs</v>
      </c>
      <c r="BT912" s="16" t="str">
        <v>0- Port Value</v>
      </c>
      <c r="BV912" s="16" t="str">
        <v>0</v>
      </c>
    </row>
    <row r="913" spans="8:74" hidden="1" outlineLevel="1" x14ac:dyDescent="0.3">
      <c r="H913" s="16" t="str">
        <v>0 - BM Costs</v>
      </c>
      <c r="L913" s="16" t="str">
        <v>0 - BM Port</v>
      </c>
      <c r="N913" s="16" t="str">
        <v>0 - Port Assets</v>
      </c>
      <c r="BP913" s="16" t="str">
        <v>0- Port Costs</v>
      </c>
      <c r="BT913" s="16" t="str">
        <v>0- Port Value</v>
      </c>
      <c r="BV913" s="16" t="str">
        <v>0</v>
      </c>
    </row>
    <row r="914" spans="8:74" hidden="1" outlineLevel="1" x14ac:dyDescent="0.3">
      <c r="H914" s="16" t="str">
        <v>0 - BM Costs</v>
      </c>
      <c r="L914" s="16" t="str">
        <v>0 - BM Port</v>
      </c>
      <c r="N914" s="16" t="str">
        <v>0 - Port Assets</v>
      </c>
      <c r="BP914" s="16" t="str">
        <v>0- Port Costs</v>
      </c>
      <c r="BT914" s="16" t="str">
        <v>0- Port Value</v>
      </c>
      <c r="BV914" s="16" t="str">
        <v>0</v>
      </c>
    </row>
    <row r="915" spans="8:74" hidden="1" outlineLevel="1" x14ac:dyDescent="0.3">
      <c r="H915" s="16" t="str">
        <v>0 - BM Costs</v>
      </c>
      <c r="L915" s="16" t="str">
        <v>0 - BM Port</v>
      </c>
      <c r="N915" s="16" t="str">
        <v>0 - Port Assets</v>
      </c>
      <c r="BP915" s="16" t="str">
        <v>0- Port Costs</v>
      </c>
      <c r="BT915" s="16" t="str">
        <v>0- Port Value</v>
      </c>
      <c r="BV915" s="16" t="str">
        <v>0</v>
      </c>
    </row>
    <row r="916" spans="8:74" hidden="1" outlineLevel="1" x14ac:dyDescent="0.3">
      <c r="H916" s="16" t="str">
        <v>0 - BM Costs</v>
      </c>
      <c r="L916" s="16" t="str">
        <v>0 - BM Port</v>
      </c>
      <c r="N916" s="16" t="str">
        <v>0 - Port Assets</v>
      </c>
      <c r="BP916" s="16" t="str">
        <v>0- Port Costs</v>
      </c>
      <c r="BT916" s="16" t="str">
        <v>0- Port Value</v>
      </c>
      <c r="BV916" s="16" t="str">
        <v>0</v>
      </c>
    </row>
    <row r="917" spans="8:74" hidden="1" outlineLevel="1" x14ac:dyDescent="0.3">
      <c r="H917" s="16" t="str">
        <v>0 - BM Costs</v>
      </c>
      <c r="L917" s="16" t="str">
        <v>0 - BM Port</v>
      </c>
      <c r="N917" s="16" t="str">
        <v>0 - Port Assets</v>
      </c>
      <c r="BP917" s="16" t="str">
        <v>0- Port Costs</v>
      </c>
      <c r="BT917" s="16" t="str">
        <v>0- Port Value</v>
      </c>
      <c r="BV917" s="16" t="str">
        <v>0</v>
      </c>
    </row>
    <row r="918" spans="8:74" hidden="1" outlineLevel="1" x14ac:dyDescent="0.3">
      <c r="H918" s="16" t="str">
        <v>0 - BM Costs</v>
      </c>
      <c r="L918" s="16" t="str">
        <v>0 - BM Port</v>
      </c>
      <c r="N918" s="16" t="str">
        <v>0 - Port Assets</v>
      </c>
      <c r="BP918" s="16" t="str">
        <v>0- Port Costs</v>
      </c>
      <c r="BT918" s="16" t="str">
        <v>0- Port Value</v>
      </c>
      <c r="BV918" s="16" t="str">
        <v>0</v>
      </c>
    </row>
    <row r="919" spans="8:74" hidden="1" outlineLevel="1" x14ac:dyDescent="0.3">
      <c r="H919" s="16" t="str">
        <v>0 - BM Costs</v>
      </c>
      <c r="L919" s="16" t="str">
        <v>0 - BM Port</v>
      </c>
      <c r="N919" s="16" t="str">
        <v>0 - Port Assets</v>
      </c>
      <c r="BP919" s="16" t="str">
        <v>0- Port Costs</v>
      </c>
      <c r="BT919" s="16" t="str">
        <v>0- Port Value</v>
      </c>
      <c r="BV919" s="16" t="str">
        <v>0</v>
      </c>
    </row>
    <row r="920" spans="8:74" hidden="1" outlineLevel="1" x14ac:dyDescent="0.3">
      <c r="H920" s="16" t="str">
        <v>0 - BM Costs</v>
      </c>
      <c r="L920" s="16" t="str">
        <v>0 - BM Port</v>
      </c>
      <c r="N920" s="16" t="str">
        <v>0 - Port Assets</v>
      </c>
      <c r="BP920" s="16" t="str">
        <v>0- Port Costs</v>
      </c>
      <c r="BT920" s="16" t="str">
        <v>0- Port Value</v>
      </c>
      <c r="BV920" s="16" t="str">
        <v>0</v>
      </c>
    </row>
    <row r="921" spans="8:74" hidden="1" outlineLevel="1" x14ac:dyDescent="0.3">
      <c r="H921" s="16" t="str">
        <v>0 - BM Costs</v>
      </c>
      <c r="L921" s="16" t="str">
        <v>0 - BM Port</v>
      </c>
      <c r="N921" s="16" t="str">
        <v>0 - Port Assets</v>
      </c>
      <c r="BP921" s="16" t="str">
        <v>0- Port Costs</v>
      </c>
      <c r="BT921" s="16" t="str">
        <v>0- Port Value</v>
      </c>
      <c r="BV921" s="16" t="str">
        <v>0</v>
      </c>
    </row>
    <row r="922" spans="8:74" hidden="1" outlineLevel="1" x14ac:dyDescent="0.3">
      <c r="H922" s="16" t="str">
        <v>0 - BM Costs</v>
      </c>
      <c r="L922" s="16" t="str">
        <v>0 - BM Port</v>
      </c>
      <c r="N922" s="16" t="str">
        <v>0 - Port Assets</v>
      </c>
      <c r="BP922" s="16" t="str">
        <v>0- Port Costs</v>
      </c>
      <c r="BT922" s="16" t="str">
        <v>0- Port Value</v>
      </c>
      <c r="BV922" s="16" t="str">
        <v>0</v>
      </c>
    </row>
    <row r="923" spans="8:74" hidden="1" outlineLevel="1" x14ac:dyDescent="0.3">
      <c r="H923" s="16" t="str">
        <v>0 - BM Costs</v>
      </c>
      <c r="L923" s="16" t="str">
        <v>0 - BM Port</v>
      </c>
      <c r="N923" s="16" t="str">
        <v>0 - Port Assets</v>
      </c>
      <c r="BP923" s="16" t="str">
        <v>0- Port Costs</v>
      </c>
      <c r="BT923" s="16" t="str">
        <v>0- Port Value</v>
      </c>
      <c r="BV923" s="16" t="str">
        <v>0</v>
      </c>
    </row>
    <row r="924" spans="8:74" hidden="1" outlineLevel="1" x14ac:dyDescent="0.3">
      <c r="H924" s="16" t="str">
        <v>0 - BM Costs</v>
      </c>
      <c r="L924" s="16" t="str">
        <v>0 - BM Port</v>
      </c>
      <c r="N924" s="16" t="str">
        <v>0 - Port Assets</v>
      </c>
      <c r="BP924" s="16" t="str">
        <v>0- Port Costs</v>
      </c>
      <c r="BT924" s="16" t="str">
        <v>0- Port Value</v>
      </c>
      <c r="BV924" s="16" t="str">
        <v>0</v>
      </c>
    </row>
    <row r="925" spans="8:74" hidden="1" outlineLevel="1" x14ac:dyDescent="0.3">
      <c r="H925" s="16" t="str">
        <v>0 - BM Costs</v>
      </c>
      <c r="L925" s="16" t="str">
        <v>0 - BM Port</v>
      </c>
      <c r="N925" s="16" t="str">
        <v>0 - Port Assets</v>
      </c>
      <c r="BP925" s="16" t="str">
        <v>0- Port Costs</v>
      </c>
      <c r="BT925" s="16" t="str">
        <v>0- Port Value</v>
      </c>
      <c r="BV925" s="16" t="str">
        <v>0</v>
      </c>
    </row>
    <row r="926" spans="8:74" hidden="1" outlineLevel="1" x14ac:dyDescent="0.3">
      <c r="H926" s="16" t="str">
        <v>0 - BM Costs</v>
      </c>
      <c r="L926" s="16" t="str">
        <v>0 - BM Port</v>
      </c>
      <c r="N926" s="16" t="str">
        <v>0 - Port Assets</v>
      </c>
      <c r="BP926" s="16" t="str">
        <v>0- Port Costs</v>
      </c>
      <c r="BT926" s="16" t="str">
        <v>0- Port Value</v>
      </c>
      <c r="BV926" s="16" t="str">
        <v>0</v>
      </c>
    </row>
    <row r="927" spans="8:74" hidden="1" outlineLevel="1" x14ac:dyDescent="0.3">
      <c r="H927" s="16" t="str">
        <v>0 - BM Costs</v>
      </c>
      <c r="L927" s="16" t="str">
        <v>0 - BM Port</v>
      </c>
      <c r="N927" s="16" t="str">
        <v>0 - Port Assets</v>
      </c>
      <c r="BP927" s="16" t="str">
        <v>0- Port Costs</v>
      </c>
      <c r="BT927" s="16" t="str">
        <v>0- Port Value</v>
      </c>
      <c r="BV927" s="16" t="str">
        <v>0</v>
      </c>
    </row>
    <row r="928" spans="8:74" hidden="1" outlineLevel="1" x14ac:dyDescent="0.3">
      <c r="H928" s="16" t="str">
        <v>0 - BM Costs</v>
      </c>
      <c r="L928" s="16" t="str">
        <v>0 - BM Port</v>
      </c>
      <c r="N928" s="16" t="str">
        <v>0 - Port Assets</v>
      </c>
      <c r="BP928" s="16" t="str">
        <v>0- Port Costs</v>
      </c>
      <c r="BT928" s="16" t="str">
        <v>0- Port Value</v>
      </c>
      <c r="BV928" s="16" t="str">
        <v>0</v>
      </c>
    </row>
    <row r="929" spans="8:74" hidden="1" outlineLevel="1" x14ac:dyDescent="0.3">
      <c r="H929" s="16" t="str">
        <v>0 - BM Costs</v>
      </c>
      <c r="L929" s="16" t="str">
        <v>0 - BM Port</v>
      </c>
      <c r="N929" s="16" t="str">
        <v>0 - Port Assets</v>
      </c>
      <c r="BP929" s="16" t="str">
        <v>0- Port Costs</v>
      </c>
      <c r="BT929" s="16" t="str">
        <v>0- Port Value</v>
      </c>
      <c r="BV929" s="16" t="str">
        <v>0</v>
      </c>
    </row>
    <row r="930" spans="8:74" hidden="1" outlineLevel="1" x14ac:dyDescent="0.3">
      <c r="H930" s="16" t="str">
        <v>0 - BM Costs</v>
      </c>
      <c r="L930" s="16" t="str">
        <v>0 - BM Port</v>
      </c>
      <c r="N930" s="16" t="str">
        <v>0 - Port Assets</v>
      </c>
      <c r="BP930" s="16" t="str">
        <v>0- Port Costs</v>
      </c>
      <c r="BT930" s="16" t="str">
        <v>0- Port Value</v>
      </c>
      <c r="BV930" s="16" t="str">
        <v>0</v>
      </c>
    </row>
    <row r="931" spans="8:74" hidden="1" outlineLevel="1" x14ac:dyDescent="0.3">
      <c r="H931" s="16" t="str">
        <v>0 - BM Costs</v>
      </c>
      <c r="L931" s="16" t="str">
        <v>0 - BM Port</v>
      </c>
      <c r="N931" s="16" t="str">
        <v>0 - Port Assets</v>
      </c>
      <c r="BP931" s="16" t="str">
        <v>0- Port Costs</v>
      </c>
      <c r="BT931" s="16" t="str">
        <v>0- Port Value</v>
      </c>
      <c r="BV931" s="16" t="str">
        <v>0</v>
      </c>
    </row>
    <row r="932" spans="8:74" hidden="1" outlineLevel="1" x14ac:dyDescent="0.3">
      <c r="H932" s="16" t="str">
        <v>0 - BM Costs</v>
      </c>
      <c r="L932" s="16" t="str">
        <v>0 - BM Port</v>
      </c>
      <c r="N932" s="16" t="str">
        <v>0 - Port Assets</v>
      </c>
      <c r="BP932" s="16" t="str">
        <v>0- Port Costs</v>
      </c>
      <c r="BT932" s="16" t="str">
        <v>0- Port Value</v>
      </c>
      <c r="BV932" s="16" t="str">
        <v>0</v>
      </c>
    </row>
    <row r="933" spans="8:74" hidden="1" outlineLevel="1" x14ac:dyDescent="0.3">
      <c r="H933" s="16" t="str">
        <v>0 - BM Costs</v>
      </c>
      <c r="L933" s="16" t="str">
        <v>0 - BM Port</v>
      </c>
      <c r="N933" s="16" t="str">
        <v>0 - Port Assets</v>
      </c>
      <c r="BP933" s="16" t="str">
        <v>0- Port Costs</v>
      </c>
      <c r="BT933" s="16" t="str">
        <v>0- Port Value</v>
      </c>
      <c r="BV933" s="16" t="str">
        <v>0</v>
      </c>
    </row>
    <row r="934" spans="8:74" hidden="1" outlineLevel="1" x14ac:dyDescent="0.3">
      <c r="H934" s="16" t="str">
        <v>0 - BM Costs</v>
      </c>
      <c r="L934" s="16" t="str">
        <v>0 - BM Port</v>
      </c>
      <c r="N934" s="16" t="str">
        <v>0 - Port Assets</v>
      </c>
      <c r="BP934" s="16" t="str">
        <v>0- Port Costs</v>
      </c>
      <c r="BT934" s="16" t="str">
        <v>0- Port Value</v>
      </c>
      <c r="BV934" s="16" t="str">
        <v>0</v>
      </c>
    </row>
    <row r="935" spans="8:74" hidden="1" outlineLevel="1" x14ac:dyDescent="0.3">
      <c r="H935" s="16" t="str">
        <v>0 - BM Costs</v>
      </c>
      <c r="L935" s="16" t="str">
        <v>0 - BM Port</v>
      </c>
      <c r="N935" s="16" t="str">
        <v>0 - Port Assets</v>
      </c>
      <c r="BP935" s="16" t="str">
        <v>0- Port Costs</v>
      </c>
      <c r="BT935" s="16" t="str">
        <v>0- Port Value</v>
      </c>
      <c r="BV935" s="16" t="str">
        <v>0</v>
      </c>
    </row>
    <row r="936" spans="8:74" hidden="1" outlineLevel="1" x14ac:dyDescent="0.3">
      <c r="H936" s="16" t="str">
        <v>0 - BM Costs</v>
      </c>
      <c r="L936" s="16" t="str">
        <v>0 - BM Port</v>
      </c>
      <c r="N936" s="16" t="str">
        <v>0 - Port Assets</v>
      </c>
      <c r="BP936" s="16" t="str">
        <v>0- Port Costs</v>
      </c>
      <c r="BT936" s="16" t="str">
        <v>0- Port Value</v>
      </c>
      <c r="BV936" s="16" t="str">
        <v>0</v>
      </c>
    </row>
    <row r="937" spans="8:74" hidden="1" outlineLevel="1" x14ac:dyDescent="0.3">
      <c r="H937" s="16" t="str">
        <v>0 - BM Costs</v>
      </c>
      <c r="L937" s="16" t="str">
        <v>0 - BM Port</v>
      </c>
      <c r="N937" s="16" t="str">
        <v>0 - Port Assets</v>
      </c>
      <c r="BP937" s="16" t="str">
        <v>0- Port Costs</v>
      </c>
      <c r="BT937" s="16" t="str">
        <v>0- Port Value</v>
      </c>
      <c r="BV937" s="16" t="str">
        <v>0</v>
      </c>
    </row>
    <row r="938" spans="8:74" hidden="1" outlineLevel="1" x14ac:dyDescent="0.3">
      <c r="H938" s="16" t="str">
        <v>0 - BM Costs</v>
      </c>
      <c r="L938" s="16" t="str">
        <v>0 - BM Port</v>
      </c>
      <c r="N938" s="16" t="str">
        <v>0 - Port Assets</v>
      </c>
      <c r="BP938" s="16" t="str">
        <v>0- Port Costs</v>
      </c>
      <c r="BT938" s="16" t="str">
        <v>0- Port Value</v>
      </c>
      <c r="BV938" s="16" t="str">
        <v>0</v>
      </c>
    </row>
    <row r="939" spans="8:74" hidden="1" outlineLevel="1" x14ac:dyDescent="0.3">
      <c r="H939" s="16" t="str">
        <v>0 - BM Costs</v>
      </c>
      <c r="L939" s="16" t="str">
        <v>0 - BM Port</v>
      </c>
      <c r="N939" s="16" t="str">
        <v>0 - Port Assets</v>
      </c>
      <c r="BP939" s="16" t="str">
        <v>0- Port Costs</v>
      </c>
      <c r="BT939" s="16" t="str">
        <v>0- Port Value</v>
      </c>
      <c r="BV939" s="16" t="str">
        <v>0</v>
      </c>
    </row>
    <row r="940" spans="8:74" hidden="1" outlineLevel="1" x14ac:dyDescent="0.3">
      <c r="H940" s="16" t="str">
        <v>0 - BM Costs</v>
      </c>
      <c r="L940" s="16" t="str">
        <v>0 - BM Port</v>
      </c>
      <c r="N940" s="16" t="str">
        <v>0 - Port Assets</v>
      </c>
      <c r="BP940" s="16" t="str">
        <v>0- Port Costs</v>
      </c>
      <c r="BT940" s="16" t="str">
        <v>0- Port Value</v>
      </c>
      <c r="BV940" s="16" t="str">
        <v>0</v>
      </c>
    </row>
    <row r="941" spans="8:74" hidden="1" outlineLevel="1" x14ac:dyDescent="0.3">
      <c r="H941" s="16" t="str">
        <v>0 - BM Costs</v>
      </c>
      <c r="L941" s="16" t="str">
        <v>0 - BM Port</v>
      </c>
      <c r="N941" s="16" t="str">
        <v>0 - Port Assets</v>
      </c>
      <c r="BP941" s="16" t="str">
        <v>0- Port Costs</v>
      </c>
      <c r="BT941" s="16" t="str">
        <v>0- Port Value</v>
      </c>
      <c r="BV941" s="16" t="str">
        <v>0</v>
      </c>
    </row>
    <row r="942" spans="8:74" hidden="1" outlineLevel="1" x14ac:dyDescent="0.3">
      <c r="H942" s="16" t="str">
        <v>0 - BM Costs</v>
      </c>
      <c r="L942" s="16" t="str">
        <v>0 - BM Port</v>
      </c>
      <c r="N942" s="16" t="str">
        <v>0 - Port Assets</v>
      </c>
      <c r="BP942" s="16" t="str">
        <v>0- Port Costs</v>
      </c>
      <c r="BT942" s="16" t="str">
        <v>0- Port Value</v>
      </c>
      <c r="BV942" s="16" t="str">
        <v>0</v>
      </c>
    </row>
    <row r="943" spans="8:74" hidden="1" outlineLevel="1" x14ac:dyDescent="0.3">
      <c r="H943" s="16" t="str">
        <v>0 - BM Costs</v>
      </c>
      <c r="L943" s="16" t="str">
        <v>0 - BM Port</v>
      </c>
      <c r="N943" s="16" t="str">
        <v>0 - Port Assets</v>
      </c>
      <c r="BP943" s="16" t="str">
        <v>0- Port Costs</v>
      </c>
      <c r="BT943" s="16" t="str">
        <v>0- Port Value</v>
      </c>
      <c r="BV943" s="16" t="str">
        <v>0</v>
      </c>
    </row>
    <row r="944" spans="8:74" hidden="1" outlineLevel="1" x14ac:dyDescent="0.3">
      <c r="H944" s="16" t="str">
        <v>0 - BM Costs</v>
      </c>
      <c r="L944" s="16" t="str">
        <v>0 - BM Port</v>
      </c>
      <c r="N944" s="16" t="str">
        <v>0 - Port Assets</v>
      </c>
      <c r="BP944" s="16" t="str">
        <v>0- Port Costs</v>
      </c>
      <c r="BT944" s="16" t="str">
        <v>0- Port Value</v>
      </c>
      <c r="BV944" s="16" t="str">
        <v>0</v>
      </c>
    </row>
    <row r="945" spans="8:74" hidden="1" outlineLevel="1" x14ac:dyDescent="0.3">
      <c r="H945" s="16" t="str">
        <v>0 - BM Costs</v>
      </c>
      <c r="L945" s="16" t="str">
        <v>0 - BM Port</v>
      </c>
      <c r="N945" s="16" t="str">
        <v>0 - Port Assets</v>
      </c>
      <c r="BP945" s="16" t="str">
        <v>0- Port Costs</v>
      </c>
      <c r="BT945" s="16" t="str">
        <v>0- Port Value</v>
      </c>
      <c r="BV945" s="16" t="str">
        <v>0</v>
      </c>
    </row>
    <row r="946" spans="8:74" hidden="1" outlineLevel="1" x14ac:dyDescent="0.3">
      <c r="H946" s="16" t="str">
        <v>0 - BM Costs</v>
      </c>
      <c r="L946" s="16" t="str">
        <v>0 - BM Port</v>
      </c>
      <c r="N946" s="16" t="str">
        <v>0 - Port Assets</v>
      </c>
      <c r="BP946" s="16" t="str">
        <v>0- Port Costs</v>
      </c>
      <c r="BT946" s="16" t="str">
        <v>0- Port Value</v>
      </c>
      <c r="BV946" s="16" t="str">
        <v>0</v>
      </c>
    </row>
    <row r="947" spans="8:74" hidden="1" outlineLevel="1" x14ac:dyDescent="0.3">
      <c r="H947" s="16" t="str">
        <v>0 - BM Costs</v>
      </c>
      <c r="L947" s="16" t="str">
        <v>0 - BM Port</v>
      </c>
      <c r="N947" s="16" t="str">
        <v>0 - Port Assets</v>
      </c>
      <c r="BP947" s="16" t="str">
        <v>0- Port Costs</v>
      </c>
      <c r="BT947" s="16" t="str">
        <v>0- Port Value</v>
      </c>
      <c r="BV947" s="16" t="str">
        <v>0</v>
      </c>
    </row>
    <row r="948" spans="8:74" hidden="1" outlineLevel="1" x14ac:dyDescent="0.3">
      <c r="H948" s="16" t="str">
        <v>0 - BM Costs</v>
      </c>
      <c r="L948" s="16" t="str">
        <v>0 - BM Port</v>
      </c>
      <c r="N948" s="16" t="str">
        <v>0 - Port Assets</v>
      </c>
      <c r="BP948" s="16" t="str">
        <v>0- Port Costs</v>
      </c>
      <c r="BT948" s="16" t="str">
        <v>0- Port Value</v>
      </c>
      <c r="BV948" s="16" t="str">
        <v>0</v>
      </c>
    </row>
    <row r="949" spans="8:74" hidden="1" outlineLevel="1" x14ac:dyDescent="0.3">
      <c r="H949" s="16" t="str">
        <v>0 - BM Costs</v>
      </c>
      <c r="L949" s="16" t="str">
        <v>0 - BM Port</v>
      </c>
      <c r="N949" s="16" t="str">
        <v>0 - Port Assets</v>
      </c>
      <c r="BP949" s="16" t="str">
        <v>0- Port Costs</v>
      </c>
      <c r="BT949" s="16" t="str">
        <v>0- Port Value</v>
      </c>
      <c r="BV949" s="16" t="str">
        <v>0</v>
      </c>
    </row>
    <row r="950" spans="8:74" hidden="1" outlineLevel="1" x14ac:dyDescent="0.3">
      <c r="H950" s="16" t="str">
        <v>0 - BM Costs</v>
      </c>
      <c r="L950" s="16" t="str">
        <v>0 - BM Port</v>
      </c>
      <c r="N950" s="16" t="str">
        <v>0 - Port Assets</v>
      </c>
      <c r="BP950" s="16" t="str">
        <v>0- Port Costs</v>
      </c>
      <c r="BT950" s="16" t="str">
        <v>0- Port Value</v>
      </c>
      <c r="BV950" s="16" t="str">
        <v>0</v>
      </c>
    </row>
    <row r="951" spans="8:74" hidden="1" outlineLevel="1" x14ac:dyDescent="0.3">
      <c r="H951" s="16" t="str">
        <v>0 - BM Costs</v>
      </c>
      <c r="L951" s="16" t="str">
        <v>0 - BM Port</v>
      </c>
      <c r="N951" s="16" t="str">
        <v>0 - Port Assets</v>
      </c>
      <c r="BP951" s="16" t="str">
        <v>0- Port Costs</v>
      </c>
      <c r="BT951" s="16" t="str">
        <v>0- Port Value</v>
      </c>
      <c r="BV951" s="16" t="str">
        <v>0</v>
      </c>
    </row>
    <row r="952" spans="8:74" hidden="1" outlineLevel="1" x14ac:dyDescent="0.3">
      <c r="H952" s="16" t="str">
        <v>0 - BM Costs</v>
      </c>
      <c r="L952" s="16" t="str">
        <v>0 - BM Port</v>
      </c>
      <c r="N952" s="16" t="str">
        <v>0 - Port Assets</v>
      </c>
      <c r="BP952" s="16" t="str">
        <v>0- Port Costs</v>
      </c>
      <c r="BT952" s="16" t="str">
        <v>0- Port Value</v>
      </c>
      <c r="BV952" s="16" t="str">
        <v>0</v>
      </c>
    </row>
    <row r="953" spans="8:74" hidden="1" outlineLevel="1" x14ac:dyDescent="0.3">
      <c r="H953" s="16" t="str">
        <v>0 - BM Costs</v>
      </c>
      <c r="L953" s="16" t="str">
        <v>0 - BM Port</v>
      </c>
      <c r="N953" s="16" t="str">
        <v>0 - Port Assets</v>
      </c>
      <c r="BP953" s="16" t="str">
        <v>0- Port Costs</v>
      </c>
      <c r="BT953" s="16" t="str">
        <v>0- Port Value</v>
      </c>
      <c r="BV953" s="16" t="str">
        <v>0</v>
      </c>
    </row>
    <row r="954" spans="8:74" hidden="1" outlineLevel="1" x14ac:dyDescent="0.3">
      <c r="H954" s="16" t="str">
        <v>0 - BM Costs</v>
      </c>
      <c r="L954" s="16" t="str">
        <v>0 - BM Port</v>
      </c>
      <c r="N954" s="16" t="str">
        <v>0 - Port Assets</v>
      </c>
      <c r="BP954" s="16" t="str">
        <v>0- Port Costs</v>
      </c>
      <c r="BT954" s="16" t="str">
        <v>0- Port Value</v>
      </c>
      <c r="BV954" s="16" t="str">
        <v>0</v>
      </c>
    </row>
    <row r="955" spans="8:74" hidden="1" outlineLevel="1" x14ac:dyDescent="0.3">
      <c r="H955" s="16" t="str">
        <v>0 - BM Costs</v>
      </c>
      <c r="L955" s="16" t="str">
        <v>0 - BM Port</v>
      </c>
      <c r="N955" s="16" t="str">
        <v>0 - Port Assets</v>
      </c>
      <c r="BP955" s="16" t="str">
        <v>0- Port Costs</v>
      </c>
      <c r="BT955" s="16" t="str">
        <v>0- Port Value</v>
      </c>
      <c r="BV955" s="16" t="str">
        <v>0</v>
      </c>
    </row>
    <row r="956" spans="8:74" hidden="1" outlineLevel="1" x14ac:dyDescent="0.3">
      <c r="H956" s="16" t="str">
        <v>0 - BM Costs</v>
      </c>
      <c r="L956" s="16" t="str">
        <v>0 - BM Port</v>
      </c>
      <c r="N956" s="16" t="str">
        <v>0 - Port Assets</v>
      </c>
      <c r="BP956" s="16" t="str">
        <v>0- Port Costs</v>
      </c>
      <c r="BT956" s="16" t="str">
        <v>0- Port Value</v>
      </c>
      <c r="BV956" s="16" t="str">
        <v>0</v>
      </c>
    </row>
    <row r="957" spans="8:74" hidden="1" outlineLevel="1" x14ac:dyDescent="0.3">
      <c r="H957" s="16" t="str">
        <v>0 - BM Costs</v>
      </c>
      <c r="L957" s="16" t="str">
        <v>0 - BM Port</v>
      </c>
      <c r="N957" s="16" t="str">
        <v>0 - Port Assets</v>
      </c>
      <c r="BP957" s="16" t="str">
        <v>0- Port Costs</v>
      </c>
      <c r="BT957" s="16" t="str">
        <v>0- Port Value</v>
      </c>
      <c r="BV957" s="16" t="str">
        <v>0</v>
      </c>
    </row>
    <row r="958" spans="8:74" hidden="1" outlineLevel="1" x14ac:dyDescent="0.3">
      <c r="H958" s="16" t="str">
        <v>0 - BM Costs</v>
      </c>
      <c r="L958" s="16" t="str">
        <v>0 - BM Port</v>
      </c>
      <c r="N958" s="16" t="str">
        <v>0 - Port Assets</v>
      </c>
      <c r="BP958" s="16" t="str">
        <v>0- Port Costs</v>
      </c>
      <c r="BT958" s="16" t="str">
        <v>0- Port Value</v>
      </c>
      <c r="BV958" s="16" t="str">
        <v>0</v>
      </c>
    </row>
    <row r="959" spans="8:74" hidden="1" outlineLevel="1" x14ac:dyDescent="0.3">
      <c r="H959" s="16" t="str">
        <v>0 - BM Costs</v>
      </c>
      <c r="L959" s="16" t="str">
        <v>0 - BM Port</v>
      </c>
      <c r="N959" s="16" t="str">
        <v>0 - Port Assets</v>
      </c>
      <c r="BP959" s="16" t="str">
        <v>0- Port Costs</v>
      </c>
      <c r="BT959" s="16" t="str">
        <v>0- Port Value</v>
      </c>
      <c r="BV959" s="16" t="str">
        <v>0</v>
      </c>
    </row>
    <row r="960" spans="8:74" hidden="1" outlineLevel="1" x14ac:dyDescent="0.3">
      <c r="H960" s="16" t="str">
        <v>0 - BM Costs</v>
      </c>
      <c r="L960" s="16" t="str">
        <v>0 - BM Port</v>
      </c>
      <c r="N960" s="16" t="str">
        <v>0 - Port Assets</v>
      </c>
      <c r="BP960" s="16" t="str">
        <v>0- Port Costs</v>
      </c>
      <c r="BT960" s="16" t="str">
        <v>0- Port Value</v>
      </c>
      <c r="BV960" s="16" t="str">
        <v>0</v>
      </c>
    </row>
    <row r="961" spans="8:74" hidden="1" outlineLevel="1" x14ac:dyDescent="0.3">
      <c r="H961" s="16" t="str">
        <v>0 - BM Costs</v>
      </c>
      <c r="L961" s="16" t="str">
        <v>0 - BM Port</v>
      </c>
      <c r="N961" s="16" t="str">
        <v>0 - Port Assets</v>
      </c>
      <c r="BP961" s="16" t="str">
        <v>0- Port Costs</v>
      </c>
      <c r="BT961" s="16" t="str">
        <v>0- Port Value</v>
      </c>
      <c r="BV961" s="16" t="str">
        <v>0</v>
      </c>
    </row>
    <row r="962" spans="8:74" hidden="1" outlineLevel="1" x14ac:dyDescent="0.3">
      <c r="H962" s="16" t="str">
        <v>0 - BM Costs</v>
      </c>
      <c r="L962" s="16" t="str">
        <v>0 - BM Port</v>
      </c>
      <c r="N962" s="16" t="str">
        <v>0 - Port Assets</v>
      </c>
      <c r="BP962" s="16" t="str">
        <v>0- Port Costs</v>
      </c>
      <c r="BT962" s="16" t="str">
        <v>0- Port Value</v>
      </c>
      <c r="BV962" s="16" t="str">
        <v>0</v>
      </c>
    </row>
    <row r="963" spans="8:74" hidden="1" outlineLevel="1" x14ac:dyDescent="0.3">
      <c r="H963" s="16" t="str">
        <v>0 - BM Costs</v>
      </c>
      <c r="L963" s="16" t="str">
        <v>0 - BM Port</v>
      </c>
      <c r="N963" s="16" t="str">
        <v>0 - Port Assets</v>
      </c>
      <c r="BP963" s="16" t="str">
        <v>0- Port Costs</v>
      </c>
      <c r="BT963" s="16" t="str">
        <v>0- Port Value</v>
      </c>
      <c r="BV963" s="16" t="str">
        <v>0</v>
      </c>
    </row>
    <row r="964" spans="8:74" hidden="1" outlineLevel="1" x14ac:dyDescent="0.3">
      <c r="H964" s="16" t="str">
        <v>0 - BM Costs</v>
      </c>
      <c r="L964" s="16" t="str">
        <v>0 - BM Port</v>
      </c>
      <c r="N964" s="16" t="str">
        <v>0 - Port Assets</v>
      </c>
      <c r="BP964" s="16" t="str">
        <v>0- Port Costs</v>
      </c>
      <c r="BT964" s="16" t="str">
        <v>0- Port Value</v>
      </c>
      <c r="BV964" s="16" t="str">
        <v>0</v>
      </c>
    </row>
    <row r="965" spans="8:74" hidden="1" outlineLevel="1" x14ac:dyDescent="0.3">
      <c r="H965" s="16" t="str">
        <v>0 - BM Costs</v>
      </c>
      <c r="L965" s="16" t="str">
        <v>0 - BM Port</v>
      </c>
      <c r="N965" s="16" t="str">
        <v>0 - Port Assets</v>
      </c>
      <c r="BP965" s="16" t="str">
        <v>0- Port Costs</v>
      </c>
      <c r="BT965" s="16" t="str">
        <v>0- Port Value</v>
      </c>
      <c r="BV965" s="16" t="str">
        <v>0</v>
      </c>
    </row>
    <row r="966" spans="8:74" hidden="1" outlineLevel="1" x14ac:dyDescent="0.3">
      <c r="H966" s="16" t="str">
        <v>0 - BM Costs</v>
      </c>
      <c r="L966" s="16" t="str">
        <v>0 - BM Port</v>
      </c>
      <c r="N966" s="16" t="str">
        <v>0 - Port Assets</v>
      </c>
      <c r="BP966" s="16" t="str">
        <v>0- Port Costs</v>
      </c>
      <c r="BT966" s="16" t="str">
        <v>0- Port Value</v>
      </c>
      <c r="BV966" s="16" t="str">
        <v>0</v>
      </c>
    </row>
    <row r="967" spans="8:74" hidden="1" outlineLevel="1" x14ac:dyDescent="0.3">
      <c r="H967" s="16" t="str">
        <v>0 - BM Costs</v>
      </c>
      <c r="L967" s="16" t="str">
        <v>0 - BM Port</v>
      </c>
      <c r="N967" s="16" t="str">
        <v>0 - Port Assets</v>
      </c>
      <c r="BP967" s="16" t="str">
        <v>0- Port Costs</v>
      </c>
      <c r="BT967" s="16" t="str">
        <v>0- Port Value</v>
      </c>
      <c r="BV967" s="16" t="str">
        <v>0</v>
      </c>
    </row>
    <row r="968" spans="8:74" hidden="1" outlineLevel="1" x14ac:dyDescent="0.3">
      <c r="H968" s="16" t="str">
        <v>0 - BM Costs</v>
      </c>
      <c r="L968" s="16" t="str">
        <v>0 - BM Port</v>
      </c>
      <c r="N968" s="16" t="str">
        <v>0 - Port Assets</v>
      </c>
      <c r="BP968" s="16" t="str">
        <v>0- Port Costs</v>
      </c>
      <c r="BT968" s="16" t="str">
        <v>0- Port Value</v>
      </c>
      <c r="BV968" s="16" t="str">
        <v>0</v>
      </c>
    </row>
    <row r="969" spans="8:74" hidden="1" outlineLevel="1" x14ac:dyDescent="0.3">
      <c r="H969" s="16" t="str">
        <v>0 - BM Costs</v>
      </c>
      <c r="L969" s="16" t="str">
        <v>0 - BM Port</v>
      </c>
      <c r="N969" s="16" t="str">
        <v>0 - Port Assets</v>
      </c>
      <c r="BP969" s="16" t="str">
        <v>0- Port Costs</v>
      </c>
      <c r="BT969" s="16" t="str">
        <v>0- Port Value</v>
      </c>
      <c r="BV969" s="16" t="str">
        <v>0</v>
      </c>
    </row>
    <row r="970" spans="8:74" hidden="1" outlineLevel="1" x14ac:dyDescent="0.3">
      <c r="H970" s="16" t="str">
        <v>0 - BM Costs</v>
      </c>
      <c r="L970" s="16" t="str">
        <v>0 - BM Port</v>
      </c>
      <c r="N970" s="16" t="str">
        <v>0 - Port Assets</v>
      </c>
      <c r="BP970" s="16" t="str">
        <v>0- Port Costs</v>
      </c>
      <c r="BT970" s="16" t="str">
        <v>0- Port Value</v>
      </c>
      <c r="BV970" s="16" t="str">
        <v>0</v>
      </c>
    </row>
    <row r="971" spans="8:74" hidden="1" outlineLevel="1" x14ac:dyDescent="0.3">
      <c r="H971" s="16" t="str">
        <v>0 - BM Costs</v>
      </c>
      <c r="L971" s="16" t="str">
        <v>0 - BM Port</v>
      </c>
      <c r="N971" s="16" t="str">
        <v>0 - Port Assets</v>
      </c>
      <c r="BP971" s="16" t="str">
        <v>0- Port Costs</v>
      </c>
      <c r="BT971" s="16" t="str">
        <v>0- Port Value</v>
      </c>
      <c r="BV971" s="16" t="str">
        <v>0</v>
      </c>
    </row>
    <row r="972" spans="8:74" hidden="1" outlineLevel="1" x14ac:dyDescent="0.3">
      <c r="H972" s="16" t="str">
        <v>0 - BM Costs</v>
      </c>
      <c r="L972" s="16" t="str">
        <v>0 - BM Port</v>
      </c>
      <c r="N972" s="16" t="str">
        <v>0 - Port Assets</v>
      </c>
      <c r="BP972" s="16" t="str">
        <v>0- Port Costs</v>
      </c>
      <c r="BT972" s="16" t="str">
        <v>0- Port Value</v>
      </c>
      <c r="BV972" s="16" t="str">
        <v>0</v>
      </c>
    </row>
    <row r="973" spans="8:74" hidden="1" outlineLevel="1" x14ac:dyDescent="0.3">
      <c r="H973" s="16" t="str">
        <v>0 - BM Costs</v>
      </c>
      <c r="L973" s="16" t="str">
        <v>0 - BM Port</v>
      </c>
      <c r="N973" s="16" t="str">
        <v>0 - Port Assets</v>
      </c>
      <c r="BP973" s="16" t="str">
        <v>0- Port Costs</v>
      </c>
      <c r="BT973" s="16" t="str">
        <v>0- Port Value</v>
      </c>
      <c r="BV973" s="16" t="str">
        <v>0</v>
      </c>
    </row>
    <row r="974" spans="8:74" hidden="1" outlineLevel="1" x14ac:dyDescent="0.3">
      <c r="H974" s="16" t="str">
        <v>0 - BM Costs</v>
      </c>
      <c r="L974" s="16" t="str">
        <v>0 - BM Port</v>
      </c>
      <c r="N974" s="16" t="str">
        <v>0 - Port Assets</v>
      </c>
      <c r="BP974" s="16" t="str">
        <v>0- Port Costs</v>
      </c>
      <c r="BT974" s="16" t="str">
        <v>0- Port Value</v>
      </c>
      <c r="BV974" s="16" t="str">
        <v>0</v>
      </c>
    </row>
    <row r="975" spans="8:74" hidden="1" outlineLevel="1" x14ac:dyDescent="0.3">
      <c r="H975" s="16" t="str">
        <v>0 - BM Costs</v>
      </c>
      <c r="L975" s="16" t="str">
        <v>0 - BM Port</v>
      </c>
      <c r="N975" s="16" t="str">
        <v>0 - Port Assets</v>
      </c>
      <c r="BP975" s="16" t="str">
        <v>0- Port Costs</v>
      </c>
      <c r="BT975" s="16" t="str">
        <v>0- Port Value</v>
      </c>
      <c r="BV975" s="16" t="str">
        <v>0</v>
      </c>
    </row>
    <row r="976" spans="8:74" hidden="1" outlineLevel="1" x14ac:dyDescent="0.3">
      <c r="H976" s="16" t="str">
        <v>0 - BM Costs</v>
      </c>
      <c r="L976" s="16" t="str">
        <v>0 - BM Port</v>
      </c>
      <c r="N976" s="16" t="str">
        <v>0 - Port Assets</v>
      </c>
      <c r="BP976" s="16" t="str">
        <v>0- Port Costs</v>
      </c>
      <c r="BT976" s="16" t="str">
        <v>0- Port Value</v>
      </c>
      <c r="BV976" s="16" t="str">
        <v>0</v>
      </c>
    </row>
    <row r="977" spans="8:74" hidden="1" outlineLevel="1" x14ac:dyDescent="0.3">
      <c r="H977" s="16" t="str">
        <v>0 - BM Costs</v>
      </c>
      <c r="L977" s="16" t="str">
        <v>0 - BM Port</v>
      </c>
      <c r="N977" s="16" t="str">
        <v>0 - Port Assets</v>
      </c>
      <c r="BP977" s="16" t="str">
        <v>0- Port Costs</v>
      </c>
      <c r="BT977" s="16" t="str">
        <v>0- Port Value</v>
      </c>
      <c r="BV977" s="16" t="str">
        <v>0</v>
      </c>
    </row>
    <row r="978" spans="8:74" hidden="1" outlineLevel="1" x14ac:dyDescent="0.3">
      <c r="H978" s="16" t="str">
        <v>0 - BM Costs</v>
      </c>
      <c r="L978" s="16" t="str">
        <v>0 - BM Port</v>
      </c>
      <c r="N978" s="16" t="str">
        <v>0 - Port Assets</v>
      </c>
      <c r="BP978" s="16" t="str">
        <v>0- Port Costs</v>
      </c>
      <c r="BT978" s="16" t="str">
        <v>0- Port Value</v>
      </c>
      <c r="BV978" s="16" t="str">
        <v>0</v>
      </c>
    </row>
    <row r="979" spans="8:74" hidden="1" outlineLevel="1" x14ac:dyDescent="0.3">
      <c r="H979" s="16" t="str">
        <v>0 - BM Costs</v>
      </c>
      <c r="L979" s="16" t="str">
        <v>0 - BM Port</v>
      </c>
      <c r="N979" s="16" t="str">
        <v>0 - Port Assets</v>
      </c>
      <c r="BP979" s="16" t="str">
        <v>0- Port Costs</v>
      </c>
      <c r="BT979" s="16" t="str">
        <v>0- Port Value</v>
      </c>
      <c r="BV979" s="16" t="str">
        <v>0</v>
      </c>
    </row>
    <row r="980" spans="8:74" hidden="1" outlineLevel="1" x14ac:dyDescent="0.3">
      <c r="H980" s="16" t="str">
        <v>0 - BM Costs</v>
      </c>
      <c r="L980" s="16" t="str">
        <v>0 - BM Port</v>
      </c>
      <c r="N980" s="16" t="str">
        <v>0 - Port Assets</v>
      </c>
      <c r="BP980" s="16" t="str">
        <v>0- Port Costs</v>
      </c>
      <c r="BT980" s="16" t="str">
        <v>0- Port Value</v>
      </c>
      <c r="BV980" s="16" t="str">
        <v>0</v>
      </c>
    </row>
    <row r="981" spans="8:74" hidden="1" outlineLevel="1" x14ac:dyDescent="0.3">
      <c r="H981" s="16" t="str">
        <v>0 - BM Costs</v>
      </c>
      <c r="L981" s="16" t="str">
        <v>0 - BM Port</v>
      </c>
      <c r="N981" s="16" t="str">
        <v>0 - Port Assets</v>
      </c>
      <c r="BP981" s="16" t="str">
        <v>0- Port Costs</v>
      </c>
      <c r="BT981" s="16" t="str">
        <v>0- Port Value</v>
      </c>
      <c r="BV981" s="16" t="str">
        <v>0</v>
      </c>
    </row>
    <row r="982" spans="8:74" hidden="1" outlineLevel="1" x14ac:dyDescent="0.3">
      <c r="H982" s="16" t="str">
        <v>0 - BM Costs</v>
      </c>
      <c r="L982" s="16" t="str">
        <v>0 - BM Port</v>
      </c>
      <c r="N982" s="16" t="str">
        <v>0 - Port Assets</v>
      </c>
      <c r="BP982" s="16" t="str">
        <v>0- Port Costs</v>
      </c>
      <c r="BT982" s="16" t="str">
        <v>0- Port Value</v>
      </c>
      <c r="BV982" s="16" t="str">
        <v>0</v>
      </c>
    </row>
    <row r="983" spans="8:74" hidden="1" outlineLevel="1" x14ac:dyDescent="0.3">
      <c r="H983" s="16" t="str">
        <v>0 - BM Costs</v>
      </c>
      <c r="L983" s="16" t="str">
        <v>0 - BM Port</v>
      </c>
      <c r="N983" s="16" t="str">
        <v>0 - Port Assets</v>
      </c>
      <c r="BP983" s="16" t="str">
        <v>0- Port Costs</v>
      </c>
      <c r="BT983" s="16" t="str">
        <v>0- Port Value</v>
      </c>
      <c r="BV983" s="16" t="str">
        <v>0</v>
      </c>
    </row>
    <row r="984" spans="8:74" hidden="1" outlineLevel="1" x14ac:dyDescent="0.3">
      <c r="H984" s="16" t="str">
        <v>0 - BM Costs</v>
      </c>
      <c r="L984" s="16" t="str">
        <v>0 - BM Port</v>
      </c>
      <c r="N984" s="16" t="str">
        <v>0 - Port Assets</v>
      </c>
      <c r="BP984" s="16" t="str">
        <v>0- Port Costs</v>
      </c>
      <c r="BT984" s="16" t="str">
        <v>0- Port Value</v>
      </c>
      <c r="BV984" s="16" t="str">
        <v>0</v>
      </c>
    </row>
    <row r="985" spans="8:74" hidden="1" outlineLevel="1" x14ac:dyDescent="0.3">
      <c r="H985" s="16" t="str">
        <v>0 - BM Costs</v>
      </c>
      <c r="L985" s="16" t="str">
        <v>0 - BM Port</v>
      </c>
      <c r="N985" s="16" t="str">
        <v>0 - Port Assets</v>
      </c>
      <c r="BP985" s="16" t="str">
        <v>0- Port Costs</v>
      </c>
      <c r="BT985" s="16" t="str">
        <v>0- Port Value</v>
      </c>
      <c r="BV985" s="16" t="str">
        <v>0</v>
      </c>
    </row>
    <row r="986" spans="8:74" hidden="1" outlineLevel="1" x14ac:dyDescent="0.3">
      <c r="H986" s="16" t="str">
        <v>0 - BM Costs</v>
      </c>
      <c r="L986" s="16" t="str">
        <v>0 - BM Port</v>
      </c>
      <c r="N986" s="16" t="str">
        <v>0 - Port Assets</v>
      </c>
      <c r="BP986" s="16" t="str">
        <v>0- Port Costs</v>
      </c>
      <c r="BT986" s="16" t="str">
        <v>0- Port Value</v>
      </c>
      <c r="BV986" s="16" t="str">
        <v>0</v>
      </c>
    </row>
    <row r="987" spans="8:74" hidden="1" outlineLevel="1" x14ac:dyDescent="0.3">
      <c r="H987" s="16" t="str">
        <v>0 - BM Costs</v>
      </c>
      <c r="L987" s="16" t="str">
        <v>0 - BM Port</v>
      </c>
      <c r="N987" s="16" t="str">
        <v>0 - Port Assets</v>
      </c>
      <c r="BP987" s="16" t="str">
        <v>0- Port Costs</v>
      </c>
      <c r="BT987" s="16" t="str">
        <v>0- Port Value</v>
      </c>
      <c r="BV987" s="16" t="str">
        <v>0</v>
      </c>
    </row>
    <row r="988" spans="8:74" hidden="1" outlineLevel="1" x14ac:dyDescent="0.3">
      <c r="H988" s="16" t="str">
        <v>0 - BM Costs</v>
      </c>
      <c r="L988" s="16" t="str">
        <v>0 - BM Port</v>
      </c>
      <c r="N988" s="16" t="str">
        <v>0 - Port Assets</v>
      </c>
      <c r="BP988" s="16" t="str">
        <v>0- Port Costs</v>
      </c>
      <c r="BT988" s="16" t="str">
        <v>0- Port Value</v>
      </c>
      <c r="BV988" s="16" t="str">
        <v>0</v>
      </c>
    </row>
    <row r="989" spans="8:74" hidden="1" outlineLevel="1" x14ac:dyDescent="0.3">
      <c r="H989" s="16" t="str">
        <v>0 - BM Costs</v>
      </c>
      <c r="L989" s="16" t="str">
        <v>0 - BM Port</v>
      </c>
      <c r="N989" s="16" t="str">
        <v>0 - Port Assets</v>
      </c>
      <c r="BP989" s="16" t="str">
        <v>0- Port Costs</v>
      </c>
      <c r="BT989" s="16" t="str">
        <v>0- Port Value</v>
      </c>
      <c r="BV989" s="16" t="str">
        <v>0</v>
      </c>
    </row>
    <row r="990" spans="8:74" hidden="1" outlineLevel="1" x14ac:dyDescent="0.3">
      <c r="H990" s="16" t="str">
        <v>0 - BM Costs</v>
      </c>
      <c r="L990" s="16" t="str">
        <v>0 - BM Port</v>
      </c>
      <c r="N990" s="16" t="str">
        <v>0 - Port Assets</v>
      </c>
      <c r="BP990" s="16" t="str">
        <v>0- Port Costs</v>
      </c>
      <c r="BT990" s="16" t="str">
        <v>0- Port Value</v>
      </c>
      <c r="BV990" s="16" t="str">
        <v>0</v>
      </c>
    </row>
    <row r="991" spans="8:74" hidden="1" outlineLevel="1" x14ac:dyDescent="0.3">
      <c r="H991" s="16" t="str">
        <v>0 - BM Costs</v>
      </c>
      <c r="L991" s="16" t="str">
        <v>0 - BM Port</v>
      </c>
      <c r="N991" s="16" t="str">
        <v>0 - Port Assets</v>
      </c>
      <c r="BP991" s="16" t="str">
        <v>0- Port Costs</v>
      </c>
      <c r="BT991" s="16" t="str">
        <v>0- Port Value</v>
      </c>
      <c r="BV991" s="16" t="str">
        <v>0</v>
      </c>
    </row>
    <row r="992" spans="8:74" hidden="1" outlineLevel="1" x14ac:dyDescent="0.3">
      <c r="H992" s="16" t="str">
        <v>0 - BM Costs</v>
      </c>
      <c r="L992" s="16" t="str">
        <v>0 - BM Port</v>
      </c>
      <c r="N992" s="16" t="str">
        <v>0 - Port Assets</v>
      </c>
      <c r="BP992" s="16" t="str">
        <v>0- Port Costs</v>
      </c>
      <c r="BT992" s="16" t="str">
        <v>0- Port Value</v>
      </c>
      <c r="BV992" s="16" t="str">
        <v>0</v>
      </c>
    </row>
    <row r="993" spans="1:74" hidden="1" outlineLevel="1" x14ac:dyDescent="0.3">
      <c r="H993" s="16" t="str">
        <v>0 - BM Costs</v>
      </c>
      <c r="L993" s="16" t="str">
        <v>0 - BM Port</v>
      </c>
      <c r="N993" s="16" t="str">
        <v>0 - Port Assets</v>
      </c>
      <c r="BP993" s="16" t="str">
        <v>0- Port Costs</v>
      </c>
      <c r="BT993" s="16" t="str">
        <v>0- Port Value</v>
      </c>
      <c r="BV993" s="16" t="str">
        <v>0</v>
      </c>
    </row>
    <row r="994" spans="1:74" hidden="1" outlineLevel="1" x14ac:dyDescent="0.3">
      <c r="H994" s="16" t="str">
        <v>0 - BM Costs</v>
      </c>
      <c r="L994" s="16" t="str">
        <v>0 - BM Port</v>
      </c>
      <c r="N994" s="16" t="str">
        <v>0 - Port Assets</v>
      </c>
      <c r="BP994" s="16" t="str">
        <v>0- Port Costs</v>
      </c>
      <c r="BT994" s="16" t="str">
        <v>0- Port Value</v>
      </c>
      <c r="BV994" s="16" t="str">
        <v>0</v>
      </c>
    </row>
    <row r="995" spans="1:74" hidden="1" outlineLevel="1" x14ac:dyDescent="0.3">
      <c r="H995" s="16" t="str">
        <v>0 - BM Costs</v>
      </c>
      <c r="L995" s="16" t="str">
        <v>0 - BM Port</v>
      </c>
      <c r="N995" s="16" t="str">
        <v>0 - Port Assets</v>
      </c>
      <c r="BP995" s="16" t="str">
        <v>0- Port Costs</v>
      </c>
      <c r="BT995" s="16" t="str">
        <v>0- Port Value</v>
      </c>
      <c r="BV995" s="16" t="str">
        <v>0</v>
      </c>
    </row>
    <row r="996" spans="1:74" hidden="1" outlineLevel="1" x14ac:dyDescent="0.3">
      <c r="H996" s="16" t="str">
        <v>0 - BM Costs</v>
      </c>
      <c r="L996" s="16" t="str">
        <v>0 - BM Port</v>
      </c>
      <c r="N996" s="16" t="str">
        <v>0 - Port Assets</v>
      </c>
      <c r="BP996" s="16" t="str">
        <v>0- Port Costs</v>
      </c>
      <c r="BT996" s="16" t="str">
        <v>0- Port Value</v>
      </c>
      <c r="BV996" s="16" t="str">
        <v>0</v>
      </c>
    </row>
    <row r="997" spans="1:74" hidden="1" outlineLevel="1" x14ac:dyDescent="0.3">
      <c r="H997" s="16" t="str">
        <v>0 - BM Costs</v>
      </c>
      <c r="L997" s="16" t="str">
        <v>0 - BM Port</v>
      </c>
      <c r="N997" s="16" t="str">
        <v>0 - Port Assets</v>
      </c>
      <c r="BP997" s="16" t="str">
        <v>0- Port Costs</v>
      </c>
      <c r="BT997" s="16" t="str">
        <v>0- Port Value</v>
      </c>
      <c r="BV997" s="16" t="str">
        <v>0</v>
      </c>
    </row>
    <row r="998" spans="1:74" hidden="1" outlineLevel="1" x14ac:dyDescent="0.3">
      <c r="H998" s="16" t="str">
        <v>0 - BM Costs</v>
      </c>
      <c r="L998" s="16" t="str">
        <v>0 - BM Port</v>
      </c>
      <c r="N998" s="16" t="str">
        <v>0 - Port Assets</v>
      </c>
      <c r="BP998" s="16" t="str">
        <v>0- Port Costs</v>
      </c>
      <c r="BT998" s="16" t="str">
        <v>0- Port Value</v>
      </c>
      <c r="BV998" s="16" t="str">
        <v>0</v>
      </c>
    </row>
    <row r="999" spans="1:74" collapsed="1" x14ac:dyDescent="0.3">
      <c r="H999" s="16" t="str">
        <v>0 - BM Costs</v>
      </c>
      <c r="L999" s="16" t="str">
        <v>0 - BM Port</v>
      </c>
      <c r="N999" s="16" t="str">
        <v>0 - Port Assets</v>
      </c>
      <c r="BP999" s="16" t="str">
        <v>0- Port Costs</v>
      </c>
      <c r="BT999" s="16" t="str">
        <v>0- Port Value</v>
      </c>
      <c r="BV999" s="16" t="str">
        <v>0</v>
      </c>
    </row>
    <row r="1000" spans="1:74" s="16" customFormat="1" x14ac:dyDescent="0.3">
      <c r="A1000" s="16" t="s">
        <v>23</v>
      </c>
      <c r="H1000" s="16" t="str">
        <v>0 - BM Costs</v>
      </c>
      <c r="L1000" s="16" t="str">
        <v>0 - BM Port</v>
      </c>
      <c r="N1000" s="16" t="str">
        <v>0 - Port Assets</v>
      </c>
      <c r="BP1000" s="16" t="str">
        <v>0- Port Costs</v>
      </c>
      <c r="BT1000" s="16" t="str">
        <v>0- Port Value</v>
      </c>
      <c r="BV1000" s="16" t="str">
        <v>0</v>
      </c>
    </row>
    <row r="1001" spans="1:74" x14ac:dyDescent="0.3">
      <c r="A1001" s="1" t="s">
        <v>27</v>
      </c>
      <c r="C1001" s="8">
        <f>C11*$C$5</f>
        <v>200000</v>
      </c>
      <c r="D1001" s="8">
        <f t="shared" ref="D1001:G1001" si="5">D11*$C$5</f>
        <v>200000</v>
      </c>
      <c r="E1001" s="8">
        <f t="shared" si="5"/>
        <v>200000</v>
      </c>
      <c r="F1001" s="8">
        <f t="shared" si="5"/>
        <v>200000</v>
      </c>
      <c r="G1001" s="8">
        <f t="shared" si="5"/>
        <v>199999.99999999994</v>
      </c>
      <c r="H1001" s="16" t="str">
        <v>0 - BM Costs</v>
      </c>
      <c r="I1001" s="8"/>
      <c r="J1001" s="8"/>
      <c r="K1001" s="8"/>
      <c r="L1001" s="16" t="str">
        <v>0 - BM Port</v>
      </c>
      <c r="N1001" s="16" t="str">
        <v>0 - Port Assets</v>
      </c>
      <c r="O1001" s="8">
        <f>O11*$C$5</f>
        <v>148372.73622587591</v>
      </c>
      <c r="P1001" s="8">
        <f t="shared" ref="P1001:BO1001" si="6">P11*$C$5</f>
        <v>148372.73622587591</v>
      </c>
      <c r="Q1001" s="8">
        <f t="shared" si="6"/>
        <v>148372.73622587591</v>
      </c>
      <c r="R1001" s="8">
        <f t="shared" si="6"/>
        <v>110066.52768235296</v>
      </c>
      <c r="S1001" s="8">
        <f t="shared" si="6"/>
        <v>69912.813936852312</v>
      </c>
      <c r="T1001" s="8">
        <f t="shared" si="6"/>
        <v>58714.173809941778</v>
      </c>
      <c r="U1001" s="8">
        <f t="shared" si="6"/>
        <v>52152.101247402992</v>
      </c>
      <c r="V1001" s="8">
        <f t="shared" si="6"/>
        <v>37991.625590893542</v>
      </c>
      <c r="W1001" s="8">
        <f t="shared" si="6"/>
        <v>35575.537139511238</v>
      </c>
      <c r="X1001" s="8">
        <f t="shared" si="6"/>
        <v>30428.45745234847</v>
      </c>
      <c r="Y1001" s="8">
        <f t="shared" si="6"/>
        <v>18839.413393582636</v>
      </c>
      <c r="Z1001" s="8">
        <f t="shared" si="6"/>
        <v>18450.267782685543</v>
      </c>
      <c r="AA1001" s="8">
        <f t="shared" si="6"/>
        <v>18148.798832285778</v>
      </c>
      <c r="AB1001" s="8">
        <f t="shared" si="6"/>
        <v>18032.752114769959</v>
      </c>
      <c r="AC1001" s="8">
        <f t="shared" si="6"/>
        <v>12729.791324037411</v>
      </c>
      <c r="AD1001" s="8">
        <f t="shared" si="6"/>
        <v>11904.808625410888</v>
      </c>
      <c r="AE1001" s="8">
        <f t="shared" si="6"/>
        <v>9988.6761927682692</v>
      </c>
      <c r="AF1001" s="8">
        <f t="shared" si="6"/>
        <v>8762.1362711607617</v>
      </c>
      <c r="AG1001" s="8">
        <f>AG11*$C$5</f>
        <v>6163.4279547613705</v>
      </c>
      <c r="AH1001" s="8">
        <f t="shared" si="6"/>
        <v>4086.6870734606709</v>
      </c>
      <c r="AI1001" s="8">
        <f t="shared" si="6"/>
        <v>3674.5363600728538</v>
      </c>
      <c r="AJ1001" s="8">
        <f t="shared" si="6"/>
        <v>3646.4247543481033</v>
      </c>
      <c r="AK1001" s="8">
        <f t="shared" si="6"/>
        <v>2973.3061291093868</v>
      </c>
      <c r="AL1001" s="8">
        <f t="shared" si="6"/>
        <v>2339.5276228704183</v>
      </c>
      <c r="AM1001" s="8">
        <f t="shared" si="6"/>
        <v>700.00003174506628</v>
      </c>
      <c r="AN1001" s="8">
        <f t="shared" si="6"/>
        <v>700.00000000000045</v>
      </c>
      <c r="AO1001" s="8">
        <f t="shared" si="6"/>
        <v>700.00000000000034</v>
      </c>
      <c r="AP1001" s="8">
        <f t="shared" si="6"/>
        <v>700.00000000000034</v>
      </c>
      <c r="AQ1001" s="8">
        <f t="shared" si="6"/>
        <v>700</v>
      </c>
      <c r="AR1001" s="8">
        <f t="shared" si="6"/>
        <v>700</v>
      </c>
      <c r="AS1001" s="8">
        <f t="shared" si="6"/>
        <v>700</v>
      </c>
      <c r="AT1001" s="8">
        <f t="shared" si="6"/>
        <v>700</v>
      </c>
      <c r="AU1001" s="8">
        <f t="shared" si="6"/>
        <v>700</v>
      </c>
      <c r="AV1001" s="8">
        <f t="shared" si="6"/>
        <v>700</v>
      </c>
      <c r="AW1001" s="8">
        <f t="shared" si="6"/>
        <v>700</v>
      </c>
      <c r="AX1001" s="8">
        <f t="shared" si="6"/>
        <v>700</v>
      </c>
      <c r="AY1001" s="8">
        <f t="shared" si="6"/>
        <v>700</v>
      </c>
      <c r="AZ1001" s="8">
        <f t="shared" si="6"/>
        <v>700</v>
      </c>
      <c r="BA1001" s="8">
        <f t="shared" si="6"/>
        <v>700</v>
      </c>
      <c r="BB1001" s="8">
        <f t="shared" si="6"/>
        <v>700</v>
      </c>
      <c r="BC1001" s="8">
        <f t="shared" si="6"/>
        <v>700</v>
      </c>
      <c r="BD1001" s="8">
        <f t="shared" si="6"/>
        <v>700</v>
      </c>
      <c r="BE1001" s="8">
        <f t="shared" si="6"/>
        <v>700</v>
      </c>
      <c r="BF1001" s="8">
        <f t="shared" si="6"/>
        <v>700</v>
      </c>
      <c r="BG1001" s="8">
        <f t="shared" si="6"/>
        <v>700</v>
      </c>
      <c r="BH1001" s="8">
        <f t="shared" si="6"/>
        <v>700</v>
      </c>
      <c r="BI1001" s="8">
        <f t="shared" si="6"/>
        <v>700</v>
      </c>
      <c r="BJ1001" s="8">
        <f t="shared" si="6"/>
        <v>700</v>
      </c>
      <c r="BK1001" s="8">
        <f t="shared" si="6"/>
        <v>699.99999999999977</v>
      </c>
      <c r="BL1001" s="8">
        <f t="shared" si="6"/>
        <v>699.99999999999977</v>
      </c>
      <c r="BM1001" s="8">
        <f t="shared" si="6"/>
        <v>699.99999999999977</v>
      </c>
      <c r="BN1001" s="8">
        <f t="shared" si="6"/>
        <v>699.99999999999977</v>
      </c>
      <c r="BO1001" s="8">
        <f t="shared" si="6"/>
        <v>699.99999999999966</v>
      </c>
      <c r="BP1001" s="16" t="str">
        <v>0- Port Costs</v>
      </c>
      <c r="BQ1001" s="8"/>
      <c r="BR1001" s="8"/>
      <c r="BS1001" s="8"/>
      <c r="BT1001" s="16" t="str">
        <v>0- Port Value</v>
      </c>
      <c r="BV1001" s="16" t="str">
        <v>0</v>
      </c>
    </row>
    <row r="1002" spans="1:74" x14ac:dyDescent="0.3">
      <c r="A1002" s="1" t="s">
        <v>29</v>
      </c>
      <c r="C1002" s="1" cm="1" vm="698">
        <f t="array" aca="1" ref="C1002" ca="1">_xlfn.XLOOKUP(MAX(_xlfn.ANCHORARRAY($A26)),_xlfn.ANCHORARRAY( $A26),_xlfn.ANCHORARRAY( C26))</f>
        <v>63.6</v>
      </c>
      <c r="D1002" s="1" cm="1" vm="699">
        <f t="array" aca="1" ref="D1002" ca="1">_xlfn.XLOOKUP(MAX(_xlfn.ANCHORARRAY($A26)),_xlfn.ANCHORARRAY( $A26),_xlfn.ANCHORARRAY( D26))</f>
        <v>74.08</v>
      </c>
      <c r="E1002" s="1" cm="1" vm="700">
        <f t="array" aca="1" ref="E1002" ca="1">_xlfn.XLOOKUP(MAX(_xlfn.ANCHORARRAY($A26)),_xlfn.ANCHORARRAY( $A26),_xlfn.ANCHORARRAY( E26))</f>
        <v>31.19</v>
      </c>
      <c r="F1002" s="1" cm="1" vm="701">
        <f t="array" aca="1" ref="F1002" ca="1">_xlfn.XLOOKUP(MAX(_xlfn.ANCHORARRAY($A26)),_xlfn.ANCHORARRAY( $A26),_xlfn.ANCHORARRAY( F26))</f>
        <v>17.190000000000001</v>
      </c>
      <c r="G1002" s="1" cm="1" vm="702">
        <f t="array" aca="1" ref="G1002" ca="1">_xlfn.XLOOKUP(MAX(_xlfn.ANCHORARRAY($A26)),_xlfn.ANCHORARRAY( $A26),_xlfn.ANCHORARRAY( G26))</f>
        <v>32.25</v>
      </c>
      <c r="H1002" s="16" t="str">
        <v>0 - BM Costs</v>
      </c>
      <c r="L1002" s="16" t="str">
        <v>0 - BM Port</v>
      </c>
      <c r="N1002" s="16" t="str">
        <v>0 - Port Assets</v>
      </c>
      <c r="O1002" s="1" cm="1" vm="703">
        <f t="array" aca="1" ref="O1002" ca="1">_xlfn.XLOOKUP(MAX(_xlfn.ANCHORARRAY(A26)),_xlfn.ANCHORARRAY( A26),_xlfn.ANCHORARRAY( O26))</f>
        <v>164.58</v>
      </c>
      <c r="P1002" s="1" cm="1" vm="704">
        <f t="array" aca="1" ref="P1002" ca="1">_xlfn.XLOOKUP(MAX(_xlfn.ANCHORARRAY($A26)),_xlfn.ANCHORARRAY( $A26),_xlfn.ANCHORARRAY( P26))</f>
        <v>61.07</v>
      </c>
      <c r="Q1002" s="1" cm="1" vm="705">
        <f t="array" aca="1" ref="Q1002" ca="1">_xlfn.XLOOKUP(MAX(_xlfn.ANCHORARRAY($A26)),_xlfn.ANCHORARRAY( $A26),_xlfn.ANCHORARRAY( Q26))</f>
        <v>36.5</v>
      </c>
      <c r="R1002" s="1" cm="1" vm="715">
        <f t="array" aca="1" ref="R1002" ca="1">_xlfn.XLOOKUP(MAX(_xlfn.ANCHORARRAY($A26)),_xlfn.ANCHORARRAY( $A26),_xlfn.ANCHORARRAY( R26))</f>
        <v>10.28</v>
      </c>
      <c r="S1002" s="1" cm="1" vm="708">
        <f t="array" aca="1" ref="S1002" ca="1">_xlfn.XLOOKUP(MAX(_xlfn.ANCHORARRAY($A26)),_xlfn.ANCHORARRAY( $A26),_xlfn.ANCHORARRAY( S26))</f>
        <v>12.44</v>
      </c>
      <c r="T1002" s="1" cm="1" vm="719">
        <f t="array" aca="1" ref="T1002" ca="1">_xlfn.XLOOKUP(MAX(_xlfn.ANCHORARRAY($A26)),_xlfn.ANCHORARRAY( $A26),_xlfn.ANCHORARRAY( T26))</f>
        <v>2.02</v>
      </c>
      <c r="U1002" s="1" cm="1" vm="305">
        <f t="array" aca="1" ref="U1002" ca="1">_xlfn.XLOOKUP(MAX(_xlfn.ANCHORARRAY($A26)),_xlfn.ANCHORARRAY( $A26),_xlfn.ANCHORARRAY( U26))</f>
        <v>6.62</v>
      </c>
      <c r="V1002" s="1" cm="1" vm="712">
        <f t="array" aca="1" ref="V1002" ca="1">_xlfn.XLOOKUP(MAX(_xlfn.ANCHORARRAY($A26)),_xlfn.ANCHORARRAY( $A26),_xlfn.ANCHORARRAY( V26))</f>
        <v>19.5</v>
      </c>
      <c r="W1002" s="1" cm="1" vm="216">
        <f t="array" aca="1" ref="W1002" ca="1">_xlfn.XLOOKUP(MAX(_xlfn.ANCHORARRAY($A26)),_xlfn.ANCHORARRAY( $A26),_xlfn.ANCHORARRAY( W26))</f>
        <v>1.91</v>
      </c>
      <c r="X1002" s="1" cm="1" vm="734">
        <f t="array" aca="1" ref="X1002" ca="1">_xlfn.XLOOKUP(MAX(_xlfn.ANCHORARRAY($A26)),_xlfn.ANCHORARRAY( $A26),_xlfn.ANCHORARRAY( X26))</f>
        <v>22.32</v>
      </c>
      <c r="Y1002" s="1" cm="1" vm="241">
        <f t="array" aca="1" ref="Y1002" ca="1">_xlfn.XLOOKUP(MAX(_xlfn.ANCHORARRAY($A26)),_xlfn.ANCHORARRAY( $A26),_xlfn.ANCHORARRAY( Y26))</f>
        <v>5.31</v>
      </c>
      <c r="Z1002" s="1" cm="1" vm="730">
        <f t="array" aca="1" ref="Z1002" ca="1">_xlfn.XLOOKUP(MAX(_xlfn.ANCHORARRAY($A26)),_xlfn.ANCHORARRAY( $A26),_xlfn.ANCHORARRAY( Z26))</f>
        <v>20.92</v>
      </c>
      <c r="AA1002" s="1" cm="1" vm="723">
        <f t="array" aca="1" ref="AA1002" ca="1">_xlfn.XLOOKUP(MAX(_xlfn.ANCHORARRAY($A26)),_xlfn.ANCHORARRAY( $A26),_xlfn.ANCHORARRAY( AA26))</f>
        <v>8.35</v>
      </c>
      <c r="AB1002" s="1" cm="1" vm="304">
        <f t="array" aca="1" ref="AB1002" ca="1">_xlfn.XLOOKUP(MAX(_xlfn.ANCHORARRAY($A26)),_xlfn.ANCHORARRAY( $A26),_xlfn.ANCHORARRAY( AB26))</f>
        <v>3.65</v>
      </c>
      <c r="AC1002" s="1" cm="1" vm="718">
        <f t="array" aca="1" ref="AC1002" ca="1">_xlfn.XLOOKUP(MAX(_xlfn.ANCHORARRAY($A26)),_xlfn.ANCHORARRAY( $A26),_xlfn.ANCHORARRAY( AC26))</f>
        <v>8.49</v>
      </c>
      <c r="AD1002" s="1" cm="1" vm="706">
        <f t="array" aca="1" ref="AD1002" ca="1">_xlfn.XLOOKUP(MAX(_xlfn.ANCHORARRAY($A26)),_xlfn.ANCHORARRAY( $A26),_xlfn.ANCHORARRAY( AD26))</f>
        <v>6.67</v>
      </c>
      <c r="AE1002" s="1" cm="1" vm="710">
        <f t="array" aca="1" ref="AE1002" ca="1">_xlfn.XLOOKUP(MAX(_xlfn.ANCHORARRAY($A26)),_xlfn.ANCHORARRAY( $A26),_xlfn.ANCHORARRAY( AE26))</f>
        <v>2.19</v>
      </c>
      <c r="AF1002" s="1" cm="1" vm="716">
        <f t="array" aca="1" ref="AF1002" ca="1">_xlfn.XLOOKUP(MAX(_xlfn.ANCHORARRAY($A26)),_xlfn.ANCHORARRAY( $A26),_xlfn.ANCHORARRAY( AF26))</f>
        <v>2.65</v>
      </c>
      <c r="AG1002" s="1" cm="1" vm="308">
        <f t="array" aca="1" ref="AG1002" ca="1">_xlfn.XLOOKUP(MAX(_xlfn.ANCHORARRAY($A26)),_xlfn.ANCHORARRAY( $A26),_xlfn.ANCHORARRAY( AG26))</f>
        <v>2.83</v>
      </c>
      <c r="AH1002" s="1" cm="1" vm="724">
        <f t="array" aca="1" ref="AH1002" ca="1">_xlfn.XLOOKUP(MAX(_xlfn.ANCHORARRAY($A26)),_xlfn.ANCHORARRAY( $A26),_xlfn.ANCHORARRAY( AH26))</f>
        <v>1.17</v>
      </c>
      <c r="AI1002" s="1" cm="1" vm="495">
        <f t="array" aca="1" ref="AI1002" ca="1">_xlfn.XLOOKUP(MAX(_xlfn.ANCHORARRAY($A26)),_xlfn.ANCHORARRAY( $A26),_xlfn.ANCHORARRAY( AI26))</f>
        <v>9.4</v>
      </c>
      <c r="AJ1002" s="1" cm="1" vm="366">
        <f t="array" aca="1" ref="AJ1002" ca="1">_xlfn.XLOOKUP(MAX(_xlfn.ANCHORARRAY($A26)),_xlfn.ANCHORARRAY( $A26),_xlfn.ANCHORARRAY( AJ26))</f>
        <v>7.2</v>
      </c>
      <c r="AK1002" s="1" cm="1" vm="733">
        <f t="array" aca="1" ref="AK1002" ca="1">_xlfn.XLOOKUP(MAX(_xlfn.ANCHORARRAY($A26)),_xlfn.ANCHORARRAY( $A26),_xlfn.ANCHORARRAY( AK26))</f>
        <v>3.74</v>
      </c>
      <c r="AL1002" s="1" cm="1" vm="602">
        <f t="array" aca="1" ref="AL1002" ca="1">_xlfn.XLOOKUP(MAX(_xlfn.ANCHORARRAY($A26)),_xlfn.ANCHORARRAY( $A26),_xlfn.ANCHORARRAY( AL26))</f>
        <v>1.1399999999999999</v>
      </c>
      <c r="AM1002" s="1" cm="1" vm="713">
        <f t="array" aca="1" ref="AM1002" ca="1">_xlfn.XLOOKUP(MAX(_xlfn.ANCHORARRAY($A26)),_xlfn.ANCHORARRAY( $A26),_xlfn.ANCHORARRAY( AM26))</f>
        <v>34.5</v>
      </c>
      <c r="AN1002" s="1" cm="1" vm="590">
        <f t="array" aca="1" ref="AN1002" ca="1">_xlfn.XLOOKUP(MAX(_xlfn.ANCHORARRAY($A26)),_xlfn.ANCHORARRAY( $A26),_xlfn.ANCHORARRAY( AN26))</f>
        <v>3.47</v>
      </c>
      <c r="AO1002" s="1" cm="1" vm="272">
        <f t="array" aca="1" ref="AO1002" ca="1">_xlfn.XLOOKUP(MAX(_xlfn.ANCHORARRAY($A26)),_xlfn.ANCHORARRAY( $A26),_xlfn.ANCHORARRAY( AO26))</f>
        <v>1.92</v>
      </c>
      <c r="AP1002" s="1" cm="1" vm="307">
        <f t="array" aca="1" ref="AP1002" ca="1">_xlfn.XLOOKUP(MAX(_xlfn.ANCHORARRAY($A26)),_xlfn.ANCHORARRAY( $A26),_xlfn.ANCHORARRAY( AP26))</f>
        <v>2.4700000000000002</v>
      </c>
      <c r="AQ1002" s="1" cm="1" vm="685">
        <f t="array" aca="1" ref="AQ1002" ca="1">_xlfn.XLOOKUP(MAX(_xlfn.ANCHORARRAY($A26)),_xlfn.ANCHORARRAY( $A26),_xlfn.ANCHORARRAY( AQ26))</f>
        <v>8.25</v>
      </c>
      <c r="AR1002" s="1" cm="1" vm="558">
        <f t="array" aca="1" ref="AR1002" ca="1">_xlfn.XLOOKUP(MAX(_xlfn.ANCHORARRAY($A26)),_xlfn.ANCHORARRAY( $A26),_xlfn.ANCHORARRAY( AR26))</f>
        <v>8.94</v>
      </c>
      <c r="AS1002" s="1" cm="1" vm="707">
        <f t="array" aca="1" ref="AS1002" ca="1">_xlfn.XLOOKUP(MAX(_xlfn.ANCHORARRAY($A26)),_xlfn.ANCHORARRAY( $A26),_xlfn.ANCHORARRAY( AS26))</f>
        <v>5.19</v>
      </c>
      <c r="AT1002" s="1" cm="1" vm="140">
        <f t="array" aca="1" ref="AT1002" ca="1">_xlfn.XLOOKUP(MAX(_xlfn.ANCHORARRAY($A26)),_xlfn.ANCHORARRAY( $A26),_xlfn.ANCHORARRAY( AT26))</f>
        <v>9.4499999999999993</v>
      </c>
      <c r="AU1002" s="1" cm="1" vm="709">
        <f t="array" aca="1" ref="AU1002" ca="1">_xlfn.XLOOKUP(MAX(_xlfn.ANCHORARRAY($A26)),_xlfn.ANCHORARRAY( $A26),_xlfn.ANCHORARRAY( AU26))</f>
        <v>10.33</v>
      </c>
      <c r="AV1002" s="1" cm="1" vm="711">
        <f t="array" aca="1" ref="AV1002" ca="1">_xlfn.XLOOKUP(MAX(_xlfn.ANCHORARRAY($A26)),_xlfn.ANCHORARRAY( $A26),_xlfn.ANCHORARRAY( AV26))</f>
        <v>12.53</v>
      </c>
      <c r="AW1002" s="1" cm="1" vm="581">
        <f t="array" aca="1" ref="AW1002" ca="1">_xlfn.XLOOKUP(MAX(_xlfn.ANCHORARRAY($A26)),_xlfn.ANCHORARRAY( $A26),_xlfn.ANCHORARRAY( AW26))</f>
        <v>14.7</v>
      </c>
      <c r="AX1002" s="1" cm="1" vm="714">
        <f t="array" aca="1" ref="AX1002" ca="1">_xlfn.XLOOKUP(MAX(_xlfn.ANCHORARRAY($A26)),_xlfn.ANCHORARRAY( $A26),_xlfn.ANCHORARRAY( AX26))</f>
        <v>79.89</v>
      </c>
      <c r="AY1002" s="1" cm="1" vm="499">
        <f t="array" aca="1" ref="AY1002" ca="1">_xlfn.XLOOKUP(MAX(_xlfn.ANCHORARRAY($A26)),_xlfn.ANCHORARRAY( $A26),_xlfn.ANCHORARRAY( AY26))</f>
        <v>3.21</v>
      </c>
      <c r="AZ1002" s="1" cm="1" vm="717">
        <f t="array" aca="1" ref="AZ1002" ca="1">_xlfn.XLOOKUP(MAX(_xlfn.ANCHORARRAY($A26)),_xlfn.ANCHORARRAY( $A26),_xlfn.ANCHORARRAY( AZ26))</f>
        <v>21.26</v>
      </c>
      <c r="BA1002" s="1" cm="1" vm="720">
        <f t="array" aca="1" ref="BA1002" ca="1">_xlfn.XLOOKUP(MAX(_xlfn.ANCHORARRAY($A26)),_xlfn.ANCHORARRAY( $A26),_xlfn.ANCHORARRAY( BA26))</f>
        <v>3.11</v>
      </c>
      <c r="BB1002" s="1" cm="1" vm="485">
        <f t="array" aca="1" ref="BB1002" ca="1">_xlfn.XLOOKUP(MAX(_xlfn.ANCHORARRAY($A26)),_xlfn.ANCHORARRAY( $A26),_xlfn.ANCHORARRAY( BB26))</f>
        <v>8.06</v>
      </c>
      <c r="BC1002" s="1" cm="1" vm="722">
        <f t="array" aca="1" ref="BC1002" ca="1">_xlfn.XLOOKUP(MAX(_xlfn.ANCHORARRAY($A26)),_xlfn.ANCHORARRAY( $A26),_xlfn.ANCHORARRAY( BC26))</f>
        <v>31.14</v>
      </c>
      <c r="BD1002" s="1" cm="1" vm="725">
        <f t="array" aca="1" ref="BD1002" ca="1">_xlfn.XLOOKUP(MAX(_xlfn.ANCHORARRAY($A26)),_xlfn.ANCHORARRAY( $A26),_xlfn.ANCHORARRAY( BD26))</f>
        <v>7.91</v>
      </c>
      <c r="BE1002" s="1" cm="1" vm="726">
        <f t="array" aca="1" ref="BE1002" ca="1">_xlfn.XLOOKUP(MAX(_xlfn.ANCHORARRAY($A26)),_xlfn.ANCHORARRAY( $A26),_xlfn.ANCHORARRAY( BE26))</f>
        <v>12.21</v>
      </c>
      <c r="BF1002" s="1" cm="1" vm="729">
        <f t="array" aca="1" ref="BF1002" ca="1">_xlfn.XLOOKUP(MAX(_xlfn.ANCHORARRAY($A26)),_xlfn.ANCHORARRAY( $A26),_xlfn.ANCHORARRAY( BF26))</f>
        <v>5.81</v>
      </c>
      <c r="BG1002" s="1" cm="1" vm="261">
        <f t="array" aca="1" ref="BG1002" ca="1">_xlfn.XLOOKUP(MAX(_xlfn.ANCHORARRAY($A26)),_xlfn.ANCHORARRAY( $A26),_xlfn.ANCHORARRAY( BG26))</f>
        <v>5.25</v>
      </c>
      <c r="BH1002" s="1" cm="1" vm="201">
        <f t="array" aca="1" ref="BH1002" ca="1">_xlfn.XLOOKUP(MAX(_xlfn.ANCHORARRAY($A26)),_xlfn.ANCHORARRAY( $A26),_xlfn.ANCHORARRAY( BH26))</f>
        <v>1.54</v>
      </c>
      <c r="BI1002" s="1" cm="1" vm="732">
        <f t="array" aca="1" ref="BI1002" ca="1">_xlfn.XLOOKUP(MAX(_xlfn.ANCHORARRAY($A26)),_xlfn.ANCHORARRAY( $A26),_xlfn.ANCHORARRAY( BI26))</f>
        <v>17.48</v>
      </c>
      <c r="BJ1002" s="1" cm="1" vm="706">
        <f t="array" aca="1" ref="BJ1002" ca="1">_xlfn.XLOOKUP(MAX(_xlfn.ANCHORARRAY($A26)),_xlfn.ANCHORARRAY( $A26),_xlfn.ANCHORARRAY( BJ26))</f>
        <v>6.67</v>
      </c>
      <c r="BK1002" s="1" cm="1" vm="721">
        <f t="array" aca="1" ref="BK1002" ca="1">_xlfn.XLOOKUP(MAX(_xlfn.ANCHORARRAY($A26)),_xlfn.ANCHORARRAY( $A26),_xlfn.ANCHORARRAY( BK26))</f>
        <v>13.4</v>
      </c>
      <c r="BL1002" s="1" cm="1" vm="727">
        <f t="array" aca="1" ref="BL1002" ca="1">_xlfn.XLOOKUP(MAX(_xlfn.ANCHORARRAY($A26)),_xlfn.ANCHORARRAY( $A26),_xlfn.ANCHORARRAY( BL26))</f>
        <v>8.4499999999999993</v>
      </c>
      <c r="BM1002" s="1" cm="1" vm="728">
        <f t="array" aca="1" ref="BM1002" ca="1">_xlfn.XLOOKUP(MAX(_xlfn.ANCHORARRAY($A26)),_xlfn.ANCHORARRAY( $A26),_xlfn.ANCHORARRAY( BM26))</f>
        <v>21.1</v>
      </c>
      <c r="BN1002" s="1" cm="1" vm="731">
        <f t="array" aca="1" ref="BN1002" ca="1">_xlfn.XLOOKUP(MAX(_xlfn.ANCHORARRAY($A26)),_xlfn.ANCHORARRAY( $A26),_xlfn.ANCHORARRAY( BN26))</f>
        <v>4.5</v>
      </c>
      <c r="BO1002" s="1" cm="1" vm="674">
        <f t="array" aca="1" ref="BO1002" ca="1">_xlfn.XLOOKUP(MAX(_xlfn.ANCHORARRAY($A26)),_xlfn.ANCHORARRAY( $A26),_xlfn.ANCHORARRAY( BO26))</f>
        <v>5.33</v>
      </c>
      <c r="BP1002" s="16" t="str">
        <v>0- Port Costs</v>
      </c>
      <c r="BT1002" s="16" t="str">
        <v>0- Port Value</v>
      </c>
      <c r="BV1002" s="16" t="str">
        <v>0</v>
      </c>
    </row>
    <row r="1003" spans="1:74" x14ac:dyDescent="0.3">
      <c r="A1003" s="1" t="s">
        <v>26</v>
      </c>
      <c r="C1003" s="1">
        <f ca="1">ROUNDDOWN(C1001/C1002,0)</f>
        <v>3144</v>
      </c>
      <c r="D1003" s="1">
        <f t="shared" ref="D1003:G1003" ca="1" si="7">ROUNDDOWN(D1001/D1002,0)</f>
        <v>2699</v>
      </c>
      <c r="E1003" s="1">
        <f t="shared" ca="1" si="7"/>
        <v>6412</v>
      </c>
      <c r="F1003" s="1">
        <f t="shared" ca="1" si="7"/>
        <v>11634</v>
      </c>
      <c r="G1003" s="1">
        <f t="shared" ca="1" si="7"/>
        <v>6201</v>
      </c>
      <c r="H1003" s="16" t="str">
        <v>0 - BM Costs</v>
      </c>
      <c r="L1003" s="16" t="str">
        <v>0 - BM Port</v>
      </c>
      <c r="N1003" s="16" t="str">
        <v>0 - Port Assets</v>
      </c>
      <c r="O1003" s="1">
        <f ca="1">ROUNDDOWN((O1001-$C$6)/O1002,0)</f>
        <v>901</v>
      </c>
      <c r="P1003" s="1">
        <f t="shared" ref="P1003:BO1003" ca="1" si="8">ROUNDDOWN((P1001-$C$6)/P1002,0)</f>
        <v>2429</v>
      </c>
      <c r="Q1003" s="1">
        <f t="shared" ca="1" si="8"/>
        <v>4064</v>
      </c>
      <c r="R1003" s="1">
        <f t="shared" ca="1" si="8"/>
        <v>10705</v>
      </c>
      <c r="S1003" s="1">
        <f t="shared" ca="1" si="8"/>
        <v>5619</v>
      </c>
      <c r="T1003" s="1">
        <f t="shared" ca="1" si="8"/>
        <v>29061</v>
      </c>
      <c r="U1003" s="1">
        <f t="shared" ca="1" si="8"/>
        <v>7876</v>
      </c>
      <c r="V1003" s="1">
        <f t="shared" ca="1" si="8"/>
        <v>1947</v>
      </c>
      <c r="W1003" s="1">
        <f t="shared" ca="1" si="8"/>
        <v>18620</v>
      </c>
      <c r="X1003" s="1">
        <f t="shared" ca="1" si="8"/>
        <v>1362</v>
      </c>
      <c r="Y1003" s="1">
        <f t="shared" ca="1" si="8"/>
        <v>3546</v>
      </c>
      <c r="Z1003" s="1">
        <f t="shared" ca="1" si="8"/>
        <v>881</v>
      </c>
      <c r="AA1003" s="1">
        <f t="shared" ca="1" si="8"/>
        <v>2172</v>
      </c>
      <c r="AB1003" s="1">
        <f t="shared" ca="1" si="8"/>
        <v>4937</v>
      </c>
      <c r="AC1003" s="1">
        <f t="shared" ca="1" si="8"/>
        <v>1498</v>
      </c>
      <c r="AD1003" s="1">
        <f t="shared" ca="1" si="8"/>
        <v>1783</v>
      </c>
      <c r="AE1003" s="1">
        <f t="shared" ca="1" si="8"/>
        <v>4556</v>
      </c>
      <c r="AF1003" s="1">
        <f t="shared" ca="1" si="8"/>
        <v>3302</v>
      </c>
      <c r="AG1003" s="1">
        <f t="shared" ca="1" si="8"/>
        <v>2174</v>
      </c>
      <c r="AH1003" s="1">
        <f t="shared" ca="1" si="8"/>
        <v>3484</v>
      </c>
      <c r="AI1003" s="1">
        <f t="shared" ca="1" si="8"/>
        <v>389</v>
      </c>
      <c r="AJ1003" s="1">
        <f t="shared" ca="1" si="8"/>
        <v>505</v>
      </c>
      <c r="AK1003" s="1">
        <f t="shared" ca="1" si="8"/>
        <v>792</v>
      </c>
      <c r="AL1003" s="1">
        <f t="shared" ca="1" si="8"/>
        <v>2043</v>
      </c>
      <c r="AM1003" s="1">
        <f t="shared" ca="1" si="8"/>
        <v>20</v>
      </c>
      <c r="AN1003" s="1">
        <f t="shared" ca="1" si="8"/>
        <v>198</v>
      </c>
      <c r="AO1003" s="1">
        <f t="shared" ca="1" si="8"/>
        <v>359</v>
      </c>
      <c r="AP1003" s="1">
        <f t="shared" ca="1" si="8"/>
        <v>279</v>
      </c>
      <c r="AQ1003" s="1">
        <f t="shared" ca="1" si="8"/>
        <v>83</v>
      </c>
      <c r="AR1003" s="1">
        <f t="shared" ca="1" si="8"/>
        <v>77</v>
      </c>
      <c r="AS1003" s="1">
        <f t="shared" ca="1" si="8"/>
        <v>132</v>
      </c>
      <c r="AT1003" s="1">
        <f t="shared" ca="1" si="8"/>
        <v>73</v>
      </c>
      <c r="AU1003" s="1">
        <f t="shared" ca="1" si="8"/>
        <v>66</v>
      </c>
      <c r="AV1003" s="1">
        <f t="shared" ca="1" si="8"/>
        <v>55</v>
      </c>
      <c r="AW1003" s="1">
        <f t="shared" ca="1" si="8"/>
        <v>46</v>
      </c>
      <c r="AX1003" s="1">
        <f t="shared" ca="1" si="8"/>
        <v>8</v>
      </c>
      <c r="AY1003" s="1">
        <f t="shared" ca="1" si="8"/>
        <v>214</v>
      </c>
      <c r="AZ1003" s="1">
        <f t="shared" ca="1" si="8"/>
        <v>32</v>
      </c>
      <c r="BA1003" s="1">
        <f t="shared" ca="1" si="8"/>
        <v>221</v>
      </c>
      <c r="BB1003" s="1">
        <f t="shared" ca="1" si="8"/>
        <v>85</v>
      </c>
      <c r="BC1003" s="1">
        <f t="shared" ca="1" si="8"/>
        <v>22</v>
      </c>
      <c r="BD1003" s="1">
        <f t="shared" ca="1" si="8"/>
        <v>87</v>
      </c>
      <c r="BE1003" s="1">
        <f t="shared" ca="1" si="8"/>
        <v>56</v>
      </c>
      <c r="BF1003" s="1">
        <f t="shared" ca="1" si="8"/>
        <v>118</v>
      </c>
      <c r="BG1003" s="1">
        <f t="shared" ca="1" si="8"/>
        <v>131</v>
      </c>
      <c r="BH1003" s="1">
        <f t="shared" ca="1" si="8"/>
        <v>448</v>
      </c>
      <c r="BI1003" s="1">
        <f t="shared" ca="1" si="8"/>
        <v>39</v>
      </c>
      <c r="BJ1003" s="1">
        <f t="shared" ca="1" si="8"/>
        <v>103</v>
      </c>
      <c r="BK1003" s="1">
        <f t="shared" ca="1" si="8"/>
        <v>51</v>
      </c>
      <c r="BL1003" s="1">
        <f t="shared" ca="1" si="8"/>
        <v>81</v>
      </c>
      <c r="BM1003" s="1">
        <f t="shared" ca="1" si="8"/>
        <v>32</v>
      </c>
      <c r="BN1003" s="1">
        <f t="shared" ca="1" si="8"/>
        <v>153</v>
      </c>
      <c r="BO1003" s="1">
        <f t="shared" ca="1" si="8"/>
        <v>129</v>
      </c>
      <c r="BP1003" s="16" t="str">
        <v>0- Port Costs</v>
      </c>
      <c r="BT1003" s="16" t="str">
        <v>0- Port Value</v>
      </c>
      <c r="BV1003" s="16" t="str">
        <v>0</v>
      </c>
    </row>
    <row r="1004" spans="1:74" x14ac:dyDescent="0.3">
      <c r="H1004" s="16" t="str">
        <v>0 - BM Costs</v>
      </c>
      <c r="L1004" s="16" t="str">
        <v>0 - BM Port</v>
      </c>
      <c r="N1004" s="16" t="str">
        <v>0 - Port Assets</v>
      </c>
      <c r="BP1004" s="16" t="str">
        <v>0- Port Costs</v>
      </c>
      <c r="BT1004" s="16" t="str">
        <v>0- Port Value</v>
      </c>
      <c r="BV1004" s="16" t="str">
        <v>0</v>
      </c>
    </row>
    <row r="1005" spans="1:74" s="16" customFormat="1" x14ac:dyDescent="0.3">
      <c r="A1005" s="16" t="s">
        <v>31</v>
      </c>
      <c r="H1005" s="16" t="str">
        <v>0 - BM Costs</v>
      </c>
      <c r="L1005" s="16" t="str">
        <v>0 - BM Port</v>
      </c>
      <c r="N1005" s="16" t="str">
        <v>0 - Port Assets</v>
      </c>
      <c r="BP1005" s="16" t="str">
        <v>0- Port Costs</v>
      </c>
      <c r="BT1005" s="16" t="str">
        <v>0- Port Value</v>
      </c>
      <c r="BV1005" s="16" t="str">
        <v>0</v>
      </c>
    </row>
    <row r="1006" spans="1:74" x14ac:dyDescent="0.3">
      <c r="A1006" s="1" cm="1">
        <f t="array" aca="1" ref="A1006:A1019" ca="1">_xlfn.ANCHORARRAY(A26)</f>
        <v>1</v>
      </c>
      <c r="B1006" s="1" cm="1" vm="59">
        <f t="array" aca="1" ref="B1006:B1019" ca="1">_xlfn.ANCHORARRAY(B26)</f>
        <v>44886</v>
      </c>
      <c r="C1006" s="8" cm="1">
        <f t="array" aca="1" ref="C1006:C1019" ca="1">_xlfn.ANCHORARRAY(C26)*C$1003+_xlfn.ANCHORARRAY($I$1006)</f>
        <v>179805.36</v>
      </c>
      <c r="D1006" s="8" cm="1">
        <f t="array" aca="1" ref="D1006:D1019" ca="1">_xlfn.ANCHORARRAY(D26)*D$1003+_xlfn.ANCHORARRAY($I$1006)</f>
        <v>186311.97</v>
      </c>
      <c r="E1006" s="8" cm="1">
        <f t="array" aca="1" ref="E1006:E1019" ca="1">_xlfn.ANCHORARRAY(E26)*E$1003+_xlfn.ANCHORARRAY($I$1006)</f>
        <v>183767.92</v>
      </c>
      <c r="F1006" s="8" cm="1">
        <f t="array" aca="1" ref="F1006:F1019" ca="1">_xlfn.ANCHORARRAY(F26)*F$1003+_xlfn.ANCHORARRAY($I$1006)</f>
        <v>181955.76</v>
      </c>
      <c r="G1006" s="8" cm="1">
        <f t="array" aca="1" ref="G1006:G1019" ca="1">_xlfn.ANCHORARRAY(G26)*G$1003+_xlfn.ANCHORARRAY($I$1006)</f>
        <v>185781.96</v>
      </c>
      <c r="H1006" s="16" t="str">
        <v>0 - BM Costs</v>
      </c>
      <c r="I1006" s="8" cm="1">
        <f t="array" aca="1" ref="I1006:I1019" ca="1">IF(_xlfn.ANCHORARRAY(A1006)=MAX(_xlfn.ANCHORARRAY(A1006)), -$C$6, 0)</f>
        <v>0</v>
      </c>
      <c r="J1006" s="8" cm="1">
        <f t="array" aca="1" ref="J1006:J1019" ca="1">IF(_xlfn.ANCHORARRAY(A1006)=MAX(_xlfn.ANCHORARRAY(A1006)), -$C$6*$J$11, 0)</f>
        <v>0</v>
      </c>
      <c r="K1006" s="8" cm="1">
        <f t="array" aca="1" ref="K1006:K1019" ca="1">_xlfn.ANCHORARRAY(A1006)*0-(SUMPRODUCT(C1002:G1002,C1003:G1003))+$C$5+SUM(_xlfn.ANCHORARRAY(J1006))</f>
        <v>88.939999999944121</v>
      </c>
      <c r="L1006" s="16" t="str">
        <v>0 - BM Port</v>
      </c>
      <c r="M1006" s="8" cm="1">
        <f t="array" aca="1" ref="M1006:M1019" ca="1">_xlfn.BYROW(C1006:INDIRECT("H"&amp;(MAX(_xlfn.ANCHORARRAY(A1006))+1005)), _xlfn.LAMBDA(_xlpm._Row, SUM(_xlpm._Row)))+_xlfn.ANCHORARRAY(K1006)-_xlfn.ANCHORARRAY(J1006)</f>
        <v>917711.90999999992</v>
      </c>
      <c r="N1006" s="16" t="str">
        <v>0 - Port Assets</v>
      </c>
      <c r="O1006" s="8" cm="1">
        <f t="array" aca="1" ref="O1006:O1019" ca="1">_xlfn.ANCHORARRAY(O26)*O$1003+_xlfn.ANCHORARRAY($I$1006)</f>
        <v>162729.61000000002</v>
      </c>
      <c r="P1006" s="8" cm="1">
        <f t="array" aca="1" ref="P1006:P1019" ca="1">_xlfn.ANCHORARRAY(P26)*P$1003+_xlfn.ANCHORARRAY($I$1006)</f>
        <v>158613.69999999998</v>
      </c>
      <c r="Q1006" s="8" cm="1">
        <f t="array" aca="1" ref="Q1006:Q1019" ca="1">_xlfn.ANCHORARRAY(Q26)*Q$1003+_xlfn.ANCHORARRAY($I$1006)</f>
        <v>153416</v>
      </c>
      <c r="R1006" s="8" cm="1">
        <f t="array" aca="1" ref="R1006:R1019" ca="1">_xlfn.ANCHORARRAY(R26)*R$1003+_xlfn.ANCHORARRAY($I$1006)</f>
        <v>100305.84999999999</v>
      </c>
      <c r="S1006" s="8" cm="1">
        <f t="array" aca="1" ref="S1006:S1019" ca="1">_xlfn.ANCHORARRAY(S26)*S$1003+_xlfn.ANCHORARRAY($I$1006)</f>
        <v>73665.09</v>
      </c>
      <c r="T1006" s="8" cm="1">
        <f t="array" aca="1" ref="T1006:T1019" ca="1">_xlfn.ANCHORARRAY(T26)*T$1003+_xlfn.ANCHORARRAY($I$1006)</f>
        <v>39813.57</v>
      </c>
      <c r="U1006" s="8" cm="1">
        <f t="array" aca="1" ref="U1006:U1019" ca="1">_xlfn.ANCHORARRAY(U26)*U$1003+_xlfn.ANCHORARRAY($I$1006)</f>
        <v>45917.08</v>
      </c>
      <c r="V1006" s="8" cm="1">
        <f t="array" aca="1" ref="V1006:V1019" ca="1">_xlfn.ANCHORARRAY(V26)*V$1003+_xlfn.ANCHORARRAY($I$1006)</f>
        <v>39738.269999999997</v>
      </c>
      <c r="W1006" s="8" cm="1">
        <f t="array" aca="1" ref="W1006:W1019" ca="1">_xlfn.ANCHORARRAY(W26)*W$1003+_xlfn.ANCHORARRAY($I$1006)</f>
        <v>21971.599999999999</v>
      </c>
      <c r="X1006" s="8" cm="1">
        <f t="array" aca="1" ref="X1006:X1019" ca="1">_xlfn.ANCHORARRAY(X26)*X$1003+_xlfn.ANCHORARRAY($I$1006)</f>
        <v>36365.4</v>
      </c>
      <c r="Y1006" s="8" cm="1">
        <f t="array" aca="1" ref="Y1006:Y1019" ca="1">_xlfn.ANCHORARRAY(Y26)*Y$1003+_xlfn.ANCHORARRAY($I$1006)</f>
        <v>11737.26</v>
      </c>
      <c r="Z1006" s="8" cm="1">
        <f t="array" aca="1" ref="Z1006:Z1019" ca="1">_xlfn.ANCHORARRAY(Z26)*Z$1003+_xlfn.ANCHORARRAY($I$1006)</f>
        <v>18351.23</v>
      </c>
      <c r="AA1006" s="8" cm="1">
        <f t="array" aca="1" ref="AA1006:AA1019" ca="1">_xlfn.ANCHORARRAY(AA26)*AA$1003+_xlfn.ANCHORARRAY($I$1006)</f>
        <v>15833.88</v>
      </c>
      <c r="AB1006" s="8" cm="1">
        <f t="array" aca="1" ref="AB1006:AB1019" ca="1">_xlfn.ANCHORARRAY(AB26)*AB$1003+_xlfn.ANCHORARRAY($I$1006)</f>
        <v>11157.619999999999</v>
      </c>
      <c r="AC1006" s="8" cm="1">
        <f t="array" aca="1" ref="AC1006:AC1019" ca="1">_xlfn.ANCHORARRAY(AC26)*AC$1003+_xlfn.ANCHORARRAY($I$1006)</f>
        <v>12118.82</v>
      </c>
      <c r="AD1006" s="8" cm="1">
        <f t="array" aca="1" ref="AD1006:AD1019" ca="1">_xlfn.ANCHORARRAY(AD26)*AD$1003+_xlfn.ANCHORARRAY($I$1006)</f>
        <v>10965.45</v>
      </c>
      <c r="AE1006" s="8" cm="1">
        <f t="array" aca="1" ref="AE1006:AE1019" ca="1">_xlfn.ANCHORARRAY(AE26)*AE$1003+_xlfn.ANCHORARRAY($I$1006)</f>
        <v>6196.1600000000008</v>
      </c>
      <c r="AF1006" s="8" cm="1">
        <f t="array" aca="1" ref="AF1006:AF1019" ca="1">_xlfn.ANCHORARRAY(AF26)*AF$1003+_xlfn.ANCHORARRAY($I$1006)</f>
        <v>5250.18</v>
      </c>
      <c r="AG1006" s="8" cm="1">
        <f t="array" aca="1" ref="AG1006:AG1019" ca="1">_xlfn.ANCHORARRAY(AG26)*AG$1003+_xlfn.ANCHORARRAY($I$1006)</f>
        <v>4326.26</v>
      </c>
      <c r="AH1006" s="8" cm="1">
        <f t="array" aca="1" ref="AH1006:AH1019" ca="1">_xlfn.ANCHORARRAY(AH26)*AH$1003+_xlfn.ANCHORARRAY($I$1006)</f>
        <v>3518.84</v>
      </c>
      <c r="AI1006" s="8" cm="1">
        <f t="array" aca="1" ref="AI1006:AI1019" ca="1">_xlfn.ANCHORARRAY(AI26)*AI$1003+_xlfn.ANCHORARRAY($I$1006)</f>
        <v>3886.11</v>
      </c>
      <c r="AJ1006" s="8" cm="1">
        <f t="array" aca="1" ref="AJ1006:AJ1019" ca="1">_xlfn.ANCHORARRAY(AJ26)*AJ$1003+_xlfn.ANCHORARRAY($I$1006)</f>
        <v>3226.95</v>
      </c>
      <c r="AK1006" s="8" cm="1">
        <f t="array" aca="1" ref="AK1006:AK1019" ca="1">_xlfn.ANCHORARRAY(AK26)*AK$1003+_xlfn.ANCHORARRAY($I$1006)</f>
        <v>2676.96</v>
      </c>
      <c r="AL1006" s="8" cm="1">
        <f t="array" aca="1" ref="AL1006:AL1019" ca="1">_xlfn.ANCHORARRAY(AL26)*AL$1003+_xlfn.ANCHORARRAY($I$1006)</f>
        <v>1409.6699999999998</v>
      </c>
      <c r="AM1006" s="8" cm="1">
        <f t="array" aca="1" ref="AM1006:AM1019" ca="1">_xlfn.ANCHORARRAY(AM26)*AM$1003+_xlfn.ANCHORARRAY($I$1006)</f>
        <v>660</v>
      </c>
      <c r="AN1006" s="8" cm="1">
        <f t="array" aca="1" ref="AN1006:AN1019" ca="1">_xlfn.ANCHORARRAY(AN26)*AN$1003+_xlfn.ANCHORARRAY($I$1006)</f>
        <v>582.12</v>
      </c>
      <c r="AO1006" s="8" cm="1">
        <f t="array" aca="1" ref="AO1006:AO1019" ca="1">_xlfn.ANCHORARRAY(AO26)*AO$1003+_xlfn.ANCHORARRAY($I$1006)</f>
        <v>588.76</v>
      </c>
      <c r="AP1006" s="8" cm="1">
        <f t="array" aca="1" ref="AP1006:AP1019" ca="1">_xlfn.ANCHORARRAY(AP26)*AP$1003+_xlfn.ANCHORARRAY($I$1006)</f>
        <v>502.2</v>
      </c>
      <c r="AQ1006" s="8" cm="1">
        <f t="array" aca="1" ref="AQ1006:AQ1019" ca="1">_xlfn.ANCHORARRAY(AQ26)*AQ$1003+_xlfn.ANCHORARRAY($I$1006)</f>
        <v>1733.04</v>
      </c>
      <c r="AR1006" s="8" cm="1">
        <f t="array" aca="1" ref="AR1006:AR1019" ca="1">_xlfn.ANCHORARRAY(AR26)*AR$1003+_xlfn.ANCHORARRAY($I$1006)</f>
        <v>525.14</v>
      </c>
      <c r="AS1006" s="8" cm="1">
        <f t="array" aca="1" ref="AS1006:AS1019" ca="1">_xlfn.ANCHORARRAY(AS26)*AS$1003+_xlfn.ANCHORARRAY($I$1006)</f>
        <v>715.43999999999994</v>
      </c>
      <c r="AT1006" s="8" cm="1">
        <f t="array" aca="1" ref="AT1006:AT1019" ca="1">_xlfn.ANCHORARRAY(AT26)*AT$1003+_xlfn.ANCHORARRAY($I$1006)</f>
        <v>650.43000000000006</v>
      </c>
      <c r="AU1006" s="8" cm="1">
        <f t="array" aca="1" ref="AU1006:AU1019" ca="1">_xlfn.ANCHORARRAY(AU26)*AU$1003+_xlfn.ANCHORARRAY($I$1006)</f>
        <v>680.46</v>
      </c>
      <c r="AV1006" s="8" cm="1">
        <f t="array" aca="1" ref="AV1006:AV1019" ca="1">_xlfn.ANCHORARRAY(AV26)*AV$1003+_xlfn.ANCHORARRAY($I$1006)</f>
        <v>758.44999999999993</v>
      </c>
      <c r="AW1006" s="8" cm="1">
        <f t="array" aca="1" ref="AW1006:AW1019" ca="1">_xlfn.ANCHORARRAY(AW26)*AW$1003+_xlfn.ANCHORARRAY($I$1006)</f>
        <v>678.96</v>
      </c>
      <c r="AX1006" s="8" cm="1">
        <f t="array" aca="1" ref="AX1006:AX1019" ca="1">_xlfn.ANCHORARRAY(AX26)*AX$1003+_xlfn.ANCHORARRAY($I$1006)</f>
        <v>555.52</v>
      </c>
      <c r="AY1006" s="8" cm="1">
        <f t="array" aca="1" ref="AY1006:AY1019" ca="1">_xlfn.ANCHORARRAY(AY26)*AY$1003+_xlfn.ANCHORARRAY($I$1006)</f>
        <v>591.71</v>
      </c>
      <c r="AZ1006" s="8" cm="1">
        <f t="array" aca="1" ref="AZ1006:AZ1019" ca="1">_xlfn.ANCHORARRAY(AZ26)*AZ$1003+_xlfn.ANCHORARRAY($I$1006)</f>
        <v>698.56</v>
      </c>
      <c r="BA1006" s="8" cm="1">
        <f t="array" aca="1" ref="BA1006:BA1019" ca="1">_xlfn.ANCHORARRAY(BA26)*BA$1003+_xlfn.ANCHORARRAY($I$1006)</f>
        <v>698.36</v>
      </c>
      <c r="BB1006" s="8" cm="1">
        <f t="array" aca="1" ref="BB1006:BB1019" ca="1">_xlfn.ANCHORARRAY(BB26)*BB$1003+_xlfn.ANCHORARRAY($I$1006)</f>
        <v>692.75</v>
      </c>
      <c r="BC1006" s="8" cm="1">
        <f t="array" aca="1" ref="BC1006:BC1019" ca="1">_xlfn.ANCHORARRAY(BC26)*BC$1003+_xlfn.ANCHORARRAY($I$1006)</f>
        <v>704</v>
      </c>
      <c r="BD1006" s="8" cm="1">
        <f t="array" aca="1" ref="BD1006:BD1019" ca="1">_xlfn.ANCHORARRAY(BD26)*BD$1003+_xlfn.ANCHORARRAY($I$1006)</f>
        <v>828.24</v>
      </c>
      <c r="BE1006" s="8" cm="1">
        <f t="array" aca="1" ref="BE1006:BE1019" ca="1">_xlfn.ANCHORARRAY(BE26)*BE$1003+_xlfn.ANCHORARRAY($I$1006)</f>
        <v>546.55999999999995</v>
      </c>
      <c r="BF1006" s="8" cm="1">
        <f t="array" aca="1" ref="BF1006:BF1019" ca="1">_xlfn.ANCHORARRAY(BF26)*BF$1003+_xlfn.ANCHORARRAY($I$1006)</f>
        <v>549.88</v>
      </c>
      <c r="BG1006" s="8" cm="1">
        <f t="array" aca="1" ref="BG1006:BG1019" ca="1">_xlfn.ANCHORARRAY(BG26)*BG$1003+_xlfn.ANCHORARRAY($I$1006)</f>
        <v>859.3599999999999</v>
      </c>
      <c r="BH1006" s="8" cm="1">
        <f t="array" aca="1" ref="BH1006:BH1019" ca="1">_xlfn.ANCHORARRAY(BH26)*BH$1003+_xlfn.ANCHORARRAY($I$1006)</f>
        <v>600.32000000000005</v>
      </c>
      <c r="BI1006" s="8" cm="1">
        <f t="array" aca="1" ref="BI1006:BI1019" ca="1">_xlfn.ANCHORARRAY(BI26)*BI$1003+_xlfn.ANCHORARRAY($I$1006)</f>
        <v>621.27</v>
      </c>
      <c r="BJ1006" s="8" cm="1">
        <f t="array" aca="1" ref="BJ1006:BJ1019" ca="1">_xlfn.ANCHORARRAY(BJ26)*BJ$1003+_xlfn.ANCHORARRAY($I$1006)</f>
        <v>696.28</v>
      </c>
      <c r="BK1006" s="8" cm="1">
        <f t="array" aca="1" ref="BK1006:BK1019" ca="1">_xlfn.ANCHORARRAY(BK26)*BK$1003+_xlfn.ANCHORARRAY($I$1006)</f>
        <v>552.84</v>
      </c>
      <c r="BL1006" s="8" cm="1">
        <f t="array" aca="1" ref="BL1006:BL1019" ca="1">_xlfn.ANCHORARRAY(BL26)*BL$1003+_xlfn.ANCHORARRAY($I$1006)</f>
        <v>528.12</v>
      </c>
      <c r="BM1006" s="8" cm="1">
        <f t="array" aca="1" ref="BM1006:BM1019" ca="1">_xlfn.ANCHORARRAY(BM26)*BM$1003+_xlfn.ANCHORARRAY($I$1006)</f>
        <v>654.72</v>
      </c>
      <c r="BN1006" s="8" cm="1">
        <f t="array" aca="1" ref="BN1006:BN1019" ca="1">_xlfn.ANCHORARRAY(BN26)*BN$1003+_xlfn.ANCHORARRAY($I$1006)</f>
        <v>595.17000000000007</v>
      </c>
      <c r="BO1006" s="8" cm="1">
        <f t="array" aca="1" ref="BO1006:BO1019" ca="1">_xlfn.ANCHORARRAY(BO26)*BO$1003+_xlfn.ANCHORARRAY($I$1006)</f>
        <v>619.19999999999993</v>
      </c>
      <c r="BP1006" s="16" t="str">
        <v>0- Port Costs</v>
      </c>
      <c r="BQ1006" s="8" cm="1">
        <f t="array" aca="1" ref="BQ1006:BQ1019" ca="1">IF(_xlfn.ANCHORARRAY(A1006)=MAX(_xlfn.ANCHORARRAY(A1006)), -$C$6, 0)</f>
        <v>0</v>
      </c>
      <c r="BR1006" s="8" cm="1">
        <f t="array" aca="1" ref="BR1006:BR1019" ca="1">IF(_xlfn.ANCHORARRAY(A1006)=MAX(_xlfn.ANCHORARRAY(A1006)), -$C$6*$BR$11, 0)</f>
        <v>0</v>
      </c>
      <c r="BS1006" s="8" cm="1">
        <f t="array" aca="1" ref="BS1006:BS1019" ca="1">_xlfn.ANCHORARRAY(A1006)*0-(SUMPRODUCT(O1002:BO1002,O1003:BO1003))+$C$5+SUM(_xlfn.ANCHORARRAY(BR1006))</f>
        <v>385.84000000017704</v>
      </c>
      <c r="BT1006" s="16" t="str">
        <v>0- Port Value</v>
      </c>
      <c r="BU1006" s="8" cm="1">
        <f t="array" aca="1" ref="BU1006:BU1019" ca="1">_xlfn.BYROW(O1006:INDIRECT("BO"&amp;(MAX(_xlfn.ANCHORARRAY(A1006))+1005)), _xlfn.LAMBDA(_xlpm._Row, SUM(_xlpm._Row)))+_xlfn.ANCHORARRAY(BS1006)-_xlfn.ANCHORARRAY(BR1006)</f>
        <v>963245.25999999989</v>
      </c>
      <c r="BV1006" s="16" t="str">
        <v>0</v>
      </c>
    </row>
    <row r="1007" spans="1:74" x14ac:dyDescent="0.3">
      <c r="A1007" s="1">
        <f ca="1"/>
        <v>2</v>
      </c>
      <c r="B1007" s="1" vm="118">
        <f ca="1"/>
        <v>44883</v>
      </c>
      <c r="C1007" s="8">
        <f ca="1"/>
        <v>179019.36</v>
      </c>
      <c r="D1007" s="8">
        <f ca="1"/>
        <v>186311.97</v>
      </c>
      <c r="E1007" s="8">
        <f ca="1"/>
        <v>184729.72</v>
      </c>
      <c r="F1007" s="8">
        <f ca="1"/>
        <v>182653.8</v>
      </c>
      <c r="G1007" s="8">
        <f ca="1"/>
        <v>185967.99</v>
      </c>
      <c r="H1007" s="16" t="str">
        <v>0 - BM Costs</v>
      </c>
      <c r="I1007" s="8">
        <f ca="1"/>
        <v>0</v>
      </c>
      <c r="J1007" s="8">
        <f ca="1"/>
        <v>0</v>
      </c>
      <c r="K1007" s="8">
        <f ca="1"/>
        <v>88.939999999944121</v>
      </c>
      <c r="L1007" s="16" t="str">
        <v>0 - BM Port</v>
      </c>
      <c r="M1007" s="8">
        <f ca="1"/>
        <v>918771.7799999998</v>
      </c>
      <c r="N1007" s="16" t="str">
        <v>0 - Port Assets</v>
      </c>
      <c r="O1007" s="8">
        <f ca="1"/>
        <v>161251.97</v>
      </c>
      <c r="P1007" s="8">
        <f ca="1"/>
        <v>157156.30000000002</v>
      </c>
      <c r="Q1007" s="8">
        <f ca="1"/>
        <v>154879.04000000001</v>
      </c>
      <c r="R1007" s="8">
        <f ca="1"/>
        <v>101162.24999999999</v>
      </c>
      <c r="S1007" s="8">
        <f ca="1"/>
        <v>72428.91</v>
      </c>
      <c r="T1007" s="8">
        <f ca="1"/>
        <v>40394.789999999994</v>
      </c>
      <c r="U1007" s="8">
        <f ca="1"/>
        <v>46783.44</v>
      </c>
      <c r="V1007" s="8">
        <f ca="1"/>
        <v>41548.980000000003</v>
      </c>
      <c r="W1007" s="8">
        <f ca="1"/>
        <v>24578.400000000001</v>
      </c>
      <c r="X1007" s="8">
        <f ca="1"/>
        <v>36801.24</v>
      </c>
      <c r="Y1007" s="8">
        <f ca="1"/>
        <v>11772.72</v>
      </c>
      <c r="Z1007" s="8">
        <f ca="1"/>
        <v>17734.53</v>
      </c>
      <c r="AA1007" s="8">
        <f ca="1"/>
        <v>16333.439999999999</v>
      </c>
      <c r="AB1007" s="8">
        <f ca="1"/>
        <v>13576.75</v>
      </c>
      <c r="AC1007" s="8">
        <f ca="1"/>
        <v>13287.259999999998</v>
      </c>
      <c r="AD1007" s="8">
        <f ca="1"/>
        <v>10929.789999999999</v>
      </c>
      <c r="AE1007" s="8">
        <f ca="1"/>
        <v>6423.96</v>
      </c>
      <c r="AF1007" s="8">
        <f ca="1"/>
        <v>5514.34</v>
      </c>
      <c r="AG1007" s="8">
        <f ca="1"/>
        <v>4630.62</v>
      </c>
      <c r="AH1007" s="8">
        <f ca="1"/>
        <v>3693.04</v>
      </c>
      <c r="AI1007" s="8">
        <f ca="1"/>
        <v>3890</v>
      </c>
      <c r="AJ1007" s="8">
        <f ca="1"/>
        <v>3358.25</v>
      </c>
      <c r="AK1007" s="8">
        <f ca="1"/>
        <v>2589.84</v>
      </c>
      <c r="AL1007" s="8">
        <f ca="1"/>
        <v>1383.3153</v>
      </c>
      <c r="AM1007" s="8">
        <f ca="1"/>
        <v>658.8</v>
      </c>
      <c r="AN1007" s="8">
        <f ca="1"/>
        <v>595.9799999999999</v>
      </c>
      <c r="AO1007" s="8">
        <f ca="1"/>
        <v>653.38</v>
      </c>
      <c r="AP1007" s="8">
        <f ca="1"/>
        <v>524.52</v>
      </c>
      <c r="AQ1007" s="8">
        <f ca="1"/>
        <v>1825.1699999999998</v>
      </c>
      <c r="AR1007" s="8">
        <f ca="1"/>
        <v>543.62</v>
      </c>
      <c r="AS1007" s="8">
        <f ca="1"/>
        <v>728.64</v>
      </c>
      <c r="AT1007" s="8">
        <f ca="1"/>
        <v>662.84</v>
      </c>
      <c r="AU1007" s="8">
        <f ca="1"/>
        <v>722.04</v>
      </c>
      <c r="AV1007" s="8">
        <f ca="1"/>
        <v>772.19999999999993</v>
      </c>
      <c r="AW1007" s="8">
        <f ca="1"/>
        <v>678.5</v>
      </c>
      <c r="AX1007" s="8">
        <f ca="1"/>
        <v>541.6</v>
      </c>
      <c r="AY1007" s="8">
        <f ca="1"/>
        <v>594.91999999999996</v>
      </c>
      <c r="AZ1007" s="8">
        <f ca="1"/>
        <v>702.72</v>
      </c>
      <c r="BA1007" s="8">
        <f ca="1"/>
        <v>713.83</v>
      </c>
      <c r="BB1007" s="8">
        <f ca="1"/>
        <v>781.15</v>
      </c>
      <c r="BC1007" s="8">
        <f ca="1"/>
        <v>678.7</v>
      </c>
      <c r="BD1007" s="8">
        <f ca="1"/>
        <v>805.62</v>
      </c>
      <c r="BE1007" s="8">
        <f ca="1"/>
        <v>548.24</v>
      </c>
      <c r="BF1007" s="8">
        <f ca="1"/>
        <v>561.67999999999995</v>
      </c>
      <c r="BG1007" s="8">
        <f ca="1"/>
        <v>855.43000000000006</v>
      </c>
      <c r="BH1007" s="8">
        <f ca="1"/>
        <v>609.28000000000009</v>
      </c>
      <c r="BI1007" s="8">
        <f ca="1"/>
        <v>632.97</v>
      </c>
      <c r="BJ1007" s="8">
        <f ca="1"/>
        <v>765.29</v>
      </c>
      <c r="BK1007" s="8">
        <f ca="1"/>
        <v>576.30000000000007</v>
      </c>
      <c r="BL1007" s="8">
        <f ca="1"/>
        <v>525.69000000000005</v>
      </c>
      <c r="BM1007" s="8">
        <f ca="1"/>
        <v>662.4</v>
      </c>
      <c r="BN1007" s="8">
        <f ca="1"/>
        <v>636.48</v>
      </c>
      <c r="BO1007" s="8">
        <f ca="1"/>
        <v>634.67999999999995</v>
      </c>
      <c r="BP1007" s="16" t="str">
        <v>0- Port Costs</v>
      </c>
      <c r="BQ1007" s="8">
        <f ca="1"/>
        <v>0</v>
      </c>
      <c r="BR1007" s="8">
        <f ca="1"/>
        <v>0</v>
      </c>
      <c r="BS1007" s="8">
        <f ca="1"/>
        <v>385.84000000017704</v>
      </c>
      <c r="BT1007" s="16" t="str">
        <v>0- Port Value</v>
      </c>
      <c r="BU1007" s="8">
        <f ca="1"/>
        <v>972681.68530000048</v>
      </c>
      <c r="BV1007" s="16" t="str">
        <v>0</v>
      </c>
    </row>
    <row r="1008" spans="1:74" x14ac:dyDescent="0.3">
      <c r="A1008" s="1">
        <f ca="1"/>
        <v>3</v>
      </c>
      <c r="B1008" s="1" vm="175">
        <f ca="1"/>
        <v>44882</v>
      </c>
      <c r="C1008" s="8">
        <f ca="1"/>
        <v>182792.16</v>
      </c>
      <c r="D1008" s="8">
        <f ca="1"/>
        <v>189307.86000000002</v>
      </c>
      <c r="E1008" s="8">
        <f ca="1"/>
        <v>188512.8</v>
      </c>
      <c r="F1008" s="8">
        <f ca="1"/>
        <v>185911.32</v>
      </c>
      <c r="G1008" s="8">
        <f ca="1"/>
        <v>189316.53</v>
      </c>
      <c r="H1008" s="16" t="str">
        <v>0 - BM Costs</v>
      </c>
      <c r="I1008" s="8">
        <f ca="1"/>
        <v>0</v>
      </c>
      <c r="J1008" s="8">
        <f ca="1"/>
        <v>0</v>
      </c>
      <c r="K1008" s="8">
        <f ca="1"/>
        <v>88.939999999944121</v>
      </c>
      <c r="L1008" s="16" t="str">
        <v>0 - BM Port</v>
      </c>
      <c r="M1008" s="8">
        <f ca="1"/>
        <v>935929.6100000001</v>
      </c>
      <c r="N1008" s="16" t="str">
        <v>0 - Port Assets</v>
      </c>
      <c r="O1008" s="8">
        <f ca="1"/>
        <v>158630.06</v>
      </c>
      <c r="P1008" s="8">
        <f ca="1"/>
        <v>156451.88999999998</v>
      </c>
      <c r="Q1008" s="8">
        <f ca="1"/>
        <v>152928.32000000001</v>
      </c>
      <c r="R1008" s="8">
        <f ca="1"/>
        <v>102018.65</v>
      </c>
      <c r="S1008" s="8">
        <f ca="1"/>
        <v>71361.3</v>
      </c>
      <c r="T1008" s="8">
        <f ca="1"/>
        <v>43882.11</v>
      </c>
      <c r="U1008" s="8">
        <f ca="1"/>
        <v>48594.92</v>
      </c>
      <c r="V1008" s="8">
        <f ca="1"/>
        <v>41062.230000000003</v>
      </c>
      <c r="W1008" s="8">
        <f ca="1"/>
        <v>28674.799999999999</v>
      </c>
      <c r="X1008" s="8">
        <f ca="1"/>
        <v>37114.5</v>
      </c>
      <c r="Y1008" s="8">
        <f ca="1"/>
        <v>11843.64</v>
      </c>
      <c r="Z1008" s="8">
        <f ca="1"/>
        <v>18078.12</v>
      </c>
      <c r="AA1008" s="8">
        <f ca="1"/>
        <v>16746.12</v>
      </c>
      <c r="AB1008" s="8">
        <f ca="1"/>
        <v>16489.579999999998</v>
      </c>
      <c r="AC1008" s="8">
        <f ca="1"/>
        <v>12897.779999999999</v>
      </c>
      <c r="AD1008" s="8">
        <f ca="1"/>
        <v>10769.32</v>
      </c>
      <c r="AE1008" s="8">
        <f ca="1"/>
        <v>6925.12</v>
      </c>
      <c r="AF1008" s="8">
        <f ca="1"/>
        <v>5943.6</v>
      </c>
      <c r="AG1008" s="8">
        <f ca="1"/>
        <v>4717.58</v>
      </c>
      <c r="AH1008" s="8">
        <f ca="1"/>
        <v>3553.68</v>
      </c>
      <c r="AI1008" s="8">
        <f ca="1"/>
        <v>3835.54</v>
      </c>
      <c r="AJ1008" s="8">
        <f ca="1"/>
        <v>3282.5</v>
      </c>
      <c r="AK1008" s="8">
        <f ca="1"/>
        <v>2732.4</v>
      </c>
      <c r="AL1008" s="8">
        <f ca="1"/>
        <v>1508.9598000000001</v>
      </c>
      <c r="AM1008" s="8">
        <f ca="1"/>
        <v>647.4</v>
      </c>
      <c r="AN1008" s="8">
        <f ca="1"/>
        <v>592.0200000000001</v>
      </c>
      <c r="AO1008" s="8">
        <f ca="1"/>
        <v>667.74</v>
      </c>
      <c r="AP1008" s="8">
        <f ca="1"/>
        <v>532.89</v>
      </c>
      <c r="AQ1008" s="8">
        <f ca="1"/>
        <v>1859.1999999999998</v>
      </c>
      <c r="AR1008" s="8">
        <f ca="1"/>
        <v>548.24</v>
      </c>
      <c r="AS1008" s="8">
        <f ca="1"/>
        <v>704.88</v>
      </c>
      <c r="AT1008" s="8">
        <f ca="1"/>
        <v>662.84</v>
      </c>
      <c r="AU1008" s="8">
        <f ca="1"/>
        <v>704.22</v>
      </c>
      <c r="AV1008" s="8">
        <f ca="1"/>
        <v>763.40000000000009</v>
      </c>
      <c r="AW1008" s="8">
        <f ca="1"/>
        <v>656.42</v>
      </c>
      <c r="AX1008" s="8">
        <f ca="1"/>
        <v>554.16</v>
      </c>
      <c r="AY1008" s="8">
        <f ca="1"/>
        <v>526.43999999999994</v>
      </c>
      <c r="AZ1008" s="8">
        <f ca="1"/>
        <v>693.44</v>
      </c>
      <c r="BA1008" s="8">
        <f ca="1"/>
        <v>746.98</v>
      </c>
      <c r="BB1008" s="8">
        <f ca="1"/>
        <v>787.94999999999993</v>
      </c>
      <c r="BC1008" s="8">
        <f ca="1"/>
        <v>684.64</v>
      </c>
      <c r="BD1008" s="8">
        <f ca="1"/>
        <v>796.92</v>
      </c>
      <c r="BE1008" s="8">
        <f ca="1"/>
        <v>563.92000000000007</v>
      </c>
      <c r="BF1008" s="8">
        <f ca="1"/>
        <v>552.24</v>
      </c>
      <c r="BG1008" s="8">
        <f ca="1"/>
        <v>833.16000000000008</v>
      </c>
      <c r="BH1008" s="8">
        <f ca="1"/>
        <v>627.19999999999993</v>
      </c>
      <c r="BI1008" s="8">
        <f ca="1"/>
        <v>624</v>
      </c>
      <c r="BJ1008" s="8">
        <f ca="1"/>
        <v>751.9</v>
      </c>
      <c r="BK1008" s="8">
        <f ca="1"/>
        <v>597.21</v>
      </c>
      <c r="BL1008" s="8">
        <f ca="1"/>
        <v>499.77</v>
      </c>
      <c r="BM1008" s="8">
        <f ca="1"/>
        <v>655.36</v>
      </c>
      <c r="BN1008" s="8">
        <f ca="1"/>
        <v>654.84</v>
      </c>
      <c r="BO1008" s="8">
        <f ca="1"/>
        <v>633.39</v>
      </c>
      <c r="BP1008" s="16" t="str">
        <v>0- Port Costs</v>
      </c>
      <c r="BQ1008" s="8">
        <f ca="1"/>
        <v>0</v>
      </c>
      <c r="BR1008" s="8">
        <f ca="1"/>
        <v>0</v>
      </c>
      <c r="BS1008" s="8">
        <f ca="1"/>
        <v>385.84000000017704</v>
      </c>
      <c r="BT1008" s="16" t="str">
        <v>0- Port Value</v>
      </c>
      <c r="BU1008" s="8">
        <f ca="1"/>
        <v>980551.32980000007</v>
      </c>
      <c r="BV1008" s="16" t="str">
        <v>0</v>
      </c>
    </row>
    <row r="1009" spans="1:74" x14ac:dyDescent="0.3">
      <c r="A1009" s="1">
        <f ca="1"/>
        <v>4</v>
      </c>
      <c r="B1009" s="1" vm="229">
        <f ca="1"/>
        <v>44881</v>
      </c>
      <c r="C1009" s="8">
        <f ca="1"/>
        <v>187005.12</v>
      </c>
      <c r="D1009" s="8">
        <f ca="1"/>
        <v>194435.96000000002</v>
      </c>
      <c r="E1009" s="8">
        <f ca="1"/>
        <v>193898.87999999998</v>
      </c>
      <c r="F1009" s="8">
        <f ca="1"/>
        <v>192542.7</v>
      </c>
      <c r="G1009" s="8">
        <f ca="1"/>
        <v>194153.31</v>
      </c>
      <c r="H1009" s="16" t="str">
        <v>0 - BM Costs</v>
      </c>
      <c r="I1009" s="8">
        <f ca="1"/>
        <v>0</v>
      </c>
      <c r="J1009" s="8">
        <f ca="1"/>
        <v>0</v>
      </c>
      <c r="K1009" s="8">
        <f ca="1"/>
        <v>88.939999999944121</v>
      </c>
      <c r="L1009" s="16" t="str">
        <v>0 - BM Port</v>
      </c>
      <c r="M1009" s="8">
        <f ca="1"/>
        <v>962124.90999999992</v>
      </c>
      <c r="N1009" s="16" t="str">
        <v>0 - Port Assets</v>
      </c>
      <c r="O1009" s="8">
        <f ca="1"/>
        <v>159531.06</v>
      </c>
      <c r="P1009" s="8">
        <f ca="1"/>
        <v>155067.36000000002</v>
      </c>
      <c r="Q1009" s="8">
        <f ca="1"/>
        <v>154391.36000000002</v>
      </c>
      <c r="R1009" s="8">
        <f ca="1"/>
        <v>104694.9</v>
      </c>
      <c r="S1009" s="8">
        <f ca="1"/>
        <v>71529.87</v>
      </c>
      <c r="T1009" s="8">
        <f ca="1"/>
        <v>46497.600000000006</v>
      </c>
      <c r="U1009" s="8">
        <f ca="1"/>
        <v>47964.84</v>
      </c>
      <c r="V1009" s="8">
        <f ca="1"/>
        <v>41295.870000000003</v>
      </c>
      <c r="W1009" s="8">
        <f ca="1"/>
        <v>30909.199999999997</v>
      </c>
      <c r="X1009" s="8">
        <f ca="1"/>
        <v>37196.22</v>
      </c>
      <c r="Y1009" s="8">
        <f ca="1"/>
        <v>12198.24</v>
      </c>
      <c r="Z1009" s="8">
        <f ca="1"/>
        <v>18333.61</v>
      </c>
      <c r="AA1009" s="8">
        <f ca="1"/>
        <v>17050.2</v>
      </c>
      <c r="AB1009" s="8">
        <f ca="1"/>
        <v>16440.21</v>
      </c>
      <c r="AC1009" s="8">
        <f ca="1"/>
        <v>14485.66</v>
      </c>
      <c r="AD1009" s="8">
        <f ca="1"/>
        <v>10644.51</v>
      </c>
      <c r="AE1009" s="8">
        <f ca="1"/>
        <v>7061.8</v>
      </c>
      <c r="AF1009" s="8">
        <f ca="1"/>
        <v>6504.94</v>
      </c>
      <c r="AG1009" s="8">
        <f ca="1"/>
        <v>4848.0199999999995</v>
      </c>
      <c r="AH1009" s="8">
        <f ca="1"/>
        <v>3902.0800000000004</v>
      </c>
      <c r="AI1009" s="8">
        <f ca="1"/>
        <v>3882.2200000000003</v>
      </c>
      <c r="AJ1009" s="8">
        <f ca="1"/>
        <v>3388.55</v>
      </c>
      <c r="AK1009" s="8">
        <f ca="1"/>
        <v>2708.64</v>
      </c>
      <c r="AL1009" s="8">
        <f ca="1"/>
        <v>1536.9488999999999</v>
      </c>
      <c r="AM1009" s="8">
        <f ca="1"/>
        <v>641.4</v>
      </c>
      <c r="AN1009" s="8">
        <f ca="1"/>
        <v>548.46</v>
      </c>
      <c r="AO1009" s="8">
        <f ca="1"/>
        <v>667.74</v>
      </c>
      <c r="AP1009" s="8">
        <f ca="1"/>
        <v>535.67999999999995</v>
      </c>
      <c r="AQ1009" s="8">
        <f ca="1"/>
        <v>1743.8300000000002</v>
      </c>
      <c r="AR1009" s="8">
        <f ca="1"/>
        <v>587.51</v>
      </c>
      <c r="AS1009" s="8">
        <f ca="1"/>
        <v>700.92</v>
      </c>
      <c r="AT1009" s="8">
        <f ca="1"/>
        <v>670.14</v>
      </c>
      <c r="AU1009" s="8">
        <f ca="1"/>
        <v>672.54</v>
      </c>
      <c r="AV1009" s="8">
        <f ca="1"/>
        <v>778.8</v>
      </c>
      <c r="AW1009" s="8">
        <f ca="1"/>
        <v>670.68</v>
      </c>
      <c r="AX1009" s="8">
        <f ca="1"/>
        <v>565.28</v>
      </c>
      <c r="AY1009" s="8">
        <f ca="1"/>
        <v>522.16</v>
      </c>
      <c r="AZ1009" s="8">
        <f ca="1"/>
        <v>705.28</v>
      </c>
      <c r="BA1009" s="8">
        <f ca="1"/>
        <v>780.13</v>
      </c>
      <c r="BB1009" s="8">
        <f ca="1"/>
        <v>787.1</v>
      </c>
      <c r="BC1009" s="8">
        <f ca="1"/>
        <v>712.8</v>
      </c>
      <c r="BD1009" s="8">
        <f ca="1"/>
        <v>807.3599999999999</v>
      </c>
      <c r="BE1009" s="8">
        <f ca="1"/>
        <v>576.24</v>
      </c>
      <c r="BF1009" s="8">
        <f ca="1"/>
        <v>578.20000000000005</v>
      </c>
      <c r="BG1009" s="8">
        <f ca="1"/>
        <v>847.56999999999994</v>
      </c>
      <c r="BH1009" s="8">
        <f ca="1"/>
        <v>640.64</v>
      </c>
      <c r="BI1009" s="8">
        <f ca="1"/>
        <v>633.75</v>
      </c>
      <c r="BJ1009" s="8">
        <f ca="1"/>
        <v>736.45</v>
      </c>
      <c r="BK1009" s="8">
        <f ca="1"/>
        <v>625.77</v>
      </c>
      <c r="BL1009" s="8">
        <f ca="1"/>
        <v>489.24</v>
      </c>
      <c r="BM1009" s="8">
        <f ca="1"/>
        <v>680.96</v>
      </c>
      <c r="BN1009" s="8">
        <f ca="1"/>
        <v>670.14</v>
      </c>
      <c r="BO1009" s="8">
        <f ca="1"/>
        <v>677.25</v>
      </c>
      <c r="BP1009" s="16" t="str">
        <v>0- Port Costs</v>
      </c>
      <c r="BQ1009" s="8">
        <f ca="1"/>
        <v>0</v>
      </c>
      <c r="BR1009" s="8">
        <f ca="1"/>
        <v>0</v>
      </c>
      <c r="BS1009" s="8">
        <f ca="1"/>
        <v>385.84000000017704</v>
      </c>
      <c r="BT1009" s="16" t="str">
        <v>0- Port Value</v>
      </c>
      <c r="BU1009" s="8">
        <f ca="1"/>
        <v>992703.76890000014</v>
      </c>
      <c r="BV1009" s="16" t="str">
        <v>0</v>
      </c>
    </row>
    <row r="1010" spans="1:74" x14ac:dyDescent="0.3">
      <c r="A1010" s="1">
        <f ca="1"/>
        <v>5</v>
      </c>
      <c r="B1010" s="1" vm="285">
        <f ca="1"/>
        <v>44880</v>
      </c>
      <c r="C1010" s="8">
        <f ca="1"/>
        <v>187822.56</v>
      </c>
      <c r="D1010" s="8">
        <f ca="1"/>
        <v>197701.75</v>
      </c>
      <c r="E1010" s="8">
        <f ca="1"/>
        <v>196399.56</v>
      </c>
      <c r="F1010" s="8">
        <f ca="1"/>
        <v>195916.56</v>
      </c>
      <c r="G1010" s="8">
        <f ca="1"/>
        <v>197997.93</v>
      </c>
      <c r="H1010" s="16" t="str">
        <v>0 - BM Costs</v>
      </c>
      <c r="I1010" s="8">
        <f ca="1"/>
        <v>0</v>
      </c>
      <c r="J1010" s="8">
        <f ca="1"/>
        <v>0</v>
      </c>
      <c r="K1010" s="8">
        <f ca="1"/>
        <v>88.939999999944121</v>
      </c>
      <c r="L1010" s="16" t="str">
        <v>0 - BM Port</v>
      </c>
      <c r="M1010" s="8">
        <f ca="1"/>
        <v>975927.29999999981</v>
      </c>
      <c r="N1010" s="16" t="str">
        <v>0 - Port Assets</v>
      </c>
      <c r="O1010" s="8">
        <f ca="1"/>
        <v>163504.47</v>
      </c>
      <c r="P1010" s="8">
        <f ca="1"/>
        <v>157253.46</v>
      </c>
      <c r="Q1010" s="8">
        <f ca="1"/>
        <v>157032.95999999999</v>
      </c>
      <c r="R1010" s="8">
        <f ca="1"/>
        <v>106942.95</v>
      </c>
      <c r="S1010" s="8">
        <f ca="1"/>
        <v>71080.350000000006</v>
      </c>
      <c r="T1010" s="8">
        <f ca="1"/>
        <v>49694.31</v>
      </c>
      <c r="U1010" s="8">
        <f ca="1"/>
        <v>52139.12</v>
      </c>
      <c r="V1010" s="8">
        <f ca="1"/>
        <v>42619.83</v>
      </c>
      <c r="W1010" s="8">
        <f ca="1"/>
        <v>34447</v>
      </c>
      <c r="X1010" s="8">
        <f ca="1"/>
        <v>37250.700000000004</v>
      </c>
      <c r="Y1010" s="8">
        <f ca="1"/>
        <v>12942.9</v>
      </c>
      <c r="Z1010" s="8">
        <f ca="1"/>
        <v>18712.439999999999</v>
      </c>
      <c r="AA1010" s="8">
        <f ca="1"/>
        <v>18027.600000000002</v>
      </c>
      <c r="AB1010" s="8">
        <f ca="1"/>
        <v>17378.240000000002</v>
      </c>
      <c r="AC1010" s="8">
        <f ca="1"/>
        <v>15144.779999999999</v>
      </c>
      <c r="AD1010" s="8">
        <f ca="1"/>
        <v>10965.45</v>
      </c>
      <c r="AE1010" s="8">
        <f ca="1"/>
        <v>7790.76</v>
      </c>
      <c r="AF1010" s="8">
        <f ca="1"/>
        <v>6967.2199999999993</v>
      </c>
      <c r="AG1010" s="8">
        <f ca="1"/>
        <v>5195.8600000000006</v>
      </c>
      <c r="AH1010" s="8">
        <f ca="1"/>
        <v>4006.6</v>
      </c>
      <c r="AI1010" s="8">
        <f ca="1"/>
        <v>4084.5</v>
      </c>
      <c r="AJ1010" s="8">
        <f ca="1"/>
        <v>3752.1499999999996</v>
      </c>
      <c r="AK1010" s="8">
        <f ca="1"/>
        <v>2835.36</v>
      </c>
      <c r="AL1010" s="8">
        <f ca="1"/>
        <v>1635.6258</v>
      </c>
      <c r="AM1010" s="8">
        <f ca="1"/>
        <v>672.6</v>
      </c>
      <c r="AN1010" s="8">
        <f ca="1"/>
        <v>560.34</v>
      </c>
      <c r="AO1010" s="8">
        <f ca="1"/>
        <v>714.41</v>
      </c>
      <c r="AP1010" s="8">
        <f ca="1"/>
        <v>694.71</v>
      </c>
      <c r="AQ1010" s="8">
        <f ca="1"/>
        <v>1551.2700000000002</v>
      </c>
      <c r="AR1010" s="8">
        <f ca="1"/>
        <v>585.19999999999993</v>
      </c>
      <c r="AS1010" s="8">
        <f ca="1"/>
        <v>715.43999999999994</v>
      </c>
      <c r="AT1010" s="8">
        <f ca="1"/>
        <v>737.3</v>
      </c>
      <c r="AU1010" s="8">
        <f ca="1"/>
        <v>666.6</v>
      </c>
      <c r="AV1010" s="8">
        <f ca="1"/>
        <v>770.55</v>
      </c>
      <c r="AW1010" s="8">
        <f ca="1"/>
        <v>678.5</v>
      </c>
      <c r="AX1010" s="8">
        <f ca="1"/>
        <v>590.55999999999995</v>
      </c>
      <c r="AY1010" s="8">
        <f ca="1"/>
        <v>528.58000000000004</v>
      </c>
      <c r="AZ1010" s="8">
        <f ca="1"/>
        <v>700.48</v>
      </c>
      <c r="BA1010" s="8">
        <f ca="1"/>
        <v>797.81</v>
      </c>
      <c r="BB1010" s="8">
        <f ca="1"/>
        <v>800.7</v>
      </c>
      <c r="BC1010" s="8">
        <f ca="1"/>
        <v>717.42</v>
      </c>
      <c r="BD1010" s="8">
        <f ca="1"/>
        <v>829.1099999999999</v>
      </c>
      <c r="BE1010" s="8">
        <f ca="1"/>
        <v>634.48</v>
      </c>
      <c r="BF1010" s="8">
        <f ca="1"/>
        <v>654.9</v>
      </c>
      <c r="BG1010" s="8">
        <f ca="1"/>
        <v>880.31999999999994</v>
      </c>
      <c r="BH1010" s="8">
        <f ca="1"/>
        <v>712.32</v>
      </c>
      <c r="BI1010" s="8">
        <f ca="1"/>
        <v>657.15000000000009</v>
      </c>
      <c r="BJ1010" s="8">
        <f ca="1"/>
        <v>743.66</v>
      </c>
      <c r="BK1010" s="8">
        <f ca="1"/>
        <v>731.34</v>
      </c>
      <c r="BL1010" s="8">
        <f ca="1"/>
        <v>494.91</v>
      </c>
      <c r="BM1010" s="8">
        <f ca="1"/>
        <v>721.28</v>
      </c>
      <c r="BN1010" s="8">
        <f ca="1"/>
        <v>703.8</v>
      </c>
      <c r="BO1010" s="8">
        <f ca="1"/>
        <v>728.85</v>
      </c>
      <c r="BP1010" s="16" t="str">
        <v>0- Port Costs</v>
      </c>
      <c r="BQ1010" s="8">
        <f ca="1"/>
        <v>0</v>
      </c>
      <c r="BR1010" s="8">
        <f ca="1"/>
        <v>0</v>
      </c>
      <c r="BS1010" s="8">
        <f ca="1"/>
        <v>385.84000000017704</v>
      </c>
      <c r="BT1010" s="16" t="str">
        <v>0- Port Value</v>
      </c>
      <c r="BU1010" s="8">
        <f ca="1"/>
        <v>1022765.0658</v>
      </c>
      <c r="BV1010" s="16" t="str">
        <v>0</v>
      </c>
    </row>
    <row r="1011" spans="1:74" hidden="1" outlineLevel="1" x14ac:dyDescent="0.3">
      <c r="A1011" s="1">
        <f ca="1"/>
        <v>6</v>
      </c>
      <c r="B1011" s="1" vm="333">
        <f ca="1"/>
        <v>44879</v>
      </c>
      <c r="C1011" s="8">
        <f ca="1"/>
        <v>188168.4</v>
      </c>
      <c r="D1011" s="8">
        <f ca="1"/>
        <v>194085.09</v>
      </c>
      <c r="E1011" s="8">
        <f ca="1"/>
        <v>193706.52000000002</v>
      </c>
      <c r="F1011" s="8">
        <f ca="1"/>
        <v>192193.68</v>
      </c>
      <c r="G1011" s="8">
        <f ca="1"/>
        <v>193967.28</v>
      </c>
      <c r="H1011" s="16" t="str">
        <v>0 - BM Costs</v>
      </c>
      <c r="I1011" s="8">
        <f ca="1"/>
        <v>0</v>
      </c>
      <c r="J1011" s="8">
        <f ca="1"/>
        <v>0</v>
      </c>
      <c r="K1011" s="8">
        <f ca="1"/>
        <v>88.939999999944121</v>
      </c>
      <c r="L1011" s="16" t="str">
        <v>0 - BM Port</v>
      </c>
      <c r="M1011" s="8">
        <f ca="1"/>
        <v>962209.90999999992</v>
      </c>
      <c r="N1011" s="16" t="str">
        <v>0 - Port Assets</v>
      </c>
      <c r="O1011" s="8">
        <f ca="1"/>
        <v>160188.78999999998</v>
      </c>
      <c r="P1011" s="8">
        <f ca="1"/>
        <v>155650.32</v>
      </c>
      <c r="Q1011" s="8">
        <f ca="1"/>
        <v>153416</v>
      </c>
      <c r="R1011" s="8">
        <f ca="1"/>
        <v>108548.70000000001</v>
      </c>
      <c r="S1011" s="8">
        <f ca="1"/>
        <v>70967.97</v>
      </c>
      <c r="T1011" s="8">
        <f ca="1"/>
        <v>48822.479999999996</v>
      </c>
      <c r="U1011" s="8">
        <f ca="1"/>
        <v>50248.88</v>
      </c>
      <c r="V1011" s="8">
        <f ca="1"/>
        <v>42834</v>
      </c>
      <c r="W1011" s="8">
        <f ca="1"/>
        <v>34074.6</v>
      </c>
      <c r="X1011" s="8">
        <f ca="1"/>
        <v>36569.700000000004</v>
      </c>
      <c r="Y1011" s="8">
        <f ca="1"/>
        <v>13120.2</v>
      </c>
      <c r="Z1011" s="8">
        <f ca="1"/>
        <v>18183.84</v>
      </c>
      <c r="AA1011" s="8">
        <f ca="1"/>
        <v>18179.64</v>
      </c>
      <c r="AB1011" s="8">
        <f ca="1"/>
        <v>17180.759999999998</v>
      </c>
      <c r="AC1011" s="8">
        <f ca="1"/>
        <v>14920.080000000002</v>
      </c>
      <c r="AD1011" s="8">
        <f ca="1"/>
        <v>10608.85</v>
      </c>
      <c r="AE1011" s="8">
        <f ca="1"/>
        <v>7654.08</v>
      </c>
      <c r="AF1011" s="8">
        <f ca="1"/>
        <v>6884.67</v>
      </c>
      <c r="AG1011" s="8">
        <f ca="1"/>
        <v>5065.42</v>
      </c>
      <c r="AH1011" s="8">
        <f ca="1"/>
        <v>3797.5600000000004</v>
      </c>
      <c r="AI1011" s="8">
        <f ca="1"/>
        <v>4033.93</v>
      </c>
      <c r="AJ1011" s="8">
        <f ca="1"/>
        <v>3636</v>
      </c>
      <c r="AK1011" s="8">
        <f ca="1"/>
        <v>2756.16</v>
      </c>
      <c r="AL1011" s="8">
        <f ca="1"/>
        <v>1634.4</v>
      </c>
      <c r="AM1011" s="8">
        <f ca="1"/>
        <v>664.59999999999991</v>
      </c>
      <c r="AN1011" s="8">
        <f ca="1"/>
        <v>592.0200000000001</v>
      </c>
      <c r="AO1011" s="8">
        <f ca="1"/>
        <v>710.82</v>
      </c>
      <c r="AP1011" s="8">
        <f ca="1"/>
        <v>703.08</v>
      </c>
      <c r="AQ1011" s="8">
        <f ca="1"/>
        <v>1119.67</v>
      </c>
      <c r="AR1011" s="8">
        <f ca="1"/>
        <v>548.24</v>
      </c>
      <c r="AS1011" s="8">
        <f ca="1"/>
        <v>687.72</v>
      </c>
      <c r="AT1011" s="8">
        <f ca="1"/>
        <v>749.70999999999992</v>
      </c>
      <c r="AU1011" s="8">
        <f ca="1"/>
        <v>709.5</v>
      </c>
      <c r="AV1011" s="8">
        <f ca="1"/>
        <v>727.65</v>
      </c>
      <c r="AW1011" s="8">
        <f ca="1"/>
        <v>671.6</v>
      </c>
      <c r="AX1011" s="8">
        <f ca="1"/>
        <v>587.6</v>
      </c>
      <c r="AY1011" s="8">
        <f ca="1"/>
        <v>496.47999999999996</v>
      </c>
      <c r="AZ1011" s="8">
        <f ca="1"/>
        <v>680.64</v>
      </c>
      <c r="BA1011" s="8">
        <f ca="1"/>
        <v>773.5</v>
      </c>
      <c r="BB1011" s="8">
        <f ca="1"/>
        <v>800.7</v>
      </c>
      <c r="BC1011" s="8">
        <f ca="1"/>
        <v>676.72</v>
      </c>
      <c r="BD1011" s="8">
        <f ca="1"/>
        <v>814.31999999999994</v>
      </c>
      <c r="BE1011" s="8">
        <f ca="1"/>
        <v>642.32000000000005</v>
      </c>
      <c r="BF1011" s="8">
        <f ca="1"/>
        <v>704.45999999999992</v>
      </c>
      <c r="BG1011" s="8">
        <f ca="1"/>
        <v>822.68000000000006</v>
      </c>
      <c r="BH1011" s="8">
        <f ca="1"/>
        <v>712.32</v>
      </c>
      <c r="BI1011" s="8">
        <f ca="1"/>
        <v>631.02</v>
      </c>
      <c r="BJ1011" s="8">
        <f ca="1"/>
        <v>718.94</v>
      </c>
      <c r="BK1011" s="8">
        <f ca="1"/>
        <v>697.68</v>
      </c>
      <c r="BL1011" s="8">
        <f ca="1"/>
        <v>463.32</v>
      </c>
      <c r="BM1011" s="8">
        <f ca="1"/>
        <v>795.84</v>
      </c>
      <c r="BN1011" s="8">
        <f ca="1"/>
        <v>705.33</v>
      </c>
      <c r="BO1011" s="8">
        <f ca="1"/>
        <v>772.71</v>
      </c>
      <c r="BP1011" s="16" t="str">
        <v>0- Port Costs</v>
      </c>
      <c r="BQ1011" s="8">
        <f ca="1"/>
        <v>0</v>
      </c>
      <c r="BR1011" s="8">
        <f ca="1"/>
        <v>0</v>
      </c>
      <c r="BS1011" s="8">
        <f ca="1"/>
        <v>385.84000000017704</v>
      </c>
      <c r="BT1011" s="16" t="str">
        <v>0- Port Value</v>
      </c>
      <c r="BU1011" s="8">
        <f ca="1"/>
        <v>1009744.0599999997</v>
      </c>
      <c r="BV1011" s="16" t="str">
        <v>0</v>
      </c>
    </row>
    <row r="1012" spans="1:74" hidden="1" outlineLevel="1" x14ac:dyDescent="0.3">
      <c r="A1012" s="1">
        <f ca="1"/>
        <v>7</v>
      </c>
      <c r="B1012" s="1" vm="384">
        <f ca="1"/>
        <v>44876</v>
      </c>
      <c r="C1012" s="8">
        <f ca="1"/>
        <v>195148.08</v>
      </c>
      <c r="D1012" s="8">
        <f ca="1"/>
        <v>200751.62</v>
      </c>
      <c r="E1012" s="8">
        <f ca="1"/>
        <v>200823.84</v>
      </c>
      <c r="F1012" s="8">
        <f ca="1"/>
        <v>200337.47999999998</v>
      </c>
      <c r="G1012" s="8">
        <f ca="1"/>
        <v>202090.59000000003</v>
      </c>
      <c r="H1012" s="16" t="str">
        <v>0 - BM Costs</v>
      </c>
      <c r="I1012" s="8">
        <f ca="1"/>
        <v>0</v>
      </c>
      <c r="J1012" s="8">
        <f ca="1"/>
        <v>0</v>
      </c>
      <c r="K1012" s="8">
        <f ca="1"/>
        <v>88.939999999944121</v>
      </c>
      <c r="L1012" s="16" t="str">
        <v>0 - BM Port</v>
      </c>
      <c r="M1012" s="8">
        <f ca="1"/>
        <v>999240.54999999981</v>
      </c>
      <c r="N1012" s="16" t="str">
        <v>0 - Port Assets</v>
      </c>
      <c r="O1012" s="8">
        <f ca="1"/>
        <v>160549.19</v>
      </c>
      <c r="P1012" s="8">
        <f ca="1"/>
        <v>157836.42000000001</v>
      </c>
      <c r="Q1012" s="8">
        <f ca="1"/>
        <v>155895.04000000001</v>
      </c>
      <c r="R1012" s="8">
        <f ca="1"/>
        <v>108869.85</v>
      </c>
      <c r="S1012" s="8">
        <f ca="1"/>
        <v>71192.73</v>
      </c>
      <c r="T1012" s="8">
        <f ca="1"/>
        <v>53472.240000000005</v>
      </c>
      <c r="U1012" s="8">
        <f ca="1"/>
        <v>54423.16</v>
      </c>
      <c r="V1012" s="8">
        <f ca="1"/>
        <v>41451.629999999997</v>
      </c>
      <c r="W1012" s="8">
        <f ca="1"/>
        <v>35564.199999999997</v>
      </c>
      <c r="X1012" s="8">
        <f ca="1"/>
        <v>37250.700000000004</v>
      </c>
      <c r="Y1012" s="8">
        <f ca="1"/>
        <v>13013.82</v>
      </c>
      <c r="Z1012" s="8">
        <f ca="1"/>
        <v>18051.689999999999</v>
      </c>
      <c r="AA1012" s="8">
        <f ca="1"/>
        <v>19157.04</v>
      </c>
      <c r="AB1012" s="8">
        <f ca="1"/>
        <v>17773.2</v>
      </c>
      <c r="AC1012" s="8">
        <f ca="1"/>
        <v>14320.880000000001</v>
      </c>
      <c r="AD1012" s="8">
        <f ca="1"/>
        <v>11429.03</v>
      </c>
      <c r="AE1012" s="8">
        <f ca="1"/>
        <v>8109.68</v>
      </c>
      <c r="AF1012" s="8">
        <f ca="1"/>
        <v>7462.5199999999995</v>
      </c>
      <c r="AG1012" s="8">
        <f ca="1"/>
        <v>5543.7</v>
      </c>
      <c r="AH1012" s="8">
        <f ca="1"/>
        <v>3902.0800000000004</v>
      </c>
      <c r="AI1012" s="8">
        <f ca="1"/>
        <v>4170.08</v>
      </c>
      <c r="AJ1012" s="8">
        <f ca="1"/>
        <v>3802.65</v>
      </c>
      <c r="AK1012" s="8">
        <f ca="1"/>
        <v>2985.84</v>
      </c>
      <c r="AL1012" s="8">
        <f ca="1"/>
        <v>1781.4960000000001</v>
      </c>
      <c r="AM1012" s="8">
        <f ca="1"/>
        <v>672.8</v>
      </c>
      <c r="AN1012" s="8">
        <f ca="1"/>
        <v>586.08000000000004</v>
      </c>
      <c r="AO1012" s="8">
        <f ca="1"/>
        <v>656.97</v>
      </c>
      <c r="AP1012" s="8">
        <f ca="1"/>
        <v>811.89</v>
      </c>
      <c r="AQ1012" s="8">
        <f ca="1"/>
        <v>1038.33</v>
      </c>
      <c r="AR1012" s="8">
        <f ca="1"/>
        <v>657.57999999999993</v>
      </c>
      <c r="AS1012" s="8">
        <f ca="1"/>
        <v>718.08</v>
      </c>
      <c r="AT1012" s="8">
        <f ca="1"/>
        <v>757.74</v>
      </c>
      <c r="AU1012" s="8">
        <f ca="1"/>
        <v>726</v>
      </c>
      <c r="AV1012" s="8">
        <f ca="1"/>
        <v>761.75</v>
      </c>
      <c r="AW1012" s="8">
        <f ca="1"/>
        <v>673.9</v>
      </c>
      <c r="AX1012" s="8">
        <f ca="1"/>
        <v>587.44000000000005</v>
      </c>
      <c r="AY1012" s="8">
        <f ca="1"/>
        <v>532.86</v>
      </c>
      <c r="AZ1012" s="8">
        <f ca="1"/>
        <v>709.12</v>
      </c>
      <c r="BA1012" s="8">
        <f ca="1"/>
        <v>833.17</v>
      </c>
      <c r="BB1012" s="8">
        <f ca="1"/>
        <v>770.95</v>
      </c>
      <c r="BC1012" s="8">
        <f ca="1"/>
        <v>704</v>
      </c>
      <c r="BD1012" s="8">
        <f ca="1"/>
        <v>819.54</v>
      </c>
      <c r="BE1012" s="8">
        <f ca="1"/>
        <v>632.80000000000007</v>
      </c>
      <c r="BF1012" s="8">
        <f ca="1"/>
        <v>710.3599999999999</v>
      </c>
      <c r="BG1012" s="8">
        <f ca="1"/>
        <v>835.78</v>
      </c>
      <c r="BH1012" s="8">
        <f ca="1"/>
        <v>743.68</v>
      </c>
      <c r="BI1012" s="8">
        <f ca="1"/>
        <v>638.81999999999994</v>
      </c>
      <c r="BJ1012" s="8">
        <f ca="1"/>
        <v>723.06</v>
      </c>
      <c r="BK1012" s="8">
        <f ca="1"/>
        <v>703.29</v>
      </c>
      <c r="BL1012" s="8">
        <f ca="1"/>
        <v>740.34</v>
      </c>
      <c r="BM1012" s="8">
        <f ca="1"/>
        <v>813.12</v>
      </c>
      <c r="BN1012" s="8">
        <f ca="1"/>
        <v>714.51</v>
      </c>
      <c r="BO1012" s="8">
        <f ca="1"/>
        <v>752.07</v>
      </c>
      <c r="BP1012" s="16" t="str">
        <v>0- Port Costs</v>
      </c>
      <c r="BQ1012" s="8">
        <f ca="1"/>
        <v>0</v>
      </c>
      <c r="BR1012" s="8">
        <f ca="1"/>
        <v>0</v>
      </c>
      <c r="BS1012" s="8">
        <f ca="1"/>
        <v>385.84000000017704</v>
      </c>
      <c r="BT1012" s="16" t="str">
        <v>0- Port Value</v>
      </c>
      <c r="BU1012" s="8">
        <f ca="1"/>
        <v>1029420.7359999999</v>
      </c>
      <c r="BV1012" s="16" t="str">
        <v>0</v>
      </c>
    </row>
    <row r="1013" spans="1:74" hidden="1" outlineLevel="1" x14ac:dyDescent="0.3">
      <c r="A1013" s="1">
        <f ca="1"/>
        <v>8</v>
      </c>
      <c r="B1013" s="1" vm="429">
        <f ca="1"/>
        <v>44875</v>
      </c>
      <c r="C1013" s="8">
        <f ca="1"/>
        <v>190746.48</v>
      </c>
      <c r="D1013" s="8">
        <f ca="1"/>
        <v>194975.75999999998</v>
      </c>
      <c r="E1013" s="8">
        <f ca="1"/>
        <v>195822.47999999998</v>
      </c>
      <c r="F1013" s="8">
        <f ca="1"/>
        <v>194287.8</v>
      </c>
      <c r="G1013" s="8">
        <f ca="1"/>
        <v>195579.54</v>
      </c>
      <c r="H1013" s="16" t="str">
        <v>0 - BM Costs</v>
      </c>
      <c r="I1013" s="8">
        <f ca="1"/>
        <v>0</v>
      </c>
      <c r="J1013" s="8">
        <f ca="1"/>
        <v>0</v>
      </c>
      <c r="K1013" s="8">
        <f ca="1"/>
        <v>88.939999999944121</v>
      </c>
      <c r="L1013" s="16" t="str">
        <v>0 - BM Port</v>
      </c>
      <c r="M1013" s="8">
        <f ca="1"/>
        <v>971501</v>
      </c>
      <c r="N1013" s="16" t="str">
        <v>0 - Port Assets</v>
      </c>
      <c r="O1013" s="8">
        <f ca="1"/>
        <v>155260.32</v>
      </c>
      <c r="P1013" s="8">
        <f ca="1"/>
        <v>158783.73000000001</v>
      </c>
      <c r="Q1013" s="8">
        <f ca="1"/>
        <v>157764.48000000001</v>
      </c>
      <c r="R1013" s="8">
        <f ca="1"/>
        <v>112295.45</v>
      </c>
      <c r="S1013" s="8">
        <f ca="1"/>
        <v>71080.350000000006</v>
      </c>
      <c r="T1013" s="8">
        <f ca="1"/>
        <v>48531.869999999995</v>
      </c>
      <c r="U1013" s="8">
        <f ca="1"/>
        <v>51745.32</v>
      </c>
      <c r="V1013" s="8">
        <f ca="1"/>
        <v>40692.299999999996</v>
      </c>
      <c r="W1013" s="8">
        <f ca="1"/>
        <v>35564.199999999997</v>
      </c>
      <c r="X1013" s="8">
        <f ca="1"/>
        <v>37359.659999999996</v>
      </c>
      <c r="Y1013" s="8">
        <f ca="1"/>
        <v>13793.94</v>
      </c>
      <c r="Z1013" s="8">
        <f ca="1"/>
        <v>19267.47</v>
      </c>
      <c r="AA1013" s="8">
        <f ca="1"/>
        <v>18852.96</v>
      </c>
      <c r="AB1013" s="8">
        <f ca="1"/>
        <v>17575.72</v>
      </c>
      <c r="AC1013" s="8">
        <f ca="1"/>
        <v>13197.380000000001</v>
      </c>
      <c r="AD1013" s="8">
        <f ca="1"/>
        <v>10323.57</v>
      </c>
      <c r="AE1013" s="8">
        <f ca="1"/>
        <v>8519.7200000000012</v>
      </c>
      <c r="AF1013" s="8">
        <f ca="1"/>
        <v>7990.84</v>
      </c>
      <c r="AG1013" s="8">
        <f ca="1"/>
        <v>5565.4400000000005</v>
      </c>
      <c r="AH1013" s="8">
        <f ca="1"/>
        <v>4145.96</v>
      </c>
      <c r="AI1013" s="8">
        <f ca="1"/>
        <v>4080.61</v>
      </c>
      <c r="AJ1013" s="8">
        <f ca="1"/>
        <v>3620.85</v>
      </c>
      <c r="AK1013" s="8">
        <f ca="1"/>
        <v>2930.4</v>
      </c>
      <c r="AL1013" s="8">
        <f ca="1"/>
        <v>1756.98</v>
      </c>
      <c r="AM1013" s="8">
        <f ca="1"/>
        <v>667.4</v>
      </c>
      <c r="AN1013" s="8">
        <f ca="1"/>
        <v>665.28</v>
      </c>
      <c r="AO1013" s="8">
        <f ca="1"/>
        <v>542.09</v>
      </c>
      <c r="AP1013" s="8">
        <f ca="1"/>
        <v>811.89</v>
      </c>
      <c r="AQ1013" s="8">
        <f ca="1"/>
        <v>807.59</v>
      </c>
      <c r="AR1013" s="8">
        <f ca="1"/>
        <v>668.36</v>
      </c>
      <c r="AS1013" s="8">
        <f ca="1"/>
        <v>700.92</v>
      </c>
      <c r="AT1013" s="8">
        <f ca="1"/>
        <v>735.11</v>
      </c>
      <c r="AU1013" s="8">
        <f ca="1"/>
        <v>764.28</v>
      </c>
      <c r="AV1013" s="8">
        <f ca="1"/>
        <v>746.9</v>
      </c>
      <c r="AW1013" s="8">
        <f ca="1"/>
        <v>663.78</v>
      </c>
      <c r="AX1013" s="8">
        <f ca="1"/>
        <v>678</v>
      </c>
      <c r="AY1013" s="8">
        <f ca="1"/>
        <v>528.58000000000004</v>
      </c>
      <c r="AZ1013" s="8">
        <f ca="1"/>
        <v>698.24</v>
      </c>
      <c r="BA1013" s="8">
        <f ca="1"/>
        <v>669.63</v>
      </c>
      <c r="BB1013" s="8">
        <f ca="1"/>
        <v>680</v>
      </c>
      <c r="BC1013" s="8">
        <f ca="1"/>
        <v>677.81999999999994</v>
      </c>
      <c r="BD1013" s="8">
        <f ca="1"/>
        <v>780.3900000000001</v>
      </c>
      <c r="BE1013" s="8">
        <f ca="1"/>
        <v>591.92000000000007</v>
      </c>
      <c r="BF1013" s="8">
        <f ca="1"/>
        <v>623.04000000000008</v>
      </c>
      <c r="BG1013" s="8">
        <f ca="1"/>
        <v>1095.1599999999999</v>
      </c>
      <c r="BH1013" s="8">
        <f ca="1"/>
        <v>694.4</v>
      </c>
      <c r="BI1013" s="8">
        <f ca="1"/>
        <v>635.30999999999995</v>
      </c>
      <c r="BJ1013" s="8">
        <f ca="1"/>
        <v>684.95</v>
      </c>
      <c r="BK1013" s="8">
        <f ca="1"/>
        <v>645.66</v>
      </c>
      <c r="BL1013" s="8">
        <f ca="1"/>
        <v>736.29</v>
      </c>
      <c r="BM1013" s="8">
        <f ca="1"/>
        <v>766.08</v>
      </c>
      <c r="BN1013" s="8">
        <f ca="1"/>
        <v>676.26</v>
      </c>
      <c r="BO1013" s="8">
        <f ca="1"/>
        <v>717.2399999999999</v>
      </c>
      <c r="BP1013" s="16" t="str">
        <v>0- Port Costs</v>
      </c>
      <c r="BQ1013" s="8">
        <f ca="1"/>
        <v>0</v>
      </c>
      <c r="BR1013" s="8">
        <f ca="1"/>
        <v>0</v>
      </c>
      <c r="BS1013" s="8">
        <f ca="1"/>
        <v>385.84000000017704</v>
      </c>
      <c r="BT1013" s="16" t="str">
        <v>0- Port Value</v>
      </c>
      <c r="BU1013" s="8">
        <f ca="1"/>
        <v>1021437.9299999999</v>
      </c>
      <c r="BV1013" s="16" t="str">
        <v>0</v>
      </c>
    </row>
    <row r="1014" spans="1:74" hidden="1" outlineLevel="1" x14ac:dyDescent="0.3">
      <c r="A1014" s="1">
        <f ca="1"/>
        <v>9</v>
      </c>
      <c r="B1014" s="1" vm="474">
        <f ca="1"/>
        <v>44874</v>
      </c>
      <c r="C1014" s="8">
        <f ca="1"/>
        <v>189740.4</v>
      </c>
      <c r="D1014" s="8">
        <f ca="1"/>
        <v>193437.33000000002</v>
      </c>
      <c r="E1014" s="8">
        <f ca="1"/>
        <v>193450.04</v>
      </c>
      <c r="F1014" s="8">
        <f ca="1"/>
        <v>192659.03999999998</v>
      </c>
      <c r="G1014" s="8">
        <f ca="1"/>
        <v>194339.34</v>
      </c>
      <c r="H1014" s="16" t="str">
        <v>0 - BM Costs</v>
      </c>
      <c r="I1014" s="8">
        <f ca="1"/>
        <v>0</v>
      </c>
      <c r="J1014" s="8">
        <f ca="1"/>
        <v>0</v>
      </c>
      <c r="K1014" s="8">
        <f ca="1"/>
        <v>88.939999999944121</v>
      </c>
      <c r="L1014" s="16" t="str">
        <v>0 - BM Port</v>
      </c>
      <c r="M1014" s="8">
        <f ca="1"/>
        <v>963715.09</v>
      </c>
      <c r="N1014" s="16" t="str">
        <v>0 - Port Assets</v>
      </c>
      <c r="O1014" s="8">
        <f ca="1"/>
        <v>147773.00999999998</v>
      </c>
      <c r="P1014" s="8">
        <f ca="1"/>
        <v>153634.25</v>
      </c>
      <c r="Q1014" s="8">
        <f ca="1"/>
        <v>151180.80000000002</v>
      </c>
      <c r="R1014" s="8">
        <f ca="1"/>
        <v>110261.50000000001</v>
      </c>
      <c r="S1014" s="8">
        <f ca="1"/>
        <v>69675.600000000006</v>
      </c>
      <c r="T1014" s="8">
        <f ca="1"/>
        <v>50566.14</v>
      </c>
      <c r="U1014" s="8">
        <f ca="1"/>
        <v>47098.48</v>
      </c>
      <c r="V1014" s="8">
        <f ca="1"/>
        <v>36545.19</v>
      </c>
      <c r="W1014" s="8">
        <f ca="1"/>
        <v>37240</v>
      </c>
      <c r="X1014" s="8">
        <f ca="1"/>
        <v>35357.520000000004</v>
      </c>
      <c r="Y1014" s="8">
        <f ca="1"/>
        <v>19325.7</v>
      </c>
      <c r="Z1014" s="8">
        <f ca="1"/>
        <v>17875.489999999998</v>
      </c>
      <c r="AA1014" s="8">
        <f ca="1"/>
        <v>16203.12</v>
      </c>
      <c r="AB1014" s="8">
        <f ca="1"/>
        <v>16341.470000000001</v>
      </c>
      <c r="AC1014" s="8">
        <f ca="1"/>
        <v>12628.14</v>
      </c>
      <c r="AD1014" s="8">
        <f ca="1"/>
        <v>9467.73</v>
      </c>
      <c r="AE1014" s="8">
        <f ca="1"/>
        <v>8155.24</v>
      </c>
      <c r="AF1014" s="8">
        <f ca="1"/>
        <v>7660.6399999999994</v>
      </c>
      <c r="AG1014" s="8">
        <f ca="1"/>
        <v>5043.6799999999994</v>
      </c>
      <c r="AH1014" s="8">
        <f ca="1"/>
        <v>4145.96</v>
      </c>
      <c r="AI1014" s="8">
        <f ca="1"/>
        <v>3656.6000000000004</v>
      </c>
      <c r="AJ1014" s="8">
        <f ca="1"/>
        <v>3151.2000000000003</v>
      </c>
      <c r="AK1014" s="8">
        <f ca="1"/>
        <v>2653.2000000000003</v>
      </c>
      <c r="AL1014" s="8">
        <f ca="1"/>
        <v>1941.8715</v>
      </c>
      <c r="AM1014" s="8">
        <f ca="1"/>
        <v>615.20000000000005</v>
      </c>
      <c r="AN1014" s="8">
        <f ca="1"/>
        <v>635.58000000000004</v>
      </c>
      <c r="AO1014" s="8">
        <f ca="1"/>
        <v>560.04</v>
      </c>
      <c r="AP1014" s="8">
        <f ca="1"/>
        <v>675.18</v>
      </c>
      <c r="AQ1014" s="8">
        <f ca="1"/>
        <v>716.29000000000008</v>
      </c>
      <c r="AR1014" s="8">
        <f ca="1"/>
        <v>620.62</v>
      </c>
      <c r="AS1014" s="8">
        <f ca="1"/>
        <v>609.84</v>
      </c>
      <c r="AT1014" s="8">
        <f ca="1"/>
        <v>684.74</v>
      </c>
      <c r="AU1014" s="8">
        <f ca="1"/>
        <v>663.96</v>
      </c>
      <c r="AV1014" s="8">
        <f ca="1"/>
        <v>695.75</v>
      </c>
      <c r="AW1014" s="8">
        <f ca="1"/>
        <v>630.19999999999993</v>
      </c>
      <c r="AX1014" s="8">
        <f ca="1"/>
        <v>616</v>
      </c>
      <c r="AY1014" s="8">
        <f ca="1"/>
        <v>539.28</v>
      </c>
      <c r="AZ1014" s="8">
        <f ca="1"/>
        <v>705.92</v>
      </c>
      <c r="BA1014" s="8">
        <f ca="1"/>
        <v>580.125</v>
      </c>
      <c r="BB1014" s="8">
        <f ca="1"/>
        <v>646</v>
      </c>
      <c r="BC1014" s="8">
        <f ca="1"/>
        <v>696.96</v>
      </c>
      <c r="BD1014" s="8">
        <f ca="1"/>
        <v>713.4</v>
      </c>
      <c r="BE1014" s="8">
        <f ca="1"/>
        <v>547.67999999999995</v>
      </c>
      <c r="BF1014" s="8">
        <f ca="1"/>
        <v>546.34</v>
      </c>
      <c r="BG1014" s="8">
        <f ca="1"/>
        <v>844.95</v>
      </c>
      <c r="BH1014" s="8">
        <f ca="1"/>
        <v>564.48</v>
      </c>
      <c r="BI1014" s="8">
        <f ca="1"/>
        <v>616.59</v>
      </c>
      <c r="BJ1014" s="8">
        <f ca="1"/>
        <v>659.2</v>
      </c>
      <c r="BK1014" s="8">
        <f ca="1"/>
        <v>597.72</v>
      </c>
      <c r="BL1014" s="8">
        <f ca="1"/>
        <v>691.7399999999999</v>
      </c>
      <c r="BM1014" s="8">
        <f ca="1"/>
        <v>700.8</v>
      </c>
      <c r="BN1014" s="8">
        <f ca="1"/>
        <v>647.19000000000005</v>
      </c>
      <c r="BO1014" s="8">
        <f ca="1"/>
        <v>594.69000000000005</v>
      </c>
      <c r="BP1014" s="16" t="str">
        <v>0- Port Costs</v>
      </c>
      <c r="BQ1014" s="8">
        <f ca="1"/>
        <v>0</v>
      </c>
      <c r="BR1014" s="8">
        <f ca="1"/>
        <v>0</v>
      </c>
      <c r="BS1014" s="8">
        <f ca="1"/>
        <v>385.84000000017704</v>
      </c>
      <c r="BT1014" s="16" t="str">
        <v>0- Port Value</v>
      </c>
      <c r="BU1014" s="8">
        <f ca="1"/>
        <v>986584.83649999974</v>
      </c>
      <c r="BV1014" s="16" t="str">
        <v>0</v>
      </c>
    </row>
    <row r="1015" spans="1:74" hidden="1" outlineLevel="1" x14ac:dyDescent="0.3">
      <c r="A1015" s="1">
        <f ca="1"/>
        <v>10</v>
      </c>
      <c r="B1015" s="1" vm="520">
        <f ca="1"/>
        <v>44873</v>
      </c>
      <c r="C1015" s="8">
        <f ca="1"/>
        <v>196845.84</v>
      </c>
      <c r="D1015" s="8">
        <f ca="1"/>
        <v>200994.53</v>
      </c>
      <c r="E1015" s="8">
        <f ca="1"/>
        <v>200118.52000000002</v>
      </c>
      <c r="F1015" s="8">
        <f ca="1"/>
        <v>200453.82</v>
      </c>
      <c r="G1015" s="8">
        <f ca="1"/>
        <v>200974.40999999997</v>
      </c>
      <c r="H1015" s="16" t="str">
        <v>0 - BM Costs</v>
      </c>
      <c r="I1015" s="8">
        <f ca="1"/>
        <v>0</v>
      </c>
      <c r="J1015" s="8">
        <f ca="1"/>
        <v>0</v>
      </c>
      <c r="K1015" s="8">
        <f ca="1"/>
        <v>88.939999999944121</v>
      </c>
      <c r="L1015" s="16" t="str">
        <v>0 - BM Port</v>
      </c>
      <c r="M1015" s="8">
        <f ca="1"/>
        <v>999476.05999999982</v>
      </c>
      <c r="N1015" s="16" t="str">
        <v>0 - Port Assets</v>
      </c>
      <c r="O1015" s="8">
        <f ca="1"/>
        <v>152079.78999999998</v>
      </c>
      <c r="P1015" s="8">
        <f ca="1"/>
        <v>153852.86000000002</v>
      </c>
      <c r="Q1015" s="8">
        <f ca="1"/>
        <v>152156.16</v>
      </c>
      <c r="R1015" s="8">
        <f ca="1"/>
        <v>104694.9</v>
      </c>
      <c r="S1015" s="8">
        <f ca="1"/>
        <v>70687.02</v>
      </c>
      <c r="T1015" s="8">
        <f ca="1"/>
        <v>55506.509999999995</v>
      </c>
      <c r="U1015" s="8">
        <f ca="1"/>
        <v>48043.6</v>
      </c>
      <c r="V1015" s="8">
        <f ca="1"/>
        <v>38492.19</v>
      </c>
      <c r="W1015" s="8">
        <f ca="1"/>
        <v>37240</v>
      </c>
      <c r="X1015" s="8">
        <f ca="1"/>
        <v>36556.080000000002</v>
      </c>
      <c r="Y1015" s="8">
        <f ca="1"/>
        <v>19715.759999999998</v>
      </c>
      <c r="Z1015" s="8">
        <f ca="1"/>
        <v>17223.55</v>
      </c>
      <c r="AA1015" s="8">
        <f ca="1"/>
        <v>17636.64</v>
      </c>
      <c r="AB1015" s="8">
        <f ca="1"/>
        <v>17970.68</v>
      </c>
      <c r="AC1015" s="8">
        <f ca="1"/>
        <v>12807.900000000001</v>
      </c>
      <c r="AD1015" s="8">
        <f ca="1"/>
        <v>10270.08</v>
      </c>
      <c r="AE1015" s="8">
        <f ca="1"/>
        <v>8838.64</v>
      </c>
      <c r="AF1015" s="8">
        <f ca="1"/>
        <v>8089.9000000000005</v>
      </c>
      <c r="AG1015" s="8">
        <f ca="1"/>
        <v>5565.4400000000005</v>
      </c>
      <c r="AH1015" s="8">
        <f ca="1"/>
        <v>3693.04</v>
      </c>
      <c r="AI1015" s="8">
        <f ca="1"/>
        <v>3734.3999999999996</v>
      </c>
      <c r="AJ1015" s="8">
        <f ca="1"/>
        <v>3444.1000000000004</v>
      </c>
      <c r="AK1015" s="8">
        <f ca="1"/>
        <v>2756.16</v>
      </c>
      <c r="AL1015" s="8">
        <f ca="1"/>
        <v>1967.6133</v>
      </c>
      <c r="AM1015" s="8">
        <f ca="1"/>
        <v>647.79999999999995</v>
      </c>
      <c r="AN1015" s="8">
        <f ca="1"/>
        <v>685.08</v>
      </c>
      <c r="AO1015" s="8">
        <f ca="1"/>
        <v>567.22</v>
      </c>
      <c r="AP1015" s="8">
        <f ca="1"/>
        <v>736.56000000000006</v>
      </c>
      <c r="AQ1015" s="8">
        <f ca="1"/>
        <v>673.13</v>
      </c>
      <c r="AR1015" s="8">
        <f ca="1"/>
        <v>617.54</v>
      </c>
      <c r="AS1015" s="8">
        <f ca="1"/>
        <v>660</v>
      </c>
      <c r="AT1015" s="8">
        <f ca="1"/>
        <v>679.63</v>
      </c>
      <c r="AU1015" s="8">
        <f ca="1"/>
        <v>679.80000000000007</v>
      </c>
      <c r="AV1015" s="8">
        <f ca="1"/>
        <v>711.15</v>
      </c>
      <c r="AW1015" s="8">
        <f ca="1"/>
        <v>667.92</v>
      </c>
      <c r="AX1015" s="8">
        <f ca="1"/>
        <v>628.08000000000004</v>
      </c>
      <c r="AY1015" s="8">
        <f ca="1"/>
        <v>614.18000000000006</v>
      </c>
      <c r="AZ1015" s="8">
        <f ca="1"/>
        <v>710.72</v>
      </c>
      <c r="BA1015" s="8">
        <f ca="1"/>
        <v>649.74</v>
      </c>
      <c r="BB1015" s="8">
        <f ca="1"/>
        <v>675.75</v>
      </c>
      <c r="BC1015" s="8">
        <f ca="1"/>
        <v>711.92</v>
      </c>
      <c r="BD1015" s="8">
        <f ca="1"/>
        <v>730.80000000000007</v>
      </c>
      <c r="BE1015" s="8">
        <f ca="1"/>
        <v>575.12</v>
      </c>
      <c r="BF1015" s="8">
        <f ca="1"/>
        <v>543.98</v>
      </c>
      <c r="BG1015" s="8">
        <f ca="1"/>
        <v>859.3599999999999</v>
      </c>
      <c r="BH1015" s="8">
        <f ca="1"/>
        <v>622.71999999999991</v>
      </c>
      <c r="BI1015" s="8">
        <f ca="1"/>
        <v>655.98</v>
      </c>
      <c r="BJ1015" s="8">
        <f ca="1"/>
        <v>708.64</v>
      </c>
      <c r="BK1015" s="8">
        <f ca="1"/>
        <v>658.92</v>
      </c>
      <c r="BL1015" s="8">
        <f ca="1"/>
        <v>724.14</v>
      </c>
      <c r="BM1015" s="8">
        <f ca="1"/>
        <v>728.64</v>
      </c>
      <c r="BN1015" s="8">
        <f ca="1"/>
        <v>694.62</v>
      </c>
      <c r="BO1015" s="8">
        <f ca="1"/>
        <v>639.84</v>
      </c>
      <c r="BP1015" s="16" t="str">
        <v>0- Port Costs</v>
      </c>
      <c r="BQ1015" s="8">
        <f ca="1"/>
        <v>0</v>
      </c>
      <c r="BR1015" s="8">
        <f ca="1"/>
        <v>0</v>
      </c>
      <c r="BS1015" s="8">
        <f ca="1"/>
        <v>385.84000000017704</v>
      </c>
      <c r="BT1015" s="16" t="str">
        <v>0- Port Value</v>
      </c>
      <c r="BU1015" s="8">
        <f ca="1"/>
        <v>1002867.8333000005</v>
      </c>
      <c r="BV1015" s="16" t="str">
        <v>0</v>
      </c>
    </row>
    <row r="1016" spans="1:74" hidden="1" outlineLevel="1" x14ac:dyDescent="0.3">
      <c r="A1016" s="1">
        <f ca="1"/>
        <v>11</v>
      </c>
      <c r="B1016" s="1" vm="565">
        <f ca="1"/>
        <v>44872</v>
      </c>
      <c r="C1016" s="8">
        <f ca="1"/>
        <v>198575.03999999998</v>
      </c>
      <c r="D1016" s="8">
        <f ca="1"/>
        <v>206635.44</v>
      </c>
      <c r="E1016" s="8">
        <f ca="1"/>
        <v>205440.47999999998</v>
      </c>
      <c r="F1016" s="8">
        <f ca="1"/>
        <v>206619.84000000003</v>
      </c>
      <c r="G1016" s="8">
        <f ca="1"/>
        <v>206927.37</v>
      </c>
      <c r="H1016" s="16" t="str">
        <v>0 - BM Costs</v>
      </c>
      <c r="I1016" s="8">
        <f ca="1"/>
        <v>0</v>
      </c>
      <c r="J1016" s="8">
        <f ca="1"/>
        <v>0</v>
      </c>
      <c r="K1016" s="8">
        <f ca="1"/>
        <v>88.939999999944121</v>
      </c>
      <c r="L1016" s="16" t="str">
        <v>0 - BM Port</v>
      </c>
      <c r="M1016" s="8">
        <f ca="1"/>
        <v>1024287.11</v>
      </c>
      <c r="N1016" s="16" t="str">
        <v>0 - Port Assets</v>
      </c>
      <c r="O1016" s="8">
        <f ca="1"/>
        <v>152386.13</v>
      </c>
      <c r="P1016" s="8">
        <f ca="1"/>
        <v>153342.77000000002</v>
      </c>
      <c r="Q1016" s="8">
        <f ca="1"/>
        <v>151993.60000000001</v>
      </c>
      <c r="R1016" s="8">
        <f ca="1"/>
        <v>105872.45000000001</v>
      </c>
      <c r="S1016" s="8">
        <f ca="1"/>
        <v>70574.64</v>
      </c>
      <c r="T1016" s="8">
        <f ca="1"/>
        <v>57250.17</v>
      </c>
      <c r="U1016" s="8">
        <f ca="1"/>
        <v>52060.36</v>
      </c>
      <c r="V1016" s="8">
        <f ca="1"/>
        <v>37927.56</v>
      </c>
      <c r="W1016" s="8">
        <f ca="1"/>
        <v>37240</v>
      </c>
      <c r="X1016" s="8">
        <f ca="1"/>
        <v>37100.879999999997</v>
      </c>
      <c r="Y1016" s="8">
        <f ca="1"/>
        <v>19254.78</v>
      </c>
      <c r="Z1016" s="8">
        <f ca="1"/>
        <v>17329.27</v>
      </c>
      <c r="AA1016" s="8">
        <f ca="1"/>
        <v>17766.96</v>
      </c>
      <c r="AB1016" s="8">
        <f ca="1"/>
        <v>17773.2</v>
      </c>
      <c r="AC1016" s="8">
        <f ca="1"/>
        <v>12553.240000000002</v>
      </c>
      <c r="AD1016" s="8">
        <f ca="1"/>
        <v>10715.83</v>
      </c>
      <c r="AE1016" s="8">
        <f ca="1"/>
        <v>8838.64</v>
      </c>
      <c r="AF1016" s="8">
        <f ca="1"/>
        <v>8354.06</v>
      </c>
      <c r="AG1016" s="8">
        <f ca="1"/>
        <v>5435</v>
      </c>
      <c r="AH1016" s="8">
        <f ca="1"/>
        <v>3971.7599999999998</v>
      </c>
      <c r="AI1016" s="8">
        <f ca="1"/>
        <v>3730.5099999999998</v>
      </c>
      <c r="AJ1016" s="8">
        <f ca="1"/>
        <v>3454.2</v>
      </c>
      <c r="AK1016" s="8">
        <f ca="1"/>
        <v>2938.32</v>
      </c>
      <c r="AL1016" s="8">
        <f ca="1"/>
        <v>2104.29</v>
      </c>
      <c r="AM1016" s="8">
        <f ca="1"/>
        <v>620.79999999999995</v>
      </c>
      <c r="AN1016" s="8">
        <f ca="1"/>
        <v>687.06000000000006</v>
      </c>
      <c r="AO1016" s="8">
        <f ca="1"/>
        <v>606.71</v>
      </c>
      <c r="AP1016" s="8">
        <f ca="1"/>
        <v>736.56000000000006</v>
      </c>
      <c r="AQ1016" s="8">
        <f ca="1"/>
        <v>690.56000000000006</v>
      </c>
      <c r="AR1016" s="8">
        <f ca="1"/>
        <v>591.36</v>
      </c>
      <c r="AS1016" s="8">
        <f ca="1"/>
        <v>658.68000000000006</v>
      </c>
      <c r="AT1016" s="8">
        <f ca="1"/>
        <v>659.18999999999994</v>
      </c>
      <c r="AU1016" s="8">
        <f ca="1"/>
        <v>679.14</v>
      </c>
      <c r="AV1016" s="8">
        <f ca="1"/>
        <v>705.1</v>
      </c>
      <c r="AW1016" s="8">
        <f ca="1"/>
        <v>676.19999999999993</v>
      </c>
      <c r="AX1016" s="8">
        <f ca="1"/>
        <v>623.12</v>
      </c>
      <c r="AY1016" s="8">
        <f ca="1"/>
        <v>620.6</v>
      </c>
      <c r="AZ1016" s="8">
        <f ca="1"/>
        <v>659.52</v>
      </c>
      <c r="BA1016" s="8">
        <f ca="1"/>
        <v>640.9</v>
      </c>
      <c r="BB1016" s="8">
        <f ca="1"/>
        <v>702.1</v>
      </c>
      <c r="BC1016" s="8">
        <f ca="1"/>
        <v>683.31999999999994</v>
      </c>
      <c r="BD1016" s="8">
        <f ca="1"/>
        <v>729.06000000000006</v>
      </c>
      <c r="BE1016" s="8">
        <f ca="1"/>
        <v>568.96</v>
      </c>
      <c r="BF1016" s="8">
        <f ca="1"/>
        <v>538.07999999999993</v>
      </c>
      <c r="BG1016" s="8">
        <f ca="1"/>
        <v>762.42000000000007</v>
      </c>
      <c r="BH1016" s="8">
        <f ca="1"/>
        <v>640.64</v>
      </c>
      <c r="BI1016" s="8">
        <f ca="1"/>
        <v>674.7</v>
      </c>
      <c r="BJ1016" s="8">
        <f ca="1"/>
        <v>704.52</v>
      </c>
      <c r="BK1016" s="8">
        <f ca="1"/>
        <v>689.01</v>
      </c>
      <c r="BL1016" s="8">
        <f ca="1"/>
        <v>686.07</v>
      </c>
      <c r="BM1016" s="8">
        <f ca="1"/>
        <v>690.56</v>
      </c>
      <c r="BN1016" s="8">
        <f ca="1"/>
        <v>691.56</v>
      </c>
      <c r="BO1016" s="8">
        <f ca="1"/>
        <v>679.82999999999993</v>
      </c>
      <c r="BP1016" s="16" t="str">
        <v>0- Port Costs</v>
      </c>
      <c r="BQ1016" s="8">
        <f ca="1"/>
        <v>0</v>
      </c>
      <c r="BR1016" s="8">
        <f ca="1"/>
        <v>0</v>
      </c>
      <c r="BS1016" s="8">
        <f ca="1"/>
        <v>385.84000000017704</v>
      </c>
      <c r="BT1016" s="16" t="str">
        <v>0- Port Value</v>
      </c>
      <c r="BU1016" s="8">
        <f ca="1"/>
        <v>1009650.7900000002</v>
      </c>
      <c r="BV1016" s="16" t="str">
        <v>0</v>
      </c>
    </row>
    <row r="1017" spans="1:74" hidden="1" outlineLevel="1" x14ac:dyDescent="0.3">
      <c r="A1017" s="1">
        <f ca="1"/>
        <v>12</v>
      </c>
      <c r="B1017" s="1" vm="613">
        <f ca="1"/>
        <v>44869</v>
      </c>
      <c r="C1017" s="8">
        <f ca="1"/>
        <v>203982.71999999997</v>
      </c>
      <c r="D1017" s="8">
        <f ca="1"/>
        <v>207337.18</v>
      </c>
      <c r="E1017" s="8">
        <f ca="1"/>
        <v>206530.52000000002</v>
      </c>
      <c r="F1017" s="8">
        <f ca="1"/>
        <v>207783.24</v>
      </c>
      <c r="G1017" s="8">
        <f ca="1"/>
        <v>207547.47</v>
      </c>
      <c r="H1017" s="16" t="str">
        <v>0 - BM Costs</v>
      </c>
      <c r="I1017" s="8">
        <f ca="1"/>
        <v>0</v>
      </c>
      <c r="J1017" s="8">
        <f ca="1"/>
        <v>0</v>
      </c>
      <c r="K1017" s="8">
        <f ca="1"/>
        <v>88.939999999944121</v>
      </c>
      <c r="L1017" s="16" t="str">
        <v>0 - BM Port</v>
      </c>
      <c r="M1017" s="8">
        <f ca="1"/>
        <v>1033270.0699999998</v>
      </c>
      <c r="N1017" s="16" t="str">
        <v>0 - Port Assets</v>
      </c>
      <c r="O1017" s="8">
        <f ca="1"/>
        <v>149286.69</v>
      </c>
      <c r="P1017" s="8">
        <f ca="1"/>
        <v>153051.29</v>
      </c>
      <c r="Q1017" s="8">
        <f ca="1"/>
        <v>150693.12</v>
      </c>
      <c r="R1017" s="8">
        <f ca="1"/>
        <v>111760.2</v>
      </c>
      <c r="S1017" s="8">
        <f ca="1"/>
        <v>70630.83</v>
      </c>
      <c r="T1017" s="8">
        <f ca="1"/>
        <v>58122</v>
      </c>
      <c r="U1017" s="8">
        <f ca="1"/>
        <v>53635.56</v>
      </c>
      <c r="V1017" s="8">
        <f ca="1"/>
        <v>37479.75</v>
      </c>
      <c r="W1017" s="8">
        <f ca="1"/>
        <v>36495.199999999997</v>
      </c>
      <c r="X1017" s="8">
        <f ca="1"/>
        <v>34948.92</v>
      </c>
      <c r="Y1017" s="8">
        <f ca="1"/>
        <v>19467.54</v>
      </c>
      <c r="Z1017" s="8">
        <f ca="1"/>
        <v>17346.89</v>
      </c>
      <c r="AA1017" s="8">
        <f ca="1"/>
        <v>17419.439999999999</v>
      </c>
      <c r="AB1017" s="8">
        <f ca="1"/>
        <v>17476.98</v>
      </c>
      <c r="AC1017" s="8">
        <f ca="1"/>
        <v>12328.54</v>
      </c>
      <c r="AD1017" s="8">
        <f ca="1"/>
        <v>11642.99</v>
      </c>
      <c r="AE1017" s="8">
        <f ca="1"/>
        <v>10159.879999999999</v>
      </c>
      <c r="AF1017" s="8">
        <f ca="1"/>
        <v>8354.06</v>
      </c>
      <c r="AG1017" s="8">
        <f ca="1"/>
        <v>5608.92</v>
      </c>
      <c r="AH1017" s="8">
        <f ca="1"/>
        <v>3971.7599999999998</v>
      </c>
      <c r="AI1017" s="8">
        <f ca="1"/>
        <v>3722.73</v>
      </c>
      <c r="AJ1017" s="8">
        <f ca="1"/>
        <v>3519.85</v>
      </c>
      <c r="AK1017" s="8">
        <f ca="1"/>
        <v>2977.9199999999996</v>
      </c>
      <c r="AL1017" s="8">
        <f ca="1"/>
        <v>2124.7200000000003</v>
      </c>
      <c r="AM1017" s="8">
        <f ca="1"/>
        <v>669.59999999999991</v>
      </c>
      <c r="AN1017" s="8">
        <f ca="1"/>
        <v>655.38</v>
      </c>
      <c r="AO1017" s="8">
        <f ca="1"/>
        <v>674.92</v>
      </c>
      <c r="AP1017" s="8">
        <f ca="1"/>
        <v>722.61</v>
      </c>
      <c r="AQ1017" s="8">
        <f ca="1"/>
        <v>688.90000000000009</v>
      </c>
      <c r="AR1017" s="8">
        <f ca="1"/>
        <v>608.30000000000007</v>
      </c>
      <c r="AS1017" s="8">
        <f ca="1"/>
        <v>649.43999999999994</v>
      </c>
      <c r="AT1017" s="8">
        <f ca="1"/>
        <v>681.81999999999994</v>
      </c>
      <c r="AU1017" s="8">
        <f ca="1"/>
        <v>683.1</v>
      </c>
      <c r="AV1017" s="8">
        <f ca="1"/>
        <v>698.5</v>
      </c>
      <c r="AW1017" s="8">
        <f ca="1"/>
        <v>682.18</v>
      </c>
      <c r="AX1017" s="8">
        <f ca="1"/>
        <v>638.72</v>
      </c>
      <c r="AY1017" s="8">
        <f ca="1"/>
        <v>637.72</v>
      </c>
      <c r="AZ1017" s="8">
        <f ca="1"/>
        <v>658.88</v>
      </c>
      <c r="BA1017" s="8">
        <f ca="1"/>
        <v>649.74</v>
      </c>
      <c r="BB1017" s="8">
        <f ca="1"/>
        <v>699.55000000000007</v>
      </c>
      <c r="BC1017" s="8">
        <f ca="1"/>
        <v>676.72</v>
      </c>
      <c r="BD1017" s="8">
        <f ca="1"/>
        <v>729.06000000000006</v>
      </c>
      <c r="BE1017" s="8">
        <f ca="1"/>
        <v>631.67999999999995</v>
      </c>
      <c r="BF1017" s="8">
        <f ca="1"/>
        <v>607.70000000000005</v>
      </c>
      <c r="BG1017" s="8">
        <f ca="1"/>
        <v>644.52</v>
      </c>
      <c r="BH1017" s="8">
        <f ca="1"/>
        <v>658.56</v>
      </c>
      <c r="BI1017" s="8">
        <f ca="1"/>
        <v>661.05</v>
      </c>
      <c r="BJ1017" s="8">
        <f ca="1"/>
        <v>715.85</v>
      </c>
      <c r="BK1017" s="8">
        <f ca="1"/>
        <v>675.75</v>
      </c>
      <c r="BL1017" s="8">
        <f ca="1"/>
        <v>690.12</v>
      </c>
      <c r="BM1017" s="8">
        <f ca="1"/>
        <v>708.8</v>
      </c>
      <c r="BN1017" s="8">
        <f ca="1"/>
        <v>670.14</v>
      </c>
      <c r="BO1017" s="8">
        <f ca="1"/>
        <v>665.64</v>
      </c>
      <c r="BP1017" s="16" t="str">
        <v>0- Port Costs</v>
      </c>
      <c r="BQ1017" s="8">
        <f ca="1"/>
        <v>0</v>
      </c>
      <c r="BR1017" s="8">
        <f ca="1"/>
        <v>0</v>
      </c>
      <c r="BS1017" s="8">
        <f ca="1"/>
        <v>385.84000000017704</v>
      </c>
      <c r="BT1017" s="16" t="str">
        <v>0- Port Value</v>
      </c>
      <c r="BU1017" s="8">
        <f ca="1"/>
        <v>1012046.5700000004</v>
      </c>
      <c r="BV1017" s="16" t="str">
        <v>0</v>
      </c>
    </row>
    <row r="1018" spans="1:74" hidden="1" outlineLevel="1" x14ac:dyDescent="0.3">
      <c r="A1018" s="1">
        <f ca="1"/>
        <v>13</v>
      </c>
      <c r="B1018" s="1" vm="655">
        <f ca="1"/>
        <v>44868</v>
      </c>
      <c r="C1018" s="8">
        <f ca="1"/>
        <v>200675.86079999999</v>
      </c>
      <c r="D1018" s="8">
        <f ca="1"/>
        <v>197809.71000000002</v>
      </c>
      <c r="E1018" s="8">
        <f ca="1"/>
        <v>197874.32</v>
      </c>
      <c r="F1018" s="8">
        <f ca="1"/>
        <v>197661.65999999997</v>
      </c>
      <c r="G1018" s="8">
        <f ca="1"/>
        <v>197757.95130000002</v>
      </c>
      <c r="H1018" s="16" t="str">
        <v>0 - BM Costs</v>
      </c>
      <c r="I1018" s="8">
        <f ca="1"/>
        <v>0</v>
      </c>
      <c r="J1018" s="8">
        <f ca="1"/>
        <v>0</v>
      </c>
      <c r="K1018" s="8">
        <f ca="1"/>
        <v>88.939999999944121</v>
      </c>
      <c r="L1018" s="16" t="str">
        <v>0 - BM Port</v>
      </c>
      <c r="M1018" s="8">
        <f ca="1"/>
        <v>991868.44209999987</v>
      </c>
      <c r="N1018" s="16" t="str">
        <v>0 - Port Assets</v>
      </c>
      <c r="O1018" s="8">
        <f ca="1"/>
        <v>147773.00999999998</v>
      </c>
      <c r="P1018" s="8">
        <f ca="1"/>
        <v>149699.27000000002</v>
      </c>
      <c r="Q1018" s="8">
        <f ca="1"/>
        <v>150205.44</v>
      </c>
      <c r="R1018" s="8">
        <f ca="1"/>
        <v>120645.34999999999</v>
      </c>
      <c r="S1018" s="8">
        <f ca="1"/>
        <v>69675.600000000006</v>
      </c>
      <c r="T1018" s="8">
        <f ca="1"/>
        <v>58122</v>
      </c>
      <c r="U1018" s="8">
        <f ca="1"/>
        <v>51981.599999999999</v>
      </c>
      <c r="V1018" s="8">
        <f ca="1"/>
        <v>37713.39</v>
      </c>
      <c r="W1018" s="8">
        <f ca="1"/>
        <v>37240</v>
      </c>
      <c r="X1018" s="8">
        <f ca="1"/>
        <v>29691.600000000002</v>
      </c>
      <c r="Y1018" s="8">
        <f ca="1"/>
        <v>18900.18</v>
      </c>
      <c r="Z1018" s="8">
        <f ca="1"/>
        <v>18315.989999999998</v>
      </c>
      <c r="AA1018" s="8">
        <f ca="1"/>
        <v>17962.439999999999</v>
      </c>
      <c r="AB1018" s="8">
        <f ca="1"/>
        <v>17625.09</v>
      </c>
      <c r="AC1018" s="8">
        <f ca="1"/>
        <v>12568.220000000001</v>
      </c>
      <c r="AD1018" s="8">
        <f ca="1"/>
        <v>11732.14</v>
      </c>
      <c r="AE1018" s="8">
        <f ca="1"/>
        <v>10114.320000000002</v>
      </c>
      <c r="AF1018" s="8">
        <f ca="1"/>
        <v>8618.2199999999993</v>
      </c>
      <c r="AG1018" s="8">
        <f ca="1"/>
        <v>5630.66</v>
      </c>
      <c r="AH1018" s="8">
        <f ca="1"/>
        <v>4355</v>
      </c>
      <c r="AI1018" s="8">
        <f ca="1"/>
        <v>3905.5599999999995</v>
      </c>
      <c r="AJ1018" s="8">
        <f ca="1"/>
        <v>3489.55</v>
      </c>
      <c r="AK1018" s="8">
        <f ca="1"/>
        <v>2970</v>
      </c>
      <c r="AL1018" s="8">
        <f ca="1"/>
        <v>2410.7399999999998</v>
      </c>
      <c r="AM1018" s="8">
        <f ca="1"/>
        <v>684</v>
      </c>
      <c r="AN1018" s="8">
        <f ca="1"/>
        <v>625.68000000000006</v>
      </c>
      <c r="AO1018" s="8">
        <f ca="1"/>
        <v>689.28</v>
      </c>
      <c r="AP1018" s="8">
        <f ca="1"/>
        <v>677.97</v>
      </c>
      <c r="AQ1018" s="8">
        <f ca="1"/>
        <v>737.87</v>
      </c>
      <c r="AR1018" s="8">
        <f ca="1"/>
        <v>674.52</v>
      </c>
      <c r="AS1018" s="8">
        <f ca="1"/>
        <v>645.4799999999999</v>
      </c>
      <c r="AT1018" s="8">
        <f ca="1"/>
        <v>688.39</v>
      </c>
      <c r="AU1018" s="8">
        <f ca="1"/>
        <v>679.14</v>
      </c>
      <c r="AV1018" s="8">
        <f ca="1"/>
        <v>694.65000000000009</v>
      </c>
      <c r="AW1018" s="8">
        <f ca="1"/>
        <v>678.96</v>
      </c>
      <c r="AX1018" s="8">
        <f ca="1"/>
        <v>658.8</v>
      </c>
      <c r="AY1018" s="8">
        <f ca="1"/>
        <v>620.6</v>
      </c>
      <c r="AZ1018" s="8">
        <f ca="1"/>
        <v>688.96</v>
      </c>
      <c r="BA1018" s="8">
        <f ca="1"/>
        <v>658.58</v>
      </c>
      <c r="BB1018" s="8">
        <f ca="1"/>
        <v>702.1</v>
      </c>
      <c r="BC1018" s="8">
        <f ca="1"/>
        <v>643.72</v>
      </c>
      <c r="BD1018" s="8">
        <f ca="1"/>
        <v>717.75</v>
      </c>
      <c r="BE1018" s="8">
        <f ca="1"/>
        <v>640.07999999999993</v>
      </c>
      <c r="BF1018" s="8">
        <f ca="1"/>
        <v>590</v>
      </c>
      <c r="BG1018" s="8">
        <f ca="1"/>
        <v>685.13000000000011</v>
      </c>
      <c r="BH1018" s="8">
        <f ca="1"/>
        <v>663.04</v>
      </c>
      <c r="BI1018" s="8">
        <f ca="1"/>
        <v>673.1400000000001</v>
      </c>
      <c r="BJ1018" s="8">
        <f ca="1"/>
        <v>707.61</v>
      </c>
      <c r="BK1018" s="8">
        <f ca="1"/>
        <v>701.25</v>
      </c>
      <c r="BL1018" s="8">
        <f ca="1"/>
        <v>685.2600000000001</v>
      </c>
      <c r="BM1018" s="8">
        <f ca="1"/>
        <v>719.36</v>
      </c>
      <c r="BN1018" s="8">
        <f ca="1"/>
        <v>686.97</v>
      </c>
      <c r="BO1018" s="8">
        <f ca="1"/>
        <v>665.64</v>
      </c>
      <c r="BP1018" s="16" t="str">
        <v>0- Port Costs</v>
      </c>
      <c r="BQ1018" s="8">
        <f ca="1"/>
        <v>0</v>
      </c>
      <c r="BR1018" s="8">
        <f ca="1"/>
        <v>0</v>
      </c>
      <c r="BS1018" s="8">
        <f ca="1"/>
        <v>385.84000000017704</v>
      </c>
      <c r="BT1018" s="16" t="str">
        <v>0- Port Value</v>
      </c>
      <c r="BU1018" s="8">
        <f ca="1"/>
        <v>1011315.1400000001</v>
      </c>
      <c r="BV1018" s="16" t="str">
        <v>0</v>
      </c>
    </row>
    <row r="1019" spans="1:74" hidden="1" outlineLevel="1" x14ac:dyDescent="0.3">
      <c r="A1019" s="1">
        <f ca="1"/>
        <v>14</v>
      </c>
      <c r="B1019" s="1" vm="697">
        <f ca="1"/>
        <v>44867</v>
      </c>
      <c r="C1019" s="8">
        <f ca="1"/>
        <v>199948.44999999998</v>
      </c>
      <c r="D1019" s="8">
        <f ca="1"/>
        <v>199931.96999999997</v>
      </c>
      <c r="E1019" s="8">
        <f ca="1"/>
        <v>199980.33</v>
      </c>
      <c r="F1019" s="8">
        <f ca="1"/>
        <v>199978.51</v>
      </c>
      <c r="G1019" s="8">
        <f ca="1"/>
        <v>199972.3</v>
      </c>
      <c r="H1019" s="16" t="str">
        <v>0 - BM Costs</v>
      </c>
      <c r="I1019" s="8">
        <f ca="1"/>
        <v>-9.9499999999999993</v>
      </c>
      <c r="J1019" s="8">
        <f ca="1"/>
        <v>-49.75</v>
      </c>
      <c r="K1019" s="8">
        <f ca="1"/>
        <v>88.939999999944121</v>
      </c>
      <c r="L1019" s="16" t="str">
        <v>0 - BM Port</v>
      </c>
      <c r="M1019" s="8">
        <f ca="1"/>
        <v>999950.24999999977</v>
      </c>
      <c r="N1019" s="16" t="str">
        <v>0 - Port Assets</v>
      </c>
      <c r="O1019" s="8">
        <f ca="1"/>
        <v>148276.63</v>
      </c>
      <c r="P1019" s="8">
        <f ca="1"/>
        <v>148329.07999999999</v>
      </c>
      <c r="Q1019" s="8">
        <f ca="1"/>
        <v>148326.04999999999</v>
      </c>
      <c r="R1019" s="8">
        <f ca="1"/>
        <v>110037.45</v>
      </c>
      <c r="S1019" s="8">
        <f ca="1"/>
        <v>69890.41</v>
      </c>
      <c r="T1019" s="8">
        <f ca="1"/>
        <v>58693.270000000004</v>
      </c>
      <c r="U1019" s="8">
        <f ca="1"/>
        <v>52129.170000000006</v>
      </c>
      <c r="V1019" s="8">
        <f ca="1"/>
        <v>37956.550000000003</v>
      </c>
      <c r="W1019" s="8">
        <f ca="1"/>
        <v>35554.25</v>
      </c>
      <c r="X1019" s="8">
        <f ca="1"/>
        <v>30389.89</v>
      </c>
      <c r="Y1019" s="8">
        <f ca="1"/>
        <v>18819.309999999998</v>
      </c>
      <c r="Z1019" s="8">
        <f ca="1"/>
        <v>18420.57</v>
      </c>
      <c r="AA1019" s="8">
        <f ca="1"/>
        <v>18126.25</v>
      </c>
      <c r="AB1019" s="8">
        <f ca="1"/>
        <v>18010.099999999999</v>
      </c>
      <c r="AC1019" s="8">
        <f ca="1"/>
        <v>12708.07</v>
      </c>
      <c r="AD1019" s="8">
        <f ca="1"/>
        <v>11882.66</v>
      </c>
      <c r="AE1019" s="8">
        <f ca="1"/>
        <v>9967.6899999999987</v>
      </c>
      <c r="AF1019" s="8">
        <f ca="1"/>
        <v>8740.3499999999985</v>
      </c>
      <c r="AG1019" s="8">
        <f ca="1"/>
        <v>6142.47</v>
      </c>
      <c r="AH1019" s="8">
        <f ca="1"/>
        <v>4066.33</v>
      </c>
      <c r="AI1019" s="8">
        <f ca="1"/>
        <v>3646.6500000000005</v>
      </c>
      <c r="AJ1019" s="8">
        <f ca="1"/>
        <v>3626.05</v>
      </c>
      <c r="AK1019" s="8">
        <f ca="1"/>
        <v>2952.1300000000006</v>
      </c>
      <c r="AL1019" s="8">
        <f ca="1"/>
        <v>2319.0700000000002</v>
      </c>
      <c r="AM1019" s="8">
        <f ca="1"/>
        <v>680.05</v>
      </c>
      <c r="AN1019" s="8">
        <f ca="1"/>
        <v>677.11</v>
      </c>
      <c r="AO1019" s="8">
        <f ca="1"/>
        <v>679.32999999999993</v>
      </c>
      <c r="AP1019" s="8">
        <f ca="1"/>
        <v>679.18000000000006</v>
      </c>
      <c r="AQ1019" s="8">
        <f ca="1"/>
        <v>674.8</v>
      </c>
      <c r="AR1019" s="8">
        <f ca="1"/>
        <v>678.43</v>
      </c>
      <c r="AS1019" s="8">
        <f ca="1"/>
        <v>675.13</v>
      </c>
      <c r="AT1019" s="8">
        <f ca="1"/>
        <v>679.89999999999986</v>
      </c>
      <c r="AU1019" s="8">
        <f ca="1"/>
        <v>671.82999999999993</v>
      </c>
      <c r="AV1019" s="8">
        <f ca="1"/>
        <v>679.19999999999993</v>
      </c>
      <c r="AW1019" s="8">
        <f ca="1"/>
        <v>666.24999999999989</v>
      </c>
      <c r="AX1019" s="8">
        <f ca="1"/>
        <v>629.16999999999996</v>
      </c>
      <c r="AY1019" s="8">
        <f ca="1"/>
        <v>676.9899999999999</v>
      </c>
      <c r="AZ1019" s="8">
        <f ca="1"/>
        <v>670.37</v>
      </c>
      <c r="BA1019" s="8">
        <f ca="1"/>
        <v>677.3599999999999</v>
      </c>
      <c r="BB1019" s="8">
        <f ca="1"/>
        <v>675.15</v>
      </c>
      <c r="BC1019" s="8">
        <f ca="1"/>
        <v>675.13</v>
      </c>
      <c r="BD1019" s="8">
        <f ca="1"/>
        <v>678.21999999999991</v>
      </c>
      <c r="BE1019" s="8">
        <f ca="1"/>
        <v>673.81</v>
      </c>
      <c r="BF1019" s="8">
        <f ca="1"/>
        <v>675.62999999999988</v>
      </c>
      <c r="BG1019" s="8">
        <f ca="1"/>
        <v>677.8</v>
      </c>
      <c r="BH1019" s="8">
        <f ca="1"/>
        <v>679.97</v>
      </c>
      <c r="BI1019" s="8">
        <f ca="1"/>
        <v>671.77</v>
      </c>
      <c r="BJ1019" s="8">
        <f ca="1"/>
        <v>677.06</v>
      </c>
      <c r="BK1019" s="8">
        <f ca="1"/>
        <v>673.44999999999993</v>
      </c>
      <c r="BL1019" s="8">
        <f ca="1"/>
        <v>674.49999999999989</v>
      </c>
      <c r="BM1019" s="8">
        <f ca="1"/>
        <v>665.25</v>
      </c>
      <c r="BN1019" s="8">
        <f ca="1"/>
        <v>678.55</v>
      </c>
      <c r="BO1019" s="8">
        <f ca="1"/>
        <v>677.62</v>
      </c>
      <c r="BP1019" s="16" t="str">
        <v>0- Port Costs</v>
      </c>
      <c r="BQ1019" s="8">
        <f ca="1"/>
        <v>-9.9499999999999993</v>
      </c>
      <c r="BR1019" s="8">
        <f ca="1"/>
        <v>-527.34999999999991</v>
      </c>
      <c r="BS1019" s="8">
        <f ca="1"/>
        <v>385.84000000017704</v>
      </c>
      <c r="BT1019" s="16" t="str">
        <v>0- Port Value</v>
      </c>
      <c r="BU1019" s="8">
        <f ca="1"/>
        <v>999472.65000000026</v>
      </c>
      <c r="BV1019" s="16" t="str">
        <v>0</v>
      </c>
    </row>
    <row r="1020" spans="1:74" hidden="1" outlineLevel="1" x14ac:dyDescent="0.3">
      <c r="C1020" s="8"/>
      <c r="D1020" s="8"/>
      <c r="E1020" s="8"/>
      <c r="F1020" s="8"/>
      <c r="G1020" s="8"/>
      <c r="H1020" s="16" t="str">
        <v>0 - BM Costs</v>
      </c>
      <c r="I1020" s="8"/>
      <c r="J1020" s="8"/>
      <c r="K1020" s="8"/>
      <c r="L1020" s="16" t="str">
        <v>0 - BM Port</v>
      </c>
      <c r="M1020" s="8"/>
      <c r="N1020" s="16" t="str">
        <v>0 - Port Assets</v>
      </c>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16" t="str">
        <v>0- Port Costs</v>
      </c>
      <c r="BQ1020" s="8"/>
      <c r="BR1020" s="8"/>
      <c r="BS1020" s="8"/>
      <c r="BT1020" s="16" t="str">
        <v>0- Port Value</v>
      </c>
      <c r="BU1020" s="8"/>
      <c r="BV1020" s="16" t="str">
        <v>0</v>
      </c>
    </row>
    <row r="1021" spans="1:74" hidden="1" outlineLevel="1" x14ac:dyDescent="0.3">
      <c r="C1021" s="8"/>
      <c r="D1021" s="8"/>
      <c r="E1021" s="8"/>
      <c r="F1021" s="8"/>
      <c r="G1021" s="8"/>
      <c r="H1021" s="16" t="str">
        <v>0 - BM Costs</v>
      </c>
      <c r="I1021" s="8"/>
      <c r="J1021" s="8"/>
      <c r="K1021" s="8"/>
      <c r="L1021" s="16" t="str">
        <v>0 - BM Port</v>
      </c>
      <c r="M1021" s="8"/>
      <c r="N1021" s="16" t="str">
        <v>0 - Port Assets</v>
      </c>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16" t="str">
        <v>0- Port Costs</v>
      </c>
      <c r="BQ1021" s="8"/>
      <c r="BR1021" s="8"/>
      <c r="BS1021" s="8"/>
      <c r="BT1021" s="16" t="str">
        <v>0- Port Value</v>
      </c>
      <c r="BU1021" s="8"/>
      <c r="BV1021" s="16" t="str">
        <v>0</v>
      </c>
    </row>
    <row r="1022" spans="1:74" hidden="1" outlineLevel="1" x14ac:dyDescent="0.3">
      <c r="C1022" s="8"/>
      <c r="D1022" s="8"/>
      <c r="E1022" s="8"/>
      <c r="F1022" s="8"/>
      <c r="G1022" s="8"/>
      <c r="H1022" s="16" t="str">
        <v>0 - BM Costs</v>
      </c>
      <c r="I1022" s="8"/>
      <c r="J1022" s="8"/>
      <c r="K1022" s="8"/>
      <c r="L1022" s="16" t="str">
        <v>0 - BM Port</v>
      </c>
      <c r="M1022" s="8"/>
      <c r="N1022" s="16" t="str">
        <v>0 - Port Assets</v>
      </c>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16" t="str">
        <v>0- Port Costs</v>
      </c>
      <c r="BQ1022" s="8"/>
      <c r="BR1022" s="8"/>
      <c r="BS1022" s="8"/>
      <c r="BT1022" s="16" t="str">
        <v>0- Port Value</v>
      </c>
      <c r="BU1022" s="8"/>
      <c r="BV1022" s="16" t="str">
        <v>0</v>
      </c>
    </row>
    <row r="1023" spans="1:74" hidden="1" outlineLevel="1" x14ac:dyDescent="0.3">
      <c r="C1023" s="8"/>
      <c r="D1023" s="8"/>
      <c r="E1023" s="8"/>
      <c r="F1023" s="8"/>
      <c r="G1023" s="8"/>
      <c r="H1023" s="16" t="str">
        <v>0 - BM Costs</v>
      </c>
      <c r="I1023" s="8"/>
      <c r="J1023" s="8"/>
      <c r="K1023" s="8"/>
      <c r="L1023" s="16" t="str">
        <v>0 - BM Port</v>
      </c>
      <c r="M1023" s="8"/>
      <c r="N1023" s="16" t="str">
        <v>0 - Port Assets</v>
      </c>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16" t="str">
        <v>0- Port Costs</v>
      </c>
      <c r="BQ1023" s="8"/>
      <c r="BR1023" s="8"/>
      <c r="BS1023" s="8"/>
      <c r="BT1023" s="16" t="str">
        <v>0- Port Value</v>
      </c>
      <c r="BU1023" s="8"/>
      <c r="BV1023" s="16" t="str">
        <v>0</v>
      </c>
    </row>
    <row r="1024" spans="1:74" hidden="1" outlineLevel="1" x14ac:dyDescent="0.3">
      <c r="C1024" s="8"/>
      <c r="D1024" s="8"/>
      <c r="E1024" s="8"/>
      <c r="F1024" s="8"/>
      <c r="G1024" s="8"/>
      <c r="H1024" s="16" t="str">
        <v>0 - BM Costs</v>
      </c>
      <c r="I1024" s="8"/>
      <c r="J1024" s="8"/>
      <c r="K1024" s="8"/>
      <c r="L1024" s="16" t="str">
        <v>0 - BM Port</v>
      </c>
      <c r="N1024" s="16" t="str">
        <v>0 - Port Assets</v>
      </c>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16" t="str">
        <v>0- Port Costs</v>
      </c>
      <c r="BQ1024" s="8"/>
      <c r="BR1024" s="8"/>
      <c r="BS1024" s="8"/>
      <c r="BT1024" s="16" t="str">
        <v>0- Port Value</v>
      </c>
      <c r="BU1024" s="8"/>
      <c r="BV1024" s="16" t="str">
        <v>0</v>
      </c>
    </row>
    <row r="1025" spans="3:74" hidden="1" outlineLevel="1" x14ac:dyDescent="0.3">
      <c r="C1025" s="8"/>
      <c r="D1025" s="8"/>
      <c r="E1025" s="8"/>
      <c r="F1025" s="8"/>
      <c r="G1025" s="8"/>
      <c r="H1025" s="16" t="str">
        <v>0 - BM Costs</v>
      </c>
      <c r="I1025" s="8"/>
      <c r="J1025" s="8"/>
      <c r="K1025" s="8"/>
      <c r="L1025" s="16" t="str">
        <v>0 - BM Port</v>
      </c>
      <c r="N1025" s="16" t="str">
        <v>0 - Port Assets</v>
      </c>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16" t="str">
        <v>0- Port Costs</v>
      </c>
      <c r="BQ1025" s="8"/>
      <c r="BR1025" s="8"/>
      <c r="BS1025" s="8"/>
      <c r="BT1025" s="16" t="str">
        <v>0- Port Value</v>
      </c>
      <c r="BU1025" s="8"/>
      <c r="BV1025" s="16" t="str">
        <v>0</v>
      </c>
    </row>
    <row r="1026" spans="3:74" hidden="1" outlineLevel="1" x14ac:dyDescent="0.3">
      <c r="C1026" s="8"/>
      <c r="D1026" s="8"/>
      <c r="E1026" s="8"/>
      <c r="F1026" s="8"/>
      <c r="G1026" s="8"/>
      <c r="H1026" s="16" t="str">
        <v>0 - BM Costs</v>
      </c>
      <c r="I1026" s="8"/>
      <c r="J1026" s="8"/>
      <c r="K1026" s="8"/>
      <c r="L1026" s="16" t="str">
        <v>0 - BM Port</v>
      </c>
      <c r="N1026" s="16" t="str">
        <v>0 - Port Assets</v>
      </c>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16" t="str">
        <v>0- Port Costs</v>
      </c>
      <c r="BQ1026" s="8"/>
      <c r="BR1026" s="8"/>
      <c r="BS1026" s="8"/>
      <c r="BT1026" s="16" t="str">
        <v>0- Port Value</v>
      </c>
      <c r="BU1026" s="8"/>
      <c r="BV1026" s="16" t="str">
        <v>0</v>
      </c>
    </row>
    <row r="1027" spans="3:74" hidden="1" outlineLevel="1" x14ac:dyDescent="0.3">
      <c r="C1027" s="8"/>
      <c r="D1027" s="8"/>
      <c r="E1027" s="8"/>
      <c r="F1027" s="8"/>
      <c r="G1027" s="8"/>
      <c r="H1027" s="16" t="str">
        <v>0 - BM Costs</v>
      </c>
      <c r="I1027" s="8"/>
      <c r="J1027" s="8"/>
      <c r="K1027" s="8"/>
      <c r="L1027" s="16" t="str">
        <v>0 - BM Port</v>
      </c>
      <c r="N1027" s="16" t="str">
        <v>0 - Port Assets</v>
      </c>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16" t="str">
        <v>0- Port Costs</v>
      </c>
      <c r="BQ1027" s="8"/>
      <c r="BR1027" s="8"/>
      <c r="BS1027" s="8"/>
      <c r="BT1027" s="16" t="str">
        <v>0- Port Value</v>
      </c>
      <c r="BU1027" s="8"/>
      <c r="BV1027" s="16" t="str">
        <v>0</v>
      </c>
    </row>
    <row r="1028" spans="3:74" hidden="1" outlineLevel="1" x14ac:dyDescent="0.3">
      <c r="C1028" s="8"/>
      <c r="D1028" s="8"/>
      <c r="E1028" s="8"/>
      <c r="F1028" s="8"/>
      <c r="G1028" s="8"/>
      <c r="H1028" s="16" t="str">
        <v>0 - BM Costs</v>
      </c>
      <c r="I1028" s="8"/>
      <c r="J1028" s="8"/>
      <c r="K1028" s="8"/>
      <c r="L1028" s="16" t="str">
        <v>0 - BM Port</v>
      </c>
      <c r="N1028" s="16" t="str">
        <v>0 - Port Assets</v>
      </c>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16" t="str">
        <v>0- Port Costs</v>
      </c>
      <c r="BQ1028" s="8"/>
      <c r="BR1028" s="8"/>
      <c r="BS1028" s="8"/>
      <c r="BT1028" s="16" t="str">
        <v>0- Port Value</v>
      </c>
      <c r="BU1028" s="8"/>
      <c r="BV1028" s="16" t="str">
        <v>0</v>
      </c>
    </row>
    <row r="1029" spans="3:74" hidden="1" outlineLevel="1" x14ac:dyDescent="0.3">
      <c r="H1029" s="16" t="str">
        <v>0 - BM Costs</v>
      </c>
      <c r="L1029" s="16" t="str">
        <v>0 - BM Port</v>
      </c>
      <c r="N1029" s="16" t="str">
        <v>0 - Port Assets</v>
      </c>
      <c r="O1029" s="8"/>
      <c r="P1029" s="8"/>
      <c r="Q1029" s="8"/>
      <c r="R1029" s="8"/>
      <c r="S1029" s="8"/>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16" t="str">
        <v>0- Port Costs</v>
      </c>
      <c r="BT1029" s="16" t="str">
        <v>0- Port Value</v>
      </c>
      <c r="BU1029" s="8"/>
      <c r="BV1029" s="16" t="str">
        <v>0</v>
      </c>
    </row>
    <row r="1030" spans="3:74" hidden="1" outlineLevel="1" x14ac:dyDescent="0.3">
      <c r="H1030" s="16" t="str">
        <v>0 - BM Costs</v>
      </c>
      <c r="L1030" s="16" t="str">
        <v>0 - BM Port</v>
      </c>
      <c r="N1030" s="16" t="str">
        <v>0 - Port Assets</v>
      </c>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16" t="str">
        <v>0- Port Costs</v>
      </c>
      <c r="BT1030" s="16" t="str">
        <v>0- Port Value</v>
      </c>
      <c r="BU1030" s="8"/>
      <c r="BV1030" s="16" t="str">
        <v>0</v>
      </c>
    </row>
    <row r="1031" spans="3:74" hidden="1" outlineLevel="1" x14ac:dyDescent="0.3">
      <c r="H1031" s="16" t="str">
        <v>0 - BM Costs</v>
      </c>
      <c r="L1031" s="16" t="str">
        <v>0 - BM Port</v>
      </c>
      <c r="N1031" s="16" t="str">
        <v>0 - Port Assets</v>
      </c>
      <c r="O1031" s="8"/>
      <c r="P1031" s="8"/>
      <c r="Q1031" s="8"/>
      <c r="R1031" s="8"/>
      <c r="S1031" s="8"/>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16" t="str">
        <v>0- Port Costs</v>
      </c>
      <c r="BT1031" s="16" t="str">
        <v>0- Port Value</v>
      </c>
      <c r="BU1031" s="8"/>
      <c r="BV1031" s="16" t="str">
        <v>0</v>
      </c>
    </row>
    <row r="1032" spans="3:74" hidden="1" outlineLevel="1" x14ac:dyDescent="0.3">
      <c r="H1032" s="16" t="str">
        <v>0 - BM Costs</v>
      </c>
      <c r="L1032" s="16" t="str">
        <v>0 - BM Port</v>
      </c>
      <c r="N1032" s="16" t="str">
        <v>0 - Port Assets</v>
      </c>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16" t="str">
        <v>0- Port Costs</v>
      </c>
      <c r="BT1032" s="16" t="str">
        <v>0- Port Value</v>
      </c>
      <c r="BU1032" s="8"/>
      <c r="BV1032" s="16" t="str">
        <v>0</v>
      </c>
    </row>
    <row r="1033" spans="3:74" hidden="1" outlineLevel="1" x14ac:dyDescent="0.3">
      <c r="H1033" s="16" t="str">
        <v>0 - BM Costs</v>
      </c>
      <c r="L1033" s="16" t="str">
        <v>0 - BM Port</v>
      </c>
      <c r="N1033" s="16" t="str">
        <v>0 - Port Assets</v>
      </c>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8"/>
      <c r="BK1033" s="8"/>
      <c r="BL1033" s="8"/>
      <c r="BM1033" s="8"/>
      <c r="BN1033" s="8"/>
      <c r="BO1033" s="8"/>
      <c r="BP1033" s="16" t="str">
        <v>0- Port Costs</v>
      </c>
      <c r="BT1033" s="16" t="str">
        <v>0- Port Value</v>
      </c>
      <c r="BU1033" s="8"/>
      <c r="BV1033" s="16" t="str">
        <v>0</v>
      </c>
    </row>
    <row r="1034" spans="3:74" hidden="1" outlineLevel="1" x14ac:dyDescent="0.3">
      <c r="H1034" s="16" t="str">
        <v>0 - BM Costs</v>
      </c>
      <c r="L1034" s="16" t="str">
        <v>0 - BM Port</v>
      </c>
      <c r="N1034" s="16" t="str">
        <v>0 - Port Assets</v>
      </c>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16" t="str">
        <v>0- Port Costs</v>
      </c>
      <c r="BT1034" s="16" t="str">
        <v>0- Port Value</v>
      </c>
      <c r="BU1034" s="8"/>
      <c r="BV1034" s="16" t="str">
        <v>0</v>
      </c>
    </row>
    <row r="1035" spans="3:74" hidden="1" outlineLevel="1" x14ac:dyDescent="0.3">
      <c r="H1035" s="16" t="str">
        <v>0 - BM Costs</v>
      </c>
      <c r="L1035" s="16" t="str">
        <v>0 - BM Port</v>
      </c>
      <c r="N1035" s="16" t="str">
        <v>0 - Port Assets</v>
      </c>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16" t="str">
        <v>0- Port Costs</v>
      </c>
      <c r="BT1035" s="16" t="str">
        <v>0- Port Value</v>
      </c>
      <c r="BU1035" s="8"/>
      <c r="BV1035" s="16" t="str">
        <v>0</v>
      </c>
    </row>
    <row r="1036" spans="3:74" hidden="1" outlineLevel="1" x14ac:dyDescent="0.3">
      <c r="H1036" s="16" t="str">
        <v>0 - BM Costs</v>
      </c>
      <c r="L1036" s="16" t="str">
        <v>0 - BM Port</v>
      </c>
      <c r="N1036" s="16" t="str">
        <v>0 - Port Assets</v>
      </c>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16" t="str">
        <v>0- Port Costs</v>
      </c>
      <c r="BT1036" s="16" t="str">
        <v>0- Port Value</v>
      </c>
      <c r="BU1036" s="8"/>
      <c r="BV1036" s="16" t="str">
        <v>0</v>
      </c>
    </row>
    <row r="1037" spans="3:74" hidden="1" outlineLevel="1" x14ac:dyDescent="0.3">
      <c r="H1037" s="16" t="str">
        <v>0 - BM Costs</v>
      </c>
      <c r="L1037" s="16" t="str">
        <v>0 - BM Port</v>
      </c>
      <c r="N1037" s="16" t="str">
        <v>0 - Port Assets</v>
      </c>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8"/>
      <c r="BM1037" s="8"/>
      <c r="BN1037" s="8"/>
      <c r="BO1037" s="8"/>
      <c r="BP1037" s="16" t="str">
        <v>0- Port Costs</v>
      </c>
      <c r="BT1037" s="16" t="str">
        <v>0- Port Value</v>
      </c>
      <c r="BU1037" s="8"/>
      <c r="BV1037" s="16" t="str">
        <v>0</v>
      </c>
    </row>
    <row r="1038" spans="3:74" hidden="1" outlineLevel="1" x14ac:dyDescent="0.3">
      <c r="H1038" s="16" t="str">
        <v>0 - BM Costs</v>
      </c>
      <c r="L1038" s="16" t="str">
        <v>0 - BM Port</v>
      </c>
      <c r="N1038" s="16" t="str">
        <v>0 - Port Assets</v>
      </c>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16" t="str">
        <v>0- Port Costs</v>
      </c>
      <c r="BT1038" s="16" t="str">
        <v>0- Port Value</v>
      </c>
      <c r="BU1038" s="8"/>
      <c r="BV1038" s="16" t="str">
        <v>0</v>
      </c>
    </row>
    <row r="1039" spans="3:74" hidden="1" outlineLevel="1" x14ac:dyDescent="0.3">
      <c r="H1039" s="16" t="str">
        <v>0 - BM Costs</v>
      </c>
      <c r="L1039" s="16" t="str">
        <v>0 - BM Port</v>
      </c>
      <c r="N1039" s="16" t="str">
        <v>0 - Port Assets</v>
      </c>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16" t="str">
        <v>0- Port Costs</v>
      </c>
      <c r="BT1039" s="16" t="str">
        <v>0- Port Value</v>
      </c>
      <c r="BU1039" s="8"/>
      <c r="BV1039" s="16" t="str">
        <v>0</v>
      </c>
    </row>
    <row r="1040" spans="3:74" hidden="1" outlineLevel="1" x14ac:dyDescent="0.3">
      <c r="H1040" s="16" t="str">
        <v>0 - BM Costs</v>
      </c>
      <c r="L1040" s="16" t="str">
        <v>0 - BM Port</v>
      </c>
      <c r="N1040" s="16" t="str">
        <v>0 - Port Assets</v>
      </c>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16" t="str">
        <v>0- Port Costs</v>
      </c>
      <c r="BT1040" s="16" t="str">
        <v>0- Port Value</v>
      </c>
      <c r="BU1040" s="8"/>
      <c r="BV1040" s="16" t="str">
        <v>0</v>
      </c>
    </row>
    <row r="1041" spans="8:74" hidden="1" outlineLevel="1" x14ac:dyDescent="0.3">
      <c r="H1041" s="16" t="str">
        <v>0 - BM Costs</v>
      </c>
      <c r="L1041" s="16" t="str">
        <v>0 - BM Port</v>
      </c>
      <c r="N1041" s="16" t="str">
        <v>0 - Port Assets</v>
      </c>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16" t="str">
        <v>0- Port Costs</v>
      </c>
      <c r="BT1041" s="16" t="str">
        <v>0- Port Value</v>
      </c>
      <c r="BU1041" s="8"/>
      <c r="BV1041" s="16" t="str">
        <v>0</v>
      </c>
    </row>
    <row r="1042" spans="8:74" hidden="1" outlineLevel="1" x14ac:dyDescent="0.3">
      <c r="H1042" s="16" t="str">
        <v>0 - BM Costs</v>
      </c>
      <c r="L1042" s="16" t="str">
        <v>0 - BM Port</v>
      </c>
      <c r="N1042" s="16" t="str">
        <v>0 - Port Assets</v>
      </c>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16" t="str">
        <v>0- Port Costs</v>
      </c>
      <c r="BT1042" s="16" t="str">
        <v>0- Port Value</v>
      </c>
      <c r="BU1042" s="8"/>
      <c r="BV1042" s="16" t="str">
        <v>0</v>
      </c>
    </row>
    <row r="1043" spans="8:74" hidden="1" outlineLevel="1" x14ac:dyDescent="0.3">
      <c r="H1043" s="16" t="str">
        <v>0 - BM Costs</v>
      </c>
      <c r="L1043" s="16" t="str">
        <v>0 - BM Port</v>
      </c>
      <c r="N1043" s="16" t="str">
        <v>0 - Port Assets</v>
      </c>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16" t="str">
        <v>0- Port Costs</v>
      </c>
      <c r="BT1043" s="16" t="str">
        <v>0- Port Value</v>
      </c>
      <c r="BU1043" s="8"/>
      <c r="BV1043" s="16" t="str">
        <v>0</v>
      </c>
    </row>
    <row r="1044" spans="8:74" hidden="1" outlineLevel="1" x14ac:dyDescent="0.3">
      <c r="H1044" s="16" t="str">
        <v>0 - BM Costs</v>
      </c>
      <c r="L1044" s="16" t="str">
        <v>0 - BM Port</v>
      </c>
      <c r="N1044" s="16" t="str">
        <v>0 - Port Assets</v>
      </c>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16" t="str">
        <v>0- Port Costs</v>
      </c>
      <c r="BT1044" s="16" t="str">
        <v>0- Port Value</v>
      </c>
      <c r="BU1044" s="8"/>
      <c r="BV1044" s="16" t="str">
        <v>0</v>
      </c>
    </row>
    <row r="1045" spans="8:74" hidden="1" outlineLevel="1" x14ac:dyDescent="0.3">
      <c r="H1045" s="16" t="str">
        <v>0 - BM Costs</v>
      </c>
      <c r="L1045" s="16" t="str">
        <v>0 - BM Port</v>
      </c>
      <c r="N1045" s="16" t="str">
        <v>0 - Port Assets</v>
      </c>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16" t="str">
        <v>0- Port Costs</v>
      </c>
      <c r="BT1045" s="16" t="str">
        <v>0- Port Value</v>
      </c>
      <c r="BU1045" s="8"/>
      <c r="BV1045" s="16" t="str">
        <v>0</v>
      </c>
    </row>
    <row r="1046" spans="8:74" hidden="1" outlineLevel="1" x14ac:dyDescent="0.3">
      <c r="H1046" s="16" t="str">
        <v>0 - BM Costs</v>
      </c>
      <c r="L1046" s="16" t="str">
        <v>0 - BM Port</v>
      </c>
      <c r="N1046" s="16" t="str">
        <v>0 - Port Assets</v>
      </c>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16" t="str">
        <v>0- Port Costs</v>
      </c>
      <c r="BT1046" s="16" t="str">
        <v>0- Port Value</v>
      </c>
      <c r="BU1046" s="8"/>
      <c r="BV1046" s="16" t="str">
        <v>0</v>
      </c>
    </row>
    <row r="1047" spans="8:74" hidden="1" outlineLevel="1" x14ac:dyDescent="0.3">
      <c r="H1047" s="16" t="str">
        <v>0 - BM Costs</v>
      </c>
      <c r="L1047" s="16" t="str">
        <v>0 - BM Port</v>
      </c>
      <c r="N1047" s="16" t="str">
        <v>0 - Port Assets</v>
      </c>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16" t="str">
        <v>0- Port Costs</v>
      </c>
      <c r="BT1047" s="16" t="str">
        <v>0- Port Value</v>
      </c>
      <c r="BU1047" s="8"/>
      <c r="BV1047" s="16" t="str">
        <v>0</v>
      </c>
    </row>
    <row r="1048" spans="8:74" hidden="1" outlineLevel="1" x14ac:dyDescent="0.3">
      <c r="H1048" s="16" t="str">
        <v>0 - BM Costs</v>
      </c>
      <c r="L1048" s="16" t="str">
        <v>0 - BM Port</v>
      </c>
      <c r="N1048" s="16" t="str">
        <v>0 - Port Assets</v>
      </c>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16" t="str">
        <v>0- Port Costs</v>
      </c>
      <c r="BT1048" s="16" t="str">
        <v>0- Port Value</v>
      </c>
      <c r="BU1048" s="8"/>
      <c r="BV1048" s="16" t="str">
        <v>0</v>
      </c>
    </row>
    <row r="1049" spans="8:74" hidden="1" outlineLevel="1" x14ac:dyDescent="0.3">
      <c r="H1049" s="16" t="str">
        <v>0 - BM Costs</v>
      </c>
      <c r="L1049" s="16" t="str">
        <v>0 - BM Port</v>
      </c>
      <c r="N1049" s="16" t="str">
        <v>0 - Port Assets</v>
      </c>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8"/>
      <c r="BM1049" s="8"/>
      <c r="BN1049" s="8"/>
      <c r="BO1049" s="8"/>
      <c r="BP1049" s="16" t="str">
        <v>0- Port Costs</v>
      </c>
      <c r="BT1049" s="16" t="str">
        <v>0- Port Value</v>
      </c>
      <c r="BU1049" s="8"/>
      <c r="BV1049" s="16" t="str">
        <v>0</v>
      </c>
    </row>
    <row r="1050" spans="8:74" hidden="1" outlineLevel="1" x14ac:dyDescent="0.3">
      <c r="H1050" s="16" t="str">
        <v>0 - BM Costs</v>
      </c>
      <c r="L1050" s="16" t="str">
        <v>0 - BM Port</v>
      </c>
      <c r="N1050" s="16" t="str">
        <v>0 - Port Assets</v>
      </c>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16" t="str">
        <v>0- Port Costs</v>
      </c>
      <c r="BT1050" s="16" t="str">
        <v>0- Port Value</v>
      </c>
      <c r="BU1050" s="8"/>
      <c r="BV1050" s="16" t="str">
        <v>0</v>
      </c>
    </row>
    <row r="1051" spans="8:74" hidden="1" outlineLevel="1" x14ac:dyDescent="0.3">
      <c r="H1051" s="16" t="str">
        <v>0 - BM Costs</v>
      </c>
      <c r="L1051" s="16" t="str">
        <v>0 - BM Port</v>
      </c>
      <c r="N1051" s="16" t="str">
        <v>0 - Port Assets</v>
      </c>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16" t="str">
        <v>0- Port Costs</v>
      </c>
      <c r="BT1051" s="16" t="str">
        <v>0- Port Value</v>
      </c>
      <c r="BU1051" s="8"/>
      <c r="BV1051" s="16" t="str">
        <v>0</v>
      </c>
    </row>
    <row r="1052" spans="8:74" hidden="1" outlineLevel="1" x14ac:dyDescent="0.3">
      <c r="H1052" s="16" t="str">
        <v>0 - BM Costs</v>
      </c>
      <c r="L1052" s="16" t="str">
        <v>0 - BM Port</v>
      </c>
      <c r="N1052" s="16" t="str">
        <v>0 - Port Assets</v>
      </c>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16" t="str">
        <v>0- Port Costs</v>
      </c>
      <c r="BT1052" s="16" t="str">
        <v>0- Port Value</v>
      </c>
      <c r="BU1052" s="8"/>
      <c r="BV1052" s="16" t="str">
        <v>0</v>
      </c>
    </row>
    <row r="1053" spans="8:74" hidden="1" outlineLevel="1" x14ac:dyDescent="0.3">
      <c r="H1053" s="16" t="str">
        <v>0 - BM Costs</v>
      </c>
      <c r="L1053" s="16" t="str">
        <v>0 - BM Port</v>
      </c>
      <c r="N1053" s="16" t="str">
        <v>0 - Port Assets</v>
      </c>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16" t="str">
        <v>0- Port Costs</v>
      </c>
      <c r="BT1053" s="16" t="str">
        <v>0- Port Value</v>
      </c>
      <c r="BU1053" s="8"/>
      <c r="BV1053" s="16" t="str">
        <v>0</v>
      </c>
    </row>
    <row r="1054" spans="8:74" hidden="1" outlineLevel="1" x14ac:dyDescent="0.3">
      <c r="H1054" s="16" t="str">
        <v>0 - BM Costs</v>
      </c>
      <c r="L1054" s="16" t="str">
        <v>0 - BM Port</v>
      </c>
      <c r="N1054" s="16" t="str">
        <v>0 - Port Assets</v>
      </c>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16" t="str">
        <v>0- Port Costs</v>
      </c>
      <c r="BT1054" s="16" t="str">
        <v>0- Port Value</v>
      </c>
      <c r="BU1054" s="8"/>
      <c r="BV1054" s="16" t="str">
        <v>0</v>
      </c>
    </row>
    <row r="1055" spans="8:74" hidden="1" outlineLevel="1" x14ac:dyDescent="0.3">
      <c r="H1055" s="16" t="str">
        <v>0 - BM Costs</v>
      </c>
      <c r="L1055" s="16" t="str">
        <v>0 - BM Port</v>
      </c>
      <c r="N1055" s="16" t="str">
        <v>0 - Port Assets</v>
      </c>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16" t="str">
        <v>0- Port Costs</v>
      </c>
      <c r="BT1055" s="16" t="str">
        <v>0- Port Value</v>
      </c>
      <c r="BU1055" s="8"/>
      <c r="BV1055" s="16" t="str">
        <v>0</v>
      </c>
    </row>
    <row r="1056" spans="8:74" hidden="1" outlineLevel="1" x14ac:dyDescent="0.3">
      <c r="H1056" s="16" t="str">
        <v>0 - BM Costs</v>
      </c>
      <c r="L1056" s="16" t="str">
        <v>0 - BM Port</v>
      </c>
      <c r="N1056" s="16" t="str">
        <v>0 - Port Assets</v>
      </c>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16" t="str">
        <v>0- Port Costs</v>
      </c>
      <c r="BT1056" s="16" t="str">
        <v>0- Port Value</v>
      </c>
      <c r="BU1056" s="8"/>
      <c r="BV1056" s="16" t="str">
        <v>0</v>
      </c>
    </row>
    <row r="1057" spans="8:74" hidden="1" outlineLevel="1" x14ac:dyDescent="0.3">
      <c r="H1057" s="16" t="str">
        <v>0 - BM Costs</v>
      </c>
      <c r="L1057" s="16" t="str">
        <v>0 - BM Port</v>
      </c>
      <c r="N1057" s="16" t="str">
        <v>0 - Port Assets</v>
      </c>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16" t="str">
        <v>0- Port Costs</v>
      </c>
      <c r="BT1057" s="16" t="str">
        <v>0- Port Value</v>
      </c>
      <c r="BU1057" s="8"/>
      <c r="BV1057" s="16" t="str">
        <v>0</v>
      </c>
    </row>
    <row r="1058" spans="8:74" hidden="1" outlineLevel="1" x14ac:dyDescent="0.3">
      <c r="H1058" s="16" t="str">
        <v>0 - BM Costs</v>
      </c>
      <c r="L1058" s="16" t="str">
        <v>0 - BM Port</v>
      </c>
      <c r="N1058" s="16" t="str">
        <v>0 - Port Assets</v>
      </c>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16" t="str">
        <v>0- Port Costs</v>
      </c>
      <c r="BT1058" s="16" t="str">
        <v>0- Port Value</v>
      </c>
      <c r="BU1058" s="8"/>
      <c r="BV1058" s="16" t="str">
        <v>0</v>
      </c>
    </row>
    <row r="1059" spans="8:74" hidden="1" outlineLevel="1" x14ac:dyDescent="0.3">
      <c r="H1059" s="16" t="str">
        <v>0 - BM Costs</v>
      </c>
      <c r="L1059" s="16" t="str">
        <v>0 - BM Port</v>
      </c>
      <c r="N1059" s="16" t="str">
        <v>0 - Port Assets</v>
      </c>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16" t="str">
        <v>0- Port Costs</v>
      </c>
      <c r="BT1059" s="16" t="str">
        <v>0- Port Value</v>
      </c>
      <c r="BU1059" s="8"/>
      <c r="BV1059" s="16" t="str">
        <v>0</v>
      </c>
    </row>
    <row r="1060" spans="8:74" hidden="1" outlineLevel="1" x14ac:dyDescent="0.3">
      <c r="H1060" s="16" t="str">
        <v>0 - BM Costs</v>
      </c>
      <c r="L1060" s="16" t="str">
        <v>0 - BM Port</v>
      </c>
      <c r="N1060" s="16" t="str">
        <v>0 - Port Assets</v>
      </c>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16" t="str">
        <v>0- Port Costs</v>
      </c>
      <c r="BT1060" s="16" t="str">
        <v>0- Port Value</v>
      </c>
      <c r="BU1060" s="8"/>
      <c r="BV1060" s="16" t="str">
        <v>0</v>
      </c>
    </row>
    <row r="1061" spans="8:74" hidden="1" outlineLevel="1" x14ac:dyDescent="0.3">
      <c r="H1061" s="16" t="str">
        <v>0 - BM Costs</v>
      </c>
      <c r="L1061" s="16" t="str">
        <v>0 - BM Port</v>
      </c>
      <c r="N1061" s="16" t="str">
        <v>0 - Port Assets</v>
      </c>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16" t="str">
        <v>0- Port Costs</v>
      </c>
      <c r="BT1061" s="16" t="str">
        <v>0- Port Value</v>
      </c>
      <c r="BU1061" s="8"/>
      <c r="BV1061" s="16" t="str">
        <v>0</v>
      </c>
    </row>
    <row r="1062" spans="8:74" hidden="1" outlineLevel="1" x14ac:dyDescent="0.3">
      <c r="H1062" s="16" t="str">
        <v>0 - BM Costs</v>
      </c>
      <c r="L1062" s="16" t="str">
        <v>0 - BM Port</v>
      </c>
      <c r="N1062" s="16" t="str">
        <v>0 - Port Assets</v>
      </c>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16" t="str">
        <v>0- Port Costs</v>
      </c>
      <c r="BT1062" s="16" t="str">
        <v>0- Port Value</v>
      </c>
      <c r="BU1062" s="8"/>
      <c r="BV1062" s="16" t="str">
        <v>0</v>
      </c>
    </row>
    <row r="1063" spans="8:74" hidden="1" outlineLevel="1" x14ac:dyDescent="0.3">
      <c r="H1063" s="16" t="str">
        <v>0 - BM Costs</v>
      </c>
      <c r="L1063" s="16" t="str">
        <v>0 - BM Port</v>
      </c>
      <c r="N1063" s="16" t="str">
        <v>0 - Port Assets</v>
      </c>
      <c r="O1063" s="8"/>
      <c r="P1063" s="8"/>
      <c r="Q1063" s="8"/>
      <c r="R1063" s="8"/>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8"/>
      <c r="BK1063" s="8"/>
      <c r="BL1063" s="8"/>
      <c r="BM1063" s="8"/>
      <c r="BN1063" s="8"/>
      <c r="BO1063" s="8"/>
      <c r="BP1063" s="16" t="str">
        <v>0- Port Costs</v>
      </c>
      <c r="BT1063" s="16" t="str">
        <v>0- Port Value</v>
      </c>
      <c r="BU1063" s="8"/>
      <c r="BV1063" s="16" t="str">
        <v>0</v>
      </c>
    </row>
    <row r="1064" spans="8:74" hidden="1" outlineLevel="1" x14ac:dyDescent="0.3">
      <c r="H1064" s="16" t="str">
        <v>0 - BM Costs</v>
      </c>
      <c r="L1064" s="16" t="str">
        <v>0 - BM Port</v>
      </c>
      <c r="N1064" s="16" t="str">
        <v>0 - Port Assets</v>
      </c>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16" t="str">
        <v>0- Port Costs</v>
      </c>
      <c r="BT1064" s="16" t="str">
        <v>0- Port Value</v>
      </c>
      <c r="BU1064" s="8"/>
      <c r="BV1064" s="16" t="str">
        <v>0</v>
      </c>
    </row>
    <row r="1065" spans="8:74" hidden="1" outlineLevel="1" x14ac:dyDescent="0.3">
      <c r="H1065" s="16" t="str">
        <v>0 - BM Costs</v>
      </c>
      <c r="L1065" s="16" t="str">
        <v>0 - BM Port</v>
      </c>
      <c r="N1065" s="16" t="str">
        <v>0 - Port Assets</v>
      </c>
      <c r="O1065" s="8"/>
      <c r="P1065" s="8"/>
      <c r="Q1065" s="8"/>
      <c r="R1065" s="8"/>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16" t="str">
        <v>0- Port Costs</v>
      </c>
      <c r="BT1065" s="16" t="str">
        <v>0- Port Value</v>
      </c>
      <c r="BU1065" s="8"/>
      <c r="BV1065" s="16" t="str">
        <v>0</v>
      </c>
    </row>
    <row r="1066" spans="8:74" hidden="1" outlineLevel="1" x14ac:dyDescent="0.3">
      <c r="H1066" s="16" t="str">
        <v>0 - BM Costs</v>
      </c>
      <c r="L1066" s="16" t="str">
        <v>0 - BM Port</v>
      </c>
      <c r="N1066" s="16" t="str">
        <v>0 - Port Assets</v>
      </c>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16" t="str">
        <v>0- Port Costs</v>
      </c>
      <c r="BT1066" s="16" t="str">
        <v>0- Port Value</v>
      </c>
      <c r="BU1066" s="8"/>
      <c r="BV1066" s="16" t="str">
        <v>0</v>
      </c>
    </row>
    <row r="1067" spans="8:74" hidden="1" outlineLevel="1" x14ac:dyDescent="0.3">
      <c r="H1067" s="16" t="str">
        <v>0 - BM Costs</v>
      </c>
      <c r="L1067" s="16" t="str">
        <v>0 - BM Port</v>
      </c>
      <c r="N1067" s="16" t="str">
        <v>0 - Port Assets</v>
      </c>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16" t="str">
        <v>0- Port Costs</v>
      </c>
      <c r="BT1067" s="16" t="str">
        <v>0- Port Value</v>
      </c>
      <c r="BU1067" s="8"/>
      <c r="BV1067" s="16" t="str">
        <v>0</v>
      </c>
    </row>
    <row r="1068" spans="8:74" hidden="1" outlineLevel="1" x14ac:dyDescent="0.3">
      <c r="H1068" s="16" t="str">
        <v>0 - BM Costs</v>
      </c>
      <c r="L1068" s="16" t="str">
        <v>0 - BM Port</v>
      </c>
      <c r="N1068" s="16" t="str">
        <v>0 - Port Assets</v>
      </c>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16" t="str">
        <v>0- Port Costs</v>
      </c>
      <c r="BT1068" s="16" t="str">
        <v>0- Port Value</v>
      </c>
      <c r="BU1068" s="8"/>
      <c r="BV1068" s="16" t="str">
        <v>0</v>
      </c>
    </row>
    <row r="1069" spans="8:74" hidden="1" outlineLevel="1" x14ac:dyDescent="0.3">
      <c r="H1069" s="16" t="str">
        <v>0 - BM Costs</v>
      </c>
      <c r="L1069" s="16" t="str">
        <v>0 - BM Port</v>
      </c>
      <c r="N1069" s="16" t="str">
        <v>0 - Port Assets</v>
      </c>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16" t="str">
        <v>0- Port Costs</v>
      </c>
      <c r="BT1069" s="16" t="str">
        <v>0- Port Value</v>
      </c>
      <c r="BU1069" s="8"/>
      <c r="BV1069" s="16" t="str">
        <v>0</v>
      </c>
    </row>
    <row r="1070" spans="8:74" hidden="1" outlineLevel="1" x14ac:dyDescent="0.3">
      <c r="H1070" s="16" t="str">
        <v>0 - BM Costs</v>
      </c>
      <c r="L1070" s="16" t="str">
        <v>0 - BM Port</v>
      </c>
      <c r="N1070" s="16" t="str">
        <v>0 - Port Assets</v>
      </c>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16" t="str">
        <v>0- Port Costs</v>
      </c>
      <c r="BT1070" s="16" t="str">
        <v>0- Port Value</v>
      </c>
      <c r="BU1070" s="8"/>
      <c r="BV1070" s="16" t="str">
        <v>0</v>
      </c>
    </row>
    <row r="1071" spans="8:74" hidden="1" outlineLevel="1" x14ac:dyDescent="0.3">
      <c r="H1071" s="16" t="str">
        <v>0 - BM Costs</v>
      </c>
      <c r="L1071" s="16" t="str">
        <v>0 - BM Port</v>
      </c>
      <c r="N1071" s="16" t="str">
        <v>0 - Port Assets</v>
      </c>
      <c r="O1071" s="8"/>
      <c r="P1071" s="8"/>
      <c r="Q1071" s="8"/>
      <c r="R1071" s="8"/>
      <c r="S1071" s="8"/>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16" t="str">
        <v>0- Port Costs</v>
      </c>
      <c r="BT1071" s="16" t="str">
        <v>0- Port Value</v>
      </c>
      <c r="BU1071" s="8"/>
      <c r="BV1071" s="16" t="str">
        <v>0</v>
      </c>
    </row>
    <row r="1072" spans="8:74" hidden="1" outlineLevel="1" x14ac:dyDescent="0.3">
      <c r="H1072" s="16" t="str">
        <v>0 - BM Costs</v>
      </c>
      <c r="L1072" s="16" t="str">
        <v>0 - BM Port</v>
      </c>
      <c r="N1072" s="16" t="str">
        <v>0 - Port Assets</v>
      </c>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16" t="str">
        <v>0- Port Costs</v>
      </c>
      <c r="BT1072" s="16" t="str">
        <v>0- Port Value</v>
      </c>
      <c r="BU1072" s="8"/>
      <c r="BV1072" s="16" t="str">
        <v>0</v>
      </c>
    </row>
    <row r="1073" spans="8:74" hidden="1" outlineLevel="1" x14ac:dyDescent="0.3">
      <c r="H1073" s="16" t="str">
        <v>0 - BM Costs</v>
      </c>
      <c r="L1073" s="16" t="str">
        <v>0 - BM Port</v>
      </c>
      <c r="N1073" s="16" t="str">
        <v>0 - Port Assets</v>
      </c>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16" t="str">
        <v>0- Port Costs</v>
      </c>
      <c r="BT1073" s="16" t="str">
        <v>0- Port Value</v>
      </c>
      <c r="BU1073" s="8"/>
      <c r="BV1073" s="16" t="str">
        <v>0</v>
      </c>
    </row>
    <row r="1074" spans="8:74" hidden="1" outlineLevel="1" x14ac:dyDescent="0.3">
      <c r="H1074" s="16" t="str">
        <v>0 - BM Costs</v>
      </c>
      <c r="L1074" s="16" t="str">
        <v>0 - BM Port</v>
      </c>
      <c r="N1074" s="16" t="str">
        <v>0 - Port Assets</v>
      </c>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16" t="str">
        <v>0- Port Costs</v>
      </c>
      <c r="BT1074" s="16" t="str">
        <v>0- Port Value</v>
      </c>
      <c r="BU1074" s="8"/>
      <c r="BV1074" s="16" t="str">
        <v>0</v>
      </c>
    </row>
    <row r="1075" spans="8:74" hidden="1" outlineLevel="1" x14ac:dyDescent="0.3">
      <c r="H1075" s="16" t="str">
        <v>0 - BM Costs</v>
      </c>
      <c r="L1075" s="16" t="str">
        <v>0 - BM Port</v>
      </c>
      <c r="N1075" s="16" t="str">
        <v>0 - Port Assets</v>
      </c>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16" t="str">
        <v>0- Port Costs</v>
      </c>
      <c r="BT1075" s="16" t="str">
        <v>0- Port Value</v>
      </c>
      <c r="BU1075" s="8"/>
      <c r="BV1075" s="16" t="str">
        <v>0</v>
      </c>
    </row>
    <row r="1076" spans="8:74" hidden="1" outlineLevel="1" x14ac:dyDescent="0.3">
      <c r="H1076" s="16" t="str">
        <v>0 - BM Costs</v>
      </c>
      <c r="L1076" s="16" t="str">
        <v>0 - BM Port</v>
      </c>
      <c r="N1076" s="16" t="str">
        <v>0 - Port Assets</v>
      </c>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16" t="str">
        <v>0- Port Costs</v>
      </c>
      <c r="BT1076" s="16" t="str">
        <v>0- Port Value</v>
      </c>
      <c r="BU1076" s="8"/>
      <c r="BV1076" s="16" t="str">
        <v>0</v>
      </c>
    </row>
    <row r="1077" spans="8:74" hidden="1" outlineLevel="1" x14ac:dyDescent="0.3">
      <c r="H1077" s="16" t="str">
        <v>0 - BM Costs</v>
      </c>
      <c r="L1077" s="16" t="str">
        <v>0 - BM Port</v>
      </c>
      <c r="N1077" s="16" t="str">
        <v>0 - Port Assets</v>
      </c>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16" t="str">
        <v>0- Port Costs</v>
      </c>
      <c r="BT1077" s="16" t="str">
        <v>0- Port Value</v>
      </c>
      <c r="BU1077" s="8"/>
      <c r="BV1077" s="16" t="str">
        <v>0</v>
      </c>
    </row>
    <row r="1078" spans="8:74" hidden="1" outlineLevel="1" x14ac:dyDescent="0.3">
      <c r="H1078" s="16" t="str">
        <v>0 - BM Costs</v>
      </c>
      <c r="L1078" s="16" t="str">
        <v>0 - BM Port</v>
      </c>
      <c r="N1078" s="16" t="str">
        <v>0 - Port Assets</v>
      </c>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16" t="str">
        <v>0- Port Costs</v>
      </c>
      <c r="BT1078" s="16" t="str">
        <v>0- Port Value</v>
      </c>
      <c r="BU1078" s="8"/>
      <c r="BV1078" s="16" t="str">
        <v>0</v>
      </c>
    </row>
    <row r="1079" spans="8:74" hidden="1" outlineLevel="1" x14ac:dyDescent="0.3">
      <c r="H1079" s="16" t="str">
        <v>0 - BM Costs</v>
      </c>
      <c r="L1079" s="16" t="str">
        <v>0 - BM Port</v>
      </c>
      <c r="N1079" s="16" t="str">
        <v>0 - Port Assets</v>
      </c>
      <c r="O1079" s="8"/>
      <c r="P1079" s="8"/>
      <c r="Q1079" s="8"/>
      <c r="R1079" s="8"/>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16" t="str">
        <v>0- Port Costs</v>
      </c>
      <c r="BT1079" s="16" t="str">
        <v>0- Port Value</v>
      </c>
      <c r="BU1079" s="8"/>
      <c r="BV1079" s="16" t="str">
        <v>0</v>
      </c>
    </row>
    <row r="1080" spans="8:74" hidden="1" outlineLevel="1" x14ac:dyDescent="0.3">
      <c r="H1080" s="16" t="str">
        <v>0 - BM Costs</v>
      </c>
      <c r="L1080" s="16" t="str">
        <v>0 - BM Port</v>
      </c>
      <c r="N1080" s="16" t="str">
        <v>0 - Port Assets</v>
      </c>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16" t="str">
        <v>0- Port Costs</v>
      </c>
      <c r="BT1080" s="16" t="str">
        <v>0- Port Value</v>
      </c>
      <c r="BU1080" s="8"/>
      <c r="BV1080" s="16" t="str">
        <v>0</v>
      </c>
    </row>
    <row r="1081" spans="8:74" hidden="1" outlineLevel="1" x14ac:dyDescent="0.3">
      <c r="H1081" s="16" t="str">
        <v>0 - BM Costs</v>
      </c>
      <c r="L1081" s="16" t="str">
        <v>0 - BM Port</v>
      </c>
      <c r="N1081" s="16" t="str">
        <v>0 - Port Assets</v>
      </c>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16" t="str">
        <v>0- Port Costs</v>
      </c>
      <c r="BT1081" s="16" t="str">
        <v>0- Port Value</v>
      </c>
      <c r="BU1081" s="8"/>
      <c r="BV1081" s="16" t="str">
        <v>0</v>
      </c>
    </row>
    <row r="1082" spans="8:74" hidden="1" outlineLevel="1" x14ac:dyDescent="0.3">
      <c r="H1082" s="16" t="str">
        <v>0 - BM Costs</v>
      </c>
      <c r="L1082" s="16" t="str">
        <v>0 - BM Port</v>
      </c>
      <c r="N1082" s="16" t="str">
        <v>0 - Port Assets</v>
      </c>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16" t="str">
        <v>0- Port Costs</v>
      </c>
      <c r="BT1082" s="16" t="str">
        <v>0- Port Value</v>
      </c>
      <c r="BU1082" s="8"/>
      <c r="BV1082" s="16" t="str">
        <v>0</v>
      </c>
    </row>
    <row r="1083" spans="8:74" hidden="1" outlineLevel="1" x14ac:dyDescent="0.3">
      <c r="H1083" s="16" t="str">
        <v>0 - BM Costs</v>
      </c>
      <c r="L1083" s="16" t="str">
        <v>0 - BM Port</v>
      </c>
      <c r="N1083" s="16" t="str">
        <v>0 - Port Assets</v>
      </c>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16" t="str">
        <v>0- Port Costs</v>
      </c>
      <c r="BT1083" s="16" t="str">
        <v>0- Port Value</v>
      </c>
      <c r="BU1083" s="8"/>
      <c r="BV1083" s="16" t="str">
        <v>0</v>
      </c>
    </row>
    <row r="1084" spans="8:74" hidden="1" outlineLevel="1" x14ac:dyDescent="0.3">
      <c r="H1084" s="16" t="str">
        <v>0 - BM Costs</v>
      </c>
      <c r="L1084" s="16" t="str">
        <v>0 - BM Port</v>
      </c>
      <c r="N1084" s="16" t="str">
        <v>0 - Port Assets</v>
      </c>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16" t="str">
        <v>0- Port Costs</v>
      </c>
      <c r="BT1084" s="16" t="str">
        <v>0- Port Value</v>
      </c>
      <c r="BU1084" s="8"/>
      <c r="BV1084" s="16" t="str">
        <v>0</v>
      </c>
    </row>
    <row r="1085" spans="8:74" hidden="1" outlineLevel="1" x14ac:dyDescent="0.3">
      <c r="H1085" s="16" t="str">
        <v>0 - BM Costs</v>
      </c>
      <c r="L1085" s="16" t="str">
        <v>0 - BM Port</v>
      </c>
      <c r="N1085" s="16" t="str">
        <v>0 - Port Assets</v>
      </c>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16" t="str">
        <v>0- Port Costs</v>
      </c>
      <c r="BT1085" s="16" t="str">
        <v>0- Port Value</v>
      </c>
      <c r="BU1085" s="8"/>
      <c r="BV1085" s="16" t="str">
        <v>0</v>
      </c>
    </row>
    <row r="1086" spans="8:74" hidden="1" outlineLevel="1" x14ac:dyDescent="0.3">
      <c r="H1086" s="16" t="str">
        <v>0 - BM Costs</v>
      </c>
      <c r="L1086" s="16" t="str">
        <v>0 - BM Port</v>
      </c>
      <c r="N1086" s="16" t="str">
        <v>0 - Port Assets</v>
      </c>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16" t="str">
        <v>0- Port Costs</v>
      </c>
      <c r="BT1086" s="16" t="str">
        <v>0- Port Value</v>
      </c>
      <c r="BU1086" s="8"/>
      <c r="BV1086" s="16" t="str">
        <v>0</v>
      </c>
    </row>
    <row r="1087" spans="8:74" hidden="1" outlineLevel="1" x14ac:dyDescent="0.3">
      <c r="H1087" s="16" t="str">
        <v>0 - BM Costs</v>
      </c>
      <c r="L1087" s="16" t="str">
        <v>0 - BM Port</v>
      </c>
      <c r="N1087" s="16" t="str">
        <v>0 - Port Assets</v>
      </c>
      <c r="O1087" s="8"/>
      <c r="P1087" s="8"/>
      <c r="Q1087" s="8"/>
      <c r="R1087" s="8"/>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16" t="str">
        <v>0- Port Costs</v>
      </c>
      <c r="BT1087" s="16" t="str">
        <v>0- Port Value</v>
      </c>
      <c r="BU1087" s="8"/>
      <c r="BV1087" s="16" t="str">
        <v>0</v>
      </c>
    </row>
    <row r="1088" spans="8:74" hidden="1" outlineLevel="1" x14ac:dyDescent="0.3">
      <c r="H1088" s="16" t="str">
        <v>0 - BM Costs</v>
      </c>
      <c r="L1088" s="16" t="str">
        <v>0 - BM Port</v>
      </c>
      <c r="N1088" s="16" t="str">
        <v>0 - Port Assets</v>
      </c>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8"/>
      <c r="BK1088" s="8"/>
      <c r="BL1088" s="8"/>
      <c r="BM1088" s="8"/>
      <c r="BN1088" s="8"/>
      <c r="BO1088" s="8"/>
      <c r="BP1088" s="16" t="str">
        <v>0- Port Costs</v>
      </c>
      <c r="BT1088" s="16" t="str">
        <v>0- Port Value</v>
      </c>
      <c r="BU1088" s="8"/>
      <c r="BV1088" s="16" t="str">
        <v>0</v>
      </c>
    </row>
    <row r="1089" spans="8:74" hidden="1" outlineLevel="1" x14ac:dyDescent="0.3">
      <c r="H1089" s="16" t="str">
        <v>0 - BM Costs</v>
      </c>
      <c r="L1089" s="16" t="str">
        <v>0 - BM Port</v>
      </c>
      <c r="N1089" s="16" t="str">
        <v>0 - Port Assets</v>
      </c>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16" t="str">
        <v>0- Port Costs</v>
      </c>
      <c r="BT1089" s="16" t="str">
        <v>0- Port Value</v>
      </c>
      <c r="BU1089" s="8"/>
      <c r="BV1089" s="16" t="str">
        <v>0</v>
      </c>
    </row>
    <row r="1090" spans="8:74" hidden="1" outlineLevel="1" x14ac:dyDescent="0.3">
      <c r="H1090" s="16" t="str">
        <v>0 - BM Costs</v>
      </c>
      <c r="L1090" s="16" t="str">
        <v>0 - BM Port</v>
      </c>
      <c r="N1090" s="16" t="str">
        <v>0 - Port Assets</v>
      </c>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16" t="str">
        <v>0- Port Costs</v>
      </c>
      <c r="BT1090" s="16" t="str">
        <v>0- Port Value</v>
      </c>
      <c r="BU1090" s="8"/>
      <c r="BV1090" s="16" t="str">
        <v>0</v>
      </c>
    </row>
    <row r="1091" spans="8:74" hidden="1" outlineLevel="1" x14ac:dyDescent="0.3">
      <c r="H1091" s="16" t="str">
        <v>0 - BM Costs</v>
      </c>
      <c r="L1091" s="16" t="str">
        <v>0 - BM Port</v>
      </c>
      <c r="N1091" s="16" t="str">
        <v>0 - Port Assets</v>
      </c>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16" t="str">
        <v>0- Port Costs</v>
      </c>
      <c r="BT1091" s="16" t="str">
        <v>0- Port Value</v>
      </c>
      <c r="BU1091" s="8"/>
      <c r="BV1091" s="16" t="str">
        <v>0</v>
      </c>
    </row>
    <row r="1092" spans="8:74" hidden="1" outlineLevel="1" x14ac:dyDescent="0.3">
      <c r="H1092" s="16" t="str">
        <v>0 - BM Costs</v>
      </c>
      <c r="L1092" s="16" t="str">
        <v>0 - BM Port</v>
      </c>
      <c r="N1092" s="16" t="str">
        <v>0 - Port Assets</v>
      </c>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16" t="str">
        <v>0- Port Costs</v>
      </c>
      <c r="BT1092" s="16" t="str">
        <v>0- Port Value</v>
      </c>
      <c r="BU1092" s="8"/>
      <c r="BV1092" s="16" t="str">
        <v>0</v>
      </c>
    </row>
    <row r="1093" spans="8:74" hidden="1" outlineLevel="1" x14ac:dyDescent="0.3">
      <c r="H1093" s="16" t="str">
        <v>0 - BM Costs</v>
      </c>
      <c r="L1093" s="16" t="str">
        <v>0 - BM Port</v>
      </c>
      <c r="N1093" s="16" t="str">
        <v>0 - Port Assets</v>
      </c>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16" t="str">
        <v>0- Port Costs</v>
      </c>
      <c r="BT1093" s="16" t="str">
        <v>0- Port Value</v>
      </c>
      <c r="BU1093" s="8"/>
      <c r="BV1093" s="16" t="str">
        <v>0</v>
      </c>
    </row>
    <row r="1094" spans="8:74" hidden="1" outlineLevel="1" x14ac:dyDescent="0.3">
      <c r="H1094" s="16" t="str">
        <v>0 - BM Costs</v>
      </c>
      <c r="L1094" s="16" t="str">
        <v>0 - BM Port</v>
      </c>
      <c r="N1094" s="16" t="str">
        <v>0 - Port Assets</v>
      </c>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16" t="str">
        <v>0- Port Costs</v>
      </c>
      <c r="BT1094" s="16" t="str">
        <v>0- Port Value</v>
      </c>
      <c r="BU1094" s="8"/>
      <c r="BV1094" s="16" t="str">
        <v>0</v>
      </c>
    </row>
    <row r="1095" spans="8:74" hidden="1" outlineLevel="1" x14ac:dyDescent="0.3">
      <c r="H1095" s="16" t="str">
        <v>0 - BM Costs</v>
      </c>
      <c r="L1095" s="16" t="str">
        <v>0 - BM Port</v>
      </c>
      <c r="N1095" s="16" t="str">
        <v>0 - Port Assets</v>
      </c>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16" t="str">
        <v>0- Port Costs</v>
      </c>
      <c r="BT1095" s="16" t="str">
        <v>0- Port Value</v>
      </c>
      <c r="BU1095" s="8"/>
      <c r="BV1095" s="16" t="str">
        <v>0</v>
      </c>
    </row>
    <row r="1096" spans="8:74" hidden="1" outlineLevel="1" x14ac:dyDescent="0.3">
      <c r="H1096" s="16" t="str">
        <v>0 - BM Costs</v>
      </c>
      <c r="L1096" s="16" t="str">
        <v>0 - BM Port</v>
      </c>
      <c r="N1096" s="16" t="str">
        <v>0 - Port Assets</v>
      </c>
      <c r="O1096" s="8"/>
      <c r="P1096" s="8"/>
      <c r="Q1096" s="8"/>
      <c r="R1096" s="8"/>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16" t="str">
        <v>0- Port Costs</v>
      </c>
      <c r="BT1096" s="16" t="str">
        <v>0- Port Value</v>
      </c>
      <c r="BU1096" s="8"/>
      <c r="BV1096" s="16" t="str">
        <v>0</v>
      </c>
    </row>
    <row r="1097" spans="8:74" hidden="1" outlineLevel="1" x14ac:dyDescent="0.3">
      <c r="H1097" s="16" t="str">
        <v>0 - BM Costs</v>
      </c>
      <c r="L1097" s="16" t="str">
        <v>0 - BM Port</v>
      </c>
      <c r="N1097" s="16" t="str">
        <v>0 - Port Assets</v>
      </c>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16" t="str">
        <v>0- Port Costs</v>
      </c>
      <c r="BT1097" s="16" t="str">
        <v>0- Port Value</v>
      </c>
      <c r="BU1097" s="8"/>
      <c r="BV1097" s="16" t="str">
        <v>0</v>
      </c>
    </row>
    <row r="1098" spans="8:74" hidden="1" outlineLevel="1" x14ac:dyDescent="0.3">
      <c r="H1098" s="16" t="str">
        <v>0 - BM Costs</v>
      </c>
      <c r="L1098" s="16" t="str">
        <v>0 - BM Port</v>
      </c>
      <c r="N1098" s="16" t="str">
        <v>0 - Port Assets</v>
      </c>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16" t="str">
        <v>0- Port Costs</v>
      </c>
      <c r="BT1098" s="16" t="str">
        <v>0- Port Value</v>
      </c>
      <c r="BU1098" s="8"/>
      <c r="BV1098" s="16" t="str">
        <v>0</v>
      </c>
    </row>
    <row r="1099" spans="8:74" hidden="1" outlineLevel="1" x14ac:dyDescent="0.3">
      <c r="H1099" s="16" t="str">
        <v>0 - BM Costs</v>
      </c>
      <c r="L1099" s="16" t="str">
        <v>0 - BM Port</v>
      </c>
      <c r="N1099" s="16" t="str">
        <v>0 - Port Assets</v>
      </c>
      <c r="O1099" s="8"/>
      <c r="P1099" s="8"/>
      <c r="Q1099" s="8"/>
      <c r="R1099" s="8"/>
      <c r="S1099" s="8"/>
      <c r="T1099" s="8"/>
      <c r="U1099" s="8"/>
      <c r="V1099" s="8"/>
      <c r="W1099" s="8"/>
      <c r="X1099" s="8"/>
      <c r="Y1099" s="8"/>
      <c r="Z1099" s="8"/>
      <c r="AA1099" s="8"/>
      <c r="AB1099" s="8"/>
      <c r="AC1099" s="8"/>
      <c r="AD1099" s="8"/>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c r="BF1099" s="8"/>
      <c r="BG1099" s="8"/>
      <c r="BH1099" s="8"/>
      <c r="BI1099" s="8"/>
      <c r="BJ1099" s="8"/>
      <c r="BK1099" s="8"/>
      <c r="BL1099" s="8"/>
      <c r="BM1099" s="8"/>
      <c r="BN1099" s="8"/>
      <c r="BO1099" s="8"/>
      <c r="BP1099" s="16" t="str">
        <v>0- Port Costs</v>
      </c>
      <c r="BT1099" s="16" t="str">
        <v>0- Port Value</v>
      </c>
      <c r="BU1099" s="8"/>
      <c r="BV1099" s="16" t="str">
        <v>0</v>
      </c>
    </row>
    <row r="1100" spans="8:74" hidden="1" outlineLevel="1" x14ac:dyDescent="0.3">
      <c r="H1100" s="16" t="str">
        <v>0 - BM Costs</v>
      </c>
      <c r="L1100" s="16" t="str">
        <v>0 - BM Port</v>
      </c>
      <c r="N1100" s="16" t="str">
        <v>0 - Port Assets</v>
      </c>
      <c r="O1100" s="8"/>
      <c r="P1100" s="8"/>
      <c r="Q1100" s="8"/>
      <c r="R1100" s="8"/>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16" t="str">
        <v>0- Port Costs</v>
      </c>
      <c r="BT1100" s="16" t="str">
        <v>0- Port Value</v>
      </c>
      <c r="BU1100" s="8"/>
      <c r="BV1100" s="16" t="str">
        <v>0</v>
      </c>
    </row>
    <row r="1101" spans="8:74" hidden="1" outlineLevel="1" x14ac:dyDescent="0.3">
      <c r="H1101" s="16" t="str">
        <v>0 - BM Costs</v>
      </c>
      <c r="L1101" s="16" t="str">
        <v>0 - BM Port</v>
      </c>
      <c r="N1101" s="16" t="str">
        <v>0 - Port Assets</v>
      </c>
      <c r="O1101" s="8"/>
      <c r="P1101" s="8"/>
      <c r="Q1101" s="8"/>
      <c r="R1101" s="8"/>
      <c r="S1101" s="8"/>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16" t="str">
        <v>0- Port Costs</v>
      </c>
      <c r="BT1101" s="16" t="str">
        <v>0- Port Value</v>
      </c>
      <c r="BU1101" s="8"/>
      <c r="BV1101" s="16" t="str">
        <v>0</v>
      </c>
    </row>
    <row r="1102" spans="8:74" hidden="1" outlineLevel="1" x14ac:dyDescent="0.3">
      <c r="H1102" s="16" t="str">
        <v>0 - BM Costs</v>
      </c>
      <c r="L1102" s="16" t="str">
        <v>0 - BM Port</v>
      </c>
      <c r="N1102" s="16" t="str">
        <v>0 - Port Assets</v>
      </c>
      <c r="O1102" s="8"/>
      <c r="P1102" s="8"/>
      <c r="Q1102" s="8"/>
      <c r="R1102" s="8"/>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c r="BF1102" s="8"/>
      <c r="BG1102" s="8"/>
      <c r="BH1102" s="8"/>
      <c r="BI1102" s="8"/>
      <c r="BJ1102" s="8"/>
      <c r="BK1102" s="8"/>
      <c r="BL1102" s="8"/>
      <c r="BM1102" s="8"/>
      <c r="BN1102" s="8"/>
      <c r="BO1102" s="8"/>
      <c r="BP1102" s="16" t="str">
        <v>0- Port Costs</v>
      </c>
      <c r="BT1102" s="16" t="str">
        <v>0- Port Value</v>
      </c>
      <c r="BU1102" s="8"/>
      <c r="BV1102" s="16" t="str">
        <v>0</v>
      </c>
    </row>
    <row r="1103" spans="8:74" hidden="1" outlineLevel="1" x14ac:dyDescent="0.3">
      <c r="H1103" s="16" t="str">
        <v>0 - BM Costs</v>
      </c>
      <c r="L1103" s="16" t="str">
        <v>0 - BM Port</v>
      </c>
      <c r="N1103" s="16" t="str">
        <v>0 - Port Assets</v>
      </c>
      <c r="O1103" s="8"/>
      <c r="P1103" s="8"/>
      <c r="Q1103" s="8"/>
      <c r="R1103" s="8"/>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16" t="str">
        <v>0- Port Costs</v>
      </c>
      <c r="BT1103" s="16" t="str">
        <v>0- Port Value</v>
      </c>
      <c r="BU1103" s="8"/>
      <c r="BV1103" s="16" t="str">
        <v>0</v>
      </c>
    </row>
    <row r="1104" spans="8:74" hidden="1" outlineLevel="1" x14ac:dyDescent="0.3">
      <c r="H1104" s="16" t="str">
        <v>0 - BM Costs</v>
      </c>
      <c r="L1104" s="16" t="str">
        <v>0 - BM Port</v>
      </c>
      <c r="N1104" s="16" t="str">
        <v>0 - Port Assets</v>
      </c>
      <c r="O1104" s="8"/>
      <c r="P1104" s="8"/>
      <c r="Q1104" s="8"/>
      <c r="R1104" s="8"/>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16" t="str">
        <v>0- Port Costs</v>
      </c>
      <c r="BT1104" s="16" t="str">
        <v>0- Port Value</v>
      </c>
      <c r="BU1104" s="8"/>
      <c r="BV1104" s="16" t="str">
        <v>0</v>
      </c>
    </row>
    <row r="1105" spans="8:74" hidden="1" outlineLevel="1" x14ac:dyDescent="0.3">
      <c r="H1105" s="16" t="str">
        <v>0 - BM Costs</v>
      </c>
      <c r="L1105" s="16" t="str">
        <v>0 - BM Port</v>
      </c>
      <c r="N1105" s="16" t="str">
        <v>0 - Port Assets</v>
      </c>
      <c r="O1105" s="8"/>
      <c r="P1105" s="8"/>
      <c r="Q1105" s="8"/>
      <c r="R1105" s="8"/>
      <c r="S1105" s="8"/>
      <c r="T1105" s="8"/>
      <c r="U1105" s="8"/>
      <c r="V1105" s="8"/>
      <c r="W1105" s="8"/>
      <c r="X1105" s="8"/>
      <c r="Y1105" s="8"/>
      <c r="Z1105" s="8"/>
      <c r="AA1105" s="8"/>
      <c r="AB1105" s="8"/>
      <c r="AC1105" s="8"/>
      <c r="AD1105" s="8"/>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8"/>
      <c r="BF1105" s="8"/>
      <c r="BG1105" s="8"/>
      <c r="BH1105" s="8"/>
      <c r="BI1105" s="8"/>
      <c r="BJ1105" s="8"/>
      <c r="BK1105" s="8"/>
      <c r="BL1105" s="8"/>
      <c r="BM1105" s="8"/>
      <c r="BN1105" s="8"/>
      <c r="BO1105" s="8"/>
      <c r="BP1105" s="16" t="str">
        <v>0- Port Costs</v>
      </c>
      <c r="BT1105" s="16" t="str">
        <v>0- Port Value</v>
      </c>
      <c r="BU1105" s="8"/>
      <c r="BV1105" s="16" t="str">
        <v>0</v>
      </c>
    </row>
    <row r="1106" spans="8:74" hidden="1" outlineLevel="1" x14ac:dyDescent="0.3">
      <c r="H1106" s="16" t="str">
        <v>0 - BM Costs</v>
      </c>
      <c r="L1106" s="16" t="str">
        <v>0 - BM Port</v>
      </c>
      <c r="N1106" s="16" t="str">
        <v>0 - Port Assets</v>
      </c>
      <c r="O1106" s="8"/>
      <c r="P1106" s="8"/>
      <c r="Q1106" s="8"/>
      <c r="R1106" s="8"/>
      <c r="S1106" s="8"/>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8"/>
      <c r="BF1106" s="8"/>
      <c r="BG1106" s="8"/>
      <c r="BH1106" s="8"/>
      <c r="BI1106" s="8"/>
      <c r="BJ1106" s="8"/>
      <c r="BK1106" s="8"/>
      <c r="BL1106" s="8"/>
      <c r="BM1106" s="8"/>
      <c r="BN1106" s="8"/>
      <c r="BO1106" s="8"/>
      <c r="BP1106" s="16" t="str">
        <v>0- Port Costs</v>
      </c>
      <c r="BT1106" s="16" t="str">
        <v>0- Port Value</v>
      </c>
      <c r="BU1106" s="8"/>
      <c r="BV1106" s="16" t="str">
        <v>0</v>
      </c>
    </row>
    <row r="1107" spans="8:74" hidden="1" outlineLevel="1" x14ac:dyDescent="0.3">
      <c r="H1107" s="16" t="str">
        <v>0 - BM Costs</v>
      </c>
      <c r="L1107" s="16" t="str">
        <v>0 - BM Port</v>
      </c>
      <c r="N1107" s="16" t="str">
        <v>0 - Port Assets</v>
      </c>
      <c r="O1107" s="8"/>
      <c r="P1107" s="8"/>
      <c r="Q1107" s="8"/>
      <c r="R1107" s="8"/>
      <c r="S1107" s="8"/>
      <c r="T1107" s="8"/>
      <c r="U1107" s="8"/>
      <c r="V1107" s="8"/>
      <c r="W1107" s="8"/>
      <c r="X1107" s="8"/>
      <c r="Y1107" s="8"/>
      <c r="Z1107" s="8"/>
      <c r="AA1107" s="8"/>
      <c r="AB1107" s="8"/>
      <c r="AC1107" s="8"/>
      <c r="AD1107" s="8"/>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16" t="str">
        <v>0- Port Costs</v>
      </c>
      <c r="BT1107" s="16" t="str">
        <v>0- Port Value</v>
      </c>
      <c r="BU1107" s="8"/>
      <c r="BV1107" s="16" t="str">
        <v>0</v>
      </c>
    </row>
    <row r="1108" spans="8:74" hidden="1" outlineLevel="1" x14ac:dyDescent="0.3">
      <c r="H1108" s="16" t="str">
        <v>0 - BM Costs</v>
      </c>
      <c r="L1108" s="16" t="str">
        <v>0 - BM Port</v>
      </c>
      <c r="N1108" s="16" t="str">
        <v>0 - Port Assets</v>
      </c>
      <c r="O1108" s="8"/>
      <c r="P1108" s="8"/>
      <c r="Q1108" s="8"/>
      <c r="R1108" s="8"/>
      <c r="S1108" s="8"/>
      <c r="T1108" s="8"/>
      <c r="U1108" s="8"/>
      <c r="V1108" s="8"/>
      <c r="W1108" s="8"/>
      <c r="X1108" s="8"/>
      <c r="Y1108" s="8"/>
      <c r="Z1108" s="8"/>
      <c r="AA1108" s="8"/>
      <c r="AB1108" s="8"/>
      <c r="AC1108" s="8"/>
      <c r="AD1108" s="8"/>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8"/>
      <c r="BB1108" s="8"/>
      <c r="BC1108" s="8"/>
      <c r="BD1108" s="8"/>
      <c r="BE1108" s="8"/>
      <c r="BF1108" s="8"/>
      <c r="BG1108" s="8"/>
      <c r="BH1108" s="8"/>
      <c r="BI1108" s="8"/>
      <c r="BJ1108" s="8"/>
      <c r="BK1108" s="8"/>
      <c r="BL1108" s="8"/>
      <c r="BM1108" s="8"/>
      <c r="BN1108" s="8"/>
      <c r="BO1108" s="8"/>
      <c r="BP1108" s="16" t="str">
        <v>0- Port Costs</v>
      </c>
      <c r="BT1108" s="16" t="str">
        <v>0- Port Value</v>
      </c>
      <c r="BU1108" s="8"/>
      <c r="BV1108" s="16" t="str">
        <v>0</v>
      </c>
    </row>
    <row r="1109" spans="8:74" hidden="1" outlineLevel="1" x14ac:dyDescent="0.3">
      <c r="H1109" s="16" t="str">
        <v>0 - BM Costs</v>
      </c>
      <c r="L1109" s="16" t="str">
        <v>0 - BM Port</v>
      </c>
      <c r="N1109" s="16" t="str">
        <v>0 - Port Assets</v>
      </c>
      <c r="O1109" s="8"/>
      <c r="P1109" s="8"/>
      <c r="Q1109" s="8"/>
      <c r="R1109" s="8"/>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16" t="str">
        <v>0- Port Costs</v>
      </c>
      <c r="BT1109" s="16" t="str">
        <v>0- Port Value</v>
      </c>
      <c r="BU1109" s="8"/>
      <c r="BV1109" s="16" t="str">
        <v>0</v>
      </c>
    </row>
    <row r="1110" spans="8:74" hidden="1" outlineLevel="1" x14ac:dyDescent="0.3">
      <c r="H1110" s="16" t="str">
        <v>0 - BM Costs</v>
      </c>
      <c r="L1110" s="16" t="str">
        <v>0 - BM Port</v>
      </c>
      <c r="N1110" s="16" t="str">
        <v>0 - Port Assets</v>
      </c>
      <c r="O1110" s="8"/>
      <c r="P1110" s="8"/>
      <c r="Q1110" s="8"/>
      <c r="R1110" s="8"/>
      <c r="S1110" s="8"/>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16" t="str">
        <v>0- Port Costs</v>
      </c>
      <c r="BT1110" s="16" t="str">
        <v>0- Port Value</v>
      </c>
      <c r="BU1110" s="8"/>
      <c r="BV1110" s="16" t="str">
        <v>0</v>
      </c>
    </row>
    <row r="1111" spans="8:74" hidden="1" outlineLevel="1" x14ac:dyDescent="0.3">
      <c r="H1111" s="16" t="str">
        <v>0 - BM Costs</v>
      </c>
      <c r="L1111" s="16" t="str">
        <v>0 - BM Port</v>
      </c>
      <c r="N1111" s="16" t="str">
        <v>0 - Port Assets</v>
      </c>
      <c r="O1111" s="8"/>
      <c r="P1111" s="8"/>
      <c r="Q1111" s="8"/>
      <c r="R1111" s="8"/>
      <c r="S1111" s="8"/>
      <c r="T1111" s="8"/>
      <c r="U1111" s="8"/>
      <c r="V1111" s="8"/>
      <c r="W1111" s="8"/>
      <c r="X1111" s="8"/>
      <c r="Y1111" s="8"/>
      <c r="Z1111" s="8"/>
      <c r="AA1111" s="8"/>
      <c r="AB1111" s="8"/>
      <c r="AC1111" s="8"/>
      <c r="AD1111" s="8"/>
      <c r="AE1111" s="8"/>
      <c r="AF1111" s="8"/>
      <c r="AG1111" s="8"/>
      <c r="AH1111" s="8"/>
      <c r="AI1111" s="8"/>
      <c r="AJ1111" s="8"/>
      <c r="AK1111" s="8"/>
      <c r="AL1111" s="8"/>
      <c r="AM1111" s="8"/>
      <c r="AN1111" s="8"/>
      <c r="AO1111" s="8"/>
      <c r="AP1111" s="8"/>
      <c r="AQ1111" s="8"/>
      <c r="AR1111" s="8"/>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16" t="str">
        <v>0- Port Costs</v>
      </c>
      <c r="BT1111" s="16" t="str">
        <v>0- Port Value</v>
      </c>
      <c r="BU1111" s="8"/>
      <c r="BV1111" s="16" t="str">
        <v>0</v>
      </c>
    </row>
    <row r="1112" spans="8:74" hidden="1" outlineLevel="1" x14ac:dyDescent="0.3">
      <c r="H1112" s="16" t="str">
        <v>0 - BM Costs</v>
      </c>
      <c r="L1112" s="16" t="str">
        <v>0 - BM Port</v>
      </c>
      <c r="N1112" s="16" t="str">
        <v>0 - Port Assets</v>
      </c>
      <c r="O1112" s="8"/>
      <c r="P1112" s="8"/>
      <c r="Q1112" s="8"/>
      <c r="R1112" s="8"/>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16" t="str">
        <v>0- Port Costs</v>
      </c>
      <c r="BT1112" s="16" t="str">
        <v>0- Port Value</v>
      </c>
      <c r="BU1112" s="8"/>
      <c r="BV1112" s="16" t="str">
        <v>0</v>
      </c>
    </row>
    <row r="1113" spans="8:74" hidden="1" outlineLevel="1" x14ac:dyDescent="0.3">
      <c r="H1113" s="16" t="str">
        <v>0 - BM Costs</v>
      </c>
      <c r="L1113" s="16" t="str">
        <v>0 - BM Port</v>
      </c>
      <c r="N1113" s="16" t="str">
        <v>0 - Port Assets</v>
      </c>
      <c r="O1113" s="8"/>
      <c r="P1113" s="8"/>
      <c r="Q1113" s="8"/>
      <c r="R1113" s="8"/>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16" t="str">
        <v>0- Port Costs</v>
      </c>
      <c r="BT1113" s="16" t="str">
        <v>0- Port Value</v>
      </c>
      <c r="BU1113" s="8"/>
      <c r="BV1113" s="16" t="str">
        <v>0</v>
      </c>
    </row>
    <row r="1114" spans="8:74" hidden="1" outlineLevel="1" x14ac:dyDescent="0.3">
      <c r="H1114" s="16" t="str">
        <v>0 - BM Costs</v>
      </c>
      <c r="L1114" s="16" t="str">
        <v>0 - BM Port</v>
      </c>
      <c r="N1114" s="16" t="str">
        <v>0 - Port Assets</v>
      </c>
      <c r="O1114" s="8"/>
      <c r="P1114" s="8"/>
      <c r="Q1114" s="8"/>
      <c r="R1114" s="8"/>
      <c r="S1114" s="8"/>
      <c r="T1114" s="8"/>
      <c r="U1114" s="8"/>
      <c r="V1114" s="8"/>
      <c r="W1114" s="8"/>
      <c r="X1114" s="8"/>
      <c r="Y1114" s="8"/>
      <c r="Z1114" s="8"/>
      <c r="AA1114" s="8"/>
      <c r="AB1114" s="8"/>
      <c r="AC1114" s="8"/>
      <c r="AD1114" s="8"/>
      <c r="AE1114" s="8"/>
      <c r="AF1114" s="8"/>
      <c r="AG1114" s="8"/>
      <c r="AH1114" s="8"/>
      <c r="AI1114" s="8"/>
      <c r="AJ1114" s="8"/>
      <c r="AK1114" s="8"/>
      <c r="AL1114" s="8"/>
      <c r="AM1114" s="8"/>
      <c r="AN1114" s="8"/>
      <c r="AO1114" s="8"/>
      <c r="AP1114" s="8"/>
      <c r="AQ1114" s="8"/>
      <c r="AR1114" s="8"/>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16" t="str">
        <v>0- Port Costs</v>
      </c>
      <c r="BT1114" s="16" t="str">
        <v>0- Port Value</v>
      </c>
      <c r="BU1114" s="8"/>
      <c r="BV1114" s="16" t="str">
        <v>0</v>
      </c>
    </row>
    <row r="1115" spans="8:74" hidden="1" outlineLevel="1" x14ac:dyDescent="0.3">
      <c r="H1115" s="16" t="str">
        <v>0 - BM Costs</v>
      </c>
      <c r="L1115" s="16" t="str">
        <v>0 - BM Port</v>
      </c>
      <c r="N1115" s="16" t="str">
        <v>0 - Port Assets</v>
      </c>
      <c r="O1115" s="8"/>
      <c r="P1115" s="8"/>
      <c r="Q1115" s="8"/>
      <c r="R1115" s="8"/>
      <c r="S1115" s="8"/>
      <c r="T1115" s="8"/>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16" t="str">
        <v>0- Port Costs</v>
      </c>
      <c r="BT1115" s="16" t="str">
        <v>0- Port Value</v>
      </c>
      <c r="BU1115" s="8"/>
      <c r="BV1115" s="16" t="str">
        <v>0</v>
      </c>
    </row>
    <row r="1116" spans="8:74" hidden="1" outlineLevel="1" x14ac:dyDescent="0.3">
      <c r="H1116" s="16" t="str">
        <v>0 - BM Costs</v>
      </c>
      <c r="L1116" s="16" t="str">
        <v>0 - BM Port</v>
      </c>
      <c r="N1116" s="16" t="str">
        <v>0 - Port Assets</v>
      </c>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16" t="str">
        <v>0- Port Costs</v>
      </c>
      <c r="BT1116" s="16" t="str">
        <v>0- Port Value</v>
      </c>
      <c r="BU1116" s="8"/>
      <c r="BV1116" s="16" t="str">
        <v>0</v>
      </c>
    </row>
    <row r="1117" spans="8:74" hidden="1" outlineLevel="1" x14ac:dyDescent="0.3">
      <c r="H1117" s="16" t="str">
        <v>0 - BM Costs</v>
      </c>
      <c r="L1117" s="16" t="str">
        <v>0 - BM Port</v>
      </c>
      <c r="N1117" s="16" t="str">
        <v>0 - Port Assets</v>
      </c>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16" t="str">
        <v>0- Port Costs</v>
      </c>
      <c r="BT1117" s="16" t="str">
        <v>0- Port Value</v>
      </c>
      <c r="BU1117" s="8"/>
      <c r="BV1117" s="16" t="str">
        <v>0</v>
      </c>
    </row>
    <row r="1118" spans="8:74" hidden="1" outlineLevel="1" x14ac:dyDescent="0.3">
      <c r="H1118" s="16" t="str">
        <v>0 - BM Costs</v>
      </c>
      <c r="L1118" s="16" t="str">
        <v>0 - BM Port</v>
      </c>
      <c r="N1118" s="16" t="str">
        <v>0 - Port Assets</v>
      </c>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16" t="str">
        <v>0- Port Costs</v>
      </c>
      <c r="BT1118" s="16" t="str">
        <v>0- Port Value</v>
      </c>
      <c r="BU1118" s="8"/>
      <c r="BV1118" s="16" t="str">
        <v>0</v>
      </c>
    </row>
    <row r="1119" spans="8:74" hidden="1" outlineLevel="1" x14ac:dyDescent="0.3">
      <c r="H1119" s="16" t="str">
        <v>0 - BM Costs</v>
      </c>
      <c r="L1119" s="16" t="str">
        <v>0 - BM Port</v>
      </c>
      <c r="N1119" s="16" t="str">
        <v>0 - Port Assets</v>
      </c>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16" t="str">
        <v>0- Port Costs</v>
      </c>
      <c r="BT1119" s="16" t="str">
        <v>0- Port Value</v>
      </c>
      <c r="BU1119" s="8"/>
      <c r="BV1119" s="16" t="str">
        <v>0</v>
      </c>
    </row>
    <row r="1120" spans="8:74" hidden="1" outlineLevel="1" x14ac:dyDescent="0.3">
      <c r="H1120" s="16" t="str">
        <v>0 - BM Costs</v>
      </c>
      <c r="L1120" s="16" t="str">
        <v>0 - BM Port</v>
      </c>
      <c r="N1120" s="16" t="str">
        <v>0 - Port Assets</v>
      </c>
      <c r="O1120" s="8"/>
      <c r="P1120" s="8"/>
      <c r="Q1120" s="8"/>
      <c r="R1120" s="8"/>
      <c r="S1120" s="8"/>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8"/>
      <c r="AR1120" s="8"/>
      <c r="AS1120" s="8"/>
      <c r="AT1120" s="8"/>
      <c r="AU1120" s="8"/>
      <c r="AV1120" s="8"/>
      <c r="AW1120" s="8"/>
      <c r="AX1120" s="8"/>
      <c r="AY1120" s="8"/>
      <c r="AZ1120" s="8"/>
      <c r="BA1120" s="8"/>
      <c r="BB1120" s="8"/>
      <c r="BC1120" s="8"/>
      <c r="BD1120" s="8"/>
      <c r="BE1120" s="8"/>
      <c r="BF1120" s="8"/>
      <c r="BG1120" s="8"/>
      <c r="BH1120" s="8"/>
      <c r="BI1120" s="8"/>
      <c r="BJ1120" s="8"/>
      <c r="BK1120" s="8"/>
      <c r="BL1120" s="8"/>
      <c r="BM1120" s="8"/>
      <c r="BN1120" s="8"/>
      <c r="BO1120" s="8"/>
      <c r="BP1120" s="16" t="str">
        <v>0- Port Costs</v>
      </c>
      <c r="BT1120" s="16" t="str">
        <v>0- Port Value</v>
      </c>
      <c r="BU1120" s="8"/>
      <c r="BV1120" s="16" t="str">
        <v>0</v>
      </c>
    </row>
    <row r="1121" spans="8:74" hidden="1" outlineLevel="1" x14ac:dyDescent="0.3">
      <c r="H1121" s="16" t="str">
        <v>0 - BM Costs</v>
      </c>
      <c r="L1121" s="16" t="str">
        <v>0 - BM Port</v>
      </c>
      <c r="N1121" s="16" t="str">
        <v>0 - Port Assets</v>
      </c>
      <c r="O1121" s="8"/>
      <c r="P1121" s="8"/>
      <c r="Q1121" s="8"/>
      <c r="R1121" s="8"/>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16" t="str">
        <v>0- Port Costs</v>
      </c>
      <c r="BT1121" s="16" t="str">
        <v>0- Port Value</v>
      </c>
      <c r="BU1121" s="8"/>
      <c r="BV1121" s="16" t="str">
        <v>0</v>
      </c>
    </row>
    <row r="1122" spans="8:74" hidden="1" outlineLevel="1" x14ac:dyDescent="0.3">
      <c r="H1122" s="16" t="str">
        <v>0 - BM Costs</v>
      </c>
      <c r="L1122" s="16" t="str">
        <v>0 - BM Port</v>
      </c>
      <c r="N1122" s="16" t="str">
        <v>0 - Port Assets</v>
      </c>
      <c r="O1122" s="8"/>
      <c r="P1122" s="8"/>
      <c r="Q1122" s="8"/>
      <c r="R1122" s="8"/>
      <c r="S1122" s="8"/>
      <c r="T1122" s="8"/>
      <c r="U1122" s="8"/>
      <c r="V1122" s="8"/>
      <c r="W1122" s="8"/>
      <c r="X1122" s="8"/>
      <c r="Y1122" s="8"/>
      <c r="Z1122" s="8"/>
      <c r="AA1122" s="8"/>
      <c r="AB1122" s="8"/>
      <c r="AC1122" s="8"/>
      <c r="AD1122" s="8"/>
      <c r="AE1122" s="8"/>
      <c r="AF1122" s="8"/>
      <c r="AG1122" s="8"/>
      <c r="AH1122" s="8"/>
      <c r="AI1122" s="8"/>
      <c r="AJ1122" s="8"/>
      <c r="AK1122" s="8"/>
      <c r="AL1122" s="8"/>
      <c r="AM1122" s="8"/>
      <c r="AN1122" s="8"/>
      <c r="AO1122" s="8"/>
      <c r="AP1122" s="8"/>
      <c r="AQ1122" s="8"/>
      <c r="AR1122" s="8"/>
      <c r="AS1122" s="8"/>
      <c r="AT1122" s="8"/>
      <c r="AU1122" s="8"/>
      <c r="AV1122" s="8"/>
      <c r="AW1122" s="8"/>
      <c r="AX1122" s="8"/>
      <c r="AY1122" s="8"/>
      <c r="AZ1122" s="8"/>
      <c r="BA1122" s="8"/>
      <c r="BB1122" s="8"/>
      <c r="BC1122" s="8"/>
      <c r="BD1122" s="8"/>
      <c r="BE1122" s="8"/>
      <c r="BF1122" s="8"/>
      <c r="BG1122" s="8"/>
      <c r="BH1122" s="8"/>
      <c r="BI1122" s="8"/>
      <c r="BJ1122" s="8"/>
      <c r="BK1122" s="8"/>
      <c r="BL1122" s="8"/>
      <c r="BM1122" s="8"/>
      <c r="BN1122" s="8"/>
      <c r="BO1122" s="8"/>
      <c r="BP1122" s="16" t="str">
        <v>0- Port Costs</v>
      </c>
      <c r="BT1122" s="16" t="str">
        <v>0- Port Value</v>
      </c>
      <c r="BU1122" s="8"/>
      <c r="BV1122" s="16" t="str">
        <v>0</v>
      </c>
    </row>
    <row r="1123" spans="8:74" hidden="1" outlineLevel="1" x14ac:dyDescent="0.3">
      <c r="H1123" s="16" t="str">
        <v>0 - BM Costs</v>
      </c>
      <c r="L1123" s="16" t="str">
        <v>0 - BM Port</v>
      </c>
      <c r="N1123" s="16" t="str">
        <v>0 - Port Assets</v>
      </c>
      <c r="O1123" s="8"/>
      <c r="P1123" s="8"/>
      <c r="Q1123" s="8"/>
      <c r="R1123" s="8"/>
      <c r="S1123" s="8"/>
      <c r="T1123" s="8"/>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8"/>
      <c r="BB1123" s="8"/>
      <c r="BC1123" s="8"/>
      <c r="BD1123" s="8"/>
      <c r="BE1123" s="8"/>
      <c r="BF1123" s="8"/>
      <c r="BG1123" s="8"/>
      <c r="BH1123" s="8"/>
      <c r="BI1123" s="8"/>
      <c r="BJ1123" s="8"/>
      <c r="BK1123" s="8"/>
      <c r="BL1123" s="8"/>
      <c r="BM1123" s="8"/>
      <c r="BN1123" s="8"/>
      <c r="BO1123" s="8"/>
      <c r="BP1123" s="16" t="str">
        <v>0- Port Costs</v>
      </c>
      <c r="BT1123" s="16" t="str">
        <v>0- Port Value</v>
      </c>
      <c r="BU1123" s="8"/>
      <c r="BV1123" s="16" t="str">
        <v>0</v>
      </c>
    </row>
    <row r="1124" spans="8:74" hidden="1" outlineLevel="1" x14ac:dyDescent="0.3">
      <c r="H1124" s="16" t="str">
        <v>0 - BM Costs</v>
      </c>
      <c r="L1124" s="16" t="str">
        <v>0 - BM Port</v>
      </c>
      <c r="N1124" s="16" t="str">
        <v>0 - Port Assets</v>
      </c>
      <c r="O1124" s="8"/>
      <c r="P1124" s="8"/>
      <c r="Q1124" s="8"/>
      <c r="R1124" s="8"/>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8"/>
      <c r="AS1124" s="8"/>
      <c r="AT1124" s="8"/>
      <c r="AU1124" s="8"/>
      <c r="AV1124" s="8"/>
      <c r="AW1124" s="8"/>
      <c r="AX1124" s="8"/>
      <c r="AY1124" s="8"/>
      <c r="AZ1124" s="8"/>
      <c r="BA1124" s="8"/>
      <c r="BB1124" s="8"/>
      <c r="BC1124" s="8"/>
      <c r="BD1124" s="8"/>
      <c r="BE1124" s="8"/>
      <c r="BF1124" s="8"/>
      <c r="BG1124" s="8"/>
      <c r="BH1124" s="8"/>
      <c r="BI1124" s="8"/>
      <c r="BJ1124" s="8"/>
      <c r="BK1124" s="8"/>
      <c r="BL1124" s="8"/>
      <c r="BM1124" s="8"/>
      <c r="BN1124" s="8"/>
      <c r="BO1124" s="8"/>
      <c r="BP1124" s="16" t="str">
        <v>0- Port Costs</v>
      </c>
      <c r="BT1124" s="16" t="str">
        <v>0- Port Value</v>
      </c>
      <c r="BU1124" s="8"/>
      <c r="BV1124" s="16" t="str">
        <v>0</v>
      </c>
    </row>
    <row r="1125" spans="8:74" hidden="1" outlineLevel="1" x14ac:dyDescent="0.3">
      <c r="H1125" s="16" t="str">
        <v>0 - BM Costs</v>
      </c>
      <c r="L1125" s="16" t="str">
        <v>0 - BM Port</v>
      </c>
      <c r="N1125" s="16" t="str">
        <v>0 - Port Assets</v>
      </c>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16" t="str">
        <v>0- Port Costs</v>
      </c>
      <c r="BT1125" s="16" t="str">
        <v>0- Port Value</v>
      </c>
      <c r="BU1125" s="8"/>
      <c r="BV1125" s="16" t="str">
        <v>0</v>
      </c>
    </row>
    <row r="1126" spans="8:74" hidden="1" outlineLevel="1" x14ac:dyDescent="0.3">
      <c r="H1126" s="16" t="str">
        <v>0 - BM Costs</v>
      </c>
      <c r="L1126" s="16" t="str">
        <v>0 - BM Port</v>
      </c>
      <c r="N1126" s="16" t="str">
        <v>0 - Port Assets</v>
      </c>
      <c r="O1126" s="8"/>
      <c r="P1126" s="8"/>
      <c r="Q1126" s="8"/>
      <c r="R1126" s="8"/>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c r="AV1126" s="8"/>
      <c r="AW1126" s="8"/>
      <c r="AX1126" s="8"/>
      <c r="AY1126" s="8"/>
      <c r="AZ1126" s="8"/>
      <c r="BA1126" s="8"/>
      <c r="BB1126" s="8"/>
      <c r="BC1126" s="8"/>
      <c r="BD1126" s="8"/>
      <c r="BE1126" s="8"/>
      <c r="BF1126" s="8"/>
      <c r="BG1126" s="8"/>
      <c r="BH1126" s="8"/>
      <c r="BI1126" s="8"/>
      <c r="BJ1126" s="8"/>
      <c r="BK1126" s="8"/>
      <c r="BL1126" s="8"/>
      <c r="BM1126" s="8"/>
      <c r="BN1126" s="8"/>
      <c r="BO1126" s="8"/>
      <c r="BP1126" s="16" t="str">
        <v>0- Port Costs</v>
      </c>
      <c r="BT1126" s="16" t="str">
        <v>0- Port Value</v>
      </c>
      <c r="BU1126" s="8"/>
      <c r="BV1126" s="16" t="str">
        <v>0</v>
      </c>
    </row>
    <row r="1127" spans="8:74" hidden="1" outlineLevel="1" x14ac:dyDescent="0.3">
      <c r="H1127" s="16" t="str">
        <v>0 - BM Costs</v>
      </c>
      <c r="L1127" s="16" t="str">
        <v>0 - BM Port</v>
      </c>
      <c r="N1127" s="16" t="str">
        <v>0 - Port Assets</v>
      </c>
      <c r="O1127" s="8"/>
      <c r="P1127" s="8"/>
      <c r="Q1127" s="8"/>
      <c r="R1127" s="8"/>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16" t="str">
        <v>0- Port Costs</v>
      </c>
      <c r="BT1127" s="16" t="str">
        <v>0- Port Value</v>
      </c>
      <c r="BU1127" s="8"/>
      <c r="BV1127" s="16" t="str">
        <v>0</v>
      </c>
    </row>
    <row r="1128" spans="8:74" hidden="1" outlineLevel="1" x14ac:dyDescent="0.3">
      <c r="H1128" s="16" t="str">
        <v>0 - BM Costs</v>
      </c>
      <c r="L1128" s="16" t="str">
        <v>0 - BM Port</v>
      </c>
      <c r="N1128" s="16" t="str">
        <v>0 - Port Assets</v>
      </c>
      <c r="O1128" s="8"/>
      <c r="P1128" s="8"/>
      <c r="Q1128" s="8"/>
      <c r="R1128" s="8"/>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8"/>
      <c r="BF1128" s="8"/>
      <c r="BG1128" s="8"/>
      <c r="BH1128" s="8"/>
      <c r="BI1128" s="8"/>
      <c r="BJ1128" s="8"/>
      <c r="BK1128" s="8"/>
      <c r="BL1128" s="8"/>
      <c r="BM1128" s="8"/>
      <c r="BN1128" s="8"/>
      <c r="BO1128" s="8"/>
      <c r="BP1128" s="16" t="str">
        <v>0- Port Costs</v>
      </c>
      <c r="BT1128" s="16" t="str">
        <v>0- Port Value</v>
      </c>
      <c r="BU1128" s="8"/>
      <c r="BV1128" s="16" t="str">
        <v>0</v>
      </c>
    </row>
    <row r="1129" spans="8:74" hidden="1" outlineLevel="1" x14ac:dyDescent="0.3">
      <c r="H1129" s="16" t="str">
        <v>0 - BM Costs</v>
      </c>
      <c r="L1129" s="16" t="str">
        <v>0 - BM Port</v>
      </c>
      <c r="N1129" s="16" t="str">
        <v>0 - Port Assets</v>
      </c>
      <c r="O1129" s="8"/>
      <c r="P1129" s="8"/>
      <c r="Q1129" s="8"/>
      <c r="R1129" s="8"/>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16" t="str">
        <v>0- Port Costs</v>
      </c>
      <c r="BT1129" s="16" t="str">
        <v>0- Port Value</v>
      </c>
      <c r="BU1129" s="8"/>
      <c r="BV1129" s="16" t="str">
        <v>0</v>
      </c>
    </row>
    <row r="1130" spans="8:74" hidden="1" outlineLevel="1" x14ac:dyDescent="0.3">
      <c r="H1130" s="16" t="str">
        <v>0 - BM Costs</v>
      </c>
      <c r="L1130" s="16" t="str">
        <v>0 - BM Port</v>
      </c>
      <c r="N1130" s="16" t="str">
        <v>0 - Port Assets</v>
      </c>
      <c r="O1130" s="8"/>
      <c r="P1130" s="8"/>
      <c r="Q1130" s="8"/>
      <c r="R1130" s="8"/>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c r="BA1130" s="8"/>
      <c r="BB1130" s="8"/>
      <c r="BC1130" s="8"/>
      <c r="BD1130" s="8"/>
      <c r="BE1130" s="8"/>
      <c r="BF1130" s="8"/>
      <c r="BG1130" s="8"/>
      <c r="BH1130" s="8"/>
      <c r="BI1130" s="8"/>
      <c r="BJ1130" s="8"/>
      <c r="BK1130" s="8"/>
      <c r="BL1130" s="8"/>
      <c r="BM1130" s="8"/>
      <c r="BN1130" s="8"/>
      <c r="BO1130" s="8"/>
      <c r="BP1130" s="16" t="str">
        <v>0- Port Costs</v>
      </c>
      <c r="BT1130" s="16" t="str">
        <v>0- Port Value</v>
      </c>
      <c r="BU1130" s="8"/>
      <c r="BV1130" s="16" t="str">
        <v>0</v>
      </c>
    </row>
    <row r="1131" spans="8:74" hidden="1" outlineLevel="1" x14ac:dyDescent="0.3">
      <c r="H1131" s="16" t="str">
        <v>0 - BM Costs</v>
      </c>
      <c r="L1131" s="16" t="str">
        <v>0 - BM Port</v>
      </c>
      <c r="N1131" s="16" t="str">
        <v>0 - Port Assets</v>
      </c>
      <c r="O1131" s="8"/>
      <c r="P1131" s="8"/>
      <c r="Q1131" s="8"/>
      <c r="R1131" s="8"/>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16" t="str">
        <v>0- Port Costs</v>
      </c>
      <c r="BT1131" s="16" t="str">
        <v>0- Port Value</v>
      </c>
      <c r="BU1131" s="8"/>
      <c r="BV1131" s="16" t="str">
        <v>0</v>
      </c>
    </row>
    <row r="1132" spans="8:74" hidden="1" outlineLevel="1" x14ac:dyDescent="0.3">
      <c r="H1132" s="16" t="str">
        <v>0 - BM Costs</v>
      </c>
      <c r="L1132" s="16" t="str">
        <v>0 - BM Port</v>
      </c>
      <c r="N1132" s="16" t="str">
        <v>0 - Port Assets</v>
      </c>
      <c r="O1132" s="8"/>
      <c r="P1132" s="8"/>
      <c r="Q1132" s="8"/>
      <c r="R1132" s="8"/>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16" t="str">
        <v>0- Port Costs</v>
      </c>
      <c r="BT1132" s="16" t="str">
        <v>0- Port Value</v>
      </c>
      <c r="BU1132" s="8"/>
      <c r="BV1132" s="16" t="str">
        <v>0</v>
      </c>
    </row>
    <row r="1133" spans="8:74" hidden="1" outlineLevel="1" x14ac:dyDescent="0.3">
      <c r="H1133" s="16" t="str">
        <v>0 - BM Costs</v>
      </c>
      <c r="L1133" s="16" t="str">
        <v>0 - BM Port</v>
      </c>
      <c r="N1133" s="16" t="str">
        <v>0 - Port Assets</v>
      </c>
      <c r="O1133" s="8"/>
      <c r="P1133" s="8"/>
      <c r="Q1133" s="8"/>
      <c r="R1133" s="8"/>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8"/>
      <c r="AR1133" s="8"/>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16" t="str">
        <v>0- Port Costs</v>
      </c>
      <c r="BT1133" s="16" t="str">
        <v>0- Port Value</v>
      </c>
      <c r="BU1133" s="8"/>
      <c r="BV1133" s="16" t="str">
        <v>0</v>
      </c>
    </row>
    <row r="1134" spans="8:74" hidden="1" outlineLevel="1" x14ac:dyDescent="0.3">
      <c r="H1134" s="16" t="str">
        <v>0 - BM Costs</v>
      </c>
      <c r="L1134" s="16" t="str">
        <v>0 - BM Port</v>
      </c>
      <c r="N1134" s="16" t="str">
        <v>0 - Port Assets</v>
      </c>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16" t="str">
        <v>0- Port Costs</v>
      </c>
      <c r="BT1134" s="16" t="str">
        <v>0- Port Value</v>
      </c>
      <c r="BU1134" s="8"/>
      <c r="BV1134" s="16" t="str">
        <v>0</v>
      </c>
    </row>
    <row r="1135" spans="8:74" hidden="1" outlineLevel="1" x14ac:dyDescent="0.3">
      <c r="H1135" s="16" t="str">
        <v>0 - BM Costs</v>
      </c>
      <c r="L1135" s="16" t="str">
        <v>0 - BM Port</v>
      </c>
      <c r="N1135" s="16" t="str">
        <v>0 - Port Assets</v>
      </c>
      <c r="O1135" s="8"/>
      <c r="P1135" s="8"/>
      <c r="Q1135" s="8"/>
      <c r="R1135" s="8"/>
      <c r="S1135" s="8"/>
      <c r="T1135" s="8"/>
      <c r="U1135" s="8"/>
      <c r="V1135" s="8"/>
      <c r="W1135" s="8"/>
      <c r="X1135" s="8"/>
      <c r="Y1135" s="8"/>
      <c r="Z1135" s="8"/>
      <c r="AA1135" s="8"/>
      <c r="AB1135" s="8"/>
      <c r="AC1135" s="8"/>
      <c r="AD1135" s="8"/>
      <c r="AE1135" s="8"/>
      <c r="AF1135" s="8"/>
      <c r="AG1135" s="8"/>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c r="BE1135" s="8"/>
      <c r="BF1135" s="8"/>
      <c r="BG1135" s="8"/>
      <c r="BH1135" s="8"/>
      <c r="BI1135" s="8"/>
      <c r="BJ1135" s="8"/>
      <c r="BK1135" s="8"/>
      <c r="BL1135" s="8"/>
      <c r="BM1135" s="8"/>
      <c r="BN1135" s="8"/>
      <c r="BO1135" s="8"/>
      <c r="BP1135" s="16" t="str">
        <v>0- Port Costs</v>
      </c>
      <c r="BT1135" s="16" t="str">
        <v>0- Port Value</v>
      </c>
      <c r="BU1135" s="8"/>
      <c r="BV1135" s="16" t="str">
        <v>0</v>
      </c>
    </row>
    <row r="1136" spans="8:74" hidden="1" outlineLevel="1" x14ac:dyDescent="0.3">
      <c r="H1136" s="16" t="str">
        <v>0 - BM Costs</v>
      </c>
      <c r="L1136" s="16" t="str">
        <v>0 - BM Port</v>
      </c>
      <c r="N1136" s="16" t="str">
        <v>0 - Port Assets</v>
      </c>
      <c r="O1136" s="8"/>
      <c r="P1136" s="8"/>
      <c r="Q1136" s="8"/>
      <c r="R1136" s="8"/>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16" t="str">
        <v>0- Port Costs</v>
      </c>
      <c r="BT1136" s="16" t="str">
        <v>0- Port Value</v>
      </c>
      <c r="BU1136" s="8"/>
      <c r="BV1136" s="16" t="str">
        <v>0</v>
      </c>
    </row>
    <row r="1137" spans="8:74" hidden="1" outlineLevel="1" x14ac:dyDescent="0.3">
      <c r="H1137" s="16" t="str">
        <v>0 - BM Costs</v>
      </c>
      <c r="L1137" s="16" t="str">
        <v>0 - BM Port</v>
      </c>
      <c r="N1137" s="16" t="str">
        <v>0 - Port Assets</v>
      </c>
      <c r="O1137" s="8"/>
      <c r="P1137" s="8"/>
      <c r="Q1137" s="8"/>
      <c r="R1137" s="8"/>
      <c r="S1137" s="8"/>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16" t="str">
        <v>0- Port Costs</v>
      </c>
      <c r="BT1137" s="16" t="str">
        <v>0- Port Value</v>
      </c>
      <c r="BU1137" s="8"/>
      <c r="BV1137" s="16" t="str">
        <v>0</v>
      </c>
    </row>
    <row r="1138" spans="8:74" hidden="1" outlineLevel="1" x14ac:dyDescent="0.3">
      <c r="H1138" s="16" t="str">
        <v>0 - BM Costs</v>
      </c>
      <c r="L1138" s="16" t="str">
        <v>0 - BM Port</v>
      </c>
      <c r="N1138" s="16" t="str">
        <v>0 - Port Assets</v>
      </c>
      <c r="O1138" s="8"/>
      <c r="P1138" s="8"/>
      <c r="Q1138" s="8"/>
      <c r="R1138" s="8"/>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16" t="str">
        <v>0- Port Costs</v>
      </c>
      <c r="BT1138" s="16" t="str">
        <v>0- Port Value</v>
      </c>
      <c r="BU1138" s="8"/>
      <c r="BV1138" s="16" t="str">
        <v>0</v>
      </c>
    </row>
    <row r="1139" spans="8:74" hidden="1" outlineLevel="1" x14ac:dyDescent="0.3">
      <c r="H1139" s="16" t="str">
        <v>0 - BM Costs</v>
      </c>
      <c r="L1139" s="16" t="str">
        <v>0 - BM Port</v>
      </c>
      <c r="N1139" s="16" t="str">
        <v>0 - Port Assets</v>
      </c>
      <c r="O1139" s="8"/>
      <c r="P1139" s="8"/>
      <c r="Q1139" s="8"/>
      <c r="R1139" s="8"/>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8"/>
      <c r="AV1139" s="8"/>
      <c r="AW1139" s="8"/>
      <c r="AX1139" s="8"/>
      <c r="AY1139" s="8"/>
      <c r="AZ1139" s="8"/>
      <c r="BA1139" s="8"/>
      <c r="BB1139" s="8"/>
      <c r="BC1139" s="8"/>
      <c r="BD1139" s="8"/>
      <c r="BE1139" s="8"/>
      <c r="BF1139" s="8"/>
      <c r="BG1139" s="8"/>
      <c r="BH1139" s="8"/>
      <c r="BI1139" s="8"/>
      <c r="BJ1139" s="8"/>
      <c r="BK1139" s="8"/>
      <c r="BL1139" s="8"/>
      <c r="BM1139" s="8"/>
      <c r="BN1139" s="8"/>
      <c r="BO1139" s="8"/>
      <c r="BP1139" s="16" t="str">
        <v>0- Port Costs</v>
      </c>
      <c r="BT1139" s="16" t="str">
        <v>0- Port Value</v>
      </c>
      <c r="BU1139" s="8"/>
      <c r="BV1139" s="16" t="str">
        <v>0</v>
      </c>
    </row>
    <row r="1140" spans="8:74" hidden="1" outlineLevel="1" x14ac:dyDescent="0.3">
      <c r="H1140" s="16" t="str">
        <v>0 - BM Costs</v>
      </c>
      <c r="L1140" s="16" t="str">
        <v>0 - BM Port</v>
      </c>
      <c r="N1140" s="16" t="str">
        <v>0 - Port Assets</v>
      </c>
      <c r="O1140" s="8"/>
      <c r="P1140" s="8"/>
      <c r="Q1140" s="8"/>
      <c r="R1140" s="8"/>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16" t="str">
        <v>0- Port Costs</v>
      </c>
      <c r="BT1140" s="16" t="str">
        <v>0- Port Value</v>
      </c>
      <c r="BU1140" s="8"/>
      <c r="BV1140" s="16" t="str">
        <v>0</v>
      </c>
    </row>
    <row r="1141" spans="8:74" hidden="1" outlineLevel="1" x14ac:dyDescent="0.3">
      <c r="H1141" s="16" t="str">
        <v>0 - BM Costs</v>
      </c>
      <c r="L1141" s="16" t="str">
        <v>0 - BM Port</v>
      </c>
      <c r="N1141" s="16" t="str">
        <v>0 - Port Assets</v>
      </c>
      <c r="O1141" s="8"/>
      <c r="P1141" s="8"/>
      <c r="Q1141" s="8"/>
      <c r="R1141" s="8"/>
      <c r="S1141" s="8"/>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16" t="str">
        <v>0- Port Costs</v>
      </c>
      <c r="BT1141" s="16" t="str">
        <v>0- Port Value</v>
      </c>
      <c r="BU1141" s="8"/>
      <c r="BV1141" s="16" t="str">
        <v>0</v>
      </c>
    </row>
    <row r="1142" spans="8:74" hidden="1" outlineLevel="1" x14ac:dyDescent="0.3">
      <c r="H1142" s="16" t="str">
        <v>0 - BM Costs</v>
      </c>
      <c r="L1142" s="16" t="str">
        <v>0 - BM Port</v>
      </c>
      <c r="N1142" s="16" t="str">
        <v>0 - Port Assets</v>
      </c>
      <c r="O1142" s="8"/>
      <c r="P1142" s="8"/>
      <c r="Q1142" s="8"/>
      <c r="R1142" s="8"/>
      <c r="S1142" s="8"/>
      <c r="T1142" s="8"/>
      <c r="U1142" s="8"/>
      <c r="V1142" s="8"/>
      <c r="W1142" s="8"/>
      <c r="X1142" s="8"/>
      <c r="Y1142" s="8"/>
      <c r="Z1142" s="8"/>
      <c r="AA1142" s="8"/>
      <c r="AB1142" s="8"/>
      <c r="AC1142" s="8"/>
      <c r="AD1142" s="8"/>
      <c r="AE1142" s="8"/>
      <c r="AF1142" s="8"/>
      <c r="AG1142" s="8"/>
      <c r="AH1142" s="8"/>
      <c r="AI1142" s="8"/>
      <c r="AJ1142" s="8"/>
      <c r="AK1142" s="8"/>
      <c r="AL1142" s="8"/>
      <c r="AM1142" s="8"/>
      <c r="AN1142" s="8"/>
      <c r="AO1142" s="8"/>
      <c r="AP1142" s="8"/>
      <c r="AQ1142" s="8"/>
      <c r="AR1142" s="8"/>
      <c r="AS1142" s="8"/>
      <c r="AT1142" s="8"/>
      <c r="AU1142" s="8"/>
      <c r="AV1142" s="8"/>
      <c r="AW1142" s="8"/>
      <c r="AX1142" s="8"/>
      <c r="AY1142" s="8"/>
      <c r="AZ1142" s="8"/>
      <c r="BA1142" s="8"/>
      <c r="BB1142" s="8"/>
      <c r="BC1142" s="8"/>
      <c r="BD1142" s="8"/>
      <c r="BE1142" s="8"/>
      <c r="BF1142" s="8"/>
      <c r="BG1142" s="8"/>
      <c r="BH1142" s="8"/>
      <c r="BI1142" s="8"/>
      <c r="BJ1142" s="8"/>
      <c r="BK1142" s="8"/>
      <c r="BL1142" s="8"/>
      <c r="BM1142" s="8"/>
      <c r="BN1142" s="8"/>
      <c r="BO1142" s="8"/>
      <c r="BP1142" s="16" t="str">
        <v>0- Port Costs</v>
      </c>
      <c r="BT1142" s="16" t="str">
        <v>0- Port Value</v>
      </c>
      <c r="BU1142" s="8"/>
      <c r="BV1142" s="16" t="str">
        <v>0</v>
      </c>
    </row>
    <row r="1143" spans="8:74" hidden="1" outlineLevel="1" x14ac:dyDescent="0.3">
      <c r="H1143" s="16" t="str">
        <v>0 - BM Costs</v>
      </c>
      <c r="L1143" s="16" t="str">
        <v>0 - BM Port</v>
      </c>
      <c r="N1143" s="16" t="str">
        <v>0 - Port Assets</v>
      </c>
      <c r="O1143" s="8"/>
      <c r="P1143" s="8"/>
      <c r="Q1143" s="8"/>
      <c r="R1143" s="8"/>
      <c r="S1143" s="8"/>
      <c r="T1143" s="8"/>
      <c r="U1143" s="8"/>
      <c r="V1143" s="8"/>
      <c r="W1143" s="8"/>
      <c r="X1143" s="8"/>
      <c r="Y1143" s="8"/>
      <c r="Z1143" s="8"/>
      <c r="AA1143" s="8"/>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8"/>
      <c r="BF1143" s="8"/>
      <c r="BG1143" s="8"/>
      <c r="BH1143" s="8"/>
      <c r="BI1143" s="8"/>
      <c r="BJ1143" s="8"/>
      <c r="BK1143" s="8"/>
      <c r="BL1143" s="8"/>
      <c r="BM1143" s="8"/>
      <c r="BN1143" s="8"/>
      <c r="BO1143" s="8"/>
      <c r="BP1143" s="16" t="str">
        <v>0- Port Costs</v>
      </c>
      <c r="BT1143" s="16" t="str">
        <v>0- Port Value</v>
      </c>
      <c r="BU1143" s="8"/>
      <c r="BV1143" s="16" t="str">
        <v>0</v>
      </c>
    </row>
    <row r="1144" spans="8:74" hidden="1" outlineLevel="1" x14ac:dyDescent="0.3">
      <c r="H1144" s="16" t="str">
        <v>0 - BM Costs</v>
      </c>
      <c r="L1144" s="16" t="str">
        <v>0 - BM Port</v>
      </c>
      <c r="N1144" s="16" t="str">
        <v>0 - Port Assets</v>
      </c>
      <c r="O1144" s="8"/>
      <c r="P1144" s="8"/>
      <c r="Q1144" s="8"/>
      <c r="R1144" s="8"/>
      <c r="S1144" s="8"/>
      <c r="T1144" s="8"/>
      <c r="U1144" s="8"/>
      <c r="V1144" s="8"/>
      <c r="W1144" s="8"/>
      <c r="X1144" s="8"/>
      <c r="Y1144" s="8"/>
      <c r="Z1144" s="8"/>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8"/>
      <c r="BC1144" s="8"/>
      <c r="BD1144" s="8"/>
      <c r="BE1144" s="8"/>
      <c r="BF1144" s="8"/>
      <c r="BG1144" s="8"/>
      <c r="BH1144" s="8"/>
      <c r="BI1144" s="8"/>
      <c r="BJ1144" s="8"/>
      <c r="BK1144" s="8"/>
      <c r="BL1144" s="8"/>
      <c r="BM1144" s="8"/>
      <c r="BN1144" s="8"/>
      <c r="BO1144" s="8"/>
      <c r="BP1144" s="16" t="str">
        <v>0- Port Costs</v>
      </c>
      <c r="BT1144" s="16" t="str">
        <v>0- Port Value</v>
      </c>
      <c r="BU1144" s="8"/>
      <c r="BV1144" s="16" t="str">
        <v>0</v>
      </c>
    </row>
    <row r="1145" spans="8:74" hidden="1" outlineLevel="1" x14ac:dyDescent="0.3">
      <c r="H1145" s="16" t="str">
        <v>0 - BM Costs</v>
      </c>
      <c r="L1145" s="16" t="str">
        <v>0 - BM Port</v>
      </c>
      <c r="N1145" s="16" t="str">
        <v>0 - Port Assets</v>
      </c>
      <c r="O1145" s="8"/>
      <c r="P1145" s="8"/>
      <c r="Q1145" s="8"/>
      <c r="R1145" s="8"/>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16" t="str">
        <v>0- Port Costs</v>
      </c>
      <c r="BT1145" s="16" t="str">
        <v>0- Port Value</v>
      </c>
      <c r="BU1145" s="8"/>
      <c r="BV1145" s="16" t="str">
        <v>0</v>
      </c>
    </row>
    <row r="1146" spans="8:74" hidden="1" outlineLevel="1" x14ac:dyDescent="0.3">
      <c r="H1146" s="16" t="str">
        <v>0 - BM Costs</v>
      </c>
      <c r="L1146" s="16" t="str">
        <v>0 - BM Port</v>
      </c>
      <c r="N1146" s="16" t="str">
        <v>0 - Port Assets</v>
      </c>
      <c r="O1146" s="8"/>
      <c r="P1146" s="8"/>
      <c r="Q1146" s="8"/>
      <c r="R1146" s="8"/>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16" t="str">
        <v>0- Port Costs</v>
      </c>
      <c r="BT1146" s="16" t="str">
        <v>0- Port Value</v>
      </c>
      <c r="BU1146" s="8"/>
      <c r="BV1146" s="16" t="str">
        <v>0</v>
      </c>
    </row>
    <row r="1147" spans="8:74" hidden="1" outlineLevel="1" x14ac:dyDescent="0.3">
      <c r="H1147" s="16" t="str">
        <v>0 - BM Costs</v>
      </c>
      <c r="L1147" s="16" t="str">
        <v>0 - BM Port</v>
      </c>
      <c r="N1147" s="16" t="str">
        <v>0 - Port Assets</v>
      </c>
      <c r="O1147" s="8"/>
      <c r="P1147" s="8"/>
      <c r="Q1147" s="8"/>
      <c r="R1147" s="8"/>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16" t="str">
        <v>0- Port Costs</v>
      </c>
      <c r="BT1147" s="16" t="str">
        <v>0- Port Value</v>
      </c>
      <c r="BU1147" s="8"/>
      <c r="BV1147" s="16" t="str">
        <v>0</v>
      </c>
    </row>
    <row r="1148" spans="8:74" hidden="1" outlineLevel="1" x14ac:dyDescent="0.3">
      <c r="H1148" s="16" t="str">
        <v>0 - BM Costs</v>
      </c>
      <c r="L1148" s="16" t="str">
        <v>0 - BM Port</v>
      </c>
      <c r="N1148" s="16" t="str">
        <v>0 - Port Assets</v>
      </c>
      <c r="O1148" s="8"/>
      <c r="P1148" s="8"/>
      <c r="Q1148" s="8"/>
      <c r="R1148" s="8"/>
      <c r="S1148" s="8"/>
      <c r="T1148" s="8"/>
      <c r="U1148" s="8"/>
      <c r="V1148" s="8"/>
      <c r="W1148" s="8"/>
      <c r="X1148" s="8"/>
      <c r="Y1148" s="8"/>
      <c r="Z1148" s="8"/>
      <c r="AA1148" s="8"/>
      <c r="AB1148" s="8"/>
      <c r="AC1148" s="8"/>
      <c r="AD1148" s="8"/>
      <c r="AE1148" s="8"/>
      <c r="AF1148" s="8"/>
      <c r="AG1148" s="8"/>
      <c r="AH1148" s="8"/>
      <c r="AI1148" s="8"/>
      <c r="AJ1148" s="8"/>
      <c r="AK1148" s="8"/>
      <c r="AL1148" s="8"/>
      <c r="AM1148" s="8"/>
      <c r="AN1148" s="8"/>
      <c r="AO1148" s="8"/>
      <c r="AP1148" s="8"/>
      <c r="AQ1148" s="8"/>
      <c r="AR1148" s="8"/>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16" t="str">
        <v>0- Port Costs</v>
      </c>
      <c r="BT1148" s="16" t="str">
        <v>0- Port Value</v>
      </c>
      <c r="BU1148" s="8"/>
      <c r="BV1148" s="16" t="str">
        <v>0</v>
      </c>
    </row>
    <row r="1149" spans="8:74" hidden="1" outlineLevel="1" x14ac:dyDescent="0.3">
      <c r="H1149" s="16" t="str">
        <v>0 - BM Costs</v>
      </c>
      <c r="L1149" s="16" t="str">
        <v>0 - BM Port</v>
      </c>
      <c r="N1149" s="16" t="str">
        <v>0 - Port Assets</v>
      </c>
      <c r="O1149" s="8"/>
      <c r="P1149" s="8"/>
      <c r="Q1149" s="8"/>
      <c r="R1149" s="8"/>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16" t="str">
        <v>0- Port Costs</v>
      </c>
      <c r="BT1149" s="16" t="str">
        <v>0- Port Value</v>
      </c>
      <c r="BU1149" s="8"/>
      <c r="BV1149" s="16" t="str">
        <v>0</v>
      </c>
    </row>
    <row r="1150" spans="8:74" hidden="1" outlineLevel="1" x14ac:dyDescent="0.3">
      <c r="H1150" s="16" t="str">
        <v>0 - BM Costs</v>
      </c>
      <c r="L1150" s="16" t="str">
        <v>0 - BM Port</v>
      </c>
      <c r="N1150" s="16" t="str">
        <v>0 - Port Assets</v>
      </c>
      <c r="O1150" s="8"/>
      <c r="P1150" s="8"/>
      <c r="Q1150" s="8"/>
      <c r="R1150" s="8"/>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8"/>
      <c r="BF1150" s="8"/>
      <c r="BG1150" s="8"/>
      <c r="BH1150" s="8"/>
      <c r="BI1150" s="8"/>
      <c r="BJ1150" s="8"/>
      <c r="BK1150" s="8"/>
      <c r="BL1150" s="8"/>
      <c r="BM1150" s="8"/>
      <c r="BN1150" s="8"/>
      <c r="BO1150" s="8"/>
      <c r="BP1150" s="16" t="str">
        <v>0- Port Costs</v>
      </c>
      <c r="BT1150" s="16" t="str">
        <v>0- Port Value</v>
      </c>
      <c r="BU1150" s="8"/>
      <c r="BV1150" s="16" t="str">
        <v>0</v>
      </c>
    </row>
    <row r="1151" spans="8:74" hidden="1" outlineLevel="1" x14ac:dyDescent="0.3">
      <c r="H1151" s="16" t="str">
        <v>0 - BM Costs</v>
      </c>
      <c r="L1151" s="16" t="str">
        <v>0 - BM Port</v>
      </c>
      <c r="N1151" s="16" t="str">
        <v>0 - Port Assets</v>
      </c>
      <c r="O1151" s="8"/>
      <c r="P1151" s="8"/>
      <c r="Q1151" s="8"/>
      <c r="R1151" s="8"/>
      <c r="S1151" s="8"/>
      <c r="T1151" s="8"/>
      <c r="U1151" s="8"/>
      <c r="V1151" s="8"/>
      <c r="W1151" s="8"/>
      <c r="X1151" s="8"/>
      <c r="Y1151" s="8"/>
      <c r="Z1151" s="8"/>
      <c r="AA1151" s="8"/>
      <c r="AB1151" s="8"/>
      <c r="AC1151" s="8"/>
      <c r="AD1151" s="8"/>
      <c r="AE1151" s="8"/>
      <c r="AF1151" s="8"/>
      <c r="AG1151" s="8"/>
      <c r="AH1151" s="8"/>
      <c r="AI1151" s="8"/>
      <c r="AJ1151" s="8"/>
      <c r="AK1151" s="8"/>
      <c r="AL1151" s="8"/>
      <c r="AM1151" s="8"/>
      <c r="AN1151" s="8"/>
      <c r="AO1151" s="8"/>
      <c r="AP1151" s="8"/>
      <c r="AQ1151" s="8"/>
      <c r="AR1151" s="8"/>
      <c r="AS1151" s="8"/>
      <c r="AT1151" s="8"/>
      <c r="AU1151" s="8"/>
      <c r="AV1151" s="8"/>
      <c r="AW1151" s="8"/>
      <c r="AX1151" s="8"/>
      <c r="AY1151" s="8"/>
      <c r="AZ1151" s="8"/>
      <c r="BA1151" s="8"/>
      <c r="BB1151" s="8"/>
      <c r="BC1151" s="8"/>
      <c r="BD1151" s="8"/>
      <c r="BE1151" s="8"/>
      <c r="BF1151" s="8"/>
      <c r="BG1151" s="8"/>
      <c r="BH1151" s="8"/>
      <c r="BI1151" s="8"/>
      <c r="BJ1151" s="8"/>
      <c r="BK1151" s="8"/>
      <c r="BL1151" s="8"/>
      <c r="BM1151" s="8"/>
      <c r="BN1151" s="8"/>
      <c r="BO1151" s="8"/>
      <c r="BP1151" s="16" t="str">
        <v>0- Port Costs</v>
      </c>
      <c r="BT1151" s="16" t="str">
        <v>0- Port Value</v>
      </c>
      <c r="BU1151" s="8"/>
      <c r="BV1151" s="16" t="str">
        <v>0</v>
      </c>
    </row>
    <row r="1152" spans="8:74" hidden="1" outlineLevel="1" x14ac:dyDescent="0.3">
      <c r="H1152" s="16" t="str">
        <v>0 - BM Costs</v>
      </c>
      <c r="L1152" s="16" t="str">
        <v>0 - BM Port</v>
      </c>
      <c r="N1152" s="16" t="str">
        <v>0 - Port Assets</v>
      </c>
      <c r="O1152" s="8"/>
      <c r="P1152" s="8"/>
      <c r="Q1152" s="8"/>
      <c r="R1152" s="8"/>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16" t="str">
        <v>0- Port Costs</v>
      </c>
      <c r="BT1152" s="16" t="str">
        <v>0- Port Value</v>
      </c>
      <c r="BU1152" s="8"/>
      <c r="BV1152" s="16" t="str">
        <v>0</v>
      </c>
    </row>
    <row r="1153" spans="8:74" hidden="1" outlineLevel="1" x14ac:dyDescent="0.3">
      <c r="H1153" s="16" t="str">
        <v>0 - BM Costs</v>
      </c>
      <c r="L1153" s="16" t="str">
        <v>0 - BM Port</v>
      </c>
      <c r="N1153" s="16" t="str">
        <v>0 - Port Assets</v>
      </c>
      <c r="O1153" s="8"/>
      <c r="P1153" s="8"/>
      <c r="Q1153" s="8"/>
      <c r="R1153" s="8"/>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8"/>
      <c r="AR1153" s="8"/>
      <c r="AS1153" s="8"/>
      <c r="AT1153" s="8"/>
      <c r="AU1153" s="8"/>
      <c r="AV1153" s="8"/>
      <c r="AW1153" s="8"/>
      <c r="AX1153" s="8"/>
      <c r="AY1153" s="8"/>
      <c r="AZ1153" s="8"/>
      <c r="BA1153" s="8"/>
      <c r="BB1153" s="8"/>
      <c r="BC1153" s="8"/>
      <c r="BD1153" s="8"/>
      <c r="BE1153" s="8"/>
      <c r="BF1153" s="8"/>
      <c r="BG1153" s="8"/>
      <c r="BH1153" s="8"/>
      <c r="BI1153" s="8"/>
      <c r="BJ1153" s="8"/>
      <c r="BK1153" s="8"/>
      <c r="BL1153" s="8"/>
      <c r="BM1153" s="8"/>
      <c r="BN1153" s="8"/>
      <c r="BO1153" s="8"/>
      <c r="BP1153" s="16" t="str">
        <v>0- Port Costs</v>
      </c>
      <c r="BT1153" s="16" t="str">
        <v>0- Port Value</v>
      </c>
      <c r="BU1153" s="8"/>
      <c r="BV1153" s="16" t="str">
        <v>0</v>
      </c>
    </row>
    <row r="1154" spans="8:74" hidden="1" outlineLevel="1" x14ac:dyDescent="0.3">
      <c r="H1154" s="16" t="str">
        <v>0 - BM Costs</v>
      </c>
      <c r="L1154" s="16" t="str">
        <v>0 - BM Port</v>
      </c>
      <c r="N1154" s="16" t="str">
        <v>0 - Port Assets</v>
      </c>
      <c r="O1154" s="8"/>
      <c r="P1154" s="8"/>
      <c r="Q1154" s="8"/>
      <c r="R1154" s="8"/>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16" t="str">
        <v>0- Port Costs</v>
      </c>
      <c r="BT1154" s="16" t="str">
        <v>0- Port Value</v>
      </c>
      <c r="BU1154" s="8"/>
      <c r="BV1154" s="16" t="str">
        <v>0</v>
      </c>
    </row>
    <row r="1155" spans="8:74" hidden="1" outlineLevel="1" x14ac:dyDescent="0.3">
      <c r="H1155" s="16" t="str">
        <v>0 - BM Costs</v>
      </c>
      <c r="L1155" s="16" t="str">
        <v>0 - BM Port</v>
      </c>
      <c r="N1155" s="16" t="str">
        <v>0 - Port Assets</v>
      </c>
      <c r="O1155" s="8"/>
      <c r="P1155" s="8"/>
      <c r="Q1155" s="8"/>
      <c r="R1155" s="8"/>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16" t="str">
        <v>0- Port Costs</v>
      </c>
      <c r="BT1155" s="16" t="str">
        <v>0- Port Value</v>
      </c>
      <c r="BU1155" s="8"/>
      <c r="BV1155" s="16" t="str">
        <v>0</v>
      </c>
    </row>
    <row r="1156" spans="8:74" hidden="1" outlineLevel="1" x14ac:dyDescent="0.3">
      <c r="H1156" s="16" t="str">
        <v>0 - BM Costs</v>
      </c>
      <c r="L1156" s="16" t="str">
        <v>0 - BM Port</v>
      </c>
      <c r="N1156" s="16" t="str">
        <v>0 - Port Assets</v>
      </c>
      <c r="O1156" s="8"/>
      <c r="P1156" s="8"/>
      <c r="Q1156" s="8"/>
      <c r="R1156" s="8"/>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16" t="str">
        <v>0- Port Costs</v>
      </c>
      <c r="BT1156" s="16" t="str">
        <v>0- Port Value</v>
      </c>
      <c r="BU1156" s="8"/>
      <c r="BV1156" s="16" t="str">
        <v>0</v>
      </c>
    </row>
    <row r="1157" spans="8:74" hidden="1" outlineLevel="1" x14ac:dyDescent="0.3">
      <c r="H1157" s="16" t="str">
        <v>0 - BM Costs</v>
      </c>
      <c r="L1157" s="16" t="str">
        <v>0 - BM Port</v>
      </c>
      <c r="N1157" s="16" t="str">
        <v>0 - Port Assets</v>
      </c>
      <c r="O1157" s="8"/>
      <c r="P1157" s="8"/>
      <c r="Q1157" s="8"/>
      <c r="R1157" s="8"/>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16" t="str">
        <v>0- Port Costs</v>
      </c>
      <c r="BT1157" s="16" t="str">
        <v>0- Port Value</v>
      </c>
      <c r="BU1157" s="8"/>
      <c r="BV1157" s="16" t="str">
        <v>0</v>
      </c>
    </row>
    <row r="1158" spans="8:74" hidden="1" outlineLevel="1" x14ac:dyDescent="0.3">
      <c r="H1158" s="16" t="str">
        <v>0 - BM Costs</v>
      </c>
      <c r="L1158" s="16" t="str">
        <v>0 - BM Port</v>
      </c>
      <c r="N1158" s="16" t="str">
        <v>0 - Port Assets</v>
      </c>
      <c r="O1158" s="8"/>
      <c r="P1158" s="8"/>
      <c r="Q1158" s="8"/>
      <c r="R1158" s="8"/>
      <c r="S1158" s="8"/>
      <c r="T1158" s="8"/>
      <c r="U1158" s="8"/>
      <c r="V1158" s="8"/>
      <c r="W1158" s="8"/>
      <c r="X1158" s="8"/>
      <c r="Y1158" s="8"/>
      <c r="Z1158" s="8"/>
      <c r="AA1158" s="8"/>
      <c r="AB1158" s="8"/>
      <c r="AC1158" s="8"/>
      <c r="AD1158" s="8"/>
      <c r="AE1158" s="8"/>
      <c r="AF1158" s="8"/>
      <c r="AG1158" s="8"/>
      <c r="AH1158" s="8"/>
      <c r="AI1158" s="8"/>
      <c r="AJ1158" s="8"/>
      <c r="AK1158" s="8"/>
      <c r="AL1158" s="8"/>
      <c r="AM1158" s="8"/>
      <c r="AN1158" s="8"/>
      <c r="AO1158" s="8"/>
      <c r="AP1158" s="8"/>
      <c r="AQ1158" s="8"/>
      <c r="AR1158" s="8"/>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16" t="str">
        <v>0- Port Costs</v>
      </c>
      <c r="BT1158" s="16" t="str">
        <v>0- Port Value</v>
      </c>
      <c r="BU1158" s="8"/>
      <c r="BV1158" s="16" t="str">
        <v>0</v>
      </c>
    </row>
    <row r="1159" spans="8:74" hidden="1" outlineLevel="1" x14ac:dyDescent="0.3">
      <c r="H1159" s="16" t="str">
        <v>0 - BM Costs</v>
      </c>
      <c r="L1159" s="16" t="str">
        <v>0 - BM Port</v>
      </c>
      <c r="N1159" s="16" t="str">
        <v>0 - Port Assets</v>
      </c>
      <c r="O1159" s="8"/>
      <c r="P1159" s="8"/>
      <c r="Q1159" s="8"/>
      <c r="R1159" s="8"/>
      <c r="S1159" s="8"/>
      <c r="T1159" s="8"/>
      <c r="U1159" s="8"/>
      <c r="V1159" s="8"/>
      <c r="W1159" s="8"/>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8"/>
      <c r="BB1159" s="8"/>
      <c r="BC1159" s="8"/>
      <c r="BD1159" s="8"/>
      <c r="BE1159" s="8"/>
      <c r="BF1159" s="8"/>
      <c r="BG1159" s="8"/>
      <c r="BH1159" s="8"/>
      <c r="BI1159" s="8"/>
      <c r="BJ1159" s="8"/>
      <c r="BK1159" s="8"/>
      <c r="BL1159" s="8"/>
      <c r="BM1159" s="8"/>
      <c r="BN1159" s="8"/>
      <c r="BO1159" s="8"/>
      <c r="BP1159" s="16" t="str">
        <v>0- Port Costs</v>
      </c>
      <c r="BT1159" s="16" t="str">
        <v>0- Port Value</v>
      </c>
      <c r="BU1159" s="8"/>
      <c r="BV1159" s="16" t="str">
        <v>0</v>
      </c>
    </row>
    <row r="1160" spans="8:74" hidden="1" outlineLevel="1" x14ac:dyDescent="0.3">
      <c r="H1160" s="16" t="str">
        <v>0 - BM Costs</v>
      </c>
      <c r="L1160" s="16" t="str">
        <v>0 - BM Port</v>
      </c>
      <c r="N1160" s="16" t="str">
        <v>0 - Port Assets</v>
      </c>
      <c r="O1160" s="8"/>
      <c r="P1160" s="8"/>
      <c r="Q1160" s="8"/>
      <c r="R1160" s="8"/>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16" t="str">
        <v>0- Port Costs</v>
      </c>
      <c r="BT1160" s="16" t="str">
        <v>0- Port Value</v>
      </c>
      <c r="BU1160" s="8"/>
      <c r="BV1160" s="16" t="str">
        <v>0</v>
      </c>
    </row>
    <row r="1161" spans="8:74" hidden="1" outlineLevel="1" x14ac:dyDescent="0.3">
      <c r="H1161" s="16" t="str">
        <v>0 - BM Costs</v>
      </c>
      <c r="L1161" s="16" t="str">
        <v>0 - BM Port</v>
      </c>
      <c r="N1161" s="16" t="str">
        <v>0 - Port Assets</v>
      </c>
      <c r="O1161" s="8"/>
      <c r="P1161" s="8"/>
      <c r="Q1161" s="8"/>
      <c r="R1161" s="8"/>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16" t="str">
        <v>0- Port Costs</v>
      </c>
      <c r="BT1161" s="16" t="str">
        <v>0- Port Value</v>
      </c>
      <c r="BU1161" s="8"/>
      <c r="BV1161" s="16" t="str">
        <v>0</v>
      </c>
    </row>
    <row r="1162" spans="8:74" hidden="1" outlineLevel="1" x14ac:dyDescent="0.3">
      <c r="H1162" s="16" t="str">
        <v>0 - BM Costs</v>
      </c>
      <c r="L1162" s="16" t="str">
        <v>0 - BM Port</v>
      </c>
      <c r="N1162" s="16" t="str">
        <v>0 - Port Assets</v>
      </c>
      <c r="O1162" s="8"/>
      <c r="P1162" s="8"/>
      <c r="Q1162" s="8"/>
      <c r="R1162" s="8"/>
      <c r="S1162" s="8"/>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16" t="str">
        <v>0- Port Costs</v>
      </c>
      <c r="BT1162" s="16" t="str">
        <v>0- Port Value</v>
      </c>
      <c r="BU1162" s="8"/>
      <c r="BV1162" s="16" t="str">
        <v>0</v>
      </c>
    </row>
    <row r="1163" spans="8:74" hidden="1" outlineLevel="1" x14ac:dyDescent="0.3">
      <c r="H1163" s="16" t="str">
        <v>0 - BM Costs</v>
      </c>
      <c r="L1163" s="16" t="str">
        <v>0 - BM Port</v>
      </c>
      <c r="N1163" s="16" t="str">
        <v>0 - Port Assets</v>
      </c>
      <c r="O1163" s="8"/>
      <c r="P1163" s="8"/>
      <c r="Q1163" s="8"/>
      <c r="R1163" s="8"/>
      <c r="S1163" s="8"/>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16" t="str">
        <v>0- Port Costs</v>
      </c>
      <c r="BT1163" s="16" t="str">
        <v>0- Port Value</v>
      </c>
      <c r="BU1163" s="8"/>
      <c r="BV1163" s="16" t="str">
        <v>0</v>
      </c>
    </row>
    <row r="1164" spans="8:74" hidden="1" outlineLevel="1" x14ac:dyDescent="0.3">
      <c r="H1164" s="16" t="str">
        <v>0 - BM Costs</v>
      </c>
      <c r="L1164" s="16" t="str">
        <v>0 - BM Port</v>
      </c>
      <c r="N1164" s="16" t="str">
        <v>0 - Port Assets</v>
      </c>
      <c r="O1164" s="8"/>
      <c r="P1164" s="8"/>
      <c r="Q1164" s="8"/>
      <c r="R1164" s="8"/>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16" t="str">
        <v>0- Port Costs</v>
      </c>
      <c r="BT1164" s="16" t="str">
        <v>0- Port Value</v>
      </c>
      <c r="BU1164" s="8"/>
      <c r="BV1164" s="16" t="str">
        <v>0</v>
      </c>
    </row>
    <row r="1165" spans="8:74" hidden="1" outlineLevel="1" x14ac:dyDescent="0.3">
      <c r="H1165" s="16" t="str">
        <v>0 - BM Costs</v>
      </c>
      <c r="L1165" s="16" t="str">
        <v>0 - BM Port</v>
      </c>
      <c r="N1165" s="16" t="str">
        <v>0 - Port Assets</v>
      </c>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16" t="str">
        <v>0- Port Costs</v>
      </c>
      <c r="BT1165" s="16" t="str">
        <v>0- Port Value</v>
      </c>
      <c r="BU1165" s="8"/>
      <c r="BV1165" s="16" t="str">
        <v>0</v>
      </c>
    </row>
    <row r="1166" spans="8:74" hidden="1" outlineLevel="1" x14ac:dyDescent="0.3">
      <c r="H1166" s="16" t="str">
        <v>0 - BM Costs</v>
      </c>
      <c r="L1166" s="16" t="str">
        <v>0 - BM Port</v>
      </c>
      <c r="N1166" s="16" t="str">
        <v>0 - Port Assets</v>
      </c>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16" t="str">
        <v>0- Port Costs</v>
      </c>
      <c r="BT1166" s="16" t="str">
        <v>0- Port Value</v>
      </c>
      <c r="BU1166" s="8"/>
      <c r="BV1166" s="16" t="str">
        <v>0</v>
      </c>
    </row>
    <row r="1167" spans="8:74" hidden="1" outlineLevel="1" x14ac:dyDescent="0.3">
      <c r="H1167" s="16" t="str">
        <v>0 - BM Costs</v>
      </c>
      <c r="L1167" s="16" t="str">
        <v>0 - BM Port</v>
      </c>
      <c r="N1167" s="16" t="str">
        <v>0 - Port Assets</v>
      </c>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16" t="str">
        <v>0- Port Costs</v>
      </c>
      <c r="BT1167" s="16" t="str">
        <v>0- Port Value</v>
      </c>
      <c r="BU1167" s="8"/>
      <c r="BV1167" s="16" t="str">
        <v>0</v>
      </c>
    </row>
    <row r="1168" spans="8:74" hidden="1" outlineLevel="1" x14ac:dyDescent="0.3">
      <c r="H1168" s="16" t="str">
        <v>0 - BM Costs</v>
      </c>
      <c r="L1168" s="16" t="str">
        <v>0 - BM Port</v>
      </c>
      <c r="N1168" s="16" t="str">
        <v>0 - Port Assets</v>
      </c>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16" t="str">
        <v>0- Port Costs</v>
      </c>
      <c r="BT1168" s="16" t="str">
        <v>0- Port Value</v>
      </c>
      <c r="BU1168" s="8"/>
      <c r="BV1168" s="16" t="str">
        <v>0</v>
      </c>
    </row>
    <row r="1169" spans="8:74" hidden="1" outlineLevel="1" x14ac:dyDescent="0.3">
      <c r="H1169" s="16" t="str">
        <v>0 - BM Costs</v>
      </c>
      <c r="L1169" s="16" t="str">
        <v>0 - BM Port</v>
      </c>
      <c r="N1169" s="16" t="str">
        <v>0 - Port Assets</v>
      </c>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16" t="str">
        <v>0- Port Costs</v>
      </c>
      <c r="BT1169" s="16" t="str">
        <v>0- Port Value</v>
      </c>
      <c r="BU1169" s="8"/>
      <c r="BV1169" s="16" t="str">
        <v>0</v>
      </c>
    </row>
    <row r="1170" spans="8:74" hidden="1" outlineLevel="1" x14ac:dyDescent="0.3">
      <c r="H1170" s="16" t="str">
        <v>0 - BM Costs</v>
      </c>
      <c r="L1170" s="16" t="str">
        <v>0 - BM Port</v>
      </c>
      <c r="N1170" s="16" t="str">
        <v>0 - Port Assets</v>
      </c>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16" t="str">
        <v>0- Port Costs</v>
      </c>
      <c r="BT1170" s="16" t="str">
        <v>0- Port Value</v>
      </c>
      <c r="BU1170" s="8"/>
      <c r="BV1170" s="16" t="str">
        <v>0</v>
      </c>
    </row>
    <row r="1171" spans="8:74" hidden="1" outlineLevel="1" x14ac:dyDescent="0.3">
      <c r="H1171" s="16" t="str">
        <v>0 - BM Costs</v>
      </c>
      <c r="L1171" s="16" t="str">
        <v>0 - BM Port</v>
      </c>
      <c r="N1171" s="16" t="str">
        <v>0 - Port Assets</v>
      </c>
      <c r="O1171" s="8"/>
      <c r="P1171" s="8"/>
      <c r="Q1171" s="8"/>
      <c r="R1171" s="8"/>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16" t="str">
        <v>0- Port Costs</v>
      </c>
      <c r="BT1171" s="16" t="str">
        <v>0- Port Value</v>
      </c>
      <c r="BU1171" s="8"/>
      <c r="BV1171" s="16" t="str">
        <v>0</v>
      </c>
    </row>
    <row r="1172" spans="8:74" hidden="1" outlineLevel="1" x14ac:dyDescent="0.3">
      <c r="H1172" s="16" t="str">
        <v>0 - BM Costs</v>
      </c>
      <c r="L1172" s="16" t="str">
        <v>0 - BM Port</v>
      </c>
      <c r="N1172" s="16" t="str">
        <v>0 - Port Assets</v>
      </c>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16" t="str">
        <v>0- Port Costs</v>
      </c>
      <c r="BT1172" s="16" t="str">
        <v>0- Port Value</v>
      </c>
      <c r="BU1172" s="8"/>
      <c r="BV1172" s="16" t="str">
        <v>0</v>
      </c>
    </row>
    <row r="1173" spans="8:74" hidden="1" outlineLevel="1" x14ac:dyDescent="0.3">
      <c r="H1173" s="16" t="str">
        <v>0 - BM Costs</v>
      </c>
      <c r="L1173" s="16" t="str">
        <v>0 - BM Port</v>
      </c>
      <c r="N1173" s="16" t="str">
        <v>0 - Port Assets</v>
      </c>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16" t="str">
        <v>0- Port Costs</v>
      </c>
      <c r="BT1173" s="16" t="str">
        <v>0- Port Value</v>
      </c>
      <c r="BU1173" s="8"/>
      <c r="BV1173" s="16" t="str">
        <v>0</v>
      </c>
    </row>
    <row r="1174" spans="8:74" hidden="1" outlineLevel="1" x14ac:dyDescent="0.3">
      <c r="H1174" s="16" t="str">
        <v>0 - BM Costs</v>
      </c>
      <c r="L1174" s="16" t="str">
        <v>0 - BM Port</v>
      </c>
      <c r="N1174" s="16" t="str">
        <v>0 - Port Assets</v>
      </c>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16" t="str">
        <v>0- Port Costs</v>
      </c>
      <c r="BT1174" s="16" t="str">
        <v>0- Port Value</v>
      </c>
      <c r="BU1174" s="8"/>
      <c r="BV1174" s="16" t="str">
        <v>0</v>
      </c>
    </row>
    <row r="1175" spans="8:74" hidden="1" outlineLevel="1" x14ac:dyDescent="0.3">
      <c r="H1175" s="16" t="str">
        <v>0 - BM Costs</v>
      </c>
      <c r="L1175" s="16" t="str">
        <v>0 - BM Port</v>
      </c>
      <c r="N1175" s="16" t="str">
        <v>0 - Port Assets</v>
      </c>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16" t="str">
        <v>0- Port Costs</v>
      </c>
      <c r="BT1175" s="16" t="str">
        <v>0- Port Value</v>
      </c>
      <c r="BU1175" s="8"/>
      <c r="BV1175" s="16" t="str">
        <v>0</v>
      </c>
    </row>
    <row r="1176" spans="8:74" hidden="1" outlineLevel="1" x14ac:dyDescent="0.3">
      <c r="H1176" s="16" t="str">
        <v>0 - BM Costs</v>
      </c>
      <c r="L1176" s="16" t="str">
        <v>0 - BM Port</v>
      </c>
      <c r="N1176" s="16" t="str">
        <v>0 - Port Assets</v>
      </c>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16" t="str">
        <v>0- Port Costs</v>
      </c>
      <c r="BT1176" s="16" t="str">
        <v>0- Port Value</v>
      </c>
      <c r="BU1176" s="8"/>
      <c r="BV1176" s="16" t="str">
        <v>0</v>
      </c>
    </row>
    <row r="1177" spans="8:74" hidden="1" outlineLevel="1" x14ac:dyDescent="0.3">
      <c r="H1177" s="16" t="str">
        <v>0 - BM Costs</v>
      </c>
      <c r="L1177" s="16" t="str">
        <v>0 - BM Port</v>
      </c>
      <c r="N1177" s="16" t="str">
        <v>0 - Port Assets</v>
      </c>
      <c r="O1177" s="8"/>
      <c r="P1177" s="8"/>
      <c r="Q1177" s="8"/>
      <c r="R1177" s="8"/>
      <c r="S1177" s="8"/>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16" t="str">
        <v>0- Port Costs</v>
      </c>
      <c r="BT1177" s="16" t="str">
        <v>0- Port Value</v>
      </c>
      <c r="BU1177" s="8"/>
      <c r="BV1177" s="16" t="str">
        <v>0</v>
      </c>
    </row>
    <row r="1178" spans="8:74" hidden="1" outlineLevel="1" x14ac:dyDescent="0.3">
      <c r="H1178" s="16" t="str">
        <v>0 - BM Costs</v>
      </c>
      <c r="L1178" s="16" t="str">
        <v>0 - BM Port</v>
      </c>
      <c r="N1178" s="16" t="str">
        <v>0 - Port Assets</v>
      </c>
      <c r="O1178" s="8"/>
      <c r="P1178" s="8"/>
      <c r="Q1178" s="8"/>
      <c r="R1178" s="8"/>
      <c r="S1178" s="8"/>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8"/>
      <c r="BF1178" s="8"/>
      <c r="BG1178" s="8"/>
      <c r="BH1178" s="8"/>
      <c r="BI1178" s="8"/>
      <c r="BJ1178" s="8"/>
      <c r="BK1178" s="8"/>
      <c r="BL1178" s="8"/>
      <c r="BM1178" s="8"/>
      <c r="BN1178" s="8"/>
      <c r="BO1178" s="8"/>
      <c r="BP1178" s="16" t="str">
        <v>0- Port Costs</v>
      </c>
      <c r="BT1178" s="16" t="str">
        <v>0- Port Value</v>
      </c>
      <c r="BU1178" s="8"/>
      <c r="BV1178" s="16" t="str">
        <v>0</v>
      </c>
    </row>
    <row r="1179" spans="8:74" hidden="1" outlineLevel="1" x14ac:dyDescent="0.3">
      <c r="H1179" s="16" t="str">
        <v>0 - BM Costs</v>
      </c>
      <c r="L1179" s="16" t="str">
        <v>0 - BM Port</v>
      </c>
      <c r="N1179" s="16" t="str">
        <v>0 - Port Assets</v>
      </c>
      <c r="O1179" s="8"/>
      <c r="P1179" s="8"/>
      <c r="Q1179" s="8"/>
      <c r="R1179" s="8"/>
      <c r="S1179" s="8"/>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8"/>
      <c r="BC1179" s="8"/>
      <c r="BD1179" s="8"/>
      <c r="BE1179" s="8"/>
      <c r="BF1179" s="8"/>
      <c r="BG1179" s="8"/>
      <c r="BH1179" s="8"/>
      <c r="BI1179" s="8"/>
      <c r="BJ1179" s="8"/>
      <c r="BK1179" s="8"/>
      <c r="BL1179" s="8"/>
      <c r="BM1179" s="8"/>
      <c r="BN1179" s="8"/>
      <c r="BO1179" s="8"/>
      <c r="BP1179" s="16" t="str">
        <v>0- Port Costs</v>
      </c>
      <c r="BT1179" s="16" t="str">
        <v>0- Port Value</v>
      </c>
      <c r="BU1179" s="8"/>
      <c r="BV1179" s="16" t="str">
        <v>0</v>
      </c>
    </row>
    <row r="1180" spans="8:74" hidden="1" outlineLevel="1" x14ac:dyDescent="0.3">
      <c r="H1180" s="16" t="str">
        <v>0 - BM Costs</v>
      </c>
      <c r="L1180" s="16" t="str">
        <v>0 - BM Port</v>
      </c>
      <c r="N1180" s="16" t="str">
        <v>0 - Port Assets</v>
      </c>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8"/>
      <c r="BC1180" s="8"/>
      <c r="BD1180" s="8"/>
      <c r="BE1180" s="8"/>
      <c r="BF1180" s="8"/>
      <c r="BG1180" s="8"/>
      <c r="BH1180" s="8"/>
      <c r="BI1180" s="8"/>
      <c r="BJ1180" s="8"/>
      <c r="BK1180" s="8"/>
      <c r="BL1180" s="8"/>
      <c r="BM1180" s="8"/>
      <c r="BN1180" s="8"/>
      <c r="BO1180" s="8"/>
      <c r="BP1180" s="16" t="str">
        <v>0- Port Costs</v>
      </c>
      <c r="BT1180" s="16" t="str">
        <v>0- Port Value</v>
      </c>
      <c r="BU1180" s="8"/>
      <c r="BV1180" s="16" t="str">
        <v>0</v>
      </c>
    </row>
    <row r="1181" spans="8:74" hidden="1" outlineLevel="1" x14ac:dyDescent="0.3">
      <c r="H1181" s="16" t="str">
        <v>0 - BM Costs</v>
      </c>
      <c r="L1181" s="16" t="str">
        <v>0 - BM Port</v>
      </c>
      <c r="N1181" s="16" t="str">
        <v>0 - Port Assets</v>
      </c>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16" t="str">
        <v>0- Port Costs</v>
      </c>
      <c r="BT1181" s="16" t="str">
        <v>0- Port Value</v>
      </c>
      <c r="BU1181" s="8"/>
      <c r="BV1181" s="16" t="str">
        <v>0</v>
      </c>
    </row>
    <row r="1182" spans="8:74" hidden="1" outlineLevel="1" x14ac:dyDescent="0.3">
      <c r="H1182" s="16" t="str">
        <v>0 - BM Costs</v>
      </c>
      <c r="L1182" s="16" t="str">
        <v>0 - BM Port</v>
      </c>
      <c r="N1182" s="16" t="str">
        <v>0 - Port Assets</v>
      </c>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8"/>
      <c r="BC1182" s="8"/>
      <c r="BD1182" s="8"/>
      <c r="BE1182" s="8"/>
      <c r="BF1182" s="8"/>
      <c r="BG1182" s="8"/>
      <c r="BH1182" s="8"/>
      <c r="BI1182" s="8"/>
      <c r="BJ1182" s="8"/>
      <c r="BK1182" s="8"/>
      <c r="BL1182" s="8"/>
      <c r="BM1182" s="8"/>
      <c r="BN1182" s="8"/>
      <c r="BO1182" s="8"/>
      <c r="BP1182" s="16" t="str">
        <v>0- Port Costs</v>
      </c>
      <c r="BT1182" s="16" t="str">
        <v>0- Port Value</v>
      </c>
      <c r="BU1182" s="8"/>
      <c r="BV1182" s="16" t="str">
        <v>0</v>
      </c>
    </row>
    <row r="1183" spans="8:74" hidden="1" outlineLevel="1" x14ac:dyDescent="0.3">
      <c r="H1183" s="16" t="str">
        <v>0 - BM Costs</v>
      </c>
      <c r="L1183" s="16" t="str">
        <v>0 - BM Port</v>
      </c>
      <c r="N1183" s="16" t="str">
        <v>0 - Port Assets</v>
      </c>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16" t="str">
        <v>0- Port Costs</v>
      </c>
      <c r="BT1183" s="16" t="str">
        <v>0- Port Value</v>
      </c>
      <c r="BU1183" s="8"/>
      <c r="BV1183" s="16" t="str">
        <v>0</v>
      </c>
    </row>
    <row r="1184" spans="8:74" hidden="1" outlineLevel="1" x14ac:dyDescent="0.3">
      <c r="H1184" s="16" t="str">
        <v>0 - BM Costs</v>
      </c>
      <c r="L1184" s="16" t="str">
        <v>0 - BM Port</v>
      </c>
      <c r="N1184" s="16" t="str">
        <v>0 - Port Assets</v>
      </c>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16" t="str">
        <v>0- Port Costs</v>
      </c>
      <c r="BT1184" s="16" t="str">
        <v>0- Port Value</v>
      </c>
      <c r="BU1184" s="8"/>
      <c r="BV1184" s="16" t="str">
        <v>0</v>
      </c>
    </row>
    <row r="1185" spans="8:74" hidden="1" outlineLevel="1" x14ac:dyDescent="0.3">
      <c r="H1185" s="16" t="str">
        <v>0 - BM Costs</v>
      </c>
      <c r="L1185" s="16" t="str">
        <v>0 - BM Port</v>
      </c>
      <c r="N1185" s="16" t="str">
        <v>0 - Port Assets</v>
      </c>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16" t="str">
        <v>0- Port Costs</v>
      </c>
      <c r="BT1185" s="16" t="str">
        <v>0- Port Value</v>
      </c>
      <c r="BU1185" s="8"/>
      <c r="BV1185" s="16" t="str">
        <v>0</v>
      </c>
    </row>
    <row r="1186" spans="8:74" hidden="1" outlineLevel="1" x14ac:dyDescent="0.3">
      <c r="H1186" s="16" t="str">
        <v>0 - BM Costs</v>
      </c>
      <c r="L1186" s="16" t="str">
        <v>0 - BM Port</v>
      </c>
      <c r="N1186" s="16" t="str">
        <v>0 - Port Assets</v>
      </c>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8"/>
      <c r="BC1186" s="8"/>
      <c r="BD1186" s="8"/>
      <c r="BE1186" s="8"/>
      <c r="BF1186" s="8"/>
      <c r="BG1186" s="8"/>
      <c r="BH1186" s="8"/>
      <c r="BI1186" s="8"/>
      <c r="BJ1186" s="8"/>
      <c r="BK1186" s="8"/>
      <c r="BL1186" s="8"/>
      <c r="BM1186" s="8"/>
      <c r="BN1186" s="8"/>
      <c r="BO1186" s="8"/>
      <c r="BP1186" s="16" t="str">
        <v>0- Port Costs</v>
      </c>
      <c r="BT1186" s="16" t="str">
        <v>0- Port Value</v>
      </c>
      <c r="BU1186" s="8"/>
      <c r="BV1186" s="16" t="str">
        <v>0</v>
      </c>
    </row>
    <row r="1187" spans="8:74" hidden="1" outlineLevel="1" x14ac:dyDescent="0.3">
      <c r="H1187" s="16" t="str">
        <v>0 - BM Costs</v>
      </c>
      <c r="L1187" s="16" t="str">
        <v>0 - BM Port</v>
      </c>
      <c r="N1187" s="16" t="str">
        <v>0 - Port Assets</v>
      </c>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c r="BD1187" s="8"/>
      <c r="BE1187" s="8"/>
      <c r="BF1187" s="8"/>
      <c r="BG1187" s="8"/>
      <c r="BH1187" s="8"/>
      <c r="BI1187" s="8"/>
      <c r="BJ1187" s="8"/>
      <c r="BK1187" s="8"/>
      <c r="BL1187" s="8"/>
      <c r="BM1187" s="8"/>
      <c r="BN1187" s="8"/>
      <c r="BO1187" s="8"/>
      <c r="BP1187" s="16" t="str">
        <v>0- Port Costs</v>
      </c>
      <c r="BT1187" s="16" t="str">
        <v>0- Port Value</v>
      </c>
      <c r="BU1187" s="8"/>
      <c r="BV1187" s="16" t="str">
        <v>0</v>
      </c>
    </row>
    <row r="1188" spans="8:74" hidden="1" outlineLevel="1" x14ac:dyDescent="0.3">
      <c r="H1188" s="16" t="str">
        <v>0 - BM Costs</v>
      </c>
      <c r="L1188" s="16" t="str">
        <v>0 - BM Port</v>
      </c>
      <c r="N1188" s="16" t="str">
        <v>0 - Port Assets</v>
      </c>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8"/>
      <c r="BC1188" s="8"/>
      <c r="BD1188" s="8"/>
      <c r="BE1188" s="8"/>
      <c r="BF1188" s="8"/>
      <c r="BG1188" s="8"/>
      <c r="BH1188" s="8"/>
      <c r="BI1188" s="8"/>
      <c r="BJ1188" s="8"/>
      <c r="BK1188" s="8"/>
      <c r="BL1188" s="8"/>
      <c r="BM1188" s="8"/>
      <c r="BN1188" s="8"/>
      <c r="BO1188" s="8"/>
      <c r="BP1188" s="16" t="str">
        <v>0- Port Costs</v>
      </c>
      <c r="BT1188" s="16" t="str">
        <v>0- Port Value</v>
      </c>
      <c r="BU1188" s="8"/>
      <c r="BV1188" s="16" t="str">
        <v>0</v>
      </c>
    </row>
    <row r="1189" spans="8:74" hidden="1" outlineLevel="1" x14ac:dyDescent="0.3">
      <c r="H1189" s="16" t="str">
        <v>0 - BM Costs</v>
      </c>
      <c r="L1189" s="16" t="str">
        <v>0 - BM Port</v>
      </c>
      <c r="N1189" s="16" t="str">
        <v>0 - Port Assets</v>
      </c>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8"/>
      <c r="BF1189" s="8"/>
      <c r="BG1189" s="8"/>
      <c r="BH1189" s="8"/>
      <c r="BI1189" s="8"/>
      <c r="BJ1189" s="8"/>
      <c r="BK1189" s="8"/>
      <c r="BL1189" s="8"/>
      <c r="BM1189" s="8"/>
      <c r="BN1189" s="8"/>
      <c r="BO1189" s="8"/>
      <c r="BP1189" s="16" t="str">
        <v>0- Port Costs</v>
      </c>
      <c r="BT1189" s="16" t="str">
        <v>0- Port Value</v>
      </c>
      <c r="BU1189" s="8"/>
      <c r="BV1189" s="16" t="str">
        <v>0</v>
      </c>
    </row>
    <row r="1190" spans="8:74" hidden="1" outlineLevel="1" x14ac:dyDescent="0.3">
      <c r="H1190" s="16" t="str">
        <v>0 - BM Costs</v>
      </c>
      <c r="L1190" s="16" t="str">
        <v>0 - BM Port</v>
      </c>
      <c r="N1190" s="16" t="str">
        <v>0 - Port Assets</v>
      </c>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8"/>
      <c r="BF1190" s="8"/>
      <c r="BG1190" s="8"/>
      <c r="BH1190" s="8"/>
      <c r="BI1190" s="8"/>
      <c r="BJ1190" s="8"/>
      <c r="BK1190" s="8"/>
      <c r="BL1190" s="8"/>
      <c r="BM1190" s="8"/>
      <c r="BN1190" s="8"/>
      <c r="BO1190" s="8"/>
      <c r="BP1190" s="16" t="str">
        <v>0- Port Costs</v>
      </c>
      <c r="BT1190" s="16" t="str">
        <v>0- Port Value</v>
      </c>
      <c r="BU1190" s="8"/>
      <c r="BV1190" s="16" t="str">
        <v>0</v>
      </c>
    </row>
    <row r="1191" spans="8:74" hidden="1" outlineLevel="1" x14ac:dyDescent="0.3">
      <c r="H1191" s="16" t="str">
        <v>0 - BM Costs</v>
      </c>
      <c r="L1191" s="16" t="str">
        <v>0 - BM Port</v>
      </c>
      <c r="N1191" s="16" t="str">
        <v>0 - Port Assets</v>
      </c>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8"/>
      <c r="BC1191" s="8"/>
      <c r="BD1191" s="8"/>
      <c r="BE1191" s="8"/>
      <c r="BF1191" s="8"/>
      <c r="BG1191" s="8"/>
      <c r="BH1191" s="8"/>
      <c r="BI1191" s="8"/>
      <c r="BJ1191" s="8"/>
      <c r="BK1191" s="8"/>
      <c r="BL1191" s="8"/>
      <c r="BM1191" s="8"/>
      <c r="BN1191" s="8"/>
      <c r="BO1191" s="8"/>
      <c r="BP1191" s="16" t="str">
        <v>0- Port Costs</v>
      </c>
      <c r="BT1191" s="16" t="str">
        <v>0- Port Value</v>
      </c>
      <c r="BU1191" s="8"/>
      <c r="BV1191" s="16" t="str">
        <v>0</v>
      </c>
    </row>
    <row r="1192" spans="8:74" hidden="1" outlineLevel="1" x14ac:dyDescent="0.3">
      <c r="H1192" s="16" t="str">
        <v>0 - BM Costs</v>
      </c>
      <c r="L1192" s="16" t="str">
        <v>0 - BM Port</v>
      </c>
      <c r="N1192" s="16" t="str">
        <v>0 - Port Assets</v>
      </c>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c r="BD1192" s="8"/>
      <c r="BE1192" s="8"/>
      <c r="BF1192" s="8"/>
      <c r="BG1192" s="8"/>
      <c r="BH1192" s="8"/>
      <c r="BI1192" s="8"/>
      <c r="BJ1192" s="8"/>
      <c r="BK1192" s="8"/>
      <c r="BL1192" s="8"/>
      <c r="BM1192" s="8"/>
      <c r="BN1192" s="8"/>
      <c r="BO1192" s="8"/>
      <c r="BP1192" s="16" t="str">
        <v>0- Port Costs</v>
      </c>
      <c r="BT1192" s="16" t="str">
        <v>0- Port Value</v>
      </c>
      <c r="BU1192" s="8"/>
      <c r="BV1192" s="16" t="str">
        <v>0</v>
      </c>
    </row>
    <row r="1193" spans="8:74" hidden="1" outlineLevel="1" x14ac:dyDescent="0.3">
      <c r="H1193" s="16" t="str">
        <v>0 - BM Costs</v>
      </c>
      <c r="L1193" s="16" t="str">
        <v>0 - BM Port</v>
      </c>
      <c r="N1193" s="16" t="str">
        <v>0 - Port Assets</v>
      </c>
      <c r="O1193" s="8"/>
      <c r="P1193" s="8"/>
      <c r="Q1193" s="8"/>
      <c r="R1193" s="8"/>
      <c r="S1193" s="8"/>
      <c r="T1193" s="8"/>
      <c r="U1193" s="8"/>
      <c r="V1193" s="8"/>
      <c r="W1193" s="8"/>
      <c r="X1193" s="8"/>
      <c r="Y1193" s="8"/>
      <c r="Z1193" s="8"/>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8"/>
      <c r="BF1193" s="8"/>
      <c r="BG1193" s="8"/>
      <c r="BH1193" s="8"/>
      <c r="BI1193" s="8"/>
      <c r="BJ1193" s="8"/>
      <c r="BK1193" s="8"/>
      <c r="BL1193" s="8"/>
      <c r="BM1193" s="8"/>
      <c r="BN1193" s="8"/>
      <c r="BO1193" s="8"/>
      <c r="BP1193" s="16" t="str">
        <v>0- Port Costs</v>
      </c>
      <c r="BT1193" s="16" t="str">
        <v>0- Port Value</v>
      </c>
      <c r="BU1193" s="8"/>
      <c r="BV1193" s="16" t="str">
        <v>0</v>
      </c>
    </row>
    <row r="1194" spans="8:74" hidden="1" outlineLevel="1" x14ac:dyDescent="0.3">
      <c r="H1194" s="16" t="str">
        <v>0 - BM Costs</v>
      </c>
      <c r="L1194" s="16" t="str">
        <v>0 - BM Port</v>
      </c>
      <c r="N1194" s="16" t="str">
        <v>0 - Port Assets</v>
      </c>
      <c r="O1194" s="8"/>
      <c r="P1194" s="8"/>
      <c r="Q1194" s="8"/>
      <c r="R1194" s="8"/>
      <c r="S1194" s="8"/>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8"/>
      <c r="BF1194" s="8"/>
      <c r="BG1194" s="8"/>
      <c r="BH1194" s="8"/>
      <c r="BI1194" s="8"/>
      <c r="BJ1194" s="8"/>
      <c r="BK1194" s="8"/>
      <c r="BL1194" s="8"/>
      <c r="BM1194" s="8"/>
      <c r="BN1194" s="8"/>
      <c r="BO1194" s="8"/>
      <c r="BP1194" s="16" t="str">
        <v>0- Port Costs</v>
      </c>
      <c r="BT1194" s="16" t="str">
        <v>0- Port Value</v>
      </c>
      <c r="BU1194" s="8"/>
      <c r="BV1194" s="16" t="str">
        <v>0</v>
      </c>
    </row>
    <row r="1195" spans="8:74" hidden="1" outlineLevel="1" x14ac:dyDescent="0.3">
      <c r="H1195" s="16" t="str">
        <v>0 - BM Costs</v>
      </c>
      <c r="L1195" s="16" t="str">
        <v>0 - BM Port</v>
      </c>
      <c r="N1195" s="16" t="str">
        <v>0 - Port Assets</v>
      </c>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16" t="str">
        <v>0- Port Costs</v>
      </c>
      <c r="BT1195" s="16" t="str">
        <v>0- Port Value</v>
      </c>
      <c r="BU1195" s="8"/>
      <c r="BV1195" s="16" t="str">
        <v>0</v>
      </c>
    </row>
    <row r="1196" spans="8:74" hidden="1" outlineLevel="1" x14ac:dyDescent="0.3">
      <c r="H1196" s="16" t="str">
        <v>0 - BM Costs</v>
      </c>
      <c r="L1196" s="16" t="str">
        <v>0 - BM Port</v>
      </c>
      <c r="N1196" s="16" t="str">
        <v>0 - Port Assets</v>
      </c>
      <c r="O1196" s="8"/>
      <c r="P1196" s="8"/>
      <c r="Q1196" s="8"/>
      <c r="R1196" s="8"/>
      <c r="S1196" s="8"/>
      <c r="T1196" s="8"/>
      <c r="U1196" s="8"/>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8"/>
      <c r="BF1196" s="8"/>
      <c r="BG1196" s="8"/>
      <c r="BH1196" s="8"/>
      <c r="BI1196" s="8"/>
      <c r="BJ1196" s="8"/>
      <c r="BK1196" s="8"/>
      <c r="BL1196" s="8"/>
      <c r="BM1196" s="8"/>
      <c r="BN1196" s="8"/>
      <c r="BO1196" s="8"/>
      <c r="BP1196" s="16" t="str">
        <v>0- Port Costs</v>
      </c>
      <c r="BT1196" s="16" t="str">
        <v>0- Port Value</v>
      </c>
      <c r="BU1196" s="8"/>
      <c r="BV1196" s="16" t="str">
        <v>0</v>
      </c>
    </row>
    <row r="1197" spans="8:74" hidden="1" outlineLevel="1" x14ac:dyDescent="0.3">
      <c r="H1197" s="16" t="str">
        <v>0 - BM Costs</v>
      </c>
      <c r="L1197" s="16" t="str">
        <v>0 - BM Port</v>
      </c>
      <c r="N1197" s="16" t="str">
        <v>0 - Port Assets</v>
      </c>
      <c r="O1197" s="8"/>
      <c r="P1197" s="8"/>
      <c r="Q1197" s="8"/>
      <c r="R1197" s="8"/>
      <c r="S1197" s="8"/>
      <c r="T1197" s="8"/>
      <c r="U1197" s="8"/>
      <c r="V1197" s="8"/>
      <c r="W1197" s="8"/>
      <c r="X1197" s="8"/>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8"/>
      <c r="BC1197" s="8"/>
      <c r="BD1197" s="8"/>
      <c r="BE1197" s="8"/>
      <c r="BF1197" s="8"/>
      <c r="BG1197" s="8"/>
      <c r="BH1197" s="8"/>
      <c r="BI1197" s="8"/>
      <c r="BJ1197" s="8"/>
      <c r="BK1197" s="8"/>
      <c r="BL1197" s="8"/>
      <c r="BM1197" s="8"/>
      <c r="BN1197" s="8"/>
      <c r="BO1197" s="8"/>
      <c r="BP1197" s="16" t="str">
        <v>0- Port Costs</v>
      </c>
      <c r="BT1197" s="16" t="str">
        <v>0- Port Value</v>
      </c>
      <c r="BU1197" s="8"/>
      <c r="BV1197" s="16" t="str">
        <v>0</v>
      </c>
    </row>
    <row r="1198" spans="8:74" hidden="1" outlineLevel="1" x14ac:dyDescent="0.3">
      <c r="H1198" s="16" t="str">
        <v>0 - BM Costs</v>
      </c>
      <c r="L1198" s="16" t="str">
        <v>0 - BM Port</v>
      </c>
      <c r="N1198" s="16" t="str">
        <v>0 - Port Assets</v>
      </c>
      <c r="O1198" s="8"/>
      <c r="P1198" s="8"/>
      <c r="Q1198" s="8"/>
      <c r="R1198" s="8"/>
      <c r="S1198" s="8"/>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16" t="str">
        <v>0- Port Costs</v>
      </c>
      <c r="BT1198" s="16" t="str">
        <v>0- Port Value</v>
      </c>
      <c r="BU1198" s="8"/>
      <c r="BV1198" s="16" t="str">
        <v>0</v>
      </c>
    </row>
    <row r="1199" spans="8:74" hidden="1" outlineLevel="1" x14ac:dyDescent="0.3">
      <c r="H1199" s="16" t="str">
        <v>0 - BM Costs</v>
      </c>
      <c r="L1199" s="16" t="str">
        <v>0 - BM Port</v>
      </c>
      <c r="N1199" s="16" t="str">
        <v>0 - Port Assets</v>
      </c>
      <c r="O1199" s="8"/>
      <c r="P1199" s="8"/>
      <c r="Q1199" s="8"/>
      <c r="R1199" s="8"/>
      <c r="S1199" s="8"/>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8"/>
      <c r="BC1199" s="8"/>
      <c r="BD1199" s="8"/>
      <c r="BE1199" s="8"/>
      <c r="BF1199" s="8"/>
      <c r="BG1199" s="8"/>
      <c r="BH1199" s="8"/>
      <c r="BI1199" s="8"/>
      <c r="BJ1199" s="8"/>
      <c r="BK1199" s="8"/>
      <c r="BL1199" s="8"/>
      <c r="BM1199" s="8"/>
      <c r="BN1199" s="8"/>
      <c r="BO1199" s="8"/>
      <c r="BP1199" s="16" t="str">
        <v>0- Port Costs</v>
      </c>
      <c r="BT1199" s="16" t="str">
        <v>0- Port Value</v>
      </c>
      <c r="BU1199" s="8"/>
      <c r="BV1199" s="16" t="str">
        <v>0</v>
      </c>
    </row>
    <row r="1200" spans="8:74" hidden="1" outlineLevel="1" x14ac:dyDescent="0.3">
      <c r="H1200" s="16" t="str">
        <v>0 - BM Costs</v>
      </c>
      <c r="L1200" s="16" t="str">
        <v>0 - BM Port</v>
      </c>
      <c r="N1200" s="16" t="str">
        <v>0 - Port Assets</v>
      </c>
      <c r="O1200" s="8"/>
      <c r="P1200" s="8"/>
      <c r="Q1200" s="8"/>
      <c r="R1200" s="8"/>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16" t="str">
        <v>0- Port Costs</v>
      </c>
      <c r="BT1200" s="16" t="str">
        <v>0- Port Value</v>
      </c>
      <c r="BU1200" s="8"/>
      <c r="BV1200" s="16" t="str">
        <v>0</v>
      </c>
    </row>
    <row r="1201" spans="8:74" hidden="1" outlineLevel="1" x14ac:dyDescent="0.3">
      <c r="H1201" s="16" t="str">
        <v>0 - BM Costs</v>
      </c>
      <c r="L1201" s="16" t="str">
        <v>0 - BM Port</v>
      </c>
      <c r="N1201" s="16" t="str">
        <v>0 - Port Assets</v>
      </c>
      <c r="O1201" s="8"/>
      <c r="P1201" s="8"/>
      <c r="Q1201" s="8"/>
      <c r="R1201" s="8"/>
      <c r="S1201" s="8"/>
      <c r="T1201" s="8"/>
      <c r="U1201" s="8"/>
      <c r="V1201" s="8"/>
      <c r="W1201" s="8"/>
      <c r="X1201" s="8"/>
      <c r="Y1201" s="8"/>
      <c r="Z1201" s="8"/>
      <c r="AA1201" s="8"/>
      <c r="AB1201" s="8"/>
      <c r="AC1201" s="8"/>
      <c r="AD1201" s="8"/>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8"/>
      <c r="BC1201" s="8"/>
      <c r="BD1201" s="8"/>
      <c r="BE1201" s="8"/>
      <c r="BF1201" s="8"/>
      <c r="BG1201" s="8"/>
      <c r="BH1201" s="8"/>
      <c r="BI1201" s="8"/>
      <c r="BJ1201" s="8"/>
      <c r="BK1201" s="8"/>
      <c r="BL1201" s="8"/>
      <c r="BM1201" s="8"/>
      <c r="BN1201" s="8"/>
      <c r="BO1201" s="8"/>
      <c r="BP1201" s="16" t="str">
        <v>0- Port Costs</v>
      </c>
      <c r="BT1201" s="16" t="str">
        <v>0- Port Value</v>
      </c>
      <c r="BU1201" s="8"/>
      <c r="BV1201" s="16" t="str">
        <v>0</v>
      </c>
    </row>
    <row r="1202" spans="8:74" hidden="1" outlineLevel="1" x14ac:dyDescent="0.3">
      <c r="H1202" s="16" t="str">
        <v>0 - BM Costs</v>
      </c>
      <c r="L1202" s="16" t="str">
        <v>0 - BM Port</v>
      </c>
      <c r="N1202" s="16" t="str">
        <v>0 - Port Assets</v>
      </c>
      <c r="O1202" s="8"/>
      <c r="P1202" s="8"/>
      <c r="Q1202" s="8"/>
      <c r="R1202" s="8"/>
      <c r="S1202" s="8"/>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16" t="str">
        <v>0- Port Costs</v>
      </c>
      <c r="BT1202" s="16" t="str">
        <v>0- Port Value</v>
      </c>
      <c r="BU1202" s="8"/>
      <c r="BV1202" s="16" t="str">
        <v>0</v>
      </c>
    </row>
    <row r="1203" spans="8:74" hidden="1" outlineLevel="1" x14ac:dyDescent="0.3">
      <c r="H1203" s="16" t="str">
        <v>0 - BM Costs</v>
      </c>
      <c r="L1203" s="16" t="str">
        <v>0 - BM Port</v>
      </c>
      <c r="N1203" s="16" t="str">
        <v>0 - Port Assets</v>
      </c>
      <c r="O1203" s="8"/>
      <c r="P1203" s="8"/>
      <c r="Q1203" s="8"/>
      <c r="R1203" s="8"/>
      <c r="S1203" s="8"/>
      <c r="T1203" s="8"/>
      <c r="U1203" s="8"/>
      <c r="V1203" s="8"/>
      <c r="W1203" s="8"/>
      <c r="X1203" s="8"/>
      <c r="Y1203" s="8"/>
      <c r="Z1203" s="8"/>
      <c r="AA1203" s="8"/>
      <c r="AB1203" s="8"/>
      <c r="AC1203" s="8"/>
      <c r="AD1203" s="8"/>
      <c r="AE1203" s="8"/>
      <c r="AF1203" s="8"/>
      <c r="AG1203" s="8"/>
      <c r="AH1203" s="8"/>
      <c r="AI1203" s="8"/>
      <c r="AJ1203" s="8"/>
      <c r="AK1203" s="8"/>
      <c r="AL1203" s="8"/>
      <c r="AM1203" s="8"/>
      <c r="AN1203" s="8"/>
      <c r="AO1203" s="8"/>
      <c r="AP1203" s="8"/>
      <c r="AQ1203" s="8"/>
      <c r="AR1203" s="8"/>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16" t="str">
        <v>0- Port Costs</v>
      </c>
      <c r="BT1203" s="16" t="str">
        <v>0- Port Value</v>
      </c>
      <c r="BU1203" s="8"/>
      <c r="BV1203" s="16" t="str">
        <v>0</v>
      </c>
    </row>
    <row r="1204" spans="8:74" hidden="1" outlineLevel="1" x14ac:dyDescent="0.3">
      <c r="H1204" s="16" t="str">
        <v>0 - BM Costs</v>
      </c>
      <c r="L1204" s="16" t="str">
        <v>0 - BM Port</v>
      </c>
      <c r="N1204" s="16" t="str">
        <v>0 - Port Assets</v>
      </c>
      <c r="O1204" s="8"/>
      <c r="P1204" s="8"/>
      <c r="Q1204" s="8"/>
      <c r="R1204" s="8"/>
      <c r="S1204" s="8"/>
      <c r="T1204" s="8"/>
      <c r="U1204" s="8"/>
      <c r="V1204" s="8"/>
      <c r="W1204" s="8"/>
      <c r="X1204" s="8"/>
      <c r="Y1204" s="8"/>
      <c r="Z1204" s="8"/>
      <c r="AA1204" s="8"/>
      <c r="AB1204" s="8"/>
      <c r="AC1204" s="8"/>
      <c r="AD1204" s="8"/>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8"/>
      <c r="BC1204" s="8"/>
      <c r="BD1204" s="8"/>
      <c r="BE1204" s="8"/>
      <c r="BF1204" s="8"/>
      <c r="BG1204" s="8"/>
      <c r="BH1204" s="8"/>
      <c r="BI1204" s="8"/>
      <c r="BJ1204" s="8"/>
      <c r="BK1204" s="8"/>
      <c r="BL1204" s="8"/>
      <c r="BM1204" s="8"/>
      <c r="BN1204" s="8"/>
      <c r="BO1204" s="8"/>
      <c r="BP1204" s="16" t="str">
        <v>0- Port Costs</v>
      </c>
      <c r="BT1204" s="16" t="str">
        <v>0- Port Value</v>
      </c>
      <c r="BU1204" s="8"/>
      <c r="BV1204" s="16" t="str">
        <v>0</v>
      </c>
    </row>
    <row r="1205" spans="8:74" hidden="1" outlineLevel="1" x14ac:dyDescent="0.3">
      <c r="H1205" s="16" t="str">
        <v>0 - BM Costs</v>
      </c>
      <c r="L1205" s="16" t="str">
        <v>0 - BM Port</v>
      </c>
      <c r="N1205" s="16" t="str">
        <v>0 - Port Assets</v>
      </c>
      <c r="O1205" s="8"/>
      <c r="P1205" s="8"/>
      <c r="Q1205" s="8"/>
      <c r="R1205" s="8"/>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8"/>
      <c r="BB1205" s="8"/>
      <c r="BC1205" s="8"/>
      <c r="BD1205" s="8"/>
      <c r="BE1205" s="8"/>
      <c r="BF1205" s="8"/>
      <c r="BG1205" s="8"/>
      <c r="BH1205" s="8"/>
      <c r="BI1205" s="8"/>
      <c r="BJ1205" s="8"/>
      <c r="BK1205" s="8"/>
      <c r="BL1205" s="8"/>
      <c r="BM1205" s="8"/>
      <c r="BN1205" s="8"/>
      <c r="BO1205" s="8"/>
      <c r="BP1205" s="16" t="str">
        <v>0- Port Costs</v>
      </c>
      <c r="BT1205" s="16" t="str">
        <v>0- Port Value</v>
      </c>
      <c r="BU1205" s="8"/>
      <c r="BV1205" s="16" t="str">
        <v>0</v>
      </c>
    </row>
    <row r="1206" spans="8:74" hidden="1" outlineLevel="1" x14ac:dyDescent="0.3">
      <c r="H1206" s="16" t="str">
        <v>0 - BM Costs</v>
      </c>
      <c r="L1206" s="16" t="str">
        <v>0 - BM Port</v>
      </c>
      <c r="N1206" s="16" t="str">
        <v>0 - Port Assets</v>
      </c>
      <c r="O1206" s="8"/>
      <c r="P1206" s="8"/>
      <c r="Q1206" s="8"/>
      <c r="R1206" s="8"/>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16" t="str">
        <v>0- Port Costs</v>
      </c>
      <c r="BT1206" s="16" t="str">
        <v>0- Port Value</v>
      </c>
      <c r="BU1206" s="8"/>
      <c r="BV1206" s="16" t="str">
        <v>0</v>
      </c>
    </row>
    <row r="1207" spans="8:74" hidden="1" outlineLevel="1" x14ac:dyDescent="0.3">
      <c r="H1207" s="16" t="str">
        <v>0 - BM Costs</v>
      </c>
      <c r="L1207" s="16" t="str">
        <v>0 - BM Port</v>
      </c>
      <c r="N1207" s="16" t="str">
        <v>0 - Port Assets</v>
      </c>
      <c r="O1207" s="8"/>
      <c r="P1207" s="8"/>
      <c r="Q1207" s="8"/>
      <c r="R1207" s="8"/>
      <c r="S1207" s="8"/>
      <c r="T1207" s="8"/>
      <c r="U1207" s="8"/>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16" t="str">
        <v>0- Port Costs</v>
      </c>
      <c r="BT1207" s="16" t="str">
        <v>0- Port Value</v>
      </c>
      <c r="BU1207" s="8"/>
      <c r="BV1207" s="16" t="str">
        <v>0</v>
      </c>
    </row>
    <row r="1208" spans="8:74" hidden="1" outlineLevel="1" x14ac:dyDescent="0.3">
      <c r="H1208" s="16" t="str">
        <v>0 - BM Costs</v>
      </c>
      <c r="L1208" s="16" t="str">
        <v>0 - BM Port</v>
      </c>
      <c r="N1208" s="16" t="str">
        <v>0 - Port Assets</v>
      </c>
      <c r="O1208" s="8"/>
      <c r="P1208" s="8"/>
      <c r="Q1208" s="8"/>
      <c r="R1208" s="8"/>
      <c r="S1208" s="8"/>
      <c r="T1208" s="8"/>
      <c r="U1208" s="8"/>
      <c r="V1208" s="8"/>
      <c r="W1208" s="8"/>
      <c r="X1208" s="8"/>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8"/>
      <c r="AW1208" s="8"/>
      <c r="AX1208" s="8"/>
      <c r="AY1208" s="8"/>
      <c r="AZ1208" s="8"/>
      <c r="BA1208" s="8"/>
      <c r="BB1208" s="8"/>
      <c r="BC1208" s="8"/>
      <c r="BD1208" s="8"/>
      <c r="BE1208" s="8"/>
      <c r="BF1208" s="8"/>
      <c r="BG1208" s="8"/>
      <c r="BH1208" s="8"/>
      <c r="BI1208" s="8"/>
      <c r="BJ1208" s="8"/>
      <c r="BK1208" s="8"/>
      <c r="BL1208" s="8"/>
      <c r="BM1208" s="8"/>
      <c r="BN1208" s="8"/>
      <c r="BO1208" s="8"/>
      <c r="BP1208" s="16" t="str">
        <v>0- Port Costs</v>
      </c>
      <c r="BT1208" s="16" t="str">
        <v>0- Port Value</v>
      </c>
      <c r="BU1208" s="8"/>
      <c r="BV1208" s="16" t="str">
        <v>0</v>
      </c>
    </row>
    <row r="1209" spans="8:74" hidden="1" outlineLevel="1" x14ac:dyDescent="0.3">
      <c r="H1209" s="16" t="str">
        <v>0 - BM Costs</v>
      </c>
      <c r="L1209" s="16" t="str">
        <v>0 - BM Port</v>
      </c>
      <c r="N1209" s="16" t="str">
        <v>0 - Port Assets</v>
      </c>
      <c r="O1209" s="8"/>
      <c r="P1209" s="8"/>
      <c r="Q1209" s="8"/>
      <c r="R1209" s="8"/>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c r="BB1209" s="8"/>
      <c r="BC1209" s="8"/>
      <c r="BD1209" s="8"/>
      <c r="BE1209" s="8"/>
      <c r="BF1209" s="8"/>
      <c r="BG1209" s="8"/>
      <c r="BH1209" s="8"/>
      <c r="BI1209" s="8"/>
      <c r="BJ1209" s="8"/>
      <c r="BK1209" s="8"/>
      <c r="BL1209" s="8"/>
      <c r="BM1209" s="8"/>
      <c r="BN1209" s="8"/>
      <c r="BO1209" s="8"/>
      <c r="BP1209" s="16" t="str">
        <v>0- Port Costs</v>
      </c>
      <c r="BT1209" s="16" t="str">
        <v>0- Port Value</v>
      </c>
      <c r="BU1209" s="8"/>
      <c r="BV1209" s="16" t="str">
        <v>0</v>
      </c>
    </row>
    <row r="1210" spans="8:74" hidden="1" outlineLevel="1" x14ac:dyDescent="0.3">
      <c r="H1210" s="16" t="str">
        <v>0 - BM Costs</v>
      </c>
      <c r="L1210" s="16" t="str">
        <v>0 - BM Port</v>
      </c>
      <c r="N1210" s="16" t="str">
        <v>0 - Port Assets</v>
      </c>
      <c r="O1210" s="8"/>
      <c r="P1210" s="8"/>
      <c r="Q1210" s="8"/>
      <c r="R1210" s="8"/>
      <c r="S1210" s="8"/>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8"/>
      <c r="BF1210" s="8"/>
      <c r="BG1210" s="8"/>
      <c r="BH1210" s="8"/>
      <c r="BI1210" s="8"/>
      <c r="BJ1210" s="8"/>
      <c r="BK1210" s="8"/>
      <c r="BL1210" s="8"/>
      <c r="BM1210" s="8"/>
      <c r="BN1210" s="8"/>
      <c r="BO1210" s="8"/>
      <c r="BP1210" s="16" t="str">
        <v>0- Port Costs</v>
      </c>
      <c r="BT1210" s="16" t="str">
        <v>0- Port Value</v>
      </c>
      <c r="BU1210" s="8"/>
      <c r="BV1210" s="16" t="str">
        <v>0</v>
      </c>
    </row>
    <row r="1211" spans="8:74" hidden="1" outlineLevel="1" x14ac:dyDescent="0.3">
      <c r="H1211" s="16" t="str">
        <v>0 - BM Costs</v>
      </c>
      <c r="L1211" s="16" t="str">
        <v>0 - BM Port</v>
      </c>
      <c r="N1211" s="16" t="str">
        <v>0 - Port Assets</v>
      </c>
      <c r="O1211" s="8"/>
      <c r="P1211" s="8"/>
      <c r="Q1211" s="8"/>
      <c r="R1211" s="8"/>
      <c r="S1211" s="8"/>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16" t="str">
        <v>0- Port Costs</v>
      </c>
      <c r="BT1211" s="16" t="str">
        <v>0- Port Value</v>
      </c>
      <c r="BU1211" s="8"/>
      <c r="BV1211" s="16" t="str">
        <v>0</v>
      </c>
    </row>
    <row r="1212" spans="8:74" hidden="1" outlineLevel="1" x14ac:dyDescent="0.3">
      <c r="H1212" s="16" t="str">
        <v>0 - BM Costs</v>
      </c>
      <c r="L1212" s="16" t="str">
        <v>0 - BM Port</v>
      </c>
      <c r="N1212" s="16" t="str">
        <v>0 - Port Assets</v>
      </c>
      <c r="O1212" s="8"/>
      <c r="P1212" s="8"/>
      <c r="Q1212" s="8"/>
      <c r="R1212" s="8"/>
      <c r="S1212" s="8"/>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16" t="str">
        <v>0- Port Costs</v>
      </c>
      <c r="BT1212" s="16" t="str">
        <v>0- Port Value</v>
      </c>
      <c r="BU1212" s="8"/>
      <c r="BV1212" s="16" t="str">
        <v>0</v>
      </c>
    </row>
    <row r="1213" spans="8:74" hidden="1" outlineLevel="1" x14ac:dyDescent="0.3">
      <c r="H1213" s="16" t="str">
        <v>0 - BM Costs</v>
      </c>
      <c r="L1213" s="16" t="str">
        <v>0 - BM Port</v>
      </c>
      <c r="N1213" s="16" t="str">
        <v>0 - Port Assets</v>
      </c>
      <c r="O1213" s="8"/>
      <c r="P1213" s="8"/>
      <c r="Q1213" s="8"/>
      <c r="R1213" s="8"/>
      <c r="S1213" s="8"/>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16" t="str">
        <v>0- Port Costs</v>
      </c>
      <c r="BT1213" s="16" t="str">
        <v>0- Port Value</v>
      </c>
      <c r="BU1213" s="8"/>
      <c r="BV1213" s="16" t="str">
        <v>0</v>
      </c>
    </row>
    <row r="1214" spans="8:74" hidden="1" outlineLevel="1" x14ac:dyDescent="0.3">
      <c r="H1214" s="16" t="str">
        <v>0 - BM Costs</v>
      </c>
      <c r="L1214" s="16" t="str">
        <v>0 - BM Port</v>
      </c>
      <c r="N1214" s="16" t="str">
        <v>0 - Port Assets</v>
      </c>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16" t="str">
        <v>0- Port Costs</v>
      </c>
      <c r="BT1214" s="16" t="str">
        <v>0- Port Value</v>
      </c>
      <c r="BU1214" s="8"/>
      <c r="BV1214" s="16" t="str">
        <v>0</v>
      </c>
    </row>
    <row r="1215" spans="8:74" hidden="1" outlineLevel="1" x14ac:dyDescent="0.3">
      <c r="H1215" s="16" t="str">
        <v>0 - BM Costs</v>
      </c>
      <c r="L1215" s="16" t="str">
        <v>0 - BM Port</v>
      </c>
      <c r="N1215" s="16" t="str">
        <v>0 - Port Assets</v>
      </c>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8"/>
      <c r="BF1215" s="8"/>
      <c r="BG1215" s="8"/>
      <c r="BH1215" s="8"/>
      <c r="BI1215" s="8"/>
      <c r="BJ1215" s="8"/>
      <c r="BK1215" s="8"/>
      <c r="BL1215" s="8"/>
      <c r="BM1215" s="8"/>
      <c r="BN1215" s="8"/>
      <c r="BO1215" s="8"/>
      <c r="BP1215" s="16" t="str">
        <v>0- Port Costs</v>
      </c>
      <c r="BT1215" s="16" t="str">
        <v>0- Port Value</v>
      </c>
      <c r="BU1215" s="8"/>
      <c r="BV1215" s="16" t="str">
        <v>0</v>
      </c>
    </row>
    <row r="1216" spans="8:74" hidden="1" outlineLevel="1" x14ac:dyDescent="0.3">
      <c r="H1216" s="16" t="str">
        <v>0 - BM Costs</v>
      </c>
      <c r="L1216" s="16" t="str">
        <v>0 - BM Port</v>
      </c>
      <c r="N1216" s="16" t="str">
        <v>0 - Port Assets</v>
      </c>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16" t="str">
        <v>0- Port Costs</v>
      </c>
      <c r="BT1216" s="16" t="str">
        <v>0- Port Value</v>
      </c>
      <c r="BU1216" s="8"/>
      <c r="BV1216" s="16" t="str">
        <v>0</v>
      </c>
    </row>
    <row r="1217" spans="8:74" hidden="1" outlineLevel="1" x14ac:dyDescent="0.3">
      <c r="H1217" s="16" t="str">
        <v>0 - BM Costs</v>
      </c>
      <c r="L1217" s="16" t="str">
        <v>0 - BM Port</v>
      </c>
      <c r="N1217" s="16" t="str">
        <v>0 - Port Assets</v>
      </c>
      <c r="O1217" s="8"/>
      <c r="P1217" s="8"/>
      <c r="Q1217" s="8"/>
      <c r="R1217" s="8"/>
      <c r="S1217" s="8"/>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8"/>
      <c r="BF1217" s="8"/>
      <c r="BG1217" s="8"/>
      <c r="BH1217" s="8"/>
      <c r="BI1217" s="8"/>
      <c r="BJ1217" s="8"/>
      <c r="BK1217" s="8"/>
      <c r="BL1217" s="8"/>
      <c r="BM1217" s="8"/>
      <c r="BN1217" s="8"/>
      <c r="BO1217" s="8"/>
      <c r="BP1217" s="16" t="str">
        <v>0- Port Costs</v>
      </c>
      <c r="BT1217" s="16" t="str">
        <v>0- Port Value</v>
      </c>
      <c r="BU1217" s="8"/>
      <c r="BV1217" s="16" t="str">
        <v>0</v>
      </c>
    </row>
    <row r="1218" spans="8:74" hidden="1" outlineLevel="1" x14ac:dyDescent="0.3">
      <c r="H1218" s="16" t="str">
        <v>0 - BM Costs</v>
      </c>
      <c r="L1218" s="16" t="str">
        <v>0 - BM Port</v>
      </c>
      <c r="N1218" s="16" t="str">
        <v>0 - Port Assets</v>
      </c>
      <c r="O1218" s="8"/>
      <c r="P1218" s="8"/>
      <c r="Q1218" s="8"/>
      <c r="R1218" s="8"/>
      <c r="S1218" s="8"/>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16" t="str">
        <v>0- Port Costs</v>
      </c>
      <c r="BT1218" s="16" t="str">
        <v>0- Port Value</v>
      </c>
      <c r="BU1218" s="8"/>
      <c r="BV1218" s="16" t="str">
        <v>0</v>
      </c>
    </row>
    <row r="1219" spans="8:74" hidden="1" outlineLevel="1" x14ac:dyDescent="0.3">
      <c r="H1219" s="16" t="str">
        <v>0 - BM Costs</v>
      </c>
      <c r="L1219" s="16" t="str">
        <v>0 - BM Port</v>
      </c>
      <c r="N1219" s="16" t="str">
        <v>0 - Port Assets</v>
      </c>
      <c r="O1219" s="8"/>
      <c r="P1219" s="8"/>
      <c r="Q1219" s="8"/>
      <c r="R1219" s="8"/>
      <c r="S1219" s="8"/>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8"/>
      <c r="BF1219" s="8"/>
      <c r="BG1219" s="8"/>
      <c r="BH1219" s="8"/>
      <c r="BI1219" s="8"/>
      <c r="BJ1219" s="8"/>
      <c r="BK1219" s="8"/>
      <c r="BL1219" s="8"/>
      <c r="BM1219" s="8"/>
      <c r="BN1219" s="8"/>
      <c r="BO1219" s="8"/>
      <c r="BP1219" s="16" t="str">
        <v>0- Port Costs</v>
      </c>
      <c r="BT1219" s="16" t="str">
        <v>0- Port Value</v>
      </c>
      <c r="BU1219" s="8"/>
      <c r="BV1219" s="16" t="str">
        <v>0</v>
      </c>
    </row>
    <row r="1220" spans="8:74" hidden="1" outlineLevel="1" x14ac:dyDescent="0.3">
      <c r="H1220" s="16" t="str">
        <v>0 - BM Costs</v>
      </c>
      <c r="L1220" s="16" t="str">
        <v>0 - BM Port</v>
      </c>
      <c r="N1220" s="16" t="str">
        <v>0 - Port Assets</v>
      </c>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16" t="str">
        <v>0- Port Costs</v>
      </c>
      <c r="BT1220" s="16" t="str">
        <v>0- Port Value</v>
      </c>
      <c r="BU1220" s="8"/>
      <c r="BV1220" s="16" t="str">
        <v>0</v>
      </c>
    </row>
    <row r="1221" spans="8:74" hidden="1" outlineLevel="1" x14ac:dyDescent="0.3">
      <c r="H1221" s="16" t="str">
        <v>0 - BM Costs</v>
      </c>
      <c r="L1221" s="16" t="str">
        <v>0 - BM Port</v>
      </c>
      <c r="N1221" s="16" t="str">
        <v>0 - Port Assets</v>
      </c>
      <c r="O1221" s="8"/>
      <c r="P1221" s="8"/>
      <c r="Q1221" s="8"/>
      <c r="R1221" s="8"/>
      <c r="S1221" s="8"/>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16" t="str">
        <v>0- Port Costs</v>
      </c>
      <c r="BT1221" s="16" t="str">
        <v>0- Port Value</v>
      </c>
      <c r="BU1221" s="8"/>
      <c r="BV1221" s="16" t="str">
        <v>0</v>
      </c>
    </row>
    <row r="1222" spans="8:74" hidden="1" outlineLevel="1" x14ac:dyDescent="0.3">
      <c r="H1222" s="16" t="str">
        <v>0 - BM Costs</v>
      </c>
      <c r="L1222" s="16" t="str">
        <v>0 - BM Port</v>
      </c>
      <c r="N1222" s="16" t="str">
        <v>0 - Port Assets</v>
      </c>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16" t="str">
        <v>0- Port Costs</v>
      </c>
      <c r="BT1222" s="16" t="str">
        <v>0- Port Value</v>
      </c>
      <c r="BU1222" s="8"/>
      <c r="BV1222" s="16" t="str">
        <v>0</v>
      </c>
    </row>
    <row r="1223" spans="8:74" hidden="1" outlineLevel="1" x14ac:dyDescent="0.3">
      <c r="H1223" s="16" t="str">
        <v>0 - BM Costs</v>
      </c>
      <c r="L1223" s="16" t="str">
        <v>0 - BM Port</v>
      </c>
      <c r="N1223" s="16" t="str">
        <v>0 - Port Assets</v>
      </c>
      <c r="O1223" s="8"/>
      <c r="P1223" s="8"/>
      <c r="Q1223" s="8"/>
      <c r="R1223" s="8"/>
      <c r="S1223" s="8"/>
      <c r="T1223" s="8"/>
      <c r="U1223" s="8"/>
      <c r="V1223" s="8"/>
      <c r="W1223" s="8"/>
      <c r="X1223" s="8"/>
      <c r="Y1223" s="8"/>
      <c r="Z1223" s="8"/>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16" t="str">
        <v>0- Port Costs</v>
      </c>
      <c r="BT1223" s="16" t="str">
        <v>0- Port Value</v>
      </c>
      <c r="BU1223" s="8"/>
      <c r="BV1223" s="16" t="str">
        <v>0</v>
      </c>
    </row>
    <row r="1224" spans="8:74" hidden="1" outlineLevel="1" x14ac:dyDescent="0.3">
      <c r="H1224" s="16" t="str">
        <v>0 - BM Costs</v>
      </c>
      <c r="L1224" s="16" t="str">
        <v>0 - BM Port</v>
      </c>
      <c r="N1224" s="16" t="str">
        <v>0 - Port Assets</v>
      </c>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16" t="str">
        <v>0- Port Costs</v>
      </c>
      <c r="BT1224" s="16" t="str">
        <v>0- Port Value</v>
      </c>
      <c r="BU1224" s="8"/>
      <c r="BV1224" s="16" t="str">
        <v>0</v>
      </c>
    </row>
    <row r="1225" spans="8:74" hidden="1" outlineLevel="1" x14ac:dyDescent="0.3">
      <c r="H1225" s="16" t="str">
        <v>0 - BM Costs</v>
      </c>
      <c r="L1225" s="16" t="str">
        <v>0 - BM Port</v>
      </c>
      <c r="N1225" s="16" t="str">
        <v>0 - Port Assets</v>
      </c>
      <c r="O1225" s="8"/>
      <c r="P1225" s="8"/>
      <c r="Q1225" s="8"/>
      <c r="R1225" s="8"/>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16" t="str">
        <v>0- Port Costs</v>
      </c>
      <c r="BT1225" s="16" t="str">
        <v>0- Port Value</v>
      </c>
      <c r="BU1225" s="8"/>
      <c r="BV1225" s="16" t="str">
        <v>0</v>
      </c>
    </row>
    <row r="1226" spans="8:74" hidden="1" outlineLevel="1" x14ac:dyDescent="0.3">
      <c r="H1226" s="16" t="str">
        <v>0 - BM Costs</v>
      </c>
      <c r="L1226" s="16" t="str">
        <v>0 - BM Port</v>
      </c>
      <c r="N1226" s="16" t="str">
        <v>0 - Port Assets</v>
      </c>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16" t="str">
        <v>0- Port Costs</v>
      </c>
      <c r="BT1226" s="16" t="str">
        <v>0- Port Value</v>
      </c>
      <c r="BU1226" s="8"/>
      <c r="BV1226" s="16" t="str">
        <v>0</v>
      </c>
    </row>
    <row r="1227" spans="8:74" hidden="1" outlineLevel="1" x14ac:dyDescent="0.3">
      <c r="H1227" s="16" t="str">
        <v>0 - BM Costs</v>
      </c>
      <c r="L1227" s="16" t="str">
        <v>0 - BM Port</v>
      </c>
      <c r="N1227" s="16" t="str">
        <v>0 - Port Assets</v>
      </c>
      <c r="O1227" s="8"/>
      <c r="P1227" s="8"/>
      <c r="Q1227" s="8"/>
      <c r="R1227" s="8"/>
      <c r="S1227" s="8"/>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16" t="str">
        <v>0- Port Costs</v>
      </c>
      <c r="BT1227" s="16" t="str">
        <v>0- Port Value</v>
      </c>
      <c r="BU1227" s="8"/>
      <c r="BV1227" s="16" t="str">
        <v>0</v>
      </c>
    </row>
    <row r="1228" spans="8:74" hidden="1" outlineLevel="1" x14ac:dyDescent="0.3">
      <c r="H1228" s="16" t="str">
        <v>0 - BM Costs</v>
      </c>
      <c r="L1228" s="16" t="str">
        <v>0 - BM Port</v>
      </c>
      <c r="N1228" s="16" t="str">
        <v>0 - Port Assets</v>
      </c>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16" t="str">
        <v>0- Port Costs</v>
      </c>
      <c r="BT1228" s="16" t="str">
        <v>0- Port Value</v>
      </c>
      <c r="BU1228" s="8"/>
      <c r="BV1228" s="16" t="str">
        <v>0</v>
      </c>
    </row>
    <row r="1229" spans="8:74" hidden="1" outlineLevel="1" x14ac:dyDescent="0.3">
      <c r="H1229" s="16" t="str">
        <v>0 - BM Costs</v>
      </c>
      <c r="L1229" s="16" t="str">
        <v>0 - BM Port</v>
      </c>
      <c r="N1229" s="16" t="str">
        <v>0 - Port Assets</v>
      </c>
      <c r="O1229" s="8"/>
      <c r="P1229" s="8"/>
      <c r="Q1229" s="8"/>
      <c r="R1229" s="8"/>
      <c r="S1229" s="8"/>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c r="BE1229" s="8"/>
      <c r="BF1229" s="8"/>
      <c r="BG1229" s="8"/>
      <c r="BH1229" s="8"/>
      <c r="BI1229" s="8"/>
      <c r="BJ1229" s="8"/>
      <c r="BK1229" s="8"/>
      <c r="BL1229" s="8"/>
      <c r="BM1229" s="8"/>
      <c r="BN1229" s="8"/>
      <c r="BO1229" s="8"/>
      <c r="BP1229" s="16" t="str">
        <v>0- Port Costs</v>
      </c>
      <c r="BT1229" s="16" t="str">
        <v>0- Port Value</v>
      </c>
      <c r="BU1229" s="8"/>
      <c r="BV1229" s="16" t="str">
        <v>0</v>
      </c>
    </row>
    <row r="1230" spans="8:74" hidden="1" outlineLevel="1" x14ac:dyDescent="0.3">
      <c r="H1230" s="16" t="str">
        <v>0 - BM Costs</v>
      </c>
      <c r="L1230" s="16" t="str">
        <v>0 - BM Port</v>
      </c>
      <c r="N1230" s="16" t="str">
        <v>0 - Port Assets</v>
      </c>
      <c r="O1230" s="8"/>
      <c r="P1230" s="8"/>
      <c r="Q1230" s="8"/>
      <c r="R1230" s="8"/>
      <c r="S1230" s="8"/>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16" t="str">
        <v>0- Port Costs</v>
      </c>
      <c r="BT1230" s="16" t="str">
        <v>0- Port Value</v>
      </c>
      <c r="BU1230" s="8"/>
      <c r="BV1230" s="16" t="str">
        <v>0</v>
      </c>
    </row>
    <row r="1231" spans="8:74" hidden="1" outlineLevel="1" x14ac:dyDescent="0.3">
      <c r="H1231" s="16" t="str">
        <v>0 - BM Costs</v>
      </c>
      <c r="L1231" s="16" t="str">
        <v>0 - BM Port</v>
      </c>
      <c r="N1231" s="16" t="str">
        <v>0 - Port Assets</v>
      </c>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8"/>
      <c r="BF1231" s="8"/>
      <c r="BG1231" s="8"/>
      <c r="BH1231" s="8"/>
      <c r="BI1231" s="8"/>
      <c r="BJ1231" s="8"/>
      <c r="BK1231" s="8"/>
      <c r="BL1231" s="8"/>
      <c r="BM1231" s="8"/>
      <c r="BN1231" s="8"/>
      <c r="BO1231" s="8"/>
      <c r="BP1231" s="16" t="str">
        <v>0- Port Costs</v>
      </c>
      <c r="BT1231" s="16" t="str">
        <v>0- Port Value</v>
      </c>
      <c r="BU1231" s="8"/>
      <c r="BV1231" s="16" t="str">
        <v>0</v>
      </c>
    </row>
    <row r="1232" spans="8:74" hidden="1" outlineLevel="1" x14ac:dyDescent="0.3">
      <c r="H1232" s="16" t="str">
        <v>0 - BM Costs</v>
      </c>
      <c r="L1232" s="16" t="str">
        <v>0 - BM Port</v>
      </c>
      <c r="N1232" s="16" t="str">
        <v>0 - Port Assets</v>
      </c>
      <c r="O1232" s="8"/>
      <c r="P1232" s="8"/>
      <c r="Q1232" s="8"/>
      <c r="R1232" s="8"/>
      <c r="S1232" s="8"/>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16" t="str">
        <v>0- Port Costs</v>
      </c>
      <c r="BT1232" s="16" t="str">
        <v>0- Port Value</v>
      </c>
      <c r="BU1232" s="8"/>
      <c r="BV1232" s="16" t="str">
        <v>0</v>
      </c>
    </row>
    <row r="1233" spans="8:74" hidden="1" outlineLevel="1" x14ac:dyDescent="0.3">
      <c r="H1233" s="16" t="str">
        <v>0 - BM Costs</v>
      </c>
      <c r="L1233" s="16" t="str">
        <v>0 - BM Port</v>
      </c>
      <c r="N1233" s="16" t="str">
        <v>0 - Port Assets</v>
      </c>
      <c r="O1233" s="8"/>
      <c r="P1233" s="8"/>
      <c r="Q1233" s="8"/>
      <c r="R1233" s="8"/>
      <c r="S1233" s="8"/>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8"/>
      <c r="BB1233" s="8"/>
      <c r="BC1233" s="8"/>
      <c r="BD1233" s="8"/>
      <c r="BE1233" s="8"/>
      <c r="BF1233" s="8"/>
      <c r="BG1233" s="8"/>
      <c r="BH1233" s="8"/>
      <c r="BI1233" s="8"/>
      <c r="BJ1233" s="8"/>
      <c r="BK1233" s="8"/>
      <c r="BL1233" s="8"/>
      <c r="BM1233" s="8"/>
      <c r="BN1233" s="8"/>
      <c r="BO1233" s="8"/>
      <c r="BP1233" s="16" t="str">
        <v>0- Port Costs</v>
      </c>
      <c r="BT1233" s="16" t="str">
        <v>0- Port Value</v>
      </c>
      <c r="BU1233" s="8"/>
      <c r="BV1233" s="16" t="str">
        <v>0</v>
      </c>
    </row>
    <row r="1234" spans="8:74" hidden="1" outlineLevel="1" x14ac:dyDescent="0.3">
      <c r="H1234" s="16" t="str">
        <v>0 - BM Costs</v>
      </c>
      <c r="L1234" s="16" t="str">
        <v>0 - BM Port</v>
      </c>
      <c r="N1234" s="16" t="str">
        <v>0 - Port Assets</v>
      </c>
      <c r="O1234" s="8"/>
      <c r="P1234" s="8"/>
      <c r="Q1234" s="8"/>
      <c r="R1234" s="8"/>
      <c r="S1234" s="8"/>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16" t="str">
        <v>0- Port Costs</v>
      </c>
      <c r="BT1234" s="16" t="str">
        <v>0- Port Value</v>
      </c>
      <c r="BU1234" s="8"/>
      <c r="BV1234" s="16" t="str">
        <v>0</v>
      </c>
    </row>
    <row r="1235" spans="8:74" hidden="1" outlineLevel="1" x14ac:dyDescent="0.3">
      <c r="H1235" s="16" t="str">
        <v>0 - BM Costs</v>
      </c>
      <c r="L1235" s="16" t="str">
        <v>0 - BM Port</v>
      </c>
      <c r="N1235" s="16" t="str">
        <v>0 - Port Assets</v>
      </c>
      <c r="O1235" s="8"/>
      <c r="P1235" s="8"/>
      <c r="Q1235" s="8"/>
      <c r="R1235" s="8"/>
      <c r="S1235" s="8"/>
      <c r="T1235" s="8"/>
      <c r="U1235" s="8"/>
      <c r="V1235" s="8"/>
      <c r="W1235" s="8"/>
      <c r="X1235" s="8"/>
      <c r="Y1235" s="8"/>
      <c r="Z1235" s="8"/>
      <c r="AA1235" s="8"/>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16" t="str">
        <v>0- Port Costs</v>
      </c>
      <c r="BT1235" s="16" t="str">
        <v>0- Port Value</v>
      </c>
      <c r="BU1235" s="8"/>
      <c r="BV1235" s="16" t="str">
        <v>0</v>
      </c>
    </row>
    <row r="1236" spans="8:74" hidden="1" outlineLevel="1" x14ac:dyDescent="0.3">
      <c r="H1236" s="16" t="str">
        <v>0 - BM Costs</v>
      </c>
      <c r="L1236" s="16" t="str">
        <v>0 - BM Port</v>
      </c>
      <c r="N1236" s="16" t="str">
        <v>0 - Port Assets</v>
      </c>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16" t="str">
        <v>0- Port Costs</v>
      </c>
      <c r="BT1236" s="16" t="str">
        <v>0- Port Value</v>
      </c>
      <c r="BU1236" s="8"/>
      <c r="BV1236" s="16" t="str">
        <v>0</v>
      </c>
    </row>
    <row r="1237" spans="8:74" hidden="1" outlineLevel="1" x14ac:dyDescent="0.3">
      <c r="H1237" s="16" t="str">
        <v>0 - BM Costs</v>
      </c>
      <c r="L1237" s="16" t="str">
        <v>0 - BM Port</v>
      </c>
      <c r="N1237" s="16" t="str">
        <v>0 - Port Assets</v>
      </c>
      <c r="O1237" s="8"/>
      <c r="P1237" s="8"/>
      <c r="Q1237" s="8"/>
      <c r="R1237" s="8"/>
      <c r="S1237" s="8"/>
      <c r="T1237" s="8"/>
      <c r="U1237" s="8"/>
      <c r="V1237" s="8"/>
      <c r="W1237" s="8"/>
      <c r="X1237" s="8"/>
      <c r="Y1237" s="8"/>
      <c r="Z1237" s="8"/>
      <c r="AA1237" s="8"/>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8"/>
      <c r="BF1237" s="8"/>
      <c r="BG1237" s="8"/>
      <c r="BH1237" s="8"/>
      <c r="BI1237" s="8"/>
      <c r="BJ1237" s="8"/>
      <c r="BK1237" s="8"/>
      <c r="BL1237" s="8"/>
      <c r="BM1237" s="8"/>
      <c r="BN1237" s="8"/>
      <c r="BO1237" s="8"/>
      <c r="BP1237" s="16" t="str">
        <v>0- Port Costs</v>
      </c>
      <c r="BT1237" s="16" t="str">
        <v>0- Port Value</v>
      </c>
      <c r="BU1237" s="8"/>
      <c r="BV1237" s="16" t="str">
        <v>0</v>
      </c>
    </row>
    <row r="1238" spans="8:74" hidden="1" outlineLevel="1" x14ac:dyDescent="0.3">
      <c r="H1238" s="16" t="str">
        <v>0 - BM Costs</v>
      </c>
      <c r="L1238" s="16" t="str">
        <v>0 - BM Port</v>
      </c>
      <c r="N1238" s="16" t="str">
        <v>0 - Port Assets</v>
      </c>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16" t="str">
        <v>0- Port Costs</v>
      </c>
      <c r="BT1238" s="16" t="str">
        <v>0- Port Value</v>
      </c>
      <c r="BU1238" s="8"/>
      <c r="BV1238" s="16" t="str">
        <v>0</v>
      </c>
    </row>
    <row r="1239" spans="8:74" hidden="1" outlineLevel="1" x14ac:dyDescent="0.3">
      <c r="H1239" s="16" t="str">
        <v>0 - BM Costs</v>
      </c>
      <c r="L1239" s="16" t="str">
        <v>0 - BM Port</v>
      </c>
      <c r="N1239" s="16" t="str">
        <v>0 - Port Assets</v>
      </c>
      <c r="O1239" s="8"/>
      <c r="P1239" s="8"/>
      <c r="Q1239" s="8"/>
      <c r="R1239" s="8"/>
      <c r="S1239" s="8"/>
      <c r="T1239" s="8"/>
      <c r="U1239" s="8"/>
      <c r="V1239" s="8"/>
      <c r="W1239" s="8"/>
      <c r="X1239" s="8"/>
      <c r="Y1239" s="8"/>
      <c r="Z1239" s="8"/>
      <c r="AA1239" s="8"/>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16" t="str">
        <v>0- Port Costs</v>
      </c>
      <c r="BT1239" s="16" t="str">
        <v>0- Port Value</v>
      </c>
      <c r="BU1239" s="8"/>
      <c r="BV1239" s="16" t="str">
        <v>0</v>
      </c>
    </row>
    <row r="1240" spans="8:74" hidden="1" outlineLevel="1" x14ac:dyDescent="0.3">
      <c r="H1240" s="16" t="str">
        <v>0 - BM Costs</v>
      </c>
      <c r="L1240" s="16" t="str">
        <v>0 - BM Port</v>
      </c>
      <c r="N1240" s="16" t="str">
        <v>0 - Port Assets</v>
      </c>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c r="BD1240" s="8"/>
      <c r="BE1240" s="8"/>
      <c r="BF1240" s="8"/>
      <c r="BG1240" s="8"/>
      <c r="BH1240" s="8"/>
      <c r="BI1240" s="8"/>
      <c r="BJ1240" s="8"/>
      <c r="BK1240" s="8"/>
      <c r="BL1240" s="8"/>
      <c r="BM1240" s="8"/>
      <c r="BN1240" s="8"/>
      <c r="BO1240" s="8"/>
      <c r="BP1240" s="16" t="str">
        <v>0- Port Costs</v>
      </c>
      <c r="BT1240" s="16" t="str">
        <v>0- Port Value</v>
      </c>
      <c r="BU1240" s="8"/>
      <c r="BV1240" s="16" t="str">
        <v>0</v>
      </c>
    </row>
    <row r="1241" spans="8:74" hidden="1" outlineLevel="1" x14ac:dyDescent="0.3">
      <c r="H1241" s="16" t="str">
        <v>0 - BM Costs</v>
      </c>
      <c r="L1241" s="16" t="str">
        <v>0 - BM Port</v>
      </c>
      <c r="N1241" s="16" t="str">
        <v>0 - Port Assets</v>
      </c>
      <c r="O1241" s="8"/>
      <c r="P1241" s="8"/>
      <c r="Q1241" s="8"/>
      <c r="R1241" s="8"/>
      <c r="S1241" s="8"/>
      <c r="T1241" s="8"/>
      <c r="U1241" s="8"/>
      <c r="V1241" s="8"/>
      <c r="W1241" s="8"/>
      <c r="X1241" s="8"/>
      <c r="Y1241" s="8"/>
      <c r="Z1241" s="8"/>
      <c r="AA1241" s="8"/>
      <c r="AB1241" s="8"/>
      <c r="AC1241" s="8"/>
      <c r="AD1241" s="8"/>
      <c r="AE1241" s="8"/>
      <c r="AF1241" s="8"/>
      <c r="AG1241" s="8"/>
      <c r="AH1241" s="8"/>
      <c r="AI1241" s="8"/>
      <c r="AJ1241" s="8"/>
      <c r="AK1241" s="8"/>
      <c r="AL1241" s="8"/>
      <c r="AM1241" s="8"/>
      <c r="AN1241" s="8"/>
      <c r="AO1241" s="8"/>
      <c r="AP1241" s="8"/>
      <c r="AQ1241" s="8"/>
      <c r="AR1241" s="8"/>
      <c r="AS1241" s="8"/>
      <c r="AT1241" s="8"/>
      <c r="AU1241" s="8"/>
      <c r="AV1241" s="8"/>
      <c r="AW1241" s="8"/>
      <c r="AX1241" s="8"/>
      <c r="AY1241" s="8"/>
      <c r="AZ1241" s="8"/>
      <c r="BA1241" s="8"/>
      <c r="BB1241" s="8"/>
      <c r="BC1241" s="8"/>
      <c r="BD1241" s="8"/>
      <c r="BE1241" s="8"/>
      <c r="BF1241" s="8"/>
      <c r="BG1241" s="8"/>
      <c r="BH1241" s="8"/>
      <c r="BI1241" s="8"/>
      <c r="BJ1241" s="8"/>
      <c r="BK1241" s="8"/>
      <c r="BL1241" s="8"/>
      <c r="BM1241" s="8"/>
      <c r="BN1241" s="8"/>
      <c r="BO1241" s="8"/>
      <c r="BP1241" s="16" t="str">
        <v>0- Port Costs</v>
      </c>
      <c r="BT1241" s="16" t="str">
        <v>0- Port Value</v>
      </c>
      <c r="BU1241" s="8"/>
      <c r="BV1241" s="16" t="str">
        <v>0</v>
      </c>
    </row>
    <row r="1242" spans="8:74" hidden="1" outlineLevel="1" x14ac:dyDescent="0.3">
      <c r="H1242" s="16" t="str">
        <v>0 - BM Costs</v>
      </c>
      <c r="L1242" s="16" t="str">
        <v>0 - BM Port</v>
      </c>
      <c r="N1242" s="16" t="str">
        <v>0 - Port Assets</v>
      </c>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16" t="str">
        <v>0- Port Costs</v>
      </c>
      <c r="BT1242" s="16" t="str">
        <v>0- Port Value</v>
      </c>
      <c r="BU1242" s="8"/>
      <c r="BV1242" s="16" t="str">
        <v>0</v>
      </c>
    </row>
    <row r="1243" spans="8:74" hidden="1" outlineLevel="1" x14ac:dyDescent="0.3">
      <c r="H1243" s="16" t="str">
        <v>0 - BM Costs</v>
      </c>
      <c r="L1243" s="16" t="str">
        <v>0 - BM Port</v>
      </c>
      <c r="N1243" s="16" t="str">
        <v>0 - Port Assets</v>
      </c>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8"/>
      <c r="AR1243" s="8"/>
      <c r="AS1243" s="8"/>
      <c r="AT1243" s="8"/>
      <c r="AU1243" s="8"/>
      <c r="AV1243" s="8"/>
      <c r="AW1243" s="8"/>
      <c r="AX1243" s="8"/>
      <c r="AY1243" s="8"/>
      <c r="AZ1243" s="8"/>
      <c r="BA1243" s="8"/>
      <c r="BB1243" s="8"/>
      <c r="BC1243" s="8"/>
      <c r="BD1243" s="8"/>
      <c r="BE1243" s="8"/>
      <c r="BF1243" s="8"/>
      <c r="BG1243" s="8"/>
      <c r="BH1243" s="8"/>
      <c r="BI1243" s="8"/>
      <c r="BJ1243" s="8"/>
      <c r="BK1243" s="8"/>
      <c r="BL1243" s="8"/>
      <c r="BM1243" s="8"/>
      <c r="BN1243" s="8"/>
      <c r="BO1243" s="8"/>
      <c r="BP1243" s="16" t="str">
        <v>0- Port Costs</v>
      </c>
      <c r="BT1243" s="16" t="str">
        <v>0- Port Value</v>
      </c>
      <c r="BU1243" s="8"/>
      <c r="BV1243" s="16" t="str">
        <v>0</v>
      </c>
    </row>
    <row r="1244" spans="8:74" hidden="1" outlineLevel="1" x14ac:dyDescent="0.3">
      <c r="H1244" s="16" t="str">
        <v>0 - BM Costs</v>
      </c>
      <c r="L1244" s="16" t="str">
        <v>0 - BM Port</v>
      </c>
      <c r="N1244" s="16" t="str">
        <v>0 - Port Assets</v>
      </c>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16" t="str">
        <v>0- Port Costs</v>
      </c>
      <c r="BT1244" s="16" t="str">
        <v>0- Port Value</v>
      </c>
      <c r="BU1244" s="8"/>
      <c r="BV1244" s="16" t="str">
        <v>0</v>
      </c>
    </row>
    <row r="1245" spans="8:74" hidden="1" outlineLevel="1" x14ac:dyDescent="0.3">
      <c r="H1245" s="16" t="str">
        <v>0 - BM Costs</v>
      </c>
      <c r="L1245" s="16" t="str">
        <v>0 - BM Port</v>
      </c>
      <c r="N1245" s="16" t="str">
        <v>0 - Port Assets</v>
      </c>
      <c r="O1245" s="8"/>
      <c r="P1245" s="8"/>
      <c r="Q1245" s="8"/>
      <c r="R1245" s="8"/>
      <c r="S1245" s="8"/>
      <c r="T1245" s="8"/>
      <c r="U1245" s="8"/>
      <c r="V1245" s="8"/>
      <c r="W1245" s="8"/>
      <c r="X1245" s="8"/>
      <c r="Y1245" s="8"/>
      <c r="Z1245" s="8"/>
      <c r="AA1245" s="8"/>
      <c r="AB1245" s="8"/>
      <c r="AC1245" s="8"/>
      <c r="AD1245" s="8"/>
      <c r="AE1245" s="8"/>
      <c r="AF1245" s="8"/>
      <c r="AG1245" s="8"/>
      <c r="AH1245" s="8"/>
      <c r="AI1245" s="8"/>
      <c r="AJ1245" s="8"/>
      <c r="AK1245" s="8"/>
      <c r="AL1245" s="8"/>
      <c r="AM1245" s="8"/>
      <c r="AN1245" s="8"/>
      <c r="AO1245" s="8"/>
      <c r="AP1245" s="8"/>
      <c r="AQ1245" s="8"/>
      <c r="AR1245" s="8"/>
      <c r="AS1245" s="8"/>
      <c r="AT1245" s="8"/>
      <c r="AU1245" s="8"/>
      <c r="AV1245" s="8"/>
      <c r="AW1245" s="8"/>
      <c r="AX1245" s="8"/>
      <c r="AY1245" s="8"/>
      <c r="AZ1245" s="8"/>
      <c r="BA1245" s="8"/>
      <c r="BB1245" s="8"/>
      <c r="BC1245" s="8"/>
      <c r="BD1245" s="8"/>
      <c r="BE1245" s="8"/>
      <c r="BF1245" s="8"/>
      <c r="BG1245" s="8"/>
      <c r="BH1245" s="8"/>
      <c r="BI1245" s="8"/>
      <c r="BJ1245" s="8"/>
      <c r="BK1245" s="8"/>
      <c r="BL1245" s="8"/>
      <c r="BM1245" s="8"/>
      <c r="BN1245" s="8"/>
      <c r="BO1245" s="8"/>
      <c r="BP1245" s="16" t="str">
        <v>0- Port Costs</v>
      </c>
      <c r="BT1245" s="16" t="str">
        <v>0- Port Value</v>
      </c>
      <c r="BU1245" s="8"/>
      <c r="BV1245" s="16" t="str">
        <v>0</v>
      </c>
    </row>
    <row r="1246" spans="8:74" hidden="1" outlineLevel="1" x14ac:dyDescent="0.3">
      <c r="H1246" s="16" t="str">
        <v>0 - BM Costs</v>
      </c>
      <c r="L1246" s="16" t="str">
        <v>0 - BM Port</v>
      </c>
      <c r="N1246" s="16" t="str">
        <v>0 - Port Assets</v>
      </c>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16" t="str">
        <v>0- Port Costs</v>
      </c>
      <c r="BT1246" s="16" t="str">
        <v>0- Port Value</v>
      </c>
      <c r="BU1246" s="8"/>
      <c r="BV1246" s="16" t="str">
        <v>0</v>
      </c>
    </row>
    <row r="1247" spans="8:74" hidden="1" outlineLevel="1" x14ac:dyDescent="0.3">
      <c r="H1247" s="16" t="str">
        <v>0 - BM Costs</v>
      </c>
      <c r="L1247" s="16" t="str">
        <v>0 - BM Port</v>
      </c>
      <c r="N1247" s="16" t="str">
        <v>0 - Port Assets</v>
      </c>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16" t="str">
        <v>0- Port Costs</v>
      </c>
      <c r="BT1247" s="16" t="str">
        <v>0- Port Value</v>
      </c>
      <c r="BU1247" s="8"/>
      <c r="BV1247" s="16" t="str">
        <v>0</v>
      </c>
    </row>
    <row r="1248" spans="8:74" hidden="1" outlineLevel="1" x14ac:dyDescent="0.3">
      <c r="H1248" s="16" t="str">
        <v>0 - BM Costs</v>
      </c>
      <c r="L1248" s="16" t="str">
        <v>0 - BM Port</v>
      </c>
      <c r="N1248" s="16" t="str">
        <v>0 - Port Assets</v>
      </c>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16" t="str">
        <v>0- Port Costs</v>
      </c>
      <c r="BT1248" s="16" t="str">
        <v>0- Port Value</v>
      </c>
      <c r="BU1248" s="8"/>
      <c r="BV1248" s="16" t="str">
        <v>0</v>
      </c>
    </row>
    <row r="1249" spans="8:74" hidden="1" outlineLevel="1" x14ac:dyDescent="0.3">
      <c r="H1249" s="16" t="str">
        <v>0 - BM Costs</v>
      </c>
      <c r="L1249" s="16" t="str">
        <v>0 - BM Port</v>
      </c>
      <c r="N1249" s="16" t="str">
        <v>0 - Port Assets</v>
      </c>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16" t="str">
        <v>0- Port Costs</v>
      </c>
      <c r="BT1249" s="16" t="str">
        <v>0- Port Value</v>
      </c>
      <c r="BU1249" s="8"/>
      <c r="BV1249" s="16" t="str">
        <v>0</v>
      </c>
    </row>
    <row r="1250" spans="8:74" hidden="1" outlineLevel="1" x14ac:dyDescent="0.3">
      <c r="H1250" s="16" t="str">
        <v>0 - BM Costs</v>
      </c>
      <c r="L1250" s="16" t="str">
        <v>0 - BM Port</v>
      </c>
      <c r="N1250" s="16" t="str">
        <v>0 - Port Assets</v>
      </c>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16" t="str">
        <v>0- Port Costs</v>
      </c>
      <c r="BT1250" s="16" t="str">
        <v>0- Port Value</v>
      </c>
      <c r="BU1250" s="8"/>
      <c r="BV1250" s="16" t="str">
        <v>0</v>
      </c>
    </row>
    <row r="1251" spans="8:74" hidden="1" outlineLevel="1" x14ac:dyDescent="0.3">
      <c r="H1251" s="16" t="str">
        <v>0 - BM Costs</v>
      </c>
      <c r="L1251" s="16" t="str">
        <v>0 - BM Port</v>
      </c>
      <c r="N1251" s="16" t="str">
        <v>0 - Port Assets</v>
      </c>
      <c r="O1251" s="8"/>
      <c r="P1251" s="8"/>
      <c r="Q1251" s="8"/>
      <c r="R1251" s="8"/>
      <c r="S1251" s="8"/>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c r="AW1251" s="8"/>
      <c r="AX1251" s="8"/>
      <c r="AY1251" s="8"/>
      <c r="AZ1251" s="8"/>
      <c r="BA1251" s="8"/>
      <c r="BB1251" s="8"/>
      <c r="BC1251" s="8"/>
      <c r="BD1251" s="8"/>
      <c r="BE1251" s="8"/>
      <c r="BF1251" s="8"/>
      <c r="BG1251" s="8"/>
      <c r="BH1251" s="8"/>
      <c r="BI1251" s="8"/>
      <c r="BJ1251" s="8"/>
      <c r="BK1251" s="8"/>
      <c r="BL1251" s="8"/>
      <c r="BM1251" s="8"/>
      <c r="BN1251" s="8"/>
      <c r="BO1251" s="8"/>
      <c r="BP1251" s="16" t="str">
        <v>0- Port Costs</v>
      </c>
      <c r="BT1251" s="16" t="str">
        <v>0- Port Value</v>
      </c>
      <c r="BU1251" s="8"/>
      <c r="BV1251" s="16" t="str">
        <v>0</v>
      </c>
    </row>
    <row r="1252" spans="8:74" hidden="1" outlineLevel="1" x14ac:dyDescent="0.3">
      <c r="H1252" s="16" t="str">
        <v>0 - BM Costs</v>
      </c>
      <c r="L1252" s="16" t="str">
        <v>0 - BM Port</v>
      </c>
      <c r="N1252" s="16" t="str">
        <v>0 - Port Assets</v>
      </c>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16" t="str">
        <v>0- Port Costs</v>
      </c>
      <c r="BT1252" s="16" t="str">
        <v>0- Port Value</v>
      </c>
      <c r="BU1252" s="8"/>
      <c r="BV1252" s="16" t="str">
        <v>0</v>
      </c>
    </row>
    <row r="1253" spans="8:74" hidden="1" outlineLevel="1" x14ac:dyDescent="0.3">
      <c r="H1253" s="16" t="str">
        <v>0 - BM Costs</v>
      </c>
      <c r="L1253" s="16" t="str">
        <v>0 - BM Port</v>
      </c>
      <c r="N1253" s="16" t="str">
        <v>0 - Port Assets</v>
      </c>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c r="AW1253" s="8"/>
      <c r="AX1253" s="8"/>
      <c r="AY1253" s="8"/>
      <c r="AZ1253" s="8"/>
      <c r="BA1253" s="8"/>
      <c r="BB1253" s="8"/>
      <c r="BC1253" s="8"/>
      <c r="BD1253" s="8"/>
      <c r="BE1253" s="8"/>
      <c r="BF1253" s="8"/>
      <c r="BG1253" s="8"/>
      <c r="BH1253" s="8"/>
      <c r="BI1253" s="8"/>
      <c r="BJ1253" s="8"/>
      <c r="BK1253" s="8"/>
      <c r="BL1253" s="8"/>
      <c r="BM1253" s="8"/>
      <c r="BN1253" s="8"/>
      <c r="BO1253" s="8"/>
      <c r="BP1253" s="16" t="str">
        <v>0- Port Costs</v>
      </c>
      <c r="BT1253" s="16" t="str">
        <v>0- Port Value</v>
      </c>
      <c r="BU1253" s="8"/>
      <c r="BV1253" s="16" t="str">
        <v>0</v>
      </c>
    </row>
    <row r="1254" spans="8:74" hidden="1" outlineLevel="1" x14ac:dyDescent="0.3">
      <c r="H1254" s="16" t="str">
        <v>0 - BM Costs</v>
      </c>
      <c r="L1254" s="16" t="str">
        <v>0 - BM Port</v>
      </c>
      <c r="N1254" s="16" t="str">
        <v>0 - Port Assets</v>
      </c>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c r="BD1254" s="8"/>
      <c r="BE1254" s="8"/>
      <c r="BF1254" s="8"/>
      <c r="BG1254" s="8"/>
      <c r="BH1254" s="8"/>
      <c r="BI1254" s="8"/>
      <c r="BJ1254" s="8"/>
      <c r="BK1254" s="8"/>
      <c r="BL1254" s="8"/>
      <c r="BM1254" s="8"/>
      <c r="BN1254" s="8"/>
      <c r="BO1254" s="8"/>
      <c r="BP1254" s="16" t="str">
        <v>0- Port Costs</v>
      </c>
      <c r="BT1254" s="16" t="str">
        <v>0- Port Value</v>
      </c>
      <c r="BU1254" s="8"/>
      <c r="BV1254" s="16" t="str">
        <v>0</v>
      </c>
    </row>
    <row r="1255" spans="8:74" hidden="1" outlineLevel="1" x14ac:dyDescent="0.3">
      <c r="H1255" s="16" t="str">
        <v>0 - BM Costs</v>
      </c>
      <c r="L1255" s="16" t="str">
        <v>0 - BM Port</v>
      </c>
      <c r="N1255" s="16" t="str">
        <v>0 - Port Assets</v>
      </c>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16" t="str">
        <v>0- Port Costs</v>
      </c>
      <c r="BT1255" s="16" t="str">
        <v>0- Port Value</v>
      </c>
      <c r="BU1255" s="8"/>
      <c r="BV1255" s="16" t="str">
        <v>0</v>
      </c>
    </row>
    <row r="1256" spans="8:74" hidden="1" outlineLevel="1" x14ac:dyDescent="0.3">
      <c r="H1256" s="16" t="str">
        <v>0 - BM Costs</v>
      </c>
      <c r="L1256" s="16" t="str">
        <v>0 - BM Port</v>
      </c>
      <c r="N1256" s="16" t="str">
        <v>0 - Port Assets</v>
      </c>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c r="BD1256" s="8"/>
      <c r="BE1256" s="8"/>
      <c r="BF1256" s="8"/>
      <c r="BG1256" s="8"/>
      <c r="BH1256" s="8"/>
      <c r="BI1256" s="8"/>
      <c r="BJ1256" s="8"/>
      <c r="BK1256" s="8"/>
      <c r="BL1256" s="8"/>
      <c r="BM1256" s="8"/>
      <c r="BN1256" s="8"/>
      <c r="BO1256" s="8"/>
      <c r="BP1256" s="16" t="str">
        <v>0- Port Costs</v>
      </c>
      <c r="BT1256" s="16" t="str">
        <v>0- Port Value</v>
      </c>
      <c r="BU1256" s="8"/>
      <c r="BV1256" s="16" t="str">
        <v>0</v>
      </c>
    </row>
    <row r="1257" spans="8:74" hidden="1" outlineLevel="1" x14ac:dyDescent="0.3">
      <c r="H1257" s="16" t="str">
        <v>0 - BM Costs</v>
      </c>
      <c r="L1257" s="16" t="str">
        <v>0 - BM Port</v>
      </c>
      <c r="N1257" s="16" t="str">
        <v>0 - Port Assets</v>
      </c>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16" t="str">
        <v>0- Port Costs</v>
      </c>
      <c r="BT1257" s="16" t="str">
        <v>0- Port Value</v>
      </c>
      <c r="BU1257" s="8"/>
      <c r="BV1257" s="16" t="str">
        <v>0</v>
      </c>
    </row>
    <row r="1258" spans="8:74" hidden="1" outlineLevel="1" x14ac:dyDescent="0.3">
      <c r="H1258" s="16" t="str">
        <v>0 - BM Costs</v>
      </c>
      <c r="L1258" s="16" t="str">
        <v>0 - BM Port</v>
      </c>
      <c r="N1258" s="16" t="str">
        <v>0 - Port Assets</v>
      </c>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16" t="str">
        <v>0- Port Costs</v>
      </c>
      <c r="BT1258" s="16" t="str">
        <v>0- Port Value</v>
      </c>
      <c r="BU1258" s="8"/>
      <c r="BV1258" s="16" t="str">
        <v>0</v>
      </c>
    </row>
    <row r="1259" spans="8:74" hidden="1" outlineLevel="1" x14ac:dyDescent="0.3">
      <c r="H1259" s="16" t="str">
        <v>0 - BM Costs</v>
      </c>
      <c r="L1259" s="16" t="str">
        <v>0 - BM Port</v>
      </c>
      <c r="N1259" s="16" t="str">
        <v>0 - Port Assets</v>
      </c>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16" t="str">
        <v>0- Port Costs</v>
      </c>
      <c r="BT1259" s="16" t="str">
        <v>0- Port Value</v>
      </c>
      <c r="BU1259" s="8"/>
      <c r="BV1259" s="16" t="str">
        <v>0</v>
      </c>
    </row>
    <row r="1260" spans="8:74" hidden="1" outlineLevel="1" x14ac:dyDescent="0.3">
      <c r="H1260" s="16" t="str">
        <v>0 - BM Costs</v>
      </c>
      <c r="L1260" s="16" t="str">
        <v>0 - BM Port</v>
      </c>
      <c r="N1260" s="16" t="str">
        <v>0 - Port Assets</v>
      </c>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16" t="str">
        <v>0- Port Costs</v>
      </c>
      <c r="BT1260" s="16" t="str">
        <v>0- Port Value</v>
      </c>
      <c r="BU1260" s="8"/>
      <c r="BV1260" s="16" t="str">
        <v>0</v>
      </c>
    </row>
    <row r="1261" spans="8:74" hidden="1" outlineLevel="1" x14ac:dyDescent="0.3">
      <c r="H1261" s="16" t="str">
        <v>0 - BM Costs</v>
      </c>
      <c r="L1261" s="16" t="str">
        <v>0 - BM Port</v>
      </c>
      <c r="N1261" s="16" t="str">
        <v>0 - Port Assets</v>
      </c>
      <c r="O1261" s="8"/>
      <c r="P1261" s="8"/>
      <c r="Q1261" s="8"/>
      <c r="R1261" s="8"/>
      <c r="S1261" s="8"/>
      <c r="T1261" s="8"/>
      <c r="U1261" s="8"/>
      <c r="V1261" s="8"/>
      <c r="W1261" s="8"/>
      <c r="X1261" s="8"/>
      <c r="Y1261" s="8"/>
      <c r="Z1261" s="8"/>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c r="AW1261" s="8"/>
      <c r="AX1261" s="8"/>
      <c r="AY1261" s="8"/>
      <c r="AZ1261" s="8"/>
      <c r="BA1261" s="8"/>
      <c r="BB1261" s="8"/>
      <c r="BC1261" s="8"/>
      <c r="BD1261" s="8"/>
      <c r="BE1261" s="8"/>
      <c r="BF1261" s="8"/>
      <c r="BG1261" s="8"/>
      <c r="BH1261" s="8"/>
      <c r="BI1261" s="8"/>
      <c r="BJ1261" s="8"/>
      <c r="BK1261" s="8"/>
      <c r="BL1261" s="8"/>
      <c r="BM1261" s="8"/>
      <c r="BN1261" s="8"/>
      <c r="BO1261" s="8"/>
      <c r="BP1261" s="16" t="str">
        <v>0- Port Costs</v>
      </c>
      <c r="BT1261" s="16" t="str">
        <v>0- Port Value</v>
      </c>
      <c r="BU1261" s="8"/>
      <c r="BV1261" s="16" t="str">
        <v>0</v>
      </c>
    </row>
    <row r="1262" spans="8:74" hidden="1" outlineLevel="1" x14ac:dyDescent="0.3">
      <c r="H1262" s="16" t="str">
        <v>0 - BM Costs</v>
      </c>
      <c r="L1262" s="16" t="str">
        <v>0 - BM Port</v>
      </c>
      <c r="N1262" s="16" t="str">
        <v>0 - Port Assets</v>
      </c>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16" t="str">
        <v>0- Port Costs</v>
      </c>
      <c r="BT1262" s="16" t="str">
        <v>0- Port Value</v>
      </c>
      <c r="BU1262" s="8"/>
      <c r="BV1262" s="16" t="str">
        <v>0</v>
      </c>
    </row>
    <row r="1263" spans="8:74" hidden="1" outlineLevel="1" x14ac:dyDescent="0.3">
      <c r="H1263" s="16" t="str">
        <v>0 - BM Costs</v>
      </c>
      <c r="L1263" s="16" t="str">
        <v>0 - BM Port</v>
      </c>
      <c r="N1263" s="16" t="str">
        <v>0 - Port Assets</v>
      </c>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c r="AW1263" s="8"/>
      <c r="AX1263" s="8"/>
      <c r="AY1263" s="8"/>
      <c r="AZ1263" s="8"/>
      <c r="BA1263" s="8"/>
      <c r="BB1263" s="8"/>
      <c r="BC1263" s="8"/>
      <c r="BD1263" s="8"/>
      <c r="BE1263" s="8"/>
      <c r="BF1263" s="8"/>
      <c r="BG1263" s="8"/>
      <c r="BH1263" s="8"/>
      <c r="BI1263" s="8"/>
      <c r="BJ1263" s="8"/>
      <c r="BK1263" s="8"/>
      <c r="BL1263" s="8"/>
      <c r="BM1263" s="8"/>
      <c r="BN1263" s="8"/>
      <c r="BO1263" s="8"/>
      <c r="BP1263" s="16" t="str">
        <v>0- Port Costs</v>
      </c>
      <c r="BT1263" s="16" t="str">
        <v>0- Port Value</v>
      </c>
      <c r="BU1263" s="8"/>
      <c r="BV1263" s="16" t="str">
        <v>0</v>
      </c>
    </row>
    <row r="1264" spans="8:74" hidden="1" outlineLevel="1" x14ac:dyDescent="0.3">
      <c r="H1264" s="16" t="str">
        <v>0 - BM Costs</v>
      </c>
      <c r="L1264" s="16" t="str">
        <v>0 - BM Port</v>
      </c>
      <c r="N1264" s="16" t="str">
        <v>0 - Port Assets</v>
      </c>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16" t="str">
        <v>0- Port Costs</v>
      </c>
      <c r="BT1264" s="16" t="str">
        <v>0- Port Value</v>
      </c>
      <c r="BU1264" s="8"/>
      <c r="BV1264" s="16" t="str">
        <v>0</v>
      </c>
    </row>
    <row r="1265" spans="8:74" hidden="1" outlineLevel="1" x14ac:dyDescent="0.3">
      <c r="H1265" s="16" t="str">
        <v>0 - BM Costs</v>
      </c>
      <c r="L1265" s="16" t="str">
        <v>0 - BM Port</v>
      </c>
      <c r="N1265" s="16" t="str">
        <v>0 - Port Assets</v>
      </c>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16" t="str">
        <v>0- Port Costs</v>
      </c>
      <c r="BT1265" s="16" t="str">
        <v>0- Port Value</v>
      </c>
      <c r="BU1265" s="8"/>
      <c r="BV1265" s="16" t="str">
        <v>0</v>
      </c>
    </row>
    <row r="1266" spans="8:74" hidden="1" outlineLevel="1" x14ac:dyDescent="0.3">
      <c r="H1266" s="16" t="str">
        <v>0 - BM Costs</v>
      </c>
      <c r="L1266" s="16" t="str">
        <v>0 - BM Port</v>
      </c>
      <c r="N1266" s="16" t="str">
        <v>0 - Port Assets</v>
      </c>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16" t="str">
        <v>0- Port Costs</v>
      </c>
      <c r="BT1266" s="16" t="str">
        <v>0- Port Value</v>
      </c>
      <c r="BU1266" s="8"/>
      <c r="BV1266" s="16" t="str">
        <v>0</v>
      </c>
    </row>
    <row r="1267" spans="8:74" hidden="1" outlineLevel="1" x14ac:dyDescent="0.3">
      <c r="H1267" s="16" t="str">
        <v>0 - BM Costs</v>
      </c>
      <c r="L1267" s="16" t="str">
        <v>0 - BM Port</v>
      </c>
      <c r="N1267" s="16" t="str">
        <v>0 - Port Assets</v>
      </c>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16" t="str">
        <v>0- Port Costs</v>
      </c>
      <c r="BT1267" s="16" t="str">
        <v>0- Port Value</v>
      </c>
      <c r="BU1267" s="8"/>
      <c r="BV1267" s="16" t="str">
        <v>0</v>
      </c>
    </row>
    <row r="1268" spans="8:74" hidden="1" outlineLevel="1" x14ac:dyDescent="0.3">
      <c r="H1268" s="16" t="str">
        <v>0 - BM Costs</v>
      </c>
      <c r="L1268" s="16" t="str">
        <v>0 - BM Port</v>
      </c>
      <c r="N1268" s="16" t="str">
        <v>0 - Port Assets</v>
      </c>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16" t="str">
        <v>0- Port Costs</v>
      </c>
      <c r="BT1268" s="16" t="str">
        <v>0- Port Value</v>
      </c>
      <c r="BU1268" s="8"/>
      <c r="BV1268" s="16" t="str">
        <v>0</v>
      </c>
    </row>
    <row r="1269" spans="8:74" hidden="1" outlineLevel="1" x14ac:dyDescent="0.3">
      <c r="H1269" s="16" t="str">
        <v>0 - BM Costs</v>
      </c>
      <c r="L1269" s="16" t="str">
        <v>0 - BM Port</v>
      </c>
      <c r="N1269" s="16" t="str">
        <v>0 - Port Assets</v>
      </c>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16" t="str">
        <v>0- Port Costs</v>
      </c>
      <c r="BT1269" s="16" t="str">
        <v>0- Port Value</v>
      </c>
      <c r="BU1269" s="8"/>
      <c r="BV1269" s="16" t="str">
        <v>0</v>
      </c>
    </row>
    <row r="1270" spans="8:74" hidden="1" outlineLevel="1" x14ac:dyDescent="0.3">
      <c r="H1270" s="16" t="str">
        <v>0 - BM Costs</v>
      </c>
      <c r="L1270" s="16" t="str">
        <v>0 - BM Port</v>
      </c>
      <c r="N1270" s="16" t="str">
        <v>0 - Port Assets</v>
      </c>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16" t="str">
        <v>0- Port Costs</v>
      </c>
      <c r="BT1270" s="16" t="str">
        <v>0- Port Value</v>
      </c>
      <c r="BU1270" s="8"/>
      <c r="BV1270" s="16" t="str">
        <v>0</v>
      </c>
    </row>
    <row r="1271" spans="8:74" hidden="1" outlineLevel="1" x14ac:dyDescent="0.3">
      <c r="H1271" s="16" t="str">
        <v>0 - BM Costs</v>
      </c>
      <c r="L1271" s="16" t="str">
        <v>0 - BM Port</v>
      </c>
      <c r="N1271" s="16" t="str">
        <v>0 - Port Assets</v>
      </c>
      <c r="O1271" s="8"/>
      <c r="P1271" s="8"/>
      <c r="Q1271" s="8"/>
      <c r="R1271" s="8"/>
      <c r="S1271" s="8"/>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16" t="str">
        <v>0- Port Costs</v>
      </c>
      <c r="BT1271" s="16" t="str">
        <v>0- Port Value</v>
      </c>
      <c r="BU1271" s="8"/>
      <c r="BV1271" s="16" t="str">
        <v>0</v>
      </c>
    </row>
    <row r="1272" spans="8:74" hidden="1" outlineLevel="1" x14ac:dyDescent="0.3">
      <c r="H1272" s="16" t="str">
        <v>0 - BM Costs</v>
      </c>
      <c r="L1272" s="16" t="str">
        <v>0 - BM Port</v>
      </c>
      <c r="N1272" s="16" t="str">
        <v>0 - Port Assets</v>
      </c>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16" t="str">
        <v>0- Port Costs</v>
      </c>
      <c r="BT1272" s="16" t="str">
        <v>0- Port Value</v>
      </c>
      <c r="BU1272" s="8"/>
      <c r="BV1272" s="16" t="str">
        <v>0</v>
      </c>
    </row>
    <row r="1273" spans="8:74" hidden="1" outlineLevel="1" x14ac:dyDescent="0.3">
      <c r="H1273" s="16" t="str">
        <v>0 - BM Costs</v>
      </c>
      <c r="L1273" s="16" t="str">
        <v>0 - BM Port</v>
      </c>
      <c r="N1273" s="16" t="str">
        <v>0 - Port Assets</v>
      </c>
      <c r="O1273" s="8"/>
      <c r="P1273" s="8"/>
      <c r="Q1273" s="8"/>
      <c r="R1273" s="8"/>
      <c r="S1273" s="8"/>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16" t="str">
        <v>0- Port Costs</v>
      </c>
      <c r="BT1273" s="16" t="str">
        <v>0- Port Value</v>
      </c>
      <c r="BU1273" s="8"/>
      <c r="BV1273" s="16" t="str">
        <v>0</v>
      </c>
    </row>
    <row r="1274" spans="8:74" hidden="1" outlineLevel="1" x14ac:dyDescent="0.3">
      <c r="H1274" s="16" t="str">
        <v>0 - BM Costs</v>
      </c>
      <c r="L1274" s="16" t="str">
        <v>0 - BM Port</v>
      </c>
      <c r="N1274" s="16" t="str">
        <v>0 - Port Assets</v>
      </c>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16" t="str">
        <v>0- Port Costs</v>
      </c>
      <c r="BT1274" s="16" t="str">
        <v>0- Port Value</v>
      </c>
      <c r="BU1274" s="8"/>
      <c r="BV1274" s="16" t="str">
        <v>0</v>
      </c>
    </row>
    <row r="1275" spans="8:74" hidden="1" outlineLevel="1" x14ac:dyDescent="0.3">
      <c r="H1275" s="16" t="str">
        <v>0 - BM Costs</v>
      </c>
      <c r="L1275" s="16" t="str">
        <v>0 - BM Port</v>
      </c>
      <c r="N1275" s="16" t="str">
        <v>0 - Port Assets</v>
      </c>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c r="AW1275" s="8"/>
      <c r="AX1275" s="8"/>
      <c r="AY1275" s="8"/>
      <c r="AZ1275" s="8"/>
      <c r="BA1275" s="8"/>
      <c r="BB1275" s="8"/>
      <c r="BC1275" s="8"/>
      <c r="BD1275" s="8"/>
      <c r="BE1275" s="8"/>
      <c r="BF1275" s="8"/>
      <c r="BG1275" s="8"/>
      <c r="BH1275" s="8"/>
      <c r="BI1275" s="8"/>
      <c r="BJ1275" s="8"/>
      <c r="BK1275" s="8"/>
      <c r="BL1275" s="8"/>
      <c r="BM1275" s="8"/>
      <c r="BN1275" s="8"/>
      <c r="BO1275" s="8"/>
      <c r="BP1275" s="16" t="str">
        <v>0- Port Costs</v>
      </c>
      <c r="BT1275" s="16" t="str">
        <v>0- Port Value</v>
      </c>
      <c r="BU1275" s="8"/>
      <c r="BV1275" s="16" t="str">
        <v>0</v>
      </c>
    </row>
    <row r="1276" spans="8:74" hidden="1" outlineLevel="1" x14ac:dyDescent="0.3">
      <c r="H1276" s="16" t="str">
        <v>0 - BM Costs</v>
      </c>
      <c r="L1276" s="16" t="str">
        <v>0 - BM Port</v>
      </c>
      <c r="N1276" s="16" t="str">
        <v>0 - Port Assets</v>
      </c>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c r="BD1276" s="8"/>
      <c r="BE1276" s="8"/>
      <c r="BF1276" s="8"/>
      <c r="BG1276" s="8"/>
      <c r="BH1276" s="8"/>
      <c r="BI1276" s="8"/>
      <c r="BJ1276" s="8"/>
      <c r="BK1276" s="8"/>
      <c r="BL1276" s="8"/>
      <c r="BM1276" s="8"/>
      <c r="BN1276" s="8"/>
      <c r="BO1276" s="8"/>
      <c r="BP1276" s="16" t="str">
        <v>0- Port Costs</v>
      </c>
      <c r="BT1276" s="16" t="str">
        <v>0- Port Value</v>
      </c>
      <c r="BU1276" s="8"/>
      <c r="BV1276" s="16" t="str">
        <v>0</v>
      </c>
    </row>
    <row r="1277" spans="8:74" hidden="1" outlineLevel="1" x14ac:dyDescent="0.3">
      <c r="H1277" s="16" t="str">
        <v>0 - BM Costs</v>
      </c>
      <c r="L1277" s="16" t="str">
        <v>0 - BM Port</v>
      </c>
      <c r="N1277" s="16" t="str">
        <v>0 - Port Assets</v>
      </c>
      <c r="O1277" s="8"/>
      <c r="P1277" s="8"/>
      <c r="Q1277" s="8"/>
      <c r="R1277" s="8"/>
      <c r="S1277" s="8"/>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c r="AW1277" s="8"/>
      <c r="AX1277" s="8"/>
      <c r="AY1277" s="8"/>
      <c r="AZ1277" s="8"/>
      <c r="BA1277" s="8"/>
      <c r="BB1277" s="8"/>
      <c r="BC1277" s="8"/>
      <c r="BD1277" s="8"/>
      <c r="BE1277" s="8"/>
      <c r="BF1277" s="8"/>
      <c r="BG1277" s="8"/>
      <c r="BH1277" s="8"/>
      <c r="BI1277" s="8"/>
      <c r="BJ1277" s="8"/>
      <c r="BK1277" s="8"/>
      <c r="BL1277" s="8"/>
      <c r="BM1277" s="8"/>
      <c r="BN1277" s="8"/>
      <c r="BO1277" s="8"/>
      <c r="BP1277" s="16" t="str">
        <v>0- Port Costs</v>
      </c>
      <c r="BT1277" s="16" t="str">
        <v>0- Port Value</v>
      </c>
      <c r="BU1277" s="8"/>
      <c r="BV1277" s="16" t="str">
        <v>0</v>
      </c>
    </row>
    <row r="1278" spans="8:74" hidden="1" outlineLevel="1" x14ac:dyDescent="0.3">
      <c r="H1278" s="16" t="str">
        <v>0 - BM Costs</v>
      </c>
      <c r="L1278" s="16" t="str">
        <v>0 - BM Port</v>
      </c>
      <c r="N1278" s="16" t="str">
        <v>0 - Port Assets</v>
      </c>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c r="BD1278" s="8"/>
      <c r="BE1278" s="8"/>
      <c r="BF1278" s="8"/>
      <c r="BG1278" s="8"/>
      <c r="BH1278" s="8"/>
      <c r="BI1278" s="8"/>
      <c r="BJ1278" s="8"/>
      <c r="BK1278" s="8"/>
      <c r="BL1278" s="8"/>
      <c r="BM1278" s="8"/>
      <c r="BN1278" s="8"/>
      <c r="BO1278" s="8"/>
      <c r="BP1278" s="16" t="str">
        <v>0- Port Costs</v>
      </c>
      <c r="BT1278" s="16" t="str">
        <v>0- Port Value</v>
      </c>
      <c r="BU1278" s="8"/>
      <c r="BV1278" s="16" t="str">
        <v>0</v>
      </c>
    </row>
    <row r="1279" spans="8:74" hidden="1" outlineLevel="1" x14ac:dyDescent="0.3">
      <c r="H1279" s="16" t="str">
        <v>0 - BM Costs</v>
      </c>
      <c r="L1279" s="16" t="str">
        <v>0 - BM Port</v>
      </c>
      <c r="N1279" s="16" t="str">
        <v>0 - Port Assets</v>
      </c>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c r="BD1279" s="8"/>
      <c r="BE1279" s="8"/>
      <c r="BF1279" s="8"/>
      <c r="BG1279" s="8"/>
      <c r="BH1279" s="8"/>
      <c r="BI1279" s="8"/>
      <c r="BJ1279" s="8"/>
      <c r="BK1279" s="8"/>
      <c r="BL1279" s="8"/>
      <c r="BM1279" s="8"/>
      <c r="BN1279" s="8"/>
      <c r="BO1279" s="8"/>
      <c r="BP1279" s="16" t="str">
        <v>0- Port Costs</v>
      </c>
      <c r="BT1279" s="16" t="str">
        <v>0- Port Value</v>
      </c>
      <c r="BU1279" s="8"/>
      <c r="BV1279" s="16" t="str">
        <v>0</v>
      </c>
    </row>
    <row r="1280" spans="8:74" hidden="1" outlineLevel="1" x14ac:dyDescent="0.3">
      <c r="H1280" s="16" t="str">
        <v>0 - BM Costs</v>
      </c>
      <c r="L1280" s="16" t="str">
        <v>0 - BM Port</v>
      </c>
      <c r="N1280" s="16" t="str">
        <v>0 - Port Assets</v>
      </c>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16" t="str">
        <v>0- Port Costs</v>
      </c>
      <c r="BT1280" s="16" t="str">
        <v>0- Port Value</v>
      </c>
      <c r="BU1280" s="8"/>
      <c r="BV1280" s="16" t="str">
        <v>0</v>
      </c>
    </row>
    <row r="1281" spans="8:74" hidden="1" outlineLevel="1" x14ac:dyDescent="0.3">
      <c r="H1281" s="16" t="str">
        <v>0 - BM Costs</v>
      </c>
      <c r="L1281" s="16" t="str">
        <v>0 - BM Port</v>
      </c>
      <c r="N1281" s="16" t="str">
        <v>0 - Port Assets</v>
      </c>
      <c r="O1281" s="8"/>
      <c r="P1281" s="8"/>
      <c r="Q1281" s="8"/>
      <c r="R1281" s="8"/>
      <c r="S1281" s="8"/>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c r="BD1281" s="8"/>
      <c r="BE1281" s="8"/>
      <c r="BF1281" s="8"/>
      <c r="BG1281" s="8"/>
      <c r="BH1281" s="8"/>
      <c r="BI1281" s="8"/>
      <c r="BJ1281" s="8"/>
      <c r="BK1281" s="8"/>
      <c r="BL1281" s="8"/>
      <c r="BM1281" s="8"/>
      <c r="BN1281" s="8"/>
      <c r="BO1281" s="8"/>
      <c r="BP1281" s="16" t="str">
        <v>0- Port Costs</v>
      </c>
      <c r="BT1281" s="16" t="str">
        <v>0- Port Value</v>
      </c>
      <c r="BU1281" s="8"/>
      <c r="BV1281" s="16" t="str">
        <v>0</v>
      </c>
    </row>
    <row r="1282" spans="8:74" hidden="1" outlineLevel="1" x14ac:dyDescent="0.3">
      <c r="H1282" s="16" t="str">
        <v>0 - BM Costs</v>
      </c>
      <c r="L1282" s="16" t="str">
        <v>0 - BM Port</v>
      </c>
      <c r="N1282" s="16" t="str">
        <v>0 - Port Assets</v>
      </c>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16" t="str">
        <v>0- Port Costs</v>
      </c>
      <c r="BT1282" s="16" t="str">
        <v>0- Port Value</v>
      </c>
      <c r="BU1282" s="8"/>
      <c r="BV1282" s="16" t="str">
        <v>0</v>
      </c>
    </row>
    <row r="1283" spans="8:74" hidden="1" outlineLevel="1" x14ac:dyDescent="0.3">
      <c r="H1283" s="16" t="str">
        <v>0 - BM Costs</v>
      </c>
      <c r="L1283" s="16" t="str">
        <v>0 - BM Port</v>
      </c>
      <c r="N1283" s="16" t="str">
        <v>0 - Port Assets</v>
      </c>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c r="BD1283" s="8"/>
      <c r="BE1283" s="8"/>
      <c r="BF1283" s="8"/>
      <c r="BG1283" s="8"/>
      <c r="BH1283" s="8"/>
      <c r="BI1283" s="8"/>
      <c r="BJ1283" s="8"/>
      <c r="BK1283" s="8"/>
      <c r="BL1283" s="8"/>
      <c r="BM1283" s="8"/>
      <c r="BN1283" s="8"/>
      <c r="BO1283" s="8"/>
      <c r="BP1283" s="16" t="str">
        <v>0- Port Costs</v>
      </c>
      <c r="BT1283" s="16" t="str">
        <v>0- Port Value</v>
      </c>
      <c r="BU1283" s="8"/>
      <c r="BV1283" s="16" t="str">
        <v>0</v>
      </c>
    </row>
    <row r="1284" spans="8:74" hidden="1" outlineLevel="1" x14ac:dyDescent="0.3">
      <c r="H1284" s="16" t="str">
        <v>0 - BM Costs</v>
      </c>
      <c r="L1284" s="16" t="str">
        <v>0 - BM Port</v>
      </c>
      <c r="N1284" s="16" t="str">
        <v>0 - Port Assets</v>
      </c>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c r="BD1284" s="8"/>
      <c r="BE1284" s="8"/>
      <c r="BF1284" s="8"/>
      <c r="BG1284" s="8"/>
      <c r="BH1284" s="8"/>
      <c r="BI1284" s="8"/>
      <c r="BJ1284" s="8"/>
      <c r="BK1284" s="8"/>
      <c r="BL1284" s="8"/>
      <c r="BM1284" s="8"/>
      <c r="BN1284" s="8"/>
      <c r="BO1284" s="8"/>
      <c r="BP1284" s="16" t="str">
        <v>0- Port Costs</v>
      </c>
      <c r="BT1284" s="16" t="str">
        <v>0- Port Value</v>
      </c>
      <c r="BU1284" s="8"/>
      <c r="BV1284" s="16" t="str">
        <v>0</v>
      </c>
    </row>
    <row r="1285" spans="8:74" hidden="1" outlineLevel="1" x14ac:dyDescent="0.3">
      <c r="H1285" s="16" t="str">
        <v>0 - BM Costs</v>
      </c>
      <c r="L1285" s="16" t="str">
        <v>0 - BM Port</v>
      </c>
      <c r="N1285" s="16" t="str">
        <v>0 - Port Assets</v>
      </c>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c r="AW1285" s="8"/>
      <c r="AX1285" s="8"/>
      <c r="AY1285" s="8"/>
      <c r="AZ1285" s="8"/>
      <c r="BA1285" s="8"/>
      <c r="BB1285" s="8"/>
      <c r="BC1285" s="8"/>
      <c r="BD1285" s="8"/>
      <c r="BE1285" s="8"/>
      <c r="BF1285" s="8"/>
      <c r="BG1285" s="8"/>
      <c r="BH1285" s="8"/>
      <c r="BI1285" s="8"/>
      <c r="BJ1285" s="8"/>
      <c r="BK1285" s="8"/>
      <c r="BL1285" s="8"/>
      <c r="BM1285" s="8"/>
      <c r="BN1285" s="8"/>
      <c r="BO1285" s="8"/>
      <c r="BP1285" s="16" t="str">
        <v>0- Port Costs</v>
      </c>
      <c r="BT1285" s="16" t="str">
        <v>0- Port Value</v>
      </c>
      <c r="BU1285" s="8"/>
      <c r="BV1285" s="16" t="str">
        <v>0</v>
      </c>
    </row>
    <row r="1286" spans="8:74" hidden="1" outlineLevel="1" x14ac:dyDescent="0.3">
      <c r="H1286" s="16" t="str">
        <v>0 - BM Costs</v>
      </c>
      <c r="L1286" s="16" t="str">
        <v>0 - BM Port</v>
      </c>
      <c r="N1286" s="16" t="str">
        <v>0 - Port Assets</v>
      </c>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16" t="str">
        <v>0- Port Costs</v>
      </c>
      <c r="BT1286" s="16" t="str">
        <v>0- Port Value</v>
      </c>
      <c r="BU1286" s="8"/>
      <c r="BV1286" s="16" t="str">
        <v>0</v>
      </c>
    </row>
    <row r="1287" spans="8:74" hidden="1" outlineLevel="1" x14ac:dyDescent="0.3">
      <c r="H1287" s="16" t="str">
        <v>0 - BM Costs</v>
      </c>
      <c r="L1287" s="16" t="str">
        <v>0 - BM Port</v>
      </c>
      <c r="N1287" s="16" t="str">
        <v>0 - Port Assets</v>
      </c>
      <c r="O1287" s="8"/>
      <c r="P1287" s="8"/>
      <c r="Q1287" s="8"/>
      <c r="R1287" s="8"/>
      <c r="S1287" s="8"/>
      <c r="T1287" s="8"/>
      <c r="U1287" s="8"/>
      <c r="V1287" s="8"/>
      <c r="W1287" s="8"/>
      <c r="X1287" s="8"/>
      <c r="Y1287" s="8"/>
      <c r="Z1287" s="8"/>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c r="AW1287" s="8"/>
      <c r="AX1287" s="8"/>
      <c r="AY1287" s="8"/>
      <c r="AZ1287" s="8"/>
      <c r="BA1287" s="8"/>
      <c r="BB1287" s="8"/>
      <c r="BC1287" s="8"/>
      <c r="BD1287" s="8"/>
      <c r="BE1287" s="8"/>
      <c r="BF1287" s="8"/>
      <c r="BG1287" s="8"/>
      <c r="BH1287" s="8"/>
      <c r="BI1287" s="8"/>
      <c r="BJ1287" s="8"/>
      <c r="BK1287" s="8"/>
      <c r="BL1287" s="8"/>
      <c r="BM1287" s="8"/>
      <c r="BN1287" s="8"/>
      <c r="BO1287" s="8"/>
      <c r="BP1287" s="16" t="str">
        <v>0- Port Costs</v>
      </c>
      <c r="BT1287" s="16" t="str">
        <v>0- Port Value</v>
      </c>
      <c r="BU1287" s="8"/>
      <c r="BV1287" s="16" t="str">
        <v>0</v>
      </c>
    </row>
    <row r="1288" spans="8:74" hidden="1" outlineLevel="1" x14ac:dyDescent="0.3">
      <c r="H1288" s="16" t="str">
        <v>0 - BM Costs</v>
      </c>
      <c r="L1288" s="16" t="str">
        <v>0 - BM Port</v>
      </c>
      <c r="N1288" s="16" t="str">
        <v>0 - Port Assets</v>
      </c>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16" t="str">
        <v>0- Port Costs</v>
      </c>
      <c r="BT1288" s="16" t="str">
        <v>0- Port Value</v>
      </c>
      <c r="BU1288" s="8"/>
      <c r="BV1288" s="16" t="str">
        <v>0</v>
      </c>
    </row>
    <row r="1289" spans="8:74" hidden="1" outlineLevel="1" x14ac:dyDescent="0.3">
      <c r="H1289" s="16" t="str">
        <v>0 - BM Costs</v>
      </c>
      <c r="L1289" s="16" t="str">
        <v>0 - BM Port</v>
      </c>
      <c r="N1289" s="16" t="str">
        <v>0 - Port Assets</v>
      </c>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16" t="str">
        <v>0- Port Costs</v>
      </c>
      <c r="BT1289" s="16" t="str">
        <v>0- Port Value</v>
      </c>
      <c r="BU1289" s="8"/>
      <c r="BV1289" s="16" t="str">
        <v>0</v>
      </c>
    </row>
    <row r="1290" spans="8:74" hidden="1" outlineLevel="1" x14ac:dyDescent="0.3">
      <c r="H1290" s="16" t="str">
        <v>0 - BM Costs</v>
      </c>
      <c r="L1290" s="16" t="str">
        <v>0 - BM Port</v>
      </c>
      <c r="N1290" s="16" t="str">
        <v>0 - Port Assets</v>
      </c>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16" t="str">
        <v>0- Port Costs</v>
      </c>
      <c r="BT1290" s="16" t="str">
        <v>0- Port Value</v>
      </c>
      <c r="BU1290" s="8"/>
      <c r="BV1290" s="16" t="str">
        <v>0</v>
      </c>
    </row>
    <row r="1291" spans="8:74" hidden="1" outlineLevel="1" x14ac:dyDescent="0.3">
      <c r="H1291" s="16" t="str">
        <v>0 - BM Costs</v>
      </c>
      <c r="L1291" s="16" t="str">
        <v>0 - BM Port</v>
      </c>
      <c r="N1291" s="16" t="str">
        <v>0 - Port Assets</v>
      </c>
      <c r="O1291" s="8"/>
      <c r="P1291" s="8"/>
      <c r="Q1291" s="8"/>
      <c r="R1291" s="8"/>
      <c r="S1291" s="8"/>
      <c r="T1291" s="8"/>
      <c r="U1291" s="8"/>
      <c r="V1291" s="8"/>
      <c r="W1291" s="8"/>
      <c r="X1291" s="8"/>
      <c r="Y1291" s="8"/>
      <c r="Z1291" s="8"/>
      <c r="AA1291" s="8"/>
      <c r="AB1291" s="8"/>
      <c r="AC1291" s="8"/>
      <c r="AD1291" s="8"/>
      <c r="AE1291" s="8"/>
      <c r="AF1291" s="8"/>
      <c r="AG1291" s="8"/>
      <c r="AH1291" s="8"/>
      <c r="AI1291" s="8"/>
      <c r="AJ1291" s="8"/>
      <c r="AK1291" s="8"/>
      <c r="AL1291" s="8"/>
      <c r="AM1291" s="8"/>
      <c r="AN1291" s="8"/>
      <c r="AO1291" s="8"/>
      <c r="AP1291" s="8"/>
      <c r="AQ1291" s="8"/>
      <c r="AR1291" s="8"/>
      <c r="AS1291" s="8"/>
      <c r="AT1291" s="8"/>
      <c r="AU1291" s="8"/>
      <c r="AV1291" s="8"/>
      <c r="AW1291" s="8"/>
      <c r="AX1291" s="8"/>
      <c r="AY1291" s="8"/>
      <c r="AZ1291" s="8"/>
      <c r="BA1291" s="8"/>
      <c r="BB1291" s="8"/>
      <c r="BC1291" s="8"/>
      <c r="BD1291" s="8"/>
      <c r="BE1291" s="8"/>
      <c r="BF1291" s="8"/>
      <c r="BG1291" s="8"/>
      <c r="BH1291" s="8"/>
      <c r="BI1291" s="8"/>
      <c r="BJ1291" s="8"/>
      <c r="BK1291" s="8"/>
      <c r="BL1291" s="8"/>
      <c r="BM1291" s="8"/>
      <c r="BN1291" s="8"/>
      <c r="BO1291" s="8"/>
      <c r="BP1291" s="16" t="str">
        <v>0- Port Costs</v>
      </c>
      <c r="BT1291" s="16" t="str">
        <v>0- Port Value</v>
      </c>
      <c r="BU1291" s="8"/>
      <c r="BV1291" s="16" t="str">
        <v>0</v>
      </c>
    </row>
    <row r="1292" spans="8:74" hidden="1" outlineLevel="1" x14ac:dyDescent="0.3">
      <c r="H1292" s="16" t="str">
        <v>0 - BM Costs</v>
      </c>
      <c r="L1292" s="16" t="str">
        <v>0 - BM Port</v>
      </c>
      <c r="N1292" s="16" t="str">
        <v>0 - Port Assets</v>
      </c>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16" t="str">
        <v>0- Port Costs</v>
      </c>
      <c r="BT1292" s="16" t="str">
        <v>0- Port Value</v>
      </c>
      <c r="BU1292" s="8"/>
      <c r="BV1292" s="16" t="str">
        <v>0</v>
      </c>
    </row>
    <row r="1293" spans="8:74" hidden="1" outlineLevel="1" x14ac:dyDescent="0.3">
      <c r="H1293" s="16" t="str">
        <v>0 - BM Costs</v>
      </c>
      <c r="L1293" s="16" t="str">
        <v>0 - BM Port</v>
      </c>
      <c r="N1293" s="16" t="str">
        <v>0 - Port Assets</v>
      </c>
      <c r="O1293" s="8"/>
      <c r="P1293" s="8"/>
      <c r="Q1293" s="8"/>
      <c r="R1293" s="8"/>
      <c r="S1293" s="8"/>
      <c r="T1293" s="8"/>
      <c r="U1293" s="8"/>
      <c r="V1293" s="8"/>
      <c r="W1293" s="8"/>
      <c r="X1293" s="8"/>
      <c r="Y1293" s="8"/>
      <c r="Z1293" s="8"/>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c r="BK1293" s="8"/>
      <c r="BL1293" s="8"/>
      <c r="BM1293" s="8"/>
      <c r="BN1293" s="8"/>
      <c r="BO1293" s="8"/>
      <c r="BP1293" s="16" t="str">
        <v>0- Port Costs</v>
      </c>
      <c r="BT1293" s="16" t="str">
        <v>0- Port Value</v>
      </c>
      <c r="BU1293" s="8"/>
      <c r="BV1293" s="16" t="str">
        <v>0</v>
      </c>
    </row>
    <row r="1294" spans="8:74" hidden="1" outlineLevel="1" x14ac:dyDescent="0.3">
      <c r="H1294" s="16" t="str">
        <v>0 - BM Costs</v>
      </c>
      <c r="L1294" s="16" t="str">
        <v>0 - BM Port</v>
      </c>
      <c r="N1294" s="16" t="str">
        <v>0 - Port Assets</v>
      </c>
      <c r="O1294" s="8"/>
      <c r="P1294" s="8"/>
      <c r="Q1294" s="8"/>
      <c r="R1294" s="8"/>
      <c r="S1294" s="8"/>
      <c r="T1294" s="8"/>
      <c r="U1294" s="8"/>
      <c r="V1294" s="8"/>
      <c r="W1294" s="8"/>
      <c r="X1294" s="8"/>
      <c r="Y1294" s="8"/>
      <c r="Z1294" s="8"/>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16" t="str">
        <v>0- Port Costs</v>
      </c>
      <c r="BT1294" s="16" t="str">
        <v>0- Port Value</v>
      </c>
      <c r="BU1294" s="8"/>
      <c r="BV1294" s="16" t="str">
        <v>0</v>
      </c>
    </row>
    <row r="1295" spans="8:74" hidden="1" outlineLevel="1" x14ac:dyDescent="0.3">
      <c r="H1295" s="16" t="str">
        <v>0 - BM Costs</v>
      </c>
      <c r="L1295" s="16" t="str">
        <v>0 - BM Port</v>
      </c>
      <c r="N1295" s="16" t="str">
        <v>0 - Port Assets</v>
      </c>
      <c r="O1295" s="8"/>
      <c r="P1295" s="8"/>
      <c r="Q1295" s="8"/>
      <c r="R1295" s="8"/>
      <c r="S1295" s="8"/>
      <c r="T1295" s="8"/>
      <c r="U1295" s="8"/>
      <c r="V1295" s="8"/>
      <c r="W1295" s="8"/>
      <c r="X1295" s="8"/>
      <c r="Y1295" s="8"/>
      <c r="Z1295" s="8"/>
      <c r="AA1295" s="8"/>
      <c r="AB1295" s="8"/>
      <c r="AC1295" s="8"/>
      <c r="AD1295" s="8"/>
      <c r="AE1295" s="8"/>
      <c r="AF1295" s="8"/>
      <c r="AG1295" s="8"/>
      <c r="AH1295" s="8"/>
      <c r="AI1295" s="8"/>
      <c r="AJ1295" s="8"/>
      <c r="AK1295" s="8"/>
      <c r="AL1295" s="8"/>
      <c r="AM1295" s="8"/>
      <c r="AN1295" s="8"/>
      <c r="AO1295" s="8"/>
      <c r="AP1295" s="8"/>
      <c r="AQ1295" s="8"/>
      <c r="AR1295" s="8"/>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16" t="str">
        <v>0- Port Costs</v>
      </c>
      <c r="BT1295" s="16" t="str">
        <v>0- Port Value</v>
      </c>
      <c r="BU1295" s="8"/>
      <c r="BV1295" s="16" t="str">
        <v>0</v>
      </c>
    </row>
    <row r="1296" spans="8:74" hidden="1" outlineLevel="1" x14ac:dyDescent="0.3">
      <c r="H1296" s="16" t="str">
        <v>0 - BM Costs</v>
      </c>
      <c r="L1296" s="16" t="str">
        <v>0 - BM Port</v>
      </c>
      <c r="N1296" s="16" t="str">
        <v>0 - Port Assets</v>
      </c>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16" t="str">
        <v>0- Port Costs</v>
      </c>
      <c r="BT1296" s="16" t="str">
        <v>0- Port Value</v>
      </c>
      <c r="BU1296" s="8"/>
      <c r="BV1296" s="16" t="str">
        <v>0</v>
      </c>
    </row>
    <row r="1297" spans="8:74" hidden="1" outlineLevel="1" x14ac:dyDescent="0.3">
      <c r="H1297" s="16" t="str">
        <v>0 - BM Costs</v>
      </c>
      <c r="L1297" s="16" t="str">
        <v>0 - BM Port</v>
      </c>
      <c r="N1297" s="16" t="str">
        <v>0 - Port Assets</v>
      </c>
      <c r="O1297" s="8"/>
      <c r="P1297" s="8"/>
      <c r="Q1297" s="8"/>
      <c r="R1297" s="8"/>
      <c r="S1297" s="8"/>
      <c r="T1297" s="8"/>
      <c r="U1297" s="8"/>
      <c r="V1297" s="8"/>
      <c r="W1297" s="8"/>
      <c r="X1297" s="8"/>
      <c r="Y1297" s="8"/>
      <c r="Z1297" s="8"/>
      <c r="AA1297" s="8"/>
      <c r="AB1297" s="8"/>
      <c r="AC1297" s="8"/>
      <c r="AD1297" s="8"/>
      <c r="AE1297" s="8"/>
      <c r="AF1297" s="8"/>
      <c r="AG1297" s="8"/>
      <c r="AH1297" s="8"/>
      <c r="AI1297" s="8"/>
      <c r="AJ1297" s="8"/>
      <c r="AK1297" s="8"/>
      <c r="AL1297" s="8"/>
      <c r="AM1297" s="8"/>
      <c r="AN1297" s="8"/>
      <c r="AO1297" s="8"/>
      <c r="AP1297" s="8"/>
      <c r="AQ1297" s="8"/>
      <c r="AR1297" s="8"/>
      <c r="AS1297" s="8"/>
      <c r="AT1297" s="8"/>
      <c r="AU1297" s="8"/>
      <c r="AV1297" s="8"/>
      <c r="AW1297" s="8"/>
      <c r="AX1297" s="8"/>
      <c r="AY1297" s="8"/>
      <c r="AZ1297" s="8"/>
      <c r="BA1297" s="8"/>
      <c r="BB1297" s="8"/>
      <c r="BC1297" s="8"/>
      <c r="BD1297" s="8"/>
      <c r="BE1297" s="8"/>
      <c r="BF1297" s="8"/>
      <c r="BG1297" s="8"/>
      <c r="BH1297" s="8"/>
      <c r="BI1297" s="8"/>
      <c r="BJ1297" s="8"/>
      <c r="BK1297" s="8"/>
      <c r="BL1297" s="8"/>
      <c r="BM1297" s="8"/>
      <c r="BN1297" s="8"/>
      <c r="BO1297" s="8"/>
      <c r="BP1297" s="16" t="str">
        <v>0- Port Costs</v>
      </c>
      <c r="BT1297" s="16" t="str">
        <v>0- Port Value</v>
      </c>
      <c r="BU1297" s="8"/>
      <c r="BV1297" s="16" t="str">
        <v>0</v>
      </c>
    </row>
    <row r="1298" spans="8:74" hidden="1" outlineLevel="1" x14ac:dyDescent="0.3">
      <c r="H1298" s="16" t="str">
        <v>0 - BM Costs</v>
      </c>
      <c r="L1298" s="16" t="str">
        <v>0 - BM Port</v>
      </c>
      <c r="N1298" s="16" t="str">
        <v>0 - Port Assets</v>
      </c>
      <c r="O1298" s="8"/>
      <c r="P1298" s="8"/>
      <c r="Q1298" s="8"/>
      <c r="R1298" s="8"/>
      <c r="S1298" s="8"/>
      <c r="T1298" s="8"/>
      <c r="U1298" s="8"/>
      <c r="V1298" s="8"/>
      <c r="W1298" s="8"/>
      <c r="X1298" s="8"/>
      <c r="Y1298" s="8"/>
      <c r="Z1298" s="8"/>
      <c r="AA1298" s="8"/>
      <c r="AB1298" s="8"/>
      <c r="AC1298" s="8"/>
      <c r="AD1298" s="8"/>
      <c r="AE1298" s="8"/>
      <c r="AF1298" s="8"/>
      <c r="AG1298" s="8"/>
      <c r="AH1298" s="8"/>
      <c r="AI1298" s="8"/>
      <c r="AJ1298" s="8"/>
      <c r="AK1298" s="8"/>
      <c r="AL1298" s="8"/>
      <c r="AM1298" s="8"/>
      <c r="AN1298" s="8"/>
      <c r="AO1298" s="8"/>
      <c r="AP1298" s="8"/>
      <c r="AQ1298" s="8"/>
      <c r="AR1298" s="8"/>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16" t="str">
        <v>0- Port Costs</v>
      </c>
      <c r="BT1298" s="16" t="str">
        <v>0- Port Value</v>
      </c>
      <c r="BU1298" s="8"/>
      <c r="BV1298" s="16" t="str">
        <v>0</v>
      </c>
    </row>
    <row r="1299" spans="8:74" hidden="1" outlineLevel="1" x14ac:dyDescent="0.3">
      <c r="H1299" s="16" t="str">
        <v>0 - BM Costs</v>
      </c>
      <c r="L1299" s="16" t="str">
        <v>0 - BM Port</v>
      </c>
      <c r="N1299" s="16" t="str">
        <v>0 - Port Assets</v>
      </c>
      <c r="O1299" s="8"/>
      <c r="P1299" s="8"/>
      <c r="Q1299" s="8"/>
      <c r="R1299" s="8"/>
      <c r="S1299" s="8"/>
      <c r="T1299" s="8"/>
      <c r="U1299" s="8"/>
      <c r="V1299" s="8"/>
      <c r="W1299" s="8"/>
      <c r="X1299" s="8"/>
      <c r="Y1299" s="8"/>
      <c r="Z1299" s="8"/>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16" t="str">
        <v>0- Port Costs</v>
      </c>
      <c r="BT1299" s="16" t="str">
        <v>0- Port Value</v>
      </c>
      <c r="BU1299" s="8"/>
      <c r="BV1299" s="16" t="str">
        <v>0</v>
      </c>
    </row>
    <row r="1300" spans="8:74" hidden="1" outlineLevel="1" x14ac:dyDescent="0.3">
      <c r="H1300" s="16" t="str">
        <v>0 - BM Costs</v>
      </c>
      <c r="L1300" s="16" t="str">
        <v>0 - BM Port</v>
      </c>
      <c r="N1300" s="16" t="str">
        <v>0 - Port Assets</v>
      </c>
      <c r="O1300" s="8"/>
      <c r="P1300" s="8"/>
      <c r="Q1300" s="8"/>
      <c r="R1300" s="8"/>
      <c r="S1300" s="8"/>
      <c r="T1300" s="8"/>
      <c r="U1300" s="8"/>
      <c r="V1300" s="8"/>
      <c r="W1300" s="8"/>
      <c r="X1300" s="8"/>
      <c r="Y1300" s="8"/>
      <c r="Z1300" s="8"/>
      <c r="AA1300" s="8"/>
      <c r="AB1300" s="8"/>
      <c r="AC1300" s="8"/>
      <c r="AD1300" s="8"/>
      <c r="AE1300" s="8"/>
      <c r="AF1300" s="8"/>
      <c r="AG1300" s="8"/>
      <c r="AH1300" s="8"/>
      <c r="AI1300" s="8"/>
      <c r="AJ1300" s="8"/>
      <c r="AK1300" s="8"/>
      <c r="AL1300" s="8"/>
      <c r="AM1300" s="8"/>
      <c r="AN1300" s="8"/>
      <c r="AO1300" s="8"/>
      <c r="AP1300" s="8"/>
      <c r="AQ1300" s="8"/>
      <c r="AR1300" s="8"/>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16" t="str">
        <v>0- Port Costs</v>
      </c>
      <c r="BT1300" s="16" t="str">
        <v>0- Port Value</v>
      </c>
      <c r="BU1300" s="8"/>
      <c r="BV1300" s="16" t="str">
        <v>0</v>
      </c>
    </row>
    <row r="1301" spans="8:74" hidden="1" outlineLevel="1" x14ac:dyDescent="0.3">
      <c r="H1301" s="16" t="str">
        <v>0 - BM Costs</v>
      </c>
      <c r="L1301" s="16" t="str">
        <v>0 - BM Port</v>
      </c>
      <c r="N1301" s="16" t="str">
        <v>0 - Port Assets</v>
      </c>
      <c r="O1301" s="8"/>
      <c r="P1301" s="8"/>
      <c r="Q1301" s="8"/>
      <c r="R1301" s="8"/>
      <c r="S1301" s="8"/>
      <c r="T1301" s="8"/>
      <c r="U1301" s="8"/>
      <c r="V1301" s="8"/>
      <c r="W1301" s="8"/>
      <c r="X1301" s="8"/>
      <c r="Y1301" s="8"/>
      <c r="Z1301" s="8"/>
      <c r="AA1301" s="8"/>
      <c r="AB1301" s="8"/>
      <c r="AC1301" s="8"/>
      <c r="AD1301" s="8"/>
      <c r="AE1301" s="8"/>
      <c r="AF1301" s="8"/>
      <c r="AG1301" s="8"/>
      <c r="AH1301" s="8"/>
      <c r="AI1301" s="8"/>
      <c r="AJ1301" s="8"/>
      <c r="AK1301" s="8"/>
      <c r="AL1301" s="8"/>
      <c r="AM1301" s="8"/>
      <c r="AN1301" s="8"/>
      <c r="AO1301" s="8"/>
      <c r="AP1301" s="8"/>
      <c r="AQ1301" s="8"/>
      <c r="AR1301" s="8"/>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16" t="str">
        <v>0- Port Costs</v>
      </c>
      <c r="BT1301" s="16" t="str">
        <v>0- Port Value</v>
      </c>
      <c r="BU1301" s="8"/>
      <c r="BV1301" s="16" t="str">
        <v>0</v>
      </c>
    </row>
    <row r="1302" spans="8:74" hidden="1" outlineLevel="1" x14ac:dyDescent="0.3">
      <c r="H1302" s="16" t="str">
        <v>0 - BM Costs</v>
      </c>
      <c r="L1302" s="16" t="str">
        <v>0 - BM Port</v>
      </c>
      <c r="N1302" s="16" t="str">
        <v>0 - Port Assets</v>
      </c>
      <c r="O1302" s="8"/>
      <c r="P1302" s="8"/>
      <c r="Q1302" s="8"/>
      <c r="R1302" s="8"/>
      <c r="S1302" s="8"/>
      <c r="T1302" s="8"/>
      <c r="U1302" s="8"/>
      <c r="V1302" s="8"/>
      <c r="W1302" s="8"/>
      <c r="X1302" s="8"/>
      <c r="Y1302" s="8"/>
      <c r="Z1302" s="8"/>
      <c r="AA1302" s="8"/>
      <c r="AB1302" s="8"/>
      <c r="AC1302" s="8"/>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16" t="str">
        <v>0- Port Costs</v>
      </c>
      <c r="BT1302" s="16" t="str">
        <v>0- Port Value</v>
      </c>
      <c r="BU1302" s="8"/>
      <c r="BV1302" s="16" t="str">
        <v>0</v>
      </c>
    </row>
    <row r="1303" spans="8:74" hidden="1" outlineLevel="1" x14ac:dyDescent="0.3">
      <c r="H1303" s="16" t="str">
        <v>0 - BM Costs</v>
      </c>
      <c r="L1303" s="16" t="str">
        <v>0 - BM Port</v>
      </c>
      <c r="N1303" s="16" t="str">
        <v>0 - Port Assets</v>
      </c>
      <c r="O1303" s="8"/>
      <c r="P1303" s="8"/>
      <c r="Q1303" s="8"/>
      <c r="R1303" s="8"/>
      <c r="S1303" s="8"/>
      <c r="T1303" s="8"/>
      <c r="U1303" s="8"/>
      <c r="V1303" s="8"/>
      <c r="W1303" s="8"/>
      <c r="X1303" s="8"/>
      <c r="Y1303" s="8"/>
      <c r="Z1303" s="8"/>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16" t="str">
        <v>0- Port Costs</v>
      </c>
      <c r="BT1303" s="16" t="str">
        <v>0- Port Value</v>
      </c>
      <c r="BU1303" s="8"/>
      <c r="BV1303" s="16" t="str">
        <v>0</v>
      </c>
    </row>
    <row r="1304" spans="8:74" hidden="1" outlineLevel="1" x14ac:dyDescent="0.3">
      <c r="H1304" s="16" t="str">
        <v>0 - BM Costs</v>
      </c>
      <c r="L1304" s="16" t="str">
        <v>0 - BM Port</v>
      </c>
      <c r="N1304" s="16" t="str">
        <v>0 - Port Assets</v>
      </c>
      <c r="O1304" s="8"/>
      <c r="P1304" s="8"/>
      <c r="Q1304" s="8"/>
      <c r="R1304" s="8"/>
      <c r="S1304" s="8"/>
      <c r="T1304" s="8"/>
      <c r="U1304" s="8"/>
      <c r="V1304" s="8"/>
      <c r="W1304" s="8"/>
      <c r="X1304" s="8"/>
      <c r="Y1304" s="8"/>
      <c r="Z1304" s="8"/>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16" t="str">
        <v>0- Port Costs</v>
      </c>
      <c r="BT1304" s="16" t="str">
        <v>0- Port Value</v>
      </c>
      <c r="BU1304" s="8"/>
      <c r="BV1304" s="16" t="str">
        <v>0</v>
      </c>
    </row>
    <row r="1305" spans="8:74" hidden="1" outlineLevel="1" x14ac:dyDescent="0.3">
      <c r="H1305" s="16" t="str">
        <v>0 - BM Costs</v>
      </c>
      <c r="L1305" s="16" t="str">
        <v>0 - BM Port</v>
      </c>
      <c r="N1305" s="16" t="str">
        <v>0 - Port Assets</v>
      </c>
      <c r="O1305" s="8"/>
      <c r="P1305" s="8"/>
      <c r="Q1305" s="8"/>
      <c r="R1305" s="8"/>
      <c r="S1305" s="8"/>
      <c r="T1305" s="8"/>
      <c r="U1305" s="8"/>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16" t="str">
        <v>0- Port Costs</v>
      </c>
      <c r="BT1305" s="16" t="str">
        <v>0- Port Value</v>
      </c>
      <c r="BU1305" s="8"/>
      <c r="BV1305" s="16" t="str">
        <v>0</v>
      </c>
    </row>
    <row r="1306" spans="8:74" hidden="1" outlineLevel="1" x14ac:dyDescent="0.3">
      <c r="H1306" s="16" t="str">
        <v>0 - BM Costs</v>
      </c>
      <c r="L1306" s="16" t="str">
        <v>0 - BM Port</v>
      </c>
      <c r="N1306" s="16" t="str">
        <v>0 - Port Assets</v>
      </c>
      <c r="O1306" s="8"/>
      <c r="P1306" s="8"/>
      <c r="Q1306" s="8"/>
      <c r="R1306" s="8"/>
      <c r="S1306" s="8"/>
      <c r="T1306" s="8"/>
      <c r="U1306" s="8"/>
      <c r="V1306" s="8"/>
      <c r="W1306" s="8"/>
      <c r="X1306" s="8"/>
      <c r="Y1306" s="8"/>
      <c r="Z1306" s="8"/>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16" t="str">
        <v>0- Port Costs</v>
      </c>
      <c r="BT1306" s="16" t="str">
        <v>0- Port Value</v>
      </c>
      <c r="BU1306" s="8"/>
      <c r="BV1306" s="16" t="str">
        <v>0</v>
      </c>
    </row>
    <row r="1307" spans="8:74" hidden="1" outlineLevel="1" x14ac:dyDescent="0.3">
      <c r="H1307" s="16" t="str">
        <v>0 - BM Costs</v>
      </c>
      <c r="L1307" s="16" t="str">
        <v>0 - BM Port</v>
      </c>
      <c r="N1307" s="16" t="str">
        <v>0 - Port Assets</v>
      </c>
      <c r="O1307" s="8"/>
      <c r="P1307" s="8"/>
      <c r="Q1307" s="8"/>
      <c r="R1307" s="8"/>
      <c r="S1307" s="8"/>
      <c r="T1307" s="8"/>
      <c r="U1307" s="8"/>
      <c r="V1307" s="8"/>
      <c r="W1307" s="8"/>
      <c r="X1307" s="8"/>
      <c r="Y1307" s="8"/>
      <c r="Z1307" s="8"/>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16" t="str">
        <v>0- Port Costs</v>
      </c>
      <c r="BT1307" s="16" t="str">
        <v>0- Port Value</v>
      </c>
      <c r="BU1307" s="8"/>
      <c r="BV1307" s="16" t="str">
        <v>0</v>
      </c>
    </row>
    <row r="1308" spans="8:74" hidden="1" outlineLevel="1" x14ac:dyDescent="0.3">
      <c r="H1308" s="16" t="str">
        <v>0 - BM Costs</v>
      </c>
      <c r="L1308" s="16" t="str">
        <v>0 - BM Port</v>
      </c>
      <c r="N1308" s="16" t="str">
        <v>0 - Port Assets</v>
      </c>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16" t="str">
        <v>0- Port Costs</v>
      </c>
      <c r="BT1308" s="16" t="str">
        <v>0- Port Value</v>
      </c>
      <c r="BU1308" s="8"/>
      <c r="BV1308" s="16" t="str">
        <v>0</v>
      </c>
    </row>
    <row r="1309" spans="8:74" hidden="1" outlineLevel="1" x14ac:dyDescent="0.3">
      <c r="H1309" s="16" t="str">
        <v>0 - BM Costs</v>
      </c>
      <c r="L1309" s="16" t="str">
        <v>0 - BM Port</v>
      </c>
      <c r="N1309" s="16" t="str">
        <v>0 - Port Assets</v>
      </c>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16" t="str">
        <v>0- Port Costs</v>
      </c>
      <c r="BT1309" s="16" t="str">
        <v>0- Port Value</v>
      </c>
      <c r="BU1309" s="8"/>
      <c r="BV1309" s="16" t="str">
        <v>0</v>
      </c>
    </row>
    <row r="1310" spans="8:74" hidden="1" outlineLevel="1" x14ac:dyDescent="0.3">
      <c r="H1310" s="16" t="str">
        <v>0 - BM Costs</v>
      </c>
      <c r="L1310" s="16" t="str">
        <v>0 - BM Port</v>
      </c>
      <c r="N1310" s="16" t="str">
        <v>0 - Port Assets</v>
      </c>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16" t="str">
        <v>0- Port Costs</v>
      </c>
      <c r="BT1310" s="16" t="str">
        <v>0- Port Value</v>
      </c>
      <c r="BU1310" s="8"/>
      <c r="BV1310" s="16" t="str">
        <v>0</v>
      </c>
    </row>
    <row r="1311" spans="8:74" hidden="1" outlineLevel="1" x14ac:dyDescent="0.3">
      <c r="H1311" s="16" t="str">
        <v>0 - BM Costs</v>
      </c>
      <c r="L1311" s="16" t="str">
        <v>0 - BM Port</v>
      </c>
      <c r="N1311" s="16" t="str">
        <v>0 - Port Assets</v>
      </c>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16" t="str">
        <v>0- Port Costs</v>
      </c>
      <c r="BT1311" s="16" t="str">
        <v>0- Port Value</v>
      </c>
      <c r="BU1311" s="8"/>
      <c r="BV1311" s="16" t="str">
        <v>0</v>
      </c>
    </row>
    <row r="1312" spans="8:74" hidden="1" outlineLevel="1" x14ac:dyDescent="0.3">
      <c r="H1312" s="16" t="str">
        <v>0 - BM Costs</v>
      </c>
      <c r="L1312" s="16" t="str">
        <v>0 - BM Port</v>
      </c>
      <c r="N1312" s="16" t="str">
        <v>0 - Port Assets</v>
      </c>
      <c r="O1312" s="8"/>
      <c r="P1312" s="8"/>
      <c r="Q1312" s="8"/>
      <c r="R1312" s="8"/>
      <c r="S1312" s="8"/>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16" t="str">
        <v>0- Port Costs</v>
      </c>
      <c r="BT1312" s="16" t="str">
        <v>0- Port Value</v>
      </c>
      <c r="BU1312" s="8"/>
      <c r="BV1312" s="16" t="str">
        <v>0</v>
      </c>
    </row>
    <row r="1313" spans="8:74" hidden="1" outlineLevel="1" x14ac:dyDescent="0.3">
      <c r="H1313" s="16" t="str">
        <v>0 - BM Costs</v>
      </c>
      <c r="L1313" s="16" t="str">
        <v>0 - BM Port</v>
      </c>
      <c r="N1313" s="16" t="str">
        <v>0 - Port Assets</v>
      </c>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16" t="str">
        <v>0- Port Costs</v>
      </c>
      <c r="BT1313" s="16" t="str">
        <v>0- Port Value</v>
      </c>
      <c r="BU1313" s="8"/>
      <c r="BV1313" s="16" t="str">
        <v>0</v>
      </c>
    </row>
    <row r="1314" spans="8:74" hidden="1" outlineLevel="1" x14ac:dyDescent="0.3">
      <c r="H1314" s="16" t="str">
        <v>0 - BM Costs</v>
      </c>
      <c r="L1314" s="16" t="str">
        <v>0 - BM Port</v>
      </c>
      <c r="N1314" s="16" t="str">
        <v>0 - Port Assets</v>
      </c>
      <c r="O1314" s="8"/>
      <c r="P1314" s="8"/>
      <c r="Q1314" s="8"/>
      <c r="R1314" s="8"/>
      <c r="S1314" s="8"/>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16" t="str">
        <v>0- Port Costs</v>
      </c>
      <c r="BT1314" s="16" t="str">
        <v>0- Port Value</v>
      </c>
      <c r="BU1314" s="8"/>
      <c r="BV1314" s="16" t="str">
        <v>0</v>
      </c>
    </row>
    <row r="1315" spans="8:74" hidden="1" outlineLevel="1" x14ac:dyDescent="0.3">
      <c r="H1315" s="16" t="str">
        <v>0 - BM Costs</v>
      </c>
      <c r="L1315" s="16" t="str">
        <v>0 - BM Port</v>
      </c>
      <c r="N1315" s="16" t="str">
        <v>0 - Port Assets</v>
      </c>
      <c r="O1315" s="8"/>
      <c r="P1315" s="8"/>
      <c r="Q1315" s="8"/>
      <c r="R1315" s="8"/>
      <c r="S1315" s="8"/>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16" t="str">
        <v>0- Port Costs</v>
      </c>
      <c r="BT1315" s="16" t="str">
        <v>0- Port Value</v>
      </c>
      <c r="BU1315" s="8"/>
      <c r="BV1315" s="16" t="str">
        <v>0</v>
      </c>
    </row>
    <row r="1316" spans="8:74" hidden="1" outlineLevel="1" x14ac:dyDescent="0.3">
      <c r="H1316" s="16" t="str">
        <v>0 - BM Costs</v>
      </c>
      <c r="L1316" s="16" t="str">
        <v>0 - BM Port</v>
      </c>
      <c r="N1316" s="16" t="str">
        <v>0 - Port Assets</v>
      </c>
      <c r="O1316" s="8"/>
      <c r="P1316" s="8"/>
      <c r="Q1316" s="8"/>
      <c r="R1316" s="8"/>
      <c r="S1316" s="8"/>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16" t="str">
        <v>0- Port Costs</v>
      </c>
      <c r="BT1316" s="16" t="str">
        <v>0- Port Value</v>
      </c>
      <c r="BU1316" s="8"/>
      <c r="BV1316" s="16" t="str">
        <v>0</v>
      </c>
    </row>
    <row r="1317" spans="8:74" hidden="1" outlineLevel="1" x14ac:dyDescent="0.3">
      <c r="H1317" s="16" t="str">
        <v>0 - BM Costs</v>
      </c>
      <c r="L1317" s="16" t="str">
        <v>0 - BM Port</v>
      </c>
      <c r="N1317" s="16" t="str">
        <v>0 - Port Assets</v>
      </c>
      <c r="O1317" s="8"/>
      <c r="P1317" s="8"/>
      <c r="Q1317" s="8"/>
      <c r="R1317" s="8"/>
      <c r="S1317" s="8"/>
      <c r="T1317" s="8"/>
      <c r="U1317" s="8"/>
      <c r="V1317" s="8"/>
      <c r="W1317" s="8"/>
      <c r="X1317" s="8"/>
      <c r="Y1317" s="8"/>
      <c r="Z1317" s="8"/>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16" t="str">
        <v>0- Port Costs</v>
      </c>
      <c r="BT1317" s="16" t="str">
        <v>0- Port Value</v>
      </c>
      <c r="BU1317" s="8"/>
      <c r="BV1317" s="16" t="str">
        <v>0</v>
      </c>
    </row>
    <row r="1318" spans="8:74" hidden="1" outlineLevel="1" x14ac:dyDescent="0.3">
      <c r="H1318" s="16" t="str">
        <v>0 - BM Costs</v>
      </c>
      <c r="L1318" s="16" t="str">
        <v>0 - BM Port</v>
      </c>
      <c r="N1318" s="16" t="str">
        <v>0 - Port Assets</v>
      </c>
      <c r="O1318" s="8"/>
      <c r="P1318" s="8"/>
      <c r="Q1318" s="8"/>
      <c r="R1318" s="8"/>
      <c r="S1318" s="8"/>
      <c r="T1318" s="8"/>
      <c r="U1318" s="8"/>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16" t="str">
        <v>0- Port Costs</v>
      </c>
      <c r="BT1318" s="16" t="str">
        <v>0- Port Value</v>
      </c>
      <c r="BU1318" s="8"/>
      <c r="BV1318" s="16" t="str">
        <v>0</v>
      </c>
    </row>
    <row r="1319" spans="8:74" hidden="1" outlineLevel="1" x14ac:dyDescent="0.3">
      <c r="H1319" s="16" t="str">
        <v>0 - BM Costs</v>
      </c>
      <c r="L1319" s="16" t="str">
        <v>0 - BM Port</v>
      </c>
      <c r="N1319" s="16" t="str">
        <v>0 - Port Assets</v>
      </c>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16" t="str">
        <v>0- Port Costs</v>
      </c>
      <c r="BT1319" s="16" t="str">
        <v>0- Port Value</v>
      </c>
      <c r="BU1319" s="8"/>
      <c r="BV1319" s="16" t="str">
        <v>0</v>
      </c>
    </row>
    <row r="1320" spans="8:74" hidden="1" outlineLevel="1" x14ac:dyDescent="0.3">
      <c r="H1320" s="16" t="str">
        <v>0 - BM Costs</v>
      </c>
      <c r="L1320" s="16" t="str">
        <v>0 - BM Port</v>
      </c>
      <c r="N1320" s="16" t="str">
        <v>0 - Port Assets</v>
      </c>
      <c r="O1320" s="8"/>
      <c r="P1320" s="8"/>
      <c r="Q1320" s="8"/>
      <c r="R1320" s="8"/>
      <c r="S1320" s="8"/>
      <c r="T1320" s="8"/>
      <c r="U1320" s="8"/>
      <c r="V1320" s="8"/>
      <c r="W1320" s="8"/>
      <c r="X1320" s="8"/>
      <c r="Y1320" s="8"/>
      <c r="Z1320" s="8"/>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16" t="str">
        <v>0- Port Costs</v>
      </c>
      <c r="BT1320" s="16" t="str">
        <v>0- Port Value</v>
      </c>
      <c r="BU1320" s="8"/>
      <c r="BV1320" s="16" t="str">
        <v>0</v>
      </c>
    </row>
    <row r="1321" spans="8:74" hidden="1" outlineLevel="1" x14ac:dyDescent="0.3">
      <c r="H1321" s="16" t="str">
        <v>0 - BM Costs</v>
      </c>
      <c r="L1321" s="16" t="str">
        <v>0 - BM Port</v>
      </c>
      <c r="N1321" s="16" t="str">
        <v>0 - Port Assets</v>
      </c>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16" t="str">
        <v>0- Port Costs</v>
      </c>
      <c r="BT1321" s="16" t="str">
        <v>0- Port Value</v>
      </c>
      <c r="BU1321" s="8"/>
      <c r="BV1321" s="16" t="str">
        <v>0</v>
      </c>
    </row>
    <row r="1322" spans="8:74" hidden="1" outlineLevel="1" x14ac:dyDescent="0.3">
      <c r="H1322" s="16" t="str">
        <v>0 - BM Costs</v>
      </c>
      <c r="L1322" s="16" t="str">
        <v>0 - BM Port</v>
      </c>
      <c r="N1322" s="16" t="str">
        <v>0 - Port Assets</v>
      </c>
      <c r="O1322" s="8"/>
      <c r="P1322" s="8"/>
      <c r="Q1322" s="8"/>
      <c r="R1322" s="8"/>
      <c r="S1322" s="8"/>
      <c r="T1322" s="8"/>
      <c r="U1322" s="8"/>
      <c r="V1322" s="8"/>
      <c r="W1322" s="8"/>
      <c r="X1322" s="8"/>
      <c r="Y1322" s="8"/>
      <c r="Z1322" s="8"/>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16" t="str">
        <v>0- Port Costs</v>
      </c>
      <c r="BT1322" s="16" t="str">
        <v>0- Port Value</v>
      </c>
      <c r="BU1322" s="8"/>
      <c r="BV1322" s="16" t="str">
        <v>0</v>
      </c>
    </row>
    <row r="1323" spans="8:74" hidden="1" outlineLevel="1" x14ac:dyDescent="0.3">
      <c r="H1323" s="16" t="str">
        <v>0 - BM Costs</v>
      </c>
      <c r="L1323" s="16" t="str">
        <v>0 - BM Port</v>
      </c>
      <c r="N1323" s="16" t="str">
        <v>0 - Port Assets</v>
      </c>
      <c r="O1323" s="8"/>
      <c r="P1323" s="8"/>
      <c r="Q1323" s="8"/>
      <c r="R1323" s="8"/>
      <c r="S1323" s="8"/>
      <c r="T1323" s="8"/>
      <c r="U1323" s="8"/>
      <c r="V1323" s="8"/>
      <c r="W1323" s="8"/>
      <c r="X1323" s="8"/>
      <c r="Y1323" s="8"/>
      <c r="Z1323" s="8"/>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16" t="str">
        <v>0- Port Costs</v>
      </c>
      <c r="BT1323" s="16" t="str">
        <v>0- Port Value</v>
      </c>
      <c r="BU1323" s="8"/>
      <c r="BV1323" s="16" t="str">
        <v>0</v>
      </c>
    </row>
    <row r="1324" spans="8:74" hidden="1" outlineLevel="1" x14ac:dyDescent="0.3">
      <c r="H1324" s="16" t="str">
        <v>0 - BM Costs</v>
      </c>
      <c r="L1324" s="16" t="str">
        <v>0 - BM Port</v>
      </c>
      <c r="N1324" s="16" t="str">
        <v>0 - Port Assets</v>
      </c>
      <c r="O1324" s="8"/>
      <c r="P1324" s="8"/>
      <c r="Q1324" s="8"/>
      <c r="R1324" s="8"/>
      <c r="S1324" s="8"/>
      <c r="T1324" s="8"/>
      <c r="U1324" s="8"/>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16" t="str">
        <v>0- Port Costs</v>
      </c>
      <c r="BT1324" s="16" t="str">
        <v>0- Port Value</v>
      </c>
      <c r="BU1324" s="8"/>
      <c r="BV1324" s="16" t="str">
        <v>0</v>
      </c>
    </row>
    <row r="1325" spans="8:74" hidden="1" outlineLevel="1" x14ac:dyDescent="0.3">
      <c r="H1325" s="16" t="str">
        <v>0 - BM Costs</v>
      </c>
      <c r="L1325" s="16" t="str">
        <v>0 - BM Port</v>
      </c>
      <c r="N1325" s="16" t="str">
        <v>0 - Port Assets</v>
      </c>
      <c r="O1325" s="8"/>
      <c r="P1325" s="8"/>
      <c r="Q1325" s="8"/>
      <c r="R1325" s="8"/>
      <c r="S1325" s="8"/>
      <c r="T1325" s="8"/>
      <c r="U1325" s="8"/>
      <c r="V1325" s="8"/>
      <c r="W1325" s="8"/>
      <c r="X1325" s="8"/>
      <c r="Y1325" s="8"/>
      <c r="Z1325" s="8"/>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16" t="str">
        <v>0- Port Costs</v>
      </c>
      <c r="BT1325" s="16" t="str">
        <v>0- Port Value</v>
      </c>
      <c r="BU1325" s="8"/>
      <c r="BV1325" s="16" t="str">
        <v>0</v>
      </c>
    </row>
    <row r="1326" spans="8:74" hidden="1" outlineLevel="1" x14ac:dyDescent="0.3">
      <c r="H1326" s="16" t="str">
        <v>0 - BM Costs</v>
      </c>
      <c r="L1326" s="16" t="str">
        <v>0 - BM Port</v>
      </c>
      <c r="N1326" s="16" t="str">
        <v>0 - Port Assets</v>
      </c>
      <c r="O1326" s="8"/>
      <c r="P1326" s="8"/>
      <c r="Q1326" s="8"/>
      <c r="R1326" s="8"/>
      <c r="S1326" s="8"/>
      <c r="T1326" s="8"/>
      <c r="U1326" s="8"/>
      <c r="V1326" s="8"/>
      <c r="W1326" s="8"/>
      <c r="X1326" s="8"/>
      <c r="Y1326" s="8"/>
      <c r="Z1326" s="8"/>
      <c r="AA1326" s="8"/>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16" t="str">
        <v>0- Port Costs</v>
      </c>
      <c r="BT1326" s="16" t="str">
        <v>0- Port Value</v>
      </c>
      <c r="BU1326" s="8"/>
      <c r="BV1326" s="16" t="str">
        <v>0</v>
      </c>
    </row>
    <row r="1327" spans="8:74" hidden="1" outlineLevel="1" x14ac:dyDescent="0.3">
      <c r="H1327" s="16" t="str">
        <v>0 - BM Costs</v>
      </c>
      <c r="L1327" s="16" t="str">
        <v>0 - BM Port</v>
      </c>
      <c r="N1327" s="16" t="str">
        <v>0 - Port Assets</v>
      </c>
      <c r="O1327" s="8"/>
      <c r="P1327" s="8"/>
      <c r="Q1327" s="8"/>
      <c r="R1327" s="8"/>
      <c r="S1327" s="8"/>
      <c r="T1327" s="8"/>
      <c r="U1327" s="8"/>
      <c r="V1327" s="8"/>
      <c r="W1327" s="8"/>
      <c r="X1327" s="8"/>
      <c r="Y1327" s="8"/>
      <c r="Z1327" s="8"/>
      <c r="AA1327" s="8"/>
      <c r="AB1327" s="8"/>
      <c r="AC1327" s="8"/>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16" t="str">
        <v>0- Port Costs</v>
      </c>
      <c r="BT1327" s="16" t="str">
        <v>0- Port Value</v>
      </c>
      <c r="BU1327" s="8"/>
      <c r="BV1327" s="16" t="str">
        <v>0</v>
      </c>
    </row>
    <row r="1328" spans="8:74" hidden="1" outlineLevel="1" x14ac:dyDescent="0.3">
      <c r="H1328" s="16" t="str">
        <v>0 - BM Costs</v>
      </c>
      <c r="L1328" s="16" t="str">
        <v>0 - BM Port</v>
      </c>
      <c r="N1328" s="16" t="str">
        <v>0 - Port Assets</v>
      </c>
      <c r="O1328" s="8"/>
      <c r="P1328" s="8"/>
      <c r="Q1328" s="8"/>
      <c r="R1328" s="8"/>
      <c r="S1328" s="8"/>
      <c r="T1328" s="8"/>
      <c r="U1328" s="8"/>
      <c r="V1328" s="8"/>
      <c r="W1328" s="8"/>
      <c r="X1328" s="8"/>
      <c r="Y1328" s="8"/>
      <c r="Z1328" s="8"/>
      <c r="AA1328" s="8"/>
      <c r="AB1328" s="8"/>
      <c r="AC1328" s="8"/>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16" t="str">
        <v>0- Port Costs</v>
      </c>
      <c r="BT1328" s="16" t="str">
        <v>0- Port Value</v>
      </c>
      <c r="BU1328" s="8"/>
      <c r="BV1328" s="16" t="str">
        <v>0</v>
      </c>
    </row>
    <row r="1329" spans="8:74" hidden="1" outlineLevel="1" x14ac:dyDescent="0.3">
      <c r="H1329" s="16" t="str">
        <v>0 - BM Costs</v>
      </c>
      <c r="L1329" s="16" t="str">
        <v>0 - BM Port</v>
      </c>
      <c r="N1329" s="16" t="str">
        <v>0 - Port Assets</v>
      </c>
      <c r="O1329" s="8"/>
      <c r="P1329" s="8"/>
      <c r="Q1329" s="8"/>
      <c r="R1329" s="8"/>
      <c r="S1329" s="8"/>
      <c r="T1329" s="8"/>
      <c r="U1329" s="8"/>
      <c r="V1329" s="8"/>
      <c r="W1329" s="8"/>
      <c r="X1329" s="8"/>
      <c r="Y1329" s="8"/>
      <c r="Z1329" s="8"/>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16" t="str">
        <v>0- Port Costs</v>
      </c>
      <c r="BT1329" s="16" t="str">
        <v>0- Port Value</v>
      </c>
      <c r="BU1329" s="8"/>
      <c r="BV1329" s="16" t="str">
        <v>0</v>
      </c>
    </row>
    <row r="1330" spans="8:74" hidden="1" outlineLevel="1" x14ac:dyDescent="0.3">
      <c r="H1330" s="16" t="str">
        <v>0 - BM Costs</v>
      </c>
      <c r="L1330" s="16" t="str">
        <v>0 - BM Port</v>
      </c>
      <c r="N1330" s="16" t="str">
        <v>0 - Port Assets</v>
      </c>
      <c r="O1330" s="8"/>
      <c r="P1330" s="8"/>
      <c r="Q1330" s="8"/>
      <c r="R1330" s="8"/>
      <c r="S1330" s="8"/>
      <c r="T1330" s="8"/>
      <c r="U1330" s="8"/>
      <c r="V1330" s="8"/>
      <c r="W1330" s="8"/>
      <c r="X1330" s="8"/>
      <c r="Y1330" s="8"/>
      <c r="Z1330" s="8"/>
      <c r="AA1330" s="8"/>
      <c r="AB1330" s="8"/>
      <c r="AC1330" s="8"/>
      <c r="AD1330" s="8"/>
      <c r="AE1330" s="8"/>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16" t="str">
        <v>0- Port Costs</v>
      </c>
      <c r="BT1330" s="16" t="str">
        <v>0- Port Value</v>
      </c>
      <c r="BU1330" s="8"/>
      <c r="BV1330" s="16" t="str">
        <v>0</v>
      </c>
    </row>
    <row r="1331" spans="8:74" hidden="1" outlineLevel="1" x14ac:dyDescent="0.3">
      <c r="H1331" s="16" t="str">
        <v>0 - BM Costs</v>
      </c>
      <c r="L1331" s="16" t="str">
        <v>0 - BM Port</v>
      </c>
      <c r="N1331" s="16" t="str">
        <v>0 - Port Assets</v>
      </c>
      <c r="O1331" s="8"/>
      <c r="P1331" s="8"/>
      <c r="Q1331" s="8"/>
      <c r="R1331" s="8"/>
      <c r="S1331" s="8"/>
      <c r="T1331" s="8"/>
      <c r="U1331" s="8"/>
      <c r="V1331" s="8"/>
      <c r="W1331" s="8"/>
      <c r="X1331" s="8"/>
      <c r="Y1331" s="8"/>
      <c r="Z1331" s="8"/>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16" t="str">
        <v>0- Port Costs</v>
      </c>
      <c r="BT1331" s="16" t="str">
        <v>0- Port Value</v>
      </c>
      <c r="BU1331" s="8"/>
      <c r="BV1331" s="16" t="str">
        <v>0</v>
      </c>
    </row>
    <row r="1332" spans="8:74" hidden="1" outlineLevel="1" x14ac:dyDescent="0.3">
      <c r="H1332" s="16" t="str">
        <v>0 - BM Costs</v>
      </c>
      <c r="L1332" s="16" t="str">
        <v>0 - BM Port</v>
      </c>
      <c r="N1332" s="16" t="str">
        <v>0 - Port Assets</v>
      </c>
      <c r="O1332" s="8"/>
      <c r="P1332" s="8"/>
      <c r="Q1332" s="8"/>
      <c r="R1332" s="8"/>
      <c r="S1332" s="8"/>
      <c r="T1332" s="8"/>
      <c r="U1332" s="8"/>
      <c r="V1332" s="8"/>
      <c r="W1332" s="8"/>
      <c r="X1332" s="8"/>
      <c r="Y1332" s="8"/>
      <c r="Z1332" s="8"/>
      <c r="AA1332" s="8"/>
      <c r="AB1332" s="8"/>
      <c r="AC1332" s="8"/>
      <c r="AD1332" s="8"/>
      <c r="AE1332" s="8"/>
      <c r="AF1332" s="8"/>
      <c r="AG1332" s="8"/>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16" t="str">
        <v>0- Port Costs</v>
      </c>
      <c r="BT1332" s="16" t="str">
        <v>0- Port Value</v>
      </c>
      <c r="BU1332" s="8"/>
      <c r="BV1332" s="16" t="str">
        <v>0</v>
      </c>
    </row>
    <row r="1333" spans="8:74" hidden="1" outlineLevel="1" x14ac:dyDescent="0.3">
      <c r="H1333" s="16" t="str">
        <v>0 - BM Costs</v>
      </c>
      <c r="L1333" s="16" t="str">
        <v>0 - BM Port</v>
      </c>
      <c r="N1333" s="16" t="str">
        <v>0 - Port Assets</v>
      </c>
      <c r="O1333" s="8"/>
      <c r="P1333" s="8"/>
      <c r="Q1333" s="8"/>
      <c r="R1333" s="8"/>
      <c r="S1333" s="8"/>
      <c r="T1333" s="8"/>
      <c r="U1333" s="8"/>
      <c r="V1333" s="8"/>
      <c r="W1333" s="8"/>
      <c r="X1333" s="8"/>
      <c r="Y1333" s="8"/>
      <c r="Z1333" s="8"/>
      <c r="AA1333" s="8"/>
      <c r="AB1333" s="8"/>
      <c r="AC1333" s="8"/>
      <c r="AD1333" s="8"/>
      <c r="AE1333" s="8"/>
      <c r="AF1333" s="8"/>
      <c r="AG1333" s="8"/>
      <c r="AH1333" s="8"/>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16" t="str">
        <v>0- Port Costs</v>
      </c>
      <c r="BT1333" s="16" t="str">
        <v>0- Port Value</v>
      </c>
      <c r="BU1333" s="8"/>
      <c r="BV1333" s="16" t="str">
        <v>0</v>
      </c>
    </row>
    <row r="1334" spans="8:74" hidden="1" outlineLevel="1" x14ac:dyDescent="0.3">
      <c r="H1334" s="16" t="str">
        <v>0 - BM Costs</v>
      </c>
      <c r="L1334" s="16" t="str">
        <v>0 - BM Port</v>
      </c>
      <c r="N1334" s="16" t="str">
        <v>0 - Port Assets</v>
      </c>
      <c r="O1334" s="8"/>
      <c r="P1334" s="8"/>
      <c r="Q1334" s="8"/>
      <c r="R1334" s="8"/>
      <c r="S1334" s="8"/>
      <c r="T1334" s="8"/>
      <c r="U1334" s="8"/>
      <c r="V1334" s="8"/>
      <c r="W1334" s="8"/>
      <c r="X1334" s="8"/>
      <c r="Y1334" s="8"/>
      <c r="Z1334" s="8"/>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16" t="str">
        <v>0- Port Costs</v>
      </c>
      <c r="BT1334" s="16" t="str">
        <v>0- Port Value</v>
      </c>
      <c r="BU1334" s="8"/>
      <c r="BV1334" s="16" t="str">
        <v>0</v>
      </c>
    </row>
    <row r="1335" spans="8:74" hidden="1" outlineLevel="1" x14ac:dyDescent="0.3">
      <c r="H1335" s="16" t="str">
        <v>0 - BM Costs</v>
      </c>
      <c r="L1335" s="16" t="str">
        <v>0 - BM Port</v>
      </c>
      <c r="N1335" s="16" t="str">
        <v>0 - Port Assets</v>
      </c>
      <c r="O1335" s="8"/>
      <c r="P1335" s="8"/>
      <c r="Q1335" s="8"/>
      <c r="R1335" s="8"/>
      <c r="S1335" s="8"/>
      <c r="T1335" s="8"/>
      <c r="U1335" s="8"/>
      <c r="V1335" s="8"/>
      <c r="W1335" s="8"/>
      <c r="X1335" s="8"/>
      <c r="Y1335" s="8"/>
      <c r="Z1335" s="8"/>
      <c r="AA1335" s="8"/>
      <c r="AB1335" s="8"/>
      <c r="AC1335" s="8"/>
      <c r="AD1335" s="8"/>
      <c r="AE1335" s="8"/>
      <c r="AF1335" s="8"/>
      <c r="AG1335" s="8"/>
      <c r="AH1335" s="8"/>
      <c r="AI1335" s="8"/>
      <c r="AJ1335" s="8"/>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16" t="str">
        <v>0- Port Costs</v>
      </c>
      <c r="BT1335" s="16" t="str">
        <v>0- Port Value</v>
      </c>
      <c r="BU1335" s="8"/>
      <c r="BV1335" s="16" t="str">
        <v>0</v>
      </c>
    </row>
    <row r="1336" spans="8:74" hidden="1" outlineLevel="1" x14ac:dyDescent="0.3">
      <c r="H1336" s="16" t="str">
        <v>0 - BM Costs</v>
      </c>
      <c r="L1336" s="16" t="str">
        <v>0 - BM Port</v>
      </c>
      <c r="N1336" s="16" t="str">
        <v>0 - Port Assets</v>
      </c>
      <c r="O1336" s="8"/>
      <c r="P1336" s="8"/>
      <c r="Q1336" s="8"/>
      <c r="R1336" s="8"/>
      <c r="S1336" s="8"/>
      <c r="T1336" s="8"/>
      <c r="U1336" s="8"/>
      <c r="V1336" s="8"/>
      <c r="W1336" s="8"/>
      <c r="X1336" s="8"/>
      <c r="Y1336" s="8"/>
      <c r="Z1336" s="8"/>
      <c r="AA1336" s="8"/>
      <c r="AB1336" s="8"/>
      <c r="AC1336" s="8"/>
      <c r="AD1336" s="8"/>
      <c r="AE1336" s="8"/>
      <c r="AF1336" s="8"/>
      <c r="AG1336" s="8"/>
      <c r="AH1336" s="8"/>
      <c r="AI1336" s="8"/>
      <c r="AJ1336" s="8"/>
      <c r="AK1336" s="8"/>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16" t="str">
        <v>0- Port Costs</v>
      </c>
      <c r="BT1336" s="16" t="str">
        <v>0- Port Value</v>
      </c>
      <c r="BU1336" s="8"/>
      <c r="BV1336" s="16" t="str">
        <v>0</v>
      </c>
    </row>
    <row r="1337" spans="8:74" hidden="1" outlineLevel="1" x14ac:dyDescent="0.3">
      <c r="H1337" s="16" t="str">
        <v>0 - BM Costs</v>
      </c>
      <c r="L1337" s="16" t="str">
        <v>0 - BM Port</v>
      </c>
      <c r="N1337" s="16" t="str">
        <v>0 - Port Assets</v>
      </c>
      <c r="O1337" s="8"/>
      <c r="P1337" s="8"/>
      <c r="Q1337" s="8"/>
      <c r="R1337" s="8"/>
      <c r="S1337" s="8"/>
      <c r="T1337" s="8"/>
      <c r="U1337" s="8"/>
      <c r="V1337" s="8"/>
      <c r="W1337" s="8"/>
      <c r="X1337" s="8"/>
      <c r="Y1337" s="8"/>
      <c r="Z1337" s="8"/>
      <c r="AA1337" s="8"/>
      <c r="AB1337" s="8"/>
      <c r="AC1337" s="8"/>
      <c r="AD1337" s="8"/>
      <c r="AE1337" s="8"/>
      <c r="AF1337" s="8"/>
      <c r="AG1337" s="8"/>
      <c r="AH1337" s="8"/>
      <c r="AI1337" s="8"/>
      <c r="AJ1337" s="8"/>
      <c r="AK1337" s="8"/>
      <c r="AL1337" s="8"/>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16" t="str">
        <v>0- Port Costs</v>
      </c>
      <c r="BT1337" s="16" t="str">
        <v>0- Port Value</v>
      </c>
      <c r="BU1337" s="8"/>
      <c r="BV1337" s="16" t="str">
        <v>0</v>
      </c>
    </row>
    <row r="1338" spans="8:74" hidden="1" outlineLevel="1" x14ac:dyDescent="0.3">
      <c r="H1338" s="16" t="str">
        <v>0 - BM Costs</v>
      </c>
      <c r="L1338" s="16" t="str">
        <v>0 - BM Port</v>
      </c>
      <c r="N1338" s="16" t="str">
        <v>0 - Port Assets</v>
      </c>
      <c r="O1338" s="8"/>
      <c r="P1338" s="8"/>
      <c r="Q1338" s="8"/>
      <c r="R1338" s="8"/>
      <c r="S1338" s="8"/>
      <c r="T1338" s="8"/>
      <c r="U1338" s="8"/>
      <c r="V1338" s="8"/>
      <c r="W1338" s="8"/>
      <c r="X1338" s="8"/>
      <c r="Y1338" s="8"/>
      <c r="Z1338" s="8"/>
      <c r="AA1338" s="8"/>
      <c r="AB1338" s="8"/>
      <c r="AC1338" s="8"/>
      <c r="AD1338" s="8"/>
      <c r="AE1338" s="8"/>
      <c r="AF1338" s="8"/>
      <c r="AG1338" s="8"/>
      <c r="AH1338" s="8"/>
      <c r="AI1338" s="8"/>
      <c r="AJ1338" s="8"/>
      <c r="AK1338" s="8"/>
      <c r="AL1338" s="8"/>
      <c r="AM1338" s="8"/>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16" t="str">
        <v>0- Port Costs</v>
      </c>
      <c r="BT1338" s="16" t="str">
        <v>0- Port Value</v>
      </c>
      <c r="BU1338" s="8"/>
      <c r="BV1338" s="16" t="str">
        <v>0</v>
      </c>
    </row>
    <row r="1339" spans="8:74" hidden="1" outlineLevel="1" x14ac:dyDescent="0.3">
      <c r="H1339" s="16" t="str">
        <v>0 - BM Costs</v>
      </c>
      <c r="L1339" s="16" t="str">
        <v>0 - BM Port</v>
      </c>
      <c r="N1339" s="16" t="str">
        <v>0 - Port Assets</v>
      </c>
      <c r="O1339" s="8"/>
      <c r="P1339" s="8"/>
      <c r="Q1339" s="8"/>
      <c r="R1339" s="8"/>
      <c r="S1339" s="8"/>
      <c r="T1339" s="8"/>
      <c r="U1339" s="8"/>
      <c r="V1339" s="8"/>
      <c r="W1339" s="8"/>
      <c r="X1339" s="8"/>
      <c r="Y1339" s="8"/>
      <c r="Z1339" s="8"/>
      <c r="AA1339" s="8"/>
      <c r="AB1339" s="8"/>
      <c r="AC1339" s="8"/>
      <c r="AD1339" s="8"/>
      <c r="AE1339" s="8"/>
      <c r="AF1339" s="8"/>
      <c r="AG1339" s="8"/>
      <c r="AH1339" s="8"/>
      <c r="AI1339" s="8"/>
      <c r="AJ1339" s="8"/>
      <c r="AK1339" s="8"/>
      <c r="AL1339" s="8"/>
      <c r="AM1339" s="8"/>
      <c r="AN1339" s="8"/>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16" t="str">
        <v>0- Port Costs</v>
      </c>
      <c r="BT1339" s="16" t="str">
        <v>0- Port Value</v>
      </c>
      <c r="BU1339" s="8"/>
      <c r="BV1339" s="16" t="str">
        <v>0</v>
      </c>
    </row>
    <row r="1340" spans="8:74" hidden="1" outlineLevel="1" x14ac:dyDescent="0.3">
      <c r="H1340" s="16" t="str">
        <v>0 - BM Costs</v>
      </c>
      <c r="L1340" s="16" t="str">
        <v>0 - BM Port</v>
      </c>
      <c r="N1340" s="16" t="str">
        <v>0 - Port Assets</v>
      </c>
      <c r="O1340" s="8"/>
      <c r="P1340" s="8"/>
      <c r="Q1340" s="8"/>
      <c r="R1340" s="8"/>
      <c r="S1340" s="8"/>
      <c r="T1340" s="8"/>
      <c r="U1340" s="8"/>
      <c r="V1340" s="8"/>
      <c r="W1340" s="8"/>
      <c r="X1340" s="8"/>
      <c r="Y1340" s="8"/>
      <c r="Z1340" s="8"/>
      <c r="AA1340" s="8"/>
      <c r="AB1340" s="8"/>
      <c r="AC1340" s="8"/>
      <c r="AD1340" s="8"/>
      <c r="AE1340" s="8"/>
      <c r="AF1340" s="8"/>
      <c r="AG1340" s="8"/>
      <c r="AH1340" s="8"/>
      <c r="AI1340" s="8"/>
      <c r="AJ1340" s="8"/>
      <c r="AK1340" s="8"/>
      <c r="AL1340" s="8"/>
      <c r="AM1340" s="8"/>
      <c r="AN1340" s="8"/>
      <c r="AO1340" s="8"/>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16" t="str">
        <v>0- Port Costs</v>
      </c>
      <c r="BT1340" s="16" t="str">
        <v>0- Port Value</v>
      </c>
      <c r="BU1340" s="8"/>
      <c r="BV1340" s="16" t="str">
        <v>0</v>
      </c>
    </row>
    <row r="1341" spans="8:74" hidden="1" outlineLevel="1" x14ac:dyDescent="0.3">
      <c r="H1341" s="16" t="str">
        <v>0 - BM Costs</v>
      </c>
      <c r="L1341" s="16" t="str">
        <v>0 - BM Port</v>
      </c>
      <c r="N1341" s="16" t="str">
        <v>0 - Port Assets</v>
      </c>
      <c r="O1341" s="8"/>
      <c r="P1341" s="8"/>
      <c r="Q1341" s="8"/>
      <c r="R1341" s="8"/>
      <c r="S1341" s="8"/>
      <c r="T1341" s="8"/>
      <c r="U1341" s="8"/>
      <c r="V1341" s="8"/>
      <c r="W1341" s="8"/>
      <c r="X1341" s="8"/>
      <c r="Y1341" s="8"/>
      <c r="Z1341" s="8"/>
      <c r="AA1341" s="8"/>
      <c r="AB1341" s="8"/>
      <c r="AC1341" s="8"/>
      <c r="AD1341" s="8"/>
      <c r="AE1341" s="8"/>
      <c r="AF1341" s="8"/>
      <c r="AG1341" s="8"/>
      <c r="AH1341" s="8"/>
      <c r="AI1341" s="8"/>
      <c r="AJ1341" s="8"/>
      <c r="AK1341" s="8"/>
      <c r="AL1341" s="8"/>
      <c r="AM1341" s="8"/>
      <c r="AN1341" s="8"/>
      <c r="AO1341" s="8"/>
      <c r="AP1341" s="8"/>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16" t="str">
        <v>0- Port Costs</v>
      </c>
      <c r="BT1341" s="16" t="str">
        <v>0- Port Value</v>
      </c>
      <c r="BU1341" s="8"/>
      <c r="BV1341" s="16" t="str">
        <v>0</v>
      </c>
    </row>
    <row r="1342" spans="8:74" hidden="1" outlineLevel="1" x14ac:dyDescent="0.3">
      <c r="H1342" s="16" t="str">
        <v>0 - BM Costs</v>
      </c>
      <c r="L1342" s="16" t="str">
        <v>0 - BM Port</v>
      </c>
      <c r="N1342" s="16" t="str">
        <v>0 - Port Assets</v>
      </c>
      <c r="O1342" s="8"/>
      <c r="P1342" s="8"/>
      <c r="Q1342" s="8"/>
      <c r="R1342" s="8"/>
      <c r="S1342" s="8"/>
      <c r="T1342" s="8"/>
      <c r="U1342" s="8"/>
      <c r="V1342" s="8"/>
      <c r="W1342" s="8"/>
      <c r="X1342" s="8"/>
      <c r="Y1342" s="8"/>
      <c r="Z1342" s="8"/>
      <c r="AA1342" s="8"/>
      <c r="AB1342" s="8"/>
      <c r="AC1342" s="8"/>
      <c r="AD1342" s="8"/>
      <c r="AE1342" s="8"/>
      <c r="AF1342" s="8"/>
      <c r="AG1342" s="8"/>
      <c r="AH1342" s="8"/>
      <c r="AI1342" s="8"/>
      <c r="AJ1342" s="8"/>
      <c r="AK1342" s="8"/>
      <c r="AL1342" s="8"/>
      <c r="AM1342" s="8"/>
      <c r="AN1342" s="8"/>
      <c r="AO1342" s="8"/>
      <c r="AP1342" s="8"/>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16" t="str">
        <v>0- Port Costs</v>
      </c>
      <c r="BT1342" s="16" t="str">
        <v>0- Port Value</v>
      </c>
      <c r="BU1342" s="8"/>
      <c r="BV1342" s="16" t="str">
        <v>0</v>
      </c>
    </row>
    <row r="1343" spans="8:74" hidden="1" outlineLevel="1" x14ac:dyDescent="0.3">
      <c r="H1343" s="16" t="str">
        <v>0 - BM Costs</v>
      </c>
      <c r="L1343" s="16" t="str">
        <v>0 - BM Port</v>
      </c>
      <c r="N1343" s="16" t="str">
        <v>0 - Port Assets</v>
      </c>
      <c r="O1343" s="8"/>
      <c r="P1343" s="8"/>
      <c r="Q1343" s="8"/>
      <c r="R1343" s="8"/>
      <c r="S1343" s="8"/>
      <c r="T1343" s="8"/>
      <c r="U1343" s="8"/>
      <c r="V1343" s="8"/>
      <c r="W1343" s="8"/>
      <c r="X1343" s="8"/>
      <c r="Y1343" s="8"/>
      <c r="Z1343" s="8"/>
      <c r="AA1343" s="8"/>
      <c r="AB1343" s="8"/>
      <c r="AC1343" s="8"/>
      <c r="AD1343" s="8"/>
      <c r="AE1343" s="8"/>
      <c r="AF1343" s="8"/>
      <c r="AG1343" s="8"/>
      <c r="AH1343" s="8"/>
      <c r="AI1343" s="8"/>
      <c r="AJ1343" s="8"/>
      <c r="AK1343" s="8"/>
      <c r="AL1343" s="8"/>
      <c r="AM1343" s="8"/>
      <c r="AN1343" s="8"/>
      <c r="AO1343" s="8"/>
      <c r="AP1343" s="8"/>
      <c r="AQ1343" s="8"/>
      <c r="AR1343" s="8"/>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16" t="str">
        <v>0- Port Costs</v>
      </c>
      <c r="BT1343" s="16" t="str">
        <v>0- Port Value</v>
      </c>
      <c r="BU1343" s="8"/>
      <c r="BV1343" s="16" t="str">
        <v>0</v>
      </c>
    </row>
    <row r="1344" spans="8:74" hidden="1" outlineLevel="1" x14ac:dyDescent="0.3">
      <c r="H1344" s="16" t="str">
        <v>0 - BM Costs</v>
      </c>
      <c r="L1344" s="16" t="str">
        <v>0 - BM Port</v>
      </c>
      <c r="N1344" s="16" t="str">
        <v>0 - Port Assets</v>
      </c>
      <c r="O1344" s="8"/>
      <c r="P1344" s="8"/>
      <c r="Q1344" s="8"/>
      <c r="R1344" s="8"/>
      <c r="S1344" s="8"/>
      <c r="T1344" s="8"/>
      <c r="U1344" s="8"/>
      <c r="V1344" s="8"/>
      <c r="W1344" s="8"/>
      <c r="X1344" s="8"/>
      <c r="Y1344" s="8"/>
      <c r="Z1344" s="8"/>
      <c r="AA1344" s="8"/>
      <c r="AB1344" s="8"/>
      <c r="AC1344" s="8"/>
      <c r="AD1344" s="8"/>
      <c r="AE1344" s="8"/>
      <c r="AF1344" s="8"/>
      <c r="AG1344" s="8"/>
      <c r="AH1344" s="8"/>
      <c r="AI1344" s="8"/>
      <c r="AJ1344" s="8"/>
      <c r="AK1344" s="8"/>
      <c r="AL1344" s="8"/>
      <c r="AM1344" s="8"/>
      <c r="AN1344" s="8"/>
      <c r="AO1344" s="8"/>
      <c r="AP1344" s="8"/>
      <c r="AQ1344" s="8"/>
      <c r="AR1344" s="8"/>
      <c r="AS1344" s="8"/>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16" t="str">
        <v>0- Port Costs</v>
      </c>
      <c r="BT1344" s="16" t="str">
        <v>0- Port Value</v>
      </c>
      <c r="BU1344" s="8"/>
      <c r="BV1344" s="16" t="str">
        <v>0</v>
      </c>
    </row>
    <row r="1345" spans="8:74" hidden="1" outlineLevel="1" x14ac:dyDescent="0.3">
      <c r="H1345" s="16" t="str">
        <v>0 - BM Costs</v>
      </c>
      <c r="L1345" s="16" t="str">
        <v>0 - BM Port</v>
      </c>
      <c r="N1345" s="16" t="str">
        <v>0 - Port Assets</v>
      </c>
      <c r="O1345" s="8"/>
      <c r="P1345" s="8"/>
      <c r="Q1345" s="8"/>
      <c r="R1345" s="8"/>
      <c r="S1345" s="8"/>
      <c r="T1345" s="8"/>
      <c r="U1345" s="8"/>
      <c r="V1345" s="8"/>
      <c r="W1345" s="8"/>
      <c r="X1345" s="8"/>
      <c r="Y1345" s="8"/>
      <c r="Z1345" s="8"/>
      <c r="AA1345" s="8"/>
      <c r="AB1345" s="8"/>
      <c r="AC1345" s="8"/>
      <c r="AD1345" s="8"/>
      <c r="AE1345" s="8"/>
      <c r="AF1345" s="8"/>
      <c r="AG1345" s="8"/>
      <c r="AH1345" s="8"/>
      <c r="AI1345" s="8"/>
      <c r="AJ1345" s="8"/>
      <c r="AK1345" s="8"/>
      <c r="AL1345" s="8"/>
      <c r="AM1345" s="8"/>
      <c r="AN1345" s="8"/>
      <c r="AO1345" s="8"/>
      <c r="AP1345" s="8"/>
      <c r="AQ1345" s="8"/>
      <c r="AR1345" s="8"/>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16" t="str">
        <v>0- Port Costs</v>
      </c>
      <c r="BT1345" s="16" t="str">
        <v>0- Port Value</v>
      </c>
      <c r="BU1345" s="8"/>
      <c r="BV1345" s="16" t="str">
        <v>0</v>
      </c>
    </row>
    <row r="1346" spans="8:74" hidden="1" outlineLevel="1" x14ac:dyDescent="0.3">
      <c r="H1346" s="16" t="str">
        <v>0 - BM Costs</v>
      </c>
      <c r="L1346" s="16" t="str">
        <v>0 - BM Port</v>
      </c>
      <c r="N1346" s="16" t="str">
        <v>0 - Port Assets</v>
      </c>
      <c r="O1346" s="8"/>
      <c r="P1346" s="8"/>
      <c r="Q1346" s="8"/>
      <c r="R1346" s="8"/>
      <c r="S1346" s="8"/>
      <c r="T1346" s="8"/>
      <c r="U1346" s="8"/>
      <c r="V1346" s="8"/>
      <c r="W1346" s="8"/>
      <c r="X1346" s="8"/>
      <c r="Y1346" s="8"/>
      <c r="Z1346" s="8"/>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16" t="str">
        <v>0- Port Costs</v>
      </c>
      <c r="BT1346" s="16" t="str">
        <v>0- Port Value</v>
      </c>
      <c r="BU1346" s="8"/>
      <c r="BV1346" s="16" t="str">
        <v>0</v>
      </c>
    </row>
    <row r="1347" spans="8:74" hidden="1" outlineLevel="1" x14ac:dyDescent="0.3">
      <c r="H1347" s="16" t="str">
        <v>0 - BM Costs</v>
      </c>
      <c r="L1347" s="16" t="str">
        <v>0 - BM Port</v>
      </c>
      <c r="N1347" s="16" t="str">
        <v>0 - Port Assets</v>
      </c>
      <c r="O1347" s="8"/>
      <c r="P1347" s="8"/>
      <c r="Q1347" s="8"/>
      <c r="R1347" s="8"/>
      <c r="S1347" s="8"/>
      <c r="T1347" s="8"/>
      <c r="U1347" s="8"/>
      <c r="V1347" s="8"/>
      <c r="W1347" s="8"/>
      <c r="X1347" s="8"/>
      <c r="Y1347" s="8"/>
      <c r="Z1347" s="8"/>
      <c r="AA1347" s="8"/>
      <c r="AB1347" s="8"/>
      <c r="AC1347" s="8"/>
      <c r="AD1347" s="8"/>
      <c r="AE1347" s="8"/>
      <c r="AF1347" s="8"/>
      <c r="AG1347" s="8"/>
      <c r="AH1347" s="8"/>
      <c r="AI1347" s="8"/>
      <c r="AJ1347" s="8"/>
      <c r="AK1347" s="8"/>
      <c r="AL1347" s="8"/>
      <c r="AM1347" s="8"/>
      <c r="AN1347" s="8"/>
      <c r="AO1347" s="8"/>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16" t="str">
        <v>0- Port Costs</v>
      </c>
      <c r="BT1347" s="16" t="str">
        <v>0- Port Value</v>
      </c>
      <c r="BU1347" s="8"/>
      <c r="BV1347" s="16" t="str">
        <v>0</v>
      </c>
    </row>
    <row r="1348" spans="8:74" hidden="1" outlineLevel="1" x14ac:dyDescent="0.3">
      <c r="H1348" s="16" t="str">
        <v>0 - BM Costs</v>
      </c>
      <c r="L1348" s="16" t="str">
        <v>0 - BM Port</v>
      </c>
      <c r="N1348" s="16" t="str">
        <v>0 - Port Assets</v>
      </c>
      <c r="O1348" s="8"/>
      <c r="P1348" s="8"/>
      <c r="Q1348" s="8"/>
      <c r="R1348" s="8"/>
      <c r="S1348" s="8"/>
      <c r="T1348" s="8"/>
      <c r="U1348" s="8"/>
      <c r="V1348" s="8"/>
      <c r="W1348" s="8"/>
      <c r="X1348" s="8"/>
      <c r="Y1348" s="8"/>
      <c r="Z1348" s="8"/>
      <c r="AA1348" s="8"/>
      <c r="AB1348" s="8"/>
      <c r="AC1348" s="8"/>
      <c r="AD1348" s="8"/>
      <c r="AE1348" s="8"/>
      <c r="AF1348" s="8"/>
      <c r="AG1348" s="8"/>
      <c r="AH1348" s="8"/>
      <c r="AI1348" s="8"/>
      <c r="AJ1348" s="8"/>
      <c r="AK1348" s="8"/>
      <c r="AL1348" s="8"/>
      <c r="AM1348" s="8"/>
      <c r="AN1348" s="8"/>
      <c r="AO1348" s="8"/>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16" t="str">
        <v>0- Port Costs</v>
      </c>
      <c r="BT1348" s="16" t="str">
        <v>0- Port Value</v>
      </c>
      <c r="BU1348" s="8"/>
      <c r="BV1348" s="16" t="str">
        <v>0</v>
      </c>
    </row>
    <row r="1349" spans="8:74" hidden="1" outlineLevel="1" x14ac:dyDescent="0.3">
      <c r="H1349" s="16" t="str">
        <v>0 - BM Costs</v>
      </c>
      <c r="L1349" s="16" t="str">
        <v>0 - BM Port</v>
      </c>
      <c r="N1349" s="16" t="str">
        <v>0 - Port Assets</v>
      </c>
      <c r="O1349" s="8"/>
      <c r="P1349" s="8"/>
      <c r="Q1349" s="8"/>
      <c r="R1349" s="8"/>
      <c r="S1349" s="8"/>
      <c r="T1349" s="8"/>
      <c r="U1349" s="8"/>
      <c r="V1349" s="8"/>
      <c r="W1349" s="8"/>
      <c r="X1349" s="8"/>
      <c r="Y1349" s="8"/>
      <c r="Z1349" s="8"/>
      <c r="AA1349" s="8"/>
      <c r="AB1349" s="8"/>
      <c r="AC1349" s="8"/>
      <c r="AD1349" s="8"/>
      <c r="AE1349" s="8"/>
      <c r="AF1349" s="8"/>
      <c r="AG1349" s="8"/>
      <c r="AH1349" s="8"/>
      <c r="AI1349" s="8"/>
      <c r="AJ1349" s="8"/>
      <c r="AK1349" s="8"/>
      <c r="AL1349" s="8"/>
      <c r="AM1349" s="8"/>
      <c r="AN1349" s="8"/>
      <c r="AO1349" s="8"/>
      <c r="AP1349" s="8"/>
      <c r="AQ1349" s="8"/>
      <c r="AR1349" s="8"/>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16" t="str">
        <v>0- Port Costs</v>
      </c>
      <c r="BT1349" s="16" t="str">
        <v>0- Port Value</v>
      </c>
      <c r="BU1349" s="8"/>
      <c r="BV1349" s="16" t="str">
        <v>0</v>
      </c>
    </row>
    <row r="1350" spans="8:74" hidden="1" outlineLevel="1" x14ac:dyDescent="0.3">
      <c r="H1350" s="16" t="str">
        <v>0 - BM Costs</v>
      </c>
      <c r="L1350" s="16" t="str">
        <v>0 - BM Port</v>
      </c>
      <c r="N1350" s="16" t="str">
        <v>0 - Port Assets</v>
      </c>
      <c r="O1350" s="8"/>
      <c r="P1350" s="8"/>
      <c r="Q1350" s="8"/>
      <c r="R1350" s="8"/>
      <c r="S1350" s="8"/>
      <c r="T1350" s="8"/>
      <c r="U1350" s="8"/>
      <c r="V1350" s="8"/>
      <c r="W1350" s="8"/>
      <c r="X1350" s="8"/>
      <c r="Y1350" s="8"/>
      <c r="Z1350" s="8"/>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16" t="str">
        <v>0- Port Costs</v>
      </c>
      <c r="BT1350" s="16" t="str">
        <v>0- Port Value</v>
      </c>
      <c r="BU1350" s="8"/>
      <c r="BV1350" s="16" t="str">
        <v>0</v>
      </c>
    </row>
    <row r="1351" spans="8:74" hidden="1" outlineLevel="1" x14ac:dyDescent="0.3">
      <c r="H1351" s="16" t="str">
        <v>0 - BM Costs</v>
      </c>
      <c r="L1351" s="16" t="str">
        <v>0 - BM Port</v>
      </c>
      <c r="N1351" s="16" t="str">
        <v>0 - Port Assets</v>
      </c>
      <c r="O1351" s="8"/>
      <c r="P1351" s="8"/>
      <c r="Q1351" s="8"/>
      <c r="R1351" s="8"/>
      <c r="S1351" s="8"/>
      <c r="T1351" s="8"/>
      <c r="U1351" s="8"/>
      <c r="V1351" s="8"/>
      <c r="W1351" s="8"/>
      <c r="X1351" s="8"/>
      <c r="Y1351" s="8"/>
      <c r="Z1351" s="8"/>
      <c r="AA1351" s="8"/>
      <c r="AB1351" s="8"/>
      <c r="AC1351" s="8"/>
      <c r="AD1351" s="8"/>
      <c r="AE1351" s="8"/>
      <c r="AF1351" s="8"/>
      <c r="AG1351" s="8"/>
      <c r="AH1351" s="8"/>
      <c r="AI1351" s="8"/>
      <c r="AJ1351" s="8"/>
      <c r="AK1351" s="8"/>
      <c r="AL1351" s="8"/>
      <c r="AM1351" s="8"/>
      <c r="AN1351" s="8"/>
      <c r="AO1351" s="8"/>
      <c r="AP1351" s="8"/>
      <c r="AQ1351" s="8"/>
      <c r="AR1351" s="8"/>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16" t="str">
        <v>0- Port Costs</v>
      </c>
      <c r="BT1351" s="16" t="str">
        <v>0- Port Value</v>
      </c>
      <c r="BU1351" s="8"/>
      <c r="BV1351" s="16" t="str">
        <v>0</v>
      </c>
    </row>
    <row r="1352" spans="8:74" hidden="1" outlineLevel="1" x14ac:dyDescent="0.3">
      <c r="H1352" s="16" t="str">
        <v>0 - BM Costs</v>
      </c>
      <c r="L1352" s="16" t="str">
        <v>0 - BM Port</v>
      </c>
      <c r="N1352" s="16" t="str">
        <v>0 - Port Assets</v>
      </c>
      <c r="O1352" s="8"/>
      <c r="P1352" s="8"/>
      <c r="Q1352" s="8"/>
      <c r="R1352" s="8"/>
      <c r="S1352" s="8"/>
      <c r="T1352" s="8"/>
      <c r="U1352" s="8"/>
      <c r="V1352" s="8"/>
      <c r="W1352" s="8"/>
      <c r="X1352" s="8"/>
      <c r="Y1352" s="8"/>
      <c r="Z1352" s="8"/>
      <c r="AA1352" s="8"/>
      <c r="AB1352" s="8"/>
      <c r="AC1352" s="8"/>
      <c r="AD1352" s="8"/>
      <c r="AE1352" s="8"/>
      <c r="AF1352" s="8"/>
      <c r="AG1352" s="8"/>
      <c r="AH1352" s="8"/>
      <c r="AI1352" s="8"/>
      <c r="AJ1352" s="8"/>
      <c r="AK1352" s="8"/>
      <c r="AL1352" s="8"/>
      <c r="AM1352" s="8"/>
      <c r="AN1352" s="8"/>
      <c r="AO1352" s="8"/>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16" t="str">
        <v>0- Port Costs</v>
      </c>
      <c r="BT1352" s="16" t="str">
        <v>0- Port Value</v>
      </c>
      <c r="BU1352" s="8"/>
      <c r="BV1352" s="16" t="str">
        <v>0</v>
      </c>
    </row>
    <row r="1353" spans="8:74" hidden="1" outlineLevel="1" x14ac:dyDescent="0.3">
      <c r="H1353" s="16" t="str">
        <v>0 - BM Costs</v>
      </c>
      <c r="L1353" s="16" t="str">
        <v>0 - BM Port</v>
      </c>
      <c r="N1353" s="16" t="str">
        <v>0 - Port Assets</v>
      </c>
      <c r="O1353" s="8"/>
      <c r="P1353" s="8"/>
      <c r="Q1353" s="8"/>
      <c r="R1353" s="8"/>
      <c r="S1353" s="8"/>
      <c r="T1353" s="8"/>
      <c r="U1353" s="8"/>
      <c r="V1353" s="8"/>
      <c r="W1353" s="8"/>
      <c r="X1353" s="8"/>
      <c r="Y1353" s="8"/>
      <c r="Z1353" s="8"/>
      <c r="AA1353" s="8"/>
      <c r="AB1353" s="8"/>
      <c r="AC1353" s="8"/>
      <c r="AD1353" s="8"/>
      <c r="AE1353" s="8"/>
      <c r="AF1353" s="8"/>
      <c r="AG1353" s="8"/>
      <c r="AH1353" s="8"/>
      <c r="AI1353" s="8"/>
      <c r="AJ1353" s="8"/>
      <c r="AK1353" s="8"/>
      <c r="AL1353" s="8"/>
      <c r="AM1353" s="8"/>
      <c r="AN1353" s="8"/>
      <c r="AO1353" s="8"/>
      <c r="AP1353" s="8"/>
      <c r="AQ1353" s="8"/>
      <c r="AR1353" s="8"/>
      <c r="AS1353" s="8"/>
      <c r="AT1353" s="8"/>
      <c r="AU1353" s="8"/>
      <c r="AV1353" s="8"/>
      <c r="AW1353" s="8"/>
      <c r="AX1353" s="8"/>
      <c r="AY1353" s="8"/>
      <c r="AZ1353" s="8"/>
      <c r="BA1353" s="8"/>
      <c r="BB1353" s="8"/>
      <c r="BC1353" s="8"/>
      <c r="BD1353" s="8"/>
      <c r="BE1353" s="8"/>
      <c r="BF1353" s="8"/>
      <c r="BG1353" s="8"/>
      <c r="BH1353" s="8"/>
      <c r="BI1353" s="8"/>
      <c r="BJ1353" s="8"/>
      <c r="BK1353" s="8"/>
      <c r="BL1353" s="8"/>
      <c r="BM1353" s="8"/>
      <c r="BN1353" s="8"/>
      <c r="BO1353" s="8"/>
      <c r="BP1353" s="16" t="str">
        <v>0- Port Costs</v>
      </c>
      <c r="BT1353" s="16" t="str">
        <v>0- Port Value</v>
      </c>
      <c r="BU1353" s="8"/>
      <c r="BV1353" s="16" t="str">
        <v>0</v>
      </c>
    </row>
    <row r="1354" spans="8:74" hidden="1" outlineLevel="1" x14ac:dyDescent="0.3">
      <c r="H1354" s="16" t="str">
        <v>0 - BM Costs</v>
      </c>
      <c r="L1354" s="16" t="str">
        <v>0 - BM Port</v>
      </c>
      <c r="N1354" s="16" t="str">
        <v>0 - Port Assets</v>
      </c>
      <c r="O1354" s="8"/>
      <c r="P1354" s="8"/>
      <c r="Q1354" s="8"/>
      <c r="R1354" s="8"/>
      <c r="S1354" s="8"/>
      <c r="T1354" s="8"/>
      <c r="U1354" s="8"/>
      <c r="V1354" s="8"/>
      <c r="W1354" s="8"/>
      <c r="X1354" s="8"/>
      <c r="Y1354" s="8"/>
      <c r="Z1354" s="8"/>
      <c r="AA1354" s="8"/>
      <c r="AB1354" s="8"/>
      <c r="AC1354" s="8"/>
      <c r="AD1354" s="8"/>
      <c r="AE1354" s="8"/>
      <c r="AF1354" s="8"/>
      <c r="AG1354" s="8"/>
      <c r="AH1354" s="8"/>
      <c r="AI1354" s="8"/>
      <c r="AJ1354" s="8"/>
      <c r="AK1354" s="8"/>
      <c r="AL1354" s="8"/>
      <c r="AM1354" s="8"/>
      <c r="AN1354" s="8"/>
      <c r="AO1354" s="8"/>
      <c r="AP1354" s="8"/>
      <c r="AQ1354" s="8"/>
      <c r="AR1354" s="8"/>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16" t="str">
        <v>0- Port Costs</v>
      </c>
      <c r="BT1354" s="16" t="str">
        <v>0- Port Value</v>
      </c>
      <c r="BU1354" s="8"/>
      <c r="BV1354" s="16" t="str">
        <v>0</v>
      </c>
    </row>
    <row r="1355" spans="8:74" hidden="1" outlineLevel="1" x14ac:dyDescent="0.3">
      <c r="H1355" s="16" t="str">
        <v>0 - BM Costs</v>
      </c>
      <c r="L1355" s="16" t="str">
        <v>0 - BM Port</v>
      </c>
      <c r="N1355" s="16" t="str">
        <v>0 - Port Assets</v>
      </c>
      <c r="O1355" s="8"/>
      <c r="P1355" s="8"/>
      <c r="Q1355" s="8"/>
      <c r="R1355" s="8"/>
      <c r="S1355" s="8"/>
      <c r="T1355" s="8"/>
      <c r="U1355" s="8"/>
      <c r="V1355" s="8"/>
      <c r="W1355" s="8"/>
      <c r="X1355" s="8"/>
      <c r="Y1355" s="8"/>
      <c r="Z1355" s="8"/>
      <c r="AA1355" s="8"/>
      <c r="AB1355" s="8"/>
      <c r="AC1355" s="8"/>
      <c r="AD1355" s="8"/>
      <c r="AE1355" s="8"/>
      <c r="AF1355" s="8"/>
      <c r="AG1355" s="8"/>
      <c r="AH1355" s="8"/>
      <c r="AI1355" s="8"/>
      <c r="AJ1355" s="8"/>
      <c r="AK1355" s="8"/>
      <c r="AL1355" s="8"/>
      <c r="AM1355" s="8"/>
      <c r="AN1355" s="8"/>
      <c r="AO1355" s="8"/>
      <c r="AP1355" s="8"/>
      <c r="AQ1355" s="8"/>
      <c r="AR1355" s="8"/>
      <c r="AS1355" s="8"/>
      <c r="AT1355" s="8"/>
      <c r="AU1355" s="8"/>
      <c r="AV1355" s="8"/>
      <c r="AW1355" s="8"/>
      <c r="AX1355" s="8"/>
      <c r="AY1355" s="8"/>
      <c r="AZ1355" s="8"/>
      <c r="BA1355" s="8"/>
      <c r="BB1355" s="8"/>
      <c r="BC1355" s="8"/>
      <c r="BD1355" s="8"/>
      <c r="BE1355" s="8"/>
      <c r="BF1355" s="8"/>
      <c r="BG1355" s="8"/>
      <c r="BH1355" s="8"/>
      <c r="BI1355" s="8"/>
      <c r="BJ1355" s="8"/>
      <c r="BK1355" s="8"/>
      <c r="BL1355" s="8"/>
      <c r="BM1355" s="8"/>
      <c r="BN1355" s="8"/>
      <c r="BO1355" s="8"/>
      <c r="BP1355" s="16" t="str">
        <v>0- Port Costs</v>
      </c>
      <c r="BT1355" s="16" t="str">
        <v>0- Port Value</v>
      </c>
      <c r="BU1355" s="8"/>
      <c r="BV1355" s="16" t="str">
        <v>0</v>
      </c>
    </row>
    <row r="1356" spans="8:74" hidden="1" outlineLevel="1" x14ac:dyDescent="0.3">
      <c r="H1356" s="16" t="str">
        <v>0 - BM Costs</v>
      </c>
      <c r="L1356" s="16" t="str">
        <v>0 - BM Port</v>
      </c>
      <c r="N1356" s="16" t="str">
        <v>0 - Port Assets</v>
      </c>
      <c r="O1356" s="8"/>
      <c r="P1356" s="8"/>
      <c r="Q1356" s="8"/>
      <c r="R1356" s="8"/>
      <c r="S1356" s="8"/>
      <c r="T1356" s="8"/>
      <c r="U1356" s="8"/>
      <c r="V1356" s="8"/>
      <c r="W1356" s="8"/>
      <c r="X1356" s="8"/>
      <c r="Y1356" s="8"/>
      <c r="Z1356" s="8"/>
      <c r="AA1356" s="8"/>
      <c r="AB1356" s="8"/>
      <c r="AC1356" s="8"/>
      <c r="AD1356" s="8"/>
      <c r="AE1356" s="8"/>
      <c r="AF1356" s="8"/>
      <c r="AG1356" s="8"/>
      <c r="AH1356" s="8"/>
      <c r="AI1356" s="8"/>
      <c r="AJ1356" s="8"/>
      <c r="AK1356" s="8"/>
      <c r="AL1356" s="8"/>
      <c r="AM1356" s="8"/>
      <c r="AN1356" s="8"/>
      <c r="AO1356" s="8"/>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16" t="str">
        <v>0- Port Costs</v>
      </c>
      <c r="BT1356" s="16" t="str">
        <v>0- Port Value</v>
      </c>
      <c r="BU1356" s="8"/>
      <c r="BV1356" s="16" t="str">
        <v>0</v>
      </c>
    </row>
    <row r="1357" spans="8:74" hidden="1" outlineLevel="1" x14ac:dyDescent="0.3">
      <c r="H1357" s="16" t="str">
        <v>0 - BM Costs</v>
      </c>
      <c r="L1357" s="16" t="str">
        <v>0 - BM Port</v>
      </c>
      <c r="N1357" s="16" t="str">
        <v>0 - Port Assets</v>
      </c>
      <c r="O1357" s="8"/>
      <c r="P1357" s="8"/>
      <c r="Q1357" s="8"/>
      <c r="R1357" s="8"/>
      <c r="S1357" s="8"/>
      <c r="T1357" s="8"/>
      <c r="U1357" s="8"/>
      <c r="V1357" s="8"/>
      <c r="W1357" s="8"/>
      <c r="X1357" s="8"/>
      <c r="Y1357" s="8"/>
      <c r="Z1357" s="8"/>
      <c r="AA1357" s="8"/>
      <c r="AB1357" s="8"/>
      <c r="AC1357" s="8"/>
      <c r="AD1357" s="8"/>
      <c r="AE1357" s="8"/>
      <c r="AF1357" s="8"/>
      <c r="AG1357" s="8"/>
      <c r="AH1357" s="8"/>
      <c r="AI1357" s="8"/>
      <c r="AJ1357" s="8"/>
      <c r="AK1357" s="8"/>
      <c r="AL1357" s="8"/>
      <c r="AM1357" s="8"/>
      <c r="AN1357" s="8"/>
      <c r="AO1357" s="8"/>
      <c r="AP1357" s="8"/>
      <c r="AQ1357" s="8"/>
      <c r="AR1357" s="8"/>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16" t="str">
        <v>0- Port Costs</v>
      </c>
      <c r="BT1357" s="16" t="str">
        <v>0- Port Value</v>
      </c>
      <c r="BU1357" s="8"/>
      <c r="BV1357" s="16" t="str">
        <v>0</v>
      </c>
    </row>
    <row r="1358" spans="8:74" hidden="1" outlineLevel="1" x14ac:dyDescent="0.3">
      <c r="H1358" s="16" t="str">
        <v>0 - BM Costs</v>
      </c>
      <c r="L1358" s="16" t="str">
        <v>0 - BM Port</v>
      </c>
      <c r="N1358" s="16" t="str">
        <v>0 - Port Assets</v>
      </c>
      <c r="O1358" s="8"/>
      <c r="P1358" s="8"/>
      <c r="Q1358" s="8"/>
      <c r="R1358" s="8"/>
      <c r="S1358" s="8"/>
      <c r="T1358" s="8"/>
      <c r="U1358" s="8"/>
      <c r="V1358" s="8"/>
      <c r="W1358" s="8"/>
      <c r="X1358" s="8"/>
      <c r="Y1358" s="8"/>
      <c r="Z1358" s="8"/>
      <c r="AA1358" s="8"/>
      <c r="AB1358" s="8"/>
      <c r="AC1358" s="8"/>
      <c r="AD1358" s="8"/>
      <c r="AE1358" s="8"/>
      <c r="AF1358" s="8"/>
      <c r="AG1358" s="8"/>
      <c r="AH1358" s="8"/>
      <c r="AI1358" s="8"/>
      <c r="AJ1358" s="8"/>
      <c r="AK1358" s="8"/>
      <c r="AL1358" s="8"/>
      <c r="AM1358" s="8"/>
      <c r="AN1358" s="8"/>
      <c r="AO1358" s="8"/>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16" t="str">
        <v>0- Port Costs</v>
      </c>
      <c r="BT1358" s="16" t="str">
        <v>0- Port Value</v>
      </c>
      <c r="BU1358" s="8"/>
      <c r="BV1358" s="16" t="str">
        <v>0</v>
      </c>
    </row>
    <row r="1359" spans="8:74" hidden="1" outlineLevel="1" x14ac:dyDescent="0.3">
      <c r="H1359" s="16" t="str">
        <v>0 - BM Costs</v>
      </c>
      <c r="L1359" s="16" t="str">
        <v>0 - BM Port</v>
      </c>
      <c r="N1359" s="16" t="str">
        <v>0 - Port Assets</v>
      </c>
      <c r="O1359" s="8"/>
      <c r="P1359" s="8"/>
      <c r="Q1359" s="8"/>
      <c r="R1359" s="8"/>
      <c r="S1359" s="8"/>
      <c r="T1359" s="8"/>
      <c r="U1359" s="8"/>
      <c r="V1359" s="8"/>
      <c r="W1359" s="8"/>
      <c r="X1359" s="8"/>
      <c r="Y1359" s="8"/>
      <c r="Z1359" s="8"/>
      <c r="AA1359" s="8"/>
      <c r="AB1359" s="8"/>
      <c r="AC1359" s="8"/>
      <c r="AD1359" s="8"/>
      <c r="AE1359" s="8"/>
      <c r="AF1359" s="8"/>
      <c r="AG1359" s="8"/>
      <c r="AH1359" s="8"/>
      <c r="AI1359" s="8"/>
      <c r="AJ1359" s="8"/>
      <c r="AK1359" s="8"/>
      <c r="AL1359" s="8"/>
      <c r="AM1359" s="8"/>
      <c r="AN1359" s="8"/>
      <c r="AO1359" s="8"/>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16" t="str">
        <v>0- Port Costs</v>
      </c>
      <c r="BT1359" s="16" t="str">
        <v>0- Port Value</v>
      </c>
      <c r="BU1359" s="8"/>
      <c r="BV1359" s="16" t="str">
        <v>0</v>
      </c>
    </row>
    <row r="1360" spans="8:74" hidden="1" outlineLevel="1" x14ac:dyDescent="0.3">
      <c r="H1360" s="16" t="str">
        <v>0 - BM Costs</v>
      </c>
      <c r="L1360" s="16" t="str">
        <v>0 - BM Port</v>
      </c>
      <c r="N1360" s="16" t="str">
        <v>0 - Port Assets</v>
      </c>
      <c r="O1360" s="8"/>
      <c r="P1360" s="8"/>
      <c r="Q1360" s="8"/>
      <c r="R1360" s="8"/>
      <c r="S1360" s="8"/>
      <c r="T1360" s="8"/>
      <c r="U1360" s="8"/>
      <c r="V1360" s="8"/>
      <c r="W1360" s="8"/>
      <c r="X1360" s="8"/>
      <c r="Y1360" s="8"/>
      <c r="Z1360" s="8"/>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16" t="str">
        <v>0- Port Costs</v>
      </c>
      <c r="BT1360" s="16" t="str">
        <v>0- Port Value</v>
      </c>
      <c r="BU1360" s="8"/>
      <c r="BV1360" s="16" t="str">
        <v>0</v>
      </c>
    </row>
    <row r="1361" spans="8:74" hidden="1" outlineLevel="1" x14ac:dyDescent="0.3">
      <c r="H1361" s="16" t="str">
        <v>0 - BM Costs</v>
      </c>
      <c r="L1361" s="16" t="str">
        <v>0 - BM Port</v>
      </c>
      <c r="N1361" s="16" t="str">
        <v>0 - Port Assets</v>
      </c>
      <c r="O1361" s="8"/>
      <c r="P1361" s="8"/>
      <c r="Q1361" s="8"/>
      <c r="R1361" s="8"/>
      <c r="S1361" s="8"/>
      <c r="T1361" s="8"/>
      <c r="U1361" s="8"/>
      <c r="V1361" s="8"/>
      <c r="W1361" s="8"/>
      <c r="X1361" s="8"/>
      <c r="Y1361" s="8"/>
      <c r="Z1361" s="8"/>
      <c r="AA1361" s="8"/>
      <c r="AB1361" s="8"/>
      <c r="AC1361" s="8"/>
      <c r="AD1361" s="8"/>
      <c r="AE1361" s="8"/>
      <c r="AF1361" s="8"/>
      <c r="AG1361" s="8"/>
      <c r="AH1361" s="8"/>
      <c r="AI1361" s="8"/>
      <c r="AJ1361" s="8"/>
      <c r="AK1361" s="8"/>
      <c r="AL1361" s="8"/>
      <c r="AM1361" s="8"/>
      <c r="AN1361" s="8"/>
      <c r="AO1361" s="8"/>
      <c r="AP1361" s="8"/>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16" t="str">
        <v>0- Port Costs</v>
      </c>
      <c r="BT1361" s="16" t="str">
        <v>0- Port Value</v>
      </c>
      <c r="BU1361" s="8"/>
      <c r="BV1361" s="16" t="str">
        <v>0</v>
      </c>
    </row>
    <row r="1362" spans="8:74" hidden="1" outlineLevel="1" x14ac:dyDescent="0.3">
      <c r="H1362" s="16" t="str">
        <v>0 - BM Costs</v>
      </c>
      <c r="L1362" s="16" t="str">
        <v>0 - BM Port</v>
      </c>
      <c r="N1362" s="16" t="str">
        <v>0 - Port Assets</v>
      </c>
      <c r="O1362" s="8"/>
      <c r="P1362" s="8"/>
      <c r="Q1362" s="8"/>
      <c r="R1362" s="8"/>
      <c r="S1362" s="8"/>
      <c r="T1362" s="8"/>
      <c r="U1362" s="8"/>
      <c r="V1362" s="8"/>
      <c r="W1362" s="8"/>
      <c r="X1362" s="8"/>
      <c r="Y1362" s="8"/>
      <c r="Z1362" s="8"/>
      <c r="AA1362" s="8"/>
      <c r="AB1362" s="8"/>
      <c r="AC1362" s="8"/>
      <c r="AD1362" s="8"/>
      <c r="AE1362" s="8"/>
      <c r="AF1362" s="8"/>
      <c r="AG1362" s="8"/>
      <c r="AH1362" s="8"/>
      <c r="AI1362" s="8"/>
      <c r="AJ1362" s="8"/>
      <c r="AK1362" s="8"/>
      <c r="AL1362" s="8"/>
      <c r="AM1362" s="8"/>
      <c r="AN1362" s="8"/>
      <c r="AO1362" s="8"/>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16" t="str">
        <v>0- Port Costs</v>
      </c>
      <c r="BT1362" s="16" t="str">
        <v>0- Port Value</v>
      </c>
      <c r="BU1362" s="8"/>
      <c r="BV1362" s="16" t="str">
        <v>0</v>
      </c>
    </row>
    <row r="1363" spans="8:74" hidden="1" outlineLevel="1" x14ac:dyDescent="0.3">
      <c r="H1363" s="16" t="str">
        <v>0 - BM Costs</v>
      </c>
      <c r="L1363" s="16" t="str">
        <v>0 - BM Port</v>
      </c>
      <c r="N1363" s="16" t="str">
        <v>0 - Port Assets</v>
      </c>
      <c r="O1363" s="8"/>
      <c r="P1363" s="8"/>
      <c r="Q1363" s="8"/>
      <c r="R1363" s="8"/>
      <c r="S1363" s="8"/>
      <c r="T1363" s="8"/>
      <c r="U1363" s="8"/>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16" t="str">
        <v>0- Port Costs</v>
      </c>
      <c r="BT1363" s="16" t="str">
        <v>0- Port Value</v>
      </c>
      <c r="BU1363" s="8"/>
      <c r="BV1363" s="16" t="str">
        <v>0</v>
      </c>
    </row>
    <row r="1364" spans="8:74" hidden="1" outlineLevel="1" x14ac:dyDescent="0.3">
      <c r="H1364" s="16" t="str">
        <v>0 - BM Costs</v>
      </c>
      <c r="L1364" s="16" t="str">
        <v>0 - BM Port</v>
      </c>
      <c r="N1364" s="16" t="str">
        <v>0 - Port Assets</v>
      </c>
      <c r="O1364" s="8"/>
      <c r="P1364" s="8"/>
      <c r="Q1364" s="8"/>
      <c r="R1364" s="8"/>
      <c r="S1364" s="8"/>
      <c r="T1364" s="8"/>
      <c r="U1364" s="8"/>
      <c r="V1364" s="8"/>
      <c r="W1364" s="8"/>
      <c r="X1364" s="8"/>
      <c r="Y1364" s="8"/>
      <c r="Z1364" s="8"/>
      <c r="AA1364" s="8"/>
      <c r="AB1364" s="8"/>
      <c r="AC1364" s="8"/>
      <c r="AD1364" s="8"/>
      <c r="AE1364" s="8"/>
      <c r="AF1364" s="8"/>
      <c r="AG1364" s="8"/>
      <c r="AH1364" s="8"/>
      <c r="AI1364" s="8"/>
      <c r="AJ1364" s="8"/>
      <c r="AK1364" s="8"/>
      <c r="AL1364" s="8"/>
      <c r="AM1364" s="8"/>
      <c r="AN1364" s="8"/>
      <c r="AO1364" s="8"/>
      <c r="AP1364" s="8"/>
      <c r="AQ1364" s="8"/>
      <c r="AR1364" s="8"/>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16" t="str">
        <v>0- Port Costs</v>
      </c>
      <c r="BT1364" s="16" t="str">
        <v>0- Port Value</v>
      </c>
      <c r="BU1364" s="8"/>
      <c r="BV1364" s="16" t="str">
        <v>0</v>
      </c>
    </row>
    <row r="1365" spans="8:74" hidden="1" outlineLevel="1" x14ac:dyDescent="0.3">
      <c r="H1365" s="16" t="str">
        <v>0 - BM Costs</v>
      </c>
      <c r="L1365" s="16" t="str">
        <v>0 - BM Port</v>
      </c>
      <c r="N1365" s="16" t="str">
        <v>0 - Port Assets</v>
      </c>
      <c r="O1365" s="8"/>
      <c r="P1365" s="8"/>
      <c r="Q1365" s="8"/>
      <c r="R1365" s="8"/>
      <c r="S1365" s="8"/>
      <c r="T1365" s="8"/>
      <c r="U1365" s="8"/>
      <c r="V1365" s="8"/>
      <c r="W1365" s="8"/>
      <c r="X1365" s="8"/>
      <c r="Y1365" s="8"/>
      <c r="Z1365" s="8"/>
      <c r="AA1365" s="8"/>
      <c r="AB1365" s="8"/>
      <c r="AC1365" s="8"/>
      <c r="AD1365" s="8"/>
      <c r="AE1365" s="8"/>
      <c r="AF1365" s="8"/>
      <c r="AG1365" s="8"/>
      <c r="AH1365" s="8"/>
      <c r="AI1365" s="8"/>
      <c r="AJ1365" s="8"/>
      <c r="AK1365" s="8"/>
      <c r="AL1365" s="8"/>
      <c r="AM1365" s="8"/>
      <c r="AN1365" s="8"/>
      <c r="AO1365" s="8"/>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16" t="str">
        <v>0- Port Costs</v>
      </c>
      <c r="BT1365" s="16" t="str">
        <v>0- Port Value</v>
      </c>
      <c r="BU1365" s="8"/>
      <c r="BV1365" s="16" t="str">
        <v>0</v>
      </c>
    </row>
    <row r="1366" spans="8:74" hidden="1" outlineLevel="1" x14ac:dyDescent="0.3">
      <c r="H1366" s="16" t="str">
        <v>0 - BM Costs</v>
      </c>
      <c r="L1366" s="16" t="str">
        <v>0 - BM Port</v>
      </c>
      <c r="N1366" s="16" t="str">
        <v>0 - Port Assets</v>
      </c>
      <c r="O1366" s="8"/>
      <c r="P1366" s="8"/>
      <c r="Q1366" s="8"/>
      <c r="R1366" s="8"/>
      <c r="S1366" s="8"/>
      <c r="T1366" s="8"/>
      <c r="U1366" s="8"/>
      <c r="V1366" s="8"/>
      <c r="W1366" s="8"/>
      <c r="X1366" s="8"/>
      <c r="Y1366" s="8"/>
      <c r="Z1366" s="8"/>
      <c r="AA1366" s="8"/>
      <c r="AB1366" s="8"/>
      <c r="AC1366" s="8"/>
      <c r="AD1366" s="8"/>
      <c r="AE1366" s="8"/>
      <c r="AF1366" s="8"/>
      <c r="AG1366" s="8"/>
      <c r="AH1366" s="8"/>
      <c r="AI1366" s="8"/>
      <c r="AJ1366" s="8"/>
      <c r="AK1366" s="8"/>
      <c r="AL1366" s="8"/>
      <c r="AM1366" s="8"/>
      <c r="AN1366" s="8"/>
      <c r="AO1366" s="8"/>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16" t="str">
        <v>0- Port Costs</v>
      </c>
      <c r="BT1366" s="16" t="str">
        <v>0- Port Value</v>
      </c>
      <c r="BU1366" s="8"/>
      <c r="BV1366" s="16" t="str">
        <v>0</v>
      </c>
    </row>
    <row r="1367" spans="8:74" hidden="1" outlineLevel="1" x14ac:dyDescent="0.3">
      <c r="H1367" s="16" t="str">
        <v>0 - BM Costs</v>
      </c>
      <c r="L1367" s="16" t="str">
        <v>0 - BM Port</v>
      </c>
      <c r="N1367" s="16" t="str">
        <v>0 - Port Assets</v>
      </c>
      <c r="O1367" s="8"/>
      <c r="P1367" s="8"/>
      <c r="Q1367" s="8"/>
      <c r="R1367" s="8"/>
      <c r="S1367" s="8"/>
      <c r="T1367" s="8"/>
      <c r="U1367" s="8"/>
      <c r="V1367" s="8"/>
      <c r="W1367" s="8"/>
      <c r="X1367" s="8"/>
      <c r="Y1367" s="8"/>
      <c r="Z1367" s="8"/>
      <c r="AA1367" s="8"/>
      <c r="AB1367" s="8"/>
      <c r="AC1367" s="8"/>
      <c r="AD1367" s="8"/>
      <c r="AE1367" s="8"/>
      <c r="AF1367" s="8"/>
      <c r="AG1367" s="8"/>
      <c r="AH1367" s="8"/>
      <c r="AI1367" s="8"/>
      <c r="AJ1367" s="8"/>
      <c r="AK1367" s="8"/>
      <c r="AL1367" s="8"/>
      <c r="AM1367" s="8"/>
      <c r="AN1367" s="8"/>
      <c r="AO1367" s="8"/>
      <c r="AP1367" s="8"/>
      <c r="AQ1367" s="8"/>
      <c r="AR1367" s="8"/>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16" t="str">
        <v>0- Port Costs</v>
      </c>
      <c r="BT1367" s="16" t="str">
        <v>0- Port Value</v>
      </c>
      <c r="BU1367" s="8"/>
      <c r="BV1367" s="16" t="str">
        <v>0</v>
      </c>
    </row>
    <row r="1368" spans="8:74" hidden="1" outlineLevel="1" x14ac:dyDescent="0.3">
      <c r="H1368" s="16" t="str">
        <v>0 - BM Costs</v>
      </c>
      <c r="L1368" s="16" t="str">
        <v>0 - BM Port</v>
      </c>
      <c r="N1368" s="16" t="str">
        <v>0 - Port Assets</v>
      </c>
      <c r="O1368" s="8"/>
      <c r="P1368" s="8"/>
      <c r="Q1368" s="8"/>
      <c r="R1368" s="8"/>
      <c r="S1368" s="8"/>
      <c r="T1368" s="8"/>
      <c r="U1368" s="8"/>
      <c r="V1368" s="8"/>
      <c r="W1368" s="8"/>
      <c r="X1368" s="8"/>
      <c r="Y1368" s="8"/>
      <c r="Z1368" s="8"/>
      <c r="AA1368" s="8"/>
      <c r="AB1368" s="8"/>
      <c r="AC1368" s="8"/>
      <c r="AD1368" s="8"/>
      <c r="AE1368" s="8"/>
      <c r="AF1368" s="8"/>
      <c r="AG1368" s="8"/>
      <c r="AH1368" s="8"/>
      <c r="AI1368" s="8"/>
      <c r="AJ1368" s="8"/>
      <c r="AK1368" s="8"/>
      <c r="AL1368" s="8"/>
      <c r="AM1368" s="8"/>
      <c r="AN1368" s="8"/>
      <c r="AO1368" s="8"/>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16" t="str">
        <v>0- Port Costs</v>
      </c>
      <c r="BT1368" s="16" t="str">
        <v>0- Port Value</v>
      </c>
      <c r="BU1368" s="8"/>
      <c r="BV1368" s="16" t="str">
        <v>0</v>
      </c>
    </row>
    <row r="1369" spans="8:74" hidden="1" outlineLevel="1" x14ac:dyDescent="0.3">
      <c r="H1369" s="16" t="str">
        <v>0 - BM Costs</v>
      </c>
      <c r="L1369" s="16" t="str">
        <v>0 - BM Port</v>
      </c>
      <c r="N1369" s="16" t="str">
        <v>0 - Port Assets</v>
      </c>
      <c r="O1369" s="8"/>
      <c r="P1369" s="8"/>
      <c r="Q1369" s="8"/>
      <c r="R1369" s="8"/>
      <c r="S1369" s="8"/>
      <c r="T1369" s="8"/>
      <c r="U1369" s="8"/>
      <c r="V1369" s="8"/>
      <c r="W1369" s="8"/>
      <c r="X1369" s="8"/>
      <c r="Y1369" s="8"/>
      <c r="Z1369" s="8"/>
      <c r="AA1369" s="8"/>
      <c r="AB1369" s="8"/>
      <c r="AC1369" s="8"/>
      <c r="AD1369" s="8"/>
      <c r="AE1369" s="8"/>
      <c r="AF1369" s="8"/>
      <c r="AG1369" s="8"/>
      <c r="AH1369" s="8"/>
      <c r="AI1369" s="8"/>
      <c r="AJ1369" s="8"/>
      <c r="AK1369" s="8"/>
      <c r="AL1369" s="8"/>
      <c r="AM1369" s="8"/>
      <c r="AN1369" s="8"/>
      <c r="AO1369" s="8"/>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16" t="str">
        <v>0- Port Costs</v>
      </c>
      <c r="BT1369" s="16" t="str">
        <v>0- Port Value</v>
      </c>
      <c r="BU1369" s="8"/>
      <c r="BV1369" s="16" t="str">
        <v>0</v>
      </c>
    </row>
    <row r="1370" spans="8:74" hidden="1" outlineLevel="1" x14ac:dyDescent="0.3">
      <c r="H1370" s="16" t="str">
        <v>0 - BM Costs</v>
      </c>
      <c r="L1370" s="16" t="str">
        <v>0 - BM Port</v>
      </c>
      <c r="N1370" s="16" t="str">
        <v>0 - Port Assets</v>
      </c>
      <c r="O1370" s="8"/>
      <c r="P1370" s="8"/>
      <c r="Q1370" s="8"/>
      <c r="R1370" s="8"/>
      <c r="S1370" s="8"/>
      <c r="T1370" s="8"/>
      <c r="U1370" s="8"/>
      <c r="V1370" s="8"/>
      <c r="W1370" s="8"/>
      <c r="X1370" s="8"/>
      <c r="Y1370" s="8"/>
      <c r="Z1370" s="8"/>
      <c r="AA1370" s="8"/>
      <c r="AB1370" s="8"/>
      <c r="AC1370" s="8"/>
      <c r="AD1370" s="8"/>
      <c r="AE1370" s="8"/>
      <c r="AF1370" s="8"/>
      <c r="AG1370" s="8"/>
      <c r="AH1370" s="8"/>
      <c r="AI1370" s="8"/>
      <c r="AJ1370" s="8"/>
      <c r="AK1370" s="8"/>
      <c r="AL1370" s="8"/>
      <c r="AM1370" s="8"/>
      <c r="AN1370" s="8"/>
      <c r="AO1370" s="8"/>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16" t="str">
        <v>0- Port Costs</v>
      </c>
      <c r="BT1370" s="16" t="str">
        <v>0- Port Value</v>
      </c>
      <c r="BU1370" s="8"/>
      <c r="BV1370" s="16" t="str">
        <v>0</v>
      </c>
    </row>
    <row r="1371" spans="8:74" hidden="1" outlineLevel="1" x14ac:dyDescent="0.3">
      <c r="H1371" s="16" t="str">
        <v>0 - BM Costs</v>
      </c>
      <c r="L1371" s="16" t="str">
        <v>0 - BM Port</v>
      </c>
      <c r="N1371" s="16" t="str">
        <v>0 - Port Assets</v>
      </c>
      <c r="O1371" s="8"/>
      <c r="P1371" s="8"/>
      <c r="Q1371" s="8"/>
      <c r="R1371" s="8"/>
      <c r="S1371" s="8"/>
      <c r="T1371" s="8"/>
      <c r="U1371" s="8"/>
      <c r="V1371" s="8"/>
      <c r="W1371" s="8"/>
      <c r="X1371" s="8"/>
      <c r="Y1371" s="8"/>
      <c r="Z1371" s="8"/>
      <c r="AA1371" s="8"/>
      <c r="AB1371" s="8"/>
      <c r="AC1371" s="8"/>
      <c r="AD1371" s="8"/>
      <c r="AE1371" s="8"/>
      <c r="AF1371" s="8"/>
      <c r="AG1371" s="8"/>
      <c r="AH1371" s="8"/>
      <c r="AI1371" s="8"/>
      <c r="AJ1371" s="8"/>
      <c r="AK1371" s="8"/>
      <c r="AL1371" s="8"/>
      <c r="AM1371" s="8"/>
      <c r="AN1371" s="8"/>
      <c r="AO1371" s="8"/>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16" t="str">
        <v>0- Port Costs</v>
      </c>
      <c r="BT1371" s="16" t="str">
        <v>0- Port Value</v>
      </c>
      <c r="BU1371" s="8"/>
      <c r="BV1371" s="16" t="str">
        <v>0</v>
      </c>
    </row>
    <row r="1372" spans="8:74" hidden="1" outlineLevel="1" x14ac:dyDescent="0.3">
      <c r="H1372" s="16" t="str">
        <v>0 - BM Costs</v>
      </c>
      <c r="L1372" s="16" t="str">
        <v>0 - BM Port</v>
      </c>
      <c r="N1372" s="16" t="str">
        <v>0 - Port Assets</v>
      </c>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c r="AL1372" s="8"/>
      <c r="AM1372" s="8"/>
      <c r="AN1372" s="8"/>
      <c r="AO1372" s="8"/>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16" t="str">
        <v>0- Port Costs</v>
      </c>
      <c r="BT1372" s="16" t="str">
        <v>0- Port Value</v>
      </c>
      <c r="BU1372" s="8"/>
      <c r="BV1372" s="16" t="str">
        <v>0</v>
      </c>
    </row>
    <row r="1373" spans="8:74" hidden="1" outlineLevel="1" x14ac:dyDescent="0.3">
      <c r="H1373" s="16" t="str">
        <v>0 - BM Costs</v>
      </c>
      <c r="L1373" s="16" t="str">
        <v>0 - BM Port</v>
      </c>
      <c r="N1373" s="16" t="str">
        <v>0 - Port Assets</v>
      </c>
      <c r="O1373" s="8"/>
      <c r="P1373" s="8"/>
      <c r="Q1373" s="8"/>
      <c r="R1373" s="8"/>
      <c r="S1373" s="8"/>
      <c r="T1373" s="8"/>
      <c r="U1373" s="8"/>
      <c r="V1373" s="8"/>
      <c r="W1373" s="8"/>
      <c r="X1373" s="8"/>
      <c r="Y1373" s="8"/>
      <c r="Z1373" s="8"/>
      <c r="AA1373" s="8"/>
      <c r="AB1373" s="8"/>
      <c r="AC1373" s="8"/>
      <c r="AD1373" s="8"/>
      <c r="AE1373" s="8"/>
      <c r="AF1373" s="8"/>
      <c r="AG1373" s="8"/>
      <c r="AH1373" s="8"/>
      <c r="AI1373" s="8"/>
      <c r="AJ1373" s="8"/>
      <c r="AK1373" s="8"/>
      <c r="AL1373" s="8"/>
      <c r="AM1373" s="8"/>
      <c r="AN1373" s="8"/>
      <c r="AO1373" s="8"/>
      <c r="AP1373" s="8"/>
      <c r="AQ1373" s="8"/>
      <c r="AR1373" s="8"/>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16" t="str">
        <v>0- Port Costs</v>
      </c>
      <c r="BT1373" s="16" t="str">
        <v>0- Port Value</v>
      </c>
      <c r="BU1373" s="8"/>
      <c r="BV1373" s="16" t="str">
        <v>0</v>
      </c>
    </row>
    <row r="1374" spans="8:74" hidden="1" outlineLevel="1" x14ac:dyDescent="0.3">
      <c r="H1374" s="16" t="str">
        <v>0 - BM Costs</v>
      </c>
      <c r="L1374" s="16" t="str">
        <v>0 - BM Port</v>
      </c>
      <c r="N1374" s="16" t="str">
        <v>0 - Port Assets</v>
      </c>
      <c r="O1374" s="8"/>
      <c r="P1374" s="8"/>
      <c r="Q1374" s="8"/>
      <c r="R1374" s="8"/>
      <c r="S1374" s="8"/>
      <c r="T1374" s="8"/>
      <c r="U1374" s="8"/>
      <c r="V1374" s="8"/>
      <c r="W1374" s="8"/>
      <c r="X1374" s="8"/>
      <c r="Y1374" s="8"/>
      <c r="Z1374" s="8"/>
      <c r="AA1374" s="8"/>
      <c r="AB1374" s="8"/>
      <c r="AC1374" s="8"/>
      <c r="AD1374" s="8"/>
      <c r="AE1374" s="8"/>
      <c r="AF1374" s="8"/>
      <c r="AG1374" s="8"/>
      <c r="AH1374" s="8"/>
      <c r="AI1374" s="8"/>
      <c r="AJ1374" s="8"/>
      <c r="AK1374" s="8"/>
      <c r="AL1374" s="8"/>
      <c r="AM1374" s="8"/>
      <c r="AN1374" s="8"/>
      <c r="AO1374" s="8"/>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16" t="str">
        <v>0- Port Costs</v>
      </c>
      <c r="BT1374" s="16" t="str">
        <v>0- Port Value</v>
      </c>
      <c r="BU1374" s="8"/>
      <c r="BV1374" s="16" t="str">
        <v>0</v>
      </c>
    </row>
    <row r="1375" spans="8:74" hidden="1" outlineLevel="1" x14ac:dyDescent="0.3">
      <c r="H1375" s="16" t="str">
        <v>0 - BM Costs</v>
      </c>
      <c r="L1375" s="16" t="str">
        <v>0 - BM Port</v>
      </c>
      <c r="N1375" s="16" t="str">
        <v>0 - Port Assets</v>
      </c>
      <c r="O1375" s="8"/>
      <c r="P1375" s="8"/>
      <c r="Q1375" s="8"/>
      <c r="R1375" s="8"/>
      <c r="S1375" s="8"/>
      <c r="T1375" s="8"/>
      <c r="U1375" s="8"/>
      <c r="V1375" s="8"/>
      <c r="W1375" s="8"/>
      <c r="X1375" s="8"/>
      <c r="Y1375" s="8"/>
      <c r="Z1375" s="8"/>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16" t="str">
        <v>0- Port Costs</v>
      </c>
      <c r="BT1375" s="16" t="str">
        <v>0- Port Value</v>
      </c>
      <c r="BU1375" s="8"/>
      <c r="BV1375" s="16" t="str">
        <v>0</v>
      </c>
    </row>
    <row r="1376" spans="8:74" hidden="1" outlineLevel="1" x14ac:dyDescent="0.3">
      <c r="H1376" s="16" t="str">
        <v>0 - BM Costs</v>
      </c>
      <c r="L1376" s="16" t="str">
        <v>0 - BM Port</v>
      </c>
      <c r="N1376" s="16" t="str">
        <v>0 - Port Assets</v>
      </c>
      <c r="O1376" s="8"/>
      <c r="P1376" s="8"/>
      <c r="Q1376" s="8"/>
      <c r="R1376" s="8"/>
      <c r="S1376" s="8"/>
      <c r="T1376" s="8"/>
      <c r="U1376" s="8"/>
      <c r="V1376" s="8"/>
      <c r="W1376" s="8"/>
      <c r="X1376" s="8"/>
      <c r="Y1376" s="8"/>
      <c r="Z1376" s="8"/>
      <c r="AA1376" s="8"/>
      <c r="AB1376" s="8"/>
      <c r="AC1376" s="8"/>
      <c r="AD1376" s="8"/>
      <c r="AE1376" s="8"/>
      <c r="AF1376" s="8"/>
      <c r="AG1376" s="8"/>
      <c r="AH1376" s="8"/>
      <c r="AI1376" s="8"/>
      <c r="AJ1376" s="8"/>
      <c r="AK1376" s="8"/>
      <c r="AL1376" s="8"/>
      <c r="AM1376" s="8"/>
      <c r="AN1376" s="8"/>
      <c r="AO1376" s="8"/>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16" t="str">
        <v>0- Port Costs</v>
      </c>
      <c r="BT1376" s="16" t="str">
        <v>0- Port Value</v>
      </c>
      <c r="BU1376" s="8"/>
      <c r="BV1376" s="16" t="str">
        <v>0</v>
      </c>
    </row>
    <row r="1377" spans="8:74" hidden="1" outlineLevel="1" x14ac:dyDescent="0.3">
      <c r="H1377" s="16" t="str">
        <v>0 - BM Costs</v>
      </c>
      <c r="L1377" s="16" t="str">
        <v>0 - BM Port</v>
      </c>
      <c r="N1377" s="16" t="str">
        <v>0 - Port Assets</v>
      </c>
      <c r="O1377" s="8"/>
      <c r="P1377" s="8"/>
      <c r="Q1377" s="8"/>
      <c r="R1377" s="8"/>
      <c r="S1377" s="8"/>
      <c r="T1377" s="8"/>
      <c r="U1377" s="8"/>
      <c r="V1377" s="8"/>
      <c r="W1377" s="8"/>
      <c r="X1377" s="8"/>
      <c r="Y1377" s="8"/>
      <c r="Z1377" s="8"/>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16" t="str">
        <v>0- Port Costs</v>
      </c>
      <c r="BT1377" s="16" t="str">
        <v>0- Port Value</v>
      </c>
      <c r="BU1377" s="8"/>
      <c r="BV1377" s="16" t="str">
        <v>0</v>
      </c>
    </row>
    <row r="1378" spans="8:74" hidden="1" outlineLevel="1" x14ac:dyDescent="0.3">
      <c r="H1378" s="16" t="str">
        <v>0 - BM Costs</v>
      </c>
      <c r="L1378" s="16" t="str">
        <v>0 - BM Port</v>
      </c>
      <c r="N1378" s="16" t="str">
        <v>0 - Port Assets</v>
      </c>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16" t="str">
        <v>0- Port Costs</v>
      </c>
      <c r="BT1378" s="16" t="str">
        <v>0- Port Value</v>
      </c>
      <c r="BU1378" s="8"/>
      <c r="BV1378" s="16" t="str">
        <v>0</v>
      </c>
    </row>
    <row r="1379" spans="8:74" hidden="1" outlineLevel="1" x14ac:dyDescent="0.3">
      <c r="H1379" s="16" t="str">
        <v>0 - BM Costs</v>
      </c>
      <c r="L1379" s="16" t="str">
        <v>0 - BM Port</v>
      </c>
      <c r="N1379" s="16" t="str">
        <v>0 - Port Assets</v>
      </c>
      <c r="O1379" s="8"/>
      <c r="P1379" s="8"/>
      <c r="Q1379" s="8"/>
      <c r="R1379" s="8"/>
      <c r="S1379" s="8"/>
      <c r="T1379" s="8"/>
      <c r="U1379" s="8"/>
      <c r="V1379" s="8"/>
      <c r="W1379" s="8"/>
      <c r="X1379" s="8"/>
      <c r="Y1379" s="8"/>
      <c r="Z1379" s="8"/>
      <c r="AA1379" s="8"/>
      <c r="AB1379" s="8"/>
      <c r="AC1379" s="8"/>
      <c r="AD1379" s="8"/>
      <c r="AE1379" s="8"/>
      <c r="AF1379" s="8"/>
      <c r="AG1379" s="8"/>
      <c r="AH1379" s="8"/>
      <c r="AI1379" s="8"/>
      <c r="AJ1379" s="8"/>
      <c r="AK1379" s="8"/>
      <c r="AL1379" s="8"/>
      <c r="AM1379" s="8"/>
      <c r="AN1379" s="8"/>
      <c r="AO1379" s="8"/>
      <c r="AP1379" s="8"/>
      <c r="AQ1379" s="8"/>
      <c r="AR1379" s="8"/>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16" t="str">
        <v>0- Port Costs</v>
      </c>
      <c r="BT1379" s="16" t="str">
        <v>0- Port Value</v>
      </c>
      <c r="BU1379" s="8"/>
      <c r="BV1379" s="16" t="str">
        <v>0</v>
      </c>
    </row>
    <row r="1380" spans="8:74" hidden="1" outlineLevel="1" x14ac:dyDescent="0.3">
      <c r="H1380" s="16" t="str">
        <v>0 - BM Costs</v>
      </c>
      <c r="L1380" s="16" t="str">
        <v>0 - BM Port</v>
      </c>
      <c r="N1380" s="16" t="str">
        <v>0 - Port Assets</v>
      </c>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16" t="str">
        <v>0- Port Costs</v>
      </c>
      <c r="BT1380" s="16" t="str">
        <v>0- Port Value</v>
      </c>
      <c r="BU1380" s="8"/>
      <c r="BV1380" s="16" t="str">
        <v>0</v>
      </c>
    </row>
    <row r="1381" spans="8:74" hidden="1" outlineLevel="1" x14ac:dyDescent="0.3">
      <c r="H1381" s="16" t="str">
        <v>0 - BM Costs</v>
      </c>
      <c r="L1381" s="16" t="str">
        <v>0 - BM Port</v>
      </c>
      <c r="N1381" s="16" t="str">
        <v>0 - Port Assets</v>
      </c>
      <c r="O1381" s="8"/>
      <c r="P1381" s="8"/>
      <c r="Q1381" s="8"/>
      <c r="R1381" s="8"/>
      <c r="S1381" s="8"/>
      <c r="T1381" s="8"/>
      <c r="U1381" s="8"/>
      <c r="V1381" s="8"/>
      <c r="W1381" s="8"/>
      <c r="X1381" s="8"/>
      <c r="Y1381" s="8"/>
      <c r="Z1381" s="8"/>
      <c r="AA1381" s="8"/>
      <c r="AB1381" s="8"/>
      <c r="AC1381" s="8"/>
      <c r="AD1381" s="8"/>
      <c r="AE1381" s="8"/>
      <c r="AF1381" s="8"/>
      <c r="AG1381" s="8"/>
      <c r="AH1381" s="8"/>
      <c r="AI1381" s="8"/>
      <c r="AJ1381" s="8"/>
      <c r="AK1381" s="8"/>
      <c r="AL1381" s="8"/>
      <c r="AM1381" s="8"/>
      <c r="AN1381" s="8"/>
      <c r="AO1381" s="8"/>
      <c r="AP1381" s="8"/>
      <c r="AQ1381" s="8"/>
      <c r="AR1381" s="8"/>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16" t="str">
        <v>0- Port Costs</v>
      </c>
      <c r="BT1381" s="16" t="str">
        <v>0- Port Value</v>
      </c>
      <c r="BU1381" s="8"/>
      <c r="BV1381" s="16" t="str">
        <v>0</v>
      </c>
    </row>
    <row r="1382" spans="8:74" hidden="1" outlineLevel="1" x14ac:dyDescent="0.3">
      <c r="H1382" s="16" t="str">
        <v>0 - BM Costs</v>
      </c>
      <c r="L1382" s="16" t="str">
        <v>0 - BM Port</v>
      </c>
      <c r="N1382" s="16" t="str">
        <v>0 - Port Assets</v>
      </c>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16" t="str">
        <v>0- Port Costs</v>
      </c>
      <c r="BT1382" s="16" t="str">
        <v>0- Port Value</v>
      </c>
      <c r="BU1382" s="8"/>
      <c r="BV1382" s="16" t="str">
        <v>0</v>
      </c>
    </row>
    <row r="1383" spans="8:74" hidden="1" outlineLevel="1" x14ac:dyDescent="0.3">
      <c r="H1383" s="16" t="str">
        <v>0 - BM Costs</v>
      </c>
      <c r="L1383" s="16" t="str">
        <v>0 - BM Port</v>
      </c>
      <c r="N1383" s="16" t="str">
        <v>0 - Port Assets</v>
      </c>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16" t="str">
        <v>0- Port Costs</v>
      </c>
      <c r="BT1383" s="16" t="str">
        <v>0- Port Value</v>
      </c>
      <c r="BU1383" s="8"/>
      <c r="BV1383" s="16" t="str">
        <v>0</v>
      </c>
    </row>
    <row r="1384" spans="8:74" hidden="1" outlineLevel="1" x14ac:dyDescent="0.3">
      <c r="H1384" s="16" t="str">
        <v>0 - BM Costs</v>
      </c>
      <c r="L1384" s="16" t="str">
        <v>0 - BM Port</v>
      </c>
      <c r="N1384" s="16" t="str">
        <v>0 - Port Assets</v>
      </c>
      <c r="O1384" s="8"/>
      <c r="P1384" s="8"/>
      <c r="Q1384" s="8"/>
      <c r="R1384" s="8"/>
      <c r="S1384" s="8"/>
      <c r="T1384" s="8"/>
      <c r="U1384" s="8"/>
      <c r="V1384" s="8"/>
      <c r="W1384" s="8"/>
      <c r="X1384" s="8"/>
      <c r="Y1384" s="8"/>
      <c r="Z1384" s="8"/>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16" t="str">
        <v>0- Port Costs</v>
      </c>
      <c r="BT1384" s="16" t="str">
        <v>0- Port Value</v>
      </c>
      <c r="BU1384" s="8"/>
      <c r="BV1384" s="16" t="str">
        <v>0</v>
      </c>
    </row>
    <row r="1385" spans="8:74" hidden="1" outlineLevel="1" x14ac:dyDescent="0.3">
      <c r="H1385" s="16" t="str">
        <v>0 - BM Costs</v>
      </c>
      <c r="L1385" s="16" t="str">
        <v>0 - BM Port</v>
      </c>
      <c r="N1385" s="16" t="str">
        <v>0 - Port Assets</v>
      </c>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16" t="str">
        <v>0- Port Costs</v>
      </c>
      <c r="BT1385" s="16" t="str">
        <v>0- Port Value</v>
      </c>
      <c r="BU1385" s="8"/>
      <c r="BV1385" s="16" t="str">
        <v>0</v>
      </c>
    </row>
    <row r="1386" spans="8:74" hidden="1" outlineLevel="1" x14ac:dyDescent="0.3">
      <c r="H1386" s="16" t="str">
        <v>0 - BM Costs</v>
      </c>
      <c r="L1386" s="16" t="str">
        <v>0 - BM Port</v>
      </c>
      <c r="N1386" s="16" t="str">
        <v>0 - Port Assets</v>
      </c>
      <c r="O1386" s="8"/>
      <c r="P1386" s="8"/>
      <c r="Q1386" s="8"/>
      <c r="R1386" s="8"/>
      <c r="S1386" s="8"/>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16" t="str">
        <v>0- Port Costs</v>
      </c>
      <c r="BT1386" s="16" t="str">
        <v>0- Port Value</v>
      </c>
      <c r="BU1386" s="8"/>
      <c r="BV1386" s="16" t="str">
        <v>0</v>
      </c>
    </row>
    <row r="1387" spans="8:74" hidden="1" outlineLevel="1" x14ac:dyDescent="0.3">
      <c r="H1387" s="16" t="str">
        <v>0 - BM Costs</v>
      </c>
      <c r="L1387" s="16" t="str">
        <v>0 - BM Port</v>
      </c>
      <c r="N1387" s="16" t="str">
        <v>0 - Port Assets</v>
      </c>
      <c r="O1387" s="8"/>
      <c r="P1387" s="8"/>
      <c r="Q1387" s="8"/>
      <c r="R1387" s="8"/>
      <c r="S1387" s="8"/>
      <c r="T1387" s="8"/>
      <c r="U1387" s="8"/>
      <c r="V1387" s="8"/>
      <c r="W1387" s="8"/>
      <c r="X1387" s="8"/>
      <c r="Y1387" s="8"/>
      <c r="Z1387" s="8"/>
      <c r="AA1387" s="8"/>
      <c r="AB1387" s="8"/>
      <c r="AC1387" s="8"/>
      <c r="AD1387" s="8"/>
      <c r="AE1387" s="8"/>
      <c r="AF1387" s="8"/>
      <c r="AG1387" s="8"/>
      <c r="AH1387" s="8"/>
      <c r="AI1387" s="8"/>
      <c r="AJ1387" s="8"/>
      <c r="AK1387" s="8"/>
      <c r="AL1387" s="8"/>
      <c r="AM1387" s="8"/>
      <c r="AN1387" s="8"/>
      <c r="AO1387" s="8"/>
      <c r="AP1387" s="8"/>
      <c r="AQ1387" s="8"/>
      <c r="AR1387" s="8"/>
      <c r="AS1387" s="8"/>
      <c r="AT1387" s="8"/>
      <c r="AU1387" s="8"/>
      <c r="AV1387" s="8"/>
      <c r="AW1387" s="8"/>
      <c r="AX1387" s="8"/>
      <c r="AY1387" s="8"/>
      <c r="AZ1387" s="8"/>
      <c r="BA1387" s="8"/>
      <c r="BB1387" s="8"/>
      <c r="BC1387" s="8"/>
      <c r="BD1387" s="8"/>
      <c r="BE1387" s="8"/>
      <c r="BF1387" s="8"/>
      <c r="BG1387" s="8"/>
      <c r="BH1387" s="8"/>
      <c r="BI1387" s="8"/>
      <c r="BJ1387" s="8"/>
      <c r="BK1387" s="8"/>
      <c r="BL1387" s="8"/>
      <c r="BM1387" s="8"/>
      <c r="BN1387" s="8"/>
      <c r="BO1387" s="8"/>
      <c r="BP1387" s="16" t="str">
        <v>0- Port Costs</v>
      </c>
      <c r="BT1387" s="16" t="str">
        <v>0- Port Value</v>
      </c>
      <c r="BU1387" s="8"/>
      <c r="BV1387" s="16" t="str">
        <v>0</v>
      </c>
    </row>
    <row r="1388" spans="8:74" hidden="1" outlineLevel="1" x14ac:dyDescent="0.3">
      <c r="H1388" s="16" t="str">
        <v>0 - BM Costs</v>
      </c>
      <c r="L1388" s="16" t="str">
        <v>0 - BM Port</v>
      </c>
      <c r="N1388" s="16" t="str">
        <v>0 - Port Assets</v>
      </c>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c r="BO1388" s="8"/>
      <c r="BP1388" s="16" t="str">
        <v>0- Port Costs</v>
      </c>
      <c r="BT1388" s="16" t="str">
        <v>0- Port Value</v>
      </c>
      <c r="BU1388" s="8"/>
      <c r="BV1388" s="16" t="str">
        <v>0</v>
      </c>
    </row>
    <row r="1389" spans="8:74" hidden="1" outlineLevel="1" x14ac:dyDescent="0.3">
      <c r="H1389" s="16" t="str">
        <v>0 - BM Costs</v>
      </c>
      <c r="L1389" s="16" t="str">
        <v>0 - BM Port</v>
      </c>
      <c r="N1389" s="16" t="str">
        <v>0 - Port Assets</v>
      </c>
      <c r="O1389" s="8"/>
      <c r="P1389" s="8"/>
      <c r="Q1389" s="8"/>
      <c r="R1389" s="8"/>
      <c r="S1389" s="8"/>
      <c r="T1389" s="8"/>
      <c r="U1389" s="8"/>
      <c r="V1389" s="8"/>
      <c r="W1389" s="8"/>
      <c r="X1389" s="8"/>
      <c r="Y1389" s="8"/>
      <c r="Z1389" s="8"/>
      <c r="AA1389" s="8"/>
      <c r="AB1389" s="8"/>
      <c r="AC1389" s="8"/>
      <c r="AD1389" s="8"/>
      <c r="AE1389" s="8"/>
      <c r="AF1389" s="8"/>
      <c r="AG1389" s="8"/>
      <c r="AH1389" s="8"/>
      <c r="AI1389" s="8"/>
      <c r="AJ1389" s="8"/>
      <c r="AK1389" s="8"/>
      <c r="AL1389" s="8"/>
      <c r="AM1389" s="8"/>
      <c r="AN1389" s="8"/>
      <c r="AO1389" s="8"/>
      <c r="AP1389" s="8"/>
      <c r="AQ1389" s="8"/>
      <c r="AR1389" s="8"/>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16" t="str">
        <v>0- Port Costs</v>
      </c>
      <c r="BT1389" s="16" t="str">
        <v>0- Port Value</v>
      </c>
      <c r="BU1389" s="8"/>
      <c r="BV1389" s="16" t="str">
        <v>0</v>
      </c>
    </row>
    <row r="1390" spans="8:74" hidden="1" outlineLevel="1" x14ac:dyDescent="0.3">
      <c r="H1390" s="16" t="str">
        <v>0 - BM Costs</v>
      </c>
      <c r="L1390" s="16" t="str">
        <v>0 - BM Port</v>
      </c>
      <c r="N1390" s="16" t="str">
        <v>0 - Port Assets</v>
      </c>
      <c r="O1390" s="8"/>
      <c r="P1390" s="8"/>
      <c r="Q1390" s="8"/>
      <c r="R1390" s="8"/>
      <c r="S1390" s="8"/>
      <c r="T1390" s="8"/>
      <c r="U1390" s="8"/>
      <c r="V1390" s="8"/>
      <c r="W1390" s="8"/>
      <c r="X1390" s="8"/>
      <c r="Y1390" s="8"/>
      <c r="Z1390" s="8"/>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16" t="str">
        <v>0- Port Costs</v>
      </c>
      <c r="BT1390" s="16" t="str">
        <v>0- Port Value</v>
      </c>
      <c r="BU1390" s="8"/>
      <c r="BV1390" s="16" t="str">
        <v>0</v>
      </c>
    </row>
    <row r="1391" spans="8:74" hidden="1" outlineLevel="1" x14ac:dyDescent="0.3">
      <c r="H1391" s="16" t="str">
        <v>0 - BM Costs</v>
      </c>
      <c r="L1391" s="16" t="str">
        <v>0 - BM Port</v>
      </c>
      <c r="N1391" s="16" t="str">
        <v>0 - Port Assets</v>
      </c>
      <c r="O1391" s="8"/>
      <c r="P1391" s="8"/>
      <c r="Q1391" s="8"/>
      <c r="R1391" s="8"/>
      <c r="S1391" s="8"/>
      <c r="T1391" s="8"/>
      <c r="U1391" s="8"/>
      <c r="V1391" s="8"/>
      <c r="W1391" s="8"/>
      <c r="X1391" s="8"/>
      <c r="Y1391" s="8"/>
      <c r="Z1391" s="8"/>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c r="BD1391" s="8"/>
      <c r="BE1391" s="8"/>
      <c r="BF1391" s="8"/>
      <c r="BG1391" s="8"/>
      <c r="BH1391" s="8"/>
      <c r="BI1391" s="8"/>
      <c r="BJ1391" s="8"/>
      <c r="BK1391" s="8"/>
      <c r="BL1391" s="8"/>
      <c r="BM1391" s="8"/>
      <c r="BN1391" s="8"/>
      <c r="BO1391" s="8"/>
      <c r="BP1391" s="16" t="str">
        <v>0- Port Costs</v>
      </c>
      <c r="BT1391" s="16" t="str">
        <v>0- Port Value</v>
      </c>
      <c r="BU1391" s="8"/>
      <c r="BV1391" s="16" t="str">
        <v>0</v>
      </c>
    </row>
    <row r="1392" spans="8:74" hidden="1" outlineLevel="1" x14ac:dyDescent="0.3">
      <c r="H1392" s="16" t="str">
        <v>0 - BM Costs</v>
      </c>
      <c r="L1392" s="16" t="str">
        <v>0 - BM Port</v>
      </c>
      <c r="N1392" s="16" t="str">
        <v>0 - Port Assets</v>
      </c>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16" t="str">
        <v>0- Port Costs</v>
      </c>
      <c r="BT1392" s="16" t="str">
        <v>0- Port Value</v>
      </c>
      <c r="BU1392" s="8"/>
      <c r="BV1392" s="16" t="str">
        <v>0</v>
      </c>
    </row>
    <row r="1393" spans="8:74" hidden="1" outlineLevel="1" x14ac:dyDescent="0.3">
      <c r="H1393" s="16" t="str">
        <v>0 - BM Costs</v>
      </c>
      <c r="L1393" s="16" t="str">
        <v>0 - BM Port</v>
      </c>
      <c r="N1393" s="16" t="str">
        <v>0 - Port Assets</v>
      </c>
      <c r="O1393" s="8"/>
      <c r="P1393" s="8"/>
      <c r="Q1393" s="8"/>
      <c r="R1393" s="8"/>
      <c r="S1393" s="8"/>
      <c r="T1393" s="8"/>
      <c r="U1393" s="8"/>
      <c r="V1393" s="8"/>
      <c r="W1393" s="8"/>
      <c r="X1393" s="8"/>
      <c r="Y1393" s="8"/>
      <c r="Z1393" s="8"/>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16" t="str">
        <v>0- Port Costs</v>
      </c>
      <c r="BT1393" s="16" t="str">
        <v>0- Port Value</v>
      </c>
      <c r="BU1393" s="8"/>
      <c r="BV1393" s="16" t="str">
        <v>0</v>
      </c>
    </row>
    <row r="1394" spans="8:74" hidden="1" outlineLevel="1" x14ac:dyDescent="0.3">
      <c r="H1394" s="16" t="str">
        <v>0 - BM Costs</v>
      </c>
      <c r="L1394" s="16" t="str">
        <v>0 - BM Port</v>
      </c>
      <c r="N1394" s="16" t="str">
        <v>0 - Port Assets</v>
      </c>
      <c r="O1394" s="8"/>
      <c r="P1394" s="8"/>
      <c r="Q1394" s="8"/>
      <c r="R1394" s="8"/>
      <c r="S1394" s="8"/>
      <c r="T1394" s="8"/>
      <c r="U1394" s="8"/>
      <c r="V1394" s="8"/>
      <c r="W1394" s="8"/>
      <c r="X1394" s="8"/>
      <c r="Y1394" s="8"/>
      <c r="Z1394" s="8"/>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16" t="str">
        <v>0- Port Costs</v>
      </c>
      <c r="BT1394" s="16" t="str">
        <v>0- Port Value</v>
      </c>
      <c r="BU1394" s="8"/>
      <c r="BV1394" s="16" t="str">
        <v>0</v>
      </c>
    </row>
    <row r="1395" spans="8:74" hidden="1" outlineLevel="1" x14ac:dyDescent="0.3">
      <c r="H1395" s="16" t="str">
        <v>0 - BM Costs</v>
      </c>
      <c r="L1395" s="16" t="str">
        <v>0 - BM Port</v>
      </c>
      <c r="N1395" s="16" t="str">
        <v>0 - Port Assets</v>
      </c>
      <c r="O1395" s="8"/>
      <c r="P1395" s="8"/>
      <c r="Q1395" s="8"/>
      <c r="R1395" s="8"/>
      <c r="S1395" s="8"/>
      <c r="T1395" s="8"/>
      <c r="U1395" s="8"/>
      <c r="V1395" s="8"/>
      <c r="W1395" s="8"/>
      <c r="X1395" s="8"/>
      <c r="Y1395" s="8"/>
      <c r="Z1395" s="8"/>
      <c r="AA1395" s="8"/>
      <c r="AB1395" s="8"/>
      <c r="AC1395" s="8"/>
      <c r="AD1395" s="8"/>
      <c r="AE1395" s="8"/>
      <c r="AF1395" s="8"/>
      <c r="AG1395" s="8"/>
      <c r="AH1395" s="8"/>
      <c r="AI1395" s="8"/>
      <c r="AJ1395" s="8"/>
      <c r="AK1395" s="8"/>
      <c r="AL1395" s="8"/>
      <c r="AM1395" s="8"/>
      <c r="AN1395" s="8"/>
      <c r="AO1395" s="8"/>
      <c r="AP1395" s="8"/>
      <c r="AQ1395" s="8"/>
      <c r="AR1395" s="8"/>
      <c r="AS1395" s="8"/>
      <c r="AT1395" s="8"/>
      <c r="AU1395" s="8"/>
      <c r="AV1395" s="8"/>
      <c r="AW1395" s="8"/>
      <c r="AX1395" s="8"/>
      <c r="AY1395" s="8"/>
      <c r="AZ1395" s="8"/>
      <c r="BA1395" s="8"/>
      <c r="BB1395" s="8"/>
      <c r="BC1395" s="8"/>
      <c r="BD1395" s="8"/>
      <c r="BE1395" s="8"/>
      <c r="BF1395" s="8"/>
      <c r="BG1395" s="8"/>
      <c r="BH1395" s="8"/>
      <c r="BI1395" s="8"/>
      <c r="BJ1395" s="8"/>
      <c r="BK1395" s="8"/>
      <c r="BL1395" s="8"/>
      <c r="BM1395" s="8"/>
      <c r="BN1395" s="8"/>
      <c r="BO1395" s="8"/>
      <c r="BP1395" s="16" t="str">
        <v>0- Port Costs</v>
      </c>
      <c r="BT1395" s="16" t="str">
        <v>0- Port Value</v>
      </c>
      <c r="BU1395" s="8"/>
      <c r="BV1395" s="16" t="str">
        <v>0</v>
      </c>
    </row>
    <row r="1396" spans="8:74" hidden="1" outlineLevel="1" x14ac:dyDescent="0.3">
      <c r="H1396" s="16" t="str">
        <v>0 - BM Costs</v>
      </c>
      <c r="L1396" s="16" t="str">
        <v>0 - BM Port</v>
      </c>
      <c r="N1396" s="16" t="str">
        <v>0 - Port Assets</v>
      </c>
      <c r="O1396" s="8"/>
      <c r="P1396" s="8"/>
      <c r="Q1396" s="8"/>
      <c r="R1396" s="8"/>
      <c r="S1396" s="8"/>
      <c r="T1396" s="8"/>
      <c r="U1396" s="8"/>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16" t="str">
        <v>0- Port Costs</v>
      </c>
      <c r="BT1396" s="16" t="str">
        <v>0- Port Value</v>
      </c>
      <c r="BU1396" s="8"/>
      <c r="BV1396" s="16" t="str">
        <v>0</v>
      </c>
    </row>
    <row r="1397" spans="8:74" hidden="1" outlineLevel="1" x14ac:dyDescent="0.3">
      <c r="H1397" s="16" t="str">
        <v>0 - BM Costs</v>
      </c>
      <c r="L1397" s="16" t="str">
        <v>0 - BM Port</v>
      </c>
      <c r="N1397" s="16" t="str">
        <v>0 - Port Assets</v>
      </c>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16" t="str">
        <v>0- Port Costs</v>
      </c>
      <c r="BT1397" s="16" t="str">
        <v>0- Port Value</v>
      </c>
      <c r="BU1397" s="8"/>
      <c r="BV1397" s="16" t="str">
        <v>0</v>
      </c>
    </row>
    <row r="1398" spans="8:74" hidden="1" outlineLevel="1" x14ac:dyDescent="0.3">
      <c r="H1398" s="16" t="str">
        <v>0 - BM Costs</v>
      </c>
      <c r="L1398" s="16" t="str">
        <v>0 - BM Port</v>
      </c>
      <c r="N1398" s="16" t="str">
        <v>0 - Port Assets</v>
      </c>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16" t="str">
        <v>0- Port Costs</v>
      </c>
      <c r="BT1398" s="16" t="str">
        <v>0- Port Value</v>
      </c>
      <c r="BU1398" s="8"/>
      <c r="BV1398" s="16" t="str">
        <v>0</v>
      </c>
    </row>
    <row r="1399" spans="8:74" hidden="1" outlineLevel="1" x14ac:dyDescent="0.3">
      <c r="H1399" s="16" t="str">
        <v>0 - BM Costs</v>
      </c>
      <c r="L1399" s="16" t="str">
        <v>0 - BM Port</v>
      </c>
      <c r="N1399" s="16" t="str">
        <v>0 - Port Assets</v>
      </c>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16" t="str">
        <v>0- Port Costs</v>
      </c>
      <c r="BT1399" s="16" t="str">
        <v>0- Port Value</v>
      </c>
      <c r="BU1399" s="8"/>
      <c r="BV1399" s="16" t="str">
        <v>0</v>
      </c>
    </row>
    <row r="1400" spans="8:74" hidden="1" outlineLevel="1" x14ac:dyDescent="0.3">
      <c r="H1400" s="16" t="str">
        <v>0 - BM Costs</v>
      </c>
      <c r="L1400" s="16" t="str">
        <v>0 - BM Port</v>
      </c>
      <c r="N1400" s="16" t="str">
        <v>0 - Port Assets</v>
      </c>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16" t="str">
        <v>0- Port Costs</v>
      </c>
      <c r="BT1400" s="16" t="str">
        <v>0- Port Value</v>
      </c>
      <c r="BU1400" s="8"/>
      <c r="BV1400" s="16" t="str">
        <v>0</v>
      </c>
    </row>
    <row r="1401" spans="8:74" hidden="1" outlineLevel="1" x14ac:dyDescent="0.3">
      <c r="H1401" s="16" t="str">
        <v>0 - BM Costs</v>
      </c>
      <c r="L1401" s="16" t="str">
        <v>0 - BM Port</v>
      </c>
      <c r="N1401" s="16" t="str">
        <v>0 - Port Assets</v>
      </c>
      <c r="O1401" s="8"/>
      <c r="P1401" s="8"/>
      <c r="Q1401" s="8"/>
      <c r="R1401" s="8"/>
      <c r="S1401" s="8"/>
      <c r="T1401" s="8"/>
      <c r="U1401" s="8"/>
      <c r="V1401" s="8"/>
      <c r="W1401" s="8"/>
      <c r="X1401" s="8"/>
      <c r="Y1401" s="8"/>
      <c r="Z1401" s="8"/>
      <c r="AA1401" s="8"/>
      <c r="AB1401" s="8"/>
      <c r="AC1401" s="8"/>
      <c r="AD1401" s="8"/>
      <c r="AE1401" s="8"/>
      <c r="AF1401" s="8"/>
      <c r="AG1401" s="8"/>
      <c r="AH1401" s="8"/>
      <c r="AI1401" s="8"/>
      <c r="AJ1401" s="8"/>
      <c r="AK1401" s="8"/>
      <c r="AL1401" s="8"/>
      <c r="AM1401" s="8"/>
      <c r="AN1401" s="8"/>
      <c r="AO1401" s="8"/>
      <c r="AP1401" s="8"/>
      <c r="AQ1401" s="8"/>
      <c r="AR1401" s="8"/>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16" t="str">
        <v>0- Port Costs</v>
      </c>
      <c r="BT1401" s="16" t="str">
        <v>0- Port Value</v>
      </c>
      <c r="BU1401" s="8"/>
      <c r="BV1401" s="16" t="str">
        <v>0</v>
      </c>
    </row>
    <row r="1402" spans="8:74" hidden="1" outlineLevel="1" x14ac:dyDescent="0.3">
      <c r="H1402" s="16" t="str">
        <v>0 - BM Costs</v>
      </c>
      <c r="L1402" s="16" t="str">
        <v>0 - BM Port</v>
      </c>
      <c r="N1402" s="16" t="str">
        <v>0 - Port Assets</v>
      </c>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16" t="str">
        <v>0- Port Costs</v>
      </c>
      <c r="BT1402" s="16" t="str">
        <v>0- Port Value</v>
      </c>
      <c r="BU1402" s="8"/>
      <c r="BV1402" s="16" t="str">
        <v>0</v>
      </c>
    </row>
    <row r="1403" spans="8:74" hidden="1" outlineLevel="1" x14ac:dyDescent="0.3">
      <c r="H1403" s="16" t="str">
        <v>0 - BM Costs</v>
      </c>
      <c r="L1403" s="16" t="str">
        <v>0 - BM Port</v>
      </c>
      <c r="N1403" s="16" t="str">
        <v>0 - Port Assets</v>
      </c>
      <c r="O1403" s="8"/>
      <c r="P1403" s="8"/>
      <c r="Q1403" s="8"/>
      <c r="R1403" s="8"/>
      <c r="S1403" s="8"/>
      <c r="T1403" s="8"/>
      <c r="U1403" s="8"/>
      <c r="V1403" s="8"/>
      <c r="W1403" s="8"/>
      <c r="X1403" s="8"/>
      <c r="Y1403" s="8"/>
      <c r="Z1403" s="8"/>
      <c r="AA1403" s="8"/>
      <c r="AB1403" s="8"/>
      <c r="AC1403" s="8"/>
      <c r="AD1403" s="8"/>
      <c r="AE1403" s="8"/>
      <c r="AF1403" s="8"/>
      <c r="AG1403" s="8"/>
      <c r="AH1403" s="8"/>
      <c r="AI1403" s="8"/>
      <c r="AJ1403" s="8"/>
      <c r="AK1403" s="8"/>
      <c r="AL1403" s="8"/>
      <c r="AM1403" s="8"/>
      <c r="AN1403" s="8"/>
      <c r="AO1403" s="8"/>
      <c r="AP1403" s="8"/>
      <c r="AQ1403" s="8"/>
      <c r="AR1403" s="8"/>
      <c r="AS1403" s="8"/>
      <c r="AT1403" s="8"/>
      <c r="AU1403" s="8"/>
      <c r="AV1403" s="8"/>
      <c r="AW1403" s="8"/>
      <c r="AX1403" s="8"/>
      <c r="AY1403" s="8"/>
      <c r="AZ1403" s="8"/>
      <c r="BA1403" s="8"/>
      <c r="BB1403" s="8"/>
      <c r="BC1403" s="8"/>
      <c r="BD1403" s="8"/>
      <c r="BE1403" s="8"/>
      <c r="BF1403" s="8"/>
      <c r="BG1403" s="8"/>
      <c r="BH1403" s="8"/>
      <c r="BI1403" s="8"/>
      <c r="BJ1403" s="8"/>
      <c r="BK1403" s="8"/>
      <c r="BL1403" s="8"/>
      <c r="BM1403" s="8"/>
      <c r="BN1403" s="8"/>
      <c r="BO1403" s="8"/>
      <c r="BP1403" s="16" t="str">
        <v>0- Port Costs</v>
      </c>
      <c r="BT1403" s="16" t="str">
        <v>0- Port Value</v>
      </c>
      <c r="BU1403" s="8"/>
      <c r="BV1403" s="16" t="str">
        <v>0</v>
      </c>
    </row>
    <row r="1404" spans="8:74" hidden="1" outlineLevel="1" x14ac:dyDescent="0.3">
      <c r="H1404" s="16" t="str">
        <v>0 - BM Costs</v>
      </c>
      <c r="L1404" s="16" t="str">
        <v>0 - BM Port</v>
      </c>
      <c r="N1404" s="16" t="str">
        <v>0 - Port Assets</v>
      </c>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16" t="str">
        <v>0- Port Costs</v>
      </c>
      <c r="BT1404" s="16" t="str">
        <v>0- Port Value</v>
      </c>
      <c r="BU1404" s="8"/>
      <c r="BV1404" s="16" t="str">
        <v>0</v>
      </c>
    </row>
    <row r="1405" spans="8:74" hidden="1" outlineLevel="1" x14ac:dyDescent="0.3">
      <c r="H1405" s="16" t="str">
        <v>0 - BM Costs</v>
      </c>
      <c r="L1405" s="16" t="str">
        <v>0 - BM Port</v>
      </c>
      <c r="N1405" s="16" t="str">
        <v>0 - Port Assets</v>
      </c>
      <c r="O1405" s="8"/>
      <c r="P1405" s="8"/>
      <c r="Q1405" s="8"/>
      <c r="R1405" s="8"/>
      <c r="S1405" s="8"/>
      <c r="T1405" s="8"/>
      <c r="U1405" s="8"/>
      <c r="V1405" s="8"/>
      <c r="W1405" s="8"/>
      <c r="X1405" s="8"/>
      <c r="Y1405" s="8"/>
      <c r="Z1405" s="8"/>
      <c r="AA1405" s="8"/>
      <c r="AB1405" s="8"/>
      <c r="AC1405" s="8"/>
      <c r="AD1405" s="8"/>
      <c r="AE1405" s="8"/>
      <c r="AF1405" s="8"/>
      <c r="AG1405" s="8"/>
      <c r="AH1405" s="8"/>
      <c r="AI1405" s="8"/>
      <c r="AJ1405" s="8"/>
      <c r="AK1405" s="8"/>
      <c r="AL1405" s="8"/>
      <c r="AM1405" s="8"/>
      <c r="AN1405" s="8"/>
      <c r="AO1405" s="8"/>
      <c r="AP1405" s="8"/>
      <c r="AQ1405" s="8"/>
      <c r="AR1405" s="8"/>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16" t="str">
        <v>0- Port Costs</v>
      </c>
      <c r="BT1405" s="16" t="str">
        <v>0- Port Value</v>
      </c>
      <c r="BU1405" s="8"/>
      <c r="BV1405" s="16" t="str">
        <v>0</v>
      </c>
    </row>
    <row r="1406" spans="8:74" hidden="1" outlineLevel="1" x14ac:dyDescent="0.3">
      <c r="H1406" s="16" t="str">
        <v>0 - BM Costs</v>
      </c>
      <c r="L1406" s="16" t="str">
        <v>0 - BM Port</v>
      </c>
      <c r="N1406" s="16" t="str">
        <v>0 - Port Assets</v>
      </c>
      <c r="O1406" s="8"/>
      <c r="P1406" s="8"/>
      <c r="Q1406" s="8"/>
      <c r="R1406" s="8"/>
      <c r="S1406" s="8"/>
      <c r="T1406" s="8"/>
      <c r="U1406" s="8"/>
      <c r="V1406" s="8"/>
      <c r="W1406" s="8"/>
      <c r="X1406" s="8"/>
      <c r="Y1406" s="8"/>
      <c r="Z1406" s="8"/>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16" t="str">
        <v>0- Port Costs</v>
      </c>
      <c r="BT1406" s="16" t="str">
        <v>0- Port Value</v>
      </c>
      <c r="BU1406" s="8"/>
      <c r="BV1406" s="16" t="str">
        <v>0</v>
      </c>
    </row>
    <row r="1407" spans="8:74" hidden="1" outlineLevel="1" x14ac:dyDescent="0.3">
      <c r="H1407" s="16" t="str">
        <v>0 - BM Costs</v>
      </c>
      <c r="L1407" s="16" t="str">
        <v>0 - BM Port</v>
      </c>
      <c r="N1407" s="16" t="str">
        <v>0 - Port Assets</v>
      </c>
      <c r="O1407" s="8"/>
      <c r="P1407" s="8"/>
      <c r="Q1407" s="8"/>
      <c r="R1407" s="8"/>
      <c r="S1407" s="8"/>
      <c r="T1407" s="8"/>
      <c r="U1407" s="8"/>
      <c r="V1407" s="8"/>
      <c r="W1407" s="8"/>
      <c r="X1407" s="8"/>
      <c r="Y1407" s="8"/>
      <c r="Z1407" s="8"/>
      <c r="AA1407" s="8"/>
      <c r="AB1407" s="8"/>
      <c r="AC1407" s="8"/>
      <c r="AD1407" s="8"/>
      <c r="AE1407" s="8"/>
      <c r="AF1407" s="8"/>
      <c r="AG1407" s="8"/>
      <c r="AH1407" s="8"/>
      <c r="AI1407" s="8"/>
      <c r="AJ1407" s="8"/>
      <c r="AK1407" s="8"/>
      <c r="AL1407" s="8"/>
      <c r="AM1407" s="8"/>
      <c r="AN1407" s="8"/>
      <c r="AO1407" s="8"/>
      <c r="AP1407" s="8"/>
      <c r="AQ1407" s="8"/>
      <c r="AR1407" s="8"/>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16" t="str">
        <v>0- Port Costs</v>
      </c>
      <c r="BT1407" s="16" t="str">
        <v>0- Port Value</v>
      </c>
      <c r="BU1407" s="8"/>
      <c r="BV1407" s="16" t="str">
        <v>0</v>
      </c>
    </row>
    <row r="1408" spans="8:74" hidden="1" outlineLevel="1" x14ac:dyDescent="0.3">
      <c r="H1408" s="16" t="str">
        <v>0 - BM Costs</v>
      </c>
      <c r="L1408" s="16" t="str">
        <v>0 - BM Port</v>
      </c>
      <c r="N1408" s="16" t="str">
        <v>0 - Port Assets</v>
      </c>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16" t="str">
        <v>0- Port Costs</v>
      </c>
      <c r="BT1408" s="16" t="str">
        <v>0- Port Value</v>
      </c>
      <c r="BU1408" s="8"/>
      <c r="BV1408" s="16" t="str">
        <v>0</v>
      </c>
    </row>
    <row r="1409" spans="8:74" hidden="1" outlineLevel="1" x14ac:dyDescent="0.3">
      <c r="H1409" s="16" t="str">
        <v>0 - BM Costs</v>
      </c>
      <c r="L1409" s="16" t="str">
        <v>0 - BM Port</v>
      </c>
      <c r="N1409" s="16" t="str">
        <v>0 - Port Assets</v>
      </c>
      <c r="O1409" s="8"/>
      <c r="P1409" s="8"/>
      <c r="Q1409" s="8"/>
      <c r="R1409" s="8"/>
      <c r="S1409" s="8"/>
      <c r="T1409" s="8"/>
      <c r="U1409" s="8"/>
      <c r="V1409" s="8"/>
      <c r="W1409" s="8"/>
      <c r="X1409" s="8"/>
      <c r="Y1409" s="8"/>
      <c r="Z1409" s="8"/>
      <c r="AA1409" s="8"/>
      <c r="AB1409" s="8"/>
      <c r="AC1409" s="8"/>
      <c r="AD1409" s="8"/>
      <c r="AE1409" s="8"/>
      <c r="AF1409" s="8"/>
      <c r="AG1409" s="8"/>
      <c r="AH1409" s="8"/>
      <c r="AI1409" s="8"/>
      <c r="AJ1409" s="8"/>
      <c r="AK1409" s="8"/>
      <c r="AL1409" s="8"/>
      <c r="AM1409" s="8"/>
      <c r="AN1409" s="8"/>
      <c r="AO1409" s="8"/>
      <c r="AP1409" s="8"/>
      <c r="AQ1409" s="8"/>
      <c r="AR1409" s="8"/>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16" t="str">
        <v>0- Port Costs</v>
      </c>
      <c r="BT1409" s="16" t="str">
        <v>0- Port Value</v>
      </c>
      <c r="BU1409" s="8"/>
      <c r="BV1409" s="16" t="str">
        <v>0</v>
      </c>
    </row>
    <row r="1410" spans="8:74" hidden="1" outlineLevel="1" x14ac:dyDescent="0.3">
      <c r="H1410" s="16" t="str">
        <v>0 - BM Costs</v>
      </c>
      <c r="L1410" s="16" t="str">
        <v>0 - BM Port</v>
      </c>
      <c r="N1410" s="16" t="str">
        <v>0 - Port Assets</v>
      </c>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16" t="str">
        <v>0- Port Costs</v>
      </c>
      <c r="BT1410" s="16" t="str">
        <v>0- Port Value</v>
      </c>
      <c r="BU1410" s="8"/>
      <c r="BV1410" s="16" t="str">
        <v>0</v>
      </c>
    </row>
    <row r="1411" spans="8:74" hidden="1" outlineLevel="1" x14ac:dyDescent="0.3">
      <c r="H1411" s="16" t="str">
        <v>0 - BM Costs</v>
      </c>
      <c r="L1411" s="16" t="str">
        <v>0 - BM Port</v>
      </c>
      <c r="N1411" s="16" t="str">
        <v>0 - Port Assets</v>
      </c>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16" t="str">
        <v>0- Port Costs</v>
      </c>
      <c r="BT1411" s="16" t="str">
        <v>0- Port Value</v>
      </c>
      <c r="BU1411" s="8"/>
      <c r="BV1411" s="16" t="str">
        <v>0</v>
      </c>
    </row>
    <row r="1412" spans="8:74" hidden="1" outlineLevel="1" x14ac:dyDescent="0.3">
      <c r="H1412" s="16" t="str">
        <v>0 - BM Costs</v>
      </c>
      <c r="L1412" s="16" t="str">
        <v>0 - BM Port</v>
      </c>
      <c r="N1412" s="16" t="str">
        <v>0 - Port Assets</v>
      </c>
      <c r="O1412" s="8"/>
      <c r="P1412" s="8"/>
      <c r="Q1412" s="8"/>
      <c r="R1412" s="8"/>
      <c r="S1412" s="8"/>
      <c r="T1412" s="8"/>
      <c r="U1412" s="8"/>
      <c r="V1412" s="8"/>
      <c r="W1412" s="8"/>
      <c r="X1412" s="8"/>
      <c r="Y1412" s="8"/>
      <c r="Z1412" s="8"/>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16" t="str">
        <v>0- Port Costs</v>
      </c>
      <c r="BT1412" s="16" t="str">
        <v>0- Port Value</v>
      </c>
      <c r="BU1412" s="8"/>
      <c r="BV1412" s="16" t="str">
        <v>0</v>
      </c>
    </row>
    <row r="1413" spans="8:74" hidden="1" outlineLevel="1" x14ac:dyDescent="0.3">
      <c r="H1413" s="16" t="str">
        <v>0 - BM Costs</v>
      </c>
      <c r="L1413" s="16" t="str">
        <v>0 - BM Port</v>
      </c>
      <c r="N1413" s="16" t="str">
        <v>0 - Port Assets</v>
      </c>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16" t="str">
        <v>0- Port Costs</v>
      </c>
      <c r="BT1413" s="16" t="str">
        <v>0- Port Value</v>
      </c>
      <c r="BU1413" s="8"/>
      <c r="BV1413" s="16" t="str">
        <v>0</v>
      </c>
    </row>
    <row r="1414" spans="8:74" hidden="1" outlineLevel="1" x14ac:dyDescent="0.3">
      <c r="H1414" s="16" t="str">
        <v>0 - BM Costs</v>
      </c>
      <c r="L1414" s="16" t="str">
        <v>0 - BM Port</v>
      </c>
      <c r="N1414" s="16" t="str">
        <v>0 - Port Assets</v>
      </c>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16" t="str">
        <v>0- Port Costs</v>
      </c>
      <c r="BT1414" s="16" t="str">
        <v>0- Port Value</v>
      </c>
      <c r="BU1414" s="8"/>
      <c r="BV1414" s="16" t="str">
        <v>0</v>
      </c>
    </row>
    <row r="1415" spans="8:74" hidden="1" outlineLevel="1" x14ac:dyDescent="0.3">
      <c r="H1415" s="16" t="str">
        <v>0 - BM Costs</v>
      </c>
      <c r="L1415" s="16" t="str">
        <v>0 - BM Port</v>
      </c>
      <c r="N1415" s="16" t="str">
        <v>0 - Port Assets</v>
      </c>
      <c r="O1415" s="8"/>
      <c r="P1415" s="8"/>
      <c r="Q1415" s="8"/>
      <c r="R1415" s="8"/>
      <c r="S1415" s="8"/>
      <c r="T1415" s="8"/>
      <c r="U1415" s="8"/>
      <c r="V1415" s="8"/>
      <c r="W1415" s="8"/>
      <c r="X1415" s="8"/>
      <c r="Y1415" s="8"/>
      <c r="Z1415" s="8"/>
      <c r="AA1415" s="8"/>
      <c r="AB1415" s="8"/>
      <c r="AC1415" s="8"/>
      <c r="AD1415" s="8"/>
      <c r="AE1415" s="8"/>
      <c r="AF1415" s="8"/>
      <c r="AG1415" s="8"/>
      <c r="AH1415" s="8"/>
      <c r="AI1415" s="8"/>
      <c r="AJ1415" s="8"/>
      <c r="AK1415" s="8"/>
      <c r="AL1415" s="8"/>
      <c r="AM1415" s="8"/>
      <c r="AN1415" s="8"/>
      <c r="AO1415" s="8"/>
      <c r="AP1415" s="8"/>
      <c r="AQ1415" s="8"/>
      <c r="AR1415" s="8"/>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16" t="str">
        <v>0- Port Costs</v>
      </c>
      <c r="BT1415" s="16" t="str">
        <v>0- Port Value</v>
      </c>
      <c r="BU1415" s="8"/>
      <c r="BV1415" s="16" t="str">
        <v>0</v>
      </c>
    </row>
    <row r="1416" spans="8:74" hidden="1" outlineLevel="1" x14ac:dyDescent="0.3">
      <c r="H1416" s="16" t="str">
        <v>0 - BM Costs</v>
      </c>
      <c r="L1416" s="16" t="str">
        <v>0 - BM Port</v>
      </c>
      <c r="N1416" s="16" t="str">
        <v>0 - Port Assets</v>
      </c>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16" t="str">
        <v>0- Port Costs</v>
      </c>
      <c r="BT1416" s="16" t="str">
        <v>0- Port Value</v>
      </c>
      <c r="BU1416" s="8"/>
      <c r="BV1416" s="16" t="str">
        <v>0</v>
      </c>
    </row>
    <row r="1417" spans="8:74" hidden="1" outlineLevel="1" x14ac:dyDescent="0.3">
      <c r="H1417" s="16" t="str">
        <v>0 - BM Costs</v>
      </c>
      <c r="L1417" s="16" t="str">
        <v>0 - BM Port</v>
      </c>
      <c r="N1417" s="16" t="str">
        <v>0 - Port Assets</v>
      </c>
      <c r="O1417" s="8"/>
      <c r="P1417" s="8"/>
      <c r="Q1417" s="8"/>
      <c r="R1417" s="8"/>
      <c r="S1417" s="8"/>
      <c r="T1417" s="8"/>
      <c r="U1417" s="8"/>
      <c r="V1417" s="8"/>
      <c r="W1417" s="8"/>
      <c r="X1417" s="8"/>
      <c r="Y1417" s="8"/>
      <c r="Z1417" s="8"/>
      <c r="AA1417" s="8"/>
      <c r="AB1417" s="8"/>
      <c r="AC1417" s="8"/>
      <c r="AD1417" s="8"/>
      <c r="AE1417" s="8"/>
      <c r="AF1417" s="8"/>
      <c r="AG1417" s="8"/>
      <c r="AH1417" s="8"/>
      <c r="AI1417" s="8"/>
      <c r="AJ1417" s="8"/>
      <c r="AK1417" s="8"/>
      <c r="AL1417" s="8"/>
      <c r="AM1417" s="8"/>
      <c r="AN1417" s="8"/>
      <c r="AO1417" s="8"/>
      <c r="AP1417" s="8"/>
      <c r="AQ1417" s="8"/>
      <c r="AR1417" s="8"/>
      <c r="AS1417" s="8"/>
      <c r="AT1417" s="8"/>
      <c r="AU1417" s="8"/>
      <c r="AV1417" s="8"/>
      <c r="AW1417" s="8"/>
      <c r="AX1417" s="8"/>
      <c r="AY1417" s="8"/>
      <c r="AZ1417" s="8"/>
      <c r="BA1417" s="8"/>
      <c r="BB1417" s="8"/>
      <c r="BC1417" s="8"/>
      <c r="BD1417" s="8"/>
      <c r="BE1417" s="8"/>
      <c r="BF1417" s="8"/>
      <c r="BG1417" s="8"/>
      <c r="BH1417" s="8"/>
      <c r="BI1417" s="8"/>
      <c r="BJ1417" s="8"/>
      <c r="BK1417" s="8"/>
      <c r="BL1417" s="8"/>
      <c r="BM1417" s="8"/>
      <c r="BN1417" s="8"/>
      <c r="BO1417" s="8"/>
      <c r="BP1417" s="16" t="str">
        <v>0- Port Costs</v>
      </c>
      <c r="BT1417" s="16" t="str">
        <v>0- Port Value</v>
      </c>
      <c r="BU1417" s="8"/>
      <c r="BV1417" s="16" t="str">
        <v>0</v>
      </c>
    </row>
    <row r="1418" spans="8:74" hidden="1" outlineLevel="1" x14ac:dyDescent="0.3">
      <c r="H1418" s="16" t="str">
        <v>0 - BM Costs</v>
      </c>
      <c r="L1418" s="16" t="str">
        <v>0 - BM Port</v>
      </c>
      <c r="N1418" s="16" t="str">
        <v>0 - Port Assets</v>
      </c>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16" t="str">
        <v>0- Port Costs</v>
      </c>
      <c r="BT1418" s="16" t="str">
        <v>0- Port Value</v>
      </c>
      <c r="BU1418" s="8"/>
      <c r="BV1418" s="16" t="str">
        <v>0</v>
      </c>
    </row>
    <row r="1419" spans="8:74" hidden="1" outlineLevel="1" x14ac:dyDescent="0.3">
      <c r="H1419" s="16" t="str">
        <v>0 - BM Costs</v>
      </c>
      <c r="L1419" s="16" t="str">
        <v>0 - BM Port</v>
      </c>
      <c r="N1419" s="16" t="str">
        <v>0 - Port Assets</v>
      </c>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8"/>
      <c r="AX1419" s="8"/>
      <c r="AY1419" s="8"/>
      <c r="AZ1419" s="8"/>
      <c r="BA1419" s="8"/>
      <c r="BB1419" s="8"/>
      <c r="BC1419" s="8"/>
      <c r="BD1419" s="8"/>
      <c r="BE1419" s="8"/>
      <c r="BF1419" s="8"/>
      <c r="BG1419" s="8"/>
      <c r="BH1419" s="8"/>
      <c r="BI1419" s="8"/>
      <c r="BJ1419" s="8"/>
      <c r="BK1419" s="8"/>
      <c r="BL1419" s="8"/>
      <c r="BM1419" s="8"/>
      <c r="BN1419" s="8"/>
      <c r="BO1419" s="8"/>
      <c r="BP1419" s="16" t="str">
        <v>0- Port Costs</v>
      </c>
      <c r="BT1419" s="16" t="str">
        <v>0- Port Value</v>
      </c>
      <c r="BU1419" s="8"/>
      <c r="BV1419" s="16" t="str">
        <v>0</v>
      </c>
    </row>
    <row r="1420" spans="8:74" hidden="1" outlineLevel="1" x14ac:dyDescent="0.3">
      <c r="H1420" s="16" t="str">
        <v>0 - BM Costs</v>
      </c>
      <c r="L1420" s="16" t="str">
        <v>0 - BM Port</v>
      </c>
      <c r="N1420" s="16" t="str">
        <v>0 - Port Assets</v>
      </c>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8"/>
      <c r="AL1420" s="8"/>
      <c r="AM1420" s="8"/>
      <c r="AN1420" s="8"/>
      <c r="AO1420" s="8"/>
      <c r="AP1420" s="8"/>
      <c r="AQ1420" s="8"/>
      <c r="AR1420" s="8"/>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16" t="str">
        <v>0- Port Costs</v>
      </c>
      <c r="BT1420" s="16" t="str">
        <v>0- Port Value</v>
      </c>
      <c r="BU1420" s="8"/>
      <c r="BV1420" s="16" t="str">
        <v>0</v>
      </c>
    </row>
    <row r="1421" spans="8:74" hidden="1" outlineLevel="1" x14ac:dyDescent="0.3">
      <c r="H1421" s="16" t="str">
        <v>0 - BM Costs</v>
      </c>
      <c r="L1421" s="16" t="str">
        <v>0 - BM Port</v>
      </c>
      <c r="N1421" s="16" t="str">
        <v>0 - Port Assets</v>
      </c>
      <c r="O1421" s="8"/>
      <c r="P1421" s="8"/>
      <c r="Q1421" s="8"/>
      <c r="R1421" s="8"/>
      <c r="S1421" s="8"/>
      <c r="T1421" s="8"/>
      <c r="U1421" s="8"/>
      <c r="V1421" s="8"/>
      <c r="W1421" s="8"/>
      <c r="X1421" s="8"/>
      <c r="Y1421" s="8"/>
      <c r="Z1421" s="8"/>
      <c r="AA1421" s="8"/>
      <c r="AB1421" s="8"/>
      <c r="AC1421" s="8"/>
      <c r="AD1421" s="8"/>
      <c r="AE1421" s="8"/>
      <c r="AF1421" s="8"/>
      <c r="AG1421" s="8"/>
      <c r="AH1421" s="8"/>
      <c r="AI1421" s="8"/>
      <c r="AJ1421" s="8"/>
      <c r="AK1421" s="8"/>
      <c r="AL1421" s="8"/>
      <c r="AM1421" s="8"/>
      <c r="AN1421" s="8"/>
      <c r="AO1421" s="8"/>
      <c r="AP1421" s="8"/>
      <c r="AQ1421" s="8"/>
      <c r="AR1421" s="8"/>
      <c r="AS1421" s="8"/>
      <c r="AT1421" s="8"/>
      <c r="AU1421" s="8"/>
      <c r="AV1421" s="8"/>
      <c r="AW1421" s="8"/>
      <c r="AX1421" s="8"/>
      <c r="AY1421" s="8"/>
      <c r="AZ1421" s="8"/>
      <c r="BA1421" s="8"/>
      <c r="BB1421" s="8"/>
      <c r="BC1421" s="8"/>
      <c r="BD1421" s="8"/>
      <c r="BE1421" s="8"/>
      <c r="BF1421" s="8"/>
      <c r="BG1421" s="8"/>
      <c r="BH1421" s="8"/>
      <c r="BI1421" s="8"/>
      <c r="BJ1421" s="8"/>
      <c r="BK1421" s="8"/>
      <c r="BL1421" s="8"/>
      <c r="BM1421" s="8"/>
      <c r="BN1421" s="8"/>
      <c r="BO1421" s="8"/>
      <c r="BP1421" s="16" t="str">
        <v>0- Port Costs</v>
      </c>
      <c r="BT1421" s="16" t="str">
        <v>0- Port Value</v>
      </c>
      <c r="BU1421" s="8"/>
      <c r="BV1421" s="16" t="str">
        <v>0</v>
      </c>
    </row>
    <row r="1422" spans="8:74" hidden="1" outlineLevel="1" x14ac:dyDescent="0.3">
      <c r="H1422" s="16" t="str">
        <v>0 - BM Costs</v>
      </c>
      <c r="L1422" s="16" t="str">
        <v>0 - BM Port</v>
      </c>
      <c r="N1422" s="16" t="str">
        <v>0 - Port Assets</v>
      </c>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8"/>
      <c r="AX1422" s="8"/>
      <c r="AY1422" s="8"/>
      <c r="AZ1422" s="8"/>
      <c r="BA1422" s="8"/>
      <c r="BB1422" s="8"/>
      <c r="BC1422" s="8"/>
      <c r="BD1422" s="8"/>
      <c r="BE1422" s="8"/>
      <c r="BF1422" s="8"/>
      <c r="BG1422" s="8"/>
      <c r="BH1422" s="8"/>
      <c r="BI1422" s="8"/>
      <c r="BJ1422" s="8"/>
      <c r="BK1422" s="8"/>
      <c r="BL1422" s="8"/>
      <c r="BM1422" s="8"/>
      <c r="BN1422" s="8"/>
      <c r="BO1422" s="8"/>
      <c r="BP1422" s="16" t="str">
        <v>0- Port Costs</v>
      </c>
      <c r="BT1422" s="16" t="str">
        <v>0- Port Value</v>
      </c>
      <c r="BU1422" s="8"/>
      <c r="BV1422" s="16" t="str">
        <v>0</v>
      </c>
    </row>
    <row r="1423" spans="8:74" hidden="1" outlineLevel="1" x14ac:dyDescent="0.3">
      <c r="H1423" s="16" t="str">
        <v>0 - BM Costs</v>
      </c>
      <c r="L1423" s="16" t="str">
        <v>0 - BM Port</v>
      </c>
      <c r="N1423" s="16" t="str">
        <v>0 - Port Assets</v>
      </c>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16" t="str">
        <v>0- Port Costs</v>
      </c>
      <c r="BT1423" s="16" t="str">
        <v>0- Port Value</v>
      </c>
      <c r="BU1423" s="8"/>
      <c r="BV1423" s="16" t="str">
        <v>0</v>
      </c>
    </row>
    <row r="1424" spans="8:74" hidden="1" outlineLevel="1" x14ac:dyDescent="0.3">
      <c r="H1424" s="16" t="str">
        <v>0 - BM Costs</v>
      </c>
      <c r="L1424" s="16" t="str">
        <v>0 - BM Port</v>
      </c>
      <c r="N1424" s="16" t="str">
        <v>0 - Port Assets</v>
      </c>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8"/>
      <c r="AX1424" s="8"/>
      <c r="AY1424" s="8"/>
      <c r="AZ1424" s="8"/>
      <c r="BA1424" s="8"/>
      <c r="BB1424" s="8"/>
      <c r="BC1424" s="8"/>
      <c r="BD1424" s="8"/>
      <c r="BE1424" s="8"/>
      <c r="BF1424" s="8"/>
      <c r="BG1424" s="8"/>
      <c r="BH1424" s="8"/>
      <c r="BI1424" s="8"/>
      <c r="BJ1424" s="8"/>
      <c r="BK1424" s="8"/>
      <c r="BL1424" s="8"/>
      <c r="BM1424" s="8"/>
      <c r="BN1424" s="8"/>
      <c r="BO1424" s="8"/>
      <c r="BP1424" s="16" t="str">
        <v>0- Port Costs</v>
      </c>
      <c r="BT1424" s="16" t="str">
        <v>0- Port Value</v>
      </c>
      <c r="BU1424" s="8"/>
      <c r="BV1424" s="16" t="str">
        <v>0</v>
      </c>
    </row>
    <row r="1425" spans="8:74" hidden="1" outlineLevel="1" x14ac:dyDescent="0.3">
      <c r="H1425" s="16" t="str">
        <v>0 - BM Costs</v>
      </c>
      <c r="L1425" s="16" t="str">
        <v>0 - BM Port</v>
      </c>
      <c r="N1425" s="16" t="str">
        <v>0 - Port Assets</v>
      </c>
      <c r="O1425" s="8"/>
      <c r="P1425" s="8"/>
      <c r="Q1425" s="8"/>
      <c r="R1425" s="8"/>
      <c r="S1425" s="8"/>
      <c r="T1425" s="8"/>
      <c r="U1425" s="8"/>
      <c r="V1425" s="8"/>
      <c r="W1425" s="8"/>
      <c r="X1425" s="8"/>
      <c r="Y1425" s="8"/>
      <c r="Z1425" s="8"/>
      <c r="AA1425" s="8"/>
      <c r="AB1425" s="8"/>
      <c r="AC1425" s="8"/>
      <c r="AD1425" s="8"/>
      <c r="AE1425" s="8"/>
      <c r="AF1425" s="8"/>
      <c r="AG1425" s="8"/>
      <c r="AH1425" s="8"/>
      <c r="AI1425" s="8"/>
      <c r="AJ1425" s="8"/>
      <c r="AK1425" s="8"/>
      <c r="AL1425" s="8"/>
      <c r="AM1425" s="8"/>
      <c r="AN1425" s="8"/>
      <c r="AO1425" s="8"/>
      <c r="AP1425" s="8"/>
      <c r="AQ1425" s="8"/>
      <c r="AR1425" s="8"/>
      <c r="AS1425" s="8"/>
      <c r="AT1425" s="8"/>
      <c r="AU1425" s="8"/>
      <c r="AV1425" s="8"/>
      <c r="AW1425" s="8"/>
      <c r="AX1425" s="8"/>
      <c r="AY1425" s="8"/>
      <c r="AZ1425" s="8"/>
      <c r="BA1425" s="8"/>
      <c r="BB1425" s="8"/>
      <c r="BC1425" s="8"/>
      <c r="BD1425" s="8"/>
      <c r="BE1425" s="8"/>
      <c r="BF1425" s="8"/>
      <c r="BG1425" s="8"/>
      <c r="BH1425" s="8"/>
      <c r="BI1425" s="8"/>
      <c r="BJ1425" s="8"/>
      <c r="BK1425" s="8"/>
      <c r="BL1425" s="8"/>
      <c r="BM1425" s="8"/>
      <c r="BN1425" s="8"/>
      <c r="BO1425" s="8"/>
      <c r="BP1425" s="16" t="str">
        <v>0- Port Costs</v>
      </c>
      <c r="BT1425" s="16" t="str">
        <v>0- Port Value</v>
      </c>
      <c r="BU1425" s="8"/>
      <c r="BV1425" s="16" t="str">
        <v>0</v>
      </c>
    </row>
    <row r="1426" spans="8:74" hidden="1" outlineLevel="1" x14ac:dyDescent="0.3">
      <c r="H1426" s="16" t="str">
        <v>0 - BM Costs</v>
      </c>
      <c r="L1426" s="16" t="str">
        <v>0 - BM Port</v>
      </c>
      <c r="N1426" s="16" t="str">
        <v>0 - Port Assets</v>
      </c>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16" t="str">
        <v>0- Port Costs</v>
      </c>
      <c r="BT1426" s="16" t="str">
        <v>0- Port Value</v>
      </c>
      <c r="BU1426" s="8"/>
      <c r="BV1426" s="16" t="str">
        <v>0</v>
      </c>
    </row>
    <row r="1427" spans="8:74" hidden="1" outlineLevel="1" x14ac:dyDescent="0.3">
      <c r="H1427" s="16" t="str">
        <v>0 - BM Costs</v>
      </c>
      <c r="L1427" s="16" t="str">
        <v>0 - BM Port</v>
      </c>
      <c r="N1427" s="16" t="str">
        <v>0 - Port Assets</v>
      </c>
      <c r="O1427" s="8"/>
      <c r="P1427" s="8"/>
      <c r="Q1427" s="8"/>
      <c r="R1427" s="8"/>
      <c r="S1427" s="8"/>
      <c r="T1427" s="8"/>
      <c r="U1427" s="8"/>
      <c r="V1427" s="8"/>
      <c r="W1427" s="8"/>
      <c r="X1427" s="8"/>
      <c r="Y1427" s="8"/>
      <c r="Z1427" s="8"/>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8"/>
      <c r="AX1427" s="8"/>
      <c r="AY1427" s="8"/>
      <c r="AZ1427" s="8"/>
      <c r="BA1427" s="8"/>
      <c r="BB1427" s="8"/>
      <c r="BC1427" s="8"/>
      <c r="BD1427" s="8"/>
      <c r="BE1427" s="8"/>
      <c r="BF1427" s="8"/>
      <c r="BG1427" s="8"/>
      <c r="BH1427" s="8"/>
      <c r="BI1427" s="8"/>
      <c r="BJ1427" s="8"/>
      <c r="BK1427" s="8"/>
      <c r="BL1427" s="8"/>
      <c r="BM1427" s="8"/>
      <c r="BN1427" s="8"/>
      <c r="BO1427" s="8"/>
      <c r="BP1427" s="16" t="str">
        <v>0- Port Costs</v>
      </c>
      <c r="BT1427" s="16" t="str">
        <v>0- Port Value</v>
      </c>
      <c r="BU1427" s="8"/>
      <c r="BV1427" s="16" t="str">
        <v>0</v>
      </c>
    </row>
    <row r="1428" spans="8:74" hidden="1" outlineLevel="1" x14ac:dyDescent="0.3">
      <c r="H1428" s="16" t="str">
        <v>0 - BM Costs</v>
      </c>
      <c r="L1428" s="16" t="str">
        <v>0 - BM Port</v>
      </c>
      <c r="N1428" s="16" t="str">
        <v>0 - Port Assets</v>
      </c>
      <c r="O1428" s="8"/>
      <c r="P1428" s="8"/>
      <c r="Q1428" s="8"/>
      <c r="R1428" s="8"/>
      <c r="S1428" s="8"/>
      <c r="T1428" s="8"/>
      <c r="U1428" s="8"/>
      <c r="V1428" s="8"/>
      <c r="W1428" s="8"/>
      <c r="X1428" s="8"/>
      <c r="Y1428" s="8"/>
      <c r="Z1428" s="8"/>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16" t="str">
        <v>0- Port Costs</v>
      </c>
      <c r="BT1428" s="16" t="str">
        <v>0- Port Value</v>
      </c>
      <c r="BU1428" s="8"/>
      <c r="BV1428" s="16" t="str">
        <v>0</v>
      </c>
    </row>
    <row r="1429" spans="8:74" hidden="1" outlineLevel="1" x14ac:dyDescent="0.3">
      <c r="H1429" s="16" t="str">
        <v>0 - BM Costs</v>
      </c>
      <c r="L1429" s="16" t="str">
        <v>0 - BM Port</v>
      </c>
      <c r="N1429" s="16" t="str">
        <v>0 - Port Assets</v>
      </c>
      <c r="O1429" s="8"/>
      <c r="P1429" s="8"/>
      <c r="Q1429" s="8"/>
      <c r="R1429" s="8"/>
      <c r="S1429" s="8"/>
      <c r="T1429" s="8"/>
      <c r="U1429" s="8"/>
      <c r="V1429" s="8"/>
      <c r="W1429" s="8"/>
      <c r="X1429" s="8"/>
      <c r="Y1429" s="8"/>
      <c r="Z1429" s="8"/>
      <c r="AA1429" s="8"/>
      <c r="AB1429" s="8"/>
      <c r="AC1429" s="8"/>
      <c r="AD1429" s="8"/>
      <c r="AE1429" s="8"/>
      <c r="AF1429" s="8"/>
      <c r="AG1429" s="8"/>
      <c r="AH1429" s="8"/>
      <c r="AI1429" s="8"/>
      <c r="AJ1429" s="8"/>
      <c r="AK1429" s="8"/>
      <c r="AL1429" s="8"/>
      <c r="AM1429" s="8"/>
      <c r="AN1429" s="8"/>
      <c r="AO1429" s="8"/>
      <c r="AP1429" s="8"/>
      <c r="AQ1429" s="8"/>
      <c r="AR1429" s="8"/>
      <c r="AS1429" s="8"/>
      <c r="AT1429" s="8"/>
      <c r="AU1429" s="8"/>
      <c r="AV1429" s="8"/>
      <c r="AW1429" s="8"/>
      <c r="AX1429" s="8"/>
      <c r="AY1429" s="8"/>
      <c r="AZ1429" s="8"/>
      <c r="BA1429" s="8"/>
      <c r="BB1429" s="8"/>
      <c r="BC1429" s="8"/>
      <c r="BD1429" s="8"/>
      <c r="BE1429" s="8"/>
      <c r="BF1429" s="8"/>
      <c r="BG1429" s="8"/>
      <c r="BH1429" s="8"/>
      <c r="BI1429" s="8"/>
      <c r="BJ1429" s="8"/>
      <c r="BK1429" s="8"/>
      <c r="BL1429" s="8"/>
      <c r="BM1429" s="8"/>
      <c r="BN1429" s="8"/>
      <c r="BO1429" s="8"/>
      <c r="BP1429" s="16" t="str">
        <v>0- Port Costs</v>
      </c>
      <c r="BT1429" s="16" t="str">
        <v>0- Port Value</v>
      </c>
      <c r="BU1429" s="8"/>
      <c r="BV1429" s="16" t="str">
        <v>0</v>
      </c>
    </row>
    <row r="1430" spans="8:74" hidden="1" outlineLevel="1" x14ac:dyDescent="0.3">
      <c r="H1430" s="16" t="str">
        <v>0 - BM Costs</v>
      </c>
      <c r="L1430" s="16" t="str">
        <v>0 - BM Port</v>
      </c>
      <c r="N1430" s="16" t="str">
        <v>0 - Port Assets</v>
      </c>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8"/>
      <c r="AX1430" s="8"/>
      <c r="AY1430" s="8"/>
      <c r="AZ1430" s="8"/>
      <c r="BA1430" s="8"/>
      <c r="BB1430" s="8"/>
      <c r="BC1430" s="8"/>
      <c r="BD1430" s="8"/>
      <c r="BE1430" s="8"/>
      <c r="BF1430" s="8"/>
      <c r="BG1430" s="8"/>
      <c r="BH1430" s="8"/>
      <c r="BI1430" s="8"/>
      <c r="BJ1430" s="8"/>
      <c r="BK1430" s="8"/>
      <c r="BL1430" s="8"/>
      <c r="BM1430" s="8"/>
      <c r="BN1430" s="8"/>
      <c r="BO1430" s="8"/>
      <c r="BP1430" s="16" t="str">
        <v>0- Port Costs</v>
      </c>
      <c r="BT1430" s="16" t="str">
        <v>0- Port Value</v>
      </c>
      <c r="BU1430" s="8"/>
      <c r="BV1430" s="16" t="str">
        <v>0</v>
      </c>
    </row>
    <row r="1431" spans="8:74" hidden="1" outlineLevel="1" x14ac:dyDescent="0.3">
      <c r="H1431" s="16" t="str">
        <v>0 - BM Costs</v>
      </c>
      <c r="L1431" s="16" t="str">
        <v>0 - BM Port</v>
      </c>
      <c r="N1431" s="16" t="str">
        <v>0 - Port Assets</v>
      </c>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16" t="str">
        <v>0- Port Costs</v>
      </c>
      <c r="BT1431" s="16" t="str">
        <v>0- Port Value</v>
      </c>
      <c r="BU1431" s="8"/>
      <c r="BV1431" s="16" t="str">
        <v>0</v>
      </c>
    </row>
    <row r="1432" spans="8:74" hidden="1" outlineLevel="1" x14ac:dyDescent="0.3">
      <c r="H1432" s="16" t="str">
        <v>0 - BM Costs</v>
      </c>
      <c r="L1432" s="16" t="str">
        <v>0 - BM Port</v>
      </c>
      <c r="N1432" s="16" t="str">
        <v>0 - Port Assets</v>
      </c>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16" t="str">
        <v>0- Port Costs</v>
      </c>
      <c r="BT1432" s="16" t="str">
        <v>0- Port Value</v>
      </c>
      <c r="BU1432" s="8"/>
      <c r="BV1432" s="16" t="str">
        <v>0</v>
      </c>
    </row>
    <row r="1433" spans="8:74" hidden="1" outlineLevel="1" x14ac:dyDescent="0.3">
      <c r="H1433" s="16" t="str">
        <v>0 - BM Costs</v>
      </c>
      <c r="L1433" s="16" t="str">
        <v>0 - BM Port</v>
      </c>
      <c r="N1433" s="16" t="str">
        <v>0 - Port Assets</v>
      </c>
      <c r="O1433" s="8"/>
      <c r="P1433" s="8"/>
      <c r="Q1433" s="8"/>
      <c r="R1433" s="8"/>
      <c r="S1433" s="8"/>
      <c r="T1433" s="8"/>
      <c r="U1433" s="8"/>
      <c r="V1433" s="8"/>
      <c r="W1433" s="8"/>
      <c r="X1433" s="8"/>
      <c r="Y1433" s="8"/>
      <c r="Z1433" s="8"/>
      <c r="AA1433" s="8"/>
      <c r="AB1433" s="8"/>
      <c r="AC1433" s="8"/>
      <c r="AD1433" s="8"/>
      <c r="AE1433" s="8"/>
      <c r="AF1433" s="8"/>
      <c r="AG1433" s="8"/>
      <c r="AH1433" s="8"/>
      <c r="AI1433" s="8"/>
      <c r="AJ1433" s="8"/>
      <c r="AK1433" s="8"/>
      <c r="AL1433" s="8"/>
      <c r="AM1433" s="8"/>
      <c r="AN1433" s="8"/>
      <c r="AO1433" s="8"/>
      <c r="AP1433" s="8"/>
      <c r="AQ1433" s="8"/>
      <c r="AR1433" s="8"/>
      <c r="AS1433" s="8"/>
      <c r="AT1433" s="8"/>
      <c r="AU1433" s="8"/>
      <c r="AV1433" s="8"/>
      <c r="AW1433" s="8"/>
      <c r="AX1433" s="8"/>
      <c r="AY1433" s="8"/>
      <c r="AZ1433" s="8"/>
      <c r="BA1433" s="8"/>
      <c r="BB1433" s="8"/>
      <c r="BC1433" s="8"/>
      <c r="BD1433" s="8"/>
      <c r="BE1433" s="8"/>
      <c r="BF1433" s="8"/>
      <c r="BG1433" s="8"/>
      <c r="BH1433" s="8"/>
      <c r="BI1433" s="8"/>
      <c r="BJ1433" s="8"/>
      <c r="BK1433" s="8"/>
      <c r="BL1433" s="8"/>
      <c r="BM1433" s="8"/>
      <c r="BN1433" s="8"/>
      <c r="BO1433" s="8"/>
      <c r="BP1433" s="16" t="str">
        <v>0- Port Costs</v>
      </c>
      <c r="BT1433" s="16" t="str">
        <v>0- Port Value</v>
      </c>
      <c r="BU1433" s="8"/>
      <c r="BV1433" s="16" t="str">
        <v>0</v>
      </c>
    </row>
    <row r="1434" spans="8:74" hidden="1" outlineLevel="1" x14ac:dyDescent="0.3">
      <c r="H1434" s="16" t="str">
        <v>0 - BM Costs</v>
      </c>
      <c r="L1434" s="16" t="str">
        <v>0 - BM Port</v>
      </c>
      <c r="N1434" s="16" t="str">
        <v>0 - Port Assets</v>
      </c>
      <c r="O1434" s="8"/>
      <c r="P1434" s="8"/>
      <c r="Q1434" s="8"/>
      <c r="R1434" s="8"/>
      <c r="S1434" s="8"/>
      <c r="T1434" s="8"/>
      <c r="U1434" s="8"/>
      <c r="V1434" s="8"/>
      <c r="W1434" s="8"/>
      <c r="X1434" s="8"/>
      <c r="Y1434" s="8"/>
      <c r="Z1434" s="8"/>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c r="AW1434" s="8"/>
      <c r="AX1434" s="8"/>
      <c r="AY1434" s="8"/>
      <c r="AZ1434" s="8"/>
      <c r="BA1434" s="8"/>
      <c r="BB1434" s="8"/>
      <c r="BC1434" s="8"/>
      <c r="BD1434" s="8"/>
      <c r="BE1434" s="8"/>
      <c r="BF1434" s="8"/>
      <c r="BG1434" s="8"/>
      <c r="BH1434" s="8"/>
      <c r="BI1434" s="8"/>
      <c r="BJ1434" s="8"/>
      <c r="BK1434" s="8"/>
      <c r="BL1434" s="8"/>
      <c r="BM1434" s="8"/>
      <c r="BN1434" s="8"/>
      <c r="BO1434" s="8"/>
      <c r="BP1434" s="16" t="str">
        <v>0- Port Costs</v>
      </c>
      <c r="BT1434" s="16" t="str">
        <v>0- Port Value</v>
      </c>
      <c r="BU1434" s="8"/>
      <c r="BV1434" s="16" t="str">
        <v>0</v>
      </c>
    </row>
    <row r="1435" spans="8:74" hidden="1" outlineLevel="1" x14ac:dyDescent="0.3">
      <c r="H1435" s="16" t="str">
        <v>0 - BM Costs</v>
      </c>
      <c r="L1435" s="16" t="str">
        <v>0 - BM Port</v>
      </c>
      <c r="N1435" s="16" t="str">
        <v>0 - Port Assets</v>
      </c>
      <c r="O1435" s="8"/>
      <c r="P1435" s="8"/>
      <c r="Q1435" s="8"/>
      <c r="R1435" s="8"/>
      <c r="S1435" s="8"/>
      <c r="T1435" s="8"/>
      <c r="U1435" s="8"/>
      <c r="V1435" s="8"/>
      <c r="W1435" s="8"/>
      <c r="X1435" s="8"/>
      <c r="Y1435" s="8"/>
      <c r="Z1435" s="8"/>
      <c r="AA1435" s="8"/>
      <c r="AB1435" s="8"/>
      <c r="AC1435" s="8"/>
      <c r="AD1435" s="8"/>
      <c r="AE1435" s="8"/>
      <c r="AF1435" s="8"/>
      <c r="AG1435" s="8"/>
      <c r="AH1435" s="8"/>
      <c r="AI1435" s="8"/>
      <c r="AJ1435" s="8"/>
      <c r="AK1435" s="8"/>
      <c r="AL1435" s="8"/>
      <c r="AM1435" s="8"/>
      <c r="AN1435" s="8"/>
      <c r="AO1435" s="8"/>
      <c r="AP1435" s="8"/>
      <c r="AQ1435" s="8"/>
      <c r="AR1435" s="8"/>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16" t="str">
        <v>0- Port Costs</v>
      </c>
      <c r="BT1435" s="16" t="str">
        <v>0- Port Value</v>
      </c>
      <c r="BU1435" s="8"/>
      <c r="BV1435" s="16" t="str">
        <v>0</v>
      </c>
    </row>
    <row r="1436" spans="8:74" hidden="1" outlineLevel="1" x14ac:dyDescent="0.3">
      <c r="H1436" s="16" t="str">
        <v>0 - BM Costs</v>
      </c>
      <c r="L1436" s="16" t="str">
        <v>0 - BM Port</v>
      </c>
      <c r="N1436" s="16" t="str">
        <v>0 - Port Assets</v>
      </c>
      <c r="O1436" s="8"/>
      <c r="P1436" s="8"/>
      <c r="Q1436" s="8"/>
      <c r="R1436" s="8"/>
      <c r="S1436" s="8"/>
      <c r="T1436" s="8"/>
      <c r="U1436" s="8"/>
      <c r="V1436" s="8"/>
      <c r="W1436" s="8"/>
      <c r="X1436" s="8"/>
      <c r="Y1436" s="8"/>
      <c r="Z1436" s="8"/>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8"/>
      <c r="AX1436" s="8"/>
      <c r="AY1436" s="8"/>
      <c r="AZ1436" s="8"/>
      <c r="BA1436" s="8"/>
      <c r="BB1436" s="8"/>
      <c r="BC1436" s="8"/>
      <c r="BD1436" s="8"/>
      <c r="BE1436" s="8"/>
      <c r="BF1436" s="8"/>
      <c r="BG1436" s="8"/>
      <c r="BH1436" s="8"/>
      <c r="BI1436" s="8"/>
      <c r="BJ1436" s="8"/>
      <c r="BK1436" s="8"/>
      <c r="BL1436" s="8"/>
      <c r="BM1436" s="8"/>
      <c r="BN1436" s="8"/>
      <c r="BO1436" s="8"/>
      <c r="BP1436" s="16" t="str">
        <v>0- Port Costs</v>
      </c>
      <c r="BT1436" s="16" t="str">
        <v>0- Port Value</v>
      </c>
      <c r="BU1436" s="8"/>
      <c r="BV1436" s="16" t="str">
        <v>0</v>
      </c>
    </row>
    <row r="1437" spans="8:74" hidden="1" outlineLevel="1" x14ac:dyDescent="0.3">
      <c r="H1437" s="16" t="str">
        <v>0 - BM Costs</v>
      </c>
      <c r="L1437" s="16" t="str">
        <v>0 - BM Port</v>
      </c>
      <c r="N1437" s="16" t="str">
        <v>0 - Port Assets</v>
      </c>
      <c r="O1437" s="8"/>
      <c r="P1437" s="8"/>
      <c r="Q1437" s="8"/>
      <c r="R1437" s="8"/>
      <c r="S1437" s="8"/>
      <c r="T1437" s="8"/>
      <c r="U1437" s="8"/>
      <c r="V1437" s="8"/>
      <c r="W1437" s="8"/>
      <c r="X1437" s="8"/>
      <c r="Y1437" s="8"/>
      <c r="Z1437" s="8"/>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8"/>
      <c r="BO1437" s="8"/>
      <c r="BP1437" s="16" t="str">
        <v>0- Port Costs</v>
      </c>
      <c r="BT1437" s="16" t="str">
        <v>0- Port Value</v>
      </c>
      <c r="BU1437" s="8"/>
      <c r="BV1437" s="16" t="str">
        <v>0</v>
      </c>
    </row>
    <row r="1438" spans="8:74" hidden="1" outlineLevel="1" x14ac:dyDescent="0.3">
      <c r="H1438" s="16" t="str">
        <v>0 - BM Costs</v>
      </c>
      <c r="L1438" s="16" t="str">
        <v>0 - BM Port</v>
      </c>
      <c r="N1438" s="16" t="str">
        <v>0 - Port Assets</v>
      </c>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16" t="str">
        <v>0- Port Costs</v>
      </c>
      <c r="BT1438" s="16" t="str">
        <v>0- Port Value</v>
      </c>
      <c r="BU1438" s="8"/>
      <c r="BV1438" s="16" t="str">
        <v>0</v>
      </c>
    </row>
    <row r="1439" spans="8:74" hidden="1" outlineLevel="1" x14ac:dyDescent="0.3">
      <c r="H1439" s="16" t="str">
        <v>0 - BM Costs</v>
      </c>
      <c r="L1439" s="16" t="str">
        <v>0 - BM Port</v>
      </c>
      <c r="N1439" s="16" t="str">
        <v>0 - Port Assets</v>
      </c>
      <c r="O1439" s="8"/>
      <c r="P1439" s="8"/>
      <c r="Q1439" s="8"/>
      <c r="R1439" s="8"/>
      <c r="S1439" s="8"/>
      <c r="T1439" s="8"/>
      <c r="U1439" s="8"/>
      <c r="V1439" s="8"/>
      <c r="W1439" s="8"/>
      <c r="X1439" s="8"/>
      <c r="Y1439" s="8"/>
      <c r="Z1439" s="8"/>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8"/>
      <c r="AX1439" s="8"/>
      <c r="AY1439" s="8"/>
      <c r="AZ1439" s="8"/>
      <c r="BA1439" s="8"/>
      <c r="BB1439" s="8"/>
      <c r="BC1439" s="8"/>
      <c r="BD1439" s="8"/>
      <c r="BE1439" s="8"/>
      <c r="BF1439" s="8"/>
      <c r="BG1439" s="8"/>
      <c r="BH1439" s="8"/>
      <c r="BI1439" s="8"/>
      <c r="BJ1439" s="8"/>
      <c r="BK1439" s="8"/>
      <c r="BL1439" s="8"/>
      <c r="BM1439" s="8"/>
      <c r="BN1439" s="8"/>
      <c r="BO1439" s="8"/>
      <c r="BP1439" s="16" t="str">
        <v>0- Port Costs</v>
      </c>
      <c r="BT1439" s="16" t="str">
        <v>0- Port Value</v>
      </c>
      <c r="BU1439" s="8"/>
      <c r="BV1439" s="16" t="str">
        <v>0</v>
      </c>
    </row>
    <row r="1440" spans="8:74" hidden="1" outlineLevel="1" x14ac:dyDescent="0.3">
      <c r="H1440" s="16" t="str">
        <v>0 - BM Costs</v>
      </c>
      <c r="L1440" s="16" t="str">
        <v>0 - BM Port</v>
      </c>
      <c r="N1440" s="16" t="str">
        <v>0 - Port Assets</v>
      </c>
      <c r="O1440" s="8"/>
      <c r="P1440" s="8"/>
      <c r="Q1440" s="8"/>
      <c r="R1440" s="8"/>
      <c r="S1440" s="8"/>
      <c r="T1440" s="8"/>
      <c r="U1440" s="8"/>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16" t="str">
        <v>0- Port Costs</v>
      </c>
      <c r="BT1440" s="16" t="str">
        <v>0- Port Value</v>
      </c>
      <c r="BU1440" s="8"/>
      <c r="BV1440" s="16" t="str">
        <v>0</v>
      </c>
    </row>
    <row r="1441" spans="8:74" hidden="1" outlineLevel="1" x14ac:dyDescent="0.3">
      <c r="H1441" s="16" t="str">
        <v>0 - BM Costs</v>
      </c>
      <c r="L1441" s="16" t="str">
        <v>0 - BM Port</v>
      </c>
      <c r="N1441" s="16" t="str">
        <v>0 - Port Assets</v>
      </c>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8"/>
      <c r="AX1441" s="8"/>
      <c r="AY1441" s="8"/>
      <c r="AZ1441" s="8"/>
      <c r="BA1441" s="8"/>
      <c r="BB1441" s="8"/>
      <c r="BC1441" s="8"/>
      <c r="BD1441" s="8"/>
      <c r="BE1441" s="8"/>
      <c r="BF1441" s="8"/>
      <c r="BG1441" s="8"/>
      <c r="BH1441" s="8"/>
      <c r="BI1441" s="8"/>
      <c r="BJ1441" s="8"/>
      <c r="BK1441" s="8"/>
      <c r="BL1441" s="8"/>
      <c r="BM1441" s="8"/>
      <c r="BN1441" s="8"/>
      <c r="BO1441" s="8"/>
      <c r="BP1441" s="16" t="str">
        <v>0- Port Costs</v>
      </c>
      <c r="BT1441" s="16" t="str">
        <v>0- Port Value</v>
      </c>
      <c r="BU1441" s="8"/>
      <c r="BV1441" s="16" t="str">
        <v>0</v>
      </c>
    </row>
    <row r="1442" spans="8:74" hidden="1" outlineLevel="1" x14ac:dyDescent="0.3">
      <c r="H1442" s="16" t="str">
        <v>0 - BM Costs</v>
      </c>
      <c r="L1442" s="16" t="str">
        <v>0 - BM Port</v>
      </c>
      <c r="N1442" s="16" t="str">
        <v>0 - Port Assets</v>
      </c>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16" t="str">
        <v>0- Port Costs</v>
      </c>
      <c r="BT1442" s="16" t="str">
        <v>0- Port Value</v>
      </c>
      <c r="BU1442" s="8"/>
      <c r="BV1442" s="16" t="str">
        <v>0</v>
      </c>
    </row>
    <row r="1443" spans="8:74" hidden="1" outlineLevel="1" x14ac:dyDescent="0.3">
      <c r="H1443" s="16" t="str">
        <v>0 - BM Costs</v>
      </c>
      <c r="L1443" s="16" t="str">
        <v>0 - BM Port</v>
      </c>
      <c r="N1443" s="16" t="str">
        <v>0 - Port Assets</v>
      </c>
      <c r="O1443" s="8"/>
      <c r="P1443" s="8"/>
      <c r="Q1443" s="8"/>
      <c r="R1443" s="8"/>
      <c r="S1443" s="8"/>
      <c r="T1443" s="8"/>
      <c r="U1443" s="8"/>
      <c r="V1443" s="8"/>
      <c r="W1443" s="8"/>
      <c r="X1443" s="8"/>
      <c r="Y1443" s="8"/>
      <c r="Z1443" s="8"/>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8"/>
      <c r="AX1443" s="8"/>
      <c r="AY1443" s="8"/>
      <c r="AZ1443" s="8"/>
      <c r="BA1443" s="8"/>
      <c r="BB1443" s="8"/>
      <c r="BC1443" s="8"/>
      <c r="BD1443" s="8"/>
      <c r="BE1443" s="8"/>
      <c r="BF1443" s="8"/>
      <c r="BG1443" s="8"/>
      <c r="BH1443" s="8"/>
      <c r="BI1443" s="8"/>
      <c r="BJ1443" s="8"/>
      <c r="BK1443" s="8"/>
      <c r="BL1443" s="8"/>
      <c r="BM1443" s="8"/>
      <c r="BN1443" s="8"/>
      <c r="BO1443" s="8"/>
      <c r="BP1443" s="16" t="str">
        <v>0- Port Costs</v>
      </c>
      <c r="BT1443" s="16" t="str">
        <v>0- Port Value</v>
      </c>
      <c r="BU1443" s="8"/>
      <c r="BV1443" s="16" t="str">
        <v>0</v>
      </c>
    </row>
    <row r="1444" spans="8:74" hidden="1" outlineLevel="1" x14ac:dyDescent="0.3">
      <c r="H1444" s="16" t="str">
        <v>0 - BM Costs</v>
      </c>
      <c r="L1444" s="16" t="str">
        <v>0 - BM Port</v>
      </c>
      <c r="N1444" s="16" t="str">
        <v>0 - Port Assets</v>
      </c>
      <c r="O1444" s="8"/>
      <c r="P1444" s="8"/>
      <c r="Q1444" s="8"/>
      <c r="R1444" s="8"/>
      <c r="S1444" s="8"/>
      <c r="T1444" s="8"/>
      <c r="U1444" s="8"/>
      <c r="V1444" s="8"/>
      <c r="W1444" s="8"/>
      <c r="X1444" s="8"/>
      <c r="Y1444" s="8"/>
      <c r="Z1444" s="8"/>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16" t="str">
        <v>0- Port Costs</v>
      </c>
      <c r="BT1444" s="16" t="str">
        <v>0- Port Value</v>
      </c>
      <c r="BU1444" s="8"/>
      <c r="BV1444" s="16" t="str">
        <v>0</v>
      </c>
    </row>
    <row r="1445" spans="8:74" hidden="1" outlineLevel="1" x14ac:dyDescent="0.3">
      <c r="H1445" s="16" t="str">
        <v>0 - BM Costs</v>
      </c>
      <c r="L1445" s="16" t="str">
        <v>0 - BM Port</v>
      </c>
      <c r="N1445" s="16" t="str">
        <v>0 - Port Assets</v>
      </c>
      <c r="O1445" s="8"/>
      <c r="P1445" s="8"/>
      <c r="Q1445" s="8"/>
      <c r="R1445" s="8"/>
      <c r="S1445" s="8"/>
      <c r="T1445" s="8"/>
      <c r="U1445" s="8"/>
      <c r="V1445" s="8"/>
      <c r="W1445" s="8"/>
      <c r="X1445" s="8"/>
      <c r="Y1445" s="8"/>
      <c r="Z1445" s="8"/>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16" t="str">
        <v>0- Port Costs</v>
      </c>
      <c r="BT1445" s="16" t="str">
        <v>0- Port Value</v>
      </c>
      <c r="BU1445" s="8"/>
      <c r="BV1445" s="16" t="str">
        <v>0</v>
      </c>
    </row>
    <row r="1446" spans="8:74" hidden="1" outlineLevel="1" x14ac:dyDescent="0.3">
      <c r="H1446" s="16" t="str">
        <v>0 - BM Costs</v>
      </c>
      <c r="L1446" s="16" t="str">
        <v>0 - BM Port</v>
      </c>
      <c r="N1446" s="16" t="str">
        <v>0 - Port Assets</v>
      </c>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16" t="str">
        <v>0- Port Costs</v>
      </c>
      <c r="BT1446" s="16" t="str">
        <v>0- Port Value</v>
      </c>
      <c r="BU1446" s="8"/>
      <c r="BV1446" s="16" t="str">
        <v>0</v>
      </c>
    </row>
    <row r="1447" spans="8:74" hidden="1" outlineLevel="1" x14ac:dyDescent="0.3">
      <c r="H1447" s="16" t="str">
        <v>0 - BM Costs</v>
      </c>
      <c r="L1447" s="16" t="str">
        <v>0 - BM Port</v>
      </c>
      <c r="N1447" s="16" t="str">
        <v>0 - Port Assets</v>
      </c>
      <c r="O1447" s="8"/>
      <c r="P1447" s="8"/>
      <c r="Q1447" s="8"/>
      <c r="R1447" s="8"/>
      <c r="S1447" s="8"/>
      <c r="T1447" s="8"/>
      <c r="U1447" s="8"/>
      <c r="V1447" s="8"/>
      <c r="W1447" s="8"/>
      <c r="X1447" s="8"/>
      <c r="Y1447" s="8"/>
      <c r="Z1447" s="8"/>
      <c r="AA1447" s="8"/>
      <c r="AB1447" s="8"/>
      <c r="AC1447" s="8"/>
      <c r="AD1447" s="8"/>
      <c r="AE1447" s="8"/>
      <c r="AF1447" s="8"/>
      <c r="AG1447" s="8"/>
      <c r="AH1447" s="8"/>
      <c r="AI1447" s="8"/>
      <c r="AJ1447" s="8"/>
      <c r="AK1447" s="8"/>
      <c r="AL1447" s="8"/>
      <c r="AM1447" s="8"/>
      <c r="AN1447" s="8"/>
      <c r="AO1447" s="8"/>
      <c r="AP1447" s="8"/>
      <c r="AQ1447" s="8"/>
      <c r="AR1447" s="8"/>
      <c r="AS1447" s="8"/>
      <c r="AT1447" s="8"/>
      <c r="AU1447" s="8"/>
      <c r="AV1447" s="8"/>
      <c r="AW1447" s="8"/>
      <c r="AX1447" s="8"/>
      <c r="AY1447" s="8"/>
      <c r="AZ1447" s="8"/>
      <c r="BA1447" s="8"/>
      <c r="BB1447" s="8"/>
      <c r="BC1447" s="8"/>
      <c r="BD1447" s="8"/>
      <c r="BE1447" s="8"/>
      <c r="BF1447" s="8"/>
      <c r="BG1447" s="8"/>
      <c r="BH1447" s="8"/>
      <c r="BI1447" s="8"/>
      <c r="BJ1447" s="8"/>
      <c r="BK1447" s="8"/>
      <c r="BL1447" s="8"/>
      <c r="BM1447" s="8"/>
      <c r="BN1447" s="8"/>
      <c r="BO1447" s="8"/>
      <c r="BP1447" s="16" t="str">
        <v>0- Port Costs</v>
      </c>
      <c r="BT1447" s="16" t="str">
        <v>0- Port Value</v>
      </c>
      <c r="BU1447" s="8"/>
      <c r="BV1447" s="16" t="str">
        <v>0</v>
      </c>
    </row>
    <row r="1448" spans="8:74" hidden="1" outlineLevel="1" x14ac:dyDescent="0.3">
      <c r="H1448" s="16" t="str">
        <v>0 - BM Costs</v>
      </c>
      <c r="L1448" s="16" t="str">
        <v>0 - BM Port</v>
      </c>
      <c r="N1448" s="16" t="str">
        <v>0 - Port Assets</v>
      </c>
      <c r="O1448" s="8"/>
      <c r="P1448" s="8"/>
      <c r="Q1448" s="8"/>
      <c r="R1448" s="8"/>
      <c r="S1448" s="8"/>
      <c r="T1448" s="8"/>
      <c r="U1448" s="8"/>
      <c r="V1448" s="8"/>
      <c r="W1448" s="8"/>
      <c r="X1448" s="8"/>
      <c r="Y1448" s="8"/>
      <c r="Z1448" s="8"/>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16" t="str">
        <v>0- Port Costs</v>
      </c>
      <c r="BT1448" s="16" t="str">
        <v>0- Port Value</v>
      </c>
      <c r="BU1448" s="8"/>
      <c r="BV1448" s="16" t="str">
        <v>0</v>
      </c>
    </row>
    <row r="1449" spans="8:74" hidden="1" outlineLevel="1" x14ac:dyDescent="0.3">
      <c r="H1449" s="16" t="str">
        <v>0 - BM Costs</v>
      </c>
      <c r="L1449" s="16" t="str">
        <v>0 - BM Port</v>
      </c>
      <c r="N1449" s="16" t="str">
        <v>0 - Port Assets</v>
      </c>
      <c r="O1449" s="8"/>
      <c r="P1449" s="8"/>
      <c r="Q1449" s="8"/>
      <c r="R1449" s="8"/>
      <c r="S1449" s="8"/>
      <c r="T1449" s="8"/>
      <c r="U1449" s="8"/>
      <c r="V1449" s="8"/>
      <c r="W1449" s="8"/>
      <c r="X1449" s="8"/>
      <c r="Y1449" s="8"/>
      <c r="Z1449" s="8"/>
      <c r="AA1449" s="8"/>
      <c r="AB1449" s="8"/>
      <c r="AC1449" s="8"/>
      <c r="AD1449" s="8"/>
      <c r="AE1449" s="8"/>
      <c r="AF1449" s="8"/>
      <c r="AG1449" s="8"/>
      <c r="AH1449" s="8"/>
      <c r="AI1449" s="8"/>
      <c r="AJ1449" s="8"/>
      <c r="AK1449" s="8"/>
      <c r="AL1449" s="8"/>
      <c r="AM1449" s="8"/>
      <c r="AN1449" s="8"/>
      <c r="AO1449" s="8"/>
      <c r="AP1449" s="8"/>
      <c r="AQ1449" s="8"/>
      <c r="AR1449" s="8"/>
      <c r="AS1449" s="8"/>
      <c r="AT1449" s="8"/>
      <c r="AU1449" s="8"/>
      <c r="AV1449" s="8"/>
      <c r="AW1449" s="8"/>
      <c r="AX1449" s="8"/>
      <c r="AY1449" s="8"/>
      <c r="AZ1449" s="8"/>
      <c r="BA1449" s="8"/>
      <c r="BB1449" s="8"/>
      <c r="BC1449" s="8"/>
      <c r="BD1449" s="8"/>
      <c r="BE1449" s="8"/>
      <c r="BF1449" s="8"/>
      <c r="BG1449" s="8"/>
      <c r="BH1449" s="8"/>
      <c r="BI1449" s="8"/>
      <c r="BJ1449" s="8"/>
      <c r="BK1449" s="8"/>
      <c r="BL1449" s="8"/>
      <c r="BM1449" s="8"/>
      <c r="BN1449" s="8"/>
      <c r="BO1449" s="8"/>
      <c r="BP1449" s="16" t="str">
        <v>0- Port Costs</v>
      </c>
      <c r="BT1449" s="16" t="str">
        <v>0- Port Value</v>
      </c>
      <c r="BU1449" s="8"/>
      <c r="BV1449" s="16" t="str">
        <v>0</v>
      </c>
    </row>
    <row r="1450" spans="8:74" hidden="1" outlineLevel="1" x14ac:dyDescent="0.3">
      <c r="H1450" s="16" t="str">
        <v>0 - BM Costs</v>
      </c>
      <c r="L1450" s="16" t="str">
        <v>0 - BM Port</v>
      </c>
      <c r="N1450" s="16" t="str">
        <v>0 - Port Assets</v>
      </c>
      <c r="O1450" s="8"/>
      <c r="P1450" s="8"/>
      <c r="Q1450" s="8"/>
      <c r="R1450" s="8"/>
      <c r="S1450" s="8"/>
      <c r="T1450" s="8"/>
      <c r="U1450" s="8"/>
      <c r="V1450" s="8"/>
      <c r="W1450" s="8"/>
      <c r="X1450" s="8"/>
      <c r="Y1450" s="8"/>
      <c r="Z1450" s="8"/>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c r="BD1450" s="8"/>
      <c r="BE1450" s="8"/>
      <c r="BF1450" s="8"/>
      <c r="BG1450" s="8"/>
      <c r="BH1450" s="8"/>
      <c r="BI1450" s="8"/>
      <c r="BJ1450" s="8"/>
      <c r="BK1450" s="8"/>
      <c r="BL1450" s="8"/>
      <c r="BM1450" s="8"/>
      <c r="BN1450" s="8"/>
      <c r="BO1450" s="8"/>
      <c r="BP1450" s="16" t="str">
        <v>0- Port Costs</v>
      </c>
      <c r="BT1450" s="16" t="str">
        <v>0- Port Value</v>
      </c>
      <c r="BU1450" s="8"/>
      <c r="BV1450" s="16" t="str">
        <v>0</v>
      </c>
    </row>
    <row r="1451" spans="8:74" hidden="1" outlineLevel="1" x14ac:dyDescent="0.3">
      <c r="H1451" s="16" t="str">
        <v>0 - BM Costs</v>
      </c>
      <c r="L1451" s="16" t="str">
        <v>0 - BM Port</v>
      </c>
      <c r="N1451" s="16" t="str">
        <v>0 - Port Assets</v>
      </c>
      <c r="O1451" s="8"/>
      <c r="P1451" s="8"/>
      <c r="Q1451" s="8"/>
      <c r="R1451" s="8"/>
      <c r="S1451" s="8"/>
      <c r="T1451" s="8"/>
      <c r="U1451" s="8"/>
      <c r="V1451" s="8"/>
      <c r="W1451" s="8"/>
      <c r="X1451" s="8"/>
      <c r="Y1451" s="8"/>
      <c r="Z1451" s="8"/>
      <c r="AA1451" s="8"/>
      <c r="AB1451" s="8"/>
      <c r="AC1451" s="8"/>
      <c r="AD1451" s="8"/>
      <c r="AE1451" s="8"/>
      <c r="AF1451" s="8"/>
      <c r="AG1451" s="8"/>
      <c r="AH1451" s="8"/>
      <c r="AI1451" s="8"/>
      <c r="AJ1451" s="8"/>
      <c r="AK1451" s="8"/>
      <c r="AL1451" s="8"/>
      <c r="AM1451" s="8"/>
      <c r="AN1451" s="8"/>
      <c r="AO1451" s="8"/>
      <c r="AP1451" s="8"/>
      <c r="AQ1451" s="8"/>
      <c r="AR1451" s="8"/>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c r="BO1451" s="8"/>
      <c r="BP1451" s="16" t="str">
        <v>0- Port Costs</v>
      </c>
      <c r="BT1451" s="16" t="str">
        <v>0- Port Value</v>
      </c>
      <c r="BU1451" s="8"/>
      <c r="BV1451" s="16" t="str">
        <v>0</v>
      </c>
    </row>
    <row r="1452" spans="8:74" hidden="1" outlineLevel="1" x14ac:dyDescent="0.3">
      <c r="H1452" s="16" t="str">
        <v>0 - BM Costs</v>
      </c>
      <c r="L1452" s="16" t="str">
        <v>0 - BM Port</v>
      </c>
      <c r="N1452" s="16" t="str">
        <v>0 - Port Assets</v>
      </c>
      <c r="O1452" s="8"/>
      <c r="P1452" s="8"/>
      <c r="Q1452" s="8"/>
      <c r="R1452" s="8"/>
      <c r="S1452" s="8"/>
      <c r="T1452" s="8"/>
      <c r="U1452" s="8"/>
      <c r="V1452" s="8"/>
      <c r="W1452" s="8"/>
      <c r="X1452" s="8"/>
      <c r="Y1452" s="8"/>
      <c r="Z1452" s="8"/>
      <c r="AA1452" s="8"/>
      <c r="AB1452" s="8"/>
      <c r="AC1452" s="8"/>
      <c r="AD1452" s="8"/>
      <c r="AE1452" s="8"/>
      <c r="AF1452" s="8"/>
      <c r="AG1452" s="8"/>
      <c r="AH1452" s="8"/>
      <c r="AI1452" s="8"/>
      <c r="AJ1452" s="8"/>
      <c r="AK1452" s="8"/>
      <c r="AL1452" s="8"/>
      <c r="AM1452" s="8"/>
      <c r="AN1452" s="8"/>
      <c r="AO1452" s="8"/>
      <c r="AP1452" s="8"/>
      <c r="AQ1452" s="8"/>
      <c r="AR1452" s="8"/>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16" t="str">
        <v>0- Port Costs</v>
      </c>
      <c r="BT1452" s="16" t="str">
        <v>0- Port Value</v>
      </c>
      <c r="BU1452" s="8"/>
      <c r="BV1452" s="16" t="str">
        <v>0</v>
      </c>
    </row>
    <row r="1453" spans="8:74" hidden="1" outlineLevel="1" x14ac:dyDescent="0.3">
      <c r="H1453" s="16" t="str">
        <v>0 - BM Costs</v>
      </c>
      <c r="L1453" s="16" t="str">
        <v>0 - BM Port</v>
      </c>
      <c r="N1453" s="16" t="str">
        <v>0 - Port Assets</v>
      </c>
      <c r="O1453" s="8"/>
      <c r="P1453" s="8"/>
      <c r="Q1453" s="8"/>
      <c r="R1453" s="8"/>
      <c r="S1453" s="8"/>
      <c r="T1453" s="8"/>
      <c r="U1453" s="8"/>
      <c r="V1453" s="8"/>
      <c r="W1453" s="8"/>
      <c r="X1453" s="8"/>
      <c r="Y1453" s="8"/>
      <c r="Z1453" s="8"/>
      <c r="AA1453" s="8"/>
      <c r="AB1453" s="8"/>
      <c r="AC1453" s="8"/>
      <c r="AD1453" s="8"/>
      <c r="AE1453" s="8"/>
      <c r="AF1453" s="8"/>
      <c r="AG1453" s="8"/>
      <c r="AH1453" s="8"/>
      <c r="AI1453" s="8"/>
      <c r="AJ1453" s="8"/>
      <c r="AK1453" s="8"/>
      <c r="AL1453" s="8"/>
      <c r="AM1453" s="8"/>
      <c r="AN1453" s="8"/>
      <c r="AO1453" s="8"/>
      <c r="AP1453" s="8"/>
      <c r="AQ1453" s="8"/>
      <c r="AR1453" s="8"/>
      <c r="AS1453" s="8"/>
      <c r="AT1453" s="8"/>
      <c r="AU1453" s="8"/>
      <c r="AV1453" s="8"/>
      <c r="AW1453" s="8"/>
      <c r="AX1453" s="8"/>
      <c r="AY1453" s="8"/>
      <c r="AZ1453" s="8"/>
      <c r="BA1453" s="8"/>
      <c r="BB1453" s="8"/>
      <c r="BC1453" s="8"/>
      <c r="BD1453" s="8"/>
      <c r="BE1453" s="8"/>
      <c r="BF1453" s="8"/>
      <c r="BG1453" s="8"/>
      <c r="BH1453" s="8"/>
      <c r="BI1453" s="8"/>
      <c r="BJ1453" s="8"/>
      <c r="BK1453" s="8"/>
      <c r="BL1453" s="8"/>
      <c r="BM1453" s="8"/>
      <c r="BN1453" s="8"/>
      <c r="BO1453" s="8"/>
      <c r="BP1453" s="16" t="str">
        <v>0- Port Costs</v>
      </c>
      <c r="BT1453" s="16" t="str">
        <v>0- Port Value</v>
      </c>
      <c r="BU1453" s="8"/>
      <c r="BV1453" s="16" t="str">
        <v>0</v>
      </c>
    </row>
    <row r="1454" spans="8:74" hidden="1" outlineLevel="1" x14ac:dyDescent="0.3">
      <c r="H1454" s="16" t="str">
        <v>0 - BM Costs</v>
      </c>
      <c r="L1454" s="16" t="str">
        <v>0 - BM Port</v>
      </c>
      <c r="N1454" s="16" t="str">
        <v>0 - Port Assets</v>
      </c>
      <c r="O1454" s="8"/>
      <c r="P1454" s="8"/>
      <c r="Q1454" s="8"/>
      <c r="R1454" s="8"/>
      <c r="S1454" s="8"/>
      <c r="T1454" s="8"/>
      <c r="U1454" s="8"/>
      <c r="V1454" s="8"/>
      <c r="W1454" s="8"/>
      <c r="X1454" s="8"/>
      <c r="Y1454" s="8"/>
      <c r="Z1454" s="8"/>
      <c r="AA1454" s="8"/>
      <c r="AB1454" s="8"/>
      <c r="AC1454" s="8"/>
      <c r="AD1454" s="8"/>
      <c r="AE1454" s="8"/>
      <c r="AF1454" s="8"/>
      <c r="AG1454" s="8"/>
      <c r="AH1454" s="8"/>
      <c r="AI1454" s="8"/>
      <c r="AJ1454" s="8"/>
      <c r="AK1454" s="8"/>
      <c r="AL1454" s="8"/>
      <c r="AM1454" s="8"/>
      <c r="AN1454" s="8"/>
      <c r="AO1454" s="8"/>
      <c r="AP1454" s="8"/>
      <c r="AQ1454" s="8"/>
      <c r="AR1454" s="8"/>
      <c r="AS1454" s="8"/>
      <c r="AT1454" s="8"/>
      <c r="AU1454" s="8"/>
      <c r="AV1454" s="8"/>
      <c r="AW1454" s="8"/>
      <c r="AX1454" s="8"/>
      <c r="AY1454" s="8"/>
      <c r="AZ1454" s="8"/>
      <c r="BA1454" s="8"/>
      <c r="BB1454" s="8"/>
      <c r="BC1454" s="8"/>
      <c r="BD1454" s="8"/>
      <c r="BE1454" s="8"/>
      <c r="BF1454" s="8"/>
      <c r="BG1454" s="8"/>
      <c r="BH1454" s="8"/>
      <c r="BI1454" s="8"/>
      <c r="BJ1454" s="8"/>
      <c r="BK1454" s="8"/>
      <c r="BL1454" s="8"/>
      <c r="BM1454" s="8"/>
      <c r="BN1454" s="8"/>
      <c r="BO1454" s="8"/>
      <c r="BP1454" s="16" t="str">
        <v>0- Port Costs</v>
      </c>
      <c r="BT1454" s="16" t="str">
        <v>0- Port Value</v>
      </c>
      <c r="BU1454" s="8"/>
      <c r="BV1454" s="16" t="str">
        <v>0</v>
      </c>
    </row>
    <row r="1455" spans="8:74" hidden="1" outlineLevel="1" x14ac:dyDescent="0.3">
      <c r="H1455" s="16" t="str">
        <v>0 - BM Costs</v>
      </c>
      <c r="L1455" s="16" t="str">
        <v>0 - BM Port</v>
      </c>
      <c r="N1455" s="16" t="str">
        <v>0 - Port Assets</v>
      </c>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c r="BD1455" s="8"/>
      <c r="BE1455" s="8"/>
      <c r="BF1455" s="8"/>
      <c r="BG1455" s="8"/>
      <c r="BH1455" s="8"/>
      <c r="BI1455" s="8"/>
      <c r="BJ1455" s="8"/>
      <c r="BK1455" s="8"/>
      <c r="BL1455" s="8"/>
      <c r="BM1455" s="8"/>
      <c r="BN1455" s="8"/>
      <c r="BO1455" s="8"/>
      <c r="BP1455" s="16" t="str">
        <v>0- Port Costs</v>
      </c>
      <c r="BT1455" s="16" t="str">
        <v>0- Port Value</v>
      </c>
      <c r="BU1455" s="8"/>
      <c r="BV1455" s="16" t="str">
        <v>0</v>
      </c>
    </row>
    <row r="1456" spans="8:74" hidden="1" outlineLevel="1" x14ac:dyDescent="0.3">
      <c r="H1456" s="16" t="str">
        <v>0 - BM Costs</v>
      </c>
      <c r="L1456" s="16" t="str">
        <v>0 - BM Port</v>
      </c>
      <c r="N1456" s="16" t="str">
        <v>0 - Port Assets</v>
      </c>
      <c r="O1456" s="8"/>
      <c r="P1456" s="8"/>
      <c r="Q1456" s="8"/>
      <c r="R1456" s="8"/>
      <c r="S1456" s="8"/>
      <c r="T1456" s="8"/>
      <c r="U1456" s="8"/>
      <c r="V1456" s="8"/>
      <c r="W1456" s="8"/>
      <c r="X1456" s="8"/>
      <c r="Y1456" s="8"/>
      <c r="Z1456" s="8"/>
      <c r="AA1456" s="8"/>
      <c r="AB1456" s="8"/>
      <c r="AC1456" s="8"/>
      <c r="AD1456" s="8"/>
      <c r="AE1456" s="8"/>
      <c r="AF1456" s="8"/>
      <c r="AG1456" s="8"/>
      <c r="AH1456" s="8"/>
      <c r="AI1456" s="8"/>
      <c r="AJ1456" s="8"/>
      <c r="AK1456" s="8"/>
      <c r="AL1456" s="8"/>
      <c r="AM1456" s="8"/>
      <c r="AN1456" s="8"/>
      <c r="AO1456" s="8"/>
      <c r="AP1456" s="8"/>
      <c r="AQ1456" s="8"/>
      <c r="AR1456" s="8"/>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16" t="str">
        <v>0- Port Costs</v>
      </c>
      <c r="BT1456" s="16" t="str">
        <v>0- Port Value</v>
      </c>
      <c r="BU1456" s="8"/>
      <c r="BV1456" s="16" t="str">
        <v>0</v>
      </c>
    </row>
    <row r="1457" spans="8:74" hidden="1" outlineLevel="1" x14ac:dyDescent="0.3">
      <c r="H1457" s="16" t="str">
        <v>0 - BM Costs</v>
      </c>
      <c r="L1457" s="16" t="str">
        <v>0 - BM Port</v>
      </c>
      <c r="N1457" s="16" t="str">
        <v>0 - Port Assets</v>
      </c>
      <c r="O1457" s="8"/>
      <c r="P1457" s="8"/>
      <c r="Q1457" s="8"/>
      <c r="R1457" s="8"/>
      <c r="S1457" s="8"/>
      <c r="T1457" s="8"/>
      <c r="U1457" s="8"/>
      <c r="V1457" s="8"/>
      <c r="W1457" s="8"/>
      <c r="X1457" s="8"/>
      <c r="Y1457" s="8"/>
      <c r="Z1457" s="8"/>
      <c r="AA1457" s="8"/>
      <c r="AB1457" s="8"/>
      <c r="AC1457" s="8"/>
      <c r="AD1457" s="8"/>
      <c r="AE1457" s="8"/>
      <c r="AF1457" s="8"/>
      <c r="AG1457" s="8"/>
      <c r="AH1457" s="8"/>
      <c r="AI1457" s="8"/>
      <c r="AJ1457" s="8"/>
      <c r="AK1457" s="8"/>
      <c r="AL1457" s="8"/>
      <c r="AM1457" s="8"/>
      <c r="AN1457" s="8"/>
      <c r="AO1457" s="8"/>
      <c r="AP1457" s="8"/>
      <c r="AQ1457" s="8"/>
      <c r="AR1457" s="8"/>
      <c r="AS1457" s="8"/>
      <c r="AT1457" s="8"/>
      <c r="AU1457" s="8"/>
      <c r="AV1457" s="8"/>
      <c r="AW1457" s="8"/>
      <c r="AX1457" s="8"/>
      <c r="AY1457" s="8"/>
      <c r="AZ1457" s="8"/>
      <c r="BA1457" s="8"/>
      <c r="BB1457" s="8"/>
      <c r="BC1457" s="8"/>
      <c r="BD1457" s="8"/>
      <c r="BE1457" s="8"/>
      <c r="BF1457" s="8"/>
      <c r="BG1457" s="8"/>
      <c r="BH1457" s="8"/>
      <c r="BI1457" s="8"/>
      <c r="BJ1457" s="8"/>
      <c r="BK1457" s="8"/>
      <c r="BL1457" s="8"/>
      <c r="BM1457" s="8"/>
      <c r="BN1457" s="8"/>
      <c r="BO1457" s="8"/>
      <c r="BP1457" s="16" t="str">
        <v>0- Port Costs</v>
      </c>
      <c r="BT1457" s="16" t="str">
        <v>0- Port Value</v>
      </c>
      <c r="BU1457" s="8"/>
      <c r="BV1457" s="16" t="str">
        <v>0</v>
      </c>
    </row>
    <row r="1458" spans="8:74" hidden="1" outlineLevel="1" x14ac:dyDescent="0.3">
      <c r="H1458" s="16" t="str">
        <v>0 - BM Costs</v>
      </c>
      <c r="L1458" s="16" t="str">
        <v>0 - BM Port</v>
      </c>
      <c r="N1458" s="16" t="str">
        <v>0 - Port Assets</v>
      </c>
      <c r="O1458" s="8"/>
      <c r="P1458" s="8"/>
      <c r="Q1458" s="8"/>
      <c r="R1458" s="8"/>
      <c r="S1458" s="8"/>
      <c r="T1458" s="8"/>
      <c r="U1458" s="8"/>
      <c r="V1458" s="8"/>
      <c r="W1458" s="8"/>
      <c r="X1458" s="8"/>
      <c r="Y1458" s="8"/>
      <c r="Z1458" s="8"/>
      <c r="AA1458" s="8"/>
      <c r="AB1458" s="8"/>
      <c r="AC1458" s="8"/>
      <c r="AD1458" s="8"/>
      <c r="AE1458" s="8"/>
      <c r="AF1458" s="8"/>
      <c r="AG1458" s="8"/>
      <c r="AH1458" s="8"/>
      <c r="AI1458" s="8"/>
      <c r="AJ1458" s="8"/>
      <c r="AK1458" s="8"/>
      <c r="AL1458" s="8"/>
      <c r="AM1458" s="8"/>
      <c r="AN1458" s="8"/>
      <c r="AO1458" s="8"/>
      <c r="AP1458" s="8"/>
      <c r="AQ1458" s="8"/>
      <c r="AR1458" s="8"/>
      <c r="AS1458" s="8"/>
      <c r="AT1458" s="8"/>
      <c r="AU1458" s="8"/>
      <c r="AV1458" s="8"/>
      <c r="AW1458" s="8"/>
      <c r="AX1458" s="8"/>
      <c r="AY1458" s="8"/>
      <c r="AZ1458" s="8"/>
      <c r="BA1458" s="8"/>
      <c r="BB1458" s="8"/>
      <c r="BC1458" s="8"/>
      <c r="BD1458" s="8"/>
      <c r="BE1458" s="8"/>
      <c r="BF1458" s="8"/>
      <c r="BG1458" s="8"/>
      <c r="BH1458" s="8"/>
      <c r="BI1458" s="8"/>
      <c r="BJ1458" s="8"/>
      <c r="BK1458" s="8"/>
      <c r="BL1458" s="8"/>
      <c r="BM1458" s="8"/>
      <c r="BN1458" s="8"/>
      <c r="BO1458" s="8"/>
      <c r="BP1458" s="16" t="str">
        <v>0- Port Costs</v>
      </c>
      <c r="BT1458" s="16" t="str">
        <v>0- Port Value</v>
      </c>
      <c r="BU1458" s="8"/>
      <c r="BV1458" s="16" t="str">
        <v>0</v>
      </c>
    </row>
    <row r="1459" spans="8:74" hidden="1" outlineLevel="1" x14ac:dyDescent="0.3">
      <c r="H1459" s="16" t="str">
        <v>0 - BM Costs</v>
      </c>
      <c r="L1459" s="16" t="str">
        <v>0 - BM Port</v>
      </c>
      <c r="N1459" s="16" t="str">
        <v>0 - Port Assets</v>
      </c>
      <c r="O1459" s="8"/>
      <c r="P1459" s="8"/>
      <c r="Q1459" s="8"/>
      <c r="R1459" s="8"/>
      <c r="S1459" s="8"/>
      <c r="T1459" s="8"/>
      <c r="U1459" s="8"/>
      <c r="V1459" s="8"/>
      <c r="W1459" s="8"/>
      <c r="X1459" s="8"/>
      <c r="Y1459" s="8"/>
      <c r="Z1459" s="8"/>
      <c r="AA1459" s="8"/>
      <c r="AB1459" s="8"/>
      <c r="AC1459" s="8"/>
      <c r="AD1459" s="8"/>
      <c r="AE1459" s="8"/>
      <c r="AF1459" s="8"/>
      <c r="AG1459" s="8"/>
      <c r="AH1459" s="8"/>
      <c r="AI1459" s="8"/>
      <c r="AJ1459" s="8"/>
      <c r="AK1459" s="8"/>
      <c r="AL1459" s="8"/>
      <c r="AM1459" s="8"/>
      <c r="AN1459" s="8"/>
      <c r="AO1459" s="8"/>
      <c r="AP1459" s="8"/>
      <c r="AQ1459" s="8"/>
      <c r="AR1459" s="8"/>
      <c r="AS1459" s="8"/>
      <c r="AT1459" s="8"/>
      <c r="AU1459" s="8"/>
      <c r="AV1459" s="8"/>
      <c r="AW1459" s="8"/>
      <c r="AX1459" s="8"/>
      <c r="AY1459" s="8"/>
      <c r="AZ1459" s="8"/>
      <c r="BA1459" s="8"/>
      <c r="BB1459" s="8"/>
      <c r="BC1459" s="8"/>
      <c r="BD1459" s="8"/>
      <c r="BE1459" s="8"/>
      <c r="BF1459" s="8"/>
      <c r="BG1459" s="8"/>
      <c r="BH1459" s="8"/>
      <c r="BI1459" s="8"/>
      <c r="BJ1459" s="8"/>
      <c r="BK1459" s="8"/>
      <c r="BL1459" s="8"/>
      <c r="BM1459" s="8"/>
      <c r="BN1459" s="8"/>
      <c r="BO1459" s="8"/>
      <c r="BP1459" s="16" t="str">
        <v>0- Port Costs</v>
      </c>
      <c r="BT1459" s="16" t="str">
        <v>0- Port Value</v>
      </c>
      <c r="BU1459" s="8"/>
      <c r="BV1459" s="16" t="str">
        <v>0</v>
      </c>
    </row>
    <row r="1460" spans="8:74" hidden="1" outlineLevel="1" x14ac:dyDescent="0.3">
      <c r="H1460" s="16" t="str">
        <v>0 - BM Costs</v>
      </c>
      <c r="L1460" s="16" t="str">
        <v>0 - BM Port</v>
      </c>
      <c r="N1460" s="16" t="str">
        <v>0 - Port Assets</v>
      </c>
      <c r="O1460" s="8"/>
      <c r="P1460" s="8"/>
      <c r="Q1460" s="8"/>
      <c r="R1460" s="8"/>
      <c r="S1460" s="8"/>
      <c r="T1460" s="8"/>
      <c r="U1460" s="8"/>
      <c r="V1460" s="8"/>
      <c r="W1460" s="8"/>
      <c r="X1460" s="8"/>
      <c r="Y1460" s="8"/>
      <c r="Z1460" s="8"/>
      <c r="AA1460" s="8"/>
      <c r="AB1460" s="8"/>
      <c r="AC1460" s="8"/>
      <c r="AD1460" s="8"/>
      <c r="AE1460" s="8"/>
      <c r="AF1460" s="8"/>
      <c r="AG1460" s="8"/>
      <c r="AH1460" s="8"/>
      <c r="AI1460" s="8"/>
      <c r="AJ1460" s="8"/>
      <c r="AK1460" s="8"/>
      <c r="AL1460" s="8"/>
      <c r="AM1460" s="8"/>
      <c r="AN1460" s="8"/>
      <c r="AO1460" s="8"/>
      <c r="AP1460" s="8"/>
      <c r="AQ1460" s="8"/>
      <c r="AR1460" s="8"/>
      <c r="AS1460" s="8"/>
      <c r="AT1460" s="8"/>
      <c r="AU1460" s="8"/>
      <c r="AV1460" s="8"/>
      <c r="AW1460" s="8"/>
      <c r="AX1460" s="8"/>
      <c r="AY1460" s="8"/>
      <c r="AZ1460" s="8"/>
      <c r="BA1460" s="8"/>
      <c r="BB1460" s="8"/>
      <c r="BC1460" s="8"/>
      <c r="BD1460" s="8"/>
      <c r="BE1460" s="8"/>
      <c r="BF1460" s="8"/>
      <c r="BG1460" s="8"/>
      <c r="BH1460" s="8"/>
      <c r="BI1460" s="8"/>
      <c r="BJ1460" s="8"/>
      <c r="BK1460" s="8"/>
      <c r="BL1460" s="8"/>
      <c r="BM1460" s="8"/>
      <c r="BN1460" s="8"/>
      <c r="BO1460" s="8"/>
      <c r="BP1460" s="16" t="str">
        <v>0- Port Costs</v>
      </c>
      <c r="BT1460" s="16" t="str">
        <v>0- Port Value</v>
      </c>
      <c r="BU1460" s="8"/>
      <c r="BV1460" s="16" t="str">
        <v>0</v>
      </c>
    </row>
    <row r="1461" spans="8:74" hidden="1" outlineLevel="1" x14ac:dyDescent="0.3">
      <c r="H1461" s="16" t="str">
        <v>0 - BM Costs</v>
      </c>
      <c r="L1461" s="16" t="str">
        <v>0 - BM Port</v>
      </c>
      <c r="N1461" s="16" t="str">
        <v>0 - Port Assets</v>
      </c>
      <c r="O1461" s="8"/>
      <c r="P1461" s="8"/>
      <c r="Q1461" s="8"/>
      <c r="R1461" s="8"/>
      <c r="S1461" s="8"/>
      <c r="T1461" s="8"/>
      <c r="U1461" s="8"/>
      <c r="V1461" s="8"/>
      <c r="W1461" s="8"/>
      <c r="X1461" s="8"/>
      <c r="Y1461" s="8"/>
      <c r="Z1461" s="8"/>
      <c r="AA1461" s="8"/>
      <c r="AB1461" s="8"/>
      <c r="AC1461" s="8"/>
      <c r="AD1461" s="8"/>
      <c r="AE1461" s="8"/>
      <c r="AF1461" s="8"/>
      <c r="AG1461" s="8"/>
      <c r="AH1461" s="8"/>
      <c r="AI1461" s="8"/>
      <c r="AJ1461" s="8"/>
      <c r="AK1461" s="8"/>
      <c r="AL1461" s="8"/>
      <c r="AM1461" s="8"/>
      <c r="AN1461" s="8"/>
      <c r="AO1461" s="8"/>
      <c r="AP1461" s="8"/>
      <c r="AQ1461" s="8"/>
      <c r="AR1461" s="8"/>
      <c r="AS1461" s="8"/>
      <c r="AT1461" s="8"/>
      <c r="AU1461" s="8"/>
      <c r="AV1461" s="8"/>
      <c r="AW1461" s="8"/>
      <c r="AX1461" s="8"/>
      <c r="AY1461" s="8"/>
      <c r="AZ1461" s="8"/>
      <c r="BA1461" s="8"/>
      <c r="BB1461" s="8"/>
      <c r="BC1461" s="8"/>
      <c r="BD1461" s="8"/>
      <c r="BE1461" s="8"/>
      <c r="BF1461" s="8"/>
      <c r="BG1461" s="8"/>
      <c r="BH1461" s="8"/>
      <c r="BI1461" s="8"/>
      <c r="BJ1461" s="8"/>
      <c r="BK1461" s="8"/>
      <c r="BL1461" s="8"/>
      <c r="BM1461" s="8"/>
      <c r="BN1461" s="8"/>
      <c r="BO1461" s="8"/>
      <c r="BP1461" s="16" t="str">
        <v>0- Port Costs</v>
      </c>
      <c r="BT1461" s="16" t="str">
        <v>0- Port Value</v>
      </c>
      <c r="BU1461" s="8"/>
      <c r="BV1461" s="16" t="str">
        <v>0</v>
      </c>
    </row>
    <row r="1462" spans="8:74" hidden="1" outlineLevel="1" x14ac:dyDescent="0.3">
      <c r="H1462" s="16" t="str">
        <v>0 - BM Costs</v>
      </c>
      <c r="L1462" s="16" t="str">
        <v>0 - BM Port</v>
      </c>
      <c r="N1462" s="16" t="str">
        <v>0 - Port Assets</v>
      </c>
      <c r="O1462" s="8"/>
      <c r="P1462" s="8"/>
      <c r="Q1462" s="8"/>
      <c r="R1462" s="8"/>
      <c r="S1462" s="8"/>
      <c r="T1462" s="8"/>
      <c r="U1462" s="8"/>
      <c r="V1462" s="8"/>
      <c r="W1462" s="8"/>
      <c r="X1462" s="8"/>
      <c r="Y1462" s="8"/>
      <c r="Z1462" s="8"/>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8"/>
      <c r="AX1462" s="8"/>
      <c r="AY1462" s="8"/>
      <c r="AZ1462" s="8"/>
      <c r="BA1462" s="8"/>
      <c r="BB1462" s="8"/>
      <c r="BC1462" s="8"/>
      <c r="BD1462" s="8"/>
      <c r="BE1462" s="8"/>
      <c r="BF1462" s="8"/>
      <c r="BG1462" s="8"/>
      <c r="BH1462" s="8"/>
      <c r="BI1462" s="8"/>
      <c r="BJ1462" s="8"/>
      <c r="BK1462" s="8"/>
      <c r="BL1462" s="8"/>
      <c r="BM1462" s="8"/>
      <c r="BN1462" s="8"/>
      <c r="BO1462" s="8"/>
      <c r="BP1462" s="16" t="str">
        <v>0- Port Costs</v>
      </c>
      <c r="BT1462" s="16" t="str">
        <v>0- Port Value</v>
      </c>
      <c r="BU1462" s="8"/>
      <c r="BV1462" s="16" t="str">
        <v>0</v>
      </c>
    </row>
    <row r="1463" spans="8:74" hidden="1" outlineLevel="1" x14ac:dyDescent="0.3">
      <c r="H1463" s="16" t="str">
        <v>0 - BM Costs</v>
      </c>
      <c r="L1463" s="16" t="str">
        <v>0 - BM Port</v>
      </c>
      <c r="N1463" s="16" t="str">
        <v>0 - Port Assets</v>
      </c>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16" t="str">
        <v>0- Port Costs</v>
      </c>
      <c r="BT1463" s="16" t="str">
        <v>0- Port Value</v>
      </c>
      <c r="BU1463" s="8"/>
      <c r="BV1463" s="16" t="str">
        <v>0</v>
      </c>
    </row>
    <row r="1464" spans="8:74" hidden="1" outlineLevel="1" x14ac:dyDescent="0.3">
      <c r="H1464" s="16" t="str">
        <v>0 - BM Costs</v>
      </c>
      <c r="L1464" s="16" t="str">
        <v>0 - BM Port</v>
      </c>
      <c r="N1464" s="16" t="str">
        <v>0 - Port Assets</v>
      </c>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c r="BD1464" s="8"/>
      <c r="BE1464" s="8"/>
      <c r="BF1464" s="8"/>
      <c r="BG1464" s="8"/>
      <c r="BH1464" s="8"/>
      <c r="BI1464" s="8"/>
      <c r="BJ1464" s="8"/>
      <c r="BK1464" s="8"/>
      <c r="BL1464" s="8"/>
      <c r="BM1464" s="8"/>
      <c r="BN1464" s="8"/>
      <c r="BO1464" s="8"/>
      <c r="BP1464" s="16" t="str">
        <v>0- Port Costs</v>
      </c>
      <c r="BT1464" s="16" t="str">
        <v>0- Port Value</v>
      </c>
      <c r="BU1464" s="8"/>
      <c r="BV1464" s="16" t="str">
        <v>0</v>
      </c>
    </row>
    <row r="1465" spans="8:74" hidden="1" outlineLevel="1" x14ac:dyDescent="0.3">
      <c r="H1465" s="16" t="str">
        <v>0 - BM Costs</v>
      </c>
      <c r="L1465" s="16" t="str">
        <v>0 - BM Port</v>
      </c>
      <c r="N1465" s="16" t="str">
        <v>0 - Port Assets</v>
      </c>
      <c r="O1465" s="8"/>
      <c r="P1465" s="8"/>
      <c r="Q1465" s="8"/>
      <c r="R1465" s="8"/>
      <c r="S1465" s="8"/>
      <c r="T1465" s="8"/>
      <c r="U1465" s="8"/>
      <c r="V1465" s="8"/>
      <c r="W1465" s="8"/>
      <c r="X1465" s="8"/>
      <c r="Y1465" s="8"/>
      <c r="Z1465" s="8"/>
      <c r="AA1465" s="8"/>
      <c r="AB1465" s="8"/>
      <c r="AC1465" s="8"/>
      <c r="AD1465" s="8"/>
      <c r="AE1465" s="8"/>
      <c r="AF1465" s="8"/>
      <c r="AG1465" s="8"/>
      <c r="AH1465" s="8"/>
      <c r="AI1465" s="8"/>
      <c r="AJ1465" s="8"/>
      <c r="AK1465" s="8"/>
      <c r="AL1465" s="8"/>
      <c r="AM1465" s="8"/>
      <c r="AN1465" s="8"/>
      <c r="AO1465" s="8"/>
      <c r="AP1465" s="8"/>
      <c r="AQ1465" s="8"/>
      <c r="AR1465" s="8"/>
      <c r="AS1465" s="8"/>
      <c r="AT1465" s="8"/>
      <c r="AU1465" s="8"/>
      <c r="AV1465" s="8"/>
      <c r="AW1465" s="8"/>
      <c r="AX1465" s="8"/>
      <c r="AY1465" s="8"/>
      <c r="AZ1465" s="8"/>
      <c r="BA1465" s="8"/>
      <c r="BB1465" s="8"/>
      <c r="BC1465" s="8"/>
      <c r="BD1465" s="8"/>
      <c r="BE1465" s="8"/>
      <c r="BF1465" s="8"/>
      <c r="BG1465" s="8"/>
      <c r="BH1465" s="8"/>
      <c r="BI1465" s="8"/>
      <c r="BJ1465" s="8"/>
      <c r="BK1465" s="8"/>
      <c r="BL1465" s="8"/>
      <c r="BM1465" s="8"/>
      <c r="BN1465" s="8"/>
      <c r="BO1465" s="8"/>
      <c r="BP1465" s="16" t="str">
        <v>0- Port Costs</v>
      </c>
      <c r="BT1465" s="16" t="str">
        <v>0- Port Value</v>
      </c>
      <c r="BU1465" s="8"/>
      <c r="BV1465" s="16" t="str">
        <v>0</v>
      </c>
    </row>
    <row r="1466" spans="8:74" hidden="1" outlineLevel="1" x14ac:dyDescent="0.3">
      <c r="H1466" s="16" t="str">
        <v>0 - BM Costs</v>
      </c>
      <c r="L1466" s="16" t="str">
        <v>0 - BM Port</v>
      </c>
      <c r="N1466" s="16" t="str">
        <v>0 - Port Assets</v>
      </c>
      <c r="O1466" s="8"/>
      <c r="P1466" s="8"/>
      <c r="Q1466" s="8"/>
      <c r="R1466" s="8"/>
      <c r="S1466" s="8"/>
      <c r="T1466" s="8"/>
      <c r="U1466" s="8"/>
      <c r="V1466" s="8"/>
      <c r="W1466" s="8"/>
      <c r="X1466" s="8"/>
      <c r="Y1466" s="8"/>
      <c r="Z1466" s="8"/>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8"/>
      <c r="AX1466" s="8"/>
      <c r="AY1466" s="8"/>
      <c r="AZ1466" s="8"/>
      <c r="BA1466" s="8"/>
      <c r="BB1466" s="8"/>
      <c r="BC1466" s="8"/>
      <c r="BD1466" s="8"/>
      <c r="BE1466" s="8"/>
      <c r="BF1466" s="8"/>
      <c r="BG1466" s="8"/>
      <c r="BH1466" s="8"/>
      <c r="BI1466" s="8"/>
      <c r="BJ1466" s="8"/>
      <c r="BK1466" s="8"/>
      <c r="BL1466" s="8"/>
      <c r="BM1466" s="8"/>
      <c r="BN1466" s="8"/>
      <c r="BO1466" s="8"/>
      <c r="BP1466" s="16" t="str">
        <v>0- Port Costs</v>
      </c>
      <c r="BT1466" s="16" t="str">
        <v>0- Port Value</v>
      </c>
      <c r="BU1466" s="8"/>
      <c r="BV1466" s="16" t="str">
        <v>0</v>
      </c>
    </row>
    <row r="1467" spans="8:74" hidden="1" outlineLevel="1" x14ac:dyDescent="0.3">
      <c r="H1467" s="16" t="str">
        <v>0 - BM Costs</v>
      </c>
      <c r="L1467" s="16" t="str">
        <v>0 - BM Port</v>
      </c>
      <c r="N1467" s="16" t="str">
        <v>0 - Port Assets</v>
      </c>
      <c r="O1467" s="8"/>
      <c r="P1467" s="8"/>
      <c r="Q1467" s="8"/>
      <c r="R1467" s="8"/>
      <c r="S1467" s="8"/>
      <c r="T1467" s="8"/>
      <c r="U1467" s="8"/>
      <c r="V1467" s="8"/>
      <c r="W1467" s="8"/>
      <c r="X1467" s="8"/>
      <c r="Y1467" s="8"/>
      <c r="Z1467" s="8"/>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8"/>
      <c r="AX1467" s="8"/>
      <c r="AY1467" s="8"/>
      <c r="AZ1467" s="8"/>
      <c r="BA1467" s="8"/>
      <c r="BB1467" s="8"/>
      <c r="BC1467" s="8"/>
      <c r="BD1467" s="8"/>
      <c r="BE1467" s="8"/>
      <c r="BF1467" s="8"/>
      <c r="BG1467" s="8"/>
      <c r="BH1467" s="8"/>
      <c r="BI1467" s="8"/>
      <c r="BJ1467" s="8"/>
      <c r="BK1467" s="8"/>
      <c r="BL1467" s="8"/>
      <c r="BM1467" s="8"/>
      <c r="BN1467" s="8"/>
      <c r="BO1467" s="8"/>
      <c r="BP1467" s="16" t="str">
        <v>0- Port Costs</v>
      </c>
      <c r="BT1467" s="16" t="str">
        <v>0- Port Value</v>
      </c>
      <c r="BU1467" s="8"/>
      <c r="BV1467" s="16" t="str">
        <v>0</v>
      </c>
    </row>
    <row r="1468" spans="8:74" hidden="1" outlineLevel="1" x14ac:dyDescent="0.3">
      <c r="H1468" s="16" t="str">
        <v>0 - BM Costs</v>
      </c>
      <c r="L1468" s="16" t="str">
        <v>0 - BM Port</v>
      </c>
      <c r="N1468" s="16" t="str">
        <v>0 - Port Assets</v>
      </c>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c r="BD1468" s="8"/>
      <c r="BE1468" s="8"/>
      <c r="BF1468" s="8"/>
      <c r="BG1468" s="8"/>
      <c r="BH1468" s="8"/>
      <c r="BI1468" s="8"/>
      <c r="BJ1468" s="8"/>
      <c r="BK1468" s="8"/>
      <c r="BL1468" s="8"/>
      <c r="BM1468" s="8"/>
      <c r="BN1468" s="8"/>
      <c r="BO1468" s="8"/>
      <c r="BP1468" s="16" t="str">
        <v>0- Port Costs</v>
      </c>
      <c r="BT1468" s="16" t="str">
        <v>0- Port Value</v>
      </c>
      <c r="BU1468" s="8"/>
      <c r="BV1468" s="16" t="str">
        <v>0</v>
      </c>
    </row>
    <row r="1469" spans="8:74" hidden="1" outlineLevel="1" x14ac:dyDescent="0.3">
      <c r="H1469" s="16" t="str">
        <v>0 - BM Costs</v>
      </c>
      <c r="L1469" s="16" t="str">
        <v>0 - BM Port</v>
      </c>
      <c r="N1469" s="16" t="str">
        <v>0 - Port Assets</v>
      </c>
      <c r="O1469" s="8"/>
      <c r="P1469" s="8"/>
      <c r="Q1469" s="8"/>
      <c r="R1469" s="8"/>
      <c r="S1469" s="8"/>
      <c r="T1469" s="8"/>
      <c r="U1469" s="8"/>
      <c r="V1469" s="8"/>
      <c r="W1469" s="8"/>
      <c r="X1469" s="8"/>
      <c r="Y1469" s="8"/>
      <c r="Z1469" s="8"/>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16" t="str">
        <v>0- Port Costs</v>
      </c>
      <c r="BT1469" s="16" t="str">
        <v>0- Port Value</v>
      </c>
      <c r="BU1469" s="8"/>
      <c r="BV1469" s="16" t="str">
        <v>0</v>
      </c>
    </row>
    <row r="1470" spans="8:74" hidden="1" outlineLevel="1" x14ac:dyDescent="0.3">
      <c r="H1470" s="16" t="str">
        <v>0 - BM Costs</v>
      </c>
      <c r="L1470" s="16" t="str">
        <v>0 - BM Port</v>
      </c>
      <c r="N1470" s="16" t="str">
        <v>0 - Port Assets</v>
      </c>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16" t="str">
        <v>0- Port Costs</v>
      </c>
      <c r="BT1470" s="16" t="str">
        <v>0- Port Value</v>
      </c>
      <c r="BU1470" s="8"/>
      <c r="BV1470" s="16" t="str">
        <v>0</v>
      </c>
    </row>
    <row r="1471" spans="8:74" hidden="1" outlineLevel="1" x14ac:dyDescent="0.3">
      <c r="H1471" s="16" t="str">
        <v>0 - BM Costs</v>
      </c>
      <c r="L1471" s="16" t="str">
        <v>0 - BM Port</v>
      </c>
      <c r="N1471" s="16" t="str">
        <v>0 - Port Assets</v>
      </c>
      <c r="O1471" s="8"/>
      <c r="P1471" s="8"/>
      <c r="Q1471" s="8"/>
      <c r="R1471" s="8"/>
      <c r="S1471" s="8"/>
      <c r="T1471" s="8"/>
      <c r="U1471" s="8"/>
      <c r="V1471" s="8"/>
      <c r="W1471" s="8"/>
      <c r="X1471" s="8"/>
      <c r="Y1471" s="8"/>
      <c r="Z1471" s="8"/>
      <c r="AA1471" s="8"/>
      <c r="AB1471" s="8"/>
      <c r="AC1471" s="8"/>
      <c r="AD1471" s="8"/>
      <c r="AE1471" s="8"/>
      <c r="AF1471" s="8"/>
      <c r="AG1471" s="8"/>
      <c r="AH1471" s="8"/>
      <c r="AI1471" s="8"/>
      <c r="AJ1471" s="8"/>
      <c r="AK1471" s="8"/>
      <c r="AL1471" s="8"/>
      <c r="AM1471" s="8"/>
      <c r="AN1471" s="8"/>
      <c r="AO1471" s="8"/>
      <c r="AP1471" s="8"/>
      <c r="AQ1471" s="8"/>
      <c r="AR1471" s="8"/>
      <c r="AS1471" s="8"/>
      <c r="AT1471" s="8"/>
      <c r="AU1471" s="8"/>
      <c r="AV1471" s="8"/>
      <c r="AW1471" s="8"/>
      <c r="AX1471" s="8"/>
      <c r="AY1471" s="8"/>
      <c r="AZ1471" s="8"/>
      <c r="BA1471" s="8"/>
      <c r="BB1471" s="8"/>
      <c r="BC1471" s="8"/>
      <c r="BD1471" s="8"/>
      <c r="BE1471" s="8"/>
      <c r="BF1471" s="8"/>
      <c r="BG1471" s="8"/>
      <c r="BH1471" s="8"/>
      <c r="BI1471" s="8"/>
      <c r="BJ1471" s="8"/>
      <c r="BK1471" s="8"/>
      <c r="BL1471" s="8"/>
      <c r="BM1471" s="8"/>
      <c r="BN1471" s="8"/>
      <c r="BO1471" s="8"/>
      <c r="BP1471" s="16" t="str">
        <v>0- Port Costs</v>
      </c>
      <c r="BT1471" s="16" t="str">
        <v>0- Port Value</v>
      </c>
      <c r="BU1471" s="8"/>
      <c r="BV1471" s="16" t="str">
        <v>0</v>
      </c>
    </row>
    <row r="1472" spans="8:74" hidden="1" outlineLevel="1" x14ac:dyDescent="0.3">
      <c r="H1472" s="16" t="str">
        <v>0 - BM Costs</v>
      </c>
      <c r="L1472" s="16" t="str">
        <v>0 - BM Port</v>
      </c>
      <c r="N1472" s="16" t="str">
        <v>0 - Port Assets</v>
      </c>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16" t="str">
        <v>0- Port Costs</v>
      </c>
      <c r="BT1472" s="16" t="str">
        <v>0- Port Value</v>
      </c>
      <c r="BU1472" s="8"/>
      <c r="BV1472" s="16" t="str">
        <v>0</v>
      </c>
    </row>
    <row r="1473" spans="8:74" hidden="1" outlineLevel="1" x14ac:dyDescent="0.3">
      <c r="H1473" s="16" t="str">
        <v>0 - BM Costs</v>
      </c>
      <c r="L1473" s="16" t="str">
        <v>0 - BM Port</v>
      </c>
      <c r="N1473" s="16" t="str">
        <v>0 - Port Assets</v>
      </c>
      <c r="O1473" s="8"/>
      <c r="P1473" s="8"/>
      <c r="Q1473" s="8"/>
      <c r="R1473" s="8"/>
      <c r="S1473" s="8"/>
      <c r="T1473" s="8"/>
      <c r="U1473" s="8"/>
      <c r="V1473" s="8"/>
      <c r="W1473" s="8"/>
      <c r="X1473" s="8"/>
      <c r="Y1473" s="8"/>
      <c r="Z1473" s="8"/>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8"/>
      <c r="AX1473" s="8"/>
      <c r="AY1473" s="8"/>
      <c r="AZ1473" s="8"/>
      <c r="BA1473" s="8"/>
      <c r="BB1473" s="8"/>
      <c r="BC1473" s="8"/>
      <c r="BD1473" s="8"/>
      <c r="BE1473" s="8"/>
      <c r="BF1473" s="8"/>
      <c r="BG1473" s="8"/>
      <c r="BH1473" s="8"/>
      <c r="BI1473" s="8"/>
      <c r="BJ1473" s="8"/>
      <c r="BK1473" s="8"/>
      <c r="BL1473" s="8"/>
      <c r="BM1473" s="8"/>
      <c r="BN1473" s="8"/>
      <c r="BO1473" s="8"/>
      <c r="BP1473" s="16" t="str">
        <v>0- Port Costs</v>
      </c>
      <c r="BT1473" s="16" t="str">
        <v>0- Port Value</v>
      </c>
      <c r="BU1473" s="8"/>
      <c r="BV1473" s="16" t="str">
        <v>0</v>
      </c>
    </row>
    <row r="1474" spans="8:74" hidden="1" outlineLevel="1" x14ac:dyDescent="0.3">
      <c r="H1474" s="16" t="str">
        <v>0 - BM Costs</v>
      </c>
      <c r="L1474" s="16" t="str">
        <v>0 - BM Port</v>
      </c>
      <c r="N1474" s="16" t="str">
        <v>0 - Port Assets</v>
      </c>
      <c r="O1474" s="8"/>
      <c r="P1474" s="8"/>
      <c r="Q1474" s="8"/>
      <c r="R1474" s="8"/>
      <c r="S1474" s="8"/>
      <c r="T1474" s="8"/>
      <c r="U1474" s="8"/>
      <c r="V1474" s="8"/>
      <c r="W1474" s="8"/>
      <c r="X1474" s="8"/>
      <c r="Y1474" s="8"/>
      <c r="Z1474" s="8"/>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c r="BD1474" s="8"/>
      <c r="BE1474" s="8"/>
      <c r="BF1474" s="8"/>
      <c r="BG1474" s="8"/>
      <c r="BH1474" s="8"/>
      <c r="BI1474" s="8"/>
      <c r="BJ1474" s="8"/>
      <c r="BK1474" s="8"/>
      <c r="BL1474" s="8"/>
      <c r="BM1474" s="8"/>
      <c r="BN1474" s="8"/>
      <c r="BO1474" s="8"/>
      <c r="BP1474" s="16" t="str">
        <v>0- Port Costs</v>
      </c>
      <c r="BT1474" s="16" t="str">
        <v>0- Port Value</v>
      </c>
      <c r="BU1474" s="8"/>
      <c r="BV1474" s="16" t="str">
        <v>0</v>
      </c>
    </row>
    <row r="1475" spans="8:74" hidden="1" outlineLevel="1" x14ac:dyDescent="0.3">
      <c r="H1475" s="16" t="str">
        <v>0 - BM Costs</v>
      </c>
      <c r="L1475" s="16" t="str">
        <v>0 - BM Port</v>
      </c>
      <c r="N1475" s="16" t="str">
        <v>0 - Port Assets</v>
      </c>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c r="BA1475" s="8"/>
      <c r="BB1475" s="8"/>
      <c r="BC1475" s="8"/>
      <c r="BD1475" s="8"/>
      <c r="BE1475" s="8"/>
      <c r="BF1475" s="8"/>
      <c r="BG1475" s="8"/>
      <c r="BH1475" s="8"/>
      <c r="BI1475" s="8"/>
      <c r="BJ1475" s="8"/>
      <c r="BK1475" s="8"/>
      <c r="BL1475" s="8"/>
      <c r="BM1475" s="8"/>
      <c r="BN1475" s="8"/>
      <c r="BO1475" s="8"/>
      <c r="BP1475" s="16" t="str">
        <v>0- Port Costs</v>
      </c>
      <c r="BT1475" s="16" t="str">
        <v>0- Port Value</v>
      </c>
      <c r="BU1475" s="8"/>
      <c r="BV1475" s="16" t="str">
        <v>0</v>
      </c>
    </row>
    <row r="1476" spans="8:74" hidden="1" outlineLevel="1" x14ac:dyDescent="0.3">
      <c r="H1476" s="16" t="str">
        <v>0 - BM Costs</v>
      </c>
      <c r="L1476" s="16" t="str">
        <v>0 - BM Port</v>
      </c>
      <c r="N1476" s="16" t="str">
        <v>0 - Port Assets</v>
      </c>
      <c r="O1476" s="8"/>
      <c r="P1476" s="8"/>
      <c r="Q1476" s="8"/>
      <c r="R1476" s="8"/>
      <c r="S1476" s="8"/>
      <c r="T1476" s="8"/>
      <c r="U1476" s="8"/>
      <c r="V1476" s="8"/>
      <c r="W1476" s="8"/>
      <c r="X1476" s="8"/>
      <c r="Y1476" s="8"/>
      <c r="Z1476" s="8"/>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8"/>
      <c r="AX1476" s="8"/>
      <c r="AY1476" s="8"/>
      <c r="AZ1476" s="8"/>
      <c r="BA1476" s="8"/>
      <c r="BB1476" s="8"/>
      <c r="BC1476" s="8"/>
      <c r="BD1476" s="8"/>
      <c r="BE1476" s="8"/>
      <c r="BF1476" s="8"/>
      <c r="BG1476" s="8"/>
      <c r="BH1476" s="8"/>
      <c r="BI1476" s="8"/>
      <c r="BJ1476" s="8"/>
      <c r="BK1476" s="8"/>
      <c r="BL1476" s="8"/>
      <c r="BM1476" s="8"/>
      <c r="BN1476" s="8"/>
      <c r="BO1476" s="8"/>
      <c r="BP1476" s="16" t="str">
        <v>0- Port Costs</v>
      </c>
      <c r="BT1476" s="16" t="str">
        <v>0- Port Value</v>
      </c>
      <c r="BU1476" s="8"/>
      <c r="BV1476" s="16" t="str">
        <v>0</v>
      </c>
    </row>
    <row r="1477" spans="8:74" hidden="1" outlineLevel="1" x14ac:dyDescent="0.3">
      <c r="H1477" s="16" t="str">
        <v>0 - BM Costs</v>
      </c>
      <c r="L1477" s="16" t="str">
        <v>0 - BM Port</v>
      </c>
      <c r="N1477" s="16" t="str">
        <v>0 - Port Assets</v>
      </c>
      <c r="O1477" s="8"/>
      <c r="P1477" s="8"/>
      <c r="Q1477" s="8"/>
      <c r="R1477" s="8"/>
      <c r="S1477" s="8"/>
      <c r="T1477" s="8"/>
      <c r="U1477" s="8"/>
      <c r="V1477" s="8"/>
      <c r="W1477" s="8"/>
      <c r="X1477" s="8"/>
      <c r="Y1477" s="8"/>
      <c r="Z1477" s="8"/>
      <c r="AA1477" s="8"/>
      <c r="AB1477" s="8"/>
      <c r="AC1477" s="8"/>
      <c r="AD1477" s="8"/>
      <c r="AE1477" s="8"/>
      <c r="AF1477" s="8"/>
      <c r="AG1477" s="8"/>
      <c r="AH1477" s="8"/>
      <c r="AI1477" s="8"/>
      <c r="AJ1477" s="8"/>
      <c r="AK1477" s="8"/>
      <c r="AL1477" s="8"/>
      <c r="AM1477" s="8"/>
      <c r="AN1477" s="8"/>
      <c r="AO1477" s="8"/>
      <c r="AP1477" s="8"/>
      <c r="AQ1477" s="8"/>
      <c r="AR1477" s="8"/>
      <c r="AS1477" s="8"/>
      <c r="AT1477" s="8"/>
      <c r="AU1477" s="8"/>
      <c r="AV1477" s="8"/>
      <c r="AW1477" s="8"/>
      <c r="AX1477" s="8"/>
      <c r="AY1477" s="8"/>
      <c r="AZ1477" s="8"/>
      <c r="BA1477" s="8"/>
      <c r="BB1477" s="8"/>
      <c r="BC1477" s="8"/>
      <c r="BD1477" s="8"/>
      <c r="BE1477" s="8"/>
      <c r="BF1477" s="8"/>
      <c r="BG1477" s="8"/>
      <c r="BH1477" s="8"/>
      <c r="BI1477" s="8"/>
      <c r="BJ1477" s="8"/>
      <c r="BK1477" s="8"/>
      <c r="BL1477" s="8"/>
      <c r="BM1477" s="8"/>
      <c r="BN1477" s="8"/>
      <c r="BO1477" s="8"/>
      <c r="BP1477" s="16" t="str">
        <v>0- Port Costs</v>
      </c>
      <c r="BT1477" s="16" t="str">
        <v>0- Port Value</v>
      </c>
      <c r="BU1477" s="8"/>
      <c r="BV1477" s="16" t="str">
        <v>0</v>
      </c>
    </row>
    <row r="1478" spans="8:74" hidden="1" outlineLevel="1" x14ac:dyDescent="0.3">
      <c r="H1478" s="16" t="str">
        <v>0 - BM Costs</v>
      </c>
      <c r="L1478" s="16" t="str">
        <v>0 - BM Port</v>
      </c>
      <c r="N1478" s="16" t="str">
        <v>0 - Port Assets</v>
      </c>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8"/>
      <c r="AX1478" s="8"/>
      <c r="AY1478" s="8"/>
      <c r="AZ1478" s="8"/>
      <c r="BA1478" s="8"/>
      <c r="BB1478" s="8"/>
      <c r="BC1478" s="8"/>
      <c r="BD1478" s="8"/>
      <c r="BE1478" s="8"/>
      <c r="BF1478" s="8"/>
      <c r="BG1478" s="8"/>
      <c r="BH1478" s="8"/>
      <c r="BI1478" s="8"/>
      <c r="BJ1478" s="8"/>
      <c r="BK1478" s="8"/>
      <c r="BL1478" s="8"/>
      <c r="BM1478" s="8"/>
      <c r="BN1478" s="8"/>
      <c r="BO1478" s="8"/>
      <c r="BP1478" s="16" t="str">
        <v>0- Port Costs</v>
      </c>
      <c r="BT1478" s="16" t="str">
        <v>0- Port Value</v>
      </c>
      <c r="BU1478" s="8"/>
      <c r="BV1478" s="16" t="str">
        <v>0</v>
      </c>
    </row>
    <row r="1479" spans="8:74" hidden="1" outlineLevel="1" x14ac:dyDescent="0.3">
      <c r="H1479" s="16" t="str">
        <v>0 - BM Costs</v>
      </c>
      <c r="L1479" s="16" t="str">
        <v>0 - BM Port</v>
      </c>
      <c r="N1479" s="16" t="str">
        <v>0 - Port Assets</v>
      </c>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8"/>
      <c r="AX1479" s="8"/>
      <c r="AY1479" s="8"/>
      <c r="AZ1479" s="8"/>
      <c r="BA1479" s="8"/>
      <c r="BB1479" s="8"/>
      <c r="BC1479" s="8"/>
      <c r="BD1479" s="8"/>
      <c r="BE1479" s="8"/>
      <c r="BF1479" s="8"/>
      <c r="BG1479" s="8"/>
      <c r="BH1479" s="8"/>
      <c r="BI1479" s="8"/>
      <c r="BJ1479" s="8"/>
      <c r="BK1479" s="8"/>
      <c r="BL1479" s="8"/>
      <c r="BM1479" s="8"/>
      <c r="BN1479" s="8"/>
      <c r="BO1479" s="8"/>
      <c r="BP1479" s="16" t="str">
        <v>0- Port Costs</v>
      </c>
      <c r="BT1479" s="16" t="str">
        <v>0- Port Value</v>
      </c>
      <c r="BU1479" s="8"/>
      <c r="BV1479" s="16" t="str">
        <v>0</v>
      </c>
    </row>
    <row r="1480" spans="8:74" hidden="1" outlineLevel="1" x14ac:dyDescent="0.3">
      <c r="H1480" s="16" t="str">
        <v>0 - BM Costs</v>
      </c>
      <c r="L1480" s="16" t="str">
        <v>0 - BM Port</v>
      </c>
      <c r="N1480" s="16" t="str">
        <v>0 - Port Assets</v>
      </c>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8"/>
      <c r="AX1480" s="8"/>
      <c r="AY1480" s="8"/>
      <c r="AZ1480" s="8"/>
      <c r="BA1480" s="8"/>
      <c r="BB1480" s="8"/>
      <c r="BC1480" s="8"/>
      <c r="BD1480" s="8"/>
      <c r="BE1480" s="8"/>
      <c r="BF1480" s="8"/>
      <c r="BG1480" s="8"/>
      <c r="BH1480" s="8"/>
      <c r="BI1480" s="8"/>
      <c r="BJ1480" s="8"/>
      <c r="BK1480" s="8"/>
      <c r="BL1480" s="8"/>
      <c r="BM1480" s="8"/>
      <c r="BN1480" s="8"/>
      <c r="BO1480" s="8"/>
      <c r="BP1480" s="16" t="str">
        <v>0- Port Costs</v>
      </c>
      <c r="BT1480" s="16" t="str">
        <v>0- Port Value</v>
      </c>
      <c r="BU1480" s="8"/>
      <c r="BV1480" s="16" t="str">
        <v>0</v>
      </c>
    </row>
    <row r="1481" spans="8:74" hidden="1" outlineLevel="1" x14ac:dyDescent="0.3">
      <c r="H1481" s="16" t="str">
        <v>0 - BM Costs</v>
      </c>
      <c r="L1481" s="16" t="str">
        <v>0 - BM Port</v>
      </c>
      <c r="N1481" s="16" t="str">
        <v>0 - Port Assets</v>
      </c>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8"/>
      <c r="AX1481" s="8"/>
      <c r="AY1481" s="8"/>
      <c r="AZ1481" s="8"/>
      <c r="BA1481" s="8"/>
      <c r="BB1481" s="8"/>
      <c r="BC1481" s="8"/>
      <c r="BD1481" s="8"/>
      <c r="BE1481" s="8"/>
      <c r="BF1481" s="8"/>
      <c r="BG1481" s="8"/>
      <c r="BH1481" s="8"/>
      <c r="BI1481" s="8"/>
      <c r="BJ1481" s="8"/>
      <c r="BK1481" s="8"/>
      <c r="BL1481" s="8"/>
      <c r="BM1481" s="8"/>
      <c r="BN1481" s="8"/>
      <c r="BO1481" s="8"/>
      <c r="BP1481" s="16" t="str">
        <v>0- Port Costs</v>
      </c>
      <c r="BT1481" s="16" t="str">
        <v>0- Port Value</v>
      </c>
      <c r="BU1481" s="8"/>
      <c r="BV1481" s="16" t="str">
        <v>0</v>
      </c>
    </row>
    <row r="1482" spans="8:74" hidden="1" outlineLevel="1" x14ac:dyDescent="0.3">
      <c r="H1482" s="16" t="str">
        <v>0 - BM Costs</v>
      </c>
      <c r="L1482" s="16" t="str">
        <v>0 - BM Port</v>
      </c>
      <c r="N1482" s="16" t="str">
        <v>0 - Port Assets</v>
      </c>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8"/>
      <c r="AX1482" s="8"/>
      <c r="AY1482" s="8"/>
      <c r="AZ1482" s="8"/>
      <c r="BA1482" s="8"/>
      <c r="BB1482" s="8"/>
      <c r="BC1482" s="8"/>
      <c r="BD1482" s="8"/>
      <c r="BE1482" s="8"/>
      <c r="BF1482" s="8"/>
      <c r="BG1482" s="8"/>
      <c r="BH1482" s="8"/>
      <c r="BI1482" s="8"/>
      <c r="BJ1482" s="8"/>
      <c r="BK1482" s="8"/>
      <c r="BL1482" s="8"/>
      <c r="BM1482" s="8"/>
      <c r="BN1482" s="8"/>
      <c r="BO1482" s="8"/>
      <c r="BP1482" s="16" t="str">
        <v>0- Port Costs</v>
      </c>
      <c r="BT1482" s="16" t="str">
        <v>0- Port Value</v>
      </c>
      <c r="BU1482" s="8"/>
      <c r="BV1482" s="16" t="str">
        <v>0</v>
      </c>
    </row>
    <row r="1483" spans="8:74" hidden="1" outlineLevel="1" x14ac:dyDescent="0.3">
      <c r="H1483" s="16" t="str">
        <v>0 - BM Costs</v>
      </c>
      <c r="L1483" s="16" t="str">
        <v>0 - BM Port</v>
      </c>
      <c r="N1483" s="16" t="str">
        <v>0 - Port Assets</v>
      </c>
      <c r="O1483" s="8"/>
      <c r="P1483" s="8"/>
      <c r="Q1483" s="8"/>
      <c r="R1483" s="8"/>
      <c r="S1483" s="8"/>
      <c r="T1483" s="8"/>
      <c r="U1483" s="8"/>
      <c r="V1483" s="8"/>
      <c r="W1483" s="8"/>
      <c r="X1483" s="8"/>
      <c r="Y1483" s="8"/>
      <c r="Z1483" s="8"/>
      <c r="AA1483" s="8"/>
      <c r="AB1483" s="8"/>
      <c r="AC1483" s="8"/>
      <c r="AD1483" s="8"/>
      <c r="AE1483" s="8"/>
      <c r="AF1483" s="8"/>
      <c r="AG1483" s="8"/>
      <c r="AH1483" s="8"/>
      <c r="AI1483" s="8"/>
      <c r="AJ1483" s="8"/>
      <c r="AK1483" s="8"/>
      <c r="AL1483" s="8"/>
      <c r="AM1483" s="8"/>
      <c r="AN1483" s="8"/>
      <c r="AO1483" s="8"/>
      <c r="AP1483" s="8"/>
      <c r="AQ1483" s="8"/>
      <c r="AR1483" s="8"/>
      <c r="AS1483" s="8"/>
      <c r="AT1483" s="8"/>
      <c r="AU1483" s="8"/>
      <c r="AV1483" s="8"/>
      <c r="AW1483" s="8"/>
      <c r="AX1483" s="8"/>
      <c r="AY1483" s="8"/>
      <c r="AZ1483" s="8"/>
      <c r="BA1483" s="8"/>
      <c r="BB1483" s="8"/>
      <c r="BC1483" s="8"/>
      <c r="BD1483" s="8"/>
      <c r="BE1483" s="8"/>
      <c r="BF1483" s="8"/>
      <c r="BG1483" s="8"/>
      <c r="BH1483" s="8"/>
      <c r="BI1483" s="8"/>
      <c r="BJ1483" s="8"/>
      <c r="BK1483" s="8"/>
      <c r="BL1483" s="8"/>
      <c r="BM1483" s="8"/>
      <c r="BN1483" s="8"/>
      <c r="BO1483" s="8"/>
      <c r="BP1483" s="16" t="str">
        <v>0- Port Costs</v>
      </c>
      <c r="BT1483" s="16" t="str">
        <v>0- Port Value</v>
      </c>
      <c r="BU1483" s="8"/>
      <c r="BV1483" s="16" t="str">
        <v>0</v>
      </c>
    </row>
    <row r="1484" spans="8:74" hidden="1" outlineLevel="1" x14ac:dyDescent="0.3">
      <c r="H1484" s="16" t="str">
        <v>0 - BM Costs</v>
      </c>
      <c r="L1484" s="16" t="str">
        <v>0 - BM Port</v>
      </c>
      <c r="N1484" s="16" t="str">
        <v>0 - Port Assets</v>
      </c>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8"/>
      <c r="AX1484" s="8"/>
      <c r="AY1484" s="8"/>
      <c r="AZ1484" s="8"/>
      <c r="BA1484" s="8"/>
      <c r="BB1484" s="8"/>
      <c r="BC1484" s="8"/>
      <c r="BD1484" s="8"/>
      <c r="BE1484" s="8"/>
      <c r="BF1484" s="8"/>
      <c r="BG1484" s="8"/>
      <c r="BH1484" s="8"/>
      <c r="BI1484" s="8"/>
      <c r="BJ1484" s="8"/>
      <c r="BK1484" s="8"/>
      <c r="BL1484" s="8"/>
      <c r="BM1484" s="8"/>
      <c r="BN1484" s="8"/>
      <c r="BO1484" s="8"/>
      <c r="BP1484" s="16" t="str">
        <v>0- Port Costs</v>
      </c>
      <c r="BT1484" s="16" t="str">
        <v>0- Port Value</v>
      </c>
      <c r="BU1484" s="8"/>
      <c r="BV1484" s="16" t="str">
        <v>0</v>
      </c>
    </row>
    <row r="1485" spans="8:74" hidden="1" outlineLevel="1" x14ac:dyDescent="0.3">
      <c r="H1485" s="16" t="str">
        <v>0 - BM Costs</v>
      </c>
      <c r="L1485" s="16" t="str">
        <v>0 - BM Port</v>
      </c>
      <c r="N1485" s="16" t="str">
        <v>0 - Port Assets</v>
      </c>
      <c r="O1485" s="8"/>
      <c r="P1485" s="8"/>
      <c r="Q1485" s="8"/>
      <c r="R1485" s="8"/>
      <c r="S1485" s="8"/>
      <c r="T1485" s="8"/>
      <c r="U1485" s="8"/>
      <c r="V1485" s="8"/>
      <c r="W1485" s="8"/>
      <c r="X1485" s="8"/>
      <c r="Y1485" s="8"/>
      <c r="Z1485" s="8"/>
      <c r="AA1485" s="8"/>
      <c r="AB1485" s="8"/>
      <c r="AC1485" s="8"/>
      <c r="AD1485" s="8"/>
      <c r="AE1485" s="8"/>
      <c r="AF1485" s="8"/>
      <c r="AG1485" s="8"/>
      <c r="AH1485" s="8"/>
      <c r="AI1485" s="8"/>
      <c r="AJ1485" s="8"/>
      <c r="AK1485" s="8"/>
      <c r="AL1485" s="8"/>
      <c r="AM1485" s="8"/>
      <c r="AN1485" s="8"/>
      <c r="AO1485" s="8"/>
      <c r="AP1485" s="8"/>
      <c r="AQ1485" s="8"/>
      <c r="AR1485" s="8"/>
      <c r="AS1485" s="8"/>
      <c r="AT1485" s="8"/>
      <c r="AU1485" s="8"/>
      <c r="AV1485" s="8"/>
      <c r="AW1485" s="8"/>
      <c r="AX1485" s="8"/>
      <c r="AY1485" s="8"/>
      <c r="AZ1485" s="8"/>
      <c r="BA1485" s="8"/>
      <c r="BB1485" s="8"/>
      <c r="BC1485" s="8"/>
      <c r="BD1485" s="8"/>
      <c r="BE1485" s="8"/>
      <c r="BF1485" s="8"/>
      <c r="BG1485" s="8"/>
      <c r="BH1485" s="8"/>
      <c r="BI1485" s="8"/>
      <c r="BJ1485" s="8"/>
      <c r="BK1485" s="8"/>
      <c r="BL1485" s="8"/>
      <c r="BM1485" s="8"/>
      <c r="BN1485" s="8"/>
      <c r="BO1485" s="8"/>
      <c r="BP1485" s="16" t="str">
        <v>0- Port Costs</v>
      </c>
      <c r="BT1485" s="16" t="str">
        <v>0- Port Value</v>
      </c>
      <c r="BU1485" s="8"/>
      <c r="BV1485" s="16" t="str">
        <v>0</v>
      </c>
    </row>
    <row r="1486" spans="8:74" hidden="1" outlineLevel="1" x14ac:dyDescent="0.3">
      <c r="H1486" s="16" t="str">
        <v>0 - BM Costs</v>
      </c>
      <c r="L1486" s="16" t="str">
        <v>0 - BM Port</v>
      </c>
      <c r="N1486" s="16" t="str">
        <v>0 - Port Assets</v>
      </c>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8"/>
      <c r="AX1486" s="8"/>
      <c r="AY1486" s="8"/>
      <c r="AZ1486" s="8"/>
      <c r="BA1486" s="8"/>
      <c r="BB1486" s="8"/>
      <c r="BC1486" s="8"/>
      <c r="BD1486" s="8"/>
      <c r="BE1486" s="8"/>
      <c r="BF1486" s="8"/>
      <c r="BG1486" s="8"/>
      <c r="BH1486" s="8"/>
      <c r="BI1486" s="8"/>
      <c r="BJ1486" s="8"/>
      <c r="BK1486" s="8"/>
      <c r="BL1486" s="8"/>
      <c r="BM1486" s="8"/>
      <c r="BN1486" s="8"/>
      <c r="BO1486" s="8"/>
      <c r="BP1486" s="16" t="str">
        <v>0- Port Costs</v>
      </c>
      <c r="BT1486" s="16" t="str">
        <v>0- Port Value</v>
      </c>
      <c r="BU1486" s="8"/>
      <c r="BV1486" s="16" t="str">
        <v>0</v>
      </c>
    </row>
    <row r="1487" spans="8:74" hidden="1" outlineLevel="1" x14ac:dyDescent="0.3">
      <c r="H1487" s="16" t="str">
        <v>0 - BM Costs</v>
      </c>
      <c r="L1487" s="16" t="str">
        <v>0 - BM Port</v>
      </c>
      <c r="N1487" s="16" t="str">
        <v>0 - Port Assets</v>
      </c>
      <c r="O1487" s="8"/>
      <c r="P1487" s="8"/>
      <c r="Q1487" s="8"/>
      <c r="R1487" s="8"/>
      <c r="S1487" s="8"/>
      <c r="T1487" s="8"/>
      <c r="U1487" s="8"/>
      <c r="V1487" s="8"/>
      <c r="W1487" s="8"/>
      <c r="X1487" s="8"/>
      <c r="Y1487" s="8"/>
      <c r="Z1487" s="8"/>
      <c r="AA1487" s="8"/>
      <c r="AB1487" s="8"/>
      <c r="AC1487" s="8"/>
      <c r="AD1487" s="8"/>
      <c r="AE1487" s="8"/>
      <c r="AF1487" s="8"/>
      <c r="AG1487" s="8"/>
      <c r="AH1487" s="8"/>
      <c r="AI1487" s="8"/>
      <c r="AJ1487" s="8"/>
      <c r="AK1487" s="8"/>
      <c r="AL1487" s="8"/>
      <c r="AM1487" s="8"/>
      <c r="AN1487" s="8"/>
      <c r="AO1487" s="8"/>
      <c r="AP1487" s="8"/>
      <c r="AQ1487" s="8"/>
      <c r="AR1487" s="8"/>
      <c r="AS1487" s="8"/>
      <c r="AT1487" s="8"/>
      <c r="AU1487" s="8"/>
      <c r="AV1487" s="8"/>
      <c r="AW1487" s="8"/>
      <c r="AX1487" s="8"/>
      <c r="AY1487" s="8"/>
      <c r="AZ1487" s="8"/>
      <c r="BA1487" s="8"/>
      <c r="BB1487" s="8"/>
      <c r="BC1487" s="8"/>
      <c r="BD1487" s="8"/>
      <c r="BE1487" s="8"/>
      <c r="BF1487" s="8"/>
      <c r="BG1487" s="8"/>
      <c r="BH1487" s="8"/>
      <c r="BI1487" s="8"/>
      <c r="BJ1487" s="8"/>
      <c r="BK1487" s="8"/>
      <c r="BL1487" s="8"/>
      <c r="BM1487" s="8"/>
      <c r="BN1487" s="8"/>
      <c r="BO1487" s="8"/>
      <c r="BP1487" s="16" t="str">
        <v>0- Port Costs</v>
      </c>
      <c r="BT1487" s="16" t="str">
        <v>0- Port Value</v>
      </c>
      <c r="BU1487" s="8"/>
      <c r="BV1487" s="16" t="str">
        <v>0</v>
      </c>
    </row>
    <row r="1488" spans="8:74" hidden="1" outlineLevel="1" x14ac:dyDescent="0.3">
      <c r="H1488" s="16" t="str">
        <v>0 - BM Costs</v>
      </c>
      <c r="L1488" s="16" t="str">
        <v>0 - BM Port</v>
      </c>
      <c r="N1488" s="16" t="str">
        <v>0 - Port Assets</v>
      </c>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8"/>
      <c r="AX1488" s="8"/>
      <c r="AY1488" s="8"/>
      <c r="AZ1488" s="8"/>
      <c r="BA1488" s="8"/>
      <c r="BB1488" s="8"/>
      <c r="BC1488" s="8"/>
      <c r="BD1488" s="8"/>
      <c r="BE1488" s="8"/>
      <c r="BF1488" s="8"/>
      <c r="BG1488" s="8"/>
      <c r="BH1488" s="8"/>
      <c r="BI1488" s="8"/>
      <c r="BJ1488" s="8"/>
      <c r="BK1488" s="8"/>
      <c r="BL1488" s="8"/>
      <c r="BM1488" s="8"/>
      <c r="BN1488" s="8"/>
      <c r="BO1488" s="8"/>
      <c r="BP1488" s="16" t="str">
        <v>0- Port Costs</v>
      </c>
      <c r="BT1488" s="16" t="str">
        <v>0- Port Value</v>
      </c>
      <c r="BU1488" s="8"/>
      <c r="BV1488" s="16" t="str">
        <v>0</v>
      </c>
    </row>
    <row r="1489" spans="8:74" hidden="1" outlineLevel="1" x14ac:dyDescent="0.3">
      <c r="H1489" s="16" t="str">
        <v>0 - BM Costs</v>
      </c>
      <c r="L1489" s="16" t="str">
        <v>0 - BM Port</v>
      </c>
      <c r="N1489" s="16" t="str">
        <v>0 - Port Assets</v>
      </c>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8"/>
      <c r="AX1489" s="8"/>
      <c r="AY1489" s="8"/>
      <c r="AZ1489" s="8"/>
      <c r="BA1489" s="8"/>
      <c r="BB1489" s="8"/>
      <c r="BC1489" s="8"/>
      <c r="BD1489" s="8"/>
      <c r="BE1489" s="8"/>
      <c r="BF1489" s="8"/>
      <c r="BG1489" s="8"/>
      <c r="BH1489" s="8"/>
      <c r="BI1489" s="8"/>
      <c r="BJ1489" s="8"/>
      <c r="BK1489" s="8"/>
      <c r="BL1489" s="8"/>
      <c r="BM1489" s="8"/>
      <c r="BN1489" s="8"/>
      <c r="BO1489" s="8"/>
      <c r="BP1489" s="16" t="str">
        <v>0- Port Costs</v>
      </c>
      <c r="BT1489" s="16" t="str">
        <v>0- Port Value</v>
      </c>
      <c r="BU1489" s="8"/>
      <c r="BV1489" s="16" t="str">
        <v>0</v>
      </c>
    </row>
    <row r="1490" spans="8:74" hidden="1" outlineLevel="1" x14ac:dyDescent="0.3">
      <c r="H1490" s="16" t="str">
        <v>0 - BM Costs</v>
      </c>
      <c r="L1490" s="16" t="str">
        <v>0 - BM Port</v>
      </c>
      <c r="N1490" s="16" t="str">
        <v>0 - Port Assets</v>
      </c>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c r="BD1490" s="8"/>
      <c r="BE1490" s="8"/>
      <c r="BF1490" s="8"/>
      <c r="BG1490" s="8"/>
      <c r="BH1490" s="8"/>
      <c r="BI1490" s="8"/>
      <c r="BJ1490" s="8"/>
      <c r="BK1490" s="8"/>
      <c r="BL1490" s="8"/>
      <c r="BM1490" s="8"/>
      <c r="BN1490" s="8"/>
      <c r="BO1490" s="8"/>
      <c r="BP1490" s="16" t="str">
        <v>0- Port Costs</v>
      </c>
      <c r="BT1490" s="16" t="str">
        <v>0- Port Value</v>
      </c>
      <c r="BU1490" s="8"/>
      <c r="BV1490" s="16" t="str">
        <v>0</v>
      </c>
    </row>
    <row r="1491" spans="8:74" hidden="1" outlineLevel="1" x14ac:dyDescent="0.3">
      <c r="H1491" s="16" t="str">
        <v>0 - BM Costs</v>
      </c>
      <c r="L1491" s="16" t="str">
        <v>0 - BM Port</v>
      </c>
      <c r="N1491" s="16" t="str">
        <v>0 - Port Assets</v>
      </c>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8"/>
      <c r="AX1491" s="8"/>
      <c r="AY1491" s="8"/>
      <c r="AZ1491" s="8"/>
      <c r="BA1491" s="8"/>
      <c r="BB1491" s="8"/>
      <c r="BC1491" s="8"/>
      <c r="BD1491" s="8"/>
      <c r="BE1491" s="8"/>
      <c r="BF1491" s="8"/>
      <c r="BG1491" s="8"/>
      <c r="BH1491" s="8"/>
      <c r="BI1491" s="8"/>
      <c r="BJ1491" s="8"/>
      <c r="BK1491" s="8"/>
      <c r="BL1491" s="8"/>
      <c r="BM1491" s="8"/>
      <c r="BN1491" s="8"/>
      <c r="BO1491" s="8"/>
      <c r="BP1491" s="16" t="str">
        <v>0- Port Costs</v>
      </c>
      <c r="BT1491" s="16" t="str">
        <v>0- Port Value</v>
      </c>
      <c r="BU1491" s="8"/>
      <c r="BV1491" s="16" t="str">
        <v>0</v>
      </c>
    </row>
    <row r="1492" spans="8:74" hidden="1" outlineLevel="1" x14ac:dyDescent="0.3">
      <c r="H1492" s="16" t="str">
        <v>0 - BM Costs</v>
      </c>
      <c r="L1492" s="16" t="str">
        <v>0 - BM Port</v>
      </c>
      <c r="N1492" s="16" t="str">
        <v>0 - Port Assets</v>
      </c>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8"/>
      <c r="AX1492" s="8"/>
      <c r="AY1492" s="8"/>
      <c r="AZ1492" s="8"/>
      <c r="BA1492" s="8"/>
      <c r="BB1492" s="8"/>
      <c r="BC1492" s="8"/>
      <c r="BD1492" s="8"/>
      <c r="BE1492" s="8"/>
      <c r="BF1492" s="8"/>
      <c r="BG1492" s="8"/>
      <c r="BH1492" s="8"/>
      <c r="BI1492" s="8"/>
      <c r="BJ1492" s="8"/>
      <c r="BK1492" s="8"/>
      <c r="BL1492" s="8"/>
      <c r="BM1492" s="8"/>
      <c r="BN1492" s="8"/>
      <c r="BO1492" s="8"/>
      <c r="BP1492" s="16" t="str">
        <v>0- Port Costs</v>
      </c>
      <c r="BT1492" s="16" t="str">
        <v>0- Port Value</v>
      </c>
      <c r="BU1492" s="8"/>
      <c r="BV1492" s="16" t="str">
        <v>0</v>
      </c>
    </row>
    <row r="1493" spans="8:74" hidden="1" outlineLevel="1" x14ac:dyDescent="0.3">
      <c r="H1493" s="16" t="str">
        <v>0 - BM Costs</v>
      </c>
      <c r="L1493" s="16" t="str">
        <v>0 - BM Port</v>
      </c>
      <c r="N1493" s="16" t="str">
        <v>0 - Port Assets</v>
      </c>
      <c r="O1493" s="8"/>
      <c r="P1493" s="8"/>
      <c r="Q1493" s="8"/>
      <c r="R1493" s="8"/>
      <c r="S1493" s="8"/>
      <c r="T1493" s="8"/>
      <c r="U1493" s="8"/>
      <c r="V1493" s="8"/>
      <c r="W1493" s="8"/>
      <c r="X1493" s="8"/>
      <c r="Y1493" s="8"/>
      <c r="Z1493" s="8"/>
      <c r="AA1493" s="8"/>
      <c r="AB1493" s="8"/>
      <c r="AC1493" s="8"/>
      <c r="AD1493" s="8"/>
      <c r="AE1493" s="8"/>
      <c r="AF1493" s="8"/>
      <c r="AG1493" s="8"/>
      <c r="AH1493" s="8"/>
      <c r="AI1493" s="8"/>
      <c r="AJ1493" s="8"/>
      <c r="AK1493" s="8"/>
      <c r="AL1493" s="8"/>
      <c r="AM1493" s="8"/>
      <c r="AN1493" s="8"/>
      <c r="AO1493" s="8"/>
      <c r="AP1493" s="8"/>
      <c r="AQ1493" s="8"/>
      <c r="AR1493" s="8"/>
      <c r="AS1493" s="8"/>
      <c r="AT1493" s="8"/>
      <c r="AU1493" s="8"/>
      <c r="AV1493" s="8"/>
      <c r="AW1493" s="8"/>
      <c r="AX1493" s="8"/>
      <c r="AY1493" s="8"/>
      <c r="AZ1493" s="8"/>
      <c r="BA1493" s="8"/>
      <c r="BB1493" s="8"/>
      <c r="BC1493" s="8"/>
      <c r="BD1493" s="8"/>
      <c r="BE1493" s="8"/>
      <c r="BF1493" s="8"/>
      <c r="BG1493" s="8"/>
      <c r="BH1493" s="8"/>
      <c r="BI1493" s="8"/>
      <c r="BJ1493" s="8"/>
      <c r="BK1493" s="8"/>
      <c r="BL1493" s="8"/>
      <c r="BM1493" s="8"/>
      <c r="BN1493" s="8"/>
      <c r="BO1493" s="8"/>
      <c r="BP1493" s="16" t="str">
        <v>0- Port Costs</v>
      </c>
      <c r="BT1493" s="16" t="str">
        <v>0- Port Value</v>
      </c>
      <c r="BU1493" s="8"/>
      <c r="BV1493" s="16" t="str">
        <v>0</v>
      </c>
    </row>
    <row r="1494" spans="8:74" hidden="1" outlineLevel="1" x14ac:dyDescent="0.3">
      <c r="H1494" s="16" t="str">
        <v>0 - BM Costs</v>
      </c>
      <c r="L1494" s="16" t="str">
        <v>0 - BM Port</v>
      </c>
      <c r="N1494" s="16" t="str">
        <v>0 - Port Assets</v>
      </c>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8"/>
      <c r="AX1494" s="8"/>
      <c r="AY1494" s="8"/>
      <c r="AZ1494" s="8"/>
      <c r="BA1494" s="8"/>
      <c r="BB1494" s="8"/>
      <c r="BC1494" s="8"/>
      <c r="BD1494" s="8"/>
      <c r="BE1494" s="8"/>
      <c r="BF1494" s="8"/>
      <c r="BG1494" s="8"/>
      <c r="BH1494" s="8"/>
      <c r="BI1494" s="8"/>
      <c r="BJ1494" s="8"/>
      <c r="BK1494" s="8"/>
      <c r="BL1494" s="8"/>
      <c r="BM1494" s="8"/>
      <c r="BN1494" s="8"/>
      <c r="BO1494" s="8"/>
      <c r="BP1494" s="16" t="str">
        <v>0- Port Costs</v>
      </c>
      <c r="BT1494" s="16" t="str">
        <v>0- Port Value</v>
      </c>
      <c r="BU1494" s="8"/>
      <c r="BV1494" s="16" t="str">
        <v>0</v>
      </c>
    </row>
    <row r="1495" spans="8:74" hidden="1" outlineLevel="1" x14ac:dyDescent="0.3">
      <c r="H1495" s="16" t="str">
        <v>0 - BM Costs</v>
      </c>
      <c r="L1495" s="16" t="str">
        <v>0 - BM Port</v>
      </c>
      <c r="N1495" s="16" t="str">
        <v>0 - Port Assets</v>
      </c>
      <c r="O1495" s="8"/>
      <c r="P1495" s="8"/>
      <c r="Q1495" s="8"/>
      <c r="R1495" s="8"/>
      <c r="S1495" s="8"/>
      <c r="T1495" s="8"/>
      <c r="U1495" s="8"/>
      <c r="V1495" s="8"/>
      <c r="W1495" s="8"/>
      <c r="X1495" s="8"/>
      <c r="Y1495" s="8"/>
      <c r="Z1495" s="8"/>
      <c r="AA1495" s="8"/>
      <c r="AB1495" s="8"/>
      <c r="AC1495" s="8"/>
      <c r="AD1495" s="8"/>
      <c r="AE1495" s="8"/>
      <c r="AF1495" s="8"/>
      <c r="AG1495" s="8"/>
      <c r="AH1495" s="8"/>
      <c r="AI1495" s="8"/>
      <c r="AJ1495" s="8"/>
      <c r="AK1495" s="8"/>
      <c r="AL1495" s="8"/>
      <c r="AM1495" s="8"/>
      <c r="AN1495" s="8"/>
      <c r="AO1495" s="8"/>
      <c r="AP1495" s="8"/>
      <c r="AQ1495" s="8"/>
      <c r="AR1495" s="8"/>
      <c r="AS1495" s="8"/>
      <c r="AT1495" s="8"/>
      <c r="AU1495" s="8"/>
      <c r="AV1495" s="8"/>
      <c r="AW1495" s="8"/>
      <c r="AX1495" s="8"/>
      <c r="AY1495" s="8"/>
      <c r="AZ1495" s="8"/>
      <c r="BA1495" s="8"/>
      <c r="BB1495" s="8"/>
      <c r="BC1495" s="8"/>
      <c r="BD1495" s="8"/>
      <c r="BE1495" s="8"/>
      <c r="BF1495" s="8"/>
      <c r="BG1495" s="8"/>
      <c r="BH1495" s="8"/>
      <c r="BI1495" s="8"/>
      <c r="BJ1495" s="8"/>
      <c r="BK1495" s="8"/>
      <c r="BL1495" s="8"/>
      <c r="BM1495" s="8"/>
      <c r="BN1495" s="8"/>
      <c r="BO1495" s="8"/>
      <c r="BP1495" s="16" t="str">
        <v>0- Port Costs</v>
      </c>
      <c r="BT1495" s="16" t="str">
        <v>0- Port Value</v>
      </c>
      <c r="BU1495" s="8"/>
      <c r="BV1495" s="16" t="str">
        <v>0</v>
      </c>
    </row>
    <row r="1496" spans="8:74" hidden="1" outlineLevel="1" x14ac:dyDescent="0.3">
      <c r="H1496" s="16" t="str">
        <v>0 - BM Costs</v>
      </c>
      <c r="L1496" s="16" t="str">
        <v>0 - BM Port</v>
      </c>
      <c r="N1496" s="16" t="str">
        <v>0 - Port Assets</v>
      </c>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8"/>
      <c r="AL1496" s="8"/>
      <c r="AM1496" s="8"/>
      <c r="AN1496" s="8"/>
      <c r="AO1496" s="8"/>
      <c r="AP1496" s="8"/>
      <c r="AQ1496" s="8"/>
      <c r="AR1496" s="8"/>
      <c r="AS1496" s="8"/>
      <c r="AT1496" s="8"/>
      <c r="AU1496" s="8"/>
      <c r="AV1496" s="8"/>
      <c r="AW1496" s="8"/>
      <c r="AX1496" s="8"/>
      <c r="AY1496" s="8"/>
      <c r="AZ1496" s="8"/>
      <c r="BA1496" s="8"/>
      <c r="BB1496" s="8"/>
      <c r="BC1496" s="8"/>
      <c r="BD1496" s="8"/>
      <c r="BE1496" s="8"/>
      <c r="BF1496" s="8"/>
      <c r="BG1496" s="8"/>
      <c r="BH1496" s="8"/>
      <c r="BI1496" s="8"/>
      <c r="BJ1496" s="8"/>
      <c r="BK1496" s="8"/>
      <c r="BL1496" s="8"/>
      <c r="BM1496" s="8"/>
      <c r="BN1496" s="8"/>
      <c r="BO1496" s="8"/>
      <c r="BP1496" s="16" t="str">
        <v>0- Port Costs</v>
      </c>
      <c r="BT1496" s="16" t="str">
        <v>0- Port Value</v>
      </c>
      <c r="BU1496" s="8"/>
      <c r="BV1496" s="16" t="str">
        <v>0</v>
      </c>
    </row>
    <row r="1497" spans="8:74" hidden="1" outlineLevel="1" x14ac:dyDescent="0.3">
      <c r="H1497" s="16" t="str">
        <v>0 - BM Costs</v>
      </c>
      <c r="L1497" s="16" t="str">
        <v>0 - BM Port</v>
      </c>
      <c r="N1497" s="16" t="str">
        <v>0 - Port Assets</v>
      </c>
      <c r="O1497" s="8"/>
      <c r="P1497" s="8"/>
      <c r="Q1497" s="8"/>
      <c r="R1497" s="8"/>
      <c r="S1497" s="8"/>
      <c r="T1497" s="8"/>
      <c r="U1497" s="8"/>
      <c r="V1497" s="8"/>
      <c r="W1497" s="8"/>
      <c r="X1497" s="8"/>
      <c r="Y1497" s="8"/>
      <c r="Z1497" s="8"/>
      <c r="AA1497" s="8"/>
      <c r="AB1497" s="8"/>
      <c r="AC1497" s="8"/>
      <c r="AD1497" s="8"/>
      <c r="AE1497" s="8"/>
      <c r="AF1497" s="8"/>
      <c r="AG1497" s="8"/>
      <c r="AH1497" s="8"/>
      <c r="AI1497" s="8"/>
      <c r="AJ1497" s="8"/>
      <c r="AK1497" s="8"/>
      <c r="AL1497" s="8"/>
      <c r="AM1497" s="8"/>
      <c r="AN1497" s="8"/>
      <c r="AO1497" s="8"/>
      <c r="AP1497" s="8"/>
      <c r="AQ1497" s="8"/>
      <c r="AR1497" s="8"/>
      <c r="AS1497" s="8"/>
      <c r="AT1497" s="8"/>
      <c r="AU1497" s="8"/>
      <c r="AV1497" s="8"/>
      <c r="AW1497" s="8"/>
      <c r="AX1497" s="8"/>
      <c r="AY1497" s="8"/>
      <c r="AZ1497" s="8"/>
      <c r="BA1497" s="8"/>
      <c r="BB1497" s="8"/>
      <c r="BC1497" s="8"/>
      <c r="BD1497" s="8"/>
      <c r="BE1497" s="8"/>
      <c r="BF1497" s="8"/>
      <c r="BG1497" s="8"/>
      <c r="BH1497" s="8"/>
      <c r="BI1497" s="8"/>
      <c r="BJ1497" s="8"/>
      <c r="BK1497" s="8"/>
      <c r="BL1497" s="8"/>
      <c r="BM1497" s="8"/>
      <c r="BN1497" s="8"/>
      <c r="BO1497" s="8"/>
      <c r="BP1497" s="16" t="str">
        <v>0- Port Costs</v>
      </c>
      <c r="BT1497" s="16" t="str">
        <v>0- Port Value</v>
      </c>
      <c r="BU1497" s="8"/>
      <c r="BV1497" s="16" t="str">
        <v>0</v>
      </c>
    </row>
    <row r="1498" spans="8:74" hidden="1" outlineLevel="1" x14ac:dyDescent="0.3">
      <c r="H1498" s="16" t="str">
        <v>0 - BM Costs</v>
      </c>
      <c r="L1498" s="16" t="str">
        <v>0 - BM Port</v>
      </c>
      <c r="N1498" s="16" t="str">
        <v>0 - Port Assets</v>
      </c>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c r="BA1498" s="8"/>
      <c r="BB1498" s="8"/>
      <c r="BC1498" s="8"/>
      <c r="BD1498" s="8"/>
      <c r="BE1498" s="8"/>
      <c r="BF1498" s="8"/>
      <c r="BG1498" s="8"/>
      <c r="BH1498" s="8"/>
      <c r="BI1498" s="8"/>
      <c r="BJ1498" s="8"/>
      <c r="BK1498" s="8"/>
      <c r="BL1498" s="8"/>
      <c r="BM1498" s="8"/>
      <c r="BN1498" s="8"/>
      <c r="BO1498" s="8"/>
      <c r="BP1498" s="16" t="str">
        <v>0- Port Costs</v>
      </c>
      <c r="BT1498" s="16" t="str">
        <v>0- Port Value</v>
      </c>
      <c r="BU1498" s="8"/>
      <c r="BV1498" s="16" t="str">
        <v>0</v>
      </c>
    </row>
    <row r="1499" spans="8:74" hidden="1" outlineLevel="1" x14ac:dyDescent="0.3">
      <c r="H1499" s="16" t="str">
        <v>0 - BM Costs</v>
      </c>
      <c r="L1499" s="16" t="str">
        <v>0 - BM Port</v>
      </c>
      <c r="N1499" s="16" t="str">
        <v>0 - Port Assets</v>
      </c>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16" t="str">
        <v>0- Port Costs</v>
      </c>
      <c r="BT1499" s="16" t="str">
        <v>0- Port Value</v>
      </c>
      <c r="BU1499" s="8"/>
      <c r="BV1499" s="16" t="str">
        <v>0</v>
      </c>
    </row>
    <row r="1500" spans="8:74" hidden="1" outlineLevel="1" x14ac:dyDescent="0.3">
      <c r="H1500" s="16" t="str">
        <v>0 - BM Costs</v>
      </c>
      <c r="L1500" s="16" t="str">
        <v>0 - BM Port</v>
      </c>
      <c r="N1500" s="16" t="str">
        <v>0 - Port Assets</v>
      </c>
      <c r="O1500" s="8"/>
      <c r="P1500" s="8"/>
      <c r="Q1500" s="8"/>
      <c r="R1500" s="8"/>
      <c r="S1500" s="8"/>
      <c r="T1500" s="8"/>
      <c r="U1500" s="8"/>
      <c r="V1500" s="8"/>
      <c r="W1500" s="8"/>
      <c r="X1500" s="8"/>
      <c r="Y1500" s="8"/>
      <c r="Z1500" s="8"/>
      <c r="AA1500" s="8"/>
      <c r="AB1500" s="8"/>
      <c r="AC1500" s="8"/>
      <c r="AD1500" s="8"/>
      <c r="AE1500" s="8"/>
      <c r="AF1500" s="8"/>
      <c r="AG1500" s="8"/>
      <c r="AH1500" s="8"/>
      <c r="AI1500" s="8"/>
      <c r="AJ1500" s="8"/>
      <c r="AK1500" s="8"/>
      <c r="AL1500" s="8"/>
      <c r="AM1500" s="8"/>
      <c r="AN1500" s="8"/>
      <c r="AO1500" s="8"/>
      <c r="AP1500" s="8"/>
      <c r="AQ1500" s="8"/>
      <c r="AR1500" s="8"/>
      <c r="AS1500" s="8"/>
      <c r="AT1500" s="8"/>
      <c r="AU1500" s="8"/>
      <c r="AV1500" s="8"/>
      <c r="AW1500" s="8"/>
      <c r="AX1500" s="8"/>
      <c r="AY1500" s="8"/>
      <c r="AZ1500" s="8"/>
      <c r="BA1500" s="8"/>
      <c r="BB1500" s="8"/>
      <c r="BC1500" s="8"/>
      <c r="BD1500" s="8"/>
      <c r="BE1500" s="8"/>
      <c r="BF1500" s="8"/>
      <c r="BG1500" s="8"/>
      <c r="BH1500" s="8"/>
      <c r="BI1500" s="8"/>
      <c r="BJ1500" s="8"/>
      <c r="BK1500" s="8"/>
      <c r="BL1500" s="8"/>
      <c r="BM1500" s="8"/>
      <c r="BN1500" s="8"/>
      <c r="BO1500" s="8"/>
      <c r="BP1500" s="16" t="str">
        <v>0- Port Costs</v>
      </c>
      <c r="BT1500" s="16" t="str">
        <v>0- Port Value</v>
      </c>
      <c r="BU1500" s="8"/>
      <c r="BV1500" s="16" t="str">
        <v>0</v>
      </c>
    </row>
    <row r="1501" spans="8:74" hidden="1" outlineLevel="1" x14ac:dyDescent="0.3">
      <c r="H1501" s="16" t="str">
        <v>0 - BM Costs</v>
      </c>
      <c r="L1501" s="16" t="str">
        <v>0 - BM Port</v>
      </c>
      <c r="N1501" s="16" t="str">
        <v>0 - Port Assets</v>
      </c>
      <c r="O1501" s="8"/>
      <c r="P1501" s="8"/>
      <c r="Q1501" s="8"/>
      <c r="R1501" s="8"/>
      <c r="S1501" s="8"/>
      <c r="T1501" s="8"/>
      <c r="U1501" s="8"/>
      <c r="V1501" s="8"/>
      <c r="W1501" s="8"/>
      <c r="X1501" s="8"/>
      <c r="Y1501" s="8"/>
      <c r="Z1501" s="8"/>
      <c r="AA1501" s="8"/>
      <c r="AB1501" s="8"/>
      <c r="AC1501" s="8"/>
      <c r="AD1501" s="8"/>
      <c r="AE1501" s="8"/>
      <c r="AF1501" s="8"/>
      <c r="AG1501" s="8"/>
      <c r="AH1501" s="8"/>
      <c r="AI1501" s="8"/>
      <c r="AJ1501" s="8"/>
      <c r="AK1501" s="8"/>
      <c r="AL1501" s="8"/>
      <c r="AM1501" s="8"/>
      <c r="AN1501" s="8"/>
      <c r="AO1501" s="8"/>
      <c r="AP1501" s="8"/>
      <c r="AQ1501" s="8"/>
      <c r="AR1501" s="8"/>
      <c r="AS1501" s="8"/>
      <c r="AT1501" s="8"/>
      <c r="AU1501" s="8"/>
      <c r="AV1501" s="8"/>
      <c r="AW1501" s="8"/>
      <c r="AX1501" s="8"/>
      <c r="AY1501" s="8"/>
      <c r="AZ1501" s="8"/>
      <c r="BA1501" s="8"/>
      <c r="BB1501" s="8"/>
      <c r="BC1501" s="8"/>
      <c r="BD1501" s="8"/>
      <c r="BE1501" s="8"/>
      <c r="BF1501" s="8"/>
      <c r="BG1501" s="8"/>
      <c r="BH1501" s="8"/>
      <c r="BI1501" s="8"/>
      <c r="BJ1501" s="8"/>
      <c r="BK1501" s="8"/>
      <c r="BL1501" s="8"/>
      <c r="BM1501" s="8"/>
      <c r="BN1501" s="8"/>
      <c r="BO1501" s="8"/>
      <c r="BP1501" s="16" t="str">
        <v>0- Port Costs</v>
      </c>
      <c r="BT1501" s="16" t="str">
        <v>0- Port Value</v>
      </c>
      <c r="BU1501" s="8"/>
      <c r="BV1501" s="16" t="str">
        <v>0</v>
      </c>
    </row>
    <row r="1502" spans="8:74" hidden="1" outlineLevel="1" x14ac:dyDescent="0.3">
      <c r="H1502" s="16" t="str">
        <v>0 - BM Costs</v>
      </c>
      <c r="L1502" s="16" t="str">
        <v>0 - BM Port</v>
      </c>
      <c r="N1502" s="16" t="str">
        <v>0 - Port Assets</v>
      </c>
      <c r="O1502" s="8"/>
      <c r="P1502" s="8"/>
      <c r="Q1502" s="8"/>
      <c r="R1502" s="8"/>
      <c r="S1502" s="8"/>
      <c r="T1502" s="8"/>
      <c r="U1502" s="8"/>
      <c r="V1502" s="8"/>
      <c r="W1502" s="8"/>
      <c r="X1502" s="8"/>
      <c r="Y1502" s="8"/>
      <c r="Z1502" s="8"/>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8"/>
      <c r="AX1502" s="8"/>
      <c r="AY1502" s="8"/>
      <c r="AZ1502" s="8"/>
      <c r="BA1502" s="8"/>
      <c r="BB1502" s="8"/>
      <c r="BC1502" s="8"/>
      <c r="BD1502" s="8"/>
      <c r="BE1502" s="8"/>
      <c r="BF1502" s="8"/>
      <c r="BG1502" s="8"/>
      <c r="BH1502" s="8"/>
      <c r="BI1502" s="8"/>
      <c r="BJ1502" s="8"/>
      <c r="BK1502" s="8"/>
      <c r="BL1502" s="8"/>
      <c r="BM1502" s="8"/>
      <c r="BN1502" s="8"/>
      <c r="BO1502" s="8"/>
      <c r="BP1502" s="16" t="str">
        <v>0- Port Costs</v>
      </c>
      <c r="BT1502" s="16" t="str">
        <v>0- Port Value</v>
      </c>
      <c r="BU1502" s="8"/>
      <c r="BV1502" s="16" t="str">
        <v>0</v>
      </c>
    </row>
    <row r="1503" spans="8:74" hidden="1" outlineLevel="1" x14ac:dyDescent="0.3">
      <c r="H1503" s="16" t="str">
        <v>0 - BM Costs</v>
      </c>
      <c r="L1503" s="16" t="str">
        <v>0 - BM Port</v>
      </c>
      <c r="N1503" s="16" t="str">
        <v>0 - Port Assets</v>
      </c>
      <c r="O1503" s="8"/>
      <c r="P1503" s="8"/>
      <c r="Q1503" s="8"/>
      <c r="R1503" s="8"/>
      <c r="S1503" s="8"/>
      <c r="T1503" s="8"/>
      <c r="U1503" s="8"/>
      <c r="V1503" s="8"/>
      <c r="W1503" s="8"/>
      <c r="X1503" s="8"/>
      <c r="Y1503" s="8"/>
      <c r="Z1503" s="8"/>
      <c r="AA1503" s="8"/>
      <c r="AB1503" s="8"/>
      <c r="AC1503" s="8"/>
      <c r="AD1503" s="8"/>
      <c r="AE1503" s="8"/>
      <c r="AF1503" s="8"/>
      <c r="AG1503" s="8"/>
      <c r="AH1503" s="8"/>
      <c r="AI1503" s="8"/>
      <c r="AJ1503" s="8"/>
      <c r="AK1503" s="8"/>
      <c r="AL1503" s="8"/>
      <c r="AM1503" s="8"/>
      <c r="AN1503" s="8"/>
      <c r="AO1503" s="8"/>
      <c r="AP1503" s="8"/>
      <c r="AQ1503" s="8"/>
      <c r="AR1503" s="8"/>
      <c r="AS1503" s="8"/>
      <c r="AT1503" s="8"/>
      <c r="AU1503" s="8"/>
      <c r="AV1503" s="8"/>
      <c r="AW1503" s="8"/>
      <c r="AX1503" s="8"/>
      <c r="AY1503" s="8"/>
      <c r="AZ1503" s="8"/>
      <c r="BA1503" s="8"/>
      <c r="BB1503" s="8"/>
      <c r="BC1503" s="8"/>
      <c r="BD1503" s="8"/>
      <c r="BE1503" s="8"/>
      <c r="BF1503" s="8"/>
      <c r="BG1503" s="8"/>
      <c r="BH1503" s="8"/>
      <c r="BI1503" s="8"/>
      <c r="BJ1503" s="8"/>
      <c r="BK1503" s="8"/>
      <c r="BL1503" s="8"/>
      <c r="BM1503" s="8"/>
      <c r="BN1503" s="8"/>
      <c r="BO1503" s="8"/>
      <c r="BP1503" s="16" t="str">
        <v>0- Port Costs</v>
      </c>
      <c r="BT1503" s="16" t="str">
        <v>0- Port Value</v>
      </c>
      <c r="BU1503" s="8"/>
      <c r="BV1503" s="16" t="str">
        <v>0</v>
      </c>
    </row>
    <row r="1504" spans="8:74" hidden="1" outlineLevel="1" x14ac:dyDescent="0.3">
      <c r="H1504" s="16" t="str">
        <v>0 - BM Costs</v>
      </c>
      <c r="L1504" s="16" t="str">
        <v>0 - BM Port</v>
      </c>
      <c r="N1504" s="16" t="str">
        <v>0 - Port Assets</v>
      </c>
      <c r="O1504" s="8"/>
      <c r="P1504" s="8"/>
      <c r="Q1504" s="8"/>
      <c r="R1504" s="8"/>
      <c r="S1504" s="8"/>
      <c r="T1504" s="8"/>
      <c r="U1504" s="8"/>
      <c r="V1504" s="8"/>
      <c r="W1504" s="8"/>
      <c r="X1504" s="8"/>
      <c r="Y1504" s="8"/>
      <c r="Z1504" s="8"/>
      <c r="AA1504" s="8"/>
      <c r="AB1504" s="8"/>
      <c r="AC1504" s="8"/>
      <c r="AD1504" s="8"/>
      <c r="AE1504" s="8"/>
      <c r="AF1504" s="8"/>
      <c r="AG1504" s="8"/>
      <c r="AH1504" s="8"/>
      <c r="AI1504" s="8"/>
      <c r="AJ1504" s="8"/>
      <c r="AK1504" s="8"/>
      <c r="AL1504" s="8"/>
      <c r="AM1504" s="8"/>
      <c r="AN1504" s="8"/>
      <c r="AO1504" s="8"/>
      <c r="AP1504" s="8"/>
      <c r="AQ1504" s="8"/>
      <c r="AR1504" s="8"/>
      <c r="AS1504" s="8"/>
      <c r="AT1504" s="8"/>
      <c r="AU1504" s="8"/>
      <c r="AV1504" s="8"/>
      <c r="AW1504" s="8"/>
      <c r="AX1504" s="8"/>
      <c r="AY1504" s="8"/>
      <c r="AZ1504" s="8"/>
      <c r="BA1504" s="8"/>
      <c r="BB1504" s="8"/>
      <c r="BC1504" s="8"/>
      <c r="BD1504" s="8"/>
      <c r="BE1504" s="8"/>
      <c r="BF1504" s="8"/>
      <c r="BG1504" s="8"/>
      <c r="BH1504" s="8"/>
      <c r="BI1504" s="8"/>
      <c r="BJ1504" s="8"/>
      <c r="BK1504" s="8"/>
      <c r="BL1504" s="8"/>
      <c r="BM1504" s="8"/>
      <c r="BN1504" s="8"/>
      <c r="BO1504" s="8"/>
      <c r="BP1504" s="16" t="str">
        <v>0- Port Costs</v>
      </c>
      <c r="BT1504" s="16" t="str">
        <v>0- Port Value</v>
      </c>
      <c r="BU1504" s="8"/>
      <c r="BV1504" s="16" t="str">
        <v>0</v>
      </c>
    </row>
    <row r="1505" spans="8:74" hidden="1" outlineLevel="1" x14ac:dyDescent="0.3">
      <c r="H1505" s="16" t="str">
        <v>0 - BM Costs</v>
      </c>
      <c r="L1505" s="16" t="str">
        <v>0 - BM Port</v>
      </c>
      <c r="N1505" s="16" t="str">
        <v>0 - Port Assets</v>
      </c>
      <c r="O1505" s="8"/>
      <c r="P1505" s="8"/>
      <c r="Q1505" s="8"/>
      <c r="R1505" s="8"/>
      <c r="S1505" s="8"/>
      <c r="T1505" s="8"/>
      <c r="U1505" s="8"/>
      <c r="V1505" s="8"/>
      <c r="W1505" s="8"/>
      <c r="X1505" s="8"/>
      <c r="Y1505" s="8"/>
      <c r="Z1505" s="8"/>
      <c r="AA1505" s="8"/>
      <c r="AB1505" s="8"/>
      <c r="AC1505" s="8"/>
      <c r="AD1505" s="8"/>
      <c r="AE1505" s="8"/>
      <c r="AF1505" s="8"/>
      <c r="AG1505" s="8"/>
      <c r="AH1505" s="8"/>
      <c r="AI1505" s="8"/>
      <c r="AJ1505" s="8"/>
      <c r="AK1505" s="8"/>
      <c r="AL1505" s="8"/>
      <c r="AM1505" s="8"/>
      <c r="AN1505" s="8"/>
      <c r="AO1505" s="8"/>
      <c r="AP1505" s="8"/>
      <c r="AQ1505" s="8"/>
      <c r="AR1505" s="8"/>
      <c r="AS1505" s="8"/>
      <c r="AT1505" s="8"/>
      <c r="AU1505" s="8"/>
      <c r="AV1505" s="8"/>
      <c r="AW1505" s="8"/>
      <c r="AX1505" s="8"/>
      <c r="AY1505" s="8"/>
      <c r="AZ1505" s="8"/>
      <c r="BA1505" s="8"/>
      <c r="BB1505" s="8"/>
      <c r="BC1505" s="8"/>
      <c r="BD1505" s="8"/>
      <c r="BE1505" s="8"/>
      <c r="BF1505" s="8"/>
      <c r="BG1505" s="8"/>
      <c r="BH1505" s="8"/>
      <c r="BI1505" s="8"/>
      <c r="BJ1505" s="8"/>
      <c r="BK1505" s="8"/>
      <c r="BL1505" s="8"/>
      <c r="BM1505" s="8"/>
      <c r="BN1505" s="8"/>
      <c r="BO1505" s="8"/>
      <c r="BP1505" s="16" t="str">
        <v>0- Port Costs</v>
      </c>
      <c r="BT1505" s="16" t="str">
        <v>0- Port Value</v>
      </c>
      <c r="BU1505" s="8"/>
      <c r="BV1505" s="16" t="str">
        <v>0</v>
      </c>
    </row>
    <row r="1506" spans="8:74" hidden="1" outlineLevel="1" x14ac:dyDescent="0.3">
      <c r="H1506" s="16" t="str">
        <v>0 - BM Costs</v>
      </c>
      <c r="L1506" s="16" t="str">
        <v>0 - BM Port</v>
      </c>
      <c r="N1506" s="16" t="str">
        <v>0 - Port Assets</v>
      </c>
      <c r="O1506" s="8"/>
      <c r="P1506" s="8"/>
      <c r="Q1506" s="8"/>
      <c r="R1506" s="8"/>
      <c r="S1506" s="8"/>
      <c r="T1506" s="8"/>
      <c r="U1506" s="8"/>
      <c r="V1506" s="8"/>
      <c r="W1506" s="8"/>
      <c r="X1506" s="8"/>
      <c r="Y1506" s="8"/>
      <c r="Z1506" s="8"/>
      <c r="AA1506" s="8"/>
      <c r="AB1506" s="8"/>
      <c r="AC1506" s="8"/>
      <c r="AD1506" s="8"/>
      <c r="AE1506" s="8"/>
      <c r="AF1506" s="8"/>
      <c r="AG1506" s="8"/>
      <c r="AH1506" s="8"/>
      <c r="AI1506" s="8"/>
      <c r="AJ1506" s="8"/>
      <c r="AK1506" s="8"/>
      <c r="AL1506" s="8"/>
      <c r="AM1506" s="8"/>
      <c r="AN1506" s="8"/>
      <c r="AO1506" s="8"/>
      <c r="AP1506" s="8"/>
      <c r="AQ1506" s="8"/>
      <c r="AR1506" s="8"/>
      <c r="AS1506" s="8"/>
      <c r="AT1506" s="8"/>
      <c r="AU1506" s="8"/>
      <c r="AV1506" s="8"/>
      <c r="AW1506" s="8"/>
      <c r="AX1506" s="8"/>
      <c r="AY1506" s="8"/>
      <c r="AZ1506" s="8"/>
      <c r="BA1506" s="8"/>
      <c r="BB1506" s="8"/>
      <c r="BC1506" s="8"/>
      <c r="BD1506" s="8"/>
      <c r="BE1506" s="8"/>
      <c r="BF1506" s="8"/>
      <c r="BG1506" s="8"/>
      <c r="BH1506" s="8"/>
      <c r="BI1506" s="8"/>
      <c r="BJ1506" s="8"/>
      <c r="BK1506" s="8"/>
      <c r="BL1506" s="8"/>
      <c r="BM1506" s="8"/>
      <c r="BN1506" s="8"/>
      <c r="BO1506" s="8"/>
      <c r="BP1506" s="16" t="str">
        <v>0- Port Costs</v>
      </c>
      <c r="BT1506" s="16" t="str">
        <v>0- Port Value</v>
      </c>
      <c r="BU1506" s="8"/>
      <c r="BV1506" s="16" t="str">
        <v>0</v>
      </c>
    </row>
    <row r="1507" spans="8:74" hidden="1" outlineLevel="1" x14ac:dyDescent="0.3">
      <c r="H1507" s="16" t="str">
        <v>0 - BM Costs</v>
      </c>
      <c r="L1507" s="16" t="str">
        <v>0 - BM Port</v>
      </c>
      <c r="N1507" s="16" t="str">
        <v>0 - Port Assets</v>
      </c>
      <c r="O1507" s="8"/>
      <c r="P1507" s="8"/>
      <c r="Q1507" s="8"/>
      <c r="R1507" s="8"/>
      <c r="S1507" s="8"/>
      <c r="T1507" s="8"/>
      <c r="U1507" s="8"/>
      <c r="V1507" s="8"/>
      <c r="W1507" s="8"/>
      <c r="X1507" s="8"/>
      <c r="Y1507" s="8"/>
      <c r="Z1507" s="8"/>
      <c r="AA1507" s="8"/>
      <c r="AB1507" s="8"/>
      <c r="AC1507" s="8"/>
      <c r="AD1507" s="8"/>
      <c r="AE1507" s="8"/>
      <c r="AF1507" s="8"/>
      <c r="AG1507" s="8"/>
      <c r="AH1507" s="8"/>
      <c r="AI1507" s="8"/>
      <c r="AJ1507" s="8"/>
      <c r="AK1507" s="8"/>
      <c r="AL1507" s="8"/>
      <c r="AM1507" s="8"/>
      <c r="AN1507" s="8"/>
      <c r="AO1507" s="8"/>
      <c r="AP1507" s="8"/>
      <c r="AQ1507" s="8"/>
      <c r="AR1507" s="8"/>
      <c r="AS1507" s="8"/>
      <c r="AT1507" s="8"/>
      <c r="AU1507" s="8"/>
      <c r="AV1507" s="8"/>
      <c r="AW1507" s="8"/>
      <c r="AX1507" s="8"/>
      <c r="AY1507" s="8"/>
      <c r="AZ1507" s="8"/>
      <c r="BA1507" s="8"/>
      <c r="BB1507" s="8"/>
      <c r="BC1507" s="8"/>
      <c r="BD1507" s="8"/>
      <c r="BE1507" s="8"/>
      <c r="BF1507" s="8"/>
      <c r="BG1507" s="8"/>
      <c r="BH1507" s="8"/>
      <c r="BI1507" s="8"/>
      <c r="BJ1507" s="8"/>
      <c r="BK1507" s="8"/>
      <c r="BL1507" s="8"/>
      <c r="BM1507" s="8"/>
      <c r="BN1507" s="8"/>
      <c r="BO1507" s="8"/>
      <c r="BP1507" s="16" t="str">
        <v>0- Port Costs</v>
      </c>
      <c r="BT1507" s="16" t="str">
        <v>0- Port Value</v>
      </c>
      <c r="BU1507" s="8"/>
      <c r="BV1507" s="16" t="str">
        <v>0</v>
      </c>
    </row>
    <row r="1508" spans="8:74" hidden="1" outlineLevel="1" x14ac:dyDescent="0.3">
      <c r="H1508" s="16" t="str">
        <v>0 - BM Costs</v>
      </c>
      <c r="L1508" s="16" t="str">
        <v>0 - BM Port</v>
      </c>
      <c r="N1508" s="16" t="str">
        <v>0 - Port Assets</v>
      </c>
      <c r="O1508" s="8"/>
      <c r="P1508" s="8"/>
      <c r="Q1508" s="8"/>
      <c r="R1508" s="8"/>
      <c r="S1508" s="8"/>
      <c r="T1508" s="8"/>
      <c r="U1508" s="8"/>
      <c r="V1508" s="8"/>
      <c r="W1508" s="8"/>
      <c r="X1508" s="8"/>
      <c r="Y1508" s="8"/>
      <c r="Z1508" s="8"/>
      <c r="AA1508" s="8"/>
      <c r="AB1508" s="8"/>
      <c r="AC1508" s="8"/>
      <c r="AD1508" s="8"/>
      <c r="AE1508" s="8"/>
      <c r="AF1508" s="8"/>
      <c r="AG1508" s="8"/>
      <c r="AH1508" s="8"/>
      <c r="AI1508" s="8"/>
      <c r="AJ1508" s="8"/>
      <c r="AK1508" s="8"/>
      <c r="AL1508" s="8"/>
      <c r="AM1508" s="8"/>
      <c r="AN1508" s="8"/>
      <c r="AO1508" s="8"/>
      <c r="AP1508" s="8"/>
      <c r="AQ1508" s="8"/>
      <c r="AR1508" s="8"/>
      <c r="AS1508" s="8"/>
      <c r="AT1508" s="8"/>
      <c r="AU1508" s="8"/>
      <c r="AV1508" s="8"/>
      <c r="AW1508" s="8"/>
      <c r="AX1508" s="8"/>
      <c r="AY1508" s="8"/>
      <c r="AZ1508" s="8"/>
      <c r="BA1508" s="8"/>
      <c r="BB1508" s="8"/>
      <c r="BC1508" s="8"/>
      <c r="BD1508" s="8"/>
      <c r="BE1508" s="8"/>
      <c r="BF1508" s="8"/>
      <c r="BG1508" s="8"/>
      <c r="BH1508" s="8"/>
      <c r="BI1508" s="8"/>
      <c r="BJ1508" s="8"/>
      <c r="BK1508" s="8"/>
      <c r="BL1508" s="8"/>
      <c r="BM1508" s="8"/>
      <c r="BN1508" s="8"/>
      <c r="BO1508" s="8"/>
      <c r="BP1508" s="16" t="str">
        <v>0- Port Costs</v>
      </c>
      <c r="BT1508" s="16" t="str">
        <v>0- Port Value</v>
      </c>
      <c r="BU1508" s="8"/>
      <c r="BV1508" s="16" t="str">
        <v>0</v>
      </c>
    </row>
    <row r="1509" spans="8:74" hidden="1" outlineLevel="1" x14ac:dyDescent="0.3">
      <c r="H1509" s="16" t="str">
        <v>0 - BM Costs</v>
      </c>
      <c r="L1509" s="16" t="str">
        <v>0 - BM Port</v>
      </c>
      <c r="N1509" s="16" t="str">
        <v>0 - Port Assets</v>
      </c>
      <c r="O1509" s="8"/>
      <c r="P1509" s="8"/>
      <c r="Q1509" s="8"/>
      <c r="R1509" s="8"/>
      <c r="S1509" s="8"/>
      <c r="T1509" s="8"/>
      <c r="U1509" s="8"/>
      <c r="V1509" s="8"/>
      <c r="W1509" s="8"/>
      <c r="X1509" s="8"/>
      <c r="Y1509" s="8"/>
      <c r="Z1509" s="8"/>
      <c r="AA1509" s="8"/>
      <c r="AB1509" s="8"/>
      <c r="AC1509" s="8"/>
      <c r="AD1509" s="8"/>
      <c r="AE1509" s="8"/>
      <c r="AF1509" s="8"/>
      <c r="AG1509" s="8"/>
      <c r="AH1509" s="8"/>
      <c r="AI1509" s="8"/>
      <c r="AJ1509" s="8"/>
      <c r="AK1509" s="8"/>
      <c r="AL1509" s="8"/>
      <c r="AM1509" s="8"/>
      <c r="AN1509" s="8"/>
      <c r="AO1509" s="8"/>
      <c r="AP1509" s="8"/>
      <c r="AQ1509" s="8"/>
      <c r="AR1509" s="8"/>
      <c r="AS1509" s="8"/>
      <c r="AT1509" s="8"/>
      <c r="AU1509" s="8"/>
      <c r="AV1509" s="8"/>
      <c r="AW1509" s="8"/>
      <c r="AX1509" s="8"/>
      <c r="AY1509" s="8"/>
      <c r="AZ1509" s="8"/>
      <c r="BA1509" s="8"/>
      <c r="BB1509" s="8"/>
      <c r="BC1509" s="8"/>
      <c r="BD1509" s="8"/>
      <c r="BE1509" s="8"/>
      <c r="BF1509" s="8"/>
      <c r="BG1509" s="8"/>
      <c r="BH1509" s="8"/>
      <c r="BI1509" s="8"/>
      <c r="BJ1509" s="8"/>
      <c r="BK1509" s="8"/>
      <c r="BL1509" s="8"/>
      <c r="BM1509" s="8"/>
      <c r="BN1509" s="8"/>
      <c r="BO1509" s="8"/>
      <c r="BP1509" s="16" t="str">
        <v>0- Port Costs</v>
      </c>
      <c r="BT1509" s="16" t="str">
        <v>0- Port Value</v>
      </c>
      <c r="BU1509" s="8"/>
      <c r="BV1509" s="16" t="str">
        <v>0</v>
      </c>
    </row>
    <row r="1510" spans="8:74" hidden="1" outlineLevel="1" x14ac:dyDescent="0.3">
      <c r="H1510" s="16" t="str">
        <v>0 - BM Costs</v>
      </c>
      <c r="L1510" s="16" t="str">
        <v>0 - BM Port</v>
      </c>
      <c r="N1510" s="16" t="str">
        <v>0 - Port Assets</v>
      </c>
      <c r="O1510" s="8"/>
      <c r="P1510" s="8"/>
      <c r="Q1510" s="8"/>
      <c r="R1510" s="8"/>
      <c r="S1510" s="8"/>
      <c r="T1510" s="8"/>
      <c r="U1510" s="8"/>
      <c r="V1510" s="8"/>
      <c r="W1510" s="8"/>
      <c r="X1510" s="8"/>
      <c r="Y1510" s="8"/>
      <c r="Z1510" s="8"/>
      <c r="AA1510" s="8"/>
      <c r="AB1510" s="8"/>
      <c r="AC1510" s="8"/>
      <c r="AD1510" s="8"/>
      <c r="AE1510" s="8"/>
      <c r="AF1510" s="8"/>
      <c r="AG1510" s="8"/>
      <c r="AH1510" s="8"/>
      <c r="AI1510" s="8"/>
      <c r="AJ1510" s="8"/>
      <c r="AK1510" s="8"/>
      <c r="AL1510" s="8"/>
      <c r="AM1510" s="8"/>
      <c r="AN1510" s="8"/>
      <c r="AO1510" s="8"/>
      <c r="AP1510" s="8"/>
      <c r="AQ1510" s="8"/>
      <c r="AR1510" s="8"/>
      <c r="AS1510" s="8"/>
      <c r="AT1510" s="8"/>
      <c r="AU1510" s="8"/>
      <c r="AV1510" s="8"/>
      <c r="AW1510" s="8"/>
      <c r="AX1510" s="8"/>
      <c r="AY1510" s="8"/>
      <c r="AZ1510" s="8"/>
      <c r="BA1510" s="8"/>
      <c r="BB1510" s="8"/>
      <c r="BC1510" s="8"/>
      <c r="BD1510" s="8"/>
      <c r="BE1510" s="8"/>
      <c r="BF1510" s="8"/>
      <c r="BG1510" s="8"/>
      <c r="BH1510" s="8"/>
      <c r="BI1510" s="8"/>
      <c r="BJ1510" s="8"/>
      <c r="BK1510" s="8"/>
      <c r="BL1510" s="8"/>
      <c r="BM1510" s="8"/>
      <c r="BN1510" s="8"/>
      <c r="BO1510" s="8"/>
      <c r="BP1510" s="16" t="str">
        <v>0- Port Costs</v>
      </c>
      <c r="BT1510" s="16" t="str">
        <v>0- Port Value</v>
      </c>
      <c r="BU1510" s="8"/>
      <c r="BV1510" s="16" t="str">
        <v>0</v>
      </c>
    </row>
    <row r="1511" spans="8:74" hidden="1" outlineLevel="1" x14ac:dyDescent="0.3">
      <c r="H1511" s="16" t="str">
        <v>0 - BM Costs</v>
      </c>
      <c r="L1511" s="16" t="str">
        <v>0 - BM Port</v>
      </c>
      <c r="N1511" s="16" t="str">
        <v>0 - Port Assets</v>
      </c>
      <c r="O1511" s="8"/>
      <c r="P1511" s="8"/>
      <c r="Q1511" s="8"/>
      <c r="R1511" s="8"/>
      <c r="S1511" s="8"/>
      <c r="T1511" s="8"/>
      <c r="U1511" s="8"/>
      <c r="V1511" s="8"/>
      <c r="W1511" s="8"/>
      <c r="X1511" s="8"/>
      <c r="Y1511" s="8"/>
      <c r="Z1511" s="8"/>
      <c r="AA1511" s="8"/>
      <c r="AB1511" s="8"/>
      <c r="AC1511" s="8"/>
      <c r="AD1511" s="8"/>
      <c r="AE1511" s="8"/>
      <c r="AF1511" s="8"/>
      <c r="AG1511" s="8"/>
      <c r="AH1511" s="8"/>
      <c r="AI1511" s="8"/>
      <c r="AJ1511" s="8"/>
      <c r="AK1511" s="8"/>
      <c r="AL1511" s="8"/>
      <c r="AM1511" s="8"/>
      <c r="AN1511" s="8"/>
      <c r="AO1511" s="8"/>
      <c r="AP1511" s="8"/>
      <c r="AQ1511" s="8"/>
      <c r="AR1511" s="8"/>
      <c r="AS1511" s="8"/>
      <c r="AT1511" s="8"/>
      <c r="AU1511" s="8"/>
      <c r="AV1511" s="8"/>
      <c r="AW1511" s="8"/>
      <c r="AX1511" s="8"/>
      <c r="AY1511" s="8"/>
      <c r="AZ1511" s="8"/>
      <c r="BA1511" s="8"/>
      <c r="BB1511" s="8"/>
      <c r="BC1511" s="8"/>
      <c r="BD1511" s="8"/>
      <c r="BE1511" s="8"/>
      <c r="BF1511" s="8"/>
      <c r="BG1511" s="8"/>
      <c r="BH1511" s="8"/>
      <c r="BI1511" s="8"/>
      <c r="BJ1511" s="8"/>
      <c r="BK1511" s="8"/>
      <c r="BL1511" s="8"/>
      <c r="BM1511" s="8"/>
      <c r="BN1511" s="8"/>
      <c r="BO1511" s="8"/>
      <c r="BP1511" s="16" t="str">
        <v>0- Port Costs</v>
      </c>
      <c r="BT1511" s="16" t="str">
        <v>0- Port Value</v>
      </c>
      <c r="BU1511" s="8"/>
      <c r="BV1511" s="16" t="str">
        <v>0</v>
      </c>
    </row>
    <row r="1512" spans="8:74" hidden="1" outlineLevel="1" x14ac:dyDescent="0.3">
      <c r="H1512" s="16" t="str">
        <v>0 - BM Costs</v>
      </c>
      <c r="L1512" s="16" t="str">
        <v>0 - BM Port</v>
      </c>
      <c r="N1512" s="16" t="str">
        <v>0 - Port Assets</v>
      </c>
      <c r="O1512" s="8"/>
      <c r="P1512" s="8"/>
      <c r="Q1512" s="8"/>
      <c r="R1512" s="8"/>
      <c r="S1512" s="8"/>
      <c r="T1512" s="8"/>
      <c r="U1512" s="8"/>
      <c r="V1512" s="8"/>
      <c r="W1512" s="8"/>
      <c r="X1512" s="8"/>
      <c r="Y1512" s="8"/>
      <c r="Z1512" s="8"/>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8"/>
      <c r="AX1512" s="8"/>
      <c r="AY1512" s="8"/>
      <c r="AZ1512" s="8"/>
      <c r="BA1512" s="8"/>
      <c r="BB1512" s="8"/>
      <c r="BC1512" s="8"/>
      <c r="BD1512" s="8"/>
      <c r="BE1512" s="8"/>
      <c r="BF1512" s="8"/>
      <c r="BG1512" s="8"/>
      <c r="BH1512" s="8"/>
      <c r="BI1512" s="8"/>
      <c r="BJ1512" s="8"/>
      <c r="BK1512" s="8"/>
      <c r="BL1512" s="8"/>
      <c r="BM1512" s="8"/>
      <c r="BN1512" s="8"/>
      <c r="BO1512" s="8"/>
      <c r="BP1512" s="16" t="str">
        <v>0- Port Costs</v>
      </c>
      <c r="BT1512" s="16" t="str">
        <v>0- Port Value</v>
      </c>
      <c r="BU1512" s="8"/>
      <c r="BV1512" s="16" t="str">
        <v>0</v>
      </c>
    </row>
    <row r="1513" spans="8:74" hidden="1" outlineLevel="1" x14ac:dyDescent="0.3">
      <c r="H1513" s="16" t="str">
        <v>0 - BM Costs</v>
      </c>
      <c r="L1513" s="16" t="str">
        <v>0 - BM Port</v>
      </c>
      <c r="N1513" s="16" t="str">
        <v>0 - Port Assets</v>
      </c>
      <c r="O1513" s="8"/>
      <c r="P1513" s="8"/>
      <c r="Q1513" s="8"/>
      <c r="R1513" s="8"/>
      <c r="S1513" s="8"/>
      <c r="T1513" s="8"/>
      <c r="U1513" s="8"/>
      <c r="V1513" s="8"/>
      <c r="W1513" s="8"/>
      <c r="X1513" s="8"/>
      <c r="Y1513" s="8"/>
      <c r="Z1513" s="8"/>
      <c r="AA1513" s="8"/>
      <c r="AB1513" s="8"/>
      <c r="AC1513" s="8"/>
      <c r="AD1513" s="8"/>
      <c r="AE1513" s="8"/>
      <c r="AF1513" s="8"/>
      <c r="AG1513" s="8"/>
      <c r="AH1513" s="8"/>
      <c r="AI1513" s="8"/>
      <c r="AJ1513" s="8"/>
      <c r="AK1513" s="8"/>
      <c r="AL1513" s="8"/>
      <c r="AM1513" s="8"/>
      <c r="AN1513" s="8"/>
      <c r="AO1513" s="8"/>
      <c r="AP1513" s="8"/>
      <c r="AQ1513" s="8"/>
      <c r="AR1513" s="8"/>
      <c r="AS1513" s="8"/>
      <c r="AT1513" s="8"/>
      <c r="AU1513" s="8"/>
      <c r="AV1513" s="8"/>
      <c r="AW1513" s="8"/>
      <c r="AX1513" s="8"/>
      <c r="AY1513" s="8"/>
      <c r="AZ1513" s="8"/>
      <c r="BA1513" s="8"/>
      <c r="BB1513" s="8"/>
      <c r="BC1513" s="8"/>
      <c r="BD1513" s="8"/>
      <c r="BE1513" s="8"/>
      <c r="BF1513" s="8"/>
      <c r="BG1513" s="8"/>
      <c r="BH1513" s="8"/>
      <c r="BI1513" s="8"/>
      <c r="BJ1513" s="8"/>
      <c r="BK1513" s="8"/>
      <c r="BL1513" s="8"/>
      <c r="BM1513" s="8"/>
      <c r="BN1513" s="8"/>
      <c r="BO1513" s="8"/>
      <c r="BP1513" s="16" t="str">
        <v>0- Port Costs</v>
      </c>
      <c r="BT1513" s="16" t="str">
        <v>0- Port Value</v>
      </c>
      <c r="BU1513" s="8"/>
      <c r="BV1513" s="16" t="str">
        <v>0</v>
      </c>
    </row>
    <row r="1514" spans="8:74" hidden="1" outlineLevel="1" x14ac:dyDescent="0.3">
      <c r="H1514" s="16" t="str">
        <v>0 - BM Costs</v>
      </c>
      <c r="L1514" s="16" t="str">
        <v>0 - BM Port</v>
      </c>
      <c r="N1514" s="16" t="str">
        <v>0 - Port Assets</v>
      </c>
      <c r="O1514" s="8"/>
      <c r="P1514" s="8"/>
      <c r="Q1514" s="8"/>
      <c r="R1514" s="8"/>
      <c r="S1514" s="8"/>
      <c r="T1514" s="8"/>
      <c r="U1514" s="8"/>
      <c r="V1514" s="8"/>
      <c r="W1514" s="8"/>
      <c r="X1514" s="8"/>
      <c r="Y1514" s="8"/>
      <c r="Z1514" s="8"/>
      <c r="AA1514" s="8"/>
      <c r="AB1514" s="8"/>
      <c r="AC1514" s="8"/>
      <c r="AD1514" s="8"/>
      <c r="AE1514" s="8"/>
      <c r="AF1514" s="8"/>
      <c r="AG1514" s="8"/>
      <c r="AH1514" s="8"/>
      <c r="AI1514" s="8"/>
      <c r="AJ1514" s="8"/>
      <c r="AK1514" s="8"/>
      <c r="AL1514" s="8"/>
      <c r="AM1514" s="8"/>
      <c r="AN1514" s="8"/>
      <c r="AO1514" s="8"/>
      <c r="AP1514" s="8"/>
      <c r="AQ1514" s="8"/>
      <c r="AR1514" s="8"/>
      <c r="AS1514" s="8"/>
      <c r="AT1514" s="8"/>
      <c r="AU1514" s="8"/>
      <c r="AV1514" s="8"/>
      <c r="AW1514" s="8"/>
      <c r="AX1514" s="8"/>
      <c r="AY1514" s="8"/>
      <c r="AZ1514" s="8"/>
      <c r="BA1514" s="8"/>
      <c r="BB1514" s="8"/>
      <c r="BC1514" s="8"/>
      <c r="BD1514" s="8"/>
      <c r="BE1514" s="8"/>
      <c r="BF1514" s="8"/>
      <c r="BG1514" s="8"/>
      <c r="BH1514" s="8"/>
      <c r="BI1514" s="8"/>
      <c r="BJ1514" s="8"/>
      <c r="BK1514" s="8"/>
      <c r="BL1514" s="8"/>
      <c r="BM1514" s="8"/>
      <c r="BN1514" s="8"/>
      <c r="BO1514" s="8"/>
      <c r="BP1514" s="16" t="str">
        <v>0- Port Costs</v>
      </c>
      <c r="BT1514" s="16" t="str">
        <v>0- Port Value</v>
      </c>
      <c r="BU1514" s="8"/>
      <c r="BV1514" s="16" t="str">
        <v>0</v>
      </c>
    </row>
    <row r="1515" spans="8:74" hidden="1" outlineLevel="1" x14ac:dyDescent="0.3">
      <c r="H1515" s="16" t="str">
        <v>0 - BM Costs</v>
      </c>
      <c r="L1515" s="16" t="str">
        <v>0 - BM Port</v>
      </c>
      <c r="N1515" s="16" t="str">
        <v>0 - Port Assets</v>
      </c>
      <c r="O1515" s="8"/>
      <c r="P1515" s="8"/>
      <c r="Q1515" s="8"/>
      <c r="R1515" s="8"/>
      <c r="S1515" s="8"/>
      <c r="T1515" s="8"/>
      <c r="U1515" s="8"/>
      <c r="V1515" s="8"/>
      <c r="W1515" s="8"/>
      <c r="X1515" s="8"/>
      <c r="Y1515" s="8"/>
      <c r="Z1515" s="8"/>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8"/>
      <c r="AX1515" s="8"/>
      <c r="AY1515" s="8"/>
      <c r="AZ1515" s="8"/>
      <c r="BA1515" s="8"/>
      <c r="BB1515" s="8"/>
      <c r="BC1515" s="8"/>
      <c r="BD1515" s="8"/>
      <c r="BE1515" s="8"/>
      <c r="BF1515" s="8"/>
      <c r="BG1515" s="8"/>
      <c r="BH1515" s="8"/>
      <c r="BI1515" s="8"/>
      <c r="BJ1515" s="8"/>
      <c r="BK1515" s="8"/>
      <c r="BL1515" s="8"/>
      <c r="BM1515" s="8"/>
      <c r="BN1515" s="8"/>
      <c r="BO1515" s="8"/>
      <c r="BP1515" s="16" t="str">
        <v>0- Port Costs</v>
      </c>
      <c r="BT1515" s="16" t="str">
        <v>0- Port Value</v>
      </c>
      <c r="BU1515" s="8"/>
      <c r="BV1515" s="16" t="str">
        <v>0</v>
      </c>
    </row>
    <row r="1516" spans="8:74" hidden="1" outlineLevel="1" x14ac:dyDescent="0.3">
      <c r="H1516" s="16" t="str">
        <v>0 - BM Costs</v>
      </c>
      <c r="L1516" s="16" t="str">
        <v>0 - BM Port</v>
      </c>
      <c r="N1516" s="16" t="str">
        <v>0 - Port Assets</v>
      </c>
      <c r="O1516" s="8"/>
      <c r="P1516" s="8"/>
      <c r="Q1516" s="8"/>
      <c r="R1516" s="8"/>
      <c r="S1516" s="8"/>
      <c r="T1516" s="8"/>
      <c r="U1516" s="8"/>
      <c r="V1516" s="8"/>
      <c r="W1516" s="8"/>
      <c r="X1516" s="8"/>
      <c r="Y1516" s="8"/>
      <c r="Z1516" s="8"/>
      <c r="AA1516" s="8"/>
      <c r="AB1516" s="8"/>
      <c r="AC1516" s="8"/>
      <c r="AD1516" s="8"/>
      <c r="AE1516" s="8"/>
      <c r="AF1516" s="8"/>
      <c r="AG1516" s="8"/>
      <c r="AH1516" s="8"/>
      <c r="AI1516" s="8"/>
      <c r="AJ1516" s="8"/>
      <c r="AK1516" s="8"/>
      <c r="AL1516" s="8"/>
      <c r="AM1516" s="8"/>
      <c r="AN1516" s="8"/>
      <c r="AO1516" s="8"/>
      <c r="AP1516" s="8"/>
      <c r="AQ1516" s="8"/>
      <c r="AR1516" s="8"/>
      <c r="AS1516" s="8"/>
      <c r="AT1516" s="8"/>
      <c r="AU1516" s="8"/>
      <c r="AV1516" s="8"/>
      <c r="AW1516" s="8"/>
      <c r="AX1516" s="8"/>
      <c r="AY1516" s="8"/>
      <c r="AZ1516" s="8"/>
      <c r="BA1516" s="8"/>
      <c r="BB1516" s="8"/>
      <c r="BC1516" s="8"/>
      <c r="BD1516" s="8"/>
      <c r="BE1516" s="8"/>
      <c r="BF1516" s="8"/>
      <c r="BG1516" s="8"/>
      <c r="BH1516" s="8"/>
      <c r="BI1516" s="8"/>
      <c r="BJ1516" s="8"/>
      <c r="BK1516" s="8"/>
      <c r="BL1516" s="8"/>
      <c r="BM1516" s="8"/>
      <c r="BN1516" s="8"/>
      <c r="BO1516" s="8"/>
      <c r="BP1516" s="16" t="str">
        <v>0- Port Costs</v>
      </c>
      <c r="BT1516" s="16" t="str">
        <v>0- Port Value</v>
      </c>
      <c r="BU1516" s="8"/>
      <c r="BV1516" s="16" t="str">
        <v>0</v>
      </c>
    </row>
    <row r="1517" spans="8:74" hidden="1" outlineLevel="1" x14ac:dyDescent="0.3">
      <c r="H1517" s="16" t="str">
        <v>0 - BM Costs</v>
      </c>
      <c r="L1517" s="16" t="str">
        <v>0 - BM Port</v>
      </c>
      <c r="N1517" s="16" t="str">
        <v>0 - Port Assets</v>
      </c>
      <c r="O1517" s="8"/>
      <c r="P1517" s="8"/>
      <c r="Q1517" s="8"/>
      <c r="R1517" s="8"/>
      <c r="S1517" s="8"/>
      <c r="T1517" s="8"/>
      <c r="U1517" s="8"/>
      <c r="V1517" s="8"/>
      <c r="W1517" s="8"/>
      <c r="X1517" s="8"/>
      <c r="Y1517" s="8"/>
      <c r="Z1517" s="8"/>
      <c r="AA1517" s="8"/>
      <c r="AB1517" s="8"/>
      <c r="AC1517" s="8"/>
      <c r="AD1517" s="8"/>
      <c r="AE1517" s="8"/>
      <c r="AF1517" s="8"/>
      <c r="AG1517" s="8"/>
      <c r="AH1517" s="8"/>
      <c r="AI1517" s="8"/>
      <c r="AJ1517" s="8"/>
      <c r="AK1517" s="8"/>
      <c r="AL1517" s="8"/>
      <c r="AM1517" s="8"/>
      <c r="AN1517" s="8"/>
      <c r="AO1517" s="8"/>
      <c r="AP1517" s="8"/>
      <c r="AQ1517" s="8"/>
      <c r="AR1517" s="8"/>
      <c r="AS1517" s="8"/>
      <c r="AT1517" s="8"/>
      <c r="AU1517" s="8"/>
      <c r="AV1517" s="8"/>
      <c r="AW1517" s="8"/>
      <c r="AX1517" s="8"/>
      <c r="AY1517" s="8"/>
      <c r="AZ1517" s="8"/>
      <c r="BA1517" s="8"/>
      <c r="BB1517" s="8"/>
      <c r="BC1517" s="8"/>
      <c r="BD1517" s="8"/>
      <c r="BE1517" s="8"/>
      <c r="BF1517" s="8"/>
      <c r="BG1517" s="8"/>
      <c r="BH1517" s="8"/>
      <c r="BI1517" s="8"/>
      <c r="BJ1517" s="8"/>
      <c r="BK1517" s="8"/>
      <c r="BL1517" s="8"/>
      <c r="BM1517" s="8"/>
      <c r="BN1517" s="8"/>
      <c r="BO1517" s="8"/>
      <c r="BP1517" s="16" t="str">
        <v>0- Port Costs</v>
      </c>
      <c r="BT1517" s="16" t="str">
        <v>0- Port Value</v>
      </c>
      <c r="BU1517" s="8"/>
      <c r="BV1517" s="16" t="str">
        <v>0</v>
      </c>
    </row>
    <row r="1518" spans="8:74" hidden="1" outlineLevel="1" x14ac:dyDescent="0.3">
      <c r="H1518" s="16" t="str">
        <v>0 - BM Costs</v>
      </c>
      <c r="L1518" s="16" t="str">
        <v>0 - BM Port</v>
      </c>
      <c r="N1518" s="16" t="str">
        <v>0 - Port Assets</v>
      </c>
      <c r="O1518" s="8"/>
      <c r="P1518" s="8"/>
      <c r="Q1518" s="8"/>
      <c r="R1518" s="8"/>
      <c r="S1518" s="8"/>
      <c r="T1518" s="8"/>
      <c r="U1518" s="8"/>
      <c r="V1518" s="8"/>
      <c r="W1518" s="8"/>
      <c r="X1518" s="8"/>
      <c r="Y1518" s="8"/>
      <c r="Z1518" s="8"/>
      <c r="AA1518" s="8"/>
      <c r="AB1518" s="8"/>
      <c r="AC1518" s="8"/>
      <c r="AD1518" s="8"/>
      <c r="AE1518" s="8"/>
      <c r="AF1518" s="8"/>
      <c r="AG1518" s="8"/>
      <c r="AH1518" s="8"/>
      <c r="AI1518" s="8"/>
      <c r="AJ1518" s="8"/>
      <c r="AK1518" s="8"/>
      <c r="AL1518" s="8"/>
      <c r="AM1518" s="8"/>
      <c r="AN1518" s="8"/>
      <c r="AO1518" s="8"/>
      <c r="AP1518" s="8"/>
      <c r="AQ1518" s="8"/>
      <c r="AR1518" s="8"/>
      <c r="AS1518" s="8"/>
      <c r="AT1518" s="8"/>
      <c r="AU1518" s="8"/>
      <c r="AV1518" s="8"/>
      <c r="AW1518" s="8"/>
      <c r="AX1518" s="8"/>
      <c r="AY1518" s="8"/>
      <c r="AZ1518" s="8"/>
      <c r="BA1518" s="8"/>
      <c r="BB1518" s="8"/>
      <c r="BC1518" s="8"/>
      <c r="BD1518" s="8"/>
      <c r="BE1518" s="8"/>
      <c r="BF1518" s="8"/>
      <c r="BG1518" s="8"/>
      <c r="BH1518" s="8"/>
      <c r="BI1518" s="8"/>
      <c r="BJ1518" s="8"/>
      <c r="BK1518" s="8"/>
      <c r="BL1518" s="8"/>
      <c r="BM1518" s="8"/>
      <c r="BN1518" s="8"/>
      <c r="BO1518" s="8"/>
      <c r="BP1518" s="16" t="str">
        <v>0- Port Costs</v>
      </c>
      <c r="BT1518" s="16" t="str">
        <v>0- Port Value</v>
      </c>
      <c r="BU1518" s="8"/>
      <c r="BV1518" s="16" t="str">
        <v>0</v>
      </c>
    </row>
    <row r="1519" spans="8:74" hidden="1" outlineLevel="1" x14ac:dyDescent="0.3">
      <c r="H1519" s="16" t="str">
        <v>0 - BM Costs</v>
      </c>
      <c r="L1519" s="16" t="str">
        <v>0 - BM Port</v>
      </c>
      <c r="N1519" s="16" t="str">
        <v>0 - Port Assets</v>
      </c>
      <c r="O1519" s="8"/>
      <c r="P1519" s="8"/>
      <c r="Q1519" s="8"/>
      <c r="R1519" s="8"/>
      <c r="S1519" s="8"/>
      <c r="T1519" s="8"/>
      <c r="U1519" s="8"/>
      <c r="V1519" s="8"/>
      <c r="W1519" s="8"/>
      <c r="X1519" s="8"/>
      <c r="Y1519" s="8"/>
      <c r="Z1519" s="8"/>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8"/>
      <c r="AX1519" s="8"/>
      <c r="AY1519" s="8"/>
      <c r="AZ1519" s="8"/>
      <c r="BA1519" s="8"/>
      <c r="BB1519" s="8"/>
      <c r="BC1519" s="8"/>
      <c r="BD1519" s="8"/>
      <c r="BE1519" s="8"/>
      <c r="BF1519" s="8"/>
      <c r="BG1519" s="8"/>
      <c r="BH1519" s="8"/>
      <c r="BI1519" s="8"/>
      <c r="BJ1519" s="8"/>
      <c r="BK1519" s="8"/>
      <c r="BL1519" s="8"/>
      <c r="BM1519" s="8"/>
      <c r="BN1519" s="8"/>
      <c r="BO1519" s="8"/>
      <c r="BP1519" s="16" t="str">
        <v>0- Port Costs</v>
      </c>
      <c r="BT1519" s="16" t="str">
        <v>0- Port Value</v>
      </c>
      <c r="BU1519" s="8"/>
      <c r="BV1519" s="16" t="str">
        <v>0</v>
      </c>
    </row>
    <row r="1520" spans="8:74" hidden="1" outlineLevel="1" x14ac:dyDescent="0.3">
      <c r="H1520" s="16" t="str">
        <v>0 - BM Costs</v>
      </c>
      <c r="L1520" s="16" t="str">
        <v>0 - BM Port</v>
      </c>
      <c r="N1520" s="16" t="str">
        <v>0 - Port Assets</v>
      </c>
      <c r="O1520" s="8"/>
      <c r="P1520" s="8"/>
      <c r="Q1520" s="8"/>
      <c r="R1520" s="8"/>
      <c r="S1520" s="8"/>
      <c r="T1520" s="8"/>
      <c r="U1520" s="8"/>
      <c r="V1520" s="8"/>
      <c r="W1520" s="8"/>
      <c r="X1520" s="8"/>
      <c r="Y1520" s="8"/>
      <c r="Z1520" s="8"/>
      <c r="AA1520" s="8"/>
      <c r="AB1520" s="8"/>
      <c r="AC1520" s="8"/>
      <c r="AD1520" s="8"/>
      <c r="AE1520" s="8"/>
      <c r="AF1520" s="8"/>
      <c r="AG1520" s="8"/>
      <c r="AH1520" s="8"/>
      <c r="AI1520" s="8"/>
      <c r="AJ1520" s="8"/>
      <c r="AK1520" s="8"/>
      <c r="AL1520" s="8"/>
      <c r="AM1520" s="8"/>
      <c r="AN1520" s="8"/>
      <c r="AO1520" s="8"/>
      <c r="AP1520" s="8"/>
      <c r="AQ1520" s="8"/>
      <c r="AR1520" s="8"/>
      <c r="AS1520" s="8"/>
      <c r="AT1520" s="8"/>
      <c r="AU1520" s="8"/>
      <c r="AV1520" s="8"/>
      <c r="AW1520" s="8"/>
      <c r="AX1520" s="8"/>
      <c r="AY1520" s="8"/>
      <c r="AZ1520" s="8"/>
      <c r="BA1520" s="8"/>
      <c r="BB1520" s="8"/>
      <c r="BC1520" s="8"/>
      <c r="BD1520" s="8"/>
      <c r="BE1520" s="8"/>
      <c r="BF1520" s="8"/>
      <c r="BG1520" s="8"/>
      <c r="BH1520" s="8"/>
      <c r="BI1520" s="8"/>
      <c r="BJ1520" s="8"/>
      <c r="BK1520" s="8"/>
      <c r="BL1520" s="8"/>
      <c r="BM1520" s="8"/>
      <c r="BN1520" s="8"/>
      <c r="BO1520" s="8"/>
      <c r="BP1520" s="16" t="str">
        <v>0- Port Costs</v>
      </c>
      <c r="BT1520" s="16" t="str">
        <v>0- Port Value</v>
      </c>
      <c r="BU1520" s="8"/>
      <c r="BV1520" s="16" t="str">
        <v>0</v>
      </c>
    </row>
    <row r="1521" spans="8:74" hidden="1" outlineLevel="1" x14ac:dyDescent="0.3">
      <c r="H1521" s="16" t="str">
        <v>0 - BM Costs</v>
      </c>
      <c r="L1521" s="16" t="str">
        <v>0 - BM Port</v>
      </c>
      <c r="N1521" s="16" t="str">
        <v>0 - Port Assets</v>
      </c>
      <c r="O1521" s="8"/>
      <c r="P1521" s="8"/>
      <c r="Q1521" s="8"/>
      <c r="R1521" s="8"/>
      <c r="S1521" s="8"/>
      <c r="T1521" s="8"/>
      <c r="U1521" s="8"/>
      <c r="V1521" s="8"/>
      <c r="W1521" s="8"/>
      <c r="X1521" s="8"/>
      <c r="Y1521" s="8"/>
      <c r="Z1521" s="8"/>
      <c r="AA1521" s="8"/>
      <c r="AB1521" s="8"/>
      <c r="AC1521" s="8"/>
      <c r="AD1521" s="8"/>
      <c r="AE1521" s="8"/>
      <c r="AF1521" s="8"/>
      <c r="AG1521" s="8"/>
      <c r="AH1521" s="8"/>
      <c r="AI1521" s="8"/>
      <c r="AJ1521" s="8"/>
      <c r="AK1521" s="8"/>
      <c r="AL1521" s="8"/>
      <c r="AM1521" s="8"/>
      <c r="AN1521" s="8"/>
      <c r="AO1521" s="8"/>
      <c r="AP1521" s="8"/>
      <c r="AQ1521" s="8"/>
      <c r="AR1521" s="8"/>
      <c r="AS1521" s="8"/>
      <c r="AT1521" s="8"/>
      <c r="AU1521" s="8"/>
      <c r="AV1521" s="8"/>
      <c r="AW1521" s="8"/>
      <c r="AX1521" s="8"/>
      <c r="AY1521" s="8"/>
      <c r="AZ1521" s="8"/>
      <c r="BA1521" s="8"/>
      <c r="BB1521" s="8"/>
      <c r="BC1521" s="8"/>
      <c r="BD1521" s="8"/>
      <c r="BE1521" s="8"/>
      <c r="BF1521" s="8"/>
      <c r="BG1521" s="8"/>
      <c r="BH1521" s="8"/>
      <c r="BI1521" s="8"/>
      <c r="BJ1521" s="8"/>
      <c r="BK1521" s="8"/>
      <c r="BL1521" s="8"/>
      <c r="BM1521" s="8"/>
      <c r="BN1521" s="8"/>
      <c r="BO1521" s="8"/>
      <c r="BP1521" s="16" t="str">
        <v>0- Port Costs</v>
      </c>
      <c r="BT1521" s="16" t="str">
        <v>0- Port Value</v>
      </c>
      <c r="BU1521" s="8"/>
      <c r="BV1521" s="16" t="str">
        <v>0</v>
      </c>
    </row>
    <row r="1522" spans="8:74" hidden="1" outlineLevel="1" x14ac:dyDescent="0.3">
      <c r="H1522" s="16" t="str">
        <v>0 - BM Costs</v>
      </c>
      <c r="L1522" s="16" t="str">
        <v>0 - BM Port</v>
      </c>
      <c r="N1522" s="16" t="str">
        <v>0 - Port Assets</v>
      </c>
      <c r="O1522" s="8"/>
      <c r="P1522" s="8"/>
      <c r="Q1522" s="8"/>
      <c r="R1522" s="8"/>
      <c r="S1522" s="8"/>
      <c r="T1522" s="8"/>
      <c r="U1522" s="8"/>
      <c r="V1522" s="8"/>
      <c r="W1522" s="8"/>
      <c r="X1522" s="8"/>
      <c r="Y1522" s="8"/>
      <c r="Z1522" s="8"/>
      <c r="AA1522" s="8"/>
      <c r="AB1522" s="8"/>
      <c r="AC1522" s="8"/>
      <c r="AD1522" s="8"/>
      <c r="AE1522" s="8"/>
      <c r="AF1522" s="8"/>
      <c r="AG1522" s="8"/>
      <c r="AH1522" s="8"/>
      <c r="AI1522" s="8"/>
      <c r="AJ1522" s="8"/>
      <c r="AK1522" s="8"/>
      <c r="AL1522" s="8"/>
      <c r="AM1522" s="8"/>
      <c r="AN1522" s="8"/>
      <c r="AO1522" s="8"/>
      <c r="AP1522" s="8"/>
      <c r="AQ1522" s="8"/>
      <c r="AR1522" s="8"/>
      <c r="AS1522" s="8"/>
      <c r="AT1522" s="8"/>
      <c r="AU1522" s="8"/>
      <c r="AV1522" s="8"/>
      <c r="AW1522" s="8"/>
      <c r="AX1522" s="8"/>
      <c r="AY1522" s="8"/>
      <c r="AZ1522" s="8"/>
      <c r="BA1522" s="8"/>
      <c r="BB1522" s="8"/>
      <c r="BC1522" s="8"/>
      <c r="BD1522" s="8"/>
      <c r="BE1522" s="8"/>
      <c r="BF1522" s="8"/>
      <c r="BG1522" s="8"/>
      <c r="BH1522" s="8"/>
      <c r="BI1522" s="8"/>
      <c r="BJ1522" s="8"/>
      <c r="BK1522" s="8"/>
      <c r="BL1522" s="8"/>
      <c r="BM1522" s="8"/>
      <c r="BN1522" s="8"/>
      <c r="BO1522" s="8"/>
      <c r="BP1522" s="16" t="str">
        <v>0- Port Costs</v>
      </c>
      <c r="BT1522" s="16" t="str">
        <v>0- Port Value</v>
      </c>
      <c r="BU1522" s="8"/>
      <c r="BV1522" s="16" t="str">
        <v>0</v>
      </c>
    </row>
    <row r="1523" spans="8:74" hidden="1" outlineLevel="1" x14ac:dyDescent="0.3">
      <c r="H1523" s="16" t="str">
        <v>0 - BM Costs</v>
      </c>
      <c r="L1523" s="16" t="str">
        <v>0 - BM Port</v>
      </c>
      <c r="N1523" s="16" t="str">
        <v>0 - Port Assets</v>
      </c>
      <c r="O1523" s="8"/>
      <c r="P1523" s="8"/>
      <c r="Q1523" s="8"/>
      <c r="R1523" s="8"/>
      <c r="S1523" s="8"/>
      <c r="T1523" s="8"/>
      <c r="U1523" s="8"/>
      <c r="V1523" s="8"/>
      <c r="W1523" s="8"/>
      <c r="X1523" s="8"/>
      <c r="Y1523" s="8"/>
      <c r="Z1523" s="8"/>
      <c r="AA1523" s="8"/>
      <c r="AB1523" s="8"/>
      <c r="AC1523" s="8"/>
      <c r="AD1523" s="8"/>
      <c r="AE1523" s="8"/>
      <c r="AF1523" s="8"/>
      <c r="AG1523" s="8"/>
      <c r="AH1523" s="8"/>
      <c r="AI1523" s="8"/>
      <c r="AJ1523" s="8"/>
      <c r="AK1523" s="8"/>
      <c r="AL1523" s="8"/>
      <c r="AM1523" s="8"/>
      <c r="AN1523" s="8"/>
      <c r="AO1523" s="8"/>
      <c r="AP1523" s="8"/>
      <c r="AQ1523" s="8"/>
      <c r="AR1523" s="8"/>
      <c r="AS1523" s="8"/>
      <c r="AT1523" s="8"/>
      <c r="AU1523" s="8"/>
      <c r="AV1523" s="8"/>
      <c r="AW1523" s="8"/>
      <c r="AX1523" s="8"/>
      <c r="AY1523" s="8"/>
      <c r="AZ1523" s="8"/>
      <c r="BA1523" s="8"/>
      <c r="BB1523" s="8"/>
      <c r="BC1523" s="8"/>
      <c r="BD1523" s="8"/>
      <c r="BE1523" s="8"/>
      <c r="BF1523" s="8"/>
      <c r="BG1523" s="8"/>
      <c r="BH1523" s="8"/>
      <c r="BI1523" s="8"/>
      <c r="BJ1523" s="8"/>
      <c r="BK1523" s="8"/>
      <c r="BL1523" s="8"/>
      <c r="BM1523" s="8"/>
      <c r="BN1523" s="8"/>
      <c r="BO1523" s="8"/>
      <c r="BP1523" s="16" t="str">
        <v>0- Port Costs</v>
      </c>
      <c r="BT1523" s="16" t="str">
        <v>0- Port Value</v>
      </c>
      <c r="BU1523" s="8"/>
      <c r="BV1523" s="16" t="str">
        <v>0</v>
      </c>
    </row>
    <row r="1524" spans="8:74" hidden="1" outlineLevel="1" x14ac:dyDescent="0.3">
      <c r="H1524" s="16" t="str">
        <v>0 - BM Costs</v>
      </c>
      <c r="L1524" s="16" t="str">
        <v>0 - BM Port</v>
      </c>
      <c r="N1524" s="16" t="str">
        <v>0 - Port Assets</v>
      </c>
      <c r="O1524" s="8"/>
      <c r="P1524" s="8"/>
      <c r="Q1524" s="8"/>
      <c r="R1524" s="8"/>
      <c r="S1524" s="8"/>
      <c r="T1524" s="8"/>
      <c r="U1524" s="8"/>
      <c r="V1524" s="8"/>
      <c r="W1524" s="8"/>
      <c r="X1524" s="8"/>
      <c r="Y1524" s="8"/>
      <c r="Z1524" s="8"/>
      <c r="AA1524" s="8"/>
      <c r="AB1524" s="8"/>
      <c r="AC1524" s="8"/>
      <c r="AD1524" s="8"/>
      <c r="AE1524" s="8"/>
      <c r="AF1524" s="8"/>
      <c r="AG1524" s="8"/>
      <c r="AH1524" s="8"/>
      <c r="AI1524" s="8"/>
      <c r="AJ1524" s="8"/>
      <c r="AK1524" s="8"/>
      <c r="AL1524" s="8"/>
      <c r="AM1524" s="8"/>
      <c r="AN1524" s="8"/>
      <c r="AO1524" s="8"/>
      <c r="AP1524" s="8"/>
      <c r="AQ1524" s="8"/>
      <c r="AR1524" s="8"/>
      <c r="AS1524" s="8"/>
      <c r="AT1524" s="8"/>
      <c r="AU1524" s="8"/>
      <c r="AV1524" s="8"/>
      <c r="AW1524" s="8"/>
      <c r="AX1524" s="8"/>
      <c r="AY1524" s="8"/>
      <c r="AZ1524" s="8"/>
      <c r="BA1524" s="8"/>
      <c r="BB1524" s="8"/>
      <c r="BC1524" s="8"/>
      <c r="BD1524" s="8"/>
      <c r="BE1524" s="8"/>
      <c r="BF1524" s="8"/>
      <c r="BG1524" s="8"/>
      <c r="BH1524" s="8"/>
      <c r="BI1524" s="8"/>
      <c r="BJ1524" s="8"/>
      <c r="BK1524" s="8"/>
      <c r="BL1524" s="8"/>
      <c r="BM1524" s="8"/>
      <c r="BN1524" s="8"/>
      <c r="BO1524" s="8"/>
      <c r="BP1524" s="16" t="str">
        <v>0- Port Costs</v>
      </c>
      <c r="BT1524" s="16" t="str">
        <v>0- Port Value</v>
      </c>
      <c r="BU1524" s="8"/>
      <c r="BV1524" s="16" t="str">
        <v>0</v>
      </c>
    </row>
    <row r="1525" spans="8:74" hidden="1" outlineLevel="1" x14ac:dyDescent="0.3">
      <c r="H1525" s="16" t="str">
        <v>0 - BM Costs</v>
      </c>
      <c r="L1525" s="16" t="str">
        <v>0 - BM Port</v>
      </c>
      <c r="N1525" s="16" t="str">
        <v>0 - Port Assets</v>
      </c>
      <c r="O1525" s="8"/>
      <c r="P1525" s="8"/>
      <c r="Q1525" s="8"/>
      <c r="R1525" s="8"/>
      <c r="S1525" s="8"/>
      <c r="T1525" s="8"/>
      <c r="U1525" s="8"/>
      <c r="V1525" s="8"/>
      <c r="W1525" s="8"/>
      <c r="X1525" s="8"/>
      <c r="Y1525" s="8"/>
      <c r="Z1525" s="8"/>
      <c r="AA1525" s="8"/>
      <c r="AB1525" s="8"/>
      <c r="AC1525" s="8"/>
      <c r="AD1525" s="8"/>
      <c r="AE1525" s="8"/>
      <c r="AF1525" s="8"/>
      <c r="AG1525" s="8"/>
      <c r="AH1525" s="8"/>
      <c r="AI1525" s="8"/>
      <c r="AJ1525" s="8"/>
      <c r="AK1525" s="8"/>
      <c r="AL1525" s="8"/>
      <c r="AM1525" s="8"/>
      <c r="AN1525" s="8"/>
      <c r="AO1525" s="8"/>
      <c r="AP1525" s="8"/>
      <c r="AQ1525" s="8"/>
      <c r="AR1525" s="8"/>
      <c r="AS1525" s="8"/>
      <c r="AT1525" s="8"/>
      <c r="AU1525" s="8"/>
      <c r="AV1525" s="8"/>
      <c r="AW1525" s="8"/>
      <c r="AX1525" s="8"/>
      <c r="AY1525" s="8"/>
      <c r="AZ1525" s="8"/>
      <c r="BA1525" s="8"/>
      <c r="BB1525" s="8"/>
      <c r="BC1525" s="8"/>
      <c r="BD1525" s="8"/>
      <c r="BE1525" s="8"/>
      <c r="BF1525" s="8"/>
      <c r="BG1525" s="8"/>
      <c r="BH1525" s="8"/>
      <c r="BI1525" s="8"/>
      <c r="BJ1525" s="8"/>
      <c r="BK1525" s="8"/>
      <c r="BL1525" s="8"/>
      <c r="BM1525" s="8"/>
      <c r="BN1525" s="8"/>
      <c r="BO1525" s="8"/>
      <c r="BP1525" s="16" t="str">
        <v>0- Port Costs</v>
      </c>
      <c r="BT1525" s="16" t="str">
        <v>0- Port Value</v>
      </c>
      <c r="BU1525" s="8"/>
      <c r="BV1525" s="16" t="str">
        <v>0</v>
      </c>
    </row>
    <row r="1526" spans="8:74" hidden="1" outlineLevel="1" x14ac:dyDescent="0.3">
      <c r="H1526" s="16" t="str">
        <v>0 - BM Costs</v>
      </c>
      <c r="L1526" s="16" t="str">
        <v>0 - BM Port</v>
      </c>
      <c r="N1526" s="16" t="str">
        <v>0 - Port Assets</v>
      </c>
      <c r="O1526" s="8"/>
      <c r="P1526" s="8"/>
      <c r="Q1526" s="8"/>
      <c r="R1526" s="8"/>
      <c r="S1526" s="8"/>
      <c r="T1526" s="8"/>
      <c r="U1526" s="8"/>
      <c r="V1526" s="8"/>
      <c r="W1526" s="8"/>
      <c r="X1526" s="8"/>
      <c r="Y1526" s="8"/>
      <c r="Z1526" s="8"/>
      <c r="AA1526" s="8"/>
      <c r="AB1526" s="8"/>
      <c r="AC1526" s="8"/>
      <c r="AD1526" s="8"/>
      <c r="AE1526" s="8"/>
      <c r="AF1526" s="8"/>
      <c r="AG1526" s="8"/>
      <c r="AH1526" s="8"/>
      <c r="AI1526" s="8"/>
      <c r="AJ1526" s="8"/>
      <c r="AK1526" s="8"/>
      <c r="AL1526" s="8"/>
      <c r="AM1526" s="8"/>
      <c r="AN1526" s="8"/>
      <c r="AO1526" s="8"/>
      <c r="AP1526" s="8"/>
      <c r="AQ1526" s="8"/>
      <c r="AR1526" s="8"/>
      <c r="AS1526" s="8"/>
      <c r="AT1526" s="8"/>
      <c r="AU1526" s="8"/>
      <c r="AV1526" s="8"/>
      <c r="AW1526" s="8"/>
      <c r="AX1526" s="8"/>
      <c r="AY1526" s="8"/>
      <c r="AZ1526" s="8"/>
      <c r="BA1526" s="8"/>
      <c r="BB1526" s="8"/>
      <c r="BC1526" s="8"/>
      <c r="BD1526" s="8"/>
      <c r="BE1526" s="8"/>
      <c r="BF1526" s="8"/>
      <c r="BG1526" s="8"/>
      <c r="BH1526" s="8"/>
      <c r="BI1526" s="8"/>
      <c r="BJ1526" s="8"/>
      <c r="BK1526" s="8"/>
      <c r="BL1526" s="8"/>
      <c r="BM1526" s="8"/>
      <c r="BN1526" s="8"/>
      <c r="BO1526" s="8"/>
      <c r="BP1526" s="16" t="str">
        <v>0- Port Costs</v>
      </c>
      <c r="BT1526" s="16" t="str">
        <v>0- Port Value</v>
      </c>
      <c r="BU1526" s="8"/>
      <c r="BV1526" s="16" t="str">
        <v>0</v>
      </c>
    </row>
    <row r="1527" spans="8:74" hidden="1" outlineLevel="1" x14ac:dyDescent="0.3">
      <c r="H1527" s="16" t="str">
        <v>0 - BM Costs</v>
      </c>
      <c r="L1527" s="16" t="str">
        <v>0 - BM Port</v>
      </c>
      <c r="N1527" s="16" t="str">
        <v>0 - Port Assets</v>
      </c>
      <c r="O1527" s="8"/>
      <c r="P1527" s="8"/>
      <c r="Q1527" s="8"/>
      <c r="R1527" s="8"/>
      <c r="S1527" s="8"/>
      <c r="T1527" s="8"/>
      <c r="U1527" s="8"/>
      <c r="V1527" s="8"/>
      <c r="W1527" s="8"/>
      <c r="X1527" s="8"/>
      <c r="Y1527" s="8"/>
      <c r="Z1527" s="8"/>
      <c r="AA1527" s="8"/>
      <c r="AB1527" s="8"/>
      <c r="AC1527" s="8"/>
      <c r="AD1527" s="8"/>
      <c r="AE1527" s="8"/>
      <c r="AF1527" s="8"/>
      <c r="AG1527" s="8"/>
      <c r="AH1527" s="8"/>
      <c r="AI1527" s="8"/>
      <c r="AJ1527" s="8"/>
      <c r="AK1527" s="8"/>
      <c r="AL1527" s="8"/>
      <c r="AM1527" s="8"/>
      <c r="AN1527" s="8"/>
      <c r="AO1527" s="8"/>
      <c r="AP1527" s="8"/>
      <c r="AQ1527" s="8"/>
      <c r="AR1527" s="8"/>
      <c r="AS1527" s="8"/>
      <c r="AT1527" s="8"/>
      <c r="AU1527" s="8"/>
      <c r="AV1527" s="8"/>
      <c r="AW1527" s="8"/>
      <c r="AX1527" s="8"/>
      <c r="AY1527" s="8"/>
      <c r="AZ1527" s="8"/>
      <c r="BA1527" s="8"/>
      <c r="BB1527" s="8"/>
      <c r="BC1527" s="8"/>
      <c r="BD1527" s="8"/>
      <c r="BE1527" s="8"/>
      <c r="BF1527" s="8"/>
      <c r="BG1527" s="8"/>
      <c r="BH1527" s="8"/>
      <c r="BI1527" s="8"/>
      <c r="BJ1527" s="8"/>
      <c r="BK1527" s="8"/>
      <c r="BL1527" s="8"/>
      <c r="BM1527" s="8"/>
      <c r="BN1527" s="8"/>
      <c r="BO1527" s="8"/>
      <c r="BP1527" s="16" t="str">
        <v>0- Port Costs</v>
      </c>
      <c r="BT1527" s="16" t="str">
        <v>0- Port Value</v>
      </c>
      <c r="BU1527" s="8"/>
      <c r="BV1527" s="16" t="str">
        <v>0</v>
      </c>
    </row>
    <row r="1528" spans="8:74" hidden="1" outlineLevel="1" x14ac:dyDescent="0.3">
      <c r="H1528" s="16" t="str">
        <v>0 - BM Costs</v>
      </c>
      <c r="L1528" s="16" t="str">
        <v>0 - BM Port</v>
      </c>
      <c r="N1528" s="16" t="str">
        <v>0 - Port Assets</v>
      </c>
      <c r="O1528" s="8"/>
      <c r="P1528" s="8"/>
      <c r="Q1528" s="8"/>
      <c r="R1528" s="8"/>
      <c r="S1528" s="8"/>
      <c r="T1528" s="8"/>
      <c r="U1528" s="8"/>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c r="BB1528" s="8"/>
      <c r="BC1528" s="8"/>
      <c r="BD1528" s="8"/>
      <c r="BE1528" s="8"/>
      <c r="BF1528" s="8"/>
      <c r="BG1528" s="8"/>
      <c r="BH1528" s="8"/>
      <c r="BI1528" s="8"/>
      <c r="BJ1528" s="8"/>
      <c r="BK1528" s="8"/>
      <c r="BL1528" s="8"/>
      <c r="BM1528" s="8"/>
      <c r="BN1528" s="8"/>
      <c r="BO1528" s="8"/>
      <c r="BP1528" s="16" t="str">
        <v>0- Port Costs</v>
      </c>
      <c r="BT1528" s="16" t="str">
        <v>0- Port Value</v>
      </c>
      <c r="BU1528" s="8"/>
      <c r="BV1528" s="16" t="str">
        <v>0</v>
      </c>
    </row>
    <row r="1529" spans="8:74" hidden="1" outlineLevel="1" x14ac:dyDescent="0.3">
      <c r="H1529" s="16" t="str">
        <v>0 - BM Costs</v>
      </c>
      <c r="L1529" s="16" t="str">
        <v>0 - BM Port</v>
      </c>
      <c r="N1529" s="16" t="str">
        <v>0 - Port Assets</v>
      </c>
      <c r="O1529" s="8"/>
      <c r="P1529" s="8"/>
      <c r="Q1529" s="8"/>
      <c r="R1529" s="8"/>
      <c r="S1529" s="8"/>
      <c r="T1529" s="8"/>
      <c r="U1529" s="8"/>
      <c r="V1529" s="8"/>
      <c r="W1529" s="8"/>
      <c r="X1529" s="8"/>
      <c r="Y1529" s="8"/>
      <c r="Z1529" s="8"/>
      <c r="AA1529" s="8"/>
      <c r="AB1529" s="8"/>
      <c r="AC1529" s="8"/>
      <c r="AD1529" s="8"/>
      <c r="AE1529" s="8"/>
      <c r="AF1529" s="8"/>
      <c r="AG1529" s="8"/>
      <c r="AH1529" s="8"/>
      <c r="AI1529" s="8"/>
      <c r="AJ1529" s="8"/>
      <c r="AK1529" s="8"/>
      <c r="AL1529" s="8"/>
      <c r="AM1529" s="8"/>
      <c r="AN1529" s="8"/>
      <c r="AO1529" s="8"/>
      <c r="AP1529" s="8"/>
      <c r="AQ1529" s="8"/>
      <c r="AR1529" s="8"/>
      <c r="AS1529" s="8"/>
      <c r="AT1529" s="8"/>
      <c r="AU1529" s="8"/>
      <c r="AV1529" s="8"/>
      <c r="AW1529" s="8"/>
      <c r="AX1529" s="8"/>
      <c r="AY1529" s="8"/>
      <c r="AZ1529" s="8"/>
      <c r="BA1529" s="8"/>
      <c r="BB1529" s="8"/>
      <c r="BC1529" s="8"/>
      <c r="BD1529" s="8"/>
      <c r="BE1529" s="8"/>
      <c r="BF1529" s="8"/>
      <c r="BG1529" s="8"/>
      <c r="BH1529" s="8"/>
      <c r="BI1529" s="8"/>
      <c r="BJ1529" s="8"/>
      <c r="BK1529" s="8"/>
      <c r="BL1529" s="8"/>
      <c r="BM1529" s="8"/>
      <c r="BN1529" s="8"/>
      <c r="BO1529" s="8"/>
      <c r="BP1529" s="16" t="str">
        <v>0- Port Costs</v>
      </c>
      <c r="BT1529" s="16" t="str">
        <v>0- Port Value</v>
      </c>
      <c r="BU1529" s="8"/>
      <c r="BV1529" s="16" t="str">
        <v>0</v>
      </c>
    </row>
    <row r="1530" spans="8:74" hidden="1" outlineLevel="1" x14ac:dyDescent="0.3">
      <c r="H1530" s="16" t="str">
        <v>0 - BM Costs</v>
      </c>
      <c r="L1530" s="16" t="str">
        <v>0 - BM Port</v>
      </c>
      <c r="N1530" s="16" t="str">
        <v>0 - Port Assets</v>
      </c>
      <c r="O1530" s="8"/>
      <c r="P1530" s="8"/>
      <c r="Q1530" s="8"/>
      <c r="R1530" s="8"/>
      <c r="S1530" s="8"/>
      <c r="T1530" s="8"/>
      <c r="U1530" s="8"/>
      <c r="V1530" s="8"/>
      <c r="W1530" s="8"/>
      <c r="X1530" s="8"/>
      <c r="Y1530" s="8"/>
      <c r="Z1530" s="8"/>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8"/>
      <c r="AX1530" s="8"/>
      <c r="AY1530" s="8"/>
      <c r="AZ1530" s="8"/>
      <c r="BA1530" s="8"/>
      <c r="BB1530" s="8"/>
      <c r="BC1530" s="8"/>
      <c r="BD1530" s="8"/>
      <c r="BE1530" s="8"/>
      <c r="BF1530" s="8"/>
      <c r="BG1530" s="8"/>
      <c r="BH1530" s="8"/>
      <c r="BI1530" s="8"/>
      <c r="BJ1530" s="8"/>
      <c r="BK1530" s="8"/>
      <c r="BL1530" s="8"/>
      <c r="BM1530" s="8"/>
      <c r="BN1530" s="8"/>
      <c r="BO1530" s="8"/>
      <c r="BP1530" s="16" t="str">
        <v>0- Port Costs</v>
      </c>
      <c r="BT1530" s="16" t="str">
        <v>0- Port Value</v>
      </c>
      <c r="BU1530" s="8"/>
      <c r="BV1530" s="16" t="str">
        <v>0</v>
      </c>
    </row>
    <row r="1531" spans="8:74" hidden="1" outlineLevel="1" x14ac:dyDescent="0.3">
      <c r="H1531" s="16" t="str">
        <v>0 - BM Costs</v>
      </c>
      <c r="L1531" s="16" t="str">
        <v>0 - BM Port</v>
      </c>
      <c r="N1531" s="16" t="str">
        <v>0 - Port Assets</v>
      </c>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8"/>
      <c r="AX1531" s="8"/>
      <c r="AY1531" s="8"/>
      <c r="AZ1531" s="8"/>
      <c r="BA1531" s="8"/>
      <c r="BB1531" s="8"/>
      <c r="BC1531" s="8"/>
      <c r="BD1531" s="8"/>
      <c r="BE1531" s="8"/>
      <c r="BF1531" s="8"/>
      <c r="BG1531" s="8"/>
      <c r="BH1531" s="8"/>
      <c r="BI1531" s="8"/>
      <c r="BJ1531" s="8"/>
      <c r="BK1531" s="8"/>
      <c r="BL1531" s="8"/>
      <c r="BM1531" s="8"/>
      <c r="BN1531" s="8"/>
      <c r="BO1531" s="8"/>
      <c r="BP1531" s="16" t="str">
        <v>0- Port Costs</v>
      </c>
      <c r="BT1531" s="16" t="str">
        <v>0- Port Value</v>
      </c>
      <c r="BU1531" s="8"/>
      <c r="BV1531" s="16" t="str">
        <v>0</v>
      </c>
    </row>
    <row r="1532" spans="8:74" hidden="1" outlineLevel="1" x14ac:dyDescent="0.3">
      <c r="H1532" s="16" t="str">
        <v>0 - BM Costs</v>
      </c>
      <c r="L1532" s="16" t="str">
        <v>0 - BM Port</v>
      </c>
      <c r="N1532" s="16" t="str">
        <v>0 - Port Assets</v>
      </c>
      <c r="O1532" s="8"/>
      <c r="P1532" s="8"/>
      <c r="Q1532" s="8"/>
      <c r="R1532" s="8"/>
      <c r="S1532" s="8"/>
      <c r="T1532" s="8"/>
      <c r="U1532" s="8"/>
      <c r="V1532" s="8"/>
      <c r="W1532" s="8"/>
      <c r="X1532" s="8"/>
      <c r="Y1532" s="8"/>
      <c r="Z1532" s="8"/>
      <c r="AA1532" s="8"/>
      <c r="AB1532" s="8"/>
      <c r="AC1532" s="8"/>
      <c r="AD1532" s="8"/>
      <c r="AE1532" s="8"/>
      <c r="AF1532" s="8"/>
      <c r="AG1532" s="8"/>
      <c r="AH1532" s="8"/>
      <c r="AI1532" s="8"/>
      <c r="AJ1532" s="8"/>
      <c r="AK1532" s="8"/>
      <c r="AL1532" s="8"/>
      <c r="AM1532" s="8"/>
      <c r="AN1532" s="8"/>
      <c r="AO1532" s="8"/>
      <c r="AP1532" s="8"/>
      <c r="AQ1532" s="8"/>
      <c r="AR1532" s="8"/>
      <c r="AS1532" s="8"/>
      <c r="AT1532" s="8"/>
      <c r="AU1532" s="8"/>
      <c r="AV1532" s="8"/>
      <c r="AW1532" s="8"/>
      <c r="AX1532" s="8"/>
      <c r="AY1532" s="8"/>
      <c r="AZ1532" s="8"/>
      <c r="BA1532" s="8"/>
      <c r="BB1532" s="8"/>
      <c r="BC1532" s="8"/>
      <c r="BD1532" s="8"/>
      <c r="BE1532" s="8"/>
      <c r="BF1532" s="8"/>
      <c r="BG1532" s="8"/>
      <c r="BH1532" s="8"/>
      <c r="BI1532" s="8"/>
      <c r="BJ1532" s="8"/>
      <c r="BK1532" s="8"/>
      <c r="BL1532" s="8"/>
      <c r="BM1532" s="8"/>
      <c r="BN1532" s="8"/>
      <c r="BO1532" s="8"/>
      <c r="BP1532" s="16" t="str">
        <v>0- Port Costs</v>
      </c>
      <c r="BT1532" s="16" t="str">
        <v>0- Port Value</v>
      </c>
      <c r="BU1532" s="8"/>
      <c r="BV1532" s="16" t="str">
        <v>0</v>
      </c>
    </row>
    <row r="1533" spans="8:74" hidden="1" outlineLevel="1" x14ac:dyDescent="0.3">
      <c r="H1533" s="16" t="str">
        <v>0 - BM Costs</v>
      </c>
      <c r="L1533" s="16" t="str">
        <v>0 - BM Port</v>
      </c>
      <c r="N1533" s="16" t="str">
        <v>0 - Port Assets</v>
      </c>
      <c r="O1533" s="8"/>
      <c r="P1533" s="8"/>
      <c r="Q1533" s="8"/>
      <c r="R1533" s="8"/>
      <c r="S1533" s="8"/>
      <c r="T1533" s="8"/>
      <c r="U1533" s="8"/>
      <c r="V1533" s="8"/>
      <c r="W1533" s="8"/>
      <c r="X1533" s="8"/>
      <c r="Y1533" s="8"/>
      <c r="Z1533" s="8"/>
      <c r="AA1533" s="8"/>
      <c r="AB1533" s="8"/>
      <c r="AC1533" s="8"/>
      <c r="AD1533" s="8"/>
      <c r="AE1533" s="8"/>
      <c r="AF1533" s="8"/>
      <c r="AG1533" s="8"/>
      <c r="AH1533" s="8"/>
      <c r="AI1533" s="8"/>
      <c r="AJ1533" s="8"/>
      <c r="AK1533" s="8"/>
      <c r="AL1533" s="8"/>
      <c r="AM1533" s="8"/>
      <c r="AN1533" s="8"/>
      <c r="AO1533" s="8"/>
      <c r="AP1533" s="8"/>
      <c r="AQ1533" s="8"/>
      <c r="AR1533" s="8"/>
      <c r="AS1533" s="8"/>
      <c r="AT1533" s="8"/>
      <c r="AU1533" s="8"/>
      <c r="AV1533" s="8"/>
      <c r="AW1533" s="8"/>
      <c r="AX1533" s="8"/>
      <c r="AY1533" s="8"/>
      <c r="AZ1533" s="8"/>
      <c r="BA1533" s="8"/>
      <c r="BB1533" s="8"/>
      <c r="BC1533" s="8"/>
      <c r="BD1533" s="8"/>
      <c r="BE1533" s="8"/>
      <c r="BF1533" s="8"/>
      <c r="BG1533" s="8"/>
      <c r="BH1533" s="8"/>
      <c r="BI1533" s="8"/>
      <c r="BJ1533" s="8"/>
      <c r="BK1533" s="8"/>
      <c r="BL1533" s="8"/>
      <c r="BM1533" s="8"/>
      <c r="BN1533" s="8"/>
      <c r="BO1533" s="8"/>
      <c r="BP1533" s="16" t="str">
        <v>0- Port Costs</v>
      </c>
      <c r="BT1533" s="16" t="str">
        <v>0- Port Value</v>
      </c>
      <c r="BU1533" s="8"/>
      <c r="BV1533" s="16" t="str">
        <v>0</v>
      </c>
    </row>
    <row r="1534" spans="8:74" hidden="1" outlineLevel="1" x14ac:dyDescent="0.3">
      <c r="H1534" s="16" t="str">
        <v>0 - BM Costs</v>
      </c>
      <c r="L1534" s="16" t="str">
        <v>0 - BM Port</v>
      </c>
      <c r="N1534" s="16" t="str">
        <v>0 - Port Assets</v>
      </c>
      <c r="O1534" s="8"/>
      <c r="P1534" s="8"/>
      <c r="Q1534" s="8"/>
      <c r="R1534" s="8"/>
      <c r="S1534" s="8"/>
      <c r="T1534" s="8"/>
      <c r="U1534" s="8"/>
      <c r="V1534" s="8"/>
      <c r="W1534" s="8"/>
      <c r="X1534" s="8"/>
      <c r="Y1534" s="8"/>
      <c r="Z1534" s="8"/>
      <c r="AA1534" s="8"/>
      <c r="AB1534" s="8"/>
      <c r="AC1534" s="8"/>
      <c r="AD1534" s="8"/>
      <c r="AE1534" s="8"/>
      <c r="AF1534" s="8"/>
      <c r="AG1534" s="8"/>
      <c r="AH1534" s="8"/>
      <c r="AI1534" s="8"/>
      <c r="AJ1534" s="8"/>
      <c r="AK1534" s="8"/>
      <c r="AL1534" s="8"/>
      <c r="AM1534" s="8"/>
      <c r="AN1534" s="8"/>
      <c r="AO1534" s="8"/>
      <c r="AP1534" s="8"/>
      <c r="AQ1534" s="8"/>
      <c r="AR1534" s="8"/>
      <c r="AS1534" s="8"/>
      <c r="AT1534" s="8"/>
      <c r="AU1534" s="8"/>
      <c r="AV1534" s="8"/>
      <c r="AW1534" s="8"/>
      <c r="AX1534" s="8"/>
      <c r="AY1534" s="8"/>
      <c r="AZ1534" s="8"/>
      <c r="BA1534" s="8"/>
      <c r="BB1534" s="8"/>
      <c r="BC1534" s="8"/>
      <c r="BD1534" s="8"/>
      <c r="BE1534" s="8"/>
      <c r="BF1534" s="8"/>
      <c r="BG1534" s="8"/>
      <c r="BH1534" s="8"/>
      <c r="BI1534" s="8"/>
      <c r="BJ1534" s="8"/>
      <c r="BK1534" s="8"/>
      <c r="BL1534" s="8"/>
      <c r="BM1534" s="8"/>
      <c r="BN1534" s="8"/>
      <c r="BO1534" s="8"/>
      <c r="BP1534" s="16" t="str">
        <v>0- Port Costs</v>
      </c>
      <c r="BT1534" s="16" t="str">
        <v>0- Port Value</v>
      </c>
      <c r="BU1534" s="8"/>
      <c r="BV1534" s="16" t="str">
        <v>0</v>
      </c>
    </row>
    <row r="1535" spans="8:74" hidden="1" outlineLevel="1" x14ac:dyDescent="0.3">
      <c r="H1535" s="16" t="str">
        <v>0 - BM Costs</v>
      </c>
      <c r="L1535" s="16" t="str">
        <v>0 - BM Port</v>
      </c>
      <c r="N1535" s="16" t="str">
        <v>0 - Port Assets</v>
      </c>
      <c r="O1535" s="8"/>
      <c r="P1535" s="8"/>
      <c r="Q1535" s="8"/>
      <c r="R1535" s="8"/>
      <c r="S1535" s="8"/>
      <c r="T1535" s="8"/>
      <c r="U1535" s="8"/>
      <c r="V1535" s="8"/>
      <c r="W1535" s="8"/>
      <c r="X1535" s="8"/>
      <c r="Y1535" s="8"/>
      <c r="Z1535" s="8"/>
      <c r="AA1535" s="8"/>
      <c r="AB1535" s="8"/>
      <c r="AC1535" s="8"/>
      <c r="AD1535" s="8"/>
      <c r="AE1535" s="8"/>
      <c r="AF1535" s="8"/>
      <c r="AG1535" s="8"/>
      <c r="AH1535" s="8"/>
      <c r="AI1535" s="8"/>
      <c r="AJ1535" s="8"/>
      <c r="AK1535" s="8"/>
      <c r="AL1535" s="8"/>
      <c r="AM1535" s="8"/>
      <c r="AN1535" s="8"/>
      <c r="AO1535" s="8"/>
      <c r="AP1535" s="8"/>
      <c r="AQ1535" s="8"/>
      <c r="AR1535" s="8"/>
      <c r="AS1535" s="8"/>
      <c r="AT1535" s="8"/>
      <c r="AU1535" s="8"/>
      <c r="AV1535" s="8"/>
      <c r="AW1535" s="8"/>
      <c r="AX1535" s="8"/>
      <c r="AY1535" s="8"/>
      <c r="AZ1535" s="8"/>
      <c r="BA1535" s="8"/>
      <c r="BB1535" s="8"/>
      <c r="BC1535" s="8"/>
      <c r="BD1535" s="8"/>
      <c r="BE1535" s="8"/>
      <c r="BF1535" s="8"/>
      <c r="BG1535" s="8"/>
      <c r="BH1535" s="8"/>
      <c r="BI1535" s="8"/>
      <c r="BJ1535" s="8"/>
      <c r="BK1535" s="8"/>
      <c r="BL1535" s="8"/>
      <c r="BM1535" s="8"/>
      <c r="BN1535" s="8"/>
      <c r="BO1535" s="8"/>
      <c r="BP1535" s="16" t="str">
        <v>0- Port Costs</v>
      </c>
      <c r="BT1535" s="16" t="str">
        <v>0- Port Value</v>
      </c>
      <c r="BU1535" s="8"/>
      <c r="BV1535" s="16" t="str">
        <v>0</v>
      </c>
    </row>
    <row r="1536" spans="8:74" hidden="1" outlineLevel="1" x14ac:dyDescent="0.3">
      <c r="H1536" s="16" t="str">
        <v>0 - BM Costs</v>
      </c>
      <c r="L1536" s="16" t="str">
        <v>0 - BM Port</v>
      </c>
      <c r="N1536" s="16" t="str">
        <v>0 - Port Assets</v>
      </c>
      <c r="O1536" s="8"/>
      <c r="P1536" s="8"/>
      <c r="Q1536" s="8"/>
      <c r="R1536" s="8"/>
      <c r="S1536" s="8"/>
      <c r="T1536" s="8"/>
      <c r="U1536" s="8"/>
      <c r="V1536" s="8"/>
      <c r="W1536" s="8"/>
      <c r="X1536" s="8"/>
      <c r="Y1536" s="8"/>
      <c r="Z1536" s="8"/>
      <c r="AA1536" s="8"/>
      <c r="AB1536" s="8"/>
      <c r="AC1536" s="8"/>
      <c r="AD1536" s="8"/>
      <c r="AE1536" s="8"/>
      <c r="AF1536" s="8"/>
      <c r="AG1536" s="8"/>
      <c r="AH1536" s="8"/>
      <c r="AI1536" s="8"/>
      <c r="AJ1536" s="8"/>
      <c r="AK1536" s="8"/>
      <c r="AL1536" s="8"/>
      <c r="AM1536" s="8"/>
      <c r="AN1536" s="8"/>
      <c r="AO1536" s="8"/>
      <c r="AP1536" s="8"/>
      <c r="AQ1536" s="8"/>
      <c r="AR1536" s="8"/>
      <c r="AS1536" s="8"/>
      <c r="AT1536" s="8"/>
      <c r="AU1536" s="8"/>
      <c r="AV1536" s="8"/>
      <c r="AW1536" s="8"/>
      <c r="AX1536" s="8"/>
      <c r="AY1536" s="8"/>
      <c r="AZ1536" s="8"/>
      <c r="BA1536" s="8"/>
      <c r="BB1536" s="8"/>
      <c r="BC1536" s="8"/>
      <c r="BD1536" s="8"/>
      <c r="BE1536" s="8"/>
      <c r="BF1536" s="8"/>
      <c r="BG1536" s="8"/>
      <c r="BH1536" s="8"/>
      <c r="BI1536" s="8"/>
      <c r="BJ1536" s="8"/>
      <c r="BK1536" s="8"/>
      <c r="BL1536" s="8"/>
      <c r="BM1536" s="8"/>
      <c r="BN1536" s="8"/>
      <c r="BO1536" s="8"/>
      <c r="BP1536" s="16" t="str">
        <v>0- Port Costs</v>
      </c>
      <c r="BT1536" s="16" t="str">
        <v>0- Port Value</v>
      </c>
      <c r="BU1536" s="8"/>
      <c r="BV1536" s="16" t="str">
        <v>0</v>
      </c>
    </row>
    <row r="1537" spans="8:74" hidden="1" outlineLevel="1" x14ac:dyDescent="0.3">
      <c r="H1537" s="16" t="str">
        <v>0 - BM Costs</v>
      </c>
      <c r="L1537" s="16" t="str">
        <v>0 - BM Port</v>
      </c>
      <c r="N1537" s="16" t="str">
        <v>0 - Port Assets</v>
      </c>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8"/>
      <c r="AX1537" s="8"/>
      <c r="AY1537" s="8"/>
      <c r="AZ1537" s="8"/>
      <c r="BA1537" s="8"/>
      <c r="BB1537" s="8"/>
      <c r="BC1537" s="8"/>
      <c r="BD1537" s="8"/>
      <c r="BE1537" s="8"/>
      <c r="BF1537" s="8"/>
      <c r="BG1537" s="8"/>
      <c r="BH1537" s="8"/>
      <c r="BI1537" s="8"/>
      <c r="BJ1537" s="8"/>
      <c r="BK1537" s="8"/>
      <c r="BL1537" s="8"/>
      <c r="BM1537" s="8"/>
      <c r="BN1537" s="8"/>
      <c r="BO1537" s="8"/>
      <c r="BP1537" s="16" t="str">
        <v>0- Port Costs</v>
      </c>
      <c r="BT1537" s="16" t="str">
        <v>0- Port Value</v>
      </c>
      <c r="BU1537" s="8"/>
      <c r="BV1537" s="16" t="str">
        <v>0</v>
      </c>
    </row>
    <row r="1538" spans="8:74" hidden="1" outlineLevel="1" x14ac:dyDescent="0.3">
      <c r="H1538" s="16" t="str">
        <v>0 - BM Costs</v>
      </c>
      <c r="L1538" s="16" t="str">
        <v>0 - BM Port</v>
      </c>
      <c r="N1538" s="16" t="str">
        <v>0 - Port Assets</v>
      </c>
      <c r="O1538" s="8"/>
      <c r="P1538" s="8"/>
      <c r="Q1538" s="8"/>
      <c r="R1538" s="8"/>
      <c r="S1538" s="8"/>
      <c r="T1538" s="8"/>
      <c r="U1538" s="8"/>
      <c r="V1538" s="8"/>
      <c r="W1538" s="8"/>
      <c r="X1538" s="8"/>
      <c r="Y1538" s="8"/>
      <c r="Z1538" s="8"/>
      <c r="AA1538" s="8"/>
      <c r="AB1538" s="8"/>
      <c r="AC1538" s="8"/>
      <c r="AD1538" s="8"/>
      <c r="AE1538" s="8"/>
      <c r="AF1538" s="8"/>
      <c r="AG1538" s="8"/>
      <c r="AH1538" s="8"/>
      <c r="AI1538" s="8"/>
      <c r="AJ1538" s="8"/>
      <c r="AK1538" s="8"/>
      <c r="AL1538" s="8"/>
      <c r="AM1538" s="8"/>
      <c r="AN1538" s="8"/>
      <c r="AO1538" s="8"/>
      <c r="AP1538" s="8"/>
      <c r="AQ1538" s="8"/>
      <c r="AR1538" s="8"/>
      <c r="AS1538" s="8"/>
      <c r="AT1538" s="8"/>
      <c r="AU1538" s="8"/>
      <c r="AV1538" s="8"/>
      <c r="AW1538" s="8"/>
      <c r="AX1538" s="8"/>
      <c r="AY1538" s="8"/>
      <c r="AZ1538" s="8"/>
      <c r="BA1538" s="8"/>
      <c r="BB1538" s="8"/>
      <c r="BC1538" s="8"/>
      <c r="BD1538" s="8"/>
      <c r="BE1538" s="8"/>
      <c r="BF1538" s="8"/>
      <c r="BG1538" s="8"/>
      <c r="BH1538" s="8"/>
      <c r="BI1538" s="8"/>
      <c r="BJ1538" s="8"/>
      <c r="BK1538" s="8"/>
      <c r="BL1538" s="8"/>
      <c r="BM1538" s="8"/>
      <c r="BN1538" s="8"/>
      <c r="BO1538" s="8"/>
      <c r="BP1538" s="16" t="str">
        <v>0- Port Costs</v>
      </c>
      <c r="BT1538" s="16" t="str">
        <v>0- Port Value</v>
      </c>
      <c r="BU1538" s="8"/>
      <c r="BV1538" s="16" t="str">
        <v>0</v>
      </c>
    </row>
    <row r="1539" spans="8:74" hidden="1" outlineLevel="1" x14ac:dyDescent="0.3">
      <c r="H1539" s="16" t="str">
        <v>0 - BM Costs</v>
      </c>
      <c r="L1539" s="16" t="str">
        <v>0 - BM Port</v>
      </c>
      <c r="N1539" s="16" t="str">
        <v>0 - Port Assets</v>
      </c>
      <c r="O1539" s="8"/>
      <c r="P1539" s="8"/>
      <c r="Q1539" s="8"/>
      <c r="R1539" s="8"/>
      <c r="S1539" s="8"/>
      <c r="T1539" s="8"/>
      <c r="U1539" s="8"/>
      <c r="V1539" s="8"/>
      <c r="W1539" s="8"/>
      <c r="X1539" s="8"/>
      <c r="Y1539" s="8"/>
      <c r="Z1539" s="8"/>
      <c r="AA1539" s="8"/>
      <c r="AB1539" s="8"/>
      <c r="AC1539" s="8"/>
      <c r="AD1539" s="8"/>
      <c r="AE1539" s="8"/>
      <c r="AF1539" s="8"/>
      <c r="AG1539" s="8"/>
      <c r="AH1539" s="8"/>
      <c r="AI1539" s="8"/>
      <c r="AJ1539" s="8"/>
      <c r="AK1539" s="8"/>
      <c r="AL1539" s="8"/>
      <c r="AM1539" s="8"/>
      <c r="AN1539" s="8"/>
      <c r="AO1539" s="8"/>
      <c r="AP1539" s="8"/>
      <c r="AQ1539" s="8"/>
      <c r="AR1539" s="8"/>
      <c r="AS1539" s="8"/>
      <c r="AT1539" s="8"/>
      <c r="AU1539" s="8"/>
      <c r="AV1539" s="8"/>
      <c r="AW1539" s="8"/>
      <c r="AX1539" s="8"/>
      <c r="AY1539" s="8"/>
      <c r="AZ1539" s="8"/>
      <c r="BA1539" s="8"/>
      <c r="BB1539" s="8"/>
      <c r="BC1539" s="8"/>
      <c r="BD1539" s="8"/>
      <c r="BE1539" s="8"/>
      <c r="BF1539" s="8"/>
      <c r="BG1539" s="8"/>
      <c r="BH1539" s="8"/>
      <c r="BI1539" s="8"/>
      <c r="BJ1539" s="8"/>
      <c r="BK1539" s="8"/>
      <c r="BL1539" s="8"/>
      <c r="BM1539" s="8"/>
      <c r="BN1539" s="8"/>
      <c r="BO1539" s="8"/>
      <c r="BP1539" s="16" t="str">
        <v>0- Port Costs</v>
      </c>
      <c r="BT1539" s="16" t="str">
        <v>0- Port Value</v>
      </c>
      <c r="BU1539" s="8"/>
      <c r="BV1539" s="16" t="str">
        <v>0</v>
      </c>
    </row>
    <row r="1540" spans="8:74" hidden="1" outlineLevel="1" x14ac:dyDescent="0.3">
      <c r="H1540" s="16" t="str">
        <v>0 - BM Costs</v>
      </c>
      <c r="L1540" s="16" t="str">
        <v>0 - BM Port</v>
      </c>
      <c r="N1540" s="16" t="str">
        <v>0 - Port Assets</v>
      </c>
      <c r="O1540" s="8"/>
      <c r="P1540" s="8"/>
      <c r="Q1540" s="8"/>
      <c r="R1540" s="8"/>
      <c r="S1540" s="8"/>
      <c r="T1540" s="8"/>
      <c r="U1540" s="8"/>
      <c r="V1540" s="8"/>
      <c r="W1540" s="8"/>
      <c r="X1540" s="8"/>
      <c r="Y1540" s="8"/>
      <c r="Z1540" s="8"/>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8"/>
      <c r="AX1540" s="8"/>
      <c r="AY1540" s="8"/>
      <c r="AZ1540" s="8"/>
      <c r="BA1540" s="8"/>
      <c r="BB1540" s="8"/>
      <c r="BC1540" s="8"/>
      <c r="BD1540" s="8"/>
      <c r="BE1540" s="8"/>
      <c r="BF1540" s="8"/>
      <c r="BG1540" s="8"/>
      <c r="BH1540" s="8"/>
      <c r="BI1540" s="8"/>
      <c r="BJ1540" s="8"/>
      <c r="BK1540" s="8"/>
      <c r="BL1540" s="8"/>
      <c r="BM1540" s="8"/>
      <c r="BN1540" s="8"/>
      <c r="BO1540" s="8"/>
      <c r="BP1540" s="16" t="str">
        <v>0- Port Costs</v>
      </c>
      <c r="BT1540" s="16" t="str">
        <v>0- Port Value</v>
      </c>
      <c r="BU1540" s="8"/>
      <c r="BV1540" s="16" t="str">
        <v>0</v>
      </c>
    </row>
    <row r="1541" spans="8:74" hidden="1" outlineLevel="1" x14ac:dyDescent="0.3">
      <c r="H1541" s="16" t="str">
        <v>0 - BM Costs</v>
      </c>
      <c r="L1541" s="16" t="str">
        <v>0 - BM Port</v>
      </c>
      <c r="N1541" s="16" t="str">
        <v>0 - Port Assets</v>
      </c>
      <c r="O1541" s="8"/>
      <c r="P1541" s="8"/>
      <c r="Q1541" s="8"/>
      <c r="R1541" s="8"/>
      <c r="S1541" s="8"/>
      <c r="T1541" s="8"/>
      <c r="U1541" s="8"/>
      <c r="V1541" s="8"/>
      <c r="W1541" s="8"/>
      <c r="X1541" s="8"/>
      <c r="Y1541" s="8"/>
      <c r="Z1541" s="8"/>
      <c r="AA1541" s="8"/>
      <c r="AB1541" s="8"/>
      <c r="AC1541" s="8"/>
      <c r="AD1541" s="8"/>
      <c r="AE1541" s="8"/>
      <c r="AF1541" s="8"/>
      <c r="AG1541" s="8"/>
      <c r="AH1541" s="8"/>
      <c r="AI1541" s="8"/>
      <c r="AJ1541" s="8"/>
      <c r="AK1541" s="8"/>
      <c r="AL1541" s="8"/>
      <c r="AM1541" s="8"/>
      <c r="AN1541" s="8"/>
      <c r="AO1541" s="8"/>
      <c r="AP1541" s="8"/>
      <c r="AQ1541" s="8"/>
      <c r="AR1541" s="8"/>
      <c r="AS1541" s="8"/>
      <c r="AT1541" s="8"/>
      <c r="AU1541" s="8"/>
      <c r="AV1541" s="8"/>
      <c r="AW1541" s="8"/>
      <c r="AX1541" s="8"/>
      <c r="AY1541" s="8"/>
      <c r="AZ1541" s="8"/>
      <c r="BA1541" s="8"/>
      <c r="BB1541" s="8"/>
      <c r="BC1541" s="8"/>
      <c r="BD1541" s="8"/>
      <c r="BE1541" s="8"/>
      <c r="BF1541" s="8"/>
      <c r="BG1541" s="8"/>
      <c r="BH1541" s="8"/>
      <c r="BI1541" s="8"/>
      <c r="BJ1541" s="8"/>
      <c r="BK1541" s="8"/>
      <c r="BL1541" s="8"/>
      <c r="BM1541" s="8"/>
      <c r="BN1541" s="8"/>
      <c r="BO1541" s="8"/>
      <c r="BP1541" s="16" t="str">
        <v>0- Port Costs</v>
      </c>
      <c r="BT1541" s="16" t="str">
        <v>0- Port Value</v>
      </c>
      <c r="BU1541" s="8"/>
      <c r="BV1541" s="16" t="str">
        <v>0</v>
      </c>
    </row>
    <row r="1542" spans="8:74" hidden="1" outlineLevel="1" x14ac:dyDescent="0.3">
      <c r="H1542" s="16" t="str">
        <v>0 - BM Costs</v>
      </c>
      <c r="L1542" s="16" t="str">
        <v>0 - BM Port</v>
      </c>
      <c r="N1542" s="16" t="str">
        <v>0 - Port Assets</v>
      </c>
      <c r="O1542" s="8"/>
      <c r="P1542" s="8"/>
      <c r="Q1542" s="8"/>
      <c r="R1542" s="8"/>
      <c r="S1542" s="8"/>
      <c r="T1542" s="8"/>
      <c r="U1542" s="8"/>
      <c r="V1542" s="8"/>
      <c r="W1542" s="8"/>
      <c r="X1542" s="8"/>
      <c r="Y1542" s="8"/>
      <c r="Z1542" s="8"/>
      <c r="AA1542" s="8"/>
      <c r="AB1542" s="8"/>
      <c r="AC1542" s="8"/>
      <c r="AD1542" s="8"/>
      <c r="AE1542" s="8"/>
      <c r="AF1542" s="8"/>
      <c r="AG1542" s="8"/>
      <c r="AH1542" s="8"/>
      <c r="AI1542" s="8"/>
      <c r="AJ1542" s="8"/>
      <c r="AK1542" s="8"/>
      <c r="AL1542" s="8"/>
      <c r="AM1542" s="8"/>
      <c r="AN1542" s="8"/>
      <c r="AO1542" s="8"/>
      <c r="AP1542" s="8"/>
      <c r="AQ1542" s="8"/>
      <c r="AR1542" s="8"/>
      <c r="AS1542" s="8"/>
      <c r="AT1542" s="8"/>
      <c r="AU1542" s="8"/>
      <c r="AV1542" s="8"/>
      <c r="AW1542" s="8"/>
      <c r="AX1542" s="8"/>
      <c r="AY1542" s="8"/>
      <c r="AZ1542" s="8"/>
      <c r="BA1542" s="8"/>
      <c r="BB1542" s="8"/>
      <c r="BC1542" s="8"/>
      <c r="BD1542" s="8"/>
      <c r="BE1542" s="8"/>
      <c r="BF1542" s="8"/>
      <c r="BG1542" s="8"/>
      <c r="BH1542" s="8"/>
      <c r="BI1542" s="8"/>
      <c r="BJ1542" s="8"/>
      <c r="BK1542" s="8"/>
      <c r="BL1542" s="8"/>
      <c r="BM1542" s="8"/>
      <c r="BN1542" s="8"/>
      <c r="BO1542" s="8"/>
      <c r="BP1542" s="16" t="str">
        <v>0- Port Costs</v>
      </c>
      <c r="BT1542" s="16" t="str">
        <v>0- Port Value</v>
      </c>
      <c r="BU1542" s="8"/>
      <c r="BV1542" s="16" t="str">
        <v>0</v>
      </c>
    </row>
    <row r="1543" spans="8:74" hidden="1" outlineLevel="1" x14ac:dyDescent="0.3">
      <c r="H1543" s="16" t="str">
        <v>0 - BM Costs</v>
      </c>
      <c r="L1543" s="16" t="str">
        <v>0 - BM Port</v>
      </c>
      <c r="N1543" s="16" t="str">
        <v>0 - Port Assets</v>
      </c>
      <c r="O1543" s="8"/>
      <c r="P1543" s="8"/>
      <c r="Q1543" s="8"/>
      <c r="R1543" s="8"/>
      <c r="S1543" s="8"/>
      <c r="T1543" s="8"/>
      <c r="U1543" s="8"/>
      <c r="V1543" s="8"/>
      <c r="W1543" s="8"/>
      <c r="X1543" s="8"/>
      <c r="Y1543" s="8"/>
      <c r="Z1543" s="8"/>
      <c r="AA1543" s="8"/>
      <c r="AB1543" s="8"/>
      <c r="AC1543" s="8"/>
      <c r="AD1543" s="8"/>
      <c r="AE1543" s="8"/>
      <c r="AF1543" s="8"/>
      <c r="AG1543" s="8"/>
      <c r="AH1543" s="8"/>
      <c r="AI1543" s="8"/>
      <c r="AJ1543" s="8"/>
      <c r="AK1543" s="8"/>
      <c r="AL1543" s="8"/>
      <c r="AM1543" s="8"/>
      <c r="AN1543" s="8"/>
      <c r="AO1543" s="8"/>
      <c r="AP1543" s="8"/>
      <c r="AQ1543" s="8"/>
      <c r="AR1543" s="8"/>
      <c r="AS1543" s="8"/>
      <c r="AT1543" s="8"/>
      <c r="AU1543" s="8"/>
      <c r="AV1543" s="8"/>
      <c r="AW1543" s="8"/>
      <c r="AX1543" s="8"/>
      <c r="AY1543" s="8"/>
      <c r="AZ1543" s="8"/>
      <c r="BA1543" s="8"/>
      <c r="BB1543" s="8"/>
      <c r="BC1543" s="8"/>
      <c r="BD1543" s="8"/>
      <c r="BE1543" s="8"/>
      <c r="BF1543" s="8"/>
      <c r="BG1543" s="8"/>
      <c r="BH1543" s="8"/>
      <c r="BI1543" s="8"/>
      <c r="BJ1543" s="8"/>
      <c r="BK1543" s="8"/>
      <c r="BL1543" s="8"/>
      <c r="BM1543" s="8"/>
      <c r="BN1543" s="8"/>
      <c r="BO1543" s="8"/>
      <c r="BP1543" s="16" t="str">
        <v>0- Port Costs</v>
      </c>
      <c r="BT1543" s="16" t="str">
        <v>0- Port Value</v>
      </c>
      <c r="BU1543" s="8"/>
      <c r="BV1543" s="16" t="str">
        <v>0</v>
      </c>
    </row>
    <row r="1544" spans="8:74" hidden="1" outlineLevel="1" x14ac:dyDescent="0.3">
      <c r="H1544" s="16" t="str">
        <v>0 - BM Costs</v>
      </c>
      <c r="L1544" s="16" t="str">
        <v>0 - BM Port</v>
      </c>
      <c r="N1544" s="16" t="str">
        <v>0 - Port Assets</v>
      </c>
      <c r="O1544" s="8"/>
      <c r="P1544" s="8"/>
      <c r="Q1544" s="8"/>
      <c r="R1544" s="8"/>
      <c r="S1544" s="8"/>
      <c r="T1544" s="8"/>
      <c r="U1544" s="8"/>
      <c r="V1544" s="8"/>
      <c r="W1544" s="8"/>
      <c r="X1544" s="8"/>
      <c r="Y1544" s="8"/>
      <c r="Z1544" s="8"/>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8"/>
      <c r="AX1544" s="8"/>
      <c r="AY1544" s="8"/>
      <c r="AZ1544" s="8"/>
      <c r="BA1544" s="8"/>
      <c r="BB1544" s="8"/>
      <c r="BC1544" s="8"/>
      <c r="BD1544" s="8"/>
      <c r="BE1544" s="8"/>
      <c r="BF1544" s="8"/>
      <c r="BG1544" s="8"/>
      <c r="BH1544" s="8"/>
      <c r="BI1544" s="8"/>
      <c r="BJ1544" s="8"/>
      <c r="BK1544" s="8"/>
      <c r="BL1544" s="8"/>
      <c r="BM1544" s="8"/>
      <c r="BN1544" s="8"/>
      <c r="BO1544" s="8"/>
      <c r="BP1544" s="16" t="str">
        <v>0- Port Costs</v>
      </c>
      <c r="BT1544" s="16" t="str">
        <v>0- Port Value</v>
      </c>
      <c r="BU1544" s="8"/>
      <c r="BV1544" s="16" t="str">
        <v>0</v>
      </c>
    </row>
    <row r="1545" spans="8:74" hidden="1" outlineLevel="1" x14ac:dyDescent="0.3">
      <c r="H1545" s="16" t="str">
        <v>0 - BM Costs</v>
      </c>
      <c r="L1545" s="16" t="str">
        <v>0 - BM Port</v>
      </c>
      <c r="N1545" s="16" t="str">
        <v>0 - Port Assets</v>
      </c>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8"/>
      <c r="AX1545" s="8"/>
      <c r="AY1545" s="8"/>
      <c r="AZ1545" s="8"/>
      <c r="BA1545" s="8"/>
      <c r="BB1545" s="8"/>
      <c r="BC1545" s="8"/>
      <c r="BD1545" s="8"/>
      <c r="BE1545" s="8"/>
      <c r="BF1545" s="8"/>
      <c r="BG1545" s="8"/>
      <c r="BH1545" s="8"/>
      <c r="BI1545" s="8"/>
      <c r="BJ1545" s="8"/>
      <c r="BK1545" s="8"/>
      <c r="BL1545" s="8"/>
      <c r="BM1545" s="8"/>
      <c r="BN1545" s="8"/>
      <c r="BO1545" s="8"/>
      <c r="BP1545" s="16" t="str">
        <v>0- Port Costs</v>
      </c>
      <c r="BT1545" s="16" t="str">
        <v>0- Port Value</v>
      </c>
      <c r="BU1545" s="8"/>
      <c r="BV1545" s="16" t="str">
        <v>0</v>
      </c>
    </row>
    <row r="1546" spans="8:74" hidden="1" outlineLevel="1" x14ac:dyDescent="0.3">
      <c r="H1546" s="16" t="str">
        <v>0 - BM Costs</v>
      </c>
      <c r="L1546" s="16" t="str">
        <v>0 - BM Port</v>
      </c>
      <c r="N1546" s="16" t="str">
        <v>0 - Port Assets</v>
      </c>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8"/>
      <c r="AX1546" s="8"/>
      <c r="AY1546" s="8"/>
      <c r="AZ1546" s="8"/>
      <c r="BA1546" s="8"/>
      <c r="BB1546" s="8"/>
      <c r="BC1546" s="8"/>
      <c r="BD1546" s="8"/>
      <c r="BE1546" s="8"/>
      <c r="BF1546" s="8"/>
      <c r="BG1546" s="8"/>
      <c r="BH1546" s="8"/>
      <c r="BI1546" s="8"/>
      <c r="BJ1546" s="8"/>
      <c r="BK1546" s="8"/>
      <c r="BL1546" s="8"/>
      <c r="BM1546" s="8"/>
      <c r="BN1546" s="8"/>
      <c r="BO1546" s="8"/>
      <c r="BP1546" s="16" t="str">
        <v>0- Port Costs</v>
      </c>
      <c r="BT1546" s="16" t="str">
        <v>0- Port Value</v>
      </c>
      <c r="BU1546" s="8"/>
      <c r="BV1546" s="16" t="str">
        <v>0</v>
      </c>
    </row>
    <row r="1547" spans="8:74" hidden="1" outlineLevel="1" x14ac:dyDescent="0.3">
      <c r="H1547" s="16" t="str">
        <v>0 - BM Costs</v>
      </c>
      <c r="L1547" s="16" t="str">
        <v>0 - BM Port</v>
      </c>
      <c r="N1547" s="16" t="str">
        <v>0 - Port Assets</v>
      </c>
      <c r="O1547" s="8"/>
      <c r="P1547" s="8"/>
      <c r="Q1547" s="8"/>
      <c r="R1547" s="8"/>
      <c r="S1547" s="8"/>
      <c r="T1547" s="8"/>
      <c r="U1547" s="8"/>
      <c r="V1547" s="8"/>
      <c r="W1547" s="8"/>
      <c r="X1547" s="8"/>
      <c r="Y1547" s="8"/>
      <c r="Z1547" s="8"/>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8"/>
      <c r="AX1547" s="8"/>
      <c r="AY1547" s="8"/>
      <c r="AZ1547" s="8"/>
      <c r="BA1547" s="8"/>
      <c r="BB1547" s="8"/>
      <c r="BC1547" s="8"/>
      <c r="BD1547" s="8"/>
      <c r="BE1547" s="8"/>
      <c r="BF1547" s="8"/>
      <c r="BG1547" s="8"/>
      <c r="BH1547" s="8"/>
      <c r="BI1547" s="8"/>
      <c r="BJ1547" s="8"/>
      <c r="BK1547" s="8"/>
      <c r="BL1547" s="8"/>
      <c r="BM1547" s="8"/>
      <c r="BN1547" s="8"/>
      <c r="BO1547" s="8"/>
      <c r="BP1547" s="16" t="str">
        <v>0- Port Costs</v>
      </c>
      <c r="BT1547" s="16" t="str">
        <v>0- Port Value</v>
      </c>
      <c r="BU1547" s="8"/>
      <c r="BV1547" s="16" t="str">
        <v>0</v>
      </c>
    </row>
    <row r="1548" spans="8:74" hidden="1" outlineLevel="1" x14ac:dyDescent="0.3">
      <c r="H1548" s="16" t="str">
        <v>0 - BM Costs</v>
      </c>
      <c r="L1548" s="16" t="str">
        <v>0 - BM Port</v>
      </c>
      <c r="N1548" s="16" t="str">
        <v>0 - Port Assets</v>
      </c>
      <c r="O1548" s="8"/>
      <c r="P1548" s="8"/>
      <c r="Q1548" s="8"/>
      <c r="R1548" s="8"/>
      <c r="S1548" s="8"/>
      <c r="T1548" s="8"/>
      <c r="U1548" s="8"/>
      <c r="V1548" s="8"/>
      <c r="W1548" s="8"/>
      <c r="X1548" s="8"/>
      <c r="Y1548" s="8"/>
      <c r="Z1548" s="8"/>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8"/>
      <c r="AX1548" s="8"/>
      <c r="AY1548" s="8"/>
      <c r="AZ1548" s="8"/>
      <c r="BA1548" s="8"/>
      <c r="BB1548" s="8"/>
      <c r="BC1548" s="8"/>
      <c r="BD1548" s="8"/>
      <c r="BE1548" s="8"/>
      <c r="BF1548" s="8"/>
      <c r="BG1548" s="8"/>
      <c r="BH1548" s="8"/>
      <c r="BI1548" s="8"/>
      <c r="BJ1548" s="8"/>
      <c r="BK1548" s="8"/>
      <c r="BL1548" s="8"/>
      <c r="BM1548" s="8"/>
      <c r="BN1548" s="8"/>
      <c r="BO1548" s="8"/>
      <c r="BP1548" s="16" t="str">
        <v>0- Port Costs</v>
      </c>
      <c r="BT1548" s="16" t="str">
        <v>0- Port Value</v>
      </c>
      <c r="BU1548" s="8"/>
      <c r="BV1548" s="16" t="str">
        <v>0</v>
      </c>
    </row>
    <row r="1549" spans="8:74" hidden="1" outlineLevel="1" x14ac:dyDescent="0.3">
      <c r="H1549" s="16" t="str">
        <v>0 - BM Costs</v>
      </c>
      <c r="L1549" s="16" t="str">
        <v>0 - BM Port</v>
      </c>
      <c r="N1549" s="16" t="str">
        <v>0 - Port Assets</v>
      </c>
      <c r="O1549" s="8"/>
      <c r="P1549" s="8"/>
      <c r="Q1549" s="8"/>
      <c r="R1549" s="8"/>
      <c r="S1549" s="8"/>
      <c r="T1549" s="8"/>
      <c r="U1549" s="8"/>
      <c r="V1549" s="8"/>
      <c r="W1549" s="8"/>
      <c r="X1549" s="8"/>
      <c r="Y1549" s="8"/>
      <c r="Z1549" s="8"/>
      <c r="AA1549" s="8"/>
      <c r="AB1549" s="8"/>
      <c r="AC1549" s="8"/>
      <c r="AD1549" s="8"/>
      <c r="AE1549" s="8"/>
      <c r="AF1549" s="8"/>
      <c r="AG1549" s="8"/>
      <c r="AH1549" s="8"/>
      <c r="AI1549" s="8"/>
      <c r="AJ1549" s="8"/>
      <c r="AK1549" s="8"/>
      <c r="AL1549" s="8"/>
      <c r="AM1549" s="8"/>
      <c r="AN1549" s="8"/>
      <c r="AO1549" s="8"/>
      <c r="AP1549" s="8"/>
      <c r="AQ1549" s="8"/>
      <c r="AR1549" s="8"/>
      <c r="AS1549" s="8"/>
      <c r="AT1549" s="8"/>
      <c r="AU1549" s="8"/>
      <c r="AV1549" s="8"/>
      <c r="AW1549" s="8"/>
      <c r="AX1549" s="8"/>
      <c r="AY1549" s="8"/>
      <c r="AZ1549" s="8"/>
      <c r="BA1549" s="8"/>
      <c r="BB1549" s="8"/>
      <c r="BC1549" s="8"/>
      <c r="BD1549" s="8"/>
      <c r="BE1549" s="8"/>
      <c r="BF1549" s="8"/>
      <c r="BG1549" s="8"/>
      <c r="BH1549" s="8"/>
      <c r="BI1549" s="8"/>
      <c r="BJ1549" s="8"/>
      <c r="BK1549" s="8"/>
      <c r="BL1549" s="8"/>
      <c r="BM1549" s="8"/>
      <c r="BN1549" s="8"/>
      <c r="BO1549" s="8"/>
      <c r="BP1549" s="16" t="str">
        <v>0- Port Costs</v>
      </c>
      <c r="BT1549" s="16" t="str">
        <v>0- Port Value</v>
      </c>
      <c r="BU1549" s="8"/>
      <c r="BV1549" s="16" t="str">
        <v>0</v>
      </c>
    </row>
    <row r="1550" spans="8:74" hidden="1" outlineLevel="1" x14ac:dyDescent="0.3">
      <c r="H1550" s="16" t="str">
        <v>0 - BM Costs</v>
      </c>
      <c r="L1550" s="16" t="str">
        <v>0 - BM Port</v>
      </c>
      <c r="N1550" s="16" t="str">
        <v>0 - Port Assets</v>
      </c>
      <c r="O1550" s="8"/>
      <c r="P1550" s="8"/>
      <c r="Q1550" s="8"/>
      <c r="R1550" s="8"/>
      <c r="S1550" s="8"/>
      <c r="T1550" s="8"/>
      <c r="U1550" s="8"/>
      <c r="V1550" s="8"/>
      <c r="W1550" s="8"/>
      <c r="X1550" s="8"/>
      <c r="Y1550" s="8"/>
      <c r="Z1550" s="8"/>
      <c r="AA1550" s="8"/>
      <c r="AB1550" s="8"/>
      <c r="AC1550" s="8"/>
      <c r="AD1550" s="8"/>
      <c r="AE1550" s="8"/>
      <c r="AF1550" s="8"/>
      <c r="AG1550" s="8"/>
      <c r="AH1550" s="8"/>
      <c r="AI1550" s="8"/>
      <c r="AJ1550" s="8"/>
      <c r="AK1550" s="8"/>
      <c r="AL1550" s="8"/>
      <c r="AM1550" s="8"/>
      <c r="AN1550" s="8"/>
      <c r="AO1550" s="8"/>
      <c r="AP1550" s="8"/>
      <c r="AQ1550" s="8"/>
      <c r="AR1550" s="8"/>
      <c r="AS1550" s="8"/>
      <c r="AT1550" s="8"/>
      <c r="AU1550" s="8"/>
      <c r="AV1550" s="8"/>
      <c r="AW1550" s="8"/>
      <c r="AX1550" s="8"/>
      <c r="AY1550" s="8"/>
      <c r="AZ1550" s="8"/>
      <c r="BA1550" s="8"/>
      <c r="BB1550" s="8"/>
      <c r="BC1550" s="8"/>
      <c r="BD1550" s="8"/>
      <c r="BE1550" s="8"/>
      <c r="BF1550" s="8"/>
      <c r="BG1550" s="8"/>
      <c r="BH1550" s="8"/>
      <c r="BI1550" s="8"/>
      <c r="BJ1550" s="8"/>
      <c r="BK1550" s="8"/>
      <c r="BL1550" s="8"/>
      <c r="BM1550" s="8"/>
      <c r="BN1550" s="8"/>
      <c r="BO1550" s="8"/>
      <c r="BP1550" s="16" t="str">
        <v>0- Port Costs</v>
      </c>
      <c r="BT1550" s="16" t="str">
        <v>0- Port Value</v>
      </c>
      <c r="BU1550" s="8"/>
      <c r="BV1550" s="16" t="str">
        <v>0</v>
      </c>
    </row>
    <row r="1551" spans="8:74" hidden="1" outlineLevel="1" x14ac:dyDescent="0.3">
      <c r="H1551" s="16" t="str">
        <v>0 - BM Costs</v>
      </c>
      <c r="L1551" s="16" t="str">
        <v>0 - BM Port</v>
      </c>
      <c r="N1551" s="16" t="str">
        <v>0 - Port Assets</v>
      </c>
      <c r="O1551" s="8"/>
      <c r="P1551" s="8"/>
      <c r="Q1551" s="8"/>
      <c r="R1551" s="8"/>
      <c r="S1551" s="8"/>
      <c r="T1551" s="8"/>
      <c r="U1551" s="8"/>
      <c r="V1551" s="8"/>
      <c r="W1551" s="8"/>
      <c r="X1551" s="8"/>
      <c r="Y1551" s="8"/>
      <c r="Z1551" s="8"/>
      <c r="AA1551" s="8"/>
      <c r="AB1551" s="8"/>
      <c r="AC1551" s="8"/>
      <c r="AD1551" s="8"/>
      <c r="AE1551" s="8"/>
      <c r="AF1551" s="8"/>
      <c r="AG1551" s="8"/>
      <c r="AH1551" s="8"/>
      <c r="AI1551" s="8"/>
      <c r="AJ1551" s="8"/>
      <c r="AK1551" s="8"/>
      <c r="AL1551" s="8"/>
      <c r="AM1551" s="8"/>
      <c r="AN1551" s="8"/>
      <c r="AO1551" s="8"/>
      <c r="AP1551" s="8"/>
      <c r="AQ1551" s="8"/>
      <c r="AR1551" s="8"/>
      <c r="AS1551" s="8"/>
      <c r="AT1551" s="8"/>
      <c r="AU1551" s="8"/>
      <c r="AV1551" s="8"/>
      <c r="AW1551" s="8"/>
      <c r="AX1551" s="8"/>
      <c r="AY1551" s="8"/>
      <c r="AZ1551" s="8"/>
      <c r="BA1551" s="8"/>
      <c r="BB1551" s="8"/>
      <c r="BC1551" s="8"/>
      <c r="BD1551" s="8"/>
      <c r="BE1551" s="8"/>
      <c r="BF1551" s="8"/>
      <c r="BG1551" s="8"/>
      <c r="BH1551" s="8"/>
      <c r="BI1551" s="8"/>
      <c r="BJ1551" s="8"/>
      <c r="BK1551" s="8"/>
      <c r="BL1551" s="8"/>
      <c r="BM1551" s="8"/>
      <c r="BN1551" s="8"/>
      <c r="BO1551" s="8"/>
      <c r="BP1551" s="16" t="str">
        <v>0- Port Costs</v>
      </c>
      <c r="BT1551" s="16" t="str">
        <v>0- Port Value</v>
      </c>
      <c r="BU1551" s="8"/>
      <c r="BV1551" s="16" t="str">
        <v>0</v>
      </c>
    </row>
    <row r="1552" spans="8:74" hidden="1" outlineLevel="1" x14ac:dyDescent="0.3">
      <c r="H1552" s="16" t="str">
        <v>0 - BM Costs</v>
      </c>
      <c r="L1552" s="16" t="str">
        <v>0 - BM Port</v>
      </c>
      <c r="N1552" s="16" t="str">
        <v>0 - Port Assets</v>
      </c>
      <c r="O1552" s="8"/>
      <c r="P1552" s="8"/>
      <c r="Q1552" s="8"/>
      <c r="R1552" s="8"/>
      <c r="S1552" s="8"/>
      <c r="T1552" s="8"/>
      <c r="U1552" s="8"/>
      <c r="V1552" s="8"/>
      <c r="W1552" s="8"/>
      <c r="X1552" s="8"/>
      <c r="Y1552" s="8"/>
      <c r="Z1552" s="8"/>
      <c r="AA1552" s="8"/>
      <c r="AB1552" s="8"/>
      <c r="AC1552" s="8"/>
      <c r="AD1552" s="8"/>
      <c r="AE1552" s="8"/>
      <c r="AF1552" s="8"/>
      <c r="AG1552" s="8"/>
      <c r="AH1552" s="8"/>
      <c r="AI1552" s="8"/>
      <c r="AJ1552" s="8"/>
      <c r="AK1552" s="8"/>
      <c r="AL1552" s="8"/>
      <c r="AM1552" s="8"/>
      <c r="AN1552" s="8"/>
      <c r="AO1552" s="8"/>
      <c r="AP1552" s="8"/>
      <c r="AQ1552" s="8"/>
      <c r="AR1552" s="8"/>
      <c r="AS1552" s="8"/>
      <c r="AT1552" s="8"/>
      <c r="AU1552" s="8"/>
      <c r="AV1552" s="8"/>
      <c r="AW1552" s="8"/>
      <c r="AX1552" s="8"/>
      <c r="AY1552" s="8"/>
      <c r="AZ1552" s="8"/>
      <c r="BA1552" s="8"/>
      <c r="BB1552" s="8"/>
      <c r="BC1552" s="8"/>
      <c r="BD1552" s="8"/>
      <c r="BE1552" s="8"/>
      <c r="BF1552" s="8"/>
      <c r="BG1552" s="8"/>
      <c r="BH1552" s="8"/>
      <c r="BI1552" s="8"/>
      <c r="BJ1552" s="8"/>
      <c r="BK1552" s="8"/>
      <c r="BL1552" s="8"/>
      <c r="BM1552" s="8"/>
      <c r="BN1552" s="8"/>
      <c r="BO1552" s="8"/>
      <c r="BP1552" s="16" t="str">
        <v>0- Port Costs</v>
      </c>
      <c r="BT1552" s="16" t="str">
        <v>0- Port Value</v>
      </c>
      <c r="BU1552" s="8"/>
      <c r="BV1552" s="16" t="str">
        <v>0</v>
      </c>
    </row>
    <row r="1553" spans="8:74" hidden="1" outlineLevel="1" x14ac:dyDescent="0.3">
      <c r="H1553" s="16" t="str">
        <v>0 - BM Costs</v>
      </c>
      <c r="L1553" s="16" t="str">
        <v>0 - BM Port</v>
      </c>
      <c r="N1553" s="16" t="str">
        <v>0 - Port Assets</v>
      </c>
      <c r="O1553" s="8"/>
      <c r="P1553" s="8"/>
      <c r="Q1553" s="8"/>
      <c r="R1553" s="8"/>
      <c r="S1553" s="8"/>
      <c r="T1553" s="8"/>
      <c r="U1553" s="8"/>
      <c r="V1553" s="8"/>
      <c r="W1553" s="8"/>
      <c r="X1553" s="8"/>
      <c r="Y1553" s="8"/>
      <c r="Z1553" s="8"/>
      <c r="AA1553" s="8"/>
      <c r="AB1553" s="8"/>
      <c r="AC1553" s="8"/>
      <c r="AD1553" s="8"/>
      <c r="AE1553" s="8"/>
      <c r="AF1553" s="8"/>
      <c r="AG1553" s="8"/>
      <c r="AH1553" s="8"/>
      <c r="AI1553" s="8"/>
      <c r="AJ1553" s="8"/>
      <c r="AK1553" s="8"/>
      <c r="AL1553" s="8"/>
      <c r="AM1553" s="8"/>
      <c r="AN1553" s="8"/>
      <c r="AO1553" s="8"/>
      <c r="AP1553" s="8"/>
      <c r="AQ1553" s="8"/>
      <c r="AR1553" s="8"/>
      <c r="AS1553" s="8"/>
      <c r="AT1553" s="8"/>
      <c r="AU1553" s="8"/>
      <c r="AV1553" s="8"/>
      <c r="AW1553" s="8"/>
      <c r="AX1553" s="8"/>
      <c r="AY1553" s="8"/>
      <c r="AZ1553" s="8"/>
      <c r="BA1553" s="8"/>
      <c r="BB1553" s="8"/>
      <c r="BC1553" s="8"/>
      <c r="BD1553" s="8"/>
      <c r="BE1553" s="8"/>
      <c r="BF1553" s="8"/>
      <c r="BG1553" s="8"/>
      <c r="BH1553" s="8"/>
      <c r="BI1553" s="8"/>
      <c r="BJ1553" s="8"/>
      <c r="BK1553" s="8"/>
      <c r="BL1553" s="8"/>
      <c r="BM1553" s="8"/>
      <c r="BN1553" s="8"/>
      <c r="BO1553" s="8"/>
      <c r="BP1553" s="16" t="str">
        <v>0- Port Costs</v>
      </c>
      <c r="BT1553" s="16" t="str">
        <v>0- Port Value</v>
      </c>
      <c r="BU1553" s="8"/>
      <c r="BV1553" s="16" t="str">
        <v>0</v>
      </c>
    </row>
    <row r="1554" spans="8:74" hidden="1" outlineLevel="1" x14ac:dyDescent="0.3">
      <c r="H1554" s="16" t="str">
        <v>0 - BM Costs</v>
      </c>
      <c r="L1554" s="16" t="str">
        <v>0 - BM Port</v>
      </c>
      <c r="N1554" s="16" t="str">
        <v>0 - Port Assets</v>
      </c>
      <c r="O1554" s="8"/>
      <c r="P1554" s="8"/>
      <c r="Q1554" s="8"/>
      <c r="R1554" s="8"/>
      <c r="S1554" s="8"/>
      <c r="T1554" s="8"/>
      <c r="U1554" s="8"/>
      <c r="V1554" s="8"/>
      <c r="W1554" s="8"/>
      <c r="X1554" s="8"/>
      <c r="Y1554" s="8"/>
      <c r="Z1554" s="8"/>
      <c r="AA1554" s="8"/>
      <c r="AB1554" s="8"/>
      <c r="AC1554" s="8"/>
      <c r="AD1554" s="8"/>
      <c r="AE1554" s="8"/>
      <c r="AF1554" s="8"/>
      <c r="AG1554" s="8"/>
      <c r="AH1554" s="8"/>
      <c r="AI1554" s="8"/>
      <c r="AJ1554" s="8"/>
      <c r="AK1554" s="8"/>
      <c r="AL1554" s="8"/>
      <c r="AM1554" s="8"/>
      <c r="AN1554" s="8"/>
      <c r="AO1554" s="8"/>
      <c r="AP1554" s="8"/>
      <c r="AQ1554" s="8"/>
      <c r="AR1554" s="8"/>
      <c r="AS1554" s="8"/>
      <c r="AT1554" s="8"/>
      <c r="AU1554" s="8"/>
      <c r="AV1554" s="8"/>
      <c r="AW1554" s="8"/>
      <c r="AX1554" s="8"/>
      <c r="AY1554" s="8"/>
      <c r="AZ1554" s="8"/>
      <c r="BA1554" s="8"/>
      <c r="BB1554" s="8"/>
      <c r="BC1554" s="8"/>
      <c r="BD1554" s="8"/>
      <c r="BE1554" s="8"/>
      <c r="BF1554" s="8"/>
      <c r="BG1554" s="8"/>
      <c r="BH1554" s="8"/>
      <c r="BI1554" s="8"/>
      <c r="BJ1554" s="8"/>
      <c r="BK1554" s="8"/>
      <c r="BL1554" s="8"/>
      <c r="BM1554" s="8"/>
      <c r="BN1554" s="8"/>
      <c r="BO1554" s="8"/>
      <c r="BP1554" s="16" t="str">
        <v>0- Port Costs</v>
      </c>
      <c r="BT1554" s="16" t="str">
        <v>0- Port Value</v>
      </c>
      <c r="BU1554" s="8"/>
      <c r="BV1554" s="16" t="str">
        <v>0</v>
      </c>
    </row>
    <row r="1555" spans="8:74" hidden="1" outlineLevel="1" x14ac:dyDescent="0.3">
      <c r="H1555" s="16" t="str">
        <v>0 - BM Costs</v>
      </c>
      <c r="L1555" s="16" t="str">
        <v>0 - BM Port</v>
      </c>
      <c r="N1555" s="16" t="str">
        <v>0 - Port Assets</v>
      </c>
      <c r="O1555" s="8"/>
      <c r="P1555" s="8"/>
      <c r="Q1555" s="8"/>
      <c r="R1555" s="8"/>
      <c r="S1555" s="8"/>
      <c r="T1555" s="8"/>
      <c r="U1555" s="8"/>
      <c r="V1555" s="8"/>
      <c r="W1555" s="8"/>
      <c r="X1555" s="8"/>
      <c r="Y1555" s="8"/>
      <c r="Z1555" s="8"/>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8"/>
      <c r="AX1555" s="8"/>
      <c r="AY1555" s="8"/>
      <c r="AZ1555" s="8"/>
      <c r="BA1555" s="8"/>
      <c r="BB1555" s="8"/>
      <c r="BC1555" s="8"/>
      <c r="BD1555" s="8"/>
      <c r="BE1555" s="8"/>
      <c r="BF1555" s="8"/>
      <c r="BG1555" s="8"/>
      <c r="BH1555" s="8"/>
      <c r="BI1555" s="8"/>
      <c r="BJ1555" s="8"/>
      <c r="BK1555" s="8"/>
      <c r="BL1555" s="8"/>
      <c r="BM1555" s="8"/>
      <c r="BN1555" s="8"/>
      <c r="BO1555" s="8"/>
      <c r="BP1555" s="16" t="str">
        <v>0- Port Costs</v>
      </c>
      <c r="BT1555" s="16" t="str">
        <v>0- Port Value</v>
      </c>
      <c r="BU1555" s="8"/>
      <c r="BV1555" s="16" t="str">
        <v>0</v>
      </c>
    </row>
    <row r="1556" spans="8:74" hidden="1" outlineLevel="1" x14ac:dyDescent="0.3">
      <c r="H1556" s="16" t="str">
        <v>0 - BM Costs</v>
      </c>
      <c r="L1556" s="16" t="str">
        <v>0 - BM Port</v>
      </c>
      <c r="N1556" s="16" t="str">
        <v>0 - Port Assets</v>
      </c>
      <c r="O1556" s="8"/>
      <c r="P1556" s="8"/>
      <c r="Q1556" s="8"/>
      <c r="R1556" s="8"/>
      <c r="S1556" s="8"/>
      <c r="T1556" s="8"/>
      <c r="U1556" s="8"/>
      <c r="V1556" s="8"/>
      <c r="W1556" s="8"/>
      <c r="X1556" s="8"/>
      <c r="Y1556" s="8"/>
      <c r="Z1556" s="8"/>
      <c r="AA1556" s="8"/>
      <c r="AB1556" s="8"/>
      <c r="AC1556" s="8"/>
      <c r="AD1556" s="8"/>
      <c r="AE1556" s="8"/>
      <c r="AF1556" s="8"/>
      <c r="AG1556" s="8"/>
      <c r="AH1556" s="8"/>
      <c r="AI1556" s="8"/>
      <c r="AJ1556" s="8"/>
      <c r="AK1556" s="8"/>
      <c r="AL1556" s="8"/>
      <c r="AM1556" s="8"/>
      <c r="AN1556" s="8"/>
      <c r="AO1556" s="8"/>
      <c r="AP1556" s="8"/>
      <c r="AQ1556" s="8"/>
      <c r="AR1556" s="8"/>
      <c r="AS1556" s="8"/>
      <c r="AT1556" s="8"/>
      <c r="AU1556" s="8"/>
      <c r="AV1556" s="8"/>
      <c r="AW1556" s="8"/>
      <c r="AX1556" s="8"/>
      <c r="AY1556" s="8"/>
      <c r="AZ1556" s="8"/>
      <c r="BA1556" s="8"/>
      <c r="BB1556" s="8"/>
      <c r="BC1556" s="8"/>
      <c r="BD1556" s="8"/>
      <c r="BE1556" s="8"/>
      <c r="BF1556" s="8"/>
      <c r="BG1556" s="8"/>
      <c r="BH1556" s="8"/>
      <c r="BI1556" s="8"/>
      <c r="BJ1556" s="8"/>
      <c r="BK1556" s="8"/>
      <c r="BL1556" s="8"/>
      <c r="BM1556" s="8"/>
      <c r="BN1556" s="8"/>
      <c r="BO1556" s="8"/>
      <c r="BP1556" s="16" t="str">
        <v>0- Port Costs</v>
      </c>
      <c r="BT1556" s="16" t="str">
        <v>0- Port Value</v>
      </c>
      <c r="BU1556" s="8"/>
      <c r="BV1556" s="16" t="str">
        <v>0</v>
      </c>
    </row>
    <row r="1557" spans="8:74" hidden="1" outlineLevel="1" x14ac:dyDescent="0.3">
      <c r="H1557" s="16" t="str">
        <v>0 - BM Costs</v>
      </c>
      <c r="L1557" s="16" t="str">
        <v>0 - BM Port</v>
      </c>
      <c r="N1557" s="16" t="str">
        <v>0 - Port Assets</v>
      </c>
      <c r="O1557" s="8"/>
      <c r="P1557" s="8"/>
      <c r="Q1557" s="8"/>
      <c r="R1557" s="8"/>
      <c r="S1557" s="8"/>
      <c r="T1557" s="8"/>
      <c r="U1557" s="8"/>
      <c r="V1557" s="8"/>
      <c r="W1557" s="8"/>
      <c r="X1557" s="8"/>
      <c r="Y1557" s="8"/>
      <c r="Z1557" s="8"/>
      <c r="AA1557" s="8"/>
      <c r="AB1557" s="8"/>
      <c r="AC1557" s="8"/>
      <c r="AD1557" s="8"/>
      <c r="AE1557" s="8"/>
      <c r="AF1557" s="8"/>
      <c r="AG1557" s="8"/>
      <c r="AH1557" s="8"/>
      <c r="AI1557" s="8"/>
      <c r="AJ1557" s="8"/>
      <c r="AK1557" s="8"/>
      <c r="AL1557" s="8"/>
      <c r="AM1557" s="8"/>
      <c r="AN1557" s="8"/>
      <c r="AO1557" s="8"/>
      <c r="AP1557" s="8"/>
      <c r="AQ1557" s="8"/>
      <c r="AR1557" s="8"/>
      <c r="AS1557" s="8"/>
      <c r="AT1557" s="8"/>
      <c r="AU1557" s="8"/>
      <c r="AV1557" s="8"/>
      <c r="AW1557" s="8"/>
      <c r="AX1557" s="8"/>
      <c r="AY1557" s="8"/>
      <c r="AZ1557" s="8"/>
      <c r="BA1557" s="8"/>
      <c r="BB1557" s="8"/>
      <c r="BC1557" s="8"/>
      <c r="BD1557" s="8"/>
      <c r="BE1557" s="8"/>
      <c r="BF1557" s="8"/>
      <c r="BG1557" s="8"/>
      <c r="BH1557" s="8"/>
      <c r="BI1557" s="8"/>
      <c r="BJ1557" s="8"/>
      <c r="BK1557" s="8"/>
      <c r="BL1557" s="8"/>
      <c r="BM1557" s="8"/>
      <c r="BN1557" s="8"/>
      <c r="BO1557" s="8"/>
      <c r="BP1557" s="16" t="str">
        <v>0- Port Costs</v>
      </c>
      <c r="BT1557" s="16" t="str">
        <v>0- Port Value</v>
      </c>
      <c r="BU1557" s="8"/>
      <c r="BV1557" s="16" t="str">
        <v>0</v>
      </c>
    </row>
    <row r="1558" spans="8:74" hidden="1" outlineLevel="1" x14ac:dyDescent="0.3">
      <c r="H1558" s="16" t="str">
        <v>0 - BM Costs</v>
      </c>
      <c r="L1558" s="16" t="str">
        <v>0 - BM Port</v>
      </c>
      <c r="N1558" s="16" t="str">
        <v>0 - Port Assets</v>
      </c>
      <c r="O1558" s="8"/>
      <c r="P1558" s="8"/>
      <c r="Q1558" s="8"/>
      <c r="R1558" s="8"/>
      <c r="S1558" s="8"/>
      <c r="T1558" s="8"/>
      <c r="U1558" s="8"/>
      <c r="V1558" s="8"/>
      <c r="W1558" s="8"/>
      <c r="X1558" s="8"/>
      <c r="Y1558" s="8"/>
      <c r="Z1558" s="8"/>
      <c r="AA1558" s="8"/>
      <c r="AB1558" s="8"/>
      <c r="AC1558" s="8"/>
      <c r="AD1558" s="8"/>
      <c r="AE1558" s="8"/>
      <c r="AF1558" s="8"/>
      <c r="AG1558" s="8"/>
      <c r="AH1558" s="8"/>
      <c r="AI1558" s="8"/>
      <c r="AJ1558" s="8"/>
      <c r="AK1558" s="8"/>
      <c r="AL1558" s="8"/>
      <c r="AM1558" s="8"/>
      <c r="AN1558" s="8"/>
      <c r="AO1558" s="8"/>
      <c r="AP1558" s="8"/>
      <c r="AQ1558" s="8"/>
      <c r="AR1558" s="8"/>
      <c r="AS1558" s="8"/>
      <c r="AT1558" s="8"/>
      <c r="AU1558" s="8"/>
      <c r="AV1558" s="8"/>
      <c r="AW1558" s="8"/>
      <c r="AX1558" s="8"/>
      <c r="AY1558" s="8"/>
      <c r="AZ1558" s="8"/>
      <c r="BA1558" s="8"/>
      <c r="BB1558" s="8"/>
      <c r="BC1558" s="8"/>
      <c r="BD1558" s="8"/>
      <c r="BE1558" s="8"/>
      <c r="BF1558" s="8"/>
      <c r="BG1558" s="8"/>
      <c r="BH1558" s="8"/>
      <c r="BI1558" s="8"/>
      <c r="BJ1558" s="8"/>
      <c r="BK1558" s="8"/>
      <c r="BL1558" s="8"/>
      <c r="BM1558" s="8"/>
      <c r="BN1558" s="8"/>
      <c r="BO1558" s="8"/>
      <c r="BP1558" s="16" t="str">
        <v>0- Port Costs</v>
      </c>
      <c r="BT1558" s="16" t="str">
        <v>0- Port Value</v>
      </c>
      <c r="BU1558" s="8"/>
      <c r="BV1558" s="16" t="str">
        <v>0</v>
      </c>
    </row>
    <row r="1559" spans="8:74" hidden="1" outlineLevel="1" x14ac:dyDescent="0.3">
      <c r="H1559" s="16" t="str">
        <v>0 - BM Costs</v>
      </c>
      <c r="L1559" s="16" t="str">
        <v>0 - BM Port</v>
      </c>
      <c r="N1559" s="16" t="str">
        <v>0 - Port Assets</v>
      </c>
      <c r="O1559" s="8"/>
      <c r="P1559" s="8"/>
      <c r="Q1559" s="8"/>
      <c r="R1559" s="8"/>
      <c r="S1559" s="8"/>
      <c r="T1559" s="8"/>
      <c r="U1559" s="8"/>
      <c r="V1559" s="8"/>
      <c r="W1559" s="8"/>
      <c r="X1559" s="8"/>
      <c r="Y1559" s="8"/>
      <c r="Z1559" s="8"/>
      <c r="AA1559" s="8"/>
      <c r="AB1559" s="8"/>
      <c r="AC1559" s="8"/>
      <c r="AD1559" s="8"/>
      <c r="AE1559" s="8"/>
      <c r="AF1559" s="8"/>
      <c r="AG1559" s="8"/>
      <c r="AH1559" s="8"/>
      <c r="AI1559" s="8"/>
      <c r="AJ1559" s="8"/>
      <c r="AK1559" s="8"/>
      <c r="AL1559" s="8"/>
      <c r="AM1559" s="8"/>
      <c r="AN1559" s="8"/>
      <c r="AO1559" s="8"/>
      <c r="AP1559" s="8"/>
      <c r="AQ1559" s="8"/>
      <c r="AR1559" s="8"/>
      <c r="AS1559" s="8"/>
      <c r="AT1559" s="8"/>
      <c r="AU1559" s="8"/>
      <c r="AV1559" s="8"/>
      <c r="AW1559" s="8"/>
      <c r="AX1559" s="8"/>
      <c r="AY1559" s="8"/>
      <c r="AZ1559" s="8"/>
      <c r="BA1559" s="8"/>
      <c r="BB1559" s="8"/>
      <c r="BC1559" s="8"/>
      <c r="BD1559" s="8"/>
      <c r="BE1559" s="8"/>
      <c r="BF1559" s="8"/>
      <c r="BG1559" s="8"/>
      <c r="BH1559" s="8"/>
      <c r="BI1559" s="8"/>
      <c r="BJ1559" s="8"/>
      <c r="BK1559" s="8"/>
      <c r="BL1559" s="8"/>
      <c r="BM1559" s="8"/>
      <c r="BN1559" s="8"/>
      <c r="BO1559" s="8"/>
      <c r="BP1559" s="16" t="str">
        <v>0- Port Costs</v>
      </c>
      <c r="BT1559" s="16" t="str">
        <v>0- Port Value</v>
      </c>
      <c r="BU1559" s="8"/>
      <c r="BV1559" s="16" t="str">
        <v>0</v>
      </c>
    </row>
    <row r="1560" spans="8:74" hidden="1" outlineLevel="1" x14ac:dyDescent="0.3">
      <c r="H1560" s="16" t="str">
        <v>0 - BM Costs</v>
      </c>
      <c r="L1560" s="16" t="str">
        <v>0 - BM Port</v>
      </c>
      <c r="N1560" s="16" t="str">
        <v>0 - Port Assets</v>
      </c>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8"/>
      <c r="AX1560" s="8"/>
      <c r="AY1560" s="8"/>
      <c r="AZ1560" s="8"/>
      <c r="BA1560" s="8"/>
      <c r="BB1560" s="8"/>
      <c r="BC1560" s="8"/>
      <c r="BD1560" s="8"/>
      <c r="BE1560" s="8"/>
      <c r="BF1560" s="8"/>
      <c r="BG1560" s="8"/>
      <c r="BH1560" s="8"/>
      <c r="BI1560" s="8"/>
      <c r="BJ1560" s="8"/>
      <c r="BK1560" s="8"/>
      <c r="BL1560" s="8"/>
      <c r="BM1560" s="8"/>
      <c r="BN1560" s="8"/>
      <c r="BO1560" s="8"/>
      <c r="BP1560" s="16" t="str">
        <v>0- Port Costs</v>
      </c>
      <c r="BT1560" s="16" t="str">
        <v>0- Port Value</v>
      </c>
      <c r="BU1560" s="8"/>
      <c r="BV1560" s="16" t="str">
        <v>0</v>
      </c>
    </row>
    <row r="1561" spans="8:74" hidden="1" outlineLevel="1" x14ac:dyDescent="0.3">
      <c r="H1561" s="16" t="str">
        <v>0 - BM Costs</v>
      </c>
      <c r="L1561" s="16" t="str">
        <v>0 - BM Port</v>
      </c>
      <c r="N1561" s="16" t="str">
        <v>0 - Port Assets</v>
      </c>
      <c r="O1561" s="8"/>
      <c r="P1561" s="8"/>
      <c r="Q1561" s="8"/>
      <c r="R1561" s="8"/>
      <c r="S1561" s="8"/>
      <c r="T1561" s="8"/>
      <c r="U1561" s="8"/>
      <c r="V1561" s="8"/>
      <c r="W1561" s="8"/>
      <c r="X1561" s="8"/>
      <c r="Y1561" s="8"/>
      <c r="Z1561" s="8"/>
      <c r="AA1561" s="8"/>
      <c r="AB1561" s="8"/>
      <c r="AC1561" s="8"/>
      <c r="AD1561" s="8"/>
      <c r="AE1561" s="8"/>
      <c r="AF1561" s="8"/>
      <c r="AG1561" s="8"/>
      <c r="AH1561" s="8"/>
      <c r="AI1561" s="8"/>
      <c r="AJ1561" s="8"/>
      <c r="AK1561" s="8"/>
      <c r="AL1561" s="8"/>
      <c r="AM1561" s="8"/>
      <c r="AN1561" s="8"/>
      <c r="AO1561" s="8"/>
      <c r="AP1561" s="8"/>
      <c r="AQ1561" s="8"/>
      <c r="AR1561" s="8"/>
      <c r="AS1561" s="8"/>
      <c r="AT1561" s="8"/>
      <c r="AU1561" s="8"/>
      <c r="AV1561" s="8"/>
      <c r="AW1561" s="8"/>
      <c r="AX1561" s="8"/>
      <c r="AY1561" s="8"/>
      <c r="AZ1561" s="8"/>
      <c r="BA1561" s="8"/>
      <c r="BB1561" s="8"/>
      <c r="BC1561" s="8"/>
      <c r="BD1561" s="8"/>
      <c r="BE1561" s="8"/>
      <c r="BF1561" s="8"/>
      <c r="BG1561" s="8"/>
      <c r="BH1561" s="8"/>
      <c r="BI1561" s="8"/>
      <c r="BJ1561" s="8"/>
      <c r="BK1561" s="8"/>
      <c r="BL1561" s="8"/>
      <c r="BM1561" s="8"/>
      <c r="BN1561" s="8"/>
      <c r="BO1561" s="8"/>
      <c r="BP1561" s="16" t="str">
        <v>0- Port Costs</v>
      </c>
      <c r="BT1561" s="16" t="str">
        <v>0- Port Value</v>
      </c>
      <c r="BU1561" s="8"/>
      <c r="BV1561" s="16" t="str">
        <v>0</v>
      </c>
    </row>
    <row r="1562" spans="8:74" hidden="1" outlineLevel="1" x14ac:dyDescent="0.3">
      <c r="H1562" s="16" t="str">
        <v>0 - BM Costs</v>
      </c>
      <c r="L1562" s="16" t="str">
        <v>0 - BM Port</v>
      </c>
      <c r="N1562" s="16" t="str">
        <v>0 - Port Assets</v>
      </c>
      <c r="O1562" s="8"/>
      <c r="P1562" s="8"/>
      <c r="Q1562" s="8"/>
      <c r="R1562" s="8"/>
      <c r="S1562" s="8"/>
      <c r="T1562" s="8"/>
      <c r="U1562" s="8"/>
      <c r="V1562" s="8"/>
      <c r="W1562" s="8"/>
      <c r="X1562" s="8"/>
      <c r="Y1562" s="8"/>
      <c r="Z1562" s="8"/>
      <c r="AA1562" s="8"/>
      <c r="AB1562" s="8"/>
      <c r="AC1562" s="8"/>
      <c r="AD1562" s="8"/>
      <c r="AE1562" s="8"/>
      <c r="AF1562" s="8"/>
      <c r="AG1562" s="8"/>
      <c r="AH1562" s="8"/>
      <c r="AI1562" s="8"/>
      <c r="AJ1562" s="8"/>
      <c r="AK1562" s="8"/>
      <c r="AL1562" s="8"/>
      <c r="AM1562" s="8"/>
      <c r="AN1562" s="8"/>
      <c r="AO1562" s="8"/>
      <c r="AP1562" s="8"/>
      <c r="AQ1562" s="8"/>
      <c r="AR1562" s="8"/>
      <c r="AS1562" s="8"/>
      <c r="AT1562" s="8"/>
      <c r="AU1562" s="8"/>
      <c r="AV1562" s="8"/>
      <c r="AW1562" s="8"/>
      <c r="AX1562" s="8"/>
      <c r="AY1562" s="8"/>
      <c r="AZ1562" s="8"/>
      <c r="BA1562" s="8"/>
      <c r="BB1562" s="8"/>
      <c r="BC1562" s="8"/>
      <c r="BD1562" s="8"/>
      <c r="BE1562" s="8"/>
      <c r="BF1562" s="8"/>
      <c r="BG1562" s="8"/>
      <c r="BH1562" s="8"/>
      <c r="BI1562" s="8"/>
      <c r="BJ1562" s="8"/>
      <c r="BK1562" s="8"/>
      <c r="BL1562" s="8"/>
      <c r="BM1562" s="8"/>
      <c r="BN1562" s="8"/>
      <c r="BO1562" s="8"/>
      <c r="BP1562" s="16" t="str">
        <v>0- Port Costs</v>
      </c>
      <c r="BT1562" s="16" t="str">
        <v>0- Port Value</v>
      </c>
      <c r="BU1562" s="8"/>
      <c r="BV1562" s="16" t="str">
        <v>0</v>
      </c>
    </row>
    <row r="1563" spans="8:74" hidden="1" outlineLevel="1" x14ac:dyDescent="0.3">
      <c r="H1563" s="16" t="str">
        <v>0 - BM Costs</v>
      </c>
      <c r="L1563" s="16" t="str">
        <v>0 - BM Port</v>
      </c>
      <c r="N1563" s="16" t="str">
        <v>0 - Port Assets</v>
      </c>
      <c r="O1563" s="8"/>
      <c r="P1563" s="8"/>
      <c r="Q1563" s="8"/>
      <c r="R1563" s="8"/>
      <c r="S1563" s="8"/>
      <c r="T1563" s="8"/>
      <c r="U1563" s="8"/>
      <c r="V1563" s="8"/>
      <c r="W1563" s="8"/>
      <c r="X1563" s="8"/>
      <c r="Y1563" s="8"/>
      <c r="Z1563" s="8"/>
      <c r="AA1563" s="8"/>
      <c r="AB1563" s="8"/>
      <c r="AC1563" s="8"/>
      <c r="AD1563" s="8"/>
      <c r="AE1563" s="8"/>
      <c r="AF1563" s="8"/>
      <c r="AG1563" s="8"/>
      <c r="AH1563" s="8"/>
      <c r="AI1563" s="8"/>
      <c r="AJ1563" s="8"/>
      <c r="AK1563" s="8"/>
      <c r="AL1563" s="8"/>
      <c r="AM1563" s="8"/>
      <c r="AN1563" s="8"/>
      <c r="AO1563" s="8"/>
      <c r="AP1563" s="8"/>
      <c r="AQ1563" s="8"/>
      <c r="AR1563" s="8"/>
      <c r="AS1563" s="8"/>
      <c r="AT1563" s="8"/>
      <c r="AU1563" s="8"/>
      <c r="AV1563" s="8"/>
      <c r="AW1563" s="8"/>
      <c r="AX1563" s="8"/>
      <c r="AY1563" s="8"/>
      <c r="AZ1563" s="8"/>
      <c r="BA1563" s="8"/>
      <c r="BB1563" s="8"/>
      <c r="BC1563" s="8"/>
      <c r="BD1563" s="8"/>
      <c r="BE1563" s="8"/>
      <c r="BF1563" s="8"/>
      <c r="BG1563" s="8"/>
      <c r="BH1563" s="8"/>
      <c r="BI1563" s="8"/>
      <c r="BJ1563" s="8"/>
      <c r="BK1563" s="8"/>
      <c r="BL1563" s="8"/>
      <c r="BM1563" s="8"/>
      <c r="BN1563" s="8"/>
      <c r="BO1563" s="8"/>
      <c r="BP1563" s="16" t="str">
        <v>0- Port Costs</v>
      </c>
      <c r="BT1563" s="16" t="str">
        <v>0- Port Value</v>
      </c>
      <c r="BU1563" s="8"/>
      <c r="BV1563" s="16" t="str">
        <v>0</v>
      </c>
    </row>
    <row r="1564" spans="8:74" hidden="1" outlineLevel="1" x14ac:dyDescent="0.3">
      <c r="H1564" s="16" t="str">
        <v>0 - BM Costs</v>
      </c>
      <c r="L1564" s="16" t="str">
        <v>0 - BM Port</v>
      </c>
      <c r="N1564" s="16" t="str">
        <v>0 - Port Assets</v>
      </c>
      <c r="O1564" s="8"/>
      <c r="P1564" s="8"/>
      <c r="Q1564" s="8"/>
      <c r="R1564" s="8"/>
      <c r="S1564" s="8"/>
      <c r="T1564" s="8"/>
      <c r="U1564" s="8"/>
      <c r="V1564" s="8"/>
      <c r="W1564" s="8"/>
      <c r="X1564" s="8"/>
      <c r="Y1564" s="8"/>
      <c r="Z1564" s="8"/>
      <c r="AA1564" s="8"/>
      <c r="AB1564" s="8"/>
      <c r="AC1564" s="8"/>
      <c r="AD1564" s="8"/>
      <c r="AE1564" s="8"/>
      <c r="AF1564" s="8"/>
      <c r="AG1564" s="8"/>
      <c r="AH1564" s="8"/>
      <c r="AI1564" s="8"/>
      <c r="AJ1564" s="8"/>
      <c r="AK1564" s="8"/>
      <c r="AL1564" s="8"/>
      <c r="AM1564" s="8"/>
      <c r="AN1564" s="8"/>
      <c r="AO1564" s="8"/>
      <c r="AP1564" s="8"/>
      <c r="AQ1564" s="8"/>
      <c r="AR1564" s="8"/>
      <c r="AS1564" s="8"/>
      <c r="AT1564" s="8"/>
      <c r="AU1564" s="8"/>
      <c r="AV1564" s="8"/>
      <c r="AW1564" s="8"/>
      <c r="AX1564" s="8"/>
      <c r="AY1564" s="8"/>
      <c r="AZ1564" s="8"/>
      <c r="BA1564" s="8"/>
      <c r="BB1564" s="8"/>
      <c r="BC1564" s="8"/>
      <c r="BD1564" s="8"/>
      <c r="BE1564" s="8"/>
      <c r="BF1564" s="8"/>
      <c r="BG1564" s="8"/>
      <c r="BH1564" s="8"/>
      <c r="BI1564" s="8"/>
      <c r="BJ1564" s="8"/>
      <c r="BK1564" s="8"/>
      <c r="BL1564" s="8"/>
      <c r="BM1564" s="8"/>
      <c r="BN1564" s="8"/>
      <c r="BO1564" s="8"/>
      <c r="BP1564" s="16" t="str">
        <v>0- Port Costs</v>
      </c>
      <c r="BT1564" s="16" t="str">
        <v>0- Port Value</v>
      </c>
      <c r="BU1564" s="8"/>
      <c r="BV1564" s="16" t="str">
        <v>0</v>
      </c>
    </row>
    <row r="1565" spans="8:74" hidden="1" outlineLevel="1" x14ac:dyDescent="0.3">
      <c r="H1565" s="16" t="str">
        <v>0 - BM Costs</v>
      </c>
      <c r="L1565" s="16" t="str">
        <v>0 - BM Port</v>
      </c>
      <c r="N1565" s="16" t="str">
        <v>0 - Port Assets</v>
      </c>
      <c r="O1565" s="8"/>
      <c r="P1565" s="8"/>
      <c r="Q1565" s="8"/>
      <c r="R1565" s="8"/>
      <c r="S1565" s="8"/>
      <c r="T1565" s="8"/>
      <c r="U1565" s="8"/>
      <c r="V1565" s="8"/>
      <c r="W1565" s="8"/>
      <c r="X1565" s="8"/>
      <c r="Y1565" s="8"/>
      <c r="Z1565" s="8"/>
      <c r="AA1565" s="8"/>
      <c r="AB1565" s="8"/>
      <c r="AC1565" s="8"/>
      <c r="AD1565" s="8"/>
      <c r="AE1565" s="8"/>
      <c r="AF1565" s="8"/>
      <c r="AG1565" s="8"/>
      <c r="AH1565" s="8"/>
      <c r="AI1565" s="8"/>
      <c r="AJ1565" s="8"/>
      <c r="AK1565" s="8"/>
      <c r="AL1565" s="8"/>
      <c r="AM1565" s="8"/>
      <c r="AN1565" s="8"/>
      <c r="AO1565" s="8"/>
      <c r="AP1565" s="8"/>
      <c r="AQ1565" s="8"/>
      <c r="AR1565" s="8"/>
      <c r="AS1565" s="8"/>
      <c r="AT1565" s="8"/>
      <c r="AU1565" s="8"/>
      <c r="AV1565" s="8"/>
      <c r="AW1565" s="8"/>
      <c r="AX1565" s="8"/>
      <c r="AY1565" s="8"/>
      <c r="AZ1565" s="8"/>
      <c r="BA1565" s="8"/>
      <c r="BB1565" s="8"/>
      <c r="BC1565" s="8"/>
      <c r="BD1565" s="8"/>
      <c r="BE1565" s="8"/>
      <c r="BF1565" s="8"/>
      <c r="BG1565" s="8"/>
      <c r="BH1565" s="8"/>
      <c r="BI1565" s="8"/>
      <c r="BJ1565" s="8"/>
      <c r="BK1565" s="8"/>
      <c r="BL1565" s="8"/>
      <c r="BM1565" s="8"/>
      <c r="BN1565" s="8"/>
      <c r="BO1565" s="8"/>
      <c r="BP1565" s="16" t="str">
        <v>0- Port Costs</v>
      </c>
      <c r="BT1565" s="16" t="str">
        <v>0- Port Value</v>
      </c>
      <c r="BU1565" s="8"/>
      <c r="BV1565" s="16" t="str">
        <v>0</v>
      </c>
    </row>
    <row r="1566" spans="8:74" hidden="1" outlineLevel="1" x14ac:dyDescent="0.3">
      <c r="H1566" s="16" t="str">
        <v>0 - BM Costs</v>
      </c>
      <c r="L1566" s="16" t="str">
        <v>0 - BM Port</v>
      </c>
      <c r="N1566" s="16" t="str">
        <v>0 - Port Assets</v>
      </c>
      <c r="O1566" s="8"/>
      <c r="P1566" s="8"/>
      <c r="Q1566" s="8"/>
      <c r="R1566" s="8"/>
      <c r="S1566" s="8"/>
      <c r="T1566" s="8"/>
      <c r="U1566" s="8"/>
      <c r="V1566" s="8"/>
      <c r="W1566" s="8"/>
      <c r="X1566" s="8"/>
      <c r="Y1566" s="8"/>
      <c r="Z1566" s="8"/>
      <c r="AA1566" s="8"/>
      <c r="AB1566" s="8"/>
      <c r="AC1566" s="8"/>
      <c r="AD1566" s="8"/>
      <c r="AE1566" s="8"/>
      <c r="AF1566" s="8"/>
      <c r="AG1566" s="8"/>
      <c r="AH1566" s="8"/>
      <c r="AI1566" s="8"/>
      <c r="AJ1566" s="8"/>
      <c r="AK1566" s="8"/>
      <c r="AL1566" s="8"/>
      <c r="AM1566" s="8"/>
      <c r="AN1566" s="8"/>
      <c r="AO1566" s="8"/>
      <c r="AP1566" s="8"/>
      <c r="AQ1566" s="8"/>
      <c r="AR1566" s="8"/>
      <c r="AS1566" s="8"/>
      <c r="AT1566" s="8"/>
      <c r="AU1566" s="8"/>
      <c r="AV1566" s="8"/>
      <c r="AW1566" s="8"/>
      <c r="AX1566" s="8"/>
      <c r="AY1566" s="8"/>
      <c r="AZ1566" s="8"/>
      <c r="BA1566" s="8"/>
      <c r="BB1566" s="8"/>
      <c r="BC1566" s="8"/>
      <c r="BD1566" s="8"/>
      <c r="BE1566" s="8"/>
      <c r="BF1566" s="8"/>
      <c r="BG1566" s="8"/>
      <c r="BH1566" s="8"/>
      <c r="BI1566" s="8"/>
      <c r="BJ1566" s="8"/>
      <c r="BK1566" s="8"/>
      <c r="BL1566" s="8"/>
      <c r="BM1566" s="8"/>
      <c r="BN1566" s="8"/>
      <c r="BO1566" s="8"/>
      <c r="BP1566" s="16" t="str">
        <v>0- Port Costs</v>
      </c>
      <c r="BT1566" s="16" t="str">
        <v>0- Port Value</v>
      </c>
      <c r="BU1566" s="8"/>
      <c r="BV1566" s="16" t="str">
        <v>0</v>
      </c>
    </row>
    <row r="1567" spans="8:74" hidden="1" outlineLevel="1" x14ac:dyDescent="0.3">
      <c r="H1567" s="16" t="str">
        <v>0 - BM Costs</v>
      </c>
      <c r="L1567" s="16" t="str">
        <v>0 - BM Port</v>
      </c>
      <c r="N1567" s="16" t="str">
        <v>0 - Port Assets</v>
      </c>
      <c r="O1567" s="8"/>
      <c r="P1567" s="8"/>
      <c r="Q1567" s="8"/>
      <c r="R1567" s="8"/>
      <c r="S1567" s="8"/>
      <c r="T1567" s="8"/>
      <c r="U1567" s="8"/>
      <c r="V1567" s="8"/>
      <c r="W1567" s="8"/>
      <c r="X1567" s="8"/>
      <c r="Y1567" s="8"/>
      <c r="Z1567" s="8"/>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8"/>
      <c r="AX1567" s="8"/>
      <c r="AY1567" s="8"/>
      <c r="AZ1567" s="8"/>
      <c r="BA1567" s="8"/>
      <c r="BB1567" s="8"/>
      <c r="BC1567" s="8"/>
      <c r="BD1567" s="8"/>
      <c r="BE1567" s="8"/>
      <c r="BF1567" s="8"/>
      <c r="BG1567" s="8"/>
      <c r="BH1567" s="8"/>
      <c r="BI1567" s="8"/>
      <c r="BJ1567" s="8"/>
      <c r="BK1567" s="8"/>
      <c r="BL1567" s="8"/>
      <c r="BM1567" s="8"/>
      <c r="BN1567" s="8"/>
      <c r="BO1567" s="8"/>
      <c r="BP1567" s="16" t="str">
        <v>0- Port Costs</v>
      </c>
      <c r="BT1567" s="16" t="str">
        <v>0- Port Value</v>
      </c>
      <c r="BU1567" s="8"/>
      <c r="BV1567" s="16" t="str">
        <v>0</v>
      </c>
    </row>
    <row r="1568" spans="8:74" hidden="1" outlineLevel="1" x14ac:dyDescent="0.3">
      <c r="H1568" s="16" t="str">
        <v>0 - BM Costs</v>
      </c>
      <c r="L1568" s="16" t="str">
        <v>0 - BM Port</v>
      </c>
      <c r="N1568" s="16" t="str">
        <v>0 - Port Assets</v>
      </c>
      <c r="O1568" s="8"/>
      <c r="P1568" s="8"/>
      <c r="Q1568" s="8"/>
      <c r="R1568" s="8"/>
      <c r="S1568" s="8"/>
      <c r="T1568" s="8"/>
      <c r="U1568" s="8"/>
      <c r="V1568" s="8"/>
      <c r="W1568" s="8"/>
      <c r="X1568" s="8"/>
      <c r="Y1568" s="8"/>
      <c r="Z1568" s="8"/>
      <c r="AA1568" s="8"/>
      <c r="AB1568" s="8"/>
      <c r="AC1568" s="8"/>
      <c r="AD1568" s="8"/>
      <c r="AE1568" s="8"/>
      <c r="AF1568" s="8"/>
      <c r="AG1568" s="8"/>
      <c r="AH1568" s="8"/>
      <c r="AI1568" s="8"/>
      <c r="AJ1568" s="8"/>
      <c r="AK1568" s="8"/>
      <c r="AL1568" s="8"/>
      <c r="AM1568" s="8"/>
      <c r="AN1568" s="8"/>
      <c r="AO1568" s="8"/>
      <c r="AP1568" s="8"/>
      <c r="AQ1568" s="8"/>
      <c r="AR1568" s="8"/>
      <c r="AS1568" s="8"/>
      <c r="AT1568" s="8"/>
      <c r="AU1568" s="8"/>
      <c r="AV1568" s="8"/>
      <c r="AW1568" s="8"/>
      <c r="AX1568" s="8"/>
      <c r="AY1568" s="8"/>
      <c r="AZ1568" s="8"/>
      <c r="BA1568" s="8"/>
      <c r="BB1568" s="8"/>
      <c r="BC1568" s="8"/>
      <c r="BD1568" s="8"/>
      <c r="BE1568" s="8"/>
      <c r="BF1568" s="8"/>
      <c r="BG1568" s="8"/>
      <c r="BH1568" s="8"/>
      <c r="BI1568" s="8"/>
      <c r="BJ1568" s="8"/>
      <c r="BK1568" s="8"/>
      <c r="BL1568" s="8"/>
      <c r="BM1568" s="8"/>
      <c r="BN1568" s="8"/>
      <c r="BO1568" s="8"/>
      <c r="BP1568" s="16" t="str">
        <v>0- Port Costs</v>
      </c>
      <c r="BT1568" s="16" t="str">
        <v>0- Port Value</v>
      </c>
      <c r="BU1568" s="8"/>
      <c r="BV1568" s="16" t="str">
        <v>0</v>
      </c>
    </row>
    <row r="1569" spans="8:74" hidden="1" outlineLevel="1" x14ac:dyDescent="0.3">
      <c r="H1569" s="16" t="str">
        <v>0 - BM Costs</v>
      </c>
      <c r="L1569" s="16" t="str">
        <v>0 - BM Port</v>
      </c>
      <c r="N1569" s="16" t="str">
        <v>0 - Port Assets</v>
      </c>
      <c r="O1569" s="8"/>
      <c r="P1569" s="8"/>
      <c r="Q1569" s="8"/>
      <c r="R1569" s="8"/>
      <c r="S1569" s="8"/>
      <c r="T1569" s="8"/>
      <c r="U1569" s="8"/>
      <c r="V1569" s="8"/>
      <c r="W1569" s="8"/>
      <c r="X1569" s="8"/>
      <c r="Y1569" s="8"/>
      <c r="Z1569" s="8"/>
      <c r="AA1569" s="8"/>
      <c r="AB1569" s="8"/>
      <c r="AC1569" s="8"/>
      <c r="AD1569" s="8"/>
      <c r="AE1569" s="8"/>
      <c r="AF1569" s="8"/>
      <c r="AG1569" s="8"/>
      <c r="AH1569" s="8"/>
      <c r="AI1569" s="8"/>
      <c r="AJ1569" s="8"/>
      <c r="AK1569" s="8"/>
      <c r="AL1569" s="8"/>
      <c r="AM1569" s="8"/>
      <c r="AN1569" s="8"/>
      <c r="AO1569" s="8"/>
      <c r="AP1569" s="8"/>
      <c r="AQ1569" s="8"/>
      <c r="AR1569" s="8"/>
      <c r="AS1569" s="8"/>
      <c r="AT1569" s="8"/>
      <c r="AU1569" s="8"/>
      <c r="AV1569" s="8"/>
      <c r="AW1569" s="8"/>
      <c r="AX1569" s="8"/>
      <c r="AY1569" s="8"/>
      <c r="AZ1569" s="8"/>
      <c r="BA1569" s="8"/>
      <c r="BB1569" s="8"/>
      <c r="BC1569" s="8"/>
      <c r="BD1569" s="8"/>
      <c r="BE1569" s="8"/>
      <c r="BF1569" s="8"/>
      <c r="BG1569" s="8"/>
      <c r="BH1569" s="8"/>
      <c r="BI1569" s="8"/>
      <c r="BJ1569" s="8"/>
      <c r="BK1569" s="8"/>
      <c r="BL1569" s="8"/>
      <c r="BM1569" s="8"/>
      <c r="BN1569" s="8"/>
      <c r="BO1569" s="8"/>
      <c r="BP1569" s="16" t="str">
        <v>0- Port Costs</v>
      </c>
      <c r="BT1569" s="16" t="str">
        <v>0- Port Value</v>
      </c>
      <c r="BU1569" s="8"/>
      <c r="BV1569" s="16" t="str">
        <v>0</v>
      </c>
    </row>
    <row r="1570" spans="8:74" hidden="1" outlineLevel="1" x14ac:dyDescent="0.3">
      <c r="H1570" s="16" t="str">
        <v>0 - BM Costs</v>
      </c>
      <c r="L1570" s="16" t="str">
        <v>0 - BM Port</v>
      </c>
      <c r="N1570" s="16" t="str">
        <v>0 - Port Assets</v>
      </c>
      <c r="O1570" s="8"/>
      <c r="P1570" s="8"/>
      <c r="Q1570" s="8"/>
      <c r="R1570" s="8"/>
      <c r="S1570" s="8"/>
      <c r="T1570" s="8"/>
      <c r="U1570" s="8"/>
      <c r="V1570" s="8"/>
      <c r="W1570" s="8"/>
      <c r="X1570" s="8"/>
      <c r="Y1570" s="8"/>
      <c r="Z1570" s="8"/>
      <c r="AA1570" s="8"/>
      <c r="AB1570" s="8"/>
      <c r="AC1570" s="8"/>
      <c r="AD1570" s="8"/>
      <c r="AE1570" s="8"/>
      <c r="AF1570" s="8"/>
      <c r="AG1570" s="8"/>
      <c r="AH1570" s="8"/>
      <c r="AI1570" s="8"/>
      <c r="AJ1570" s="8"/>
      <c r="AK1570" s="8"/>
      <c r="AL1570" s="8"/>
      <c r="AM1570" s="8"/>
      <c r="AN1570" s="8"/>
      <c r="AO1570" s="8"/>
      <c r="AP1570" s="8"/>
      <c r="AQ1570" s="8"/>
      <c r="AR1570" s="8"/>
      <c r="AS1570" s="8"/>
      <c r="AT1570" s="8"/>
      <c r="AU1570" s="8"/>
      <c r="AV1570" s="8"/>
      <c r="AW1570" s="8"/>
      <c r="AX1570" s="8"/>
      <c r="AY1570" s="8"/>
      <c r="AZ1570" s="8"/>
      <c r="BA1570" s="8"/>
      <c r="BB1570" s="8"/>
      <c r="BC1570" s="8"/>
      <c r="BD1570" s="8"/>
      <c r="BE1570" s="8"/>
      <c r="BF1570" s="8"/>
      <c r="BG1570" s="8"/>
      <c r="BH1570" s="8"/>
      <c r="BI1570" s="8"/>
      <c r="BJ1570" s="8"/>
      <c r="BK1570" s="8"/>
      <c r="BL1570" s="8"/>
      <c r="BM1570" s="8"/>
      <c r="BN1570" s="8"/>
      <c r="BO1570" s="8"/>
      <c r="BP1570" s="16" t="str">
        <v>0- Port Costs</v>
      </c>
      <c r="BT1570" s="16" t="str">
        <v>0- Port Value</v>
      </c>
      <c r="BU1570" s="8"/>
      <c r="BV1570" s="16" t="str">
        <v>0</v>
      </c>
    </row>
    <row r="1571" spans="8:74" hidden="1" outlineLevel="1" x14ac:dyDescent="0.3">
      <c r="H1571" s="16" t="str">
        <v>0 - BM Costs</v>
      </c>
      <c r="L1571" s="16" t="str">
        <v>0 - BM Port</v>
      </c>
      <c r="N1571" s="16" t="str">
        <v>0 - Port Assets</v>
      </c>
      <c r="O1571" s="8"/>
      <c r="P1571" s="8"/>
      <c r="Q1571" s="8"/>
      <c r="R1571" s="8"/>
      <c r="S1571" s="8"/>
      <c r="T1571" s="8"/>
      <c r="U1571" s="8"/>
      <c r="V1571" s="8"/>
      <c r="W1571" s="8"/>
      <c r="X1571" s="8"/>
      <c r="Y1571" s="8"/>
      <c r="Z1571" s="8"/>
      <c r="AA1571" s="8"/>
      <c r="AB1571" s="8"/>
      <c r="AC1571" s="8"/>
      <c r="AD1571" s="8"/>
      <c r="AE1571" s="8"/>
      <c r="AF1571" s="8"/>
      <c r="AG1571" s="8"/>
      <c r="AH1571" s="8"/>
      <c r="AI1571" s="8"/>
      <c r="AJ1571" s="8"/>
      <c r="AK1571" s="8"/>
      <c r="AL1571" s="8"/>
      <c r="AM1571" s="8"/>
      <c r="AN1571" s="8"/>
      <c r="AO1571" s="8"/>
      <c r="AP1571" s="8"/>
      <c r="AQ1571" s="8"/>
      <c r="AR1571" s="8"/>
      <c r="AS1571" s="8"/>
      <c r="AT1571" s="8"/>
      <c r="AU1571" s="8"/>
      <c r="AV1571" s="8"/>
      <c r="AW1571" s="8"/>
      <c r="AX1571" s="8"/>
      <c r="AY1571" s="8"/>
      <c r="AZ1571" s="8"/>
      <c r="BA1571" s="8"/>
      <c r="BB1571" s="8"/>
      <c r="BC1571" s="8"/>
      <c r="BD1571" s="8"/>
      <c r="BE1571" s="8"/>
      <c r="BF1571" s="8"/>
      <c r="BG1571" s="8"/>
      <c r="BH1571" s="8"/>
      <c r="BI1571" s="8"/>
      <c r="BJ1571" s="8"/>
      <c r="BK1571" s="8"/>
      <c r="BL1571" s="8"/>
      <c r="BM1571" s="8"/>
      <c r="BN1571" s="8"/>
      <c r="BO1571" s="8"/>
      <c r="BP1571" s="16" t="str">
        <v>0- Port Costs</v>
      </c>
      <c r="BT1571" s="16" t="str">
        <v>0- Port Value</v>
      </c>
      <c r="BU1571" s="8"/>
      <c r="BV1571" s="16" t="str">
        <v>0</v>
      </c>
    </row>
    <row r="1572" spans="8:74" hidden="1" outlineLevel="1" x14ac:dyDescent="0.3">
      <c r="H1572" s="16" t="str">
        <v>0 - BM Costs</v>
      </c>
      <c r="L1572" s="16" t="str">
        <v>0 - BM Port</v>
      </c>
      <c r="N1572" s="16" t="str">
        <v>0 - Port Assets</v>
      </c>
      <c r="O1572" s="8"/>
      <c r="P1572" s="8"/>
      <c r="Q1572" s="8"/>
      <c r="R1572" s="8"/>
      <c r="S1572" s="8"/>
      <c r="T1572" s="8"/>
      <c r="U1572" s="8"/>
      <c r="V1572" s="8"/>
      <c r="W1572" s="8"/>
      <c r="X1572" s="8"/>
      <c r="Y1572" s="8"/>
      <c r="Z1572" s="8"/>
      <c r="AA1572" s="8"/>
      <c r="AB1572" s="8"/>
      <c r="AC1572" s="8"/>
      <c r="AD1572" s="8"/>
      <c r="AE1572" s="8"/>
      <c r="AF1572" s="8"/>
      <c r="AG1572" s="8"/>
      <c r="AH1572" s="8"/>
      <c r="AI1572" s="8"/>
      <c r="AJ1572" s="8"/>
      <c r="AK1572" s="8"/>
      <c r="AL1572" s="8"/>
      <c r="AM1572" s="8"/>
      <c r="AN1572" s="8"/>
      <c r="AO1572" s="8"/>
      <c r="AP1572" s="8"/>
      <c r="AQ1572" s="8"/>
      <c r="AR1572" s="8"/>
      <c r="AS1572" s="8"/>
      <c r="AT1572" s="8"/>
      <c r="AU1572" s="8"/>
      <c r="AV1572" s="8"/>
      <c r="AW1572" s="8"/>
      <c r="AX1572" s="8"/>
      <c r="AY1572" s="8"/>
      <c r="AZ1572" s="8"/>
      <c r="BA1572" s="8"/>
      <c r="BB1572" s="8"/>
      <c r="BC1572" s="8"/>
      <c r="BD1572" s="8"/>
      <c r="BE1572" s="8"/>
      <c r="BF1572" s="8"/>
      <c r="BG1572" s="8"/>
      <c r="BH1572" s="8"/>
      <c r="BI1572" s="8"/>
      <c r="BJ1572" s="8"/>
      <c r="BK1572" s="8"/>
      <c r="BL1572" s="8"/>
      <c r="BM1572" s="8"/>
      <c r="BN1572" s="8"/>
      <c r="BO1572" s="8"/>
      <c r="BP1572" s="16" t="str">
        <v>0- Port Costs</v>
      </c>
      <c r="BT1572" s="16" t="str">
        <v>0- Port Value</v>
      </c>
      <c r="BU1572" s="8"/>
      <c r="BV1572" s="16" t="str">
        <v>0</v>
      </c>
    </row>
    <row r="1573" spans="8:74" hidden="1" outlineLevel="1" x14ac:dyDescent="0.3">
      <c r="H1573" s="16" t="str">
        <v>0 - BM Costs</v>
      </c>
      <c r="L1573" s="16" t="str">
        <v>0 - BM Port</v>
      </c>
      <c r="N1573" s="16" t="str">
        <v>0 - Port Assets</v>
      </c>
      <c r="O1573" s="8"/>
      <c r="P1573" s="8"/>
      <c r="Q1573" s="8"/>
      <c r="R1573" s="8"/>
      <c r="S1573" s="8"/>
      <c r="T1573" s="8"/>
      <c r="U1573" s="8"/>
      <c r="V1573" s="8"/>
      <c r="W1573" s="8"/>
      <c r="X1573" s="8"/>
      <c r="Y1573" s="8"/>
      <c r="Z1573" s="8"/>
      <c r="AA1573" s="8"/>
      <c r="AB1573" s="8"/>
      <c r="AC1573" s="8"/>
      <c r="AD1573" s="8"/>
      <c r="AE1573" s="8"/>
      <c r="AF1573" s="8"/>
      <c r="AG1573" s="8"/>
      <c r="AH1573" s="8"/>
      <c r="AI1573" s="8"/>
      <c r="AJ1573" s="8"/>
      <c r="AK1573" s="8"/>
      <c r="AL1573" s="8"/>
      <c r="AM1573" s="8"/>
      <c r="AN1573" s="8"/>
      <c r="AO1573" s="8"/>
      <c r="AP1573" s="8"/>
      <c r="AQ1573" s="8"/>
      <c r="AR1573" s="8"/>
      <c r="AS1573" s="8"/>
      <c r="AT1573" s="8"/>
      <c r="AU1573" s="8"/>
      <c r="AV1573" s="8"/>
      <c r="AW1573" s="8"/>
      <c r="AX1573" s="8"/>
      <c r="AY1573" s="8"/>
      <c r="AZ1573" s="8"/>
      <c r="BA1573" s="8"/>
      <c r="BB1573" s="8"/>
      <c r="BC1573" s="8"/>
      <c r="BD1573" s="8"/>
      <c r="BE1573" s="8"/>
      <c r="BF1573" s="8"/>
      <c r="BG1573" s="8"/>
      <c r="BH1573" s="8"/>
      <c r="BI1573" s="8"/>
      <c r="BJ1573" s="8"/>
      <c r="BK1573" s="8"/>
      <c r="BL1573" s="8"/>
      <c r="BM1573" s="8"/>
      <c r="BN1573" s="8"/>
      <c r="BO1573" s="8"/>
      <c r="BP1573" s="16" t="str">
        <v>0- Port Costs</v>
      </c>
      <c r="BT1573" s="16" t="str">
        <v>0- Port Value</v>
      </c>
      <c r="BU1573" s="8"/>
      <c r="BV1573" s="16" t="str">
        <v>0</v>
      </c>
    </row>
    <row r="1574" spans="8:74" hidden="1" outlineLevel="1" x14ac:dyDescent="0.3">
      <c r="H1574" s="16" t="str">
        <v>0 - BM Costs</v>
      </c>
      <c r="L1574" s="16" t="str">
        <v>0 - BM Port</v>
      </c>
      <c r="N1574" s="16" t="str">
        <v>0 - Port Assets</v>
      </c>
      <c r="O1574" s="8"/>
      <c r="P1574" s="8"/>
      <c r="Q1574" s="8"/>
      <c r="R1574" s="8"/>
      <c r="S1574" s="8"/>
      <c r="T1574" s="8"/>
      <c r="U1574" s="8"/>
      <c r="V1574" s="8"/>
      <c r="W1574" s="8"/>
      <c r="X1574" s="8"/>
      <c r="Y1574" s="8"/>
      <c r="Z1574" s="8"/>
      <c r="AA1574" s="8"/>
      <c r="AB1574" s="8"/>
      <c r="AC1574" s="8"/>
      <c r="AD1574" s="8"/>
      <c r="AE1574" s="8"/>
      <c r="AF1574" s="8"/>
      <c r="AG1574" s="8"/>
      <c r="AH1574" s="8"/>
      <c r="AI1574" s="8"/>
      <c r="AJ1574" s="8"/>
      <c r="AK1574" s="8"/>
      <c r="AL1574" s="8"/>
      <c r="AM1574" s="8"/>
      <c r="AN1574" s="8"/>
      <c r="AO1574" s="8"/>
      <c r="AP1574" s="8"/>
      <c r="AQ1574" s="8"/>
      <c r="AR1574" s="8"/>
      <c r="AS1574" s="8"/>
      <c r="AT1574" s="8"/>
      <c r="AU1574" s="8"/>
      <c r="AV1574" s="8"/>
      <c r="AW1574" s="8"/>
      <c r="AX1574" s="8"/>
      <c r="AY1574" s="8"/>
      <c r="AZ1574" s="8"/>
      <c r="BA1574" s="8"/>
      <c r="BB1574" s="8"/>
      <c r="BC1574" s="8"/>
      <c r="BD1574" s="8"/>
      <c r="BE1574" s="8"/>
      <c r="BF1574" s="8"/>
      <c r="BG1574" s="8"/>
      <c r="BH1574" s="8"/>
      <c r="BI1574" s="8"/>
      <c r="BJ1574" s="8"/>
      <c r="BK1574" s="8"/>
      <c r="BL1574" s="8"/>
      <c r="BM1574" s="8"/>
      <c r="BN1574" s="8"/>
      <c r="BO1574" s="8"/>
      <c r="BP1574" s="16" t="str">
        <v>0- Port Costs</v>
      </c>
      <c r="BT1574" s="16" t="str">
        <v>0- Port Value</v>
      </c>
      <c r="BU1574" s="8"/>
      <c r="BV1574" s="16" t="str">
        <v>0</v>
      </c>
    </row>
    <row r="1575" spans="8:74" hidden="1" outlineLevel="1" x14ac:dyDescent="0.3">
      <c r="H1575" s="16" t="str">
        <v>0 - BM Costs</v>
      </c>
      <c r="L1575" s="16" t="str">
        <v>0 - BM Port</v>
      </c>
      <c r="N1575" s="16" t="str">
        <v>0 - Port Assets</v>
      </c>
      <c r="O1575" s="8"/>
      <c r="P1575" s="8"/>
      <c r="Q1575" s="8"/>
      <c r="R1575" s="8"/>
      <c r="S1575" s="8"/>
      <c r="T1575" s="8"/>
      <c r="U1575" s="8"/>
      <c r="V1575" s="8"/>
      <c r="W1575" s="8"/>
      <c r="X1575" s="8"/>
      <c r="Y1575" s="8"/>
      <c r="Z1575" s="8"/>
      <c r="AA1575" s="8"/>
      <c r="AB1575" s="8"/>
      <c r="AC1575" s="8"/>
      <c r="AD1575" s="8"/>
      <c r="AE1575" s="8"/>
      <c r="AF1575" s="8"/>
      <c r="AG1575" s="8"/>
      <c r="AH1575" s="8"/>
      <c r="AI1575" s="8"/>
      <c r="AJ1575" s="8"/>
      <c r="AK1575" s="8"/>
      <c r="AL1575" s="8"/>
      <c r="AM1575" s="8"/>
      <c r="AN1575" s="8"/>
      <c r="AO1575" s="8"/>
      <c r="AP1575" s="8"/>
      <c r="AQ1575" s="8"/>
      <c r="AR1575" s="8"/>
      <c r="AS1575" s="8"/>
      <c r="AT1575" s="8"/>
      <c r="AU1575" s="8"/>
      <c r="AV1575" s="8"/>
      <c r="AW1575" s="8"/>
      <c r="AX1575" s="8"/>
      <c r="AY1575" s="8"/>
      <c r="AZ1575" s="8"/>
      <c r="BA1575" s="8"/>
      <c r="BB1575" s="8"/>
      <c r="BC1575" s="8"/>
      <c r="BD1575" s="8"/>
      <c r="BE1575" s="8"/>
      <c r="BF1575" s="8"/>
      <c r="BG1575" s="8"/>
      <c r="BH1575" s="8"/>
      <c r="BI1575" s="8"/>
      <c r="BJ1575" s="8"/>
      <c r="BK1575" s="8"/>
      <c r="BL1575" s="8"/>
      <c r="BM1575" s="8"/>
      <c r="BN1575" s="8"/>
      <c r="BO1575" s="8"/>
      <c r="BP1575" s="16" t="str">
        <v>0- Port Costs</v>
      </c>
      <c r="BT1575" s="16" t="str">
        <v>0- Port Value</v>
      </c>
      <c r="BU1575" s="8"/>
      <c r="BV1575" s="16" t="str">
        <v>0</v>
      </c>
    </row>
    <row r="1576" spans="8:74" hidden="1" outlineLevel="1" x14ac:dyDescent="0.3">
      <c r="H1576" s="16" t="str">
        <v>0 - BM Costs</v>
      </c>
      <c r="L1576" s="16" t="str">
        <v>0 - BM Port</v>
      </c>
      <c r="N1576" s="16" t="str">
        <v>0 - Port Assets</v>
      </c>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c r="AL1576" s="8"/>
      <c r="AM1576" s="8"/>
      <c r="AN1576" s="8"/>
      <c r="AO1576" s="8"/>
      <c r="AP1576" s="8"/>
      <c r="AQ1576" s="8"/>
      <c r="AR1576" s="8"/>
      <c r="AS1576" s="8"/>
      <c r="AT1576" s="8"/>
      <c r="AU1576" s="8"/>
      <c r="AV1576" s="8"/>
      <c r="AW1576" s="8"/>
      <c r="AX1576" s="8"/>
      <c r="AY1576" s="8"/>
      <c r="AZ1576" s="8"/>
      <c r="BA1576" s="8"/>
      <c r="BB1576" s="8"/>
      <c r="BC1576" s="8"/>
      <c r="BD1576" s="8"/>
      <c r="BE1576" s="8"/>
      <c r="BF1576" s="8"/>
      <c r="BG1576" s="8"/>
      <c r="BH1576" s="8"/>
      <c r="BI1576" s="8"/>
      <c r="BJ1576" s="8"/>
      <c r="BK1576" s="8"/>
      <c r="BL1576" s="8"/>
      <c r="BM1576" s="8"/>
      <c r="BN1576" s="8"/>
      <c r="BO1576" s="8"/>
      <c r="BP1576" s="16" t="str">
        <v>0- Port Costs</v>
      </c>
      <c r="BT1576" s="16" t="str">
        <v>0- Port Value</v>
      </c>
      <c r="BU1576" s="8"/>
      <c r="BV1576" s="16" t="str">
        <v>0</v>
      </c>
    </row>
    <row r="1577" spans="8:74" hidden="1" outlineLevel="1" x14ac:dyDescent="0.3">
      <c r="H1577" s="16" t="str">
        <v>0 - BM Costs</v>
      </c>
      <c r="L1577" s="16" t="str">
        <v>0 - BM Port</v>
      </c>
      <c r="N1577" s="16" t="str">
        <v>0 - Port Assets</v>
      </c>
      <c r="O1577" s="8"/>
      <c r="P1577" s="8"/>
      <c r="Q1577" s="8"/>
      <c r="R1577" s="8"/>
      <c r="S1577" s="8"/>
      <c r="T1577" s="8"/>
      <c r="U1577" s="8"/>
      <c r="V1577" s="8"/>
      <c r="W1577" s="8"/>
      <c r="X1577" s="8"/>
      <c r="Y1577" s="8"/>
      <c r="Z1577" s="8"/>
      <c r="AA1577" s="8"/>
      <c r="AB1577" s="8"/>
      <c r="AC1577" s="8"/>
      <c r="AD1577" s="8"/>
      <c r="AE1577" s="8"/>
      <c r="AF1577" s="8"/>
      <c r="AG1577" s="8"/>
      <c r="AH1577" s="8"/>
      <c r="AI1577" s="8"/>
      <c r="AJ1577" s="8"/>
      <c r="AK1577" s="8"/>
      <c r="AL1577" s="8"/>
      <c r="AM1577" s="8"/>
      <c r="AN1577" s="8"/>
      <c r="AO1577" s="8"/>
      <c r="AP1577" s="8"/>
      <c r="AQ1577" s="8"/>
      <c r="AR1577" s="8"/>
      <c r="AS1577" s="8"/>
      <c r="AT1577" s="8"/>
      <c r="AU1577" s="8"/>
      <c r="AV1577" s="8"/>
      <c r="AW1577" s="8"/>
      <c r="AX1577" s="8"/>
      <c r="AY1577" s="8"/>
      <c r="AZ1577" s="8"/>
      <c r="BA1577" s="8"/>
      <c r="BB1577" s="8"/>
      <c r="BC1577" s="8"/>
      <c r="BD1577" s="8"/>
      <c r="BE1577" s="8"/>
      <c r="BF1577" s="8"/>
      <c r="BG1577" s="8"/>
      <c r="BH1577" s="8"/>
      <c r="BI1577" s="8"/>
      <c r="BJ1577" s="8"/>
      <c r="BK1577" s="8"/>
      <c r="BL1577" s="8"/>
      <c r="BM1577" s="8"/>
      <c r="BN1577" s="8"/>
      <c r="BO1577" s="8"/>
      <c r="BP1577" s="16" t="str">
        <v>0- Port Costs</v>
      </c>
      <c r="BT1577" s="16" t="str">
        <v>0- Port Value</v>
      </c>
      <c r="BU1577" s="8"/>
      <c r="BV1577" s="16" t="str">
        <v>0</v>
      </c>
    </row>
    <row r="1578" spans="8:74" hidden="1" outlineLevel="1" x14ac:dyDescent="0.3">
      <c r="H1578" s="16" t="str">
        <v>0 - BM Costs</v>
      </c>
      <c r="L1578" s="16" t="str">
        <v>0 - BM Port</v>
      </c>
      <c r="N1578" s="16" t="str">
        <v>0 - Port Assets</v>
      </c>
      <c r="O1578" s="8"/>
      <c r="P1578" s="8"/>
      <c r="Q1578" s="8"/>
      <c r="R1578" s="8"/>
      <c r="S1578" s="8"/>
      <c r="T1578" s="8"/>
      <c r="U1578" s="8"/>
      <c r="V1578" s="8"/>
      <c r="W1578" s="8"/>
      <c r="X1578" s="8"/>
      <c r="Y1578" s="8"/>
      <c r="Z1578" s="8"/>
      <c r="AA1578" s="8"/>
      <c r="AB1578" s="8"/>
      <c r="AC1578" s="8"/>
      <c r="AD1578" s="8"/>
      <c r="AE1578" s="8"/>
      <c r="AF1578" s="8"/>
      <c r="AG1578" s="8"/>
      <c r="AH1578" s="8"/>
      <c r="AI1578" s="8"/>
      <c r="AJ1578" s="8"/>
      <c r="AK1578" s="8"/>
      <c r="AL1578" s="8"/>
      <c r="AM1578" s="8"/>
      <c r="AN1578" s="8"/>
      <c r="AO1578" s="8"/>
      <c r="AP1578" s="8"/>
      <c r="AQ1578" s="8"/>
      <c r="AR1578" s="8"/>
      <c r="AS1578" s="8"/>
      <c r="AT1578" s="8"/>
      <c r="AU1578" s="8"/>
      <c r="AV1578" s="8"/>
      <c r="AW1578" s="8"/>
      <c r="AX1578" s="8"/>
      <c r="AY1578" s="8"/>
      <c r="AZ1578" s="8"/>
      <c r="BA1578" s="8"/>
      <c r="BB1578" s="8"/>
      <c r="BC1578" s="8"/>
      <c r="BD1578" s="8"/>
      <c r="BE1578" s="8"/>
      <c r="BF1578" s="8"/>
      <c r="BG1578" s="8"/>
      <c r="BH1578" s="8"/>
      <c r="BI1578" s="8"/>
      <c r="BJ1578" s="8"/>
      <c r="BK1578" s="8"/>
      <c r="BL1578" s="8"/>
      <c r="BM1578" s="8"/>
      <c r="BN1578" s="8"/>
      <c r="BO1578" s="8"/>
      <c r="BP1578" s="16" t="str">
        <v>0- Port Costs</v>
      </c>
      <c r="BT1578" s="16" t="str">
        <v>0- Port Value</v>
      </c>
      <c r="BU1578" s="8"/>
      <c r="BV1578" s="16" t="str">
        <v>0</v>
      </c>
    </row>
    <row r="1579" spans="8:74" hidden="1" outlineLevel="1" x14ac:dyDescent="0.3">
      <c r="H1579" s="16" t="str">
        <v>0 - BM Costs</v>
      </c>
      <c r="L1579" s="16" t="str">
        <v>0 - BM Port</v>
      </c>
      <c r="N1579" s="16" t="str">
        <v>0 - Port Assets</v>
      </c>
      <c r="O1579" s="8"/>
      <c r="P1579" s="8"/>
      <c r="Q1579" s="8"/>
      <c r="R1579" s="8"/>
      <c r="S1579" s="8"/>
      <c r="T1579" s="8"/>
      <c r="U1579" s="8"/>
      <c r="V1579" s="8"/>
      <c r="W1579" s="8"/>
      <c r="X1579" s="8"/>
      <c r="Y1579" s="8"/>
      <c r="Z1579" s="8"/>
      <c r="AA1579" s="8"/>
      <c r="AB1579" s="8"/>
      <c r="AC1579" s="8"/>
      <c r="AD1579" s="8"/>
      <c r="AE1579" s="8"/>
      <c r="AF1579" s="8"/>
      <c r="AG1579" s="8"/>
      <c r="AH1579" s="8"/>
      <c r="AI1579" s="8"/>
      <c r="AJ1579" s="8"/>
      <c r="AK1579" s="8"/>
      <c r="AL1579" s="8"/>
      <c r="AM1579" s="8"/>
      <c r="AN1579" s="8"/>
      <c r="AO1579" s="8"/>
      <c r="AP1579" s="8"/>
      <c r="AQ1579" s="8"/>
      <c r="AR1579" s="8"/>
      <c r="AS1579" s="8"/>
      <c r="AT1579" s="8"/>
      <c r="AU1579" s="8"/>
      <c r="AV1579" s="8"/>
      <c r="AW1579" s="8"/>
      <c r="AX1579" s="8"/>
      <c r="AY1579" s="8"/>
      <c r="AZ1579" s="8"/>
      <c r="BA1579" s="8"/>
      <c r="BB1579" s="8"/>
      <c r="BC1579" s="8"/>
      <c r="BD1579" s="8"/>
      <c r="BE1579" s="8"/>
      <c r="BF1579" s="8"/>
      <c r="BG1579" s="8"/>
      <c r="BH1579" s="8"/>
      <c r="BI1579" s="8"/>
      <c r="BJ1579" s="8"/>
      <c r="BK1579" s="8"/>
      <c r="BL1579" s="8"/>
      <c r="BM1579" s="8"/>
      <c r="BN1579" s="8"/>
      <c r="BO1579" s="8"/>
      <c r="BP1579" s="16" t="str">
        <v>0- Port Costs</v>
      </c>
      <c r="BT1579" s="16" t="str">
        <v>0- Port Value</v>
      </c>
      <c r="BU1579" s="8"/>
      <c r="BV1579" s="16" t="str">
        <v>0</v>
      </c>
    </row>
    <row r="1580" spans="8:74" hidden="1" outlineLevel="1" x14ac:dyDescent="0.3">
      <c r="H1580" s="16" t="str">
        <v>0 - BM Costs</v>
      </c>
      <c r="L1580" s="16" t="str">
        <v>0 - BM Port</v>
      </c>
      <c r="N1580" s="16" t="str">
        <v>0 - Port Assets</v>
      </c>
      <c r="O1580" s="8"/>
      <c r="P1580" s="8"/>
      <c r="Q1580" s="8"/>
      <c r="R1580" s="8"/>
      <c r="S1580" s="8"/>
      <c r="T1580" s="8"/>
      <c r="U1580" s="8"/>
      <c r="V1580" s="8"/>
      <c r="W1580" s="8"/>
      <c r="X1580" s="8"/>
      <c r="Y1580" s="8"/>
      <c r="Z1580" s="8"/>
      <c r="AA1580" s="8"/>
      <c r="AB1580" s="8"/>
      <c r="AC1580" s="8"/>
      <c r="AD1580" s="8"/>
      <c r="AE1580" s="8"/>
      <c r="AF1580" s="8"/>
      <c r="AG1580" s="8"/>
      <c r="AH1580" s="8"/>
      <c r="AI1580" s="8"/>
      <c r="AJ1580" s="8"/>
      <c r="AK1580" s="8"/>
      <c r="AL1580" s="8"/>
      <c r="AM1580" s="8"/>
      <c r="AN1580" s="8"/>
      <c r="AO1580" s="8"/>
      <c r="AP1580" s="8"/>
      <c r="AQ1580" s="8"/>
      <c r="AR1580" s="8"/>
      <c r="AS1580" s="8"/>
      <c r="AT1580" s="8"/>
      <c r="AU1580" s="8"/>
      <c r="AV1580" s="8"/>
      <c r="AW1580" s="8"/>
      <c r="AX1580" s="8"/>
      <c r="AY1580" s="8"/>
      <c r="AZ1580" s="8"/>
      <c r="BA1580" s="8"/>
      <c r="BB1580" s="8"/>
      <c r="BC1580" s="8"/>
      <c r="BD1580" s="8"/>
      <c r="BE1580" s="8"/>
      <c r="BF1580" s="8"/>
      <c r="BG1580" s="8"/>
      <c r="BH1580" s="8"/>
      <c r="BI1580" s="8"/>
      <c r="BJ1580" s="8"/>
      <c r="BK1580" s="8"/>
      <c r="BL1580" s="8"/>
      <c r="BM1580" s="8"/>
      <c r="BN1580" s="8"/>
      <c r="BO1580" s="8"/>
      <c r="BP1580" s="16" t="str">
        <v>0- Port Costs</v>
      </c>
      <c r="BT1580" s="16" t="str">
        <v>0- Port Value</v>
      </c>
      <c r="BU1580" s="8"/>
      <c r="BV1580" s="16" t="str">
        <v>0</v>
      </c>
    </row>
    <row r="1581" spans="8:74" hidden="1" outlineLevel="1" x14ac:dyDescent="0.3">
      <c r="H1581" s="16" t="str">
        <v>0 - BM Costs</v>
      </c>
      <c r="L1581" s="16" t="str">
        <v>0 - BM Port</v>
      </c>
      <c r="N1581" s="16" t="str">
        <v>0 - Port Assets</v>
      </c>
      <c r="O1581" s="8"/>
      <c r="P1581" s="8"/>
      <c r="Q1581" s="8"/>
      <c r="R1581" s="8"/>
      <c r="S1581" s="8"/>
      <c r="T1581" s="8"/>
      <c r="U1581" s="8"/>
      <c r="V1581" s="8"/>
      <c r="W1581" s="8"/>
      <c r="X1581" s="8"/>
      <c r="Y1581" s="8"/>
      <c r="Z1581" s="8"/>
      <c r="AA1581" s="8"/>
      <c r="AB1581" s="8"/>
      <c r="AC1581" s="8"/>
      <c r="AD1581" s="8"/>
      <c r="AE1581" s="8"/>
      <c r="AF1581" s="8"/>
      <c r="AG1581" s="8"/>
      <c r="AH1581" s="8"/>
      <c r="AI1581" s="8"/>
      <c r="AJ1581" s="8"/>
      <c r="AK1581" s="8"/>
      <c r="AL1581" s="8"/>
      <c r="AM1581" s="8"/>
      <c r="AN1581" s="8"/>
      <c r="AO1581" s="8"/>
      <c r="AP1581" s="8"/>
      <c r="AQ1581" s="8"/>
      <c r="AR1581" s="8"/>
      <c r="AS1581" s="8"/>
      <c r="AT1581" s="8"/>
      <c r="AU1581" s="8"/>
      <c r="AV1581" s="8"/>
      <c r="AW1581" s="8"/>
      <c r="AX1581" s="8"/>
      <c r="AY1581" s="8"/>
      <c r="AZ1581" s="8"/>
      <c r="BA1581" s="8"/>
      <c r="BB1581" s="8"/>
      <c r="BC1581" s="8"/>
      <c r="BD1581" s="8"/>
      <c r="BE1581" s="8"/>
      <c r="BF1581" s="8"/>
      <c r="BG1581" s="8"/>
      <c r="BH1581" s="8"/>
      <c r="BI1581" s="8"/>
      <c r="BJ1581" s="8"/>
      <c r="BK1581" s="8"/>
      <c r="BL1581" s="8"/>
      <c r="BM1581" s="8"/>
      <c r="BN1581" s="8"/>
      <c r="BO1581" s="8"/>
      <c r="BP1581" s="16" t="str">
        <v>0- Port Costs</v>
      </c>
      <c r="BT1581" s="16" t="str">
        <v>0- Port Value</v>
      </c>
      <c r="BU1581" s="8"/>
      <c r="BV1581" s="16" t="str">
        <v>0</v>
      </c>
    </row>
    <row r="1582" spans="8:74" hidden="1" outlineLevel="1" x14ac:dyDescent="0.3">
      <c r="H1582" s="16" t="str">
        <v>0 - BM Costs</v>
      </c>
      <c r="L1582" s="16" t="str">
        <v>0 - BM Port</v>
      </c>
      <c r="N1582" s="16" t="str">
        <v>0 - Port Assets</v>
      </c>
      <c r="O1582" s="8"/>
      <c r="P1582" s="8"/>
      <c r="Q1582" s="8"/>
      <c r="R1582" s="8"/>
      <c r="S1582" s="8"/>
      <c r="T1582" s="8"/>
      <c r="U1582" s="8"/>
      <c r="V1582" s="8"/>
      <c r="W1582" s="8"/>
      <c r="X1582" s="8"/>
      <c r="Y1582" s="8"/>
      <c r="Z1582" s="8"/>
      <c r="AA1582" s="8"/>
      <c r="AB1582" s="8"/>
      <c r="AC1582" s="8"/>
      <c r="AD1582" s="8"/>
      <c r="AE1582" s="8"/>
      <c r="AF1582" s="8"/>
      <c r="AG1582" s="8"/>
      <c r="AH1582" s="8"/>
      <c r="AI1582" s="8"/>
      <c r="AJ1582" s="8"/>
      <c r="AK1582" s="8"/>
      <c r="AL1582" s="8"/>
      <c r="AM1582" s="8"/>
      <c r="AN1582" s="8"/>
      <c r="AO1582" s="8"/>
      <c r="AP1582" s="8"/>
      <c r="AQ1582" s="8"/>
      <c r="AR1582" s="8"/>
      <c r="AS1582" s="8"/>
      <c r="AT1582" s="8"/>
      <c r="AU1582" s="8"/>
      <c r="AV1582" s="8"/>
      <c r="AW1582" s="8"/>
      <c r="AX1582" s="8"/>
      <c r="AY1582" s="8"/>
      <c r="AZ1582" s="8"/>
      <c r="BA1582" s="8"/>
      <c r="BB1582" s="8"/>
      <c r="BC1582" s="8"/>
      <c r="BD1582" s="8"/>
      <c r="BE1582" s="8"/>
      <c r="BF1582" s="8"/>
      <c r="BG1582" s="8"/>
      <c r="BH1582" s="8"/>
      <c r="BI1582" s="8"/>
      <c r="BJ1582" s="8"/>
      <c r="BK1582" s="8"/>
      <c r="BL1582" s="8"/>
      <c r="BM1582" s="8"/>
      <c r="BN1582" s="8"/>
      <c r="BO1582" s="8"/>
      <c r="BP1582" s="16" t="str">
        <v>0- Port Costs</v>
      </c>
      <c r="BT1582" s="16" t="str">
        <v>0- Port Value</v>
      </c>
      <c r="BU1582" s="8"/>
      <c r="BV1582" s="16" t="str">
        <v>0</v>
      </c>
    </row>
    <row r="1583" spans="8:74" hidden="1" outlineLevel="1" x14ac:dyDescent="0.3">
      <c r="H1583" s="16" t="str">
        <v>0 - BM Costs</v>
      </c>
      <c r="L1583" s="16" t="str">
        <v>0 - BM Port</v>
      </c>
      <c r="N1583" s="16" t="str">
        <v>0 - Port Assets</v>
      </c>
      <c r="O1583" s="8"/>
      <c r="P1583" s="8"/>
      <c r="Q1583" s="8"/>
      <c r="R1583" s="8"/>
      <c r="S1583" s="8"/>
      <c r="T1583" s="8"/>
      <c r="U1583" s="8"/>
      <c r="V1583" s="8"/>
      <c r="W1583" s="8"/>
      <c r="X1583" s="8"/>
      <c r="Y1583" s="8"/>
      <c r="Z1583" s="8"/>
      <c r="AA1583" s="8"/>
      <c r="AB1583" s="8"/>
      <c r="AC1583" s="8"/>
      <c r="AD1583" s="8"/>
      <c r="AE1583" s="8"/>
      <c r="AF1583" s="8"/>
      <c r="AG1583" s="8"/>
      <c r="AH1583" s="8"/>
      <c r="AI1583" s="8"/>
      <c r="AJ1583" s="8"/>
      <c r="AK1583" s="8"/>
      <c r="AL1583" s="8"/>
      <c r="AM1583" s="8"/>
      <c r="AN1583" s="8"/>
      <c r="AO1583" s="8"/>
      <c r="AP1583" s="8"/>
      <c r="AQ1583" s="8"/>
      <c r="AR1583" s="8"/>
      <c r="AS1583" s="8"/>
      <c r="AT1583" s="8"/>
      <c r="AU1583" s="8"/>
      <c r="AV1583" s="8"/>
      <c r="AW1583" s="8"/>
      <c r="AX1583" s="8"/>
      <c r="AY1583" s="8"/>
      <c r="AZ1583" s="8"/>
      <c r="BA1583" s="8"/>
      <c r="BB1583" s="8"/>
      <c r="BC1583" s="8"/>
      <c r="BD1583" s="8"/>
      <c r="BE1583" s="8"/>
      <c r="BF1583" s="8"/>
      <c r="BG1583" s="8"/>
      <c r="BH1583" s="8"/>
      <c r="BI1583" s="8"/>
      <c r="BJ1583" s="8"/>
      <c r="BK1583" s="8"/>
      <c r="BL1583" s="8"/>
      <c r="BM1583" s="8"/>
      <c r="BN1583" s="8"/>
      <c r="BO1583" s="8"/>
      <c r="BP1583" s="16" t="str">
        <v>0- Port Costs</v>
      </c>
      <c r="BT1583" s="16" t="str">
        <v>0- Port Value</v>
      </c>
      <c r="BU1583" s="8"/>
      <c r="BV1583" s="16" t="str">
        <v>0</v>
      </c>
    </row>
    <row r="1584" spans="8:74" hidden="1" outlineLevel="1" x14ac:dyDescent="0.3">
      <c r="H1584" s="16" t="str">
        <v>0 - BM Costs</v>
      </c>
      <c r="L1584" s="16" t="str">
        <v>0 - BM Port</v>
      </c>
      <c r="N1584" s="16" t="str">
        <v>0 - Port Assets</v>
      </c>
      <c r="O1584" s="8"/>
      <c r="P1584" s="8"/>
      <c r="Q1584" s="8"/>
      <c r="R1584" s="8"/>
      <c r="S1584" s="8"/>
      <c r="T1584" s="8"/>
      <c r="U1584" s="8"/>
      <c r="V1584" s="8"/>
      <c r="W1584" s="8"/>
      <c r="X1584" s="8"/>
      <c r="Y1584" s="8"/>
      <c r="Z1584" s="8"/>
      <c r="AA1584" s="8"/>
      <c r="AB1584" s="8"/>
      <c r="AC1584" s="8"/>
      <c r="AD1584" s="8"/>
      <c r="AE1584" s="8"/>
      <c r="AF1584" s="8"/>
      <c r="AG1584" s="8"/>
      <c r="AH1584" s="8"/>
      <c r="AI1584" s="8"/>
      <c r="AJ1584" s="8"/>
      <c r="AK1584" s="8"/>
      <c r="AL1584" s="8"/>
      <c r="AM1584" s="8"/>
      <c r="AN1584" s="8"/>
      <c r="AO1584" s="8"/>
      <c r="AP1584" s="8"/>
      <c r="AQ1584" s="8"/>
      <c r="AR1584" s="8"/>
      <c r="AS1584" s="8"/>
      <c r="AT1584" s="8"/>
      <c r="AU1584" s="8"/>
      <c r="AV1584" s="8"/>
      <c r="AW1584" s="8"/>
      <c r="AX1584" s="8"/>
      <c r="AY1584" s="8"/>
      <c r="AZ1584" s="8"/>
      <c r="BA1584" s="8"/>
      <c r="BB1584" s="8"/>
      <c r="BC1584" s="8"/>
      <c r="BD1584" s="8"/>
      <c r="BE1584" s="8"/>
      <c r="BF1584" s="8"/>
      <c r="BG1584" s="8"/>
      <c r="BH1584" s="8"/>
      <c r="BI1584" s="8"/>
      <c r="BJ1584" s="8"/>
      <c r="BK1584" s="8"/>
      <c r="BL1584" s="8"/>
      <c r="BM1584" s="8"/>
      <c r="BN1584" s="8"/>
      <c r="BO1584" s="8"/>
      <c r="BP1584" s="16" t="str">
        <v>0- Port Costs</v>
      </c>
      <c r="BT1584" s="16" t="str">
        <v>0- Port Value</v>
      </c>
      <c r="BU1584" s="8"/>
      <c r="BV1584" s="16" t="str">
        <v>0</v>
      </c>
    </row>
    <row r="1585" spans="8:74" hidden="1" outlineLevel="1" x14ac:dyDescent="0.3">
      <c r="H1585" s="16" t="str">
        <v>0 - BM Costs</v>
      </c>
      <c r="L1585" s="16" t="str">
        <v>0 - BM Port</v>
      </c>
      <c r="N1585" s="16" t="str">
        <v>0 - Port Assets</v>
      </c>
      <c r="O1585" s="8"/>
      <c r="P1585" s="8"/>
      <c r="Q1585" s="8"/>
      <c r="R1585" s="8"/>
      <c r="S1585" s="8"/>
      <c r="T1585" s="8"/>
      <c r="U1585" s="8"/>
      <c r="V1585" s="8"/>
      <c r="W1585" s="8"/>
      <c r="X1585" s="8"/>
      <c r="Y1585" s="8"/>
      <c r="Z1585" s="8"/>
      <c r="AA1585" s="8"/>
      <c r="AB1585" s="8"/>
      <c r="AC1585" s="8"/>
      <c r="AD1585" s="8"/>
      <c r="AE1585" s="8"/>
      <c r="AF1585" s="8"/>
      <c r="AG1585" s="8"/>
      <c r="AH1585" s="8"/>
      <c r="AI1585" s="8"/>
      <c r="AJ1585" s="8"/>
      <c r="AK1585" s="8"/>
      <c r="AL1585" s="8"/>
      <c r="AM1585" s="8"/>
      <c r="AN1585" s="8"/>
      <c r="AO1585" s="8"/>
      <c r="AP1585" s="8"/>
      <c r="AQ1585" s="8"/>
      <c r="AR1585" s="8"/>
      <c r="AS1585" s="8"/>
      <c r="AT1585" s="8"/>
      <c r="AU1585" s="8"/>
      <c r="AV1585" s="8"/>
      <c r="AW1585" s="8"/>
      <c r="AX1585" s="8"/>
      <c r="AY1585" s="8"/>
      <c r="AZ1585" s="8"/>
      <c r="BA1585" s="8"/>
      <c r="BB1585" s="8"/>
      <c r="BC1585" s="8"/>
      <c r="BD1585" s="8"/>
      <c r="BE1585" s="8"/>
      <c r="BF1585" s="8"/>
      <c r="BG1585" s="8"/>
      <c r="BH1585" s="8"/>
      <c r="BI1585" s="8"/>
      <c r="BJ1585" s="8"/>
      <c r="BK1585" s="8"/>
      <c r="BL1585" s="8"/>
      <c r="BM1585" s="8"/>
      <c r="BN1585" s="8"/>
      <c r="BO1585" s="8"/>
      <c r="BP1585" s="16" t="str">
        <v>0- Port Costs</v>
      </c>
      <c r="BT1585" s="16" t="str">
        <v>0- Port Value</v>
      </c>
      <c r="BU1585" s="8"/>
      <c r="BV1585" s="16" t="str">
        <v>0</v>
      </c>
    </row>
    <row r="1586" spans="8:74" hidden="1" outlineLevel="1" x14ac:dyDescent="0.3">
      <c r="H1586" s="16" t="str">
        <v>0 - BM Costs</v>
      </c>
      <c r="L1586" s="16" t="str">
        <v>0 - BM Port</v>
      </c>
      <c r="N1586" s="16" t="str">
        <v>0 - Port Assets</v>
      </c>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8"/>
      <c r="AX1586" s="8"/>
      <c r="AY1586" s="8"/>
      <c r="AZ1586" s="8"/>
      <c r="BA1586" s="8"/>
      <c r="BB1586" s="8"/>
      <c r="BC1586" s="8"/>
      <c r="BD1586" s="8"/>
      <c r="BE1586" s="8"/>
      <c r="BF1586" s="8"/>
      <c r="BG1586" s="8"/>
      <c r="BH1586" s="8"/>
      <c r="BI1586" s="8"/>
      <c r="BJ1586" s="8"/>
      <c r="BK1586" s="8"/>
      <c r="BL1586" s="8"/>
      <c r="BM1586" s="8"/>
      <c r="BN1586" s="8"/>
      <c r="BO1586" s="8"/>
      <c r="BP1586" s="16" t="str">
        <v>0- Port Costs</v>
      </c>
      <c r="BT1586" s="16" t="str">
        <v>0- Port Value</v>
      </c>
      <c r="BU1586" s="8"/>
      <c r="BV1586" s="16" t="str">
        <v>0</v>
      </c>
    </row>
    <row r="1587" spans="8:74" hidden="1" outlineLevel="1" x14ac:dyDescent="0.3">
      <c r="H1587" s="16" t="str">
        <v>0 - BM Costs</v>
      </c>
      <c r="L1587" s="16" t="str">
        <v>0 - BM Port</v>
      </c>
      <c r="N1587" s="16" t="str">
        <v>0 - Port Assets</v>
      </c>
      <c r="O1587" s="8"/>
      <c r="P1587" s="8"/>
      <c r="Q1587" s="8"/>
      <c r="R1587" s="8"/>
      <c r="S1587" s="8"/>
      <c r="T1587" s="8"/>
      <c r="U1587" s="8"/>
      <c r="V1587" s="8"/>
      <c r="W1587" s="8"/>
      <c r="X1587" s="8"/>
      <c r="Y1587" s="8"/>
      <c r="Z1587" s="8"/>
      <c r="AA1587" s="8"/>
      <c r="AB1587" s="8"/>
      <c r="AC1587" s="8"/>
      <c r="AD1587" s="8"/>
      <c r="AE1587" s="8"/>
      <c r="AF1587" s="8"/>
      <c r="AG1587" s="8"/>
      <c r="AH1587" s="8"/>
      <c r="AI1587" s="8"/>
      <c r="AJ1587" s="8"/>
      <c r="AK1587" s="8"/>
      <c r="AL1587" s="8"/>
      <c r="AM1587" s="8"/>
      <c r="AN1587" s="8"/>
      <c r="AO1587" s="8"/>
      <c r="AP1587" s="8"/>
      <c r="AQ1587" s="8"/>
      <c r="AR1587" s="8"/>
      <c r="AS1587" s="8"/>
      <c r="AT1587" s="8"/>
      <c r="AU1587" s="8"/>
      <c r="AV1587" s="8"/>
      <c r="AW1587" s="8"/>
      <c r="AX1587" s="8"/>
      <c r="AY1587" s="8"/>
      <c r="AZ1587" s="8"/>
      <c r="BA1587" s="8"/>
      <c r="BB1587" s="8"/>
      <c r="BC1587" s="8"/>
      <c r="BD1587" s="8"/>
      <c r="BE1587" s="8"/>
      <c r="BF1587" s="8"/>
      <c r="BG1587" s="8"/>
      <c r="BH1587" s="8"/>
      <c r="BI1587" s="8"/>
      <c r="BJ1587" s="8"/>
      <c r="BK1587" s="8"/>
      <c r="BL1587" s="8"/>
      <c r="BM1587" s="8"/>
      <c r="BN1587" s="8"/>
      <c r="BO1587" s="8"/>
      <c r="BP1587" s="16" t="str">
        <v>0- Port Costs</v>
      </c>
      <c r="BT1587" s="16" t="str">
        <v>0- Port Value</v>
      </c>
      <c r="BU1587" s="8"/>
      <c r="BV1587" s="16" t="str">
        <v>0</v>
      </c>
    </row>
    <row r="1588" spans="8:74" hidden="1" outlineLevel="1" x14ac:dyDescent="0.3">
      <c r="H1588" s="16" t="str">
        <v>0 - BM Costs</v>
      </c>
      <c r="L1588" s="16" t="str">
        <v>0 - BM Port</v>
      </c>
      <c r="N1588" s="16" t="str">
        <v>0 - Port Assets</v>
      </c>
      <c r="O1588" s="8"/>
      <c r="P1588" s="8"/>
      <c r="Q1588" s="8"/>
      <c r="R1588" s="8"/>
      <c r="S1588" s="8"/>
      <c r="T1588" s="8"/>
      <c r="U1588" s="8"/>
      <c r="V1588" s="8"/>
      <c r="W1588" s="8"/>
      <c r="X1588" s="8"/>
      <c r="Y1588" s="8"/>
      <c r="Z1588" s="8"/>
      <c r="AA1588" s="8"/>
      <c r="AB1588" s="8"/>
      <c r="AC1588" s="8"/>
      <c r="AD1588" s="8"/>
      <c r="AE1588" s="8"/>
      <c r="AF1588" s="8"/>
      <c r="AG1588" s="8"/>
      <c r="AH1588" s="8"/>
      <c r="AI1588" s="8"/>
      <c r="AJ1588" s="8"/>
      <c r="AK1588" s="8"/>
      <c r="AL1588" s="8"/>
      <c r="AM1588" s="8"/>
      <c r="AN1588" s="8"/>
      <c r="AO1588" s="8"/>
      <c r="AP1588" s="8"/>
      <c r="AQ1588" s="8"/>
      <c r="AR1588" s="8"/>
      <c r="AS1588" s="8"/>
      <c r="AT1588" s="8"/>
      <c r="AU1588" s="8"/>
      <c r="AV1588" s="8"/>
      <c r="AW1588" s="8"/>
      <c r="AX1588" s="8"/>
      <c r="AY1588" s="8"/>
      <c r="AZ1588" s="8"/>
      <c r="BA1588" s="8"/>
      <c r="BB1588" s="8"/>
      <c r="BC1588" s="8"/>
      <c r="BD1588" s="8"/>
      <c r="BE1588" s="8"/>
      <c r="BF1588" s="8"/>
      <c r="BG1588" s="8"/>
      <c r="BH1588" s="8"/>
      <c r="BI1588" s="8"/>
      <c r="BJ1588" s="8"/>
      <c r="BK1588" s="8"/>
      <c r="BL1588" s="8"/>
      <c r="BM1588" s="8"/>
      <c r="BN1588" s="8"/>
      <c r="BO1588" s="8"/>
      <c r="BP1588" s="16" t="str">
        <v>0- Port Costs</v>
      </c>
      <c r="BT1588" s="16" t="str">
        <v>0- Port Value</v>
      </c>
      <c r="BU1588" s="8"/>
      <c r="BV1588" s="16" t="str">
        <v>0</v>
      </c>
    </row>
    <row r="1589" spans="8:74" hidden="1" outlineLevel="1" x14ac:dyDescent="0.3">
      <c r="H1589" s="16" t="str">
        <v>0 - BM Costs</v>
      </c>
      <c r="L1589" s="16" t="str">
        <v>0 - BM Port</v>
      </c>
      <c r="N1589" s="16" t="str">
        <v>0 - Port Assets</v>
      </c>
      <c r="O1589" s="8"/>
      <c r="P1589" s="8"/>
      <c r="Q1589" s="8"/>
      <c r="R1589" s="8"/>
      <c r="S1589" s="8"/>
      <c r="T1589" s="8"/>
      <c r="U1589" s="8"/>
      <c r="V1589" s="8"/>
      <c r="W1589" s="8"/>
      <c r="X1589" s="8"/>
      <c r="Y1589" s="8"/>
      <c r="Z1589" s="8"/>
      <c r="AA1589" s="8"/>
      <c r="AB1589" s="8"/>
      <c r="AC1589" s="8"/>
      <c r="AD1589" s="8"/>
      <c r="AE1589" s="8"/>
      <c r="AF1589" s="8"/>
      <c r="AG1589" s="8"/>
      <c r="AH1589" s="8"/>
      <c r="AI1589" s="8"/>
      <c r="AJ1589" s="8"/>
      <c r="AK1589" s="8"/>
      <c r="AL1589" s="8"/>
      <c r="AM1589" s="8"/>
      <c r="AN1589" s="8"/>
      <c r="AO1589" s="8"/>
      <c r="AP1589" s="8"/>
      <c r="AQ1589" s="8"/>
      <c r="AR1589" s="8"/>
      <c r="AS1589" s="8"/>
      <c r="AT1589" s="8"/>
      <c r="AU1589" s="8"/>
      <c r="AV1589" s="8"/>
      <c r="AW1589" s="8"/>
      <c r="AX1589" s="8"/>
      <c r="AY1589" s="8"/>
      <c r="AZ1589" s="8"/>
      <c r="BA1589" s="8"/>
      <c r="BB1589" s="8"/>
      <c r="BC1589" s="8"/>
      <c r="BD1589" s="8"/>
      <c r="BE1589" s="8"/>
      <c r="BF1589" s="8"/>
      <c r="BG1589" s="8"/>
      <c r="BH1589" s="8"/>
      <c r="BI1589" s="8"/>
      <c r="BJ1589" s="8"/>
      <c r="BK1589" s="8"/>
      <c r="BL1589" s="8"/>
      <c r="BM1589" s="8"/>
      <c r="BN1589" s="8"/>
      <c r="BO1589" s="8"/>
      <c r="BP1589" s="16" t="str">
        <v>0- Port Costs</v>
      </c>
      <c r="BT1589" s="16" t="str">
        <v>0- Port Value</v>
      </c>
      <c r="BU1589" s="8"/>
      <c r="BV1589" s="16" t="str">
        <v>0</v>
      </c>
    </row>
    <row r="1590" spans="8:74" hidden="1" outlineLevel="1" x14ac:dyDescent="0.3">
      <c r="H1590" s="16" t="str">
        <v>0 - BM Costs</v>
      </c>
      <c r="L1590" s="16" t="str">
        <v>0 - BM Port</v>
      </c>
      <c r="N1590" s="16" t="str">
        <v>0 - Port Assets</v>
      </c>
      <c r="O1590" s="8"/>
      <c r="P1590" s="8"/>
      <c r="Q1590" s="8"/>
      <c r="R1590" s="8"/>
      <c r="S1590" s="8"/>
      <c r="T1590" s="8"/>
      <c r="U1590" s="8"/>
      <c r="V1590" s="8"/>
      <c r="W1590" s="8"/>
      <c r="X1590" s="8"/>
      <c r="Y1590" s="8"/>
      <c r="Z1590" s="8"/>
      <c r="AA1590" s="8"/>
      <c r="AB1590" s="8"/>
      <c r="AC1590" s="8"/>
      <c r="AD1590" s="8"/>
      <c r="AE1590" s="8"/>
      <c r="AF1590" s="8"/>
      <c r="AG1590" s="8"/>
      <c r="AH1590" s="8"/>
      <c r="AI1590" s="8"/>
      <c r="AJ1590" s="8"/>
      <c r="AK1590" s="8"/>
      <c r="AL1590" s="8"/>
      <c r="AM1590" s="8"/>
      <c r="AN1590" s="8"/>
      <c r="AO1590" s="8"/>
      <c r="AP1590" s="8"/>
      <c r="AQ1590" s="8"/>
      <c r="AR1590" s="8"/>
      <c r="AS1590" s="8"/>
      <c r="AT1590" s="8"/>
      <c r="AU1590" s="8"/>
      <c r="AV1590" s="8"/>
      <c r="AW1590" s="8"/>
      <c r="AX1590" s="8"/>
      <c r="AY1590" s="8"/>
      <c r="AZ1590" s="8"/>
      <c r="BA1590" s="8"/>
      <c r="BB1590" s="8"/>
      <c r="BC1590" s="8"/>
      <c r="BD1590" s="8"/>
      <c r="BE1590" s="8"/>
      <c r="BF1590" s="8"/>
      <c r="BG1590" s="8"/>
      <c r="BH1590" s="8"/>
      <c r="BI1590" s="8"/>
      <c r="BJ1590" s="8"/>
      <c r="BK1590" s="8"/>
      <c r="BL1590" s="8"/>
      <c r="BM1590" s="8"/>
      <c r="BN1590" s="8"/>
      <c r="BO1590" s="8"/>
      <c r="BP1590" s="16" t="str">
        <v>0- Port Costs</v>
      </c>
      <c r="BT1590" s="16" t="str">
        <v>0- Port Value</v>
      </c>
      <c r="BU1590" s="8"/>
      <c r="BV1590" s="16" t="str">
        <v>0</v>
      </c>
    </row>
    <row r="1591" spans="8:74" hidden="1" outlineLevel="1" x14ac:dyDescent="0.3">
      <c r="H1591" s="16" t="str">
        <v>0 - BM Costs</v>
      </c>
      <c r="L1591" s="16" t="str">
        <v>0 - BM Port</v>
      </c>
      <c r="N1591" s="16" t="str">
        <v>0 - Port Assets</v>
      </c>
      <c r="O1591" s="8"/>
      <c r="P1591" s="8"/>
      <c r="Q1591" s="8"/>
      <c r="R1591" s="8"/>
      <c r="S1591" s="8"/>
      <c r="T1591" s="8"/>
      <c r="U1591" s="8"/>
      <c r="V1591" s="8"/>
      <c r="W1591" s="8"/>
      <c r="X1591" s="8"/>
      <c r="Y1591" s="8"/>
      <c r="Z1591" s="8"/>
      <c r="AA1591" s="8"/>
      <c r="AB1591" s="8"/>
      <c r="AC1591" s="8"/>
      <c r="AD1591" s="8"/>
      <c r="AE1591" s="8"/>
      <c r="AF1591" s="8"/>
      <c r="AG1591" s="8"/>
      <c r="AH1591" s="8"/>
      <c r="AI1591" s="8"/>
      <c r="AJ1591" s="8"/>
      <c r="AK1591" s="8"/>
      <c r="AL1591" s="8"/>
      <c r="AM1591" s="8"/>
      <c r="AN1591" s="8"/>
      <c r="AO1591" s="8"/>
      <c r="AP1591" s="8"/>
      <c r="AQ1591" s="8"/>
      <c r="AR1591" s="8"/>
      <c r="AS1591" s="8"/>
      <c r="AT1591" s="8"/>
      <c r="AU1591" s="8"/>
      <c r="AV1591" s="8"/>
      <c r="AW1591" s="8"/>
      <c r="AX1591" s="8"/>
      <c r="AY1591" s="8"/>
      <c r="AZ1591" s="8"/>
      <c r="BA1591" s="8"/>
      <c r="BB1591" s="8"/>
      <c r="BC1591" s="8"/>
      <c r="BD1591" s="8"/>
      <c r="BE1591" s="8"/>
      <c r="BF1591" s="8"/>
      <c r="BG1591" s="8"/>
      <c r="BH1591" s="8"/>
      <c r="BI1591" s="8"/>
      <c r="BJ1591" s="8"/>
      <c r="BK1591" s="8"/>
      <c r="BL1591" s="8"/>
      <c r="BM1591" s="8"/>
      <c r="BN1591" s="8"/>
      <c r="BO1591" s="8"/>
      <c r="BP1591" s="16" t="str">
        <v>0- Port Costs</v>
      </c>
      <c r="BT1591" s="16" t="str">
        <v>0- Port Value</v>
      </c>
      <c r="BU1591" s="8"/>
      <c r="BV1591" s="16" t="str">
        <v>0</v>
      </c>
    </row>
    <row r="1592" spans="8:74" hidden="1" outlineLevel="1" x14ac:dyDescent="0.3">
      <c r="H1592" s="16" t="str">
        <v>0 - BM Costs</v>
      </c>
      <c r="L1592" s="16" t="str">
        <v>0 - BM Port</v>
      </c>
      <c r="N1592" s="16" t="str">
        <v>0 - Port Assets</v>
      </c>
      <c r="O1592" s="8"/>
      <c r="P1592" s="8"/>
      <c r="Q1592" s="8"/>
      <c r="R1592" s="8"/>
      <c r="S1592" s="8"/>
      <c r="T1592" s="8"/>
      <c r="U1592" s="8"/>
      <c r="V1592" s="8"/>
      <c r="W1592" s="8"/>
      <c r="X1592" s="8"/>
      <c r="Y1592" s="8"/>
      <c r="Z1592" s="8"/>
      <c r="AA1592" s="8"/>
      <c r="AB1592" s="8"/>
      <c r="AC1592" s="8"/>
      <c r="AD1592" s="8"/>
      <c r="AE1592" s="8"/>
      <c r="AF1592" s="8"/>
      <c r="AG1592" s="8"/>
      <c r="AH1592" s="8"/>
      <c r="AI1592" s="8"/>
      <c r="AJ1592" s="8"/>
      <c r="AK1592" s="8"/>
      <c r="AL1592" s="8"/>
      <c r="AM1592" s="8"/>
      <c r="AN1592" s="8"/>
      <c r="AO1592" s="8"/>
      <c r="AP1592" s="8"/>
      <c r="AQ1592" s="8"/>
      <c r="AR1592" s="8"/>
      <c r="AS1592" s="8"/>
      <c r="AT1592" s="8"/>
      <c r="AU1592" s="8"/>
      <c r="AV1592" s="8"/>
      <c r="AW1592" s="8"/>
      <c r="AX1592" s="8"/>
      <c r="AY1592" s="8"/>
      <c r="AZ1592" s="8"/>
      <c r="BA1592" s="8"/>
      <c r="BB1592" s="8"/>
      <c r="BC1592" s="8"/>
      <c r="BD1592" s="8"/>
      <c r="BE1592" s="8"/>
      <c r="BF1592" s="8"/>
      <c r="BG1592" s="8"/>
      <c r="BH1592" s="8"/>
      <c r="BI1592" s="8"/>
      <c r="BJ1592" s="8"/>
      <c r="BK1592" s="8"/>
      <c r="BL1592" s="8"/>
      <c r="BM1592" s="8"/>
      <c r="BN1592" s="8"/>
      <c r="BO1592" s="8"/>
      <c r="BP1592" s="16" t="str">
        <v>0- Port Costs</v>
      </c>
      <c r="BT1592" s="16" t="str">
        <v>0- Port Value</v>
      </c>
      <c r="BU1592" s="8"/>
      <c r="BV1592" s="16" t="str">
        <v>0</v>
      </c>
    </row>
    <row r="1593" spans="8:74" hidden="1" outlineLevel="1" x14ac:dyDescent="0.3">
      <c r="H1593" s="16" t="str">
        <v>0 - BM Costs</v>
      </c>
      <c r="L1593" s="16" t="str">
        <v>0 - BM Port</v>
      </c>
      <c r="N1593" s="16" t="str">
        <v>0 - Port Assets</v>
      </c>
      <c r="O1593" s="8"/>
      <c r="P1593" s="8"/>
      <c r="Q1593" s="8"/>
      <c r="R1593" s="8"/>
      <c r="S1593" s="8"/>
      <c r="T1593" s="8"/>
      <c r="U1593" s="8"/>
      <c r="V1593" s="8"/>
      <c r="W1593" s="8"/>
      <c r="X1593" s="8"/>
      <c r="Y1593" s="8"/>
      <c r="Z1593" s="8"/>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8"/>
      <c r="AX1593" s="8"/>
      <c r="AY1593" s="8"/>
      <c r="AZ1593" s="8"/>
      <c r="BA1593" s="8"/>
      <c r="BB1593" s="8"/>
      <c r="BC1593" s="8"/>
      <c r="BD1593" s="8"/>
      <c r="BE1593" s="8"/>
      <c r="BF1593" s="8"/>
      <c r="BG1593" s="8"/>
      <c r="BH1593" s="8"/>
      <c r="BI1593" s="8"/>
      <c r="BJ1593" s="8"/>
      <c r="BK1593" s="8"/>
      <c r="BL1593" s="8"/>
      <c r="BM1593" s="8"/>
      <c r="BN1593" s="8"/>
      <c r="BO1593" s="8"/>
      <c r="BP1593" s="16" t="str">
        <v>0- Port Costs</v>
      </c>
      <c r="BT1593" s="16" t="str">
        <v>0- Port Value</v>
      </c>
      <c r="BU1593" s="8"/>
      <c r="BV1593" s="16" t="str">
        <v>0</v>
      </c>
    </row>
    <row r="1594" spans="8:74" hidden="1" outlineLevel="1" x14ac:dyDescent="0.3">
      <c r="H1594" s="16" t="str">
        <v>0 - BM Costs</v>
      </c>
      <c r="L1594" s="16" t="str">
        <v>0 - BM Port</v>
      </c>
      <c r="N1594" s="16" t="str">
        <v>0 - Port Assets</v>
      </c>
      <c r="O1594" s="8"/>
      <c r="P1594" s="8"/>
      <c r="Q1594" s="8"/>
      <c r="R1594" s="8"/>
      <c r="S1594" s="8"/>
      <c r="T1594" s="8"/>
      <c r="U1594" s="8"/>
      <c r="V1594" s="8"/>
      <c r="W1594" s="8"/>
      <c r="X1594" s="8"/>
      <c r="Y1594" s="8"/>
      <c r="Z1594" s="8"/>
      <c r="AA1594" s="8"/>
      <c r="AB1594" s="8"/>
      <c r="AC1594" s="8"/>
      <c r="AD1594" s="8"/>
      <c r="AE1594" s="8"/>
      <c r="AF1594" s="8"/>
      <c r="AG1594" s="8"/>
      <c r="AH1594" s="8"/>
      <c r="AI1594" s="8"/>
      <c r="AJ1594" s="8"/>
      <c r="AK1594" s="8"/>
      <c r="AL1594" s="8"/>
      <c r="AM1594" s="8"/>
      <c r="AN1594" s="8"/>
      <c r="AO1594" s="8"/>
      <c r="AP1594" s="8"/>
      <c r="AQ1594" s="8"/>
      <c r="AR1594" s="8"/>
      <c r="AS1594" s="8"/>
      <c r="AT1594" s="8"/>
      <c r="AU1594" s="8"/>
      <c r="AV1594" s="8"/>
      <c r="AW1594" s="8"/>
      <c r="AX1594" s="8"/>
      <c r="AY1594" s="8"/>
      <c r="AZ1594" s="8"/>
      <c r="BA1594" s="8"/>
      <c r="BB1594" s="8"/>
      <c r="BC1594" s="8"/>
      <c r="BD1594" s="8"/>
      <c r="BE1594" s="8"/>
      <c r="BF1594" s="8"/>
      <c r="BG1594" s="8"/>
      <c r="BH1594" s="8"/>
      <c r="BI1594" s="8"/>
      <c r="BJ1594" s="8"/>
      <c r="BK1594" s="8"/>
      <c r="BL1594" s="8"/>
      <c r="BM1594" s="8"/>
      <c r="BN1594" s="8"/>
      <c r="BO1594" s="8"/>
      <c r="BP1594" s="16" t="str">
        <v>0- Port Costs</v>
      </c>
      <c r="BT1594" s="16" t="str">
        <v>0- Port Value</v>
      </c>
      <c r="BU1594" s="8"/>
      <c r="BV1594" s="16" t="str">
        <v>0</v>
      </c>
    </row>
    <row r="1595" spans="8:74" hidden="1" outlineLevel="1" x14ac:dyDescent="0.3">
      <c r="H1595" s="16" t="str">
        <v>0 - BM Costs</v>
      </c>
      <c r="L1595" s="16" t="str">
        <v>0 - BM Port</v>
      </c>
      <c r="N1595" s="16" t="str">
        <v>0 - Port Assets</v>
      </c>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c r="BD1595" s="8"/>
      <c r="BE1595" s="8"/>
      <c r="BF1595" s="8"/>
      <c r="BG1595" s="8"/>
      <c r="BH1595" s="8"/>
      <c r="BI1595" s="8"/>
      <c r="BJ1595" s="8"/>
      <c r="BK1595" s="8"/>
      <c r="BL1595" s="8"/>
      <c r="BM1595" s="8"/>
      <c r="BN1595" s="8"/>
      <c r="BO1595" s="8"/>
      <c r="BP1595" s="16" t="str">
        <v>0- Port Costs</v>
      </c>
      <c r="BT1595" s="16" t="str">
        <v>0- Port Value</v>
      </c>
      <c r="BU1595" s="8"/>
      <c r="BV1595" s="16" t="str">
        <v>0</v>
      </c>
    </row>
    <row r="1596" spans="8:74" hidden="1" outlineLevel="1" x14ac:dyDescent="0.3">
      <c r="H1596" s="16" t="str">
        <v>0 - BM Costs</v>
      </c>
      <c r="L1596" s="16" t="str">
        <v>0 - BM Port</v>
      </c>
      <c r="N1596" s="16" t="str">
        <v>0 - Port Assets</v>
      </c>
      <c r="O1596" s="8"/>
      <c r="P1596" s="8"/>
      <c r="Q1596" s="8"/>
      <c r="R1596" s="8"/>
      <c r="S1596" s="8"/>
      <c r="T1596" s="8"/>
      <c r="U1596" s="8"/>
      <c r="V1596" s="8"/>
      <c r="W1596" s="8"/>
      <c r="X1596" s="8"/>
      <c r="Y1596" s="8"/>
      <c r="Z1596" s="8"/>
      <c r="AA1596" s="8"/>
      <c r="AB1596" s="8"/>
      <c r="AC1596" s="8"/>
      <c r="AD1596" s="8"/>
      <c r="AE1596" s="8"/>
      <c r="AF1596" s="8"/>
      <c r="AG1596" s="8"/>
      <c r="AH1596" s="8"/>
      <c r="AI1596" s="8"/>
      <c r="AJ1596" s="8"/>
      <c r="AK1596" s="8"/>
      <c r="AL1596" s="8"/>
      <c r="AM1596" s="8"/>
      <c r="AN1596" s="8"/>
      <c r="AO1596" s="8"/>
      <c r="AP1596" s="8"/>
      <c r="AQ1596" s="8"/>
      <c r="AR1596" s="8"/>
      <c r="AS1596" s="8"/>
      <c r="AT1596" s="8"/>
      <c r="AU1596" s="8"/>
      <c r="AV1596" s="8"/>
      <c r="AW1596" s="8"/>
      <c r="AX1596" s="8"/>
      <c r="AY1596" s="8"/>
      <c r="AZ1596" s="8"/>
      <c r="BA1596" s="8"/>
      <c r="BB1596" s="8"/>
      <c r="BC1596" s="8"/>
      <c r="BD1596" s="8"/>
      <c r="BE1596" s="8"/>
      <c r="BF1596" s="8"/>
      <c r="BG1596" s="8"/>
      <c r="BH1596" s="8"/>
      <c r="BI1596" s="8"/>
      <c r="BJ1596" s="8"/>
      <c r="BK1596" s="8"/>
      <c r="BL1596" s="8"/>
      <c r="BM1596" s="8"/>
      <c r="BN1596" s="8"/>
      <c r="BO1596" s="8"/>
      <c r="BP1596" s="16" t="str">
        <v>0- Port Costs</v>
      </c>
      <c r="BT1596" s="16" t="str">
        <v>0- Port Value</v>
      </c>
      <c r="BU1596" s="8"/>
      <c r="BV1596" s="16" t="str">
        <v>0</v>
      </c>
    </row>
    <row r="1597" spans="8:74" hidden="1" outlineLevel="1" x14ac:dyDescent="0.3">
      <c r="H1597" s="16" t="str">
        <v>0 - BM Costs</v>
      </c>
      <c r="L1597" s="16" t="str">
        <v>0 - BM Port</v>
      </c>
      <c r="N1597" s="16" t="str">
        <v>0 - Port Assets</v>
      </c>
      <c r="O1597" s="8"/>
      <c r="P1597" s="8"/>
      <c r="Q1597" s="8"/>
      <c r="R1597" s="8"/>
      <c r="S1597" s="8"/>
      <c r="T1597" s="8"/>
      <c r="U1597" s="8"/>
      <c r="V1597" s="8"/>
      <c r="W1597" s="8"/>
      <c r="X1597" s="8"/>
      <c r="Y1597" s="8"/>
      <c r="Z1597" s="8"/>
      <c r="AA1597" s="8"/>
      <c r="AB1597" s="8"/>
      <c r="AC1597" s="8"/>
      <c r="AD1597" s="8"/>
      <c r="AE1597" s="8"/>
      <c r="AF1597" s="8"/>
      <c r="AG1597" s="8"/>
      <c r="AH1597" s="8"/>
      <c r="AI1597" s="8"/>
      <c r="AJ1597" s="8"/>
      <c r="AK1597" s="8"/>
      <c r="AL1597" s="8"/>
      <c r="AM1597" s="8"/>
      <c r="AN1597" s="8"/>
      <c r="AO1597" s="8"/>
      <c r="AP1597" s="8"/>
      <c r="AQ1597" s="8"/>
      <c r="AR1597" s="8"/>
      <c r="AS1597" s="8"/>
      <c r="AT1597" s="8"/>
      <c r="AU1597" s="8"/>
      <c r="AV1597" s="8"/>
      <c r="AW1597" s="8"/>
      <c r="AX1597" s="8"/>
      <c r="AY1597" s="8"/>
      <c r="AZ1597" s="8"/>
      <c r="BA1597" s="8"/>
      <c r="BB1597" s="8"/>
      <c r="BC1597" s="8"/>
      <c r="BD1597" s="8"/>
      <c r="BE1597" s="8"/>
      <c r="BF1597" s="8"/>
      <c r="BG1597" s="8"/>
      <c r="BH1597" s="8"/>
      <c r="BI1597" s="8"/>
      <c r="BJ1597" s="8"/>
      <c r="BK1597" s="8"/>
      <c r="BL1597" s="8"/>
      <c r="BM1597" s="8"/>
      <c r="BN1597" s="8"/>
      <c r="BO1597" s="8"/>
      <c r="BP1597" s="16" t="str">
        <v>0- Port Costs</v>
      </c>
      <c r="BT1597" s="16" t="str">
        <v>0- Port Value</v>
      </c>
      <c r="BU1597" s="8"/>
      <c r="BV1597" s="16" t="str">
        <v>0</v>
      </c>
    </row>
    <row r="1598" spans="8:74" hidden="1" outlineLevel="1" x14ac:dyDescent="0.3">
      <c r="H1598" s="16" t="str">
        <v>0 - BM Costs</v>
      </c>
      <c r="L1598" s="16" t="str">
        <v>0 - BM Port</v>
      </c>
      <c r="N1598" s="16" t="str">
        <v>0 - Port Assets</v>
      </c>
      <c r="O1598" s="8"/>
      <c r="P1598" s="8"/>
      <c r="Q1598" s="8"/>
      <c r="R1598" s="8"/>
      <c r="S1598" s="8"/>
      <c r="T1598" s="8"/>
      <c r="U1598" s="8"/>
      <c r="V1598" s="8"/>
      <c r="W1598" s="8"/>
      <c r="X1598" s="8"/>
      <c r="Y1598" s="8"/>
      <c r="Z1598" s="8"/>
      <c r="AA1598" s="8"/>
      <c r="AB1598" s="8"/>
      <c r="AC1598" s="8"/>
      <c r="AD1598" s="8"/>
      <c r="AE1598" s="8"/>
      <c r="AF1598" s="8"/>
      <c r="AG1598" s="8"/>
      <c r="AH1598" s="8"/>
      <c r="AI1598" s="8"/>
      <c r="AJ1598" s="8"/>
      <c r="AK1598" s="8"/>
      <c r="AL1598" s="8"/>
      <c r="AM1598" s="8"/>
      <c r="AN1598" s="8"/>
      <c r="AO1598" s="8"/>
      <c r="AP1598" s="8"/>
      <c r="AQ1598" s="8"/>
      <c r="AR1598" s="8"/>
      <c r="AS1598" s="8"/>
      <c r="AT1598" s="8"/>
      <c r="AU1598" s="8"/>
      <c r="AV1598" s="8"/>
      <c r="AW1598" s="8"/>
      <c r="AX1598" s="8"/>
      <c r="AY1598" s="8"/>
      <c r="AZ1598" s="8"/>
      <c r="BA1598" s="8"/>
      <c r="BB1598" s="8"/>
      <c r="BC1598" s="8"/>
      <c r="BD1598" s="8"/>
      <c r="BE1598" s="8"/>
      <c r="BF1598" s="8"/>
      <c r="BG1598" s="8"/>
      <c r="BH1598" s="8"/>
      <c r="BI1598" s="8"/>
      <c r="BJ1598" s="8"/>
      <c r="BK1598" s="8"/>
      <c r="BL1598" s="8"/>
      <c r="BM1598" s="8"/>
      <c r="BN1598" s="8"/>
      <c r="BO1598" s="8"/>
      <c r="BP1598" s="16" t="str">
        <v>0- Port Costs</v>
      </c>
      <c r="BT1598" s="16" t="str">
        <v>0- Port Value</v>
      </c>
      <c r="BU1598" s="8"/>
      <c r="BV1598" s="16" t="str">
        <v>0</v>
      </c>
    </row>
    <row r="1599" spans="8:74" hidden="1" outlineLevel="1" x14ac:dyDescent="0.3">
      <c r="H1599" s="16" t="str">
        <v>0 - BM Costs</v>
      </c>
      <c r="L1599" s="16" t="str">
        <v>0 - BM Port</v>
      </c>
      <c r="N1599" s="16" t="str">
        <v>0 - Port Assets</v>
      </c>
      <c r="O1599" s="8"/>
      <c r="P1599" s="8"/>
      <c r="Q1599" s="8"/>
      <c r="R1599" s="8"/>
      <c r="S1599" s="8"/>
      <c r="T1599" s="8"/>
      <c r="U1599" s="8"/>
      <c r="V1599" s="8"/>
      <c r="W1599" s="8"/>
      <c r="X1599" s="8"/>
      <c r="Y1599" s="8"/>
      <c r="Z1599" s="8"/>
      <c r="AA1599" s="8"/>
      <c r="AB1599" s="8"/>
      <c r="AC1599" s="8"/>
      <c r="AD1599" s="8"/>
      <c r="AE1599" s="8"/>
      <c r="AF1599" s="8"/>
      <c r="AG1599" s="8"/>
      <c r="AH1599" s="8"/>
      <c r="AI1599" s="8"/>
      <c r="AJ1599" s="8"/>
      <c r="AK1599" s="8"/>
      <c r="AL1599" s="8"/>
      <c r="AM1599" s="8"/>
      <c r="AN1599" s="8"/>
      <c r="AO1599" s="8"/>
      <c r="AP1599" s="8"/>
      <c r="AQ1599" s="8"/>
      <c r="AR1599" s="8"/>
      <c r="AS1599" s="8"/>
      <c r="AT1599" s="8"/>
      <c r="AU1599" s="8"/>
      <c r="AV1599" s="8"/>
      <c r="AW1599" s="8"/>
      <c r="AX1599" s="8"/>
      <c r="AY1599" s="8"/>
      <c r="AZ1599" s="8"/>
      <c r="BA1599" s="8"/>
      <c r="BB1599" s="8"/>
      <c r="BC1599" s="8"/>
      <c r="BD1599" s="8"/>
      <c r="BE1599" s="8"/>
      <c r="BF1599" s="8"/>
      <c r="BG1599" s="8"/>
      <c r="BH1599" s="8"/>
      <c r="BI1599" s="8"/>
      <c r="BJ1599" s="8"/>
      <c r="BK1599" s="8"/>
      <c r="BL1599" s="8"/>
      <c r="BM1599" s="8"/>
      <c r="BN1599" s="8"/>
      <c r="BO1599" s="8"/>
      <c r="BP1599" s="16" t="str">
        <v>0- Port Costs</v>
      </c>
      <c r="BT1599" s="16" t="str">
        <v>0- Port Value</v>
      </c>
      <c r="BU1599" s="8"/>
      <c r="BV1599" s="16" t="str">
        <v>0</v>
      </c>
    </row>
    <row r="1600" spans="8:74" hidden="1" outlineLevel="1" x14ac:dyDescent="0.3">
      <c r="H1600" s="16" t="str">
        <v>0 - BM Costs</v>
      </c>
      <c r="L1600" s="16" t="str">
        <v>0 - BM Port</v>
      </c>
      <c r="N1600" s="16" t="str">
        <v>0 - Port Assets</v>
      </c>
      <c r="O1600" s="8"/>
      <c r="P1600" s="8"/>
      <c r="Q1600" s="8"/>
      <c r="R1600" s="8"/>
      <c r="S1600" s="8"/>
      <c r="T1600" s="8"/>
      <c r="U1600" s="8"/>
      <c r="V1600" s="8"/>
      <c r="W1600" s="8"/>
      <c r="X1600" s="8"/>
      <c r="Y1600" s="8"/>
      <c r="Z1600" s="8"/>
      <c r="AA1600" s="8"/>
      <c r="AB1600" s="8"/>
      <c r="AC1600" s="8"/>
      <c r="AD1600" s="8"/>
      <c r="AE1600" s="8"/>
      <c r="AF1600" s="8"/>
      <c r="AG1600" s="8"/>
      <c r="AH1600" s="8"/>
      <c r="AI1600" s="8"/>
      <c r="AJ1600" s="8"/>
      <c r="AK1600" s="8"/>
      <c r="AL1600" s="8"/>
      <c r="AM1600" s="8"/>
      <c r="AN1600" s="8"/>
      <c r="AO1600" s="8"/>
      <c r="AP1600" s="8"/>
      <c r="AQ1600" s="8"/>
      <c r="AR1600" s="8"/>
      <c r="AS1600" s="8"/>
      <c r="AT1600" s="8"/>
      <c r="AU1600" s="8"/>
      <c r="AV1600" s="8"/>
      <c r="AW1600" s="8"/>
      <c r="AX1600" s="8"/>
      <c r="AY1600" s="8"/>
      <c r="AZ1600" s="8"/>
      <c r="BA1600" s="8"/>
      <c r="BB1600" s="8"/>
      <c r="BC1600" s="8"/>
      <c r="BD1600" s="8"/>
      <c r="BE1600" s="8"/>
      <c r="BF1600" s="8"/>
      <c r="BG1600" s="8"/>
      <c r="BH1600" s="8"/>
      <c r="BI1600" s="8"/>
      <c r="BJ1600" s="8"/>
      <c r="BK1600" s="8"/>
      <c r="BL1600" s="8"/>
      <c r="BM1600" s="8"/>
      <c r="BN1600" s="8"/>
      <c r="BO1600" s="8"/>
      <c r="BP1600" s="16" t="str">
        <v>0- Port Costs</v>
      </c>
      <c r="BT1600" s="16" t="str">
        <v>0- Port Value</v>
      </c>
      <c r="BU1600" s="8"/>
      <c r="BV1600" s="16" t="str">
        <v>0</v>
      </c>
    </row>
    <row r="1601" spans="8:74" hidden="1" outlineLevel="1" x14ac:dyDescent="0.3">
      <c r="H1601" s="16" t="str">
        <v>0 - BM Costs</v>
      </c>
      <c r="L1601" s="16" t="str">
        <v>0 - BM Port</v>
      </c>
      <c r="N1601" s="16" t="str">
        <v>0 - Port Assets</v>
      </c>
      <c r="O1601" s="8"/>
      <c r="P1601" s="8"/>
      <c r="Q1601" s="8"/>
      <c r="R1601" s="8"/>
      <c r="S1601" s="8"/>
      <c r="T1601" s="8"/>
      <c r="U1601" s="8"/>
      <c r="V1601" s="8"/>
      <c r="W1601" s="8"/>
      <c r="X1601" s="8"/>
      <c r="Y1601" s="8"/>
      <c r="Z1601" s="8"/>
      <c r="AA1601" s="8"/>
      <c r="AB1601" s="8"/>
      <c r="AC1601" s="8"/>
      <c r="AD1601" s="8"/>
      <c r="AE1601" s="8"/>
      <c r="AF1601" s="8"/>
      <c r="AG1601" s="8"/>
      <c r="AH1601" s="8"/>
      <c r="AI1601" s="8"/>
      <c r="AJ1601" s="8"/>
      <c r="AK1601" s="8"/>
      <c r="AL1601" s="8"/>
      <c r="AM1601" s="8"/>
      <c r="AN1601" s="8"/>
      <c r="AO1601" s="8"/>
      <c r="AP1601" s="8"/>
      <c r="AQ1601" s="8"/>
      <c r="AR1601" s="8"/>
      <c r="AS1601" s="8"/>
      <c r="AT1601" s="8"/>
      <c r="AU1601" s="8"/>
      <c r="AV1601" s="8"/>
      <c r="AW1601" s="8"/>
      <c r="AX1601" s="8"/>
      <c r="AY1601" s="8"/>
      <c r="AZ1601" s="8"/>
      <c r="BA1601" s="8"/>
      <c r="BB1601" s="8"/>
      <c r="BC1601" s="8"/>
      <c r="BD1601" s="8"/>
      <c r="BE1601" s="8"/>
      <c r="BF1601" s="8"/>
      <c r="BG1601" s="8"/>
      <c r="BH1601" s="8"/>
      <c r="BI1601" s="8"/>
      <c r="BJ1601" s="8"/>
      <c r="BK1601" s="8"/>
      <c r="BL1601" s="8"/>
      <c r="BM1601" s="8"/>
      <c r="BN1601" s="8"/>
      <c r="BO1601" s="8"/>
      <c r="BP1601" s="16" t="str">
        <v>0- Port Costs</v>
      </c>
      <c r="BT1601" s="16" t="str">
        <v>0- Port Value</v>
      </c>
      <c r="BU1601" s="8"/>
      <c r="BV1601" s="16" t="str">
        <v>0</v>
      </c>
    </row>
    <row r="1602" spans="8:74" hidden="1" outlineLevel="1" x14ac:dyDescent="0.3">
      <c r="H1602" s="16" t="str">
        <v>0 - BM Costs</v>
      </c>
      <c r="L1602" s="16" t="str">
        <v>0 - BM Port</v>
      </c>
      <c r="N1602" s="16" t="str">
        <v>0 - Port Assets</v>
      </c>
      <c r="O1602" s="8"/>
      <c r="P1602" s="8"/>
      <c r="Q1602" s="8"/>
      <c r="R1602" s="8"/>
      <c r="S1602" s="8"/>
      <c r="T1602" s="8"/>
      <c r="U1602" s="8"/>
      <c r="V1602" s="8"/>
      <c r="W1602" s="8"/>
      <c r="X1602" s="8"/>
      <c r="Y1602" s="8"/>
      <c r="Z1602" s="8"/>
      <c r="AA1602" s="8"/>
      <c r="AB1602" s="8"/>
      <c r="AC1602" s="8"/>
      <c r="AD1602" s="8"/>
      <c r="AE1602" s="8"/>
      <c r="AF1602" s="8"/>
      <c r="AG1602" s="8"/>
      <c r="AH1602" s="8"/>
      <c r="AI1602" s="8"/>
      <c r="AJ1602" s="8"/>
      <c r="AK1602" s="8"/>
      <c r="AL1602" s="8"/>
      <c r="AM1602" s="8"/>
      <c r="AN1602" s="8"/>
      <c r="AO1602" s="8"/>
      <c r="AP1602" s="8"/>
      <c r="AQ1602" s="8"/>
      <c r="AR1602" s="8"/>
      <c r="AS1602" s="8"/>
      <c r="AT1602" s="8"/>
      <c r="AU1602" s="8"/>
      <c r="AV1602" s="8"/>
      <c r="AW1602" s="8"/>
      <c r="AX1602" s="8"/>
      <c r="AY1602" s="8"/>
      <c r="AZ1602" s="8"/>
      <c r="BA1602" s="8"/>
      <c r="BB1602" s="8"/>
      <c r="BC1602" s="8"/>
      <c r="BD1602" s="8"/>
      <c r="BE1602" s="8"/>
      <c r="BF1602" s="8"/>
      <c r="BG1602" s="8"/>
      <c r="BH1602" s="8"/>
      <c r="BI1602" s="8"/>
      <c r="BJ1602" s="8"/>
      <c r="BK1602" s="8"/>
      <c r="BL1602" s="8"/>
      <c r="BM1602" s="8"/>
      <c r="BN1602" s="8"/>
      <c r="BO1602" s="8"/>
      <c r="BP1602" s="16" t="str">
        <v>0- Port Costs</v>
      </c>
      <c r="BT1602" s="16" t="str">
        <v>0- Port Value</v>
      </c>
      <c r="BU1602" s="8"/>
      <c r="BV1602" s="16" t="str">
        <v>0</v>
      </c>
    </row>
    <row r="1603" spans="8:74" hidden="1" outlineLevel="1" x14ac:dyDescent="0.3">
      <c r="H1603" s="16" t="str">
        <v>0 - BM Costs</v>
      </c>
      <c r="L1603" s="16" t="str">
        <v>0 - BM Port</v>
      </c>
      <c r="N1603" s="16" t="str">
        <v>0 - Port Assets</v>
      </c>
      <c r="O1603" s="8"/>
      <c r="P1603" s="8"/>
      <c r="Q1603" s="8"/>
      <c r="R1603" s="8"/>
      <c r="S1603" s="8"/>
      <c r="T1603" s="8"/>
      <c r="U1603" s="8"/>
      <c r="V1603" s="8"/>
      <c r="W1603" s="8"/>
      <c r="X1603" s="8"/>
      <c r="Y1603" s="8"/>
      <c r="Z1603" s="8"/>
      <c r="AA1603" s="8"/>
      <c r="AB1603" s="8"/>
      <c r="AC1603" s="8"/>
      <c r="AD1603" s="8"/>
      <c r="AE1603" s="8"/>
      <c r="AF1603" s="8"/>
      <c r="AG1603" s="8"/>
      <c r="AH1603" s="8"/>
      <c r="AI1603" s="8"/>
      <c r="AJ1603" s="8"/>
      <c r="AK1603" s="8"/>
      <c r="AL1603" s="8"/>
      <c r="AM1603" s="8"/>
      <c r="AN1603" s="8"/>
      <c r="AO1603" s="8"/>
      <c r="AP1603" s="8"/>
      <c r="AQ1603" s="8"/>
      <c r="AR1603" s="8"/>
      <c r="AS1603" s="8"/>
      <c r="AT1603" s="8"/>
      <c r="AU1603" s="8"/>
      <c r="AV1603" s="8"/>
      <c r="AW1603" s="8"/>
      <c r="AX1603" s="8"/>
      <c r="AY1603" s="8"/>
      <c r="AZ1603" s="8"/>
      <c r="BA1603" s="8"/>
      <c r="BB1603" s="8"/>
      <c r="BC1603" s="8"/>
      <c r="BD1603" s="8"/>
      <c r="BE1603" s="8"/>
      <c r="BF1603" s="8"/>
      <c r="BG1603" s="8"/>
      <c r="BH1603" s="8"/>
      <c r="BI1603" s="8"/>
      <c r="BJ1603" s="8"/>
      <c r="BK1603" s="8"/>
      <c r="BL1603" s="8"/>
      <c r="BM1603" s="8"/>
      <c r="BN1603" s="8"/>
      <c r="BO1603" s="8"/>
      <c r="BP1603" s="16" t="str">
        <v>0- Port Costs</v>
      </c>
      <c r="BT1603" s="16" t="str">
        <v>0- Port Value</v>
      </c>
      <c r="BU1603" s="8"/>
      <c r="BV1603" s="16" t="str">
        <v>0</v>
      </c>
    </row>
    <row r="1604" spans="8:74" hidden="1" outlineLevel="1" x14ac:dyDescent="0.3">
      <c r="H1604" s="16" t="str">
        <v>0 - BM Costs</v>
      </c>
      <c r="L1604" s="16" t="str">
        <v>0 - BM Port</v>
      </c>
      <c r="N1604" s="16" t="str">
        <v>0 - Port Assets</v>
      </c>
      <c r="O1604" s="8"/>
      <c r="P1604" s="8"/>
      <c r="Q1604" s="8"/>
      <c r="R1604" s="8"/>
      <c r="S1604" s="8"/>
      <c r="T1604" s="8"/>
      <c r="U1604" s="8"/>
      <c r="V1604" s="8"/>
      <c r="W1604" s="8"/>
      <c r="X1604" s="8"/>
      <c r="Y1604" s="8"/>
      <c r="Z1604" s="8"/>
      <c r="AA1604" s="8"/>
      <c r="AB1604" s="8"/>
      <c r="AC1604" s="8"/>
      <c r="AD1604" s="8"/>
      <c r="AE1604" s="8"/>
      <c r="AF1604" s="8"/>
      <c r="AG1604" s="8"/>
      <c r="AH1604" s="8"/>
      <c r="AI1604" s="8"/>
      <c r="AJ1604" s="8"/>
      <c r="AK1604" s="8"/>
      <c r="AL1604" s="8"/>
      <c r="AM1604" s="8"/>
      <c r="AN1604" s="8"/>
      <c r="AO1604" s="8"/>
      <c r="AP1604" s="8"/>
      <c r="AQ1604" s="8"/>
      <c r="AR1604" s="8"/>
      <c r="AS1604" s="8"/>
      <c r="AT1604" s="8"/>
      <c r="AU1604" s="8"/>
      <c r="AV1604" s="8"/>
      <c r="AW1604" s="8"/>
      <c r="AX1604" s="8"/>
      <c r="AY1604" s="8"/>
      <c r="AZ1604" s="8"/>
      <c r="BA1604" s="8"/>
      <c r="BB1604" s="8"/>
      <c r="BC1604" s="8"/>
      <c r="BD1604" s="8"/>
      <c r="BE1604" s="8"/>
      <c r="BF1604" s="8"/>
      <c r="BG1604" s="8"/>
      <c r="BH1604" s="8"/>
      <c r="BI1604" s="8"/>
      <c r="BJ1604" s="8"/>
      <c r="BK1604" s="8"/>
      <c r="BL1604" s="8"/>
      <c r="BM1604" s="8"/>
      <c r="BN1604" s="8"/>
      <c r="BO1604" s="8"/>
      <c r="BP1604" s="16" t="str">
        <v>0- Port Costs</v>
      </c>
      <c r="BT1604" s="16" t="str">
        <v>0- Port Value</v>
      </c>
      <c r="BU1604" s="8"/>
      <c r="BV1604" s="16" t="str">
        <v>0</v>
      </c>
    </row>
    <row r="1605" spans="8:74" hidden="1" outlineLevel="1" x14ac:dyDescent="0.3">
      <c r="H1605" s="16" t="str">
        <v>0 - BM Costs</v>
      </c>
      <c r="L1605" s="16" t="str">
        <v>0 - BM Port</v>
      </c>
      <c r="N1605" s="16" t="str">
        <v>0 - Port Assets</v>
      </c>
      <c r="O1605" s="8"/>
      <c r="P1605" s="8"/>
      <c r="Q1605" s="8"/>
      <c r="R1605" s="8"/>
      <c r="S1605" s="8"/>
      <c r="T1605" s="8"/>
      <c r="U1605" s="8"/>
      <c r="V1605" s="8"/>
      <c r="W1605" s="8"/>
      <c r="X1605" s="8"/>
      <c r="Y1605" s="8"/>
      <c r="Z1605" s="8"/>
      <c r="AA1605" s="8"/>
      <c r="AB1605" s="8"/>
      <c r="AC1605" s="8"/>
      <c r="AD1605" s="8"/>
      <c r="AE1605" s="8"/>
      <c r="AF1605" s="8"/>
      <c r="AG1605" s="8"/>
      <c r="AH1605" s="8"/>
      <c r="AI1605" s="8"/>
      <c r="AJ1605" s="8"/>
      <c r="AK1605" s="8"/>
      <c r="AL1605" s="8"/>
      <c r="AM1605" s="8"/>
      <c r="AN1605" s="8"/>
      <c r="AO1605" s="8"/>
      <c r="AP1605" s="8"/>
      <c r="AQ1605" s="8"/>
      <c r="AR1605" s="8"/>
      <c r="AS1605" s="8"/>
      <c r="AT1605" s="8"/>
      <c r="AU1605" s="8"/>
      <c r="AV1605" s="8"/>
      <c r="AW1605" s="8"/>
      <c r="AX1605" s="8"/>
      <c r="AY1605" s="8"/>
      <c r="AZ1605" s="8"/>
      <c r="BA1605" s="8"/>
      <c r="BB1605" s="8"/>
      <c r="BC1605" s="8"/>
      <c r="BD1605" s="8"/>
      <c r="BE1605" s="8"/>
      <c r="BF1605" s="8"/>
      <c r="BG1605" s="8"/>
      <c r="BH1605" s="8"/>
      <c r="BI1605" s="8"/>
      <c r="BJ1605" s="8"/>
      <c r="BK1605" s="8"/>
      <c r="BL1605" s="8"/>
      <c r="BM1605" s="8"/>
      <c r="BN1605" s="8"/>
      <c r="BO1605" s="8"/>
      <c r="BP1605" s="16" t="str">
        <v>0- Port Costs</v>
      </c>
      <c r="BT1605" s="16" t="str">
        <v>0- Port Value</v>
      </c>
      <c r="BU1605" s="8"/>
      <c r="BV1605" s="16" t="str">
        <v>0</v>
      </c>
    </row>
    <row r="1606" spans="8:74" hidden="1" outlineLevel="1" x14ac:dyDescent="0.3">
      <c r="H1606" s="16" t="str">
        <v>0 - BM Costs</v>
      </c>
      <c r="L1606" s="16" t="str">
        <v>0 - BM Port</v>
      </c>
      <c r="N1606" s="16" t="str">
        <v>0 - Port Assets</v>
      </c>
      <c r="O1606" s="8"/>
      <c r="P1606" s="8"/>
      <c r="Q1606" s="8"/>
      <c r="R1606" s="8"/>
      <c r="S1606" s="8"/>
      <c r="T1606" s="8"/>
      <c r="U1606" s="8"/>
      <c r="V1606" s="8"/>
      <c r="W1606" s="8"/>
      <c r="X1606" s="8"/>
      <c r="Y1606" s="8"/>
      <c r="Z1606" s="8"/>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8"/>
      <c r="AX1606" s="8"/>
      <c r="AY1606" s="8"/>
      <c r="AZ1606" s="8"/>
      <c r="BA1606" s="8"/>
      <c r="BB1606" s="8"/>
      <c r="BC1606" s="8"/>
      <c r="BD1606" s="8"/>
      <c r="BE1606" s="8"/>
      <c r="BF1606" s="8"/>
      <c r="BG1606" s="8"/>
      <c r="BH1606" s="8"/>
      <c r="BI1606" s="8"/>
      <c r="BJ1606" s="8"/>
      <c r="BK1606" s="8"/>
      <c r="BL1606" s="8"/>
      <c r="BM1606" s="8"/>
      <c r="BN1606" s="8"/>
      <c r="BO1606" s="8"/>
      <c r="BP1606" s="16" t="str">
        <v>0- Port Costs</v>
      </c>
      <c r="BT1606" s="16" t="str">
        <v>0- Port Value</v>
      </c>
      <c r="BU1606" s="8"/>
      <c r="BV1606" s="16" t="str">
        <v>0</v>
      </c>
    </row>
    <row r="1607" spans="8:74" hidden="1" outlineLevel="1" x14ac:dyDescent="0.3">
      <c r="H1607" s="16" t="str">
        <v>0 - BM Costs</v>
      </c>
      <c r="L1607" s="16" t="str">
        <v>0 - BM Port</v>
      </c>
      <c r="N1607" s="16" t="str">
        <v>0 - Port Assets</v>
      </c>
      <c r="O1607" s="8"/>
      <c r="P1607" s="8"/>
      <c r="Q1607" s="8"/>
      <c r="R1607" s="8"/>
      <c r="S1607" s="8"/>
      <c r="T1607" s="8"/>
      <c r="U1607" s="8"/>
      <c r="V1607" s="8"/>
      <c r="W1607" s="8"/>
      <c r="X1607" s="8"/>
      <c r="Y1607" s="8"/>
      <c r="Z1607" s="8"/>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8"/>
      <c r="AX1607" s="8"/>
      <c r="AY1607" s="8"/>
      <c r="AZ1607" s="8"/>
      <c r="BA1607" s="8"/>
      <c r="BB1607" s="8"/>
      <c r="BC1607" s="8"/>
      <c r="BD1607" s="8"/>
      <c r="BE1607" s="8"/>
      <c r="BF1607" s="8"/>
      <c r="BG1607" s="8"/>
      <c r="BH1607" s="8"/>
      <c r="BI1607" s="8"/>
      <c r="BJ1607" s="8"/>
      <c r="BK1607" s="8"/>
      <c r="BL1607" s="8"/>
      <c r="BM1607" s="8"/>
      <c r="BN1607" s="8"/>
      <c r="BO1607" s="8"/>
      <c r="BP1607" s="16" t="str">
        <v>0- Port Costs</v>
      </c>
      <c r="BT1607" s="16" t="str">
        <v>0- Port Value</v>
      </c>
      <c r="BU1607" s="8"/>
      <c r="BV1607" s="16" t="str">
        <v>0</v>
      </c>
    </row>
    <row r="1608" spans="8:74" hidden="1" outlineLevel="1" x14ac:dyDescent="0.3">
      <c r="H1608" s="16" t="str">
        <v>0 - BM Costs</v>
      </c>
      <c r="L1608" s="16" t="str">
        <v>0 - BM Port</v>
      </c>
      <c r="N1608" s="16" t="str">
        <v>0 - Port Assets</v>
      </c>
      <c r="O1608" s="8"/>
      <c r="P1608" s="8"/>
      <c r="Q1608" s="8"/>
      <c r="R1608" s="8"/>
      <c r="S1608" s="8"/>
      <c r="T1608" s="8"/>
      <c r="U1608" s="8"/>
      <c r="V1608" s="8"/>
      <c r="W1608" s="8"/>
      <c r="X1608" s="8"/>
      <c r="Y1608" s="8"/>
      <c r="Z1608" s="8"/>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8"/>
      <c r="AX1608" s="8"/>
      <c r="AY1608" s="8"/>
      <c r="AZ1608" s="8"/>
      <c r="BA1608" s="8"/>
      <c r="BB1608" s="8"/>
      <c r="BC1608" s="8"/>
      <c r="BD1608" s="8"/>
      <c r="BE1608" s="8"/>
      <c r="BF1608" s="8"/>
      <c r="BG1608" s="8"/>
      <c r="BH1608" s="8"/>
      <c r="BI1608" s="8"/>
      <c r="BJ1608" s="8"/>
      <c r="BK1608" s="8"/>
      <c r="BL1608" s="8"/>
      <c r="BM1608" s="8"/>
      <c r="BN1608" s="8"/>
      <c r="BO1608" s="8"/>
      <c r="BP1608" s="16" t="str">
        <v>0- Port Costs</v>
      </c>
      <c r="BT1608" s="16" t="str">
        <v>0- Port Value</v>
      </c>
      <c r="BU1608" s="8"/>
      <c r="BV1608" s="16" t="str">
        <v>0</v>
      </c>
    </row>
    <row r="1609" spans="8:74" hidden="1" outlineLevel="1" x14ac:dyDescent="0.3">
      <c r="H1609" s="16" t="str">
        <v>0 - BM Costs</v>
      </c>
      <c r="L1609" s="16" t="str">
        <v>0 - BM Port</v>
      </c>
      <c r="N1609" s="16" t="str">
        <v>0 - Port Assets</v>
      </c>
      <c r="O1609" s="8"/>
      <c r="P1609" s="8"/>
      <c r="Q1609" s="8"/>
      <c r="R1609" s="8"/>
      <c r="S1609" s="8"/>
      <c r="T1609" s="8"/>
      <c r="U1609" s="8"/>
      <c r="V1609" s="8"/>
      <c r="W1609" s="8"/>
      <c r="X1609" s="8"/>
      <c r="Y1609" s="8"/>
      <c r="Z1609" s="8"/>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8"/>
      <c r="AX1609" s="8"/>
      <c r="AY1609" s="8"/>
      <c r="AZ1609" s="8"/>
      <c r="BA1609" s="8"/>
      <c r="BB1609" s="8"/>
      <c r="BC1609" s="8"/>
      <c r="BD1609" s="8"/>
      <c r="BE1609" s="8"/>
      <c r="BF1609" s="8"/>
      <c r="BG1609" s="8"/>
      <c r="BH1609" s="8"/>
      <c r="BI1609" s="8"/>
      <c r="BJ1609" s="8"/>
      <c r="BK1609" s="8"/>
      <c r="BL1609" s="8"/>
      <c r="BM1609" s="8"/>
      <c r="BN1609" s="8"/>
      <c r="BO1609" s="8"/>
      <c r="BP1609" s="16" t="str">
        <v>0- Port Costs</v>
      </c>
      <c r="BT1609" s="16" t="str">
        <v>0- Port Value</v>
      </c>
      <c r="BU1609" s="8"/>
      <c r="BV1609" s="16" t="str">
        <v>0</v>
      </c>
    </row>
    <row r="1610" spans="8:74" hidden="1" outlineLevel="1" x14ac:dyDescent="0.3">
      <c r="H1610" s="16" t="str">
        <v>0 - BM Costs</v>
      </c>
      <c r="L1610" s="16" t="str">
        <v>0 - BM Port</v>
      </c>
      <c r="N1610" s="16" t="str">
        <v>0 - Port Assets</v>
      </c>
      <c r="O1610" s="8"/>
      <c r="P1610" s="8"/>
      <c r="Q1610" s="8"/>
      <c r="R1610" s="8"/>
      <c r="S1610" s="8"/>
      <c r="T1610" s="8"/>
      <c r="U1610" s="8"/>
      <c r="V1610" s="8"/>
      <c r="W1610" s="8"/>
      <c r="X1610" s="8"/>
      <c r="Y1610" s="8"/>
      <c r="Z1610" s="8"/>
      <c r="AA1610" s="8"/>
      <c r="AB1610" s="8"/>
      <c r="AC1610" s="8"/>
      <c r="AD1610" s="8"/>
      <c r="AE1610" s="8"/>
      <c r="AF1610" s="8"/>
      <c r="AG1610" s="8"/>
      <c r="AH1610" s="8"/>
      <c r="AI1610" s="8"/>
      <c r="AJ1610" s="8"/>
      <c r="AK1610" s="8"/>
      <c r="AL1610" s="8"/>
      <c r="AM1610" s="8"/>
      <c r="AN1610" s="8"/>
      <c r="AO1610" s="8"/>
      <c r="AP1610" s="8"/>
      <c r="AQ1610" s="8"/>
      <c r="AR1610" s="8"/>
      <c r="AS1610" s="8"/>
      <c r="AT1610" s="8"/>
      <c r="AU1610" s="8"/>
      <c r="AV1610" s="8"/>
      <c r="AW1610" s="8"/>
      <c r="AX1610" s="8"/>
      <c r="AY1610" s="8"/>
      <c r="AZ1610" s="8"/>
      <c r="BA1610" s="8"/>
      <c r="BB1610" s="8"/>
      <c r="BC1610" s="8"/>
      <c r="BD1610" s="8"/>
      <c r="BE1610" s="8"/>
      <c r="BF1610" s="8"/>
      <c r="BG1610" s="8"/>
      <c r="BH1610" s="8"/>
      <c r="BI1610" s="8"/>
      <c r="BJ1610" s="8"/>
      <c r="BK1610" s="8"/>
      <c r="BL1610" s="8"/>
      <c r="BM1610" s="8"/>
      <c r="BN1610" s="8"/>
      <c r="BO1610" s="8"/>
      <c r="BP1610" s="16" t="str">
        <v>0- Port Costs</v>
      </c>
      <c r="BT1610" s="16" t="str">
        <v>0- Port Value</v>
      </c>
      <c r="BU1610" s="8"/>
      <c r="BV1610" s="16" t="str">
        <v>0</v>
      </c>
    </row>
    <row r="1611" spans="8:74" hidden="1" outlineLevel="1" x14ac:dyDescent="0.3">
      <c r="H1611" s="16" t="str">
        <v>0 - BM Costs</v>
      </c>
      <c r="L1611" s="16" t="str">
        <v>0 - BM Port</v>
      </c>
      <c r="N1611" s="16" t="str">
        <v>0 - Port Assets</v>
      </c>
      <c r="O1611" s="8"/>
      <c r="P1611" s="8"/>
      <c r="Q1611" s="8"/>
      <c r="R1611" s="8"/>
      <c r="S1611" s="8"/>
      <c r="T1611" s="8"/>
      <c r="U1611" s="8"/>
      <c r="V1611" s="8"/>
      <c r="W1611" s="8"/>
      <c r="X1611" s="8"/>
      <c r="Y1611" s="8"/>
      <c r="Z1611" s="8"/>
      <c r="AA1611" s="8"/>
      <c r="AB1611" s="8"/>
      <c r="AC1611" s="8"/>
      <c r="AD1611" s="8"/>
      <c r="AE1611" s="8"/>
      <c r="AF1611" s="8"/>
      <c r="AG1611" s="8"/>
      <c r="AH1611" s="8"/>
      <c r="AI1611" s="8"/>
      <c r="AJ1611" s="8"/>
      <c r="AK1611" s="8"/>
      <c r="AL1611" s="8"/>
      <c r="AM1611" s="8"/>
      <c r="AN1611" s="8"/>
      <c r="AO1611" s="8"/>
      <c r="AP1611" s="8"/>
      <c r="AQ1611" s="8"/>
      <c r="AR1611" s="8"/>
      <c r="AS1611" s="8"/>
      <c r="AT1611" s="8"/>
      <c r="AU1611" s="8"/>
      <c r="AV1611" s="8"/>
      <c r="AW1611" s="8"/>
      <c r="AX1611" s="8"/>
      <c r="AY1611" s="8"/>
      <c r="AZ1611" s="8"/>
      <c r="BA1611" s="8"/>
      <c r="BB1611" s="8"/>
      <c r="BC1611" s="8"/>
      <c r="BD1611" s="8"/>
      <c r="BE1611" s="8"/>
      <c r="BF1611" s="8"/>
      <c r="BG1611" s="8"/>
      <c r="BH1611" s="8"/>
      <c r="BI1611" s="8"/>
      <c r="BJ1611" s="8"/>
      <c r="BK1611" s="8"/>
      <c r="BL1611" s="8"/>
      <c r="BM1611" s="8"/>
      <c r="BN1611" s="8"/>
      <c r="BO1611" s="8"/>
      <c r="BP1611" s="16" t="str">
        <v>0- Port Costs</v>
      </c>
      <c r="BT1611" s="16" t="str">
        <v>0- Port Value</v>
      </c>
      <c r="BU1611" s="8"/>
      <c r="BV1611" s="16" t="str">
        <v>0</v>
      </c>
    </row>
    <row r="1612" spans="8:74" hidden="1" outlineLevel="1" x14ac:dyDescent="0.3">
      <c r="H1612" s="16" t="str">
        <v>0 - BM Costs</v>
      </c>
      <c r="L1612" s="16" t="str">
        <v>0 - BM Port</v>
      </c>
      <c r="N1612" s="16" t="str">
        <v>0 - Port Assets</v>
      </c>
      <c r="O1612" s="8"/>
      <c r="P1612" s="8"/>
      <c r="Q1612" s="8"/>
      <c r="R1612" s="8"/>
      <c r="S1612" s="8"/>
      <c r="T1612" s="8"/>
      <c r="U1612" s="8"/>
      <c r="V1612" s="8"/>
      <c r="W1612" s="8"/>
      <c r="X1612" s="8"/>
      <c r="Y1612" s="8"/>
      <c r="Z1612" s="8"/>
      <c r="AA1612" s="8"/>
      <c r="AB1612" s="8"/>
      <c r="AC1612" s="8"/>
      <c r="AD1612" s="8"/>
      <c r="AE1612" s="8"/>
      <c r="AF1612" s="8"/>
      <c r="AG1612" s="8"/>
      <c r="AH1612" s="8"/>
      <c r="AI1612" s="8"/>
      <c r="AJ1612" s="8"/>
      <c r="AK1612" s="8"/>
      <c r="AL1612" s="8"/>
      <c r="AM1612" s="8"/>
      <c r="AN1612" s="8"/>
      <c r="AO1612" s="8"/>
      <c r="AP1612" s="8"/>
      <c r="AQ1612" s="8"/>
      <c r="AR1612" s="8"/>
      <c r="AS1612" s="8"/>
      <c r="AT1612" s="8"/>
      <c r="AU1612" s="8"/>
      <c r="AV1612" s="8"/>
      <c r="AW1612" s="8"/>
      <c r="AX1612" s="8"/>
      <c r="AY1612" s="8"/>
      <c r="AZ1612" s="8"/>
      <c r="BA1612" s="8"/>
      <c r="BB1612" s="8"/>
      <c r="BC1612" s="8"/>
      <c r="BD1612" s="8"/>
      <c r="BE1612" s="8"/>
      <c r="BF1612" s="8"/>
      <c r="BG1612" s="8"/>
      <c r="BH1612" s="8"/>
      <c r="BI1612" s="8"/>
      <c r="BJ1612" s="8"/>
      <c r="BK1612" s="8"/>
      <c r="BL1612" s="8"/>
      <c r="BM1612" s="8"/>
      <c r="BN1612" s="8"/>
      <c r="BO1612" s="8"/>
      <c r="BP1612" s="16" t="str">
        <v>0- Port Costs</v>
      </c>
      <c r="BT1612" s="16" t="str">
        <v>0- Port Value</v>
      </c>
      <c r="BU1612" s="8"/>
      <c r="BV1612" s="16" t="str">
        <v>0</v>
      </c>
    </row>
    <row r="1613" spans="8:74" hidden="1" outlineLevel="1" x14ac:dyDescent="0.3">
      <c r="H1613" s="16" t="str">
        <v>0 - BM Costs</v>
      </c>
      <c r="L1613" s="16" t="str">
        <v>0 - BM Port</v>
      </c>
      <c r="N1613" s="16" t="str">
        <v>0 - Port Assets</v>
      </c>
      <c r="O1613" s="8"/>
      <c r="P1613" s="8"/>
      <c r="Q1613" s="8"/>
      <c r="R1613" s="8"/>
      <c r="S1613" s="8"/>
      <c r="T1613" s="8"/>
      <c r="U1613" s="8"/>
      <c r="V1613" s="8"/>
      <c r="W1613" s="8"/>
      <c r="X1613" s="8"/>
      <c r="Y1613" s="8"/>
      <c r="Z1613" s="8"/>
      <c r="AA1613" s="8"/>
      <c r="AB1613" s="8"/>
      <c r="AC1613" s="8"/>
      <c r="AD1613" s="8"/>
      <c r="AE1613" s="8"/>
      <c r="AF1613" s="8"/>
      <c r="AG1613" s="8"/>
      <c r="AH1613" s="8"/>
      <c r="AI1613" s="8"/>
      <c r="AJ1613" s="8"/>
      <c r="AK1613" s="8"/>
      <c r="AL1613" s="8"/>
      <c r="AM1613" s="8"/>
      <c r="AN1613" s="8"/>
      <c r="AO1613" s="8"/>
      <c r="AP1613" s="8"/>
      <c r="AQ1613" s="8"/>
      <c r="AR1613" s="8"/>
      <c r="AS1613" s="8"/>
      <c r="AT1613" s="8"/>
      <c r="AU1613" s="8"/>
      <c r="AV1613" s="8"/>
      <c r="AW1613" s="8"/>
      <c r="AX1613" s="8"/>
      <c r="AY1613" s="8"/>
      <c r="AZ1613" s="8"/>
      <c r="BA1613" s="8"/>
      <c r="BB1613" s="8"/>
      <c r="BC1613" s="8"/>
      <c r="BD1613" s="8"/>
      <c r="BE1613" s="8"/>
      <c r="BF1613" s="8"/>
      <c r="BG1613" s="8"/>
      <c r="BH1613" s="8"/>
      <c r="BI1613" s="8"/>
      <c r="BJ1613" s="8"/>
      <c r="BK1613" s="8"/>
      <c r="BL1613" s="8"/>
      <c r="BM1613" s="8"/>
      <c r="BN1613" s="8"/>
      <c r="BO1613" s="8"/>
      <c r="BP1613" s="16" t="str">
        <v>0- Port Costs</v>
      </c>
      <c r="BT1613" s="16" t="str">
        <v>0- Port Value</v>
      </c>
      <c r="BU1613" s="8"/>
      <c r="BV1613" s="16" t="str">
        <v>0</v>
      </c>
    </row>
    <row r="1614" spans="8:74" hidden="1" outlineLevel="1" x14ac:dyDescent="0.3">
      <c r="H1614" s="16" t="str">
        <v>0 - BM Costs</v>
      </c>
      <c r="L1614" s="16" t="str">
        <v>0 - BM Port</v>
      </c>
      <c r="N1614" s="16" t="str">
        <v>0 - Port Assets</v>
      </c>
      <c r="O1614" s="8"/>
      <c r="P1614" s="8"/>
      <c r="Q1614" s="8"/>
      <c r="R1614" s="8"/>
      <c r="S1614" s="8"/>
      <c r="T1614" s="8"/>
      <c r="U1614" s="8"/>
      <c r="V1614" s="8"/>
      <c r="W1614" s="8"/>
      <c r="X1614" s="8"/>
      <c r="Y1614" s="8"/>
      <c r="Z1614" s="8"/>
      <c r="AA1614" s="8"/>
      <c r="AB1614" s="8"/>
      <c r="AC1614" s="8"/>
      <c r="AD1614" s="8"/>
      <c r="AE1614" s="8"/>
      <c r="AF1614" s="8"/>
      <c r="AG1614" s="8"/>
      <c r="AH1614" s="8"/>
      <c r="AI1614" s="8"/>
      <c r="AJ1614" s="8"/>
      <c r="AK1614" s="8"/>
      <c r="AL1614" s="8"/>
      <c r="AM1614" s="8"/>
      <c r="AN1614" s="8"/>
      <c r="AO1614" s="8"/>
      <c r="AP1614" s="8"/>
      <c r="AQ1614" s="8"/>
      <c r="AR1614" s="8"/>
      <c r="AS1614" s="8"/>
      <c r="AT1614" s="8"/>
      <c r="AU1614" s="8"/>
      <c r="AV1614" s="8"/>
      <c r="AW1614" s="8"/>
      <c r="AX1614" s="8"/>
      <c r="AY1614" s="8"/>
      <c r="AZ1614" s="8"/>
      <c r="BA1614" s="8"/>
      <c r="BB1614" s="8"/>
      <c r="BC1614" s="8"/>
      <c r="BD1614" s="8"/>
      <c r="BE1614" s="8"/>
      <c r="BF1614" s="8"/>
      <c r="BG1614" s="8"/>
      <c r="BH1614" s="8"/>
      <c r="BI1614" s="8"/>
      <c r="BJ1614" s="8"/>
      <c r="BK1614" s="8"/>
      <c r="BL1614" s="8"/>
      <c r="BM1614" s="8"/>
      <c r="BN1614" s="8"/>
      <c r="BO1614" s="8"/>
      <c r="BP1614" s="16" t="str">
        <v>0- Port Costs</v>
      </c>
      <c r="BT1614" s="16" t="str">
        <v>0- Port Value</v>
      </c>
      <c r="BU1614" s="8"/>
      <c r="BV1614" s="16" t="str">
        <v>0</v>
      </c>
    </row>
    <row r="1615" spans="8:74" hidden="1" outlineLevel="1" x14ac:dyDescent="0.3">
      <c r="H1615" s="16" t="str">
        <v>0 - BM Costs</v>
      </c>
      <c r="L1615" s="16" t="str">
        <v>0 - BM Port</v>
      </c>
      <c r="N1615" s="16" t="str">
        <v>0 - Port Assets</v>
      </c>
      <c r="O1615" s="8"/>
      <c r="P1615" s="8"/>
      <c r="Q1615" s="8"/>
      <c r="R1615" s="8"/>
      <c r="S1615" s="8"/>
      <c r="T1615" s="8"/>
      <c r="U1615" s="8"/>
      <c r="V1615" s="8"/>
      <c r="W1615" s="8"/>
      <c r="X1615" s="8"/>
      <c r="Y1615" s="8"/>
      <c r="Z1615" s="8"/>
      <c r="AA1615" s="8"/>
      <c r="AB1615" s="8"/>
      <c r="AC1615" s="8"/>
      <c r="AD1615" s="8"/>
      <c r="AE1615" s="8"/>
      <c r="AF1615" s="8"/>
      <c r="AG1615" s="8"/>
      <c r="AH1615" s="8"/>
      <c r="AI1615" s="8"/>
      <c r="AJ1615" s="8"/>
      <c r="AK1615" s="8"/>
      <c r="AL1615" s="8"/>
      <c r="AM1615" s="8"/>
      <c r="AN1615" s="8"/>
      <c r="AO1615" s="8"/>
      <c r="AP1615" s="8"/>
      <c r="AQ1615" s="8"/>
      <c r="AR1615" s="8"/>
      <c r="AS1615" s="8"/>
      <c r="AT1615" s="8"/>
      <c r="AU1615" s="8"/>
      <c r="AV1615" s="8"/>
      <c r="AW1615" s="8"/>
      <c r="AX1615" s="8"/>
      <c r="AY1615" s="8"/>
      <c r="AZ1615" s="8"/>
      <c r="BA1615" s="8"/>
      <c r="BB1615" s="8"/>
      <c r="BC1615" s="8"/>
      <c r="BD1615" s="8"/>
      <c r="BE1615" s="8"/>
      <c r="BF1615" s="8"/>
      <c r="BG1615" s="8"/>
      <c r="BH1615" s="8"/>
      <c r="BI1615" s="8"/>
      <c r="BJ1615" s="8"/>
      <c r="BK1615" s="8"/>
      <c r="BL1615" s="8"/>
      <c r="BM1615" s="8"/>
      <c r="BN1615" s="8"/>
      <c r="BO1615" s="8"/>
      <c r="BP1615" s="16" t="str">
        <v>0- Port Costs</v>
      </c>
      <c r="BT1615" s="16" t="str">
        <v>0- Port Value</v>
      </c>
      <c r="BU1615" s="8"/>
      <c r="BV1615" s="16" t="str">
        <v>0</v>
      </c>
    </row>
    <row r="1616" spans="8:74" hidden="1" outlineLevel="1" x14ac:dyDescent="0.3">
      <c r="H1616" s="16" t="str">
        <v>0 - BM Costs</v>
      </c>
      <c r="L1616" s="16" t="str">
        <v>0 - BM Port</v>
      </c>
      <c r="N1616" s="16" t="str">
        <v>0 - Port Assets</v>
      </c>
      <c r="O1616" s="8"/>
      <c r="P1616" s="8"/>
      <c r="Q1616" s="8"/>
      <c r="R1616" s="8"/>
      <c r="S1616" s="8"/>
      <c r="T1616" s="8"/>
      <c r="U1616" s="8"/>
      <c r="V1616" s="8"/>
      <c r="W1616" s="8"/>
      <c r="X1616" s="8"/>
      <c r="Y1616" s="8"/>
      <c r="Z1616" s="8"/>
      <c r="AA1616" s="8"/>
      <c r="AB1616" s="8"/>
      <c r="AC1616" s="8"/>
      <c r="AD1616" s="8"/>
      <c r="AE1616" s="8"/>
      <c r="AF1616" s="8"/>
      <c r="AG1616" s="8"/>
      <c r="AH1616" s="8"/>
      <c r="AI1616" s="8"/>
      <c r="AJ1616" s="8"/>
      <c r="AK1616" s="8"/>
      <c r="AL1616" s="8"/>
      <c r="AM1616" s="8"/>
      <c r="AN1616" s="8"/>
      <c r="AO1616" s="8"/>
      <c r="AP1616" s="8"/>
      <c r="AQ1616" s="8"/>
      <c r="AR1616" s="8"/>
      <c r="AS1616" s="8"/>
      <c r="AT1616" s="8"/>
      <c r="AU1616" s="8"/>
      <c r="AV1616" s="8"/>
      <c r="AW1616" s="8"/>
      <c r="AX1616" s="8"/>
      <c r="AY1616" s="8"/>
      <c r="AZ1616" s="8"/>
      <c r="BA1616" s="8"/>
      <c r="BB1616" s="8"/>
      <c r="BC1616" s="8"/>
      <c r="BD1616" s="8"/>
      <c r="BE1616" s="8"/>
      <c r="BF1616" s="8"/>
      <c r="BG1616" s="8"/>
      <c r="BH1616" s="8"/>
      <c r="BI1616" s="8"/>
      <c r="BJ1616" s="8"/>
      <c r="BK1616" s="8"/>
      <c r="BL1616" s="8"/>
      <c r="BM1616" s="8"/>
      <c r="BN1616" s="8"/>
      <c r="BO1616" s="8"/>
      <c r="BP1616" s="16" t="str">
        <v>0- Port Costs</v>
      </c>
      <c r="BT1616" s="16" t="str">
        <v>0- Port Value</v>
      </c>
      <c r="BU1616" s="8"/>
      <c r="BV1616" s="16" t="str">
        <v>0</v>
      </c>
    </row>
    <row r="1617" spans="8:74" hidden="1" outlineLevel="1" x14ac:dyDescent="0.3">
      <c r="H1617" s="16" t="str">
        <v>0 - BM Costs</v>
      </c>
      <c r="L1617" s="16" t="str">
        <v>0 - BM Port</v>
      </c>
      <c r="N1617" s="16" t="str">
        <v>0 - Port Assets</v>
      </c>
      <c r="O1617" s="8"/>
      <c r="P1617" s="8"/>
      <c r="Q1617" s="8"/>
      <c r="R1617" s="8"/>
      <c r="S1617" s="8"/>
      <c r="T1617" s="8"/>
      <c r="U1617" s="8"/>
      <c r="V1617" s="8"/>
      <c r="W1617" s="8"/>
      <c r="X1617" s="8"/>
      <c r="Y1617" s="8"/>
      <c r="Z1617" s="8"/>
      <c r="AA1617" s="8"/>
      <c r="AB1617" s="8"/>
      <c r="AC1617" s="8"/>
      <c r="AD1617" s="8"/>
      <c r="AE1617" s="8"/>
      <c r="AF1617" s="8"/>
      <c r="AG1617" s="8"/>
      <c r="AH1617" s="8"/>
      <c r="AI1617" s="8"/>
      <c r="AJ1617" s="8"/>
      <c r="AK1617" s="8"/>
      <c r="AL1617" s="8"/>
      <c r="AM1617" s="8"/>
      <c r="AN1617" s="8"/>
      <c r="AO1617" s="8"/>
      <c r="AP1617" s="8"/>
      <c r="AQ1617" s="8"/>
      <c r="AR1617" s="8"/>
      <c r="AS1617" s="8"/>
      <c r="AT1617" s="8"/>
      <c r="AU1617" s="8"/>
      <c r="AV1617" s="8"/>
      <c r="AW1617" s="8"/>
      <c r="AX1617" s="8"/>
      <c r="AY1617" s="8"/>
      <c r="AZ1617" s="8"/>
      <c r="BA1617" s="8"/>
      <c r="BB1617" s="8"/>
      <c r="BC1617" s="8"/>
      <c r="BD1617" s="8"/>
      <c r="BE1617" s="8"/>
      <c r="BF1617" s="8"/>
      <c r="BG1617" s="8"/>
      <c r="BH1617" s="8"/>
      <c r="BI1617" s="8"/>
      <c r="BJ1617" s="8"/>
      <c r="BK1617" s="8"/>
      <c r="BL1617" s="8"/>
      <c r="BM1617" s="8"/>
      <c r="BN1617" s="8"/>
      <c r="BO1617" s="8"/>
      <c r="BP1617" s="16" t="str">
        <v>0- Port Costs</v>
      </c>
      <c r="BT1617" s="16" t="str">
        <v>0- Port Value</v>
      </c>
      <c r="BU1617" s="8"/>
      <c r="BV1617" s="16" t="str">
        <v>0</v>
      </c>
    </row>
    <row r="1618" spans="8:74" hidden="1" outlineLevel="1" x14ac:dyDescent="0.3">
      <c r="H1618" s="16" t="str">
        <v>0 - BM Costs</v>
      </c>
      <c r="L1618" s="16" t="str">
        <v>0 - BM Port</v>
      </c>
      <c r="N1618" s="16" t="str">
        <v>0 - Port Assets</v>
      </c>
      <c r="O1618" s="8"/>
      <c r="P1618" s="8"/>
      <c r="Q1618" s="8"/>
      <c r="R1618" s="8"/>
      <c r="S1618" s="8"/>
      <c r="T1618" s="8"/>
      <c r="U1618" s="8"/>
      <c r="V1618" s="8"/>
      <c r="W1618" s="8"/>
      <c r="X1618" s="8"/>
      <c r="Y1618" s="8"/>
      <c r="Z1618" s="8"/>
      <c r="AA1618" s="8"/>
      <c r="AB1618" s="8"/>
      <c r="AC1618" s="8"/>
      <c r="AD1618" s="8"/>
      <c r="AE1618" s="8"/>
      <c r="AF1618" s="8"/>
      <c r="AG1618" s="8"/>
      <c r="AH1618" s="8"/>
      <c r="AI1618" s="8"/>
      <c r="AJ1618" s="8"/>
      <c r="AK1618" s="8"/>
      <c r="AL1618" s="8"/>
      <c r="AM1618" s="8"/>
      <c r="AN1618" s="8"/>
      <c r="AO1618" s="8"/>
      <c r="AP1618" s="8"/>
      <c r="AQ1618" s="8"/>
      <c r="AR1618" s="8"/>
      <c r="AS1618" s="8"/>
      <c r="AT1618" s="8"/>
      <c r="AU1618" s="8"/>
      <c r="AV1618" s="8"/>
      <c r="AW1618" s="8"/>
      <c r="AX1618" s="8"/>
      <c r="AY1618" s="8"/>
      <c r="AZ1618" s="8"/>
      <c r="BA1618" s="8"/>
      <c r="BB1618" s="8"/>
      <c r="BC1618" s="8"/>
      <c r="BD1618" s="8"/>
      <c r="BE1618" s="8"/>
      <c r="BF1618" s="8"/>
      <c r="BG1618" s="8"/>
      <c r="BH1618" s="8"/>
      <c r="BI1618" s="8"/>
      <c r="BJ1618" s="8"/>
      <c r="BK1618" s="8"/>
      <c r="BL1618" s="8"/>
      <c r="BM1618" s="8"/>
      <c r="BN1618" s="8"/>
      <c r="BO1618" s="8"/>
      <c r="BP1618" s="16" t="str">
        <v>0- Port Costs</v>
      </c>
      <c r="BT1618" s="16" t="str">
        <v>0- Port Value</v>
      </c>
      <c r="BU1618" s="8"/>
      <c r="BV1618" s="16" t="str">
        <v>0</v>
      </c>
    </row>
    <row r="1619" spans="8:74" hidden="1" outlineLevel="1" x14ac:dyDescent="0.3">
      <c r="H1619" s="16" t="str">
        <v>0 - BM Costs</v>
      </c>
      <c r="L1619" s="16" t="str">
        <v>0 - BM Port</v>
      </c>
      <c r="N1619" s="16" t="str">
        <v>0 - Port Assets</v>
      </c>
      <c r="O1619" s="8"/>
      <c r="P1619" s="8"/>
      <c r="Q1619" s="8"/>
      <c r="R1619" s="8"/>
      <c r="S1619" s="8"/>
      <c r="T1619" s="8"/>
      <c r="U1619" s="8"/>
      <c r="V1619" s="8"/>
      <c r="W1619" s="8"/>
      <c r="X1619" s="8"/>
      <c r="Y1619" s="8"/>
      <c r="Z1619" s="8"/>
      <c r="AA1619" s="8"/>
      <c r="AB1619" s="8"/>
      <c r="AC1619" s="8"/>
      <c r="AD1619" s="8"/>
      <c r="AE1619" s="8"/>
      <c r="AF1619" s="8"/>
      <c r="AG1619" s="8"/>
      <c r="AH1619" s="8"/>
      <c r="AI1619" s="8"/>
      <c r="AJ1619" s="8"/>
      <c r="AK1619" s="8"/>
      <c r="AL1619" s="8"/>
      <c r="AM1619" s="8"/>
      <c r="AN1619" s="8"/>
      <c r="AO1619" s="8"/>
      <c r="AP1619" s="8"/>
      <c r="AQ1619" s="8"/>
      <c r="AR1619" s="8"/>
      <c r="AS1619" s="8"/>
      <c r="AT1619" s="8"/>
      <c r="AU1619" s="8"/>
      <c r="AV1619" s="8"/>
      <c r="AW1619" s="8"/>
      <c r="AX1619" s="8"/>
      <c r="AY1619" s="8"/>
      <c r="AZ1619" s="8"/>
      <c r="BA1619" s="8"/>
      <c r="BB1619" s="8"/>
      <c r="BC1619" s="8"/>
      <c r="BD1619" s="8"/>
      <c r="BE1619" s="8"/>
      <c r="BF1619" s="8"/>
      <c r="BG1619" s="8"/>
      <c r="BH1619" s="8"/>
      <c r="BI1619" s="8"/>
      <c r="BJ1619" s="8"/>
      <c r="BK1619" s="8"/>
      <c r="BL1619" s="8"/>
      <c r="BM1619" s="8"/>
      <c r="BN1619" s="8"/>
      <c r="BO1619" s="8"/>
      <c r="BP1619" s="16" t="str">
        <v>0- Port Costs</v>
      </c>
      <c r="BT1619" s="16" t="str">
        <v>0- Port Value</v>
      </c>
      <c r="BU1619" s="8"/>
      <c r="BV1619" s="16" t="str">
        <v>0</v>
      </c>
    </row>
    <row r="1620" spans="8:74" hidden="1" outlineLevel="1" x14ac:dyDescent="0.3">
      <c r="H1620" s="16" t="str">
        <v>0 - BM Costs</v>
      </c>
      <c r="L1620" s="16" t="str">
        <v>0 - BM Port</v>
      </c>
      <c r="N1620" s="16" t="str">
        <v>0 - Port Assets</v>
      </c>
      <c r="O1620" s="8"/>
      <c r="P1620" s="8"/>
      <c r="Q1620" s="8"/>
      <c r="R1620" s="8"/>
      <c r="S1620" s="8"/>
      <c r="T1620" s="8"/>
      <c r="U1620" s="8"/>
      <c r="V1620" s="8"/>
      <c r="W1620" s="8"/>
      <c r="X1620" s="8"/>
      <c r="Y1620" s="8"/>
      <c r="Z1620" s="8"/>
      <c r="AA1620" s="8"/>
      <c r="AB1620" s="8"/>
      <c r="AC1620" s="8"/>
      <c r="AD1620" s="8"/>
      <c r="AE1620" s="8"/>
      <c r="AF1620" s="8"/>
      <c r="AG1620" s="8"/>
      <c r="AH1620" s="8"/>
      <c r="AI1620" s="8"/>
      <c r="AJ1620" s="8"/>
      <c r="AK1620" s="8"/>
      <c r="AL1620" s="8"/>
      <c r="AM1620" s="8"/>
      <c r="AN1620" s="8"/>
      <c r="AO1620" s="8"/>
      <c r="AP1620" s="8"/>
      <c r="AQ1620" s="8"/>
      <c r="AR1620" s="8"/>
      <c r="AS1620" s="8"/>
      <c r="AT1620" s="8"/>
      <c r="AU1620" s="8"/>
      <c r="AV1620" s="8"/>
      <c r="AW1620" s="8"/>
      <c r="AX1620" s="8"/>
      <c r="AY1620" s="8"/>
      <c r="AZ1620" s="8"/>
      <c r="BA1620" s="8"/>
      <c r="BB1620" s="8"/>
      <c r="BC1620" s="8"/>
      <c r="BD1620" s="8"/>
      <c r="BE1620" s="8"/>
      <c r="BF1620" s="8"/>
      <c r="BG1620" s="8"/>
      <c r="BH1620" s="8"/>
      <c r="BI1620" s="8"/>
      <c r="BJ1620" s="8"/>
      <c r="BK1620" s="8"/>
      <c r="BL1620" s="8"/>
      <c r="BM1620" s="8"/>
      <c r="BN1620" s="8"/>
      <c r="BO1620" s="8"/>
      <c r="BP1620" s="16" t="str">
        <v>0- Port Costs</v>
      </c>
      <c r="BT1620" s="16" t="str">
        <v>0- Port Value</v>
      </c>
      <c r="BU1620" s="8"/>
      <c r="BV1620" s="16" t="str">
        <v>0</v>
      </c>
    </row>
    <row r="1621" spans="8:74" hidden="1" outlineLevel="1" x14ac:dyDescent="0.3">
      <c r="H1621" s="16" t="str">
        <v>0 - BM Costs</v>
      </c>
      <c r="L1621" s="16" t="str">
        <v>0 - BM Port</v>
      </c>
      <c r="N1621" s="16" t="str">
        <v>0 - Port Assets</v>
      </c>
      <c r="O1621" s="8"/>
      <c r="P1621" s="8"/>
      <c r="Q1621" s="8"/>
      <c r="R1621" s="8"/>
      <c r="S1621" s="8"/>
      <c r="T1621" s="8"/>
      <c r="U1621" s="8"/>
      <c r="V1621" s="8"/>
      <c r="W1621" s="8"/>
      <c r="X1621" s="8"/>
      <c r="Y1621" s="8"/>
      <c r="Z1621" s="8"/>
      <c r="AA1621" s="8"/>
      <c r="AB1621" s="8"/>
      <c r="AC1621" s="8"/>
      <c r="AD1621" s="8"/>
      <c r="AE1621" s="8"/>
      <c r="AF1621" s="8"/>
      <c r="AG1621" s="8"/>
      <c r="AH1621" s="8"/>
      <c r="AI1621" s="8"/>
      <c r="AJ1621" s="8"/>
      <c r="AK1621" s="8"/>
      <c r="AL1621" s="8"/>
      <c r="AM1621" s="8"/>
      <c r="AN1621" s="8"/>
      <c r="AO1621" s="8"/>
      <c r="AP1621" s="8"/>
      <c r="AQ1621" s="8"/>
      <c r="AR1621" s="8"/>
      <c r="AS1621" s="8"/>
      <c r="AT1621" s="8"/>
      <c r="AU1621" s="8"/>
      <c r="AV1621" s="8"/>
      <c r="AW1621" s="8"/>
      <c r="AX1621" s="8"/>
      <c r="AY1621" s="8"/>
      <c r="AZ1621" s="8"/>
      <c r="BA1621" s="8"/>
      <c r="BB1621" s="8"/>
      <c r="BC1621" s="8"/>
      <c r="BD1621" s="8"/>
      <c r="BE1621" s="8"/>
      <c r="BF1621" s="8"/>
      <c r="BG1621" s="8"/>
      <c r="BH1621" s="8"/>
      <c r="BI1621" s="8"/>
      <c r="BJ1621" s="8"/>
      <c r="BK1621" s="8"/>
      <c r="BL1621" s="8"/>
      <c r="BM1621" s="8"/>
      <c r="BN1621" s="8"/>
      <c r="BO1621" s="8"/>
      <c r="BP1621" s="16" t="str">
        <v>0- Port Costs</v>
      </c>
      <c r="BT1621" s="16" t="str">
        <v>0- Port Value</v>
      </c>
      <c r="BU1621" s="8"/>
      <c r="BV1621" s="16" t="str">
        <v>0</v>
      </c>
    </row>
    <row r="1622" spans="8:74" hidden="1" outlineLevel="1" x14ac:dyDescent="0.3">
      <c r="H1622" s="16" t="str">
        <v>0 - BM Costs</v>
      </c>
      <c r="L1622" s="16" t="str">
        <v>0 - BM Port</v>
      </c>
      <c r="N1622" s="16" t="str">
        <v>0 - Port Assets</v>
      </c>
      <c r="O1622" s="8"/>
      <c r="P1622" s="8"/>
      <c r="Q1622" s="8"/>
      <c r="R1622" s="8"/>
      <c r="S1622" s="8"/>
      <c r="T1622" s="8"/>
      <c r="U1622" s="8"/>
      <c r="V1622" s="8"/>
      <c r="W1622" s="8"/>
      <c r="X1622" s="8"/>
      <c r="Y1622" s="8"/>
      <c r="Z1622" s="8"/>
      <c r="AA1622" s="8"/>
      <c r="AB1622" s="8"/>
      <c r="AC1622" s="8"/>
      <c r="AD1622" s="8"/>
      <c r="AE1622" s="8"/>
      <c r="AF1622" s="8"/>
      <c r="AG1622" s="8"/>
      <c r="AH1622" s="8"/>
      <c r="AI1622" s="8"/>
      <c r="AJ1622" s="8"/>
      <c r="AK1622" s="8"/>
      <c r="AL1622" s="8"/>
      <c r="AM1622" s="8"/>
      <c r="AN1622" s="8"/>
      <c r="AO1622" s="8"/>
      <c r="AP1622" s="8"/>
      <c r="AQ1622" s="8"/>
      <c r="AR1622" s="8"/>
      <c r="AS1622" s="8"/>
      <c r="AT1622" s="8"/>
      <c r="AU1622" s="8"/>
      <c r="AV1622" s="8"/>
      <c r="AW1622" s="8"/>
      <c r="AX1622" s="8"/>
      <c r="AY1622" s="8"/>
      <c r="AZ1622" s="8"/>
      <c r="BA1622" s="8"/>
      <c r="BB1622" s="8"/>
      <c r="BC1622" s="8"/>
      <c r="BD1622" s="8"/>
      <c r="BE1622" s="8"/>
      <c r="BF1622" s="8"/>
      <c r="BG1622" s="8"/>
      <c r="BH1622" s="8"/>
      <c r="BI1622" s="8"/>
      <c r="BJ1622" s="8"/>
      <c r="BK1622" s="8"/>
      <c r="BL1622" s="8"/>
      <c r="BM1622" s="8"/>
      <c r="BN1622" s="8"/>
      <c r="BO1622" s="8"/>
      <c r="BP1622" s="16" t="str">
        <v>0- Port Costs</v>
      </c>
      <c r="BT1622" s="16" t="str">
        <v>0- Port Value</v>
      </c>
      <c r="BU1622" s="8"/>
      <c r="BV1622" s="16" t="str">
        <v>0</v>
      </c>
    </row>
    <row r="1623" spans="8:74" hidden="1" outlineLevel="1" x14ac:dyDescent="0.3">
      <c r="H1623" s="16" t="str">
        <v>0 - BM Costs</v>
      </c>
      <c r="L1623" s="16" t="str">
        <v>0 - BM Port</v>
      </c>
      <c r="N1623" s="16" t="str">
        <v>0 - Port Assets</v>
      </c>
      <c r="O1623" s="8"/>
      <c r="P1623" s="8"/>
      <c r="Q1623" s="8"/>
      <c r="R1623" s="8"/>
      <c r="S1623" s="8"/>
      <c r="T1623" s="8"/>
      <c r="U1623" s="8"/>
      <c r="V1623" s="8"/>
      <c r="W1623" s="8"/>
      <c r="X1623" s="8"/>
      <c r="Y1623" s="8"/>
      <c r="Z1623" s="8"/>
      <c r="AA1623" s="8"/>
      <c r="AB1623" s="8"/>
      <c r="AC1623" s="8"/>
      <c r="AD1623" s="8"/>
      <c r="AE1623" s="8"/>
      <c r="AF1623" s="8"/>
      <c r="AG1623" s="8"/>
      <c r="AH1623" s="8"/>
      <c r="AI1623" s="8"/>
      <c r="AJ1623" s="8"/>
      <c r="AK1623" s="8"/>
      <c r="AL1623" s="8"/>
      <c r="AM1623" s="8"/>
      <c r="AN1623" s="8"/>
      <c r="AO1623" s="8"/>
      <c r="AP1623" s="8"/>
      <c r="AQ1623" s="8"/>
      <c r="AR1623" s="8"/>
      <c r="AS1623" s="8"/>
      <c r="AT1623" s="8"/>
      <c r="AU1623" s="8"/>
      <c r="AV1623" s="8"/>
      <c r="AW1623" s="8"/>
      <c r="AX1623" s="8"/>
      <c r="AY1623" s="8"/>
      <c r="AZ1623" s="8"/>
      <c r="BA1623" s="8"/>
      <c r="BB1623" s="8"/>
      <c r="BC1623" s="8"/>
      <c r="BD1623" s="8"/>
      <c r="BE1623" s="8"/>
      <c r="BF1623" s="8"/>
      <c r="BG1623" s="8"/>
      <c r="BH1623" s="8"/>
      <c r="BI1623" s="8"/>
      <c r="BJ1623" s="8"/>
      <c r="BK1623" s="8"/>
      <c r="BL1623" s="8"/>
      <c r="BM1623" s="8"/>
      <c r="BN1623" s="8"/>
      <c r="BO1623" s="8"/>
      <c r="BP1623" s="16" t="str">
        <v>0- Port Costs</v>
      </c>
      <c r="BT1623" s="16" t="str">
        <v>0- Port Value</v>
      </c>
      <c r="BU1623" s="8"/>
      <c r="BV1623" s="16" t="str">
        <v>0</v>
      </c>
    </row>
    <row r="1624" spans="8:74" hidden="1" outlineLevel="1" x14ac:dyDescent="0.3">
      <c r="H1624" s="16" t="str">
        <v>0 - BM Costs</v>
      </c>
      <c r="L1624" s="16" t="str">
        <v>0 - BM Port</v>
      </c>
      <c r="N1624" s="16" t="str">
        <v>0 - Port Assets</v>
      </c>
      <c r="O1624" s="8"/>
      <c r="P1624" s="8"/>
      <c r="Q1624" s="8"/>
      <c r="R1624" s="8"/>
      <c r="S1624" s="8"/>
      <c r="T1624" s="8"/>
      <c r="U1624" s="8"/>
      <c r="V1624" s="8"/>
      <c r="W1624" s="8"/>
      <c r="X1624" s="8"/>
      <c r="Y1624" s="8"/>
      <c r="Z1624" s="8"/>
      <c r="AA1624" s="8"/>
      <c r="AB1624" s="8"/>
      <c r="AC1624" s="8"/>
      <c r="AD1624" s="8"/>
      <c r="AE1624" s="8"/>
      <c r="AF1624" s="8"/>
      <c r="AG1624" s="8"/>
      <c r="AH1624" s="8"/>
      <c r="AI1624" s="8"/>
      <c r="AJ1624" s="8"/>
      <c r="AK1624" s="8"/>
      <c r="AL1624" s="8"/>
      <c r="AM1624" s="8"/>
      <c r="AN1624" s="8"/>
      <c r="AO1624" s="8"/>
      <c r="AP1624" s="8"/>
      <c r="AQ1624" s="8"/>
      <c r="AR1624" s="8"/>
      <c r="AS1624" s="8"/>
      <c r="AT1624" s="8"/>
      <c r="AU1624" s="8"/>
      <c r="AV1624" s="8"/>
      <c r="AW1624" s="8"/>
      <c r="AX1624" s="8"/>
      <c r="AY1624" s="8"/>
      <c r="AZ1624" s="8"/>
      <c r="BA1624" s="8"/>
      <c r="BB1624" s="8"/>
      <c r="BC1624" s="8"/>
      <c r="BD1624" s="8"/>
      <c r="BE1624" s="8"/>
      <c r="BF1624" s="8"/>
      <c r="BG1624" s="8"/>
      <c r="BH1624" s="8"/>
      <c r="BI1624" s="8"/>
      <c r="BJ1624" s="8"/>
      <c r="BK1624" s="8"/>
      <c r="BL1624" s="8"/>
      <c r="BM1624" s="8"/>
      <c r="BN1624" s="8"/>
      <c r="BO1624" s="8"/>
      <c r="BP1624" s="16" t="str">
        <v>0- Port Costs</v>
      </c>
      <c r="BT1624" s="16" t="str">
        <v>0- Port Value</v>
      </c>
      <c r="BU1624" s="8"/>
      <c r="BV1624" s="16" t="str">
        <v>0</v>
      </c>
    </row>
    <row r="1625" spans="8:74" hidden="1" outlineLevel="1" x14ac:dyDescent="0.3">
      <c r="H1625" s="16" t="str">
        <v>0 - BM Costs</v>
      </c>
      <c r="L1625" s="16" t="str">
        <v>0 - BM Port</v>
      </c>
      <c r="N1625" s="16" t="str">
        <v>0 - Port Assets</v>
      </c>
      <c r="O1625" s="8"/>
      <c r="P1625" s="8"/>
      <c r="Q1625" s="8"/>
      <c r="R1625" s="8"/>
      <c r="S1625" s="8"/>
      <c r="T1625" s="8"/>
      <c r="U1625" s="8"/>
      <c r="V1625" s="8"/>
      <c r="W1625" s="8"/>
      <c r="X1625" s="8"/>
      <c r="Y1625" s="8"/>
      <c r="Z1625" s="8"/>
      <c r="AA1625" s="8"/>
      <c r="AB1625" s="8"/>
      <c r="AC1625" s="8"/>
      <c r="AD1625" s="8"/>
      <c r="AE1625" s="8"/>
      <c r="AF1625" s="8"/>
      <c r="AG1625" s="8"/>
      <c r="AH1625" s="8"/>
      <c r="AI1625" s="8"/>
      <c r="AJ1625" s="8"/>
      <c r="AK1625" s="8"/>
      <c r="AL1625" s="8"/>
      <c r="AM1625" s="8"/>
      <c r="AN1625" s="8"/>
      <c r="AO1625" s="8"/>
      <c r="AP1625" s="8"/>
      <c r="AQ1625" s="8"/>
      <c r="AR1625" s="8"/>
      <c r="AS1625" s="8"/>
      <c r="AT1625" s="8"/>
      <c r="AU1625" s="8"/>
      <c r="AV1625" s="8"/>
      <c r="AW1625" s="8"/>
      <c r="AX1625" s="8"/>
      <c r="AY1625" s="8"/>
      <c r="AZ1625" s="8"/>
      <c r="BA1625" s="8"/>
      <c r="BB1625" s="8"/>
      <c r="BC1625" s="8"/>
      <c r="BD1625" s="8"/>
      <c r="BE1625" s="8"/>
      <c r="BF1625" s="8"/>
      <c r="BG1625" s="8"/>
      <c r="BH1625" s="8"/>
      <c r="BI1625" s="8"/>
      <c r="BJ1625" s="8"/>
      <c r="BK1625" s="8"/>
      <c r="BL1625" s="8"/>
      <c r="BM1625" s="8"/>
      <c r="BN1625" s="8"/>
      <c r="BO1625" s="8"/>
      <c r="BP1625" s="16" t="str">
        <v>0- Port Costs</v>
      </c>
      <c r="BT1625" s="16" t="str">
        <v>0- Port Value</v>
      </c>
      <c r="BU1625" s="8"/>
      <c r="BV1625" s="16" t="str">
        <v>0</v>
      </c>
    </row>
    <row r="1626" spans="8:74" hidden="1" outlineLevel="1" x14ac:dyDescent="0.3">
      <c r="H1626" s="16" t="str">
        <v>0 - BM Costs</v>
      </c>
      <c r="L1626" s="16" t="str">
        <v>0 - BM Port</v>
      </c>
      <c r="N1626" s="16" t="str">
        <v>0 - Port Assets</v>
      </c>
      <c r="O1626" s="8"/>
      <c r="P1626" s="8"/>
      <c r="Q1626" s="8"/>
      <c r="R1626" s="8"/>
      <c r="S1626" s="8"/>
      <c r="T1626" s="8"/>
      <c r="U1626" s="8"/>
      <c r="V1626" s="8"/>
      <c r="W1626" s="8"/>
      <c r="X1626" s="8"/>
      <c r="Y1626" s="8"/>
      <c r="Z1626" s="8"/>
      <c r="AA1626" s="8"/>
      <c r="AB1626" s="8"/>
      <c r="AC1626" s="8"/>
      <c r="AD1626" s="8"/>
      <c r="AE1626" s="8"/>
      <c r="AF1626" s="8"/>
      <c r="AG1626" s="8"/>
      <c r="AH1626" s="8"/>
      <c r="AI1626" s="8"/>
      <c r="AJ1626" s="8"/>
      <c r="AK1626" s="8"/>
      <c r="AL1626" s="8"/>
      <c r="AM1626" s="8"/>
      <c r="AN1626" s="8"/>
      <c r="AO1626" s="8"/>
      <c r="AP1626" s="8"/>
      <c r="AQ1626" s="8"/>
      <c r="AR1626" s="8"/>
      <c r="AS1626" s="8"/>
      <c r="AT1626" s="8"/>
      <c r="AU1626" s="8"/>
      <c r="AV1626" s="8"/>
      <c r="AW1626" s="8"/>
      <c r="AX1626" s="8"/>
      <c r="AY1626" s="8"/>
      <c r="AZ1626" s="8"/>
      <c r="BA1626" s="8"/>
      <c r="BB1626" s="8"/>
      <c r="BC1626" s="8"/>
      <c r="BD1626" s="8"/>
      <c r="BE1626" s="8"/>
      <c r="BF1626" s="8"/>
      <c r="BG1626" s="8"/>
      <c r="BH1626" s="8"/>
      <c r="BI1626" s="8"/>
      <c r="BJ1626" s="8"/>
      <c r="BK1626" s="8"/>
      <c r="BL1626" s="8"/>
      <c r="BM1626" s="8"/>
      <c r="BN1626" s="8"/>
      <c r="BO1626" s="8"/>
      <c r="BP1626" s="16" t="str">
        <v>0- Port Costs</v>
      </c>
      <c r="BT1626" s="16" t="str">
        <v>0- Port Value</v>
      </c>
      <c r="BU1626" s="8"/>
      <c r="BV1626" s="16" t="str">
        <v>0</v>
      </c>
    </row>
    <row r="1627" spans="8:74" hidden="1" outlineLevel="1" x14ac:dyDescent="0.3">
      <c r="H1627" s="16" t="str">
        <v>0 - BM Costs</v>
      </c>
      <c r="L1627" s="16" t="str">
        <v>0 - BM Port</v>
      </c>
      <c r="N1627" s="16" t="str">
        <v>0 - Port Assets</v>
      </c>
      <c r="O1627" s="8"/>
      <c r="P1627" s="8"/>
      <c r="Q1627" s="8"/>
      <c r="R1627" s="8"/>
      <c r="S1627" s="8"/>
      <c r="T1627" s="8"/>
      <c r="U1627" s="8"/>
      <c r="V1627" s="8"/>
      <c r="W1627" s="8"/>
      <c r="X1627" s="8"/>
      <c r="Y1627" s="8"/>
      <c r="Z1627" s="8"/>
      <c r="AA1627" s="8"/>
      <c r="AB1627" s="8"/>
      <c r="AC1627" s="8"/>
      <c r="AD1627" s="8"/>
      <c r="AE1627" s="8"/>
      <c r="AF1627" s="8"/>
      <c r="AG1627" s="8"/>
      <c r="AH1627" s="8"/>
      <c r="AI1627" s="8"/>
      <c r="AJ1627" s="8"/>
      <c r="AK1627" s="8"/>
      <c r="AL1627" s="8"/>
      <c r="AM1627" s="8"/>
      <c r="AN1627" s="8"/>
      <c r="AO1627" s="8"/>
      <c r="AP1627" s="8"/>
      <c r="AQ1627" s="8"/>
      <c r="AR1627" s="8"/>
      <c r="AS1627" s="8"/>
      <c r="AT1627" s="8"/>
      <c r="AU1627" s="8"/>
      <c r="AV1627" s="8"/>
      <c r="AW1627" s="8"/>
      <c r="AX1627" s="8"/>
      <c r="AY1627" s="8"/>
      <c r="AZ1627" s="8"/>
      <c r="BA1627" s="8"/>
      <c r="BB1627" s="8"/>
      <c r="BC1627" s="8"/>
      <c r="BD1627" s="8"/>
      <c r="BE1627" s="8"/>
      <c r="BF1627" s="8"/>
      <c r="BG1627" s="8"/>
      <c r="BH1627" s="8"/>
      <c r="BI1627" s="8"/>
      <c r="BJ1627" s="8"/>
      <c r="BK1627" s="8"/>
      <c r="BL1627" s="8"/>
      <c r="BM1627" s="8"/>
      <c r="BN1627" s="8"/>
      <c r="BO1627" s="8"/>
      <c r="BP1627" s="16" t="str">
        <v>0- Port Costs</v>
      </c>
      <c r="BT1627" s="16" t="str">
        <v>0- Port Value</v>
      </c>
      <c r="BU1627" s="8"/>
      <c r="BV1627" s="16" t="str">
        <v>0</v>
      </c>
    </row>
    <row r="1628" spans="8:74" hidden="1" outlineLevel="1" x14ac:dyDescent="0.3">
      <c r="H1628" s="16" t="str">
        <v>0 - BM Costs</v>
      </c>
      <c r="L1628" s="16" t="str">
        <v>0 - BM Port</v>
      </c>
      <c r="N1628" s="16" t="str">
        <v>0 - Port Assets</v>
      </c>
      <c r="O1628" s="8"/>
      <c r="P1628" s="8"/>
      <c r="Q1628" s="8"/>
      <c r="R1628" s="8"/>
      <c r="S1628" s="8"/>
      <c r="T1628" s="8"/>
      <c r="U1628" s="8"/>
      <c r="V1628" s="8"/>
      <c r="W1628" s="8"/>
      <c r="X1628" s="8"/>
      <c r="Y1628" s="8"/>
      <c r="Z1628" s="8"/>
      <c r="AA1628" s="8"/>
      <c r="AB1628" s="8"/>
      <c r="AC1628" s="8"/>
      <c r="AD1628" s="8"/>
      <c r="AE1628" s="8"/>
      <c r="AF1628" s="8"/>
      <c r="AG1628" s="8"/>
      <c r="AH1628" s="8"/>
      <c r="AI1628" s="8"/>
      <c r="AJ1628" s="8"/>
      <c r="AK1628" s="8"/>
      <c r="AL1628" s="8"/>
      <c r="AM1628" s="8"/>
      <c r="AN1628" s="8"/>
      <c r="AO1628" s="8"/>
      <c r="AP1628" s="8"/>
      <c r="AQ1628" s="8"/>
      <c r="AR1628" s="8"/>
      <c r="AS1628" s="8"/>
      <c r="AT1628" s="8"/>
      <c r="AU1628" s="8"/>
      <c r="AV1628" s="8"/>
      <c r="AW1628" s="8"/>
      <c r="AX1628" s="8"/>
      <c r="AY1628" s="8"/>
      <c r="AZ1628" s="8"/>
      <c r="BA1628" s="8"/>
      <c r="BB1628" s="8"/>
      <c r="BC1628" s="8"/>
      <c r="BD1628" s="8"/>
      <c r="BE1628" s="8"/>
      <c r="BF1628" s="8"/>
      <c r="BG1628" s="8"/>
      <c r="BH1628" s="8"/>
      <c r="BI1628" s="8"/>
      <c r="BJ1628" s="8"/>
      <c r="BK1628" s="8"/>
      <c r="BL1628" s="8"/>
      <c r="BM1628" s="8"/>
      <c r="BN1628" s="8"/>
      <c r="BO1628" s="8"/>
      <c r="BP1628" s="16" t="str">
        <v>0- Port Costs</v>
      </c>
      <c r="BT1628" s="16" t="str">
        <v>0- Port Value</v>
      </c>
      <c r="BU1628" s="8"/>
      <c r="BV1628" s="16" t="str">
        <v>0</v>
      </c>
    </row>
    <row r="1629" spans="8:74" hidden="1" outlineLevel="1" x14ac:dyDescent="0.3">
      <c r="H1629" s="16" t="str">
        <v>0 - BM Costs</v>
      </c>
      <c r="L1629" s="16" t="str">
        <v>0 - BM Port</v>
      </c>
      <c r="N1629" s="16" t="str">
        <v>0 - Port Assets</v>
      </c>
      <c r="O1629" s="8"/>
      <c r="P1629" s="8"/>
      <c r="Q1629" s="8"/>
      <c r="R1629" s="8"/>
      <c r="S1629" s="8"/>
      <c r="T1629" s="8"/>
      <c r="U1629" s="8"/>
      <c r="V1629" s="8"/>
      <c r="W1629" s="8"/>
      <c r="X1629" s="8"/>
      <c r="Y1629" s="8"/>
      <c r="Z1629" s="8"/>
      <c r="AA1629" s="8"/>
      <c r="AB1629" s="8"/>
      <c r="AC1629" s="8"/>
      <c r="AD1629" s="8"/>
      <c r="AE1629" s="8"/>
      <c r="AF1629" s="8"/>
      <c r="AG1629" s="8"/>
      <c r="AH1629" s="8"/>
      <c r="AI1629" s="8"/>
      <c r="AJ1629" s="8"/>
      <c r="AK1629" s="8"/>
      <c r="AL1629" s="8"/>
      <c r="AM1629" s="8"/>
      <c r="AN1629" s="8"/>
      <c r="AO1629" s="8"/>
      <c r="AP1629" s="8"/>
      <c r="AQ1629" s="8"/>
      <c r="AR1629" s="8"/>
      <c r="AS1629" s="8"/>
      <c r="AT1629" s="8"/>
      <c r="AU1629" s="8"/>
      <c r="AV1629" s="8"/>
      <c r="AW1629" s="8"/>
      <c r="AX1629" s="8"/>
      <c r="AY1629" s="8"/>
      <c r="AZ1629" s="8"/>
      <c r="BA1629" s="8"/>
      <c r="BB1629" s="8"/>
      <c r="BC1629" s="8"/>
      <c r="BD1629" s="8"/>
      <c r="BE1629" s="8"/>
      <c r="BF1629" s="8"/>
      <c r="BG1629" s="8"/>
      <c r="BH1629" s="8"/>
      <c r="BI1629" s="8"/>
      <c r="BJ1629" s="8"/>
      <c r="BK1629" s="8"/>
      <c r="BL1629" s="8"/>
      <c r="BM1629" s="8"/>
      <c r="BN1629" s="8"/>
      <c r="BO1629" s="8"/>
      <c r="BP1629" s="16" t="str">
        <v>0- Port Costs</v>
      </c>
      <c r="BT1629" s="16" t="str">
        <v>0- Port Value</v>
      </c>
      <c r="BU1629" s="8"/>
      <c r="BV1629" s="16" t="str">
        <v>0</v>
      </c>
    </row>
    <row r="1630" spans="8:74" hidden="1" outlineLevel="1" x14ac:dyDescent="0.3">
      <c r="H1630" s="16" t="str">
        <v>0 - BM Costs</v>
      </c>
      <c r="L1630" s="16" t="str">
        <v>0 - BM Port</v>
      </c>
      <c r="N1630" s="16" t="str">
        <v>0 - Port Assets</v>
      </c>
      <c r="O1630" s="8"/>
      <c r="P1630" s="8"/>
      <c r="Q1630" s="8"/>
      <c r="R1630" s="8"/>
      <c r="S1630" s="8"/>
      <c r="T1630" s="8"/>
      <c r="U1630" s="8"/>
      <c r="V1630" s="8"/>
      <c r="W1630" s="8"/>
      <c r="X1630" s="8"/>
      <c r="Y1630" s="8"/>
      <c r="Z1630" s="8"/>
      <c r="AA1630" s="8"/>
      <c r="AB1630" s="8"/>
      <c r="AC1630" s="8"/>
      <c r="AD1630" s="8"/>
      <c r="AE1630" s="8"/>
      <c r="AF1630" s="8"/>
      <c r="AG1630" s="8"/>
      <c r="AH1630" s="8"/>
      <c r="AI1630" s="8"/>
      <c r="AJ1630" s="8"/>
      <c r="AK1630" s="8"/>
      <c r="AL1630" s="8"/>
      <c r="AM1630" s="8"/>
      <c r="AN1630" s="8"/>
      <c r="AO1630" s="8"/>
      <c r="AP1630" s="8"/>
      <c r="AQ1630" s="8"/>
      <c r="AR1630" s="8"/>
      <c r="AS1630" s="8"/>
      <c r="AT1630" s="8"/>
      <c r="AU1630" s="8"/>
      <c r="AV1630" s="8"/>
      <c r="AW1630" s="8"/>
      <c r="AX1630" s="8"/>
      <c r="AY1630" s="8"/>
      <c r="AZ1630" s="8"/>
      <c r="BA1630" s="8"/>
      <c r="BB1630" s="8"/>
      <c r="BC1630" s="8"/>
      <c r="BD1630" s="8"/>
      <c r="BE1630" s="8"/>
      <c r="BF1630" s="8"/>
      <c r="BG1630" s="8"/>
      <c r="BH1630" s="8"/>
      <c r="BI1630" s="8"/>
      <c r="BJ1630" s="8"/>
      <c r="BK1630" s="8"/>
      <c r="BL1630" s="8"/>
      <c r="BM1630" s="8"/>
      <c r="BN1630" s="8"/>
      <c r="BO1630" s="8"/>
      <c r="BP1630" s="16" t="str">
        <v>0- Port Costs</v>
      </c>
      <c r="BT1630" s="16" t="str">
        <v>0- Port Value</v>
      </c>
      <c r="BU1630" s="8"/>
      <c r="BV1630" s="16" t="str">
        <v>0</v>
      </c>
    </row>
    <row r="1631" spans="8:74" hidden="1" outlineLevel="1" x14ac:dyDescent="0.3">
      <c r="H1631" s="16" t="str">
        <v>0 - BM Costs</v>
      </c>
      <c r="L1631" s="16" t="str">
        <v>0 - BM Port</v>
      </c>
      <c r="N1631" s="16" t="str">
        <v>0 - Port Assets</v>
      </c>
      <c r="O1631" s="8"/>
      <c r="P1631" s="8"/>
      <c r="Q1631" s="8"/>
      <c r="R1631" s="8"/>
      <c r="S1631" s="8"/>
      <c r="T1631" s="8"/>
      <c r="U1631" s="8"/>
      <c r="V1631" s="8"/>
      <c r="W1631" s="8"/>
      <c r="X1631" s="8"/>
      <c r="Y1631" s="8"/>
      <c r="Z1631" s="8"/>
      <c r="AA1631" s="8"/>
      <c r="AB1631" s="8"/>
      <c r="AC1631" s="8"/>
      <c r="AD1631" s="8"/>
      <c r="AE1631" s="8"/>
      <c r="AF1631" s="8"/>
      <c r="AG1631" s="8"/>
      <c r="AH1631" s="8"/>
      <c r="AI1631" s="8"/>
      <c r="AJ1631" s="8"/>
      <c r="AK1631" s="8"/>
      <c r="AL1631" s="8"/>
      <c r="AM1631" s="8"/>
      <c r="AN1631" s="8"/>
      <c r="AO1631" s="8"/>
      <c r="AP1631" s="8"/>
      <c r="AQ1631" s="8"/>
      <c r="AR1631" s="8"/>
      <c r="AS1631" s="8"/>
      <c r="AT1631" s="8"/>
      <c r="AU1631" s="8"/>
      <c r="AV1631" s="8"/>
      <c r="AW1631" s="8"/>
      <c r="AX1631" s="8"/>
      <c r="AY1631" s="8"/>
      <c r="AZ1631" s="8"/>
      <c r="BA1631" s="8"/>
      <c r="BB1631" s="8"/>
      <c r="BC1631" s="8"/>
      <c r="BD1631" s="8"/>
      <c r="BE1631" s="8"/>
      <c r="BF1631" s="8"/>
      <c r="BG1631" s="8"/>
      <c r="BH1631" s="8"/>
      <c r="BI1631" s="8"/>
      <c r="BJ1631" s="8"/>
      <c r="BK1631" s="8"/>
      <c r="BL1631" s="8"/>
      <c r="BM1631" s="8"/>
      <c r="BN1631" s="8"/>
      <c r="BO1631" s="8"/>
      <c r="BP1631" s="16" t="str">
        <v>0- Port Costs</v>
      </c>
      <c r="BT1631" s="16" t="str">
        <v>0- Port Value</v>
      </c>
      <c r="BU1631" s="8"/>
      <c r="BV1631" s="16" t="str">
        <v>0</v>
      </c>
    </row>
    <row r="1632" spans="8:74" hidden="1" outlineLevel="1" x14ac:dyDescent="0.3">
      <c r="H1632" s="16" t="str">
        <v>0 - BM Costs</v>
      </c>
      <c r="L1632" s="16" t="str">
        <v>0 - BM Port</v>
      </c>
      <c r="N1632" s="16" t="str">
        <v>0 - Port Assets</v>
      </c>
      <c r="O1632" s="8"/>
      <c r="P1632" s="8"/>
      <c r="Q1632" s="8"/>
      <c r="R1632" s="8"/>
      <c r="S1632" s="8"/>
      <c r="T1632" s="8"/>
      <c r="U1632" s="8"/>
      <c r="V1632" s="8"/>
      <c r="W1632" s="8"/>
      <c r="X1632" s="8"/>
      <c r="Y1632" s="8"/>
      <c r="Z1632" s="8"/>
      <c r="AA1632" s="8"/>
      <c r="AB1632" s="8"/>
      <c r="AC1632" s="8"/>
      <c r="AD1632" s="8"/>
      <c r="AE1632" s="8"/>
      <c r="AF1632" s="8"/>
      <c r="AG1632" s="8"/>
      <c r="AH1632" s="8"/>
      <c r="AI1632" s="8"/>
      <c r="AJ1632" s="8"/>
      <c r="AK1632" s="8"/>
      <c r="AL1632" s="8"/>
      <c r="AM1632" s="8"/>
      <c r="AN1632" s="8"/>
      <c r="AO1632" s="8"/>
      <c r="AP1632" s="8"/>
      <c r="AQ1632" s="8"/>
      <c r="AR1632" s="8"/>
      <c r="AS1632" s="8"/>
      <c r="AT1632" s="8"/>
      <c r="AU1632" s="8"/>
      <c r="AV1632" s="8"/>
      <c r="AW1632" s="8"/>
      <c r="AX1632" s="8"/>
      <c r="AY1632" s="8"/>
      <c r="AZ1632" s="8"/>
      <c r="BA1632" s="8"/>
      <c r="BB1632" s="8"/>
      <c r="BC1632" s="8"/>
      <c r="BD1632" s="8"/>
      <c r="BE1632" s="8"/>
      <c r="BF1632" s="8"/>
      <c r="BG1632" s="8"/>
      <c r="BH1632" s="8"/>
      <c r="BI1632" s="8"/>
      <c r="BJ1632" s="8"/>
      <c r="BK1632" s="8"/>
      <c r="BL1632" s="8"/>
      <c r="BM1632" s="8"/>
      <c r="BN1632" s="8"/>
      <c r="BO1632" s="8"/>
      <c r="BP1632" s="16" t="str">
        <v>0- Port Costs</v>
      </c>
      <c r="BT1632" s="16" t="str">
        <v>0- Port Value</v>
      </c>
      <c r="BU1632" s="8"/>
      <c r="BV1632" s="16" t="str">
        <v>0</v>
      </c>
    </row>
    <row r="1633" spans="8:74" hidden="1" outlineLevel="1" x14ac:dyDescent="0.3">
      <c r="H1633" s="16" t="str">
        <v>0 - BM Costs</v>
      </c>
      <c r="L1633" s="16" t="str">
        <v>0 - BM Port</v>
      </c>
      <c r="N1633" s="16" t="str">
        <v>0 - Port Assets</v>
      </c>
      <c r="O1633" s="8"/>
      <c r="P1633" s="8"/>
      <c r="Q1633" s="8"/>
      <c r="R1633" s="8"/>
      <c r="S1633" s="8"/>
      <c r="T1633" s="8"/>
      <c r="U1633" s="8"/>
      <c r="V1633" s="8"/>
      <c r="W1633" s="8"/>
      <c r="X1633" s="8"/>
      <c r="Y1633" s="8"/>
      <c r="Z1633" s="8"/>
      <c r="AA1633" s="8"/>
      <c r="AB1633" s="8"/>
      <c r="AC1633" s="8"/>
      <c r="AD1633" s="8"/>
      <c r="AE1633" s="8"/>
      <c r="AF1633" s="8"/>
      <c r="AG1633" s="8"/>
      <c r="AH1633" s="8"/>
      <c r="AI1633" s="8"/>
      <c r="AJ1633" s="8"/>
      <c r="AK1633" s="8"/>
      <c r="AL1633" s="8"/>
      <c r="AM1633" s="8"/>
      <c r="AN1633" s="8"/>
      <c r="AO1633" s="8"/>
      <c r="AP1633" s="8"/>
      <c r="AQ1633" s="8"/>
      <c r="AR1633" s="8"/>
      <c r="AS1633" s="8"/>
      <c r="AT1633" s="8"/>
      <c r="AU1633" s="8"/>
      <c r="AV1633" s="8"/>
      <c r="AW1633" s="8"/>
      <c r="AX1633" s="8"/>
      <c r="AY1633" s="8"/>
      <c r="AZ1633" s="8"/>
      <c r="BA1633" s="8"/>
      <c r="BB1633" s="8"/>
      <c r="BC1633" s="8"/>
      <c r="BD1633" s="8"/>
      <c r="BE1633" s="8"/>
      <c r="BF1633" s="8"/>
      <c r="BG1633" s="8"/>
      <c r="BH1633" s="8"/>
      <c r="BI1633" s="8"/>
      <c r="BJ1633" s="8"/>
      <c r="BK1633" s="8"/>
      <c r="BL1633" s="8"/>
      <c r="BM1633" s="8"/>
      <c r="BN1633" s="8"/>
      <c r="BO1633" s="8"/>
      <c r="BP1633" s="16" t="str">
        <v>0- Port Costs</v>
      </c>
      <c r="BT1633" s="16" t="str">
        <v>0- Port Value</v>
      </c>
      <c r="BU1633" s="8"/>
      <c r="BV1633" s="16" t="str">
        <v>0</v>
      </c>
    </row>
    <row r="1634" spans="8:74" hidden="1" outlineLevel="1" x14ac:dyDescent="0.3">
      <c r="H1634" s="16" t="str">
        <v>0 - BM Costs</v>
      </c>
      <c r="L1634" s="16" t="str">
        <v>0 - BM Port</v>
      </c>
      <c r="N1634" s="16" t="str">
        <v>0 - Port Assets</v>
      </c>
      <c r="O1634" s="8"/>
      <c r="P1634" s="8"/>
      <c r="Q1634" s="8"/>
      <c r="R1634" s="8"/>
      <c r="S1634" s="8"/>
      <c r="T1634" s="8"/>
      <c r="U1634" s="8"/>
      <c r="V1634" s="8"/>
      <c r="W1634" s="8"/>
      <c r="X1634" s="8"/>
      <c r="Y1634" s="8"/>
      <c r="Z1634" s="8"/>
      <c r="AA1634" s="8"/>
      <c r="AB1634" s="8"/>
      <c r="AC1634" s="8"/>
      <c r="AD1634" s="8"/>
      <c r="AE1634" s="8"/>
      <c r="AF1634" s="8"/>
      <c r="AG1634" s="8"/>
      <c r="AH1634" s="8"/>
      <c r="AI1634" s="8"/>
      <c r="AJ1634" s="8"/>
      <c r="AK1634" s="8"/>
      <c r="AL1634" s="8"/>
      <c r="AM1634" s="8"/>
      <c r="AN1634" s="8"/>
      <c r="AO1634" s="8"/>
      <c r="AP1634" s="8"/>
      <c r="AQ1634" s="8"/>
      <c r="AR1634" s="8"/>
      <c r="AS1634" s="8"/>
      <c r="AT1634" s="8"/>
      <c r="AU1634" s="8"/>
      <c r="AV1634" s="8"/>
      <c r="AW1634" s="8"/>
      <c r="AX1634" s="8"/>
      <c r="AY1634" s="8"/>
      <c r="AZ1634" s="8"/>
      <c r="BA1634" s="8"/>
      <c r="BB1634" s="8"/>
      <c r="BC1634" s="8"/>
      <c r="BD1634" s="8"/>
      <c r="BE1634" s="8"/>
      <c r="BF1634" s="8"/>
      <c r="BG1634" s="8"/>
      <c r="BH1634" s="8"/>
      <c r="BI1634" s="8"/>
      <c r="BJ1634" s="8"/>
      <c r="BK1634" s="8"/>
      <c r="BL1634" s="8"/>
      <c r="BM1634" s="8"/>
      <c r="BN1634" s="8"/>
      <c r="BO1634" s="8"/>
      <c r="BP1634" s="16" t="str">
        <v>0- Port Costs</v>
      </c>
      <c r="BT1634" s="16" t="str">
        <v>0- Port Value</v>
      </c>
      <c r="BU1634" s="8"/>
      <c r="BV1634" s="16" t="str">
        <v>0</v>
      </c>
    </row>
    <row r="1635" spans="8:74" hidden="1" outlineLevel="1" x14ac:dyDescent="0.3">
      <c r="H1635" s="16" t="str">
        <v>0 - BM Costs</v>
      </c>
      <c r="L1635" s="16" t="str">
        <v>0 - BM Port</v>
      </c>
      <c r="N1635" s="16" t="str">
        <v>0 - Port Assets</v>
      </c>
      <c r="O1635" s="8"/>
      <c r="P1635" s="8"/>
      <c r="Q1635" s="8"/>
      <c r="R1635" s="8"/>
      <c r="S1635" s="8"/>
      <c r="T1635" s="8"/>
      <c r="U1635" s="8"/>
      <c r="V1635" s="8"/>
      <c r="W1635" s="8"/>
      <c r="X1635" s="8"/>
      <c r="Y1635" s="8"/>
      <c r="Z1635" s="8"/>
      <c r="AA1635" s="8"/>
      <c r="AB1635" s="8"/>
      <c r="AC1635" s="8"/>
      <c r="AD1635" s="8"/>
      <c r="AE1635" s="8"/>
      <c r="AF1635" s="8"/>
      <c r="AG1635" s="8"/>
      <c r="AH1635" s="8"/>
      <c r="AI1635" s="8"/>
      <c r="AJ1635" s="8"/>
      <c r="AK1635" s="8"/>
      <c r="AL1635" s="8"/>
      <c r="AM1635" s="8"/>
      <c r="AN1635" s="8"/>
      <c r="AO1635" s="8"/>
      <c r="AP1635" s="8"/>
      <c r="AQ1635" s="8"/>
      <c r="AR1635" s="8"/>
      <c r="AS1635" s="8"/>
      <c r="AT1635" s="8"/>
      <c r="AU1635" s="8"/>
      <c r="AV1635" s="8"/>
      <c r="AW1635" s="8"/>
      <c r="AX1635" s="8"/>
      <c r="AY1635" s="8"/>
      <c r="AZ1635" s="8"/>
      <c r="BA1635" s="8"/>
      <c r="BB1635" s="8"/>
      <c r="BC1635" s="8"/>
      <c r="BD1635" s="8"/>
      <c r="BE1635" s="8"/>
      <c r="BF1635" s="8"/>
      <c r="BG1635" s="8"/>
      <c r="BH1635" s="8"/>
      <c r="BI1635" s="8"/>
      <c r="BJ1635" s="8"/>
      <c r="BK1635" s="8"/>
      <c r="BL1635" s="8"/>
      <c r="BM1635" s="8"/>
      <c r="BN1635" s="8"/>
      <c r="BO1635" s="8"/>
      <c r="BP1635" s="16" t="str">
        <v>0- Port Costs</v>
      </c>
      <c r="BT1635" s="16" t="str">
        <v>0- Port Value</v>
      </c>
      <c r="BU1635" s="8"/>
      <c r="BV1635" s="16" t="str">
        <v>0</v>
      </c>
    </row>
    <row r="1636" spans="8:74" hidden="1" outlineLevel="1" x14ac:dyDescent="0.3">
      <c r="H1636" s="16" t="str">
        <v>0 - BM Costs</v>
      </c>
      <c r="L1636" s="16" t="str">
        <v>0 - BM Port</v>
      </c>
      <c r="N1636" s="16" t="str">
        <v>0 - Port Assets</v>
      </c>
      <c r="O1636" s="8"/>
      <c r="P1636" s="8"/>
      <c r="Q1636" s="8"/>
      <c r="R1636" s="8"/>
      <c r="S1636" s="8"/>
      <c r="T1636" s="8"/>
      <c r="U1636" s="8"/>
      <c r="V1636" s="8"/>
      <c r="W1636" s="8"/>
      <c r="X1636" s="8"/>
      <c r="Y1636" s="8"/>
      <c r="Z1636" s="8"/>
      <c r="AA1636" s="8"/>
      <c r="AB1636" s="8"/>
      <c r="AC1636" s="8"/>
      <c r="AD1636" s="8"/>
      <c r="AE1636" s="8"/>
      <c r="AF1636" s="8"/>
      <c r="AG1636" s="8"/>
      <c r="AH1636" s="8"/>
      <c r="AI1636" s="8"/>
      <c r="AJ1636" s="8"/>
      <c r="AK1636" s="8"/>
      <c r="AL1636" s="8"/>
      <c r="AM1636" s="8"/>
      <c r="AN1636" s="8"/>
      <c r="AO1636" s="8"/>
      <c r="AP1636" s="8"/>
      <c r="AQ1636" s="8"/>
      <c r="AR1636" s="8"/>
      <c r="AS1636" s="8"/>
      <c r="AT1636" s="8"/>
      <c r="AU1636" s="8"/>
      <c r="AV1636" s="8"/>
      <c r="AW1636" s="8"/>
      <c r="AX1636" s="8"/>
      <c r="AY1636" s="8"/>
      <c r="AZ1636" s="8"/>
      <c r="BA1636" s="8"/>
      <c r="BB1636" s="8"/>
      <c r="BC1636" s="8"/>
      <c r="BD1636" s="8"/>
      <c r="BE1636" s="8"/>
      <c r="BF1636" s="8"/>
      <c r="BG1636" s="8"/>
      <c r="BH1636" s="8"/>
      <c r="BI1636" s="8"/>
      <c r="BJ1636" s="8"/>
      <c r="BK1636" s="8"/>
      <c r="BL1636" s="8"/>
      <c r="BM1636" s="8"/>
      <c r="BN1636" s="8"/>
      <c r="BO1636" s="8"/>
      <c r="BP1636" s="16" t="str">
        <v>0- Port Costs</v>
      </c>
      <c r="BT1636" s="16" t="str">
        <v>0- Port Value</v>
      </c>
      <c r="BU1636" s="8"/>
      <c r="BV1636" s="16" t="str">
        <v>0</v>
      </c>
    </row>
    <row r="1637" spans="8:74" hidden="1" outlineLevel="1" x14ac:dyDescent="0.3">
      <c r="H1637" s="16" t="str">
        <v>0 - BM Costs</v>
      </c>
      <c r="L1637" s="16" t="str">
        <v>0 - BM Port</v>
      </c>
      <c r="N1637" s="16" t="str">
        <v>0 - Port Assets</v>
      </c>
      <c r="O1637" s="8"/>
      <c r="P1637" s="8"/>
      <c r="Q1637" s="8"/>
      <c r="R1637" s="8"/>
      <c r="S1637" s="8"/>
      <c r="T1637" s="8"/>
      <c r="U1637" s="8"/>
      <c r="V1637" s="8"/>
      <c r="W1637" s="8"/>
      <c r="X1637" s="8"/>
      <c r="Y1637" s="8"/>
      <c r="Z1637" s="8"/>
      <c r="AA1637" s="8"/>
      <c r="AB1637" s="8"/>
      <c r="AC1637" s="8"/>
      <c r="AD1637" s="8"/>
      <c r="AE1637" s="8"/>
      <c r="AF1637" s="8"/>
      <c r="AG1637" s="8"/>
      <c r="AH1637" s="8"/>
      <c r="AI1637" s="8"/>
      <c r="AJ1637" s="8"/>
      <c r="AK1637" s="8"/>
      <c r="AL1637" s="8"/>
      <c r="AM1637" s="8"/>
      <c r="AN1637" s="8"/>
      <c r="AO1637" s="8"/>
      <c r="AP1637" s="8"/>
      <c r="AQ1637" s="8"/>
      <c r="AR1637" s="8"/>
      <c r="AS1637" s="8"/>
      <c r="AT1637" s="8"/>
      <c r="AU1637" s="8"/>
      <c r="AV1637" s="8"/>
      <c r="AW1637" s="8"/>
      <c r="AX1637" s="8"/>
      <c r="AY1637" s="8"/>
      <c r="AZ1637" s="8"/>
      <c r="BA1637" s="8"/>
      <c r="BB1637" s="8"/>
      <c r="BC1637" s="8"/>
      <c r="BD1637" s="8"/>
      <c r="BE1637" s="8"/>
      <c r="BF1637" s="8"/>
      <c r="BG1637" s="8"/>
      <c r="BH1637" s="8"/>
      <c r="BI1637" s="8"/>
      <c r="BJ1637" s="8"/>
      <c r="BK1637" s="8"/>
      <c r="BL1637" s="8"/>
      <c r="BM1637" s="8"/>
      <c r="BN1637" s="8"/>
      <c r="BO1637" s="8"/>
      <c r="BP1637" s="16" t="str">
        <v>0- Port Costs</v>
      </c>
      <c r="BT1637" s="16" t="str">
        <v>0- Port Value</v>
      </c>
      <c r="BU1637" s="8"/>
      <c r="BV1637" s="16" t="str">
        <v>0</v>
      </c>
    </row>
    <row r="1638" spans="8:74" hidden="1" outlineLevel="1" x14ac:dyDescent="0.3">
      <c r="H1638" s="16" t="str">
        <v>0 - BM Costs</v>
      </c>
      <c r="L1638" s="16" t="str">
        <v>0 - BM Port</v>
      </c>
      <c r="N1638" s="16" t="str">
        <v>0 - Port Assets</v>
      </c>
      <c r="O1638" s="8"/>
      <c r="P1638" s="8"/>
      <c r="Q1638" s="8"/>
      <c r="R1638" s="8"/>
      <c r="S1638" s="8"/>
      <c r="T1638" s="8"/>
      <c r="U1638" s="8"/>
      <c r="V1638" s="8"/>
      <c r="W1638" s="8"/>
      <c r="X1638" s="8"/>
      <c r="Y1638" s="8"/>
      <c r="Z1638" s="8"/>
      <c r="AA1638" s="8"/>
      <c r="AB1638" s="8"/>
      <c r="AC1638" s="8"/>
      <c r="AD1638" s="8"/>
      <c r="AE1638" s="8"/>
      <c r="AF1638" s="8"/>
      <c r="AG1638" s="8"/>
      <c r="AH1638" s="8"/>
      <c r="AI1638" s="8"/>
      <c r="AJ1638" s="8"/>
      <c r="AK1638" s="8"/>
      <c r="AL1638" s="8"/>
      <c r="AM1638" s="8"/>
      <c r="AN1638" s="8"/>
      <c r="AO1638" s="8"/>
      <c r="AP1638" s="8"/>
      <c r="AQ1638" s="8"/>
      <c r="AR1638" s="8"/>
      <c r="AS1638" s="8"/>
      <c r="AT1638" s="8"/>
      <c r="AU1638" s="8"/>
      <c r="AV1638" s="8"/>
      <c r="AW1638" s="8"/>
      <c r="AX1638" s="8"/>
      <c r="AY1638" s="8"/>
      <c r="AZ1638" s="8"/>
      <c r="BA1638" s="8"/>
      <c r="BB1638" s="8"/>
      <c r="BC1638" s="8"/>
      <c r="BD1638" s="8"/>
      <c r="BE1638" s="8"/>
      <c r="BF1638" s="8"/>
      <c r="BG1638" s="8"/>
      <c r="BH1638" s="8"/>
      <c r="BI1638" s="8"/>
      <c r="BJ1638" s="8"/>
      <c r="BK1638" s="8"/>
      <c r="BL1638" s="8"/>
      <c r="BM1638" s="8"/>
      <c r="BN1638" s="8"/>
      <c r="BO1638" s="8"/>
      <c r="BP1638" s="16" t="str">
        <v>0- Port Costs</v>
      </c>
      <c r="BT1638" s="16" t="str">
        <v>0- Port Value</v>
      </c>
      <c r="BU1638" s="8"/>
      <c r="BV1638" s="16" t="str">
        <v>0</v>
      </c>
    </row>
    <row r="1639" spans="8:74" hidden="1" outlineLevel="1" x14ac:dyDescent="0.3">
      <c r="H1639" s="16" t="str">
        <v>0 - BM Costs</v>
      </c>
      <c r="L1639" s="16" t="str">
        <v>0 - BM Port</v>
      </c>
      <c r="N1639" s="16" t="str">
        <v>0 - Port Assets</v>
      </c>
      <c r="O1639" s="8"/>
      <c r="P1639" s="8"/>
      <c r="Q1639" s="8"/>
      <c r="R1639" s="8"/>
      <c r="S1639" s="8"/>
      <c r="T1639" s="8"/>
      <c r="U1639" s="8"/>
      <c r="V1639" s="8"/>
      <c r="W1639" s="8"/>
      <c r="X1639" s="8"/>
      <c r="Y1639" s="8"/>
      <c r="Z1639" s="8"/>
      <c r="AA1639" s="8"/>
      <c r="AB1639" s="8"/>
      <c r="AC1639" s="8"/>
      <c r="AD1639" s="8"/>
      <c r="AE1639" s="8"/>
      <c r="AF1639" s="8"/>
      <c r="AG1639" s="8"/>
      <c r="AH1639" s="8"/>
      <c r="AI1639" s="8"/>
      <c r="AJ1639" s="8"/>
      <c r="AK1639" s="8"/>
      <c r="AL1639" s="8"/>
      <c r="AM1639" s="8"/>
      <c r="AN1639" s="8"/>
      <c r="AO1639" s="8"/>
      <c r="AP1639" s="8"/>
      <c r="AQ1639" s="8"/>
      <c r="AR1639" s="8"/>
      <c r="AS1639" s="8"/>
      <c r="AT1639" s="8"/>
      <c r="AU1639" s="8"/>
      <c r="AV1639" s="8"/>
      <c r="AW1639" s="8"/>
      <c r="AX1639" s="8"/>
      <c r="AY1639" s="8"/>
      <c r="AZ1639" s="8"/>
      <c r="BA1639" s="8"/>
      <c r="BB1639" s="8"/>
      <c r="BC1639" s="8"/>
      <c r="BD1639" s="8"/>
      <c r="BE1639" s="8"/>
      <c r="BF1639" s="8"/>
      <c r="BG1639" s="8"/>
      <c r="BH1639" s="8"/>
      <c r="BI1639" s="8"/>
      <c r="BJ1639" s="8"/>
      <c r="BK1639" s="8"/>
      <c r="BL1639" s="8"/>
      <c r="BM1639" s="8"/>
      <c r="BN1639" s="8"/>
      <c r="BO1639" s="8"/>
      <c r="BP1639" s="16" t="str">
        <v>0- Port Costs</v>
      </c>
      <c r="BT1639" s="16" t="str">
        <v>0- Port Value</v>
      </c>
      <c r="BU1639" s="8"/>
      <c r="BV1639" s="16" t="str">
        <v>0</v>
      </c>
    </row>
    <row r="1640" spans="8:74" hidden="1" outlineLevel="1" x14ac:dyDescent="0.3">
      <c r="H1640" s="16" t="str">
        <v>0 - BM Costs</v>
      </c>
      <c r="L1640" s="16" t="str">
        <v>0 - BM Port</v>
      </c>
      <c r="N1640" s="16" t="str">
        <v>0 - Port Assets</v>
      </c>
      <c r="O1640" s="8"/>
      <c r="P1640" s="8"/>
      <c r="Q1640" s="8"/>
      <c r="R1640" s="8"/>
      <c r="S1640" s="8"/>
      <c r="T1640" s="8"/>
      <c r="U1640" s="8"/>
      <c r="V1640" s="8"/>
      <c r="W1640" s="8"/>
      <c r="X1640" s="8"/>
      <c r="Y1640" s="8"/>
      <c r="Z1640" s="8"/>
      <c r="AA1640" s="8"/>
      <c r="AB1640" s="8"/>
      <c r="AC1640" s="8"/>
      <c r="AD1640" s="8"/>
      <c r="AE1640" s="8"/>
      <c r="AF1640" s="8"/>
      <c r="AG1640" s="8"/>
      <c r="AH1640" s="8"/>
      <c r="AI1640" s="8"/>
      <c r="AJ1640" s="8"/>
      <c r="AK1640" s="8"/>
      <c r="AL1640" s="8"/>
      <c r="AM1640" s="8"/>
      <c r="AN1640" s="8"/>
      <c r="AO1640" s="8"/>
      <c r="AP1640" s="8"/>
      <c r="AQ1640" s="8"/>
      <c r="AR1640" s="8"/>
      <c r="AS1640" s="8"/>
      <c r="AT1640" s="8"/>
      <c r="AU1640" s="8"/>
      <c r="AV1640" s="8"/>
      <c r="AW1640" s="8"/>
      <c r="AX1640" s="8"/>
      <c r="AY1640" s="8"/>
      <c r="AZ1640" s="8"/>
      <c r="BA1640" s="8"/>
      <c r="BB1640" s="8"/>
      <c r="BC1640" s="8"/>
      <c r="BD1640" s="8"/>
      <c r="BE1640" s="8"/>
      <c r="BF1640" s="8"/>
      <c r="BG1640" s="8"/>
      <c r="BH1640" s="8"/>
      <c r="BI1640" s="8"/>
      <c r="BJ1640" s="8"/>
      <c r="BK1640" s="8"/>
      <c r="BL1640" s="8"/>
      <c r="BM1640" s="8"/>
      <c r="BN1640" s="8"/>
      <c r="BO1640" s="8"/>
      <c r="BP1640" s="16" t="str">
        <v>0- Port Costs</v>
      </c>
      <c r="BT1640" s="16" t="str">
        <v>0- Port Value</v>
      </c>
      <c r="BU1640" s="8"/>
      <c r="BV1640" s="16" t="str">
        <v>0</v>
      </c>
    </row>
    <row r="1641" spans="8:74" hidden="1" outlineLevel="1" x14ac:dyDescent="0.3">
      <c r="H1641" s="16" t="str">
        <v>0 - BM Costs</v>
      </c>
      <c r="L1641" s="16" t="str">
        <v>0 - BM Port</v>
      </c>
      <c r="N1641" s="16" t="str">
        <v>0 - Port Assets</v>
      </c>
      <c r="O1641" s="8"/>
      <c r="P1641" s="8"/>
      <c r="Q1641" s="8"/>
      <c r="R1641" s="8"/>
      <c r="S1641" s="8"/>
      <c r="T1641" s="8"/>
      <c r="U1641" s="8"/>
      <c r="V1641" s="8"/>
      <c r="W1641" s="8"/>
      <c r="X1641" s="8"/>
      <c r="Y1641" s="8"/>
      <c r="Z1641" s="8"/>
      <c r="AA1641" s="8"/>
      <c r="AB1641" s="8"/>
      <c r="AC1641" s="8"/>
      <c r="AD1641" s="8"/>
      <c r="AE1641" s="8"/>
      <c r="AF1641" s="8"/>
      <c r="AG1641" s="8"/>
      <c r="AH1641" s="8"/>
      <c r="AI1641" s="8"/>
      <c r="AJ1641" s="8"/>
      <c r="AK1641" s="8"/>
      <c r="AL1641" s="8"/>
      <c r="AM1641" s="8"/>
      <c r="AN1641" s="8"/>
      <c r="AO1641" s="8"/>
      <c r="AP1641" s="8"/>
      <c r="AQ1641" s="8"/>
      <c r="AR1641" s="8"/>
      <c r="AS1641" s="8"/>
      <c r="AT1641" s="8"/>
      <c r="AU1641" s="8"/>
      <c r="AV1641" s="8"/>
      <c r="AW1641" s="8"/>
      <c r="AX1641" s="8"/>
      <c r="AY1641" s="8"/>
      <c r="AZ1641" s="8"/>
      <c r="BA1641" s="8"/>
      <c r="BB1641" s="8"/>
      <c r="BC1641" s="8"/>
      <c r="BD1641" s="8"/>
      <c r="BE1641" s="8"/>
      <c r="BF1641" s="8"/>
      <c r="BG1641" s="8"/>
      <c r="BH1641" s="8"/>
      <c r="BI1641" s="8"/>
      <c r="BJ1641" s="8"/>
      <c r="BK1641" s="8"/>
      <c r="BL1641" s="8"/>
      <c r="BM1641" s="8"/>
      <c r="BN1641" s="8"/>
      <c r="BO1641" s="8"/>
      <c r="BP1641" s="16" t="str">
        <v>0- Port Costs</v>
      </c>
      <c r="BT1641" s="16" t="str">
        <v>0- Port Value</v>
      </c>
      <c r="BU1641" s="8"/>
      <c r="BV1641" s="16" t="str">
        <v>0</v>
      </c>
    </row>
    <row r="1642" spans="8:74" hidden="1" outlineLevel="1" x14ac:dyDescent="0.3">
      <c r="H1642" s="16" t="str">
        <v>0 - BM Costs</v>
      </c>
      <c r="L1642" s="16" t="str">
        <v>0 - BM Port</v>
      </c>
      <c r="N1642" s="16" t="str">
        <v>0 - Port Assets</v>
      </c>
      <c r="O1642" s="8"/>
      <c r="P1642" s="8"/>
      <c r="Q1642" s="8"/>
      <c r="R1642" s="8"/>
      <c r="S1642" s="8"/>
      <c r="T1642" s="8"/>
      <c r="U1642" s="8"/>
      <c r="V1642" s="8"/>
      <c r="W1642" s="8"/>
      <c r="X1642" s="8"/>
      <c r="Y1642" s="8"/>
      <c r="Z1642" s="8"/>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c r="BD1642" s="8"/>
      <c r="BE1642" s="8"/>
      <c r="BF1642" s="8"/>
      <c r="BG1642" s="8"/>
      <c r="BH1642" s="8"/>
      <c r="BI1642" s="8"/>
      <c r="BJ1642" s="8"/>
      <c r="BK1642" s="8"/>
      <c r="BL1642" s="8"/>
      <c r="BM1642" s="8"/>
      <c r="BN1642" s="8"/>
      <c r="BO1642" s="8"/>
      <c r="BP1642" s="16" t="str">
        <v>0- Port Costs</v>
      </c>
      <c r="BT1642" s="16" t="str">
        <v>0- Port Value</v>
      </c>
      <c r="BU1642" s="8"/>
      <c r="BV1642" s="16" t="str">
        <v>0</v>
      </c>
    </row>
    <row r="1643" spans="8:74" hidden="1" outlineLevel="1" x14ac:dyDescent="0.3">
      <c r="H1643" s="16" t="str">
        <v>0 - BM Costs</v>
      </c>
      <c r="L1643" s="16" t="str">
        <v>0 - BM Port</v>
      </c>
      <c r="N1643" s="16" t="str">
        <v>0 - Port Assets</v>
      </c>
      <c r="O1643" s="8"/>
      <c r="P1643" s="8"/>
      <c r="Q1643" s="8"/>
      <c r="R1643" s="8"/>
      <c r="S1643" s="8"/>
      <c r="T1643" s="8"/>
      <c r="U1643" s="8"/>
      <c r="V1643" s="8"/>
      <c r="W1643" s="8"/>
      <c r="X1643" s="8"/>
      <c r="Y1643" s="8"/>
      <c r="Z1643" s="8"/>
      <c r="AA1643" s="8"/>
      <c r="AB1643" s="8"/>
      <c r="AC1643" s="8"/>
      <c r="AD1643" s="8"/>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c r="BA1643" s="8"/>
      <c r="BB1643" s="8"/>
      <c r="BC1643" s="8"/>
      <c r="BD1643" s="8"/>
      <c r="BE1643" s="8"/>
      <c r="BF1643" s="8"/>
      <c r="BG1643" s="8"/>
      <c r="BH1643" s="8"/>
      <c r="BI1643" s="8"/>
      <c r="BJ1643" s="8"/>
      <c r="BK1643" s="8"/>
      <c r="BL1643" s="8"/>
      <c r="BM1643" s="8"/>
      <c r="BN1643" s="8"/>
      <c r="BO1643" s="8"/>
      <c r="BP1643" s="16" t="str">
        <v>0- Port Costs</v>
      </c>
      <c r="BT1643" s="16" t="str">
        <v>0- Port Value</v>
      </c>
      <c r="BU1643" s="8"/>
      <c r="BV1643" s="16" t="str">
        <v>0</v>
      </c>
    </row>
    <row r="1644" spans="8:74" hidden="1" outlineLevel="1" x14ac:dyDescent="0.3">
      <c r="H1644" s="16" t="str">
        <v>0 - BM Costs</v>
      </c>
      <c r="L1644" s="16" t="str">
        <v>0 - BM Port</v>
      </c>
      <c r="N1644" s="16" t="str">
        <v>0 - Port Assets</v>
      </c>
      <c r="O1644" s="8"/>
      <c r="P1644" s="8"/>
      <c r="Q1644" s="8"/>
      <c r="R1644" s="8"/>
      <c r="S1644" s="8"/>
      <c r="T1644" s="8"/>
      <c r="U1644" s="8"/>
      <c r="V1644" s="8"/>
      <c r="W1644" s="8"/>
      <c r="X1644" s="8"/>
      <c r="Y1644" s="8"/>
      <c r="Z1644" s="8"/>
      <c r="AA1644" s="8"/>
      <c r="AB1644" s="8"/>
      <c r="AC1644" s="8"/>
      <c r="AD1644" s="8"/>
      <c r="AE1644" s="8"/>
      <c r="AF1644" s="8"/>
      <c r="AG1644" s="8"/>
      <c r="AH1644" s="8"/>
      <c r="AI1644" s="8"/>
      <c r="AJ1644" s="8"/>
      <c r="AK1644" s="8"/>
      <c r="AL1644" s="8"/>
      <c r="AM1644" s="8"/>
      <c r="AN1644" s="8"/>
      <c r="AO1644" s="8"/>
      <c r="AP1644" s="8"/>
      <c r="AQ1644" s="8"/>
      <c r="AR1644" s="8"/>
      <c r="AS1644" s="8"/>
      <c r="AT1644" s="8"/>
      <c r="AU1644" s="8"/>
      <c r="AV1644" s="8"/>
      <c r="AW1644" s="8"/>
      <c r="AX1644" s="8"/>
      <c r="AY1644" s="8"/>
      <c r="AZ1644" s="8"/>
      <c r="BA1644" s="8"/>
      <c r="BB1644" s="8"/>
      <c r="BC1644" s="8"/>
      <c r="BD1644" s="8"/>
      <c r="BE1644" s="8"/>
      <c r="BF1644" s="8"/>
      <c r="BG1644" s="8"/>
      <c r="BH1644" s="8"/>
      <c r="BI1644" s="8"/>
      <c r="BJ1644" s="8"/>
      <c r="BK1644" s="8"/>
      <c r="BL1644" s="8"/>
      <c r="BM1644" s="8"/>
      <c r="BN1644" s="8"/>
      <c r="BO1644" s="8"/>
      <c r="BP1644" s="16" t="str">
        <v>0- Port Costs</v>
      </c>
      <c r="BT1644" s="16" t="str">
        <v>0- Port Value</v>
      </c>
      <c r="BU1644" s="8"/>
      <c r="BV1644" s="16" t="str">
        <v>0</v>
      </c>
    </row>
    <row r="1645" spans="8:74" hidden="1" outlineLevel="1" x14ac:dyDescent="0.3">
      <c r="H1645" s="16" t="str">
        <v>0 - BM Costs</v>
      </c>
      <c r="L1645" s="16" t="str">
        <v>0 - BM Port</v>
      </c>
      <c r="N1645" s="16" t="str">
        <v>0 - Port Assets</v>
      </c>
      <c r="O1645" s="8"/>
      <c r="P1645" s="8"/>
      <c r="Q1645" s="8"/>
      <c r="R1645" s="8"/>
      <c r="S1645" s="8"/>
      <c r="T1645" s="8"/>
      <c r="U1645" s="8"/>
      <c r="V1645" s="8"/>
      <c r="W1645" s="8"/>
      <c r="X1645" s="8"/>
      <c r="Y1645" s="8"/>
      <c r="Z1645" s="8"/>
      <c r="AA1645" s="8"/>
      <c r="AB1645" s="8"/>
      <c r="AC1645" s="8"/>
      <c r="AD1645" s="8"/>
      <c r="AE1645" s="8"/>
      <c r="AF1645" s="8"/>
      <c r="AG1645" s="8"/>
      <c r="AH1645" s="8"/>
      <c r="AI1645" s="8"/>
      <c r="AJ1645" s="8"/>
      <c r="AK1645" s="8"/>
      <c r="AL1645" s="8"/>
      <c r="AM1645" s="8"/>
      <c r="AN1645" s="8"/>
      <c r="AO1645" s="8"/>
      <c r="AP1645" s="8"/>
      <c r="AQ1645" s="8"/>
      <c r="AR1645" s="8"/>
      <c r="AS1645" s="8"/>
      <c r="AT1645" s="8"/>
      <c r="AU1645" s="8"/>
      <c r="AV1645" s="8"/>
      <c r="AW1645" s="8"/>
      <c r="AX1645" s="8"/>
      <c r="AY1645" s="8"/>
      <c r="AZ1645" s="8"/>
      <c r="BA1645" s="8"/>
      <c r="BB1645" s="8"/>
      <c r="BC1645" s="8"/>
      <c r="BD1645" s="8"/>
      <c r="BE1645" s="8"/>
      <c r="BF1645" s="8"/>
      <c r="BG1645" s="8"/>
      <c r="BH1645" s="8"/>
      <c r="BI1645" s="8"/>
      <c r="BJ1645" s="8"/>
      <c r="BK1645" s="8"/>
      <c r="BL1645" s="8"/>
      <c r="BM1645" s="8"/>
      <c r="BN1645" s="8"/>
      <c r="BO1645" s="8"/>
      <c r="BP1645" s="16" t="str">
        <v>0- Port Costs</v>
      </c>
      <c r="BT1645" s="16" t="str">
        <v>0- Port Value</v>
      </c>
      <c r="BU1645" s="8"/>
      <c r="BV1645" s="16" t="str">
        <v>0</v>
      </c>
    </row>
    <row r="1646" spans="8:74" hidden="1" outlineLevel="1" x14ac:dyDescent="0.3">
      <c r="H1646" s="16" t="str">
        <v>0 - BM Costs</v>
      </c>
      <c r="L1646" s="16" t="str">
        <v>0 - BM Port</v>
      </c>
      <c r="N1646" s="16" t="str">
        <v>0 - Port Assets</v>
      </c>
      <c r="O1646" s="8"/>
      <c r="P1646" s="8"/>
      <c r="Q1646" s="8"/>
      <c r="R1646" s="8"/>
      <c r="S1646" s="8"/>
      <c r="T1646" s="8"/>
      <c r="U1646" s="8"/>
      <c r="V1646" s="8"/>
      <c r="W1646" s="8"/>
      <c r="X1646" s="8"/>
      <c r="Y1646" s="8"/>
      <c r="Z1646" s="8"/>
      <c r="AA1646" s="8"/>
      <c r="AB1646" s="8"/>
      <c r="AC1646" s="8"/>
      <c r="AD1646" s="8"/>
      <c r="AE1646" s="8"/>
      <c r="AF1646" s="8"/>
      <c r="AG1646" s="8"/>
      <c r="AH1646" s="8"/>
      <c r="AI1646" s="8"/>
      <c r="AJ1646" s="8"/>
      <c r="AK1646" s="8"/>
      <c r="AL1646" s="8"/>
      <c r="AM1646" s="8"/>
      <c r="AN1646" s="8"/>
      <c r="AO1646" s="8"/>
      <c r="AP1646" s="8"/>
      <c r="AQ1646" s="8"/>
      <c r="AR1646" s="8"/>
      <c r="AS1646" s="8"/>
      <c r="AT1646" s="8"/>
      <c r="AU1646" s="8"/>
      <c r="AV1646" s="8"/>
      <c r="AW1646" s="8"/>
      <c r="AX1646" s="8"/>
      <c r="AY1646" s="8"/>
      <c r="AZ1646" s="8"/>
      <c r="BA1646" s="8"/>
      <c r="BB1646" s="8"/>
      <c r="BC1646" s="8"/>
      <c r="BD1646" s="8"/>
      <c r="BE1646" s="8"/>
      <c r="BF1646" s="8"/>
      <c r="BG1646" s="8"/>
      <c r="BH1646" s="8"/>
      <c r="BI1646" s="8"/>
      <c r="BJ1646" s="8"/>
      <c r="BK1646" s="8"/>
      <c r="BL1646" s="8"/>
      <c r="BM1646" s="8"/>
      <c r="BN1646" s="8"/>
      <c r="BO1646" s="8"/>
      <c r="BP1646" s="16" t="str">
        <v>0- Port Costs</v>
      </c>
      <c r="BT1646" s="16" t="str">
        <v>0- Port Value</v>
      </c>
      <c r="BU1646" s="8"/>
      <c r="BV1646" s="16" t="str">
        <v>0</v>
      </c>
    </row>
    <row r="1647" spans="8:74" hidden="1" outlineLevel="1" x14ac:dyDescent="0.3">
      <c r="H1647" s="16" t="str">
        <v>0 - BM Costs</v>
      </c>
      <c r="L1647" s="16" t="str">
        <v>0 - BM Port</v>
      </c>
      <c r="N1647" s="16" t="str">
        <v>0 - Port Assets</v>
      </c>
      <c r="O1647" s="8"/>
      <c r="P1647" s="8"/>
      <c r="Q1647" s="8"/>
      <c r="R1647" s="8"/>
      <c r="S1647" s="8"/>
      <c r="T1647" s="8"/>
      <c r="U1647" s="8"/>
      <c r="V1647" s="8"/>
      <c r="W1647" s="8"/>
      <c r="X1647" s="8"/>
      <c r="Y1647" s="8"/>
      <c r="Z1647" s="8"/>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8"/>
      <c r="AX1647" s="8"/>
      <c r="AY1647" s="8"/>
      <c r="AZ1647" s="8"/>
      <c r="BA1647" s="8"/>
      <c r="BB1647" s="8"/>
      <c r="BC1647" s="8"/>
      <c r="BD1647" s="8"/>
      <c r="BE1647" s="8"/>
      <c r="BF1647" s="8"/>
      <c r="BG1647" s="8"/>
      <c r="BH1647" s="8"/>
      <c r="BI1647" s="8"/>
      <c r="BJ1647" s="8"/>
      <c r="BK1647" s="8"/>
      <c r="BL1647" s="8"/>
      <c r="BM1647" s="8"/>
      <c r="BN1647" s="8"/>
      <c r="BO1647" s="8"/>
      <c r="BP1647" s="16" t="str">
        <v>0- Port Costs</v>
      </c>
      <c r="BT1647" s="16" t="str">
        <v>0- Port Value</v>
      </c>
      <c r="BU1647" s="8"/>
      <c r="BV1647" s="16" t="str">
        <v>0</v>
      </c>
    </row>
    <row r="1648" spans="8:74" hidden="1" outlineLevel="1" x14ac:dyDescent="0.3">
      <c r="H1648" s="16" t="str">
        <v>0 - BM Costs</v>
      </c>
      <c r="L1648" s="16" t="str">
        <v>0 - BM Port</v>
      </c>
      <c r="N1648" s="16" t="str">
        <v>0 - Port Assets</v>
      </c>
      <c r="O1648" s="8"/>
      <c r="P1648" s="8"/>
      <c r="Q1648" s="8"/>
      <c r="R1648" s="8"/>
      <c r="S1648" s="8"/>
      <c r="T1648" s="8"/>
      <c r="U1648" s="8"/>
      <c r="V1648" s="8"/>
      <c r="W1648" s="8"/>
      <c r="X1648" s="8"/>
      <c r="Y1648" s="8"/>
      <c r="Z1648" s="8"/>
      <c r="AA1648" s="8"/>
      <c r="AB1648" s="8"/>
      <c r="AC1648" s="8"/>
      <c r="AD1648" s="8"/>
      <c r="AE1648" s="8"/>
      <c r="AF1648" s="8"/>
      <c r="AG1648" s="8"/>
      <c r="AH1648" s="8"/>
      <c r="AI1648" s="8"/>
      <c r="AJ1648" s="8"/>
      <c r="AK1648" s="8"/>
      <c r="AL1648" s="8"/>
      <c r="AM1648" s="8"/>
      <c r="AN1648" s="8"/>
      <c r="AO1648" s="8"/>
      <c r="AP1648" s="8"/>
      <c r="AQ1648" s="8"/>
      <c r="AR1648" s="8"/>
      <c r="AS1648" s="8"/>
      <c r="AT1648" s="8"/>
      <c r="AU1648" s="8"/>
      <c r="AV1648" s="8"/>
      <c r="AW1648" s="8"/>
      <c r="AX1648" s="8"/>
      <c r="AY1648" s="8"/>
      <c r="AZ1648" s="8"/>
      <c r="BA1648" s="8"/>
      <c r="BB1648" s="8"/>
      <c r="BC1648" s="8"/>
      <c r="BD1648" s="8"/>
      <c r="BE1648" s="8"/>
      <c r="BF1648" s="8"/>
      <c r="BG1648" s="8"/>
      <c r="BH1648" s="8"/>
      <c r="BI1648" s="8"/>
      <c r="BJ1648" s="8"/>
      <c r="BK1648" s="8"/>
      <c r="BL1648" s="8"/>
      <c r="BM1648" s="8"/>
      <c r="BN1648" s="8"/>
      <c r="BO1648" s="8"/>
      <c r="BP1648" s="16" t="str">
        <v>0- Port Costs</v>
      </c>
      <c r="BT1648" s="16" t="str">
        <v>0- Port Value</v>
      </c>
      <c r="BU1648" s="8"/>
      <c r="BV1648" s="16" t="str">
        <v>0</v>
      </c>
    </row>
    <row r="1649" spans="8:74" hidden="1" outlineLevel="1" x14ac:dyDescent="0.3">
      <c r="H1649" s="16" t="str">
        <v>0 - BM Costs</v>
      </c>
      <c r="L1649" s="16" t="str">
        <v>0 - BM Port</v>
      </c>
      <c r="N1649" s="16" t="str">
        <v>0 - Port Assets</v>
      </c>
      <c r="O1649" s="8"/>
      <c r="P1649" s="8"/>
      <c r="Q1649" s="8"/>
      <c r="R1649" s="8"/>
      <c r="S1649" s="8"/>
      <c r="T1649" s="8"/>
      <c r="U1649" s="8"/>
      <c r="V1649" s="8"/>
      <c r="W1649" s="8"/>
      <c r="X1649" s="8"/>
      <c r="Y1649" s="8"/>
      <c r="Z1649" s="8"/>
      <c r="AA1649" s="8"/>
      <c r="AB1649" s="8"/>
      <c r="AC1649" s="8"/>
      <c r="AD1649" s="8"/>
      <c r="AE1649" s="8"/>
      <c r="AF1649" s="8"/>
      <c r="AG1649" s="8"/>
      <c r="AH1649" s="8"/>
      <c r="AI1649" s="8"/>
      <c r="AJ1649" s="8"/>
      <c r="AK1649" s="8"/>
      <c r="AL1649" s="8"/>
      <c r="AM1649" s="8"/>
      <c r="AN1649" s="8"/>
      <c r="AO1649" s="8"/>
      <c r="AP1649" s="8"/>
      <c r="AQ1649" s="8"/>
      <c r="AR1649" s="8"/>
      <c r="AS1649" s="8"/>
      <c r="AT1649" s="8"/>
      <c r="AU1649" s="8"/>
      <c r="AV1649" s="8"/>
      <c r="AW1649" s="8"/>
      <c r="AX1649" s="8"/>
      <c r="AY1649" s="8"/>
      <c r="AZ1649" s="8"/>
      <c r="BA1649" s="8"/>
      <c r="BB1649" s="8"/>
      <c r="BC1649" s="8"/>
      <c r="BD1649" s="8"/>
      <c r="BE1649" s="8"/>
      <c r="BF1649" s="8"/>
      <c r="BG1649" s="8"/>
      <c r="BH1649" s="8"/>
      <c r="BI1649" s="8"/>
      <c r="BJ1649" s="8"/>
      <c r="BK1649" s="8"/>
      <c r="BL1649" s="8"/>
      <c r="BM1649" s="8"/>
      <c r="BN1649" s="8"/>
      <c r="BO1649" s="8"/>
      <c r="BP1649" s="16" t="str">
        <v>0- Port Costs</v>
      </c>
      <c r="BT1649" s="16" t="str">
        <v>0- Port Value</v>
      </c>
      <c r="BU1649" s="8"/>
      <c r="BV1649" s="16" t="str">
        <v>0</v>
      </c>
    </row>
    <row r="1650" spans="8:74" hidden="1" outlineLevel="1" x14ac:dyDescent="0.3">
      <c r="H1650" s="16" t="str">
        <v>0 - BM Costs</v>
      </c>
      <c r="L1650" s="16" t="str">
        <v>0 - BM Port</v>
      </c>
      <c r="N1650" s="16" t="str">
        <v>0 - Port Assets</v>
      </c>
      <c r="O1650" s="8"/>
      <c r="P1650" s="8"/>
      <c r="Q1650" s="8"/>
      <c r="R1650" s="8"/>
      <c r="S1650" s="8"/>
      <c r="T1650" s="8"/>
      <c r="U1650" s="8"/>
      <c r="V1650" s="8"/>
      <c r="W1650" s="8"/>
      <c r="X1650" s="8"/>
      <c r="Y1650" s="8"/>
      <c r="Z1650" s="8"/>
      <c r="AA1650" s="8"/>
      <c r="AB1650" s="8"/>
      <c r="AC1650" s="8"/>
      <c r="AD1650" s="8"/>
      <c r="AE1650" s="8"/>
      <c r="AF1650" s="8"/>
      <c r="AG1650" s="8"/>
      <c r="AH1650" s="8"/>
      <c r="AI1650" s="8"/>
      <c r="AJ1650" s="8"/>
      <c r="AK1650" s="8"/>
      <c r="AL1650" s="8"/>
      <c r="AM1650" s="8"/>
      <c r="AN1650" s="8"/>
      <c r="AO1650" s="8"/>
      <c r="AP1650" s="8"/>
      <c r="AQ1650" s="8"/>
      <c r="AR1650" s="8"/>
      <c r="AS1650" s="8"/>
      <c r="AT1650" s="8"/>
      <c r="AU1650" s="8"/>
      <c r="AV1650" s="8"/>
      <c r="AW1650" s="8"/>
      <c r="AX1650" s="8"/>
      <c r="AY1650" s="8"/>
      <c r="AZ1650" s="8"/>
      <c r="BA1650" s="8"/>
      <c r="BB1650" s="8"/>
      <c r="BC1650" s="8"/>
      <c r="BD1650" s="8"/>
      <c r="BE1650" s="8"/>
      <c r="BF1650" s="8"/>
      <c r="BG1650" s="8"/>
      <c r="BH1650" s="8"/>
      <c r="BI1650" s="8"/>
      <c r="BJ1650" s="8"/>
      <c r="BK1650" s="8"/>
      <c r="BL1650" s="8"/>
      <c r="BM1650" s="8"/>
      <c r="BN1650" s="8"/>
      <c r="BO1650" s="8"/>
      <c r="BP1650" s="16" t="str">
        <v>0- Port Costs</v>
      </c>
      <c r="BT1650" s="16" t="str">
        <v>0- Port Value</v>
      </c>
      <c r="BU1650" s="8"/>
      <c r="BV1650" s="16" t="str">
        <v>0</v>
      </c>
    </row>
    <row r="1651" spans="8:74" hidden="1" outlineLevel="1" x14ac:dyDescent="0.3">
      <c r="H1651" s="16" t="str">
        <v>0 - BM Costs</v>
      </c>
      <c r="L1651" s="16" t="str">
        <v>0 - BM Port</v>
      </c>
      <c r="N1651" s="16" t="str">
        <v>0 - Port Assets</v>
      </c>
      <c r="O1651" s="8"/>
      <c r="P1651" s="8"/>
      <c r="Q1651" s="8"/>
      <c r="R1651" s="8"/>
      <c r="S1651" s="8"/>
      <c r="T1651" s="8"/>
      <c r="U1651" s="8"/>
      <c r="V1651" s="8"/>
      <c r="W1651" s="8"/>
      <c r="X1651" s="8"/>
      <c r="Y1651" s="8"/>
      <c r="Z1651" s="8"/>
      <c r="AA1651" s="8"/>
      <c r="AB1651" s="8"/>
      <c r="AC1651" s="8"/>
      <c r="AD1651" s="8"/>
      <c r="AE1651" s="8"/>
      <c r="AF1651" s="8"/>
      <c r="AG1651" s="8"/>
      <c r="AH1651" s="8"/>
      <c r="AI1651" s="8"/>
      <c r="AJ1651" s="8"/>
      <c r="AK1651" s="8"/>
      <c r="AL1651" s="8"/>
      <c r="AM1651" s="8"/>
      <c r="AN1651" s="8"/>
      <c r="AO1651" s="8"/>
      <c r="AP1651" s="8"/>
      <c r="AQ1651" s="8"/>
      <c r="AR1651" s="8"/>
      <c r="AS1651" s="8"/>
      <c r="AT1651" s="8"/>
      <c r="AU1651" s="8"/>
      <c r="AV1651" s="8"/>
      <c r="AW1651" s="8"/>
      <c r="AX1651" s="8"/>
      <c r="AY1651" s="8"/>
      <c r="AZ1651" s="8"/>
      <c r="BA1651" s="8"/>
      <c r="BB1651" s="8"/>
      <c r="BC1651" s="8"/>
      <c r="BD1651" s="8"/>
      <c r="BE1651" s="8"/>
      <c r="BF1651" s="8"/>
      <c r="BG1651" s="8"/>
      <c r="BH1651" s="8"/>
      <c r="BI1651" s="8"/>
      <c r="BJ1651" s="8"/>
      <c r="BK1651" s="8"/>
      <c r="BL1651" s="8"/>
      <c r="BM1651" s="8"/>
      <c r="BN1651" s="8"/>
      <c r="BO1651" s="8"/>
      <c r="BP1651" s="16" t="str">
        <v>0- Port Costs</v>
      </c>
      <c r="BT1651" s="16" t="str">
        <v>0- Port Value</v>
      </c>
      <c r="BU1651" s="8"/>
      <c r="BV1651" s="16" t="str">
        <v>0</v>
      </c>
    </row>
    <row r="1652" spans="8:74" hidden="1" outlineLevel="1" x14ac:dyDescent="0.3">
      <c r="H1652" s="16" t="str">
        <v>0 - BM Costs</v>
      </c>
      <c r="L1652" s="16" t="str">
        <v>0 - BM Port</v>
      </c>
      <c r="N1652" s="16" t="str">
        <v>0 - Port Assets</v>
      </c>
      <c r="O1652" s="8"/>
      <c r="P1652" s="8"/>
      <c r="Q1652" s="8"/>
      <c r="R1652" s="8"/>
      <c r="S1652" s="8"/>
      <c r="T1652" s="8"/>
      <c r="U1652" s="8"/>
      <c r="V1652" s="8"/>
      <c r="W1652" s="8"/>
      <c r="X1652" s="8"/>
      <c r="Y1652" s="8"/>
      <c r="Z1652" s="8"/>
      <c r="AA1652" s="8"/>
      <c r="AB1652" s="8"/>
      <c r="AC1652" s="8"/>
      <c r="AD1652" s="8"/>
      <c r="AE1652" s="8"/>
      <c r="AF1652" s="8"/>
      <c r="AG1652" s="8"/>
      <c r="AH1652" s="8"/>
      <c r="AI1652" s="8"/>
      <c r="AJ1652" s="8"/>
      <c r="AK1652" s="8"/>
      <c r="AL1652" s="8"/>
      <c r="AM1652" s="8"/>
      <c r="AN1652" s="8"/>
      <c r="AO1652" s="8"/>
      <c r="AP1652" s="8"/>
      <c r="AQ1652" s="8"/>
      <c r="AR1652" s="8"/>
      <c r="AS1652" s="8"/>
      <c r="AT1652" s="8"/>
      <c r="AU1652" s="8"/>
      <c r="AV1652" s="8"/>
      <c r="AW1652" s="8"/>
      <c r="AX1652" s="8"/>
      <c r="AY1652" s="8"/>
      <c r="AZ1652" s="8"/>
      <c r="BA1652" s="8"/>
      <c r="BB1652" s="8"/>
      <c r="BC1652" s="8"/>
      <c r="BD1652" s="8"/>
      <c r="BE1652" s="8"/>
      <c r="BF1652" s="8"/>
      <c r="BG1652" s="8"/>
      <c r="BH1652" s="8"/>
      <c r="BI1652" s="8"/>
      <c r="BJ1652" s="8"/>
      <c r="BK1652" s="8"/>
      <c r="BL1652" s="8"/>
      <c r="BM1652" s="8"/>
      <c r="BN1652" s="8"/>
      <c r="BO1652" s="8"/>
      <c r="BP1652" s="16" t="str">
        <v>0- Port Costs</v>
      </c>
      <c r="BT1652" s="16" t="str">
        <v>0- Port Value</v>
      </c>
      <c r="BU1652" s="8"/>
      <c r="BV1652" s="16" t="str">
        <v>0</v>
      </c>
    </row>
    <row r="1653" spans="8:74" hidden="1" outlineLevel="1" x14ac:dyDescent="0.3">
      <c r="H1653" s="16" t="str">
        <v>0 - BM Costs</v>
      </c>
      <c r="L1653" s="16" t="str">
        <v>0 - BM Port</v>
      </c>
      <c r="N1653" s="16" t="str">
        <v>0 - Port Assets</v>
      </c>
      <c r="O1653" s="8"/>
      <c r="P1653" s="8"/>
      <c r="Q1653" s="8"/>
      <c r="R1653" s="8"/>
      <c r="S1653" s="8"/>
      <c r="T1653" s="8"/>
      <c r="U1653" s="8"/>
      <c r="V1653" s="8"/>
      <c r="W1653" s="8"/>
      <c r="X1653" s="8"/>
      <c r="Y1653" s="8"/>
      <c r="Z1653" s="8"/>
      <c r="AA1653" s="8"/>
      <c r="AB1653" s="8"/>
      <c r="AC1653" s="8"/>
      <c r="AD1653" s="8"/>
      <c r="AE1653" s="8"/>
      <c r="AF1653" s="8"/>
      <c r="AG1653" s="8"/>
      <c r="AH1653" s="8"/>
      <c r="AI1653" s="8"/>
      <c r="AJ1653" s="8"/>
      <c r="AK1653" s="8"/>
      <c r="AL1653" s="8"/>
      <c r="AM1653" s="8"/>
      <c r="AN1653" s="8"/>
      <c r="AO1653" s="8"/>
      <c r="AP1653" s="8"/>
      <c r="AQ1653" s="8"/>
      <c r="AR1653" s="8"/>
      <c r="AS1653" s="8"/>
      <c r="AT1653" s="8"/>
      <c r="AU1653" s="8"/>
      <c r="AV1653" s="8"/>
      <c r="AW1653" s="8"/>
      <c r="AX1653" s="8"/>
      <c r="AY1653" s="8"/>
      <c r="AZ1653" s="8"/>
      <c r="BA1653" s="8"/>
      <c r="BB1653" s="8"/>
      <c r="BC1653" s="8"/>
      <c r="BD1653" s="8"/>
      <c r="BE1653" s="8"/>
      <c r="BF1653" s="8"/>
      <c r="BG1653" s="8"/>
      <c r="BH1653" s="8"/>
      <c r="BI1653" s="8"/>
      <c r="BJ1653" s="8"/>
      <c r="BK1653" s="8"/>
      <c r="BL1653" s="8"/>
      <c r="BM1653" s="8"/>
      <c r="BN1653" s="8"/>
      <c r="BO1653" s="8"/>
      <c r="BP1653" s="16" t="str">
        <v>0- Port Costs</v>
      </c>
      <c r="BT1653" s="16" t="str">
        <v>0- Port Value</v>
      </c>
      <c r="BU1653" s="8"/>
      <c r="BV1653" s="16" t="str">
        <v>0</v>
      </c>
    </row>
    <row r="1654" spans="8:74" hidden="1" outlineLevel="1" x14ac:dyDescent="0.3">
      <c r="H1654" s="16" t="str">
        <v>0 - BM Costs</v>
      </c>
      <c r="L1654" s="16" t="str">
        <v>0 - BM Port</v>
      </c>
      <c r="N1654" s="16" t="str">
        <v>0 - Port Assets</v>
      </c>
      <c r="O1654" s="8"/>
      <c r="P1654" s="8"/>
      <c r="Q1654" s="8"/>
      <c r="R1654" s="8"/>
      <c r="S1654" s="8"/>
      <c r="T1654" s="8"/>
      <c r="U1654" s="8"/>
      <c r="V1654" s="8"/>
      <c r="W1654" s="8"/>
      <c r="X1654" s="8"/>
      <c r="Y1654" s="8"/>
      <c r="Z1654" s="8"/>
      <c r="AA1654" s="8"/>
      <c r="AB1654" s="8"/>
      <c r="AC1654" s="8"/>
      <c r="AD1654" s="8"/>
      <c r="AE1654" s="8"/>
      <c r="AF1654" s="8"/>
      <c r="AG1654" s="8"/>
      <c r="AH1654" s="8"/>
      <c r="AI1654" s="8"/>
      <c r="AJ1654" s="8"/>
      <c r="AK1654" s="8"/>
      <c r="AL1654" s="8"/>
      <c r="AM1654" s="8"/>
      <c r="AN1654" s="8"/>
      <c r="AO1654" s="8"/>
      <c r="AP1654" s="8"/>
      <c r="AQ1654" s="8"/>
      <c r="AR1654" s="8"/>
      <c r="AS1654" s="8"/>
      <c r="AT1654" s="8"/>
      <c r="AU1654" s="8"/>
      <c r="AV1654" s="8"/>
      <c r="AW1654" s="8"/>
      <c r="AX1654" s="8"/>
      <c r="AY1654" s="8"/>
      <c r="AZ1654" s="8"/>
      <c r="BA1654" s="8"/>
      <c r="BB1654" s="8"/>
      <c r="BC1654" s="8"/>
      <c r="BD1654" s="8"/>
      <c r="BE1654" s="8"/>
      <c r="BF1654" s="8"/>
      <c r="BG1654" s="8"/>
      <c r="BH1654" s="8"/>
      <c r="BI1654" s="8"/>
      <c r="BJ1654" s="8"/>
      <c r="BK1654" s="8"/>
      <c r="BL1654" s="8"/>
      <c r="BM1654" s="8"/>
      <c r="BN1654" s="8"/>
      <c r="BO1654" s="8"/>
      <c r="BP1654" s="16" t="str">
        <v>0- Port Costs</v>
      </c>
      <c r="BT1654" s="16" t="str">
        <v>0- Port Value</v>
      </c>
      <c r="BU1654" s="8"/>
      <c r="BV1654" s="16" t="str">
        <v>0</v>
      </c>
    </row>
    <row r="1655" spans="8:74" hidden="1" outlineLevel="1" x14ac:dyDescent="0.3">
      <c r="H1655" s="16" t="str">
        <v>0 - BM Costs</v>
      </c>
      <c r="L1655" s="16" t="str">
        <v>0 - BM Port</v>
      </c>
      <c r="N1655" s="16" t="str">
        <v>0 - Port Assets</v>
      </c>
      <c r="O1655" s="8"/>
      <c r="P1655" s="8"/>
      <c r="Q1655" s="8"/>
      <c r="R1655" s="8"/>
      <c r="S1655" s="8"/>
      <c r="T1655" s="8"/>
      <c r="U1655" s="8"/>
      <c r="V1655" s="8"/>
      <c r="W1655" s="8"/>
      <c r="X1655" s="8"/>
      <c r="Y1655" s="8"/>
      <c r="Z1655" s="8"/>
      <c r="AA1655" s="8"/>
      <c r="AB1655" s="8"/>
      <c r="AC1655" s="8"/>
      <c r="AD1655" s="8"/>
      <c r="AE1655" s="8"/>
      <c r="AF1655" s="8"/>
      <c r="AG1655" s="8"/>
      <c r="AH1655" s="8"/>
      <c r="AI1655" s="8"/>
      <c r="AJ1655" s="8"/>
      <c r="AK1655" s="8"/>
      <c r="AL1655" s="8"/>
      <c r="AM1655" s="8"/>
      <c r="AN1655" s="8"/>
      <c r="AO1655" s="8"/>
      <c r="AP1655" s="8"/>
      <c r="AQ1655" s="8"/>
      <c r="AR1655" s="8"/>
      <c r="AS1655" s="8"/>
      <c r="AT1655" s="8"/>
      <c r="AU1655" s="8"/>
      <c r="AV1655" s="8"/>
      <c r="AW1655" s="8"/>
      <c r="AX1655" s="8"/>
      <c r="AY1655" s="8"/>
      <c r="AZ1655" s="8"/>
      <c r="BA1655" s="8"/>
      <c r="BB1655" s="8"/>
      <c r="BC1655" s="8"/>
      <c r="BD1655" s="8"/>
      <c r="BE1655" s="8"/>
      <c r="BF1655" s="8"/>
      <c r="BG1655" s="8"/>
      <c r="BH1655" s="8"/>
      <c r="BI1655" s="8"/>
      <c r="BJ1655" s="8"/>
      <c r="BK1655" s="8"/>
      <c r="BL1655" s="8"/>
      <c r="BM1655" s="8"/>
      <c r="BN1655" s="8"/>
      <c r="BO1655" s="8"/>
      <c r="BP1655" s="16" t="str">
        <v>0- Port Costs</v>
      </c>
      <c r="BT1655" s="16" t="str">
        <v>0- Port Value</v>
      </c>
      <c r="BU1655" s="8"/>
      <c r="BV1655" s="16" t="str">
        <v>0</v>
      </c>
    </row>
    <row r="1656" spans="8:74" hidden="1" outlineLevel="1" x14ac:dyDescent="0.3">
      <c r="H1656" s="16" t="str">
        <v>0 - BM Costs</v>
      </c>
      <c r="L1656" s="16" t="str">
        <v>0 - BM Port</v>
      </c>
      <c r="N1656" s="16" t="str">
        <v>0 - Port Assets</v>
      </c>
      <c r="O1656" s="8"/>
      <c r="P1656" s="8"/>
      <c r="Q1656" s="8"/>
      <c r="R1656" s="8"/>
      <c r="S1656" s="8"/>
      <c r="T1656" s="8"/>
      <c r="U1656" s="8"/>
      <c r="V1656" s="8"/>
      <c r="W1656" s="8"/>
      <c r="X1656" s="8"/>
      <c r="Y1656" s="8"/>
      <c r="Z1656" s="8"/>
      <c r="AA1656" s="8"/>
      <c r="AB1656" s="8"/>
      <c r="AC1656" s="8"/>
      <c r="AD1656" s="8"/>
      <c r="AE1656" s="8"/>
      <c r="AF1656" s="8"/>
      <c r="AG1656" s="8"/>
      <c r="AH1656" s="8"/>
      <c r="AI1656" s="8"/>
      <c r="AJ1656" s="8"/>
      <c r="AK1656" s="8"/>
      <c r="AL1656" s="8"/>
      <c r="AM1656" s="8"/>
      <c r="AN1656" s="8"/>
      <c r="AO1656" s="8"/>
      <c r="AP1656" s="8"/>
      <c r="AQ1656" s="8"/>
      <c r="AR1656" s="8"/>
      <c r="AS1656" s="8"/>
      <c r="AT1656" s="8"/>
      <c r="AU1656" s="8"/>
      <c r="AV1656" s="8"/>
      <c r="AW1656" s="8"/>
      <c r="AX1656" s="8"/>
      <c r="AY1656" s="8"/>
      <c r="AZ1656" s="8"/>
      <c r="BA1656" s="8"/>
      <c r="BB1656" s="8"/>
      <c r="BC1656" s="8"/>
      <c r="BD1656" s="8"/>
      <c r="BE1656" s="8"/>
      <c r="BF1656" s="8"/>
      <c r="BG1656" s="8"/>
      <c r="BH1656" s="8"/>
      <c r="BI1656" s="8"/>
      <c r="BJ1656" s="8"/>
      <c r="BK1656" s="8"/>
      <c r="BL1656" s="8"/>
      <c r="BM1656" s="8"/>
      <c r="BN1656" s="8"/>
      <c r="BO1656" s="8"/>
      <c r="BP1656" s="16" t="str">
        <v>0- Port Costs</v>
      </c>
      <c r="BT1656" s="16" t="str">
        <v>0- Port Value</v>
      </c>
      <c r="BU1656" s="8"/>
      <c r="BV1656" s="16" t="str">
        <v>0</v>
      </c>
    </row>
    <row r="1657" spans="8:74" hidden="1" outlineLevel="1" x14ac:dyDescent="0.3">
      <c r="H1657" s="16" t="str">
        <v>0 - BM Costs</v>
      </c>
      <c r="L1657" s="16" t="str">
        <v>0 - BM Port</v>
      </c>
      <c r="N1657" s="16" t="str">
        <v>0 - Port Assets</v>
      </c>
      <c r="O1657" s="8"/>
      <c r="P1657" s="8"/>
      <c r="Q1657" s="8"/>
      <c r="R1657" s="8"/>
      <c r="S1657" s="8"/>
      <c r="T1657" s="8"/>
      <c r="U1657" s="8"/>
      <c r="V1657" s="8"/>
      <c r="W1657" s="8"/>
      <c r="X1657" s="8"/>
      <c r="Y1657" s="8"/>
      <c r="Z1657" s="8"/>
      <c r="AA1657" s="8"/>
      <c r="AB1657" s="8"/>
      <c r="AC1657" s="8"/>
      <c r="AD1657" s="8"/>
      <c r="AE1657" s="8"/>
      <c r="AF1657" s="8"/>
      <c r="AG1657" s="8"/>
      <c r="AH1657" s="8"/>
      <c r="AI1657" s="8"/>
      <c r="AJ1657" s="8"/>
      <c r="AK1657" s="8"/>
      <c r="AL1657" s="8"/>
      <c r="AM1657" s="8"/>
      <c r="AN1657" s="8"/>
      <c r="AO1657" s="8"/>
      <c r="AP1657" s="8"/>
      <c r="AQ1657" s="8"/>
      <c r="AR1657" s="8"/>
      <c r="AS1657" s="8"/>
      <c r="AT1657" s="8"/>
      <c r="AU1657" s="8"/>
      <c r="AV1657" s="8"/>
      <c r="AW1657" s="8"/>
      <c r="AX1657" s="8"/>
      <c r="AY1657" s="8"/>
      <c r="AZ1657" s="8"/>
      <c r="BA1657" s="8"/>
      <c r="BB1657" s="8"/>
      <c r="BC1657" s="8"/>
      <c r="BD1657" s="8"/>
      <c r="BE1657" s="8"/>
      <c r="BF1657" s="8"/>
      <c r="BG1657" s="8"/>
      <c r="BH1657" s="8"/>
      <c r="BI1657" s="8"/>
      <c r="BJ1657" s="8"/>
      <c r="BK1657" s="8"/>
      <c r="BL1657" s="8"/>
      <c r="BM1657" s="8"/>
      <c r="BN1657" s="8"/>
      <c r="BO1657" s="8"/>
      <c r="BP1657" s="16" t="str">
        <v>0- Port Costs</v>
      </c>
      <c r="BT1657" s="16" t="str">
        <v>0- Port Value</v>
      </c>
      <c r="BU1657" s="8"/>
      <c r="BV1657" s="16" t="str">
        <v>0</v>
      </c>
    </row>
    <row r="1658" spans="8:74" hidden="1" outlineLevel="1" x14ac:dyDescent="0.3">
      <c r="H1658" s="16" t="str">
        <v>0 - BM Costs</v>
      </c>
      <c r="L1658" s="16" t="str">
        <v>0 - BM Port</v>
      </c>
      <c r="N1658" s="16" t="str">
        <v>0 - Port Assets</v>
      </c>
      <c r="O1658" s="8"/>
      <c r="P1658" s="8"/>
      <c r="Q1658" s="8"/>
      <c r="R1658" s="8"/>
      <c r="S1658" s="8"/>
      <c r="T1658" s="8"/>
      <c r="U1658" s="8"/>
      <c r="V1658" s="8"/>
      <c r="W1658" s="8"/>
      <c r="X1658" s="8"/>
      <c r="Y1658" s="8"/>
      <c r="Z1658" s="8"/>
      <c r="AA1658" s="8"/>
      <c r="AB1658" s="8"/>
      <c r="AC1658" s="8"/>
      <c r="AD1658" s="8"/>
      <c r="AE1658" s="8"/>
      <c r="AF1658" s="8"/>
      <c r="AG1658" s="8"/>
      <c r="AH1658" s="8"/>
      <c r="AI1658" s="8"/>
      <c r="AJ1658" s="8"/>
      <c r="AK1658" s="8"/>
      <c r="AL1658" s="8"/>
      <c r="AM1658" s="8"/>
      <c r="AN1658" s="8"/>
      <c r="AO1658" s="8"/>
      <c r="AP1658" s="8"/>
      <c r="AQ1658" s="8"/>
      <c r="AR1658" s="8"/>
      <c r="AS1658" s="8"/>
      <c r="AT1658" s="8"/>
      <c r="AU1658" s="8"/>
      <c r="AV1658" s="8"/>
      <c r="AW1658" s="8"/>
      <c r="AX1658" s="8"/>
      <c r="AY1658" s="8"/>
      <c r="AZ1658" s="8"/>
      <c r="BA1658" s="8"/>
      <c r="BB1658" s="8"/>
      <c r="BC1658" s="8"/>
      <c r="BD1658" s="8"/>
      <c r="BE1658" s="8"/>
      <c r="BF1658" s="8"/>
      <c r="BG1658" s="8"/>
      <c r="BH1658" s="8"/>
      <c r="BI1658" s="8"/>
      <c r="BJ1658" s="8"/>
      <c r="BK1658" s="8"/>
      <c r="BL1658" s="8"/>
      <c r="BM1658" s="8"/>
      <c r="BN1658" s="8"/>
      <c r="BO1658" s="8"/>
      <c r="BP1658" s="16" t="str">
        <v>0- Port Costs</v>
      </c>
      <c r="BT1658" s="16" t="str">
        <v>0- Port Value</v>
      </c>
      <c r="BU1658" s="8"/>
      <c r="BV1658" s="16" t="str">
        <v>0</v>
      </c>
    </row>
    <row r="1659" spans="8:74" hidden="1" outlineLevel="1" x14ac:dyDescent="0.3">
      <c r="H1659" s="16" t="str">
        <v>0 - BM Costs</v>
      </c>
      <c r="L1659" s="16" t="str">
        <v>0 - BM Port</v>
      </c>
      <c r="N1659" s="16" t="str">
        <v>0 - Port Assets</v>
      </c>
      <c r="O1659" s="8"/>
      <c r="P1659" s="8"/>
      <c r="Q1659" s="8"/>
      <c r="R1659" s="8"/>
      <c r="S1659" s="8"/>
      <c r="T1659" s="8"/>
      <c r="U1659" s="8"/>
      <c r="V1659" s="8"/>
      <c r="W1659" s="8"/>
      <c r="X1659" s="8"/>
      <c r="Y1659" s="8"/>
      <c r="Z1659" s="8"/>
      <c r="AA1659" s="8"/>
      <c r="AB1659" s="8"/>
      <c r="AC1659" s="8"/>
      <c r="AD1659" s="8"/>
      <c r="AE1659" s="8"/>
      <c r="AF1659" s="8"/>
      <c r="AG1659" s="8"/>
      <c r="AH1659" s="8"/>
      <c r="AI1659" s="8"/>
      <c r="AJ1659" s="8"/>
      <c r="AK1659" s="8"/>
      <c r="AL1659" s="8"/>
      <c r="AM1659" s="8"/>
      <c r="AN1659" s="8"/>
      <c r="AO1659" s="8"/>
      <c r="AP1659" s="8"/>
      <c r="AQ1659" s="8"/>
      <c r="AR1659" s="8"/>
      <c r="AS1659" s="8"/>
      <c r="AT1659" s="8"/>
      <c r="AU1659" s="8"/>
      <c r="AV1659" s="8"/>
      <c r="AW1659" s="8"/>
      <c r="AX1659" s="8"/>
      <c r="AY1659" s="8"/>
      <c r="AZ1659" s="8"/>
      <c r="BA1659" s="8"/>
      <c r="BB1659" s="8"/>
      <c r="BC1659" s="8"/>
      <c r="BD1659" s="8"/>
      <c r="BE1659" s="8"/>
      <c r="BF1659" s="8"/>
      <c r="BG1659" s="8"/>
      <c r="BH1659" s="8"/>
      <c r="BI1659" s="8"/>
      <c r="BJ1659" s="8"/>
      <c r="BK1659" s="8"/>
      <c r="BL1659" s="8"/>
      <c r="BM1659" s="8"/>
      <c r="BN1659" s="8"/>
      <c r="BO1659" s="8"/>
      <c r="BP1659" s="16" t="str">
        <v>0- Port Costs</v>
      </c>
      <c r="BT1659" s="16" t="str">
        <v>0- Port Value</v>
      </c>
      <c r="BU1659" s="8"/>
      <c r="BV1659" s="16" t="str">
        <v>0</v>
      </c>
    </row>
    <row r="1660" spans="8:74" hidden="1" outlineLevel="1" x14ac:dyDescent="0.3">
      <c r="H1660" s="16" t="str">
        <v>0 - BM Costs</v>
      </c>
      <c r="L1660" s="16" t="str">
        <v>0 - BM Port</v>
      </c>
      <c r="N1660" s="16" t="str">
        <v>0 - Port Assets</v>
      </c>
      <c r="O1660" s="8"/>
      <c r="P1660" s="8"/>
      <c r="Q1660" s="8"/>
      <c r="R1660" s="8"/>
      <c r="S1660" s="8"/>
      <c r="T1660" s="8"/>
      <c r="U1660" s="8"/>
      <c r="V1660" s="8"/>
      <c r="W1660" s="8"/>
      <c r="X1660" s="8"/>
      <c r="Y1660" s="8"/>
      <c r="Z1660" s="8"/>
      <c r="AA1660" s="8"/>
      <c r="AB1660" s="8"/>
      <c r="AC1660" s="8"/>
      <c r="AD1660" s="8"/>
      <c r="AE1660" s="8"/>
      <c r="AF1660" s="8"/>
      <c r="AG1660" s="8"/>
      <c r="AH1660" s="8"/>
      <c r="AI1660" s="8"/>
      <c r="AJ1660" s="8"/>
      <c r="AK1660" s="8"/>
      <c r="AL1660" s="8"/>
      <c r="AM1660" s="8"/>
      <c r="AN1660" s="8"/>
      <c r="AO1660" s="8"/>
      <c r="AP1660" s="8"/>
      <c r="AQ1660" s="8"/>
      <c r="AR1660" s="8"/>
      <c r="AS1660" s="8"/>
      <c r="AT1660" s="8"/>
      <c r="AU1660" s="8"/>
      <c r="AV1660" s="8"/>
      <c r="AW1660" s="8"/>
      <c r="AX1660" s="8"/>
      <c r="AY1660" s="8"/>
      <c r="AZ1660" s="8"/>
      <c r="BA1660" s="8"/>
      <c r="BB1660" s="8"/>
      <c r="BC1660" s="8"/>
      <c r="BD1660" s="8"/>
      <c r="BE1660" s="8"/>
      <c r="BF1660" s="8"/>
      <c r="BG1660" s="8"/>
      <c r="BH1660" s="8"/>
      <c r="BI1660" s="8"/>
      <c r="BJ1660" s="8"/>
      <c r="BK1660" s="8"/>
      <c r="BL1660" s="8"/>
      <c r="BM1660" s="8"/>
      <c r="BN1660" s="8"/>
      <c r="BO1660" s="8"/>
      <c r="BP1660" s="16" t="str">
        <v>0- Port Costs</v>
      </c>
      <c r="BT1660" s="16" t="str">
        <v>0- Port Value</v>
      </c>
      <c r="BU1660" s="8"/>
      <c r="BV1660" s="16" t="str">
        <v>0</v>
      </c>
    </row>
    <row r="1661" spans="8:74" hidden="1" outlineLevel="1" x14ac:dyDescent="0.3">
      <c r="H1661" s="16" t="str">
        <v>0 - BM Costs</v>
      </c>
      <c r="L1661" s="16" t="str">
        <v>0 - BM Port</v>
      </c>
      <c r="N1661" s="16" t="str">
        <v>0 - Port Assets</v>
      </c>
      <c r="O1661" s="8"/>
      <c r="P1661" s="8"/>
      <c r="Q1661" s="8"/>
      <c r="R1661" s="8"/>
      <c r="S1661" s="8"/>
      <c r="T1661" s="8"/>
      <c r="U1661" s="8"/>
      <c r="V1661" s="8"/>
      <c r="W1661" s="8"/>
      <c r="X1661" s="8"/>
      <c r="Y1661" s="8"/>
      <c r="Z1661" s="8"/>
      <c r="AA1661" s="8"/>
      <c r="AB1661" s="8"/>
      <c r="AC1661" s="8"/>
      <c r="AD1661" s="8"/>
      <c r="AE1661" s="8"/>
      <c r="AF1661" s="8"/>
      <c r="AG1661" s="8"/>
      <c r="AH1661" s="8"/>
      <c r="AI1661" s="8"/>
      <c r="AJ1661" s="8"/>
      <c r="AK1661" s="8"/>
      <c r="AL1661" s="8"/>
      <c r="AM1661" s="8"/>
      <c r="AN1661" s="8"/>
      <c r="AO1661" s="8"/>
      <c r="AP1661" s="8"/>
      <c r="AQ1661" s="8"/>
      <c r="AR1661" s="8"/>
      <c r="AS1661" s="8"/>
      <c r="AT1661" s="8"/>
      <c r="AU1661" s="8"/>
      <c r="AV1661" s="8"/>
      <c r="AW1661" s="8"/>
      <c r="AX1661" s="8"/>
      <c r="AY1661" s="8"/>
      <c r="AZ1661" s="8"/>
      <c r="BA1661" s="8"/>
      <c r="BB1661" s="8"/>
      <c r="BC1661" s="8"/>
      <c r="BD1661" s="8"/>
      <c r="BE1661" s="8"/>
      <c r="BF1661" s="8"/>
      <c r="BG1661" s="8"/>
      <c r="BH1661" s="8"/>
      <c r="BI1661" s="8"/>
      <c r="BJ1661" s="8"/>
      <c r="BK1661" s="8"/>
      <c r="BL1661" s="8"/>
      <c r="BM1661" s="8"/>
      <c r="BN1661" s="8"/>
      <c r="BO1661" s="8"/>
      <c r="BP1661" s="16" t="str">
        <v>0- Port Costs</v>
      </c>
      <c r="BT1661" s="16" t="str">
        <v>0- Port Value</v>
      </c>
      <c r="BU1661" s="8"/>
      <c r="BV1661" s="16" t="str">
        <v>0</v>
      </c>
    </row>
    <row r="1662" spans="8:74" hidden="1" outlineLevel="1" x14ac:dyDescent="0.3">
      <c r="H1662" s="16" t="str">
        <v>0 - BM Costs</v>
      </c>
      <c r="L1662" s="16" t="str">
        <v>0 - BM Port</v>
      </c>
      <c r="N1662" s="16" t="str">
        <v>0 - Port Assets</v>
      </c>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8"/>
      <c r="AX1662" s="8"/>
      <c r="AY1662" s="8"/>
      <c r="AZ1662" s="8"/>
      <c r="BA1662" s="8"/>
      <c r="BB1662" s="8"/>
      <c r="BC1662" s="8"/>
      <c r="BD1662" s="8"/>
      <c r="BE1662" s="8"/>
      <c r="BF1662" s="8"/>
      <c r="BG1662" s="8"/>
      <c r="BH1662" s="8"/>
      <c r="BI1662" s="8"/>
      <c r="BJ1662" s="8"/>
      <c r="BK1662" s="8"/>
      <c r="BL1662" s="8"/>
      <c r="BM1662" s="8"/>
      <c r="BN1662" s="8"/>
      <c r="BO1662" s="8"/>
      <c r="BP1662" s="16" t="str">
        <v>0- Port Costs</v>
      </c>
      <c r="BT1662" s="16" t="str">
        <v>0- Port Value</v>
      </c>
      <c r="BU1662" s="8"/>
      <c r="BV1662" s="16" t="str">
        <v>0</v>
      </c>
    </row>
    <row r="1663" spans="8:74" hidden="1" outlineLevel="1" x14ac:dyDescent="0.3">
      <c r="H1663" s="16" t="str">
        <v>0 - BM Costs</v>
      </c>
      <c r="L1663" s="16" t="str">
        <v>0 - BM Port</v>
      </c>
      <c r="N1663" s="16" t="str">
        <v>0 - Port Assets</v>
      </c>
      <c r="O1663" s="8"/>
      <c r="P1663" s="8"/>
      <c r="Q1663" s="8"/>
      <c r="R1663" s="8"/>
      <c r="S1663" s="8"/>
      <c r="T1663" s="8"/>
      <c r="U1663" s="8"/>
      <c r="V1663" s="8"/>
      <c r="W1663" s="8"/>
      <c r="X1663" s="8"/>
      <c r="Y1663" s="8"/>
      <c r="Z1663" s="8"/>
      <c r="AA1663" s="8"/>
      <c r="AB1663" s="8"/>
      <c r="AC1663" s="8"/>
      <c r="AD1663" s="8"/>
      <c r="AE1663" s="8"/>
      <c r="AF1663" s="8"/>
      <c r="AG1663" s="8"/>
      <c r="AH1663" s="8"/>
      <c r="AI1663" s="8"/>
      <c r="AJ1663" s="8"/>
      <c r="AK1663" s="8"/>
      <c r="AL1663" s="8"/>
      <c r="AM1663" s="8"/>
      <c r="AN1663" s="8"/>
      <c r="AO1663" s="8"/>
      <c r="AP1663" s="8"/>
      <c r="AQ1663" s="8"/>
      <c r="AR1663" s="8"/>
      <c r="AS1663" s="8"/>
      <c r="AT1663" s="8"/>
      <c r="AU1663" s="8"/>
      <c r="AV1663" s="8"/>
      <c r="AW1663" s="8"/>
      <c r="AX1663" s="8"/>
      <c r="AY1663" s="8"/>
      <c r="AZ1663" s="8"/>
      <c r="BA1663" s="8"/>
      <c r="BB1663" s="8"/>
      <c r="BC1663" s="8"/>
      <c r="BD1663" s="8"/>
      <c r="BE1663" s="8"/>
      <c r="BF1663" s="8"/>
      <c r="BG1663" s="8"/>
      <c r="BH1663" s="8"/>
      <c r="BI1663" s="8"/>
      <c r="BJ1663" s="8"/>
      <c r="BK1663" s="8"/>
      <c r="BL1663" s="8"/>
      <c r="BM1663" s="8"/>
      <c r="BN1663" s="8"/>
      <c r="BO1663" s="8"/>
      <c r="BP1663" s="16" t="str">
        <v>0- Port Costs</v>
      </c>
      <c r="BT1663" s="16" t="str">
        <v>0- Port Value</v>
      </c>
      <c r="BU1663" s="8"/>
      <c r="BV1663" s="16" t="str">
        <v>0</v>
      </c>
    </row>
    <row r="1664" spans="8:74" hidden="1" outlineLevel="1" x14ac:dyDescent="0.3">
      <c r="H1664" s="16" t="str">
        <v>0 - BM Costs</v>
      </c>
      <c r="L1664" s="16" t="str">
        <v>0 - BM Port</v>
      </c>
      <c r="N1664" s="16" t="str">
        <v>0 - Port Assets</v>
      </c>
      <c r="O1664" s="8"/>
      <c r="P1664" s="8"/>
      <c r="Q1664" s="8"/>
      <c r="R1664" s="8"/>
      <c r="S1664" s="8"/>
      <c r="T1664" s="8"/>
      <c r="U1664" s="8"/>
      <c r="V1664" s="8"/>
      <c r="W1664" s="8"/>
      <c r="X1664" s="8"/>
      <c r="Y1664" s="8"/>
      <c r="Z1664" s="8"/>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8"/>
      <c r="AX1664" s="8"/>
      <c r="AY1664" s="8"/>
      <c r="AZ1664" s="8"/>
      <c r="BA1664" s="8"/>
      <c r="BB1664" s="8"/>
      <c r="BC1664" s="8"/>
      <c r="BD1664" s="8"/>
      <c r="BE1664" s="8"/>
      <c r="BF1664" s="8"/>
      <c r="BG1664" s="8"/>
      <c r="BH1664" s="8"/>
      <c r="BI1664" s="8"/>
      <c r="BJ1664" s="8"/>
      <c r="BK1664" s="8"/>
      <c r="BL1664" s="8"/>
      <c r="BM1664" s="8"/>
      <c r="BN1664" s="8"/>
      <c r="BO1664" s="8"/>
      <c r="BP1664" s="16" t="str">
        <v>0- Port Costs</v>
      </c>
      <c r="BT1664" s="16" t="str">
        <v>0- Port Value</v>
      </c>
      <c r="BU1664" s="8"/>
      <c r="BV1664" s="16" t="str">
        <v>0</v>
      </c>
    </row>
    <row r="1665" spans="8:74" hidden="1" outlineLevel="1" x14ac:dyDescent="0.3">
      <c r="H1665" s="16" t="str">
        <v>0 - BM Costs</v>
      </c>
      <c r="L1665" s="16" t="str">
        <v>0 - BM Port</v>
      </c>
      <c r="N1665" s="16" t="str">
        <v>0 - Port Assets</v>
      </c>
      <c r="O1665" s="8"/>
      <c r="P1665" s="8"/>
      <c r="Q1665" s="8"/>
      <c r="R1665" s="8"/>
      <c r="S1665" s="8"/>
      <c r="T1665" s="8"/>
      <c r="U1665" s="8"/>
      <c r="V1665" s="8"/>
      <c r="W1665" s="8"/>
      <c r="X1665" s="8"/>
      <c r="Y1665" s="8"/>
      <c r="Z1665" s="8"/>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8"/>
      <c r="AX1665" s="8"/>
      <c r="AY1665" s="8"/>
      <c r="AZ1665" s="8"/>
      <c r="BA1665" s="8"/>
      <c r="BB1665" s="8"/>
      <c r="BC1665" s="8"/>
      <c r="BD1665" s="8"/>
      <c r="BE1665" s="8"/>
      <c r="BF1665" s="8"/>
      <c r="BG1665" s="8"/>
      <c r="BH1665" s="8"/>
      <c r="BI1665" s="8"/>
      <c r="BJ1665" s="8"/>
      <c r="BK1665" s="8"/>
      <c r="BL1665" s="8"/>
      <c r="BM1665" s="8"/>
      <c r="BN1665" s="8"/>
      <c r="BO1665" s="8"/>
      <c r="BP1665" s="16" t="str">
        <v>0- Port Costs</v>
      </c>
      <c r="BT1665" s="16" t="str">
        <v>0- Port Value</v>
      </c>
      <c r="BU1665" s="8"/>
      <c r="BV1665" s="16" t="str">
        <v>0</v>
      </c>
    </row>
    <row r="1666" spans="8:74" hidden="1" outlineLevel="1" x14ac:dyDescent="0.3">
      <c r="H1666" s="16" t="str">
        <v>0 - BM Costs</v>
      </c>
      <c r="L1666" s="16" t="str">
        <v>0 - BM Port</v>
      </c>
      <c r="N1666" s="16" t="str">
        <v>0 - Port Assets</v>
      </c>
      <c r="O1666" s="8"/>
      <c r="P1666" s="8"/>
      <c r="Q1666" s="8"/>
      <c r="R1666" s="8"/>
      <c r="S1666" s="8"/>
      <c r="T1666" s="8"/>
      <c r="U1666" s="8"/>
      <c r="V1666" s="8"/>
      <c r="W1666" s="8"/>
      <c r="X1666" s="8"/>
      <c r="Y1666" s="8"/>
      <c r="Z1666" s="8"/>
      <c r="AA1666" s="8"/>
      <c r="AB1666" s="8"/>
      <c r="AC1666" s="8"/>
      <c r="AD1666" s="8"/>
      <c r="AE1666" s="8"/>
      <c r="AF1666" s="8"/>
      <c r="AG1666" s="8"/>
      <c r="AH1666" s="8"/>
      <c r="AI1666" s="8"/>
      <c r="AJ1666" s="8"/>
      <c r="AK1666" s="8"/>
      <c r="AL1666" s="8"/>
      <c r="AM1666" s="8"/>
      <c r="AN1666" s="8"/>
      <c r="AO1666" s="8"/>
      <c r="AP1666" s="8"/>
      <c r="AQ1666" s="8"/>
      <c r="AR1666" s="8"/>
      <c r="AS1666" s="8"/>
      <c r="AT1666" s="8"/>
      <c r="AU1666" s="8"/>
      <c r="AV1666" s="8"/>
      <c r="AW1666" s="8"/>
      <c r="AX1666" s="8"/>
      <c r="AY1666" s="8"/>
      <c r="AZ1666" s="8"/>
      <c r="BA1666" s="8"/>
      <c r="BB1666" s="8"/>
      <c r="BC1666" s="8"/>
      <c r="BD1666" s="8"/>
      <c r="BE1666" s="8"/>
      <c r="BF1666" s="8"/>
      <c r="BG1666" s="8"/>
      <c r="BH1666" s="8"/>
      <c r="BI1666" s="8"/>
      <c r="BJ1666" s="8"/>
      <c r="BK1666" s="8"/>
      <c r="BL1666" s="8"/>
      <c r="BM1666" s="8"/>
      <c r="BN1666" s="8"/>
      <c r="BO1666" s="8"/>
      <c r="BP1666" s="16" t="str">
        <v>0- Port Costs</v>
      </c>
      <c r="BT1666" s="16" t="str">
        <v>0- Port Value</v>
      </c>
      <c r="BU1666" s="8"/>
      <c r="BV1666" s="16" t="str">
        <v>0</v>
      </c>
    </row>
    <row r="1667" spans="8:74" hidden="1" outlineLevel="1" x14ac:dyDescent="0.3">
      <c r="H1667" s="16" t="str">
        <v>0 - BM Costs</v>
      </c>
      <c r="L1667" s="16" t="str">
        <v>0 - BM Port</v>
      </c>
      <c r="N1667" s="16" t="str">
        <v>0 - Port Assets</v>
      </c>
      <c r="O1667" s="8"/>
      <c r="P1667" s="8"/>
      <c r="Q1667" s="8"/>
      <c r="R1667" s="8"/>
      <c r="S1667" s="8"/>
      <c r="T1667" s="8"/>
      <c r="U1667" s="8"/>
      <c r="V1667" s="8"/>
      <c r="W1667" s="8"/>
      <c r="X1667" s="8"/>
      <c r="Y1667" s="8"/>
      <c r="Z1667" s="8"/>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8"/>
      <c r="AX1667" s="8"/>
      <c r="AY1667" s="8"/>
      <c r="AZ1667" s="8"/>
      <c r="BA1667" s="8"/>
      <c r="BB1667" s="8"/>
      <c r="BC1667" s="8"/>
      <c r="BD1667" s="8"/>
      <c r="BE1667" s="8"/>
      <c r="BF1667" s="8"/>
      <c r="BG1667" s="8"/>
      <c r="BH1667" s="8"/>
      <c r="BI1667" s="8"/>
      <c r="BJ1667" s="8"/>
      <c r="BK1667" s="8"/>
      <c r="BL1667" s="8"/>
      <c r="BM1667" s="8"/>
      <c r="BN1667" s="8"/>
      <c r="BO1667" s="8"/>
      <c r="BP1667" s="16" t="str">
        <v>0- Port Costs</v>
      </c>
      <c r="BT1667" s="16" t="str">
        <v>0- Port Value</v>
      </c>
      <c r="BU1667" s="8"/>
      <c r="BV1667" s="16" t="str">
        <v>0</v>
      </c>
    </row>
    <row r="1668" spans="8:74" hidden="1" outlineLevel="1" x14ac:dyDescent="0.3">
      <c r="H1668" s="16" t="str">
        <v>0 - BM Costs</v>
      </c>
      <c r="L1668" s="16" t="str">
        <v>0 - BM Port</v>
      </c>
      <c r="N1668" s="16" t="str">
        <v>0 - Port Assets</v>
      </c>
      <c r="O1668" s="8"/>
      <c r="P1668" s="8"/>
      <c r="Q1668" s="8"/>
      <c r="R1668" s="8"/>
      <c r="S1668" s="8"/>
      <c r="T1668" s="8"/>
      <c r="U1668" s="8"/>
      <c r="V1668" s="8"/>
      <c r="W1668" s="8"/>
      <c r="X1668" s="8"/>
      <c r="Y1668" s="8"/>
      <c r="Z1668" s="8"/>
      <c r="AA1668" s="8"/>
      <c r="AB1668" s="8"/>
      <c r="AC1668" s="8"/>
      <c r="AD1668" s="8"/>
      <c r="AE1668" s="8"/>
      <c r="AF1668" s="8"/>
      <c r="AG1668" s="8"/>
      <c r="AH1668" s="8"/>
      <c r="AI1668" s="8"/>
      <c r="AJ1668" s="8"/>
      <c r="AK1668" s="8"/>
      <c r="AL1668" s="8"/>
      <c r="AM1668" s="8"/>
      <c r="AN1668" s="8"/>
      <c r="AO1668" s="8"/>
      <c r="AP1668" s="8"/>
      <c r="AQ1668" s="8"/>
      <c r="AR1668" s="8"/>
      <c r="AS1668" s="8"/>
      <c r="AT1668" s="8"/>
      <c r="AU1668" s="8"/>
      <c r="AV1668" s="8"/>
      <c r="AW1668" s="8"/>
      <c r="AX1668" s="8"/>
      <c r="AY1668" s="8"/>
      <c r="AZ1668" s="8"/>
      <c r="BA1668" s="8"/>
      <c r="BB1668" s="8"/>
      <c r="BC1668" s="8"/>
      <c r="BD1668" s="8"/>
      <c r="BE1668" s="8"/>
      <c r="BF1668" s="8"/>
      <c r="BG1668" s="8"/>
      <c r="BH1668" s="8"/>
      <c r="BI1668" s="8"/>
      <c r="BJ1668" s="8"/>
      <c r="BK1668" s="8"/>
      <c r="BL1668" s="8"/>
      <c r="BM1668" s="8"/>
      <c r="BN1668" s="8"/>
      <c r="BO1668" s="8"/>
      <c r="BP1668" s="16" t="str">
        <v>0- Port Costs</v>
      </c>
      <c r="BT1668" s="16" t="str">
        <v>0- Port Value</v>
      </c>
      <c r="BU1668" s="8"/>
      <c r="BV1668" s="16" t="str">
        <v>0</v>
      </c>
    </row>
    <row r="1669" spans="8:74" hidden="1" outlineLevel="1" x14ac:dyDescent="0.3">
      <c r="H1669" s="16" t="str">
        <v>0 - BM Costs</v>
      </c>
      <c r="L1669" s="16" t="str">
        <v>0 - BM Port</v>
      </c>
      <c r="N1669" s="16" t="str">
        <v>0 - Port Assets</v>
      </c>
      <c r="O1669" s="8"/>
      <c r="P1669" s="8"/>
      <c r="Q1669" s="8"/>
      <c r="R1669" s="8"/>
      <c r="S1669" s="8"/>
      <c r="T1669" s="8"/>
      <c r="U1669" s="8"/>
      <c r="V1669" s="8"/>
      <c r="W1669" s="8"/>
      <c r="X1669" s="8"/>
      <c r="Y1669" s="8"/>
      <c r="Z1669" s="8"/>
      <c r="AA1669" s="8"/>
      <c r="AB1669" s="8"/>
      <c r="AC1669" s="8"/>
      <c r="AD1669" s="8"/>
      <c r="AE1669" s="8"/>
      <c r="AF1669" s="8"/>
      <c r="AG1669" s="8"/>
      <c r="AH1669" s="8"/>
      <c r="AI1669" s="8"/>
      <c r="AJ1669" s="8"/>
      <c r="AK1669" s="8"/>
      <c r="AL1669" s="8"/>
      <c r="AM1669" s="8"/>
      <c r="AN1669" s="8"/>
      <c r="AO1669" s="8"/>
      <c r="AP1669" s="8"/>
      <c r="AQ1669" s="8"/>
      <c r="AR1669" s="8"/>
      <c r="AS1669" s="8"/>
      <c r="AT1669" s="8"/>
      <c r="AU1669" s="8"/>
      <c r="AV1669" s="8"/>
      <c r="AW1669" s="8"/>
      <c r="AX1669" s="8"/>
      <c r="AY1669" s="8"/>
      <c r="AZ1669" s="8"/>
      <c r="BA1669" s="8"/>
      <c r="BB1669" s="8"/>
      <c r="BC1669" s="8"/>
      <c r="BD1669" s="8"/>
      <c r="BE1669" s="8"/>
      <c r="BF1669" s="8"/>
      <c r="BG1669" s="8"/>
      <c r="BH1669" s="8"/>
      <c r="BI1669" s="8"/>
      <c r="BJ1669" s="8"/>
      <c r="BK1669" s="8"/>
      <c r="BL1669" s="8"/>
      <c r="BM1669" s="8"/>
      <c r="BN1669" s="8"/>
      <c r="BO1669" s="8"/>
      <c r="BP1669" s="16" t="str">
        <v>0- Port Costs</v>
      </c>
      <c r="BT1669" s="16" t="str">
        <v>0- Port Value</v>
      </c>
      <c r="BU1669" s="8"/>
      <c r="BV1669" s="16" t="str">
        <v>0</v>
      </c>
    </row>
    <row r="1670" spans="8:74" hidden="1" outlineLevel="1" x14ac:dyDescent="0.3">
      <c r="H1670" s="16" t="str">
        <v>0 - BM Costs</v>
      </c>
      <c r="L1670" s="16" t="str">
        <v>0 - BM Port</v>
      </c>
      <c r="N1670" s="16" t="str">
        <v>0 - Port Assets</v>
      </c>
      <c r="O1670" s="8"/>
      <c r="P1670" s="8"/>
      <c r="Q1670" s="8"/>
      <c r="R1670" s="8"/>
      <c r="S1670" s="8"/>
      <c r="T1670" s="8"/>
      <c r="U1670" s="8"/>
      <c r="V1670" s="8"/>
      <c r="W1670" s="8"/>
      <c r="X1670" s="8"/>
      <c r="Y1670" s="8"/>
      <c r="Z1670" s="8"/>
      <c r="AA1670" s="8"/>
      <c r="AB1670" s="8"/>
      <c r="AC1670" s="8"/>
      <c r="AD1670" s="8"/>
      <c r="AE1670" s="8"/>
      <c r="AF1670" s="8"/>
      <c r="AG1670" s="8"/>
      <c r="AH1670" s="8"/>
      <c r="AI1670" s="8"/>
      <c r="AJ1670" s="8"/>
      <c r="AK1670" s="8"/>
      <c r="AL1670" s="8"/>
      <c r="AM1670" s="8"/>
      <c r="AN1670" s="8"/>
      <c r="AO1670" s="8"/>
      <c r="AP1670" s="8"/>
      <c r="AQ1670" s="8"/>
      <c r="AR1670" s="8"/>
      <c r="AS1670" s="8"/>
      <c r="AT1670" s="8"/>
      <c r="AU1670" s="8"/>
      <c r="AV1670" s="8"/>
      <c r="AW1670" s="8"/>
      <c r="AX1670" s="8"/>
      <c r="AY1670" s="8"/>
      <c r="AZ1670" s="8"/>
      <c r="BA1670" s="8"/>
      <c r="BB1670" s="8"/>
      <c r="BC1670" s="8"/>
      <c r="BD1670" s="8"/>
      <c r="BE1670" s="8"/>
      <c r="BF1670" s="8"/>
      <c r="BG1670" s="8"/>
      <c r="BH1670" s="8"/>
      <c r="BI1670" s="8"/>
      <c r="BJ1670" s="8"/>
      <c r="BK1670" s="8"/>
      <c r="BL1670" s="8"/>
      <c r="BM1670" s="8"/>
      <c r="BN1670" s="8"/>
      <c r="BO1670" s="8"/>
      <c r="BP1670" s="16" t="str">
        <v>0- Port Costs</v>
      </c>
      <c r="BT1670" s="16" t="str">
        <v>0- Port Value</v>
      </c>
      <c r="BU1670" s="8"/>
      <c r="BV1670" s="16" t="str">
        <v>0</v>
      </c>
    </row>
    <row r="1671" spans="8:74" hidden="1" outlineLevel="1" x14ac:dyDescent="0.3">
      <c r="H1671" s="16" t="str">
        <v>0 - BM Costs</v>
      </c>
      <c r="L1671" s="16" t="str">
        <v>0 - BM Port</v>
      </c>
      <c r="N1671" s="16" t="str">
        <v>0 - Port Assets</v>
      </c>
      <c r="O1671" s="8"/>
      <c r="P1671" s="8"/>
      <c r="Q1671" s="8"/>
      <c r="R1671" s="8"/>
      <c r="S1671" s="8"/>
      <c r="T1671" s="8"/>
      <c r="U1671" s="8"/>
      <c r="V1671" s="8"/>
      <c r="W1671" s="8"/>
      <c r="X1671" s="8"/>
      <c r="Y1671" s="8"/>
      <c r="Z1671" s="8"/>
      <c r="AA1671" s="8"/>
      <c r="AB1671" s="8"/>
      <c r="AC1671" s="8"/>
      <c r="AD1671" s="8"/>
      <c r="AE1671" s="8"/>
      <c r="AF1671" s="8"/>
      <c r="AG1671" s="8"/>
      <c r="AH1671" s="8"/>
      <c r="AI1671" s="8"/>
      <c r="AJ1671" s="8"/>
      <c r="AK1671" s="8"/>
      <c r="AL1671" s="8"/>
      <c r="AM1671" s="8"/>
      <c r="AN1671" s="8"/>
      <c r="AO1671" s="8"/>
      <c r="AP1671" s="8"/>
      <c r="AQ1671" s="8"/>
      <c r="AR1671" s="8"/>
      <c r="AS1671" s="8"/>
      <c r="AT1671" s="8"/>
      <c r="AU1671" s="8"/>
      <c r="AV1671" s="8"/>
      <c r="AW1671" s="8"/>
      <c r="AX1671" s="8"/>
      <c r="AY1671" s="8"/>
      <c r="AZ1671" s="8"/>
      <c r="BA1671" s="8"/>
      <c r="BB1671" s="8"/>
      <c r="BC1671" s="8"/>
      <c r="BD1671" s="8"/>
      <c r="BE1671" s="8"/>
      <c r="BF1671" s="8"/>
      <c r="BG1671" s="8"/>
      <c r="BH1671" s="8"/>
      <c r="BI1671" s="8"/>
      <c r="BJ1671" s="8"/>
      <c r="BK1671" s="8"/>
      <c r="BL1671" s="8"/>
      <c r="BM1671" s="8"/>
      <c r="BN1671" s="8"/>
      <c r="BO1671" s="8"/>
      <c r="BP1671" s="16" t="str">
        <v>0- Port Costs</v>
      </c>
      <c r="BT1671" s="16" t="str">
        <v>0- Port Value</v>
      </c>
      <c r="BU1671" s="8"/>
      <c r="BV1671" s="16" t="str">
        <v>0</v>
      </c>
    </row>
    <row r="1672" spans="8:74" hidden="1" outlineLevel="1" x14ac:dyDescent="0.3">
      <c r="H1672" s="16" t="str">
        <v>0 - BM Costs</v>
      </c>
      <c r="L1672" s="16" t="str">
        <v>0 - BM Port</v>
      </c>
      <c r="N1672" s="16" t="str">
        <v>0 - Port Assets</v>
      </c>
      <c r="O1672" s="8"/>
      <c r="P1672" s="8"/>
      <c r="Q1672" s="8"/>
      <c r="R1672" s="8"/>
      <c r="S1672" s="8"/>
      <c r="T1672" s="8"/>
      <c r="U1672" s="8"/>
      <c r="V1672" s="8"/>
      <c r="W1672" s="8"/>
      <c r="X1672" s="8"/>
      <c r="Y1672" s="8"/>
      <c r="Z1672" s="8"/>
      <c r="AA1672" s="8"/>
      <c r="AB1672" s="8"/>
      <c r="AC1672" s="8"/>
      <c r="AD1672" s="8"/>
      <c r="AE1672" s="8"/>
      <c r="AF1672" s="8"/>
      <c r="AG1672" s="8"/>
      <c r="AH1672" s="8"/>
      <c r="AI1672" s="8"/>
      <c r="AJ1672" s="8"/>
      <c r="AK1672" s="8"/>
      <c r="AL1672" s="8"/>
      <c r="AM1672" s="8"/>
      <c r="AN1672" s="8"/>
      <c r="AO1672" s="8"/>
      <c r="AP1672" s="8"/>
      <c r="AQ1672" s="8"/>
      <c r="AR1672" s="8"/>
      <c r="AS1672" s="8"/>
      <c r="AT1672" s="8"/>
      <c r="AU1672" s="8"/>
      <c r="AV1672" s="8"/>
      <c r="AW1672" s="8"/>
      <c r="AX1672" s="8"/>
      <c r="AY1672" s="8"/>
      <c r="AZ1672" s="8"/>
      <c r="BA1672" s="8"/>
      <c r="BB1672" s="8"/>
      <c r="BC1672" s="8"/>
      <c r="BD1672" s="8"/>
      <c r="BE1672" s="8"/>
      <c r="BF1672" s="8"/>
      <c r="BG1672" s="8"/>
      <c r="BH1672" s="8"/>
      <c r="BI1672" s="8"/>
      <c r="BJ1672" s="8"/>
      <c r="BK1672" s="8"/>
      <c r="BL1672" s="8"/>
      <c r="BM1672" s="8"/>
      <c r="BN1672" s="8"/>
      <c r="BO1672" s="8"/>
      <c r="BP1672" s="16" t="str">
        <v>0- Port Costs</v>
      </c>
      <c r="BT1672" s="16" t="str">
        <v>0- Port Value</v>
      </c>
      <c r="BU1672" s="8"/>
      <c r="BV1672" s="16" t="str">
        <v>0</v>
      </c>
    </row>
    <row r="1673" spans="8:74" hidden="1" outlineLevel="1" x14ac:dyDescent="0.3">
      <c r="H1673" s="16" t="str">
        <v>0 - BM Costs</v>
      </c>
      <c r="L1673" s="16" t="str">
        <v>0 - BM Port</v>
      </c>
      <c r="N1673" s="16" t="str">
        <v>0 - Port Assets</v>
      </c>
      <c r="O1673" s="8"/>
      <c r="P1673" s="8"/>
      <c r="Q1673" s="8"/>
      <c r="R1673" s="8"/>
      <c r="S1673" s="8"/>
      <c r="T1673" s="8"/>
      <c r="U1673" s="8"/>
      <c r="V1673" s="8"/>
      <c r="W1673" s="8"/>
      <c r="X1673" s="8"/>
      <c r="Y1673" s="8"/>
      <c r="Z1673" s="8"/>
      <c r="AA1673" s="8"/>
      <c r="AB1673" s="8"/>
      <c r="AC1673" s="8"/>
      <c r="AD1673" s="8"/>
      <c r="AE1673" s="8"/>
      <c r="AF1673" s="8"/>
      <c r="AG1673" s="8"/>
      <c r="AH1673" s="8"/>
      <c r="AI1673" s="8"/>
      <c r="AJ1673" s="8"/>
      <c r="AK1673" s="8"/>
      <c r="AL1673" s="8"/>
      <c r="AM1673" s="8"/>
      <c r="AN1673" s="8"/>
      <c r="AO1673" s="8"/>
      <c r="AP1673" s="8"/>
      <c r="AQ1673" s="8"/>
      <c r="AR1673" s="8"/>
      <c r="AS1673" s="8"/>
      <c r="AT1673" s="8"/>
      <c r="AU1673" s="8"/>
      <c r="AV1673" s="8"/>
      <c r="AW1673" s="8"/>
      <c r="AX1673" s="8"/>
      <c r="AY1673" s="8"/>
      <c r="AZ1673" s="8"/>
      <c r="BA1673" s="8"/>
      <c r="BB1673" s="8"/>
      <c r="BC1673" s="8"/>
      <c r="BD1673" s="8"/>
      <c r="BE1673" s="8"/>
      <c r="BF1673" s="8"/>
      <c r="BG1673" s="8"/>
      <c r="BH1673" s="8"/>
      <c r="BI1673" s="8"/>
      <c r="BJ1673" s="8"/>
      <c r="BK1673" s="8"/>
      <c r="BL1673" s="8"/>
      <c r="BM1673" s="8"/>
      <c r="BN1673" s="8"/>
      <c r="BO1673" s="8"/>
      <c r="BP1673" s="16" t="str">
        <v>0- Port Costs</v>
      </c>
      <c r="BT1673" s="16" t="str">
        <v>0- Port Value</v>
      </c>
      <c r="BU1673" s="8"/>
      <c r="BV1673" s="16" t="str">
        <v>0</v>
      </c>
    </row>
    <row r="1674" spans="8:74" hidden="1" outlineLevel="1" x14ac:dyDescent="0.3">
      <c r="H1674" s="16" t="str">
        <v>0 - BM Costs</v>
      </c>
      <c r="L1674" s="16" t="str">
        <v>0 - BM Port</v>
      </c>
      <c r="N1674" s="16" t="str">
        <v>0 - Port Assets</v>
      </c>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8"/>
      <c r="AX1674" s="8"/>
      <c r="AY1674" s="8"/>
      <c r="AZ1674" s="8"/>
      <c r="BA1674" s="8"/>
      <c r="BB1674" s="8"/>
      <c r="BC1674" s="8"/>
      <c r="BD1674" s="8"/>
      <c r="BE1674" s="8"/>
      <c r="BF1674" s="8"/>
      <c r="BG1674" s="8"/>
      <c r="BH1674" s="8"/>
      <c r="BI1674" s="8"/>
      <c r="BJ1674" s="8"/>
      <c r="BK1674" s="8"/>
      <c r="BL1674" s="8"/>
      <c r="BM1674" s="8"/>
      <c r="BN1674" s="8"/>
      <c r="BO1674" s="8"/>
      <c r="BP1674" s="16" t="str">
        <v>0- Port Costs</v>
      </c>
      <c r="BT1674" s="16" t="str">
        <v>0- Port Value</v>
      </c>
      <c r="BU1674" s="8"/>
      <c r="BV1674" s="16" t="str">
        <v>0</v>
      </c>
    </row>
    <row r="1675" spans="8:74" hidden="1" outlineLevel="1" x14ac:dyDescent="0.3">
      <c r="H1675" s="16" t="str">
        <v>0 - BM Costs</v>
      </c>
      <c r="L1675" s="16" t="str">
        <v>0 - BM Port</v>
      </c>
      <c r="N1675" s="16" t="str">
        <v>0 - Port Assets</v>
      </c>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8"/>
      <c r="AX1675" s="8"/>
      <c r="AY1675" s="8"/>
      <c r="AZ1675" s="8"/>
      <c r="BA1675" s="8"/>
      <c r="BB1675" s="8"/>
      <c r="BC1675" s="8"/>
      <c r="BD1675" s="8"/>
      <c r="BE1675" s="8"/>
      <c r="BF1675" s="8"/>
      <c r="BG1675" s="8"/>
      <c r="BH1675" s="8"/>
      <c r="BI1675" s="8"/>
      <c r="BJ1675" s="8"/>
      <c r="BK1675" s="8"/>
      <c r="BL1675" s="8"/>
      <c r="BM1675" s="8"/>
      <c r="BN1675" s="8"/>
      <c r="BO1675" s="8"/>
      <c r="BP1675" s="16" t="str">
        <v>0- Port Costs</v>
      </c>
      <c r="BT1675" s="16" t="str">
        <v>0- Port Value</v>
      </c>
      <c r="BU1675" s="8"/>
      <c r="BV1675" s="16" t="str">
        <v>0</v>
      </c>
    </row>
    <row r="1676" spans="8:74" hidden="1" outlineLevel="1" x14ac:dyDescent="0.3">
      <c r="H1676" s="16" t="str">
        <v>0 - BM Costs</v>
      </c>
      <c r="L1676" s="16" t="str">
        <v>0 - BM Port</v>
      </c>
      <c r="N1676" s="16" t="str">
        <v>0 - Port Assets</v>
      </c>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8"/>
      <c r="AX1676" s="8"/>
      <c r="AY1676" s="8"/>
      <c r="AZ1676" s="8"/>
      <c r="BA1676" s="8"/>
      <c r="BB1676" s="8"/>
      <c r="BC1676" s="8"/>
      <c r="BD1676" s="8"/>
      <c r="BE1676" s="8"/>
      <c r="BF1676" s="8"/>
      <c r="BG1676" s="8"/>
      <c r="BH1676" s="8"/>
      <c r="BI1676" s="8"/>
      <c r="BJ1676" s="8"/>
      <c r="BK1676" s="8"/>
      <c r="BL1676" s="8"/>
      <c r="BM1676" s="8"/>
      <c r="BN1676" s="8"/>
      <c r="BO1676" s="8"/>
      <c r="BP1676" s="16" t="str">
        <v>0- Port Costs</v>
      </c>
      <c r="BT1676" s="16" t="str">
        <v>0- Port Value</v>
      </c>
      <c r="BU1676" s="8"/>
      <c r="BV1676" s="16" t="str">
        <v>0</v>
      </c>
    </row>
    <row r="1677" spans="8:74" hidden="1" outlineLevel="1" x14ac:dyDescent="0.3">
      <c r="H1677" s="16" t="str">
        <v>0 - BM Costs</v>
      </c>
      <c r="L1677" s="16" t="str">
        <v>0 - BM Port</v>
      </c>
      <c r="N1677" s="16" t="str">
        <v>0 - Port Assets</v>
      </c>
      <c r="O1677" s="8"/>
      <c r="P1677" s="8"/>
      <c r="Q1677" s="8"/>
      <c r="R1677" s="8"/>
      <c r="S1677" s="8"/>
      <c r="T1677" s="8"/>
      <c r="U1677" s="8"/>
      <c r="V1677" s="8"/>
      <c r="W1677" s="8"/>
      <c r="X1677" s="8"/>
      <c r="Y1677" s="8"/>
      <c r="Z1677" s="8"/>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8"/>
      <c r="AX1677" s="8"/>
      <c r="AY1677" s="8"/>
      <c r="AZ1677" s="8"/>
      <c r="BA1677" s="8"/>
      <c r="BB1677" s="8"/>
      <c r="BC1677" s="8"/>
      <c r="BD1677" s="8"/>
      <c r="BE1677" s="8"/>
      <c r="BF1677" s="8"/>
      <c r="BG1677" s="8"/>
      <c r="BH1677" s="8"/>
      <c r="BI1677" s="8"/>
      <c r="BJ1677" s="8"/>
      <c r="BK1677" s="8"/>
      <c r="BL1677" s="8"/>
      <c r="BM1677" s="8"/>
      <c r="BN1677" s="8"/>
      <c r="BO1677" s="8"/>
      <c r="BP1677" s="16" t="str">
        <v>0- Port Costs</v>
      </c>
      <c r="BT1677" s="16" t="str">
        <v>0- Port Value</v>
      </c>
      <c r="BU1677" s="8"/>
      <c r="BV1677" s="16" t="str">
        <v>0</v>
      </c>
    </row>
    <row r="1678" spans="8:74" hidden="1" outlineLevel="1" x14ac:dyDescent="0.3">
      <c r="H1678" s="16" t="str">
        <v>0 - BM Costs</v>
      </c>
      <c r="L1678" s="16" t="str">
        <v>0 - BM Port</v>
      </c>
      <c r="N1678" s="16" t="str">
        <v>0 - Port Assets</v>
      </c>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8"/>
      <c r="AX1678" s="8"/>
      <c r="AY1678" s="8"/>
      <c r="AZ1678" s="8"/>
      <c r="BA1678" s="8"/>
      <c r="BB1678" s="8"/>
      <c r="BC1678" s="8"/>
      <c r="BD1678" s="8"/>
      <c r="BE1678" s="8"/>
      <c r="BF1678" s="8"/>
      <c r="BG1678" s="8"/>
      <c r="BH1678" s="8"/>
      <c r="BI1678" s="8"/>
      <c r="BJ1678" s="8"/>
      <c r="BK1678" s="8"/>
      <c r="BL1678" s="8"/>
      <c r="BM1678" s="8"/>
      <c r="BN1678" s="8"/>
      <c r="BO1678" s="8"/>
      <c r="BP1678" s="16" t="str">
        <v>0- Port Costs</v>
      </c>
      <c r="BT1678" s="16" t="str">
        <v>0- Port Value</v>
      </c>
      <c r="BU1678" s="8"/>
      <c r="BV1678" s="16" t="str">
        <v>0</v>
      </c>
    </row>
    <row r="1679" spans="8:74" hidden="1" outlineLevel="1" x14ac:dyDescent="0.3">
      <c r="H1679" s="16" t="str">
        <v>0 - BM Costs</v>
      </c>
      <c r="L1679" s="16" t="str">
        <v>0 - BM Port</v>
      </c>
      <c r="N1679" s="16" t="str">
        <v>0 - Port Assets</v>
      </c>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c r="BD1679" s="8"/>
      <c r="BE1679" s="8"/>
      <c r="BF1679" s="8"/>
      <c r="BG1679" s="8"/>
      <c r="BH1679" s="8"/>
      <c r="BI1679" s="8"/>
      <c r="BJ1679" s="8"/>
      <c r="BK1679" s="8"/>
      <c r="BL1679" s="8"/>
      <c r="BM1679" s="8"/>
      <c r="BN1679" s="8"/>
      <c r="BO1679" s="8"/>
      <c r="BP1679" s="16" t="str">
        <v>0- Port Costs</v>
      </c>
      <c r="BT1679" s="16" t="str">
        <v>0- Port Value</v>
      </c>
      <c r="BU1679" s="8"/>
      <c r="BV1679" s="16" t="str">
        <v>0</v>
      </c>
    </row>
    <row r="1680" spans="8:74" hidden="1" outlineLevel="1" x14ac:dyDescent="0.3">
      <c r="H1680" s="16" t="str">
        <v>0 - BM Costs</v>
      </c>
      <c r="L1680" s="16" t="str">
        <v>0 - BM Port</v>
      </c>
      <c r="N1680" s="16" t="str">
        <v>0 - Port Assets</v>
      </c>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c r="BD1680" s="8"/>
      <c r="BE1680" s="8"/>
      <c r="BF1680" s="8"/>
      <c r="BG1680" s="8"/>
      <c r="BH1680" s="8"/>
      <c r="BI1680" s="8"/>
      <c r="BJ1680" s="8"/>
      <c r="BK1680" s="8"/>
      <c r="BL1680" s="8"/>
      <c r="BM1680" s="8"/>
      <c r="BN1680" s="8"/>
      <c r="BO1680" s="8"/>
      <c r="BP1680" s="16" t="str">
        <v>0- Port Costs</v>
      </c>
      <c r="BT1680" s="16" t="str">
        <v>0- Port Value</v>
      </c>
      <c r="BU1680" s="8"/>
      <c r="BV1680" s="16" t="str">
        <v>0</v>
      </c>
    </row>
    <row r="1681" spans="8:74" hidden="1" outlineLevel="1" x14ac:dyDescent="0.3">
      <c r="H1681" s="16" t="str">
        <v>0 - BM Costs</v>
      </c>
      <c r="L1681" s="16" t="str">
        <v>0 - BM Port</v>
      </c>
      <c r="N1681" s="16" t="str">
        <v>0 - Port Assets</v>
      </c>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c r="AL1681" s="8"/>
      <c r="AM1681" s="8"/>
      <c r="AN1681" s="8"/>
      <c r="AO1681" s="8"/>
      <c r="AP1681" s="8"/>
      <c r="AQ1681" s="8"/>
      <c r="AR1681" s="8"/>
      <c r="AS1681" s="8"/>
      <c r="AT1681" s="8"/>
      <c r="AU1681" s="8"/>
      <c r="AV1681" s="8"/>
      <c r="AW1681" s="8"/>
      <c r="AX1681" s="8"/>
      <c r="AY1681" s="8"/>
      <c r="AZ1681" s="8"/>
      <c r="BA1681" s="8"/>
      <c r="BB1681" s="8"/>
      <c r="BC1681" s="8"/>
      <c r="BD1681" s="8"/>
      <c r="BE1681" s="8"/>
      <c r="BF1681" s="8"/>
      <c r="BG1681" s="8"/>
      <c r="BH1681" s="8"/>
      <c r="BI1681" s="8"/>
      <c r="BJ1681" s="8"/>
      <c r="BK1681" s="8"/>
      <c r="BL1681" s="8"/>
      <c r="BM1681" s="8"/>
      <c r="BN1681" s="8"/>
      <c r="BO1681" s="8"/>
      <c r="BP1681" s="16" t="str">
        <v>0- Port Costs</v>
      </c>
      <c r="BT1681" s="16" t="str">
        <v>0- Port Value</v>
      </c>
      <c r="BU1681" s="8"/>
      <c r="BV1681" s="16" t="str">
        <v>0</v>
      </c>
    </row>
    <row r="1682" spans="8:74" hidden="1" outlineLevel="1" x14ac:dyDescent="0.3">
      <c r="H1682" s="16" t="str">
        <v>0 - BM Costs</v>
      </c>
      <c r="L1682" s="16" t="str">
        <v>0 - BM Port</v>
      </c>
      <c r="N1682" s="16" t="str">
        <v>0 - Port Assets</v>
      </c>
      <c r="O1682" s="8"/>
      <c r="P1682" s="8"/>
      <c r="Q1682" s="8"/>
      <c r="R1682" s="8"/>
      <c r="S1682" s="8"/>
      <c r="T1682" s="8"/>
      <c r="U1682" s="8"/>
      <c r="V1682" s="8"/>
      <c r="W1682" s="8"/>
      <c r="X1682" s="8"/>
      <c r="Y1682" s="8"/>
      <c r="Z1682" s="8"/>
      <c r="AA1682" s="8"/>
      <c r="AB1682" s="8"/>
      <c r="AC1682" s="8"/>
      <c r="AD1682" s="8"/>
      <c r="AE1682" s="8"/>
      <c r="AF1682" s="8"/>
      <c r="AG1682" s="8"/>
      <c r="AH1682" s="8"/>
      <c r="AI1682" s="8"/>
      <c r="AJ1682" s="8"/>
      <c r="AK1682" s="8"/>
      <c r="AL1682" s="8"/>
      <c r="AM1682" s="8"/>
      <c r="AN1682" s="8"/>
      <c r="AO1682" s="8"/>
      <c r="AP1682" s="8"/>
      <c r="AQ1682" s="8"/>
      <c r="AR1682" s="8"/>
      <c r="AS1682" s="8"/>
      <c r="AT1682" s="8"/>
      <c r="AU1682" s="8"/>
      <c r="AV1682" s="8"/>
      <c r="AW1682" s="8"/>
      <c r="AX1682" s="8"/>
      <c r="AY1682" s="8"/>
      <c r="AZ1682" s="8"/>
      <c r="BA1682" s="8"/>
      <c r="BB1682" s="8"/>
      <c r="BC1682" s="8"/>
      <c r="BD1682" s="8"/>
      <c r="BE1682" s="8"/>
      <c r="BF1682" s="8"/>
      <c r="BG1682" s="8"/>
      <c r="BH1682" s="8"/>
      <c r="BI1682" s="8"/>
      <c r="BJ1682" s="8"/>
      <c r="BK1682" s="8"/>
      <c r="BL1682" s="8"/>
      <c r="BM1682" s="8"/>
      <c r="BN1682" s="8"/>
      <c r="BO1682" s="8"/>
      <c r="BP1682" s="16" t="str">
        <v>0- Port Costs</v>
      </c>
      <c r="BT1682" s="16" t="str">
        <v>0- Port Value</v>
      </c>
      <c r="BU1682" s="8"/>
      <c r="BV1682" s="16" t="str">
        <v>0</v>
      </c>
    </row>
    <row r="1683" spans="8:74" hidden="1" outlineLevel="1" x14ac:dyDescent="0.3">
      <c r="H1683" s="16" t="str">
        <v>0 - BM Costs</v>
      </c>
      <c r="L1683" s="16" t="str">
        <v>0 - BM Port</v>
      </c>
      <c r="N1683" s="16" t="str">
        <v>0 - Port Assets</v>
      </c>
      <c r="O1683" s="8"/>
      <c r="P1683" s="8"/>
      <c r="Q1683" s="8"/>
      <c r="R1683" s="8"/>
      <c r="S1683" s="8"/>
      <c r="T1683" s="8"/>
      <c r="U1683" s="8"/>
      <c r="V1683" s="8"/>
      <c r="W1683" s="8"/>
      <c r="X1683" s="8"/>
      <c r="Y1683" s="8"/>
      <c r="Z1683" s="8"/>
      <c r="AA1683" s="8"/>
      <c r="AB1683" s="8"/>
      <c r="AC1683" s="8"/>
      <c r="AD1683" s="8"/>
      <c r="AE1683" s="8"/>
      <c r="AF1683" s="8"/>
      <c r="AG1683" s="8"/>
      <c r="AH1683" s="8"/>
      <c r="AI1683" s="8"/>
      <c r="AJ1683" s="8"/>
      <c r="AK1683" s="8"/>
      <c r="AL1683" s="8"/>
      <c r="AM1683" s="8"/>
      <c r="AN1683" s="8"/>
      <c r="AO1683" s="8"/>
      <c r="AP1683" s="8"/>
      <c r="AQ1683" s="8"/>
      <c r="AR1683" s="8"/>
      <c r="AS1683" s="8"/>
      <c r="AT1683" s="8"/>
      <c r="AU1683" s="8"/>
      <c r="AV1683" s="8"/>
      <c r="AW1683" s="8"/>
      <c r="AX1683" s="8"/>
      <c r="AY1683" s="8"/>
      <c r="AZ1683" s="8"/>
      <c r="BA1683" s="8"/>
      <c r="BB1683" s="8"/>
      <c r="BC1683" s="8"/>
      <c r="BD1683" s="8"/>
      <c r="BE1683" s="8"/>
      <c r="BF1683" s="8"/>
      <c r="BG1683" s="8"/>
      <c r="BH1683" s="8"/>
      <c r="BI1683" s="8"/>
      <c r="BJ1683" s="8"/>
      <c r="BK1683" s="8"/>
      <c r="BL1683" s="8"/>
      <c r="BM1683" s="8"/>
      <c r="BN1683" s="8"/>
      <c r="BO1683" s="8"/>
      <c r="BP1683" s="16" t="str">
        <v>0- Port Costs</v>
      </c>
      <c r="BT1683" s="16" t="str">
        <v>0- Port Value</v>
      </c>
      <c r="BU1683" s="8"/>
      <c r="BV1683" s="16" t="str">
        <v>0</v>
      </c>
    </row>
    <row r="1684" spans="8:74" hidden="1" outlineLevel="1" x14ac:dyDescent="0.3">
      <c r="H1684" s="16" t="str">
        <v>0 - BM Costs</v>
      </c>
      <c r="L1684" s="16" t="str">
        <v>0 - BM Port</v>
      </c>
      <c r="N1684" s="16" t="str">
        <v>0 - Port Assets</v>
      </c>
      <c r="O1684" s="8"/>
      <c r="P1684" s="8"/>
      <c r="Q1684" s="8"/>
      <c r="R1684" s="8"/>
      <c r="S1684" s="8"/>
      <c r="T1684" s="8"/>
      <c r="U1684" s="8"/>
      <c r="V1684" s="8"/>
      <c r="W1684" s="8"/>
      <c r="X1684" s="8"/>
      <c r="Y1684" s="8"/>
      <c r="Z1684" s="8"/>
      <c r="AA1684" s="8"/>
      <c r="AB1684" s="8"/>
      <c r="AC1684" s="8"/>
      <c r="AD1684" s="8"/>
      <c r="AE1684" s="8"/>
      <c r="AF1684" s="8"/>
      <c r="AG1684" s="8"/>
      <c r="AH1684" s="8"/>
      <c r="AI1684" s="8"/>
      <c r="AJ1684" s="8"/>
      <c r="AK1684" s="8"/>
      <c r="AL1684" s="8"/>
      <c r="AM1684" s="8"/>
      <c r="AN1684" s="8"/>
      <c r="AO1684" s="8"/>
      <c r="AP1684" s="8"/>
      <c r="AQ1684" s="8"/>
      <c r="AR1684" s="8"/>
      <c r="AS1684" s="8"/>
      <c r="AT1684" s="8"/>
      <c r="AU1684" s="8"/>
      <c r="AV1684" s="8"/>
      <c r="AW1684" s="8"/>
      <c r="AX1684" s="8"/>
      <c r="AY1684" s="8"/>
      <c r="AZ1684" s="8"/>
      <c r="BA1684" s="8"/>
      <c r="BB1684" s="8"/>
      <c r="BC1684" s="8"/>
      <c r="BD1684" s="8"/>
      <c r="BE1684" s="8"/>
      <c r="BF1684" s="8"/>
      <c r="BG1684" s="8"/>
      <c r="BH1684" s="8"/>
      <c r="BI1684" s="8"/>
      <c r="BJ1684" s="8"/>
      <c r="BK1684" s="8"/>
      <c r="BL1684" s="8"/>
      <c r="BM1684" s="8"/>
      <c r="BN1684" s="8"/>
      <c r="BO1684" s="8"/>
      <c r="BP1684" s="16" t="str">
        <v>0- Port Costs</v>
      </c>
      <c r="BT1684" s="16" t="str">
        <v>0- Port Value</v>
      </c>
      <c r="BU1684" s="8"/>
      <c r="BV1684" s="16" t="str">
        <v>0</v>
      </c>
    </row>
    <row r="1685" spans="8:74" hidden="1" outlineLevel="1" x14ac:dyDescent="0.3">
      <c r="H1685" s="16" t="str">
        <v>0 - BM Costs</v>
      </c>
      <c r="L1685" s="16" t="str">
        <v>0 - BM Port</v>
      </c>
      <c r="N1685" s="16" t="str">
        <v>0 - Port Assets</v>
      </c>
      <c r="O1685" s="8"/>
      <c r="P1685" s="8"/>
      <c r="Q1685" s="8"/>
      <c r="R1685" s="8"/>
      <c r="S1685" s="8"/>
      <c r="T1685" s="8"/>
      <c r="U1685" s="8"/>
      <c r="V1685" s="8"/>
      <c r="W1685" s="8"/>
      <c r="X1685" s="8"/>
      <c r="Y1685" s="8"/>
      <c r="Z1685" s="8"/>
      <c r="AA1685" s="8"/>
      <c r="AB1685" s="8"/>
      <c r="AC1685" s="8"/>
      <c r="AD1685" s="8"/>
      <c r="AE1685" s="8"/>
      <c r="AF1685" s="8"/>
      <c r="AG1685" s="8"/>
      <c r="AH1685" s="8"/>
      <c r="AI1685" s="8"/>
      <c r="AJ1685" s="8"/>
      <c r="AK1685" s="8"/>
      <c r="AL1685" s="8"/>
      <c r="AM1685" s="8"/>
      <c r="AN1685" s="8"/>
      <c r="AO1685" s="8"/>
      <c r="AP1685" s="8"/>
      <c r="AQ1685" s="8"/>
      <c r="AR1685" s="8"/>
      <c r="AS1685" s="8"/>
      <c r="AT1685" s="8"/>
      <c r="AU1685" s="8"/>
      <c r="AV1685" s="8"/>
      <c r="AW1685" s="8"/>
      <c r="AX1685" s="8"/>
      <c r="AY1685" s="8"/>
      <c r="AZ1685" s="8"/>
      <c r="BA1685" s="8"/>
      <c r="BB1685" s="8"/>
      <c r="BC1685" s="8"/>
      <c r="BD1685" s="8"/>
      <c r="BE1685" s="8"/>
      <c r="BF1685" s="8"/>
      <c r="BG1685" s="8"/>
      <c r="BH1685" s="8"/>
      <c r="BI1685" s="8"/>
      <c r="BJ1685" s="8"/>
      <c r="BK1685" s="8"/>
      <c r="BL1685" s="8"/>
      <c r="BM1685" s="8"/>
      <c r="BN1685" s="8"/>
      <c r="BO1685" s="8"/>
      <c r="BP1685" s="16" t="str">
        <v>0- Port Costs</v>
      </c>
      <c r="BT1685" s="16" t="str">
        <v>0- Port Value</v>
      </c>
      <c r="BU1685" s="8"/>
      <c r="BV1685" s="16" t="str">
        <v>0</v>
      </c>
    </row>
    <row r="1686" spans="8:74" hidden="1" outlineLevel="1" x14ac:dyDescent="0.3">
      <c r="H1686" s="16" t="str">
        <v>0 - BM Costs</v>
      </c>
      <c r="L1686" s="16" t="str">
        <v>0 - BM Port</v>
      </c>
      <c r="N1686" s="16" t="str">
        <v>0 - Port Assets</v>
      </c>
      <c r="O1686" s="8"/>
      <c r="P1686" s="8"/>
      <c r="Q1686" s="8"/>
      <c r="R1686" s="8"/>
      <c r="S1686" s="8"/>
      <c r="T1686" s="8"/>
      <c r="U1686" s="8"/>
      <c r="V1686" s="8"/>
      <c r="W1686" s="8"/>
      <c r="X1686" s="8"/>
      <c r="Y1686" s="8"/>
      <c r="Z1686" s="8"/>
      <c r="AA1686" s="8"/>
      <c r="AB1686" s="8"/>
      <c r="AC1686" s="8"/>
      <c r="AD1686" s="8"/>
      <c r="AE1686" s="8"/>
      <c r="AF1686" s="8"/>
      <c r="AG1686" s="8"/>
      <c r="AH1686" s="8"/>
      <c r="AI1686" s="8"/>
      <c r="AJ1686" s="8"/>
      <c r="AK1686" s="8"/>
      <c r="AL1686" s="8"/>
      <c r="AM1686" s="8"/>
      <c r="AN1686" s="8"/>
      <c r="AO1686" s="8"/>
      <c r="AP1686" s="8"/>
      <c r="AQ1686" s="8"/>
      <c r="AR1686" s="8"/>
      <c r="AS1686" s="8"/>
      <c r="AT1686" s="8"/>
      <c r="AU1686" s="8"/>
      <c r="AV1686" s="8"/>
      <c r="AW1686" s="8"/>
      <c r="AX1686" s="8"/>
      <c r="AY1686" s="8"/>
      <c r="AZ1686" s="8"/>
      <c r="BA1686" s="8"/>
      <c r="BB1686" s="8"/>
      <c r="BC1686" s="8"/>
      <c r="BD1686" s="8"/>
      <c r="BE1686" s="8"/>
      <c r="BF1686" s="8"/>
      <c r="BG1686" s="8"/>
      <c r="BH1686" s="8"/>
      <c r="BI1686" s="8"/>
      <c r="BJ1686" s="8"/>
      <c r="BK1686" s="8"/>
      <c r="BL1686" s="8"/>
      <c r="BM1686" s="8"/>
      <c r="BN1686" s="8"/>
      <c r="BO1686" s="8"/>
      <c r="BP1686" s="16" t="str">
        <v>0- Port Costs</v>
      </c>
      <c r="BT1686" s="16" t="str">
        <v>0- Port Value</v>
      </c>
      <c r="BU1686" s="8"/>
      <c r="BV1686" s="16" t="str">
        <v>0</v>
      </c>
    </row>
    <row r="1687" spans="8:74" hidden="1" outlineLevel="1" x14ac:dyDescent="0.3">
      <c r="H1687" s="16" t="str">
        <v>0 - BM Costs</v>
      </c>
      <c r="L1687" s="16" t="str">
        <v>0 - BM Port</v>
      </c>
      <c r="N1687" s="16" t="str">
        <v>0 - Port Assets</v>
      </c>
      <c r="O1687" s="8"/>
      <c r="P1687" s="8"/>
      <c r="Q1687" s="8"/>
      <c r="R1687" s="8"/>
      <c r="S1687" s="8"/>
      <c r="T1687" s="8"/>
      <c r="U1687" s="8"/>
      <c r="V1687" s="8"/>
      <c r="W1687" s="8"/>
      <c r="X1687" s="8"/>
      <c r="Y1687" s="8"/>
      <c r="Z1687" s="8"/>
      <c r="AA1687" s="8"/>
      <c r="AB1687" s="8"/>
      <c r="AC1687" s="8"/>
      <c r="AD1687" s="8"/>
      <c r="AE1687" s="8"/>
      <c r="AF1687" s="8"/>
      <c r="AG1687" s="8"/>
      <c r="AH1687" s="8"/>
      <c r="AI1687" s="8"/>
      <c r="AJ1687" s="8"/>
      <c r="AK1687" s="8"/>
      <c r="AL1687" s="8"/>
      <c r="AM1687" s="8"/>
      <c r="AN1687" s="8"/>
      <c r="AO1687" s="8"/>
      <c r="AP1687" s="8"/>
      <c r="AQ1687" s="8"/>
      <c r="AR1687" s="8"/>
      <c r="AS1687" s="8"/>
      <c r="AT1687" s="8"/>
      <c r="AU1687" s="8"/>
      <c r="AV1687" s="8"/>
      <c r="AW1687" s="8"/>
      <c r="AX1687" s="8"/>
      <c r="AY1687" s="8"/>
      <c r="AZ1687" s="8"/>
      <c r="BA1687" s="8"/>
      <c r="BB1687" s="8"/>
      <c r="BC1687" s="8"/>
      <c r="BD1687" s="8"/>
      <c r="BE1687" s="8"/>
      <c r="BF1687" s="8"/>
      <c r="BG1687" s="8"/>
      <c r="BH1687" s="8"/>
      <c r="BI1687" s="8"/>
      <c r="BJ1687" s="8"/>
      <c r="BK1687" s="8"/>
      <c r="BL1687" s="8"/>
      <c r="BM1687" s="8"/>
      <c r="BN1687" s="8"/>
      <c r="BO1687" s="8"/>
      <c r="BP1687" s="16" t="str">
        <v>0- Port Costs</v>
      </c>
      <c r="BT1687" s="16" t="str">
        <v>0- Port Value</v>
      </c>
      <c r="BU1687" s="8"/>
      <c r="BV1687" s="16" t="str">
        <v>0</v>
      </c>
    </row>
    <row r="1688" spans="8:74" hidden="1" outlineLevel="1" x14ac:dyDescent="0.3">
      <c r="H1688" s="16" t="str">
        <v>0 - BM Costs</v>
      </c>
      <c r="L1688" s="16" t="str">
        <v>0 - BM Port</v>
      </c>
      <c r="N1688" s="16" t="str">
        <v>0 - Port Assets</v>
      </c>
      <c r="O1688" s="8"/>
      <c r="P1688" s="8"/>
      <c r="Q1688" s="8"/>
      <c r="R1688" s="8"/>
      <c r="S1688" s="8"/>
      <c r="T1688" s="8"/>
      <c r="U1688" s="8"/>
      <c r="V1688" s="8"/>
      <c r="W1688" s="8"/>
      <c r="X1688" s="8"/>
      <c r="Y1688" s="8"/>
      <c r="Z1688" s="8"/>
      <c r="AA1688" s="8"/>
      <c r="AB1688" s="8"/>
      <c r="AC1688" s="8"/>
      <c r="AD1688" s="8"/>
      <c r="AE1688" s="8"/>
      <c r="AF1688" s="8"/>
      <c r="AG1688" s="8"/>
      <c r="AH1688" s="8"/>
      <c r="AI1688" s="8"/>
      <c r="AJ1688" s="8"/>
      <c r="AK1688" s="8"/>
      <c r="AL1688" s="8"/>
      <c r="AM1688" s="8"/>
      <c r="AN1688" s="8"/>
      <c r="AO1688" s="8"/>
      <c r="AP1688" s="8"/>
      <c r="AQ1688" s="8"/>
      <c r="AR1688" s="8"/>
      <c r="AS1688" s="8"/>
      <c r="AT1688" s="8"/>
      <c r="AU1688" s="8"/>
      <c r="AV1688" s="8"/>
      <c r="AW1688" s="8"/>
      <c r="AX1688" s="8"/>
      <c r="AY1688" s="8"/>
      <c r="AZ1688" s="8"/>
      <c r="BA1688" s="8"/>
      <c r="BB1688" s="8"/>
      <c r="BC1688" s="8"/>
      <c r="BD1688" s="8"/>
      <c r="BE1688" s="8"/>
      <c r="BF1688" s="8"/>
      <c r="BG1688" s="8"/>
      <c r="BH1688" s="8"/>
      <c r="BI1688" s="8"/>
      <c r="BJ1688" s="8"/>
      <c r="BK1688" s="8"/>
      <c r="BL1688" s="8"/>
      <c r="BM1688" s="8"/>
      <c r="BN1688" s="8"/>
      <c r="BO1688" s="8"/>
      <c r="BP1688" s="16" t="str">
        <v>0- Port Costs</v>
      </c>
      <c r="BT1688" s="16" t="str">
        <v>0- Port Value</v>
      </c>
      <c r="BU1688" s="8"/>
      <c r="BV1688" s="16" t="str">
        <v>0</v>
      </c>
    </row>
    <row r="1689" spans="8:74" hidden="1" outlineLevel="1" x14ac:dyDescent="0.3">
      <c r="H1689" s="16" t="str">
        <v>0 - BM Costs</v>
      </c>
      <c r="L1689" s="16" t="str">
        <v>0 - BM Port</v>
      </c>
      <c r="N1689" s="16" t="str">
        <v>0 - Port Assets</v>
      </c>
      <c r="O1689" s="8"/>
      <c r="P1689" s="8"/>
      <c r="Q1689" s="8"/>
      <c r="R1689" s="8"/>
      <c r="S1689" s="8"/>
      <c r="T1689" s="8"/>
      <c r="U1689" s="8"/>
      <c r="V1689" s="8"/>
      <c r="W1689" s="8"/>
      <c r="X1689" s="8"/>
      <c r="Y1689" s="8"/>
      <c r="Z1689" s="8"/>
      <c r="AA1689" s="8"/>
      <c r="AB1689" s="8"/>
      <c r="AC1689" s="8"/>
      <c r="AD1689" s="8"/>
      <c r="AE1689" s="8"/>
      <c r="AF1689" s="8"/>
      <c r="AG1689" s="8"/>
      <c r="AH1689" s="8"/>
      <c r="AI1689" s="8"/>
      <c r="AJ1689" s="8"/>
      <c r="AK1689" s="8"/>
      <c r="AL1689" s="8"/>
      <c r="AM1689" s="8"/>
      <c r="AN1689" s="8"/>
      <c r="AO1689" s="8"/>
      <c r="AP1689" s="8"/>
      <c r="AQ1689" s="8"/>
      <c r="AR1689" s="8"/>
      <c r="AS1689" s="8"/>
      <c r="AT1689" s="8"/>
      <c r="AU1689" s="8"/>
      <c r="AV1689" s="8"/>
      <c r="AW1689" s="8"/>
      <c r="AX1689" s="8"/>
      <c r="AY1689" s="8"/>
      <c r="AZ1689" s="8"/>
      <c r="BA1689" s="8"/>
      <c r="BB1689" s="8"/>
      <c r="BC1689" s="8"/>
      <c r="BD1689" s="8"/>
      <c r="BE1689" s="8"/>
      <c r="BF1689" s="8"/>
      <c r="BG1689" s="8"/>
      <c r="BH1689" s="8"/>
      <c r="BI1689" s="8"/>
      <c r="BJ1689" s="8"/>
      <c r="BK1689" s="8"/>
      <c r="BL1689" s="8"/>
      <c r="BM1689" s="8"/>
      <c r="BN1689" s="8"/>
      <c r="BO1689" s="8"/>
      <c r="BP1689" s="16" t="str">
        <v>0- Port Costs</v>
      </c>
      <c r="BT1689" s="16" t="str">
        <v>0- Port Value</v>
      </c>
      <c r="BU1689" s="8"/>
      <c r="BV1689" s="16" t="str">
        <v>0</v>
      </c>
    </row>
    <row r="1690" spans="8:74" hidden="1" outlineLevel="1" x14ac:dyDescent="0.3">
      <c r="H1690" s="16" t="str">
        <v>0 - BM Costs</v>
      </c>
      <c r="L1690" s="16" t="str">
        <v>0 - BM Port</v>
      </c>
      <c r="N1690" s="16" t="str">
        <v>0 - Port Assets</v>
      </c>
      <c r="O1690" s="8"/>
      <c r="P1690" s="8"/>
      <c r="Q1690" s="8"/>
      <c r="R1690" s="8"/>
      <c r="S1690" s="8"/>
      <c r="T1690" s="8"/>
      <c r="U1690" s="8"/>
      <c r="V1690" s="8"/>
      <c r="W1690" s="8"/>
      <c r="X1690" s="8"/>
      <c r="Y1690" s="8"/>
      <c r="Z1690" s="8"/>
      <c r="AA1690" s="8"/>
      <c r="AB1690" s="8"/>
      <c r="AC1690" s="8"/>
      <c r="AD1690" s="8"/>
      <c r="AE1690" s="8"/>
      <c r="AF1690" s="8"/>
      <c r="AG1690" s="8"/>
      <c r="AH1690" s="8"/>
      <c r="AI1690" s="8"/>
      <c r="AJ1690" s="8"/>
      <c r="AK1690" s="8"/>
      <c r="AL1690" s="8"/>
      <c r="AM1690" s="8"/>
      <c r="AN1690" s="8"/>
      <c r="AO1690" s="8"/>
      <c r="AP1690" s="8"/>
      <c r="AQ1690" s="8"/>
      <c r="AR1690" s="8"/>
      <c r="AS1690" s="8"/>
      <c r="AT1690" s="8"/>
      <c r="AU1690" s="8"/>
      <c r="AV1690" s="8"/>
      <c r="AW1690" s="8"/>
      <c r="AX1690" s="8"/>
      <c r="AY1690" s="8"/>
      <c r="AZ1690" s="8"/>
      <c r="BA1690" s="8"/>
      <c r="BB1690" s="8"/>
      <c r="BC1690" s="8"/>
      <c r="BD1690" s="8"/>
      <c r="BE1690" s="8"/>
      <c r="BF1690" s="8"/>
      <c r="BG1690" s="8"/>
      <c r="BH1690" s="8"/>
      <c r="BI1690" s="8"/>
      <c r="BJ1690" s="8"/>
      <c r="BK1690" s="8"/>
      <c r="BL1690" s="8"/>
      <c r="BM1690" s="8"/>
      <c r="BN1690" s="8"/>
      <c r="BO1690" s="8"/>
      <c r="BP1690" s="16" t="str">
        <v>0- Port Costs</v>
      </c>
      <c r="BT1690" s="16" t="str">
        <v>0- Port Value</v>
      </c>
      <c r="BU1690" s="8"/>
      <c r="BV1690" s="16" t="str">
        <v>0</v>
      </c>
    </row>
    <row r="1691" spans="8:74" hidden="1" outlineLevel="1" x14ac:dyDescent="0.3">
      <c r="H1691" s="16" t="str">
        <v>0 - BM Costs</v>
      </c>
      <c r="L1691" s="16" t="str">
        <v>0 - BM Port</v>
      </c>
      <c r="N1691" s="16" t="str">
        <v>0 - Port Assets</v>
      </c>
      <c r="O1691" s="8"/>
      <c r="P1691" s="8"/>
      <c r="Q1691" s="8"/>
      <c r="R1691" s="8"/>
      <c r="S1691" s="8"/>
      <c r="T1691" s="8"/>
      <c r="U1691" s="8"/>
      <c r="V1691" s="8"/>
      <c r="W1691" s="8"/>
      <c r="X1691" s="8"/>
      <c r="Y1691" s="8"/>
      <c r="Z1691" s="8"/>
      <c r="AA1691" s="8"/>
      <c r="AB1691" s="8"/>
      <c r="AC1691" s="8"/>
      <c r="AD1691" s="8"/>
      <c r="AE1691" s="8"/>
      <c r="AF1691" s="8"/>
      <c r="AG1691" s="8"/>
      <c r="AH1691" s="8"/>
      <c r="AI1691" s="8"/>
      <c r="AJ1691" s="8"/>
      <c r="AK1691" s="8"/>
      <c r="AL1691" s="8"/>
      <c r="AM1691" s="8"/>
      <c r="AN1691" s="8"/>
      <c r="AO1691" s="8"/>
      <c r="AP1691" s="8"/>
      <c r="AQ1691" s="8"/>
      <c r="AR1691" s="8"/>
      <c r="AS1691" s="8"/>
      <c r="AT1691" s="8"/>
      <c r="AU1691" s="8"/>
      <c r="AV1691" s="8"/>
      <c r="AW1691" s="8"/>
      <c r="AX1691" s="8"/>
      <c r="AY1691" s="8"/>
      <c r="AZ1691" s="8"/>
      <c r="BA1691" s="8"/>
      <c r="BB1691" s="8"/>
      <c r="BC1691" s="8"/>
      <c r="BD1691" s="8"/>
      <c r="BE1691" s="8"/>
      <c r="BF1691" s="8"/>
      <c r="BG1691" s="8"/>
      <c r="BH1691" s="8"/>
      <c r="BI1691" s="8"/>
      <c r="BJ1691" s="8"/>
      <c r="BK1691" s="8"/>
      <c r="BL1691" s="8"/>
      <c r="BM1691" s="8"/>
      <c r="BN1691" s="8"/>
      <c r="BO1691" s="8"/>
      <c r="BP1691" s="16" t="str">
        <v>0- Port Costs</v>
      </c>
      <c r="BT1691" s="16" t="str">
        <v>0- Port Value</v>
      </c>
      <c r="BU1691" s="8"/>
      <c r="BV1691" s="16" t="str">
        <v>0</v>
      </c>
    </row>
    <row r="1692" spans="8:74" hidden="1" outlineLevel="1" x14ac:dyDescent="0.3">
      <c r="H1692" s="16" t="str">
        <v>0 - BM Costs</v>
      </c>
      <c r="L1692" s="16" t="str">
        <v>0 - BM Port</v>
      </c>
      <c r="N1692" s="16" t="str">
        <v>0 - Port Assets</v>
      </c>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c r="AQ1692" s="8"/>
      <c r="AR1692" s="8"/>
      <c r="AS1692" s="8"/>
      <c r="AT1692" s="8"/>
      <c r="AU1692" s="8"/>
      <c r="AV1692" s="8"/>
      <c r="AW1692" s="8"/>
      <c r="AX1692" s="8"/>
      <c r="AY1692" s="8"/>
      <c r="AZ1692" s="8"/>
      <c r="BA1692" s="8"/>
      <c r="BB1692" s="8"/>
      <c r="BC1692" s="8"/>
      <c r="BD1692" s="8"/>
      <c r="BE1692" s="8"/>
      <c r="BF1692" s="8"/>
      <c r="BG1692" s="8"/>
      <c r="BH1692" s="8"/>
      <c r="BI1692" s="8"/>
      <c r="BJ1692" s="8"/>
      <c r="BK1692" s="8"/>
      <c r="BL1692" s="8"/>
      <c r="BM1692" s="8"/>
      <c r="BN1692" s="8"/>
      <c r="BO1692" s="8"/>
      <c r="BP1692" s="16" t="str">
        <v>0- Port Costs</v>
      </c>
      <c r="BT1692" s="16" t="str">
        <v>0- Port Value</v>
      </c>
      <c r="BU1692" s="8"/>
      <c r="BV1692" s="16" t="str">
        <v>0</v>
      </c>
    </row>
    <row r="1693" spans="8:74" hidden="1" outlineLevel="1" x14ac:dyDescent="0.3">
      <c r="H1693" s="16" t="str">
        <v>0 - BM Costs</v>
      </c>
      <c r="L1693" s="16" t="str">
        <v>0 - BM Port</v>
      </c>
      <c r="N1693" s="16" t="str">
        <v>0 - Port Assets</v>
      </c>
      <c r="O1693" s="8"/>
      <c r="P1693" s="8"/>
      <c r="Q1693" s="8"/>
      <c r="R1693" s="8"/>
      <c r="S1693" s="8"/>
      <c r="T1693" s="8"/>
      <c r="U1693" s="8"/>
      <c r="V1693" s="8"/>
      <c r="W1693" s="8"/>
      <c r="X1693" s="8"/>
      <c r="Y1693" s="8"/>
      <c r="Z1693" s="8"/>
      <c r="AA1693" s="8"/>
      <c r="AB1693" s="8"/>
      <c r="AC1693" s="8"/>
      <c r="AD1693" s="8"/>
      <c r="AE1693" s="8"/>
      <c r="AF1693" s="8"/>
      <c r="AG1693" s="8"/>
      <c r="AH1693" s="8"/>
      <c r="AI1693" s="8"/>
      <c r="AJ1693" s="8"/>
      <c r="AK1693" s="8"/>
      <c r="AL1693" s="8"/>
      <c r="AM1693" s="8"/>
      <c r="AN1693" s="8"/>
      <c r="AO1693" s="8"/>
      <c r="AP1693" s="8"/>
      <c r="AQ1693" s="8"/>
      <c r="AR1693" s="8"/>
      <c r="AS1693" s="8"/>
      <c r="AT1693" s="8"/>
      <c r="AU1693" s="8"/>
      <c r="AV1693" s="8"/>
      <c r="AW1693" s="8"/>
      <c r="AX1693" s="8"/>
      <c r="AY1693" s="8"/>
      <c r="AZ1693" s="8"/>
      <c r="BA1693" s="8"/>
      <c r="BB1693" s="8"/>
      <c r="BC1693" s="8"/>
      <c r="BD1693" s="8"/>
      <c r="BE1693" s="8"/>
      <c r="BF1693" s="8"/>
      <c r="BG1693" s="8"/>
      <c r="BH1693" s="8"/>
      <c r="BI1693" s="8"/>
      <c r="BJ1693" s="8"/>
      <c r="BK1693" s="8"/>
      <c r="BL1693" s="8"/>
      <c r="BM1693" s="8"/>
      <c r="BN1693" s="8"/>
      <c r="BO1693" s="8"/>
      <c r="BP1693" s="16" t="str">
        <v>0- Port Costs</v>
      </c>
      <c r="BT1693" s="16" t="str">
        <v>0- Port Value</v>
      </c>
      <c r="BU1693" s="8"/>
      <c r="BV1693" s="16" t="str">
        <v>0</v>
      </c>
    </row>
    <row r="1694" spans="8:74" hidden="1" outlineLevel="1" x14ac:dyDescent="0.3">
      <c r="H1694" s="16" t="str">
        <v>0 - BM Costs</v>
      </c>
      <c r="L1694" s="16" t="str">
        <v>0 - BM Port</v>
      </c>
      <c r="N1694" s="16" t="str">
        <v>0 - Port Assets</v>
      </c>
      <c r="O1694" s="8"/>
      <c r="P1694" s="8"/>
      <c r="Q1694" s="8"/>
      <c r="R1694" s="8"/>
      <c r="S1694" s="8"/>
      <c r="T1694" s="8"/>
      <c r="U1694" s="8"/>
      <c r="V1694" s="8"/>
      <c r="W1694" s="8"/>
      <c r="X1694" s="8"/>
      <c r="Y1694" s="8"/>
      <c r="Z1694" s="8"/>
      <c r="AA1694" s="8"/>
      <c r="AB1694" s="8"/>
      <c r="AC1694" s="8"/>
      <c r="AD1694" s="8"/>
      <c r="AE1694" s="8"/>
      <c r="AF1694" s="8"/>
      <c r="AG1694" s="8"/>
      <c r="AH1694" s="8"/>
      <c r="AI1694" s="8"/>
      <c r="AJ1694" s="8"/>
      <c r="AK1694" s="8"/>
      <c r="AL1694" s="8"/>
      <c r="AM1694" s="8"/>
      <c r="AN1694" s="8"/>
      <c r="AO1694" s="8"/>
      <c r="AP1694" s="8"/>
      <c r="AQ1694" s="8"/>
      <c r="AR1694" s="8"/>
      <c r="AS1694" s="8"/>
      <c r="AT1694" s="8"/>
      <c r="AU1694" s="8"/>
      <c r="AV1694" s="8"/>
      <c r="AW1694" s="8"/>
      <c r="AX1694" s="8"/>
      <c r="AY1694" s="8"/>
      <c r="AZ1694" s="8"/>
      <c r="BA1694" s="8"/>
      <c r="BB1694" s="8"/>
      <c r="BC1694" s="8"/>
      <c r="BD1694" s="8"/>
      <c r="BE1694" s="8"/>
      <c r="BF1694" s="8"/>
      <c r="BG1694" s="8"/>
      <c r="BH1694" s="8"/>
      <c r="BI1694" s="8"/>
      <c r="BJ1694" s="8"/>
      <c r="BK1694" s="8"/>
      <c r="BL1694" s="8"/>
      <c r="BM1694" s="8"/>
      <c r="BN1694" s="8"/>
      <c r="BO1694" s="8"/>
      <c r="BP1694" s="16" t="str">
        <v>0- Port Costs</v>
      </c>
      <c r="BT1694" s="16" t="str">
        <v>0- Port Value</v>
      </c>
      <c r="BU1694" s="8"/>
      <c r="BV1694" s="16" t="str">
        <v>0</v>
      </c>
    </row>
    <row r="1695" spans="8:74" hidden="1" outlineLevel="1" x14ac:dyDescent="0.3">
      <c r="H1695" s="16" t="str">
        <v>0 - BM Costs</v>
      </c>
      <c r="L1695" s="16" t="str">
        <v>0 - BM Port</v>
      </c>
      <c r="N1695" s="16" t="str">
        <v>0 - Port Assets</v>
      </c>
      <c r="O1695" s="8"/>
      <c r="P1695" s="8"/>
      <c r="Q1695" s="8"/>
      <c r="R1695" s="8"/>
      <c r="S1695" s="8"/>
      <c r="T1695" s="8"/>
      <c r="U1695" s="8"/>
      <c r="V1695" s="8"/>
      <c r="W1695" s="8"/>
      <c r="X1695" s="8"/>
      <c r="Y1695" s="8"/>
      <c r="Z1695" s="8"/>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8"/>
      <c r="AX1695" s="8"/>
      <c r="AY1695" s="8"/>
      <c r="AZ1695" s="8"/>
      <c r="BA1695" s="8"/>
      <c r="BB1695" s="8"/>
      <c r="BC1695" s="8"/>
      <c r="BD1695" s="8"/>
      <c r="BE1695" s="8"/>
      <c r="BF1695" s="8"/>
      <c r="BG1695" s="8"/>
      <c r="BH1695" s="8"/>
      <c r="BI1695" s="8"/>
      <c r="BJ1695" s="8"/>
      <c r="BK1695" s="8"/>
      <c r="BL1695" s="8"/>
      <c r="BM1695" s="8"/>
      <c r="BN1695" s="8"/>
      <c r="BO1695" s="8"/>
      <c r="BP1695" s="16" t="str">
        <v>0- Port Costs</v>
      </c>
      <c r="BT1695" s="16" t="str">
        <v>0- Port Value</v>
      </c>
      <c r="BU1695" s="8"/>
      <c r="BV1695" s="16" t="str">
        <v>0</v>
      </c>
    </row>
    <row r="1696" spans="8:74" hidden="1" outlineLevel="1" x14ac:dyDescent="0.3">
      <c r="H1696" s="16" t="str">
        <v>0 - BM Costs</v>
      </c>
      <c r="L1696" s="16" t="str">
        <v>0 - BM Port</v>
      </c>
      <c r="N1696" s="16" t="str">
        <v>0 - Port Assets</v>
      </c>
      <c r="O1696" s="8"/>
      <c r="P1696" s="8"/>
      <c r="Q1696" s="8"/>
      <c r="R1696" s="8"/>
      <c r="S1696" s="8"/>
      <c r="T1696" s="8"/>
      <c r="U1696" s="8"/>
      <c r="V1696" s="8"/>
      <c r="W1696" s="8"/>
      <c r="X1696" s="8"/>
      <c r="Y1696" s="8"/>
      <c r="Z1696" s="8"/>
      <c r="AA1696" s="8"/>
      <c r="AB1696" s="8"/>
      <c r="AC1696" s="8"/>
      <c r="AD1696" s="8"/>
      <c r="AE1696" s="8"/>
      <c r="AF1696" s="8"/>
      <c r="AG1696" s="8"/>
      <c r="AH1696" s="8"/>
      <c r="AI1696" s="8"/>
      <c r="AJ1696" s="8"/>
      <c r="AK1696" s="8"/>
      <c r="AL1696" s="8"/>
      <c r="AM1696" s="8"/>
      <c r="AN1696" s="8"/>
      <c r="AO1696" s="8"/>
      <c r="AP1696" s="8"/>
      <c r="AQ1696" s="8"/>
      <c r="AR1696" s="8"/>
      <c r="AS1696" s="8"/>
      <c r="AT1696" s="8"/>
      <c r="AU1696" s="8"/>
      <c r="AV1696" s="8"/>
      <c r="AW1696" s="8"/>
      <c r="AX1696" s="8"/>
      <c r="AY1696" s="8"/>
      <c r="AZ1696" s="8"/>
      <c r="BA1696" s="8"/>
      <c r="BB1696" s="8"/>
      <c r="BC1696" s="8"/>
      <c r="BD1696" s="8"/>
      <c r="BE1696" s="8"/>
      <c r="BF1696" s="8"/>
      <c r="BG1696" s="8"/>
      <c r="BH1696" s="8"/>
      <c r="BI1696" s="8"/>
      <c r="BJ1696" s="8"/>
      <c r="BK1696" s="8"/>
      <c r="BL1696" s="8"/>
      <c r="BM1696" s="8"/>
      <c r="BN1696" s="8"/>
      <c r="BO1696" s="8"/>
      <c r="BP1696" s="16" t="str">
        <v>0- Port Costs</v>
      </c>
      <c r="BT1696" s="16" t="str">
        <v>0- Port Value</v>
      </c>
      <c r="BU1696" s="8"/>
      <c r="BV1696" s="16" t="str">
        <v>0</v>
      </c>
    </row>
    <row r="1697" spans="8:74" hidden="1" outlineLevel="1" x14ac:dyDescent="0.3">
      <c r="H1697" s="16" t="str">
        <v>0 - BM Costs</v>
      </c>
      <c r="L1697" s="16" t="str">
        <v>0 - BM Port</v>
      </c>
      <c r="N1697" s="16" t="str">
        <v>0 - Port Assets</v>
      </c>
      <c r="O1697" s="8"/>
      <c r="P1697" s="8"/>
      <c r="Q1697" s="8"/>
      <c r="R1697" s="8"/>
      <c r="S1697" s="8"/>
      <c r="T1697" s="8"/>
      <c r="U1697" s="8"/>
      <c r="V1697" s="8"/>
      <c r="W1697" s="8"/>
      <c r="X1697" s="8"/>
      <c r="Y1697" s="8"/>
      <c r="Z1697" s="8"/>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8"/>
      <c r="AX1697" s="8"/>
      <c r="AY1697" s="8"/>
      <c r="AZ1697" s="8"/>
      <c r="BA1697" s="8"/>
      <c r="BB1697" s="8"/>
      <c r="BC1697" s="8"/>
      <c r="BD1697" s="8"/>
      <c r="BE1697" s="8"/>
      <c r="BF1697" s="8"/>
      <c r="BG1697" s="8"/>
      <c r="BH1697" s="8"/>
      <c r="BI1697" s="8"/>
      <c r="BJ1697" s="8"/>
      <c r="BK1697" s="8"/>
      <c r="BL1697" s="8"/>
      <c r="BM1697" s="8"/>
      <c r="BN1697" s="8"/>
      <c r="BO1697" s="8"/>
      <c r="BP1697" s="16" t="str">
        <v>0- Port Costs</v>
      </c>
      <c r="BT1697" s="16" t="str">
        <v>0- Port Value</v>
      </c>
      <c r="BU1697" s="8"/>
      <c r="BV1697" s="16" t="str">
        <v>0</v>
      </c>
    </row>
    <row r="1698" spans="8:74" hidden="1" outlineLevel="1" x14ac:dyDescent="0.3">
      <c r="H1698" s="16" t="str">
        <v>0 - BM Costs</v>
      </c>
      <c r="L1698" s="16" t="str">
        <v>0 - BM Port</v>
      </c>
      <c r="N1698" s="16" t="str">
        <v>0 - Port Assets</v>
      </c>
      <c r="O1698" s="8"/>
      <c r="P1698" s="8"/>
      <c r="Q1698" s="8"/>
      <c r="R1698" s="8"/>
      <c r="S1698" s="8"/>
      <c r="T1698" s="8"/>
      <c r="U1698" s="8"/>
      <c r="V1698" s="8"/>
      <c r="W1698" s="8"/>
      <c r="X1698" s="8"/>
      <c r="Y1698" s="8"/>
      <c r="Z1698" s="8"/>
      <c r="AA1698" s="8"/>
      <c r="AB1698" s="8"/>
      <c r="AC1698" s="8"/>
      <c r="AD1698" s="8"/>
      <c r="AE1698" s="8"/>
      <c r="AF1698" s="8"/>
      <c r="AG1698" s="8"/>
      <c r="AH1698" s="8"/>
      <c r="AI1698" s="8"/>
      <c r="AJ1698" s="8"/>
      <c r="AK1698" s="8"/>
      <c r="AL1698" s="8"/>
      <c r="AM1698" s="8"/>
      <c r="AN1698" s="8"/>
      <c r="AO1698" s="8"/>
      <c r="AP1698" s="8"/>
      <c r="AQ1698" s="8"/>
      <c r="AR1698" s="8"/>
      <c r="AS1698" s="8"/>
      <c r="AT1698" s="8"/>
      <c r="AU1698" s="8"/>
      <c r="AV1698" s="8"/>
      <c r="AW1698" s="8"/>
      <c r="AX1698" s="8"/>
      <c r="AY1698" s="8"/>
      <c r="AZ1698" s="8"/>
      <c r="BA1698" s="8"/>
      <c r="BB1698" s="8"/>
      <c r="BC1698" s="8"/>
      <c r="BD1698" s="8"/>
      <c r="BE1698" s="8"/>
      <c r="BF1698" s="8"/>
      <c r="BG1698" s="8"/>
      <c r="BH1698" s="8"/>
      <c r="BI1698" s="8"/>
      <c r="BJ1698" s="8"/>
      <c r="BK1698" s="8"/>
      <c r="BL1698" s="8"/>
      <c r="BM1698" s="8"/>
      <c r="BN1698" s="8"/>
      <c r="BO1698" s="8"/>
      <c r="BP1698" s="16" t="str">
        <v>0- Port Costs</v>
      </c>
      <c r="BT1698" s="16" t="str">
        <v>0- Port Value</v>
      </c>
      <c r="BU1698" s="8"/>
      <c r="BV1698" s="16" t="str">
        <v>0</v>
      </c>
    </row>
    <row r="1699" spans="8:74" hidden="1" outlineLevel="1" x14ac:dyDescent="0.3">
      <c r="H1699" s="16" t="str">
        <v>0 - BM Costs</v>
      </c>
      <c r="L1699" s="16" t="str">
        <v>0 - BM Port</v>
      </c>
      <c r="N1699" s="16" t="str">
        <v>0 - Port Assets</v>
      </c>
      <c r="O1699" s="8"/>
      <c r="P1699" s="8"/>
      <c r="Q1699" s="8"/>
      <c r="R1699" s="8"/>
      <c r="S1699" s="8"/>
      <c r="T1699" s="8"/>
      <c r="U1699" s="8"/>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c r="BB1699" s="8"/>
      <c r="BC1699" s="8"/>
      <c r="BD1699" s="8"/>
      <c r="BE1699" s="8"/>
      <c r="BF1699" s="8"/>
      <c r="BG1699" s="8"/>
      <c r="BH1699" s="8"/>
      <c r="BI1699" s="8"/>
      <c r="BJ1699" s="8"/>
      <c r="BK1699" s="8"/>
      <c r="BL1699" s="8"/>
      <c r="BM1699" s="8"/>
      <c r="BN1699" s="8"/>
      <c r="BO1699" s="8"/>
      <c r="BP1699" s="16" t="str">
        <v>0- Port Costs</v>
      </c>
      <c r="BT1699" s="16" t="str">
        <v>0- Port Value</v>
      </c>
      <c r="BU1699" s="8"/>
      <c r="BV1699" s="16" t="str">
        <v>0</v>
      </c>
    </row>
    <row r="1700" spans="8:74" hidden="1" outlineLevel="1" x14ac:dyDescent="0.3">
      <c r="H1700" s="16" t="str">
        <v>0 - BM Costs</v>
      </c>
      <c r="L1700" s="16" t="str">
        <v>0 - BM Port</v>
      </c>
      <c r="N1700" s="16" t="str">
        <v>0 - Port Assets</v>
      </c>
      <c r="O1700" s="8"/>
      <c r="P1700" s="8"/>
      <c r="Q1700" s="8"/>
      <c r="R1700" s="8"/>
      <c r="S1700" s="8"/>
      <c r="T1700" s="8"/>
      <c r="U1700" s="8"/>
      <c r="V1700" s="8"/>
      <c r="W1700" s="8"/>
      <c r="X1700" s="8"/>
      <c r="Y1700" s="8"/>
      <c r="Z1700" s="8"/>
      <c r="AA1700" s="8"/>
      <c r="AB1700" s="8"/>
      <c r="AC1700" s="8"/>
      <c r="AD1700" s="8"/>
      <c r="AE1700" s="8"/>
      <c r="AF1700" s="8"/>
      <c r="AG1700" s="8"/>
      <c r="AH1700" s="8"/>
      <c r="AI1700" s="8"/>
      <c r="AJ1700" s="8"/>
      <c r="AK1700" s="8"/>
      <c r="AL1700" s="8"/>
      <c r="AM1700" s="8"/>
      <c r="AN1700" s="8"/>
      <c r="AO1700" s="8"/>
      <c r="AP1700" s="8"/>
      <c r="AQ1700" s="8"/>
      <c r="AR1700" s="8"/>
      <c r="AS1700" s="8"/>
      <c r="AT1700" s="8"/>
      <c r="AU1700" s="8"/>
      <c r="AV1700" s="8"/>
      <c r="AW1700" s="8"/>
      <c r="AX1700" s="8"/>
      <c r="AY1700" s="8"/>
      <c r="AZ1700" s="8"/>
      <c r="BA1700" s="8"/>
      <c r="BB1700" s="8"/>
      <c r="BC1700" s="8"/>
      <c r="BD1700" s="8"/>
      <c r="BE1700" s="8"/>
      <c r="BF1700" s="8"/>
      <c r="BG1700" s="8"/>
      <c r="BH1700" s="8"/>
      <c r="BI1700" s="8"/>
      <c r="BJ1700" s="8"/>
      <c r="BK1700" s="8"/>
      <c r="BL1700" s="8"/>
      <c r="BM1700" s="8"/>
      <c r="BN1700" s="8"/>
      <c r="BO1700" s="8"/>
      <c r="BP1700" s="16" t="str">
        <v>0- Port Costs</v>
      </c>
      <c r="BT1700" s="16" t="str">
        <v>0- Port Value</v>
      </c>
      <c r="BU1700" s="8"/>
      <c r="BV1700" s="16" t="str">
        <v>0</v>
      </c>
    </row>
    <row r="1701" spans="8:74" hidden="1" outlineLevel="1" x14ac:dyDescent="0.3">
      <c r="H1701" s="16" t="str">
        <v>0 - BM Costs</v>
      </c>
      <c r="L1701" s="16" t="str">
        <v>0 - BM Port</v>
      </c>
      <c r="N1701" s="16" t="str">
        <v>0 - Port Assets</v>
      </c>
      <c r="O1701" s="8"/>
      <c r="P1701" s="8"/>
      <c r="Q1701" s="8"/>
      <c r="R1701" s="8"/>
      <c r="S1701" s="8"/>
      <c r="T1701" s="8"/>
      <c r="U1701" s="8"/>
      <c r="V1701" s="8"/>
      <c r="W1701" s="8"/>
      <c r="X1701" s="8"/>
      <c r="Y1701" s="8"/>
      <c r="Z1701" s="8"/>
      <c r="AA1701" s="8"/>
      <c r="AB1701" s="8"/>
      <c r="AC1701" s="8"/>
      <c r="AD1701" s="8"/>
      <c r="AE1701" s="8"/>
      <c r="AF1701" s="8"/>
      <c r="AG1701" s="8"/>
      <c r="AH1701" s="8"/>
      <c r="AI1701" s="8"/>
      <c r="AJ1701" s="8"/>
      <c r="AK1701" s="8"/>
      <c r="AL1701" s="8"/>
      <c r="AM1701" s="8"/>
      <c r="AN1701" s="8"/>
      <c r="AO1701" s="8"/>
      <c r="AP1701" s="8"/>
      <c r="AQ1701" s="8"/>
      <c r="AR1701" s="8"/>
      <c r="AS1701" s="8"/>
      <c r="AT1701" s="8"/>
      <c r="AU1701" s="8"/>
      <c r="AV1701" s="8"/>
      <c r="AW1701" s="8"/>
      <c r="AX1701" s="8"/>
      <c r="AY1701" s="8"/>
      <c r="AZ1701" s="8"/>
      <c r="BA1701" s="8"/>
      <c r="BB1701" s="8"/>
      <c r="BC1701" s="8"/>
      <c r="BD1701" s="8"/>
      <c r="BE1701" s="8"/>
      <c r="BF1701" s="8"/>
      <c r="BG1701" s="8"/>
      <c r="BH1701" s="8"/>
      <c r="BI1701" s="8"/>
      <c r="BJ1701" s="8"/>
      <c r="BK1701" s="8"/>
      <c r="BL1701" s="8"/>
      <c r="BM1701" s="8"/>
      <c r="BN1701" s="8"/>
      <c r="BO1701" s="8"/>
      <c r="BP1701" s="16" t="str">
        <v>0- Port Costs</v>
      </c>
      <c r="BT1701" s="16" t="str">
        <v>0- Port Value</v>
      </c>
      <c r="BU1701" s="8"/>
      <c r="BV1701" s="16" t="str">
        <v>0</v>
      </c>
    </row>
    <row r="1702" spans="8:74" hidden="1" outlineLevel="1" x14ac:dyDescent="0.3">
      <c r="H1702" s="16" t="str">
        <v>0 - BM Costs</v>
      </c>
      <c r="L1702" s="16" t="str">
        <v>0 - BM Port</v>
      </c>
      <c r="N1702" s="16" t="str">
        <v>0 - Port Assets</v>
      </c>
      <c r="O1702" s="8"/>
      <c r="P1702" s="8"/>
      <c r="Q1702" s="8"/>
      <c r="R1702" s="8"/>
      <c r="S1702" s="8"/>
      <c r="T1702" s="8"/>
      <c r="U1702" s="8"/>
      <c r="V1702" s="8"/>
      <c r="W1702" s="8"/>
      <c r="X1702" s="8"/>
      <c r="Y1702" s="8"/>
      <c r="Z1702" s="8"/>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8"/>
      <c r="AX1702" s="8"/>
      <c r="AY1702" s="8"/>
      <c r="AZ1702" s="8"/>
      <c r="BA1702" s="8"/>
      <c r="BB1702" s="8"/>
      <c r="BC1702" s="8"/>
      <c r="BD1702" s="8"/>
      <c r="BE1702" s="8"/>
      <c r="BF1702" s="8"/>
      <c r="BG1702" s="8"/>
      <c r="BH1702" s="8"/>
      <c r="BI1702" s="8"/>
      <c r="BJ1702" s="8"/>
      <c r="BK1702" s="8"/>
      <c r="BL1702" s="8"/>
      <c r="BM1702" s="8"/>
      <c r="BN1702" s="8"/>
      <c r="BO1702" s="8"/>
      <c r="BP1702" s="16" t="str">
        <v>0- Port Costs</v>
      </c>
      <c r="BT1702" s="16" t="str">
        <v>0- Port Value</v>
      </c>
      <c r="BU1702" s="8"/>
      <c r="BV1702" s="16" t="str">
        <v>0</v>
      </c>
    </row>
    <row r="1703" spans="8:74" hidden="1" outlineLevel="1" x14ac:dyDescent="0.3">
      <c r="H1703" s="16" t="str">
        <v>0 - BM Costs</v>
      </c>
      <c r="L1703" s="16" t="str">
        <v>0 - BM Port</v>
      </c>
      <c r="N1703" s="16" t="str">
        <v>0 - Port Assets</v>
      </c>
      <c r="O1703" s="8"/>
      <c r="P1703" s="8"/>
      <c r="Q1703" s="8"/>
      <c r="R1703" s="8"/>
      <c r="S1703" s="8"/>
      <c r="T1703" s="8"/>
      <c r="U1703" s="8"/>
      <c r="V1703" s="8"/>
      <c r="W1703" s="8"/>
      <c r="X1703" s="8"/>
      <c r="Y1703" s="8"/>
      <c r="Z1703" s="8"/>
      <c r="AA1703" s="8"/>
      <c r="AB1703" s="8"/>
      <c r="AC1703" s="8"/>
      <c r="AD1703" s="8"/>
      <c r="AE1703" s="8"/>
      <c r="AF1703" s="8"/>
      <c r="AG1703" s="8"/>
      <c r="AH1703" s="8"/>
      <c r="AI1703" s="8"/>
      <c r="AJ1703" s="8"/>
      <c r="AK1703" s="8"/>
      <c r="AL1703" s="8"/>
      <c r="AM1703" s="8"/>
      <c r="AN1703" s="8"/>
      <c r="AO1703" s="8"/>
      <c r="AP1703" s="8"/>
      <c r="AQ1703" s="8"/>
      <c r="AR1703" s="8"/>
      <c r="AS1703" s="8"/>
      <c r="AT1703" s="8"/>
      <c r="AU1703" s="8"/>
      <c r="AV1703" s="8"/>
      <c r="AW1703" s="8"/>
      <c r="AX1703" s="8"/>
      <c r="AY1703" s="8"/>
      <c r="AZ1703" s="8"/>
      <c r="BA1703" s="8"/>
      <c r="BB1703" s="8"/>
      <c r="BC1703" s="8"/>
      <c r="BD1703" s="8"/>
      <c r="BE1703" s="8"/>
      <c r="BF1703" s="8"/>
      <c r="BG1703" s="8"/>
      <c r="BH1703" s="8"/>
      <c r="BI1703" s="8"/>
      <c r="BJ1703" s="8"/>
      <c r="BK1703" s="8"/>
      <c r="BL1703" s="8"/>
      <c r="BM1703" s="8"/>
      <c r="BN1703" s="8"/>
      <c r="BO1703" s="8"/>
      <c r="BP1703" s="16" t="str">
        <v>0- Port Costs</v>
      </c>
      <c r="BT1703" s="16" t="str">
        <v>0- Port Value</v>
      </c>
      <c r="BU1703" s="8"/>
      <c r="BV1703" s="16" t="str">
        <v>0</v>
      </c>
    </row>
    <row r="1704" spans="8:74" hidden="1" outlineLevel="1" x14ac:dyDescent="0.3">
      <c r="H1704" s="16" t="str">
        <v>0 - BM Costs</v>
      </c>
      <c r="L1704" s="16" t="str">
        <v>0 - BM Port</v>
      </c>
      <c r="N1704" s="16" t="str">
        <v>0 - Port Assets</v>
      </c>
      <c r="O1704" s="8"/>
      <c r="P1704" s="8"/>
      <c r="Q1704" s="8"/>
      <c r="R1704" s="8"/>
      <c r="S1704" s="8"/>
      <c r="T1704" s="8"/>
      <c r="U1704" s="8"/>
      <c r="V1704" s="8"/>
      <c r="W1704" s="8"/>
      <c r="X1704" s="8"/>
      <c r="Y1704" s="8"/>
      <c r="Z1704" s="8"/>
      <c r="AA1704" s="8"/>
      <c r="AB1704" s="8"/>
      <c r="AC1704" s="8"/>
      <c r="AD1704" s="8"/>
      <c r="AE1704" s="8"/>
      <c r="AF1704" s="8"/>
      <c r="AG1704" s="8"/>
      <c r="AH1704" s="8"/>
      <c r="AI1704" s="8"/>
      <c r="AJ1704" s="8"/>
      <c r="AK1704" s="8"/>
      <c r="AL1704" s="8"/>
      <c r="AM1704" s="8"/>
      <c r="AN1704" s="8"/>
      <c r="AO1704" s="8"/>
      <c r="AP1704" s="8"/>
      <c r="AQ1704" s="8"/>
      <c r="AR1704" s="8"/>
      <c r="AS1704" s="8"/>
      <c r="AT1704" s="8"/>
      <c r="AU1704" s="8"/>
      <c r="AV1704" s="8"/>
      <c r="AW1704" s="8"/>
      <c r="AX1704" s="8"/>
      <c r="AY1704" s="8"/>
      <c r="AZ1704" s="8"/>
      <c r="BA1704" s="8"/>
      <c r="BB1704" s="8"/>
      <c r="BC1704" s="8"/>
      <c r="BD1704" s="8"/>
      <c r="BE1704" s="8"/>
      <c r="BF1704" s="8"/>
      <c r="BG1704" s="8"/>
      <c r="BH1704" s="8"/>
      <c r="BI1704" s="8"/>
      <c r="BJ1704" s="8"/>
      <c r="BK1704" s="8"/>
      <c r="BL1704" s="8"/>
      <c r="BM1704" s="8"/>
      <c r="BN1704" s="8"/>
      <c r="BO1704" s="8"/>
      <c r="BP1704" s="16" t="str">
        <v>0- Port Costs</v>
      </c>
      <c r="BT1704" s="16" t="str">
        <v>0- Port Value</v>
      </c>
      <c r="BU1704" s="8"/>
      <c r="BV1704" s="16" t="str">
        <v>0</v>
      </c>
    </row>
    <row r="1705" spans="8:74" hidden="1" outlineLevel="1" x14ac:dyDescent="0.3">
      <c r="H1705" s="16" t="str">
        <v>0 - BM Costs</v>
      </c>
      <c r="L1705" s="16" t="str">
        <v>0 - BM Port</v>
      </c>
      <c r="N1705" s="16" t="str">
        <v>0 - Port Assets</v>
      </c>
      <c r="O1705" s="8"/>
      <c r="P1705" s="8"/>
      <c r="Q1705" s="8"/>
      <c r="R1705" s="8"/>
      <c r="S1705" s="8"/>
      <c r="T1705" s="8"/>
      <c r="U1705" s="8"/>
      <c r="V1705" s="8"/>
      <c r="W1705" s="8"/>
      <c r="X1705" s="8"/>
      <c r="Y1705" s="8"/>
      <c r="Z1705" s="8"/>
      <c r="AA1705" s="8"/>
      <c r="AB1705" s="8"/>
      <c r="AC1705" s="8"/>
      <c r="AD1705" s="8"/>
      <c r="AE1705" s="8"/>
      <c r="AF1705" s="8"/>
      <c r="AG1705" s="8"/>
      <c r="AH1705" s="8"/>
      <c r="AI1705" s="8"/>
      <c r="AJ1705" s="8"/>
      <c r="AK1705" s="8"/>
      <c r="AL1705" s="8"/>
      <c r="AM1705" s="8"/>
      <c r="AN1705" s="8"/>
      <c r="AO1705" s="8"/>
      <c r="AP1705" s="8"/>
      <c r="AQ1705" s="8"/>
      <c r="AR1705" s="8"/>
      <c r="AS1705" s="8"/>
      <c r="AT1705" s="8"/>
      <c r="AU1705" s="8"/>
      <c r="AV1705" s="8"/>
      <c r="AW1705" s="8"/>
      <c r="AX1705" s="8"/>
      <c r="AY1705" s="8"/>
      <c r="AZ1705" s="8"/>
      <c r="BA1705" s="8"/>
      <c r="BB1705" s="8"/>
      <c r="BC1705" s="8"/>
      <c r="BD1705" s="8"/>
      <c r="BE1705" s="8"/>
      <c r="BF1705" s="8"/>
      <c r="BG1705" s="8"/>
      <c r="BH1705" s="8"/>
      <c r="BI1705" s="8"/>
      <c r="BJ1705" s="8"/>
      <c r="BK1705" s="8"/>
      <c r="BL1705" s="8"/>
      <c r="BM1705" s="8"/>
      <c r="BN1705" s="8"/>
      <c r="BO1705" s="8"/>
      <c r="BP1705" s="16" t="str">
        <v>0- Port Costs</v>
      </c>
      <c r="BT1705" s="16" t="str">
        <v>0- Port Value</v>
      </c>
      <c r="BU1705" s="8"/>
      <c r="BV1705" s="16" t="str">
        <v>0</v>
      </c>
    </row>
    <row r="1706" spans="8:74" hidden="1" outlineLevel="1" x14ac:dyDescent="0.3">
      <c r="H1706" s="16" t="str">
        <v>0 - BM Costs</v>
      </c>
      <c r="L1706" s="16" t="str">
        <v>0 - BM Port</v>
      </c>
      <c r="N1706" s="16" t="str">
        <v>0 - Port Assets</v>
      </c>
      <c r="O1706" s="8"/>
      <c r="P1706" s="8"/>
      <c r="Q1706" s="8"/>
      <c r="R1706" s="8"/>
      <c r="S1706" s="8"/>
      <c r="T1706" s="8"/>
      <c r="U1706" s="8"/>
      <c r="V1706" s="8"/>
      <c r="W1706" s="8"/>
      <c r="X1706" s="8"/>
      <c r="Y1706" s="8"/>
      <c r="Z1706" s="8"/>
      <c r="AA1706" s="8"/>
      <c r="AB1706" s="8"/>
      <c r="AC1706" s="8"/>
      <c r="AD1706" s="8"/>
      <c r="AE1706" s="8"/>
      <c r="AF1706" s="8"/>
      <c r="AG1706" s="8"/>
      <c r="AH1706" s="8"/>
      <c r="AI1706" s="8"/>
      <c r="AJ1706" s="8"/>
      <c r="AK1706" s="8"/>
      <c r="AL1706" s="8"/>
      <c r="AM1706" s="8"/>
      <c r="AN1706" s="8"/>
      <c r="AO1706" s="8"/>
      <c r="AP1706" s="8"/>
      <c r="AQ1706" s="8"/>
      <c r="AR1706" s="8"/>
      <c r="AS1706" s="8"/>
      <c r="AT1706" s="8"/>
      <c r="AU1706" s="8"/>
      <c r="AV1706" s="8"/>
      <c r="AW1706" s="8"/>
      <c r="AX1706" s="8"/>
      <c r="AY1706" s="8"/>
      <c r="AZ1706" s="8"/>
      <c r="BA1706" s="8"/>
      <c r="BB1706" s="8"/>
      <c r="BC1706" s="8"/>
      <c r="BD1706" s="8"/>
      <c r="BE1706" s="8"/>
      <c r="BF1706" s="8"/>
      <c r="BG1706" s="8"/>
      <c r="BH1706" s="8"/>
      <c r="BI1706" s="8"/>
      <c r="BJ1706" s="8"/>
      <c r="BK1706" s="8"/>
      <c r="BL1706" s="8"/>
      <c r="BM1706" s="8"/>
      <c r="BN1706" s="8"/>
      <c r="BO1706" s="8"/>
      <c r="BP1706" s="16" t="str">
        <v>0- Port Costs</v>
      </c>
      <c r="BT1706" s="16" t="str">
        <v>0- Port Value</v>
      </c>
      <c r="BU1706" s="8"/>
      <c r="BV1706" s="16" t="str">
        <v>0</v>
      </c>
    </row>
    <row r="1707" spans="8:74" hidden="1" outlineLevel="1" x14ac:dyDescent="0.3">
      <c r="H1707" s="16" t="str">
        <v>0 - BM Costs</v>
      </c>
      <c r="L1707" s="16" t="str">
        <v>0 - BM Port</v>
      </c>
      <c r="N1707" s="16" t="str">
        <v>0 - Port Assets</v>
      </c>
      <c r="O1707" s="8"/>
      <c r="P1707" s="8"/>
      <c r="Q1707" s="8"/>
      <c r="R1707" s="8"/>
      <c r="S1707" s="8"/>
      <c r="T1707" s="8"/>
      <c r="U1707" s="8"/>
      <c r="V1707" s="8"/>
      <c r="W1707" s="8"/>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c r="BD1707" s="8"/>
      <c r="BE1707" s="8"/>
      <c r="BF1707" s="8"/>
      <c r="BG1707" s="8"/>
      <c r="BH1707" s="8"/>
      <c r="BI1707" s="8"/>
      <c r="BJ1707" s="8"/>
      <c r="BK1707" s="8"/>
      <c r="BL1707" s="8"/>
      <c r="BM1707" s="8"/>
      <c r="BN1707" s="8"/>
      <c r="BO1707" s="8"/>
      <c r="BP1707" s="16" t="str">
        <v>0- Port Costs</v>
      </c>
      <c r="BT1707" s="16" t="str">
        <v>0- Port Value</v>
      </c>
      <c r="BU1707" s="8"/>
      <c r="BV1707" s="16" t="str">
        <v>0</v>
      </c>
    </row>
    <row r="1708" spans="8:74" hidden="1" outlineLevel="1" x14ac:dyDescent="0.3">
      <c r="H1708" s="16" t="str">
        <v>0 - BM Costs</v>
      </c>
      <c r="L1708" s="16" t="str">
        <v>0 - BM Port</v>
      </c>
      <c r="N1708" s="16" t="str">
        <v>0 - Port Assets</v>
      </c>
      <c r="O1708" s="8"/>
      <c r="P1708" s="8"/>
      <c r="Q1708" s="8"/>
      <c r="R1708" s="8"/>
      <c r="S1708" s="8"/>
      <c r="T1708" s="8"/>
      <c r="U1708" s="8"/>
      <c r="V1708" s="8"/>
      <c r="W1708" s="8"/>
      <c r="X1708" s="8"/>
      <c r="Y1708" s="8"/>
      <c r="Z1708" s="8"/>
      <c r="AA1708" s="8"/>
      <c r="AB1708" s="8"/>
      <c r="AC1708" s="8"/>
      <c r="AD1708" s="8"/>
      <c r="AE1708" s="8"/>
      <c r="AF1708" s="8"/>
      <c r="AG1708" s="8"/>
      <c r="AH1708" s="8"/>
      <c r="AI1708" s="8"/>
      <c r="AJ1708" s="8"/>
      <c r="AK1708" s="8"/>
      <c r="AL1708" s="8"/>
      <c r="AM1708" s="8"/>
      <c r="AN1708" s="8"/>
      <c r="AO1708" s="8"/>
      <c r="AP1708" s="8"/>
      <c r="AQ1708" s="8"/>
      <c r="AR1708" s="8"/>
      <c r="AS1708" s="8"/>
      <c r="AT1708" s="8"/>
      <c r="AU1708" s="8"/>
      <c r="AV1708" s="8"/>
      <c r="AW1708" s="8"/>
      <c r="AX1708" s="8"/>
      <c r="AY1708" s="8"/>
      <c r="AZ1708" s="8"/>
      <c r="BA1708" s="8"/>
      <c r="BB1708" s="8"/>
      <c r="BC1708" s="8"/>
      <c r="BD1708" s="8"/>
      <c r="BE1708" s="8"/>
      <c r="BF1708" s="8"/>
      <c r="BG1708" s="8"/>
      <c r="BH1708" s="8"/>
      <c r="BI1708" s="8"/>
      <c r="BJ1708" s="8"/>
      <c r="BK1708" s="8"/>
      <c r="BL1708" s="8"/>
      <c r="BM1708" s="8"/>
      <c r="BN1708" s="8"/>
      <c r="BO1708" s="8"/>
      <c r="BP1708" s="16" t="str">
        <v>0- Port Costs</v>
      </c>
      <c r="BT1708" s="16" t="str">
        <v>0- Port Value</v>
      </c>
      <c r="BU1708" s="8"/>
      <c r="BV1708" s="16" t="str">
        <v>0</v>
      </c>
    </row>
    <row r="1709" spans="8:74" hidden="1" outlineLevel="1" x14ac:dyDescent="0.3">
      <c r="H1709" s="16" t="str">
        <v>0 - BM Costs</v>
      </c>
      <c r="L1709" s="16" t="str">
        <v>0 - BM Port</v>
      </c>
      <c r="N1709" s="16" t="str">
        <v>0 - Port Assets</v>
      </c>
      <c r="O1709" s="8"/>
      <c r="P1709" s="8"/>
      <c r="Q1709" s="8"/>
      <c r="R1709" s="8"/>
      <c r="S1709" s="8"/>
      <c r="T1709" s="8"/>
      <c r="U1709" s="8"/>
      <c r="V1709" s="8"/>
      <c r="W1709" s="8"/>
      <c r="X1709" s="8"/>
      <c r="Y1709" s="8"/>
      <c r="Z1709" s="8"/>
      <c r="AA1709" s="8"/>
      <c r="AB1709" s="8"/>
      <c r="AC1709" s="8"/>
      <c r="AD1709" s="8"/>
      <c r="AE1709" s="8"/>
      <c r="AF1709" s="8"/>
      <c r="AG1709" s="8"/>
      <c r="AH1709" s="8"/>
      <c r="AI1709" s="8"/>
      <c r="AJ1709" s="8"/>
      <c r="AK1709" s="8"/>
      <c r="AL1709" s="8"/>
      <c r="AM1709" s="8"/>
      <c r="AN1709" s="8"/>
      <c r="AO1709" s="8"/>
      <c r="AP1709" s="8"/>
      <c r="AQ1709" s="8"/>
      <c r="AR1709" s="8"/>
      <c r="AS1709" s="8"/>
      <c r="AT1709" s="8"/>
      <c r="AU1709" s="8"/>
      <c r="AV1709" s="8"/>
      <c r="AW1709" s="8"/>
      <c r="AX1709" s="8"/>
      <c r="AY1709" s="8"/>
      <c r="AZ1709" s="8"/>
      <c r="BA1709" s="8"/>
      <c r="BB1709" s="8"/>
      <c r="BC1709" s="8"/>
      <c r="BD1709" s="8"/>
      <c r="BE1709" s="8"/>
      <c r="BF1709" s="8"/>
      <c r="BG1709" s="8"/>
      <c r="BH1709" s="8"/>
      <c r="BI1709" s="8"/>
      <c r="BJ1709" s="8"/>
      <c r="BK1709" s="8"/>
      <c r="BL1709" s="8"/>
      <c r="BM1709" s="8"/>
      <c r="BN1709" s="8"/>
      <c r="BO1709" s="8"/>
      <c r="BP1709" s="16" t="str">
        <v>0- Port Costs</v>
      </c>
      <c r="BT1709" s="16" t="str">
        <v>0- Port Value</v>
      </c>
      <c r="BU1709" s="8"/>
      <c r="BV1709" s="16" t="str">
        <v>0</v>
      </c>
    </row>
    <row r="1710" spans="8:74" hidden="1" outlineLevel="1" x14ac:dyDescent="0.3">
      <c r="H1710" s="16" t="str">
        <v>0 - BM Costs</v>
      </c>
      <c r="L1710" s="16" t="str">
        <v>0 - BM Port</v>
      </c>
      <c r="N1710" s="16" t="str">
        <v>0 - Port Assets</v>
      </c>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8"/>
      <c r="AX1710" s="8"/>
      <c r="AY1710" s="8"/>
      <c r="AZ1710" s="8"/>
      <c r="BA1710" s="8"/>
      <c r="BB1710" s="8"/>
      <c r="BC1710" s="8"/>
      <c r="BD1710" s="8"/>
      <c r="BE1710" s="8"/>
      <c r="BF1710" s="8"/>
      <c r="BG1710" s="8"/>
      <c r="BH1710" s="8"/>
      <c r="BI1710" s="8"/>
      <c r="BJ1710" s="8"/>
      <c r="BK1710" s="8"/>
      <c r="BL1710" s="8"/>
      <c r="BM1710" s="8"/>
      <c r="BN1710" s="8"/>
      <c r="BO1710" s="8"/>
      <c r="BP1710" s="16" t="str">
        <v>0- Port Costs</v>
      </c>
      <c r="BT1710" s="16" t="str">
        <v>0- Port Value</v>
      </c>
      <c r="BU1710" s="8"/>
      <c r="BV1710" s="16" t="str">
        <v>0</v>
      </c>
    </row>
    <row r="1711" spans="8:74" hidden="1" outlineLevel="1" x14ac:dyDescent="0.3">
      <c r="H1711" s="16" t="str">
        <v>0 - BM Costs</v>
      </c>
      <c r="L1711" s="16" t="str">
        <v>0 - BM Port</v>
      </c>
      <c r="N1711" s="16" t="str">
        <v>0 - Port Assets</v>
      </c>
      <c r="O1711" s="8"/>
      <c r="P1711" s="8"/>
      <c r="Q1711" s="8"/>
      <c r="R1711" s="8"/>
      <c r="S1711" s="8"/>
      <c r="T1711" s="8"/>
      <c r="U1711" s="8"/>
      <c r="V1711" s="8"/>
      <c r="W1711" s="8"/>
      <c r="X1711" s="8"/>
      <c r="Y1711" s="8"/>
      <c r="Z1711" s="8"/>
      <c r="AA1711" s="8"/>
      <c r="AB1711" s="8"/>
      <c r="AC1711" s="8"/>
      <c r="AD1711" s="8"/>
      <c r="AE1711" s="8"/>
      <c r="AF1711" s="8"/>
      <c r="AG1711" s="8"/>
      <c r="AH1711" s="8"/>
      <c r="AI1711" s="8"/>
      <c r="AJ1711" s="8"/>
      <c r="AK1711" s="8"/>
      <c r="AL1711" s="8"/>
      <c r="AM1711" s="8"/>
      <c r="AN1711" s="8"/>
      <c r="AO1711" s="8"/>
      <c r="AP1711" s="8"/>
      <c r="AQ1711" s="8"/>
      <c r="AR1711" s="8"/>
      <c r="AS1711" s="8"/>
      <c r="AT1711" s="8"/>
      <c r="AU1711" s="8"/>
      <c r="AV1711" s="8"/>
      <c r="AW1711" s="8"/>
      <c r="AX1711" s="8"/>
      <c r="AY1711" s="8"/>
      <c r="AZ1711" s="8"/>
      <c r="BA1711" s="8"/>
      <c r="BB1711" s="8"/>
      <c r="BC1711" s="8"/>
      <c r="BD1711" s="8"/>
      <c r="BE1711" s="8"/>
      <c r="BF1711" s="8"/>
      <c r="BG1711" s="8"/>
      <c r="BH1711" s="8"/>
      <c r="BI1711" s="8"/>
      <c r="BJ1711" s="8"/>
      <c r="BK1711" s="8"/>
      <c r="BL1711" s="8"/>
      <c r="BM1711" s="8"/>
      <c r="BN1711" s="8"/>
      <c r="BO1711" s="8"/>
      <c r="BP1711" s="16" t="str">
        <v>0- Port Costs</v>
      </c>
      <c r="BT1711" s="16" t="str">
        <v>0- Port Value</v>
      </c>
      <c r="BU1711" s="8"/>
      <c r="BV1711" s="16" t="str">
        <v>0</v>
      </c>
    </row>
    <row r="1712" spans="8:74" hidden="1" outlineLevel="1" x14ac:dyDescent="0.3">
      <c r="H1712" s="16" t="str">
        <v>0 - BM Costs</v>
      </c>
      <c r="L1712" s="16" t="str">
        <v>0 - BM Port</v>
      </c>
      <c r="N1712" s="16" t="str">
        <v>0 - Port Assets</v>
      </c>
      <c r="O1712" s="8"/>
      <c r="P1712" s="8"/>
      <c r="Q1712" s="8"/>
      <c r="R1712" s="8"/>
      <c r="S1712" s="8"/>
      <c r="T1712" s="8"/>
      <c r="U1712" s="8"/>
      <c r="V1712" s="8"/>
      <c r="W1712" s="8"/>
      <c r="X1712" s="8"/>
      <c r="Y1712" s="8"/>
      <c r="Z1712" s="8"/>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8"/>
      <c r="AX1712" s="8"/>
      <c r="AY1712" s="8"/>
      <c r="AZ1712" s="8"/>
      <c r="BA1712" s="8"/>
      <c r="BB1712" s="8"/>
      <c r="BC1712" s="8"/>
      <c r="BD1712" s="8"/>
      <c r="BE1712" s="8"/>
      <c r="BF1712" s="8"/>
      <c r="BG1712" s="8"/>
      <c r="BH1712" s="8"/>
      <c r="BI1712" s="8"/>
      <c r="BJ1712" s="8"/>
      <c r="BK1712" s="8"/>
      <c r="BL1712" s="8"/>
      <c r="BM1712" s="8"/>
      <c r="BN1712" s="8"/>
      <c r="BO1712" s="8"/>
      <c r="BP1712" s="16" t="str">
        <v>0- Port Costs</v>
      </c>
      <c r="BT1712" s="16" t="str">
        <v>0- Port Value</v>
      </c>
      <c r="BU1712" s="8"/>
      <c r="BV1712" s="16" t="str">
        <v>0</v>
      </c>
    </row>
    <row r="1713" spans="8:74" hidden="1" outlineLevel="1" x14ac:dyDescent="0.3">
      <c r="H1713" s="16" t="str">
        <v>0 - BM Costs</v>
      </c>
      <c r="L1713" s="16" t="str">
        <v>0 - BM Port</v>
      </c>
      <c r="N1713" s="16" t="str">
        <v>0 - Port Assets</v>
      </c>
      <c r="O1713" s="8"/>
      <c r="P1713" s="8"/>
      <c r="Q1713" s="8"/>
      <c r="R1713" s="8"/>
      <c r="S1713" s="8"/>
      <c r="T1713" s="8"/>
      <c r="U1713" s="8"/>
      <c r="V1713" s="8"/>
      <c r="W1713" s="8"/>
      <c r="X1713" s="8"/>
      <c r="Y1713" s="8"/>
      <c r="Z1713" s="8"/>
      <c r="AA1713" s="8"/>
      <c r="AB1713" s="8"/>
      <c r="AC1713" s="8"/>
      <c r="AD1713" s="8"/>
      <c r="AE1713" s="8"/>
      <c r="AF1713" s="8"/>
      <c r="AG1713" s="8"/>
      <c r="AH1713" s="8"/>
      <c r="AI1713" s="8"/>
      <c r="AJ1713" s="8"/>
      <c r="AK1713" s="8"/>
      <c r="AL1713" s="8"/>
      <c r="AM1713" s="8"/>
      <c r="AN1713" s="8"/>
      <c r="AO1713" s="8"/>
      <c r="AP1713" s="8"/>
      <c r="AQ1713" s="8"/>
      <c r="AR1713" s="8"/>
      <c r="AS1713" s="8"/>
      <c r="AT1713" s="8"/>
      <c r="AU1713" s="8"/>
      <c r="AV1713" s="8"/>
      <c r="AW1713" s="8"/>
      <c r="AX1713" s="8"/>
      <c r="AY1713" s="8"/>
      <c r="AZ1713" s="8"/>
      <c r="BA1713" s="8"/>
      <c r="BB1713" s="8"/>
      <c r="BC1713" s="8"/>
      <c r="BD1713" s="8"/>
      <c r="BE1713" s="8"/>
      <c r="BF1713" s="8"/>
      <c r="BG1713" s="8"/>
      <c r="BH1713" s="8"/>
      <c r="BI1713" s="8"/>
      <c r="BJ1713" s="8"/>
      <c r="BK1713" s="8"/>
      <c r="BL1713" s="8"/>
      <c r="BM1713" s="8"/>
      <c r="BN1713" s="8"/>
      <c r="BO1713" s="8"/>
      <c r="BP1713" s="16" t="str">
        <v>0- Port Costs</v>
      </c>
      <c r="BT1713" s="16" t="str">
        <v>0- Port Value</v>
      </c>
      <c r="BU1713" s="8"/>
      <c r="BV1713" s="16" t="str">
        <v>0</v>
      </c>
    </row>
    <row r="1714" spans="8:74" hidden="1" outlineLevel="1" x14ac:dyDescent="0.3">
      <c r="H1714" s="16" t="str">
        <v>0 - BM Costs</v>
      </c>
      <c r="L1714" s="16" t="str">
        <v>0 - BM Port</v>
      </c>
      <c r="N1714" s="16" t="str">
        <v>0 - Port Assets</v>
      </c>
      <c r="O1714" s="8"/>
      <c r="P1714" s="8"/>
      <c r="Q1714" s="8"/>
      <c r="R1714" s="8"/>
      <c r="S1714" s="8"/>
      <c r="T1714" s="8"/>
      <c r="U1714" s="8"/>
      <c r="V1714" s="8"/>
      <c r="W1714" s="8"/>
      <c r="X1714" s="8"/>
      <c r="Y1714" s="8"/>
      <c r="Z1714" s="8"/>
      <c r="AA1714" s="8"/>
      <c r="AB1714" s="8"/>
      <c r="AC1714" s="8"/>
      <c r="AD1714" s="8"/>
      <c r="AE1714" s="8"/>
      <c r="AF1714" s="8"/>
      <c r="AG1714" s="8"/>
      <c r="AH1714" s="8"/>
      <c r="AI1714" s="8"/>
      <c r="AJ1714" s="8"/>
      <c r="AK1714" s="8"/>
      <c r="AL1714" s="8"/>
      <c r="AM1714" s="8"/>
      <c r="AN1714" s="8"/>
      <c r="AO1714" s="8"/>
      <c r="AP1714" s="8"/>
      <c r="AQ1714" s="8"/>
      <c r="AR1714" s="8"/>
      <c r="AS1714" s="8"/>
      <c r="AT1714" s="8"/>
      <c r="AU1714" s="8"/>
      <c r="AV1714" s="8"/>
      <c r="AW1714" s="8"/>
      <c r="AX1714" s="8"/>
      <c r="AY1714" s="8"/>
      <c r="AZ1714" s="8"/>
      <c r="BA1714" s="8"/>
      <c r="BB1714" s="8"/>
      <c r="BC1714" s="8"/>
      <c r="BD1714" s="8"/>
      <c r="BE1714" s="8"/>
      <c r="BF1714" s="8"/>
      <c r="BG1714" s="8"/>
      <c r="BH1714" s="8"/>
      <c r="BI1714" s="8"/>
      <c r="BJ1714" s="8"/>
      <c r="BK1714" s="8"/>
      <c r="BL1714" s="8"/>
      <c r="BM1714" s="8"/>
      <c r="BN1714" s="8"/>
      <c r="BO1714" s="8"/>
      <c r="BP1714" s="16" t="str">
        <v>0- Port Costs</v>
      </c>
      <c r="BT1714" s="16" t="str">
        <v>0- Port Value</v>
      </c>
      <c r="BU1714" s="8"/>
      <c r="BV1714" s="16" t="str">
        <v>0</v>
      </c>
    </row>
    <row r="1715" spans="8:74" hidden="1" outlineLevel="1" x14ac:dyDescent="0.3">
      <c r="H1715" s="16" t="str">
        <v>0 - BM Costs</v>
      </c>
      <c r="L1715" s="16" t="str">
        <v>0 - BM Port</v>
      </c>
      <c r="N1715" s="16" t="str">
        <v>0 - Port Assets</v>
      </c>
      <c r="O1715" s="8"/>
      <c r="P1715" s="8"/>
      <c r="Q1715" s="8"/>
      <c r="R1715" s="8"/>
      <c r="S1715" s="8"/>
      <c r="T1715" s="8"/>
      <c r="U1715" s="8"/>
      <c r="V1715" s="8"/>
      <c r="W1715" s="8"/>
      <c r="X1715" s="8"/>
      <c r="Y1715" s="8"/>
      <c r="Z1715" s="8"/>
      <c r="AA1715" s="8"/>
      <c r="AB1715" s="8"/>
      <c r="AC1715" s="8"/>
      <c r="AD1715" s="8"/>
      <c r="AE1715" s="8"/>
      <c r="AF1715" s="8"/>
      <c r="AG1715" s="8"/>
      <c r="AH1715" s="8"/>
      <c r="AI1715" s="8"/>
      <c r="AJ1715" s="8"/>
      <c r="AK1715" s="8"/>
      <c r="AL1715" s="8"/>
      <c r="AM1715" s="8"/>
      <c r="AN1715" s="8"/>
      <c r="AO1715" s="8"/>
      <c r="AP1715" s="8"/>
      <c r="AQ1715" s="8"/>
      <c r="AR1715" s="8"/>
      <c r="AS1715" s="8"/>
      <c r="AT1715" s="8"/>
      <c r="AU1715" s="8"/>
      <c r="AV1715" s="8"/>
      <c r="AW1715" s="8"/>
      <c r="AX1715" s="8"/>
      <c r="AY1715" s="8"/>
      <c r="AZ1715" s="8"/>
      <c r="BA1715" s="8"/>
      <c r="BB1715" s="8"/>
      <c r="BC1715" s="8"/>
      <c r="BD1715" s="8"/>
      <c r="BE1715" s="8"/>
      <c r="BF1715" s="8"/>
      <c r="BG1715" s="8"/>
      <c r="BH1715" s="8"/>
      <c r="BI1715" s="8"/>
      <c r="BJ1715" s="8"/>
      <c r="BK1715" s="8"/>
      <c r="BL1715" s="8"/>
      <c r="BM1715" s="8"/>
      <c r="BN1715" s="8"/>
      <c r="BO1715" s="8"/>
      <c r="BP1715" s="16" t="str">
        <v>0- Port Costs</v>
      </c>
      <c r="BT1715" s="16" t="str">
        <v>0- Port Value</v>
      </c>
      <c r="BU1715" s="8"/>
      <c r="BV1715" s="16" t="str">
        <v>0</v>
      </c>
    </row>
    <row r="1716" spans="8:74" hidden="1" outlineLevel="1" x14ac:dyDescent="0.3">
      <c r="H1716" s="16" t="str">
        <v>0 - BM Costs</v>
      </c>
      <c r="L1716" s="16" t="str">
        <v>0 - BM Port</v>
      </c>
      <c r="N1716" s="16" t="str">
        <v>0 - Port Assets</v>
      </c>
      <c r="O1716" s="8"/>
      <c r="P1716" s="8"/>
      <c r="Q1716" s="8"/>
      <c r="R1716" s="8"/>
      <c r="S1716" s="8"/>
      <c r="T1716" s="8"/>
      <c r="U1716" s="8"/>
      <c r="V1716" s="8"/>
      <c r="W1716" s="8"/>
      <c r="X1716" s="8"/>
      <c r="Y1716" s="8"/>
      <c r="Z1716" s="8"/>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8"/>
      <c r="AX1716" s="8"/>
      <c r="AY1716" s="8"/>
      <c r="AZ1716" s="8"/>
      <c r="BA1716" s="8"/>
      <c r="BB1716" s="8"/>
      <c r="BC1716" s="8"/>
      <c r="BD1716" s="8"/>
      <c r="BE1716" s="8"/>
      <c r="BF1716" s="8"/>
      <c r="BG1716" s="8"/>
      <c r="BH1716" s="8"/>
      <c r="BI1716" s="8"/>
      <c r="BJ1716" s="8"/>
      <c r="BK1716" s="8"/>
      <c r="BL1716" s="8"/>
      <c r="BM1716" s="8"/>
      <c r="BN1716" s="8"/>
      <c r="BO1716" s="8"/>
      <c r="BP1716" s="16" t="str">
        <v>0- Port Costs</v>
      </c>
      <c r="BT1716" s="16" t="str">
        <v>0- Port Value</v>
      </c>
      <c r="BU1716" s="8"/>
      <c r="BV1716" s="16" t="str">
        <v>0</v>
      </c>
    </row>
    <row r="1717" spans="8:74" hidden="1" outlineLevel="1" x14ac:dyDescent="0.3">
      <c r="H1717" s="16" t="str">
        <v>0 - BM Costs</v>
      </c>
      <c r="L1717" s="16" t="str">
        <v>0 - BM Port</v>
      </c>
      <c r="N1717" s="16" t="str">
        <v>0 - Port Assets</v>
      </c>
      <c r="O1717" s="8"/>
      <c r="P1717" s="8"/>
      <c r="Q1717" s="8"/>
      <c r="R1717" s="8"/>
      <c r="S1717" s="8"/>
      <c r="T1717" s="8"/>
      <c r="U1717" s="8"/>
      <c r="V1717" s="8"/>
      <c r="W1717" s="8"/>
      <c r="X1717" s="8"/>
      <c r="Y1717" s="8"/>
      <c r="Z1717" s="8"/>
      <c r="AA1717" s="8"/>
      <c r="AB1717" s="8"/>
      <c r="AC1717" s="8"/>
      <c r="AD1717" s="8"/>
      <c r="AE1717" s="8"/>
      <c r="AF1717" s="8"/>
      <c r="AG1717" s="8"/>
      <c r="AH1717" s="8"/>
      <c r="AI1717" s="8"/>
      <c r="AJ1717" s="8"/>
      <c r="AK1717" s="8"/>
      <c r="AL1717" s="8"/>
      <c r="AM1717" s="8"/>
      <c r="AN1717" s="8"/>
      <c r="AO1717" s="8"/>
      <c r="AP1717" s="8"/>
      <c r="AQ1717" s="8"/>
      <c r="AR1717" s="8"/>
      <c r="AS1717" s="8"/>
      <c r="AT1717" s="8"/>
      <c r="AU1717" s="8"/>
      <c r="AV1717" s="8"/>
      <c r="AW1717" s="8"/>
      <c r="AX1717" s="8"/>
      <c r="AY1717" s="8"/>
      <c r="AZ1717" s="8"/>
      <c r="BA1717" s="8"/>
      <c r="BB1717" s="8"/>
      <c r="BC1717" s="8"/>
      <c r="BD1717" s="8"/>
      <c r="BE1717" s="8"/>
      <c r="BF1717" s="8"/>
      <c r="BG1717" s="8"/>
      <c r="BH1717" s="8"/>
      <c r="BI1717" s="8"/>
      <c r="BJ1717" s="8"/>
      <c r="BK1717" s="8"/>
      <c r="BL1717" s="8"/>
      <c r="BM1717" s="8"/>
      <c r="BN1717" s="8"/>
      <c r="BO1717" s="8"/>
      <c r="BP1717" s="16" t="str">
        <v>0- Port Costs</v>
      </c>
      <c r="BT1717" s="16" t="str">
        <v>0- Port Value</v>
      </c>
      <c r="BU1717" s="8"/>
      <c r="BV1717" s="16" t="str">
        <v>0</v>
      </c>
    </row>
    <row r="1718" spans="8:74" hidden="1" outlineLevel="1" x14ac:dyDescent="0.3">
      <c r="H1718" s="16" t="str">
        <v>0 - BM Costs</v>
      </c>
      <c r="L1718" s="16" t="str">
        <v>0 - BM Port</v>
      </c>
      <c r="N1718" s="16" t="str">
        <v>0 - Port Assets</v>
      </c>
      <c r="O1718" s="8"/>
      <c r="P1718" s="8"/>
      <c r="Q1718" s="8"/>
      <c r="R1718" s="8"/>
      <c r="S1718" s="8"/>
      <c r="T1718" s="8"/>
      <c r="U1718" s="8"/>
      <c r="V1718" s="8"/>
      <c r="W1718" s="8"/>
      <c r="X1718" s="8"/>
      <c r="Y1718" s="8"/>
      <c r="Z1718" s="8"/>
      <c r="AA1718" s="8"/>
      <c r="AB1718" s="8"/>
      <c r="AC1718" s="8"/>
      <c r="AD1718" s="8"/>
      <c r="AE1718" s="8"/>
      <c r="AF1718" s="8"/>
      <c r="AG1718" s="8"/>
      <c r="AH1718" s="8"/>
      <c r="AI1718" s="8"/>
      <c r="AJ1718" s="8"/>
      <c r="AK1718" s="8"/>
      <c r="AL1718" s="8"/>
      <c r="AM1718" s="8"/>
      <c r="AN1718" s="8"/>
      <c r="AO1718" s="8"/>
      <c r="AP1718" s="8"/>
      <c r="AQ1718" s="8"/>
      <c r="AR1718" s="8"/>
      <c r="AS1718" s="8"/>
      <c r="AT1718" s="8"/>
      <c r="AU1718" s="8"/>
      <c r="AV1718" s="8"/>
      <c r="AW1718" s="8"/>
      <c r="AX1718" s="8"/>
      <c r="AY1718" s="8"/>
      <c r="AZ1718" s="8"/>
      <c r="BA1718" s="8"/>
      <c r="BB1718" s="8"/>
      <c r="BC1718" s="8"/>
      <c r="BD1718" s="8"/>
      <c r="BE1718" s="8"/>
      <c r="BF1718" s="8"/>
      <c r="BG1718" s="8"/>
      <c r="BH1718" s="8"/>
      <c r="BI1718" s="8"/>
      <c r="BJ1718" s="8"/>
      <c r="BK1718" s="8"/>
      <c r="BL1718" s="8"/>
      <c r="BM1718" s="8"/>
      <c r="BN1718" s="8"/>
      <c r="BO1718" s="8"/>
      <c r="BP1718" s="16" t="str">
        <v>0- Port Costs</v>
      </c>
      <c r="BT1718" s="16" t="str">
        <v>0- Port Value</v>
      </c>
      <c r="BU1718" s="8"/>
      <c r="BV1718" s="16" t="str">
        <v>0</v>
      </c>
    </row>
    <row r="1719" spans="8:74" hidden="1" outlineLevel="1" x14ac:dyDescent="0.3">
      <c r="H1719" s="16" t="str">
        <v>0 - BM Costs</v>
      </c>
      <c r="L1719" s="16" t="str">
        <v>0 - BM Port</v>
      </c>
      <c r="N1719" s="16" t="str">
        <v>0 - Port Assets</v>
      </c>
      <c r="O1719" s="8"/>
      <c r="P1719" s="8"/>
      <c r="Q1719" s="8"/>
      <c r="R1719" s="8"/>
      <c r="S1719" s="8"/>
      <c r="T1719" s="8"/>
      <c r="U1719" s="8"/>
      <c r="V1719" s="8"/>
      <c r="W1719" s="8"/>
      <c r="X1719" s="8"/>
      <c r="Y1719" s="8"/>
      <c r="Z1719" s="8"/>
      <c r="AA1719" s="8"/>
      <c r="AB1719" s="8"/>
      <c r="AC1719" s="8"/>
      <c r="AD1719" s="8"/>
      <c r="AE1719" s="8"/>
      <c r="AF1719" s="8"/>
      <c r="AG1719" s="8"/>
      <c r="AH1719" s="8"/>
      <c r="AI1719" s="8"/>
      <c r="AJ1719" s="8"/>
      <c r="AK1719" s="8"/>
      <c r="AL1719" s="8"/>
      <c r="AM1719" s="8"/>
      <c r="AN1719" s="8"/>
      <c r="AO1719" s="8"/>
      <c r="AP1719" s="8"/>
      <c r="AQ1719" s="8"/>
      <c r="AR1719" s="8"/>
      <c r="AS1719" s="8"/>
      <c r="AT1719" s="8"/>
      <c r="AU1719" s="8"/>
      <c r="AV1719" s="8"/>
      <c r="AW1719" s="8"/>
      <c r="AX1719" s="8"/>
      <c r="AY1719" s="8"/>
      <c r="AZ1719" s="8"/>
      <c r="BA1719" s="8"/>
      <c r="BB1719" s="8"/>
      <c r="BC1719" s="8"/>
      <c r="BD1719" s="8"/>
      <c r="BE1719" s="8"/>
      <c r="BF1719" s="8"/>
      <c r="BG1719" s="8"/>
      <c r="BH1719" s="8"/>
      <c r="BI1719" s="8"/>
      <c r="BJ1719" s="8"/>
      <c r="BK1719" s="8"/>
      <c r="BL1719" s="8"/>
      <c r="BM1719" s="8"/>
      <c r="BN1719" s="8"/>
      <c r="BO1719" s="8"/>
      <c r="BP1719" s="16" t="str">
        <v>0- Port Costs</v>
      </c>
      <c r="BT1719" s="16" t="str">
        <v>0- Port Value</v>
      </c>
      <c r="BU1719" s="8"/>
      <c r="BV1719" s="16" t="str">
        <v>0</v>
      </c>
    </row>
    <row r="1720" spans="8:74" hidden="1" outlineLevel="1" x14ac:dyDescent="0.3">
      <c r="H1720" s="16" t="str">
        <v>0 - BM Costs</v>
      </c>
      <c r="L1720" s="16" t="str">
        <v>0 - BM Port</v>
      </c>
      <c r="N1720" s="16" t="str">
        <v>0 - Port Assets</v>
      </c>
      <c r="O1720" s="8"/>
      <c r="P1720" s="8"/>
      <c r="Q1720" s="8"/>
      <c r="R1720" s="8"/>
      <c r="S1720" s="8"/>
      <c r="T1720" s="8"/>
      <c r="U1720" s="8"/>
      <c r="V1720" s="8"/>
      <c r="W1720" s="8"/>
      <c r="X1720" s="8"/>
      <c r="Y1720" s="8"/>
      <c r="Z1720" s="8"/>
      <c r="AA1720" s="8"/>
      <c r="AB1720" s="8"/>
      <c r="AC1720" s="8"/>
      <c r="AD1720" s="8"/>
      <c r="AE1720" s="8"/>
      <c r="AF1720" s="8"/>
      <c r="AG1720" s="8"/>
      <c r="AH1720" s="8"/>
      <c r="AI1720" s="8"/>
      <c r="AJ1720" s="8"/>
      <c r="AK1720" s="8"/>
      <c r="AL1720" s="8"/>
      <c r="AM1720" s="8"/>
      <c r="AN1720" s="8"/>
      <c r="AO1720" s="8"/>
      <c r="AP1720" s="8"/>
      <c r="AQ1720" s="8"/>
      <c r="AR1720" s="8"/>
      <c r="AS1720" s="8"/>
      <c r="AT1720" s="8"/>
      <c r="AU1720" s="8"/>
      <c r="AV1720" s="8"/>
      <c r="AW1720" s="8"/>
      <c r="AX1720" s="8"/>
      <c r="AY1720" s="8"/>
      <c r="AZ1720" s="8"/>
      <c r="BA1720" s="8"/>
      <c r="BB1720" s="8"/>
      <c r="BC1720" s="8"/>
      <c r="BD1720" s="8"/>
      <c r="BE1720" s="8"/>
      <c r="BF1720" s="8"/>
      <c r="BG1720" s="8"/>
      <c r="BH1720" s="8"/>
      <c r="BI1720" s="8"/>
      <c r="BJ1720" s="8"/>
      <c r="BK1720" s="8"/>
      <c r="BL1720" s="8"/>
      <c r="BM1720" s="8"/>
      <c r="BN1720" s="8"/>
      <c r="BO1720" s="8"/>
      <c r="BP1720" s="16" t="str">
        <v>0- Port Costs</v>
      </c>
      <c r="BT1720" s="16" t="str">
        <v>0- Port Value</v>
      </c>
      <c r="BU1720" s="8"/>
      <c r="BV1720" s="16" t="str">
        <v>0</v>
      </c>
    </row>
    <row r="1721" spans="8:74" hidden="1" outlineLevel="1" x14ac:dyDescent="0.3">
      <c r="H1721" s="16" t="str">
        <v>0 - BM Costs</v>
      </c>
      <c r="L1721" s="16" t="str">
        <v>0 - BM Port</v>
      </c>
      <c r="N1721" s="16" t="str">
        <v>0 - Port Assets</v>
      </c>
      <c r="O1721" s="8"/>
      <c r="P1721" s="8"/>
      <c r="Q1721" s="8"/>
      <c r="R1721" s="8"/>
      <c r="S1721" s="8"/>
      <c r="T1721" s="8"/>
      <c r="U1721" s="8"/>
      <c r="V1721" s="8"/>
      <c r="W1721" s="8"/>
      <c r="X1721" s="8"/>
      <c r="Y1721" s="8"/>
      <c r="Z1721" s="8"/>
      <c r="AA1721" s="8"/>
      <c r="AB1721" s="8"/>
      <c r="AC1721" s="8"/>
      <c r="AD1721" s="8"/>
      <c r="AE1721" s="8"/>
      <c r="AF1721" s="8"/>
      <c r="AG1721" s="8"/>
      <c r="AH1721" s="8"/>
      <c r="AI1721" s="8"/>
      <c r="AJ1721" s="8"/>
      <c r="AK1721" s="8"/>
      <c r="AL1721" s="8"/>
      <c r="AM1721" s="8"/>
      <c r="AN1721" s="8"/>
      <c r="AO1721" s="8"/>
      <c r="AP1721" s="8"/>
      <c r="AQ1721" s="8"/>
      <c r="AR1721" s="8"/>
      <c r="AS1721" s="8"/>
      <c r="AT1721" s="8"/>
      <c r="AU1721" s="8"/>
      <c r="AV1721" s="8"/>
      <c r="AW1721" s="8"/>
      <c r="AX1721" s="8"/>
      <c r="AY1721" s="8"/>
      <c r="AZ1721" s="8"/>
      <c r="BA1721" s="8"/>
      <c r="BB1721" s="8"/>
      <c r="BC1721" s="8"/>
      <c r="BD1721" s="8"/>
      <c r="BE1721" s="8"/>
      <c r="BF1721" s="8"/>
      <c r="BG1721" s="8"/>
      <c r="BH1721" s="8"/>
      <c r="BI1721" s="8"/>
      <c r="BJ1721" s="8"/>
      <c r="BK1721" s="8"/>
      <c r="BL1721" s="8"/>
      <c r="BM1721" s="8"/>
      <c r="BN1721" s="8"/>
      <c r="BO1721" s="8"/>
      <c r="BP1721" s="16" t="str">
        <v>0- Port Costs</v>
      </c>
      <c r="BT1721" s="16" t="str">
        <v>0- Port Value</v>
      </c>
      <c r="BU1721" s="8"/>
      <c r="BV1721" s="16" t="str">
        <v>0</v>
      </c>
    </row>
    <row r="1722" spans="8:74" hidden="1" outlineLevel="1" x14ac:dyDescent="0.3">
      <c r="H1722" s="16" t="str">
        <v>0 - BM Costs</v>
      </c>
      <c r="L1722" s="16" t="str">
        <v>0 - BM Port</v>
      </c>
      <c r="N1722" s="16" t="str">
        <v>0 - Port Assets</v>
      </c>
      <c r="O1722" s="8"/>
      <c r="P1722" s="8"/>
      <c r="Q1722" s="8"/>
      <c r="R1722" s="8"/>
      <c r="S1722" s="8"/>
      <c r="T1722" s="8"/>
      <c r="U1722" s="8"/>
      <c r="V1722" s="8"/>
      <c r="W1722" s="8"/>
      <c r="X1722" s="8"/>
      <c r="Y1722" s="8"/>
      <c r="Z1722" s="8"/>
      <c r="AA1722" s="8"/>
      <c r="AB1722" s="8"/>
      <c r="AC1722" s="8"/>
      <c r="AD1722" s="8"/>
      <c r="AE1722" s="8"/>
      <c r="AF1722" s="8"/>
      <c r="AG1722" s="8"/>
      <c r="AH1722" s="8"/>
      <c r="AI1722" s="8"/>
      <c r="AJ1722" s="8"/>
      <c r="AK1722" s="8"/>
      <c r="AL1722" s="8"/>
      <c r="AM1722" s="8"/>
      <c r="AN1722" s="8"/>
      <c r="AO1722" s="8"/>
      <c r="AP1722" s="8"/>
      <c r="AQ1722" s="8"/>
      <c r="AR1722" s="8"/>
      <c r="AS1722" s="8"/>
      <c r="AT1722" s="8"/>
      <c r="AU1722" s="8"/>
      <c r="AV1722" s="8"/>
      <c r="AW1722" s="8"/>
      <c r="AX1722" s="8"/>
      <c r="AY1722" s="8"/>
      <c r="AZ1722" s="8"/>
      <c r="BA1722" s="8"/>
      <c r="BB1722" s="8"/>
      <c r="BC1722" s="8"/>
      <c r="BD1722" s="8"/>
      <c r="BE1722" s="8"/>
      <c r="BF1722" s="8"/>
      <c r="BG1722" s="8"/>
      <c r="BH1722" s="8"/>
      <c r="BI1722" s="8"/>
      <c r="BJ1722" s="8"/>
      <c r="BK1722" s="8"/>
      <c r="BL1722" s="8"/>
      <c r="BM1722" s="8"/>
      <c r="BN1722" s="8"/>
      <c r="BO1722" s="8"/>
      <c r="BP1722" s="16" t="str">
        <v>0- Port Costs</v>
      </c>
      <c r="BT1722" s="16" t="str">
        <v>0- Port Value</v>
      </c>
      <c r="BU1722" s="8"/>
      <c r="BV1722" s="16" t="str">
        <v>0</v>
      </c>
    </row>
    <row r="1723" spans="8:74" hidden="1" outlineLevel="1" x14ac:dyDescent="0.3">
      <c r="H1723" s="16" t="str">
        <v>0 - BM Costs</v>
      </c>
      <c r="L1723" s="16" t="str">
        <v>0 - BM Port</v>
      </c>
      <c r="N1723" s="16" t="str">
        <v>0 - Port Assets</v>
      </c>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8"/>
      <c r="AX1723" s="8"/>
      <c r="AY1723" s="8"/>
      <c r="AZ1723" s="8"/>
      <c r="BA1723" s="8"/>
      <c r="BB1723" s="8"/>
      <c r="BC1723" s="8"/>
      <c r="BD1723" s="8"/>
      <c r="BE1723" s="8"/>
      <c r="BF1723" s="8"/>
      <c r="BG1723" s="8"/>
      <c r="BH1723" s="8"/>
      <c r="BI1723" s="8"/>
      <c r="BJ1723" s="8"/>
      <c r="BK1723" s="8"/>
      <c r="BL1723" s="8"/>
      <c r="BM1723" s="8"/>
      <c r="BN1723" s="8"/>
      <c r="BO1723" s="8"/>
      <c r="BP1723" s="16" t="str">
        <v>0- Port Costs</v>
      </c>
      <c r="BT1723" s="16" t="str">
        <v>0- Port Value</v>
      </c>
      <c r="BU1723" s="8"/>
      <c r="BV1723" s="16" t="str">
        <v>0</v>
      </c>
    </row>
    <row r="1724" spans="8:74" hidden="1" outlineLevel="1" x14ac:dyDescent="0.3">
      <c r="H1724" s="16" t="str">
        <v>0 - BM Costs</v>
      </c>
      <c r="L1724" s="16" t="str">
        <v>0 - BM Port</v>
      </c>
      <c r="N1724" s="16" t="str">
        <v>0 - Port Assets</v>
      </c>
      <c r="O1724" s="8"/>
      <c r="P1724" s="8"/>
      <c r="Q1724" s="8"/>
      <c r="R1724" s="8"/>
      <c r="S1724" s="8"/>
      <c r="T1724" s="8"/>
      <c r="U1724" s="8"/>
      <c r="V1724" s="8"/>
      <c r="W1724" s="8"/>
      <c r="X1724" s="8"/>
      <c r="Y1724" s="8"/>
      <c r="Z1724" s="8"/>
      <c r="AA1724" s="8"/>
      <c r="AB1724" s="8"/>
      <c r="AC1724" s="8"/>
      <c r="AD1724" s="8"/>
      <c r="AE1724" s="8"/>
      <c r="AF1724" s="8"/>
      <c r="AG1724" s="8"/>
      <c r="AH1724" s="8"/>
      <c r="AI1724" s="8"/>
      <c r="AJ1724" s="8"/>
      <c r="AK1724" s="8"/>
      <c r="AL1724" s="8"/>
      <c r="AM1724" s="8"/>
      <c r="AN1724" s="8"/>
      <c r="AO1724" s="8"/>
      <c r="AP1724" s="8"/>
      <c r="AQ1724" s="8"/>
      <c r="AR1724" s="8"/>
      <c r="AS1724" s="8"/>
      <c r="AT1724" s="8"/>
      <c r="AU1724" s="8"/>
      <c r="AV1724" s="8"/>
      <c r="AW1724" s="8"/>
      <c r="AX1724" s="8"/>
      <c r="AY1724" s="8"/>
      <c r="AZ1724" s="8"/>
      <c r="BA1724" s="8"/>
      <c r="BB1724" s="8"/>
      <c r="BC1724" s="8"/>
      <c r="BD1724" s="8"/>
      <c r="BE1724" s="8"/>
      <c r="BF1724" s="8"/>
      <c r="BG1724" s="8"/>
      <c r="BH1724" s="8"/>
      <c r="BI1724" s="8"/>
      <c r="BJ1724" s="8"/>
      <c r="BK1724" s="8"/>
      <c r="BL1724" s="8"/>
      <c r="BM1724" s="8"/>
      <c r="BN1724" s="8"/>
      <c r="BO1724" s="8"/>
      <c r="BP1724" s="16" t="str">
        <v>0- Port Costs</v>
      </c>
      <c r="BT1724" s="16" t="str">
        <v>0- Port Value</v>
      </c>
      <c r="BU1724" s="8"/>
      <c r="BV1724" s="16" t="str">
        <v>0</v>
      </c>
    </row>
    <row r="1725" spans="8:74" hidden="1" outlineLevel="1" x14ac:dyDescent="0.3">
      <c r="H1725" s="16" t="str">
        <v>0 - BM Costs</v>
      </c>
      <c r="L1725" s="16" t="str">
        <v>0 - BM Port</v>
      </c>
      <c r="N1725" s="16" t="str">
        <v>0 - Port Assets</v>
      </c>
      <c r="O1725" s="8"/>
      <c r="P1725" s="8"/>
      <c r="Q1725" s="8"/>
      <c r="R1725" s="8"/>
      <c r="S1725" s="8"/>
      <c r="T1725" s="8"/>
      <c r="U1725" s="8"/>
      <c r="V1725" s="8"/>
      <c r="W1725" s="8"/>
      <c r="X1725" s="8"/>
      <c r="Y1725" s="8"/>
      <c r="Z1725" s="8"/>
      <c r="AA1725" s="8"/>
      <c r="AB1725" s="8"/>
      <c r="AC1725" s="8"/>
      <c r="AD1725" s="8"/>
      <c r="AE1725" s="8"/>
      <c r="AF1725" s="8"/>
      <c r="AG1725" s="8"/>
      <c r="AH1725" s="8"/>
      <c r="AI1725" s="8"/>
      <c r="AJ1725" s="8"/>
      <c r="AK1725" s="8"/>
      <c r="AL1725" s="8"/>
      <c r="AM1725" s="8"/>
      <c r="AN1725" s="8"/>
      <c r="AO1725" s="8"/>
      <c r="AP1725" s="8"/>
      <c r="AQ1725" s="8"/>
      <c r="AR1725" s="8"/>
      <c r="AS1725" s="8"/>
      <c r="AT1725" s="8"/>
      <c r="AU1725" s="8"/>
      <c r="AV1725" s="8"/>
      <c r="AW1725" s="8"/>
      <c r="AX1725" s="8"/>
      <c r="AY1725" s="8"/>
      <c r="AZ1725" s="8"/>
      <c r="BA1725" s="8"/>
      <c r="BB1725" s="8"/>
      <c r="BC1725" s="8"/>
      <c r="BD1725" s="8"/>
      <c r="BE1725" s="8"/>
      <c r="BF1725" s="8"/>
      <c r="BG1725" s="8"/>
      <c r="BH1725" s="8"/>
      <c r="BI1725" s="8"/>
      <c r="BJ1725" s="8"/>
      <c r="BK1725" s="8"/>
      <c r="BL1725" s="8"/>
      <c r="BM1725" s="8"/>
      <c r="BN1725" s="8"/>
      <c r="BO1725" s="8"/>
      <c r="BP1725" s="16" t="str">
        <v>0- Port Costs</v>
      </c>
      <c r="BT1725" s="16" t="str">
        <v>0- Port Value</v>
      </c>
      <c r="BU1725" s="8"/>
      <c r="BV1725" s="16" t="str">
        <v>0</v>
      </c>
    </row>
    <row r="1726" spans="8:74" hidden="1" outlineLevel="1" x14ac:dyDescent="0.3">
      <c r="H1726" s="16" t="str">
        <v>0 - BM Costs</v>
      </c>
      <c r="L1726" s="16" t="str">
        <v>0 - BM Port</v>
      </c>
      <c r="N1726" s="16" t="str">
        <v>0 - Port Assets</v>
      </c>
      <c r="O1726" s="8"/>
      <c r="P1726" s="8"/>
      <c r="Q1726" s="8"/>
      <c r="R1726" s="8"/>
      <c r="S1726" s="8"/>
      <c r="T1726" s="8"/>
      <c r="U1726" s="8"/>
      <c r="V1726" s="8"/>
      <c r="W1726" s="8"/>
      <c r="X1726" s="8"/>
      <c r="Y1726" s="8"/>
      <c r="Z1726" s="8"/>
      <c r="AA1726" s="8"/>
      <c r="AB1726" s="8"/>
      <c r="AC1726" s="8"/>
      <c r="AD1726" s="8"/>
      <c r="AE1726" s="8"/>
      <c r="AF1726" s="8"/>
      <c r="AG1726" s="8"/>
      <c r="AH1726" s="8"/>
      <c r="AI1726" s="8"/>
      <c r="AJ1726" s="8"/>
      <c r="AK1726" s="8"/>
      <c r="AL1726" s="8"/>
      <c r="AM1726" s="8"/>
      <c r="AN1726" s="8"/>
      <c r="AO1726" s="8"/>
      <c r="AP1726" s="8"/>
      <c r="AQ1726" s="8"/>
      <c r="AR1726" s="8"/>
      <c r="AS1726" s="8"/>
      <c r="AT1726" s="8"/>
      <c r="AU1726" s="8"/>
      <c r="AV1726" s="8"/>
      <c r="AW1726" s="8"/>
      <c r="AX1726" s="8"/>
      <c r="AY1726" s="8"/>
      <c r="AZ1726" s="8"/>
      <c r="BA1726" s="8"/>
      <c r="BB1726" s="8"/>
      <c r="BC1726" s="8"/>
      <c r="BD1726" s="8"/>
      <c r="BE1726" s="8"/>
      <c r="BF1726" s="8"/>
      <c r="BG1726" s="8"/>
      <c r="BH1726" s="8"/>
      <c r="BI1726" s="8"/>
      <c r="BJ1726" s="8"/>
      <c r="BK1726" s="8"/>
      <c r="BL1726" s="8"/>
      <c r="BM1726" s="8"/>
      <c r="BN1726" s="8"/>
      <c r="BO1726" s="8"/>
      <c r="BP1726" s="16" t="str">
        <v>0- Port Costs</v>
      </c>
      <c r="BT1726" s="16" t="str">
        <v>0- Port Value</v>
      </c>
      <c r="BU1726" s="8"/>
      <c r="BV1726" s="16" t="str">
        <v>0</v>
      </c>
    </row>
    <row r="1727" spans="8:74" hidden="1" outlineLevel="1" x14ac:dyDescent="0.3">
      <c r="H1727" s="16" t="str">
        <v>0 - BM Costs</v>
      </c>
      <c r="L1727" s="16" t="str">
        <v>0 - BM Port</v>
      </c>
      <c r="N1727" s="16" t="str">
        <v>0 - Port Assets</v>
      </c>
      <c r="O1727" s="8"/>
      <c r="P1727" s="8"/>
      <c r="Q1727" s="8"/>
      <c r="R1727" s="8"/>
      <c r="S1727" s="8"/>
      <c r="T1727" s="8"/>
      <c r="U1727" s="8"/>
      <c r="V1727" s="8"/>
      <c r="W1727" s="8"/>
      <c r="X1727" s="8"/>
      <c r="Y1727" s="8"/>
      <c r="Z1727" s="8"/>
      <c r="AA1727" s="8"/>
      <c r="AB1727" s="8"/>
      <c r="AC1727" s="8"/>
      <c r="AD1727" s="8"/>
      <c r="AE1727" s="8"/>
      <c r="AF1727" s="8"/>
      <c r="AG1727" s="8"/>
      <c r="AH1727" s="8"/>
      <c r="AI1727" s="8"/>
      <c r="AJ1727" s="8"/>
      <c r="AK1727" s="8"/>
      <c r="AL1727" s="8"/>
      <c r="AM1727" s="8"/>
      <c r="AN1727" s="8"/>
      <c r="AO1727" s="8"/>
      <c r="AP1727" s="8"/>
      <c r="AQ1727" s="8"/>
      <c r="AR1727" s="8"/>
      <c r="AS1727" s="8"/>
      <c r="AT1727" s="8"/>
      <c r="AU1727" s="8"/>
      <c r="AV1727" s="8"/>
      <c r="AW1727" s="8"/>
      <c r="AX1727" s="8"/>
      <c r="AY1727" s="8"/>
      <c r="AZ1727" s="8"/>
      <c r="BA1727" s="8"/>
      <c r="BB1727" s="8"/>
      <c r="BC1727" s="8"/>
      <c r="BD1727" s="8"/>
      <c r="BE1727" s="8"/>
      <c r="BF1727" s="8"/>
      <c r="BG1727" s="8"/>
      <c r="BH1727" s="8"/>
      <c r="BI1727" s="8"/>
      <c r="BJ1727" s="8"/>
      <c r="BK1727" s="8"/>
      <c r="BL1727" s="8"/>
      <c r="BM1727" s="8"/>
      <c r="BN1727" s="8"/>
      <c r="BO1727" s="8"/>
      <c r="BP1727" s="16" t="str">
        <v>0- Port Costs</v>
      </c>
      <c r="BT1727" s="16" t="str">
        <v>0- Port Value</v>
      </c>
      <c r="BU1727" s="8"/>
      <c r="BV1727" s="16" t="str">
        <v>0</v>
      </c>
    </row>
    <row r="1728" spans="8:74" hidden="1" outlineLevel="1" x14ac:dyDescent="0.3">
      <c r="H1728" s="16" t="str">
        <v>0 - BM Costs</v>
      </c>
      <c r="L1728" s="16" t="str">
        <v>0 - BM Port</v>
      </c>
      <c r="N1728" s="16" t="str">
        <v>0 - Port Assets</v>
      </c>
      <c r="O1728" s="8"/>
      <c r="P1728" s="8"/>
      <c r="Q1728" s="8"/>
      <c r="R1728" s="8"/>
      <c r="S1728" s="8"/>
      <c r="T1728" s="8"/>
      <c r="U1728" s="8"/>
      <c r="V1728" s="8"/>
      <c r="W1728" s="8"/>
      <c r="X1728" s="8"/>
      <c r="Y1728" s="8"/>
      <c r="Z1728" s="8"/>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8"/>
      <c r="AX1728" s="8"/>
      <c r="AY1728" s="8"/>
      <c r="AZ1728" s="8"/>
      <c r="BA1728" s="8"/>
      <c r="BB1728" s="8"/>
      <c r="BC1728" s="8"/>
      <c r="BD1728" s="8"/>
      <c r="BE1728" s="8"/>
      <c r="BF1728" s="8"/>
      <c r="BG1728" s="8"/>
      <c r="BH1728" s="8"/>
      <c r="BI1728" s="8"/>
      <c r="BJ1728" s="8"/>
      <c r="BK1728" s="8"/>
      <c r="BL1728" s="8"/>
      <c r="BM1728" s="8"/>
      <c r="BN1728" s="8"/>
      <c r="BO1728" s="8"/>
      <c r="BP1728" s="16" t="str">
        <v>0- Port Costs</v>
      </c>
      <c r="BT1728" s="16" t="str">
        <v>0- Port Value</v>
      </c>
      <c r="BU1728" s="8"/>
      <c r="BV1728" s="16" t="str">
        <v>0</v>
      </c>
    </row>
    <row r="1729" spans="8:74" hidden="1" outlineLevel="1" x14ac:dyDescent="0.3">
      <c r="H1729" s="16" t="str">
        <v>0 - BM Costs</v>
      </c>
      <c r="L1729" s="16" t="str">
        <v>0 - BM Port</v>
      </c>
      <c r="N1729" s="16" t="str">
        <v>0 - Port Assets</v>
      </c>
      <c r="O1729" s="8"/>
      <c r="P1729" s="8"/>
      <c r="Q1729" s="8"/>
      <c r="R1729" s="8"/>
      <c r="S1729" s="8"/>
      <c r="T1729" s="8"/>
      <c r="U1729" s="8"/>
      <c r="V1729" s="8"/>
      <c r="W1729" s="8"/>
      <c r="X1729" s="8"/>
      <c r="Y1729" s="8"/>
      <c r="Z1729" s="8"/>
      <c r="AA1729" s="8"/>
      <c r="AB1729" s="8"/>
      <c r="AC1729" s="8"/>
      <c r="AD1729" s="8"/>
      <c r="AE1729" s="8"/>
      <c r="AF1729" s="8"/>
      <c r="AG1729" s="8"/>
      <c r="AH1729" s="8"/>
      <c r="AI1729" s="8"/>
      <c r="AJ1729" s="8"/>
      <c r="AK1729" s="8"/>
      <c r="AL1729" s="8"/>
      <c r="AM1729" s="8"/>
      <c r="AN1729" s="8"/>
      <c r="AO1729" s="8"/>
      <c r="AP1729" s="8"/>
      <c r="AQ1729" s="8"/>
      <c r="AR1729" s="8"/>
      <c r="AS1729" s="8"/>
      <c r="AT1729" s="8"/>
      <c r="AU1729" s="8"/>
      <c r="AV1729" s="8"/>
      <c r="AW1729" s="8"/>
      <c r="AX1729" s="8"/>
      <c r="AY1729" s="8"/>
      <c r="AZ1729" s="8"/>
      <c r="BA1729" s="8"/>
      <c r="BB1729" s="8"/>
      <c r="BC1729" s="8"/>
      <c r="BD1729" s="8"/>
      <c r="BE1729" s="8"/>
      <c r="BF1729" s="8"/>
      <c r="BG1729" s="8"/>
      <c r="BH1729" s="8"/>
      <c r="BI1729" s="8"/>
      <c r="BJ1729" s="8"/>
      <c r="BK1729" s="8"/>
      <c r="BL1729" s="8"/>
      <c r="BM1729" s="8"/>
      <c r="BN1729" s="8"/>
      <c r="BO1729" s="8"/>
      <c r="BP1729" s="16" t="str">
        <v>0- Port Costs</v>
      </c>
      <c r="BT1729" s="16" t="str">
        <v>0- Port Value</v>
      </c>
      <c r="BU1729" s="8"/>
      <c r="BV1729" s="16" t="str">
        <v>0</v>
      </c>
    </row>
    <row r="1730" spans="8:74" hidden="1" outlineLevel="1" x14ac:dyDescent="0.3">
      <c r="H1730" s="16" t="str">
        <v>0 - BM Costs</v>
      </c>
      <c r="L1730" s="16" t="str">
        <v>0 - BM Port</v>
      </c>
      <c r="N1730" s="16" t="str">
        <v>0 - Port Assets</v>
      </c>
      <c r="O1730" s="8"/>
      <c r="P1730" s="8"/>
      <c r="Q1730" s="8"/>
      <c r="R1730" s="8"/>
      <c r="S1730" s="8"/>
      <c r="T1730" s="8"/>
      <c r="U1730" s="8"/>
      <c r="V1730" s="8"/>
      <c r="W1730" s="8"/>
      <c r="X1730" s="8"/>
      <c r="Y1730" s="8"/>
      <c r="Z1730" s="8"/>
      <c r="AA1730" s="8"/>
      <c r="AB1730" s="8"/>
      <c r="AC1730" s="8"/>
      <c r="AD1730" s="8"/>
      <c r="AE1730" s="8"/>
      <c r="AF1730" s="8"/>
      <c r="AG1730" s="8"/>
      <c r="AH1730" s="8"/>
      <c r="AI1730" s="8"/>
      <c r="AJ1730" s="8"/>
      <c r="AK1730" s="8"/>
      <c r="AL1730" s="8"/>
      <c r="AM1730" s="8"/>
      <c r="AN1730" s="8"/>
      <c r="AO1730" s="8"/>
      <c r="AP1730" s="8"/>
      <c r="AQ1730" s="8"/>
      <c r="AR1730" s="8"/>
      <c r="AS1730" s="8"/>
      <c r="AT1730" s="8"/>
      <c r="AU1730" s="8"/>
      <c r="AV1730" s="8"/>
      <c r="AW1730" s="8"/>
      <c r="AX1730" s="8"/>
      <c r="AY1730" s="8"/>
      <c r="AZ1730" s="8"/>
      <c r="BA1730" s="8"/>
      <c r="BB1730" s="8"/>
      <c r="BC1730" s="8"/>
      <c r="BD1730" s="8"/>
      <c r="BE1730" s="8"/>
      <c r="BF1730" s="8"/>
      <c r="BG1730" s="8"/>
      <c r="BH1730" s="8"/>
      <c r="BI1730" s="8"/>
      <c r="BJ1730" s="8"/>
      <c r="BK1730" s="8"/>
      <c r="BL1730" s="8"/>
      <c r="BM1730" s="8"/>
      <c r="BN1730" s="8"/>
      <c r="BO1730" s="8"/>
      <c r="BP1730" s="16" t="str">
        <v>0- Port Costs</v>
      </c>
      <c r="BT1730" s="16" t="str">
        <v>0- Port Value</v>
      </c>
      <c r="BU1730" s="8"/>
      <c r="BV1730" s="16" t="str">
        <v>0</v>
      </c>
    </row>
    <row r="1731" spans="8:74" hidden="1" outlineLevel="1" x14ac:dyDescent="0.3">
      <c r="H1731" s="16" t="str">
        <v>0 - BM Costs</v>
      </c>
      <c r="L1731" s="16" t="str">
        <v>0 - BM Port</v>
      </c>
      <c r="N1731" s="16" t="str">
        <v>0 - Port Assets</v>
      </c>
      <c r="O1731" s="8"/>
      <c r="P1731" s="8"/>
      <c r="Q1731" s="8"/>
      <c r="R1731" s="8"/>
      <c r="S1731" s="8"/>
      <c r="T1731" s="8"/>
      <c r="U1731" s="8"/>
      <c r="V1731" s="8"/>
      <c r="W1731" s="8"/>
      <c r="X1731" s="8"/>
      <c r="Y1731" s="8"/>
      <c r="Z1731" s="8"/>
      <c r="AA1731" s="8"/>
      <c r="AB1731" s="8"/>
      <c r="AC1731" s="8"/>
      <c r="AD1731" s="8"/>
      <c r="AE1731" s="8"/>
      <c r="AF1731" s="8"/>
      <c r="AG1731" s="8"/>
      <c r="AH1731" s="8"/>
      <c r="AI1731" s="8"/>
      <c r="AJ1731" s="8"/>
      <c r="AK1731" s="8"/>
      <c r="AL1731" s="8"/>
      <c r="AM1731" s="8"/>
      <c r="AN1731" s="8"/>
      <c r="AO1731" s="8"/>
      <c r="AP1731" s="8"/>
      <c r="AQ1731" s="8"/>
      <c r="AR1731" s="8"/>
      <c r="AS1731" s="8"/>
      <c r="AT1731" s="8"/>
      <c r="AU1731" s="8"/>
      <c r="AV1731" s="8"/>
      <c r="AW1731" s="8"/>
      <c r="AX1731" s="8"/>
      <c r="AY1731" s="8"/>
      <c r="AZ1731" s="8"/>
      <c r="BA1731" s="8"/>
      <c r="BB1731" s="8"/>
      <c r="BC1731" s="8"/>
      <c r="BD1731" s="8"/>
      <c r="BE1731" s="8"/>
      <c r="BF1731" s="8"/>
      <c r="BG1731" s="8"/>
      <c r="BH1731" s="8"/>
      <c r="BI1731" s="8"/>
      <c r="BJ1731" s="8"/>
      <c r="BK1731" s="8"/>
      <c r="BL1731" s="8"/>
      <c r="BM1731" s="8"/>
      <c r="BN1731" s="8"/>
      <c r="BO1731" s="8"/>
      <c r="BP1731" s="16" t="str">
        <v>0- Port Costs</v>
      </c>
      <c r="BT1731" s="16" t="str">
        <v>0- Port Value</v>
      </c>
      <c r="BU1731" s="8"/>
      <c r="BV1731" s="16" t="str">
        <v>0</v>
      </c>
    </row>
    <row r="1732" spans="8:74" hidden="1" outlineLevel="1" x14ac:dyDescent="0.3">
      <c r="H1732" s="16" t="str">
        <v>0 - BM Costs</v>
      </c>
      <c r="L1732" s="16" t="str">
        <v>0 - BM Port</v>
      </c>
      <c r="N1732" s="16" t="str">
        <v>0 - Port Assets</v>
      </c>
      <c r="O1732" s="8"/>
      <c r="P1732" s="8"/>
      <c r="Q1732" s="8"/>
      <c r="R1732" s="8"/>
      <c r="S1732" s="8"/>
      <c r="T1732" s="8"/>
      <c r="U1732" s="8"/>
      <c r="V1732" s="8"/>
      <c r="W1732" s="8"/>
      <c r="X1732" s="8"/>
      <c r="Y1732" s="8"/>
      <c r="Z1732" s="8"/>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8"/>
      <c r="AX1732" s="8"/>
      <c r="AY1732" s="8"/>
      <c r="AZ1732" s="8"/>
      <c r="BA1732" s="8"/>
      <c r="BB1732" s="8"/>
      <c r="BC1732" s="8"/>
      <c r="BD1732" s="8"/>
      <c r="BE1732" s="8"/>
      <c r="BF1732" s="8"/>
      <c r="BG1732" s="8"/>
      <c r="BH1732" s="8"/>
      <c r="BI1732" s="8"/>
      <c r="BJ1732" s="8"/>
      <c r="BK1732" s="8"/>
      <c r="BL1732" s="8"/>
      <c r="BM1732" s="8"/>
      <c r="BN1732" s="8"/>
      <c r="BO1732" s="8"/>
      <c r="BP1732" s="16" t="str">
        <v>0- Port Costs</v>
      </c>
      <c r="BT1732" s="16" t="str">
        <v>0- Port Value</v>
      </c>
      <c r="BU1732" s="8"/>
      <c r="BV1732" s="16" t="str">
        <v>0</v>
      </c>
    </row>
    <row r="1733" spans="8:74" hidden="1" outlineLevel="1" x14ac:dyDescent="0.3">
      <c r="H1733" s="16" t="str">
        <v>0 - BM Costs</v>
      </c>
      <c r="L1733" s="16" t="str">
        <v>0 - BM Port</v>
      </c>
      <c r="N1733" s="16" t="str">
        <v>0 - Port Assets</v>
      </c>
      <c r="O1733" s="8"/>
      <c r="P1733" s="8"/>
      <c r="Q1733" s="8"/>
      <c r="R1733" s="8"/>
      <c r="S1733" s="8"/>
      <c r="T1733" s="8"/>
      <c r="U1733" s="8"/>
      <c r="V1733" s="8"/>
      <c r="W1733" s="8"/>
      <c r="X1733" s="8"/>
      <c r="Y1733" s="8"/>
      <c r="Z1733" s="8"/>
      <c r="AA1733" s="8"/>
      <c r="AB1733" s="8"/>
      <c r="AC1733" s="8"/>
      <c r="AD1733" s="8"/>
      <c r="AE1733" s="8"/>
      <c r="AF1733" s="8"/>
      <c r="AG1733" s="8"/>
      <c r="AH1733" s="8"/>
      <c r="AI1733" s="8"/>
      <c r="AJ1733" s="8"/>
      <c r="AK1733" s="8"/>
      <c r="AL1733" s="8"/>
      <c r="AM1733" s="8"/>
      <c r="AN1733" s="8"/>
      <c r="AO1733" s="8"/>
      <c r="AP1733" s="8"/>
      <c r="AQ1733" s="8"/>
      <c r="AR1733" s="8"/>
      <c r="AS1733" s="8"/>
      <c r="AT1733" s="8"/>
      <c r="AU1733" s="8"/>
      <c r="AV1733" s="8"/>
      <c r="AW1733" s="8"/>
      <c r="AX1733" s="8"/>
      <c r="AY1733" s="8"/>
      <c r="AZ1733" s="8"/>
      <c r="BA1733" s="8"/>
      <c r="BB1733" s="8"/>
      <c r="BC1733" s="8"/>
      <c r="BD1733" s="8"/>
      <c r="BE1733" s="8"/>
      <c r="BF1733" s="8"/>
      <c r="BG1733" s="8"/>
      <c r="BH1733" s="8"/>
      <c r="BI1733" s="8"/>
      <c r="BJ1733" s="8"/>
      <c r="BK1733" s="8"/>
      <c r="BL1733" s="8"/>
      <c r="BM1733" s="8"/>
      <c r="BN1733" s="8"/>
      <c r="BO1733" s="8"/>
      <c r="BP1733" s="16" t="str">
        <v>0- Port Costs</v>
      </c>
      <c r="BT1733" s="16" t="str">
        <v>0- Port Value</v>
      </c>
      <c r="BU1733" s="8"/>
      <c r="BV1733" s="16" t="str">
        <v>0</v>
      </c>
    </row>
    <row r="1734" spans="8:74" hidden="1" outlineLevel="1" x14ac:dyDescent="0.3">
      <c r="H1734" s="16" t="str">
        <v>0 - BM Costs</v>
      </c>
      <c r="L1734" s="16" t="str">
        <v>0 - BM Port</v>
      </c>
      <c r="N1734" s="16" t="str">
        <v>0 - Port Assets</v>
      </c>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8"/>
      <c r="AX1734" s="8"/>
      <c r="AY1734" s="8"/>
      <c r="AZ1734" s="8"/>
      <c r="BA1734" s="8"/>
      <c r="BB1734" s="8"/>
      <c r="BC1734" s="8"/>
      <c r="BD1734" s="8"/>
      <c r="BE1734" s="8"/>
      <c r="BF1734" s="8"/>
      <c r="BG1734" s="8"/>
      <c r="BH1734" s="8"/>
      <c r="BI1734" s="8"/>
      <c r="BJ1734" s="8"/>
      <c r="BK1734" s="8"/>
      <c r="BL1734" s="8"/>
      <c r="BM1734" s="8"/>
      <c r="BN1734" s="8"/>
      <c r="BO1734" s="8"/>
      <c r="BP1734" s="16" t="str">
        <v>0- Port Costs</v>
      </c>
      <c r="BT1734" s="16" t="str">
        <v>0- Port Value</v>
      </c>
      <c r="BU1734" s="8"/>
      <c r="BV1734" s="16" t="str">
        <v>0</v>
      </c>
    </row>
    <row r="1735" spans="8:74" hidden="1" outlineLevel="1" x14ac:dyDescent="0.3">
      <c r="H1735" s="16" t="str">
        <v>0 - BM Costs</v>
      </c>
      <c r="L1735" s="16" t="str">
        <v>0 - BM Port</v>
      </c>
      <c r="N1735" s="16" t="str">
        <v>0 - Port Assets</v>
      </c>
      <c r="O1735" s="8"/>
      <c r="P1735" s="8"/>
      <c r="Q1735" s="8"/>
      <c r="R1735" s="8"/>
      <c r="S1735" s="8"/>
      <c r="T1735" s="8"/>
      <c r="U1735" s="8"/>
      <c r="V1735" s="8"/>
      <c r="W1735" s="8"/>
      <c r="X1735" s="8"/>
      <c r="Y1735" s="8"/>
      <c r="Z1735" s="8"/>
      <c r="AA1735" s="8"/>
      <c r="AB1735" s="8"/>
      <c r="AC1735" s="8"/>
      <c r="AD1735" s="8"/>
      <c r="AE1735" s="8"/>
      <c r="AF1735" s="8"/>
      <c r="AG1735" s="8"/>
      <c r="AH1735" s="8"/>
      <c r="AI1735" s="8"/>
      <c r="AJ1735" s="8"/>
      <c r="AK1735" s="8"/>
      <c r="AL1735" s="8"/>
      <c r="AM1735" s="8"/>
      <c r="AN1735" s="8"/>
      <c r="AO1735" s="8"/>
      <c r="AP1735" s="8"/>
      <c r="AQ1735" s="8"/>
      <c r="AR1735" s="8"/>
      <c r="AS1735" s="8"/>
      <c r="AT1735" s="8"/>
      <c r="AU1735" s="8"/>
      <c r="AV1735" s="8"/>
      <c r="AW1735" s="8"/>
      <c r="AX1735" s="8"/>
      <c r="AY1735" s="8"/>
      <c r="AZ1735" s="8"/>
      <c r="BA1735" s="8"/>
      <c r="BB1735" s="8"/>
      <c r="BC1735" s="8"/>
      <c r="BD1735" s="8"/>
      <c r="BE1735" s="8"/>
      <c r="BF1735" s="8"/>
      <c r="BG1735" s="8"/>
      <c r="BH1735" s="8"/>
      <c r="BI1735" s="8"/>
      <c r="BJ1735" s="8"/>
      <c r="BK1735" s="8"/>
      <c r="BL1735" s="8"/>
      <c r="BM1735" s="8"/>
      <c r="BN1735" s="8"/>
      <c r="BO1735" s="8"/>
      <c r="BP1735" s="16" t="str">
        <v>0- Port Costs</v>
      </c>
      <c r="BT1735" s="16" t="str">
        <v>0- Port Value</v>
      </c>
      <c r="BU1735" s="8"/>
      <c r="BV1735" s="16" t="str">
        <v>0</v>
      </c>
    </row>
    <row r="1736" spans="8:74" hidden="1" outlineLevel="1" x14ac:dyDescent="0.3">
      <c r="H1736" s="16" t="str">
        <v>0 - BM Costs</v>
      </c>
      <c r="L1736" s="16" t="str">
        <v>0 - BM Port</v>
      </c>
      <c r="N1736" s="16" t="str">
        <v>0 - Port Assets</v>
      </c>
      <c r="O1736" s="8"/>
      <c r="P1736" s="8"/>
      <c r="Q1736" s="8"/>
      <c r="R1736" s="8"/>
      <c r="S1736" s="8"/>
      <c r="T1736" s="8"/>
      <c r="U1736" s="8"/>
      <c r="V1736" s="8"/>
      <c r="W1736" s="8"/>
      <c r="X1736" s="8"/>
      <c r="Y1736" s="8"/>
      <c r="Z1736" s="8"/>
      <c r="AA1736" s="8"/>
      <c r="AB1736" s="8"/>
      <c r="AC1736" s="8"/>
      <c r="AD1736" s="8"/>
      <c r="AE1736" s="8"/>
      <c r="AF1736" s="8"/>
      <c r="AG1736" s="8"/>
      <c r="AH1736" s="8"/>
      <c r="AI1736" s="8"/>
      <c r="AJ1736" s="8"/>
      <c r="AK1736" s="8"/>
      <c r="AL1736" s="8"/>
      <c r="AM1736" s="8"/>
      <c r="AN1736" s="8"/>
      <c r="AO1736" s="8"/>
      <c r="AP1736" s="8"/>
      <c r="AQ1736" s="8"/>
      <c r="AR1736" s="8"/>
      <c r="AS1736" s="8"/>
      <c r="AT1736" s="8"/>
      <c r="AU1736" s="8"/>
      <c r="AV1736" s="8"/>
      <c r="AW1736" s="8"/>
      <c r="AX1736" s="8"/>
      <c r="AY1736" s="8"/>
      <c r="AZ1736" s="8"/>
      <c r="BA1736" s="8"/>
      <c r="BB1736" s="8"/>
      <c r="BC1736" s="8"/>
      <c r="BD1736" s="8"/>
      <c r="BE1736" s="8"/>
      <c r="BF1736" s="8"/>
      <c r="BG1736" s="8"/>
      <c r="BH1736" s="8"/>
      <c r="BI1736" s="8"/>
      <c r="BJ1736" s="8"/>
      <c r="BK1736" s="8"/>
      <c r="BL1736" s="8"/>
      <c r="BM1736" s="8"/>
      <c r="BN1736" s="8"/>
      <c r="BO1736" s="8"/>
      <c r="BP1736" s="16" t="str">
        <v>0- Port Costs</v>
      </c>
      <c r="BT1736" s="16" t="str">
        <v>0- Port Value</v>
      </c>
      <c r="BU1736" s="8"/>
      <c r="BV1736" s="16" t="str">
        <v>0</v>
      </c>
    </row>
    <row r="1737" spans="8:74" hidden="1" outlineLevel="1" x14ac:dyDescent="0.3">
      <c r="H1737" s="16" t="str">
        <v>0 - BM Costs</v>
      </c>
      <c r="L1737" s="16" t="str">
        <v>0 - BM Port</v>
      </c>
      <c r="N1737" s="16" t="str">
        <v>0 - Port Assets</v>
      </c>
      <c r="O1737" s="8"/>
      <c r="P1737" s="8"/>
      <c r="Q1737" s="8"/>
      <c r="R1737" s="8"/>
      <c r="S1737" s="8"/>
      <c r="T1737" s="8"/>
      <c r="U1737" s="8"/>
      <c r="V1737" s="8"/>
      <c r="W1737" s="8"/>
      <c r="X1737" s="8"/>
      <c r="Y1737" s="8"/>
      <c r="Z1737" s="8"/>
      <c r="AA1737" s="8"/>
      <c r="AB1737" s="8"/>
      <c r="AC1737" s="8"/>
      <c r="AD1737" s="8"/>
      <c r="AE1737" s="8"/>
      <c r="AF1737" s="8"/>
      <c r="AG1737" s="8"/>
      <c r="AH1737" s="8"/>
      <c r="AI1737" s="8"/>
      <c r="AJ1737" s="8"/>
      <c r="AK1737" s="8"/>
      <c r="AL1737" s="8"/>
      <c r="AM1737" s="8"/>
      <c r="AN1737" s="8"/>
      <c r="AO1737" s="8"/>
      <c r="AP1737" s="8"/>
      <c r="AQ1737" s="8"/>
      <c r="AR1737" s="8"/>
      <c r="AS1737" s="8"/>
      <c r="AT1737" s="8"/>
      <c r="AU1737" s="8"/>
      <c r="AV1737" s="8"/>
      <c r="AW1737" s="8"/>
      <c r="AX1737" s="8"/>
      <c r="AY1737" s="8"/>
      <c r="AZ1737" s="8"/>
      <c r="BA1737" s="8"/>
      <c r="BB1737" s="8"/>
      <c r="BC1737" s="8"/>
      <c r="BD1737" s="8"/>
      <c r="BE1737" s="8"/>
      <c r="BF1737" s="8"/>
      <c r="BG1737" s="8"/>
      <c r="BH1737" s="8"/>
      <c r="BI1737" s="8"/>
      <c r="BJ1737" s="8"/>
      <c r="BK1737" s="8"/>
      <c r="BL1737" s="8"/>
      <c r="BM1737" s="8"/>
      <c r="BN1737" s="8"/>
      <c r="BO1737" s="8"/>
      <c r="BP1737" s="16" t="str">
        <v>0- Port Costs</v>
      </c>
      <c r="BT1737" s="16" t="str">
        <v>0- Port Value</v>
      </c>
      <c r="BU1737" s="8"/>
      <c r="BV1737" s="16" t="str">
        <v>0</v>
      </c>
    </row>
    <row r="1738" spans="8:74" hidden="1" outlineLevel="1" x14ac:dyDescent="0.3">
      <c r="H1738" s="16" t="str">
        <v>0 - BM Costs</v>
      </c>
      <c r="L1738" s="16" t="str">
        <v>0 - BM Port</v>
      </c>
      <c r="N1738" s="16" t="str">
        <v>0 - Port Assets</v>
      </c>
      <c r="O1738" s="8"/>
      <c r="P1738" s="8"/>
      <c r="Q1738" s="8"/>
      <c r="R1738" s="8"/>
      <c r="S1738" s="8"/>
      <c r="T1738" s="8"/>
      <c r="U1738" s="8"/>
      <c r="V1738" s="8"/>
      <c r="W1738" s="8"/>
      <c r="X1738" s="8"/>
      <c r="Y1738" s="8"/>
      <c r="Z1738" s="8"/>
      <c r="AA1738" s="8"/>
      <c r="AB1738" s="8"/>
      <c r="AC1738" s="8"/>
      <c r="AD1738" s="8"/>
      <c r="AE1738" s="8"/>
      <c r="AF1738" s="8"/>
      <c r="AG1738" s="8"/>
      <c r="AH1738" s="8"/>
      <c r="AI1738" s="8"/>
      <c r="AJ1738" s="8"/>
      <c r="AK1738" s="8"/>
      <c r="AL1738" s="8"/>
      <c r="AM1738" s="8"/>
      <c r="AN1738" s="8"/>
      <c r="AO1738" s="8"/>
      <c r="AP1738" s="8"/>
      <c r="AQ1738" s="8"/>
      <c r="AR1738" s="8"/>
      <c r="AS1738" s="8"/>
      <c r="AT1738" s="8"/>
      <c r="AU1738" s="8"/>
      <c r="AV1738" s="8"/>
      <c r="AW1738" s="8"/>
      <c r="AX1738" s="8"/>
      <c r="AY1738" s="8"/>
      <c r="AZ1738" s="8"/>
      <c r="BA1738" s="8"/>
      <c r="BB1738" s="8"/>
      <c r="BC1738" s="8"/>
      <c r="BD1738" s="8"/>
      <c r="BE1738" s="8"/>
      <c r="BF1738" s="8"/>
      <c r="BG1738" s="8"/>
      <c r="BH1738" s="8"/>
      <c r="BI1738" s="8"/>
      <c r="BJ1738" s="8"/>
      <c r="BK1738" s="8"/>
      <c r="BL1738" s="8"/>
      <c r="BM1738" s="8"/>
      <c r="BN1738" s="8"/>
      <c r="BO1738" s="8"/>
      <c r="BP1738" s="16" t="str">
        <v>0- Port Costs</v>
      </c>
      <c r="BT1738" s="16" t="str">
        <v>0- Port Value</v>
      </c>
      <c r="BU1738" s="8"/>
      <c r="BV1738" s="16" t="str">
        <v>0</v>
      </c>
    </row>
    <row r="1739" spans="8:74" hidden="1" outlineLevel="1" x14ac:dyDescent="0.3">
      <c r="H1739" s="16" t="str">
        <v>0 - BM Costs</v>
      </c>
      <c r="L1739" s="16" t="str">
        <v>0 - BM Port</v>
      </c>
      <c r="N1739" s="16" t="str">
        <v>0 - Port Assets</v>
      </c>
      <c r="O1739" s="8"/>
      <c r="P1739" s="8"/>
      <c r="Q1739" s="8"/>
      <c r="R1739" s="8"/>
      <c r="S1739" s="8"/>
      <c r="T1739" s="8"/>
      <c r="U1739" s="8"/>
      <c r="V1739" s="8"/>
      <c r="W1739" s="8"/>
      <c r="X1739" s="8"/>
      <c r="Y1739" s="8"/>
      <c r="Z1739" s="8"/>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8"/>
      <c r="AX1739" s="8"/>
      <c r="AY1739" s="8"/>
      <c r="AZ1739" s="8"/>
      <c r="BA1739" s="8"/>
      <c r="BB1739" s="8"/>
      <c r="BC1739" s="8"/>
      <c r="BD1739" s="8"/>
      <c r="BE1739" s="8"/>
      <c r="BF1739" s="8"/>
      <c r="BG1739" s="8"/>
      <c r="BH1739" s="8"/>
      <c r="BI1739" s="8"/>
      <c r="BJ1739" s="8"/>
      <c r="BK1739" s="8"/>
      <c r="BL1739" s="8"/>
      <c r="BM1739" s="8"/>
      <c r="BN1739" s="8"/>
      <c r="BO1739" s="8"/>
      <c r="BP1739" s="16" t="str">
        <v>0- Port Costs</v>
      </c>
      <c r="BT1739" s="16" t="str">
        <v>0- Port Value</v>
      </c>
      <c r="BU1739" s="8"/>
      <c r="BV1739" s="16" t="str">
        <v>0</v>
      </c>
    </row>
    <row r="1740" spans="8:74" hidden="1" outlineLevel="1" x14ac:dyDescent="0.3">
      <c r="H1740" s="16" t="str">
        <v>0 - BM Costs</v>
      </c>
      <c r="L1740" s="16" t="str">
        <v>0 - BM Port</v>
      </c>
      <c r="N1740" s="16" t="str">
        <v>0 - Port Assets</v>
      </c>
      <c r="O1740" s="8"/>
      <c r="P1740" s="8"/>
      <c r="Q1740" s="8"/>
      <c r="R1740" s="8"/>
      <c r="S1740" s="8"/>
      <c r="T1740" s="8"/>
      <c r="U1740" s="8"/>
      <c r="V1740" s="8"/>
      <c r="W1740" s="8"/>
      <c r="X1740" s="8"/>
      <c r="Y1740" s="8"/>
      <c r="Z1740" s="8"/>
      <c r="AA1740" s="8"/>
      <c r="AB1740" s="8"/>
      <c r="AC1740" s="8"/>
      <c r="AD1740" s="8"/>
      <c r="AE1740" s="8"/>
      <c r="AF1740" s="8"/>
      <c r="AG1740" s="8"/>
      <c r="AH1740" s="8"/>
      <c r="AI1740" s="8"/>
      <c r="AJ1740" s="8"/>
      <c r="AK1740" s="8"/>
      <c r="AL1740" s="8"/>
      <c r="AM1740" s="8"/>
      <c r="AN1740" s="8"/>
      <c r="AO1740" s="8"/>
      <c r="AP1740" s="8"/>
      <c r="AQ1740" s="8"/>
      <c r="AR1740" s="8"/>
      <c r="AS1740" s="8"/>
      <c r="AT1740" s="8"/>
      <c r="AU1740" s="8"/>
      <c r="AV1740" s="8"/>
      <c r="AW1740" s="8"/>
      <c r="AX1740" s="8"/>
      <c r="AY1740" s="8"/>
      <c r="AZ1740" s="8"/>
      <c r="BA1740" s="8"/>
      <c r="BB1740" s="8"/>
      <c r="BC1740" s="8"/>
      <c r="BD1740" s="8"/>
      <c r="BE1740" s="8"/>
      <c r="BF1740" s="8"/>
      <c r="BG1740" s="8"/>
      <c r="BH1740" s="8"/>
      <c r="BI1740" s="8"/>
      <c r="BJ1740" s="8"/>
      <c r="BK1740" s="8"/>
      <c r="BL1740" s="8"/>
      <c r="BM1740" s="8"/>
      <c r="BN1740" s="8"/>
      <c r="BO1740" s="8"/>
      <c r="BP1740" s="16" t="str">
        <v>0- Port Costs</v>
      </c>
      <c r="BT1740" s="16" t="str">
        <v>0- Port Value</v>
      </c>
      <c r="BU1740" s="8"/>
      <c r="BV1740" s="16" t="str">
        <v>0</v>
      </c>
    </row>
    <row r="1741" spans="8:74" hidden="1" outlineLevel="1" x14ac:dyDescent="0.3">
      <c r="H1741" s="16" t="str">
        <v>0 - BM Costs</v>
      </c>
      <c r="L1741" s="16" t="str">
        <v>0 - BM Port</v>
      </c>
      <c r="N1741" s="16" t="str">
        <v>0 - Port Assets</v>
      </c>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8"/>
      <c r="AX1741" s="8"/>
      <c r="AY1741" s="8"/>
      <c r="AZ1741" s="8"/>
      <c r="BA1741" s="8"/>
      <c r="BB1741" s="8"/>
      <c r="BC1741" s="8"/>
      <c r="BD1741" s="8"/>
      <c r="BE1741" s="8"/>
      <c r="BF1741" s="8"/>
      <c r="BG1741" s="8"/>
      <c r="BH1741" s="8"/>
      <c r="BI1741" s="8"/>
      <c r="BJ1741" s="8"/>
      <c r="BK1741" s="8"/>
      <c r="BL1741" s="8"/>
      <c r="BM1741" s="8"/>
      <c r="BN1741" s="8"/>
      <c r="BO1741" s="8"/>
      <c r="BP1741" s="16" t="str">
        <v>0- Port Costs</v>
      </c>
      <c r="BT1741" s="16" t="str">
        <v>0- Port Value</v>
      </c>
      <c r="BU1741" s="8"/>
      <c r="BV1741" s="16" t="str">
        <v>0</v>
      </c>
    </row>
    <row r="1742" spans="8:74" hidden="1" outlineLevel="1" x14ac:dyDescent="0.3">
      <c r="H1742" s="16" t="str">
        <v>0 - BM Costs</v>
      </c>
      <c r="L1742" s="16" t="str">
        <v>0 - BM Port</v>
      </c>
      <c r="N1742" s="16" t="str">
        <v>0 - Port Assets</v>
      </c>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8"/>
      <c r="AX1742" s="8"/>
      <c r="AY1742" s="8"/>
      <c r="AZ1742" s="8"/>
      <c r="BA1742" s="8"/>
      <c r="BB1742" s="8"/>
      <c r="BC1742" s="8"/>
      <c r="BD1742" s="8"/>
      <c r="BE1742" s="8"/>
      <c r="BF1742" s="8"/>
      <c r="BG1742" s="8"/>
      <c r="BH1742" s="8"/>
      <c r="BI1742" s="8"/>
      <c r="BJ1742" s="8"/>
      <c r="BK1742" s="8"/>
      <c r="BL1742" s="8"/>
      <c r="BM1742" s="8"/>
      <c r="BN1742" s="8"/>
      <c r="BO1742" s="8"/>
      <c r="BP1742" s="16" t="str">
        <v>0- Port Costs</v>
      </c>
      <c r="BT1742" s="16" t="str">
        <v>0- Port Value</v>
      </c>
      <c r="BU1742" s="8"/>
      <c r="BV1742" s="16" t="str">
        <v>0</v>
      </c>
    </row>
    <row r="1743" spans="8:74" hidden="1" outlineLevel="1" x14ac:dyDescent="0.3">
      <c r="H1743" s="16" t="str">
        <v>0 - BM Costs</v>
      </c>
      <c r="L1743" s="16" t="str">
        <v>0 - BM Port</v>
      </c>
      <c r="N1743" s="16" t="str">
        <v>0 - Port Assets</v>
      </c>
      <c r="O1743" s="8"/>
      <c r="P1743" s="8"/>
      <c r="Q1743" s="8"/>
      <c r="R1743" s="8"/>
      <c r="S1743" s="8"/>
      <c r="T1743" s="8"/>
      <c r="U1743" s="8"/>
      <c r="V1743" s="8"/>
      <c r="W1743" s="8"/>
      <c r="X1743" s="8"/>
      <c r="Y1743" s="8"/>
      <c r="Z1743" s="8"/>
      <c r="AA1743" s="8"/>
      <c r="AB1743" s="8"/>
      <c r="AC1743" s="8"/>
      <c r="AD1743" s="8"/>
      <c r="AE1743" s="8"/>
      <c r="AF1743" s="8"/>
      <c r="AG1743" s="8"/>
      <c r="AH1743" s="8"/>
      <c r="AI1743" s="8"/>
      <c r="AJ1743" s="8"/>
      <c r="AK1743" s="8"/>
      <c r="AL1743" s="8"/>
      <c r="AM1743" s="8"/>
      <c r="AN1743" s="8"/>
      <c r="AO1743" s="8"/>
      <c r="AP1743" s="8"/>
      <c r="AQ1743" s="8"/>
      <c r="AR1743" s="8"/>
      <c r="AS1743" s="8"/>
      <c r="AT1743" s="8"/>
      <c r="AU1743" s="8"/>
      <c r="AV1743" s="8"/>
      <c r="AW1743" s="8"/>
      <c r="AX1743" s="8"/>
      <c r="AY1743" s="8"/>
      <c r="AZ1743" s="8"/>
      <c r="BA1743" s="8"/>
      <c r="BB1743" s="8"/>
      <c r="BC1743" s="8"/>
      <c r="BD1743" s="8"/>
      <c r="BE1743" s="8"/>
      <c r="BF1743" s="8"/>
      <c r="BG1743" s="8"/>
      <c r="BH1743" s="8"/>
      <c r="BI1743" s="8"/>
      <c r="BJ1743" s="8"/>
      <c r="BK1743" s="8"/>
      <c r="BL1743" s="8"/>
      <c r="BM1743" s="8"/>
      <c r="BN1743" s="8"/>
      <c r="BO1743" s="8"/>
      <c r="BP1743" s="16" t="str">
        <v>0- Port Costs</v>
      </c>
      <c r="BT1743" s="16" t="str">
        <v>0- Port Value</v>
      </c>
      <c r="BU1743" s="8"/>
      <c r="BV1743" s="16" t="str">
        <v>0</v>
      </c>
    </row>
    <row r="1744" spans="8:74" hidden="1" outlineLevel="1" x14ac:dyDescent="0.3">
      <c r="H1744" s="16" t="str">
        <v>0 - BM Costs</v>
      </c>
      <c r="L1744" s="16" t="str">
        <v>0 - BM Port</v>
      </c>
      <c r="N1744" s="16" t="str">
        <v>0 - Port Assets</v>
      </c>
      <c r="O1744" s="8"/>
      <c r="P1744" s="8"/>
      <c r="Q1744" s="8"/>
      <c r="R1744" s="8"/>
      <c r="S1744" s="8"/>
      <c r="T1744" s="8"/>
      <c r="U1744" s="8"/>
      <c r="V1744" s="8"/>
      <c r="W1744" s="8"/>
      <c r="X1744" s="8"/>
      <c r="Y1744" s="8"/>
      <c r="Z1744" s="8"/>
      <c r="AA1744" s="8"/>
      <c r="AB1744" s="8"/>
      <c r="AC1744" s="8"/>
      <c r="AD1744" s="8"/>
      <c r="AE1744" s="8"/>
      <c r="AF1744" s="8"/>
      <c r="AG1744" s="8"/>
      <c r="AH1744" s="8"/>
      <c r="AI1744" s="8"/>
      <c r="AJ1744" s="8"/>
      <c r="AK1744" s="8"/>
      <c r="AL1744" s="8"/>
      <c r="AM1744" s="8"/>
      <c r="AN1744" s="8"/>
      <c r="AO1744" s="8"/>
      <c r="AP1744" s="8"/>
      <c r="AQ1744" s="8"/>
      <c r="AR1744" s="8"/>
      <c r="AS1744" s="8"/>
      <c r="AT1744" s="8"/>
      <c r="AU1744" s="8"/>
      <c r="AV1744" s="8"/>
      <c r="AW1744" s="8"/>
      <c r="AX1744" s="8"/>
      <c r="AY1744" s="8"/>
      <c r="AZ1744" s="8"/>
      <c r="BA1744" s="8"/>
      <c r="BB1744" s="8"/>
      <c r="BC1744" s="8"/>
      <c r="BD1744" s="8"/>
      <c r="BE1744" s="8"/>
      <c r="BF1744" s="8"/>
      <c r="BG1744" s="8"/>
      <c r="BH1744" s="8"/>
      <c r="BI1744" s="8"/>
      <c r="BJ1744" s="8"/>
      <c r="BK1744" s="8"/>
      <c r="BL1744" s="8"/>
      <c r="BM1744" s="8"/>
      <c r="BN1744" s="8"/>
      <c r="BO1744" s="8"/>
      <c r="BP1744" s="16" t="str">
        <v>0- Port Costs</v>
      </c>
      <c r="BT1744" s="16" t="str">
        <v>0- Port Value</v>
      </c>
      <c r="BU1744" s="8"/>
      <c r="BV1744" s="16" t="str">
        <v>0</v>
      </c>
    </row>
    <row r="1745" spans="8:74" hidden="1" outlineLevel="1" x14ac:dyDescent="0.3">
      <c r="H1745" s="16" t="str">
        <v>0 - BM Costs</v>
      </c>
      <c r="L1745" s="16" t="str">
        <v>0 - BM Port</v>
      </c>
      <c r="N1745" s="16" t="str">
        <v>0 - Port Assets</v>
      </c>
      <c r="O1745" s="8"/>
      <c r="P1745" s="8"/>
      <c r="Q1745" s="8"/>
      <c r="R1745" s="8"/>
      <c r="S1745" s="8"/>
      <c r="T1745" s="8"/>
      <c r="U1745" s="8"/>
      <c r="V1745" s="8"/>
      <c r="W1745" s="8"/>
      <c r="X1745" s="8"/>
      <c r="Y1745" s="8"/>
      <c r="Z1745" s="8"/>
      <c r="AA1745" s="8"/>
      <c r="AB1745" s="8"/>
      <c r="AC1745" s="8"/>
      <c r="AD1745" s="8"/>
      <c r="AE1745" s="8"/>
      <c r="AF1745" s="8"/>
      <c r="AG1745" s="8"/>
      <c r="AH1745" s="8"/>
      <c r="AI1745" s="8"/>
      <c r="AJ1745" s="8"/>
      <c r="AK1745" s="8"/>
      <c r="AL1745" s="8"/>
      <c r="AM1745" s="8"/>
      <c r="AN1745" s="8"/>
      <c r="AO1745" s="8"/>
      <c r="AP1745" s="8"/>
      <c r="AQ1745" s="8"/>
      <c r="AR1745" s="8"/>
      <c r="AS1745" s="8"/>
      <c r="AT1745" s="8"/>
      <c r="AU1745" s="8"/>
      <c r="AV1745" s="8"/>
      <c r="AW1745" s="8"/>
      <c r="AX1745" s="8"/>
      <c r="AY1745" s="8"/>
      <c r="AZ1745" s="8"/>
      <c r="BA1745" s="8"/>
      <c r="BB1745" s="8"/>
      <c r="BC1745" s="8"/>
      <c r="BD1745" s="8"/>
      <c r="BE1745" s="8"/>
      <c r="BF1745" s="8"/>
      <c r="BG1745" s="8"/>
      <c r="BH1745" s="8"/>
      <c r="BI1745" s="8"/>
      <c r="BJ1745" s="8"/>
      <c r="BK1745" s="8"/>
      <c r="BL1745" s="8"/>
      <c r="BM1745" s="8"/>
      <c r="BN1745" s="8"/>
      <c r="BO1745" s="8"/>
      <c r="BP1745" s="16" t="str">
        <v>0- Port Costs</v>
      </c>
      <c r="BT1745" s="16" t="str">
        <v>0- Port Value</v>
      </c>
      <c r="BU1745" s="8"/>
      <c r="BV1745" s="16" t="str">
        <v>0</v>
      </c>
    </row>
    <row r="1746" spans="8:74" hidden="1" outlineLevel="1" x14ac:dyDescent="0.3">
      <c r="H1746" s="16" t="str">
        <v>0 - BM Costs</v>
      </c>
      <c r="L1746" s="16" t="str">
        <v>0 - BM Port</v>
      </c>
      <c r="N1746" s="16" t="str">
        <v>0 - Port Assets</v>
      </c>
      <c r="O1746" s="8"/>
      <c r="P1746" s="8"/>
      <c r="Q1746" s="8"/>
      <c r="R1746" s="8"/>
      <c r="S1746" s="8"/>
      <c r="T1746" s="8"/>
      <c r="U1746" s="8"/>
      <c r="V1746" s="8"/>
      <c r="W1746" s="8"/>
      <c r="X1746" s="8"/>
      <c r="Y1746" s="8"/>
      <c r="Z1746" s="8"/>
      <c r="AA1746" s="8"/>
      <c r="AB1746" s="8"/>
      <c r="AC1746" s="8"/>
      <c r="AD1746" s="8"/>
      <c r="AE1746" s="8"/>
      <c r="AF1746" s="8"/>
      <c r="AG1746" s="8"/>
      <c r="AH1746" s="8"/>
      <c r="AI1746" s="8"/>
      <c r="AJ1746" s="8"/>
      <c r="AK1746" s="8"/>
      <c r="AL1746" s="8"/>
      <c r="AM1746" s="8"/>
      <c r="AN1746" s="8"/>
      <c r="AO1746" s="8"/>
      <c r="AP1746" s="8"/>
      <c r="AQ1746" s="8"/>
      <c r="AR1746" s="8"/>
      <c r="AS1746" s="8"/>
      <c r="AT1746" s="8"/>
      <c r="AU1746" s="8"/>
      <c r="AV1746" s="8"/>
      <c r="AW1746" s="8"/>
      <c r="AX1746" s="8"/>
      <c r="AY1746" s="8"/>
      <c r="AZ1746" s="8"/>
      <c r="BA1746" s="8"/>
      <c r="BB1746" s="8"/>
      <c r="BC1746" s="8"/>
      <c r="BD1746" s="8"/>
      <c r="BE1746" s="8"/>
      <c r="BF1746" s="8"/>
      <c r="BG1746" s="8"/>
      <c r="BH1746" s="8"/>
      <c r="BI1746" s="8"/>
      <c r="BJ1746" s="8"/>
      <c r="BK1746" s="8"/>
      <c r="BL1746" s="8"/>
      <c r="BM1746" s="8"/>
      <c r="BN1746" s="8"/>
      <c r="BO1746" s="8"/>
      <c r="BP1746" s="16" t="str">
        <v>0- Port Costs</v>
      </c>
      <c r="BT1746" s="16" t="str">
        <v>0- Port Value</v>
      </c>
      <c r="BU1746" s="8"/>
      <c r="BV1746" s="16" t="str">
        <v>0</v>
      </c>
    </row>
    <row r="1747" spans="8:74" hidden="1" outlineLevel="1" x14ac:dyDescent="0.3">
      <c r="H1747" s="16" t="str">
        <v>0 - BM Costs</v>
      </c>
      <c r="L1747" s="16" t="str">
        <v>0 - BM Port</v>
      </c>
      <c r="N1747" s="16" t="str">
        <v>0 - Port Assets</v>
      </c>
      <c r="O1747" s="8"/>
      <c r="P1747" s="8"/>
      <c r="Q1747" s="8"/>
      <c r="R1747" s="8"/>
      <c r="S1747" s="8"/>
      <c r="T1747" s="8"/>
      <c r="U1747" s="8"/>
      <c r="V1747" s="8"/>
      <c r="W1747" s="8"/>
      <c r="X1747" s="8"/>
      <c r="Y1747" s="8"/>
      <c r="Z1747" s="8"/>
      <c r="AA1747" s="8"/>
      <c r="AB1747" s="8"/>
      <c r="AC1747" s="8"/>
      <c r="AD1747" s="8"/>
      <c r="AE1747" s="8"/>
      <c r="AF1747" s="8"/>
      <c r="AG1747" s="8"/>
      <c r="AH1747" s="8"/>
      <c r="AI1747" s="8"/>
      <c r="AJ1747" s="8"/>
      <c r="AK1747" s="8"/>
      <c r="AL1747" s="8"/>
      <c r="AM1747" s="8"/>
      <c r="AN1747" s="8"/>
      <c r="AO1747" s="8"/>
      <c r="AP1747" s="8"/>
      <c r="AQ1747" s="8"/>
      <c r="AR1747" s="8"/>
      <c r="AS1747" s="8"/>
      <c r="AT1747" s="8"/>
      <c r="AU1747" s="8"/>
      <c r="AV1747" s="8"/>
      <c r="AW1747" s="8"/>
      <c r="AX1747" s="8"/>
      <c r="AY1747" s="8"/>
      <c r="AZ1747" s="8"/>
      <c r="BA1747" s="8"/>
      <c r="BB1747" s="8"/>
      <c r="BC1747" s="8"/>
      <c r="BD1747" s="8"/>
      <c r="BE1747" s="8"/>
      <c r="BF1747" s="8"/>
      <c r="BG1747" s="8"/>
      <c r="BH1747" s="8"/>
      <c r="BI1747" s="8"/>
      <c r="BJ1747" s="8"/>
      <c r="BK1747" s="8"/>
      <c r="BL1747" s="8"/>
      <c r="BM1747" s="8"/>
      <c r="BN1747" s="8"/>
      <c r="BO1747" s="8"/>
      <c r="BP1747" s="16" t="str">
        <v>0- Port Costs</v>
      </c>
      <c r="BT1747" s="16" t="str">
        <v>0- Port Value</v>
      </c>
      <c r="BU1747" s="8"/>
      <c r="BV1747" s="16" t="str">
        <v>0</v>
      </c>
    </row>
    <row r="1748" spans="8:74" hidden="1" outlineLevel="1" x14ac:dyDescent="0.3">
      <c r="H1748" s="16" t="str">
        <v>0 - BM Costs</v>
      </c>
      <c r="L1748" s="16" t="str">
        <v>0 - BM Port</v>
      </c>
      <c r="N1748" s="16" t="str">
        <v>0 - Port Assets</v>
      </c>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c r="AL1748" s="8"/>
      <c r="AM1748" s="8"/>
      <c r="AN1748" s="8"/>
      <c r="AO1748" s="8"/>
      <c r="AP1748" s="8"/>
      <c r="AQ1748" s="8"/>
      <c r="AR1748" s="8"/>
      <c r="AS1748" s="8"/>
      <c r="AT1748" s="8"/>
      <c r="AU1748" s="8"/>
      <c r="AV1748" s="8"/>
      <c r="AW1748" s="8"/>
      <c r="AX1748" s="8"/>
      <c r="AY1748" s="8"/>
      <c r="AZ1748" s="8"/>
      <c r="BA1748" s="8"/>
      <c r="BB1748" s="8"/>
      <c r="BC1748" s="8"/>
      <c r="BD1748" s="8"/>
      <c r="BE1748" s="8"/>
      <c r="BF1748" s="8"/>
      <c r="BG1748" s="8"/>
      <c r="BH1748" s="8"/>
      <c r="BI1748" s="8"/>
      <c r="BJ1748" s="8"/>
      <c r="BK1748" s="8"/>
      <c r="BL1748" s="8"/>
      <c r="BM1748" s="8"/>
      <c r="BN1748" s="8"/>
      <c r="BO1748" s="8"/>
      <c r="BP1748" s="16" t="str">
        <v>0- Port Costs</v>
      </c>
      <c r="BT1748" s="16" t="str">
        <v>0- Port Value</v>
      </c>
      <c r="BU1748" s="8"/>
      <c r="BV1748" s="16" t="str">
        <v>0</v>
      </c>
    </row>
    <row r="1749" spans="8:74" hidden="1" outlineLevel="1" x14ac:dyDescent="0.3">
      <c r="H1749" s="16" t="str">
        <v>0 - BM Costs</v>
      </c>
      <c r="L1749" s="16" t="str">
        <v>0 - BM Port</v>
      </c>
      <c r="N1749" s="16" t="str">
        <v>0 - Port Assets</v>
      </c>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c r="AL1749" s="8"/>
      <c r="AM1749" s="8"/>
      <c r="AN1749" s="8"/>
      <c r="AO1749" s="8"/>
      <c r="AP1749" s="8"/>
      <c r="AQ1749" s="8"/>
      <c r="AR1749" s="8"/>
      <c r="AS1749" s="8"/>
      <c r="AT1749" s="8"/>
      <c r="AU1749" s="8"/>
      <c r="AV1749" s="8"/>
      <c r="AW1749" s="8"/>
      <c r="AX1749" s="8"/>
      <c r="AY1749" s="8"/>
      <c r="AZ1749" s="8"/>
      <c r="BA1749" s="8"/>
      <c r="BB1749" s="8"/>
      <c r="BC1749" s="8"/>
      <c r="BD1749" s="8"/>
      <c r="BE1749" s="8"/>
      <c r="BF1749" s="8"/>
      <c r="BG1749" s="8"/>
      <c r="BH1749" s="8"/>
      <c r="BI1749" s="8"/>
      <c r="BJ1749" s="8"/>
      <c r="BK1749" s="8"/>
      <c r="BL1749" s="8"/>
      <c r="BM1749" s="8"/>
      <c r="BN1749" s="8"/>
      <c r="BO1749" s="8"/>
      <c r="BP1749" s="16" t="str">
        <v>0- Port Costs</v>
      </c>
      <c r="BT1749" s="16" t="str">
        <v>0- Port Value</v>
      </c>
      <c r="BU1749" s="8"/>
      <c r="BV1749" s="16" t="str">
        <v>0</v>
      </c>
    </row>
    <row r="1750" spans="8:74" hidden="1" outlineLevel="1" x14ac:dyDescent="0.3">
      <c r="H1750" s="16" t="str">
        <v>0 - BM Costs</v>
      </c>
      <c r="L1750" s="16" t="str">
        <v>0 - BM Port</v>
      </c>
      <c r="N1750" s="16" t="str">
        <v>0 - Port Assets</v>
      </c>
      <c r="O1750" s="8"/>
      <c r="P1750" s="8"/>
      <c r="Q1750" s="8"/>
      <c r="R1750" s="8"/>
      <c r="S1750" s="8"/>
      <c r="T1750" s="8"/>
      <c r="U1750" s="8"/>
      <c r="V1750" s="8"/>
      <c r="W1750" s="8"/>
      <c r="X1750" s="8"/>
      <c r="Y1750" s="8"/>
      <c r="Z1750" s="8"/>
      <c r="AA1750" s="8"/>
      <c r="AB1750" s="8"/>
      <c r="AC1750" s="8"/>
      <c r="AD1750" s="8"/>
      <c r="AE1750" s="8"/>
      <c r="AF1750" s="8"/>
      <c r="AG1750" s="8"/>
      <c r="AH1750" s="8"/>
      <c r="AI1750" s="8"/>
      <c r="AJ1750" s="8"/>
      <c r="AK1750" s="8"/>
      <c r="AL1750" s="8"/>
      <c r="AM1750" s="8"/>
      <c r="AN1750" s="8"/>
      <c r="AO1750" s="8"/>
      <c r="AP1750" s="8"/>
      <c r="AQ1750" s="8"/>
      <c r="AR1750" s="8"/>
      <c r="AS1750" s="8"/>
      <c r="AT1750" s="8"/>
      <c r="AU1750" s="8"/>
      <c r="AV1750" s="8"/>
      <c r="AW1750" s="8"/>
      <c r="AX1750" s="8"/>
      <c r="AY1750" s="8"/>
      <c r="AZ1750" s="8"/>
      <c r="BA1750" s="8"/>
      <c r="BB1750" s="8"/>
      <c r="BC1750" s="8"/>
      <c r="BD1750" s="8"/>
      <c r="BE1750" s="8"/>
      <c r="BF1750" s="8"/>
      <c r="BG1750" s="8"/>
      <c r="BH1750" s="8"/>
      <c r="BI1750" s="8"/>
      <c r="BJ1750" s="8"/>
      <c r="BK1750" s="8"/>
      <c r="BL1750" s="8"/>
      <c r="BM1750" s="8"/>
      <c r="BN1750" s="8"/>
      <c r="BO1750" s="8"/>
      <c r="BP1750" s="16" t="str">
        <v>0- Port Costs</v>
      </c>
      <c r="BT1750" s="16" t="str">
        <v>0- Port Value</v>
      </c>
      <c r="BU1750" s="8"/>
      <c r="BV1750" s="16" t="str">
        <v>0</v>
      </c>
    </row>
    <row r="1751" spans="8:74" hidden="1" outlineLevel="1" x14ac:dyDescent="0.3">
      <c r="H1751" s="16" t="str">
        <v>0 - BM Costs</v>
      </c>
      <c r="L1751" s="16" t="str">
        <v>0 - BM Port</v>
      </c>
      <c r="N1751" s="16" t="str">
        <v>0 - Port Assets</v>
      </c>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c r="AL1751" s="8"/>
      <c r="AM1751" s="8"/>
      <c r="AN1751" s="8"/>
      <c r="AO1751" s="8"/>
      <c r="AP1751" s="8"/>
      <c r="AQ1751" s="8"/>
      <c r="AR1751" s="8"/>
      <c r="AS1751" s="8"/>
      <c r="AT1751" s="8"/>
      <c r="AU1751" s="8"/>
      <c r="AV1751" s="8"/>
      <c r="AW1751" s="8"/>
      <c r="AX1751" s="8"/>
      <c r="AY1751" s="8"/>
      <c r="AZ1751" s="8"/>
      <c r="BA1751" s="8"/>
      <c r="BB1751" s="8"/>
      <c r="BC1751" s="8"/>
      <c r="BD1751" s="8"/>
      <c r="BE1751" s="8"/>
      <c r="BF1751" s="8"/>
      <c r="BG1751" s="8"/>
      <c r="BH1751" s="8"/>
      <c r="BI1751" s="8"/>
      <c r="BJ1751" s="8"/>
      <c r="BK1751" s="8"/>
      <c r="BL1751" s="8"/>
      <c r="BM1751" s="8"/>
      <c r="BN1751" s="8"/>
      <c r="BO1751" s="8"/>
      <c r="BP1751" s="16" t="str">
        <v>0- Port Costs</v>
      </c>
      <c r="BT1751" s="16" t="str">
        <v>0- Port Value</v>
      </c>
      <c r="BU1751" s="8"/>
      <c r="BV1751" s="16" t="str">
        <v>0</v>
      </c>
    </row>
    <row r="1752" spans="8:74" hidden="1" outlineLevel="1" x14ac:dyDescent="0.3">
      <c r="H1752" s="16" t="str">
        <v>0 - BM Costs</v>
      </c>
      <c r="L1752" s="16" t="str">
        <v>0 - BM Port</v>
      </c>
      <c r="N1752" s="16" t="str">
        <v>0 - Port Assets</v>
      </c>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c r="AL1752" s="8"/>
      <c r="AM1752" s="8"/>
      <c r="AN1752" s="8"/>
      <c r="AO1752" s="8"/>
      <c r="AP1752" s="8"/>
      <c r="AQ1752" s="8"/>
      <c r="AR1752" s="8"/>
      <c r="AS1752" s="8"/>
      <c r="AT1752" s="8"/>
      <c r="AU1752" s="8"/>
      <c r="AV1752" s="8"/>
      <c r="AW1752" s="8"/>
      <c r="AX1752" s="8"/>
      <c r="AY1752" s="8"/>
      <c r="AZ1752" s="8"/>
      <c r="BA1752" s="8"/>
      <c r="BB1752" s="8"/>
      <c r="BC1752" s="8"/>
      <c r="BD1752" s="8"/>
      <c r="BE1752" s="8"/>
      <c r="BF1752" s="8"/>
      <c r="BG1752" s="8"/>
      <c r="BH1752" s="8"/>
      <c r="BI1752" s="8"/>
      <c r="BJ1752" s="8"/>
      <c r="BK1752" s="8"/>
      <c r="BL1752" s="8"/>
      <c r="BM1752" s="8"/>
      <c r="BN1752" s="8"/>
      <c r="BO1752" s="8"/>
      <c r="BP1752" s="16" t="str">
        <v>0- Port Costs</v>
      </c>
      <c r="BT1752" s="16" t="str">
        <v>0- Port Value</v>
      </c>
      <c r="BU1752" s="8"/>
      <c r="BV1752" s="16" t="str">
        <v>0</v>
      </c>
    </row>
    <row r="1753" spans="8:74" hidden="1" outlineLevel="1" x14ac:dyDescent="0.3">
      <c r="H1753" s="16" t="str">
        <v>0 - BM Costs</v>
      </c>
      <c r="L1753" s="16" t="str">
        <v>0 - BM Port</v>
      </c>
      <c r="N1753" s="16" t="str">
        <v>0 - Port Assets</v>
      </c>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c r="AL1753" s="8"/>
      <c r="AM1753" s="8"/>
      <c r="AN1753" s="8"/>
      <c r="AO1753" s="8"/>
      <c r="AP1753" s="8"/>
      <c r="AQ1753" s="8"/>
      <c r="AR1753" s="8"/>
      <c r="AS1753" s="8"/>
      <c r="AT1753" s="8"/>
      <c r="AU1753" s="8"/>
      <c r="AV1753" s="8"/>
      <c r="AW1753" s="8"/>
      <c r="AX1753" s="8"/>
      <c r="AY1753" s="8"/>
      <c r="AZ1753" s="8"/>
      <c r="BA1753" s="8"/>
      <c r="BB1753" s="8"/>
      <c r="BC1753" s="8"/>
      <c r="BD1753" s="8"/>
      <c r="BE1753" s="8"/>
      <c r="BF1753" s="8"/>
      <c r="BG1753" s="8"/>
      <c r="BH1753" s="8"/>
      <c r="BI1753" s="8"/>
      <c r="BJ1753" s="8"/>
      <c r="BK1753" s="8"/>
      <c r="BL1753" s="8"/>
      <c r="BM1753" s="8"/>
      <c r="BN1753" s="8"/>
      <c r="BO1753" s="8"/>
      <c r="BP1753" s="16" t="str">
        <v>0- Port Costs</v>
      </c>
      <c r="BT1753" s="16" t="str">
        <v>0- Port Value</v>
      </c>
      <c r="BU1753" s="8"/>
      <c r="BV1753" s="16" t="str">
        <v>0</v>
      </c>
    </row>
    <row r="1754" spans="8:74" hidden="1" outlineLevel="1" x14ac:dyDescent="0.3">
      <c r="H1754" s="16" t="str">
        <v>0 - BM Costs</v>
      </c>
      <c r="L1754" s="16" t="str">
        <v>0 - BM Port</v>
      </c>
      <c r="N1754" s="16" t="str">
        <v>0 - Port Assets</v>
      </c>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c r="AL1754" s="8"/>
      <c r="AM1754" s="8"/>
      <c r="AN1754" s="8"/>
      <c r="AO1754" s="8"/>
      <c r="AP1754" s="8"/>
      <c r="AQ1754" s="8"/>
      <c r="AR1754" s="8"/>
      <c r="AS1754" s="8"/>
      <c r="AT1754" s="8"/>
      <c r="AU1754" s="8"/>
      <c r="AV1754" s="8"/>
      <c r="AW1754" s="8"/>
      <c r="AX1754" s="8"/>
      <c r="AY1754" s="8"/>
      <c r="AZ1754" s="8"/>
      <c r="BA1754" s="8"/>
      <c r="BB1754" s="8"/>
      <c r="BC1754" s="8"/>
      <c r="BD1754" s="8"/>
      <c r="BE1754" s="8"/>
      <c r="BF1754" s="8"/>
      <c r="BG1754" s="8"/>
      <c r="BH1754" s="8"/>
      <c r="BI1754" s="8"/>
      <c r="BJ1754" s="8"/>
      <c r="BK1754" s="8"/>
      <c r="BL1754" s="8"/>
      <c r="BM1754" s="8"/>
      <c r="BN1754" s="8"/>
      <c r="BO1754" s="8"/>
      <c r="BP1754" s="16" t="str">
        <v>0- Port Costs</v>
      </c>
      <c r="BT1754" s="16" t="str">
        <v>0- Port Value</v>
      </c>
      <c r="BU1754" s="8"/>
      <c r="BV1754" s="16" t="str">
        <v>0</v>
      </c>
    </row>
    <row r="1755" spans="8:74" hidden="1" outlineLevel="1" x14ac:dyDescent="0.3">
      <c r="H1755" s="16" t="str">
        <v>0 - BM Costs</v>
      </c>
      <c r="L1755" s="16" t="str">
        <v>0 - BM Port</v>
      </c>
      <c r="N1755" s="16" t="str">
        <v>0 - Port Assets</v>
      </c>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c r="AL1755" s="8"/>
      <c r="AM1755" s="8"/>
      <c r="AN1755" s="8"/>
      <c r="AO1755" s="8"/>
      <c r="AP1755" s="8"/>
      <c r="AQ1755" s="8"/>
      <c r="AR1755" s="8"/>
      <c r="AS1755" s="8"/>
      <c r="AT1755" s="8"/>
      <c r="AU1755" s="8"/>
      <c r="AV1755" s="8"/>
      <c r="AW1755" s="8"/>
      <c r="AX1755" s="8"/>
      <c r="AY1755" s="8"/>
      <c r="AZ1755" s="8"/>
      <c r="BA1755" s="8"/>
      <c r="BB1755" s="8"/>
      <c r="BC1755" s="8"/>
      <c r="BD1755" s="8"/>
      <c r="BE1755" s="8"/>
      <c r="BF1755" s="8"/>
      <c r="BG1755" s="8"/>
      <c r="BH1755" s="8"/>
      <c r="BI1755" s="8"/>
      <c r="BJ1755" s="8"/>
      <c r="BK1755" s="8"/>
      <c r="BL1755" s="8"/>
      <c r="BM1755" s="8"/>
      <c r="BN1755" s="8"/>
      <c r="BO1755" s="8"/>
      <c r="BP1755" s="16" t="str">
        <v>0- Port Costs</v>
      </c>
      <c r="BT1755" s="16" t="str">
        <v>0- Port Value</v>
      </c>
      <c r="BU1755" s="8"/>
      <c r="BV1755" s="16" t="str">
        <v>0</v>
      </c>
    </row>
    <row r="1756" spans="8:74" hidden="1" outlineLevel="1" x14ac:dyDescent="0.3">
      <c r="H1756" s="16" t="str">
        <v>0 - BM Costs</v>
      </c>
      <c r="L1756" s="16" t="str">
        <v>0 - BM Port</v>
      </c>
      <c r="N1756" s="16" t="str">
        <v>0 - Port Assets</v>
      </c>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8"/>
      <c r="AX1756" s="8"/>
      <c r="AY1756" s="8"/>
      <c r="AZ1756" s="8"/>
      <c r="BA1756" s="8"/>
      <c r="BB1756" s="8"/>
      <c r="BC1756" s="8"/>
      <c r="BD1756" s="8"/>
      <c r="BE1756" s="8"/>
      <c r="BF1756" s="8"/>
      <c r="BG1756" s="8"/>
      <c r="BH1756" s="8"/>
      <c r="BI1756" s="8"/>
      <c r="BJ1756" s="8"/>
      <c r="BK1756" s="8"/>
      <c r="BL1756" s="8"/>
      <c r="BM1756" s="8"/>
      <c r="BN1756" s="8"/>
      <c r="BO1756" s="8"/>
      <c r="BP1756" s="16" t="str">
        <v>0- Port Costs</v>
      </c>
      <c r="BT1756" s="16" t="str">
        <v>0- Port Value</v>
      </c>
      <c r="BU1756" s="8"/>
      <c r="BV1756" s="16" t="str">
        <v>0</v>
      </c>
    </row>
    <row r="1757" spans="8:74" hidden="1" outlineLevel="1" x14ac:dyDescent="0.3">
      <c r="H1757" s="16" t="str">
        <v>0 - BM Costs</v>
      </c>
      <c r="L1757" s="16" t="str">
        <v>0 - BM Port</v>
      </c>
      <c r="N1757" s="16" t="str">
        <v>0 - Port Assets</v>
      </c>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c r="AL1757" s="8"/>
      <c r="AM1757" s="8"/>
      <c r="AN1757" s="8"/>
      <c r="AO1757" s="8"/>
      <c r="AP1757" s="8"/>
      <c r="AQ1757" s="8"/>
      <c r="AR1757" s="8"/>
      <c r="AS1757" s="8"/>
      <c r="AT1757" s="8"/>
      <c r="AU1757" s="8"/>
      <c r="AV1757" s="8"/>
      <c r="AW1757" s="8"/>
      <c r="AX1757" s="8"/>
      <c r="AY1757" s="8"/>
      <c r="AZ1757" s="8"/>
      <c r="BA1757" s="8"/>
      <c r="BB1757" s="8"/>
      <c r="BC1757" s="8"/>
      <c r="BD1757" s="8"/>
      <c r="BE1757" s="8"/>
      <c r="BF1757" s="8"/>
      <c r="BG1757" s="8"/>
      <c r="BH1757" s="8"/>
      <c r="BI1757" s="8"/>
      <c r="BJ1757" s="8"/>
      <c r="BK1757" s="8"/>
      <c r="BL1757" s="8"/>
      <c r="BM1757" s="8"/>
      <c r="BN1757" s="8"/>
      <c r="BO1757" s="8"/>
      <c r="BP1757" s="16" t="str">
        <v>0- Port Costs</v>
      </c>
      <c r="BT1757" s="16" t="str">
        <v>0- Port Value</v>
      </c>
      <c r="BU1757" s="8"/>
      <c r="BV1757" s="16" t="str">
        <v>0</v>
      </c>
    </row>
    <row r="1758" spans="8:74" hidden="1" outlineLevel="1" x14ac:dyDescent="0.3">
      <c r="H1758" s="16" t="str">
        <v>0 - BM Costs</v>
      </c>
      <c r="L1758" s="16" t="str">
        <v>0 - BM Port</v>
      </c>
      <c r="N1758" s="16" t="str">
        <v>0 - Port Assets</v>
      </c>
      <c r="O1758" s="8"/>
      <c r="P1758" s="8"/>
      <c r="Q1758" s="8"/>
      <c r="R1758" s="8"/>
      <c r="S1758" s="8"/>
      <c r="T1758" s="8"/>
      <c r="U1758" s="8"/>
      <c r="V1758" s="8"/>
      <c r="W1758" s="8"/>
      <c r="X1758" s="8"/>
      <c r="Y1758" s="8"/>
      <c r="Z1758" s="8"/>
      <c r="AA1758" s="8"/>
      <c r="AB1758" s="8"/>
      <c r="AC1758" s="8"/>
      <c r="AD1758" s="8"/>
      <c r="AE1758" s="8"/>
      <c r="AF1758" s="8"/>
      <c r="AG1758" s="8"/>
      <c r="AH1758" s="8"/>
      <c r="AI1758" s="8"/>
      <c r="AJ1758" s="8"/>
      <c r="AK1758" s="8"/>
      <c r="AL1758" s="8"/>
      <c r="AM1758" s="8"/>
      <c r="AN1758" s="8"/>
      <c r="AO1758" s="8"/>
      <c r="AP1758" s="8"/>
      <c r="AQ1758" s="8"/>
      <c r="AR1758" s="8"/>
      <c r="AS1758" s="8"/>
      <c r="AT1758" s="8"/>
      <c r="AU1758" s="8"/>
      <c r="AV1758" s="8"/>
      <c r="AW1758" s="8"/>
      <c r="AX1758" s="8"/>
      <c r="AY1758" s="8"/>
      <c r="AZ1758" s="8"/>
      <c r="BA1758" s="8"/>
      <c r="BB1758" s="8"/>
      <c r="BC1758" s="8"/>
      <c r="BD1758" s="8"/>
      <c r="BE1758" s="8"/>
      <c r="BF1758" s="8"/>
      <c r="BG1758" s="8"/>
      <c r="BH1758" s="8"/>
      <c r="BI1758" s="8"/>
      <c r="BJ1758" s="8"/>
      <c r="BK1758" s="8"/>
      <c r="BL1758" s="8"/>
      <c r="BM1758" s="8"/>
      <c r="BN1758" s="8"/>
      <c r="BO1758" s="8"/>
      <c r="BP1758" s="16" t="str">
        <v>0- Port Costs</v>
      </c>
      <c r="BT1758" s="16" t="str">
        <v>0- Port Value</v>
      </c>
      <c r="BU1758" s="8"/>
      <c r="BV1758" s="16" t="str">
        <v>0</v>
      </c>
    </row>
    <row r="1759" spans="8:74" hidden="1" outlineLevel="1" x14ac:dyDescent="0.3">
      <c r="H1759" s="16" t="str">
        <v>0 - BM Costs</v>
      </c>
      <c r="L1759" s="16" t="str">
        <v>0 - BM Port</v>
      </c>
      <c r="N1759" s="16" t="str">
        <v>0 - Port Assets</v>
      </c>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8"/>
      <c r="AX1759" s="8"/>
      <c r="AY1759" s="8"/>
      <c r="AZ1759" s="8"/>
      <c r="BA1759" s="8"/>
      <c r="BB1759" s="8"/>
      <c r="BC1759" s="8"/>
      <c r="BD1759" s="8"/>
      <c r="BE1759" s="8"/>
      <c r="BF1759" s="8"/>
      <c r="BG1759" s="8"/>
      <c r="BH1759" s="8"/>
      <c r="BI1759" s="8"/>
      <c r="BJ1759" s="8"/>
      <c r="BK1759" s="8"/>
      <c r="BL1759" s="8"/>
      <c r="BM1759" s="8"/>
      <c r="BN1759" s="8"/>
      <c r="BO1759" s="8"/>
      <c r="BP1759" s="16" t="str">
        <v>0- Port Costs</v>
      </c>
      <c r="BT1759" s="16" t="str">
        <v>0- Port Value</v>
      </c>
      <c r="BU1759" s="8"/>
      <c r="BV1759" s="16" t="str">
        <v>0</v>
      </c>
    </row>
    <row r="1760" spans="8:74" hidden="1" outlineLevel="1" x14ac:dyDescent="0.3">
      <c r="H1760" s="16" t="str">
        <v>0 - BM Costs</v>
      </c>
      <c r="L1760" s="16" t="str">
        <v>0 - BM Port</v>
      </c>
      <c r="N1760" s="16" t="str">
        <v>0 - Port Assets</v>
      </c>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c r="AL1760" s="8"/>
      <c r="AM1760" s="8"/>
      <c r="AN1760" s="8"/>
      <c r="AO1760" s="8"/>
      <c r="AP1760" s="8"/>
      <c r="AQ1760" s="8"/>
      <c r="AR1760" s="8"/>
      <c r="AS1760" s="8"/>
      <c r="AT1760" s="8"/>
      <c r="AU1760" s="8"/>
      <c r="AV1760" s="8"/>
      <c r="AW1760" s="8"/>
      <c r="AX1760" s="8"/>
      <c r="AY1760" s="8"/>
      <c r="AZ1760" s="8"/>
      <c r="BA1760" s="8"/>
      <c r="BB1760" s="8"/>
      <c r="BC1760" s="8"/>
      <c r="BD1760" s="8"/>
      <c r="BE1760" s="8"/>
      <c r="BF1760" s="8"/>
      <c r="BG1760" s="8"/>
      <c r="BH1760" s="8"/>
      <c r="BI1760" s="8"/>
      <c r="BJ1760" s="8"/>
      <c r="BK1760" s="8"/>
      <c r="BL1760" s="8"/>
      <c r="BM1760" s="8"/>
      <c r="BN1760" s="8"/>
      <c r="BO1760" s="8"/>
      <c r="BP1760" s="16" t="str">
        <v>0- Port Costs</v>
      </c>
      <c r="BT1760" s="16" t="str">
        <v>0- Port Value</v>
      </c>
      <c r="BU1760" s="8"/>
      <c r="BV1760" s="16" t="str">
        <v>0</v>
      </c>
    </row>
    <row r="1761" spans="8:74" hidden="1" outlineLevel="1" x14ac:dyDescent="0.3">
      <c r="H1761" s="16" t="str">
        <v>0 - BM Costs</v>
      </c>
      <c r="L1761" s="16" t="str">
        <v>0 - BM Port</v>
      </c>
      <c r="N1761" s="16" t="str">
        <v>0 - Port Assets</v>
      </c>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8"/>
      <c r="AX1761" s="8"/>
      <c r="AY1761" s="8"/>
      <c r="AZ1761" s="8"/>
      <c r="BA1761" s="8"/>
      <c r="BB1761" s="8"/>
      <c r="BC1761" s="8"/>
      <c r="BD1761" s="8"/>
      <c r="BE1761" s="8"/>
      <c r="BF1761" s="8"/>
      <c r="BG1761" s="8"/>
      <c r="BH1761" s="8"/>
      <c r="BI1761" s="8"/>
      <c r="BJ1761" s="8"/>
      <c r="BK1761" s="8"/>
      <c r="BL1761" s="8"/>
      <c r="BM1761" s="8"/>
      <c r="BN1761" s="8"/>
      <c r="BO1761" s="8"/>
      <c r="BP1761" s="16" t="str">
        <v>0- Port Costs</v>
      </c>
      <c r="BT1761" s="16" t="str">
        <v>0- Port Value</v>
      </c>
      <c r="BU1761" s="8"/>
      <c r="BV1761" s="16" t="str">
        <v>0</v>
      </c>
    </row>
    <row r="1762" spans="8:74" hidden="1" outlineLevel="1" x14ac:dyDescent="0.3">
      <c r="H1762" s="16" t="str">
        <v>0 - BM Costs</v>
      </c>
      <c r="L1762" s="16" t="str">
        <v>0 - BM Port</v>
      </c>
      <c r="N1762" s="16" t="str">
        <v>0 - Port Assets</v>
      </c>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c r="AL1762" s="8"/>
      <c r="AM1762" s="8"/>
      <c r="AN1762" s="8"/>
      <c r="AO1762" s="8"/>
      <c r="AP1762" s="8"/>
      <c r="AQ1762" s="8"/>
      <c r="AR1762" s="8"/>
      <c r="AS1762" s="8"/>
      <c r="AT1762" s="8"/>
      <c r="AU1762" s="8"/>
      <c r="AV1762" s="8"/>
      <c r="AW1762" s="8"/>
      <c r="AX1762" s="8"/>
      <c r="AY1762" s="8"/>
      <c r="AZ1762" s="8"/>
      <c r="BA1762" s="8"/>
      <c r="BB1762" s="8"/>
      <c r="BC1762" s="8"/>
      <c r="BD1762" s="8"/>
      <c r="BE1762" s="8"/>
      <c r="BF1762" s="8"/>
      <c r="BG1762" s="8"/>
      <c r="BH1762" s="8"/>
      <c r="BI1762" s="8"/>
      <c r="BJ1762" s="8"/>
      <c r="BK1762" s="8"/>
      <c r="BL1762" s="8"/>
      <c r="BM1762" s="8"/>
      <c r="BN1762" s="8"/>
      <c r="BO1762" s="8"/>
      <c r="BP1762" s="16" t="str">
        <v>0- Port Costs</v>
      </c>
      <c r="BT1762" s="16" t="str">
        <v>0- Port Value</v>
      </c>
      <c r="BU1762" s="8"/>
      <c r="BV1762" s="16" t="str">
        <v>0</v>
      </c>
    </row>
    <row r="1763" spans="8:74" hidden="1" outlineLevel="1" x14ac:dyDescent="0.3">
      <c r="H1763" s="16" t="str">
        <v>0 - BM Costs</v>
      </c>
      <c r="L1763" s="16" t="str">
        <v>0 - BM Port</v>
      </c>
      <c r="N1763" s="16" t="str">
        <v>0 - Port Assets</v>
      </c>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8"/>
      <c r="AX1763" s="8"/>
      <c r="AY1763" s="8"/>
      <c r="AZ1763" s="8"/>
      <c r="BA1763" s="8"/>
      <c r="BB1763" s="8"/>
      <c r="BC1763" s="8"/>
      <c r="BD1763" s="8"/>
      <c r="BE1763" s="8"/>
      <c r="BF1763" s="8"/>
      <c r="BG1763" s="8"/>
      <c r="BH1763" s="8"/>
      <c r="BI1763" s="8"/>
      <c r="BJ1763" s="8"/>
      <c r="BK1763" s="8"/>
      <c r="BL1763" s="8"/>
      <c r="BM1763" s="8"/>
      <c r="BN1763" s="8"/>
      <c r="BO1763" s="8"/>
      <c r="BP1763" s="16" t="str">
        <v>0- Port Costs</v>
      </c>
      <c r="BT1763" s="16" t="str">
        <v>0- Port Value</v>
      </c>
      <c r="BU1763" s="8"/>
      <c r="BV1763" s="16" t="str">
        <v>0</v>
      </c>
    </row>
    <row r="1764" spans="8:74" hidden="1" outlineLevel="1" x14ac:dyDescent="0.3">
      <c r="H1764" s="16" t="str">
        <v>0 - BM Costs</v>
      </c>
      <c r="L1764" s="16" t="str">
        <v>0 - BM Port</v>
      </c>
      <c r="N1764" s="16" t="str">
        <v>0 - Port Assets</v>
      </c>
      <c r="O1764" s="8"/>
      <c r="P1764" s="8"/>
      <c r="Q1764" s="8"/>
      <c r="R1764" s="8"/>
      <c r="S1764" s="8"/>
      <c r="T1764" s="8"/>
      <c r="U1764" s="8"/>
      <c r="V1764" s="8"/>
      <c r="W1764" s="8"/>
      <c r="X1764" s="8"/>
      <c r="Y1764" s="8"/>
      <c r="Z1764" s="8"/>
      <c r="AA1764" s="8"/>
      <c r="AB1764" s="8"/>
      <c r="AC1764" s="8"/>
      <c r="AD1764" s="8"/>
      <c r="AE1764" s="8"/>
      <c r="AF1764" s="8"/>
      <c r="AG1764" s="8"/>
      <c r="AH1764" s="8"/>
      <c r="AI1764" s="8"/>
      <c r="AJ1764" s="8"/>
      <c r="AK1764" s="8"/>
      <c r="AL1764" s="8"/>
      <c r="AM1764" s="8"/>
      <c r="AN1764" s="8"/>
      <c r="AO1764" s="8"/>
      <c r="AP1764" s="8"/>
      <c r="AQ1764" s="8"/>
      <c r="AR1764" s="8"/>
      <c r="AS1764" s="8"/>
      <c r="AT1764" s="8"/>
      <c r="AU1764" s="8"/>
      <c r="AV1764" s="8"/>
      <c r="AW1764" s="8"/>
      <c r="AX1764" s="8"/>
      <c r="AY1764" s="8"/>
      <c r="AZ1764" s="8"/>
      <c r="BA1764" s="8"/>
      <c r="BB1764" s="8"/>
      <c r="BC1764" s="8"/>
      <c r="BD1764" s="8"/>
      <c r="BE1764" s="8"/>
      <c r="BF1764" s="8"/>
      <c r="BG1764" s="8"/>
      <c r="BH1764" s="8"/>
      <c r="BI1764" s="8"/>
      <c r="BJ1764" s="8"/>
      <c r="BK1764" s="8"/>
      <c r="BL1764" s="8"/>
      <c r="BM1764" s="8"/>
      <c r="BN1764" s="8"/>
      <c r="BO1764" s="8"/>
      <c r="BP1764" s="16" t="str">
        <v>0- Port Costs</v>
      </c>
      <c r="BT1764" s="16" t="str">
        <v>0- Port Value</v>
      </c>
      <c r="BU1764" s="8"/>
      <c r="BV1764" s="16" t="str">
        <v>0</v>
      </c>
    </row>
    <row r="1765" spans="8:74" hidden="1" outlineLevel="1" x14ac:dyDescent="0.3">
      <c r="H1765" s="16" t="str">
        <v>0 - BM Costs</v>
      </c>
      <c r="L1765" s="16" t="str">
        <v>0 - BM Port</v>
      </c>
      <c r="N1765" s="16" t="str">
        <v>0 - Port Assets</v>
      </c>
      <c r="O1765" s="8"/>
      <c r="P1765" s="8"/>
      <c r="Q1765" s="8"/>
      <c r="R1765" s="8"/>
      <c r="S1765" s="8"/>
      <c r="T1765" s="8"/>
      <c r="U1765" s="8"/>
      <c r="V1765" s="8"/>
      <c r="W1765" s="8"/>
      <c r="X1765" s="8"/>
      <c r="Y1765" s="8"/>
      <c r="Z1765" s="8"/>
      <c r="AA1765" s="8"/>
      <c r="AB1765" s="8"/>
      <c r="AC1765" s="8"/>
      <c r="AD1765" s="8"/>
      <c r="AE1765" s="8"/>
      <c r="AF1765" s="8"/>
      <c r="AG1765" s="8"/>
      <c r="AH1765" s="8"/>
      <c r="AI1765" s="8"/>
      <c r="AJ1765" s="8"/>
      <c r="AK1765" s="8"/>
      <c r="AL1765" s="8"/>
      <c r="AM1765" s="8"/>
      <c r="AN1765" s="8"/>
      <c r="AO1765" s="8"/>
      <c r="AP1765" s="8"/>
      <c r="AQ1765" s="8"/>
      <c r="AR1765" s="8"/>
      <c r="AS1765" s="8"/>
      <c r="AT1765" s="8"/>
      <c r="AU1765" s="8"/>
      <c r="AV1765" s="8"/>
      <c r="AW1765" s="8"/>
      <c r="AX1765" s="8"/>
      <c r="AY1765" s="8"/>
      <c r="AZ1765" s="8"/>
      <c r="BA1765" s="8"/>
      <c r="BB1765" s="8"/>
      <c r="BC1765" s="8"/>
      <c r="BD1765" s="8"/>
      <c r="BE1765" s="8"/>
      <c r="BF1765" s="8"/>
      <c r="BG1765" s="8"/>
      <c r="BH1765" s="8"/>
      <c r="BI1765" s="8"/>
      <c r="BJ1765" s="8"/>
      <c r="BK1765" s="8"/>
      <c r="BL1765" s="8"/>
      <c r="BM1765" s="8"/>
      <c r="BN1765" s="8"/>
      <c r="BO1765" s="8"/>
      <c r="BP1765" s="16" t="str">
        <v>0- Port Costs</v>
      </c>
      <c r="BT1765" s="16" t="str">
        <v>0- Port Value</v>
      </c>
      <c r="BU1765" s="8"/>
      <c r="BV1765" s="16" t="str">
        <v>0</v>
      </c>
    </row>
    <row r="1766" spans="8:74" hidden="1" outlineLevel="1" x14ac:dyDescent="0.3">
      <c r="H1766" s="16" t="str">
        <v>0 - BM Costs</v>
      </c>
      <c r="L1766" s="16" t="str">
        <v>0 - BM Port</v>
      </c>
      <c r="N1766" s="16" t="str">
        <v>0 - Port Assets</v>
      </c>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c r="AL1766" s="8"/>
      <c r="AM1766" s="8"/>
      <c r="AN1766" s="8"/>
      <c r="AO1766" s="8"/>
      <c r="AP1766" s="8"/>
      <c r="AQ1766" s="8"/>
      <c r="AR1766" s="8"/>
      <c r="AS1766" s="8"/>
      <c r="AT1766" s="8"/>
      <c r="AU1766" s="8"/>
      <c r="AV1766" s="8"/>
      <c r="AW1766" s="8"/>
      <c r="AX1766" s="8"/>
      <c r="AY1766" s="8"/>
      <c r="AZ1766" s="8"/>
      <c r="BA1766" s="8"/>
      <c r="BB1766" s="8"/>
      <c r="BC1766" s="8"/>
      <c r="BD1766" s="8"/>
      <c r="BE1766" s="8"/>
      <c r="BF1766" s="8"/>
      <c r="BG1766" s="8"/>
      <c r="BH1766" s="8"/>
      <c r="BI1766" s="8"/>
      <c r="BJ1766" s="8"/>
      <c r="BK1766" s="8"/>
      <c r="BL1766" s="8"/>
      <c r="BM1766" s="8"/>
      <c r="BN1766" s="8"/>
      <c r="BO1766" s="8"/>
      <c r="BP1766" s="16" t="str">
        <v>0- Port Costs</v>
      </c>
      <c r="BT1766" s="16" t="str">
        <v>0- Port Value</v>
      </c>
      <c r="BU1766" s="8"/>
      <c r="BV1766" s="16" t="str">
        <v>0</v>
      </c>
    </row>
    <row r="1767" spans="8:74" hidden="1" outlineLevel="1" x14ac:dyDescent="0.3">
      <c r="H1767" s="16" t="str">
        <v>0 - BM Costs</v>
      </c>
      <c r="L1767" s="16" t="str">
        <v>0 - BM Port</v>
      </c>
      <c r="N1767" s="16" t="str">
        <v>0 - Port Assets</v>
      </c>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8"/>
      <c r="AX1767" s="8"/>
      <c r="AY1767" s="8"/>
      <c r="AZ1767" s="8"/>
      <c r="BA1767" s="8"/>
      <c r="BB1767" s="8"/>
      <c r="BC1767" s="8"/>
      <c r="BD1767" s="8"/>
      <c r="BE1767" s="8"/>
      <c r="BF1767" s="8"/>
      <c r="BG1767" s="8"/>
      <c r="BH1767" s="8"/>
      <c r="BI1767" s="8"/>
      <c r="BJ1767" s="8"/>
      <c r="BK1767" s="8"/>
      <c r="BL1767" s="8"/>
      <c r="BM1767" s="8"/>
      <c r="BN1767" s="8"/>
      <c r="BO1767" s="8"/>
      <c r="BP1767" s="16" t="str">
        <v>0- Port Costs</v>
      </c>
      <c r="BT1767" s="16" t="str">
        <v>0- Port Value</v>
      </c>
      <c r="BU1767" s="8"/>
      <c r="BV1767" s="16" t="str">
        <v>0</v>
      </c>
    </row>
    <row r="1768" spans="8:74" hidden="1" outlineLevel="1" x14ac:dyDescent="0.3">
      <c r="H1768" s="16" t="str">
        <v>0 - BM Costs</v>
      </c>
      <c r="L1768" s="16" t="str">
        <v>0 - BM Port</v>
      </c>
      <c r="N1768" s="16" t="str">
        <v>0 - Port Assets</v>
      </c>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c r="AL1768" s="8"/>
      <c r="AM1768" s="8"/>
      <c r="AN1768" s="8"/>
      <c r="AO1768" s="8"/>
      <c r="AP1768" s="8"/>
      <c r="AQ1768" s="8"/>
      <c r="AR1768" s="8"/>
      <c r="AS1768" s="8"/>
      <c r="AT1768" s="8"/>
      <c r="AU1768" s="8"/>
      <c r="AV1768" s="8"/>
      <c r="AW1768" s="8"/>
      <c r="AX1768" s="8"/>
      <c r="AY1768" s="8"/>
      <c r="AZ1768" s="8"/>
      <c r="BA1768" s="8"/>
      <c r="BB1768" s="8"/>
      <c r="BC1768" s="8"/>
      <c r="BD1768" s="8"/>
      <c r="BE1768" s="8"/>
      <c r="BF1768" s="8"/>
      <c r="BG1768" s="8"/>
      <c r="BH1768" s="8"/>
      <c r="BI1768" s="8"/>
      <c r="BJ1768" s="8"/>
      <c r="BK1768" s="8"/>
      <c r="BL1768" s="8"/>
      <c r="BM1768" s="8"/>
      <c r="BN1768" s="8"/>
      <c r="BO1768" s="8"/>
      <c r="BP1768" s="16" t="str">
        <v>0- Port Costs</v>
      </c>
      <c r="BT1768" s="16" t="str">
        <v>0- Port Value</v>
      </c>
      <c r="BU1768" s="8"/>
      <c r="BV1768" s="16" t="str">
        <v>0</v>
      </c>
    </row>
    <row r="1769" spans="8:74" hidden="1" outlineLevel="1" x14ac:dyDescent="0.3">
      <c r="H1769" s="16" t="str">
        <v>0 - BM Costs</v>
      </c>
      <c r="L1769" s="16" t="str">
        <v>0 - BM Port</v>
      </c>
      <c r="N1769" s="16" t="str">
        <v>0 - Port Assets</v>
      </c>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c r="AL1769" s="8"/>
      <c r="AM1769" s="8"/>
      <c r="AN1769" s="8"/>
      <c r="AO1769" s="8"/>
      <c r="AP1769" s="8"/>
      <c r="AQ1769" s="8"/>
      <c r="AR1769" s="8"/>
      <c r="AS1769" s="8"/>
      <c r="AT1769" s="8"/>
      <c r="AU1769" s="8"/>
      <c r="AV1769" s="8"/>
      <c r="AW1769" s="8"/>
      <c r="AX1769" s="8"/>
      <c r="AY1769" s="8"/>
      <c r="AZ1769" s="8"/>
      <c r="BA1769" s="8"/>
      <c r="BB1769" s="8"/>
      <c r="BC1769" s="8"/>
      <c r="BD1769" s="8"/>
      <c r="BE1769" s="8"/>
      <c r="BF1769" s="8"/>
      <c r="BG1769" s="8"/>
      <c r="BH1769" s="8"/>
      <c r="BI1769" s="8"/>
      <c r="BJ1769" s="8"/>
      <c r="BK1769" s="8"/>
      <c r="BL1769" s="8"/>
      <c r="BM1769" s="8"/>
      <c r="BN1769" s="8"/>
      <c r="BO1769" s="8"/>
      <c r="BP1769" s="16" t="str">
        <v>0- Port Costs</v>
      </c>
      <c r="BT1769" s="16" t="str">
        <v>0- Port Value</v>
      </c>
      <c r="BU1769" s="8"/>
      <c r="BV1769" s="16" t="str">
        <v>0</v>
      </c>
    </row>
    <row r="1770" spans="8:74" hidden="1" outlineLevel="1" x14ac:dyDescent="0.3">
      <c r="H1770" s="16" t="str">
        <v>0 - BM Costs</v>
      </c>
      <c r="L1770" s="16" t="str">
        <v>0 - BM Port</v>
      </c>
      <c r="N1770" s="16" t="str">
        <v>0 - Port Assets</v>
      </c>
      <c r="O1770" s="8"/>
      <c r="P1770" s="8"/>
      <c r="Q1770" s="8"/>
      <c r="R1770" s="8"/>
      <c r="S1770" s="8"/>
      <c r="T1770" s="8"/>
      <c r="U1770" s="8"/>
      <c r="V1770" s="8"/>
      <c r="W1770" s="8"/>
      <c r="X1770" s="8"/>
      <c r="Y1770" s="8"/>
      <c r="Z1770" s="8"/>
      <c r="AA1770" s="8"/>
      <c r="AB1770" s="8"/>
      <c r="AC1770" s="8"/>
      <c r="AD1770" s="8"/>
      <c r="AE1770" s="8"/>
      <c r="AF1770" s="8"/>
      <c r="AG1770" s="8"/>
      <c r="AH1770" s="8"/>
      <c r="AI1770" s="8"/>
      <c r="AJ1770" s="8"/>
      <c r="AK1770" s="8"/>
      <c r="AL1770" s="8"/>
      <c r="AM1770" s="8"/>
      <c r="AN1770" s="8"/>
      <c r="AO1770" s="8"/>
      <c r="AP1770" s="8"/>
      <c r="AQ1770" s="8"/>
      <c r="AR1770" s="8"/>
      <c r="AS1770" s="8"/>
      <c r="AT1770" s="8"/>
      <c r="AU1770" s="8"/>
      <c r="AV1770" s="8"/>
      <c r="AW1770" s="8"/>
      <c r="AX1770" s="8"/>
      <c r="AY1770" s="8"/>
      <c r="AZ1770" s="8"/>
      <c r="BA1770" s="8"/>
      <c r="BB1770" s="8"/>
      <c r="BC1770" s="8"/>
      <c r="BD1770" s="8"/>
      <c r="BE1770" s="8"/>
      <c r="BF1770" s="8"/>
      <c r="BG1770" s="8"/>
      <c r="BH1770" s="8"/>
      <c r="BI1770" s="8"/>
      <c r="BJ1770" s="8"/>
      <c r="BK1770" s="8"/>
      <c r="BL1770" s="8"/>
      <c r="BM1770" s="8"/>
      <c r="BN1770" s="8"/>
      <c r="BO1770" s="8"/>
      <c r="BP1770" s="16" t="str">
        <v>0- Port Costs</v>
      </c>
      <c r="BT1770" s="16" t="str">
        <v>0- Port Value</v>
      </c>
      <c r="BU1770" s="8"/>
      <c r="BV1770" s="16" t="str">
        <v>0</v>
      </c>
    </row>
    <row r="1771" spans="8:74" hidden="1" outlineLevel="1" x14ac:dyDescent="0.3">
      <c r="H1771" s="16" t="str">
        <v>0 - BM Costs</v>
      </c>
      <c r="L1771" s="16" t="str">
        <v>0 - BM Port</v>
      </c>
      <c r="N1771" s="16" t="str">
        <v>0 - Port Assets</v>
      </c>
      <c r="O1771" s="8"/>
      <c r="P1771" s="8"/>
      <c r="Q1771" s="8"/>
      <c r="R1771" s="8"/>
      <c r="S1771" s="8"/>
      <c r="T1771" s="8"/>
      <c r="U1771" s="8"/>
      <c r="V1771" s="8"/>
      <c r="W1771" s="8"/>
      <c r="X1771" s="8"/>
      <c r="Y1771" s="8"/>
      <c r="Z1771" s="8"/>
      <c r="AA1771" s="8"/>
      <c r="AB1771" s="8"/>
      <c r="AC1771" s="8"/>
      <c r="AD1771" s="8"/>
      <c r="AE1771" s="8"/>
      <c r="AF1771" s="8"/>
      <c r="AG1771" s="8"/>
      <c r="AH1771" s="8"/>
      <c r="AI1771" s="8"/>
      <c r="AJ1771" s="8"/>
      <c r="AK1771" s="8"/>
      <c r="AL1771" s="8"/>
      <c r="AM1771" s="8"/>
      <c r="AN1771" s="8"/>
      <c r="AO1771" s="8"/>
      <c r="AP1771" s="8"/>
      <c r="AQ1771" s="8"/>
      <c r="AR1771" s="8"/>
      <c r="AS1771" s="8"/>
      <c r="AT1771" s="8"/>
      <c r="AU1771" s="8"/>
      <c r="AV1771" s="8"/>
      <c r="AW1771" s="8"/>
      <c r="AX1771" s="8"/>
      <c r="AY1771" s="8"/>
      <c r="AZ1771" s="8"/>
      <c r="BA1771" s="8"/>
      <c r="BB1771" s="8"/>
      <c r="BC1771" s="8"/>
      <c r="BD1771" s="8"/>
      <c r="BE1771" s="8"/>
      <c r="BF1771" s="8"/>
      <c r="BG1771" s="8"/>
      <c r="BH1771" s="8"/>
      <c r="BI1771" s="8"/>
      <c r="BJ1771" s="8"/>
      <c r="BK1771" s="8"/>
      <c r="BL1771" s="8"/>
      <c r="BM1771" s="8"/>
      <c r="BN1771" s="8"/>
      <c r="BO1771" s="8"/>
      <c r="BP1771" s="16" t="str">
        <v>0- Port Costs</v>
      </c>
      <c r="BT1771" s="16" t="str">
        <v>0- Port Value</v>
      </c>
      <c r="BU1771" s="8"/>
      <c r="BV1771" s="16" t="str">
        <v>0</v>
      </c>
    </row>
    <row r="1772" spans="8:74" hidden="1" outlineLevel="1" x14ac:dyDescent="0.3">
      <c r="H1772" s="16" t="str">
        <v>0 - BM Costs</v>
      </c>
      <c r="L1772" s="16" t="str">
        <v>0 - BM Port</v>
      </c>
      <c r="N1772" s="16" t="str">
        <v>0 - Port Assets</v>
      </c>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c r="AL1772" s="8"/>
      <c r="AM1772" s="8"/>
      <c r="AN1772" s="8"/>
      <c r="AO1772" s="8"/>
      <c r="AP1772" s="8"/>
      <c r="AQ1772" s="8"/>
      <c r="AR1772" s="8"/>
      <c r="AS1772" s="8"/>
      <c r="AT1772" s="8"/>
      <c r="AU1772" s="8"/>
      <c r="AV1772" s="8"/>
      <c r="AW1772" s="8"/>
      <c r="AX1772" s="8"/>
      <c r="AY1772" s="8"/>
      <c r="AZ1772" s="8"/>
      <c r="BA1772" s="8"/>
      <c r="BB1772" s="8"/>
      <c r="BC1772" s="8"/>
      <c r="BD1772" s="8"/>
      <c r="BE1772" s="8"/>
      <c r="BF1772" s="8"/>
      <c r="BG1772" s="8"/>
      <c r="BH1772" s="8"/>
      <c r="BI1772" s="8"/>
      <c r="BJ1772" s="8"/>
      <c r="BK1772" s="8"/>
      <c r="BL1772" s="8"/>
      <c r="BM1772" s="8"/>
      <c r="BN1772" s="8"/>
      <c r="BO1772" s="8"/>
      <c r="BP1772" s="16" t="str">
        <v>0- Port Costs</v>
      </c>
      <c r="BT1772" s="16" t="str">
        <v>0- Port Value</v>
      </c>
      <c r="BU1772" s="8"/>
      <c r="BV1772" s="16" t="str">
        <v>0</v>
      </c>
    </row>
    <row r="1773" spans="8:74" hidden="1" outlineLevel="1" x14ac:dyDescent="0.3">
      <c r="H1773" s="16" t="str">
        <v>0 - BM Costs</v>
      </c>
      <c r="L1773" s="16" t="str">
        <v>0 - BM Port</v>
      </c>
      <c r="N1773" s="16" t="str">
        <v>0 - Port Assets</v>
      </c>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8"/>
      <c r="AL1773" s="8"/>
      <c r="AM1773" s="8"/>
      <c r="AN1773" s="8"/>
      <c r="AO1773" s="8"/>
      <c r="AP1773" s="8"/>
      <c r="AQ1773" s="8"/>
      <c r="AR1773" s="8"/>
      <c r="AS1773" s="8"/>
      <c r="AT1773" s="8"/>
      <c r="AU1773" s="8"/>
      <c r="AV1773" s="8"/>
      <c r="AW1773" s="8"/>
      <c r="AX1773" s="8"/>
      <c r="AY1773" s="8"/>
      <c r="AZ1773" s="8"/>
      <c r="BA1773" s="8"/>
      <c r="BB1773" s="8"/>
      <c r="BC1773" s="8"/>
      <c r="BD1773" s="8"/>
      <c r="BE1773" s="8"/>
      <c r="BF1773" s="8"/>
      <c r="BG1773" s="8"/>
      <c r="BH1773" s="8"/>
      <c r="BI1773" s="8"/>
      <c r="BJ1773" s="8"/>
      <c r="BK1773" s="8"/>
      <c r="BL1773" s="8"/>
      <c r="BM1773" s="8"/>
      <c r="BN1773" s="8"/>
      <c r="BO1773" s="8"/>
      <c r="BP1773" s="16" t="str">
        <v>0- Port Costs</v>
      </c>
      <c r="BT1773" s="16" t="str">
        <v>0- Port Value</v>
      </c>
      <c r="BU1773" s="8"/>
      <c r="BV1773" s="16" t="str">
        <v>0</v>
      </c>
    </row>
    <row r="1774" spans="8:74" hidden="1" outlineLevel="1" x14ac:dyDescent="0.3">
      <c r="H1774" s="16" t="str">
        <v>0 - BM Costs</v>
      </c>
      <c r="L1774" s="16" t="str">
        <v>0 - BM Port</v>
      </c>
      <c r="N1774" s="16" t="str">
        <v>0 - Port Assets</v>
      </c>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c r="AL1774" s="8"/>
      <c r="AM1774" s="8"/>
      <c r="AN1774" s="8"/>
      <c r="AO1774" s="8"/>
      <c r="AP1774" s="8"/>
      <c r="AQ1774" s="8"/>
      <c r="AR1774" s="8"/>
      <c r="AS1774" s="8"/>
      <c r="AT1774" s="8"/>
      <c r="AU1774" s="8"/>
      <c r="AV1774" s="8"/>
      <c r="AW1774" s="8"/>
      <c r="AX1774" s="8"/>
      <c r="AY1774" s="8"/>
      <c r="AZ1774" s="8"/>
      <c r="BA1774" s="8"/>
      <c r="BB1774" s="8"/>
      <c r="BC1774" s="8"/>
      <c r="BD1774" s="8"/>
      <c r="BE1774" s="8"/>
      <c r="BF1774" s="8"/>
      <c r="BG1774" s="8"/>
      <c r="BH1774" s="8"/>
      <c r="BI1774" s="8"/>
      <c r="BJ1774" s="8"/>
      <c r="BK1774" s="8"/>
      <c r="BL1774" s="8"/>
      <c r="BM1774" s="8"/>
      <c r="BN1774" s="8"/>
      <c r="BO1774" s="8"/>
      <c r="BP1774" s="16" t="str">
        <v>0- Port Costs</v>
      </c>
      <c r="BT1774" s="16" t="str">
        <v>0- Port Value</v>
      </c>
      <c r="BU1774" s="8"/>
      <c r="BV1774" s="16" t="str">
        <v>0</v>
      </c>
    </row>
    <row r="1775" spans="8:74" hidden="1" outlineLevel="1" x14ac:dyDescent="0.3">
      <c r="H1775" s="16" t="str">
        <v>0 - BM Costs</v>
      </c>
      <c r="L1775" s="16" t="str">
        <v>0 - BM Port</v>
      </c>
      <c r="N1775" s="16" t="str">
        <v>0 - Port Assets</v>
      </c>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8"/>
      <c r="AX1775" s="8"/>
      <c r="AY1775" s="8"/>
      <c r="AZ1775" s="8"/>
      <c r="BA1775" s="8"/>
      <c r="BB1775" s="8"/>
      <c r="BC1775" s="8"/>
      <c r="BD1775" s="8"/>
      <c r="BE1775" s="8"/>
      <c r="BF1775" s="8"/>
      <c r="BG1775" s="8"/>
      <c r="BH1775" s="8"/>
      <c r="BI1775" s="8"/>
      <c r="BJ1775" s="8"/>
      <c r="BK1775" s="8"/>
      <c r="BL1775" s="8"/>
      <c r="BM1775" s="8"/>
      <c r="BN1775" s="8"/>
      <c r="BO1775" s="8"/>
      <c r="BP1775" s="16" t="str">
        <v>0- Port Costs</v>
      </c>
      <c r="BT1775" s="16" t="str">
        <v>0- Port Value</v>
      </c>
      <c r="BU1775" s="8"/>
      <c r="BV1775" s="16" t="str">
        <v>0</v>
      </c>
    </row>
    <row r="1776" spans="8:74" hidden="1" outlineLevel="1" x14ac:dyDescent="0.3">
      <c r="H1776" s="16" t="str">
        <v>0 - BM Costs</v>
      </c>
      <c r="L1776" s="16" t="str">
        <v>0 - BM Port</v>
      </c>
      <c r="N1776" s="16" t="str">
        <v>0 - Port Assets</v>
      </c>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8"/>
      <c r="BA1776" s="8"/>
      <c r="BB1776" s="8"/>
      <c r="BC1776" s="8"/>
      <c r="BD1776" s="8"/>
      <c r="BE1776" s="8"/>
      <c r="BF1776" s="8"/>
      <c r="BG1776" s="8"/>
      <c r="BH1776" s="8"/>
      <c r="BI1776" s="8"/>
      <c r="BJ1776" s="8"/>
      <c r="BK1776" s="8"/>
      <c r="BL1776" s="8"/>
      <c r="BM1776" s="8"/>
      <c r="BN1776" s="8"/>
      <c r="BO1776" s="8"/>
      <c r="BP1776" s="16" t="str">
        <v>0- Port Costs</v>
      </c>
      <c r="BT1776" s="16" t="str">
        <v>0- Port Value</v>
      </c>
      <c r="BU1776" s="8"/>
      <c r="BV1776" s="16" t="str">
        <v>0</v>
      </c>
    </row>
    <row r="1777" spans="8:74" hidden="1" outlineLevel="1" x14ac:dyDescent="0.3">
      <c r="H1777" s="16" t="str">
        <v>0 - BM Costs</v>
      </c>
      <c r="L1777" s="16" t="str">
        <v>0 - BM Port</v>
      </c>
      <c r="N1777" s="16" t="str">
        <v>0 - Port Assets</v>
      </c>
      <c r="O1777" s="8"/>
      <c r="P1777" s="8"/>
      <c r="Q1777" s="8"/>
      <c r="R1777" s="8"/>
      <c r="S1777" s="8"/>
      <c r="T1777" s="8"/>
      <c r="U1777" s="8"/>
      <c r="V1777" s="8"/>
      <c r="W1777" s="8"/>
      <c r="X1777" s="8"/>
      <c r="Y1777" s="8"/>
      <c r="Z1777" s="8"/>
      <c r="AA1777" s="8"/>
      <c r="AB1777" s="8"/>
      <c r="AC1777" s="8"/>
      <c r="AD1777" s="8"/>
      <c r="AE1777" s="8"/>
      <c r="AF1777" s="8"/>
      <c r="AG1777" s="8"/>
      <c r="AH1777" s="8"/>
      <c r="AI1777" s="8"/>
      <c r="AJ1777" s="8"/>
      <c r="AK1777" s="8"/>
      <c r="AL1777" s="8"/>
      <c r="AM1777" s="8"/>
      <c r="AN1777" s="8"/>
      <c r="AO1777" s="8"/>
      <c r="AP1777" s="8"/>
      <c r="AQ1777" s="8"/>
      <c r="AR1777" s="8"/>
      <c r="AS1777" s="8"/>
      <c r="AT1777" s="8"/>
      <c r="AU1777" s="8"/>
      <c r="AV1777" s="8"/>
      <c r="AW1777" s="8"/>
      <c r="AX1777" s="8"/>
      <c r="AY1777" s="8"/>
      <c r="AZ1777" s="8"/>
      <c r="BA1777" s="8"/>
      <c r="BB1777" s="8"/>
      <c r="BC1777" s="8"/>
      <c r="BD1777" s="8"/>
      <c r="BE1777" s="8"/>
      <c r="BF1777" s="8"/>
      <c r="BG1777" s="8"/>
      <c r="BH1777" s="8"/>
      <c r="BI1777" s="8"/>
      <c r="BJ1777" s="8"/>
      <c r="BK1777" s="8"/>
      <c r="BL1777" s="8"/>
      <c r="BM1777" s="8"/>
      <c r="BN1777" s="8"/>
      <c r="BO1777" s="8"/>
      <c r="BP1777" s="16" t="str">
        <v>0- Port Costs</v>
      </c>
      <c r="BT1777" s="16" t="str">
        <v>0- Port Value</v>
      </c>
      <c r="BU1777" s="8"/>
      <c r="BV1777" s="16" t="str">
        <v>0</v>
      </c>
    </row>
    <row r="1778" spans="8:74" hidden="1" outlineLevel="1" x14ac:dyDescent="0.3">
      <c r="H1778" s="16" t="str">
        <v>0 - BM Costs</v>
      </c>
      <c r="L1778" s="16" t="str">
        <v>0 - BM Port</v>
      </c>
      <c r="N1778" s="16" t="str">
        <v>0 - Port Assets</v>
      </c>
      <c r="O1778" s="8"/>
      <c r="P1778" s="8"/>
      <c r="Q1778" s="8"/>
      <c r="R1778" s="8"/>
      <c r="S1778" s="8"/>
      <c r="T1778" s="8"/>
      <c r="U1778" s="8"/>
      <c r="V1778" s="8"/>
      <c r="W1778" s="8"/>
      <c r="X1778" s="8"/>
      <c r="Y1778" s="8"/>
      <c r="Z1778" s="8"/>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c r="BA1778" s="8"/>
      <c r="BB1778" s="8"/>
      <c r="BC1778" s="8"/>
      <c r="BD1778" s="8"/>
      <c r="BE1778" s="8"/>
      <c r="BF1778" s="8"/>
      <c r="BG1778" s="8"/>
      <c r="BH1778" s="8"/>
      <c r="BI1778" s="8"/>
      <c r="BJ1778" s="8"/>
      <c r="BK1778" s="8"/>
      <c r="BL1778" s="8"/>
      <c r="BM1778" s="8"/>
      <c r="BN1778" s="8"/>
      <c r="BO1778" s="8"/>
      <c r="BP1778" s="16" t="str">
        <v>0- Port Costs</v>
      </c>
      <c r="BT1778" s="16" t="str">
        <v>0- Port Value</v>
      </c>
      <c r="BU1778" s="8"/>
      <c r="BV1778" s="16" t="str">
        <v>0</v>
      </c>
    </row>
    <row r="1779" spans="8:74" hidden="1" outlineLevel="1" x14ac:dyDescent="0.3">
      <c r="H1779" s="16" t="str">
        <v>0 - BM Costs</v>
      </c>
      <c r="L1779" s="16" t="str">
        <v>0 - BM Port</v>
      </c>
      <c r="N1779" s="16" t="str">
        <v>0 - Port Assets</v>
      </c>
      <c r="O1779" s="8"/>
      <c r="P1779" s="8"/>
      <c r="Q1779" s="8"/>
      <c r="R1779" s="8"/>
      <c r="S1779" s="8"/>
      <c r="T1779" s="8"/>
      <c r="U1779" s="8"/>
      <c r="V1779" s="8"/>
      <c r="W1779" s="8"/>
      <c r="X1779" s="8"/>
      <c r="Y1779" s="8"/>
      <c r="Z1779" s="8"/>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c r="BB1779" s="8"/>
      <c r="BC1779" s="8"/>
      <c r="BD1779" s="8"/>
      <c r="BE1779" s="8"/>
      <c r="BF1779" s="8"/>
      <c r="BG1779" s="8"/>
      <c r="BH1779" s="8"/>
      <c r="BI1779" s="8"/>
      <c r="BJ1779" s="8"/>
      <c r="BK1779" s="8"/>
      <c r="BL1779" s="8"/>
      <c r="BM1779" s="8"/>
      <c r="BN1779" s="8"/>
      <c r="BO1779" s="8"/>
      <c r="BP1779" s="16" t="str">
        <v>0- Port Costs</v>
      </c>
      <c r="BT1779" s="16" t="str">
        <v>0- Port Value</v>
      </c>
      <c r="BU1779" s="8"/>
      <c r="BV1779" s="16" t="str">
        <v>0</v>
      </c>
    </row>
    <row r="1780" spans="8:74" hidden="1" outlineLevel="1" x14ac:dyDescent="0.3">
      <c r="H1780" s="16" t="str">
        <v>0 - BM Costs</v>
      </c>
      <c r="L1780" s="16" t="str">
        <v>0 - BM Port</v>
      </c>
      <c r="N1780" s="16" t="str">
        <v>0 - Port Assets</v>
      </c>
      <c r="O1780" s="8"/>
      <c r="P1780" s="8"/>
      <c r="Q1780" s="8"/>
      <c r="R1780" s="8"/>
      <c r="S1780" s="8"/>
      <c r="T1780" s="8"/>
      <c r="U1780" s="8"/>
      <c r="V1780" s="8"/>
      <c r="W1780" s="8"/>
      <c r="X1780" s="8"/>
      <c r="Y1780" s="8"/>
      <c r="Z1780" s="8"/>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8"/>
      <c r="AX1780" s="8"/>
      <c r="AY1780" s="8"/>
      <c r="AZ1780" s="8"/>
      <c r="BA1780" s="8"/>
      <c r="BB1780" s="8"/>
      <c r="BC1780" s="8"/>
      <c r="BD1780" s="8"/>
      <c r="BE1780" s="8"/>
      <c r="BF1780" s="8"/>
      <c r="BG1780" s="8"/>
      <c r="BH1780" s="8"/>
      <c r="BI1780" s="8"/>
      <c r="BJ1780" s="8"/>
      <c r="BK1780" s="8"/>
      <c r="BL1780" s="8"/>
      <c r="BM1780" s="8"/>
      <c r="BN1780" s="8"/>
      <c r="BO1780" s="8"/>
      <c r="BP1780" s="16" t="str">
        <v>0- Port Costs</v>
      </c>
      <c r="BT1780" s="16" t="str">
        <v>0- Port Value</v>
      </c>
      <c r="BU1780" s="8"/>
      <c r="BV1780" s="16" t="str">
        <v>0</v>
      </c>
    </row>
    <row r="1781" spans="8:74" hidden="1" outlineLevel="1" x14ac:dyDescent="0.3">
      <c r="H1781" s="16" t="str">
        <v>0 - BM Costs</v>
      </c>
      <c r="L1781" s="16" t="str">
        <v>0 - BM Port</v>
      </c>
      <c r="N1781" s="16" t="str">
        <v>0 - Port Assets</v>
      </c>
      <c r="O1781" s="8"/>
      <c r="P1781" s="8"/>
      <c r="Q1781" s="8"/>
      <c r="R1781" s="8"/>
      <c r="S1781" s="8"/>
      <c r="T1781" s="8"/>
      <c r="U1781" s="8"/>
      <c r="V1781" s="8"/>
      <c r="W1781" s="8"/>
      <c r="X1781" s="8"/>
      <c r="Y1781" s="8"/>
      <c r="Z1781" s="8"/>
      <c r="AA1781" s="8"/>
      <c r="AB1781" s="8"/>
      <c r="AC1781" s="8"/>
      <c r="AD1781" s="8"/>
      <c r="AE1781" s="8"/>
      <c r="AF1781" s="8"/>
      <c r="AG1781" s="8"/>
      <c r="AH1781" s="8"/>
      <c r="AI1781" s="8"/>
      <c r="AJ1781" s="8"/>
      <c r="AK1781" s="8"/>
      <c r="AL1781" s="8"/>
      <c r="AM1781" s="8"/>
      <c r="AN1781" s="8"/>
      <c r="AO1781" s="8"/>
      <c r="AP1781" s="8"/>
      <c r="AQ1781" s="8"/>
      <c r="AR1781" s="8"/>
      <c r="AS1781" s="8"/>
      <c r="AT1781" s="8"/>
      <c r="AU1781" s="8"/>
      <c r="AV1781" s="8"/>
      <c r="AW1781" s="8"/>
      <c r="AX1781" s="8"/>
      <c r="AY1781" s="8"/>
      <c r="AZ1781" s="8"/>
      <c r="BA1781" s="8"/>
      <c r="BB1781" s="8"/>
      <c r="BC1781" s="8"/>
      <c r="BD1781" s="8"/>
      <c r="BE1781" s="8"/>
      <c r="BF1781" s="8"/>
      <c r="BG1781" s="8"/>
      <c r="BH1781" s="8"/>
      <c r="BI1781" s="8"/>
      <c r="BJ1781" s="8"/>
      <c r="BK1781" s="8"/>
      <c r="BL1781" s="8"/>
      <c r="BM1781" s="8"/>
      <c r="BN1781" s="8"/>
      <c r="BO1781" s="8"/>
      <c r="BP1781" s="16" t="str">
        <v>0- Port Costs</v>
      </c>
      <c r="BT1781" s="16" t="str">
        <v>0- Port Value</v>
      </c>
      <c r="BU1781" s="8"/>
      <c r="BV1781" s="16" t="str">
        <v>0</v>
      </c>
    </row>
    <row r="1782" spans="8:74" hidden="1" outlineLevel="1" x14ac:dyDescent="0.3">
      <c r="H1782" s="16" t="str">
        <v>0 - BM Costs</v>
      </c>
      <c r="L1782" s="16" t="str">
        <v>0 - BM Port</v>
      </c>
      <c r="N1782" s="16" t="str">
        <v>0 - Port Assets</v>
      </c>
      <c r="O1782" s="8"/>
      <c r="P1782" s="8"/>
      <c r="Q1782" s="8"/>
      <c r="R1782" s="8"/>
      <c r="S1782" s="8"/>
      <c r="T1782" s="8"/>
      <c r="U1782" s="8"/>
      <c r="V1782" s="8"/>
      <c r="W1782" s="8"/>
      <c r="X1782" s="8"/>
      <c r="Y1782" s="8"/>
      <c r="Z1782" s="8"/>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c r="BD1782" s="8"/>
      <c r="BE1782" s="8"/>
      <c r="BF1782" s="8"/>
      <c r="BG1782" s="8"/>
      <c r="BH1782" s="8"/>
      <c r="BI1782" s="8"/>
      <c r="BJ1782" s="8"/>
      <c r="BK1782" s="8"/>
      <c r="BL1782" s="8"/>
      <c r="BM1782" s="8"/>
      <c r="BN1782" s="8"/>
      <c r="BO1782" s="8"/>
      <c r="BP1782" s="16" t="str">
        <v>0- Port Costs</v>
      </c>
      <c r="BT1782" s="16" t="str">
        <v>0- Port Value</v>
      </c>
      <c r="BU1782" s="8"/>
      <c r="BV1782" s="16" t="str">
        <v>0</v>
      </c>
    </row>
    <row r="1783" spans="8:74" hidden="1" outlineLevel="1" x14ac:dyDescent="0.3">
      <c r="H1783" s="16" t="str">
        <v>0 - BM Costs</v>
      </c>
      <c r="L1783" s="16" t="str">
        <v>0 - BM Port</v>
      </c>
      <c r="N1783" s="16" t="str">
        <v>0 - Port Assets</v>
      </c>
      <c r="O1783" s="8"/>
      <c r="P1783" s="8"/>
      <c r="Q1783" s="8"/>
      <c r="R1783" s="8"/>
      <c r="S1783" s="8"/>
      <c r="T1783" s="8"/>
      <c r="U1783" s="8"/>
      <c r="V1783" s="8"/>
      <c r="W1783" s="8"/>
      <c r="X1783" s="8"/>
      <c r="Y1783" s="8"/>
      <c r="Z1783" s="8"/>
      <c r="AA1783" s="8"/>
      <c r="AB1783" s="8"/>
      <c r="AC1783" s="8"/>
      <c r="AD1783" s="8"/>
      <c r="AE1783" s="8"/>
      <c r="AF1783" s="8"/>
      <c r="AG1783" s="8"/>
      <c r="AH1783" s="8"/>
      <c r="AI1783" s="8"/>
      <c r="AJ1783" s="8"/>
      <c r="AK1783" s="8"/>
      <c r="AL1783" s="8"/>
      <c r="AM1783" s="8"/>
      <c r="AN1783" s="8"/>
      <c r="AO1783" s="8"/>
      <c r="AP1783" s="8"/>
      <c r="AQ1783" s="8"/>
      <c r="AR1783" s="8"/>
      <c r="AS1783" s="8"/>
      <c r="AT1783" s="8"/>
      <c r="AU1783" s="8"/>
      <c r="AV1783" s="8"/>
      <c r="AW1783" s="8"/>
      <c r="AX1783" s="8"/>
      <c r="AY1783" s="8"/>
      <c r="AZ1783" s="8"/>
      <c r="BA1783" s="8"/>
      <c r="BB1783" s="8"/>
      <c r="BC1783" s="8"/>
      <c r="BD1783" s="8"/>
      <c r="BE1783" s="8"/>
      <c r="BF1783" s="8"/>
      <c r="BG1783" s="8"/>
      <c r="BH1783" s="8"/>
      <c r="BI1783" s="8"/>
      <c r="BJ1783" s="8"/>
      <c r="BK1783" s="8"/>
      <c r="BL1783" s="8"/>
      <c r="BM1783" s="8"/>
      <c r="BN1783" s="8"/>
      <c r="BO1783" s="8"/>
      <c r="BP1783" s="16" t="str">
        <v>0- Port Costs</v>
      </c>
      <c r="BT1783" s="16" t="str">
        <v>0- Port Value</v>
      </c>
      <c r="BU1783" s="8"/>
      <c r="BV1783" s="16" t="str">
        <v>0</v>
      </c>
    </row>
    <row r="1784" spans="8:74" hidden="1" outlineLevel="1" x14ac:dyDescent="0.3">
      <c r="H1784" s="16" t="str">
        <v>0 - BM Costs</v>
      </c>
      <c r="L1784" s="16" t="str">
        <v>0 - BM Port</v>
      </c>
      <c r="N1784" s="16" t="str">
        <v>0 - Port Assets</v>
      </c>
      <c r="O1784" s="8"/>
      <c r="P1784" s="8"/>
      <c r="Q1784" s="8"/>
      <c r="R1784" s="8"/>
      <c r="S1784" s="8"/>
      <c r="T1784" s="8"/>
      <c r="U1784" s="8"/>
      <c r="V1784" s="8"/>
      <c r="W1784" s="8"/>
      <c r="X1784" s="8"/>
      <c r="Y1784" s="8"/>
      <c r="Z1784" s="8"/>
      <c r="AA1784" s="8"/>
      <c r="AB1784" s="8"/>
      <c r="AC1784" s="8"/>
      <c r="AD1784" s="8"/>
      <c r="AE1784" s="8"/>
      <c r="AF1784" s="8"/>
      <c r="AG1784" s="8"/>
      <c r="AH1784" s="8"/>
      <c r="AI1784" s="8"/>
      <c r="AJ1784" s="8"/>
      <c r="AK1784" s="8"/>
      <c r="AL1784" s="8"/>
      <c r="AM1784" s="8"/>
      <c r="AN1784" s="8"/>
      <c r="AO1784" s="8"/>
      <c r="AP1784" s="8"/>
      <c r="AQ1784" s="8"/>
      <c r="AR1784" s="8"/>
      <c r="AS1784" s="8"/>
      <c r="AT1784" s="8"/>
      <c r="AU1784" s="8"/>
      <c r="AV1784" s="8"/>
      <c r="AW1784" s="8"/>
      <c r="AX1784" s="8"/>
      <c r="AY1784" s="8"/>
      <c r="AZ1784" s="8"/>
      <c r="BA1784" s="8"/>
      <c r="BB1784" s="8"/>
      <c r="BC1784" s="8"/>
      <c r="BD1784" s="8"/>
      <c r="BE1784" s="8"/>
      <c r="BF1784" s="8"/>
      <c r="BG1784" s="8"/>
      <c r="BH1784" s="8"/>
      <c r="BI1784" s="8"/>
      <c r="BJ1784" s="8"/>
      <c r="BK1784" s="8"/>
      <c r="BL1784" s="8"/>
      <c r="BM1784" s="8"/>
      <c r="BN1784" s="8"/>
      <c r="BO1784" s="8"/>
      <c r="BP1784" s="16" t="str">
        <v>0- Port Costs</v>
      </c>
      <c r="BT1784" s="16" t="str">
        <v>0- Port Value</v>
      </c>
      <c r="BU1784" s="8"/>
      <c r="BV1784" s="16" t="str">
        <v>0</v>
      </c>
    </row>
    <row r="1785" spans="8:74" hidden="1" outlineLevel="1" x14ac:dyDescent="0.3">
      <c r="H1785" s="16" t="str">
        <v>0 - BM Costs</v>
      </c>
      <c r="L1785" s="16" t="str">
        <v>0 - BM Port</v>
      </c>
      <c r="N1785" s="16" t="str">
        <v>0 - Port Assets</v>
      </c>
      <c r="O1785" s="8"/>
      <c r="P1785" s="8"/>
      <c r="Q1785" s="8"/>
      <c r="R1785" s="8"/>
      <c r="S1785" s="8"/>
      <c r="T1785" s="8"/>
      <c r="U1785" s="8"/>
      <c r="V1785" s="8"/>
      <c r="W1785" s="8"/>
      <c r="X1785" s="8"/>
      <c r="Y1785" s="8"/>
      <c r="Z1785" s="8"/>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8"/>
      <c r="AX1785" s="8"/>
      <c r="AY1785" s="8"/>
      <c r="AZ1785" s="8"/>
      <c r="BA1785" s="8"/>
      <c r="BB1785" s="8"/>
      <c r="BC1785" s="8"/>
      <c r="BD1785" s="8"/>
      <c r="BE1785" s="8"/>
      <c r="BF1785" s="8"/>
      <c r="BG1785" s="8"/>
      <c r="BH1785" s="8"/>
      <c r="BI1785" s="8"/>
      <c r="BJ1785" s="8"/>
      <c r="BK1785" s="8"/>
      <c r="BL1785" s="8"/>
      <c r="BM1785" s="8"/>
      <c r="BN1785" s="8"/>
      <c r="BO1785" s="8"/>
      <c r="BP1785" s="16" t="str">
        <v>0- Port Costs</v>
      </c>
      <c r="BT1785" s="16" t="str">
        <v>0- Port Value</v>
      </c>
      <c r="BU1785" s="8"/>
      <c r="BV1785" s="16" t="str">
        <v>0</v>
      </c>
    </row>
    <row r="1786" spans="8:74" hidden="1" outlineLevel="1" x14ac:dyDescent="0.3">
      <c r="H1786" s="16" t="str">
        <v>0 - BM Costs</v>
      </c>
      <c r="L1786" s="16" t="str">
        <v>0 - BM Port</v>
      </c>
      <c r="N1786" s="16" t="str">
        <v>0 - Port Assets</v>
      </c>
      <c r="O1786" s="8"/>
      <c r="P1786" s="8"/>
      <c r="Q1786" s="8"/>
      <c r="R1786" s="8"/>
      <c r="S1786" s="8"/>
      <c r="T1786" s="8"/>
      <c r="U1786" s="8"/>
      <c r="V1786" s="8"/>
      <c r="W1786" s="8"/>
      <c r="X1786" s="8"/>
      <c r="Y1786" s="8"/>
      <c r="Z1786" s="8"/>
      <c r="AA1786" s="8"/>
      <c r="AB1786" s="8"/>
      <c r="AC1786" s="8"/>
      <c r="AD1786" s="8"/>
      <c r="AE1786" s="8"/>
      <c r="AF1786" s="8"/>
      <c r="AG1786" s="8"/>
      <c r="AH1786" s="8"/>
      <c r="AI1786" s="8"/>
      <c r="AJ1786" s="8"/>
      <c r="AK1786" s="8"/>
      <c r="AL1786" s="8"/>
      <c r="AM1786" s="8"/>
      <c r="AN1786" s="8"/>
      <c r="AO1786" s="8"/>
      <c r="AP1786" s="8"/>
      <c r="AQ1786" s="8"/>
      <c r="AR1786" s="8"/>
      <c r="AS1786" s="8"/>
      <c r="AT1786" s="8"/>
      <c r="AU1786" s="8"/>
      <c r="AV1786" s="8"/>
      <c r="AW1786" s="8"/>
      <c r="AX1786" s="8"/>
      <c r="AY1786" s="8"/>
      <c r="AZ1786" s="8"/>
      <c r="BA1786" s="8"/>
      <c r="BB1786" s="8"/>
      <c r="BC1786" s="8"/>
      <c r="BD1786" s="8"/>
      <c r="BE1786" s="8"/>
      <c r="BF1786" s="8"/>
      <c r="BG1786" s="8"/>
      <c r="BH1786" s="8"/>
      <c r="BI1786" s="8"/>
      <c r="BJ1786" s="8"/>
      <c r="BK1786" s="8"/>
      <c r="BL1786" s="8"/>
      <c r="BM1786" s="8"/>
      <c r="BN1786" s="8"/>
      <c r="BO1786" s="8"/>
      <c r="BP1786" s="16" t="str">
        <v>0- Port Costs</v>
      </c>
      <c r="BT1786" s="16" t="str">
        <v>0- Port Value</v>
      </c>
      <c r="BU1786" s="8"/>
      <c r="BV1786" s="16" t="str">
        <v>0</v>
      </c>
    </row>
    <row r="1787" spans="8:74" hidden="1" outlineLevel="1" x14ac:dyDescent="0.3">
      <c r="H1787" s="16" t="str">
        <v>0 - BM Costs</v>
      </c>
      <c r="L1787" s="16" t="str">
        <v>0 - BM Port</v>
      </c>
      <c r="N1787" s="16" t="str">
        <v>0 - Port Assets</v>
      </c>
      <c r="O1787" s="8"/>
      <c r="P1787" s="8"/>
      <c r="Q1787" s="8"/>
      <c r="R1787" s="8"/>
      <c r="S1787" s="8"/>
      <c r="T1787" s="8"/>
      <c r="U1787" s="8"/>
      <c r="V1787" s="8"/>
      <c r="W1787" s="8"/>
      <c r="X1787" s="8"/>
      <c r="Y1787" s="8"/>
      <c r="Z1787" s="8"/>
      <c r="AA1787" s="8"/>
      <c r="AB1787" s="8"/>
      <c r="AC1787" s="8"/>
      <c r="AD1787" s="8"/>
      <c r="AE1787" s="8"/>
      <c r="AF1787" s="8"/>
      <c r="AG1787" s="8"/>
      <c r="AH1787" s="8"/>
      <c r="AI1787" s="8"/>
      <c r="AJ1787" s="8"/>
      <c r="AK1787" s="8"/>
      <c r="AL1787" s="8"/>
      <c r="AM1787" s="8"/>
      <c r="AN1787" s="8"/>
      <c r="AO1787" s="8"/>
      <c r="AP1787" s="8"/>
      <c r="AQ1787" s="8"/>
      <c r="AR1787" s="8"/>
      <c r="AS1787" s="8"/>
      <c r="AT1787" s="8"/>
      <c r="AU1787" s="8"/>
      <c r="AV1787" s="8"/>
      <c r="AW1787" s="8"/>
      <c r="AX1787" s="8"/>
      <c r="AY1787" s="8"/>
      <c r="AZ1787" s="8"/>
      <c r="BA1787" s="8"/>
      <c r="BB1787" s="8"/>
      <c r="BC1787" s="8"/>
      <c r="BD1787" s="8"/>
      <c r="BE1787" s="8"/>
      <c r="BF1787" s="8"/>
      <c r="BG1787" s="8"/>
      <c r="BH1787" s="8"/>
      <c r="BI1787" s="8"/>
      <c r="BJ1787" s="8"/>
      <c r="BK1787" s="8"/>
      <c r="BL1787" s="8"/>
      <c r="BM1787" s="8"/>
      <c r="BN1787" s="8"/>
      <c r="BO1787" s="8"/>
      <c r="BP1787" s="16" t="str">
        <v>0- Port Costs</v>
      </c>
      <c r="BT1787" s="16" t="str">
        <v>0- Port Value</v>
      </c>
      <c r="BU1787" s="8"/>
      <c r="BV1787" s="16" t="str">
        <v>0</v>
      </c>
    </row>
    <row r="1788" spans="8:74" hidden="1" outlineLevel="1" x14ac:dyDescent="0.3">
      <c r="H1788" s="16" t="str">
        <v>0 - BM Costs</v>
      </c>
      <c r="L1788" s="16" t="str">
        <v>0 - BM Port</v>
      </c>
      <c r="N1788" s="16" t="str">
        <v>0 - Port Assets</v>
      </c>
      <c r="O1788" s="8"/>
      <c r="P1788" s="8"/>
      <c r="Q1788" s="8"/>
      <c r="R1788" s="8"/>
      <c r="S1788" s="8"/>
      <c r="T1788" s="8"/>
      <c r="U1788" s="8"/>
      <c r="V1788" s="8"/>
      <c r="W1788" s="8"/>
      <c r="X1788" s="8"/>
      <c r="Y1788" s="8"/>
      <c r="Z1788" s="8"/>
      <c r="AA1788" s="8"/>
      <c r="AB1788" s="8"/>
      <c r="AC1788" s="8"/>
      <c r="AD1788" s="8"/>
      <c r="AE1788" s="8"/>
      <c r="AF1788" s="8"/>
      <c r="AG1788" s="8"/>
      <c r="AH1788" s="8"/>
      <c r="AI1788" s="8"/>
      <c r="AJ1788" s="8"/>
      <c r="AK1788" s="8"/>
      <c r="AL1788" s="8"/>
      <c r="AM1788" s="8"/>
      <c r="AN1788" s="8"/>
      <c r="AO1788" s="8"/>
      <c r="AP1788" s="8"/>
      <c r="AQ1788" s="8"/>
      <c r="AR1788" s="8"/>
      <c r="AS1788" s="8"/>
      <c r="AT1788" s="8"/>
      <c r="AU1788" s="8"/>
      <c r="AV1788" s="8"/>
      <c r="AW1788" s="8"/>
      <c r="AX1788" s="8"/>
      <c r="AY1788" s="8"/>
      <c r="AZ1788" s="8"/>
      <c r="BA1788" s="8"/>
      <c r="BB1788" s="8"/>
      <c r="BC1788" s="8"/>
      <c r="BD1788" s="8"/>
      <c r="BE1788" s="8"/>
      <c r="BF1788" s="8"/>
      <c r="BG1788" s="8"/>
      <c r="BH1788" s="8"/>
      <c r="BI1788" s="8"/>
      <c r="BJ1788" s="8"/>
      <c r="BK1788" s="8"/>
      <c r="BL1788" s="8"/>
      <c r="BM1788" s="8"/>
      <c r="BN1788" s="8"/>
      <c r="BO1788" s="8"/>
      <c r="BP1788" s="16" t="str">
        <v>0- Port Costs</v>
      </c>
      <c r="BT1788" s="16" t="str">
        <v>0- Port Value</v>
      </c>
      <c r="BU1788" s="8"/>
      <c r="BV1788" s="16" t="str">
        <v>0</v>
      </c>
    </row>
    <row r="1789" spans="8:74" hidden="1" outlineLevel="1" x14ac:dyDescent="0.3">
      <c r="H1789" s="16" t="str">
        <v>0 - BM Costs</v>
      </c>
      <c r="L1789" s="16" t="str">
        <v>0 - BM Port</v>
      </c>
      <c r="N1789" s="16" t="str">
        <v>0 - Port Assets</v>
      </c>
      <c r="O1789" s="8"/>
      <c r="P1789" s="8"/>
      <c r="Q1789" s="8"/>
      <c r="R1789" s="8"/>
      <c r="S1789" s="8"/>
      <c r="T1789" s="8"/>
      <c r="U1789" s="8"/>
      <c r="V1789" s="8"/>
      <c r="W1789" s="8"/>
      <c r="X1789" s="8"/>
      <c r="Y1789" s="8"/>
      <c r="Z1789" s="8"/>
      <c r="AA1789" s="8"/>
      <c r="AB1789" s="8"/>
      <c r="AC1789" s="8"/>
      <c r="AD1789" s="8"/>
      <c r="AE1789" s="8"/>
      <c r="AF1789" s="8"/>
      <c r="AG1789" s="8"/>
      <c r="AH1789" s="8"/>
      <c r="AI1789" s="8"/>
      <c r="AJ1789" s="8"/>
      <c r="AK1789" s="8"/>
      <c r="AL1789" s="8"/>
      <c r="AM1789" s="8"/>
      <c r="AN1789" s="8"/>
      <c r="AO1789" s="8"/>
      <c r="AP1789" s="8"/>
      <c r="AQ1789" s="8"/>
      <c r="AR1789" s="8"/>
      <c r="AS1789" s="8"/>
      <c r="AT1789" s="8"/>
      <c r="AU1789" s="8"/>
      <c r="AV1789" s="8"/>
      <c r="AW1789" s="8"/>
      <c r="AX1789" s="8"/>
      <c r="AY1789" s="8"/>
      <c r="AZ1789" s="8"/>
      <c r="BA1789" s="8"/>
      <c r="BB1789" s="8"/>
      <c r="BC1789" s="8"/>
      <c r="BD1789" s="8"/>
      <c r="BE1789" s="8"/>
      <c r="BF1789" s="8"/>
      <c r="BG1789" s="8"/>
      <c r="BH1789" s="8"/>
      <c r="BI1789" s="8"/>
      <c r="BJ1789" s="8"/>
      <c r="BK1789" s="8"/>
      <c r="BL1789" s="8"/>
      <c r="BM1789" s="8"/>
      <c r="BN1789" s="8"/>
      <c r="BO1789" s="8"/>
      <c r="BP1789" s="16" t="str">
        <v>0- Port Costs</v>
      </c>
      <c r="BT1789" s="16" t="str">
        <v>0- Port Value</v>
      </c>
      <c r="BU1789" s="8"/>
      <c r="BV1789" s="16" t="str">
        <v>0</v>
      </c>
    </row>
    <row r="1790" spans="8:74" hidden="1" outlineLevel="1" x14ac:dyDescent="0.3">
      <c r="H1790" s="16" t="str">
        <v>0 - BM Costs</v>
      </c>
      <c r="L1790" s="16" t="str">
        <v>0 - BM Port</v>
      </c>
      <c r="N1790" s="16" t="str">
        <v>0 - Port Assets</v>
      </c>
      <c r="O1790" s="8"/>
      <c r="P1790" s="8"/>
      <c r="Q1790" s="8"/>
      <c r="R1790" s="8"/>
      <c r="S1790" s="8"/>
      <c r="T1790" s="8"/>
      <c r="U1790" s="8"/>
      <c r="V1790" s="8"/>
      <c r="W1790" s="8"/>
      <c r="X1790" s="8"/>
      <c r="Y1790" s="8"/>
      <c r="Z1790" s="8"/>
      <c r="AA1790" s="8"/>
      <c r="AB1790" s="8"/>
      <c r="AC1790" s="8"/>
      <c r="AD1790" s="8"/>
      <c r="AE1790" s="8"/>
      <c r="AF1790" s="8"/>
      <c r="AG1790" s="8"/>
      <c r="AH1790" s="8"/>
      <c r="AI1790" s="8"/>
      <c r="AJ1790" s="8"/>
      <c r="AK1790" s="8"/>
      <c r="AL1790" s="8"/>
      <c r="AM1790" s="8"/>
      <c r="AN1790" s="8"/>
      <c r="AO1790" s="8"/>
      <c r="AP1790" s="8"/>
      <c r="AQ1790" s="8"/>
      <c r="AR1790" s="8"/>
      <c r="AS1790" s="8"/>
      <c r="AT1790" s="8"/>
      <c r="AU1790" s="8"/>
      <c r="AV1790" s="8"/>
      <c r="AW1790" s="8"/>
      <c r="AX1790" s="8"/>
      <c r="AY1790" s="8"/>
      <c r="AZ1790" s="8"/>
      <c r="BA1790" s="8"/>
      <c r="BB1790" s="8"/>
      <c r="BC1790" s="8"/>
      <c r="BD1790" s="8"/>
      <c r="BE1790" s="8"/>
      <c r="BF1790" s="8"/>
      <c r="BG1790" s="8"/>
      <c r="BH1790" s="8"/>
      <c r="BI1790" s="8"/>
      <c r="BJ1790" s="8"/>
      <c r="BK1790" s="8"/>
      <c r="BL1790" s="8"/>
      <c r="BM1790" s="8"/>
      <c r="BN1790" s="8"/>
      <c r="BO1790" s="8"/>
      <c r="BP1790" s="16" t="str">
        <v>0- Port Costs</v>
      </c>
      <c r="BT1790" s="16" t="str">
        <v>0- Port Value</v>
      </c>
      <c r="BU1790" s="8"/>
      <c r="BV1790" s="16" t="str">
        <v>0</v>
      </c>
    </row>
    <row r="1791" spans="8:74" hidden="1" outlineLevel="1" x14ac:dyDescent="0.3">
      <c r="H1791" s="16" t="str">
        <v>0 - BM Costs</v>
      </c>
      <c r="L1791" s="16" t="str">
        <v>0 - BM Port</v>
      </c>
      <c r="N1791" s="16" t="str">
        <v>0 - Port Assets</v>
      </c>
      <c r="O1791" s="8"/>
      <c r="P1791" s="8"/>
      <c r="Q1791" s="8"/>
      <c r="R1791" s="8"/>
      <c r="S1791" s="8"/>
      <c r="T1791" s="8"/>
      <c r="U1791" s="8"/>
      <c r="V1791" s="8"/>
      <c r="W1791" s="8"/>
      <c r="X1791" s="8"/>
      <c r="Y1791" s="8"/>
      <c r="Z1791" s="8"/>
      <c r="AA1791" s="8"/>
      <c r="AB1791" s="8"/>
      <c r="AC1791" s="8"/>
      <c r="AD1791" s="8"/>
      <c r="AE1791" s="8"/>
      <c r="AF1791" s="8"/>
      <c r="AG1791" s="8"/>
      <c r="AH1791" s="8"/>
      <c r="AI1791" s="8"/>
      <c r="AJ1791" s="8"/>
      <c r="AK1791" s="8"/>
      <c r="AL1791" s="8"/>
      <c r="AM1791" s="8"/>
      <c r="AN1791" s="8"/>
      <c r="AO1791" s="8"/>
      <c r="AP1791" s="8"/>
      <c r="AQ1791" s="8"/>
      <c r="AR1791" s="8"/>
      <c r="AS1791" s="8"/>
      <c r="AT1791" s="8"/>
      <c r="AU1791" s="8"/>
      <c r="AV1791" s="8"/>
      <c r="AW1791" s="8"/>
      <c r="AX1791" s="8"/>
      <c r="AY1791" s="8"/>
      <c r="AZ1791" s="8"/>
      <c r="BA1791" s="8"/>
      <c r="BB1791" s="8"/>
      <c r="BC1791" s="8"/>
      <c r="BD1791" s="8"/>
      <c r="BE1791" s="8"/>
      <c r="BF1791" s="8"/>
      <c r="BG1791" s="8"/>
      <c r="BH1791" s="8"/>
      <c r="BI1791" s="8"/>
      <c r="BJ1791" s="8"/>
      <c r="BK1791" s="8"/>
      <c r="BL1791" s="8"/>
      <c r="BM1791" s="8"/>
      <c r="BN1791" s="8"/>
      <c r="BO1791" s="8"/>
      <c r="BP1791" s="16" t="str">
        <v>0- Port Costs</v>
      </c>
      <c r="BT1791" s="16" t="str">
        <v>0- Port Value</v>
      </c>
      <c r="BU1791" s="8"/>
      <c r="BV1791" s="16" t="str">
        <v>0</v>
      </c>
    </row>
    <row r="1792" spans="8:74" hidden="1" outlineLevel="1" x14ac:dyDescent="0.3">
      <c r="H1792" s="16" t="str">
        <v>0 - BM Costs</v>
      </c>
      <c r="L1792" s="16" t="str">
        <v>0 - BM Port</v>
      </c>
      <c r="N1792" s="16" t="str">
        <v>0 - Port Assets</v>
      </c>
      <c r="O1792" s="8"/>
      <c r="P1792" s="8"/>
      <c r="Q1792" s="8"/>
      <c r="R1792" s="8"/>
      <c r="S1792" s="8"/>
      <c r="T1792" s="8"/>
      <c r="U1792" s="8"/>
      <c r="V1792" s="8"/>
      <c r="W1792" s="8"/>
      <c r="X1792" s="8"/>
      <c r="Y1792" s="8"/>
      <c r="Z1792" s="8"/>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8"/>
      <c r="AX1792" s="8"/>
      <c r="AY1792" s="8"/>
      <c r="AZ1792" s="8"/>
      <c r="BA1792" s="8"/>
      <c r="BB1792" s="8"/>
      <c r="BC1792" s="8"/>
      <c r="BD1792" s="8"/>
      <c r="BE1792" s="8"/>
      <c r="BF1792" s="8"/>
      <c r="BG1792" s="8"/>
      <c r="BH1792" s="8"/>
      <c r="BI1792" s="8"/>
      <c r="BJ1792" s="8"/>
      <c r="BK1792" s="8"/>
      <c r="BL1792" s="8"/>
      <c r="BM1792" s="8"/>
      <c r="BN1792" s="8"/>
      <c r="BO1792" s="8"/>
      <c r="BP1792" s="16" t="str">
        <v>0- Port Costs</v>
      </c>
      <c r="BT1792" s="16" t="str">
        <v>0- Port Value</v>
      </c>
      <c r="BU1792" s="8"/>
      <c r="BV1792" s="16" t="str">
        <v>0</v>
      </c>
    </row>
    <row r="1793" spans="8:74" hidden="1" outlineLevel="1" x14ac:dyDescent="0.3">
      <c r="H1793" s="16" t="str">
        <v>0 - BM Costs</v>
      </c>
      <c r="L1793" s="16" t="str">
        <v>0 - BM Port</v>
      </c>
      <c r="N1793" s="16" t="str">
        <v>0 - Port Assets</v>
      </c>
      <c r="O1793" s="8"/>
      <c r="P1793" s="8"/>
      <c r="Q1793" s="8"/>
      <c r="R1793" s="8"/>
      <c r="S1793" s="8"/>
      <c r="T1793" s="8"/>
      <c r="U1793" s="8"/>
      <c r="V1793" s="8"/>
      <c r="W1793" s="8"/>
      <c r="X1793" s="8"/>
      <c r="Y1793" s="8"/>
      <c r="Z1793" s="8"/>
      <c r="AA1793" s="8"/>
      <c r="AB1793" s="8"/>
      <c r="AC1793" s="8"/>
      <c r="AD1793" s="8"/>
      <c r="AE1793" s="8"/>
      <c r="AF1793" s="8"/>
      <c r="AG1793" s="8"/>
      <c r="AH1793" s="8"/>
      <c r="AI1793" s="8"/>
      <c r="AJ1793" s="8"/>
      <c r="AK1793" s="8"/>
      <c r="AL1793" s="8"/>
      <c r="AM1793" s="8"/>
      <c r="AN1793" s="8"/>
      <c r="AO1793" s="8"/>
      <c r="AP1793" s="8"/>
      <c r="AQ1793" s="8"/>
      <c r="AR1793" s="8"/>
      <c r="AS1793" s="8"/>
      <c r="AT1793" s="8"/>
      <c r="AU1793" s="8"/>
      <c r="AV1793" s="8"/>
      <c r="AW1793" s="8"/>
      <c r="AX1793" s="8"/>
      <c r="AY1793" s="8"/>
      <c r="AZ1793" s="8"/>
      <c r="BA1793" s="8"/>
      <c r="BB1793" s="8"/>
      <c r="BC1793" s="8"/>
      <c r="BD1793" s="8"/>
      <c r="BE1793" s="8"/>
      <c r="BF1793" s="8"/>
      <c r="BG1793" s="8"/>
      <c r="BH1793" s="8"/>
      <c r="BI1793" s="8"/>
      <c r="BJ1793" s="8"/>
      <c r="BK1793" s="8"/>
      <c r="BL1793" s="8"/>
      <c r="BM1793" s="8"/>
      <c r="BN1793" s="8"/>
      <c r="BO1793" s="8"/>
      <c r="BP1793" s="16" t="str">
        <v>0- Port Costs</v>
      </c>
      <c r="BT1793" s="16" t="str">
        <v>0- Port Value</v>
      </c>
      <c r="BU1793" s="8"/>
      <c r="BV1793" s="16" t="str">
        <v>0</v>
      </c>
    </row>
    <row r="1794" spans="8:74" hidden="1" outlineLevel="1" x14ac:dyDescent="0.3">
      <c r="H1794" s="16" t="str">
        <v>0 - BM Costs</v>
      </c>
      <c r="L1794" s="16" t="str">
        <v>0 - BM Port</v>
      </c>
      <c r="N1794" s="16" t="str">
        <v>0 - Port Assets</v>
      </c>
      <c r="O1794" s="8"/>
      <c r="P1794" s="8"/>
      <c r="Q1794" s="8"/>
      <c r="R1794" s="8"/>
      <c r="S1794" s="8"/>
      <c r="T1794" s="8"/>
      <c r="U1794" s="8"/>
      <c r="V1794" s="8"/>
      <c r="W1794" s="8"/>
      <c r="X1794" s="8"/>
      <c r="Y1794" s="8"/>
      <c r="Z1794" s="8"/>
      <c r="AA1794" s="8"/>
      <c r="AB1794" s="8"/>
      <c r="AC1794" s="8"/>
      <c r="AD1794" s="8"/>
      <c r="AE1794" s="8"/>
      <c r="AF1794" s="8"/>
      <c r="AG1794" s="8"/>
      <c r="AH1794" s="8"/>
      <c r="AI1794" s="8"/>
      <c r="AJ1794" s="8"/>
      <c r="AK1794" s="8"/>
      <c r="AL1794" s="8"/>
      <c r="AM1794" s="8"/>
      <c r="AN1794" s="8"/>
      <c r="AO1794" s="8"/>
      <c r="AP1794" s="8"/>
      <c r="AQ1794" s="8"/>
      <c r="AR1794" s="8"/>
      <c r="AS1794" s="8"/>
      <c r="AT1794" s="8"/>
      <c r="AU1794" s="8"/>
      <c r="AV1794" s="8"/>
      <c r="AW1794" s="8"/>
      <c r="AX1794" s="8"/>
      <c r="AY1794" s="8"/>
      <c r="AZ1794" s="8"/>
      <c r="BA1794" s="8"/>
      <c r="BB1794" s="8"/>
      <c r="BC1794" s="8"/>
      <c r="BD1794" s="8"/>
      <c r="BE1794" s="8"/>
      <c r="BF1794" s="8"/>
      <c r="BG1794" s="8"/>
      <c r="BH1794" s="8"/>
      <c r="BI1794" s="8"/>
      <c r="BJ1794" s="8"/>
      <c r="BK1794" s="8"/>
      <c r="BL1794" s="8"/>
      <c r="BM1794" s="8"/>
      <c r="BN1794" s="8"/>
      <c r="BO1794" s="8"/>
      <c r="BP1794" s="16" t="str">
        <v>0- Port Costs</v>
      </c>
      <c r="BT1794" s="16" t="str">
        <v>0- Port Value</v>
      </c>
      <c r="BU1794" s="8"/>
      <c r="BV1794" s="16" t="str">
        <v>0</v>
      </c>
    </row>
    <row r="1795" spans="8:74" hidden="1" outlineLevel="1" x14ac:dyDescent="0.3">
      <c r="H1795" s="16" t="str">
        <v>0 - BM Costs</v>
      </c>
      <c r="L1795" s="16" t="str">
        <v>0 - BM Port</v>
      </c>
      <c r="N1795" s="16" t="str">
        <v>0 - Port Assets</v>
      </c>
      <c r="O1795" s="8"/>
      <c r="P1795" s="8"/>
      <c r="Q1795" s="8"/>
      <c r="R1795" s="8"/>
      <c r="S1795" s="8"/>
      <c r="T1795" s="8"/>
      <c r="U1795" s="8"/>
      <c r="V1795" s="8"/>
      <c r="W1795" s="8"/>
      <c r="X1795" s="8"/>
      <c r="Y1795" s="8"/>
      <c r="Z1795" s="8"/>
      <c r="AA1795" s="8"/>
      <c r="AB1795" s="8"/>
      <c r="AC1795" s="8"/>
      <c r="AD1795" s="8"/>
      <c r="AE1795" s="8"/>
      <c r="AF1795" s="8"/>
      <c r="AG1795" s="8"/>
      <c r="AH1795" s="8"/>
      <c r="AI1795" s="8"/>
      <c r="AJ1795" s="8"/>
      <c r="AK1795" s="8"/>
      <c r="AL1795" s="8"/>
      <c r="AM1795" s="8"/>
      <c r="AN1795" s="8"/>
      <c r="AO1795" s="8"/>
      <c r="AP1795" s="8"/>
      <c r="AQ1795" s="8"/>
      <c r="AR1795" s="8"/>
      <c r="AS1795" s="8"/>
      <c r="AT1795" s="8"/>
      <c r="AU1795" s="8"/>
      <c r="AV1795" s="8"/>
      <c r="AW1795" s="8"/>
      <c r="AX1795" s="8"/>
      <c r="AY1795" s="8"/>
      <c r="AZ1795" s="8"/>
      <c r="BA1795" s="8"/>
      <c r="BB1795" s="8"/>
      <c r="BC1795" s="8"/>
      <c r="BD1795" s="8"/>
      <c r="BE1795" s="8"/>
      <c r="BF1795" s="8"/>
      <c r="BG1795" s="8"/>
      <c r="BH1795" s="8"/>
      <c r="BI1795" s="8"/>
      <c r="BJ1795" s="8"/>
      <c r="BK1795" s="8"/>
      <c r="BL1795" s="8"/>
      <c r="BM1795" s="8"/>
      <c r="BN1795" s="8"/>
      <c r="BO1795" s="8"/>
      <c r="BP1795" s="16" t="str">
        <v>0- Port Costs</v>
      </c>
      <c r="BT1795" s="16" t="str">
        <v>0- Port Value</v>
      </c>
      <c r="BU1795" s="8"/>
      <c r="BV1795" s="16" t="str">
        <v>0</v>
      </c>
    </row>
    <row r="1796" spans="8:74" hidden="1" outlineLevel="1" x14ac:dyDescent="0.3">
      <c r="H1796" s="16" t="str">
        <v>0 - BM Costs</v>
      </c>
      <c r="L1796" s="16" t="str">
        <v>0 - BM Port</v>
      </c>
      <c r="N1796" s="16" t="str">
        <v>0 - Port Assets</v>
      </c>
      <c r="O1796" s="8"/>
      <c r="P1796" s="8"/>
      <c r="Q1796" s="8"/>
      <c r="R1796" s="8"/>
      <c r="S1796" s="8"/>
      <c r="T1796" s="8"/>
      <c r="U1796" s="8"/>
      <c r="V1796" s="8"/>
      <c r="W1796" s="8"/>
      <c r="X1796" s="8"/>
      <c r="Y1796" s="8"/>
      <c r="Z1796" s="8"/>
      <c r="AA1796" s="8"/>
      <c r="AB1796" s="8"/>
      <c r="AC1796" s="8"/>
      <c r="AD1796" s="8"/>
      <c r="AE1796" s="8"/>
      <c r="AF1796" s="8"/>
      <c r="AG1796" s="8"/>
      <c r="AH1796" s="8"/>
      <c r="AI1796" s="8"/>
      <c r="AJ1796" s="8"/>
      <c r="AK1796" s="8"/>
      <c r="AL1796" s="8"/>
      <c r="AM1796" s="8"/>
      <c r="AN1796" s="8"/>
      <c r="AO1796" s="8"/>
      <c r="AP1796" s="8"/>
      <c r="AQ1796" s="8"/>
      <c r="AR1796" s="8"/>
      <c r="AS1796" s="8"/>
      <c r="AT1796" s="8"/>
      <c r="AU1796" s="8"/>
      <c r="AV1796" s="8"/>
      <c r="AW1796" s="8"/>
      <c r="AX1796" s="8"/>
      <c r="AY1796" s="8"/>
      <c r="AZ1796" s="8"/>
      <c r="BA1796" s="8"/>
      <c r="BB1796" s="8"/>
      <c r="BC1796" s="8"/>
      <c r="BD1796" s="8"/>
      <c r="BE1796" s="8"/>
      <c r="BF1796" s="8"/>
      <c r="BG1796" s="8"/>
      <c r="BH1796" s="8"/>
      <c r="BI1796" s="8"/>
      <c r="BJ1796" s="8"/>
      <c r="BK1796" s="8"/>
      <c r="BL1796" s="8"/>
      <c r="BM1796" s="8"/>
      <c r="BN1796" s="8"/>
      <c r="BO1796" s="8"/>
      <c r="BP1796" s="16" t="str">
        <v>0- Port Costs</v>
      </c>
      <c r="BT1796" s="16" t="str">
        <v>0- Port Value</v>
      </c>
      <c r="BU1796" s="8"/>
      <c r="BV1796" s="16" t="str">
        <v>0</v>
      </c>
    </row>
    <row r="1797" spans="8:74" hidden="1" outlineLevel="1" x14ac:dyDescent="0.3">
      <c r="H1797" s="16" t="str">
        <v>0 - BM Costs</v>
      </c>
      <c r="L1797" s="16" t="str">
        <v>0 - BM Port</v>
      </c>
      <c r="N1797" s="16" t="str">
        <v>0 - Port Assets</v>
      </c>
      <c r="O1797" s="8"/>
      <c r="P1797" s="8"/>
      <c r="Q1797" s="8"/>
      <c r="R1797" s="8"/>
      <c r="S1797" s="8"/>
      <c r="T1797" s="8"/>
      <c r="U1797" s="8"/>
      <c r="V1797" s="8"/>
      <c r="W1797" s="8"/>
      <c r="X1797" s="8"/>
      <c r="Y1797" s="8"/>
      <c r="Z1797" s="8"/>
      <c r="AA1797" s="8"/>
      <c r="AB1797" s="8"/>
      <c r="AC1797" s="8"/>
      <c r="AD1797" s="8"/>
      <c r="AE1797" s="8"/>
      <c r="AF1797" s="8"/>
      <c r="AG1797" s="8"/>
      <c r="AH1797" s="8"/>
      <c r="AI1797" s="8"/>
      <c r="AJ1797" s="8"/>
      <c r="AK1797" s="8"/>
      <c r="AL1797" s="8"/>
      <c r="AM1797" s="8"/>
      <c r="AN1797" s="8"/>
      <c r="AO1797" s="8"/>
      <c r="AP1797" s="8"/>
      <c r="AQ1797" s="8"/>
      <c r="AR1797" s="8"/>
      <c r="AS1797" s="8"/>
      <c r="AT1797" s="8"/>
      <c r="AU1797" s="8"/>
      <c r="AV1797" s="8"/>
      <c r="AW1797" s="8"/>
      <c r="AX1797" s="8"/>
      <c r="AY1797" s="8"/>
      <c r="AZ1797" s="8"/>
      <c r="BA1797" s="8"/>
      <c r="BB1797" s="8"/>
      <c r="BC1797" s="8"/>
      <c r="BD1797" s="8"/>
      <c r="BE1797" s="8"/>
      <c r="BF1797" s="8"/>
      <c r="BG1797" s="8"/>
      <c r="BH1797" s="8"/>
      <c r="BI1797" s="8"/>
      <c r="BJ1797" s="8"/>
      <c r="BK1797" s="8"/>
      <c r="BL1797" s="8"/>
      <c r="BM1797" s="8"/>
      <c r="BN1797" s="8"/>
      <c r="BO1797" s="8"/>
      <c r="BP1797" s="16" t="str">
        <v>0- Port Costs</v>
      </c>
      <c r="BT1797" s="16" t="str">
        <v>0- Port Value</v>
      </c>
      <c r="BU1797" s="8"/>
      <c r="BV1797" s="16" t="str">
        <v>0</v>
      </c>
    </row>
    <row r="1798" spans="8:74" hidden="1" outlineLevel="1" x14ac:dyDescent="0.3">
      <c r="H1798" s="16" t="str">
        <v>0 - BM Costs</v>
      </c>
      <c r="L1798" s="16" t="str">
        <v>0 - BM Port</v>
      </c>
      <c r="N1798" s="16" t="str">
        <v>0 - Port Assets</v>
      </c>
      <c r="O1798" s="8"/>
      <c r="P1798" s="8"/>
      <c r="Q1798" s="8"/>
      <c r="R1798" s="8"/>
      <c r="S1798" s="8"/>
      <c r="T1798" s="8"/>
      <c r="U1798" s="8"/>
      <c r="V1798" s="8"/>
      <c r="W1798" s="8"/>
      <c r="X1798" s="8"/>
      <c r="Y1798" s="8"/>
      <c r="Z1798" s="8"/>
      <c r="AA1798" s="8"/>
      <c r="AB1798" s="8"/>
      <c r="AC1798" s="8"/>
      <c r="AD1798" s="8"/>
      <c r="AE1798" s="8"/>
      <c r="AF1798" s="8"/>
      <c r="AG1798" s="8"/>
      <c r="AH1798" s="8"/>
      <c r="AI1798" s="8"/>
      <c r="AJ1798" s="8"/>
      <c r="AK1798" s="8"/>
      <c r="AL1798" s="8"/>
      <c r="AM1798" s="8"/>
      <c r="AN1798" s="8"/>
      <c r="AO1798" s="8"/>
      <c r="AP1798" s="8"/>
      <c r="AQ1798" s="8"/>
      <c r="AR1798" s="8"/>
      <c r="AS1798" s="8"/>
      <c r="AT1798" s="8"/>
      <c r="AU1798" s="8"/>
      <c r="AV1798" s="8"/>
      <c r="AW1798" s="8"/>
      <c r="AX1798" s="8"/>
      <c r="AY1798" s="8"/>
      <c r="AZ1798" s="8"/>
      <c r="BA1798" s="8"/>
      <c r="BB1798" s="8"/>
      <c r="BC1798" s="8"/>
      <c r="BD1798" s="8"/>
      <c r="BE1798" s="8"/>
      <c r="BF1798" s="8"/>
      <c r="BG1798" s="8"/>
      <c r="BH1798" s="8"/>
      <c r="BI1798" s="8"/>
      <c r="BJ1798" s="8"/>
      <c r="BK1798" s="8"/>
      <c r="BL1798" s="8"/>
      <c r="BM1798" s="8"/>
      <c r="BN1798" s="8"/>
      <c r="BO1798" s="8"/>
      <c r="BP1798" s="16" t="str">
        <v>0- Port Costs</v>
      </c>
      <c r="BT1798" s="16" t="str">
        <v>0- Port Value</v>
      </c>
      <c r="BU1798" s="8"/>
      <c r="BV1798" s="16" t="str">
        <v>0</v>
      </c>
    </row>
    <row r="1799" spans="8:74" hidden="1" outlineLevel="1" x14ac:dyDescent="0.3">
      <c r="H1799" s="16" t="str">
        <v>0 - BM Costs</v>
      </c>
      <c r="L1799" s="16" t="str">
        <v>0 - BM Port</v>
      </c>
      <c r="N1799" s="16" t="str">
        <v>0 - Port Assets</v>
      </c>
      <c r="O1799" s="8"/>
      <c r="P1799" s="8"/>
      <c r="Q1799" s="8"/>
      <c r="R1799" s="8"/>
      <c r="S1799" s="8"/>
      <c r="T1799" s="8"/>
      <c r="U1799" s="8"/>
      <c r="V1799" s="8"/>
      <c r="W1799" s="8"/>
      <c r="X1799" s="8"/>
      <c r="Y1799" s="8"/>
      <c r="Z1799" s="8"/>
      <c r="AA1799" s="8"/>
      <c r="AB1799" s="8"/>
      <c r="AC1799" s="8"/>
      <c r="AD1799" s="8"/>
      <c r="AE1799" s="8"/>
      <c r="AF1799" s="8"/>
      <c r="AG1799" s="8"/>
      <c r="AH1799" s="8"/>
      <c r="AI1799" s="8"/>
      <c r="AJ1799" s="8"/>
      <c r="AK1799" s="8"/>
      <c r="AL1799" s="8"/>
      <c r="AM1799" s="8"/>
      <c r="AN1799" s="8"/>
      <c r="AO1799" s="8"/>
      <c r="AP1799" s="8"/>
      <c r="AQ1799" s="8"/>
      <c r="AR1799" s="8"/>
      <c r="AS1799" s="8"/>
      <c r="AT1799" s="8"/>
      <c r="AU1799" s="8"/>
      <c r="AV1799" s="8"/>
      <c r="AW1799" s="8"/>
      <c r="AX1799" s="8"/>
      <c r="AY1799" s="8"/>
      <c r="AZ1799" s="8"/>
      <c r="BA1799" s="8"/>
      <c r="BB1799" s="8"/>
      <c r="BC1799" s="8"/>
      <c r="BD1799" s="8"/>
      <c r="BE1799" s="8"/>
      <c r="BF1799" s="8"/>
      <c r="BG1799" s="8"/>
      <c r="BH1799" s="8"/>
      <c r="BI1799" s="8"/>
      <c r="BJ1799" s="8"/>
      <c r="BK1799" s="8"/>
      <c r="BL1799" s="8"/>
      <c r="BM1799" s="8"/>
      <c r="BN1799" s="8"/>
      <c r="BO1799" s="8"/>
      <c r="BP1799" s="16" t="str">
        <v>0- Port Costs</v>
      </c>
      <c r="BT1799" s="16" t="str">
        <v>0- Port Value</v>
      </c>
      <c r="BU1799" s="8"/>
      <c r="BV1799" s="16" t="str">
        <v>0</v>
      </c>
    </row>
    <row r="1800" spans="8:74" hidden="1" outlineLevel="1" x14ac:dyDescent="0.3">
      <c r="H1800" s="16" t="str">
        <v>0 - BM Costs</v>
      </c>
      <c r="L1800" s="16" t="str">
        <v>0 - BM Port</v>
      </c>
      <c r="N1800" s="16" t="str">
        <v>0 - Port Assets</v>
      </c>
      <c r="O1800" s="8"/>
      <c r="P1800" s="8"/>
      <c r="Q1800" s="8"/>
      <c r="R1800" s="8"/>
      <c r="S1800" s="8"/>
      <c r="T1800" s="8"/>
      <c r="U1800" s="8"/>
      <c r="V1800" s="8"/>
      <c r="W1800" s="8"/>
      <c r="X1800" s="8"/>
      <c r="Y1800" s="8"/>
      <c r="Z1800" s="8"/>
      <c r="AA1800" s="8"/>
      <c r="AB1800" s="8"/>
      <c r="AC1800" s="8"/>
      <c r="AD1800" s="8"/>
      <c r="AE1800" s="8"/>
      <c r="AF1800" s="8"/>
      <c r="AG1800" s="8"/>
      <c r="AH1800" s="8"/>
      <c r="AI1800" s="8"/>
      <c r="AJ1800" s="8"/>
      <c r="AK1800" s="8"/>
      <c r="AL1800" s="8"/>
      <c r="AM1800" s="8"/>
      <c r="AN1800" s="8"/>
      <c r="AO1800" s="8"/>
      <c r="AP1800" s="8"/>
      <c r="AQ1800" s="8"/>
      <c r="AR1800" s="8"/>
      <c r="AS1800" s="8"/>
      <c r="AT1800" s="8"/>
      <c r="AU1800" s="8"/>
      <c r="AV1800" s="8"/>
      <c r="AW1800" s="8"/>
      <c r="AX1800" s="8"/>
      <c r="AY1800" s="8"/>
      <c r="AZ1800" s="8"/>
      <c r="BA1800" s="8"/>
      <c r="BB1800" s="8"/>
      <c r="BC1800" s="8"/>
      <c r="BD1800" s="8"/>
      <c r="BE1800" s="8"/>
      <c r="BF1800" s="8"/>
      <c r="BG1800" s="8"/>
      <c r="BH1800" s="8"/>
      <c r="BI1800" s="8"/>
      <c r="BJ1800" s="8"/>
      <c r="BK1800" s="8"/>
      <c r="BL1800" s="8"/>
      <c r="BM1800" s="8"/>
      <c r="BN1800" s="8"/>
      <c r="BO1800" s="8"/>
      <c r="BP1800" s="16" t="str">
        <v>0- Port Costs</v>
      </c>
      <c r="BT1800" s="16" t="str">
        <v>0- Port Value</v>
      </c>
      <c r="BU1800" s="8"/>
      <c r="BV1800" s="16" t="str">
        <v>0</v>
      </c>
    </row>
    <row r="1801" spans="8:74" hidden="1" outlineLevel="1" x14ac:dyDescent="0.3">
      <c r="H1801" s="16" t="str">
        <v>0 - BM Costs</v>
      </c>
      <c r="L1801" s="16" t="str">
        <v>0 - BM Port</v>
      </c>
      <c r="N1801" s="16" t="str">
        <v>0 - Port Assets</v>
      </c>
      <c r="O1801" s="8"/>
      <c r="P1801" s="8"/>
      <c r="Q1801" s="8"/>
      <c r="R1801" s="8"/>
      <c r="S1801" s="8"/>
      <c r="T1801" s="8"/>
      <c r="U1801" s="8"/>
      <c r="V1801" s="8"/>
      <c r="W1801" s="8"/>
      <c r="X1801" s="8"/>
      <c r="Y1801" s="8"/>
      <c r="Z1801" s="8"/>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c r="BD1801" s="8"/>
      <c r="BE1801" s="8"/>
      <c r="BF1801" s="8"/>
      <c r="BG1801" s="8"/>
      <c r="BH1801" s="8"/>
      <c r="BI1801" s="8"/>
      <c r="BJ1801" s="8"/>
      <c r="BK1801" s="8"/>
      <c r="BL1801" s="8"/>
      <c r="BM1801" s="8"/>
      <c r="BN1801" s="8"/>
      <c r="BO1801" s="8"/>
      <c r="BP1801" s="16" t="str">
        <v>0- Port Costs</v>
      </c>
      <c r="BT1801" s="16" t="str">
        <v>0- Port Value</v>
      </c>
      <c r="BU1801" s="8"/>
      <c r="BV1801" s="16" t="str">
        <v>0</v>
      </c>
    </row>
    <row r="1802" spans="8:74" hidden="1" outlineLevel="1" x14ac:dyDescent="0.3">
      <c r="H1802" s="16" t="str">
        <v>0 - BM Costs</v>
      </c>
      <c r="L1802" s="16" t="str">
        <v>0 - BM Port</v>
      </c>
      <c r="N1802" s="16" t="str">
        <v>0 - Port Assets</v>
      </c>
      <c r="O1802" s="8"/>
      <c r="P1802" s="8"/>
      <c r="Q1802" s="8"/>
      <c r="R1802" s="8"/>
      <c r="S1802" s="8"/>
      <c r="T1802" s="8"/>
      <c r="U1802" s="8"/>
      <c r="V1802" s="8"/>
      <c r="W1802" s="8"/>
      <c r="X1802" s="8"/>
      <c r="Y1802" s="8"/>
      <c r="Z1802" s="8"/>
      <c r="AA1802" s="8"/>
      <c r="AB1802" s="8"/>
      <c r="AC1802" s="8"/>
      <c r="AD1802" s="8"/>
      <c r="AE1802" s="8"/>
      <c r="AF1802" s="8"/>
      <c r="AG1802" s="8"/>
      <c r="AH1802" s="8"/>
      <c r="AI1802" s="8"/>
      <c r="AJ1802" s="8"/>
      <c r="AK1802" s="8"/>
      <c r="AL1802" s="8"/>
      <c r="AM1802" s="8"/>
      <c r="AN1802" s="8"/>
      <c r="AO1802" s="8"/>
      <c r="AP1802" s="8"/>
      <c r="AQ1802" s="8"/>
      <c r="AR1802" s="8"/>
      <c r="AS1802" s="8"/>
      <c r="AT1802" s="8"/>
      <c r="AU1802" s="8"/>
      <c r="AV1802" s="8"/>
      <c r="AW1802" s="8"/>
      <c r="AX1802" s="8"/>
      <c r="AY1802" s="8"/>
      <c r="AZ1802" s="8"/>
      <c r="BA1802" s="8"/>
      <c r="BB1802" s="8"/>
      <c r="BC1802" s="8"/>
      <c r="BD1802" s="8"/>
      <c r="BE1802" s="8"/>
      <c r="BF1802" s="8"/>
      <c r="BG1802" s="8"/>
      <c r="BH1802" s="8"/>
      <c r="BI1802" s="8"/>
      <c r="BJ1802" s="8"/>
      <c r="BK1802" s="8"/>
      <c r="BL1802" s="8"/>
      <c r="BM1802" s="8"/>
      <c r="BN1802" s="8"/>
      <c r="BO1802" s="8"/>
      <c r="BP1802" s="16" t="str">
        <v>0- Port Costs</v>
      </c>
      <c r="BT1802" s="16" t="str">
        <v>0- Port Value</v>
      </c>
      <c r="BU1802" s="8"/>
      <c r="BV1802" s="16" t="str">
        <v>0</v>
      </c>
    </row>
    <row r="1803" spans="8:74" hidden="1" outlineLevel="1" x14ac:dyDescent="0.3">
      <c r="H1803" s="16" t="str">
        <v>0 - BM Costs</v>
      </c>
      <c r="L1803" s="16" t="str">
        <v>0 - BM Port</v>
      </c>
      <c r="N1803" s="16" t="str">
        <v>0 - Port Assets</v>
      </c>
      <c r="O1803" s="8"/>
      <c r="P1803" s="8"/>
      <c r="Q1803" s="8"/>
      <c r="R1803" s="8"/>
      <c r="S1803" s="8"/>
      <c r="T1803" s="8"/>
      <c r="U1803" s="8"/>
      <c r="V1803" s="8"/>
      <c r="W1803" s="8"/>
      <c r="X1803" s="8"/>
      <c r="Y1803" s="8"/>
      <c r="Z1803" s="8"/>
      <c r="AA1803" s="8"/>
      <c r="AB1803" s="8"/>
      <c r="AC1803" s="8"/>
      <c r="AD1803" s="8"/>
      <c r="AE1803" s="8"/>
      <c r="AF1803" s="8"/>
      <c r="AG1803" s="8"/>
      <c r="AH1803" s="8"/>
      <c r="AI1803" s="8"/>
      <c r="AJ1803" s="8"/>
      <c r="AK1803" s="8"/>
      <c r="AL1803" s="8"/>
      <c r="AM1803" s="8"/>
      <c r="AN1803" s="8"/>
      <c r="AO1803" s="8"/>
      <c r="AP1803" s="8"/>
      <c r="AQ1803" s="8"/>
      <c r="AR1803" s="8"/>
      <c r="AS1803" s="8"/>
      <c r="AT1803" s="8"/>
      <c r="AU1803" s="8"/>
      <c r="AV1803" s="8"/>
      <c r="AW1803" s="8"/>
      <c r="AX1803" s="8"/>
      <c r="AY1803" s="8"/>
      <c r="AZ1803" s="8"/>
      <c r="BA1803" s="8"/>
      <c r="BB1803" s="8"/>
      <c r="BC1803" s="8"/>
      <c r="BD1803" s="8"/>
      <c r="BE1803" s="8"/>
      <c r="BF1803" s="8"/>
      <c r="BG1803" s="8"/>
      <c r="BH1803" s="8"/>
      <c r="BI1803" s="8"/>
      <c r="BJ1803" s="8"/>
      <c r="BK1803" s="8"/>
      <c r="BL1803" s="8"/>
      <c r="BM1803" s="8"/>
      <c r="BN1803" s="8"/>
      <c r="BO1803" s="8"/>
      <c r="BP1803" s="16" t="str">
        <v>0- Port Costs</v>
      </c>
      <c r="BT1803" s="16" t="str">
        <v>0- Port Value</v>
      </c>
      <c r="BU1803" s="8"/>
      <c r="BV1803" s="16" t="str">
        <v>0</v>
      </c>
    </row>
    <row r="1804" spans="8:74" hidden="1" outlineLevel="1" x14ac:dyDescent="0.3">
      <c r="H1804" s="16" t="str">
        <v>0 - BM Costs</v>
      </c>
      <c r="L1804" s="16" t="str">
        <v>0 - BM Port</v>
      </c>
      <c r="N1804" s="16" t="str">
        <v>0 - Port Assets</v>
      </c>
      <c r="O1804" s="8"/>
      <c r="P1804" s="8"/>
      <c r="Q1804" s="8"/>
      <c r="R1804" s="8"/>
      <c r="S1804" s="8"/>
      <c r="T1804" s="8"/>
      <c r="U1804" s="8"/>
      <c r="V1804" s="8"/>
      <c r="W1804" s="8"/>
      <c r="X1804" s="8"/>
      <c r="Y1804" s="8"/>
      <c r="Z1804" s="8"/>
      <c r="AA1804" s="8"/>
      <c r="AB1804" s="8"/>
      <c r="AC1804" s="8"/>
      <c r="AD1804" s="8"/>
      <c r="AE1804" s="8"/>
      <c r="AF1804" s="8"/>
      <c r="AG1804" s="8"/>
      <c r="AH1804" s="8"/>
      <c r="AI1804" s="8"/>
      <c r="AJ1804" s="8"/>
      <c r="AK1804" s="8"/>
      <c r="AL1804" s="8"/>
      <c r="AM1804" s="8"/>
      <c r="AN1804" s="8"/>
      <c r="AO1804" s="8"/>
      <c r="AP1804" s="8"/>
      <c r="AQ1804" s="8"/>
      <c r="AR1804" s="8"/>
      <c r="AS1804" s="8"/>
      <c r="AT1804" s="8"/>
      <c r="AU1804" s="8"/>
      <c r="AV1804" s="8"/>
      <c r="AW1804" s="8"/>
      <c r="AX1804" s="8"/>
      <c r="AY1804" s="8"/>
      <c r="AZ1804" s="8"/>
      <c r="BA1804" s="8"/>
      <c r="BB1804" s="8"/>
      <c r="BC1804" s="8"/>
      <c r="BD1804" s="8"/>
      <c r="BE1804" s="8"/>
      <c r="BF1804" s="8"/>
      <c r="BG1804" s="8"/>
      <c r="BH1804" s="8"/>
      <c r="BI1804" s="8"/>
      <c r="BJ1804" s="8"/>
      <c r="BK1804" s="8"/>
      <c r="BL1804" s="8"/>
      <c r="BM1804" s="8"/>
      <c r="BN1804" s="8"/>
      <c r="BO1804" s="8"/>
      <c r="BP1804" s="16" t="str">
        <v>0- Port Costs</v>
      </c>
      <c r="BT1804" s="16" t="str">
        <v>0- Port Value</v>
      </c>
      <c r="BU1804" s="8"/>
      <c r="BV1804" s="16" t="str">
        <v>0</v>
      </c>
    </row>
    <row r="1805" spans="8:74" hidden="1" outlineLevel="1" x14ac:dyDescent="0.3">
      <c r="H1805" s="16" t="str">
        <v>0 - BM Costs</v>
      </c>
      <c r="L1805" s="16" t="str">
        <v>0 - BM Port</v>
      </c>
      <c r="N1805" s="16" t="str">
        <v>0 - Port Assets</v>
      </c>
      <c r="O1805" s="8"/>
      <c r="P1805" s="8"/>
      <c r="Q1805" s="8"/>
      <c r="R1805" s="8"/>
      <c r="S1805" s="8"/>
      <c r="T1805" s="8"/>
      <c r="U1805" s="8"/>
      <c r="V1805" s="8"/>
      <c r="W1805" s="8"/>
      <c r="X1805" s="8"/>
      <c r="Y1805" s="8"/>
      <c r="Z1805" s="8"/>
      <c r="AA1805" s="8"/>
      <c r="AB1805" s="8"/>
      <c r="AC1805" s="8"/>
      <c r="AD1805" s="8"/>
      <c r="AE1805" s="8"/>
      <c r="AF1805" s="8"/>
      <c r="AG1805" s="8"/>
      <c r="AH1805" s="8"/>
      <c r="AI1805" s="8"/>
      <c r="AJ1805" s="8"/>
      <c r="AK1805" s="8"/>
      <c r="AL1805" s="8"/>
      <c r="AM1805" s="8"/>
      <c r="AN1805" s="8"/>
      <c r="AO1805" s="8"/>
      <c r="AP1805" s="8"/>
      <c r="AQ1805" s="8"/>
      <c r="AR1805" s="8"/>
      <c r="AS1805" s="8"/>
      <c r="AT1805" s="8"/>
      <c r="AU1805" s="8"/>
      <c r="AV1805" s="8"/>
      <c r="AW1805" s="8"/>
      <c r="AX1805" s="8"/>
      <c r="AY1805" s="8"/>
      <c r="AZ1805" s="8"/>
      <c r="BA1805" s="8"/>
      <c r="BB1805" s="8"/>
      <c r="BC1805" s="8"/>
      <c r="BD1805" s="8"/>
      <c r="BE1805" s="8"/>
      <c r="BF1805" s="8"/>
      <c r="BG1805" s="8"/>
      <c r="BH1805" s="8"/>
      <c r="BI1805" s="8"/>
      <c r="BJ1805" s="8"/>
      <c r="BK1805" s="8"/>
      <c r="BL1805" s="8"/>
      <c r="BM1805" s="8"/>
      <c r="BN1805" s="8"/>
      <c r="BO1805" s="8"/>
      <c r="BP1805" s="16" t="str">
        <v>0- Port Costs</v>
      </c>
      <c r="BT1805" s="16" t="str">
        <v>0- Port Value</v>
      </c>
      <c r="BU1805" s="8"/>
      <c r="BV1805" s="16" t="str">
        <v>0</v>
      </c>
    </row>
    <row r="1806" spans="8:74" hidden="1" outlineLevel="1" x14ac:dyDescent="0.3">
      <c r="H1806" s="16" t="str">
        <v>0 - BM Costs</v>
      </c>
      <c r="L1806" s="16" t="str">
        <v>0 - BM Port</v>
      </c>
      <c r="N1806" s="16" t="str">
        <v>0 - Port Assets</v>
      </c>
      <c r="O1806" s="8"/>
      <c r="P1806" s="8"/>
      <c r="Q1806" s="8"/>
      <c r="R1806" s="8"/>
      <c r="S1806" s="8"/>
      <c r="T1806" s="8"/>
      <c r="U1806" s="8"/>
      <c r="V1806" s="8"/>
      <c r="W1806" s="8"/>
      <c r="X1806" s="8"/>
      <c r="Y1806" s="8"/>
      <c r="Z1806" s="8"/>
      <c r="AA1806" s="8"/>
      <c r="AB1806" s="8"/>
      <c r="AC1806" s="8"/>
      <c r="AD1806" s="8"/>
      <c r="AE1806" s="8"/>
      <c r="AF1806" s="8"/>
      <c r="AG1806" s="8"/>
      <c r="AH1806" s="8"/>
      <c r="AI1806" s="8"/>
      <c r="AJ1806" s="8"/>
      <c r="AK1806" s="8"/>
      <c r="AL1806" s="8"/>
      <c r="AM1806" s="8"/>
      <c r="AN1806" s="8"/>
      <c r="AO1806" s="8"/>
      <c r="AP1806" s="8"/>
      <c r="AQ1806" s="8"/>
      <c r="AR1806" s="8"/>
      <c r="AS1806" s="8"/>
      <c r="AT1806" s="8"/>
      <c r="AU1806" s="8"/>
      <c r="AV1806" s="8"/>
      <c r="AW1806" s="8"/>
      <c r="AX1806" s="8"/>
      <c r="AY1806" s="8"/>
      <c r="AZ1806" s="8"/>
      <c r="BA1806" s="8"/>
      <c r="BB1806" s="8"/>
      <c r="BC1806" s="8"/>
      <c r="BD1806" s="8"/>
      <c r="BE1806" s="8"/>
      <c r="BF1806" s="8"/>
      <c r="BG1806" s="8"/>
      <c r="BH1806" s="8"/>
      <c r="BI1806" s="8"/>
      <c r="BJ1806" s="8"/>
      <c r="BK1806" s="8"/>
      <c r="BL1806" s="8"/>
      <c r="BM1806" s="8"/>
      <c r="BN1806" s="8"/>
      <c r="BO1806" s="8"/>
      <c r="BP1806" s="16" t="str">
        <v>0- Port Costs</v>
      </c>
      <c r="BT1806" s="16" t="str">
        <v>0- Port Value</v>
      </c>
      <c r="BU1806" s="8"/>
      <c r="BV1806" s="16" t="str">
        <v>0</v>
      </c>
    </row>
    <row r="1807" spans="8:74" hidden="1" outlineLevel="1" x14ac:dyDescent="0.3">
      <c r="H1807" s="16" t="str">
        <v>0 - BM Costs</v>
      </c>
      <c r="L1807" s="16" t="str">
        <v>0 - BM Port</v>
      </c>
      <c r="N1807" s="16" t="str">
        <v>0 - Port Assets</v>
      </c>
      <c r="O1807" s="8"/>
      <c r="P1807" s="8"/>
      <c r="Q1807" s="8"/>
      <c r="R1807" s="8"/>
      <c r="S1807" s="8"/>
      <c r="T1807" s="8"/>
      <c r="U1807" s="8"/>
      <c r="V1807" s="8"/>
      <c r="W1807" s="8"/>
      <c r="X1807" s="8"/>
      <c r="Y1807" s="8"/>
      <c r="Z1807" s="8"/>
      <c r="AA1807" s="8"/>
      <c r="AB1807" s="8"/>
      <c r="AC1807" s="8"/>
      <c r="AD1807" s="8"/>
      <c r="AE1807" s="8"/>
      <c r="AF1807" s="8"/>
      <c r="AG1807" s="8"/>
      <c r="AH1807" s="8"/>
      <c r="AI1807" s="8"/>
      <c r="AJ1807" s="8"/>
      <c r="AK1807" s="8"/>
      <c r="AL1807" s="8"/>
      <c r="AM1807" s="8"/>
      <c r="AN1807" s="8"/>
      <c r="AO1807" s="8"/>
      <c r="AP1807" s="8"/>
      <c r="AQ1807" s="8"/>
      <c r="AR1807" s="8"/>
      <c r="AS1807" s="8"/>
      <c r="AT1807" s="8"/>
      <c r="AU1807" s="8"/>
      <c r="AV1807" s="8"/>
      <c r="AW1807" s="8"/>
      <c r="AX1807" s="8"/>
      <c r="AY1807" s="8"/>
      <c r="AZ1807" s="8"/>
      <c r="BA1807" s="8"/>
      <c r="BB1807" s="8"/>
      <c r="BC1807" s="8"/>
      <c r="BD1807" s="8"/>
      <c r="BE1807" s="8"/>
      <c r="BF1807" s="8"/>
      <c r="BG1807" s="8"/>
      <c r="BH1807" s="8"/>
      <c r="BI1807" s="8"/>
      <c r="BJ1807" s="8"/>
      <c r="BK1807" s="8"/>
      <c r="BL1807" s="8"/>
      <c r="BM1807" s="8"/>
      <c r="BN1807" s="8"/>
      <c r="BO1807" s="8"/>
      <c r="BP1807" s="16" t="str">
        <v>0- Port Costs</v>
      </c>
      <c r="BT1807" s="16" t="str">
        <v>0- Port Value</v>
      </c>
      <c r="BU1807" s="8"/>
      <c r="BV1807" s="16" t="str">
        <v>0</v>
      </c>
    </row>
    <row r="1808" spans="8:74" hidden="1" outlineLevel="1" x14ac:dyDescent="0.3">
      <c r="H1808" s="16" t="str">
        <v>0 - BM Costs</v>
      </c>
      <c r="L1808" s="16" t="str">
        <v>0 - BM Port</v>
      </c>
      <c r="N1808" s="16" t="str">
        <v>0 - Port Assets</v>
      </c>
      <c r="O1808" s="8"/>
      <c r="P1808" s="8"/>
      <c r="Q1808" s="8"/>
      <c r="R1808" s="8"/>
      <c r="S1808" s="8"/>
      <c r="T1808" s="8"/>
      <c r="U1808" s="8"/>
      <c r="V1808" s="8"/>
      <c r="W1808" s="8"/>
      <c r="X1808" s="8"/>
      <c r="Y1808" s="8"/>
      <c r="Z1808" s="8"/>
      <c r="AA1808" s="8"/>
      <c r="AB1808" s="8"/>
      <c r="AC1808" s="8"/>
      <c r="AD1808" s="8"/>
      <c r="AE1808" s="8"/>
      <c r="AF1808" s="8"/>
      <c r="AG1808" s="8"/>
      <c r="AH1808" s="8"/>
      <c r="AI1808" s="8"/>
      <c r="AJ1808" s="8"/>
      <c r="AK1808" s="8"/>
      <c r="AL1808" s="8"/>
      <c r="AM1808" s="8"/>
      <c r="AN1808" s="8"/>
      <c r="AO1808" s="8"/>
      <c r="AP1808" s="8"/>
      <c r="AQ1808" s="8"/>
      <c r="AR1808" s="8"/>
      <c r="AS1808" s="8"/>
      <c r="AT1808" s="8"/>
      <c r="AU1808" s="8"/>
      <c r="AV1808" s="8"/>
      <c r="AW1808" s="8"/>
      <c r="AX1808" s="8"/>
      <c r="AY1808" s="8"/>
      <c r="AZ1808" s="8"/>
      <c r="BA1808" s="8"/>
      <c r="BB1808" s="8"/>
      <c r="BC1808" s="8"/>
      <c r="BD1808" s="8"/>
      <c r="BE1808" s="8"/>
      <c r="BF1808" s="8"/>
      <c r="BG1808" s="8"/>
      <c r="BH1808" s="8"/>
      <c r="BI1808" s="8"/>
      <c r="BJ1808" s="8"/>
      <c r="BK1808" s="8"/>
      <c r="BL1808" s="8"/>
      <c r="BM1808" s="8"/>
      <c r="BN1808" s="8"/>
      <c r="BO1808" s="8"/>
      <c r="BP1808" s="16" t="str">
        <v>0- Port Costs</v>
      </c>
      <c r="BT1808" s="16" t="str">
        <v>0- Port Value</v>
      </c>
      <c r="BU1808" s="8"/>
      <c r="BV1808" s="16" t="str">
        <v>0</v>
      </c>
    </row>
    <row r="1809" spans="8:74" hidden="1" outlineLevel="1" x14ac:dyDescent="0.3">
      <c r="H1809" s="16" t="str">
        <v>0 - BM Costs</v>
      </c>
      <c r="L1809" s="16" t="str">
        <v>0 - BM Port</v>
      </c>
      <c r="N1809" s="16" t="str">
        <v>0 - Port Assets</v>
      </c>
      <c r="O1809" s="8"/>
      <c r="P1809" s="8"/>
      <c r="Q1809" s="8"/>
      <c r="R1809" s="8"/>
      <c r="S1809" s="8"/>
      <c r="T1809" s="8"/>
      <c r="U1809" s="8"/>
      <c r="V1809" s="8"/>
      <c r="W1809" s="8"/>
      <c r="X1809" s="8"/>
      <c r="Y1809" s="8"/>
      <c r="Z1809" s="8"/>
      <c r="AA1809" s="8"/>
      <c r="AB1809" s="8"/>
      <c r="AC1809" s="8"/>
      <c r="AD1809" s="8"/>
      <c r="AE1809" s="8"/>
      <c r="AF1809" s="8"/>
      <c r="AG1809" s="8"/>
      <c r="AH1809" s="8"/>
      <c r="AI1809" s="8"/>
      <c r="AJ1809" s="8"/>
      <c r="AK1809" s="8"/>
      <c r="AL1809" s="8"/>
      <c r="AM1809" s="8"/>
      <c r="AN1809" s="8"/>
      <c r="AO1809" s="8"/>
      <c r="AP1809" s="8"/>
      <c r="AQ1809" s="8"/>
      <c r="AR1809" s="8"/>
      <c r="AS1809" s="8"/>
      <c r="AT1809" s="8"/>
      <c r="AU1809" s="8"/>
      <c r="AV1809" s="8"/>
      <c r="AW1809" s="8"/>
      <c r="AX1809" s="8"/>
      <c r="AY1809" s="8"/>
      <c r="AZ1809" s="8"/>
      <c r="BA1809" s="8"/>
      <c r="BB1809" s="8"/>
      <c r="BC1809" s="8"/>
      <c r="BD1809" s="8"/>
      <c r="BE1809" s="8"/>
      <c r="BF1809" s="8"/>
      <c r="BG1809" s="8"/>
      <c r="BH1809" s="8"/>
      <c r="BI1809" s="8"/>
      <c r="BJ1809" s="8"/>
      <c r="BK1809" s="8"/>
      <c r="BL1809" s="8"/>
      <c r="BM1809" s="8"/>
      <c r="BN1809" s="8"/>
      <c r="BO1809" s="8"/>
      <c r="BP1809" s="16" t="str">
        <v>0- Port Costs</v>
      </c>
      <c r="BT1809" s="16" t="str">
        <v>0- Port Value</v>
      </c>
      <c r="BU1809" s="8"/>
      <c r="BV1809" s="16" t="str">
        <v>0</v>
      </c>
    </row>
    <row r="1810" spans="8:74" hidden="1" outlineLevel="1" x14ac:dyDescent="0.3">
      <c r="H1810" s="16" t="str">
        <v>0 - BM Costs</v>
      </c>
      <c r="L1810" s="16" t="str">
        <v>0 - BM Port</v>
      </c>
      <c r="N1810" s="16" t="str">
        <v>0 - Port Assets</v>
      </c>
      <c r="O1810" s="8"/>
      <c r="P1810" s="8"/>
      <c r="Q1810" s="8"/>
      <c r="R1810" s="8"/>
      <c r="S1810" s="8"/>
      <c r="T1810" s="8"/>
      <c r="U1810" s="8"/>
      <c r="V1810" s="8"/>
      <c r="W1810" s="8"/>
      <c r="X1810" s="8"/>
      <c r="Y1810" s="8"/>
      <c r="Z1810" s="8"/>
      <c r="AA1810" s="8"/>
      <c r="AB1810" s="8"/>
      <c r="AC1810" s="8"/>
      <c r="AD1810" s="8"/>
      <c r="AE1810" s="8"/>
      <c r="AF1810" s="8"/>
      <c r="AG1810" s="8"/>
      <c r="AH1810" s="8"/>
      <c r="AI1810" s="8"/>
      <c r="AJ1810" s="8"/>
      <c r="AK1810" s="8"/>
      <c r="AL1810" s="8"/>
      <c r="AM1810" s="8"/>
      <c r="AN1810" s="8"/>
      <c r="AO1810" s="8"/>
      <c r="AP1810" s="8"/>
      <c r="AQ1810" s="8"/>
      <c r="AR1810" s="8"/>
      <c r="AS1810" s="8"/>
      <c r="AT1810" s="8"/>
      <c r="AU1810" s="8"/>
      <c r="AV1810" s="8"/>
      <c r="AW1810" s="8"/>
      <c r="AX1810" s="8"/>
      <c r="AY1810" s="8"/>
      <c r="AZ1810" s="8"/>
      <c r="BA1810" s="8"/>
      <c r="BB1810" s="8"/>
      <c r="BC1810" s="8"/>
      <c r="BD1810" s="8"/>
      <c r="BE1810" s="8"/>
      <c r="BF1810" s="8"/>
      <c r="BG1810" s="8"/>
      <c r="BH1810" s="8"/>
      <c r="BI1810" s="8"/>
      <c r="BJ1810" s="8"/>
      <c r="BK1810" s="8"/>
      <c r="BL1810" s="8"/>
      <c r="BM1810" s="8"/>
      <c r="BN1810" s="8"/>
      <c r="BO1810" s="8"/>
      <c r="BP1810" s="16" t="str">
        <v>0- Port Costs</v>
      </c>
      <c r="BT1810" s="16" t="str">
        <v>0- Port Value</v>
      </c>
      <c r="BU1810" s="8"/>
      <c r="BV1810" s="16" t="str">
        <v>0</v>
      </c>
    </row>
    <row r="1811" spans="8:74" hidden="1" outlineLevel="1" x14ac:dyDescent="0.3">
      <c r="H1811" s="16" t="str">
        <v>0 - BM Costs</v>
      </c>
      <c r="L1811" s="16" t="str">
        <v>0 - BM Port</v>
      </c>
      <c r="N1811" s="16" t="str">
        <v>0 - Port Assets</v>
      </c>
      <c r="O1811" s="8"/>
      <c r="P1811" s="8"/>
      <c r="Q1811" s="8"/>
      <c r="R1811" s="8"/>
      <c r="S1811" s="8"/>
      <c r="T1811" s="8"/>
      <c r="U1811" s="8"/>
      <c r="V1811" s="8"/>
      <c r="W1811" s="8"/>
      <c r="X1811" s="8"/>
      <c r="Y1811" s="8"/>
      <c r="Z1811" s="8"/>
      <c r="AA1811" s="8"/>
      <c r="AB1811" s="8"/>
      <c r="AC1811" s="8"/>
      <c r="AD1811" s="8"/>
      <c r="AE1811" s="8"/>
      <c r="AF1811" s="8"/>
      <c r="AG1811" s="8"/>
      <c r="AH1811" s="8"/>
      <c r="AI1811" s="8"/>
      <c r="AJ1811" s="8"/>
      <c r="AK1811" s="8"/>
      <c r="AL1811" s="8"/>
      <c r="AM1811" s="8"/>
      <c r="AN1811" s="8"/>
      <c r="AO1811" s="8"/>
      <c r="AP1811" s="8"/>
      <c r="AQ1811" s="8"/>
      <c r="AR1811" s="8"/>
      <c r="AS1811" s="8"/>
      <c r="AT1811" s="8"/>
      <c r="AU1811" s="8"/>
      <c r="AV1811" s="8"/>
      <c r="AW1811" s="8"/>
      <c r="AX1811" s="8"/>
      <c r="AY1811" s="8"/>
      <c r="AZ1811" s="8"/>
      <c r="BA1811" s="8"/>
      <c r="BB1811" s="8"/>
      <c r="BC1811" s="8"/>
      <c r="BD1811" s="8"/>
      <c r="BE1811" s="8"/>
      <c r="BF1811" s="8"/>
      <c r="BG1811" s="8"/>
      <c r="BH1811" s="8"/>
      <c r="BI1811" s="8"/>
      <c r="BJ1811" s="8"/>
      <c r="BK1811" s="8"/>
      <c r="BL1811" s="8"/>
      <c r="BM1811" s="8"/>
      <c r="BN1811" s="8"/>
      <c r="BO1811" s="8"/>
      <c r="BP1811" s="16" t="str">
        <v>0- Port Costs</v>
      </c>
      <c r="BT1811" s="16" t="str">
        <v>0- Port Value</v>
      </c>
      <c r="BU1811" s="8"/>
      <c r="BV1811" s="16" t="str">
        <v>0</v>
      </c>
    </row>
    <row r="1812" spans="8:74" hidden="1" outlineLevel="1" x14ac:dyDescent="0.3">
      <c r="H1812" s="16" t="str">
        <v>0 - BM Costs</v>
      </c>
      <c r="L1812" s="16" t="str">
        <v>0 - BM Port</v>
      </c>
      <c r="N1812" s="16" t="str">
        <v>0 - Port Assets</v>
      </c>
      <c r="O1812" s="8"/>
      <c r="P1812" s="8"/>
      <c r="Q1812" s="8"/>
      <c r="R1812" s="8"/>
      <c r="S1812" s="8"/>
      <c r="T1812" s="8"/>
      <c r="U1812" s="8"/>
      <c r="V1812" s="8"/>
      <c r="W1812" s="8"/>
      <c r="X1812" s="8"/>
      <c r="Y1812" s="8"/>
      <c r="Z1812" s="8"/>
      <c r="AA1812" s="8"/>
      <c r="AB1812" s="8"/>
      <c r="AC1812" s="8"/>
      <c r="AD1812" s="8"/>
      <c r="AE1812" s="8"/>
      <c r="AF1812" s="8"/>
      <c r="AG1812" s="8"/>
      <c r="AH1812" s="8"/>
      <c r="AI1812" s="8"/>
      <c r="AJ1812" s="8"/>
      <c r="AK1812" s="8"/>
      <c r="AL1812" s="8"/>
      <c r="AM1812" s="8"/>
      <c r="AN1812" s="8"/>
      <c r="AO1812" s="8"/>
      <c r="AP1812" s="8"/>
      <c r="AQ1812" s="8"/>
      <c r="AR1812" s="8"/>
      <c r="AS1812" s="8"/>
      <c r="AT1812" s="8"/>
      <c r="AU1812" s="8"/>
      <c r="AV1812" s="8"/>
      <c r="AW1812" s="8"/>
      <c r="AX1812" s="8"/>
      <c r="AY1812" s="8"/>
      <c r="AZ1812" s="8"/>
      <c r="BA1812" s="8"/>
      <c r="BB1812" s="8"/>
      <c r="BC1812" s="8"/>
      <c r="BD1812" s="8"/>
      <c r="BE1812" s="8"/>
      <c r="BF1812" s="8"/>
      <c r="BG1812" s="8"/>
      <c r="BH1812" s="8"/>
      <c r="BI1812" s="8"/>
      <c r="BJ1812" s="8"/>
      <c r="BK1812" s="8"/>
      <c r="BL1812" s="8"/>
      <c r="BM1812" s="8"/>
      <c r="BN1812" s="8"/>
      <c r="BO1812" s="8"/>
      <c r="BP1812" s="16" t="str">
        <v>0- Port Costs</v>
      </c>
      <c r="BT1812" s="16" t="str">
        <v>0- Port Value</v>
      </c>
      <c r="BU1812" s="8"/>
      <c r="BV1812" s="16" t="str">
        <v>0</v>
      </c>
    </row>
    <row r="1813" spans="8:74" hidden="1" outlineLevel="1" x14ac:dyDescent="0.3">
      <c r="H1813" s="16" t="str">
        <v>0 - BM Costs</v>
      </c>
      <c r="L1813" s="16" t="str">
        <v>0 - BM Port</v>
      </c>
      <c r="N1813" s="16" t="str">
        <v>0 - Port Assets</v>
      </c>
      <c r="O1813" s="8"/>
      <c r="P1813" s="8"/>
      <c r="Q1813" s="8"/>
      <c r="R1813" s="8"/>
      <c r="S1813" s="8"/>
      <c r="T1813" s="8"/>
      <c r="U1813" s="8"/>
      <c r="V1813" s="8"/>
      <c r="W1813" s="8"/>
      <c r="X1813" s="8"/>
      <c r="Y1813" s="8"/>
      <c r="Z1813" s="8"/>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c r="BD1813" s="8"/>
      <c r="BE1813" s="8"/>
      <c r="BF1813" s="8"/>
      <c r="BG1813" s="8"/>
      <c r="BH1813" s="8"/>
      <c r="BI1813" s="8"/>
      <c r="BJ1813" s="8"/>
      <c r="BK1813" s="8"/>
      <c r="BL1813" s="8"/>
      <c r="BM1813" s="8"/>
      <c r="BN1813" s="8"/>
      <c r="BO1813" s="8"/>
      <c r="BP1813" s="16" t="str">
        <v>0- Port Costs</v>
      </c>
      <c r="BT1813" s="16" t="str">
        <v>0- Port Value</v>
      </c>
      <c r="BU1813" s="8"/>
      <c r="BV1813" s="16" t="str">
        <v>0</v>
      </c>
    </row>
    <row r="1814" spans="8:74" hidden="1" outlineLevel="1" x14ac:dyDescent="0.3">
      <c r="H1814" s="16" t="str">
        <v>0 - BM Costs</v>
      </c>
      <c r="L1814" s="16" t="str">
        <v>0 - BM Port</v>
      </c>
      <c r="N1814" s="16" t="str">
        <v>0 - Port Assets</v>
      </c>
      <c r="O1814" s="8"/>
      <c r="P1814" s="8"/>
      <c r="Q1814" s="8"/>
      <c r="R1814" s="8"/>
      <c r="S1814" s="8"/>
      <c r="T1814" s="8"/>
      <c r="U1814" s="8"/>
      <c r="V1814" s="8"/>
      <c r="W1814" s="8"/>
      <c r="X1814" s="8"/>
      <c r="Y1814" s="8"/>
      <c r="Z1814" s="8"/>
      <c r="AA1814" s="8"/>
      <c r="AB1814" s="8"/>
      <c r="AC1814" s="8"/>
      <c r="AD1814" s="8"/>
      <c r="AE1814" s="8"/>
      <c r="AF1814" s="8"/>
      <c r="AG1814" s="8"/>
      <c r="AH1814" s="8"/>
      <c r="AI1814" s="8"/>
      <c r="AJ1814" s="8"/>
      <c r="AK1814" s="8"/>
      <c r="AL1814" s="8"/>
      <c r="AM1814" s="8"/>
      <c r="AN1814" s="8"/>
      <c r="AO1814" s="8"/>
      <c r="AP1814" s="8"/>
      <c r="AQ1814" s="8"/>
      <c r="AR1814" s="8"/>
      <c r="AS1814" s="8"/>
      <c r="AT1814" s="8"/>
      <c r="AU1814" s="8"/>
      <c r="AV1814" s="8"/>
      <c r="AW1814" s="8"/>
      <c r="AX1814" s="8"/>
      <c r="AY1814" s="8"/>
      <c r="AZ1814" s="8"/>
      <c r="BA1814" s="8"/>
      <c r="BB1814" s="8"/>
      <c r="BC1814" s="8"/>
      <c r="BD1814" s="8"/>
      <c r="BE1814" s="8"/>
      <c r="BF1814" s="8"/>
      <c r="BG1814" s="8"/>
      <c r="BH1814" s="8"/>
      <c r="BI1814" s="8"/>
      <c r="BJ1814" s="8"/>
      <c r="BK1814" s="8"/>
      <c r="BL1814" s="8"/>
      <c r="BM1814" s="8"/>
      <c r="BN1814" s="8"/>
      <c r="BO1814" s="8"/>
      <c r="BP1814" s="16" t="str">
        <v>0- Port Costs</v>
      </c>
      <c r="BT1814" s="16" t="str">
        <v>0- Port Value</v>
      </c>
      <c r="BU1814" s="8"/>
      <c r="BV1814" s="16" t="str">
        <v>0</v>
      </c>
    </row>
    <row r="1815" spans="8:74" hidden="1" outlineLevel="1" x14ac:dyDescent="0.3">
      <c r="H1815" s="16" t="str">
        <v>0 - BM Costs</v>
      </c>
      <c r="L1815" s="16" t="str">
        <v>0 - BM Port</v>
      </c>
      <c r="N1815" s="16" t="str">
        <v>0 - Port Assets</v>
      </c>
      <c r="O1815" s="8"/>
      <c r="P1815" s="8"/>
      <c r="Q1815" s="8"/>
      <c r="R1815" s="8"/>
      <c r="S1815" s="8"/>
      <c r="T1815" s="8"/>
      <c r="U1815" s="8"/>
      <c r="V1815" s="8"/>
      <c r="W1815" s="8"/>
      <c r="X1815" s="8"/>
      <c r="Y1815" s="8"/>
      <c r="Z1815" s="8"/>
      <c r="AA1815" s="8"/>
      <c r="AB1815" s="8"/>
      <c r="AC1815" s="8"/>
      <c r="AD1815" s="8"/>
      <c r="AE1815" s="8"/>
      <c r="AF1815" s="8"/>
      <c r="AG1815" s="8"/>
      <c r="AH1815" s="8"/>
      <c r="AI1815" s="8"/>
      <c r="AJ1815" s="8"/>
      <c r="AK1815" s="8"/>
      <c r="AL1815" s="8"/>
      <c r="AM1815" s="8"/>
      <c r="AN1815" s="8"/>
      <c r="AO1815" s="8"/>
      <c r="AP1815" s="8"/>
      <c r="AQ1815" s="8"/>
      <c r="AR1815" s="8"/>
      <c r="AS1815" s="8"/>
      <c r="AT1815" s="8"/>
      <c r="AU1815" s="8"/>
      <c r="AV1815" s="8"/>
      <c r="AW1815" s="8"/>
      <c r="AX1815" s="8"/>
      <c r="AY1815" s="8"/>
      <c r="AZ1815" s="8"/>
      <c r="BA1815" s="8"/>
      <c r="BB1815" s="8"/>
      <c r="BC1815" s="8"/>
      <c r="BD1815" s="8"/>
      <c r="BE1815" s="8"/>
      <c r="BF1815" s="8"/>
      <c r="BG1815" s="8"/>
      <c r="BH1815" s="8"/>
      <c r="BI1815" s="8"/>
      <c r="BJ1815" s="8"/>
      <c r="BK1815" s="8"/>
      <c r="BL1815" s="8"/>
      <c r="BM1815" s="8"/>
      <c r="BN1815" s="8"/>
      <c r="BO1815" s="8"/>
      <c r="BP1815" s="16" t="str">
        <v>0- Port Costs</v>
      </c>
      <c r="BT1815" s="16" t="str">
        <v>0- Port Value</v>
      </c>
      <c r="BU1815" s="8"/>
      <c r="BV1815" s="16" t="str">
        <v>0</v>
      </c>
    </row>
    <row r="1816" spans="8:74" hidden="1" outlineLevel="1" x14ac:dyDescent="0.3">
      <c r="H1816" s="16" t="str">
        <v>0 - BM Costs</v>
      </c>
      <c r="L1816" s="16" t="str">
        <v>0 - BM Port</v>
      </c>
      <c r="N1816" s="16" t="str">
        <v>0 - Port Assets</v>
      </c>
      <c r="O1816" s="8"/>
      <c r="P1816" s="8"/>
      <c r="Q1816" s="8"/>
      <c r="R1816" s="8"/>
      <c r="S1816" s="8"/>
      <c r="T1816" s="8"/>
      <c r="U1816" s="8"/>
      <c r="V1816" s="8"/>
      <c r="W1816" s="8"/>
      <c r="X1816" s="8"/>
      <c r="Y1816" s="8"/>
      <c r="Z1816" s="8"/>
      <c r="AA1816" s="8"/>
      <c r="AB1816" s="8"/>
      <c r="AC1816" s="8"/>
      <c r="AD1816" s="8"/>
      <c r="AE1816" s="8"/>
      <c r="AF1816" s="8"/>
      <c r="AG1816" s="8"/>
      <c r="AH1816" s="8"/>
      <c r="AI1816" s="8"/>
      <c r="AJ1816" s="8"/>
      <c r="AK1816" s="8"/>
      <c r="AL1816" s="8"/>
      <c r="AM1816" s="8"/>
      <c r="AN1816" s="8"/>
      <c r="AO1816" s="8"/>
      <c r="AP1816" s="8"/>
      <c r="AQ1816" s="8"/>
      <c r="AR1816" s="8"/>
      <c r="AS1816" s="8"/>
      <c r="AT1816" s="8"/>
      <c r="AU1816" s="8"/>
      <c r="AV1816" s="8"/>
      <c r="AW1816" s="8"/>
      <c r="AX1816" s="8"/>
      <c r="AY1816" s="8"/>
      <c r="AZ1816" s="8"/>
      <c r="BA1816" s="8"/>
      <c r="BB1816" s="8"/>
      <c r="BC1816" s="8"/>
      <c r="BD1816" s="8"/>
      <c r="BE1816" s="8"/>
      <c r="BF1816" s="8"/>
      <c r="BG1816" s="8"/>
      <c r="BH1816" s="8"/>
      <c r="BI1816" s="8"/>
      <c r="BJ1816" s="8"/>
      <c r="BK1816" s="8"/>
      <c r="BL1816" s="8"/>
      <c r="BM1816" s="8"/>
      <c r="BN1816" s="8"/>
      <c r="BO1816" s="8"/>
      <c r="BP1816" s="16" t="str">
        <v>0- Port Costs</v>
      </c>
      <c r="BT1816" s="16" t="str">
        <v>0- Port Value</v>
      </c>
      <c r="BU1816" s="8"/>
      <c r="BV1816" s="16" t="str">
        <v>0</v>
      </c>
    </row>
    <row r="1817" spans="8:74" hidden="1" outlineLevel="1" x14ac:dyDescent="0.3">
      <c r="H1817" s="16" t="str">
        <v>0 - BM Costs</v>
      </c>
      <c r="L1817" s="16" t="str">
        <v>0 - BM Port</v>
      </c>
      <c r="N1817" s="16" t="str">
        <v>0 - Port Assets</v>
      </c>
      <c r="O1817" s="8"/>
      <c r="P1817" s="8"/>
      <c r="Q1817" s="8"/>
      <c r="R1817" s="8"/>
      <c r="S1817" s="8"/>
      <c r="T1817" s="8"/>
      <c r="U1817" s="8"/>
      <c r="V1817" s="8"/>
      <c r="W1817" s="8"/>
      <c r="X1817" s="8"/>
      <c r="Y1817" s="8"/>
      <c r="Z1817" s="8"/>
      <c r="AA1817" s="8"/>
      <c r="AB1817" s="8"/>
      <c r="AC1817" s="8"/>
      <c r="AD1817" s="8"/>
      <c r="AE1817" s="8"/>
      <c r="AF1817" s="8"/>
      <c r="AG1817" s="8"/>
      <c r="AH1817" s="8"/>
      <c r="AI1817" s="8"/>
      <c r="AJ1817" s="8"/>
      <c r="AK1817" s="8"/>
      <c r="AL1817" s="8"/>
      <c r="AM1817" s="8"/>
      <c r="AN1817" s="8"/>
      <c r="AO1817" s="8"/>
      <c r="AP1817" s="8"/>
      <c r="AQ1817" s="8"/>
      <c r="AR1817" s="8"/>
      <c r="AS1817" s="8"/>
      <c r="AT1817" s="8"/>
      <c r="AU1817" s="8"/>
      <c r="AV1817" s="8"/>
      <c r="AW1817" s="8"/>
      <c r="AX1817" s="8"/>
      <c r="AY1817" s="8"/>
      <c r="AZ1817" s="8"/>
      <c r="BA1817" s="8"/>
      <c r="BB1817" s="8"/>
      <c r="BC1817" s="8"/>
      <c r="BD1817" s="8"/>
      <c r="BE1817" s="8"/>
      <c r="BF1817" s="8"/>
      <c r="BG1817" s="8"/>
      <c r="BH1817" s="8"/>
      <c r="BI1817" s="8"/>
      <c r="BJ1817" s="8"/>
      <c r="BK1817" s="8"/>
      <c r="BL1817" s="8"/>
      <c r="BM1817" s="8"/>
      <c r="BN1817" s="8"/>
      <c r="BO1817" s="8"/>
      <c r="BP1817" s="16" t="str">
        <v>0- Port Costs</v>
      </c>
      <c r="BT1817" s="16" t="str">
        <v>0- Port Value</v>
      </c>
      <c r="BU1817" s="8"/>
      <c r="BV1817" s="16" t="str">
        <v>0</v>
      </c>
    </row>
    <row r="1818" spans="8:74" hidden="1" outlineLevel="1" x14ac:dyDescent="0.3">
      <c r="H1818" s="16" t="str">
        <v>0 - BM Costs</v>
      </c>
      <c r="L1818" s="16" t="str">
        <v>0 - BM Port</v>
      </c>
      <c r="N1818" s="16" t="str">
        <v>0 - Port Assets</v>
      </c>
      <c r="O1818" s="8"/>
      <c r="P1818" s="8"/>
      <c r="Q1818" s="8"/>
      <c r="R1818" s="8"/>
      <c r="S1818" s="8"/>
      <c r="T1818" s="8"/>
      <c r="U1818" s="8"/>
      <c r="V1818" s="8"/>
      <c r="W1818" s="8"/>
      <c r="X1818" s="8"/>
      <c r="Y1818" s="8"/>
      <c r="Z1818" s="8"/>
      <c r="AA1818" s="8"/>
      <c r="AB1818" s="8"/>
      <c r="AC1818" s="8"/>
      <c r="AD1818" s="8"/>
      <c r="AE1818" s="8"/>
      <c r="AF1818" s="8"/>
      <c r="AG1818" s="8"/>
      <c r="AH1818" s="8"/>
      <c r="AI1818" s="8"/>
      <c r="AJ1818" s="8"/>
      <c r="AK1818" s="8"/>
      <c r="AL1818" s="8"/>
      <c r="AM1818" s="8"/>
      <c r="AN1818" s="8"/>
      <c r="AO1818" s="8"/>
      <c r="AP1818" s="8"/>
      <c r="AQ1818" s="8"/>
      <c r="AR1818" s="8"/>
      <c r="AS1818" s="8"/>
      <c r="AT1818" s="8"/>
      <c r="AU1818" s="8"/>
      <c r="AV1818" s="8"/>
      <c r="AW1818" s="8"/>
      <c r="AX1818" s="8"/>
      <c r="AY1818" s="8"/>
      <c r="AZ1818" s="8"/>
      <c r="BA1818" s="8"/>
      <c r="BB1818" s="8"/>
      <c r="BC1818" s="8"/>
      <c r="BD1818" s="8"/>
      <c r="BE1818" s="8"/>
      <c r="BF1818" s="8"/>
      <c r="BG1818" s="8"/>
      <c r="BH1818" s="8"/>
      <c r="BI1818" s="8"/>
      <c r="BJ1818" s="8"/>
      <c r="BK1818" s="8"/>
      <c r="BL1818" s="8"/>
      <c r="BM1818" s="8"/>
      <c r="BN1818" s="8"/>
      <c r="BO1818" s="8"/>
      <c r="BP1818" s="16" t="str">
        <v>0- Port Costs</v>
      </c>
      <c r="BT1818" s="16" t="str">
        <v>0- Port Value</v>
      </c>
      <c r="BU1818" s="8"/>
      <c r="BV1818" s="16" t="str">
        <v>0</v>
      </c>
    </row>
    <row r="1819" spans="8:74" hidden="1" outlineLevel="1" x14ac:dyDescent="0.3">
      <c r="H1819" s="16" t="str">
        <v>0 - BM Costs</v>
      </c>
      <c r="L1819" s="16" t="str">
        <v>0 - BM Port</v>
      </c>
      <c r="N1819" s="16" t="str">
        <v>0 - Port Assets</v>
      </c>
      <c r="O1819" s="8"/>
      <c r="P1819" s="8"/>
      <c r="Q1819" s="8"/>
      <c r="R1819" s="8"/>
      <c r="S1819" s="8"/>
      <c r="T1819" s="8"/>
      <c r="U1819" s="8"/>
      <c r="V1819" s="8"/>
      <c r="W1819" s="8"/>
      <c r="X1819" s="8"/>
      <c r="Y1819" s="8"/>
      <c r="Z1819" s="8"/>
      <c r="AA1819" s="8"/>
      <c r="AB1819" s="8"/>
      <c r="AC1819" s="8"/>
      <c r="AD1819" s="8"/>
      <c r="AE1819" s="8"/>
      <c r="AF1819" s="8"/>
      <c r="AG1819" s="8"/>
      <c r="AH1819" s="8"/>
      <c r="AI1819" s="8"/>
      <c r="AJ1819" s="8"/>
      <c r="AK1819" s="8"/>
      <c r="AL1819" s="8"/>
      <c r="AM1819" s="8"/>
      <c r="AN1819" s="8"/>
      <c r="AO1819" s="8"/>
      <c r="AP1819" s="8"/>
      <c r="AQ1819" s="8"/>
      <c r="AR1819" s="8"/>
      <c r="AS1819" s="8"/>
      <c r="AT1819" s="8"/>
      <c r="AU1819" s="8"/>
      <c r="AV1819" s="8"/>
      <c r="AW1819" s="8"/>
      <c r="AX1819" s="8"/>
      <c r="AY1819" s="8"/>
      <c r="AZ1819" s="8"/>
      <c r="BA1819" s="8"/>
      <c r="BB1819" s="8"/>
      <c r="BC1819" s="8"/>
      <c r="BD1819" s="8"/>
      <c r="BE1819" s="8"/>
      <c r="BF1819" s="8"/>
      <c r="BG1819" s="8"/>
      <c r="BH1819" s="8"/>
      <c r="BI1819" s="8"/>
      <c r="BJ1819" s="8"/>
      <c r="BK1819" s="8"/>
      <c r="BL1819" s="8"/>
      <c r="BM1819" s="8"/>
      <c r="BN1819" s="8"/>
      <c r="BO1819" s="8"/>
      <c r="BP1819" s="16" t="str">
        <v>0- Port Costs</v>
      </c>
      <c r="BT1819" s="16" t="str">
        <v>0- Port Value</v>
      </c>
      <c r="BU1819" s="8"/>
      <c r="BV1819" s="16" t="str">
        <v>0</v>
      </c>
    </row>
    <row r="1820" spans="8:74" hidden="1" outlineLevel="1" x14ac:dyDescent="0.3">
      <c r="H1820" s="16" t="str">
        <v>0 - BM Costs</v>
      </c>
      <c r="L1820" s="16" t="str">
        <v>0 - BM Port</v>
      </c>
      <c r="N1820" s="16" t="str">
        <v>0 - Port Assets</v>
      </c>
      <c r="O1820" s="8"/>
      <c r="P1820" s="8"/>
      <c r="Q1820" s="8"/>
      <c r="R1820" s="8"/>
      <c r="S1820" s="8"/>
      <c r="T1820" s="8"/>
      <c r="U1820" s="8"/>
      <c r="V1820" s="8"/>
      <c r="W1820" s="8"/>
      <c r="X1820" s="8"/>
      <c r="Y1820" s="8"/>
      <c r="Z1820" s="8"/>
      <c r="AA1820" s="8"/>
      <c r="AB1820" s="8"/>
      <c r="AC1820" s="8"/>
      <c r="AD1820" s="8"/>
      <c r="AE1820" s="8"/>
      <c r="AF1820" s="8"/>
      <c r="AG1820" s="8"/>
      <c r="AH1820" s="8"/>
      <c r="AI1820" s="8"/>
      <c r="AJ1820" s="8"/>
      <c r="AK1820" s="8"/>
      <c r="AL1820" s="8"/>
      <c r="AM1820" s="8"/>
      <c r="AN1820" s="8"/>
      <c r="AO1820" s="8"/>
      <c r="AP1820" s="8"/>
      <c r="AQ1820" s="8"/>
      <c r="AR1820" s="8"/>
      <c r="AS1820" s="8"/>
      <c r="AT1820" s="8"/>
      <c r="AU1820" s="8"/>
      <c r="AV1820" s="8"/>
      <c r="AW1820" s="8"/>
      <c r="AX1820" s="8"/>
      <c r="AY1820" s="8"/>
      <c r="AZ1820" s="8"/>
      <c r="BA1820" s="8"/>
      <c r="BB1820" s="8"/>
      <c r="BC1820" s="8"/>
      <c r="BD1820" s="8"/>
      <c r="BE1820" s="8"/>
      <c r="BF1820" s="8"/>
      <c r="BG1820" s="8"/>
      <c r="BH1820" s="8"/>
      <c r="BI1820" s="8"/>
      <c r="BJ1820" s="8"/>
      <c r="BK1820" s="8"/>
      <c r="BL1820" s="8"/>
      <c r="BM1820" s="8"/>
      <c r="BN1820" s="8"/>
      <c r="BO1820" s="8"/>
      <c r="BP1820" s="16" t="str">
        <v>0- Port Costs</v>
      </c>
      <c r="BT1820" s="16" t="str">
        <v>0- Port Value</v>
      </c>
      <c r="BU1820" s="8"/>
      <c r="BV1820" s="16" t="str">
        <v>0</v>
      </c>
    </row>
    <row r="1821" spans="8:74" hidden="1" outlineLevel="1" x14ac:dyDescent="0.3">
      <c r="H1821" s="16" t="str">
        <v>0 - BM Costs</v>
      </c>
      <c r="L1821" s="16" t="str">
        <v>0 - BM Port</v>
      </c>
      <c r="N1821" s="16" t="str">
        <v>0 - Port Assets</v>
      </c>
      <c r="O1821" s="8"/>
      <c r="P1821" s="8"/>
      <c r="Q1821" s="8"/>
      <c r="R1821" s="8"/>
      <c r="S1821" s="8"/>
      <c r="T1821" s="8"/>
      <c r="U1821" s="8"/>
      <c r="V1821" s="8"/>
      <c r="W1821" s="8"/>
      <c r="X1821" s="8"/>
      <c r="Y1821" s="8"/>
      <c r="Z1821" s="8"/>
      <c r="AA1821" s="8"/>
      <c r="AB1821" s="8"/>
      <c r="AC1821" s="8"/>
      <c r="AD1821" s="8"/>
      <c r="AE1821" s="8"/>
      <c r="AF1821" s="8"/>
      <c r="AG1821" s="8"/>
      <c r="AH1821" s="8"/>
      <c r="AI1821" s="8"/>
      <c r="AJ1821" s="8"/>
      <c r="AK1821" s="8"/>
      <c r="AL1821" s="8"/>
      <c r="AM1821" s="8"/>
      <c r="AN1821" s="8"/>
      <c r="AO1821" s="8"/>
      <c r="AP1821" s="8"/>
      <c r="AQ1821" s="8"/>
      <c r="AR1821" s="8"/>
      <c r="AS1821" s="8"/>
      <c r="AT1821" s="8"/>
      <c r="AU1821" s="8"/>
      <c r="AV1821" s="8"/>
      <c r="AW1821" s="8"/>
      <c r="AX1821" s="8"/>
      <c r="AY1821" s="8"/>
      <c r="AZ1821" s="8"/>
      <c r="BA1821" s="8"/>
      <c r="BB1821" s="8"/>
      <c r="BC1821" s="8"/>
      <c r="BD1821" s="8"/>
      <c r="BE1821" s="8"/>
      <c r="BF1821" s="8"/>
      <c r="BG1821" s="8"/>
      <c r="BH1821" s="8"/>
      <c r="BI1821" s="8"/>
      <c r="BJ1821" s="8"/>
      <c r="BK1821" s="8"/>
      <c r="BL1821" s="8"/>
      <c r="BM1821" s="8"/>
      <c r="BN1821" s="8"/>
      <c r="BO1821" s="8"/>
      <c r="BP1821" s="16" t="str">
        <v>0- Port Costs</v>
      </c>
      <c r="BT1821" s="16" t="str">
        <v>0- Port Value</v>
      </c>
      <c r="BU1821" s="8"/>
      <c r="BV1821" s="16" t="str">
        <v>0</v>
      </c>
    </row>
    <row r="1822" spans="8:74" hidden="1" outlineLevel="1" x14ac:dyDescent="0.3">
      <c r="H1822" s="16" t="str">
        <v>0 - BM Costs</v>
      </c>
      <c r="L1822" s="16" t="str">
        <v>0 - BM Port</v>
      </c>
      <c r="N1822" s="16" t="str">
        <v>0 - Port Assets</v>
      </c>
      <c r="O1822" s="8"/>
      <c r="P1822" s="8"/>
      <c r="Q1822" s="8"/>
      <c r="R1822" s="8"/>
      <c r="S1822" s="8"/>
      <c r="T1822" s="8"/>
      <c r="U1822" s="8"/>
      <c r="V1822" s="8"/>
      <c r="W1822" s="8"/>
      <c r="X1822" s="8"/>
      <c r="Y1822" s="8"/>
      <c r="Z1822" s="8"/>
      <c r="AA1822" s="8"/>
      <c r="AB1822" s="8"/>
      <c r="AC1822" s="8"/>
      <c r="AD1822" s="8"/>
      <c r="AE1822" s="8"/>
      <c r="AF1822" s="8"/>
      <c r="AG1822" s="8"/>
      <c r="AH1822" s="8"/>
      <c r="AI1822" s="8"/>
      <c r="AJ1822" s="8"/>
      <c r="AK1822" s="8"/>
      <c r="AL1822" s="8"/>
      <c r="AM1822" s="8"/>
      <c r="AN1822" s="8"/>
      <c r="AO1822" s="8"/>
      <c r="AP1822" s="8"/>
      <c r="AQ1822" s="8"/>
      <c r="AR1822" s="8"/>
      <c r="AS1822" s="8"/>
      <c r="AT1822" s="8"/>
      <c r="AU1822" s="8"/>
      <c r="AV1822" s="8"/>
      <c r="AW1822" s="8"/>
      <c r="AX1822" s="8"/>
      <c r="AY1822" s="8"/>
      <c r="AZ1822" s="8"/>
      <c r="BA1822" s="8"/>
      <c r="BB1822" s="8"/>
      <c r="BC1822" s="8"/>
      <c r="BD1822" s="8"/>
      <c r="BE1822" s="8"/>
      <c r="BF1822" s="8"/>
      <c r="BG1822" s="8"/>
      <c r="BH1822" s="8"/>
      <c r="BI1822" s="8"/>
      <c r="BJ1822" s="8"/>
      <c r="BK1822" s="8"/>
      <c r="BL1822" s="8"/>
      <c r="BM1822" s="8"/>
      <c r="BN1822" s="8"/>
      <c r="BO1822" s="8"/>
      <c r="BP1822" s="16" t="str">
        <v>0- Port Costs</v>
      </c>
      <c r="BT1822" s="16" t="str">
        <v>0- Port Value</v>
      </c>
      <c r="BU1822" s="8"/>
      <c r="BV1822" s="16" t="str">
        <v>0</v>
      </c>
    </row>
    <row r="1823" spans="8:74" hidden="1" outlineLevel="1" x14ac:dyDescent="0.3">
      <c r="H1823" s="16" t="str">
        <v>0 - BM Costs</v>
      </c>
      <c r="L1823" s="16" t="str">
        <v>0 - BM Port</v>
      </c>
      <c r="N1823" s="16" t="str">
        <v>0 - Port Assets</v>
      </c>
      <c r="O1823" s="8"/>
      <c r="P1823" s="8"/>
      <c r="Q1823" s="8"/>
      <c r="R1823" s="8"/>
      <c r="S1823" s="8"/>
      <c r="T1823" s="8"/>
      <c r="U1823" s="8"/>
      <c r="V1823" s="8"/>
      <c r="W1823" s="8"/>
      <c r="X1823" s="8"/>
      <c r="Y1823" s="8"/>
      <c r="Z1823" s="8"/>
      <c r="AA1823" s="8"/>
      <c r="AB1823" s="8"/>
      <c r="AC1823" s="8"/>
      <c r="AD1823" s="8"/>
      <c r="AE1823" s="8"/>
      <c r="AF1823" s="8"/>
      <c r="AG1823" s="8"/>
      <c r="AH1823" s="8"/>
      <c r="AI1823" s="8"/>
      <c r="AJ1823" s="8"/>
      <c r="AK1823" s="8"/>
      <c r="AL1823" s="8"/>
      <c r="AM1823" s="8"/>
      <c r="AN1823" s="8"/>
      <c r="AO1823" s="8"/>
      <c r="AP1823" s="8"/>
      <c r="AQ1823" s="8"/>
      <c r="AR1823" s="8"/>
      <c r="AS1823" s="8"/>
      <c r="AT1823" s="8"/>
      <c r="AU1823" s="8"/>
      <c r="AV1823" s="8"/>
      <c r="AW1823" s="8"/>
      <c r="AX1823" s="8"/>
      <c r="AY1823" s="8"/>
      <c r="AZ1823" s="8"/>
      <c r="BA1823" s="8"/>
      <c r="BB1823" s="8"/>
      <c r="BC1823" s="8"/>
      <c r="BD1823" s="8"/>
      <c r="BE1823" s="8"/>
      <c r="BF1823" s="8"/>
      <c r="BG1823" s="8"/>
      <c r="BH1823" s="8"/>
      <c r="BI1823" s="8"/>
      <c r="BJ1823" s="8"/>
      <c r="BK1823" s="8"/>
      <c r="BL1823" s="8"/>
      <c r="BM1823" s="8"/>
      <c r="BN1823" s="8"/>
      <c r="BO1823" s="8"/>
      <c r="BP1823" s="16" t="str">
        <v>0- Port Costs</v>
      </c>
      <c r="BT1823" s="16" t="str">
        <v>0- Port Value</v>
      </c>
      <c r="BU1823" s="8"/>
      <c r="BV1823" s="16" t="str">
        <v>0</v>
      </c>
    </row>
    <row r="1824" spans="8:74" hidden="1" outlineLevel="1" x14ac:dyDescent="0.3">
      <c r="H1824" s="16" t="str">
        <v>0 - BM Costs</v>
      </c>
      <c r="L1824" s="16" t="str">
        <v>0 - BM Port</v>
      </c>
      <c r="N1824" s="16" t="str">
        <v>0 - Port Assets</v>
      </c>
      <c r="O1824" s="8"/>
      <c r="P1824" s="8"/>
      <c r="Q1824" s="8"/>
      <c r="R1824" s="8"/>
      <c r="S1824" s="8"/>
      <c r="T1824" s="8"/>
      <c r="U1824" s="8"/>
      <c r="V1824" s="8"/>
      <c r="W1824" s="8"/>
      <c r="X1824" s="8"/>
      <c r="Y1824" s="8"/>
      <c r="Z1824" s="8"/>
      <c r="AA1824" s="8"/>
      <c r="AB1824" s="8"/>
      <c r="AC1824" s="8"/>
      <c r="AD1824" s="8"/>
      <c r="AE1824" s="8"/>
      <c r="AF1824" s="8"/>
      <c r="AG1824" s="8"/>
      <c r="AH1824" s="8"/>
      <c r="AI1824" s="8"/>
      <c r="AJ1824" s="8"/>
      <c r="AK1824" s="8"/>
      <c r="AL1824" s="8"/>
      <c r="AM1824" s="8"/>
      <c r="AN1824" s="8"/>
      <c r="AO1824" s="8"/>
      <c r="AP1824" s="8"/>
      <c r="AQ1824" s="8"/>
      <c r="AR1824" s="8"/>
      <c r="AS1824" s="8"/>
      <c r="AT1824" s="8"/>
      <c r="AU1824" s="8"/>
      <c r="AV1824" s="8"/>
      <c r="AW1824" s="8"/>
      <c r="AX1824" s="8"/>
      <c r="AY1824" s="8"/>
      <c r="AZ1824" s="8"/>
      <c r="BA1824" s="8"/>
      <c r="BB1824" s="8"/>
      <c r="BC1824" s="8"/>
      <c r="BD1824" s="8"/>
      <c r="BE1824" s="8"/>
      <c r="BF1824" s="8"/>
      <c r="BG1824" s="8"/>
      <c r="BH1824" s="8"/>
      <c r="BI1824" s="8"/>
      <c r="BJ1824" s="8"/>
      <c r="BK1824" s="8"/>
      <c r="BL1824" s="8"/>
      <c r="BM1824" s="8"/>
      <c r="BN1824" s="8"/>
      <c r="BO1824" s="8"/>
      <c r="BP1824" s="16" t="str">
        <v>0- Port Costs</v>
      </c>
      <c r="BT1824" s="16" t="str">
        <v>0- Port Value</v>
      </c>
      <c r="BU1824" s="8"/>
      <c r="BV1824" s="16" t="str">
        <v>0</v>
      </c>
    </row>
    <row r="1825" spans="8:74" hidden="1" outlineLevel="1" x14ac:dyDescent="0.3">
      <c r="H1825" s="16" t="str">
        <v>0 - BM Costs</v>
      </c>
      <c r="L1825" s="16" t="str">
        <v>0 - BM Port</v>
      </c>
      <c r="N1825" s="16" t="str">
        <v>0 - Port Assets</v>
      </c>
      <c r="O1825" s="8"/>
      <c r="P1825" s="8"/>
      <c r="Q1825" s="8"/>
      <c r="R1825" s="8"/>
      <c r="S1825" s="8"/>
      <c r="T1825" s="8"/>
      <c r="U1825" s="8"/>
      <c r="V1825" s="8"/>
      <c r="W1825" s="8"/>
      <c r="X1825" s="8"/>
      <c r="Y1825" s="8"/>
      <c r="Z1825" s="8"/>
      <c r="AA1825" s="8"/>
      <c r="AB1825" s="8"/>
      <c r="AC1825" s="8"/>
      <c r="AD1825" s="8"/>
      <c r="AE1825" s="8"/>
      <c r="AF1825" s="8"/>
      <c r="AG1825" s="8"/>
      <c r="AH1825" s="8"/>
      <c r="AI1825" s="8"/>
      <c r="AJ1825" s="8"/>
      <c r="AK1825" s="8"/>
      <c r="AL1825" s="8"/>
      <c r="AM1825" s="8"/>
      <c r="AN1825" s="8"/>
      <c r="AO1825" s="8"/>
      <c r="AP1825" s="8"/>
      <c r="AQ1825" s="8"/>
      <c r="AR1825" s="8"/>
      <c r="AS1825" s="8"/>
      <c r="AT1825" s="8"/>
      <c r="AU1825" s="8"/>
      <c r="AV1825" s="8"/>
      <c r="AW1825" s="8"/>
      <c r="AX1825" s="8"/>
      <c r="AY1825" s="8"/>
      <c r="AZ1825" s="8"/>
      <c r="BA1825" s="8"/>
      <c r="BB1825" s="8"/>
      <c r="BC1825" s="8"/>
      <c r="BD1825" s="8"/>
      <c r="BE1825" s="8"/>
      <c r="BF1825" s="8"/>
      <c r="BG1825" s="8"/>
      <c r="BH1825" s="8"/>
      <c r="BI1825" s="8"/>
      <c r="BJ1825" s="8"/>
      <c r="BK1825" s="8"/>
      <c r="BL1825" s="8"/>
      <c r="BM1825" s="8"/>
      <c r="BN1825" s="8"/>
      <c r="BO1825" s="8"/>
      <c r="BP1825" s="16" t="str">
        <v>0- Port Costs</v>
      </c>
      <c r="BT1825" s="16" t="str">
        <v>0- Port Value</v>
      </c>
      <c r="BU1825" s="8"/>
      <c r="BV1825" s="16" t="str">
        <v>0</v>
      </c>
    </row>
    <row r="1826" spans="8:74" hidden="1" outlineLevel="1" x14ac:dyDescent="0.3">
      <c r="H1826" s="16" t="str">
        <v>0 - BM Costs</v>
      </c>
      <c r="L1826" s="16" t="str">
        <v>0 - BM Port</v>
      </c>
      <c r="N1826" s="16" t="str">
        <v>0 - Port Assets</v>
      </c>
      <c r="O1826" s="8"/>
      <c r="P1826" s="8"/>
      <c r="Q1826" s="8"/>
      <c r="R1826" s="8"/>
      <c r="S1826" s="8"/>
      <c r="T1826" s="8"/>
      <c r="U1826" s="8"/>
      <c r="V1826" s="8"/>
      <c r="W1826" s="8"/>
      <c r="X1826" s="8"/>
      <c r="Y1826" s="8"/>
      <c r="Z1826" s="8"/>
      <c r="AA1826" s="8"/>
      <c r="AB1826" s="8"/>
      <c r="AC1826" s="8"/>
      <c r="AD1826" s="8"/>
      <c r="AE1826" s="8"/>
      <c r="AF1826" s="8"/>
      <c r="AG1826" s="8"/>
      <c r="AH1826" s="8"/>
      <c r="AI1826" s="8"/>
      <c r="AJ1826" s="8"/>
      <c r="AK1826" s="8"/>
      <c r="AL1826" s="8"/>
      <c r="AM1826" s="8"/>
      <c r="AN1826" s="8"/>
      <c r="AO1826" s="8"/>
      <c r="AP1826" s="8"/>
      <c r="AQ1826" s="8"/>
      <c r="AR1826" s="8"/>
      <c r="AS1826" s="8"/>
      <c r="AT1826" s="8"/>
      <c r="AU1826" s="8"/>
      <c r="AV1826" s="8"/>
      <c r="AW1826" s="8"/>
      <c r="AX1826" s="8"/>
      <c r="AY1826" s="8"/>
      <c r="AZ1826" s="8"/>
      <c r="BA1826" s="8"/>
      <c r="BB1826" s="8"/>
      <c r="BC1826" s="8"/>
      <c r="BD1826" s="8"/>
      <c r="BE1826" s="8"/>
      <c r="BF1826" s="8"/>
      <c r="BG1826" s="8"/>
      <c r="BH1826" s="8"/>
      <c r="BI1826" s="8"/>
      <c r="BJ1826" s="8"/>
      <c r="BK1826" s="8"/>
      <c r="BL1826" s="8"/>
      <c r="BM1826" s="8"/>
      <c r="BN1826" s="8"/>
      <c r="BO1826" s="8"/>
      <c r="BP1826" s="16" t="str">
        <v>0- Port Costs</v>
      </c>
      <c r="BT1826" s="16" t="str">
        <v>0- Port Value</v>
      </c>
      <c r="BU1826" s="8"/>
      <c r="BV1826" s="16" t="str">
        <v>0</v>
      </c>
    </row>
    <row r="1827" spans="8:74" hidden="1" outlineLevel="1" x14ac:dyDescent="0.3">
      <c r="H1827" s="16" t="str">
        <v>0 - BM Costs</v>
      </c>
      <c r="L1827" s="16" t="str">
        <v>0 - BM Port</v>
      </c>
      <c r="N1827" s="16" t="str">
        <v>0 - Port Assets</v>
      </c>
      <c r="O1827" s="8"/>
      <c r="P1827" s="8"/>
      <c r="Q1827" s="8"/>
      <c r="R1827" s="8"/>
      <c r="S1827" s="8"/>
      <c r="T1827" s="8"/>
      <c r="U1827" s="8"/>
      <c r="V1827" s="8"/>
      <c r="W1827" s="8"/>
      <c r="X1827" s="8"/>
      <c r="Y1827" s="8"/>
      <c r="Z1827" s="8"/>
      <c r="AA1827" s="8"/>
      <c r="AB1827" s="8"/>
      <c r="AC1827" s="8"/>
      <c r="AD1827" s="8"/>
      <c r="AE1827" s="8"/>
      <c r="AF1827" s="8"/>
      <c r="AG1827" s="8"/>
      <c r="AH1827" s="8"/>
      <c r="AI1827" s="8"/>
      <c r="AJ1827" s="8"/>
      <c r="AK1827" s="8"/>
      <c r="AL1827" s="8"/>
      <c r="AM1827" s="8"/>
      <c r="AN1827" s="8"/>
      <c r="AO1827" s="8"/>
      <c r="AP1827" s="8"/>
      <c r="AQ1827" s="8"/>
      <c r="AR1827" s="8"/>
      <c r="AS1827" s="8"/>
      <c r="AT1827" s="8"/>
      <c r="AU1827" s="8"/>
      <c r="AV1827" s="8"/>
      <c r="AW1827" s="8"/>
      <c r="AX1827" s="8"/>
      <c r="AY1827" s="8"/>
      <c r="AZ1827" s="8"/>
      <c r="BA1827" s="8"/>
      <c r="BB1827" s="8"/>
      <c r="BC1827" s="8"/>
      <c r="BD1827" s="8"/>
      <c r="BE1827" s="8"/>
      <c r="BF1827" s="8"/>
      <c r="BG1827" s="8"/>
      <c r="BH1827" s="8"/>
      <c r="BI1827" s="8"/>
      <c r="BJ1827" s="8"/>
      <c r="BK1827" s="8"/>
      <c r="BL1827" s="8"/>
      <c r="BM1827" s="8"/>
      <c r="BN1827" s="8"/>
      <c r="BO1827" s="8"/>
      <c r="BP1827" s="16" t="str">
        <v>0- Port Costs</v>
      </c>
      <c r="BT1827" s="16" t="str">
        <v>0- Port Value</v>
      </c>
      <c r="BU1827" s="8"/>
      <c r="BV1827" s="16" t="str">
        <v>0</v>
      </c>
    </row>
    <row r="1828" spans="8:74" hidden="1" outlineLevel="1" x14ac:dyDescent="0.3">
      <c r="H1828" s="16" t="str">
        <v>0 - BM Costs</v>
      </c>
      <c r="L1828" s="16" t="str">
        <v>0 - BM Port</v>
      </c>
      <c r="N1828" s="16" t="str">
        <v>0 - Port Assets</v>
      </c>
      <c r="O1828" s="8"/>
      <c r="P1828" s="8"/>
      <c r="Q1828" s="8"/>
      <c r="R1828" s="8"/>
      <c r="S1828" s="8"/>
      <c r="T1828" s="8"/>
      <c r="U1828" s="8"/>
      <c r="V1828" s="8"/>
      <c r="W1828" s="8"/>
      <c r="X1828" s="8"/>
      <c r="Y1828" s="8"/>
      <c r="Z1828" s="8"/>
      <c r="AA1828" s="8"/>
      <c r="AB1828" s="8"/>
      <c r="AC1828" s="8"/>
      <c r="AD1828" s="8"/>
      <c r="AE1828" s="8"/>
      <c r="AF1828" s="8"/>
      <c r="AG1828" s="8"/>
      <c r="AH1828" s="8"/>
      <c r="AI1828" s="8"/>
      <c r="AJ1828" s="8"/>
      <c r="AK1828" s="8"/>
      <c r="AL1828" s="8"/>
      <c r="AM1828" s="8"/>
      <c r="AN1828" s="8"/>
      <c r="AO1828" s="8"/>
      <c r="AP1828" s="8"/>
      <c r="AQ1828" s="8"/>
      <c r="AR1828" s="8"/>
      <c r="AS1828" s="8"/>
      <c r="AT1828" s="8"/>
      <c r="AU1828" s="8"/>
      <c r="AV1828" s="8"/>
      <c r="AW1828" s="8"/>
      <c r="AX1828" s="8"/>
      <c r="AY1828" s="8"/>
      <c r="AZ1828" s="8"/>
      <c r="BA1828" s="8"/>
      <c r="BB1828" s="8"/>
      <c r="BC1828" s="8"/>
      <c r="BD1828" s="8"/>
      <c r="BE1828" s="8"/>
      <c r="BF1828" s="8"/>
      <c r="BG1828" s="8"/>
      <c r="BH1828" s="8"/>
      <c r="BI1828" s="8"/>
      <c r="BJ1828" s="8"/>
      <c r="BK1828" s="8"/>
      <c r="BL1828" s="8"/>
      <c r="BM1828" s="8"/>
      <c r="BN1828" s="8"/>
      <c r="BO1828" s="8"/>
      <c r="BP1828" s="16" t="str">
        <v>0- Port Costs</v>
      </c>
      <c r="BT1828" s="16" t="str">
        <v>0- Port Value</v>
      </c>
      <c r="BU1828" s="8"/>
      <c r="BV1828" s="16" t="str">
        <v>0</v>
      </c>
    </row>
    <row r="1829" spans="8:74" hidden="1" outlineLevel="1" x14ac:dyDescent="0.3">
      <c r="H1829" s="16" t="str">
        <v>0 - BM Costs</v>
      </c>
      <c r="L1829" s="16" t="str">
        <v>0 - BM Port</v>
      </c>
      <c r="N1829" s="16" t="str">
        <v>0 - Port Assets</v>
      </c>
      <c r="O1829" s="8"/>
      <c r="P1829" s="8"/>
      <c r="Q1829" s="8"/>
      <c r="R1829" s="8"/>
      <c r="S1829" s="8"/>
      <c r="T1829" s="8"/>
      <c r="U1829" s="8"/>
      <c r="V1829" s="8"/>
      <c r="W1829" s="8"/>
      <c r="X1829" s="8"/>
      <c r="Y1829" s="8"/>
      <c r="Z1829" s="8"/>
      <c r="AA1829" s="8"/>
      <c r="AB1829" s="8"/>
      <c r="AC1829" s="8"/>
      <c r="AD1829" s="8"/>
      <c r="AE1829" s="8"/>
      <c r="AF1829" s="8"/>
      <c r="AG1829" s="8"/>
      <c r="AH1829" s="8"/>
      <c r="AI1829" s="8"/>
      <c r="AJ1829" s="8"/>
      <c r="AK1829" s="8"/>
      <c r="AL1829" s="8"/>
      <c r="AM1829" s="8"/>
      <c r="AN1829" s="8"/>
      <c r="AO1829" s="8"/>
      <c r="AP1829" s="8"/>
      <c r="AQ1829" s="8"/>
      <c r="AR1829" s="8"/>
      <c r="AS1829" s="8"/>
      <c r="AT1829" s="8"/>
      <c r="AU1829" s="8"/>
      <c r="AV1829" s="8"/>
      <c r="AW1829" s="8"/>
      <c r="AX1829" s="8"/>
      <c r="AY1829" s="8"/>
      <c r="AZ1829" s="8"/>
      <c r="BA1829" s="8"/>
      <c r="BB1829" s="8"/>
      <c r="BC1829" s="8"/>
      <c r="BD1829" s="8"/>
      <c r="BE1829" s="8"/>
      <c r="BF1829" s="8"/>
      <c r="BG1829" s="8"/>
      <c r="BH1829" s="8"/>
      <c r="BI1829" s="8"/>
      <c r="BJ1829" s="8"/>
      <c r="BK1829" s="8"/>
      <c r="BL1829" s="8"/>
      <c r="BM1829" s="8"/>
      <c r="BN1829" s="8"/>
      <c r="BO1829" s="8"/>
      <c r="BP1829" s="16" t="str">
        <v>0- Port Costs</v>
      </c>
      <c r="BT1829" s="16" t="str">
        <v>0- Port Value</v>
      </c>
      <c r="BU1829" s="8"/>
      <c r="BV1829" s="16" t="str">
        <v>0</v>
      </c>
    </row>
    <row r="1830" spans="8:74" hidden="1" outlineLevel="1" x14ac:dyDescent="0.3">
      <c r="H1830" s="16" t="str">
        <v>0 - BM Costs</v>
      </c>
      <c r="L1830" s="16" t="str">
        <v>0 - BM Port</v>
      </c>
      <c r="N1830" s="16" t="str">
        <v>0 - Port Assets</v>
      </c>
      <c r="O1830" s="8"/>
      <c r="P1830" s="8"/>
      <c r="Q1830" s="8"/>
      <c r="R1830" s="8"/>
      <c r="S1830" s="8"/>
      <c r="T1830" s="8"/>
      <c r="U1830" s="8"/>
      <c r="V1830" s="8"/>
      <c r="W1830" s="8"/>
      <c r="X1830" s="8"/>
      <c r="Y1830" s="8"/>
      <c r="Z1830" s="8"/>
      <c r="AA1830" s="8"/>
      <c r="AB1830" s="8"/>
      <c r="AC1830" s="8"/>
      <c r="AD1830" s="8"/>
      <c r="AE1830" s="8"/>
      <c r="AF1830" s="8"/>
      <c r="AG1830" s="8"/>
      <c r="AH1830" s="8"/>
      <c r="AI1830" s="8"/>
      <c r="AJ1830" s="8"/>
      <c r="AK1830" s="8"/>
      <c r="AL1830" s="8"/>
      <c r="AM1830" s="8"/>
      <c r="AN1830" s="8"/>
      <c r="AO1830" s="8"/>
      <c r="AP1830" s="8"/>
      <c r="AQ1830" s="8"/>
      <c r="AR1830" s="8"/>
      <c r="AS1830" s="8"/>
      <c r="AT1830" s="8"/>
      <c r="AU1830" s="8"/>
      <c r="AV1830" s="8"/>
      <c r="AW1830" s="8"/>
      <c r="AX1830" s="8"/>
      <c r="AY1830" s="8"/>
      <c r="AZ1830" s="8"/>
      <c r="BA1830" s="8"/>
      <c r="BB1830" s="8"/>
      <c r="BC1830" s="8"/>
      <c r="BD1830" s="8"/>
      <c r="BE1830" s="8"/>
      <c r="BF1830" s="8"/>
      <c r="BG1830" s="8"/>
      <c r="BH1830" s="8"/>
      <c r="BI1830" s="8"/>
      <c r="BJ1830" s="8"/>
      <c r="BK1830" s="8"/>
      <c r="BL1830" s="8"/>
      <c r="BM1830" s="8"/>
      <c r="BN1830" s="8"/>
      <c r="BO1830" s="8"/>
      <c r="BP1830" s="16" t="str">
        <v>0- Port Costs</v>
      </c>
      <c r="BT1830" s="16" t="str">
        <v>0- Port Value</v>
      </c>
      <c r="BU1830" s="8"/>
      <c r="BV1830" s="16" t="str">
        <v>0</v>
      </c>
    </row>
    <row r="1831" spans="8:74" hidden="1" outlineLevel="1" x14ac:dyDescent="0.3">
      <c r="H1831" s="16" t="str">
        <v>0 - BM Costs</v>
      </c>
      <c r="L1831" s="16" t="str">
        <v>0 - BM Port</v>
      </c>
      <c r="N1831" s="16" t="str">
        <v>0 - Port Assets</v>
      </c>
      <c r="O1831" s="8"/>
      <c r="P1831" s="8"/>
      <c r="Q1831" s="8"/>
      <c r="R1831" s="8"/>
      <c r="S1831" s="8"/>
      <c r="T1831" s="8"/>
      <c r="U1831" s="8"/>
      <c r="V1831" s="8"/>
      <c r="W1831" s="8"/>
      <c r="X1831" s="8"/>
      <c r="Y1831" s="8"/>
      <c r="Z1831" s="8"/>
      <c r="AA1831" s="8"/>
      <c r="AB1831" s="8"/>
      <c r="AC1831" s="8"/>
      <c r="AD1831" s="8"/>
      <c r="AE1831" s="8"/>
      <c r="AF1831" s="8"/>
      <c r="AG1831" s="8"/>
      <c r="AH1831" s="8"/>
      <c r="AI1831" s="8"/>
      <c r="AJ1831" s="8"/>
      <c r="AK1831" s="8"/>
      <c r="AL1831" s="8"/>
      <c r="AM1831" s="8"/>
      <c r="AN1831" s="8"/>
      <c r="AO1831" s="8"/>
      <c r="AP1831" s="8"/>
      <c r="AQ1831" s="8"/>
      <c r="AR1831" s="8"/>
      <c r="AS1831" s="8"/>
      <c r="AT1831" s="8"/>
      <c r="AU1831" s="8"/>
      <c r="AV1831" s="8"/>
      <c r="AW1831" s="8"/>
      <c r="AX1831" s="8"/>
      <c r="AY1831" s="8"/>
      <c r="AZ1831" s="8"/>
      <c r="BA1831" s="8"/>
      <c r="BB1831" s="8"/>
      <c r="BC1831" s="8"/>
      <c r="BD1831" s="8"/>
      <c r="BE1831" s="8"/>
      <c r="BF1831" s="8"/>
      <c r="BG1831" s="8"/>
      <c r="BH1831" s="8"/>
      <c r="BI1831" s="8"/>
      <c r="BJ1831" s="8"/>
      <c r="BK1831" s="8"/>
      <c r="BL1831" s="8"/>
      <c r="BM1831" s="8"/>
      <c r="BN1831" s="8"/>
      <c r="BO1831" s="8"/>
      <c r="BP1831" s="16" t="str">
        <v>0- Port Costs</v>
      </c>
      <c r="BT1831" s="16" t="str">
        <v>0- Port Value</v>
      </c>
      <c r="BU1831" s="8"/>
      <c r="BV1831" s="16" t="str">
        <v>0</v>
      </c>
    </row>
    <row r="1832" spans="8:74" hidden="1" outlineLevel="1" x14ac:dyDescent="0.3">
      <c r="H1832" s="16" t="str">
        <v>0 - BM Costs</v>
      </c>
      <c r="L1832" s="16" t="str">
        <v>0 - BM Port</v>
      </c>
      <c r="N1832" s="16" t="str">
        <v>0 - Port Assets</v>
      </c>
      <c r="O1832" s="8"/>
      <c r="P1832" s="8"/>
      <c r="Q1832" s="8"/>
      <c r="R1832" s="8"/>
      <c r="S1832" s="8"/>
      <c r="T1832" s="8"/>
      <c r="U1832" s="8"/>
      <c r="V1832" s="8"/>
      <c r="W1832" s="8"/>
      <c r="X1832" s="8"/>
      <c r="Y1832" s="8"/>
      <c r="Z1832" s="8"/>
      <c r="AA1832" s="8"/>
      <c r="AB1832" s="8"/>
      <c r="AC1832" s="8"/>
      <c r="AD1832" s="8"/>
      <c r="AE1832" s="8"/>
      <c r="AF1832" s="8"/>
      <c r="AG1832" s="8"/>
      <c r="AH1832" s="8"/>
      <c r="AI1832" s="8"/>
      <c r="AJ1832" s="8"/>
      <c r="AK1832" s="8"/>
      <c r="AL1832" s="8"/>
      <c r="AM1832" s="8"/>
      <c r="AN1832" s="8"/>
      <c r="AO1832" s="8"/>
      <c r="AP1832" s="8"/>
      <c r="AQ1832" s="8"/>
      <c r="AR1832" s="8"/>
      <c r="AS1832" s="8"/>
      <c r="AT1832" s="8"/>
      <c r="AU1832" s="8"/>
      <c r="AV1832" s="8"/>
      <c r="AW1832" s="8"/>
      <c r="AX1832" s="8"/>
      <c r="AY1832" s="8"/>
      <c r="AZ1832" s="8"/>
      <c r="BA1832" s="8"/>
      <c r="BB1832" s="8"/>
      <c r="BC1832" s="8"/>
      <c r="BD1832" s="8"/>
      <c r="BE1832" s="8"/>
      <c r="BF1832" s="8"/>
      <c r="BG1832" s="8"/>
      <c r="BH1832" s="8"/>
      <c r="BI1832" s="8"/>
      <c r="BJ1832" s="8"/>
      <c r="BK1832" s="8"/>
      <c r="BL1832" s="8"/>
      <c r="BM1832" s="8"/>
      <c r="BN1832" s="8"/>
      <c r="BO1832" s="8"/>
      <c r="BP1832" s="16" t="str">
        <v>0- Port Costs</v>
      </c>
      <c r="BT1832" s="16" t="str">
        <v>0- Port Value</v>
      </c>
      <c r="BU1832" s="8"/>
      <c r="BV1832" s="16" t="str">
        <v>0</v>
      </c>
    </row>
    <row r="1833" spans="8:74" hidden="1" outlineLevel="1" x14ac:dyDescent="0.3">
      <c r="H1833" s="16" t="str">
        <v>0 - BM Costs</v>
      </c>
      <c r="L1833" s="16" t="str">
        <v>0 - BM Port</v>
      </c>
      <c r="N1833" s="16" t="str">
        <v>0 - Port Assets</v>
      </c>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c r="AL1833" s="8"/>
      <c r="AM1833" s="8"/>
      <c r="AN1833" s="8"/>
      <c r="AO1833" s="8"/>
      <c r="AP1833" s="8"/>
      <c r="AQ1833" s="8"/>
      <c r="AR1833" s="8"/>
      <c r="AS1833" s="8"/>
      <c r="AT1833" s="8"/>
      <c r="AU1833" s="8"/>
      <c r="AV1833" s="8"/>
      <c r="AW1833" s="8"/>
      <c r="AX1833" s="8"/>
      <c r="AY1833" s="8"/>
      <c r="AZ1833" s="8"/>
      <c r="BA1833" s="8"/>
      <c r="BB1833" s="8"/>
      <c r="BC1833" s="8"/>
      <c r="BD1833" s="8"/>
      <c r="BE1833" s="8"/>
      <c r="BF1833" s="8"/>
      <c r="BG1833" s="8"/>
      <c r="BH1833" s="8"/>
      <c r="BI1833" s="8"/>
      <c r="BJ1833" s="8"/>
      <c r="BK1833" s="8"/>
      <c r="BL1833" s="8"/>
      <c r="BM1833" s="8"/>
      <c r="BN1833" s="8"/>
      <c r="BO1833" s="8"/>
      <c r="BP1833" s="16" t="str">
        <v>0- Port Costs</v>
      </c>
      <c r="BT1833" s="16" t="str">
        <v>0- Port Value</v>
      </c>
      <c r="BU1833" s="8"/>
      <c r="BV1833" s="16" t="str">
        <v>0</v>
      </c>
    </row>
    <row r="1834" spans="8:74" hidden="1" outlineLevel="1" x14ac:dyDescent="0.3">
      <c r="H1834" s="16" t="str">
        <v>0 - BM Costs</v>
      </c>
      <c r="L1834" s="16" t="str">
        <v>0 - BM Port</v>
      </c>
      <c r="N1834" s="16" t="str">
        <v>0 - Port Assets</v>
      </c>
      <c r="O1834" s="8"/>
      <c r="P1834" s="8"/>
      <c r="Q1834" s="8"/>
      <c r="R1834" s="8"/>
      <c r="S1834" s="8"/>
      <c r="T1834" s="8"/>
      <c r="U1834" s="8"/>
      <c r="V1834" s="8"/>
      <c r="W1834" s="8"/>
      <c r="X1834" s="8"/>
      <c r="Y1834" s="8"/>
      <c r="Z1834" s="8"/>
      <c r="AA1834" s="8"/>
      <c r="AB1834" s="8"/>
      <c r="AC1834" s="8"/>
      <c r="AD1834" s="8"/>
      <c r="AE1834" s="8"/>
      <c r="AF1834" s="8"/>
      <c r="AG1834" s="8"/>
      <c r="AH1834" s="8"/>
      <c r="AI1834" s="8"/>
      <c r="AJ1834" s="8"/>
      <c r="AK1834" s="8"/>
      <c r="AL1834" s="8"/>
      <c r="AM1834" s="8"/>
      <c r="AN1834" s="8"/>
      <c r="AO1834" s="8"/>
      <c r="AP1834" s="8"/>
      <c r="AQ1834" s="8"/>
      <c r="AR1834" s="8"/>
      <c r="AS1834" s="8"/>
      <c r="AT1834" s="8"/>
      <c r="AU1834" s="8"/>
      <c r="AV1834" s="8"/>
      <c r="AW1834" s="8"/>
      <c r="AX1834" s="8"/>
      <c r="AY1834" s="8"/>
      <c r="AZ1834" s="8"/>
      <c r="BA1834" s="8"/>
      <c r="BB1834" s="8"/>
      <c r="BC1834" s="8"/>
      <c r="BD1834" s="8"/>
      <c r="BE1834" s="8"/>
      <c r="BF1834" s="8"/>
      <c r="BG1834" s="8"/>
      <c r="BH1834" s="8"/>
      <c r="BI1834" s="8"/>
      <c r="BJ1834" s="8"/>
      <c r="BK1834" s="8"/>
      <c r="BL1834" s="8"/>
      <c r="BM1834" s="8"/>
      <c r="BN1834" s="8"/>
      <c r="BO1834" s="8"/>
      <c r="BP1834" s="16" t="str">
        <v>0- Port Costs</v>
      </c>
      <c r="BT1834" s="16" t="str">
        <v>0- Port Value</v>
      </c>
      <c r="BU1834" s="8"/>
      <c r="BV1834" s="16" t="str">
        <v>0</v>
      </c>
    </row>
    <row r="1835" spans="8:74" hidden="1" outlineLevel="1" x14ac:dyDescent="0.3">
      <c r="H1835" s="16" t="str">
        <v>0 - BM Costs</v>
      </c>
      <c r="L1835" s="16" t="str">
        <v>0 - BM Port</v>
      </c>
      <c r="N1835" s="16" t="str">
        <v>0 - Port Assets</v>
      </c>
      <c r="O1835" s="8"/>
      <c r="P1835" s="8"/>
      <c r="Q1835" s="8"/>
      <c r="R1835" s="8"/>
      <c r="S1835" s="8"/>
      <c r="T1835" s="8"/>
      <c r="U1835" s="8"/>
      <c r="V1835" s="8"/>
      <c r="W1835" s="8"/>
      <c r="X1835" s="8"/>
      <c r="Y1835" s="8"/>
      <c r="Z1835" s="8"/>
      <c r="AA1835" s="8"/>
      <c r="AB1835" s="8"/>
      <c r="AC1835" s="8"/>
      <c r="AD1835" s="8"/>
      <c r="AE1835" s="8"/>
      <c r="AF1835" s="8"/>
      <c r="AG1835" s="8"/>
      <c r="AH1835" s="8"/>
      <c r="AI1835" s="8"/>
      <c r="AJ1835" s="8"/>
      <c r="AK1835" s="8"/>
      <c r="AL1835" s="8"/>
      <c r="AM1835" s="8"/>
      <c r="AN1835" s="8"/>
      <c r="AO1835" s="8"/>
      <c r="AP1835" s="8"/>
      <c r="AQ1835" s="8"/>
      <c r="AR1835" s="8"/>
      <c r="AS1835" s="8"/>
      <c r="AT1835" s="8"/>
      <c r="AU1835" s="8"/>
      <c r="AV1835" s="8"/>
      <c r="AW1835" s="8"/>
      <c r="AX1835" s="8"/>
      <c r="AY1835" s="8"/>
      <c r="AZ1835" s="8"/>
      <c r="BA1835" s="8"/>
      <c r="BB1835" s="8"/>
      <c r="BC1835" s="8"/>
      <c r="BD1835" s="8"/>
      <c r="BE1835" s="8"/>
      <c r="BF1835" s="8"/>
      <c r="BG1835" s="8"/>
      <c r="BH1835" s="8"/>
      <c r="BI1835" s="8"/>
      <c r="BJ1835" s="8"/>
      <c r="BK1835" s="8"/>
      <c r="BL1835" s="8"/>
      <c r="BM1835" s="8"/>
      <c r="BN1835" s="8"/>
      <c r="BO1835" s="8"/>
      <c r="BP1835" s="16" t="str">
        <v>0- Port Costs</v>
      </c>
      <c r="BT1835" s="16" t="str">
        <v>0- Port Value</v>
      </c>
      <c r="BU1835" s="8"/>
      <c r="BV1835" s="16" t="str">
        <v>0</v>
      </c>
    </row>
    <row r="1836" spans="8:74" hidden="1" outlineLevel="1" x14ac:dyDescent="0.3">
      <c r="H1836" s="16" t="str">
        <v>0 - BM Costs</v>
      </c>
      <c r="L1836" s="16" t="str">
        <v>0 - BM Port</v>
      </c>
      <c r="N1836" s="16" t="str">
        <v>0 - Port Assets</v>
      </c>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8"/>
      <c r="AX1836" s="8"/>
      <c r="AY1836" s="8"/>
      <c r="AZ1836" s="8"/>
      <c r="BA1836" s="8"/>
      <c r="BB1836" s="8"/>
      <c r="BC1836" s="8"/>
      <c r="BD1836" s="8"/>
      <c r="BE1836" s="8"/>
      <c r="BF1836" s="8"/>
      <c r="BG1836" s="8"/>
      <c r="BH1836" s="8"/>
      <c r="BI1836" s="8"/>
      <c r="BJ1836" s="8"/>
      <c r="BK1836" s="8"/>
      <c r="BL1836" s="8"/>
      <c r="BM1836" s="8"/>
      <c r="BN1836" s="8"/>
      <c r="BO1836" s="8"/>
      <c r="BP1836" s="16" t="str">
        <v>0- Port Costs</v>
      </c>
      <c r="BT1836" s="16" t="str">
        <v>0- Port Value</v>
      </c>
      <c r="BU1836" s="8"/>
      <c r="BV1836" s="16" t="str">
        <v>0</v>
      </c>
    </row>
    <row r="1837" spans="8:74" hidden="1" outlineLevel="1" x14ac:dyDescent="0.3">
      <c r="H1837" s="16" t="str">
        <v>0 - BM Costs</v>
      </c>
      <c r="L1837" s="16" t="str">
        <v>0 - BM Port</v>
      </c>
      <c r="N1837" s="16" t="str">
        <v>0 - Port Assets</v>
      </c>
      <c r="O1837" s="8"/>
      <c r="P1837" s="8"/>
      <c r="Q1837" s="8"/>
      <c r="R1837" s="8"/>
      <c r="S1837" s="8"/>
      <c r="T1837" s="8"/>
      <c r="U1837" s="8"/>
      <c r="V1837" s="8"/>
      <c r="W1837" s="8"/>
      <c r="X1837" s="8"/>
      <c r="Y1837" s="8"/>
      <c r="Z1837" s="8"/>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8"/>
      <c r="AX1837" s="8"/>
      <c r="AY1837" s="8"/>
      <c r="AZ1837" s="8"/>
      <c r="BA1837" s="8"/>
      <c r="BB1837" s="8"/>
      <c r="BC1837" s="8"/>
      <c r="BD1837" s="8"/>
      <c r="BE1837" s="8"/>
      <c r="BF1837" s="8"/>
      <c r="BG1837" s="8"/>
      <c r="BH1837" s="8"/>
      <c r="BI1837" s="8"/>
      <c r="BJ1837" s="8"/>
      <c r="BK1837" s="8"/>
      <c r="BL1837" s="8"/>
      <c r="BM1837" s="8"/>
      <c r="BN1837" s="8"/>
      <c r="BO1837" s="8"/>
      <c r="BP1837" s="16" t="str">
        <v>0- Port Costs</v>
      </c>
      <c r="BT1837" s="16" t="str">
        <v>0- Port Value</v>
      </c>
      <c r="BU1837" s="8"/>
      <c r="BV1837" s="16" t="str">
        <v>0</v>
      </c>
    </row>
    <row r="1838" spans="8:74" hidden="1" outlineLevel="1" x14ac:dyDescent="0.3">
      <c r="H1838" s="16" t="str">
        <v>0 - BM Costs</v>
      </c>
      <c r="L1838" s="16" t="str">
        <v>0 - BM Port</v>
      </c>
      <c r="N1838" s="16" t="str">
        <v>0 - Port Assets</v>
      </c>
      <c r="O1838" s="8"/>
      <c r="P1838" s="8"/>
      <c r="Q1838" s="8"/>
      <c r="R1838" s="8"/>
      <c r="S1838" s="8"/>
      <c r="T1838" s="8"/>
      <c r="U1838" s="8"/>
      <c r="V1838" s="8"/>
      <c r="W1838" s="8"/>
      <c r="X1838" s="8"/>
      <c r="Y1838" s="8"/>
      <c r="Z1838" s="8"/>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8"/>
      <c r="AX1838" s="8"/>
      <c r="AY1838" s="8"/>
      <c r="AZ1838" s="8"/>
      <c r="BA1838" s="8"/>
      <c r="BB1838" s="8"/>
      <c r="BC1838" s="8"/>
      <c r="BD1838" s="8"/>
      <c r="BE1838" s="8"/>
      <c r="BF1838" s="8"/>
      <c r="BG1838" s="8"/>
      <c r="BH1838" s="8"/>
      <c r="BI1838" s="8"/>
      <c r="BJ1838" s="8"/>
      <c r="BK1838" s="8"/>
      <c r="BL1838" s="8"/>
      <c r="BM1838" s="8"/>
      <c r="BN1838" s="8"/>
      <c r="BO1838" s="8"/>
      <c r="BP1838" s="16" t="str">
        <v>0- Port Costs</v>
      </c>
      <c r="BT1838" s="16" t="str">
        <v>0- Port Value</v>
      </c>
      <c r="BU1838" s="8"/>
      <c r="BV1838" s="16" t="str">
        <v>0</v>
      </c>
    </row>
    <row r="1839" spans="8:74" hidden="1" outlineLevel="1" x14ac:dyDescent="0.3">
      <c r="H1839" s="16" t="str">
        <v>0 - BM Costs</v>
      </c>
      <c r="L1839" s="16" t="str">
        <v>0 - BM Port</v>
      </c>
      <c r="N1839" s="16" t="str">
        <v>0 - Port Assets</v>
      </c>
      <c r="O1839" s="8"/>
      <c r="P1839" s="8"/>
      <c r="Q1839" s="8"/>
      <c r="R1839" s="8"/>
      <c r="S1839" s="8"/>
      <c r="T1839" s="8"/>
      <c r="U1839" s="8"/>
      <c r="V1839" s="8"/>
      <c r="W1839" s="8"/>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c r="BD1839" s="8"/>
      <c r="BE1839" s="8"/>
      <c r="BF1839" s="8"/>
      <c r="BG1839" s="8"/>
      <c r="BH1839" s="8"/>
      <c r="BI1839" s="8"/>
      <c r="BJ1839" s="8"/>
      <c r="BK1839" s="8"/>
      <c r="BL1839" s="8"/>
      <c r="BM1839" s="8"/>
      <c r="BN1839" s="8"/>
      <c r="BO1839" s="8"/>
      <c r="BP1839" s="16" t="str">
        <v>0- Port Costs</v>
      </c>
      <c r="BT1839" s="16" t="str">
        <v>0- Port Value</v>
      </c>
      <c r="BU1839" s="8"/>
      <c r="BV1839" s="16" t="str">
        <v>0</v>
      </c>
    </row>
    <row r="1840" spans="8:74" hidden="1" outlineLevel="1" x14ac:dyDescent="0.3">
      <c r="H1840" s="16" t="str">
        <v>0 - BM Costs</v>
      </c>
      <c r="L1840" s="16" t="str">
        <v>0 - BM Port</v>
      </c>
      <c r="N1840" s="16" t="str">
        <v>0 - Port Assets</v>
      </c>
      <c r="O1840" s="8"/>
      <c r="P1840" s="8"/>
      <c r="Q1840" s="8"/>
      <c r="R1840" s="8"/>
      <c r="S1840" s="8"/>
      <c r="T1840" s="8"/>
      <c r="U1840" s="8"/>
      <c r="V1840" s="8"/>
      <c r="W1840" s="8"/>
      <c r="X1840" s="8"/>
      <c r="Y1840" s="8"/>
      <c r="Z1840" s="8"/>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8"/>
      <c r="AX1840" s="8"/>
      <c r="AY1840" s="8"/>
      <c r="AZ1840" s="8"/>
      <c r="BA1840" s="8"/>
      <c r="BB1840" s="8"/>
      <c r="BC1840" s="8"/>
      <c r="BD1840" s="8"/>
      <c r="BE1840" s="8"/>
      <c r="BF1840" s="8"/>
      <c r="BG1840" s="8"/>
      <c r="BH1840" s="8"/>
      <c r="BI1840" s="8"/>
      <c r="BJ1840" s="8"/>
      <c r="BK1840" s="8"/>
      <c r="BL1840" s="8"/>
      <c r="BM1840" s="8"/>
      <c r="BN1840" s="8"/>
      <c r="BO1840" s="8"/>
      <c r="BP1840" s="16" t="str">
        <v>0- Port Costs</v>
      </c>
      <c r="BT1840" s="16" t="str">
        <v>0- Port Value</v>
      </c>
      <c r="BU1840" s="8"/>
      <c r="BV1840" s="16" t="str">
        <v>0</v>
      </c>
    </row>
    <row r="1841" spans="8:74" hidden="1" outlineLevel="1" x14ac:dyDescent="0.3">
      <c r="H1841" s="16" t="str">
        <v>0 - BM Costs</v>
      </c>
      <c r="L1841" s="16" t="str">
        <v>0 - BM Port</v>
      </c>
      <c r="N1841" s="16" t="str">
        <v>0 - Port Assets</v>
      </c>
      <c r="O1841" s="8"/>
      <c r="P1841" s="8"/>
      <c r="Q1841" s="8"/>
      <c r="R1841" s="8"/>
      <c r="S1841" s="8"/>
      <c r="T1841" s="8"/>
      <c r="U1841" s="8"/>
      <c r="V1841" s="8"/>
      <c r="W1841" s="8"/>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c r="BB1841" s="8"/>
      <c r="BC1841" s="8"/>
      <c r="BD1841" s="8"/>
      <c r="BE1841" s="8"/>
      <c r="BF1841" s="8"/>
      <c r="BG1841" s="8"/>
      <c r="BH1841" s="8"/>
      <c r="BI1841" s="8"/>
      <c r="BJ1841" s="8"/>
      <c r="BK1841" s="8"/>
      <c r="BL1841" s="8"/>
      <c r="BM1841" s="8"/>
      <c r="BN1841" s="8"/>
      <c r="BO1841" s="8"/>
      <c r="BP1841" s="16" t="str">
        <v>0- Port Costs</v>
      </c>
      <c r="BT1841" s="16" t="str">
        <v>0- Port Value</v>
      </c>
      <c r="BU1841" s="8"/>
      <c r="BV1841" s="16" t="str">
        <v>0</v>
      </c>
    </row>
    <row r="1842" spans="8:74" hidden="1" outlineLevel="1" x14ac:dyDescent="0.3">
      <c r="H1842" s="16" t="str">
        <v>0 - BM Costs</v>
      </c>
      <c r="L1842" s="16" t="str">
        <v>0 - BM Port</v>
      </c>
      <c r="N1842" s="16" t="str">
        <v>0 - Port Assets</v>
      </c>
      <c r="O1842" s="8"/>
      <c r="P1842" s="8"/>
      <c r="Q1842" s="8"/>
      <c r="R1842" s="8"/>
      <c r="S1842" s="8"/>
      <c r="T1842" s="8"/>
      <c r="U1842" s="8"/>
      <c r="V1842" s="8"/>
      <c r="W1842" s="8"/>
      <c r="X1842" s="8"/>
      <c r="Y1842" s="8"/>
      <c r="Z1842" s="8"/>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8"/>
      <c r="AX1842" s="8"/>
      <c r="AY1842" s="8"/>
      <c r="AZ1842" s="8"/>
      <c r="BA1842" s="8"/>
      <c r="BB1842" s="8"/>
      <c r="BC1842" s="8"/>
      <c r="BD1842" s="8"/>
      <c r="BE1842" s="8"/>
      <c r="BF1842" s="8"/>
      <c r="BG1842" s="8"/>
      <c r="BH1842" s="8"/>
      <c r="BI1842" s="8"/>
      <c r="BJ1842" s="8"/>
      <c r="BK1842" s="8"/>
      <c r="BL1842" s="8"/>
      <c r="BM1842" s="8"/>
      <c r="BN1842" s="8"/>
      <c r="BO1842" s="8"/>
      <c r="BP1842" s="16" t="str">
        <v>0- Port Costs</v>
      </c>
      <c r="BT1842" s="16" t="str">
        <v>0- Port Value</v>
      </c>
      <c r="BU1842" s="8"/>
      <c r="BV1842" s="16" t="str">
        <v>0</v>
      </c>
    </row>
    <row r="1843" spans="8:74" hidden="1" outlineLevel="1" x14ac:dyDescent="0.3">
      <c r="H1843" s="16" t="str">
        <v>0 - BM Costs</v>
      </c>
      <c r="L1843" s="16" t="str">
        <v>0 - BM Port</v>
      </c>
      <c r="N1843" s="16" t="str">
        <v>0 - Port Assets</v>
      </c>
      <c r="O1843" s="8"/>
      <c r="P1843" s="8"/>
      <c r="Q1843" s="8"/>
      <c r="R1843" s="8"/>
      <c r="S1843" s="8"/>
      <c r="T1843" s="8"/>
      <c r="U1843" s="8"/>
      <c r="V1843" s="8"/>
      <c r="W1843" s="8"/>
      <c r="X1843" s="8"/>
      <c r="Y1843" s="8"/>
      <c r="Z1843" s="8"/>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8"/>
      <c r="AX1843" s="8"/>
      <c r="AY1843" s="8"/>
      <c r="AZ1843" s="8"/>
      <c r="BA1843" s="8"/>
      <c r="BB1843" s="8"/>
      <c r="BC1843" s="8"/>
      <c r="BD1843" s="8"/>
      <c r="BE1843" s="8"/>
      <c r="BF1843" s="8"/>
      <c r="BG1843" s="8"/>
      <c r="BH1843" s="8"/>
      <c r="BI1843" s="8"/>
      <c r="BJ1843" s="8"/>
      <c r="BK1843" s="8"/>
      <c r="BL1843" s="8"/>
      <c r="BM1843" s="8"/>
      <c r="BN1843" s="8"/>
      <c r="BO1843" s="8"/>
      <c r="BP1843" s="16" t="str">
        <v>0- Port Costs</v>
      </c>
      <c r="BT1843" s="16" t="str">
        <v>0- Port Value</v>
      </c>
      <c r="BU1843" s="8"/>
      <c r="BV1843" s="16" t="str">
        <v>0</v>
      </c>
    </row>
    <row r="1844" spans="8:74" hidden="1" outlineLevel="1" x14ac:dyDescent="0.3">
      <c r="H1844" s="16" t="str">
        <v>0 - BM Costs</v>
      </c>
      <c r="L1844" s="16" t="str">
        <v>0 - BM Port</v>
      </c>
      <c r="N1844" s="16" t="str">
        <v>0 - Port Assets</v>
      </c>
      <c r="O1844" s="8"/>
      <c r="P1844" s="8"/>
      <c r="Q1844" s="8"/>
      <c r="R1844" s="8"/>
      <c r="S1844" s="8"/>
      <c r="T1844" s="8"/>
      <c r="U1844" s="8"/>
      <c r="V1844" s="8"/>
      <c r="W1844" s="8"/>
      <c r="X1844" s="8"/>
      <c r="Y1844" s="8"/>
      <c r="Z1844" s="8"/>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8"/>
      <c r="AX1844" s="8"/>
      <c r="AY1844" s="8"/>
      <c r="AZ1844" s="8"/>
      <c r="BA1844" s="8"/>
      <c r="BB1844" s="8"/>
      <c r="BC1844" s="8"/>
      <c r="BD1844" s="8"/>
      <c r="BE1844" s="8"/>
      <c r="BF1844" s="8"/>
      <c r="BG1844" s="8"/>
      <c r="BH1844" s="8"/>
      <c r="BI1844" s="8"/>
      <c r="BJ1844" s="8"/>
      <c r="BK1844" s="8"/>
      <c r="BL1844" s="8"/>
      <c r="BM1844" s="8"/>
      <c r="BN1844" s="8"/>
      <c r="BO1844" s="8"/>
      <c r="BP1844" s="16" t="str">
        <v>0- Port Costs</v>
      </c>
      <c r="BT1844" s="16" t="str">
        <v>0- Port Value</v>
      </c>
      <c r="BU1844" s="8"/>
      <c r="BV1844" s="16" t="str">
        <v>0</v>
      </c>
    </row>
    <row r="1845" spans="8:74" hidden="1" outlineLevel="1" x14ac:dyDescent="0.3">
      <c r="H1845" s="16" t="str">
        <v>0 - BM Costs</v>
      </c>
      <c r="L1845" s="16" t="str">
        <v>0 - BM Port</v>
      </c>
      <c r="N1845" s="16" t="str">
        <v>0 - Port Assets</v>
      </c>
      <c r="O1845" s="8"/>
      <c r="P1845" s="8"/>
      <c r="Q1845" s="8"/>
      <c r="R1845" s="8"/>
      <c r="S1845" s="8"/>
      <c r="T1845" s="8"/>
      <c r="U1845" s="8"/>
      <c r="V1845" s="8"/>
      <c r="W1845" s="8"/>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c r="BB1845" s="8"/>
      <c r="BC1845" s="8"/>
      <c r="BD1845" s="8"/>
      <c r="BE1845" s="8"/>
      <c r="BF1845" s="8"/>
      <c r="BG1845" s="8"/>
      <c r="BH1845" s="8"/>
      <c r="BI1845" s="8"/>
      <c r="BJ1845" s="8"/>
      <c r="BK1845" s="8"/>
      <c r="BL1845" s="8"/>
      <c r="BM1845" s="8"/>
      <c r="BN1845" s="8"/>
      <c r="BO1845" s="8"/>
      <c r="BP1845" s="16" t="str">
        <v>0- Port Costs</v>
      </c>
      <c r="BT1845" s="16" t="str">
        <v>0- Port Value</v>
      </c>
      <c r="BU1845" s="8"/>
      <c r="BV1845" s="16" t="str">
        <v>0</v>
      </c>
    </row>
    <row r="1846" spans="8:74" hidden="1" outlineLevel="1" x14ac:dyDescent="0.3">
      <c r="H1846" s="16" t="str">
        <v>0 - BM Costs</v>
      </c>
      <c r="L1846" s="16" t="str">
        <v>0 - BM Port</v>
      </c>
      <c r="N1846" s="16" t="str">
        <v>0 - Port Assets</v>
      </c>
      <c r="O1846" s="8"/>
      <c r="P1846" s="8"/>
      <c r="Q1846" s="8"/>
      <c r="R1846" s="8"/>
      <c r="S1846" s="8"/>
      <c r="T1846" s="8"/>
      <c r="U1846" s="8"/>
      <c r="V1846" s="8"/>
      <c r="W1846" s="8"/>
      <c r="X1846" s="8"/>
      <c r="Y1846" s="8"/>
      <c r="Z1846" s="8"/>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8"/>
      <c r="AX1846" s="8"/>
      <c r="AY1846" s="8"/>
      <c r="AZ1846" s="8"/>
      <c r="BA1846" s="8"/>
      <c r="BB1846" s="8"/>
      <c r="BC1846" s="8"/>
      <c r="BD1846" s="8"/>
      <c r="BE1846" s="8"/>
      <c r="BF1846" s="8"/>
      <c r="BG1846" s="8"/>
      <c r="BH1846" s="8"/>
      <c r="BI1846" s="8"/>
      <c r="BJ1846" s="8"/>
      <c r="BK1846" s="8"/>
      <c r="BL1846" s="8"/>
      <c r="BM1846" s="8"/>
      <c r="BN1846" s="8"/>
      <c r="BO1846" s="8"/>
      <c r="BP1846" s="16" t="str">
        <v>0- Port Costs</v>
      </c>
      <c r="BT1846" s="16" t="str">
        <v>0- Port Value</v>
      </c>
      <c r="BU1846" s="8"/>
      <c r="BV1846" s="16" t="str">
        <v>0</v>
      </c>
    </row>
    <row r="1847" spans="8:74" hidden="1" outlineLevel="1" x14ac:dyDescent="0.3">
      <c r="H1847" s="16" t="str">
        <v>0 - BM Costs</v>
      </c>
      <c r="L1847" s="16" t="str">
        <v>0 - BM Port</v>
      </c>
      <c r="N1847" s="16" t="str">
        <v>0 - Port Assets</v>
      </c>
      <c r="O1847" s="8"/>
      <c r="P1847" s="8"/>
      <c r="Q1847" s="8"/>
      <c r="R1847" s="8"/>
      <c r="S1847" s="8"/>
      <c r="T1847" s="8"/>
      <c r="U1847" s="8"/>
      <c r="V1847" s="8"/>
      <c r="W1847" s="8"/>
      <c r="X1847" s="8"/>
      <c r="Y1847" s="8"/>
      <c r="Z1847" s="8"/>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8"/>
      <c r="AX1847" s="8"/>
      <c r="AY1847" s="8"/>
      <c r="AZ1847" s="8"/>
      <c r="BA1847" s="8"/>
      <c r="BB1847" s="8"/>
      <c r="BC1847" s="8"/>
      <c r="BD1847" s="8"/>
      <c r="BE1847" s="8"/>
      <c r="BF1847" s="8"/>
      <c r="BG1847" s="8"/>
      <c r="BH1847" s="8"/>
      <c r="BI1847" s="8"/>
      <c r="BJ1847" s="8"/>
      <c r="BK1847" s="8"/>
      <c r="BL1847" s="8"/>
      <c r="BM1847" s="8"/>
      <c r="BN1847" s="8"/>
      <c r="BO1847" s="8"/>
      <c r="BP1847" s="16" t="str">
        <v>0- Port Costs</v>
      </c>
      <c r="BT1847" s="16" t="str">
        <v>0- Port Value</v>
      </c>
      <c r="BU1847" s="8"/>
      <c r="BV1847" s="16" t="str">
        <v>0</v>
      </c>
    </row>
    <row r="1848" spans="8:74" hidden="1" outlineLevel="1" x14ac:dyDescent="0.3">
      <c r="H1848" s="16" t="str">
        <v>0 - BM Costs</v>
      </c>
      <c r="L1848" s="16" t="str">
        <v>0 - BM Port</v>
      </c>
      <c r="N1848" s="16" t="str">
        <v>0 - Port Assets</v>
      </c>
      <c r="O1848" s="8"/>
      <c r="P1848" s="8"/>
      <c r="Q1848" s="8"/>
      <c r="R1848" s="8"/>
      <c r="S1848" s="8"/>
      <c r="T1848" s="8"/>
      <c r="U1848" s="8"/>
      <c r="V1848" s="8"/>
      <c r="W1848" s="8"/>
      <c r="X1848" s="8"/>
      <c r="Y1848" s="8"/>
      <c r="Z1848" s="8"/>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8"/>
      <c r="AX1848" s="8"/>
      <c r="AY1848" s="8"/>
      <c r="AZ1848" s="8"/>
      <c r="BA1848" s="8"/>
      <c r="BB1848" s="8"/>
      <c r="BC1848" s="8"/>
      <c r="BD1848" s="8"/>
      <c r="BE1848" s="8"/>
      <c r="BF1848" s="8"/>
      <c r="BG1848" s="8"/>
      <c r="BH1848" s="8"/>
      <c r="BI1848" s="8"/>
      <c r="BJ1848" s="8"/>
      <c r="BK1848" s="8"/>
      <c r="BL1848" s="8"/>
      <c r="BM1848" s="8"/>
      <c r="BN1848" s="8"/>
      <c r="BO1848" s="8"/>
      <c r="BP1848" s="16" t="str">
        <v>0- Port Costs</v>
      </c>
      <c r="BT1848" s="16" t="str">
        <v>0- Port Value</v>
      </c>
      <c r="BU1848" s="8"/>
      <c r="BV1848" s="16" t="str">
        <v>0</v>
      </c>
    </row>
    <row r="1849" spans="8:74" hidden="1" outlineLevel="1" x14ac:dyDescent="0.3">
      <c r="H1849" s="16" t="str">
        <v>0 - BM Costs</v>
      </c>
      <c r="L1849" s="16" t="str">
        <v>0 - BM Port</v>
      </c>
      <c r="N1849" s="16" t="str">
        <v>0 - Port Assets</v>
      </c>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c r="BD1849" s="8"/>
      <c r="BE1849" s="8"/>
      <c r="BF1849" s="8"/>
      <c r="BG1849" s="8"/>
      <c r="BH1849" s="8"/>
      <c r="BI1849" s="8"/>
      <c r="BJ1849" s="8"/>
      <c r="BK1849" s="8"/>
      <c r="BL1849" s="8"/>
      <c r="BM1849" s="8"/>
      <c r="BN1849" s="8"/>
      <c r="BO1849" s="8"/>
      <c r="BP1849" s="16" t="str">
        <v>0- Port Costs</v>
      </c>
      <c r="BT1849" s="16" t="str">
        <v>0- Port Value</v>
      </c>
      <c r="BU1849" s="8"/>
      <c r="BV1849" s="16" t="str">
        <v>0</v>
      </c>
    </row>
    <row r="1850" spans="8:74" hidden="1" outlineLevel="1" x14ac:dyDescent="0.3">
      <c r="H1850" s="16" t="str">
        <v>0 - BM Costs</v>
      </c>
      <c r="L1850" s="16" t="str">
        <v>0 - BM Port</v>
      </c>
      <c r="N1850" s="16" t="str">
        <v>0 - Port Assets</v>
      </c>
      <c r="O1850" s="8"/>
      <c r="P1850" s="8"/>
      <c r="Q1850" s="8"/>
      <c r="R1850" s="8"/>
      <c r="S1850" s="8"/>
      <c r="T1850" s="8"/>
      <c r="U1850" s="8"/>
      <c r="V1850" s="8"/>
      <c r="W1850" s="8"/>
      <c r="X1850" s="8"/>
      <c r="Y1850" s="8"/>
      <c r="Z1850" s="8"/>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8"/>
      <c r="AX1850" s="8"/>
      <c r="AY1850" s="8"/>
      <c r="AZ1850" s="8"/>
      <c r="BA1850" s="8"/>
      <c r="BB1850" s="8"/>
      <c r="BC1850" s="8"/>
      <c r="BD1850" s="8"/>
      <c r="BE1850" s="8"/>
      <c r="BF1850" s="8"/>
      <c r="BG1850" s="8"/>
      <c r="BH1850" s="8"/>
      <c r="BI1850" s="8"/>
      <c r="BJ1850" s="8"/>
      <c r="BK1850" s="8"/>
      <c r="BL1850" s="8"/>
      <c r="BM1850" s="8"/>
      <c r="BN1850" s="8"/>
      <c r="BO1850" s="8"/>
      <c r="BP1850" s="16" t="str">
        <v>0- Port Costs</v>
      </c>
      <c r="BT1850" s="16" t="str">
        <v>0- Port Value</v>
      </c>
      <c r="BU1850" s="8"/>
      <c r="BV1850" s="16" t="str">
        <v>0</v>
      </c>
    </row>
    <row r="1851" spans="8:74" hidden="1" outlineLevel="1" x14ac:dyDescent="0.3">
      <c r="H1851" s="16" t="str">
        <v>0 - BM Costs</v>
      </c>
      <c r="L1851" s="16" t="str">
        <v>0 - BM Port</v>
      </c>
      <c r="N1851" s="16" t="str">
        <v>0 - Port Assets</v>
      </c>
      <c r="O1851" s="8"/>
      <c r="P1851" s="8"/>
      <c r="Q1851" s="8"/>
      <c r="R1851" s="8"/>
      <c r="S1851" s="8"/>
      <c r="T1851" s="8"/>
      <c r="U1851" s="8"/>
      <c r="V1851" s="8"/>
      <c r="W1851" s="8"/>
      <c r="X1851" s="8"/>
      <c r="Y1851" s="8"/>
      <c r="Z1851" s="8"/>
      <c r="AA1851" s="8"/>
      <c r="AB1851" s="8"/>
      <c r="AC1851" s="8"/>
      <c r="AD1851" s="8"/>
      <c r="AE1851" s="8"/>
      <c r="AF1851" s="8"/>
      <c r="AG1851" s="8"/>
      <c r="AH1851" s="8"/>
      <c r="AI1851" s="8"/>
      <c r="AJ1851" s="8"/>
      <c r="AK1851" s="8"/>
      <c r="AL1851" s="8"/>
      <c r="AM1851" s="8"/>
      <c r="AN1851" s="8"/>
      <c r="AO1851" s="8"/>
      <c r="AP1851" s="8"/>
      <c r="AQ1851" s="8"/>
      <c r="AR1851" s="8"/>
      <c r="AS1851" s="8"/>
      <c r="AT1851" s="8"/>
      <c r="AU1851" s="8"/>
      <c r="AV1851" s="8"/>
      <c r="AW1851" s="8"/>
      <c r="AX1851" s="8"/>
      <c r="AY1851" s="8"/>
      <c r="AZ1851" s="8"/>
      <c r="BA1851" s="8"/>
      <c r="BB1851" s="8"/>
      <c r="BC1851" s="8"/>
      <c r="BD1851" s="8"/>
      <c r="BE1851" s="8"/>
      <c r="BF1851" s="8"/>
      <c r="BG1851" s="8"/>
      <c r="BH1851" s="8"/>
      <c r="BI1851" s="8"/>
      <c r="BJ1851" s="8"/>
      <c r="BK1851" s="8"/>
      <c r="BL1851" s="8"/>
      <c r="BM1851" s="8"/>
      <c r="BN1851" s="8"/>
      <c r="BO1851" s="8"/>
      <c r="BP1851" s="16" t="str">
        <v>0- Port Costs</v>
      </c>
      <c r="BT1851" s="16" t="str">
        <v>0- Port Value</v>
      </c>
      <c r="BU1851" s="8"/>
      <c r="BV1851" s="16" t="str">
        <v>0</v>
      </c>
    </row>
    <row r="1852" spans="8:74" hidden="1" outlineLevel="1" x14ac:dyDescent="0.3">
      <c r="H1852" s="16" t="str">
        <v>0 - BM Costs</v>
      </c>
      <c r="L1852" s="16" t="str">
        <v>0 - BM Port</v>
      </c>
      <c r="N1852" s="16" t="str">
        <v>0 - Port Assets</v>
      </c>
      <c r="O1852" s="8"/>
      <c r="P1852" s="8"/>
      <c r="Q1852" s="8"/>
      <c r="R1852" s="8"/>
      <c r="S1852" s="8"/>
      <c r="T1852" s="8"/>
      <c r="U1852" s="8"/>
      <c r="V1852" s="8"/>
      <c r="W1852" s="8"/>
      <c r="X1852" s="8"/>
      <c r="Y1852" s="8"/>
      <c r="Z1852" s="8"/>
      <c r="AA1852" s="8"/>
      <c r="AB1852" s="8"/>
      <c r="AC1852" s="8"/>
      <c r="AD1852" s="8"/>
      <c r="AE1852" s="8"/>
      <c r="AF1852" s="8"/>
      <c r="AG1852" s="8"/>
      <c r="AH1852" s="8"/>
      <c r="AI1852" s="8"/>
      <c r="AJ1852" s="8"/>
      <c r="AK1852" s="8"/>
      <c r="AL1852" s="8"/>
      <c r="AM1852" s="8"/>
      <c r="AN1852" s="8"/>
      <c r="AO1852" s="8"/>
      <c r="AP1852" s="8"/>
      <c r="AQ1852" s="8"/>
      <c r="AR1852" s="8"/>
      <c r="AS1852" s="8"/>
      <c r="AT1852" s="8"/>
      <c r="AU1852" s="8"/>
      <c r="AV1852" s="8"/>
      <c r="AW1852" s="8"/>
      <c r="AX1852" s="8"/>
      <c r="AY1852" s="8"/>
      <c r="AZ1852" s="8"/>
      <c r="BA1852" s="8"/>
      <c r="BB1852" s="8"/>
      <c r="BC1852" s="8"/>
      <c r="BD1852" s="8"/>
      <c r="BE1852" s="8"/>
      <c r="BF1852" s="8"/>
      <c r="BG1852" s="8"/>
      <c r="BH1852" s="8"/>
      <c r="BI1852" s="8"/>
      <c r="BJ1852" s="8"/>
      <c r="BK1852" s="8"/>
      <c r="BL1852" s="8"/>
      <c r="BM1852" s="8"/>
      <c r="BN1852" s="8"/>
      <c r="BO1852" s="8"/>
      <c r="BP1852" s="16" t="str">
        <v>0- Port Costs</v>
      </c>
      <c r="BT1852" s="16" t="str">
        <v>0- Port Value</v>
      </c>
      <c r="BU1852" s="8"/>
      <c r="BV1852" s="16" t="str">
        <v>0</v>
      </c>
    </row>
    <row r="1853" spans="8:74" hidden="1" outlineLevel="1" x14ac:dyDescent="0.3">
      <c r="H1853" s="16" t="str">
        <v>0 - BM Costs</v>
      </c>
      <c r="L1853" s="16" t="str">
        <v>0 - BM Port</v>
      </c>
      <c r="N1853" s="16" t="str">
        <v>0 - Port Assets</v>
      </c>
      <c r="O1853" s="8"/>
      <c r="P1853" s="8"/>
      <c r="Q1853" s="8"/>
      <c r="R1853" s="8"/>
      <c r="S1853" s="8"/>
      <c r="T1853" s="8"/>
      <c r="U1853" s="8"/>
      <c r="V1853" s="8"/>
      <c r="W1853" s="8"/>
      <c r="X1853" s="8"/>
      <c r="Y1853" s="8"/>
      <c r="Z1853" s="8"/>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8"/>
      <c r="AX1853" s="8"/>
      <c r="AY1853" s="8"/>
      <c r="AZ1853" s="8"/>
      <c r="BA1853" s="8"/>
      <c r="BB1853" s="8"/>
      <c r="BC1853" s="8"/>
      <c r="BD1853" s="8"/>
      <c r="BE1853" s="8"/>
      <c r="BF1853" s="8"/>
      <c r="BG1853" s="8"/>
      <c r="BH1853" s="8"/>
      <c r="BI1853" s="8"/>
      <c r="BJ1853" s="8"/>
      <c r="BK1853" s="8"/>
      <c r="BL1853" s="8"/>
      <c r="BM1853" s="8"/>
      <c r="BN1853" s="8"/>
      <c r="BO1853" s="8"/>
      <c r="BP1853" s="16" t="str">
        <v>0- Port Costs</v>
      </c>
      <c r="BT1853" s="16" t="str">
        <v>0- Port Value</v>
      </c>
      <c r="BU1853" s="8"/>
      <c r="BV1853" s="16" t="str">
        <v>0</v>
      </c>
    </row>
    <row r="1854" spans="8:74" hidden="1" outlineLevel="1" x14ac:dyDescent="0.3">
      <c r="H1854" s="16" t="str">
        <v>0 - BM Costs</v>
      </c>
      <c r="L1854" s="16" t="str">
        <v>0 - BM Port</v>
      </c>
      <c r="N1854" s="16" t="str">
        <v>0 - Port Assets</v>
      </c>
      <c r="O1854" s="8"/>
      <c r="P1854" s="8"/>
      <c r="Q1854" s="8"/>
      <c r="R1854" s="8"/>
      <c r="S1854" s="8"/>
      <c r="T1854" s="8"/>
      <c r="U1854" s="8"/>
      <c r="V1854" s="8"/>
      <c r="W1854" s="8"/>
      <c r="X1854" s="8"/>
      <c r="Y1854" s="8"/>
      <c r="Z1854" s="8"/>
      <c r="AA1854" s="8"/>
      <c r="AB1854" s="8"/>
      <c r="AC1854" s="8"/>
      <c r="AD1854" s="8"/>
      <c r="AE1854" s="8"/>
      <c r="AF1854" s="8"/>
      <c r="AG1854" s="8"/>
      <c r="AH1854" s="8"/>
      <c r="AI1854" s="8"/>
      <c r="AJ1854" s="8"/>
      <c r="AK1854" s="8"/>
      <c r="AL1854" s="8"/>
      <c r="AM1854" s="8"/>
      <c r="AN1854" s="8"/>
      <c r="AO1854" s="8"/>
      <c r="AP1854" s="8"/>
      <c r="AQ1854" s="8"/>
      <c r="AR1854" s="8"/>
      <c r="AS1854" s="8"/>
      <c r="AT1854" s="8"/>
      <c r="AU1854" s="8"/>
      <c r="AV1854" s="8"/>
      <c r="AW1854" s="8"/>
      <c r="AX1854" s="8"/>
      <c r="AY1854" s="8"/>
      <c r="AZ1854" s="8"/>
      <c r="BA1854" s="8"/>
      <c r="BB1854" s="8"/>
      <c r="BC1854" s="8"/>
      <c r="BD1854" s="8"/>
      <c r="BE1854" s="8"/>
      <c r="BF1854" s="8"/>
      <c r="BG1854" s="8"/>
      <c r="BH1854" s="8"/>
      <c r="BI1854" s="8"/>
      <c r="BJ1854" s="8"/>
      <c r="BK1854" s="8"/>
      <c r="BL1854" s="8"/>
      <c r="BM1854" s="8"/>
      <c r="BN1854" s="8"/>
      <c r="BO1854" s="8"/>
      <c r="BP1854" s="16" t="str">
        <v>0- Port Costs</v>
      </c>
      <c r="BT1854" s="16" t="str">
        <v>0- Port Value</v>
      </c>
      <c r="BU1854" s="8"/>
      <c r="BV1854" s="16" t="str">
        <v>0</v>
      </c>
    </row>
    <row r="1855" spans="8:74" hidden="1" outlineLevel="1" x14ac:dyDescent="0.3">
      <c r="H1855" s="16" t="str">
        <v>0 - BM Costs</v>
      </c>
      <c r="L1855" s="16" t="str">
        <v>0 - BM Port</v>
      </c>
      <c r="N1855" s="16" t="str">
        <v>0 - Port Assets</v>
      </c>
      <c r="O1855" s="8"/>
      <c r="P1855" s="8"/>
      <c r="Q1855" s="8"/>
      <c r="R1855" s="8"/>
      <c r="S1855" s="8"/>
      <c r="T1855" s="8"/>
      <c r="U1855" s="8"/>
      <c r="V1855" s="8"/>
      <c r="W1855" s="8"/>
      <c r="X1855" s="8"/>
      <c r="Y1855" s="8"/>
      <c r="Z1855" s="8"/>
      <c r="AA1855" s="8"/>
      <c r="AB1855" s="8"/>
      <c r="AC1855" s="8"/>
      <c r="AD1855" s="8"/>
      <c r="AE1855" s="8"/>
      <c r="AF1855" s="8"/>
      <c r="AG1855" s="8"/>
      <c r="AH1855" s="8"/>
      <c r="AI1855" s="8"/>
      <c r="AJ1855" s="8"/>
      <c r="AK1855" s="8"/>
      <c r="AL1855" s="8"/>
      <c r="AM1855" s="8"/>
      <c r="AN1855" s="8"/>
      <c r="AO1855" s="8"/>
      <c r="AP1855" s="8"/>
      <c r="AQ1855" s="8"/>
      <c r="AR1855" s="8"/>
      <c r="AS1855" s="8"/>
      <c r="AT1855" s="8"/>
      <c r="AU1855" s="8"/>
      <c r="AV1855" s="8"/>
      <c r="AW1855" s="8"/>
      <c r="AX1855" s="8"/>
      <c r="AY1855" s="8"/>
      <c r="AZ1855" s="8"/>
      <c r="BA1855" s="8"/>
      <c r="BB1855" s="8"/>
      <c r="BC1855" s="8"/>
      <c r="BD1855" s="8"/>
      <c r="BE1855" s="8"/>
      <c r="BF1855" s="8"/>
      <c r="BG1855" s="8"/>
      <c r="BH1855" s="8"/>
      <c r="BI1855" s="8"/>
      <c r="BJ1855" s="8"/>
      <c r="BK1855" s="8"/>
      <c r="BL1855" s="8"/>
      <c r="BM1855" s="8"/>
      <c r="BN1855" s="8"/>
      <c r="BO1855" s="8"/>
      <c r="BP1855" s="16" t="str">
        <v>0- Port Costs</v>
      </c>
      <c r="BT1855" s="16" t="str">
        <v>0- Port Value</v>
      </c>
      <c r="BU1855" s="8"/>
      <c r="BV1855" s="16" t="str">
        <v>0</v>
      </c>
    </row>
    <row r="1856" spans="8:74" hidden="1" outlineLevel="1" x14ac:dyDescent="0.3">
      <c r="H1856" s="16" t="str">
        <v>0 - BM Costs</v>
      </c>
      <c r="L1856" s="16" t="str">
        <v>0 - BM Port</v>
      </c>
      <c r="N1856" s="16" t="str">
        <v>0 - Port Assets</v>
      </c>
      <c r="O1856" s="8"/>
      <c r="P1856" s="8"/>
      <c r="Q1856" s="8"/>
      <c r="R1856" s="8"/>
      <c r="S1856" s="8"/>
      <c r="T1856" s="8"/>
      <c r="U1856" s="8"/>
      <c r="V1856" s="8"/>
      <c r="W1856" s="8"/>
      <c r="X1856" s="8"/>
      <c r="Y1856" s="8"/>
      <c r="Z1856" s="8"/>
      <c r="AA1856" s="8"/>
      <c r="AB1856" s="8"/>
      <c r="AC1856" s="8"/>
      <c r="AD1856" s="8"/>
      <c r="AE1856" s="8"/>
      <c r="AF1856" s="8"/>
      <c r="AG1856" s="8"/>
      <c r="AH1856" s="8"/>
      <c r="AI1856" s="8"/>
      <c r="AJ1856" s="8"/>
      <c r="AK1856" s="8"/>
      <c r="AL1856" s="8"/>
      <c r="AM1856" s="8"/>
      <c r="AN1856" s="8"/>
      <c r="AO1856" s="8"/>
      <c r="AP1856" s="8"/>
      <c r="AQ1856" s="8"/>
      <c r="AR1856" s="8"/>
      <c r="AS1856" s="8"/>
      <c r="AT1856" s="8"/>
      <c r="AU1856" s="8"/>
      <c r="AV1856" s="8"/>
      <c r="AW1856" s="8"/>
      <c r="AX1856" s="8"/>
      <c r="AY1856" s="8"/>
      <c r="AZ1856" s="8"/>
      <c r="BA1856" s="8"/>
      <c r="BB1856" s="8"/>
      <c r="BC1856" s="8"/>
      <c r="BD1856" s="8"/>
      <c r="BE1856" s="8"/>
      <c r="BF1856" s="8"/>
      <c r="BG1856" s="8"/>
      <c r="BH1856" s="8"/>
      <c r="BI1856" s="8"/>
      <c r="BJ1856" s="8"/>
      <c r="BK1856" s="8"/>
      <c r="BL1856" s="8"/>
      <c r="BM1856" s="8"/>
      <c r="BN1856" s="8"/>
      <c r="BO1856" s="8"/>
      <c r="BP1856" s="16" t="str">
        <v>0- Port Costs</v>
      </c>
      <c r="BT1856" s="16" t="str">
        <v>0- Port Value</v>
      </c>
      <c r="BU1856" s="8"/>
      <c r="BV1856" s="16" t="str">
        <v>0</v>
      </c>
    </row>
    <row r="1857" spans="8:74" hidden="1" outlineLevel="1" x14ac:dyDescent="0.3">
      <c r="H1857" s="16" t="str">
        <v>0 - BM Costs</v>
      </c>
      <c r="L1857" s="16" t="str">
        <v>0 - BM Port</v>
      </c>
      <c r="N1857" s="16" t="str">
        <v>0 - Port Assets</v>
      </c>
      <c r="O1857" s="8"/>
      <c r="P1857" s="8"/>
      <c r="Q1857" s="8"/>
      <c r="R1857" s="8"/>
      <c r="S1857" s="8"/>
      <c r="T1857" s="8"/>
      <c r="U1857" s="8"/>
      <c r="V1857" s="8"/>
      <c r="W1857" s="8"/>
      <c r="X1857" s="8"/>
      <c r="Y1857" s="8"/>
      <c r="Z1857" s="8"/>
      <c r="AA1857" s="8"/>
      <c r="AB1857" s="8"/>
      <c r="AC1857" s="8"/>
      <c r="AD1857" s="8"/>
      <c r="AE1857" s="8"/>
      <c r="AF1857" s="8"/>
      <c r="AG1857" s="8"/>
      <c r="AH1857" s="8"/>
      <c r="AI1857" s="8"/>
      <c r="AJ1857" s="8"/>
      <c r="AK1857" s="8"/>
      <c r="AL1857" s="8"/>
      <c r="AM1857" s="8"/>
      <c r="AN1857" s="8"/>
      <c r="AO1857" s="8"/>
      <c r="AP1857" s="8"/>
      <c r="AQ1857" s="8"/>
      <c r="AR1857" s="8"/>
      <c r="AS1857" s="8"/>
      <c r="AT1857" s="8"/>
      <c r="AU1857" s="8"/>
      <c r="AV1857" s="8"/>
      <c r="AW1857" s="8"/>
      <c r="AX1857" s="8"/>
      <c r="AY1857" s="8"/>
      <c r="AZ1857" s="8"/>
      <c r="BA1857" s="8"/>
      <c r="BB1857" s="8"/>
      <c r="BC1857" s="8"/>
      <c r="BD1857" s="8"/>
      <c r="BE1857" s="8"/>
      <c r="BF1857" s="8"/>
      <c r="BG1857" s="8"/>
      <c r="BH1857" s="8"/>
      <c r="BI1857" s="8"/>
      <c r="BJ1857" s="8"/>
      <c r="BK1857" s="8"/>
      <c r="BL1857" s="8"/>
      <c r="BM1857" s="8"/>
      <c r="BN1857" s="8"/>
      <c r="BO1857" s="8"/>
      <c r="BP1857" s="16" t="str">
        <v>0- Port Costs</v>
      </c>
      <c r="BT1857" s="16" t="str">
        <v>0- Port Value</v>
      </c>
      <c r="BU1857" s="8"/>
      <c r="BV1857" s="16" t="str">
        <v>0</v>
      </c>
    </row>
    <row r="1858" spans="8:74" hidden="1" outlineLevel="1" x14ac:dyDescent="0.3">
      <c r="H1858" s="16" t="str">
        <v>0 - BM Costs</v>
      </c>
      <c r="L1858" s="16" t="str">
        <v>0 - BM Port</v>
      </c>
      <c r="N1858" s="16" t="str">
        <v>0 - Port Assets</v>
      </c>
      <c r="O1858" s="8"/>
      <c r="P1858" s="8"/>
      <c r="Q1858" s="8"/>
      <c r="R1858" s="8"/>
      <c r="S1858" s="8"/>
      <c r="T1858" s="8"/>
      <c r="U1858" s="8"/>
      <c r="V1858" s="8"/>
      <c r="W1858" s="8"/>
      <c r="X1858" s="8"/>
      <c r="Y1858" s="8"/>
      <c r="Z1858" s="8"/>
      <c r="AA1858" s="8"/>
      <c r="AB1858" s="8"/>
      <c r="AC1858" s="8"/>
      <c r="AD1858" s="8"/>
      <c r="AE1858" s="8"/>
      <c r="AF1858" s="8"/>
      <c r="AG1858" s="8"/>
      <c r="AH1858" s="8"/>
      <c r="AI1858" s="8"/>
      <c r="AJ1858" s="8"/>
      <c r="AK1858" s="8"/>
      <c r="AL1858" s="8"/>
      <c r="AM1858" s="8"/>
      <c r="AN1858" s="8"/>
      <c r="AO1858" s="8"/>
      <c r="AP1858" s="8"/>
      <c r="AQ1858" s="8"/>
      <c r="AR1858" s="8"/>
      <c r="AS1858" s="8"/>
      <c r="AT1858" s="8"/>
      <c r="AU1858" s="8"/>
      <c r="AV1858" s="8"/>
      <c r="AW1858" s="8"/>
      <c r="AX1858" s="8"/>
      <c r="AY1858" s="8"/>
      <c r="AZ1858" s="8"/>
      <c r="BA1858" s="8"/>
      <c r="BB1858" s="8"/>
      <c r="BC1858" s="8"/>
      <c r="BD1858" s="8"/>
      <c r="BE1858" s="8"/>
      <c r="BF1858" s="8"/>
      <c r="BG1858" s="8"/>
      <c r="BH1858" s="8"/>
      <c r="BI1858" s="8"/>
      <c r="BJ1858" s="8"/>
      <c r="BK1858" s="8"/>
      <c r="BL1858" s="8"/>
      <c r="BM1858" s="8"/>
      <c r="BN1858" s="8"/>
      <c r="BO1858" s="8"/>
      <c r="BP1858" s="16" t="str">
        <v>0- Port Costs</v>
      </c>
      <c r="BT1858" s="16" t="str">
        <v>0- Port Value</v>
      </c>
      <c r="BU1858" s="8"/>
      <c r="BV1858" s="16" t="str">
        <v>0</v>
      </c>
    </row>
    <row r="1859" spans="8:74" hidden="1" outlineLevel="1" x14ac:dyDescent="0.3">
      <c r="H1859" s="16" t="str">
        <v>0 - BM Costs</v>
      </c>
      <c r="L1859" s="16" t="str">
        <v>0 - BM Port</v>
      </c>
      <c r="N1859" s="16" t="str">
        <v>0 - Port Assets</v>
      </c>
      <c r="O1859" s="8"/>
      <c r="P1859" s="8"/>
      <c r="Q1859" s="8"/>
      <c r="R1859" s="8"/>
      <c r="S1859" s="8"/>
      <c r="T1859" s="8"/>
      <c r="U1859" s="8"/>
      <c r="V1859" s="8"/>
      <c r="W1859" s="8"/>
      <c r="X1859" s="8"/>
      <c r="Y1859" s="8"/>
      <c r="Z1859" s="8"/>
      <c r="AA1859" s="8"/>
      <c r="AB1859" s="8"/>
      <c r="AC1859" s="8"/>
      <c r="AD1859" s="8"/>
      <c r="AE1859" s="8"/>
      <c r="AF1859" s="8"/>
      <c r="AG1859" s="8"/>
      <c r="AH1859" s="8"/>
      <c r="AI1859" s="8"/>
      <c r="AJ1859" s="8"/>
      <c r="AK1859" s="8"/>
      <c r="AL1859" s="8"/>
      <c r="AM1859" s="8"/>
      <c r="AN1859" s="8"/>
      <c r="AO1859" s="8"/>
      <c r="AP1859" s="8"/>
      <c r="AQ1859" s="8"/>
      <c r="AR1859" s="8"/>
      <c r="AS1859" s="8"/>
      <c r="AT1859" s="8"/>
      <c r="AU1859" s="8"/>
      <c r="AV1859" s="8"/>
      <c r="AW1859" s="8"/>
      <c r="AX1859" s="8"/>
      <c r="AY1859" s="8"/>
      <c r="AZ1859" s="8"/>
      <c r="BA1859" s="8"/>
      <c r="BB1859" s="8"/>
      <c r="BC1859" s="8"/>
      <c r="BD1859" s="8"/>
      <c r="BE1859" s="8"/>
      <c r="BF1859" s="8"/>
      <c r="BG1859" s="8"/>
      <c r="BH1859" s="8"/>
      <c r="BI1859" s="8"/>
      <c r="BJ1859" s="8"/>
      <c r="BK1859" s="8"/>
      <c r="BL1859" s="8"/>
      <c r="BM1859" s="8"/>
      <c r="BN1859" s="8"/>
      <c r="BO1859" s="8"/>
      <c r="BP1859" s="16" t="str">
        <v>0- Port Costs</v>
      </c>
      <c r="BT1859" s="16" t="str">
        <v>0- Port Value</v>
      </c>
      <c r="BU1859" s="8"/>
      <c r="BV1859" s="16" t="str">
        <v>0</v>
      </c>
    </row>
    <row r="1860" spans="8:74" hidden="1" outlineLevel="1" x14ac:dyDescent="0.3">
      <c r="H1860" s="16" t="str">
        <v>0 - BM Costs</v>
      </c>
      <c r="L1860" s="16" t="str">
        <v>0 - BM Port</v>
      </c>
      <c r="N1860" s="16" t="str">
        <v>0 - Port Assets</v>
      </c>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c r="AL1860" s="8"/>
      <c r="AM1860" s="8"/>
      <c r="AN1860" s="8"/>
      <c r="AO1860" s="8"/>
      <c r="AP1860" s="8"/>
      <c r="AQ1860" s="8"/>
      <c r="AR1860" s="8"/>
      <c r="AS1860" s="8"/>
      <c r="AT1860" s="8"/>
      <c r="AU1860" s="8"/>
      <c r="AV1860" s="8"/>
      <c r="AW1860" s="8"/>
      <c r="AX1860" s="8"/>
      <c r="AY1860" s="8"/>
      <c r="AZ1860" s="8"/>
      <c r="BA1860" s="8"/>
      <c r="BB1860" s="8"/>
      <c r="BC1860" s="8"/>
      <c r="BD1860" s="8"/>
      <c r="BE1860" s="8"/>
      <c r="BF1860" s="8"/>
      <c r="BG1860" s="8"/>
      <c r="BH1860" s="8"/>
      <c r="BI1860" s="8"/>
      <c r="BJ1860" s="8"/>
      <c r="BK1860" s="8"/>
      <c r="BL1860" s="8"/>
      <c r="BM1860" s="8"/>
      <c r="BN1860" s="8"/>
      <c r="BO1860" s="8"/>
      <c r="BP1860" s="16" t="str">
        <v>0- Port Costs</v>
      </c>
      <c r="BT1860" s="16" t="str">
        <v>0- Port Value</v>
      </c>
      <c r="BU1860" s="8"/>
      <c r="BV1860" s="16" t="str">
        <v>0</v>
      </c>
    </row>
    <row r="1861" spans="8:74" hidden="1" outlineLevel="1" x14ac:dyDescent="0.3">
      <c r="H1861" s="16" t="str">
        <v>0 - BM Costs</v>
      </c>
      <c r="L1861" s="16" t="str">
        <v>0 - BM Port</v>
      </c>
      <c r="N1861" s="16" t="str">
        <v>0 - Port Assets</v>
      </c>
      <c r="O1861" s="8"/>
      <c r="P1861" s="8"/>
      <c r="Q1861" s="8"/>
      <c r="R1861" s="8"/>
      <c r="S1861" s="8"/>
      <c r="T1861" s="8"/>
      <c r="U1861" s="8"/>
      <c r="V1861" s="8"/>
      <c r="W1861" s="8"/>
      <c r="X1861" s="8"/>
      <c r="Y1861" s="8"/>
      <c r="Z1861" s="8"/>
      <c r="AA1861" s="8"/>
      <c r="AB1861" s="8"/>
      <c r="AC1861" s="8"/>
      <c r="AD1861" s="8"/>
      <c r="AE1861" s="8"/>
      <c r="AF1861" s="8"/>
      <c r="AG1861" s="8"/>
      <c r="AH1861" s="8"/>
      <c r="AI1861" s="8"/>
      <c r="AJ1861" s="8"/>
      <c r="AK1861" s="8"/>
      <c r="AL1861" s="8"/>
      <c r="AM1861" s="8"/>
      <c r="AN1861" s="8"/>
      <c r="AO1861" s="8"/>
      <c r="AP1861" s="8"/>
      <c r="AQ1861" s="8"/>
      <c r="AR1861" s="8"/>
      <c r="AS1861" s="8"/>
      <c r="AT1861" s="8"/>
      <c r="AU1861" s="8"/>
      <c r="AV1861" s="8"/>
      <c r="AW1861" s="8"/>
      <c r="AX1861" s="8"/>
      <c r="AY1861" s="8"/>
      <c r="AZ1861" s="8"/>
      <c r="BA1861" s="8"/>
      <c r="BB1861" s="8"/>
      <c r="BC1861" s="8"/>
      <c r="BD1861" s="8"/>
      <c r="BE1861" s="8"/>
      <c r="BF1861" s="8"/>
      <c r="BG1861" s="8"/>
      <c r="BH1861" s="8"/>
      <c r="BI1861" s="8"/>
      <c r="BJ1861" s="8"/>
      <c r="BK1861" s="8"/>
      <c r="BL1861" s="8"/>
      <c r="BM1861" s="8"/>
      <c r="BN1861" s="8"/>
      <c r="BO1861" s="8"/>
      <c r="BP1861" s="16" t="str">
        <v>0- Port Costs</v>
      </c>
      <c r="BT1861" s="16" t="str">
        <v>0- Port Value</v>
      </c>
      <c r="BU1861" s="8"/>
      <c r="BV1861" s="16" t="str">
        <v>0</v>
      </c>
    </row>
    <row r="1862" spans="8:74" hidden="1" outlineLevel="1" x14ac:dyDescent="0.3">
      <c r="H1862" s="16" t="str">
        <v>0 - BM Costs</v>
      </c>
      <c r="L1862" s="16" t="str">
        <v>0 - BM Port</v>
      </c>
      <c r="N1862" s="16" t="str">
        <v>0 - Port Assets</v>
      </c>
      <c r="O1862" s="8"/>
      <c r="P1862" s="8"/>
      <c r="Q1862" s="8"/>
      <c r="R1862" s="8"/>
      <c r="S1862" s="8"/>
      <c r="T1862" s="8"/>
      <c r="U1862" s="8"/>
      <c r="V1862" s="8"/>
      <c r="W1862" s="8"/>
      <c r="X1862" s="8"/>
      <c r="Y1862" s="8"/>
      <c r="Z1862" s="8"/>
      <c r="AA1862" s="8"/>
      <c r="AB1862" s="8"/>
      <c r="AC1862" s="8"/>
      <c r="AD1862" s="8"/>
      <c r="AE1862" s="8"/>
      <c r="AF1862" s="8"/>
      <c r="AG1862" s="8"/>
      <c r="AH1862" s="8"/>
      <c r="AI1862" s="8"/>
      <c r="AJ1862" s="8"/>
      <c r="AK1862" s="8"/>
      <c r="AL1862" s="8"/>
      <c r="AM1862" s="8"/>
      <c r="AN1862" s="8"/>
      <c r="AO1862" s="8"/>
      <c r="AP1862" s="8"/>
      <c r="AQ1862" s="8"/>
      <c r="AR1862" s="8"/>
      <c r="AS1862" s="8"/>
      <c r="AT1862" s="8"/>
      <c r="AU1862" s="8"/>
      <c r="AV1862" s="8"/>
      <c r="AW1862" s="8"/>
      <c r="AX1862" s="8"/>
      <c r="AY1862" s="8"/>
      <c r="AZ1862" s="8"/>
      <c r="BA1862" s="8"/>
      <c r="BB1862" s="8"/>
      <c r="BC1862" s="8"/>
      <c r="BD1862" s="8"/>
      <c r="BE1862" s="8"/>
      <c r="BF1862" s="8"/>
      <c r="BG1862" s="8"/>
      <c r="BH1862" s="8"/>
      <c r="BI1862" s="8"/>
      <c r="BJ1862" s="8"/>
      <c r="BK1862" s="8"/>
      <c r="BL1862" s="8"/>
      <c r="BM1862" s="8"/>
      <c r="BN1862" s="8"/>
      <c r="BO1862" s="8"/>
      <c r="BP1862" s="16" t="str">
        <v>0- Port Costs</v>
      </c>
      <c r="BT1862" s="16" t="str">
        <v>0- Port Value</v>
      </c>
      <c r="BU1862" s="8"/>
      <c r="BV1862" s="16" t="str">
        <v>0</v>
      </c>
    </row>
    <row r="1863" spans="8:74" hidden="1" outlineLevel="1" x14ac:dyDescent="0.3">
      <c r="H1863" s="16" t="str">
        <v>0 - BM Costs</v>
      </c>
      <c r="L1863" s="16" t="str">
        <v>0 - BM Port</v>
      </c>
      <c r="N1863" s="16" t="str">
        <v>0 - Port Assets</v>
      </c>
      <c r="O1863" s="8"/>
      <c r="P1863" s="8"/>
      <c r="Q1863" s="8"/>
      <c r="R1863" s="8"/>
      <c r="S1863" s="8"/>
      <c r="T1863" s="8"/>
      <c r="U1863" s="8"/>
      <c r="V1863" s="8"/>
      <c r="W1863" s="8"/>
      <c r="X1863" s="8"/>
      <c r="Y1863" s="8"/>
      <c r="Z1863" s="8"/>
      <c r="AA1863" s="8"/>
      <c r="AB1863" s="8"/>
      <c r="AC1863" s="8"/>
      <c r="AD1863" s="8"/>
      <c r="AE1863" s="8"/>
      <c r="AF1863" s="8"/>
      <c r="AG1863" s="8"/>
      <c r="AH1863" s="8"/>
      <c r="AI1863" s="8"/>
      <c r="AJ1863" s="8"/>
      <c r="AK1863" s="8"/>
      <c r="AL1863" s="8"/>
      <c r="AM1863" s="8"/>
      <c r="AN1863" s="8"/>
      <c r="AO1863" s="8"/>
      <c r="AP1863" s="8"/>
      <c r="AQ1863" s="8"/>
      <c r="AR1863" s="8"/>
      <c r="AS1863" s="8"/>
      <c r="AT1863" s="8"/>
      <c r="AU1863" s="8"/>
      <c r="AV1863" s="8"/>
      <c r="AW1863" s="8"/>
      <c r="AX1863" s="8"/>
      <c r="AY1863" s="8"/>
      <c r="AZ1863" s="8"/>
      <c r="BA1863" s="8"/>
      <c r="BB1863" s="8"/>
      <c r="BC1863" s="8"/>
      <c r="BD1863" s="8"/>
      <c r="BE1863" s="8"/>
      <c r="BF1863" s="8"/>
      <c r="BG1863" s="8"/>
      <c r="BH1863" s="8"/>
      <c r="BI1863" s="8"/>
      <c r="BJ1863" s="8"/>
      <c r="BK1863" s="8"/>
      <c r="BL1863" s="8"/>
      <c r="BM1863" s="8"/>
      <c r="BN1863" s="8"/>
      <c r="BO1863" s="8"/>
      <c r="BP1863" s="16" t="str">
        <v>0- Port Costs</v>
      </c>
      <c r="BT1863" s="16" t="str">
        <v>0- Port Value</v>
      </c>
      <c r="BU1863" s="8"/>
      <c r="BV1863" s="16" t="str">
        <v>0</v>
      </c>
    </row>
    <row r="1864" spans="8:74" hidden="1" outlineLevel="1" x14ac:dyDescent="0.3">
      <c r="H1864" s="16" t="str">
        <v>0 - BM Costs</v>
      </c>
      <c r="L1864" s="16" t="str">
        <v>0 - BM Port</v>
      </c>
      <c r="N1864" s="16" t="str">
        <v>0 - Port Assets</v>
      </c>
      <c r="O1864" s="8"/>
      <c r="P1864" s="8"/>
      <c r="Q1864" s="8"/>
      <c r="R1864" s="8"/>
      <c r="S1864" s="8"/>
      <c r="T1864" s="8"/>
      <c r="U1864" s="8"/>
      <c r="V1864" s="8"/>
      <c r="W1864" s="8"/>
      <c r="X1864" s="8"/>
      <c r="Y1864" s="8"/>
      <c r="Z1864" s="8"/>
      <c r="AA1864" s="8"/>
      <c r="AB1864" s="8"/>
      <c r="AC1864" s="8"/>
      <c r="AD1864" s="8"/>
      <c r="AE1864" s="8"/>
      <c r="AF1864" s="8"/>
      <c r="AG1864" s="8"/>
      <c r="AH1864" s="8"/>
      <c r="AI1864" s="8"/>
      <c r="AJ1864" s="8"/>
      <c r="AK1864" s="8"/>
      <c r="AL1864" s="8"/>
      <c r="AM1864" s="8"/>
      <c r="AN1864" s="8"/>
      <c r="AO1864" s="8"/>
      <c r="AP1864" s="8"/>
      <c r="AQ1864" s="8"/>
      <c r="AR1864" s="8"/>
      <c r="AS1864" s="8"/>
      <c r="AT1864" s="8"/>
      <c r="AU1864" s="8"/>
      <c r="AV1864" s="8"/>
      <c r="AW1864" s="8"/>
      <c r="AX1864" s="8"/>
      <c r="AY1864" s="8"/>
      <c r="AZ1864" s="8"/>
      <c r="BA1864" s="8"/>
      <c r="BB1864" s="8"/>
      <c r="BC1864" s="8"/>
      <c r="BD1864" s="8"/>
      <c r="BE1864" s="8"/>
      <c r="BF1864" s="8"/>
      <c r="BG1864" s="8"/>
      <c r="BH1864" s="8"/>
      <c r="BI1864" s="8"/>
      <c r="BJ1864" s="8"/>
      <c r="BK1864" s="8"/>
      <c r="BL1864" s="8"/>
      <c r="BM1864" s="8"/>
      <c r="BN1864" s="8"/>
      <c r="BO1864" s="8"/>
      <c r="BP1864" s="16" t="str">
        <v>0- Port Costs</v>
      </c>
      <c r="BT1864" s="16" t="str">
        <v>0- Port Value</v>
      </c>
      <c r="BU1864" s="8"/>
      <c r="BV1864" s="16" t="str">
        <v>0</v>
      </c>
    </row>
    <row r="1865" spans="8:74" hidden="1" outlineLevel="1" x14ac:dyDescent="0.3">
      <c r="H1865" s="16" t="str">
        <v>0 - BM Costs</v>
      </c>
      <c r="L1865" s="16" t="str">
        <v>0 - BM Port</v>
      </c>
      <c r="N1865" s="16" t="str">
        <v>0 - Port Assets</v>
      </c>
      <c r="O1865" s="8"/>
      <c r="P1865" s="8"/>
      <c r="Q1865" s="8"/>
      <c r="R1865" s="8"/>
      <c r="S1865" s="8"/>
      <c r="T1865" s="8"/>
      <c r="U1865" s="8"/>
      <c r="V1865" s="8"/>
      <c r="W1865" s="8"/>
      <c r="X1865" s="8"/>
      <c r="Y1865" s="8"/>
      <c r="Z1865" s="8"/>
      <c r="AA1865" s="8"/>
      <c r="AB1865" s="8"/>
      <c r="AC1865" s="8"/>
      <c r="AD1865" s="8"/>
      <c r="AE1865" s="8"/>
      <c r="AF1865" s="8"/>
      <c r="AG1865" s="8"/>
      <c r="AH1865" s="8"/>
      <c r="AI1865" s="8"/>
      <c r="AJ1865" s="8"/>
      <c r="AK1865" s="8"/>
      <c r="AL1865" s="8"/>
      <c r="AM1865" s="8"/>
      <c r="AN1865" s="8"/>
      <c r="AO1865" s="8"/>
      <c r="AP1865" s="8"/>
      <c r="AQ1865" s="8"/>
      <c r="AR1865" s="8"/>
      <c r="AS1865" s="8"/>
      <c r="AT1865" s="8"/>
      <c r="AU1865" s="8"/>
      <c r="AV1865" s="8"/>
      <c r="AW1865" s="8"/>
      <c r="AX1865" s="8"/>
      <c r="AY1865" s="8"/>
      <c r="AZ1865" s="8"/>
      <c r="BA1865" s="8"/>
      <c r="BB1865" s="8"/>
      <c r="BC1865" s="8"/>
      <c r="BD1865" s="8"/>
      <c r="BE1865" s="8"/>
      <c r="BF1865" s="8"/>
      <c r="BG1865" s="8"/>
      <c r="BH1865" s="8"/>
      <c r="BI1865" s="8"/>
      <c r="BJ1865" s="8"/>
      <c r="BK1865" s="8"/>
      <c r="BL1865" s="8"/>
      <c r="BM1865" s="8"/>
      <c r="BN1865" s="8"/>
      <c r="BO1865" s="8"/>
      <c r="BP1865" s="16" t="str">
        <v>0- Port Costs</v>
      </c>
      <c r="BT1865" s="16" t="str">
        <v>0- Port Value</v>
      </c>
      <c r="BU1865" s="8"/>
      <c r="BV1865" s="16" t="str">
        <v>0</v>
      </c>
    </row>
    <row r="1866" spans="8:74" hidden="1" outlineLevel="1" x14ac:dyDescent="0.3">
      <c r="H1866" s="16" t="str">
        <v>0 - BM Costs</v>
      </c>
      <c r="L1866" s="16" t="str">
        <v>0 - BM Port</v>
      </c>
      <c r="N1866" s="16" t="str">
        <v>0 - Port Assets</v>
      </c>
      <c r="O1866" s="8"/>
      <c r="P1866" s="8"/>
      <c r="Q1866" s="8"/>
      <c r="R1866" s="8"/>
      <c r="S1866" s="8"/>
      <c r="T1866" s="8"/>
      <c r="U1866" s="8"/>
      <c r="V1866" s="8"/>
      <c r="W1866" s="8"/>
      <c r="X1866" s="8"/>
      <c r="Y1866" s="8"/>
      <c r="Z1866" s="8"/>
      <c r="AA1866" s="8"/>
      <c r="AB1866" s="8"/>
      <c r="AC1866" s="8"/>
      <c r="AD1866" s="8"/>
      <c r="AE1866" s="8"/>
      <c r="AF1866" s="8"/>
      <c r="AG1866" s="8"/>
      <c r="AH1866" s="8"/>
      <c r="AI1866" s="8"/>
      <c r="AJ1866" s="8"/>
      <c r="AK1866" s="8"/>
      <c r="AL1866" s="8"/>
      <c r="AM1866" s="8"/>
      <c r="AN1866" s="8"/>
      <c r="AO1866" s="8"/>
      <c r="AP1866" s="8"/>
      <c r="AQ1866" s="8"/>
      <c r="AR1866" s="8"/>
      <c r="AS1866" s="8"/>
      <c r="AT1866" s="8"/>
      <c r="AU1866" s="8"/>
      <c r="AV1866" s="8"/>
      <c r="AW1866" s="8"/>
      <c r="AX1866" s="8"/>
      <c r="AY1866" s="8"/>
      <c r="AZ1866" s="8"/>
      <c r="BA1866" s="8"/>
      <c r="BB1866" s="8"/>
      <c r="BC1866" s="8"/>
      <c r="BD1866" s="8"/>
      <c r="BE1866" s="8"/>
      <c r="BF1866" s="8"/>
      <c r="BG1866" s="8"/>
      <c r="BH1866" s="8"/>
      <c r="BI1866" s="8"/>
      <c r="BJ1866" s="8"/>
      <c r="BK1866" s="8"/>
      <c r="BL1866" s="8"/>
      <c r="BM1866" s="8"/>
      <c r="BN1866" s="8"/>
      <c r="BO1866" s="8"/>
      <c r="BP1866" s="16" t="str">
        <v>0- Port Costs</v>
      </c>
      <c r="BT1866" s="16" t="str">
        <v>0- Port Value</v>
      </c>
      <c r="BU1866" s="8"/>
      <c r="BV1866" s="16" t="str">
        <v>0</v>
      </c>
    </row>
    <row r="1867" spans="8:74" hidden="1" outlineLevel="1" x14ac:dyDescent="0.3">
      <c r="H1867" s="16" t="str">
        <v>0 - BM Costs</v>
      </c>
      <c r="L1867" s="16" t="str">
        <v>0 - BM Port</v>
      </c>
      <c r="N1867" s="16" t="str">
        <v>0 - Port Assets</v>
      </c>
      <c r="O1867" s="8"/>
      <c r="P1867" s="8"/>
      <c r="Q1867" s="8"/>
      <c r="R1867" s="8"/>
      <c r="S1867" s="8"/>
      <c r="T1867" s="8"/>
      <c r="U1867" s="8"/>
      <c r="V1867" s="8"/>
      <c r="W1867" s="8"/>
      <c r="X1867" s="8"/>
      <c r="Y1867" s="8"/>
      <c r="Z1867" s="8"/>
      <c r="AA1867" s="8"/>
      <c r="AB1867" s="8"/>
      <c r="AC1867" s="8"/>
      <c r="AD1867" s="8"/>
      <c r="AE1867" s="8"/>
      <c r="AF1867" s="8"/>
      <c r="AG1867" s="8"/>
      <c r="AH1867" s="8"/>
      <c r="AI1867" s="8"/>
      <c r="AJ1867" s="8"/>
      <c r="AK1867" s="8"/>
      <c r="AL1867" s="8"/>
      <c r="AM1867" s="8"/>
      <c r="AN1867" s="8"/>
      <c r="AO1867" s="8"/>
      <c r="AP1867" s="8"/>
      <c r="AQ1867" s="8"/>
      <c r="AR1867" s="8"/>
      <c r="AS1867" s="8"/>
      <c r="AT1867" s="8"/>
      <c r="AU1867" s="8"/>
      <c r="AV1867" s="8"/>
      <c r="AW1867" s="8"/>
      <c r="AX1867" s="8"/>
      <c r="AY1867" s="8"/>
      <c r="AZ1867" s="8"/>
      <c r="BA1867" s="8"/>
      <c r="BB1867" s="8"/>
      <c r="BC1867" s="8"/>
      <c r="BD1867" s="8"/>
      <c r="BE1867" s="8"/>
      <c r="BF1867" s="8"/>
      <c r="BG1867" s="8"/>
      <c r="BH1867" s="8"/>
      <c r="BI1867" s="8"/>
      <c r="BJ1867" s="8"/>
      <c r="BK1867" s="8"/>
      <c r="BL1867" s="8"/>
      <c r="BM1867" s="8"/>
      <c r="BN1867" s="8"/>
      <c r="BO1867" s="8"/>
      <c r="BP1867" s="16" t="str">
        <v>0- Port Costs</v>
      </c>
      <c r="BT1867" s="16" t="str">
        <v>0- Port Value</v>
      </c>
      <c r="BU1867" s="8"/>
      <c r="BV1867" s="16" t="str">
        <v>0</v>
      </c>
    </row>
    <row r="1868" spans="8:74" hidden="1" outlineLevel="1" x14ac:dyDescent="0.3">
      <c r="H1868" s="16" t="str">
        <v>0 - BM Costs</v>
      </c>
      <c r="L1868" s="16" t="str">
        <v>0 - BM Port</v>
      </c>
      <c r="N1868" s="16" t="str">
        <v>0 - Port Assets</v>
      </c>
      <c r="O1868" s="8"/>
      <c r="P1868" s="8"/>
      <c r="Q1868" s="8"/>
      <c r="R1868" s="8"/>
      <c r="S1868" s="8"/>
      <c r="T1868" s="8"/>
      <c r="U1868" s="8"/>
      <c r="V1868" s="8"/>
      <c r="W1868" s="8"/>
      <c r="X1868" s="8"/>
      <c r="Y1868" s="8"/>
      <c r="Z1868" s="8"/>
      <c r="AA1868" s="8"/>
      <c r="AB1868" s="8"/>
      <c r="AC1868" s="8"/>
      <c r="AD1868" s="8"/>
      <c r="AE1868" s="8"/>
      <c r="AF1868" s="8"/>
      <c r="AG1868" s="8"/>
      <c r="AH1868" s="8"/>
      <c r="AI1868" s="8"/>
      <c r="AJ1868" s="8"/>
      <c r="AK1868" s="8"/>
      <c r="AL1868" s="8"/>
      <c r="AM1868" s="8"/>
      <c r="AN1868" s="8"/>
      <c r="AO1868" s="8"/>
      <c r="AP1868" s="8"/>
      <c r="AQ1868" s="8"/>
      <c r="AR1868" s="8"/>
      <c r="AS1868" s="8"/>
      <c r="AT1868" s="8"/>
      <c r="AU1868" s="8"/>
      <c r="AV1868" s="8"/>
      <c r="AW1868" s="8"/>
      <c r="AX1868" s="8"/>
      <c r="AY1868" s="8"/>
      <c r="AZ1868" s="8"/>
      <c r="BA1868" s="8"/>
      <c r="BB1868" s="8"/>
      <c r="BC1868" s="8"/>
      <c r="BD1868" s="8"/>
      <c r="BE1868" s="8"/>
      <c r="BF1868" s="8"/>
      <c r="BG1868" s="8"/>
      <c r="BH1868" s="8"/>
      <c r="BI1868" s="8"/>
      <c r="BJ1868" s="8"/>
      <c r="BK1868" s="8"/>
      <c r="BL1868" s="8"/>
      <c r="BM1868" s="8"/>
      <c r="BN1868" s="8"/>
      <c r="BO1868" s="8"/>
      <c r="BP1868" s="16" t="str">
        <v>0- Port Costs</v>
      </c>
      <c r="BT1868" s="16" t="str">
        <v>0- Port Value</v>
      </c>
      <c r="BU1868" s="8"/>
      <c r="BV1868" s="16" t="str">
        <v>0</v>
      </c>
    </row>
    <row r="1869" spans="8:74" hidden="1" outlineLevel="1" x14ac:dyDescent="0.3">
      <c r="H1869" s="16" t="str">
        <v>0 - BM Costs</v>
      </c>
      <c r="L1869" s="16" t="str">
        <v>0 - BM Port</v>
      </c>
      <c r="N1869" s="16" t="str">
        <v>0 - Port Assets</v>
      </c>
      <c r="O1869" s="8"/>
      <c r="P1869" s="8"/>
      <c r="Q1869" s="8"/>
      <c r="R1869" s="8"/>
      <c r="S1869" s="8"/>
      <c r="T1869" s="8"/>
      <c r="U1869" s="8"/>
      <c r="V1869" s="8"/>
      <c r="W1869" s="8"/>
      <c r="X1869" s="8"/>
      <c r="Y1869" s="8"/>
      <c r="Z1869" s="8"/>
      <c r="AA1869" s="8"/>
      <c r="AB1869" s="8"/>
      <c r="AC1869" s="8"/>
      <c r="AD1869" s="8"/>
      <c r="AE1869" s="8"/>
      <c r="AF1869" s="8"/>
      <c r="AG1869" s="8"/>
      <c r="AH1869" s="8"/>
      <c r="AI1869" s="8"/>
      <c r="AJ1869" s="8"/>
      <c r="AK1869" s="8"/>
      <c r="AL1869" s="8"/>
      <c r="AM1869" s="8"/>
      <c r="AN1869" s="8"/>
      <c r="AO1869" s="8"/>
      <c r="AP1869" s="8"/>
      <c r="AQ1869" s="8"/>
      <c r="AR1869" s="8"/>
      <c r="AS1869" s="8"/>
      <c r="AT1869" s="8"/>
      <c r="AU1869" s="8"/>
      <c r="AV1869" s="8"/>
      <c r="AW1869" s="8"/>
      <c r="AX1869" s="8"/>
      <c r="AY1869" s="8"/>
      <c r="AZ1869" s="8"/>
      <c r="BA1869" s="8"/>
      <c r="BB1869" s="8"/>
      <c r="BC1869" s="8"/>
      <c r="BD1869" s="8"/>
      <c r="BE1869" s="8"/>
      <c r="BF1869" s="8"/>
      <c r="BG1869" s="8"/>
      <c r="BH1869" s="8"/>
      <c r="BI1869" s="8"/>
      <c r="BJ1869" s="8"/>
      <c r="BK1869" s="8"/>
      <c r="BL1869" s="8"/>
      <c r="BM1869" s="8"/>
      <c r="BN1869" s="8"/>
      <c r="BO1869" s="8"/>
      <c r="BP1869" s="16" t="str">
        <v>0- Port Costs</v>
      </c>
      <c r="BT1869" s="16" t="str">
        <v>0- Port Value</v>
      </c>
      <c r="BU1869" s="8"/>
      <c r="BV1869" s="16" t="str">
        <v>0</v>
      </c>
    </row>
    <row r="1870" spans="8:74" hidden="1" outlineLevel="1" x14ac:dyDescent="0.3">
      <c r="H1870" s="16" t="str">
        <v>0 - BM Costs</v>
      </c>
      <c r="L1870" s="16" t="str">
        <v>0 - BM Port</v>
      </c>
      <c r="N1870" s="16" t="str">
        <v>0 - Port Assets</v>
      </c>
      <c r="O1870" s="8"/>
      <c r="P1870" s="8"/>
      <c r="Q1870" s="8"/>
      <c r="R1870" s="8"/>
      <c r="S1870" s="8"/>
      <c r="T1870" s="8"/>
      <c r="U1870" s="8"/>
      <c r="V1870" s="8"/>
      <c r="W1870" s="8"/>
      <c r="X1870" s="8"/>
      <c r="Y1870" s="8"/>
      <c r="Z1870" s="8"/>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c r="BA1870" s="8"/>
      <c r="BB1870" s="8"/>
      <c r="BC1870" s="8"/>
      <c r="BD1870" s="8"/>
      <c r="BE1870" s="8"/>
      <c r="BF1870" s="8"/>
      <c r="BG1870" s="8"/>
      <c r="BH1870" s="8"/>
      <c r="BI1870" s="8"/>
      <c r="BJ1870" s="8"/>
      <c r="BK1870" s="8"/>
      <c r="BL1870" s="8"/>
      <c r="BM1870" s="8"/>
      <c r="BN1870" s="8"/>
      <c r="BO1870" s="8"/>
      <c r="BP1870" s="16" t="str">
        <v>0- Port Costs</v>
      </c>
      <c r="BT1870" s="16" t="str">
        <v>0- Port Value</v>
      </c>
      <c r="BU1870" s="8"/>
      <c r="BV1870" s="16" t="str">
        <v>0</v>
      </c>
    </row>
    <row r="1871" spans="8:74" hidden="1" outlineLevel="1" x14ac:dyDescent="0.3">
      <c r="H1871" s="16" t="str">
        <v>0 - BM Costs</v>
      </c>
      <c r="L1871" s="16" t="str">
        <v>0 - BM Port</v>
      </c>
      <c r="N1871" s="16" t="str">
        <v>0 - Port Assets</v>
      </c>
      <c r="O1871" s="8"/>
      <c r="P1871" s="8"/>
      <c r="Q1871" s="8"/>
      <c r="R1871" s="8"/>
      <c r="S1871" s="8"/>
      <c r="T1871" s="8"/>
      <c r="U1871" s="8"/>
      <c r="V1871" s="8"/>
      <c r="W1871" s="8"/>
      <c r="X1871" s="8"/>
      <c r="Y1871" s="8"/>
      <c r="Z1871" s="8"/>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c r="BE1871" s="8"/>
      <c r="BF1871" s="8"/>
      <c r="BG1871" s="8"/>
      <c r="BH1871" s="8"/>
      <c r="BI1871" s="8"/>
      <c r="BJ1871" s="8"/>
      <c r="BK1871" s="8"/>
      <c r="BL1871" s="8"/>
      <c r="BM1871" s="8"/>
      <c r="BN1871" s="8"/>
      <c r="BO1871" s="8"/>
      <c r="BP1871" s="16" t="str">
        <v>0- Port Costs</v>
      </c>
      <c r="BT1871" s="16" t="str">
        <v>0- Port Value</v>
      </c>
      <c r="BU1871" s="8"/>
      <c r="BV1871" s="16" t="str">
        <v>0</v>
      </c>
    </row>
    <row r="1872" spans="8:74" hidden="1" outlineLevel="1" x14ac:dyDescent="0.3">
      <c r="H1872" s="16" t="str">
        <v>0 - BM Costs</v>
      </c>
      <c r="L1872" s="16" t="str">
        <v>0 - BM Port</v>
      </c>
      <c r="N1872" s="16" t="str">
        <v>0 - Port Assets</v>
      </c>
      <c r="O1872" s="8"/>
      <c r="P1872" s="8"/>
      <c r="Q1872" s="8"/>
      <c r="R1872" s="8"/>
      <c r="S1872" s="8"/>
      <c r="T1872" s="8"/>
      <c r="U1872" s="8"/>
      <c r="V1872" s="8"/>
      <c r="W1872" s="8"/>
      <c r="X1872" s="8"/>
      <c r="Y1872" s="8"/>
      <c r="Z1872" s="8"/>
      <c r="AA1872" s="8"/>
      <c r="AB1872" s="8"/>
      <c r="AC1872" s="8"/>
      <c r="AD1872" s="8"/>
      <c r="AE1872" s="8"/>
      <c r="AF1872" s="8"/>
      <c r="AG1872" s="8"/>
      <c r="AH1872" s="8"/>
      <c r="AI1872" s="8"/>
      <c r="AJ1872" s="8"/>
      <c r="AK1872" s="8"/>
      <c r="AL1872" s="8"/>
      <c r="AM1872" s="8"/>
      <c r="AN1872" s="8"/>
      <c r="AO1872" s="8"/>
      <c r="AP1872" s="8"/>
      <c r="AQ1872" s="8"/>
      <c r="AR1872" s="8"/>
      <c r="AS1872" s="8"/>
      <c r="AT1872" s="8"/>
      <c r="AU1872" s="8"/>
      <c r="AV1872" s="8"/>
      <c r="AW1872" s="8"/>
      <c r="AX1872" s="8"/>
      <c r="AY1872" s="8"/>
      <c r="AZ1872" s="8"/>
      <c r="BA1872" s="8"/>
      <c r="BB1872" s="8"/>
      <c r="BC1872" s="8"/>
      <c r="BD1872" s="8"/>
      <c r="BE1872" s="8"/>
      <c r="BF1872" s="8"/>
      <c r="BG1872" s="8"/>
      <c r="BH1872" s="8"/>
      <c r="BI1872" s="8"/>
      <c r="BJ1872" s="8"/>
      <c r="BK1872" s="8"/>
      <c r="BL1872" s="8"/>
      <c r="BM1872" s="8"/>
      <c r="BN1872" s="8"/>
      <c r="BO1872" s="8"/>
      <c r="BP1872" s="16" t="str">
        <v>0- Port Costs</v>
      </c>
      <c r="BT1872" s="16" t="str">
        <v>0- Port Value</v>
      </c>
      <c r="BU1872" s="8"/>
      <c r="BV1872" s="16" t="str">
        <v>0</v>
      </c>
    </row>
    <row r="1873" spans="8:74" hidden="1" outlineLevel="1" x14ac:dyDescent="0.3">
      <c r="H1873" s="16" t="str">
        <v>0 - BM Costs</v>
      </c>
      <c r="L1873" s="16" t="str">
        <v>0 - BM Port</v>
      </c>
      <c r="N1873" s="16" t="str">
        <v>0 - Port Assets</v>
      </c>
      <c r="O1873" s="8"/>
      <c r="P1873" s="8"/>
      <c r="Q1873" s="8"/>
      <c r="R1873" s="8"/>
      <c r="S1873" s="8"/>
      <c r="T1873" s="8"/>
      <c r="U1873" s="8"/>
      <c r="V1873" s="8"/>
      <c r="W1873" s="8"/>
      <c r="X1873" s="8"/>
      <c r="Y1873" s="8"/>
      <c r="Z1873" s="8"/>
      <c r="AA1873" s="8"/>
      <c r="AB1873" s="8"/>
      <c r="AC1873" s="8"/>
      <c r="AD1873" s="8"/>
      <c r="AE1873" s="8"/>
      <c r="AF1873" s="8"/>
      <c r="AG1873" s="8"/>
      <c r="AH1873" s="8"/>
      <c r="AI1873" s="8"/>
      <c r="AJ1873" s="8"/>
      <c r="AK1873" s="8"/>
      <c r="AL1873" s="8"/>
      <c r="AM1873" s="8"/>
      <c r="AN1873" s="8"/>
      <c r="AO1873" s="8"/>
      <c r="AP1873" s="8"/>
      <c r="AQ1873" s="8"/>
      <c r="AR1873" s="8"/>
      <c r="AS1873" s="8"/>
      <c r="AT1873" s="8"/>
      <c r="AU1873" s="8"/>
      <c r="AV1873" s="8"/>
      <c r="AW1873" s="8"/>
      <c r="AX1873" s="8"/>
      <c r="AY1873" s="8"/>
      <c r="AZ1873" s="8"/>
      <c r="BA1873" s="8"/>
      <c r="BB1873" s="8"/>
      <c r="BC1873" s="8"/>
      <c r="BD1873" s="8"/>
      <c r="BE1873" s="8"/>
      <c r="BF1873" s="8"/>
      <c r="BG1873" s="8"/>
      <c r="BH1873" s="8"/>
      <c r="BI1873" s="8"/>
      <c r="BJ1873" s="8"/>
      <c r="BK1873" s="8"/>
      <c r="BL1873" s="8"/>
      <c r="BM1873" s="8"/>
      <c r="BN1873" s="8"/>
      <c r="BO1873" s="8"/>
      <c r="BP1873" s="16" t="str">
        <v>0- Port Costs</v>
      </c>
      <c r="BT1873" s="16" t="str">
        <v>0- Port Value</v>
      </c>
      <c r="BU1873" s="8"/>
      <c r="BV1873" s="16" t="str">
        <v>0</v>
      </c>
    </row>
    <row r="1874" spans="8:74" hidden="1" outlineLevel="1" x14ac:dyDescent="0.3">
      <c r="H1874" s="16" t="str">
        <v>0 - BM Costs</v>
      </c>
      <c r="L1874" s="16" t="str">
        <v>0 - BM Port</v>
      </c>
      <c r="N1874" s="16" t="str">
        <v>0 - Port Assets</v>
      </c>
      <c r="O1874" s="8"/>
      <c r="P1874" s="8"/>
      <c r="Q1874" s="8"/>
      <c r="R1874" s="8"/>
      <c r="S1874" s="8"/>
      <c r="T1874" s="8"/>
      <c r="U1874" s="8"/>
      <c r="V1874" s="8"/>
      <c r="W1874" s="8"/>
      <c r="X1874" s="8"/>
      <c r="Y1874" s="8"/>
      <c r="Z1874" s="8"/>
      <c r="AA1874" s="8"/>
      <c r="AB1874" s="8"/>
      <c r="AC1874" s="8"/>
      <c r="AD1874" s="8"/>
      <c r="AE1874" s="8"/>
      <c r="AF1874" s="8"/>
      <c r="AG1874" s="8"/>
      <c r="AH1874" s="8"/>
      <c r="AI1874" s="8"/>
      <c r="AJ1874" s="8"/>
      <c r="AK1874" s="8"/>
      <c r="AL1874" s="8"/>
      <c r="AM1874" s="8"/>
      <c r="AN1874" s="8"/>
      <c r="AO1874" s="8"/>
      <c r="AP1874" s="8"/>
      <c r="AQ1874" s="8"/>
      <c r="AR1874" s="8"/>
      <c r="AS1874" s="8"/>
      <c r="AT1874" s="8"/>
      <c r="AU1874" s="8"/>
      <c r="AV1874" s="8"/>
      <c r="AW1874" s="8"/>
      <c r="AX1874" s="8"/>
      <c r="AY1874" s="8"/>
      <c r="AZ1874" s="8"/>
      <c r="BA1874" s="8"/>
      <c r="BB1874" s="8"/>
      <c r="BC1874" s="8"/>
      <c r="BD1874" s="8"/>
      <c r="BE1874" s="8"/>
      <c r="BF1874" s="8"/>
      <c r="BG1874" s="8"/>
      <c r="BH1874" s="8"/>
      <c r="BI1874" s="8"/>
      <c r="BJ1874" s="8"/>
      <c r="BK1874" s="8"/>
      <c r="BL1874" s="8"/>
      <c r="BM1874" s="8"/>
      <c r="BN1874" s="8"/>
      <c r="BO1874" s="8"/>
      <c r="BP1874" s="16" t="str">
        <v>0- Port Costs</v>
      </c>
      <c r="BT1874" s="16" t="str">
        <v>0- Port Value</v>
      </c>
      <c r="BU1874" s="8"/>
      <c r="BV1874" s="16" t="str">
        <v>0</v>
      </c>
    </row>
    <row r="1875" spans="8:74" hidden="1" outlineLevel="1" x14ac:dyDescent="0.3">
      <c r="H1875" s="16" t="str">
        <v>0 - BM Costs</v>
      </c>
      <c r="L1875" s="16" t="str">
        <v>0 - BM Port</v>
      </c>
      <c r="N1875" s="16" t="str">
        <v>0 - Port Assets</v>
      </c>
      <c r="O1875" s="8"/>
      <c r="P1875" s="8"/>
      <c r="Q1875" s="8"/>
      <c r="R1875" s="8"/>
      <c r="S1875" s="8"/>
      <c r="T1875" s="8"/>
      <c r="U1875" s="8"/>
      <c r="V1875" s="8"/>
      <c r="W1875" s="8"/>
      <c r="X1875" s="8"/>
      <c r="Y1875" s="8"/>
      <c r="Z1875" s="8"/>
      <c r="AA1875" s="8"/>
      <c r="AB1875" s="8"/>
      <c r="AC1875" s="8"/>
      <c r="AD1875" s="8"/>
      <c r="AE1875" s="8"/>
      <c r="AF1875" s="8"/>
      <c r="AG1875" s="8"/>
      <c r="AH1875" s="8"/>
      <c r="AI1875" s="8"/>
      <c r="AJ1875" s="8"/>
      <c r="AK1875" s="8"/>
      <c r="AL1875" s="8"/>
      <c r="AM1875" s="8"/>
      <c r="AN1875" s="8"/>
      <c r="AO1875" s="8"/>
      <c r="AP1875" s="8"/>
      <c r="AQ1875" s="8"/>
      <c r="AR1875" s="8"/>
      <c r="AS1875" s="8"/>
      <c r="AT1875" s="8"/>
      <c r="AU1875" s="8"/>
      <c r="AV1875" s="8"/>
      <c r="AW1875" s="8"/>
      <c r="AX1875" s="8"/>
      <c r="AY1875" s="8"/>
      <c r="AZ1875" s="8"/>
      <c r="BA1875" s="8"/>
      <c r="BB1875" s="8"/>
      <c r="BC1875" s="8"/>
      <c r="BD1875" s="8"/>
      <c r="BE1875" s="8"/>
      <c r="BF1875" s="8"/>
      <c r="BG1875" s="8"/>
      <c r="BH1875" s="8"/>
      <c r="BI1875" s="8"/>
      <c r="BJ1875" s="8"/>
      <c r="BK1875" s="8"/>
      <c r="BL1875" s="8"/>
      <c r="BM1875" s="8"/>
      <c r="BN1875" s="8"/>
      <c r="BO1875" s="8"/>
      <c r="BP1875" s="16" t="str">
        <v>0- Port Costs</v>
      </c>
      <c r="BT1875" s="16" t="str">
        <v>0- Port Value</v>
      </c>
      <c r="BU1875" s="8"/>
      <c r="BV1875" s="16" t="str">
        <v>0</v>
      </c>
    </row>
    <row r="1876" spans="8:74" hidden="1" outlineLevel="1" x14ac:dyDescent="0.3">
      <c r="H1876" s="16" t="str">
        <v>0 - BM Costs</v>
      </c>
      <c r="L1876" s="16" t="str">
        <v>0 - BM Port</v>
      </c>
      <c r="N1876" s="16" t="str">
        <v>0 - Port Assets</v>
      </c>
      <c r="O1876" s="8"/>
      <c r="P1876" s="8"/>
      <c r="Q1876" s="8"/>
      <c r="R1876" s="8"/>
      <c r="S1876" s="8"/>
      <c r="T1876" s="8"/>
      <c r="U1876" s="8"/>
      <c r="V1876" s="8"/>
      <c r="W1876" s="8"/>
      <c r="X1876" s="8"/>
      <c r="Y1876" s="8"/>
      <c r="Z1876" s="8"/>
      <c r="AA1876" s="8"/>
      <c r="AB1876" s="8"/>
      <c r="AC1876" s="8"/>
      <c r="AD1876" s="8"/>
      <c r="AE1876" s="8"/>
      <c r="AF1876" s="8"/>
      <c r="AG1876" s="8"/>
      <c r="AH1876" s="8"/>
      <c r="AI1876" s="8"/>
      <c r="AJ1876" s="8"/>
      <c r="AK1876" s="8"/>
      <c r="AL1876" s="8"/>
      <c r="AM1876" s="8"/>
      <c r="AN1876" s="8"/>
      <c r="AO1876" s="8"/>
      <c r="AP1876" s="8"/>
      <c r="AQ1876" s="8"/>
      <c r="AR1876" s="8"/>
      <c r="AS1876" s="8"/>
      <c r="AT1876" s="8"/>
      <c r="AU1876" s="8"/>
      <c r="AV1876" s="8"/>
      <c r="AW1876" s="8"/>
      <c r="AX1876" s="8"/>
      <c r="AY1876" s="8"/>
      <c r="AZ1876" s="8"/>
      <c r="BA1876" s="8"/>
      <c r="BB1876" s="8"/>
      <c r="BC1876" s="8"/>
      <c r="BD1876" s="8"/>
      <c r="BE1876" s="8"/>
      <c r="BF1876" s="8"/>
      <c r="BG1876" s="8"/>
      <c r="BH1876" s="8"/>
      <c r="BI1876" s="8"/>
      <c r="BJ1876" s="8"/>
      <c r="BK1876" s="8"/>
      <c r="BL1876" s="8"/>
      <c r="BM1876" s="8"/>
      <c r="BN1876" s="8"/>
      <c r="BO1876" s="8"/>
      <c r="BP1876" s="16" t="str">
        <v>0- Port Costs</v>
      </c>
      <c r="BT1876" s="16" t="str">
        <v>0- Port Value</v>
      </c>
      <c r="BU1876" s="8"/>
      <c r="BV1876" s="16" t="str">
        <v>0</v>
      </c>
    </row>
    <row r="1877" spans="8:74" hidden="1" outlineLevel="1" x14ac:dyDescent="0.3">
      <c r="H1877" s="16" t="str">
        <v>0 - BM Costs</v>
      </c>
      <c r="L1877" s="16" t="str">
        <v>0 - BM Port</v>
      </c>
      <c r="N1877" s="16" t="str">
        <v>0 - Port Assets</v>
      </c>
      <c r="O1877" s="8"/>
      <c r="P1877" s="8"/>
      <c r="Q1877" s="8"/>
      <c r="R1877" s="8"/>
      <c r="S1877" s="8"/>
      <c r="T1877" s="8"/>
      <c r="U1877" s="8"/>
      <c r="V1877" s="8"/>
      <c r="W1877" s="8"/>
      <c r="X1877" s="8"/>
      <c r="Y1877" s="8"/>
      <c r="Z1877" s="8"/>
      <c r="AA1877" s="8"/>
      <c r="AB1877" s="8"/>
      <c r="AC1877" s="8"/>
      <c r="AD1877" s="8"/>
      <c r="AE1877" s="8"/>
      <c r="AF1877" s="8"/>
      <c r="AG1877" s="8"/>
      <c r="AH1877" s="8"/>
      <c r="AI1877" s="8"/>
      <c r="AJ1877" s="8"/>
      <c r="AK1877" s="8"/>
      <c r="AL1877" s="8"/>
      <c r="AM1877" s="8"/>
      <c r="AN1877" s="8"/>
      <c r="AO1877" s="8"/>
      <c r="AP1877" s="8"/>
      <c r="AQ1877" s="8"/>
      <c r="AR1877" s="8"/>
      <c r="AS1877" s="8"/>
      <c r="AT1877" s="8"/>
      <c r="AU1877" s="8"/>
      <c r="AV1877" s="8"/>
      <c r="AW1877" s="8"/>
      <c r="AX1877" s="8"/>
      <c r="AY1877" s="8"/>
      <c r="AZ1877" s="8"/>
      <c r="BA1877" s="8"/>
      <c r="BB1877" s="8"/>
      <c r="BC1877" s="8"/>
      <c r="BD1877" s="8"/>
      <c r="BE1877" s="8"/>
      <c r="BF1877" s="8"/>
      <c r="BG1877" s="8"/>
      <c r="BH1877" s="8"/>
      <c r="BI1877" s="8"/>
      <c r="BJ1877" s="8"/>
      <c r="BK1877" s="8"/>
      <c r="BL1877" s="8"/>
      <c r="BM1877" s="8"/>
      <c r="BN1877" s="8"/>
      <c r="BO1877" s="8"/>
      <c r="BP1877" s="16" t="str">
        <v>0- Port Costs</v>
      </c>
      <c r="BT1877" s="16" t="str">
        <v>0- Port Value</v>
      </c>
      <c r="BU1877" s="8"/>
      <c r="BV1877" s="16" t="str">
        <v>0</v>
      </c>
    </row>
    <row r="1878" spans="8:74" hidden="1" outlineLevel="1" x14ac:dyDescent="0.3">
      <c r="H1878" s="16" t="str">
        <v>0 - BM Costs</v>
      </c>
      <c r="L1878" s="16" t="str">
        <v>0 - BM Port</v>
      </c>
      <c r="N1878" s="16" t="str">
        <v>0 - Port Assets</v>
      </c>
      <c r="O1878" s="8"/>
      <c r="P1878" s="8"/>
      <c r="Q1878" s="8"/>
      <c r="R1878" s="8"/>
      <c r="S1878" s="8"/>
      <c r="T1878" s="8"/>
      <c r="U1878" s="8"/>
      <c r="V1878" s="8"/>
      <c r="W1878" s="8"/>
      <c r="X1878" s="8"/>
      <c r="Y1878" s="8"/>
      <c r="Z1878" s="8"/>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c r="BD1878" s="8"/>
      <c r="BE1878" s="8"/>
      <c r="BF1878" s="8"/>
      <c r="BG1878" s="8"/>
      <c r="BH1878" s="8"/>
      <c r="BI1878" s="8"/>
      <c r="BJ1878" s="8"/>
      <c r="BK1878" s="8"/>
      <c r="BL1878" s="8"/>
      <c r="BM1878" s="8"/>
      <c r="BN1878" s="8"/>
      <c r="BO1878" s="8"/>
      <c r="BP1878" s="16" t="str">
        <v>0- Port Costs</v>
      </c>
      <c r="BT1878" s="16" t="str">
        <v>0- Port Value</v>
      </c>
      <c r="BU1878" s="8"/>
      <c r="BV1878" s="16" t="str">
        <v>0</v>
      </c>
    </row>
    <row r="1879" spans="8:74" hidden="1" outlineLevel="1" x14ac:dyDescent="0.3">
      <c r="H1879" s="16" t="str">
        <v>0 - BM Costs</v>
      </c>
      <c r="L1879" s="16" t="str">
        <v>0 - BM Port</v>
      </c>
      <c r="N1879" s="16" t="str">
        <v>0 - Port Assets</v>
      </c>
      <c r="O1879" s="8"/>
      <c r="P1879" s="8"/>
      <c r="Q1879" s="8"/>
      <c r="R1879" s="8"/>
      <c r="S1879" s="8"/>
      <c r="T1879" s="8"/>
      <c r="U1879" s="8"/>
      <c r="V1879" s="8"/>
      <c r="W1879" s="8"/>
      <c r="X1879" s="8"/>
      <c r="Y1879" s="8"/>
      <c r="Z1879" s="8"/>
      <c r="AA1879" s="8"/>
      <c r="AB1879" s="8"/>
      <c r="AC1879" s="8"/>
      <c r="AD1879" s="8"/>
      <c r="AE1879" s="8"/>
      <c r="AF1879" s="8"/>
      <c r="AG1879" s="8"/>
      <c r="AH1879" s="8"/>
      <c r="AI1879" s="8"/>
      <c r="AJ1879" s="8"/>
      <c r="AK1879" s="8"/>
      <c r="AL1879" s="8"/>
      <c r="AM1879" s="8"/>
      <c r="AN1879" s="8"/>
      <c r="AO1879" s="8"/>
      <c r="AP1879" s="8"/>
      <c r="AQ1879" s="8"/>
      <c r="AR1879" s="8"/>
      <c r="AS1879" s="8"/>
      <c r="AT1879" s="8"/>
      <c r="AU1879" s="8"/>
      <c r="AV1879" s="8"/>
      <c r="AW1879" s="8"/>
      <c r="AX1879" s="8"/>
      <c r="AY1879" s="8"/>
      <c r="AZ1879" s="8"/>
      <c r="BA1879" s="8"/>
      <c r="BB1879" s="8"/>
      <c r="BC1879" s="8"/>
      <c r="BD1879" s="8"/>
      <c r="BE1879" s="8"/>
      <c r="BF1879" s="8"/>
      <c r="BG1879" s="8"/>
      <c r="BH1879" s="8"/>
      <c r="BI1879" s="8"/>
      <c r="BJ1879" s="8"/>
      <c r="BK1879" s="8"/>
      <c r="BL1879" s="8"/>
      <c r="BM1879" s="8"/>
      <c r="BN1879" s="8"/>
      <c r="BO1879" s="8"/>
      <c r="BP1879" s="16" t="str">
        <v>0- Port Costs</v>
      </c>
      <c r="BT1879" s="16" t="str">
        <v>0- Port Value</v>
      </c>
      <c r="BU1879" s="8"/>
      <c r="BV1879" s="16" t="str">
        <v>0</v>
      </c>
    </row>
    <row r="1880" spans="8:74" hidden="1" outlineLevel="1" x14ac:dyDescent="0.3">
      <c r="H1880" s="16" t="str">
        <v>0 - BM Costs</v>
      </c>
      <c r="L1880" s="16" t="str">
        <v>0 - BM Port</v>
      </c>
      <c r="N1880" s="16" t="str">
        <v>0 - Port Assets</v>
      </c>
      <c r="O1880" s="8"/>
      <c r="P1880" s="8"/>
      <c r="Q1880" s="8"/>
      <c r="R1880" s="8"/>
      <c r="S1880" s="8"/>
      <c r="T1880" s="8"/>
      <c r="U1880" s="8"/>
      <c r="V1880" s="8"/>
      <c r="W1880" s="8"/>
      <c r="X1880" s="8"/>
      <c r="Y1880" s="8"/>
      <c r="Z1880" s="8"/>
      <c r="AA1880" s="8"/>
      <c r="AB1880" s="8"/>
      <c r="AC1880" s="8"/>
      <c r="AD1880" s="8"/>
      <c r="AE1880" s="8"/>
      <c r="AF1880" s="8"/>
      <c r="AG1880" s="8"/>
      <c r="AH1880" s="8"/>
      <c r="AI1880" s="8"/>
      <c r="AJ1880" s="8"/>
      <c r="AK1880" s="8"/>
      <c r="AL1880" s="8"/>
      <c r="AM1880" s="8"/>
      <c r="AN1880" s="8"/>
      <c r="AO1880" s="8"/>
      <c r="AP1880" s="8"/>
      <c r="AQ1880" s="8"/>
      <c r="AR1880" s="8"/>
      <c r="AS1880" s="8"/>
      <c r="AT1880" s="8"/>
      <c r="AU1880" s="8"/>
      <c r="AV1880" s="8"/>
      <c r="AW1880" s="8"/>
      <c r="AX1880" s="8"/>
      <c r="AY1880" s="8"/>
      <c r="AZ1880" s="8"/>
      <c r="BA1880" s="8"/>
      <c r="BB1880" s="8"/>
      <c r="BC1880" s="8"/>
      <c r="BD1880" s="8"/>
      <c r="BE1880" s="8"/>
      <c r="BF1880" s="8"/>
      <c r="BG1880" s="8"/>
      <c r="BH1880" s="8"/>
      <c r="BI1880" s="8"/>
      <c r="BJ1880" s="8"/>
      <c r="BK1880" s="8"/>
      <c r="BL1880" s="8"/>
      <c r="BM1880" s="8"/>
      <c r="BN1880" s="8"/>
      <c r="BO1880" s="8"/>
      <c r="BP1880" s="16" t="str">
        <v>0- Port Costs</v>
      </c>
      <c r="BT1880" s="16" t="str">
        <v>0- Port Value</v>
      </c>
      <c r="BU1880" s="8"/>
      <c r="BV1880" s="16" t="str">
        <v>0</v>
      </c>
    </row>
    <row r="1881" spans="8:74" hidden="1" outlineLevel="1" x14ac:dyDescent="0.3">
      <c r="H1881" s="16" t="str">
        <v>0 - BM Costs</v>
      </c>
      <c r="L1881" s="16" t="str">
        <v>0 - BM Port</v>
      </c>
      <c r="N1881" s="16" t="str">
        <v>0 - Port Assets</v>
      </c>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c r="AL1881" s="8"/>
      <c r="AM1881" s="8"/>
      <c r="AN1881" s="8"/>
      <c r="AO1881" s="8"/>
      <c r="AP1881" s="8"/>
      <c r="AQ1881" s="8"/>
      <c r="AR1881" s="8"/>
      <c r="AS1881" s="8"/>
      <c r="AT1881" s="8"/>
      <c r="AU1881" s="8"/>
      <c r="AV1881" s="8"/>
      <c r="AW1881" s="8"/>
      <c r="AX1881" s="8"/>
      <c r="AY1881" s="8"/>
      <c r="AZ1881" s="8"/>
      <c r="BA1881" s="8"/>
      <c r="BB1881" s="8"/>
      <c r="BC1881" s="8"/>
      <c r="BD1881" s="8"/>
      <c r="BE1881" s="8"/>
      <c r="BF1881" s="8"/>
      <c r="BG1881" s="8"/>
      <c r="BH1881" s="8"/>
      <c r="BI1881" s="8"/>
      <c r="BJ1881" s="8"/>
      <c r="BK1881" s="8"/>
      <c r="BL1881" s="8"/>
      <c r="BM1881" s="8"/>
      <c r="BN1881" s="8"/>
      <c r="BO1881" s="8"/>
      <c r="BP1881" s="16" t="str">
        <v>0- Port Costs</v>
      </c>
      <c r="BT1881" s="16" t="str">
        <v>0- Port Value</v>
      </c>
      <c r="BU1881" s="8"/>
      <c r="BV1881" s="16" t="str">
        <v>0</v>
      </c>
    </row>
    <row r="1882" spans="8:74" hidden="1" outlineLevel="1" x14ac:dyDescent="0.3">
      <c r="H1882" s="16" t="str">
        <v>0 - BM Costs</v>
      </c>
      <c r="L1882" s="16" t="str">
        <v>0 - BM Port</v>
      </c>
      <c r="N1882" s="16" t="str">
        <v>0 - Port Assets</v>
      </c>
      <c r="O1882" s="8"/>
      <c r="P1882" s="8"/>
      <c r="Q1882" s="8"/>
      <c r="R1882" s="8"/>
      <c r="S1882" s="8"/>
      <c r="T1882" s="8"/>
      <c r="U1882" s="8"/>
      <c r="V1882" s="8"/>
      <c r="W1882" s="8"/>
      <c r="X1882" s="8"/>
      <c r="Y1882" s="8"/>
      <c r="Z1882" s="8"/>
      <c r="AA1882" s="8"/>
      <c r="AB1882" s="8"/>
      <c r="AC1882" s="8"/>
      <c r="AD1882" s="8"/>
      <c r="AE1882" s="8"/>
      <c r="AF1882" s="8"/>
      <c r="AG1882" s="8"/>
      <c r="AH1882" s="8"/>
      <c r="AI1882" s="8"/>
      <c r="AJ1882" s="8"/>
      <c r="AK1882" s="8"/>
      <c r="AL1882" s="8"/>
      <c r="AM1882" s="8"/>
      <c r="AN1882" s="8"/>
      <c r="AO1882" s="8"/>
      <c r="AP1882" s="8"/>
      <c r="AQ1882" s="8"/>
      <c r="AR1882" s="8"/>
      <c r="AS1882" s="8"/>
      <c r="AT1882" s="8"/>
      <c r="AU1882" s="8"/>
      <c r="AV1882" s="8"/>
      <c r="AW1882" s="8"/>
      <c r="AX1882" s="8"/>
      <c r="AY1882" s="8"/>
      <c r="AZ1882" s="8"/>
      <c r="BA1882" s="8"/>
      <c r="BB1882" s="8"/>
      <c r="BC1882" s="8"/>
      <c r="BD1882" s="8"/>
      <c r="BE1882" s="8"/>
      <c r="BF1882" s="8"/>
      <c r="BG1882" s="8"/>
      <c r="BH1882" s="8"/>
      <c r="BI1882" s="8"/>
      <c r="BJ1882" s="8"/>
      <c r="BK1882" s="8"/>
      <c r="BL1882" s="8"/>
      <c r="BM1882" s="8"/>
      <c r="BN1882" s="8"/>
      <c r="BO1882" s="8"/>
      <c r="BP1882" s="16" t="str">
        <v>0- Port Costs</v>
      </c>
      <c r="BT1882" s="16" t="str">
        <v>0- Port Value</v>
      </c>
      <c r="BU1882" s="8"/>
      <c r="BV1882" s="16" t="str">
        <v>0</v>
      </c>
    </row>
    <row r="1883" spans="8:74" hidden="1" outlineLevel="1" x14ac:dyDescent="0.3">
      <c r="H1883" s="16" t="str">
        <v>0 - BM Costs</v>
      </c>
      <c r="L1883" s="16" t="str">
        <v>0 - BM Port</v>
      </c>
      <c r="N1883" s="16" t="str">
        <v>0 - Port Assets</v>
      </c>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c r="BD1883" s="8"/>
      <c r="BE1883" s="8"/>
      <c r="BF1883" s="8"/>
      <c r="BG1883" s="8"/>
      <c r="BH1883" s="8"/>
      <c r="BI1883" s="8"/>
      <c r="BJ1883" s="8"/>
      <c r="BK1883" s="8"/>
      <c r="BL1883" s="8"/>
      <c r="BM1883" s="8"/>
      <c r="BN1883" s="8"/>
      <c r="BO1883" s="8"/>
      <c r="BP1883" s="16" t="str">
        <v>0- Port Costs</v>
      </c>
      <c r="BT1883" s="16" t="str">
        <v>0- Port Value</v>
      </c>
      <c r="BU1883" s="8"/>
      <c r="BV1883" s="16" t="str">
        <v>0</v>
      </c>
    </row>
    <row r="1884" spans="8:74" hidden="1" outlineLevel="1" x14ac:dyDescent="0.3">
      <c r="H1884" s="16" t="str">
        <v>0 - BM Costs</v>
      </c>
      <c r="L1884" s="16" t="str">
        <v>0 - BM Port</v>
      </c>
      <c r="N1884" s="16" t="str">
        <v>0 - Port Assets</v>
      </c>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c r="BD1884" s="8"/>
      <c r="BE1884" s="8"/>
      <c r="BF1884" s="8"/>
      <c r="BG1884" s="8"/>
      <c r="BH1884" s="8"/>
      <c r="BI1884" s="8"/>
      <c r="BJ1884" s="8"/>
      <c r="BK1884" s="8"/>
      <c r="BL1884" s="8"/>
      <c r="BM1884" s="8"/>
      <c r="BN1884" s="8"/>
      <c r="BO1884" s="8"/>
      <c r="BP1884" s="16" t="str">
        <v>0- Port Costs</v>
      </c>
      <c r="BT1884" s="16" t="str">
        <v>0- Port Value</v>
      </c>
      <c r="BU1884" s="8"/>
      <c r="BV1884" s="16" t="str">
        <v>0</v>
      </c>
    </row>
    <row r="1885" spans="8:74" hidden="1" outlineLevel="1" x14ac:dyDescent="0.3">
      <c r="H1885" s="16" t="str">
        <v>0 - BM Costs</v>
      </c>
      <c r="L1885" s="16" t="str">
        <v>0 - BM Port</v>
      </c>
      <c r="N1885" s="16" t="str">
        <v>0 - Port Assets</v>
      </c>
      <c r="O1885" s="8"/>
      <c r="P1885" s="8"/>
      <c r="Q1885" s="8"/>
      <c r="R1885" s="8"/>
      <c r="S1885" s="8"/>
      <c r="T1885" s="8"/>
      <c r="U1885" s="8"/>
      <c r="V1885" s="8"/>
      <c r="W1885" s="8"/>
      <c r="X1885" s="8"/>
      <c r="Y1885" s="8"/>
      <c r="Z1885" s="8"/>
      <c r="AA1885" s="8"/>
      <c r="AB1885" s="8"/>
      <c r="AC1885" s="8"/>
      <c r="AD1885" s="8"/>
      <c r="AE1885" s="8"/>
      <c r="AF1885" s="8"/>
      <c r="AG1885" s="8"/>
      <c r="AH1885" s="8"/>
      <c r="AI1885" s="8"/>
      <c r="AJ1885" s="8"/>
      <c r="AK1885" s="8"/>
      <c r="AL1885" s="8"/>
      <c r="AM1885" s="8"/>
      <c r="AN1885" s="8"/>
      <c r="AO1885" s="8"/>
      <c r="AP1885" s="8"/>
      <c r="AQ1885" s="8"/>
      <c r="AR1885" s="8"/>
      <c r="AS1885" s="8"/>
      <c r="AT1885" s="8"/>
      <c r="AU1885" s="8"/>
      <c r="AV1885" s="8"/>
      <c r="AW1885" s="8"/>
      <c r="AX1885" s="8"/>
      <c r="AY1885" s="8"/>
      <c r="AZ1885" s="8"/>
      <c r="BA1885" s="8"/>
      <c r="BB1885" s="8"/>
      <c r="BC1885" s="8"/>
      <c r="BD1885" s="8"/>
      <c r="BE1885" s="8"/>
      <c r="BF1885" s="8"/>
      <c r="BG1885" s="8"/>
      <c r="BH1885" s="8"/>
      <c r="BI1885" s="8"/>
      <c r="BJ1885" s="8"/>
      <c r="BK1885" s="8"/>
      <c r="BL1885" s="8"/>
      <c r="BM1885" s="8"/>
      <c r="BN1885" s="8"/>
      <c r="BO1885" s="8"/>
      <c r="BP1885" s="16" t="str">
        <v>0- Port Costs</v>
      </c>
      <c r="BT1885" s="16" t="str">
        <v>0- Port Value</v>
      </c>
      <c r="BU1885" s="8"/>
      <c r="BV1885" s="16" t="str">
        <v>0</v>
      </c>
    </row>
    <row r="1886" spans="8:74" hidden="1" outlineLevel="1" x14ac:dyDescent="0.3">
      <c r="H1886" s="16" t="str">
        <v>0 - BM Costs</v>
      </c>
      <c r="L1886" s="16" t="str">
        <v>0 - BM Port</v>
      </c>
      <c r="N1886" s="16" t="str">
        <v>0 - Port Assets</v>
      </c>
      <c r="O1886" s="8"/>
      <c r="P1886" s="8"/>
      <c r="Q1886" s="8"/>
      <c r="R1886" s="8"/>
      <c r="S1886" s="8"/>
      <c r="T1886" s="8"/>
      <c r="U1886" s="8"/>
      <c r="V1886" s="8"/>
      <c r="W1886" s="8"/>
      <c r="X1886" s="8"/>
      <c r="Y1886" s="8"/>
      <c r="Z1886" s="8"/>
      <c r="AA1886" s="8"/>
      <c r="AB1886" s="8"/>
      <c r="AC1886" s="8"/>
      <c r="AD1886" s="8"/>
      <c r="AE1886" s="8"/>
      <c r="AF1886" s="8"/>
      <c r="AG1886" s="8"/>
      <c r="AH1886" s="8"/>
      <c r="AI1886" s="8"/>
      <c r="AJ1886" s="8"/>
      <c r="AK1886" s="8"/>
      <c r="AL1886" s="8"/>
      <c r="AM1886" s="8"/>
      <c r="AN1886" s="8"/>
      <c r="AO1886" s="8"/>
      <c r="AP1886" s="8"/>
      <c r="AQ1886" s="8"/>
      <c r="AR1886" s="8"/>
      <c r="AS1886" s="8"/>
      <c r="AT1886" s="8"/>
      <c r="AU1886" s="8"/>
      <c r="AV1886" s="8"/>
      <c r="AW1886" s="8"/>
      <c r="AX1886" s="8"/>
      <c r="AY1886" s="8"/>
      <c r="AZ1886" s="8"/>
      <c r="BA1886" s="8"/>
      <c r="BB1886" s="8"/>
      <c r="BC1886" s="8"/>
      <c r="BD1886" s="8"/>
      <c r="BE1886" s="8"/>
      <c r="BF1886" s="8"/>
      <c r="BG1886" s="8"/>
      <c r="BH1886" s="8"/>
      <c r="BI1886" s="8"/>
      <c r="BJ1886" s="8"/>
      <c r="BK1886" s="8"/>
      <c r="BL1886" s="8"/>
      <c r="BM1886" s="8"/>
      <c r="BN1886" s="8"/>
      <c r="BO1886" s="8"/>
      <c r="BP1886" s="16" t="str">
        <v>0- Port Costs</v>
      </c>
      <c r="BT1886" s="16" t="str">
        <v>0- Port Value</v>
      </c>
      <c r="BU1886" s="8"/>
      <c r="BV1886" s="16" t="str">
        <v>0</v>
      </c>
    </row>
    <row r="1887" spans="8:74" hidden="1" outlineLevel="1" x14ac:dyDescent="0.3">
      <c r="H1887" s="16" t="str">
        <v>0 - BM Costs</v>
      </c>
      <c r="L1887" s="16" t="str">
        <v>0 - BM Port</v>
      </c>
      <c r="N1887" s="16" t="str">
        <v>0 - Port Assets</v>
      </c>
      <c r="O1887" s="8"/>
      <c r="P1887" s="8"/>
      <c r="Q1887" s="8"/>
      <c r="R1887" s="8"/>
      <c r="S1887" s="8"/>
      <c r="T1887" s="8"/>
      <c r="U1887" s="8"/>
      <c r="V1887" s="8"/>
      <c r="W1887" s="8"/>
      <c r="X1887" s="8"/>
      <c r="Y1887" s="8"/>
      <c r="Z1887" s="8"/>
      <c r="AA1887" s="8"/>
      <c r="AB1887" s="8"/>
      <c r="AC1887" s="8"/>
      <c r="AD1887" s="8"/>
      <c r="AE1887" s="8"/>
      <c r="AF1887" s="8"/>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c r="BD1887" s="8"/>
      <c r="BE1887" s="8"/>
      <c r="BF1887" s="8"/>
      <c r="BG1887" s="8"/>
      <c r="BH1887" s="8"/>
      <c r="BI1887" s="8"/>
      <c r="BJ1887" s="8"/>
      <c r="BK1887" s="8"/>
      <c r="BL1887" s="8"/>
      <c r="BM1887" s="8"/>
      <c r="BN1887" s="8"/>
      <c r="BO1887" s="8"/>
      <c r="BP1887" s="16" t="str">
        <v>0- Port Costs</v>
      </c>
      <c r="BT1887" s="16" t="str">
        <v>0- Port Value</v>
      </c>
      <c r="BU1887" s="8"/>
      <c r="BV1887" s="16" t="str">
        <v>0</v>
      </c>
    </row>
    <row r="1888" spans="8:74" hidden="1" outlineLevel="1" x14ac:dyDescent="0.3">
      <c r="H1888" s="16" t="str">
        <v>0 - BM Costs</v>
      </c>
      <c r="L1888" s="16" t="str">
        <v>0 - BM Port</v>
      </c>
      <c r="N1888" s="16" t="str">
        <v>0 - Port Assets</v>
      </c>
      <c r="O1888" s="8"/>
      <c r="P1888" s="8"/>
      <c r="Q1888" s="8"/>
      <c r="R1888" s="8"/>
      <c r="S1888" s="8"/>
      <c r="T1888" s="8"/>
      <c r="U1888" s="8"/>
      <c r="V1888" s="8"/>
      <c r="W1888" s="8"/>
      <c r="X1888" s="8"/>
      <c r="Y1888" s="8"/>
      <c r="Z1888" s="8"/>
      <c r="AA1888" s="8"/>
      <c r="AB1888" s="8"/>
      <c r="AC1888" s="8"/>
      <c r="AD1888" s="8"/>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c r="BD1888" s="8"/>
      <c r="BE1888" s="8"/>
      <c r="BF1888" s="8"/>
      <c r="BG1888" s="8"/>
      <c r="BH1888" s="8"/>
      <c r="BI1888" s="8"/>
      <c r="BJ1888" s="8"/>
      <c r="BK1888" s="8"/>
      <c r="BL1888" s="8"/>
      <c r="BM1888" s="8"/>
      <c r="BN1888" s="8"/>
      <c r="BO1888" s="8"/>
      <c r="BP1888" s="16" t="str">
        <v>0- Port Costs</v>
      </c>
      <c r="BT1888" s="16" t="str">
        <v>0- Port Value</v>
      </c>
      <c r="BU1888" s="8"/>
      <c r="BV1888" s="16" t="str">
        <v>0</v>
      </c>
    </row>
    <row r="1889" spans="8:74" hidden="1" outlineLevel="1" x14ac:dyDescent="0.3">
      <c r="H1889" s="16" t="str">
        <v>0 - BM Costs</v>
      </c>
      <c r="L1889" s="16" t="str">
        <v>0 - BM Port</v>
      </c>
      <c r="N1889" s="16" t="str">
        <v>0 - Port Assets</v>
      </c>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c r="AL1889" s="8"/>
      <c r="AM1889" s="8"/>
      <c r="AN1889" s="8"/>
      <c r="AO1889" s="8"/>
      <c r="AP1889" s="8"/>
      <c r="AQ1889" s="8"/>
      <c r="AR1889" s="8"/>
      <c r="AS1889" s="8"/>
      <c r="AT1889" s="8"/>
      <c r="AU1889" s="8"/>
      <c r="AV1889" s="8"/>
      <c r="AW1889" s="8"/>
      <c r="AX1889" s="8"/>
      <c r="AY1889" s="8"/>
      <c r="AZ1889" s="8"/>
      <c r="BA1889" s="8"/>
      <c r="BB1889" s="8"/>
      <c r="BC1889" s="8"/>
      <c r="BD1889" s="8"/>
      <c r="BE1889" s="8"/>
      <c r="BF1889" s="8"/>
      <c r="BG1889" s="8"/>
      <c r="BH1889" s="8"/>
      <c r="BI1889" s="8"/>
      <c r="BJ1889" s="8"/>
      <c r="BK1889" s="8"/>
      <c r="BL1889" s="8"/>
      <c r="BM1889" s="8"/>
      <c r="BN1889" s="8"/>
      <c r="BO1889" s="8"/>
      <c r="BP1889" s="16" t="str">
        <v>0- Port Costs</v>
      </c>
      <c r="BT1889" s="16" t="str">
        <v>0- Port Value</v>
      </c>
      <c r="BU1889" s="8"/>
      <c r="BV1889" s="16" t="str">
        <v>0</v>
      </c>
    </row>
    <row r="1890" spans="8:74" hidden="1" outlineLevel="1" x14ac:dyDescent="0.3">
      <c r="H1890" s="16" t="str">
        <v>0 - BM Costs</v>
      </c>
      <c r="L1890" s="16" t="str">
        <v>0 - BM Port</v>
      </c>
      <c r="N1890" s="16" t="str">
        <v>0 - Port Assets</v>
      </c>
      <c r="O1890" s="8"/>
      <c r="P1890" s="8"/>
      <c r="Q1890" s="8"/>
      <c r="R1890" s="8"/>
      <c r="S1890" s="8"/>
      <c r="T1890" s="8"/>
      <c r="U1890" s="8"/>
      <c r="V1890" s="8"/>
      <c r="W1890" s="8"/>
      <c r="X1890" s="8"/>
      <c r="Y1890" s="8"/>
      <c r="Z1890" s="8"/>
      <c r="AA1890" s="8"/>
      <c r="AB1890" s="8"/>
      <c r="AC1890" s="8"/>
      <c r="AD1890" s="8"/>
      <c r="AE1890" s="8"/>
      <c r="AF1890" s="8"/>
      <c r="AG1890" s="8"/>
      <c r="AH1890" s="8"/>
      <c r="AI1890" s="8"/>
      <c r="AJ1890" s="8"/>
      <c r="AK1890" s="8"/>
      <c r="AL1890" s="8"/>
      <c r="AM1890" s="8"/>
      <c r="AN1890" s="8"/>
      <c r="AO1890" s="8"/>
      <c r="AP1890" s="8"/>
      <c r="AQ1890" s="8"/>
      <c r="AR1890" s="8"/>
      <c r="AS1890" s="8"/>
      <c r="AT1890" s="8"/>
      <c r="AU1890" s="8"/>
      <c r="AV1890" s="8"/>
      <c r="AW1890" s="8"/>
      <c r="AX1890" s="8"/>
      <c r="AY1890" s="8"/>
      <c r="AZ1890" s="8"/>
      <c r="BA1890" s="8"/>
      <c r="BB1890" s="8"/>
      <c r="BC1890" s="8"/>
      <c r="BD1890" s="8"/>
      <c r="BE1890" s="8"/>
      <c r="BF1890" s="8"/>
      <c r="BG1890" s="8"/>
      <c r="BH1890" s="8"/>
      <c r="BI1890" s="8"/>
      <c r="BJ1890" s="8"/>
      <c r="BK1890" s="8"/>
      <c r="BL1890" s="8"/>
      <c r="BM1890" s="8"/>
      <c r="BN1890" s="8"/>
      <c r="BO1890" s="8"/>
      <c r="BP1890" s="16" t="str">
        <v>0- Port Costs</v>
      </c>
      <c r="BT1890" s="16" t="str">
        <v>0- Port Value</v>
      </c>
      <c r="BU1890" s="8"/>
      <c r="BV1890" s="16" t="str">
        <v>0</v>
      </c>
    </row>
    <row r="1891" spans="8:74" hidden="1" outlineLevel="1" x14ac:dyDescent="0.3">
      <c r="H1891" s="16" t="str">
        <v>0 - BM Costs</v>
      </c>
      <c r="L1891" s="16" t="str">
        <v>0 - BM Port</v>
      </c>
      <c r="N1891" s="16" t="str">
        <v>0 - Port Assets</v>
      </c>
      <c r="O1891" s="8"/>
      <c r="P1891" s="8"/>
      <c r="Q1891" s="8"/>
      <c r="R1891" s="8"/>
      <c r="S1891" s="8"/>
      <c r="T1891" s="8"/>
      <c r="U1891" s="8"/>
      <c r="V1891" s="8"/>
      <c r="W1891" s="8"/>
      <c r="X1891" s="8"/>
      <c r="Y1891" s="8"/>
      <c r="Z1891" s="8"/>
      <c r="AA1891" s="8"/>
      <c r="AB1891" s="8"/>
      <c r="AC1891" s="8"/>
      <c r="AD1891" s="8"/>
      <c r="AE1891" s="8"/>
      <c r="AF1891" s="8"/>
      <c r="AG1891" s="8"/>
      <c r="AH1891" s="8"/>
      <c r="AI1891" s="8"/>
      <c r="AJ1891" s="8"/>
      <c r="AK1891" s="8"/>
      <c r="AL1891" s="8"/>
      <c r="AM1891" s="8"/>
      <c r="AN1891" s="8"/>
      <c r="AO1891" s="8"/>
      <c r="AP1891" s="8"/>
      <c r="AQ1891" s="8"/>
      <c r="AR1891" s="8"/>
      <c r="AS1891" s="8"/>
      <c r="AT1891" s="8"/>
      <c r="AU1891" s="8"/>
      <c r="AV1891" s="8"/>
      <c r="AW1891" s="8"/>
      <c r="AX1891" s="8"/>
      <c r="AY1891" s="8"/>
      <c r="AZ1891" s="8"/>
      <c r="BA1891" s="8"/>
      <c r="BB1891" s="8"/>
      <c r="BC1891" s="8"/>
      <c r="BD1891" s="8"/>
      <c r="BE1891" s="8"/>
      <c r="BF1891" s="8"/>
      <c r="BG1891" s="8"/>
      <c r="BH1891" s="8"/>
      <c r="BI1891" s="8"/>
      <c r="BJ1891" s="8"/>
      <c r="BK1891" s="8"/>
      <c r="BL1891" s="8"/>
      <c r="BM1891" s="8"/>
      <c r="BN1891" s="8"/>
      <c r="BO1891" s="8"/>
      <c r="BP1891" s="16" t="str">
        <v>0- Port Costs</v>
      </c>
      <c r="BT1891" s="16" t="str">
        <v>0- Port Value</v>
      </c>
      <c r="BU1891" s="8"/>
      <c r="BV1891" s="16" t="str">
        <v>0</v>
      </c>
    </row>
    <row r="1892" spans="8:74" hidden="1" outlineLevel="1" x14ac:dyDescent="0.3">
      <c r="H1892" s="16" t="str">
        <v>0 - BM Costs</v>
      </c>
      <c r="L1892" s="16" t="str">
        <v>0 - BM Port</v>
      </c>
      <c r="N1892" s="16" t="str">
        <v>0 - Port Assets</v>
      </c>
      <c r="O1892" s="8"/>
      <c r="P1892" s="8"/>
      <c r="Q1892" s="8"/>
      <c r="R1892" s="8"/>
      <c r="S1892" s="8"/>
      <c r="T1892" s="8"/>
      <c r="U1892" s="8"/>
      <c r="V1892" s="8"/>
      <c r="W1892" s="8"/>
      <c r="X1892" s="8"/>
      <c r="Y1892" s="8"/>
      <c r="Z1892" s="8"/>
      <c r="AA1892" s="8"/>
      <c r="AB1892" s="8"/>
      <c r="AC1892" s="8"/>
      <c r="AD1892" s="8"/>
      <c r="AE1892" s="8"/>
      <c r="AF1892" s="8"/>
      <c r="AG1892" s="8"/>
      <c r="AH1892" s="8"/>
      <c r="AI1892" s="8"/>
      <c r="AJ1892" s="8"/>
      <c r="AK1892" s="8"/>
      <c r="AL1892" s="8"/>
      <c r="AM1892" s="8"/>
      <c r="AN1892" s="8"/>
      <c r="AO1892" s="8"/>
      <c r="AP1892" s="8"/>
      <c r="AQ1892" s="8"/>
      <c r="AR1892" s="8"/>
      <c r="AS1892" s="8"/>
      <c r="AT1892" s="8"/>
      <c r="AU1892" s="8"/>
      <c r="AV1892" s="8"/>
      <c r="AW1892" s="8"/>
      <c r="AX1892" s="8"/>
      <c r="AY1892" s="8"/>
      <c r="AZ1892" s="8"/>
      <c r="BA1892" s="8"/>
      <c r="BB1892" s="8"/>
      <c r="BC1892" s="8"/>
      <c r="BD1892" s="8"/>
      <c r="BE1892" s="8"/>
      <c r="BF1892" s="8"/>
      <c r="BG1892" s="8"/>
      <c r="BH1892" s="8"/>
      <c r="BI1892" s="8"/>
      <c r="BJ1892" s="8"/>
      <c r="BK1892" s="8"/>
      <c r="BL1892" s="8"/>
      <c r="BM1892" s="8"/>
      <c r="BN1892" s="8"/>
      <c r="BO1892" s="8"/>
      <c r="BP1892" s="16" t="str">
        <v>0- Port Costs</v>
      </c>
      <c r="BT1892" s="16" t="str">
        <v>0- Port Value</v>
      </c>
      <c r="BU1892" s="8"/>
      <c r="BV1892" s="16" t="str">
        <v>0</v>
      </c>
    </row>
    <row r="1893" spans="8:74" hidden="1" outlineLevel="1" x14ac:dyDescent="0.3">
      <c r="H1893" s="16" t="str">
        <v>0 - BM Costs</v>
      </c>
      <c r="L1893" s="16" t="str">
        <v>0 - BM Port</v>
      </c>
      <c r="N1893" s="16" t="str">
        <v>0 - Port Assets</v>
      </c>
      <c r="O1893" s="8"/>
      <c r="P1893" s="8"/>
      <c r="Q1893" s="8"/>
      <c r="R1893" s="8"/>
      <c r="S1893" s="8"/>
      <c r="T1893" s="8"/>
      <c r="U1893" s="8"/>
      <c r="V1893" s="8"/>
      <c r="W1893" s="8"/>
      <c r="X1893" s="8"/>
      <c r="Y1893" s="8"/>
      <c r="Z1893" s="8"/>
      <c r="AA1893" s="8"/>
      <c r="AB1893" s="8"/>
      <c r="AC1893" s="8"/>
      <c r="AD1893" s="8"/>
      <c r="AE1893" s="8"/>
      <c r="AF1893" s="8"/>
      <c r="AG1893" s="8"/>
      <c r="AH1893" s="8"/>
      <c r="AI1893" s="8"/>
      <c r="AJ1893" s="8"/>
      <c r="AK1893" s="8"/>
      <c r="AL1893" s="8"/>
      <c r="AM1893" s="8"/>
      <c r="AN1893" s="8"/>
      <c r="AO1893" s="8"/>
      <c r="AP1893" s="8"/>
      <c r="AQ1893" s="8"/>
      <c r="AR1893" s="8"/>
      <c r="AS1893" s="8"/>
      <c r="AT1893" s="8"/>
      <c r="AU1893" s="8"/>
      <c r="AV1893" s="8"/>
      <c r="AW1893" s="8"/>
      <c r="AX1893" s="8"/>
      <c r="AY1893" s="8"/>
      <c r="AZ1893" s="8"/>
      <c r="BA1893" s="8"/>
      <c r="BB1893" s="8"/>
      <c r="BC1893" s="8"/>
      <c r="BD1893" s="8"/>
      <c r="BE1893" s="8"/>
      <c r="BF1893" s="8"/>
      <c r="BG1893" s="8"/>
      <c r="BH1893" s="8"/>
      <c r="BI1893" s="8"/>
      <c r="BJ1893" s="8"/>
      <c r="BK1893" s="8"/>
      <c r="BL1893" s="8"/>
      <c r="BM1893" s="8"/>
      <c r="BN1893" s="8"/>
      <c r="BO1893" s="8"/>
      <c r="BP1893" s="16" t="str">
        <v>0- Port Costs</v>
      </c>
      <c r="BT1893" s="16" t="str">
        <v>0- Port Value</v>
      </c>
      <c r="BU1893" s="8"/>
      <c r="BV1893" s="16" t="str">
        <v>0</v>
      </c>
    </row>
    <row r="1894" spans="8:74" hidden="1" outlineLevel="1" x14ac:dyDescent="0.3">
      <c r="H1894" s="16" t="str">
        <v>0 - BM Costs</v>
      </c>
      <c r="L1894" s="16" t="str">
        <v>0 - BM Port</v>
      </c>
      <c r="N1894" s="16" t="str">
        <v>0 - Port Assets</v>
      </c>
      <c r="O1894" s="8"/>
      <c r="P1894" s="8"/>
      <c r="Q1894" s="8"/>
      <c r="R1894" s="8"/>
      <c r="S1894" s="8"/>
      <c r="T1894" s="8"/>
      <c r="U1894" s="8"/>
      <c r="V1894" s="8"/>
      <c r="W1894" s="8"/>
      <c r="X1894" s="8"/>
      <c r="Y1894" s="8"/>
      <c r="Z1894" s="8"/>
      <c r="AA1894" s="8"/>
      <c r="AB1894" s="8"/>
      <c r="AC1894" s="8"/>
      <c r="AD1894" s="8"/>
      <c r="AE1894" s="8"/>
      <c r="AF1894" s="8"/>
      <c r="AG1894" s="8"/>
      <c r="AH1894" s="8"/>
      <c r="AI1894" s="8"/>
      <c r="AJ1894" s="8"/>
      <c r="AK1894" s="8"/>
      <c r="AL1894" s="8"/>
      <c r="AM1894" s="8"/>
      <c r="AN1894" s="8"/>
      <c r="AO1894" s="8"/>
      <c r="AP1894" s="8"/>
      <c r="AQ1894" s="8"/>
      <c r="AR1894" s="8"/>
      <c r="AS1894" s="8"/>
      <c r="AT1894" s="8"/>
      <c r="AU1894" s="8"/>
      <c r="AV1894" s="8"/>
      <c r="AW1894" s="8"/>
      <c r="AX1894" s="8"/>
      <c r="AY1894" s="8"/>
      <c r="AZ1894" s="8"/>
      <c r="BA1894" s="8"/>
      <c r="BB1894" s="8"/>
      <c r="BC1894" s="8"/>
      <c r="BD1894" s="8"/>
      <c r="BE1894" s="8"/>
      <c r="BF1894" s="8"/>
      <c r="BG1894" s="8"/>
      <c r="BH1894" s="8"/>
      <c r="BI1894" s="8"/>
      <c r="BJ1894" s="8"/>
      <c r="BK1894" s="8"/>
      <c r="BL1894" s="8"/>
      <c r="BM1894" s="8"/>
      <c r="BN1894" s="8"/>
      <c r="BO1894" s="8"/>
      <c r="BP1894" s="16" t="str">
        <v>0- Port Costs</v>
      </c>
      <c r="BT1894" s="16" t="str">
        <v>0- Port Value</v>
      </c>
      <c r="BU1894" s="8"/>
      <c r="BV1894" s="16" t="str">
        <v>0</v>
      </c>
    </row>
    <row r="1895" spans="8:74" hidden="1" outlineLevel="1" x14ac:dyDescent="0.3">
      <c r="H1895" s="16" t="str">
        <v>0 - BM Costs</v>
      </c>
      <c r="L1895" s="16" t="str">
        <v>0 - BM Port</v>
      </c>
      <c r="N1895" s="16" t="str">
        <v>0 - Port Assets</v>
      </c>
      <c r="O1895" s="8"/>
      <c r="P1895" s="8"/>
      <c r="Q1895" s="8"/>
      <c r="R1895" s="8"/>
      <c r="S1895" s="8"/>
      <c r="T1895" s="8"/>
      <c r="U1895" s="8"/>
      <c r="V1895" s="8"/>
      <c r="W1895" s="8"/>
      <c r="X1895" s="8"/>
      <c r="Y1895" s="8"/>
      <c r="Z1895" s="8"/>
      <c r="AA1895" s="8"/>
      <c r="AB1895" s="8"/>
      <c r="AC1895" s="8"/>
      <c r="AD1895" s="8"/>
      <c r="AE1895" s="8"/>
      <c r="AF1895" s="8"/>
      <c r="AG1895" s="8"/>
      <c r="AH1895" s="8"/>
      <c r="AI1895" s="8"/>
      <c r="AJ1895" s="8"/>
      <c r="AK1895" s="8"/>
      <c r="AL1895" s="8"/>
      <c r="AM1895" s="8"/>
      <c r="AN1895" s="8"/>
      <c r="AO1895" s="8"/>
      <c r="AP1895" s="8"/>
      <c r="AQ1895" s="8"/>
      <c r="AR1895" s="8"/>
      <c r="AS1895" s="8"/>
      <c r="AT1895" s="8"/>
      <c r="AU1895" s="8"/>
      <c r="AV1895" s="8"/>
      <c r="AW1895" s="8"/>
      <c r="AX1895" s="8"/>
      <c r="AY1895" s="8"/>
      <c r="AZ1895" s="8"/>
      <c r="BA1895" s="8"/>
      <c r="BB1895" s="8"/>
      <c r="BC1895" s="8"/>
      <c r="BD1895" s="8"/>
      <c r="BE1895" s="8"/>
      <c r="BF1895" s="8"/>
      <c r="BG1895" s="8"/>
      <c r="BH1895" s="8"/>
      <c r="BI1895" s="8"/>
      <c r="BJ1895" s="8"/>
      <c r="BK1895" s="8"/>
      <c r="BL1895" s="8"/>
      <c r="BM1895" s="8"/>
      <c r="BN1895" s="8"/>
      <c r="BO1895" s="8"/>
      <c r="BP1895" s="16" t="str">
        <v>0- Port Costs</v>
      </c>
      <c r="BT1895" s="16" t="str">
        <v>0- Port Value</v>
      </c>
      <c r="BU1895" s="8"/>
      <c r="BV1895" s="16" t="str">
        <v>0</v>
      </c>
    </row>
    <row r="1896" spans="8:74" hidden="1" outlineLevel="1" x14ac:dyDescent="0.3">
      <c r="H1896" s="16" t="str">
        <v>0 - BM Costs</v>
      </c>
      <c r="L1896" s="16" t="str">
        <v>0 - BM Port</v>
      </c>
      <c r="N1896" s="16" t="str">
        <v>0 - Port Assets</v>
      </c>
      <c r="O1896" s="8"/>
      <c r="P1896" s="8"/>
      <c r="Q1896" s="8"/>
      <c r="R1896" s="8"/>
      <c r="S1896" s="8"/>
      <c r="T1896" s="8"/>
      <c r="U1896" s="8"/>
      <c r="V1896" s="8"/>
      <c r="W1896" s="8"/>
      <c r="X1896" s="8"/>
      <c r="Y1896" s="8"/>
      <c r="Z1896" s="8"/>
      <c r="AA1896" s="8"/>
      <c r="AB1896" s="8"/>
      <c r="AC1896" s="8"/>
      <c r="AD1896" s="8"/>
      <c r="AE1896" s="8"/>
      <c r="AF1896" s="8"/>
      <c r="AG1896" s="8"/>
      <c r="AH1896" s="8"/>
      <c r="AI1896" s="8"/>
      <c r="AJ1896" s="8"/>
      <c r="AK1896" s="8"/>
      <c r="AL1896" s="8"/>
      <c r="AM1896" s="8"/>
      <c r="AN1896" s="8"/>
      <c r="AO1896" s="8"/>
      <c r="AP1896" s="8"/>
      <c r="AQ1896" s="8"/>
      <c r="AR1896" s="8"/>
      <c r="AS1896" s="8"/>
      <c r="AT1896" s="8"/>
      <c r="AU1896" s="8"/>
      <c r="AV1896" s="8"/>
      <c r="AW1896" s="8"/>
      <c r="AX1896" s="8"/>
      <c r="AY1896" s="8"/>
      <c r="AZ1896" s="8"/>
      <c r="BA1896" s="8"/>
      <c r="BB1896" s="8"/>
      <c r="BC1896" s="8"/>
      <c r="BD1896" s="8"/>
      <c r="BE1896" s="8"/>
      <c r="BF1896" s="8"/>
      <c r="BG1896" s="8"/>
      <c r="BH1896" s="8"/>
      <c r="BI1896" s="8"/>
      <c r="BJ1896" s="8"/>
      <c r="BK1896" s="8"/>
      <c r="BL1896" s="8"/>
      <c r="BM1896" s="8"/>
      <c r="BN1896" s="8"/>
      <c r="BO1896" s="8"/>
      <c r="BP1896" s="16" t="str">
        <v>0- Port Costs</v>
      </c>
      <c r="BT1896" s="16" t="str">
        <v>0- Port Value</v>
      </c>
      <c r="BU1896" s="8"/>
      <c r="BV1896" s="16" t="str">
        <v>0</v>
      </c>
    </row>
    <row r="1897" spans="8:74" hidden="1" outlineLevel="1" x14ac:dyDescent="0.3">
      <c r="H1897" s="16" t="str">
        <v>0 - BM Costs</v>
      </c>
      <c r="L1897" s="16" t="str">
        <v>0 - BM Port</v>
      </c>
      <c r="N1897" s="16" t="str">
        <v>0 - Port Assets</v>
      </c>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c r="AL1897" s="8"/>
      <c r="AM1897" s="8"/>
      <c r="AN1897" s="8"/>
      <c r="AO1897" s="8"/>
      <c r="AP1897" s="8"/>
      <c r="AQ1897" s="8"/>
      <c r="AR1897" s="8"/>
      <c r="AS1897" s="8"/>
      <c r="AT1897" s="8"/>
      <c r="AU1897" s="8"/>
      <c r="AV1897" s="8"/>
      <c r="AW1897" s="8"/>
      <c r="AX1897" s="8"/>
      <c r="AY1897" s="8"/>
      <c r="AZ1897" s="8"/>
      <c r="BA1897" s="8"/>
      <c r="BB1897" s="8"/>
      <c r="BC1897" s="8"/>
      <c r="BD1897" s="8"/>
      <c r="BE1897" s="8"/>
      <c r="BF1897" s="8"/>
      <c r="BG1897" s="8"/>
      <c r="BH1897" s="8"/>
      <c r="BI1897" s="8"/>
      <c r="BJ1897" s="8"/>
      <c r="BK1897" s="8"/>
      <c r="BL1897" s="8"/>
      <c r="BM1897" s="8"/>
      <c r="BN1897" s="8"/>
      <c r="BO1897" s="8"/>
      <c r="BP1897" s="16" t="str">
        <v>0- Port Costs</v>
      </c>
      <c r="BT1897" s="16" t="str">
        <v>0- Port Value</v>
      </c>
      <c r="BU1897" s="8"/>
      <c r="BV1897" s="16" t="str">
        <v>0</v>
      </c>
    </row>
    <row r="1898" spans="8:74" hidden="1" outlineLevel="1" x14ac:dyDescent="0.3">
      <c r="H1898" s="16" t="str">
        <v>0 - BM Costs</v>
      </c>
      <c r="L1898" s="16" t="str">
        <v>0 - BM Port</v>
      </c>
      <c r="N1898" s="16" t="str">
        <v>0 - Port Assets</v>
      </c>
      <c r="O1898" s="8"/>
      <c r="P1898" s="8"/>
      <c r="Q1898" s="8"/>
      <c r="R1898" s="8"/>
      <c r="S1898" s="8"/>
      <c r="T1898" s="8"/>
      <c r="U1898" s="8"/>
      <c r="V1898" s="8"/>
      <c r="W1898" s="8"/>
      <c r="X1898" s="8"/>
      <c r="Y1898" s="8"/>
      <c r="Z1898" s="8"/>
      <c r="AA1898" s="8"/>
      <c r="AB1898" s="8"/>
      <c r="AC1898" s="8"/>
      <c r="AD1898" s="8"/>
      <c r="AE1898" s="8"/>
      <c r="AF1898" s="8"/>
      <c r="AG1898" s="8"/>
      <c r="AH1898" s="8"/>
      <c r="AI1898" s="8"/>
      <c r="AJ1898" s="8"/>
      <c r="AK1898" s="8"/>
      <c r="AL1898" s="8"/>
      <c r="AM1898" s="8"/>
      <c r="AN1898" s="8"/>
      <c r="AO1898" s="8"/>
      <c r="AP1898" s="8"/>
      <c r="AQ1898" s="8"/>
      <c r="AR1898" s="8"/>
      <c r="AS1898" s="8"/>
      <c r="AT1898" s="8"/>
      <c r="AU1898" s="8"/>
      <c r="AV1898" s="8"/>
      <c r="AW1898" s="8"/>
      <c r="AX1898" s="8"/>
      <c r="AY1898" s="8"/>
      <c r="AZ1898" s="8"/>
      <c r="BA1898" s="8"/>
      <c r="BB1898" s="8"/>
      <c r="BC1898" s="8"/>
      <c r="BD1898" s="8"/>
      <c r="BE1898" s="8"/>
      <c r="BF1898" s="8"/>
      <c r="BG1898" s="8"/>
      <c r="BH1898" s="8"/>
      <c r="BI1898" s="8"/>
      <c r="BJ1898" s="8"/>
      <c r="BK1898" s="8"/>
      <c r="BL1898" s="8"/>
      <c r="BM1898" s="8"/>
      <c r="BN1898" s="8"/>
      <c r="BO1898" s="8"/>
      <c r="BP1898" s="16" t="str">
        <v>0- Port Costs</v>
      </c>
      <c r="BT1898" s="16" t="str">
        <v>0- Port Value</v>
      </c>
      <c r="BU1898" s="8"/>
      <c r="BV1898" s="16" t="str">
        <v>0</v>
      </c>
    </row>
    <row r="1899" spans="8:74" hidden="1" outlineLevel="1" x14ac:dyDescent="0.3">
      <c r="H1899" s="16" t="str">
        <v>0 - BM Costs</v>
      </c>
      <c r="L1899" s="16" t="str">
        <v>0 - BM Port</v>
      </c>
      <c r="N1899" s="16" t="str">
        <v>0 - Port Assets</v>
      </c>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8"/>
      <c r="AL1899" s="8"/>
      <c r="AM1899" s="8"/>
      <c r="AN1899" s="8"/>
      <c r="AO1899" s="8"/>
      <c r="AP1899" s="8"/>
      <c r="AQ1899" s="8"/>
      <c r="AR1899" s="8"/>
      <c r="AS1899" s="8"/>
      <c r="AT1899" s="8"/>
      <c r="AU1899" s="8"/>
      <c r="AV1899" s="8"/>
      <c r="AW1899" s="8"/>
      <c r="AX1899" s="8"/>
      <c r="AY1899" s="8"/>
      <c r="AZ1899" s="8"/>
      <c r="BA1899" s="8"/>
      <c r="BB1899" s="8"/>
      <c r="BC1899" s="8"/>
      <c r="BD1899" s="8"/>
      <c r="BE1899" s="8"/>
      <c r="BF1899" s="8"/>
      <c r="BG1899" s="8"/>
      <c r="BH1899" s="8"/>
      <c r="BI1899" s="8"/>
      <c r="BJ1899" s="8"/>
      <c r="BK1899" s="8"/>
      <c r="BL1899" s="8"/>
      <c r="BM1899" s="8"/>
      <c r="BN1899" s="8"/>
      <c r="BO1899" s="8"/>
      <c r="BP1899" s="16" t="str">
        <v>0- Port Costs</v>
      </c>
      <c r="BT1899" s="16" t="str">
        <v>0- Port Value</v>
      </c>
      <c r="BU1899" s="8"/>
      <c r="BV1899" s="16" t="str">
        <v>0</v>
      </c>
    </row>
    <row r="1900" spans="8:74" hidden="1" outlineLevel="1" x14ac:dyDescent="0.3">
      <c r="H1900" s="16" t="str">
        <v>0 - BM Costs</v>
      </c>
      <c r="L1900" s="16" t="str">
        <v>0 - BM Port</v>
      </c>
      <c r="N1900" s="16" t="str">
        <v>0 - Port Assets</v>
      </c>
      <c r="O1900" s="8"/>
      <c r="P1900" s="8"/>
      <c r="Q1900" s="8"/>
      <c r="R1900" s="8"/>
      <c r="S1900" s="8"/>
      <c r="T1900" s="8"/>
      <c r="U1900" s="8"/>
      <c r="V1900" s="8"/>
      <c r="W1900" s="8"/>
      <c r="X1900" s="8"/>
      <c r="Y1900" s="8"/>
      <c r="Z1900" s="8"/>
      <c r="AA1900" s="8"/>
      <c r="AB1900" s="8"/>
      <c r="AC1900" s="8"/>
      <c r="AD1900" s="8"/>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c r="BD1900" s="8"/>
      <c r="BE1900" s="8"/>
      <c r="BF1900" s="8"/>
      <c r="BG1900" s="8"/>
      <c r="BH1900" s="8"/>
      <c r="BI1900" s="8"/>
      <c r="BJ1900" s="8"/>
      <c r="BK1900" s="8"/>
      <c r="BL1900" s="8"/>
      <c r="BM1900" s="8"/>
      <c r="BN1900" s="8"/>
      <c r="BO1900" s="8"/>
      <c r="BP1900" s="16" t="str">
        <v>0- Port Costs</v>
      </c>
      <c r="BT1900" s="16" t="str">
        <v>0- Port Value</v>
      </c>
      <c r="BU1900" s="8"/>
      <c r="BV1900" s="16" t="str">
        <v>0</v>
      </c>
    </row>
    <row r="1901" spans="8:74" hidden="1" outlineLevel="1" x14ac:dyDescent="0.3">
      <c r="H1901" s="16" t="str">
        <v>0 - BM Costs</v>
      </c>
      <c r="L1901" s="16" t="str">
        <v>0 - BM Port</v>
      </c>
      <c r="N1901" s="16" t="str">
        <v>0 - Port Assets</v>
      </c>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c r="BD1901" s="8"/>
      <c r="BE1901" s="8"/>
      <c r="BF1901" s="8"/>
      <c r="BG1901" s="8"/>
      <c r="BH1901" s="8"/>
      <c r="BI1901" s="8"/>
      <c r="BJ1901" s="8"/>
      <c r="BK1901" s="8"/>
      <c r="BL1901" s="8"/>
      <c r="BM1901" s="8"/>
      <c r="BN1901" s="8"/>
      <c r="BO1901" s="8"/>
      <c r="BP1901" s="16" t="str">
        <v>0- Port Costs</v>
      </c>
      <c r="BT1901" s="16" t="str">
        <v>0- Port Value</v>
      </c>
      <c r="BU1901" s="8"/>
      <c r="BV1901" s="16" t="str">
        <v>0</v>
      </c>
    </row>
    <row r="1902" spans="8:74" hidden="1" outlineLevel="1" x14ac:dyDescent="0.3">
      <c r="H1902" s="16" t="str">
        <v>0 - BM Costs</v>
      </c>
      <c r="L1902" s="16" t="str">
        <v>0 - BM Port</v>
      </c>
      <c r="N1902" s="16" t="str">
        <v>0 - Port Assets</v>
      </c>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c r="BF1902" s="8"/>
      <c r="BG1902" s="8"/>
      <c r="BH1902" s="8"/>
      <c r="BI1902" s="8"/>
      <c r="BJ1902" s="8"/>
      <c r="BK1902" s="8"/>
      <c r="BL1902" s="8"/>
      <c r="BM1902" s="8"/>
      <c r="BN1902" s="8"/>
      <c r="BO1902" s="8"/>
      <c r="BP1902" s="16" t="str">
        <v>0- Port Costs</v>
      </c>
      <c r="BT1902" s="16" t="str">
        <v>0- Port Value</v>
      </c>
      <c r="BU1902" s="8"/>
      <c r="BV1902" s="16" t="str">
        <v>0</v>
      </c>
    </row>
    <row r="1903" spans="8:74" hidden="1" outlineLevel="1" x14ac:dyDescent="0.3">
      <c r="H1903" s="16" t="str">
        <v>0 - BM Costs</v>
      </c>
      <c r="L1903" s="16" t="str">
        <v>0 - BM Port</v>
      </c>
      <c r="N1903" s="16" t="str">
        <v>0 - Port Assets</v>
      </c>
      <c r="O1903" s="8"/>
      <c r="P1903" s="8"/>
      <c r="Q1903" s="8"/>
      <c r="R1903" s="8"/>
      <c r="S1903" s="8"/>
      <c r="T1903" s="8"/>
      <c r="U1903" s="8"/>
      <c r="V1903" s="8"/>
      <c r="W1903" s="8"/>
      <c r="X1903" s="8"/>
      <c r="Y1903" s="8"/>
      <c r="Z1903" s="8"/>
      <c r="AA1903" s="8"/>
      <c r="AB1903" s="8"/>
      <c r="AC1903" s="8"/>
      <c r="AD1903" s="8"/>
      <c r="AE1903" s="8"/>
      <c r="AF1903" s="8"/>
      <c r="AG1903" s="8"/>
      <c r="AH1903" s="8"/>
      <c r="AI1903" s="8"/>
      <c r="AJ1903" s="8"/>
      <c r="AK1903" s="8"/>
      <c r="AL1903" s="8"/>
      <c r="AM1903" s="8"/>
      <c r="AN1903" s="8"/>
      <c r="AO1903" s="8"/>
      <c r="AP1903" s="8"/>
      <c r="AQ1903" s="8"/>
      <c r="AR1903" s="8"/>
      <c r="AS1903" s="8"/>
      <c r="AT1903" s="8"/>
      <c r="AU1903" s="8"/>
      <c r="AV1903" s="8"/>
      <c r="AW1903" s="8"/>
      <c r="AX1903" s="8"/>
      <c r="AY1903" s="8"/>
      <c r="AZ1903" s="8"/>
      <c r="BA1903" s="8"/>
      <c r="BB1903" s="8"/>
      <c r="BC1903" s="8"/>
      <c r="BD1903" s="8"/>
      <c r="BE1903" s="8"/>
      <c r="BF1903" s="8"/>
      <c r="BG1903" s="8"/>
      <c r="BH1903" s="8"/>
      <c r="BI1903" s="8"/>
      <c r="BJ1903" s="8"/>
      <c r="BK1903" s="8"/>
      <c r="BL1903" s="8"/>
      <c r="BM1903" s="8"/>
      <c r="BN1903" s="8"/>
      <c r="BO1903" s="8"/>
      <c r="BP1903" s="16" t="str">
        <v>0- Port Costs</v>
      </c>
      <c r="BT1903" s="16" t="str">
        <v>0- Port Value</v>
      </c>
      <c r="BU1903" s="8"/>
      <c r="BV1903" s="16" t="str">
        <v>0</v>
      </c>
    </row>
    <row r="1904" spans="8:74" hidden="1" outlineLevel="1" x14ac:dyDescent="0.3">
      <c r="H1904" s="16" t="str">
        <v>0 - BM Costs</v>
      </c>
      <c r="L1904" s="16" t="str">
        <v>0 - BM Port</v>
      </c>
      <c r="N1904" s="16" t="str">
        <v>0 - Port Assets</v>
      </c>
      <c r="O1904" s="8"/>
      <c r="P1904" s="8"/>
      <c r="Q1904" s="8"/>
      <c r="R1904" s="8"/>
      <c r="S1904" s="8"/>
      <c r="T1904" s="8"/>
      <c r="U1904" s="8"/>
      <c r="V1904" s="8"/>
      <c r="W1904" s="8"/>
      <c r="X1904" s="8"/>
      <c r="Y1904" s="8"/>
      <c r="Z1904" s="8"/>
      <c r="AA1904" s="8"/>
      <c r="AB1904" s="8"/>
      <c r="AC1904" s="8"/>
      <c r="AD1904" s="8"/>
      <c r="AE1904" s="8"/>
      <c r="AF1904" s="8"/>
      <c r="AG1904" s="8"/>
      <c r="AH1904" s="8"/>
      <c r="AI1904" s="8"/>
      <c r="AJ1904" s="8"/>
      <c r="AK1904" s="8"/>
      <c r="AL1904" s="8"/>
      <c r="AM1904" s="8"/>
      <c r="AN1904" s="8"/>
      <c r="AO1904" s="8"/>
      <c r="AP1904" s="8"/>
      <c r="AQ1904" s="8"/>
      <c r="AR1904" s="8"/>
      <c r="AS1904" s="8"/>
      <c r="AT1904" s="8"/>
      <c r="AU1904" s="8"/>
      <c r="AV1904" s="8"/>
      <c r="AW1904" s="8"/>
      <c r="AX1904" s="8"/>
      <c r="AY1904" s="8"/>
      <c r="AZ1904" s="8"/>
      <c r="BA1904" s="8"/>
      <c r="BB1904" s="8"/>
      <c r="BC1904" s="8"/>
      <c r="BD1904" s="8"/>
      <c r="BE1904" s="8"/>
      <c r="BF1904" s="8"/>
      <c r="BG1904" s="8"/>
      <c r="BH1904" s="8"/>
      <c r="BI1904" s="8"/>
      <c r="BJ1904" s="8"/>
      <c r="BK1904" s="8"/>
      <c r="BL1904" s="8"/>
      <c r="BM1904" s="8"/>
      <c r="BN1904" s="8"/>
      <c r="BO1904" s="8"/>
      <c r="BP1904" s="16" t="str">
        <v>0- Port Costs</v>
      </c>
      <c r="BT1904" s="16" t="str">
        <v>0- Port Value</v>
      </c>
      <c r="BU1904" s="8"/>
      <c r="BV1904" s="16" t="str">
        <v>0</v>
      </c>
    </row>
    <row r="1905" spans="8:74" hidden="1" outlineLevel="1" x14ac:dyDescent="0.3">
      <c r="H1905" s="16" t="str">
        <v>0 - BM Costs</v>
      </c>
      <c r="L1905" s="16" t="str">
        <v>0 - BM Port</v>
      </c>
      <c r="N1905" s="16" t="str">
        <v>0 - Port Assets</v>
      </c>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c r="BD1905" s="8"/>
      <c r="BE1905" s="8"/>
      <c r="BF1905" s="8"/>
      <c r="BG1905" s="8"/>
      <c r="BH1905" s="8"/>
      <c r="BI1905" s="8"/>
      <c r="BJ1905" s="8"/>
      <c r="BK1905" s="8"/>
      <c r="BL1905" s="8"/>
      <c r="BM1905" s="8"/>
      <c r="BN1905" s="8"/>
      <c r="BO1905" s="8"/>
      <c r="BP1905" s="16" t="str">
        <v>0- Port Costs</v>
      </c>
      <c r="BT1905" s="16" t="str">
        <v>0- Port Value</v>
      </c>
      <c r="BU1905" s="8"/>
      <c r="BV1905" s="16" t="str">
        <v>0</v>
      </c>
    </row>
    <row r="1906" spans="8:74" hidden="1" outlineLevel="1" x14ac:dyDescent="0.3">
      <c r="H1906" s="16" t="str">
        <v>0 - BM Costs</v>
      </c>
      <c r="L1906" s="16" t="str">
        <v>0 - BM Port</v>
      </c>
      <c r="N1906" s="16" t="str">
        <v>0 - Port Assets</v>
      </c>
      <c r="O1906" s="8"/>
      <c r="P1906" s="8"/>
      <c r="Q1906" s="8"/>
      <c r="R1906" s="8"/>
      <c r="S1906" s="8"/>
      <c r="T1906" s="8"/>
      <c r="U1906" s="8"/>
      <c r="V1906" s="8"/>
      <c r="W1906" s="8"/>
      <c r="X1906" s="8"/>
      <c r="Y1906" s="8"/>
      <c r="Z1906" s="8"/>
      <c r="AA1906" s="8"/>
      <c r="AB1906" s="8"/>
      <c r="AC1906" s="8"/>
      <c r="AD1906" s="8"/>
      <c r="AE1906" s="8"/>
      <c r="AF1906" s="8"/>
      <c r="AG1906" s="8"/>
      <c r="AH1906" s="8"/>
      <c r="AI1906" s="8"/>
      <c r="AJ1906" s="8"/>
      <c r="AK1906" s="8"/>
      <c r="AL1906" s="8"/>
      <c r="AM1906" s="8"/>
      <c r="AN1906" s="8"/>
      <c r="AO1906" s="8"/>
      <c r="AP1906" s="8"/>
      <c r="AQ1906" s="8"/>
      <c r="AR1906" s="8"/>
      <c r="AS1906" s="8"/>
      <c r="AT1906" s="8"/>
      <c r="AU1906" s="8"/>
      <c r="AV1906" s="8"/>
      <c r="AW1906" s="8"/>
      <c r="AX1906" s="8"/>
      <c r="AY1906" s="8"/>
      <c r="AZ1906" s="8"/>
      <c r="BA1906" s="8"/>
      <c r="BB1906" s="8"/>
      <c r="BC1906" s="8"/>
      <c r="BD1906" s="8"/>
      <c r="BE1906" s="8"/>
      <c r="BF1906" s="8"/>
      <c r="BG1906" s="8"/>
      <c r="BH1906" s="8"/>
      <c r="BI1906" s="8"/>
      <c r="BJ1906" s="8"/>
      <c r="BK1906" s="8"/>
      <c r="BL1906" s="8"/>
      <c r="BM1906" s="8"/>
      <c r="BN1906" s="8"/>
      <c r="BO1906" s="8"/>
      <c r="BP1906" s="16" t="str">
        <v>0- Port Costs</v>
      </c>
      <c r="BT1906" s="16" t="str">
        <v>0- Port Value</v>
      </c>
      <c r="BU1906" s="8"/>
      <c r="BV1906" s="16" t="str">
        <v>0</v>
      </c>
    </row>
    <row r="1907" spans="8:74" hidden="1" outlineLevel="1" x14ac:dyDescent="0.3">
      <c r="H1907" s="16" t="str">
        <v>0 - BM Costs</v>
      </c>
      <c r="L1907" s="16" t="str">
        <v>0 - BM Port</v>
      </c>
      <c r="N1907" s="16" t="str">
        <v>0 - Port Assets</v>
      </c>
      <c r="O1907" s="8"/>
      <c r="P1907" s="8"/>
      <c r="Q1907" s="8"/>
      <c r="R1907" s="8"/>
      <c r="S1907" s="8"/>
      <c r="T1907" s="8"/>
      <c r="U1907" s="8"/>
      <c r="V1907" s="8"/>
      <c r="W1907" s="8"/>
      <c r="X1907" s="8"/>
      <c r="Y1907" s="8"/>
      <c r="Z1907" s="8"/>
      <c r="AA1907" s="8"/>
      <c r="AB1907" s="8"/>
      <c r="AC1907" s="8"/>
      <c r="AD1907" s="8"/>
      <c r="AE1907" s="8"/>
      <c r="AF1907" s="8"/>
      <c r="AG1907" s="8"/>
      <c r="AH1907" s="8"/>
      <c r="AI1907" s="8"/>
      <c r="AJ1907" s="8"/>
      <c r="AK1907" s="8"/>
      <c r="AL1907" s="8"/>
      <c r="AM1907" s="8"/>
      <c r="AN1907" s="8"/>
      <c r="AO1907" s="8"/>
      <c r="AP1907" s="8"/>
      <c r="AQ1907" s="8"/>
      <c r="AR1907" s="8"/>
      <c r="AS1907" s="8"/>
      <c r="AT1907" s="8"/>
      <c r="AU1907" s="8"/>
      <c r="AV1907" s="8"/>
      <c r="AW1907" s="8"/>
      <c r="AX1907" s="8"/>
      <c r="AY1907" s="8"/>
      <c r="AZ1907" s="8"/>
      <c r="BA1907" s="8"/>
      <c r="BB1907" s="8"/>
      <c r="BC1907" s="8"/>
      <c r="BD1907" s="8"/>
      <c r="BE1907" s="8"/>
      <c r="BF1907" s="8"/>
      <c r="BG1907" s="8"/>
      <c r="BH1907" s="8"/>
      <c r="BI1907" s="8"/>
      <c r="BJ1907" s="8"/>
      <c r="BK1907" s="8"/>
      <c r="BL1907" s="8"/>
      <c r="BM1907" s="8"/>
      <c r="BN1907" s="8"/>
      <c r="BO1907" s="8"/>
      <c r="BP1907" s="16" t="str">
        <v>0- Port Costs</v>
      </c>
      <c r="BT1907" s="16" t="str">
        <v>0- Port Value</v>
      </c>
      <c r="BU1907" s="8"/>
      <c r="BV1907" s="16" t="str">
        <v>0</v>
      </c>
    </row>
    <row r="1908" spans="8:74" hidden="1" outlineLevel="1" x14ac:dyDescent="0.3">
      <c r="H1908" s="16" t="str">
        <v>0 - BM Costs</v>
      </c>
      <c r="L1908" s="16" t="str">
        <v>0 - BM Port</v>
      </c>
      <c r="N1908" s="16" t="str">
        <v>0 - Port Assets</v>
      </c>
      <c r="O1908" s="8"/>
      <c r="P1908" s="8"/>
      <c r="Q1908" s="8"/>
      <c r="R1908" s="8"/>
      <c r="S1908" s="8"/>
      <c r="T1908" s="8"/>
      <c r="U1908" s="8"/>
      <c r="V1908" s="8"/>
      <c r="W1908" s="8"/>
      <c r="X1908" s="8"/>
      <c r="Y1908" s="8"/>
      <c r="Z1908" s="8"/>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c r="BB1908" s="8"/>
      <c r="BC1908" s="8"/>
      <c r="BD1908" s="8"/>
      <c r="BE1908" s="8"/>
      <c r="BF1908" s="8"/>
      <c r="BG1908" s="8"/>
      <c r="BH1908" s="8"/>
      <c r="BI1908" s="8"/>
      <c r="BJ1908" s="8"/>
      <c r="BK1908" s="8"/>
      <c r="BL1908" s="8"/>
      <c r="BM1908" s="8"/>
      <c r="BN1908" s="8"/>
      <c r="BO1908" s="8"/>
      <c r="BP1908" s="16" t="str">
        <v>0- Port Costs</v>
      </c>
      <c r="BT1908" s="16" t="str">
        <v>0- Port Value</v>
      </c>
      <c r="BU1908" s="8"/>
      <c r="BV1908" s="16" t="str">
        <v>0</v>
      </c>
    </row>
    <row r="1909" spans="8:74" hidden="1" outlineLevel="1" x14ac:dyDescent="0.3">
      <c r="H1909" s="16" t="str">
        <v>0 - BM Costs</v>
      </c>
      <c r="L1909" s="16" t="str">
        <v>0 - BM Port</v>
      </c>
      <c r="N1909" s="16" t="str">
        <v>0 - Port Assets</v>
      </c>
      <c r="O1909" s="8"/>
      <c r="P1909" s="8"/>
      <c r="Q1909" s="8"/>
      <c r="R1909" s="8"/>
      <c r="S1909" s="8"/>
      <c r="T1909" s="8"/>
      <c r="U1909" s="8"/>
      <c r="V1909" s="8"/>
      <c r="W1909" s="8"/>
      <c r="X1909" s="8"/>
      <c r="Y1909" s="8"/>
      <c r="Z1909" s="8"/>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c r="BB1909" s="8"/>
      <c r="BC1909" s="8"/>
      <c r="BD1909" s="8"/>
      <c r="BE1909" s="8"/>
      <c r="BF1909" s="8"/>
      <c r="BG1909" s="8"/>
      <c r="BH1909" s="8"/>
      <c r="BI1909" s="8"/>
      <c r="BJ1909" s="8"/>
      <c r="BK1909" s="8"/>
      <c r="BL1909" s="8"/>
      <c r="BM1909" s="8"/>
      <c r="BN1909" s="8"/>
      <c r="BO1909" s="8"/>
      <c r="BP1909" s="16" t="str">
        <v>0- Port Costs</v>
      </c>
      <c r="BT1909" s="16" t="str">
        <v>0- Port Value</v>
      </c>
      <c r="BU1909" s="8"/>
      <c r="BV1909" s="16" t="str">
        <v>0</v>
      </c>
    </row>
    <row r="1910" spans="8:74" hidden="1" outlineLevel="1" x14ac:dyDescent="0.3">
      <c r="H1910" s="16" t="str">
        <v>0 - BM Costs</v>
      </c>
      <c r="L1910" s="16" t="str">
        <v>0 - BM Port</v>
      </c>
      <c r="N1910" s="16" t="str">
        <v>0 - Port Assets</v>
      </c>
      <c r="O1910" s="8"/>
      <c r="P1910" s="8"/>
      <c r="Q1910" s="8"/>
      <c r="R1910" s="8"/>
      <c r="S1910" s="8"/>
      <c r="T1910" s="8"/>
      <c r="U1910" s="8"/>
      <c r="V1910" s="8"/>
      <c r="W1910" s="8"/>
      <c r="X1910" s="8"/>
      <c r="Y1910" s="8"/>
      <c r="Z1910" s="8"/>
      <c r="AA1910" s="8"/>
      <c r="AB1910" s="8"/>
      <c r="AC1910" s="8"/>
      <c r="AD1910" s="8"/>
      <c r="AE1910" s="8"/>
      <c r="AF1910" s="8"/>
      <c r="AG1910" s="8"/>
      <c r="AH1910" s="8"/>
      <c r="AI1910" s="8"/>
      <c r="AJ1910" s="8"/>
      <c r="AK1910" s="8"/>
      <c r="AL1910" s="8"/>
      <c r="AM1910" s="8"/>
      <c r="AN1910" s="8"/>
      <c r="AO1910" s="8"/>
      <c r="AP1910" s="8"/>
      <c r="AQ1910" s="8"/>
      <c r="AR1910" s="8"/>
      <c r="AS1910" s="8"/>
      <c r="AT1910" s="8"/>
      <c r="AU1910" s="8"/>
      <c r="AV1910" s="8"/>
      <c r="AW1910" s="8"/>
      <c r="AX1910" s="8"/>
      <c r="AY1910" s="8"/>
      <c r="AZ1910" s="8"/>
      <c r="BA1910" s="8"/>
      <c r="BB1910" s="8"/>
      <c r="BC1910" s="8"/>
      <c r="BD1910" s="8"/>
      <c r="BE1910" s="8"/>
      <c r="BF1910" s="8"/>
      <c r="BG1910" s="8"/>
      <c r="BH1910" s="8"/>
      <c r="BI1910" s="8"/>
      <c r="BJ1910" s="8"/>
      <c r="BK1910" s="8"/>
      <c r="BL1910" s="8"/>
      <c r="BM1910" s="8"/>
      <c r="BN1910" s="8"/>
      <c r="BO1910" s="8"/>
      <c r="BP1910" s="16" t="str">
        <v>0- Port Costs</v>
      </c>
      <c r="BT1910" s="16" t="str">
        <v>0- Port Value</v>
      </c>
      <c r="BU1910" s="8"/>
      <c r="BV1910" s="16" t="str">
        <v>0</v>
      </c>
    </row>
    <row r="1911" spans="8:74" hidden="1" outlineLevel="1" x14ac:dyDescent="0.3">
      <c r="H1911" s="16" t="str">
        <v>0 - BM Costs</v>
      </c>
      <c r="L1911" s="16" t="str">
        <v>0 - BM Port</v>
      </c>
      <c r="N1911" s="16" t="str">
        <v>0 - Port Assets</v>
      </c>
      <c r="O1911" s="8"/>
      <c r="P1911" s="8"/>
      <c r="Q1911" s="8"/>
      <c r="R1911" s="8"/>
      <c r="S1911" s="8"/>
      <c r="T1911" s="8"/>
      <c r="U1911" s="8"/>
      <c r="V1911" s="8"/>
      <c r="W1911" s="8"/>
      <c r="X1911" s="8"/>
      <c r="Y1911" s="8"/>
      <c r="Z1911" s="8"/>
      <c r="AA1911" s="8"/>
      <c r="AB1911" s="8"/>
      <c r="AC1911" s="8"/>
      <c r="AD1911" s="8"/>
      <c r="AE1911" s="8"/>
      <c r="AF1911" s="8"/>
      <c r="AG1911" s="8"/>
      <c r="AH1911" s="8"/>
      <c r="AI1911" s="8"/>
      <c r="AJ1911" s="8"/>
      <c r="AK1911" s="8"/>
      <c r="AL1911" s="8"/>
      <c r="AM1911" s="8"/>
      <c r="AN1911" s="8"/>
      <c r="AO1911" s="8"/>
      <c r="AP1911" s="8"/>
      <c r="AQ1911" s="8"/>
      <c r="AR1911" s="8"/>
      <c r="AS1911" s="8"/>
      <c r="AT1911" s="8"/>
      <c r="AU1911" s="8"/>
      <c r="AV1911" s="8"/>
      <c r="AW1911" s="8"/>
      <c r="AX1911" s="8"/>
      <c r="AY1911" s="8"/>
      <c r="AZ1911" s="8"/>
      <c r="BA1911" s="8"/>
      <c r="BB1911" s="8"/>
      <c r="BC1911" s="8"/>
      <c r="BD1911" s="8"/>
      <c r="BE1911" s="8"/>
      <c r="BF1911" s="8"/>
      <c r="BG1911" s="8"/>
      <c r="BH1911" s="8"/>
      <c r="BI1911" s="8"/>
      <c r="BJ1911" s="8"/>
      <c r="BK1911" s="8"/>
      <c r="BL1911" s="8"/>
      <c r="BM1911" s="8"/>
      <c r="BN1911" s="8"/>
      <c r="BO1911" s="8"/>
      <c r="BP1911" s="16" t="str">
        <v>0- Port Costs</v>
      </c>
      <c r="BT1911" s="16" t="str">
        <v>0- Port Value</v>
      </c>
      <c r="BU1911" s="8"/>
      <c r="BV1911" s="16" t="str">
        <v>0</v>
      </c>
    </row>
    <row r="1912" spans="8:74" hidden="1" outlineLevel="1" x14ac:dyDescent="0.3">
      <c r="H1912" s="16" t="str">
        <v>0 - BM Costs</v>
      </c>
      <c r="L1912" s="16" t="str">
        <v>0 - BM Port</v>
      </c>
      <c r="N1912" s="16" t="str">
        <v>0 - Port Assets</v>
      </c>
      <c r="O1912" s="8"/>
      <c r="P1912" s="8"/>
      <c r="Q1912" s="8"/>
      <c r="R1912" s="8"/>
      <c r="S1912" s="8"/>
      <c r="T1912" s="8"/>
      <c r="U1912" s="8"/>
      <c r="V1912" s="8"/>
      <c r="W1912" s="8"/>
      <c r="X1912" s="8"/>
      <c r="Y1912" s="8"/>
      <c r="Z1912" s="8"/>
      <c r="AA1912" s="8"/>
      <c r="AB1912" s="8"/>
      <c r="AC1912" s="8"/>
      <c r="AD1912" s="8"/>
      <c r="AE1912" s="8"/>
      <c r="AF1912" s="8"/>
      <c r="AG1912" s="8"/>
      <c r="AH1912" s="8"/>
      <c r="AI1912" s="8"/>
      <c r="AJ1912" s="8"/>
      <c r="AK1912" s="8"/>
      <c r="AL1912" s="8"/>
      <c r="AM1912" s="8"/>
      <c r="AN1912" s="8"/>
      <c r="AO1912" s="8"/>
      <c r="AP1912" s="8"/>
      <c r="AQ1912" s="8"/>
      <c r="AR1912" s="8"/>
      <c r="AS1912" s="8"/>
      <c r="AT1912" s="8"/>
      <c r="AU1912" s="8"/>
      <c r="AV1912" s="8"/>
      <c r="AW1912" s="8"/>
      <c r="AX1912" s="8"/>
      <c r="AY1912" s="8"/>
      <c r="AZ1912" s="8"/>
      <c r="BA1912" s="8"/>
      <c r="BB1912" s="8"/>
      <c r="BC1912" s="8"/>
      <c r="BD1912" s="8"/>
      <c r="BE1912" s="8"/>
      <c r="BF1912" s="8"/>
      <c r="BG1912" s="8"/>
      <c r="BH1912" s="8"/>
      <c r="BI1912" s="8"/>
      <c r="BJ1912" s="8"/>
      <c r="BK1912" s="8"/>
      <c r="BL1912" s="8"/>
      <c r="BM1912" s="8"/>
      <c r="BN1912" s="8"/>
      <c r="BO1912" s="8"/>
      <c r="BP1912" s="16" t="str">
        <v>0- Port Costs</v>
      </c>
      <c r="BT1912" s="16" t="str">
        <v>0- Port Value</v>
      </c>
      <c r="BU1912" s="8"/>
      <c r="BV1912" s="16" t="str">
        <v>0</v>
      </c>
    </row>
    <row r="1913" spans="8:74" hidden="1" outlineLevel="1" x14ac:dyDescent="0.3">
      <c r="H1913" s="16" t="str">
        <v>0 - BM Costs</v>
      </c>
      <c r="L1913" s="16" t="str">
        <v>0 - BM Port</v>
      </c>
      <c r="N1913" s="16" t="str">
        <v>0 - Port Assets</v>
      </c>
      <c r="O1913" s="8"/>
      <c r="P1913" s="8"/>
      <c r="Q1913" s="8"/>
      <c r="R1913" s="8"/>
      <c r="S1913" s="8"/>
      <c r="T1913" s="8"/>
      <c r="U1913" s="8"/>
      <c r="V1913" s="8"/>
      <c r="W1913" s="8"/>
      <c r="X1913" s="8"/>
      <c r="Y1913" s="8"/>
      <c r="Z1913" s="8"/>
      <c r="AA1913" s="8"/>
      <c r="AB1913" s="8"/>
      <c r="AC1913" s="8"/>
      <c r="AD1913" s="8"/>
      <c r="AE1913" s="8"/>
      <c r="AF1913" s="8"/>
      <c r="AG1913" s="8"/>
      <c r="AH1913" s="8"/>
      <c r="AI1913" s="8"/>
      <c r="AJ1913" s="8"/>
      <c r="AK1913" s="8"/>
      <c r="AL1913" s="8"/>
      <c r="AM1913" s="8"/>
      <c r="AN1913" s="8"/>
      <c r="AO1913" s="8"/>
      <c r="AP1913" s="8"/>
      <c r="AQ1913" s="8"/>
      <c r="AR1913" s="8"/>
      <c r="AS1913" s="8"/>
      <c r="AT1913" s="8"/>
      <c r="AU1913" s="8"/>
      <c r="AV1913" s="8"/>
      <c r="AW1913" s="8"/>
      <c r="AX1913" s="8"/>
      <c r="AY1913" s="8"/>
      <c r="AZ1913" s="8"/>
      <c r="BA1913" s="8"/>
      <c r="BB1913" s="8"/>
      <c r="BC1913" s="8"/>
      <c r="BD1913" s="8"/>
      <c r="BE1913" s="8"/>
      <c r="BF1913" s="8"/>
      <c r="BG1913" s="8"/>
      <c r="BH1913" s="8"/>
      <c r="BI1913" s="8"/>
      <c r="BJ1913" s="8"/>
      <c r="BK1913" s="8"/>
      <c r="BL1913" s="8"/>
      <c r="BM1913" s="8"/>
      <c r="BN1913" s="8"/>
      <c r="BO1913" s="8"/>
      <c r="BP1913" s="16" t="str">
        <v>0- Port Costs</v>
      </c>
      <c r="BT1913" s="16" t="str">
        <v>0- Port Value</v>
      </c>
      <c r="BU1913" s="8"/>
      <c r="BV1913" s="16" t="str">
        <v>0</v>
      </c>
    </row>
    <row r="1914" spans="8:74" hidden="1" outlineLevel="1" x14ac:dyDescent="0.3">
      <c r="H1914" s="16" t="str">
        <v>0 - BM Costs</v>
      </c>
      <c r="L1914" s="16" t="str">
        <v>0 - BM Port</v>
      </c>
      <c r="N1914" s="16" t="str">
        <v>0 - Port Assets</v>
      </c>
      <c r="O1914" s="8"/>
      <c r="P1914" s="8"/>
      <c r="Q1914" s="8"/>
      <c r="R1914" s="8"/>
      <c r="S1914" s="8"/>
      <c r="T1914" s="8"/>
      <c r="U1914" s="8"/>
      <c r="V1914" s="8"/>
      <c r="W1914" s="8"/>
      <c r="X1914" s="8"/>
      <c r="Y1914" s="8"/>
      <c r="Z1914" s="8"/>
      <c r="AA1914" s="8"/>
      <c r="AB1914" s="8"/>
      <c r="AC1914" s="8"/>
      <c r="AD1914" s="8"/>
      <c r="AE1914" s="8"/>
      <c r="AF1914" s="8"/>
      <c r="AG1914" s="8"/>
      <c r="AH1914" s="8"/>
      <c r="AI1914" s="8"/>
      <c r="AJ1914" s="8"/>
      <c r="AK1914" s="8"/>
      <c r="AL1914" s="8"/>
      <c r="AM1914" s="8"/>
      <c r="AN1914" s="8"/>
      <c r="AO1914" s="8"/>
      <c r="AP1914" s="8"/>
      <c r="AQ1914" s="8"/>
      <c r="AR1914" s="8"/>
      <c r="AS1914" s="8"/>
      <c r="AT1914" s="8"/>
      <c r="AU1914" s="8"/>
      <c r="AV1914" s="8"/>
      <c r="AW1914" s="8"/>
      <c r="AX1914" s="8"/>
      <c r="AY1914" s="8"/>
      <c r="AZ1914" s="8"/>
      <c r="BA1914" s="8"/>
      <c r="BB1914" s="8"/>
      <c r="BC1914" s="8"/>
      <c r="BD1914" s="8"/>
      <c r="BE1914" s="8"/>
      <c r="BF1914" s="8"/>
      <c r="BG1914" s="8"/>
      <c r="BH1914" s="8"/>
      <c r="BI1914" s="8"/>
      <c r="BJ1914" s="8"/>
      <c r="BK1914" s="8"/>
      <c r="BL1914" s="8"/>
      <c r="BM1914" s="8"/>
      <c r="BN1914" s="8"/>
      <c r="BO1914" s="8"/>
      <c r="BP1914" s="16" t="str">
        <v>0- Port Costs</v>
      </c>
      <c r="BT1914" s="16" t="str">
        <v>0- Port Value</v>
      </c>
      <c r="BU1914" s="8"/>
      <c r="BV1914" s="16" t="str">
        <v>0</v>
      </c>
    </row>
    <row r="1915" spans="8:74" hidden="1" outlineLevel="1" x14ac:dyDescent="0.3">
      <c r="H1915" s="16" t="str">
        <v>0 - BM Costs</v>
      </c>
      <c r="L1915" s="16" t="str">
        <v>0 - BM Port</v>
      </c>
      <c r="N1915" s="16" t="str">
        <v>0 - Port Assets</v>
      </c>
      <c r="O1915" s="8"/>
      <c r="P1915" s="8"/>
      <c r="Q1915" s="8"/>
      <c r="R1915" s="8"/>
      <c r="S1915" s="8"/>
      <c r="T1915" s="8"/>
      <c r="U1915" s="8"/>
      <c r="V1915" s="8"/>
      <c r="W1915" s="8"/>
      <c r="X1915" s="8"/>
      <c r="Y1915" s="8"/>
      <c r="Z1915" s="8"/>
      <c r="AA1915" s="8"/>
      <c r="AB1915" s="8"/>
      <c r="AC1915" s="8"/>
      <c r="AD1915" s="8"/>
      <c r="AE1915" s="8"/>
      <c r="AF1915" s="8"/>
      <c r="AG1915" s="8"/>
      <c r="AH1915" s="8"/>
      <c r="AI1915" s="8"/>
      <c r="AJ1915" s="8"/>
      <c r="AK1915" s="8"/>
      <c r="AL1915" s="8"/>
      <c r="AM1915" s="8"/>
      <c r="AN1915" s="8"/>
      <c r="AO1915" s="8"/>
      <c r="AP1915" s="8"/>
      <c r="AQ1915" s="8"/>
      <c r="AR1915" s="8"/>
      <c r="AS1915" s="8"/>
      <c r="AT1915" s="8"/>
      <c r="AU1915" s="8"/>
      <c r="AV1915" s="8"/>
      <c r="AW1915" s="8"/>
      <c r="AX1915" s="8"/>
      <c r="AY1915" s="8"/>
      <c r="AZ1915" s="8"/>
      <c r="BA1915" s="8"/>
      <c r="BB1915" s="8"/>
      <c r="BC1915" s="8"/>
      <c r="BD1915" s="8"/>
      <c r="BE1915" s="8"/>
      <c r="BF1915" s="8"/>
      <c r="BG1915" s="8"/>
      <c r="BH1915" s="8"/>
      <c r="BI1915" s="8"/>
      <c r="BJ1915" s="8"/>
      <c r="BK1915" s="8"/>
      <c r="BL1915" s="8"/>
      <c r="BM1915" s="8"/>
      <c r="BN1915" s="8"/>
      <c r="BO1915" s="8"/>
      <c r="BP1915" s="16" t="str">
        <v>0- Port Costs</v>
      </c>
      <c r="BT1915" s="16" t="str">
        <v>0- Port Value</v>
      </c>
      <c r="BU1915" s="8"/>
      <c r="BV1915" s="16" t="str">
        <v>0</v>
      </c>
    </row>
    <row r="1916" spans="8:74" hidden="1" outlineLevel="1" x14ac:dyDescent="0.3">
      <c r="H1916" s="16" t="str">
        <v>0 - BM Costs</v>
      </c>
      <c r="L1916" s="16" t="str">
        <v>0 - BM Port</v>
      </c>
      <c r="N1916" s="16" t="str">
        <v>0 - Port Assets</v>
      </c>
      <c r="O1916" s="8"/>
      <c r="P1916" s="8"/>
      <c r="Q1916" s="8"/>
      <c r="R1916" s="8"/>
      <c r="S1916" s="8"/>
      <c r="T1916" s="8"/>
      <c r="U1916" s="8"/>
      <c r="V1916" s="8"/>
      <c r="W1916" s="8"/>
      <c r="X1916" s="8"/>
      <c r="Y1916" s="8"/>
      <c r="Z1916" s="8"/>
      <c r="AA1916" s="8"/>
      <c r="AB1916" s="8"/>
      <c r="AC1916" s="8"/>
      <c r="AD1916" s="8"/>
      <c r="AE1916" s="8"/>
      <c r="AF1916" s="8"/>
      <c r="AG1916" s="8"/>
      <c r="AH1916" s="8"/>
      <c r="AI1916" s="8"/>
      <c r="AJ1916" s="8"/>
      <c r="AK1916" s="8"/>
      <c r="AL1916" s="8"/>
      <c r="AM1916" s="8"/>
      <c r="AN1916" s="8"/>
      <c r="AO1916" s="8"/>
      <c r="AP1916" s="8"/>
      <c r="AQ1916" s="8"/>
      <c r="AR1916" s="8"/>
      <c r="AS1916" s="8"/>
      <c r="AT1916" s="8"/>
      <c r="AU1916" s="8"/>
      <c r="AV1916" s="8"/>
      <c r="AW1916" s="8"/>
      <c r="AX1916" s="8"/>
      <c r="AY1916" s="8"/>
      <c r="AZ1916" s="8"/>
      <c r="BA1916" s="8"/>
      <c r="BB1916" s="8"/>
      <c r="BC1916" s="8"/>
      <c r="BD1916" s="8"/>
      <c r="BE1916" s="8"/>
      <c r="BF1916" s="8"/>
      <c r="BG1916" s="8"/>
      <c r="BH1916" s="8"/>
      <c r="BI1916" s="8"/>
      <c r="BJ1916" s="8"/>
      <c r="BK1916" s="8"/>
      <c r="BL1916" s="8"/>
      <c r="BM1916" s="8"/>
      <c r="BN1916" s="8"/>
      <c r="BO1916" s="8"/>
      <c r="BP1916" s="16" t="str">
        <v>0- Port Costs</v>
      </c>
      <c r="BT1916" s="16" t="str">
        <v>0- Port Value</v>
      </c>
      <c r="BU1916" s="8"/>
      <c r="BV1916" s="16" t="str">
        <v>0</v>
      </c>
    </row>
    <row r="1917" spans="8:74" hidden="1" outlineLevel="1" x14ac:dyDescent="0.3">
      <c r="H1917" s="16" t="str">
        <v>0 - BM Costs</v>
      </c>
      <c r="L1917" s="16" t="str">
        <v>0 - BM Port</v>
      </c>
      <c r="N1917" s="16" t="str">
        <v>0 - Port Assets</v>
      </c>
      <c r="O1917" s="8"/>
      <c r="P1917" s="8"/>
      <c r="Q1917" s="8"/>
      <c r="R1917" s="8"/>
      <c r="S1917" s="8"/>
      <c r="T1917" s="8"/>
      <c r="U1917" s="8"/>
      <c r="V1917" s="8"/>
      <c r="W1917" s="8"/>
      <c r="X1917" s="8"/>
      <c r="Y1917" s="8"/>
      <c r="Z1917" s="8"/>
      <c r="AA1917" s="8"/>
      <c r="AB1917" s="8"/>
      <c r="AC1917" s="8"/>
      <c r="AD1917" s="8"/>
      <c r="AE1917" s="8"/>
      <c r="AF1917" s="8"/>
      <c r="AG1917" s="8"/>
      <c r="AH1917" s="8"/>
      <c r="AI1917" s="8"/>
      <c r="AJ1917" s="8"/>
      <c r="AK1917" s="8"/>
      <c r="AL1917" s="8"/>
      <c r="AM1917" s="8"/>
      <c r="AN1917" s="8"/>
      <c r="AO1917" s="8"/>
      <c r="AP1917" s="8"/>
      <c r="AQ1917" s="8"/>
      <c r="AR1917" s="8"/>
      <c r="AS1917" s="8"/>
      <c r="AT1917" s="8"/>
      <c r="AU1917" s="8"/>
      <c r="AV1917" s="8"/>
      <c r="AW1917" s="8"/>
      <c r="AX1917" s="8"/>
      <c r="AY1917" s="8"/>
      <c r="AZ1917" s="8"/>
      <c r="BA1917" s="8"/>
      <c r="BB1917" s="8"/>
      <c r="BC1917" s="8"/>
      <c r="BD1917" s="8"/>
      <c r="BE1917" s="8"/>
      <c r="BF1917" s="8"/>
      <c r="BG1917" s="8"/>
      <c r="BH1917" s="8"/>
      <c r="BI1917" s="8"/>
      <c r="BJ1917" s="8"/>
      <c r="BK1917" s="8"/>
      <c r="BL1917" s="8"/>
      <c r="BM1917" s="8"/>
      <c r="BN1917" s="8"/>
      <c r="BO1917" s="8"/>
      <c r="BP1917" s="16" t="str">
        <v>0- Port Costs</v>
      </c>
      <c r="BT1917" s="16" t="str">
        <v>0- Port Value</v>
      </c>
      <c r="BU1917" s="8"/>
      <c r="BV1917" s="16" t="str">
        <v>0</v>
      </c>
    </row>
    <row r="1918" spans="8:74" hidden="1" outlineLevel="1" x14ac:dyDescent="0.3">
      <c r="H1918" s="16" t="str">
        <v>0 - BM Costs</v>
      </c>
      <c r="L1918" s="16" t="str">
        <v>0 - BM Port</v>
      </c>
      <c r="N1918" s="16" t="str">
        <v>0 - Port Assets</v>
      </c>
      <c r="O1918" s="8"/>
      <c r="P1918" s="8"/>
      <c r="Q1918" s="8"/>
      <c r="R1918" s="8"/>
      <c r="S1918" s="8"/>
      <c r="T1918" s="8"/>
      <c r="U1918" s="8"/>
      <c r="V1918" s="8"/>
      <c r="W1918" s="8"/>
      <c r="X1918" s="8"/>
      <c r="Y1918" s="8"/>
      <c r="Z1918" s="8"/>
      <c r="AA1918" s="8"/>
      <c r="AB1918" s="8"/>
      <c r="AC1918" s="8"/>
      <c r="AD1918" s="8"/>
      <c r="AE1918" s="8"/>
      <c r="AF1918" s="8"/>
      <c r="AG1918" s="8"/>
      <c r="AH1918" s="8"/>
      <c r="AI1918" s="8"/>
      <c r="AJ1918" s="8"/>
      <c r="AK1918" s="8"/>
      <c r="AL1918" s="8"/>
      <c r="AM1918" s="8"/>
      <c r="AN1918" s="8"/>
      <c r="AO1918" s="8"/>
      <c r="AP1918" s="8"/>
      <c r="AQ1918" s="8"/>
      <c r="AR1918" s="8"/>
      <c r="AS1918" s="8"/>
      <c r="AT1918" s="8"/>
      <c r="AU1918" s="8"/>
      <c r="AV1918" s="8"/>
      <c r="AW1918" s="8"/>
      <c r="AX1918" s="8"/>
      <c r="AY1918" s="8"/>
      <c r="AZ1918" s="8"/>
      <c r="BA1918" s="8"/>
      <c r="BB1918" s="8"/>
      <c r="BC1918" s="8"/>
      <c r="BD1918" s="8"/>
      <c r="BE1918" s="8"/>
      <c r="BF1918" s="8"/>
      <c r="BG1918" s="8"/>
      <c r="BH1918" s="8"/>
      <c r="BI1918" s="8"/>
      <c r="BJ1918" s="8"/>
      <c r="BK1918" s="8"/>
      <c r="BL1918" s="8"/>
      <c r="BM1918" s="8"/>
      <c r="BN1918" s="8"/>
      <c r="BO1918" s="8"/>
      <c r="BP1918" s="16" t="str">
        <v>0- Port Costs</v>
      </c>
      <c r="BT1918" s="16" t="str">
        <v>0- Port Value</v>
      </c>
      <c r="BU1918" s="8"/>
      <c r="BV1918" s="16" t="str">
        <v>0</v>
      </c>
    </row>
    <row r="1919" spans="8:74" hidden="1" outlineLevel="1" x14ac:dyDescent="0.3">
      <c r="H1919" s="16" t="str">
        <v>0 - BM Costs</v>
      </c>
      <c r="L1919" s="16" t="str">
        <v>0 - BM Port</v>
      </c>
      <c r="N1919" s="16" t="str">
        <v>0 - Port Assets</v>
      </c>
      <c r="O1919" s="8"/>
      <c r="P1919" s="8"/>
      <c r="Q1919" s="8"/>
      <c r="R1919" s="8"/>
      <c r="S1919" s="8"/>
      <c r="T1919" s="8"/>
      <c r="U1919" s="8"/>
      <c r="V1919" s="8"/>
      <c r="W1919" s="8"/>
      <c r="X1919" s="8"/>
      <c r="Y1919" s="8"/>
      <c r="Z1919" s="8"/>
      <c r="AA1919" s="8"/>
      <c r="AB1919" s="8"/>
      <c r="AC1919" s="8"/>
      <c r="AD1919" s="8"/>
      <c r="AE1919" s="8"/>
      <c r="AF1919" s="8"/>
      <c r="AG1919" s="8"/>
      <c r="AH1919" s="8"/>
      <c r="AI1919" s="8"/>
      <c r="AJ1919" s="8"/>
      <c r="AK1919" s="8"/>
      <c r="AL1919" s="8"/>
      <c r="AM1919" s="8"/>
      <c r="AN1919" s="8"/>
      <c r="AO1919" s="8"/>
      <c r="AP1919" s="8"/>
      <c r="AQ1919" s="8"/>
      <c r="AR1919" s="8"/>
      <c r="AS1919" s="8"/>
      <c r="AT1919" s="8"/>
      <c r="AU1919" s="8"/>
      <c r="AV1919" s="8"/>
      <c r="AW1919" s="8"/>
      <c r="AX1919" s="8"/>
      <c r="AY1919" s="8"/>
      <c r="AZ1919" s="8"/>
      <c r="BA1919" s="8"/>
      <c r="BB1919" s="8"/>
      <c r="BC1919" s="8"/>
      <c r="BD1919" s="8"/>
      <c r="BE1919" s="8"/>
      <c r="BF1919" s="8"/>
      <c r="BG1919" s="8"/>
      <c r="BH1919" s="8"/>
      <c r="BI1919" s="8"/>
      <c r="BJ1919" s="8"/>
      <c r="BK1919" s="8"/>
      <c r="BL1919" s="8"/>
      <c r="BM1919" s="8"/>
      <c r="BN1919" s="8"/>
      <c r="BO1919" s="8"/>
      <c r="BP1919" s="16" t="str">
        <v>0- Port Costs</v>
      </c>
      <c r="BT1919" s="16" t="str">
        <v>0- Port Value</v>
      </c>
      <c r="BU1919" s="8"/>
      <c r="BV1919" s="16" t="str">
        <v>0</v>
      </c>
    </row>
    <row r="1920" spans="8:74" hidden="1" outlineLevel="1" x14ac:dyDescent="0.3">
      <c r="H1920" s="16" t="str">
        <v>0 - BM Costs</v>
      </c>
      <c r="L1920" s="16" t="str">
        <v>0 - BM Port</v>
      </c>
      <c r="N1920" s="16" t="str">
        <v>0 - Port Assets</v>
      </c>
      <c r="O1920" s="8"/>
      <c r="P1920" s="8"/>
      <c r="Q1920" s="8"/>
      <c r="R1920" s="8"/>
      <c r="S1920" s="8"/>
      <c r="T1920" s="8"/>
      <c r="U1920" s="8"/>
      <c r="V1920" s="8"/>
      <c r="W1920" s="8"/>
      <c r="X1920" s="8"/>
      <c r="Y1920" s="8"/>
      <c r="Z1920" s="8"/>
      <c r="AA1920" s="8"/>
      <c r="AB1920" s="8"/>
      <c r="AC1920" s="8"/>
      <c r="AD1920" s="8"/>
      <c r="AE1920" s="8"/>
      <c r="AF1920" s="8"/>
      <c r="AG1920" s="8"/>
      <c r="AH1920" s="8"/>
      <c r="AI1920" s="8"/>
      <c r="AJ1920" s="8"/>
      <c r="AK1920" s="8"/>
      <c r="AL1920" s="8"/>
      <c r="AM1920" s="8"/>
      <c r="AN1920" s="8"/>
      <c r="AO1920" s="8"/>
      <c r="AP1920" s="8"/>
      <c r="AQ1920" s="8"/>
      <c r="AR1920" s="8"/>
      <c r="AS1920" s="8"/>
      <c r="AT1920" s="8"/>
      <c r="AU1920" s="8"/>
      <c r="AV1920" s="8"/>
      <c r="AW1920" s="8"/>
      <c r="AX1920" s="8"/>
      <c r="AY1920" s="8"/>
      <c r="AZ1920" s="8"/>
      <c r="BA1920" s="8"/>
      <c r="BB1920" s="8"/>
      <c r="BC1920" s="8"/>
      <c r="BD1920" s="8"/>
      <c r="BE1920" s="8"/>
      <c r="BF1920" s="8"/>
      <c r="BG1920" s="8"/>
      <c r="BH1920" s="8"/>
      <c r="BI1920" s="8"/>
      <c r="BJ1920" s="8"/>
      <c r="BK1920" s="8"/>
      <c r="BL1920" s="8"/>
      <c r="BM1920" s="8"/>
      <c r="BN1920" s="8"/>
      <c r="BO1920" s="8"/>
      <c r="BP1920" s="16" t="str">
        <v>0- Port Costs</v>
      </c>
      <c r="BT1920" s="16" t="str">
        <v>0- Port Value</v>
      </c>
      <c r="BU1920" s="8"/>
      <c r="BV1920" s="16" t="str">
        <v>0</v>
      </c>
    </row>
    <row r="1921" spans="8:74" hidden="1" outlineLevel="1" x14ac:dyDescent="0.3">
      <c r="H1921" s="16" t="str">
        <v>0 - BM Costs</v>
      </c>
      <c r="L1921" s="16" t="str">
        <v>0 - BM Port</v>
      </c>
      <c r="N1921" s="16" t="str">
        <v>0 - Port Assets</v>
      </c>
      <c r="O1921" s="8"/>
      <c r="P1921" s="8"/>
      <c r="Q1921" s="8"/>
      <c r="R1921" s="8"/>
      <c r="S1921" s="8"/>
      <c r="T1921" s="8"/>
      <c r="U1921" s="8"/>
      <c r="V1921" s="8"/>
      <c r="W1921" s="8"/>
      <c r="X1921" s="8"/>
      <c r="Y1921" s="8"/>
      <c r="Z1921" s="8"/>
      <c r="AA1921" s="8"/>
      <c r="AB1921" s="8"/>
      <c r="AC1921" s="8"/>
      <c r="AD1921" s="8"/>
      <c r="AE1921" s="8"/>
      <c r="AF1921" s="8"/>
      <c r="AG1921" s="8"/>
      <c r="AH1921" s="8"/>
      <c r="AI1921" s="8"/>
      <c r="AJ1921" s="8"/>
      <c r="AK1921" s="8"/>
      <c r="AL1921" s="8"/>
      <c r="AM1921" s="8"/>
      <c r="AN1921" s="8"/>
      <c r="AO1921" s="8"/>
      <c r="AP1921" s="8"/>
      <c r="AQ1921" s="8"/>
      <c r="AR1921" s="8"/>
      <c r="AS1921" s="8"/>
      <c r="AT1921" s="8"/>
      <c r="AU1921" s="8"/>
      <c r="AV1921" s="8"/>
      <c r="AW1921" s="8"/>
      <c r="AX1921" s="8"/>
      <c r="AY1921" s="8"/>
      <c r="AZ1921" s="8"/>
      <c r="BA1921" s="8"/>
      <c r="BB1921" s="8"/>
      <c r="BC1921" s="8"/>
      <c r="BD1921" s="8"/>
      <c r="BE1921" s="8"/>
      <c r="BF1921" s="8"/>
      <c r="BG1921" s="8"/>
      <c r="BH1921" s="8"/>
      <c r="BI1921" s="8"/>
      <c r="BJ1921" s="8"/>
      <c r="BK1921" s="8"/>
      <c r="BL1921" s="8"/>
      <c r="BM1921" s="8"/>
      <c r="BN1921" s="8"/>
      <c r="BO1921" s="8"/>
      <c r="BP1921" s="16" t="str">
        <v>0- Port Costs</v>
      </c>
      <c r="BT1921" s="16" t="str">
        <v>0- Port Value</v>
      </c>
      <c r="BU1921" s="8"/>
      <c r="BV1921" s="16" t="str">
        <v>0</v>
      </c>
    </row>
    <row r="1922" spans="8:74" hidden="1" outlineLevel="1" x14ac:dyDescent="0.3">
      <c r="H1922" s="16" t="str">
        <v>0 - BM Costs</v>
      </c>
      <c r="L1922" s="16" t="str">
        <v>0 - BM Port</v>
      </c>
      <c r="N1922" s="16" t="str">
        <v>0 - Port Assets</v>
      </c>
      <c r="O1922" s="8"/>
      <c r="P1922" s="8"/>
      <c r="Q1922" s="8"/>
      <c r="R1922" s="8"/>
      <c r="S1922" s="8"/>
      <c r="T1922" s="8"/>
      <c r="U1922" s="8"/>
      <c r="V1922" s="8"/>
      <c r="W1922" s="8"/>
      <c r="X1922" s="8"/>
      <c r="Y1922" s="8"/>
      <c r="Z1922" s="8"/>
      <c r="AA1922" s="8"/>
      <c r="AB1922" s="8"/>
      <c r="AC1922" s="8"/>
      <c r="AD1922" s="8"/>
      <c r="AE1922" s="8"/>
      <c r="AF1922" s="8"/>
      <c r="AG1922" s="8"/>
      <c r="AH1922" s="8"/>
      <c r="AI1922" s="8"/>
      <c r="AJ1922" s="8"/>
      <c r="AK1922" s="8"/>
      <c r="AL1922" s="8"/>
      <c r="AM1922" s="8"/>
      <c r="AN1922" s="8"/>
      <c r="AO1922" s="8"/>
      <c r="AP1922" s="8"/>
      <c r="AQ1922" s="8"/>
      <c r="AR1922" s="8"/>
      <c r="AS1922" s="8"/>
      <c r="AT1922" s="8"/>
      <c r="AU1922" s="8"/>
      <c r="AV1922" s="8"/>
      <c r="AW1922" s="8"/>
      <c r="AX1922" s="8"/>
      <c r="AY1922" s="8"/>
      <c r="AZ1922" s="8"/>
      <c r="BA1922" s="8"/>
      <c r="BB1922" s="8"/>
      <c r="BC1922" s="8"/>
      <c r="BD1922" s="8"/>
      <c r="BE1922" s="8"/>
      <c r="BF1922" s="8"/>
      <c r="BG1922" s="8"/>
      <c r="BH1922" s="8"/>
      <c r="BI1922" s="8"/>
      <c r="BJ1922" s="8"/>
      <c r="BK1922" s="8"/>
      <c r="BL1922" s="8"/>
      <c r="BM1922" s="8"/>
      <c r="BN1922" s="8"/>
      <c r="BO1922" s="8"/>
      <c r="BP1922" s="16" t="str">
        <v>0- Port Costs</v>
      </c>
      <c r="BT1922" s="16" t="str">
        <v>0- Port Value</v>
      </c>
      <c r="BU1922" s="8"/>
      <c r="BV1922" s="16" t="str">
        <v>0</v>
      </c>
    </row>
    <row r="1923" spans="8:74" hidden="1" outlineLevel="1" x14ac:dyDescent="0.3">
      <c r="H1923" s="16" t="str">
        <v>0 - BM Costs</v>
      </c>
      <c r="L1923" s="16" t="str">
        <v>0 - BM Port</v>
      </c>
      <c r="N1923" s="16" t="str">
        <v>0 - Port Assets</v>
      </c>
      <c r="O1923" s="8"/>
      <c r="P1923" s="8"/>
      <c r="Q1923" s="8"/>
      <c r="R1923" s="8"/>
      <c r="S1923" s="8"/>
      <c r="T1923" s="8"/>
      <c r="U1923" s="8"/>
      <c r="V1923" s="8"/>
      <c r="W1923" s="8"/>
      <c r="X1923" s="8"/>
      <c r="Y1923" s="8"/>
      <c r="Z1923" s="8"/>
      <c r="AA1923" s="8"/>
      <c r="AB1923" s="8"/>
      <c r="AC1923" s="8"/>
      <c r="AD1923" s="8"/>
      <c r="AE1923" s="8"/>
      <c r="AF1923" s="8"/>
      <c r="AG1923" s="8"/>
      <c r="AH1923" s="8"/>
      <c r="AI1923" s="8"/>
      <c r="AJ1923" s="8"/>
      <c r="AK1923" s="8"/>
      <c r="AL1923" s="8"/>
      <c r="AM1923" s="8"/>
      <c r="AN1923" s="8"/>
      <c r="AO1923" s="8"/>
      <c r="AP1923" s="8"/>
      <c r="AQ1923" s="8"/>
      <c r="AR1923" s="8"/>
      <c r="AS1923" s="8"/>
      <c r="AT1923" s="8"/>
      <c r="AU1923" s="8"/>
      <c r="AV1923" s="8"/>
      <c r="AW1923" s="8"/>
      <c r="AX1923" s="8"/>
      <c r="AY1923" s="8"/>
      <c r="AZ1923" s="8"/>
      <c r="BA1923" s="8"/>
      <c r="BB1923" s="8"/>
      <c r="BC1923" s="8"/>
      <c r="BD1923" s="8"/>
      <c r="BE1923" s="8"/>
      <c r="BF1923" s="8"/>
      <c r="BG1923" s="8"/>
      <c r="BH1923" s="8"/>
      <c r="BI1923" s="8"/>
      <c r="BJ1923" s="8"/>
      <c r="BK1923" s="8"/>
      <c r="BL1923" s="8"/>
      <c r="BM1923" s="8"/>
      <c r="BN1923" s="8"/>
      <c r="BO1923" s="8"/>
      <c r="BP1923" s="16" t="str">
        <v>0- Port Costs</v>
      </c>
      <c r="BT1923" s="16" t="str">
        <v>0- Port Value</v>
      </c>
      <c r="BU1923" s="8"/>
      <c r="BV1923" s="16" t="str">
        <v>0</v>
      </c>
    </row>
    <row r="1924" spans="8:74" hidden="1" outlineLevel="1" x14ac:dyDescent="0.3">
      <c r="H1924" s="16" t="str">
        <v>0 - BM Costs</v>
      </c>
      <c r="L1924" s="16" t="str">
        <v>0 - BM Port</v>
      </c>
      <c r="N1924" s="16" t="str">
        <v>0 - Port Assets</v>
      </c>
      <c r="O1924" s="8"/>
      <c r="P1924" s="8"/>
      <c r="Q1924" s="8"/>
      <c r="R1924" s="8"/>
      <c r="S1924" s="8"/>
      <c r="T1924" s="8"/>
      <c r="U1924" s="8"/>
      <c r="V1924" s="8"/>
      <c r="W1924" s="8"/>
      <c r="X1924" s="8"/>
      <c r="Y1924" s="8"/>
      <c r="Z1924" s="8"/>
      <c r="AA1924" s="8"/>
      <c r="AB1924" s="8"/>
      <c r="AC1924" s="8"/>
      <c r="AD1924" s="8"/>
      <c r="AE1924" s="8"/>
      <c r="AF1924" s="8"/>
      <c r="AG1924" s="8"/>
      <c r="AH1924" s="8"/>
      <c r="AI1924" s="8"/>
      <c r="AJ1924" s="8"/>
      <c r="AK1924" s="8"/>
      <c r="AL1924" s="8"/>
      <c r="AM1924" s="8"/>
      <c r="AN1924" s="8"/>
      <c r="AO1924" s="8"/>
      <c r="AP1924" s="8"/>
      <c r="AQ1924" s="8"/>
      <c r="AR1924" s="8"/>
      <c r="AS1924" s="8"/>
      <c r="AT1924" s="8"/>
      <c r="AU1924" s="8"/>
      <c r="AV1924" s="8"/>
      <c r="AW1924" s="8"/>
      <c r="AX1924" s="8"/>
      <c r="AY1924" s="8"/>
      <c r="AZ1924" s="8"/>
      <c r="BA1924" s="8"/>
      <c r="BB1924" s="8"/>
      <c r="BC1924" s="8"/>
      <c r="BD1924" s="8"/>
      <c r="BE1924" s="8"/>
      <c r="BF1924" s="8"/>
      <c r="BG1924" s="8"/>
      <c r="BH1924" s="8"/>
      <c r="BI1924" s="8"/>
      <c r="BJ1924" s="8"/>
      <c r="BK1924" s="8"/>
      <c r="BL1924" s="8"/>
      <c r="BM1924" s="8"/>
      <c r="BN1924" s="8"/>
      <c r="BO1924" s="8"/>
      <c r="BP1924" s="16" t="str">
        <v>0- Port Costs</v>
      </c>
      <c r="BT1924" s="16" t="str">
        <v>0- Port Value</v>
      </c>
      <c r="BU1924" s="8"/>
      <c r="BV1924" s="16" t="str">
        <v>0</v>
      </c>
    </row>
    <row r="1925" spans="8:74" hidden="1" outlineLevel="1" x14ac:dyDescent="0.3">
      <c r="H1925" s="16" t="str">
        <v>0 - BM Costs</v>
      </c>
      <c r="L1925" s="16" t="str">
        <v>0 - BM Port</v>
      </c>
      <c r="N1925" s="16" t="str">
        <v>0 - Port Assets</v>
      </c>
      <c r="O1925" s="8"/>
      <c r="P1925" s="8"/>
      <c r="Q1925" s="8"/>
      <c r="R1925" s="8"/>
      <c r="S1925" s="8"/>
      <c r="T1925" s="8"/>
      <c r="U1925" s="8"/>
      <c r="V1925" s="8"/>
      <c r="W1925" s="8"/>
      <c r="X1925" s="8"/>
      <c r="Y1925" s="8"/>
      <c r="Z1925" s="8"/>
      <c r="AA1925" s="8"/>
      <c r="AB1925" s="8"/>
      <c r="AC1925" s="8"/>
      <c r="AD1925" s="8"/>
      <c r="AE1925" s="8"/>
      <c r="AF1925" s="8"/>
      <c r="AG1925" s="8"/>
      <c r="AH1925" s="8"/>
      <c r="AI1925" s="8"/>
      <c r="AJ1925" s="8"/>
      <c r="AK1925" s="8"/>
      <c r="AL1925" s="8"/>
      <c r="AM1925" s="8"/>
      <c r="AN1925" s="8"/>
      <c r="AO1925" s="8"/>
      <c r="AP1925" s="8"/>
      <c r="AQ1925" s="8"/>
      <c r="AR1925" s="8"/>
      <c r="AS1925" s="8"/>
      <c r="AT1925" s="8"/>
      <c r="AU1925" s="8"/>
      <c r="AV1925" s="8"/>
      <c r="AW1925" s="8"/>
      <c r="AX1925" s="8"/>
      <c r="AY1925" s="8"/>
      <c r="AZ1925" s="8"/>
      <c r="BA1925" s="8"/>
      <c r="BB1925" s="8"/>
      <c r="BC1925" s="8"/>
      <c r="BD1925" s="8"/>
      <c r="BE1925" s="8"/>
      <c r="BF1925" s="8"/>
      <c r="BG1925" s="8"/>
      <c r="BH1925" s="8"/>
      <c r="BI1925" s="8"/>
      <c r="BJ1925" s="8"/>
      <c r="BK1925" s="8"/>
      <c r="BL1925" s="8"/>
      <c r="BM1925" s="8"/>
      <c r="BN1925" s="8"/>
      <c r="BO1925" s="8"/>
      <c r="BP1925" s="16" t="str">
        <v>0- Port Costs</v>
      </c>
      <c r="BT1925" s="16" t="str">
        <v>0- Port Value</v>
      </c>
      <c r="BU1925" s="8"/>
      <c r="BV1925" s="16" t="str">
        <v>0</v>
      </c>
    </row>
    <row r="1926" spans="8:74" hidden="1" outlineLevel="1" x14ac:dyDescent="0.3">
      <c r="H1926" s="16" t="str">
        <v>0 - BM Costs</v>
      </c>
      <c r="L1926" s="16" t="str">
        <v>0 - BM Port</v>
      </c>
      <c r="N1926" s="16" t="str">
        <v>0 - Port Assets</v>
      </c>
      <c r="O1926" s="8"/>
      <c r="P1926" s="8"/>
      <c r="Q1926" s="8"/>
      <c r="R1926" s="8"/>
      <c r="S1926" s="8"/>
      <c r="T1926" s="8"/>
      <c r="U1926" s="8"/>
      <c r="V1926" s="8"/>
      <c r="W1926" s="8"/>
      <c r="X1926" s="8"/>
      <c r="Y1926" s="8"/>
      <c r="Z1926" s="8"/>
      <c r="AA1926" s="8"/>
      <c r="AB1926" s="8"/>
      <c r="AC1926" s="8"/>
      <c r="AD1926" s="8"/>
      <c r="AE1926" s="8"/>
      <c r="AF1926" s="8"/>
      <c r="AG1926" s="8"/>
      <c r="AH1926" s="8"/>
      <c r="AI1926" s="8"/>
      <c r="AJ1926" s="8"/>
      <c r="AK1926" s="8"/>
      <c r="AL1926" s="8"/>
      <c r="AM1926" s="8"/>
      <c r="AN1926" s="8"/>
      <c r="AO1926" s="8"/>
      <c r="AP1926" s="8"/>
      <c r="AQ1926" s="8"/>
      <c r="AR1926" s="8"/>
      <c r="AS1926" s="8"/>
      <c r="AT1926" s="8"/>
      <c r="AU1926" s="8"/>
      <c r="AV1926" s="8"/>
      <c r="AW1926" s="8"/>
      <c r="AX1926" s="8"/>
      <c r="AY1926" s="8"/>
      <c r="AZ1926" s="8"/>
      <c r="BA1926" s="8"/>
      <c r="BB1926" s="8"/>
      <c r="BC1926" s="8"/>
      <c r="BD1926" s="8"/>
      <c r="BE1926" s="8"/>
      <c r="BF1926" s="8"/>
      <c r="BG1926" s="8"/>
      <c r="BH1926" s="8"/>
      <c r="BI1926" s="8"/>
      <c r="BJ1926" s="8"/>
      <c r="BK1926" s="8"/>
      <c r="BL1926" s="8"/>
      <c r="BM1926" s="8"/>
      <c r="BN1926" s="8"/>
      <c r="BO1926" s="8"/>
      <c r="BP1926" s="16" t="str">
        <v>0- Port Costs</v>
      </c>
      <c r="BT1926" s="16" t="str">
        <v>0- Port Value</v>
      </c>
      <c r="BU1926" s="8"/>
      <c r="BV1926" s="16" t="str">
        <v>0</v>
      </c>
    </row>
    <row r="1927" spans="8:74" hidden="1" outlineLevel="1" x14ac:dyDescent="0.3">
      <c r="H1927" s="16" t="str">
        <v>0 - BM Costs</v>
      </c>
      <c r="L1927" s="16" t="str">
        <v>0 - BM Port</v>
      </c>
      <c r="N1927" s="16" t="str">
        <v>0 - Port Assets</v>
      </c>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c r="BD1927" s="8"/>
      <c r="BE1927" s="8"/>
      <c r="BF1927" s="8"/>
      <c r="BG1927" s="8"/>
      <c r="BH1927" s="8"/>
      <c r="BI1927" s="8"/>
      <c r="BJ1927" s="8"/>
      <c r="BK1927" s="8"/>
      <c r="BL1927" s="8"/>
      <c r="BM1927" s="8"/>
      <c r="BN1927" s="8"/>
      <c r="BO1927" s="8"/>
      <c r="BP1927" s="16" t="str">
        <v>0- Port Costs</v>
      </c>
      <c r="BT1927" s="16" t="str">
        <v>0- Port Value</v>
      </c>
      <c r="BU1927" s="8"/>
      <c r="BV1927" s="16" t="str">
        <v>0</v>
      </c>
    </row>
    <row r="1928" spans="8:74" hidden="1" outlineLevel="1" x14ac:dyDescent="0.3">
      <c r="H1928" s="16" t="str">
        <v>0 - BM Costs</v>
      </c>
      <c r="L1928" s="16" t="str">
        <v>0 - BM Port</v>
      </c>
      <c r="N1928" s="16" t="str">
        <v>0 - Port Assets</v>
      </c>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c r="BD1928" s="8"/>
      <c r="BE1928" s="8"/>
      <c r="BF1928" s="8"/>
      <c r="BG1928" s="8"/>
      <c r="BH1928" s="8"/>
      <c r="BI1928" s="8"/>
      <c r="BJ1928" s="8"/>
      <c r="BK1928" s="8"/>
      <c r="BL1928" s="8"/>
      <c r="BM1928" s="8"/>
      <c r="BN1928" s="8"/>
      <c r="BO1928" s="8"/>
      <c r="BP1928" s="16" t="str">
        <v>0- Port Costs</v>
      </c>
      <c r="BT1928" s="16" t="str">
        <v>0- Port Value</v>
      </c>
      <c r="BU1928" s="8"/>
      <c r="BV1928" s="16" t="str">
        <v>0</v>
      </c>
    </row>
    <row r="1929" spans="8:74" hidden="1" outlineLevel="1" x14ac:dyDescent="0.3">
      <c r="H1929" s="16" t="str">
        <v>0 - BM Costs</v>
      </c>
      <c r="L1929" s="16" t="str">
        <v>0 - BM Port</v>
      </c>
      <c r="N1929" s="16" t="str">
        <v>0 - Port Assets</v>
      </c>
      <c r="O1929" s="8"/>
      <c r="P1929" s="8"/>
      <c r="Q1929" s="8"/>
      <c r="R1929" s="8"/>
      <c r="S1929" s="8"/>
      <c r="T1929" s="8"/>
      <c r="U1929" s="8"/>
      <c r="V1929" s="8"/>
      <c r="W1929" s="8"/>
      <c r="X1929" s="8"/>
      <c r="Y1929" s="8"/>
      <c r="Z1929" s="8"/>
      <c r="AA1929" s="8"/>
      <c r="AB1929" s="8"/>
      <c r="AC1929" s="8"/>
      <c r="AD1929" s="8"/>
      <c r="AE1929" s="8"/>
      <c r="AF1929" s="8"/>
      <c r="AG1929" s="8"/>
      <c r="AH1929" s="8"/>
      <c r="AI1929" s="8"/>
      <c r="AJ1929" s="8"/>
      <c r="AK1929" s="8"/>
      <c r="AL1929" s="8"/>
      <c r="AM1929" s="8"/>
      <c r="AN1929" s="8"/>
      <c r="AO1929" s="8"/>
      <c r="AP1929" s="8"/>
      <c r="AQ1929" s="8"/>
      <c r="AR1929" s="8"/>
      <c r="AS1929" s="8"/>
      <c r="AT1929" s="8"/>
      <c r="AU1929" s="8"/>
      <c r="AV1929" s="8"/>
      <c r="AW1929" s="8"/>
      <c r="AX1929" s="8"/>
      <c r="AY1929" s="8"/>
      <c r="AZ1929" s="8"/>
      <c r="BA1929" s="8"/>
      <c r="BB1929" s="8"/>
      <c r="BC1929" s="8"/>
      <c r="BD1929" s="8"/>
      <c r="BE1929" s="8"/>
      <c r="BF1929" s="8"/>
      <c r="BG1929" s="8"/>
      <c r="BH1929" s="8"/>
      <c r="BI1929" s="8"/>
      <c r="BJ1929" s="8"/>
      <c r="BK1929" s="8"/>
      <c r="BL1929" s="8"/>
      <c r="BM1929" s="8"/>
      <c r="BN1929" s="8"/>
      <c r="BO1929" s="8"/>
      <c r="BP1929" s="16" t="str">
        <v>0- Port Costs</v>
      </c>
      <c r="BT1929" s="16" t="str">
        <v>0- Port Value</v>
      </c>
      <c r="BU1929" s="8"/>
      <c r="BV1929" s="16" t="str">
        <v>0</v>
      </c>
    </row>
    <row r="1930" spans="8:74" hidden="1" outlineLevel="1" x14ac:dyDescent="0.3">
      <c r="H1930" s="16" t="str">
        <v>0 - BM Costs</v>
      </c>
      <c r="L1930" s="16" t="str">
        <v>0 - BM Port</v>
      </c>
      <c r="N1930" s="16" t="str">
        <v>0 - Port Assets</v>
      </c>
      <c r="O1930" s="8"/>
      <c r="P1930" s="8"/>
      <c r="Q1930" s="8"/>
      <c r="R1930" s="8"/>
      <c r="S1930" s="8"/>
      <c r="T1930" s="8"/>
      <c r="U1930" s="8"/>
      <c r="V1930" s="8"/>
      <c r="W1930" s="8"/>
      <c r="X1930" s="8"/>
      <c r="Y1930" s="8"/>
      <c r="Z1930" s="8"/>
      <c r="AA1930" s="8"/>
      <c r="AB1930" s="8"/>
      <c r="AC1930" s="8"/>
      <c r="AD1930" s="8"/>
      <c r="AE1930" s="8"/>
      <c r="AF1930" s="8"/>
      <c r="AG1930" s="8"/>
      <c r="AH1930" s="8"/>
      <c r="AI1930" s="8"/>
      <c r="AJ1930" s="8"/>
      <c r="AK1930" s="8"/>
      <c r="AL1930" s="8"/>
      <c r="AM1930" s="8"/>
      <c r="AN1930" s="8"/>
      <c r="AO1930" s="8"/>
      <c r="AP1930" s="8"/>
      <c r="AQ1930" s="8"/>
      <c r="AR1930" s="8"/>
      <c r="AS1930" s="8"/>
      <c r="AT1930" s="8"/>
      <c r="AU1930" s="8"/>
      <c r="AV1930" s="8"/>
      <c r="AW1930" s="8"/>
      <c r="AX1930" s="8"/>
      <c r="AY1930" s="8"/>
      <c r="AZ1930" s="8"/>
      <c r="BA1930" s="8"/>
      <c r="BB1930" s="8"/>
      <c r="BC1930" s="8"/>
      <c r="BD1930" s="8"/>
      <c r="BE1930" s="8"/>
      <c r="BF1930" s="8"/>
      <c r="BG1930" s="8"/>
      <c r="BH1930" s="8"/>
      <c r="BI1930" s="8"/>
      <c r="BJ1930" s="8"/>
      <c r="BK1930" s="8"/>
      <c r="BL1930" s="8"/>
      <c r="BM1930" s="8"/>
      <c r="BN1930" s="8"/>
      <c r="BO1930" s="8"/>
      <c r="BP1930" s="16" t="str">
        <v>0- Port Costs</v>
      </c>
      <c r="BT1930" s="16" t="str">
        <v>0- Port Value</v>
      </c>
      <c r="BU1930" s="8"/>
      <c r="BV1930" s="16" t="str">
        <v>0</v>
      </c>
    </row>
    <row r="1931" spans="8:74" hidden="1" outlineLevel="1" x14ac:dyDescent="0.3">
      <c r="H1931" s="16" t="str">
        <v>0 - BM Costs</v>
      </c>
      <c r="L1931" s="16" t="str">
        <v>0 - BM Port</v>
      </c>
      <c r="N1931" s="16" t="str">
        <v>0 - Port Assets</v>
      </c>
      <c r="O1931" s="8"/>
      <c r="P1931" s="8"/>
      <c r="Q1931" s="8"/>
      <c r="R1931" s="8"/>
      <c r="S1931" s="8"/>
      <c r="T1931" s="8"/>
      <c r="U1931" s="8"/>
      <c r="V1931" s="8"/>
      <c r="W1931" s="8"/>
      <c r="X1931" s="8"/>
      <c r="Y1931" s="8"/>
      <c r="Z1931" s="8"/>
      <c r="AA1931" s="8"/>
      <c r="AB1931" s="8"/>
      <c r="AC1931" s="8"/>
      <c r="AD1931" s="8"/>
      <c r="AE1931" s="8"/>
      <c r="AF1931" s="8"/>
      <c r="AG1931" s="8"/>
      <c r="AH1931" s="8"/>
      <c r="AI1931" s="8"/>
      <c r="AJ1931" s="8"/>
      <c r="AK1931" s="8"/>
      <c r="AL1931" s="8"/>
      <c r="AM1931" s="8"/>
      <c r="AN1931" s="8"/>
      <c r="AO1931" s="8"/>
      <c r="AP1931" s="8"/>
      <c r="AQ1931" s="8"/>
      <c r="AR1931" s="8"/>
      <c r="AS1931" s="8"/>
      <c r="AT1931" s="8"/>
      <c r="AU1931" s="8"/>
      <c r="AV1931" s="8"/>
      <c r="AW1931" s="8"/>
      <c r="AX1931" s="8"/>
      <c r="AY1931" s="8"/>
      <c r="AZ1931" s="8"/>
      <c r="BA1931" s="8"/>
      <c r="BB1931" s="8"/>
      <c r="BC1931" s="8"/>
      <c r="BD1931" s="8"/>
      <c r="BE1931" s="8"/>
      <c r="BF1931" s="8"/>
      <c r="BG1931" s="8"/>
      <c r="BH1931" s="8"/>
      <c r="BI1931" s="8"/>
      <c r="BJ1931" s="8"/>
      <c r="BK1931" s="8"/>
      <c r="BL1931" s="8"/>
      <c r="BM1931" s="8"/>
      <c r="BN1931" s="8"/>
      <c r="BO1931" s="8"/>
      <c r="BP1931" s="16" t="str">
        <v>0- Port Costs</v>
      </c>
      <c r="BT1931" s="16" t="str">
        <v>0- Port Value</v>
      </c>
      <c r="BU1931" s="8"/>
      <c r="BV1931" s="16" t="str">
        <v>0</v>
      </c>
    </row>
    <row r="1932" spans="8:74" hidden="1" outlineLevel="1" x14ac:dyDescent="0.3">
      <c r="H1932" s="16" t="str">
        <v>0 - BM Costs</v>
      </c>
      <c r="L1932" s="16" t="str">
        <v>0 - BM Port</v>
      </c>
      <c r="N1932" s="16" t="str">
        <v>0 - Port Assets</v>
      </c>
      <c r="O1932" s="8"/>
      <c r="P1932" s="8"/>
      <c r="Q1932" s="8"/>
      <c r="R1932" s="8"/>
      <c r="S1932" s="8"/>
      <c r="T1932" s="8"/>
      <c r="U1932" s="8"/>
      <c r="V1932" s="8"/>
      <c r="W1932" s="8"/>
      <c r="X1932" s="8"/>
      <c r="Y1932" s="8"/>
      <c r="Z1932" s="8"/>
      <c r="AA1932" s="8"/>
      <c r="AB1932" s="8"/>
      <c r="AC1932" s="8"/>
      <c r="AD1932" s="8"/>
      <c r="AE1932" s="8"/>
      <c r="AF1932" s="8"/>
      <c r="AG1932" s="8"/>
      <c r="AH1932" s="8"/>
      <c r="AI1932" s="8"/>
      <c r="AJ1932" s="8"/>
      <c r="AK1932" s="8"/>
      <c r="AL1932" s="8"/>
      <c r="AM1932" s="8"/>
      <c r="AN1932" s="8"/>
      <c r="AO1932" s="8"/>
      <c r="AP1932" s="8"/>
      <c r="AQ1932" s="8"/>
      <c r="AR1932" s="8"/>
      <c r="AS1932" s="8"/>
      <c r="AT1932" s="8"/>
      <c r="AU1932" s="8"/>
      <c r="AV1932" s="8"/>
      <c r="AW1932" s="8"/>
      <c r="AX1932" s="8"/>
      <c r="AY1932" s="8"/>
      <c r="AZ1932" s="8"/>
      <c r="BA1932" s="8"/>
      <c r="BB1932" s="8"/>
      <c r="BC1932" s="8"/>
      <c r="BD1932" s="8"/>
      <c r="BE1932" s="8"/>
      <c r="BF1932" s="8"/>
      <c r="BG1932" s="8"/>
      <c r="BH1932" s="8"/>
      <c r="BI1932" s="8"/>
      <c r="BJ1932" s="8"/>
      <c r="BK1932" s="8"/>
      <c r="BL1932" s="8"/>
      <c r="BM1932" s="8"/>
      <c r="BN1932" s="8"/>
      <c r="BO1932" s="8"/>
      <c r="BP1932" s="16" t="str">
        <v>0- Port Costs</v>
      </c>
      <c r="BT1932" s="16" t="str">
        <v>0- Port Value</v>
      </c>
      <c r="BU1932" s="8"/>
      <c r="BV1932" s="16" t="str">
        <v>0</v>
      </c>
    </row>
    <row r="1933" spans="8:74" hidden="1" outlineLevel="1" x14ac:dyDescent="0.3">
      <c r="H1933" s="16" t="str">
        <v>0 - BM Costs</v>
      </c>
      <c r="L1933" s="16" t="str">
        <v>0 - BM Port</v>
      </c>
      <c r="N1933" s="16" t="str">
        <v>0 - Port Assets</v>
      </c>
      <c r="O1933" s="8"/>
      <c r="P1933" s="8"/>
      <c r="Q1933" s="8"/>
      <c r="R1933" s="8"/>
      <c r="S1933" s="8"/>
      <c r="T1933" s="8"/>
      <c r="U1933" s="8"/>
      <c r="V1933" s="8"/>
      <c r="W1933" s="8"/>
      <c r="X1933" s="8"/>
      <c r="Y1933" s="8"/>
      <c r="Z1933" s="8"/>
      <c r="AA1933" s="8"/>
      <c r="AB1933" s="8"/>
      <c r="AC1933" s="8"/>
      <c r="AD1933" s="8"/>
      <c r="AE1933" s="8"/>
      <c r="AF1933" s="8"/>
      <c r="AG1933" s="8"/>
      <c r="AH1933" s="8"/>
      <c r="AI1933" s="8"/>
      <c r="AJ1933" s="8"/>
      <c r="AK1933" s="8"/>
      <c r="AL1933" s="8"/>
      <c r="AM1933" s="8"/>
      <c r="AN1933" s="8"/>
      <c r="AO1933" s="8"/>
      <c r="AP1933" s="8"/>
      <c r="AQ1933" s="8"/>
      <c r="AR1933" s="8"/>
      <c r="AS1933" s="8"/>
      <c r="AT1933" s="8"/>
      <c r="AU1933" s="8"/>
      <c r="AV1933" s="8"/>
      <c r="AW1933" s="8"/>
      <c r="AX1933" s="8"/>
      <c r="AY1933" s="8"/>
      <c r="AZ1933" s="8"/>
      <c r="BA1933" s="8"/>
      <c r="BB1933" s="8"/>
      <c r="BC1933" s="8"/>
      <c r="BD1933" s="8"/>
      <c r="BE1933" s="8"/>
      <c r="BF1933" s="8"/>
      <c r="BG1933" s="8"/>
      <c r="BH1933" s="8"/>
      <c r="BI1933" s="8"/>
      <c r="BJ1933" s="8"/>
      <c r="BK1933" s="8"/>
      <c r="BL1933" s="8"/>
      <c r="BM1933" s="8"/>
      <c r="BN1933" s="8"/>
      <c r="BO1933" s="8"/>
      <c r="BP1933" s="16" t="str">
        <v>0- Port Costs</v>
      </c>
      <c r="BT1933" s="16" t="str">
        <v>0- Port Value</v>
      </c>
      <c r="BU1933" s="8"/>
      <c r="BV1933" s="16" t="str">
        <v>0</v>
      </c>
    </row>
    <row r="1934" spans="8:74" hidden="1" outlineLevel="1" x14ac:dyDescent="0.3">
      <c r="H1934" s="16" t="str">
        <v>0 - BM Costs</v>
      </c>
      <c r="L1934" s="16" t="str">
        <v>0 - BM Port</v>
      </c>
      <c r="N1934" s="16" t="str">
        <v>0 - Port Assets</v>
      </c>
      <c r="O1934" s="8"/>
      <c r="P1934" s="8"/>
      <c r="Q1934" s="8"/>
      <c r="R1934" s="8"/>
      <c r="S1934" s="8"/>
      <c r="T1934" s="8"/>
      <c r="U1934" s="8"/>
      <c r="V1934" s="8"/>
      <c r="W1934" s="8"/>
      <c r="X1934" s="8"/>
      <c r="Y1934" s="8"/>
      <c r="Z1934" s="8"/>
      <c r="AA1934" s="8"/>
      <c r="AB1934" s="8"/>
      <c r="AC1934" s="8"/>
      <c r="AD1934" s="8"/>
      <c r="AE1934" s="8"/>
      <c r="AF1934" s="8"/>
      <c r="AG1934" s="8"/>
      <c r="AH1934" s="8"/>
      <c r="AI1934" s="8"/>
      <c r="AJ1934" s="8"/>
      <c r="AK1934" s="8"/>
      <c r="AL1934" s="8"/>
      <c r="AM1934" s="8"/>
      <c r="AN1934" s="8"/>
      <c r="AO1934" s="8"/>
      <c r="AP1934" s="8"/>
      <c r="AQ1934" s="8"/>
      <c r="AR1934" s="8"/>
      <c r="AS1934" s="8"/>
      <c r="AT1934" s="8"/>
      <c r="AU1934" s="8"/>
      <c r="AV1934" s="8"/>
      <c r="AW1934" s="8"/>
      <c r="AX1934" s="8"/>
      <c r="AY1934" s="8"/>
      <c r="AZ1934" s="8"/>
      <c r="BA1934" s="8"/>
      <c r="BB1934" s="8"/>
      <c r="BC1934" s="8"/>
      <c r="BD1934" s="8"/>
      <c r="BE1934" s="8"/>
      <c r="BF1934" s="8"/>
      <c r="BG1934" s="8"/>
      <c r="BH1934" s="8"/>
      <c r="BI1934" s="8"/>
      <c r="BJ1934" s="8"/>
      <c r="BK1934" s="8"/>
      <c r="BL1934" s="8"/>
      <c r="BM1934" s="8"/>
      <c r="BN1934" s="8"/>
      <c r="BO1934" s="8"/>
      <c r="BP1934" s="16" t="str">
        <v>0- Port Costs</v>
      </c>
      <c r="BT1934" s="16" t="str">
        <v>0- Port Value</v>
      </c>
      <c r="BU1934" s="8"/>
      <c r="BV1934" s="16" t="str">
        <v>0</v>
      </c>
    </row>
    <row r="1935" spans="8:74" hidden="1" outlineLevel="1" x14ac:dyDescent="0.3">
      <c r="H1935" s="16" t="str">
        <v>0 - BM Costs</v>
      </c>
      <c r="L1935" s="16" t="str">
        <v>0 - BM Port</v>
      </c>
      <c r="N1935" s="16" t="str">
        <v>0 - Port Assets</v>
      </c>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c r="BD1935" s="8"/>
      <c r="BE1935" s="8"/>
      <c r="BF1935" s="8"/>
      <c r="BG1935" s="8"/>
      <c r="BH1935" s="8"/>
      <c r="BI1935" s="8"/>
      <c r="BJ1935" s="8"/>
      <c r="BK1935" s="8"/>
      <c r="BL1935" s="8"/>
      <c r="BM1935" s="8"/>
      <c r="BN1935" s="8"/>
      <c r="BO1935" s="8"/>
      <c r="BP1935" s="16" t="str">
        <v>0- Port Costs</v>
      </c>
      <c r="BT1935" s="16" t="str">
        <v>0- Port Value</v>
      </c>
      <c r="BU1935" s="8"/>
      <c r="BV1935" s="16" t="str">
        <v>0</v>
      </c>
    </row>
    <row r="1936" spans="8:74" hidden="1" outlineLevel="1" x14ac:dyDescent="0.3">
      <c r="H1936" s="16" t="str">
        <v>0 - BM Costs</v>
      </c>
      <c r="L1936" s="16" t="str">
        <v>0 - BM Port</v>
      </c>
      <c r="N1936" s="16" t="str">
        <v>0 - Port Assets</v>
      </c>
      <c r="O1936" s="8"/>
      <c r="P1936" s="8"/>
      <c r="Q1936" s="8"/>
      <c r="R1936" s="8"/>
      <c r="S1936" s="8"/>
      <c r="T1936" s="8"/>
      <c r="U1936" s="8"/>
      <c r="V1936" s="8"/>
      <c r="W1936" s="8"/>
      <c r="X1936" s="8"/>
      <c r="Y1936" s="8"/>
      <c r="Z1936" s="8"/>
      <c r="AA1936" s="8"/>
      <c r="AB1936" s="8"/>
      <c r="AC1936" s="8"/>
      <c r="AD1936" s="8"/>
      <c r="AE1936" s="8"/>
      <c r="AF1936" s="8"/>
      <c r="AG1936" s="8"/>
      <c r="AH1936" s="8"/>
      <c r="AI1936" s="8"/>
      <c r="AJ1936" s="8"/>
      <c r="AK1936" s="8"/>
      <c r="AL1936" s="8"/>
      <c r="AM1936" s="8"/>
      <c r="AN1936" s="8"/>
      <c r="AO1936" s="8"/>
      <c r="AP1936" s="8"/>
      <c r="AQ1936" s="8"/>
      <c r="AR1936" s="8"/>
      <c r="AS1936" s="8"/>
      <c r="AT1936" s="8"/>
      <c r="AU1936" s="8"/>
      <c r="AV1936" s="8"/>
      <c r="AW1936" s="8"/>
      <c r="AX1936" s="8"/>
      <c r="AY1936" s="8"/>
      <c r="AZ1936" s="8"/>
      <c r="BA1936" s="8"/>
      <c r="BB1936" s="8"/>
      <c r="BC1936" s="8"/>
      <c r="BD1936" s="8"/>
      <c r="BE1936" s="8"/>
      <c r="BF1936" s="8"/>
      <c r="BG1936" s="8"/>
      <c r="BH1936" s="8"/>
      <c r="BI1936" s="8"/>
      <c r="BJ1936" s="8"/>
      <c r="BK1936" s="8"/>
      <c r="BL1936" s="8"/>
      <c r="BM1936" s="8"/>
      <c r="BN1936" s="8"/>
      <c r="BO1936" s="8"/>
      <c r="BP1936" s="16" t="str">
        <v>0- Port Costs</v>
      </c>
      <c r="BT1936" s="16" t="str">
        <v>0- Port Value</v>
      </c>
      <c r="BU1936" s="8"/>
      <c r="BV1936" s="16" t="str">
        <v>0</v>
      </c>
    </row>
    <row r="1937" spans="8:74" hidden="1" outlineLevel="1" x14ac:dyDescent="0.3">
      <c r="H1937" s="16" t="str">
        <v>0 - BM Costs</v>
      </c>
      <c r="L1937" s="16" t="str">
        <v>0 - BM Port</v>
      </c>
      <c r="N1937" s="16" t="str">
        <v>0 - Port Assets</v>
      </c>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16" t="str">
        <v>0- Port Costs</v>
      </c>
      <c r="BT1937" s="16" t="str">
        <v>0- Port Value</v>
      </c>
      <c r="BU1937" s="8"/>
      <c r="BV1937" s="16" t="str">
        <v>0</v>
      </c>
    </row>
    <row r="1938" spans="8:74" hidden="1" outlineLevel="1" x14ac:dyDescent="0.3">
      <c r="H1938" s="16" t="str">
        <v>0 - BM Costs</v>
      </c>
      <c r="L1938" s="16" t="str">
        <v>0 - BM Port</v>
      </c>
      <c r="N1938" s="16" t="str">
        <v>0 - Port Assets</v>
      </c>
      <c r="O1938" s="8"/>
      <c r="P1938" s="8"/>
      <c r="Q1938" s="8"/>
      <c r="R1938" s="8"/>
      <c r="S1938" s="8"/>
      <c r="T1938" s="8"/>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16" t="str">
        <v>0- Port Costs</v>
      </c>
      <c r="BT1938" s="16" t="str">
        <v>0- Port Value</v>
      </c>
      <c r="BU1938" s="8"/>
      <c r="BV1938" s="16" t="str">
        <v>0</v>
      </c>
    </row>
    <row r="1939" spans="8:74" hidden="1" outlineLevel="1" x14ac:dyDescent="0.3">
      <c r="H1939" s="16" t="str">
        <v>0 - BM Costs</v>
      </c>
      <c r="L1939" s="16" t="str">
        <v>0 - BM Port</v>
      </c>
      <c r="N1939" s="16" t="str">
        <v>0 - Port Assets</v>
      </c>
      <c r="O1939" s="8"/>
      <c r="P1939" s="8"/>
      <c r="Q1939" s="8"/>
      <c r="R1939" s="8"/>
      <c r="S1939" s="8"/>
      <c r="T1939" s="8"/>
      <c r="U1939" s="8"/>
      <c r="V1939" s="8"/>
      <c r="W1939" s="8"/>
      <c r="X1939" s="8"/>
      <c r="Y1939" s="8"/>
      <c r="Z1939" s="8"/>
      <c r="AA1939" s="8"/>
      <c r="AB1939" s="8"/>
      <c r="AC1939" s="8"/>
      <c r="AD1939" s="8"/>
      <c r="AE1939" s="8"/>
      <c r="AF1939" s="8"/>
      <c r="AG1939" s="8"/>
      <c r="AH1939" s="8"/>
      <c r="AI1939" s="8"/>
      <c r="AJ1939" s="8"/>
      <c r="AK1939" s="8"/>
      <c r="AL1939" s="8"/>
      <c r="AM1939" s="8"/>
      <c r="AN1939" s="8"/>
      <c r="AO1939" s="8"/>
      <c r="AP1939" s="8"/>
      <c r="AQ1939" s="8"/>
      <c r="AR1939" s="8"/>
      <c r="AS1939" s="8"/>
      <c r="AT1939" s="8"/>
      <c r="AU1939" s="8"/>
      <c r="AV1939" s="8"/>
      <c r="AW1939" s="8"/>
      <c r="AX1939" s="8"/>
      <c r="AY1939" s="8"/>
      <c r="AZ1939" s="8"/>
      <c r="BA1939" s="8"/>
      <c r="BB1939" s="8"/>
      <c r="BC1939" s="8"/>
      <c r="BD1939" s="8"/>
      <c r="BE1939" s="8"/>
      <c r="BF1939" s="8"/>
      <c r="BG1939" s="8"/>
      <c r="BH1939" s="8"/>
      <c r="BI1939" s="8"/>
      <c r="BJ1939" s="8"/>
      <c r="BK1939" s="8"/>
      <c r="BL1939" s="8"/>
      <c r="BM1939" s="8"/>
      <c r="BN1939" s="8"/>
      <c r="BO1939" s="8"/>
      <c r="BP1939" s="16" t="str">
        <v>0- Port Costs</v>
      </c>
      <c r="BT1939" s="16" t="str">
        <v>0- Port Value</v>
      </c>
      <c r="BU1939" s="8"/>
      <c r="BV1939" s="16" t="str">
        <v>0</v>
      </c>
    </row>
    <row r="1940" spans="8:74" hidden="1" outlineLevel="1" x14ac:dyDescent="0.3">
      <c r="H1940" s="16" t="str">
        <v>0 - BM Costs</v>
      </c>
      <c r="L1940" s="16" t="str">
        <v>0 - BM Port</v>
      </c>
      <c r="N1940" s="16" t="str">
        <v>0 - Port Assets</v>
      </c>
      <c r="O1940" s="8"/>
      <c r="P1940" s="8"/>
      <c r="Q1940" s="8"/>
      <c r="R1940" s="8"/>
      <c r="S1940" s="8"/>
      <c r="T1940" s="8"/>
      <c r="U1940" s="8"/>
      <c r="V1940" s="8"/>
      <c r="W1940" s="8"/>
      <c r="X1940" s="8"/>
      <c r="Y1940" s="8"/>
      <c r="Z1940" s="8"/>
      <c r="AA1940" s="8"/>
      <c r="AB1940" s="8"/>
      <c r="AC1940" s="8"/>
      <c r="AD1940" s="8"/>
      <c r="AE1940" s="8"/>
      <c r="AF1940" s="8"/>
      <c r="AG1940" s="8"/>
      <c r="AH1940" s="8"/>
      <c r="AI1940" s="8"/>
      <c r="AJ1940" s="8"/>
      <c r="AK1940" s="8"/>
      <c r="AL1940" s="8"/>
      <c r="AM1940" s="8"/>
      <c r="AN1940" s="8"/>
      <c r="AO1940" s="8"/>
      <c r="AP1940" s="8"/>
      <c r="AQ1940" s="8"/>
      <c r="AR1940" s="8"/>
      <c r="AS1940" s="8"/>
      <c r="AT1940" s="8"/>
      <c r="AU1940" s="8"/>
      <c r="AV1940" s="8"/>
      <c r="AW1940" s="8"/>
      <c r="AX1940" s="8"/>
      <c r="AY1940" s="8"/>
      <c r="AZ1940" s="8"/>
      <c r="BA1940" s="8"/>
      <c r="BB1940" s="8"/>
      <c r="BC1940" s="8"/>
      <c r="BD1940" s="8"/>
      <c r="BE1940" s="8"/>
      <c r="BF1940" s="8"/>
      <c r="BG1940" s="8"/>
      <c r="BH1940" s="8"/>
      <c r="BI1940" s="8"/>
      <c r="BJ1940" s="8"/>
      <c r="BK1940" s="8"/>
      <c r="BL1940" s="8"/>
      <c r="BM1940" s="8"/>
      <c r="BN1940" s="8"/>
      <c r="BO1940" s="8"/>
      <c r="BP1940" s="16" t="str">
        <v>0- Port Costs</v>
      </c>
      <c r="BT1940" s="16" t="str">
        <v>0- Port Value</v>
      </c>
      <c r="BU1940" s="8"/>
      <c r="BV1940" s="16" t="str">
        <v>0</v>
      </c>
    </row>
    <row r="1941" spans="8:74" hidden="1" outlineLevel="1" x14ac:dyDescent="0.3">
      <c r="H1941" s="16" t="str">
        <v>0 - BM Costs</v>
      </c>
      <c r="L1941" s="16" t="str">
        <v>0 - BM Port</v>
      </c>
      <c r="N1941" s="16" t="str">
        <v>0 - Port Assets</v>
      </c>
      <c r="O1941" s="8"/>
      <c r="P1941" s="8"/>
      <c r="Q1941" s="8"/>
      <c r="R1941" s="8"/>
      <c r="S1941" s="8"/>
      <c r="T1941" s="8"/>
      <c r="U1941" s="8"/>
      <c r="V1941" s="8"/>
      <c r="W1941" s="8"/>
      <c r="X1941" s="8"/>
      <c r="Y1941" s="8"/>
      <c r="Z1941" s="8"/>
      <c r="AA1941" s="8"/>
      <c r="AB1941" s="8"/>
      <c r="AC1941" s="8"/>
      <c r="AD1941" s="8"/>
      <c r="AE1941" s="8"/>
      <c r="AF1941" s="8"/>
      <c r="AG1941" s="8"/>
      <c r="AH1941" s="8"/>
      <c r="AI1941" s="8"/>
      <c r="AJ1941" s="8"/>
      <c r="AK1941" s="8"/>
      <c r="AL1941" s="8"/>
      <c r="AM1941" s="8"/>
      <c r="AN1941" s="8"/>
      <c r="AO1941" s="8"/>
      <c r="AP1941" s="8"/>
      <c r="AQ1941" s="8"/>
      <c r="AR1941" s="8"/>
      <c r="AS1941" s="8"/>
      <c r="AT1941" s="8"/>
      <c r="AU1941" s="8"/>
      <c r="AV1941" s="8"/>
      <c r="AW1941" s="8"/>
      <c r="AX1941" s="8"/>
      <c r="AY1941" s="8"/>
      <c r="AZ1941" s="8"/>
      <c r="BA1941" s="8"/>
      <c r="BB1941" s="8"/>
      <c r="BC1941" s="8"/>
      <c r="BD1941" s="8"/>
      <c r="BE1941" s="8"/>
      <c r="BF1941" s="8"/>
      <c r="BG1941" s="8"/>
      <c r="BH1941" s="8"/>
      <c r="BI1941" s="8"/>
      <c r="BJ1941" s="8"/>
      <c r="BK1941" s="8"/>
      <c r="BL1941" s="8"/>
      <c r="BM1941" s="8"/>
      <c r="BN1941" s="8"/>
      <c r="BO1941" s="8"/>
      <c r="BP1941" s="16" t="str">
        <v>0- Port Costs</v>
      </c>
      <c r="BT1941" s="16" t="str">
        <v>0- Port Value</v>
      </c>
      <c r="BU1941" s="8"/>
      <c r="BV1941" s="16" t="str">
        <v>0</v>
      </c>
    </row>
    <row r="1942" spans="8:74" hidden="1" outlineLevel="1" x14ac:dyDescent="0.3">
      <c r="H1942" s="16" t="str">
        <v>0 - BM Costs</v>
      </c>
      <c r="L1942" s="16" t="str">
        <v>0 - BM Port</v>
      </c>
      <c r="N1942" s="16" t="str">
        <v>0 - Port Assets</v>
      </c>
      <c r="O1942" s="8"/>
      <c r="P1942" s="8"/>
      <c r="Q1942" s="8"/>
      <c r="R1942" s="8"/>
      <c r="S1942" s="8"/>
      <c r="T1942" s="8"/>
      <c r="U1942" s="8"/>
      <c r="V1942" s="8"/>
      <c r="W1942" s="8"/>
      <c r="X1942" s="8"/>
      <c r="Y1942" s="8"/>
      <c r="Z1942" s="8"/>
      <c r="AA1942" s="8"/>
      <c r="AB1942" s="8"/>
      <c r="AC1942" s="8"/>
      <c r="AD1942" s="8"/>
      <c r="AE1942" s="8"/>
      <c r="AF1942" s="8"/>
      <c r="AG1942" s="8"/>
      <c r="AH1942" s="8"/>
      <c r="AI1942" s="8"/>
      <c r="AJ1942" s="8"/>
      <c r="AK1942" s="8"/>
      <c r="AL1942" s="8"/>
      <c r="AM1942" s="8"/>
      <c r="AN1942" s="8"/>
      <c r="AO1942" s="8"/>
      <c r="AP1942" s="8"/>
      <c r="AQ1942" s="8"/>
      <c r="AR1942" s="8"/>
      <c r="AS1942" s="8"/>
      <c r="AT1942" s="8"/>
      <c r="AU1942" s="8"/>
      <c r="AV1942" s="8"/>
      <c r="AW1942" s="8"/>
      <c r="AX1942" s="8"/>
      <c r="AY1942" s="8"/>
      <c r="AZ1942" s="8"/>
      <c r="BA1942" s="8"/>
      <c r="BB1942" s="8"/>
      <c r="BC1942" s="8"/>
      <c r="BD1942" s="8"/>
      <c r="BE1942" s="8"/>
      <c r="BF1942" s="8"/>
      <c r="BG1942" s="8"/>
      <c r="BH1942" s="8"/>
      <c r="BI1942" s="8"/>
      <c r="BJ1942" s="8"/>
      <c r="BK1942" s="8"/>
      <c r="BL1942" s="8"/>
      <c r="BM1942" s="8"/>
      <c r="BN1942" s="8"/>
      <c r="BO1942" s="8"/>
      <c r="BP1942" s="16" t="str">
        <v>0- Port Costs</v>
      </c>
      <c r="BT1942" s="16" t="str">
        <v>0- Port Value</v>
      </c>
      <c r="BU1942" s="8"/>
      <c r="BV1942" s="16" t="str">
        <v>0</v>
      </c>
    </row>
    <row r="1943" spans="8:74" hidden="1" outlineLevel="1" x14ac:dyDescent="0.3">
      <c r="H1943" s="16" t="str">
        <v>0 - BM Costs</v>
      </c>
      <c r="L1943" s="16" t="str">
        <v>0 - BM Port</v>
      </c>
      <c r="N1943" s="16" t="str">
        <v>0 - Port Assets</v>
      </c>
      <c r="O1943" s="8"/>
      <c r="P1943" s="8"/>
      <c r="Q1943" s="8"/>
      <c r="R1943" s="8"/>
      <c r="S1943" s="8"/>
      <c r="T1943" s="8"/>
      <c r="U1943" s="8"/>
      <c r="V1943" s="8"/>
      <c r="W1943" s="8"/>
      <c r="X1943" s="8"/>
      <c r="Y1943" s="8"/>
      <c r="Z1943" s="8"/>
      <c r="AA1943" s="8"/>
      <c r="AB1943" s="8"/>
      <c r="AC1943" s="8"/>
      <c r="AD1943" s="8"/>
      <c r="AE1943" s="8"/>
      <c r="AF1943" s="8"/>
      <c r="AG1943" s="8"/>
      <c r="AH1943" s="8"/>
      <c r="AI1943" s="8"/>
      <c r="AJ1943" s="8"/>
      <c r="AK1943" s="8"/>
      <c r="AL1943" s="8"/>
      <c r="AM1943" s="8"/>
      <c r="AN1943" s="8"/>
      <c r="AO1943" s="8"/>
      <c r="AP1943" s="8"/>
      <c r="AQ1943" s="8"/>
      <c r="AR1943" s="8"/>
      <c r="AS1943" s="8"/>
      <c r="AT1943" s="8"/>
      <c r="AU1943" s="8"/>
      <c r="AV1943" s="8"/>
      <c r="AW1943" s="8"/>
      <c r="AX1943" s="8"/>
      <c r="AY1943" s="8"/>
      <c r="AZ1943" s="8"/>
      <c r="BA1943" s="8"/>
      <c r="BB1943" s="8"/>
      <c r="BC1943" s="8"/>
      <c r="BD1943" s="8"/>
      <c r="BE1943" s="8"/>
      <c r="BF1943" s="8"/>
      <c r="BG1943" s="8"/>
      <c r="BH1943" s="8"/>
      <c r="BI1943" s="8"/>
      <c r="BJ1943" s="8"/>
      <c r="BK1943" s="8"/>
      <c r="BL1943" s="8"/>
      <c r="BM1943" s="8"/>
      <c r="BN1943" s="8"/>
      <c r="BO1943" s="8"/>
      <c r="BP1943" s="16" t="str">
        <v>0- Port Costs</v>
      </c>
      <c r="BT1943" s="16" t="str">
        <v>0- Port Value</v>
      </c>
      <c r="BU1943" s="8"/>
      <c r="BV1943" s="16" t="str">
        <v>0</v>
      </c>
    </row>
    <row r="1944" spans="8:74" hidden="1" outlineLevel="1" x14ac:dyDescent="0.3">
      <c r="H1944" s="16" t="str">
        <v>0 - BM Costs</v>
      </c>
      <c r="L1944" s="16" t="str">
        <v>0 - BM Port</v>
      </c>
      <c r="N1944" s="16" t="str">
        <v>0 - Port Assets</v>
      </c>
      <c r="O1944" s="8"/>
      <c r="P1944" s="8"/>
      <c r="Q1944" s="8"/>
      <c r="R1944" s="8"/>
      <c r="S1944" s="8"/>
      <c r="T1944" s="8"/>
      <c r="U1944" s="8"/>
      <c r="V1944" s="8"/>
      <c r="W1944" s="8"/>
      <c r="X1944" s="8"/>
      <c r="Y1944" s="8"/>
      <c r="Z1944" s="8"/>
      <c r="AA1944" s="8"/>
      <c r="AB1944" s="8"/>
      <c r="AC1944" s="8"/>
      <c r="AD1944" s="8"/>
      <c r="AE1944" s="8"/>
      <c r="AF1944" s="8"/>
      <c r="AG1944" s="8"/>
      <c r="AH1944" s="8"/>
      <c r="AI1944" s="8"/>
      <c r="AJ1944" s="8"/>
      <c r="AK1944" s="8"/>
      <c r="AL1944" s="8"/>
      <c r="AM1944" s="8"/>
      <c r="AN1944" s="8"/>
      <c r="AO1944" s="8"/>
      <c r="AP1944" s="8"/>
      <c r="AQ1944" s="8"/>
      <c r="AR1944" s="8"/>
      <c r="AS1944" s="8"/>
      <c r="AT1944" s="8"/>
      <c r="AU1944" s="8"/>
      <c r="AV1944" s="8"/>
      <c r="AW1944" s="8"/>
      <c r="AX1944" s="8"/>
      <c r="AY1944" s="8"/>
      <c r="AZ1944" s="8"/>
      <c r="BA1944" s="8"/>
      <c r="BB1944" s="8"/>
      <c r="BC1944" s="8"/>
      <c r="BD1944" s="8"/>
      <c r="BE1944" s="8"/>
      <c r="BF1944" s="8"/>
      <c r="BG1944" s="8"/>
      <c r="BH1944" s="8"/>
      <c r="BI1944" s="8"/>
      <c r="BJ1944" s="8"/>
      <c r="BK1944" s="8"/>
      <c r="BL1944" s="8"/>
      <c r="BM1944" s="8"/>
      <c r="BN1944" s="8"/>
      <c r="BO1944" s="8"/>
      <c r="BP1944" s="16" t="str">
        <v>0- Port Costs</v>
      </c>
      <c r="BT1944" s="16" t="str">
        <v>0- Port Value</v>
      </c>
      <c r="BU1944" s="8"/>
      <c r="BV1944" s="16" t="str">
        <v>0</v>
      </c>
    </row>
    <row r="1945" spans="8:74" hidden="1" outlineLevel="1" x14ac:dyDescent="0.3">
      <c r="H1945" s="16" t="str">
        <v>0 - BM Costs</v>
      </c>
      <c r="L1945" s="16" t="str">
        <v>0 - BM Port</v>
      </c>
      <c r="N1945" s="16" t="str">
        <v>0 - Port Assets</v>
      </c>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c r="BD1945" s="8"/>
      <c r="BE1945" s="8"/>
      <c r="BF1945" s="8"/>
      <c r="BG1945" s="8"/>
      <c r="BH1945" s="8"/>
      <c r="BI1945" s="8"/>
      <c r="BJ1945" s="8"/>
      <c r="BK1945" s="8"/>
      <c r="BL1945" s="8"/>
      <c r="BM1945" s="8"/>
      <c r="BN1945" s="8"/>
      <c r="BO1945" s="8"/>
      <c r="BP1945" s="16" t="str">
        <v>0- Port Costs</v>
      </c>
      <c r="BT1945" s="16" t="str">
        <v>0- Port Value</v>
      </c>
      <c r="BU1945" s="8"/>
      <c r="BV1945" s="16" t="str">
        <v>0</v>
      </c>
    </row>
    <row r="1946" spans="8:74" hidden="1" outlineLevel="1" x14ac:dyDescent="0.3">
      <c r="H1946" s="16" t="str">
        <v>0 - BM Costs</v>
      </c>
      <c r="L1946" s="16" t="str">
        <v>0 - BM Port</v>
      </c>
      <c r="N1946" s="16" t="str">
        <v>0 - Port Assets</v>
      </c>
      <c r="O1946" s="8"/>
      <c r="P1946" s="8"/>
      <c r="Q1946" s="8"/>
      <c r="R1946" s="8"/>
      <c r="S1946" s="8"/>
      <c r="T1946" s="8"/>
      <c r="U1946" s="8"/>
      <c r="V1946" s="8"/>
      <c r="W1946" s="8"/>
      <c r="X1946" s="8"/>
      <c r="Y1946" s="8"/>
      <c r="Z1946" s="8"/>
      <c r="AA1946" s="8"/>
      <c r="AB1946" s="8"/>
      <c r="AC1946" s="8"/>
      <c r="AD1946" s="8"/>
      <c r="AE1946" s="8"/>
      <c r="AF1946" s="8"/>
      <c r="AG1946" s="8"/>
      <c r="AH1946" s="8"/>
      <c r="AI1946" s="8"/>
      <c r="AJ1946" s="8"/>
      <c r="AK1946" s="8"/>
      <c r="AL1946" s="8"/>
      <c r="AM1946" s="8"/>
      <c r="AN1946" s="8"/>
      <c r="AO1946" s="8"/>
      <c r="AP1946" s="8"/>
      <c r="AQ1946" s="8"/>
      <c r="AR1946" s="8"/>
      <c r="AS1946" s="8"/>
      <c r="AT1946" s="8"/>
      <c r="AU1946" s="8"/>
      <c r="AV1946" s="8"/>
      <c r="AW1946" s="8"/>
      <c r="AX1946" s="8"/>
      <c r="AY1946" s="8"/>
      <c r="AZ1946" s="8"/>
      <c r="BA1946" s="8"/>
      <c r="BB1946" s="8"/>
      <c r="BC1946" s="8"/>
      <c r="BD1946" s="8"/>
      <c r="BE1946" s="8"/>
      <c r="BF1946" s="8"/>
      <c r="BG1946" s="8"/>
      <c r="BH1946" s="8"/>
      <c r="BI1946" s="8"/>
      <c r="BJ1946" s="8"/>
      <c r="BK1946" s="8"/>
      <c r="BL1946" s="8"/>
      <c r="BM1946" s="8"/>
      <c r="BN1946" s="8"/>
      <c r="BO1946" s="8"/>
      <c r="BP1946" s="16" t="str">
        <v>0- Port Costs</v>
      </c>
      <c r="BT1946" s="16" t="str">
        <v>0- Port Value</v>
      </c>
      <c r="BU1946" s="8"/>
      <c r="BV1946" s="16" t="str">
        <v>0</v>
      </c>
    </row>
    <row r="1947" spans="8:74" hidden="1" outlineLevel="1" x14ac:dyDescent="0.3">
      <c r="H1947" s="16" t="str">
        <v>0 - BM Costs</v>
      </c>
      <c r="L1947" s="16" t="str">
        <v>0 - BM Port</v>
      </c>
      <c r="N1947" s="16" t="str">
        <v>0 - Port Assets</v>
      </c>
      <c r="O1947" s="8"/>
      <c r="P1947" s="8"/>
      <c r="Q1947" s="8"/>
      <c r="R1947" s="8"/>
      <c r="S1947" s="8"/>
      <c r="T1947" s="8"/>
      <c r="U1947" s="8"/>
      <c r="V1947" s="8"/>
      <c r="W1947" s="8"/>
      <c r="X1947" s="8"/>
      <c r="Y1947" s="8"/>
      <c r="Z1947" s="8"/>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c r="BD1947" s="8"/>
      <c r="BE1947" s="8"/>
      <c r="BF1947" s="8"/>
      <c r="BG1947" s="8"/>
      <c r="BH1947" s="8"/>
      <c r="BI1947" s="8"/>
      <c r="BJ1947" s="8"/>
      <c r="BK1947" s="8"/>
      <c r="BL1947" s="8"/>
      <c r="BM1947" s="8"/>
      <c r="BN1947" s="8"/>
      <c r="BO1947" s="8"/>
      <c r="BP1947" s="16" t="str">
        <v>0- Port Costs</v>
      </c>
      <c r="BT1947" s="16" t="str">
        <v>0- Port Value</v>
      </c>
      <c r="BU1947" s="8"/>
      <c r="BV1947" s="16" t="str">
        <v>0</v>
      </c>
    </row>
    <row r="1948" spans="8:74" hidden="1" outlineLevel="1" x14ac:dyDescent="0.3">
      <c r="H1948" s="16" t="str">
        <v>0 - BM Costs</v>
      </c>
      <c r="L1948" s="16" t="str">
        <v>0 - BM Port</v>
      </c>
      <c r="N1948" s="16" t="str">
        <v>0 - Port Assets</v>
      </c>
      <c r="O1948" s="8"/>
      <c r="P1948" s="8"/>
      <c r="Q1948" s="8"/>
      <c r="R1948" s="8"/>
      <c r="S1948" s="8"/>
      <c r="T1948" s="8"/>
      <c r="U1948" s="8"/>
      <c r="V1948" s="8"/>
      <c r="W1948" s="8"/>
      <c r="X1948" s="8"/>
      <c r="Y1948" s="8"/>
      <c r="Z1948" s="8"/>
      <c r="AA1948" s="8"/>
      <c r="AB1948" s="8"/>
      <c r="AC1948" s="8"/>
      <c r="AD1948" s="8"/>
      <c r="AE1948" s="8"/>
      <c r="AF1948" s="8"/>
      <c r="AG1948" s="8"/>
      <c r="AH1948" s="8"/>
      <c r="AI1948" s="8"/>
      <c r="AJ1948" s="8"/>
      <c r="AK1948" s="8"/>
      <c r="AL1948" s="8"/>
      <c r="AM1948" s="8"/>
      <c r="AN1948" s="8"/>
      <c r="AO1948" s="8"/>
      <c r="AP1948" s="8"/>
      <c r="AQ1948" s="8"/>
      <c r="AR1948" s="8"/>
      <c r="AS1948" s="8"/>
      <c r="AT1948" s="8"/>
      <c r="AU1948" s="8"/>
      <c r="AV1948" s="8"/>
      <c r="AW1948" s="8"/>
      <c r="AX1948" s="8"/>
      <c r="AY1948" s="8"/>
      <c r="AZ1948" s="8"/>
      <c r="BA1948" s="8"/>
      <c r="BB1948" s="8"/>
      <c r="BC1948" s="8"/>
      <c r="BD1948" s="8"/>
      <c r="BE1948" s="8"/>
      <c r="BF1948" s="8"/>
      <c r="BG1948" s="8"/>
      <c r="BH1948" s="8"/>
      <c r="BI1948" s="8"/>
      <c r="BJ1948" s="8"/>
      <c r="BK1948" s="8"/>
      <c r="BL1948" s="8"/>
      <c r="BM1948" s="8"/>
      <c r="BN1948" s="8"/>
      <c r="BO1948" s="8"/>
      <c r="BP1948" s="16" t="str">
        <v>0- Port Costs</v>
      </c>
      <c r="BT1948" s="16" t="str">
        <v>0- Port Value</v>
      </c>
      <c r="BU1948" s="8"/>
      <c r="BV1948" s="16" t="str">
        <v>0</v>
      </c>
    </row>
    <row r="1949" spans="8:74" hidden="1" outlineLevel="1" x14ac:dyDescent="0.3">
      <c r="H1949" s="16" t="str">
        <v>0 - BM Costs</v>
      </c>
      <c r="L1949" s="16" t="str">
        <v>0 - BM Port</v>
      </c>
      <c r="N1949" s="16" t="str">
        <v>0 - Port Assets</v>
      </c>
      <c r="O1949" s="8"/>
      <c r="P1949" s="8"/>
      <c r="Q1949" s="8"/>
      <c r="R1949" s="8"/>
      <c r="S1949" s="8"/>
      <c r="T1949" s="8"/>
      <c r="U1949" s="8"/>
      <c r="V1949" s="8"/>
      <c r="W1949" s="8"/>
      <c r="X1949" s="8"/>
      <c r="Y1949" s="8"/>
      <c r="Z1949" s="8"/>
      <c r="AA1949" s="8"/>
      <c r="AB1949" s="8"/>
      <c r="AC1949" s="8"/>
      <c r="AD1949" s="8"/>
      <c r="AE1949" s="8"/>
      <c r="AF1949" s="8"/>
      <c r="AG1949" s="8"/>
      <c r="AH1949" s="8"/>
      <c r="AI1949" s="8"/>
      <c r="AJ1949" s="8"/>
      <c r="AK1949" s="8"/>
      <c r="AL1949" s="8"/>
      <c r="AM1949" s="8"/>
      <c r="AN1949" s="8"/>
      <c r="AO1949" s="8"/>
      <c r="AP1949" s="8"/>
      <c r="AQ1949" s="8"/>
      <c r="AR1949" s="8"/>
      <c r="AS1949" s="8"/>
      <c r="AT1949" s="8"/>
      <c r="AU1949" s="8"/>
      <c r="AV1949" s="8"/>
      <c r="AW1949" s="8"/>
      <c r="AX1949" s="8"/>
      <c r="AY1949" s="8"/>
      <c r="AZ1949" s="8"/>
      <c r="BA1949" s="8"/>
      <c r="BB1949" s="8"/>
      <c r="BC1949" s="8"/>
      <c r="BD1949" s="8"/>
      <c r="BE1949" s="8"/>
      <c r="BF1949" s="8"/>
      <c r="BG1949" s="8"/>
      <c r="BH1949" s="8"/>
      <c r="BI1949" s="8"/>
      <c r="BJ1949" s="8"/>
      <c r="BK1949" s="8"/>
      <c r="BL1949" s="8"/>
      <c r="BM1949" s="8"/>
      <c r="BN1949" s="8"/>
      <c r="BO1949" s="8"/>
      <c r="BP1949" s="16" t="str">
        <v>0- Port Costs</v>
      </c>
      <c r="BT1949" s="16" t="str">
        <v>0- Port Value</v>
      </c>
      <c r="BU1949" s="8"/>
      <c r="BV1949" s="16" t="str">
        <v>0</v>
      </c>
    </row>
    <row r="1950" spans="8:74" hidden="1" outlineLevel="1" x14ac:dyDescent="0.3">
      <c r="H1950" s="16" t="str">
        <v>0 - BM Costs</v>
      </c>
      <c r="L1950" s="16" t="str">
        <v>0 - BM Port</v>
      </c>
      <c r="N1950" s="16" t="str">
        <v>0 - Port Assets</v>
      </c>
      <c r="O1950" s="8"/>
      <c r="P1950" s="8"/>
      <c r="Q1950" s="8"/>
      <c r="R1950" s="8"/>
      <c r="S1950" s="8"/>
      <c r="T1950" s="8"/>
      <c r="U1950" s="8"/>
      <c r="V1950" s="8"/>
      <c r="W1950" s="8"/>
      <c r="X1950" s="8"/>
      <c r="Y1950" s="8"/>
      <c r="Z1950" s="8"/>
      <c r="AA1950" s="8"/>
      <c r="AB1950" s="8"/>
      <c r="AC1950" s="8"/>
      <c r="AD1950" s="8"/>
      <c r="AE1950" s="8"/>
      <c r="AF1950" s="8"/>
      <c r="AG1950" s="8"/>
      <c r="AH1950" s="8"/>
      <c r="AI1950" s="8"/>
      <c r="AJ1950" s="8"/>
      <c r="AK1950" s="8"/>
      <c r="AL1950" s="8"/>
      <c r="AM1950" s="8"/>
      <c r="AN1950" s="8"/>
      <c r="AO1950" s="8"/>
      <c r="AP1950" s="8"/>
      <c r="AQ1950" s="8"/>
      <c r="AR1950" s="8"/>
      <c r="AS1950" s="8"/>
      <c r="AT1950" s="8"/>
      <c r="AU1950" s="8"/>
      <c r="AV1950" s="8"/>
      <c r="AW1950" s="8"/>
      <c r="AX1950" s="8"/>
      <c r="AY1950" s="8"/>
      <c r="AZ1950" s="8"/>
      <c r="BA1950" s="8"/>
      <c r="BB1950" s="8"/>
      <c r="BC1950" s="8"/>
      <c r="BD1950" s="8"/>
      <c r="BE1950" s="8"/>
      <c r="BF1950" s="8"/>
      <c r="BG1950" s="8"/>
      <c r="BH1950" s="8"/>
      <c r="BI1950" s="8"/>
      <c r="BJ1950" s="8"/>
      <c r="BK1950" s="8"/>
      <c r="BL1950" s="8"/>
      <c r="BM1950" s="8"/>
      <c r="BN1950" s="8"/>
      <c r="BO1950" s="8"/>
      <c r="BP1950" s="16" t="str">
        <v>0- Port Costs</v>
      </c>
      <c r="BT1950" s="16" t="str">
        <v>0- Port Value</v>
      </c>
      <c r="BU1950" s="8"/>
      <c r="BV1950" s="16" t="str">
        <v>0</v>
      </c>
    </row>
    <row r="1951" spans="8:74" hidden="1" outlineLevel="1" x14ac:dyDescent="0.3">
      <c r="H1951" s="16" t="str">
        <v>0 - BM Costs</v>
      </c>
      <c r="L1951" s="16" t="str">
        <v>0 - BM Port</v>
      </c>
      <c r="N1951" s="16" t="str">
        <v>0 - Port Assets</v>
      </c>
      <c r="O1951" s="8"/>
      <c r="P1951" s="8"/>
      <c r="Q1951" s="8"/>
      <c r="R1951" s="8"/>
      <c r="S1951" s="8"/>
      <c r="T1951" s="8"/>
      <c r="U1951" s="8"/>
      <c r="V1951" s="8"/>
      <c r="W1951" s="8"/>
      <c r="X1951" s="8"/>
      <c r="Y1951" s="8"/>
      <c r="Z1951" s="8"/>
      <c r="AA1951" s="8"/>
      <c r="AB1951" s="8"/>
      <c r="AC1951" s="8"/>
      <c r="AD1951" s="8"/>
      <c r="AE1951" s="8"/>
      <c r="AF1951" s="8"/>
      <c r="AG1951" s="8"/>
      <c r="AH1951" s="8"/>
      <c r="AI1951" s="8"/>
      <c r="AJ1951" s="8"/>
      <c r="AK1951" s="8"/>
      <c r="AL1951" s="8"/>
      <c r="AM1951" s="8"/>
      <c r="AN1951" s="8"/>
      <c r="AO1951" s="8"/>
      <c r="AP1951" s="8"/>
      <c r="AQ1951" s="8"/>
      <c r="AR1951" s="8"/>
      <c r="AS1951" s="8"/>
      <c r="AT1951" s="8"/>
      <c r="AU1951" s="8"/>
      <c r="AV1951" s="8"/>
      <c r="AW1951" s="8"/>
      <c r="AX1951" s="8"/>
      <c r="AY1951" s="8"/>
      <c r="AZ1951" s="8"/>
      <c r="BA1951" s="8"/>
      <c r="BB1951" s="8"/>
      <c r="BC1951" s="8"/>
      <c r="BD1951" s="8"/>
      <c r="BE1951" s="8"/>
      <c r="BF1951" s="8"/>
      <c r="BG1951" s="8"/>
      <c r="BH1951" s="8"/>
      <c r="BI1951" s="8"/>
      <c r="BJ1951" s="8"/>
      <c r="BK1951" s="8"/>
      <c r="BL1951" s="8"/>
      <c r="BM1951" s="8"/>
      <c r="BN1951" s="8"/>
      <c r="BO1951" s="8"/>
      <c r="BP1951" s="16" t="str">
        <v>0- Port Costs</v>
      </c>
      <c r="BT1951" s="16" t="str">
        <v>0- Port Value</v>
      </c>
      <c r="BU1951" s="8"/>
      <c r="BV1951" s="16" t="str">
        <v>0</v>
      </c>
    </row>
    <row r="1952" spans="8:74" hidden="1" outlineLevel="1" x14ac:dyDescent="0.3">
      <c r="H1952" s="16" t="str">
        <v>0 - BM Costs</v>
      </c>
      <c r="L1952" s="16" t="str">
        <v>0 - BM Port</v>
      </c>
      <c r="N1952" s="16" t="str">
        <v>0 - Port Assets</v>
      </c>
      <c r="O1952" s="8"/>
      <c r="P1952" s="8"/>
      <c r="Q1952" s="8"/>
      <c r="R1952" s="8"/>
      <c r="S1952" s="8"/>
      <c r="T1952" s="8"/>
      <c r="U1952" s="8"/>
      <c r="V1952" s="8"/>
      <c r="W1952" s="8"/>
      <c r="X1952" s="8"/>
      <c r="Y1952" s="8"/>
      <c r="Z1952" s="8"/>
      <c r="AA1952" s="8"/>
      <c r="AB1952" s="8"/>
      <c r="AC1952" s="8"/>
      <c r="AD1952" s="8"/>
      <c r="AE1952" s="8"/>
      <c r="AF1952" s="8"/>
      <c r="AG1952" s="8"/>
      <c r="AH1952" s="8"/>
      <c r="AI1952" s="8"/>
      <c r="AJ1952" s="8"/>
      <c r="AK1952" s="8"/>
      <c r="AL1952" s="8"/>
      <c r="AM1952" s="8"/>
      <c r="AN1952" s="8"/>
      <c r="AO1952" s="8"/>
      <c r="AP1952" s="8"/>
      <c r="AQ1952" s="8"/>
      <c r="AR1952" s="8"/>
      <c r="AS1952" s="8"/>
      <c r="AT1952" s="8"/>
      <c r="AU1952" s="8"/>
      <c r="AV1952" s="8"/>
      <c r="AW1952" s="8"/>
      <c r="AX1952" s="8"/>
      <c r="AY1952" s="8"/>
      <c r="AZ1952" s="8"/>
      <c r="BA1952" s="8"/>
      <c r="BB1952" s="8"/>
      <c r="BC1952" s="8"/>
      <c r="BD1952" s="8"/>
      <c r="BE1952" s="8"/>
      <c r="BF1952" s="8"/>
      <c r="BG1952" s="8"/>
      <c r="BH1952" s="8"/>
      <c r="BI1952" s="8"/>
      <c r="BJ1952" s="8"/>
      <c r="BK1952" s="8"/>
      <c r="BL1952" s="8"/>
      <c r="BM1952" s="8"/>
      <c r="BN1952" s="8"/>
      <c r="BO1952" s="8"/>
      <c r="BP1952" s="16" t="str">
        <v>0- Port Costs</v>
      </c>
      <c r="BT1952" s="16" t="str">
        <v>0- Port Value</v>
      </c>
      <c r="BU1952" s="8"/>
      <c r="BV1952" s="16" t="str">
        <v>0</v>
      </c>
    </row>
    <row r="1953" spans="8:74" hidden="1" outlineLevel="1" x14ac:dyDescent="0.3">
      <c r="H1953" s="16" t="str">
        <v>0 - BM Costs</v>
      </c>
      <c r="L1953" s="16" t="str">
        <v>0 - BM Port</v>
      </c>
      <c r="N1953" s="16" t="str">
        <v>0 - Port Assets</v>
      </c>
      <c r="O1953" s="8"/>
      <c r="P1953" s="8"/>
      <c r="Q1953" s="8"/>
      <c r="R1953" s="8"/>
      <c r="S1953" s="8"/>
      <c r="T1953" s="8"/>
      <c r="U1953" s="8"/>
      <c r="V1953" s="8"/>
      <c r="W1953" s="8"/>
      <c r="X1953" s="8"/>
      <c r="Y1953" s="8"/>
      <c r="Z1953" s="8"/>
      <c r="AA1953" s="8"/>
      <c r="AB1953" s="8"/>
      <c r="AC1953" s="8"/>
      <c r="AD1953" s="8"/>
      <c r="AE1953" s="8"/>
      <c r="AF1953" s="8"/>
      <c r="AG1953" s="8"/>
      <c r="AH1953" s="8"/>
      <c r="AI1953" s="8"/>
      <c r="AJ1953" s="8"/>
      <c r="AK1953" s="8"/>
      <c r="AL1953" s="8"/>
      <c r="AM1953" s="8"/>
      <c r="AN1953" s="8"/>
      <c r="AO1953" s="8"/>
      <c r="AP1953" s="8"/>
      <c r="AQ1953" s="8"/>
      <c r="AR1953" s="8"/>
      <c r="AS1953" s="8"/>
      <c r="AT1953" s="8"/>
      <c r="AU1953" s="8"/>
      <c r="AV1953" s="8"/>
      <c r="AW1953" s="8"/>
      <c r="AX1953" s="8"/>
      <c r="AY1953" s="8"/>
      <c r="AZ1953" s="8"/>
      <c r="BA1953" s="8"/>
      <c r="BB1953" s="8"/>
      <c r="BC1953" s="8"/>
      <c r="BD1953" s="8"/>
      <c r="BE1953" s="8"/>
      <c r="BF1953" s="8"/>
      <c r="BG1953" s="8"/>
      <c r="BH1953" s="8"/>
      <c r="BI1953" s="8"/>
      <c r="BJ1953" s="8"/>
      <c r="BK1953" s="8"/>
      <c r="BL1953" s="8"/>
      <c r="BM1953" s="8"/>
      <c r="BN1953" s="8"/>
      <c r="BO1953" s="8"/>
      <c r="BP1953" s="16" t="str">
        <v>0- Port Costs</v>
      </c>
      <c r="BT1953" s="16" t="str">
        <v>0- Port Value</v>
      </c>
      <c r="BU1953" s="8"/>
      <c r="BV1953" s="16" t="str">
        <v>0</v>
      </c>
    </row>
    <row r="1954" spans="8:74" hidden="1" outlineLevel="1" x14ac:dyDescent="0.3">
      <c r="H1954" s="16" t="str">
        <v>0 - BM Costs</v>
      </c>
      <c r="L1954" s="16" t="str">
        <v>0 - BM Port</v>
      </c>
      <c r="N1954" s="16" t="str">
        <v>0 - Port Assets</v>
      </c>
      <c r="O1954" s="8"/>
      <c r="P1954" s="8"/>
      <c r="Q1954" s="8"/>
      <c r="R1954" s="8"/>
      <c r="S1954" s="8"/>
      <c r="T1954" s="8"/>
      <c r="U1954" s="8"/>
      <c r="V1954" s="8"/>
      <c r="W1954" s="8"/>
      <c r="X1954" s="8"/>
      <c r="Y1954" s="8"/>
      <c r="Z1954" s="8"/>
      <c r="AA1954" s="8"/>
      <c r="AB1954" s="8"/>
      <c r="AC1954" s="8"/>
      <c r="AD1954" s="8"/>
      <c r="AE1954" s="8"/>
      <c r="AF1954" s="8"/>
      <c r="AG1954" s="8"/>
      <c r="AH1954" s="8"/>
      <c r="AI1954" s="8"/>
      <c r="AJ1954" s="8"/>
      <c r="AK1954" s="8"/>
      <c r="AL1954" s="8"/>
      <c r="AM1954" s="8"/>
      <c r="AN1954" s="8"/>
      <c r="AO1954" s="8"/>
      <c r="AP1954" s="8"/>
      <c r="AQ1954" s="8"/>
      <c r="AR1954" s="8"/>
      <c r="AS1954" s="8"/>
      <c r="AT1954" s="8"/>
      <c r="AU1954" s="8"/>
      <c r="AV1954" s="8"/>
      <c r="AW1954" s="8"/>
      <c r="AX1954" s="8"/>
      <c r="AY1954" s="8"/>
      <c r="AZ1954" s="8"/>
      <c r="BA1954" s="8"/>
      <c r="BB1954" s="8"/>
      <c r="BC1954" s="8"/>
      <c r="BD1954" s="8"/>
      <c r="BE1954" s="8"/>
      <c r="BF1954" s="8"/>
      <c r="BG1954" s="8"/>
      <c r="BH1954" s="8"/>
      <c r="BI1954" s="8"/>
      <c r="BJ1954" s="8"/>
      <c r="BK1954" s="8"/>
      <c r="BL1954" s="8"/>
      <c r="BM1954" s="8"/>
      <c r="BN1954" s="8"/>
      <c r="BO1954" s="8"/>
      <c r="BP1954" s="16" t="str">
        <v>0- Port Costs</v>
      </c>
      <c r="BT1954" s="16" t="str">
        <v>0- Port Value</v>
      </c>
      <c r="BU1954" s="8"/>
      <c r="BV1954" s="16" t="str">
        <v>0</v>
      </c>
    </row>
    <row r="1955" spans="8:74" hidden="1" outlineLevel="1" x14ac:dyDescent="0.3">
      <c r="H1955" s="16" t="str">
        <v>0 - BM Costs</v>
      </c>
      <c r="L1955" s="16" t="str">
        <v>0 - BM Port</v>
      </c>
      <c r="N1955" s="16" t="str">
        <v>0 - Port Assets</v>
      </c>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c r="BD1955" s="8"/>
      <c r="BE1955" s="8"/>
      <c r="BF1955" s="8"/>
      <c r="BG1955" s="8"/>
      <c r="BH1955" s="8"/>
      <c r="BI1955" s="8"/>
      <c r="BJ1955" s="8"/>
      <c r="BK1955" s="8"/>
      <c r="BL1955" s="8"/>
      <c r="BM1955" s="8"/>
      <c r="BN1955" s="8"/>
      <c r="BO1955" s="8"/>
      <c r="BP1955" s="16" t="str">
        <v>0- Port Costs</v>
      </c>
      <c r="BT1955" s="16" t="str">
        <v>0- Port Value</v>
      </c>
      <c r="BU1955" s="8"/>
      <c r="BV1955" s="16" t="str">
        <v>0</v>
      </c>
    </row>
    <row r="1956" spans="8:74" hidden="1" outlineLevel="1" x14ac:dyDescent="0.3">
      <c r="H1956" s="16" t="str">
        <v>0 - BM Costs</v>
      </c>
      <c r="L1956" s="16" t="str">
        <v>0 - BM Port</v>
      </c>
      <c r="N1956" s="16" t="str">
        <v>0 - Port Assets</v>
      </c>
      <c r="O1956" s="8"/>
      <c r="P1956" s="8"/>
      <c r="Q1956" s="8"/>
      <c r="R1956" s="8"/>
      <c r="S1956" s="8"/>
      <c r="T1956" s="8"/>
      <c r="U1956" s="8"/>
      <c r="V1956" s="8"/>
      <c r="W1956" s="8"/>
      <c r="X1956" s="8"/>
      <c r="Y1956" s="8"/>
      <c r="Z1956" s="8"/>
      <c r="AA1956" s="8"/>
      <c r="AB1956" s="8"/>
      <c r="AC1956" s="8"/>
      <c r="AD1956" s="8"/>
      <c r="AE1956" s="8"/>
      <c r="AF1956" s="8"/>
      <c r="AG1956" s="8"/>
      <c r="AH1956" s="8"/>
      <c r="AI1956" s="8"/>
      <c r="AJ1956" s="8"/>
      <c r="AK1956" s="8"/>
      <c r="AL1956" s="8"/>
      <c r="AM1956" s="8"/>
      <c r="AN1956" s="8"/>
      <c r="AO1956" s="8"/>
      <c r="AP1956" s="8"/>
      <c r="AQ1956" s="8"/>
      <c r="AR1956" s="8"/>
      <c r="AS1956" s="8"/>
      <c r="AT1956" s="8"/>
      <c r="AU1956" s="8"/>
      <c r="AV1956" s="8"/>
      <c r="AW1956" s="8"/>
      <c r="AX1956" s="8"/>
      <c r="AY1956" s="8"/>
      <c r="AZ1956" s="8"/>
      <c r="BA1956" s="8"/>
      <c r="BB1956" s="8"/>
      <c r="BC1956" s="8"/>
      <c r="BD1956" s="8"/>
      <c r="BE1956" s="8"/>
      <c r="BF1956" s="8"/>
      <c r="BG1956" s="8"/>
      <c r="BH1956" s="8"/>
      <c r="BI1956" s="8"/>
      <c r="BJ1956" s="8"/>
      <c r="BK1956" s="8"/>
      <c r="BL1956" s="8"/>
      <c r="BM1956" s="8"/>
      <c r="BN1956" s="8"/>
      <c r="BO1956" s="8"/>
      <c r="BP1956" s="16" t="str">
        <v>0- Port Costs</v>
      </c>
      <c r="BT1956" s="16" t="str">
        <v>0- Port Value</v>
      </c>
      <c r="BU1956" s="8"/>
      <c r="BV1956" s="16" t="str">
        <v>0</v>
      </c>
    </row>
    <row r="1957" spans="8:74" hidden="1" outlineLevel="1" x14ac:dyDescent="0.3">
      <c r="H1957" s="16" t="str">
        <v>0 - BM Costs</v>
      </c>
      <c r="L1957" s="16" t="str">
        <v>0 - BM Port</v>
      </c>
      <c r="N1957" s="16" t="str">
        <v>0 - Port Assets</v>
      </c>
      <c r="O1957" s="8"/>
      <c r="P1957" s="8"/>
      <c r="Q1957" s="8"/>
      <c r="R1957" s="8"/>
      <c r="S1957" s="8"/>
      <c r="T1957" s="8"/>
      <c r="U1957" s="8"/>
      <c r="V1957" s="8"/>
      <c r="W1957" s="8"/>
      <c r="X1957" s="8"/>
      <c r="Y1957" s="8"/>
      <c r="Z1957" s="8"/>
      <c r="AA1957" s="8"/>
      <c r="AB1957" s="8"/>
      <c r="AC1957" s="8"/>
      <c r="AD1957" s="8"/>
      <c r="AE1957" s="8"/>
      <c r="AF1957" s="8"/>
      <c r="AG1957" s="8"/>
      <c r="AH1957" s="8"/>
      <c r="AI1957" s="8"/>
      <c r="AJ1957" s="8"/>
      <c r="AK1957" s="8"/>
      <c r="AL1957" s="8"/>
      <c r="AM1957" s="8"/>
      <c r="AN1957" s="8"/>
      <c r="AO1957" s="8"/>
      <c r="AP1957" s="8"/>
      <c r="AQ1957" s="8"/>
      <c r="AR1957" s="8"/>
      <c r="AS1957" s="8"/>
      <c r="AT1957" s="8"/>
      <c r="AU1957" s="8"/>
      <c r="AV1957" s="8"/>
      <c r="AW1957" s="8"/>
      <c r="AX1957" s="8"/>
      <c r="AY1957" s="8"/>
      <c r="AZ1957" s="8"/>
      <c r="BA1957" s="8"/>
      <c r="BB1957" s="8"/>
      <c r="BC1957" s="8"/>
      <c r="BD1957" s="8"/>
      <c r="BE1957" s="8"/>
      <c r="BF1957" s="8"/>
      <c r="BG1957" s="8"/>
      <c r="BH1957" s="8"/>
      <c r="BI1957" s="8"/>
      <c r="BJ1957" s="8"/>
      <c r="BK1957" s="8"/>
      <c r="BL1957" s="8"/>
      <c r="BM1957" s="8"/>
      <c r="BN1957" s="8"/>
      <c r="BO1957" s="8"/>
      <c r="BP1957" s="16" t="str">
        <v>0- Port Costs</v>
      </c>
      <c r="BT1957" s="16" t="str">
        <v>0- Port Value</v>
      </c>
      <c r="BU1957" s="8"/>
      <c r="BV1957" s="16" t="str">
        <v>0</v>
      </c>
    </row>
    <row r="1958" spans="8:74" hidden="1" outlineLevel="1" x14ac:dyDescent="0.3">
      <c r="H1958" s="16" t="str">
        <v>0 - BM Costs</v>
      </c>
      <c r="L1958" s="16" t="str">
        <v>0 - BM Port</v>
      </c>
      <c r="N1958" s="16" t="str">
        <v>0 - Port Assets</v>
      </c>
      <c r="O1958" s="8"/>
      <c r="P1958" s="8"/>
      <c r="Q1958" s="8"/>
      <c r="R1958" s="8"/>
      <c r="S1958" s="8"/>
      <c r="T1958" s="8"/>
      <c r="U1958" s="8"/>
      <c r="V1958" s="8"/>
      <c r="W1958" s="8"/>
      <c r="X1958" s="8"/>
      <c r="Y1958" s="8"/>
      <c r="Z1958" s="8"/>
      <c r="AA1958" s="8"/>
      <c r="AB1958" s="8"/>
      <c r="AC1958" s="8"/>
      <c r="AD1958" s="8"/>
      <c r="AE1958" s="8"/>
      <c r="AF1958" s="8"/>
      <c r="AG1958" s="8"/>
      <c r="AH1958" s="8"/>
      <c r="AI1958" s="8"/>
      <c r="AJ1958" s="8"/>
      <c r="AK1958" s="8"/>
      <c r="AL1958" s="8"/>
      <c r="AM1958" s="8"/>
      <c r="AN1958" s="8"/>
      <c r="AO1958" s="8"/>
      <c r="AP1958" s="8"/>
      <c r="AQ1958" s="8"/>
      <c r="AR1958" s="8"/>
      <c r="AS1958" s="8"/>
      <c r="AT1958" s="8"/>
      <c r="AU1958" s="8"/>
      <c r="AV1958" s="8"/>
      <c r="AW1958" s="8"/>
      <c r="AX1958" s="8"/>
      <c r="AY1958" s="8"/>
      <c r="AZ1958" s="8"/>
      <c r="BA1958" s="8"/>
      <c r="BB1958" s="8"/>
      <c r="BC1958" s="8"/>
      <c r="BD1958" s="8"/>
      <c r="BE1958" s="8"/>
      <c r="BF1958" s="8"/>
      <c r="BG1958" s="8"/>
      <c r="BH1958" s="8"/>
      <c r="BI1958" s="8"/>
      <c r="BJ1958" s="8"/>
      <c r="BK1958" s="8"/>
      <c r="BL1958" s="8"/>
      <c r="BM1958" s="8"/>
      <c r="BN1958" s="8"/>
      <c r="BO1958" s="8"/>
      <c r="BP1958" s="16" t="str">
        <v>0- Port Costs</v>
      </c>
      <c r="BT1958" s="16" t="str">
        <v>0- Port Value</v>
      </c>
      <c r="BU1958" s="8"/>
      <c r="BV1958" s="16" t="str">
        <v>0</v>
      </c>
    </row>
    <row r="1959" spans="8:74" hidden="1" outlineLevel="1" x14ac:dyDescent="0.3">
      <c r="H1959" s="16" t="str">
        <v>0 - BM Costs</v>
      </c>
      <c r="L1959" s="16" t="str">
        <v>0 - BM Port</v>
      </c>
      <c r="N1959" s="16" t="str">
        <v>0 - Port Assets</v>
      </c>
      <c r="O1959" s="8"/>
      <c r="P1959" s="8"/>
      <c r="Q1959" s="8"/>
      <c r="R1959" s="8"/>
      <c r="S1959" s="8"/>
      <c r="T1959" s="8"/>
      <c r="U1959" s="8"/>
      <c r="V1959" s="8"/>
      <c r="W1959" s="8"/>
      <c r="X1959" s="8"/>
      <c r="Y1959" s="8"/>
      <c r="Z1959" s="8"/>
      <c r="AA1959" s="8"/>
      <c r="AB1959" s="8"/>
      <c r="AC1959" s="8"/>
      <c r="AD1959" s="8"/>
      <c r="AE1959" s="8"/>
      <c r="AF1959" s="8"/>
      <c r="AG1959" s="8"/>
      <c r="AH1959" s="8"/>
      <c r="AI1959" s="8"/>
      <c r="AJ1959" s="8"/>
      <c r="AK1959" s="8"/>
      <c r="AL1959" s="8"/>
      <c r="AM1959" s="8"/>
      <c r="AN1959" s="8"/>
      <c r="AO1959" s="8"/>
      <c r="AP1959" s="8"/>
      <c r="AQ1959" s="8"/>
      <c r="AR1959" s="8"/>
      <c r="AS1959" s="8"/>
      <c r="AT1959" s="8"/>
      <c r="AU1959" s="8"/>
      <c r="AV1959" s="8"/>
      <c r="AW1959" s="8"/>
      <c r="AX1959" s="8"/>
      <c r="AY1959" s="8"/>
      <c r="AZ1959" s="8"/>
      <c r="BA1959" s="8"/>
      <c r="BB1959" s="8"/>
      <c r="BC1959" s="8"/>
      <c r="BD1959" s="8"/>
      <c r="BE1959" s="8"/>
      <c r="BF1959" s="8"/>
      <c r="BG1959" s="8"/>
      <c r="BH1959" s="8"/>
      <c r="BI1959" s="8"/>
      <c r="BJ1959" s="8"/>
      <c r="BK1959" s="8"/>
      <c r="BL1959" s="8"/>
      <c r="BM1959" s="8"/>
      <c r="BN1959" s="8"/>
      <c r="BO1959" s="8"/>
      <c r="BP1959" s="16" t="str">
        <v>0- Port Costs</v>
      </c>
      <c r="BT1959" s="16" t="str">
        <v>0- Port Value</v>
      </c>
      <c r="BU1959" s="8"/>
      <c r="BV1959" s="16" t="str">
        <v>0</v>
      </c>
    </row>
    <row r="1960" spans="8:74" hidden="1" outlineLevel="1" x14ac:dyDescent="0.3">
      <c r="H1960" s="16" t="str">
        <v>0 - BM Costs</v>
      </c>
      <c r="L1960" s="16" t="str">
        <v>0 - BM Port</v>
      </c>
      <c r="N1960" s="16" t="str">
        <v>0 - Port Assets</v>
      </c>
      <c r="O1960" s="8"/>
      <c r="P1960" s="8"/>
      <c r="Q1960" s="8"/>
      <c r="R1960" s="8"/>
      <c r="S1960" s="8"/>
      <c r="T1960" s="8"/>
      <c r="U1960" s="8"/>
      <c r="V1960" s="8"/>
      <c r="W1960" s="8"/>
      <c r="X1960" s="8"/>
      <c r="Y1960" s="8"/>
      <c r="Z1960" s="8"/>
      <c r="AA1960" s="8"/>
      <c r="AB1960" s="8"/>
      <c r="AC1960" s="8"/>
      <c r="AD1960" s="8"/>
      <c r="AE1960" s="8"/>
      <c r="AF1960" s="8"/>
      <c r="AG1960" s="8"/>
      <c r="AH1960" s="8"/>
      <c r="AI1960" s="8"/>
      <c r="AJ1960" s="8"/>
      <c r="AK1960" s="8"/>
      <c r="AL1960" s="8"/>
      <c r="AM1960" s="8"/>
      <c r="AN1960" s="8"/>
      <c r="AO1960" s="8"/>
      <c r="AP1960" s="8"/>
      <c r="AQ1960" s="8"/>
      <c r="AR1960" s="8"/>
      <c r="AS1960" s="8"/>
      <c r="AT1960" s="8"/>
      <c r="AU1960" s="8"/>
      <c r="AV1960" s="8"/>
      <c r="AW1960" s="8"/>
      <c r="AX1960" s="8"/>
      <c r="AY1960" s="8"/>
      <c r="AZ1960" s="8"/>
      <c r="BA1960" s="8"/>
      <c r="BB1960" s="8"/>
      <c r="BC1960" s="8"/>
      <c r="BD1960" s="8"/>
      <c r="BE1960" s="8"/>
      <c r="BF1960" s="8"/>
      <c r="BG1960" s="8"/>
      <c r="BH1960" s="8"/>
      <c r="BI1960" s="8"/>
      <c r="BJ1960" s="8"/>
      <c r="BK1960" s="8"/>
      <c r="BL1960" s="8"/>
      <c r="BM1960" s="8"/>
      <c r="BN1960" s="8"/>
      <c r="BO1960" s="8"/>
      <c r="BP1960" s="16" t="str">
        <v>0- Port Costs</v>
      </c>
      <c r="BT1960" s="16" t="str">
        <v>0- Port Value</v>
      </c>
      <c r="BU1960" s="8"/>
      <c r="BV1960" s="16" t="str">
        <v>0</v>
      </c>
    </row>
    <row r="1961" spans="8:74" hidden="1" outlineLevel="1" x14ac:dyDescent="0.3">
      <c r="H1961" s="16" t="str">
        <v>0 - BM Costs</v>
      </c>
      <c r="L1961" s="16" t="str">
        <v>0 - BM Port</v>
      </c>
      <c r="N1961" s="16" t="str">
        <v>0 - Port Assets</v>
      </c>
      <c r="O1961" s="8"/>
      <c r="P1961" s="8"/>
      <c r="Q1961" s="8"/>
      <c r="R1961" s="8"/>
      <c r="S1961" s="8"/>
      <c r="T1961" s="8"/>
      <c r="U1961" s="8"/>
      <c r="V1961" s="8"/>
      <c r="W1961" s="8"/>
      <c r="X1961" s="8"/>
      <c r="Y1961" s="8"/>
      <c r="Z1961" s="8"/>
      <c r="AA1961" s="8"/>
      <c r="AB1961" s="8"/>
      <c r="AC1961" s="8"/>
      <c r="AD1961" s="8"/>
      <c r="AE1961" s="8"/>
      <c r="AF1961" s="8"/>
      <c r="AG1961" s="8"/>
      <c r="AH1961" s="8"/>
      <c r="AI1961" s="8"/>
      <c r="AJ1961" s="8"/>
      <c r="AK1961" s="8"/>
      <c r="AL1961" s="8"/>
      <c r="AM1961" s="8"/>
      <c r="AN1961" s="8"/>
      <c r="AO1961" s="8"/>
      <c r="AP1961" s="8"/>
      <c r="AQ1961" s="8"/>
      <c r="AR1961" s="8"/>
      <c r="AS1961" s="8"/>
      <c r="AT1961" s="8"/>
      <c r="AU1961" s="8"/>
      <c r="AV1961" s="8"/>
      <c r="AW1961" s="8"/>
      <c r="AX1961" s="8"/>
      <c r="AY1961" s="8"/>
      <c r="AZ1961" s="8"/>
      <c r="BA1961" s="8"/>
      <c r="BB1961" s="8"/>
      <c r="BC1961" s="8"/>
      <c r="BD1961" s="8"/>
      <c r="BE1961" s="8"/>
      <c r="BF1961" s="8"/>
      <c r="BG1961" s="8"/>
      <c r="BH1961" s="8"/>
      <c r="BI1961" s="8"/>
      <c r="BJ1961" s="8"/>
      <c r="BK1961" s="8"/>
      <c r="BL1961" s="8"/>
      <c r="BM1961" s="8"/>
      <c r="BN1961" s="8"/>
      <c r="BO1961" s="8"/>
      <c r="BP1961" s="16" t="str">
        <v>0- Port Costs</v>
      </c>
      <c r="BT1961" s="16" t="str">
        <v>0- Port Value</v>
      </c>
      <c r="BU1961" s="8"/>
      <c r="BV1961" s="16" t="str">
        <v>0</v>
      </c>
    </row>
    <row r="1962" spans="8:74" hidden="1" outlineLevel="1" x14ac:dyDescent="0.3">
      <c r="H1962" s="16" t="str">
        <v>0 - BM Costs</v>
      </c>
      <c r="L1962" s="16" t="str">
        <v>0 - BM Port</v>
      </c>
      <c r="N1962" s="16" t="str">
        <v>0 - Port Assets</v>
      </c>
      <c r="O1962" s="8"/>
      <c r="P1962" s="8"/>
      <c r="Q1962" s="8"/>
      <c r="R1962" s="8"/>
      <c r="S1962" s="8"/>
      <c r="T1962" s="8"/>
      <c r="U1962" s="8"/>
      <c r="V1962" s="8"/>
      <c r="W1962" s="8"/>
      <c r="X1962" s="8"/>
      <c r="Y1962" s="8"/>
      <c r="Z1962" s="8"/>
      <c r="AA1962" s="8"/>
      <c r="AB1962" s="8"/>
      <c r="AC1962" s="8"/>
      <c r="AD1962" s="8"/>
      <c r="AE1962" s="8"/>
      <c r="AF1962" s="8"/>
      <c r="AG1962" s="8"/>
      <c r="AH1962" s="8"/>
      <c r="AI1962" s="8"/>
      <c r="AJ1962" s="8"/>
      <c r="AK1962" s="8"/>
      <c r="AL1962" s="8"/>
      <c r="AM1962" s="8"/>
      <c r="AN1962" s="8"/>
      <c r="AO1962" s="8"/>
      <c r="AP1962" s="8"/>
      <c r="AQ1962" s="8"/>
      <c r="AR1962" s="8"/>
      <c r="AS1962" s="8"/>
      <c r="AT1962" s="8"/>
      <c r="AU1962" s="8"/>
      <c r="AV1962" s="8"/>
      <c r="AW1962" s="8"/>
      <c r="AX1962" s="8"/>
      <c r="AY1962" s="8"/>
      <c r="AZ1962" s="8"/>
      <c r="BA1962" s="8"/>
      <c r="BB1962" s="8"/>
      <c r="BC1962" s="8"/>
      <c r="BD1962" s="8"/>
      <c r="BE1962" s="8"/>
      <c r="BF1962" s="8"/>
      <c r="BG1962" s="8"/>
      <c r="BH1962" s="8"/>
      <c r="BI1962" s="8"/>
      <c r="BJ1962" s="8"/>
      <c r="BK1962" s="8"/>
      <c r="BL1962" s="8"/>
      <c r="BM1962" s="8"/>
      <c r="BN1962" s="8"/>
      <c r="BO1962" s="8"/>
      <c r="BP1962" s="16" t="str">
        <v>0- Port Costs</v>
      </c>
      <c r="BT1962" s="16" t="str">
        <v>0- Port Value</v>
      </c>
      <c r="BU1962" s="8"/>
      <c r="BV1962" s="16" t="str">
        <v>0</v>
      </c>
    </row>
    <row r="1963" spans="8:74" hidden="1" outlineLevel="1" x14ac:dyDescent="0.3">
      <c r="H1963" s="16" t="str">
        <v>0 - BM Costs</v>
      </c>
      <c r="L1963" s="16" t="str">
        <v>0 - BM Port</v>
      </c>
      <c r="N1963" s="16" t="str">
        <v>0 - Port Assets</v>
      </c>
      <c r="O1963" s="8"/>
      <c r="P1963" s="8"/>
      <c r="Q1963" s="8"/>
      <c r="R1963" s="8"/>
      <c r="S1963" s="8"/>
      <c r="T1963" s="8"/>
      <c r="U1963" s="8"/>
      <c r="V1963" s="8"/>
      <c r="W1963" s="8"/>
      <c r="X1963" s="8"/>
      <c r="Y1963" s="8"/>
      <c r="Z1963" s="8"/>
      <c r="AA1963" s="8"/>
      <c r="AB1963" s="8"/>
      <c r="AC1963" s="8"/>
      <c r="AD1963" s="8"/>
      <c r="AE1963" s="8"/>
      <c r="AF1963" s="8"/>
      <c r="AG1963" s="8"/>
      <c r="AH1963" s="8"/>
      <c r="AI1963" s="8"/>
      <c r="AJ1963" s="8"/>
      <c r="AK1963" s="8"/>
      <c r="AL1963" s="8"/>
      <c r="AM1963" s="8"/>
      <c r="AN1963" s="8"/>
      <c r="AO1963" s="8"/>
      <c r="AP1963" s="8"/>
      <c r="AQ1963" s="8"/>
      <c r="AR1963" s="8"/>
      <c r="AS1963" s="8"/>
      <c r="AT1963" s="8"/>
      <c r="AU1963" s="8"/>
      <c r="AV1963" s="8"/>
      <c r="AW1963" s="8"/>
      <c r="AX1963" s="8"/>
      <c r="AY1963" s="8"/>
      <c r="AZ1963" s="8"/>
      <c r="BA1963" s="8"/>
      <c r="BB1963" s="8"/>
      <c r="BC1963" s="8"/>
      <c r="BD1963" s="8"/>
      <c r="BE1963" s="8"/>
      <c r="BF1963" s="8"/>
      <c r="BG1963" s="8"/>
      <c r="BH1963" s="8"/>
      <c r="BI1963" s="8"/>
      <c r="BJ1963" s="8"/>
      <c r="BK1963" s="8"/>
      <c r="BL1963" s="8"/>
      <c r="BM1963" s="8"/>
      <c r="BN1963" s="8"/>
      <c r="BO1963" s="8"/>
      <c r="BP1963" s="16" t="str">
        <v>0- Port Costs</v>
      </c>
      <c r="BT1963" s="16" t="str">
        <v>0- Port Value</v>
      </c>
      <c r="BU1963" s="8"/>
      <c r="BV1963" s="16" t="str">
        <v>0</v>
      </c>
    </row>
    <row r="1964" spans="8:74" hidden="1" outlineLevel="1" x14ac:dyDescent="0.3">
      <c r="H1964" s="16" t="str">
        <v>0 - BM Costs</v>
      </c>
      <c r="L1964" s="16" t="str">
        <v>0 - BM Port</v>
      </c>
      <c r="N1964" s="16" t="str">
        <v>0 - Port Assets</v>
      </c>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c r="BD1964" s="8"/>
      <c r="BE1964" s="8"/>
      <c r="BF1964" s="8"/>
      <c r="BG1964" s="8"/>
      <c r="BH1964" s="8"/>
      <c r="BI1964" s="8"/>
      <c r="BJ1964" s="8"/>
      <c r="BK1964" s="8"/>
      <c r="BL1964" s="8"/>
      <c r="BM1964" s="8"/>
      <c r="BN1964" s="8"/>
      <c r="BO1964" s="8"/>
      <c r="BP1964" s="16" t="str">
        <v>0- Port Costs</v>
      </c>
      <c r="BT1964" s="16" t="str">
        <v>0- Port Value</v>
      </c>
      <c r="BU1964" s="8"/>
      <c r="BV1964" s="16" t="str">
        <v>0</v>
      </c>
    </row>
    <row r="1965" spans="8:74" hidden="1" outlineLevel="1" x14ac:dyDescent="0.3">
      <c r="H1965" s="16" t="str">
        <v>0 - BM Costs</v>
      </c>
      <c r="L1965" s="16" t="str">
        <v>0 - BM Port</v>
      </c>
      <c r="N1965" s="16" t="str">
        <v>0 - Port Assets</v>
      </c>
      <c r="O1965" s="8"/>
      <c r="P1965" s="8"/>
      <c r="Q1965" s="8"/>
      <c r="R1965" s="8"/>
      <c r="S1965" s="8"/>
      <c r="T1965" s="8"/>
      <c r="U1965" s="8"/>
      <c r="V1965" s="8"/>
      <c r="W1965" s="8"/>
      <c r="X1965" s="8"/>
      <c r="Y1965" s="8"/>
      <c r="Z1965" s="8"/>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c r="BD1965" s="8"/>
      <c r="BE1965" s="8"/>
      <c r="BF1965" s="8"/>
      <c r="BG1965" s="8"/>
      <c r="BH1965" s="8"/>
      <c r="BI1965" s="8"/>
      <c r="BJ1965" s="8"/>
      <c r="BK1965" s="8"/>
      <c r="BL1965" s="8"/>
      <c r="BM1965" s="8"/>
      <c r="BN1965" s="8"/>
      <c r="BO1965" s="8"/>
      <c r="BP1965" s="16" t="str">
        <v>0- Port Costs</v>
      </c>
      <c r="BT1965" s="16" t="str">
        <v>0- Port Value</v>
      </c>
      <c r="BU1965" s="8"/>
      <c r="BV1965" s="16" t="str">
        <v>0</v>
      </c>
    </row>
    <row r="1966" spans="8:74" hidden="1" outlineLevel="1" x14ac:dyDescent="0.3">
      <c r="H1966" s="16" t="str">
        <v>0 - BM Costs</v>
      </c>
      <c r="L1966" s="16" t="str">
        <v>0 - BM Port</v>
      </c>
      <c r="N1966" s="16" t="str">
        <v>0 - Port Assets</v>
      </c>
      <c r="O1966" s="8"/>
      <c r="P1966" s="8"/>
      <c r="Q1966" s="8"/>
      <c r="R1966" s="8"/>
      <c r="S1966" s="8"/>
      <c r="T1966" s="8"/>
      <c r="U1966" s="8"/>
      <c r="V1966" s="8"/>
      <c r="W1966" s="8"/>
      <c r="X1966" s="8"/>
      <c r="Y1966" s="8"/>
      <c r="Z1966" s="8"/>
      <c r="AA1966" s="8"/>
      <c r="AB1966" s="8"/>
      <c r="AC1966" s="8"/>
      <c r="AD1966" s="8"/>
      <c r="AE1966" s="8"/>
      <c r="AF1966" s="8"/>
      <c r="AG1966" s="8"/>
      <c r="AH1966" s="8"/>
      <c r="AI1966" s="8"/>
      <c r="AJ1966" s="8"/>
      <c r="AK1966" s="8"/>
      <c r="AL1966" s="8"/>
      <c r="AM1966" s="8"/>
      <c r="AN1966" s="8"/>
      <c r="AO1966" s="8"/>
      <c r="AP1966" s="8"/>
      <c r="AQ1966" s="8"/>
      <c r="AR1966" s="8"/>
      <c r="AS1966" s="8"/>
      <c r="AT1966" s="8"/>
      <c r="AU1966" s="8"/>
      <c r="AV1966" s="8"/>
      <c r="AW1966" s="8"/>
      <c r="AX1966" s="8"/>
      <c r="AY1966" s="8"/>
      <c r="AZ1966" s="8"/>
      <c r="BA1966" s="8"/>
      <c r="BB1966" s="8"/>
      <c r="BC1966" s="8"/>
      <c r="BD1966" s="8"/>
      <c r="BE1966" s="8"/>
      <c r="BF1966" s="8"/>
      <c r="BG1966" s="8"/>
      <c r="BH1966" s="8"/>
      <c r="BI1966" s="8"/>
      <c r="BJ1966" s="8"/>
      <c r="BK1966" s="8"/>
      <c r="BL1966" s="8"/>
      <c r="BM1966" s="8"/>
      <c r="BN1966" s="8"/>
      <c r="BO1966" s="8"/>
      <c r="BP1966" s="16" t="str">
        <v>0- Port Costs</v>
      </c>
      <c r="BT1966" s="16" t="str">
        <v>0- Port Value</v>
      </c>
      <c r="BU1966" s="8"/>
      <c r="BV1966" s="16" t="str">
        <v>0</v>
      </c>
    </row>
    <row r="1967" spans="8:74" hidden="1" outlineLevel="1" x14ac:dyDescent="0.3">
      <c r="H1967" s="16" t="str">
        <v>0 - BM Costs</v>
      </c>
      <c r="L1967" s="16" t="str">
        <v>0 - BM Port</v>
      </c>
      <c r="N1967" s="16" t="str">
        <v>0 - Port Assets</v>
      </c>
      <c r="O1967" s="8"/>
      <c r="P1967" s="8"/>
      <c r="Q1967" s="8"/>
      <c r="R1967" s="8"/>
      <c r="S1967" s="8"/>
      <c r="T1967" s="8"/>
      <c r="U1967" s="8"/>
      <c r="V1967" s="8"/>
      <c r="W1967" s="8"/>
      <c r="X1967" s="8"/>
      <c r="Y1967" s="8"/>
      <c r="Z1967" s="8"/>
      <c r="AA1967" s="8"/>
      <c r="AB1967" s="8"/>
      <c r="AC1967" s="8"/>
      <c r="AD1967" s="8"/>
      <c r="AE1967" s="8"/>
      <c r="AF1967" s="8"/>
      <c r="AG1967" s="8"/>
      <c r="AH1967" s="8"/>
      <c r="AI1967" s="8"/>
      <c r="AJ1967" s="8"/>
      <c r="AK1967" s="8"/>
      <c r="AL1967" s="8"/>
      <c r="AM1967" s="8"/>
      <c r="AN1967" s="8"/>
      <c r="AO1967" s="8"/>
      <c r="AP1967" s="8"/>
      <c r="AQ1967" s="8"/>
      <c r="AR1967" s="8"/>
      <c r="AS1967" s="8"/>
      <c r="AT1967" s="8"/>
      <c r="AU1967" s="8"/>
      <c r="AV1967" s="8"/>
      <c r="AW1967" s="8"/>
      <c r="AX1967" s="8"/>
      <c r="AY1967" s="8"/>
      <c r="AZ1967" s="8"/>
      <c r="BA1967" s="8"/>
      <c r="BB1967" s="8"/>
      <c r="BC1967" s="8"/>
      <c r="BD1967" s="8"/>
      <c r="BE1967" s="8"/>
      <c r="BF1967" s="8"/>
      <c r="BG1967" s="8"/>
      <c r="BH1967" s="8"/>
      <c r="BI1967" s="8"/>
      <c r="BJ1967" s="8"/>
      <c r="BK1967" s="8"/>
      <c r="BL1967" s="8"/>
      <c r="BM1967" s="8"/>
      <c r="BN1967" s="8"/>
      <c r="BO1967" s="8"/>
      <c r="BP1967" s="16" t="str">
        <v>0- Port Costs</v>
      </c>
      <c r="BT1967" s="16" t="str">
        <v>0- Port Value</v>
      </c>
      <c r="BU1967" s="8"/>
      <c r="BV1967" s="16" t="str">
        <v>0</v>
      </c>
    </row>
    <row r="1968" spans="8:74" hidden="1" outlineLevel="1" x14ac:dyDescent="0.3">
      <c r="H1968" s="16" t="str">
        <v>0 - BM Costs</v>
      </c>
      <c r="L1968" s="16" t="str">
        <v>0 - BM Port</v>
      </c>
      <c r="N1968" s="16" t="str">
        <v>0 - Port Assets</v>
      </c>
      <c r="O1968" s="8"/>
      <c r="P1968" s="8"/>
      <c r="Q1968" s="8"/>
      <c r="R1968" s="8"/>
      <c r="S1968" s="8"/>
      <c r="T1968" s="8"/>
      <c r="U1968" s="8"/>
      <c r="V1968" s="8"/>
      <c r="W1968" s="8"/>
      <c r="X1968" s="8"/>
      <c r="Y1968" s="8"/>
      <c r="Z1968" s="8"/>
      <c r="AA1968" s="8"/>
      <c r="AB1968" s="8"/>
      <c r="AC1968" s="8"/>
      <c r="AD1968" s="8"/>
      <c r="AE1968" s="8"/>
      <c r="AF1968" s="8"/>
      <c r="AG1968" s="8"/>
      <c r="AH1968" s="8"/>
      <c r="AI1968" s="8"/>
      <c r="AJ1968" s="8"/>
      <c r="AK1968" s="8"/>
      <c r="AL1968" s="8"/>
      <c r="AM1968" s="8"/>
      <c r="AN1968" s="8"/>
      <c r="AO1968" s="8"/>
      <c r="AP1968" s="8"/>
      <c r="AQ1968" s="8"/>
      <c r="AR1968" s="8"/>
      <c r="AS1968" s="8"/>
      <c r="AT1968" s="8"/>
      <c r="AU1968" s="8"/>
      <c r="AV1968" s="8"/>
      <c r="AW1968" s="8"/>
      <c r="AX1968" s="8"/>
      <c r="AY1968" s="8"/>
      <c r="AZ1968" s="8"/>
      <c r="BA1968" s="8"/>
      <c r="BB1968" s="8"/>
      <c r="BC1968" s="8"/>
      <c r="BD1968" s="8"/>
      <c r="BE1968" s="8"/>
      <c r="BF1968" s="8"/>
      <c r="BG1968" s="8"/>
      <c r="BH1968" s="8"/>
      <c r="BI1968" s="8"/>
      <c r="BJ1968" s="8"/>
      <c r="BK1968" s="8"/>
      <c r="BL1968" s="8"/>
      <c r="BM1968" s="8"/>
      <c r="BN1968" s="8"/>
      <c r="BO1968" s="8"/>
      <c r="BP1968" s="16" t="str">
        <v>0- Port Costs</v>
      </c>
      <c r="BT1968" s="16" t="str">
        <v>0- Port Value</v>
      </c>
      <c r="BU1968" s="8"/>
      <c r="BV1968" s="16" t="str">
        <v>0</v>
      </c>
    </row>
    <row r="1969" spans="8:74" hidden="1" outlineLevel="1" x14ac:dyDescent="0.3">
      <c r="H1969" s="16" t="str">
        <v>0 - BM Costs</v>
      </c>
      <c r="L1969" s="16" t="str">
        <v>0 - BM Port</v>
      </c>
      <c r="N1969" s="16" t="str">
        <v>0 - Port Assets</v>
      </c>
      <c r="O1969" s="8"/>
      <c r="P1969" s="8"/>
      <c r="Q1969" s="8"/>
      <c r="R1969" s="8"/>
      <c r="S1969" s="8"/>
      <c r="T1969" s="8"/>
      <c r="U1969" s="8"/>
      <c r="V1969" s="8"/>
      <c r="W1969" s="8"/>
      <c r="X1969" s="8"/>
      <c r="Y1969" s="8"/>
      <c r="Z1969" s="8"/>
      <c r="AA1969" s="8"/>
      <c r="AB1969" s="8"/>
      <c r="AC1969" s="8"/>
      <c r="AD1969" s="8"/>
      <c r="AE1969" s="8"/>
      <c r="AF1969" s="8"/>
      <c r="AG1969" s="8"/>
      <c r="AH1969" s="8"/>
      <c r="AI1969" s="8"/>
      <c r="AJ1969" s="8"/>
      <c r="AK1969" s="8"/>
      <c r="AL1969" s="8"/>
      <c r="AM1969" s="8"/>
      <c r="AN1969" s="8"/>
      <c r="AO1969" s="8"/>
      <c r="AP1969" s="8"/>
      <c r="AQ1969" s="8"/>
      <c r="AR1969" s="8"/>
      <c r="AS1969" s="8"/>
      <c r="AT1969" s="8"/>
      <c r="AU1969" s="8"/>
      <c r="AV1969" s="8"/>
      <c r="AW1969" s="8"/>
      <c r="AX1969" s="8"/>
      <c r="AY1969" s="8"/>
      <c r="AZ1969" s="8"/>
      <c r="BA1969" s="8"/>
      <c r="BB1969" s="8"/>
      <c r="BC1969" s="8"/>
      <c r="BD1969" s="8"/>
      <c r="BE1969" s="8"/>
      <c r="BF1969" s="8"/>
      <c r="BG1969" s="8"/>
      <c r="BH1969" s="8"/>
      <c r="BI1969" s="8"/>
      <c r="BJ1969" s="8"/>
      <c r="BK1969" s="8"/>
      <c r="BL1969" s="8"/>
      <c r="BM1969" s="8"/>
      <c r="BN1969" s="8"/>
      <c r="BO1969" s="8"/>
      <c r="BP1969" s="16" t="str">
        <v>0- Port Costs</v>
      </c>
      <c r="BT1969" s="16" t="str">
        <v>0- Port Value</v>
      </c>
      <c r="BU1969" s="8"/>
      <c r="BV1969" s="16" t="str">
        <v>0</v>
      </c>
    </row>
    <row r="1970" spans="8:74" hidden="1" outlineLevel="1" x14ac:dyDescent="0.3">
      <c r="H1970" s="16" t="str">
        <v>0 - BM Costs</v>
      </c>
      <c r="L1970" s="16" t="str">
        <v>0 - BM Port</v>
      </c>
      <c r="N1970" s="16" t="str">
        <v>0 - Port Assets</v>
      </c>
      <c r="O1970" s="8"/>
      <c r="P1970" s="8"/>
      <c r="Q1970" s="8"/>
      <c r="R1970" s="8"/>
      <c r="S1970" s="8"/>
      <c r="T1970" s="8"/>
      <c r="U1970" s="8"/>
      <c r="V1970" s="8"/>
      <c r="W1970" s="8"/>
      <c r="X1970" s="8"/>
      <c r="Y1970" s="8"/>
      <c r="Z1970" s="8"/>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c r="BO1970" s="8"/>
      <c r="BP1970" s="16" t="str">
        <v>0- Port Costs</v>
      </c>
      <c r="BT1970" s="16" t="str">
        <v>0- Port Value</v>
      </c>
      <c r="BU1970" s="8"/>
      <c r="BV1970" s="16" t="str">
        <v>0</v>
      </c>
    </row>
    <row r="1971" spans="8:74" hidden="1" outlineLevel="1" x14ac:dyDescent="0.3">
      <c r="H1971" s="16" t="str">
        <v>0 - BM Costs</v>
      </c>
      <c r="L1971" s="16" t="str">
        <v>0 - BM Port</v>
      </c>
      <c r="N1971" s="16" t="str">
        <v>0 - Port Assets</v>
      </c>
      <c r="O1971" s="8"/>
      <c r="P1971" s="8"/>
      <c r="Q1971" s="8"/>
      <c r="R1971" s="8"/>
      <c r="S1971" s="8"/>
      <c r="T1971" s="8"/>
      <c r="U1971" s="8"/>
      <c r="V1971" s="8"/>
      <c r="W1971" s="8"/>
      <c r="X1971" s="8"/>
      <c r="Y1971" s="8"/>
      <c r="Z1971" s="8"/>
      <c r="AA1971" s="8"/>
      <c r="AB1971" s="8"/>
      <c r="AC1971" s="8"/>
      <c r="AD1971" s="8"/>
      <c r="AE1971" s="8"/>
      <c r="AF1971" s="8"/>
      <c r="AG1971" s="8"/>
      <c r="AH1971" s="8"/>
      <c r="AI1971" s="8"/>
      <c r="AJ1971" s="8"/>
      <c r="AK1971" s="8"/>
      <c r="AL1971" s="8"/>
      <c r="AM1971" s="8"/>
      <c r="AN1971" s="8"/>
      <c r="AO1971" s="8"/>
      <c r="AP1971" s="8"/>
      <c r="AQ1971" s="8"/>
      <c r="AR1971" s="8"/>
      <c r="AS1971" s="8"/>
      <c r="AT1971" s="8"/>
      <c r="AU1971" s="8"/>
      <c r="AV1971" s="8"/>
      <c r="AW1971" s="8"/>
      <c r="AX1971" s="8"/>
      <c r="AY1971" s="8"/>
      <c r="AZ1971" s="8"/>
      <c r="BA1971" s="8"/>
      <c r="BB1971" s="8"/>
      <c r="BC1971" s="8"/>
      <c r="BD1971" s="8"/>
      <c r="BE1971" s="8"/>
      <c r="BF1971" s="8"/>
      <c r="BG1971" s="8"/>
      <c r="BH1971" s="8"/>
      <c r="BI1971" s="8"/>
      <c r="BJ1971" s="8"/>
      <c r="BK1971" s="8"/>
      <c r="BL1971" s="8"/>
      <c r="BM1971" s="8"/>
      <c r="BN1971" s="8"/>
      <c r="BO1971" s="8"/>
      <c r="BP1971" s="16" t="str">
        <v>0- Port Costs</v>
      </c>
      <c r="BT1971" s="16" t="str">
        <v>0- Port Value</v>
      </c>
      <c r="BU1971" s="8"/>
      <c r="BV1971" s="16" t="str">
        <v>0</v>
      </c>
    </row>
    <row r="1972" spans="8:74" hidden="1" outlineLevel="1" x14ac:dyDescent="0.3">
      <c r="H1972" s="16" t="str">
        <v>0 - BM Costs</v>
      </c>
      <c r="L1972" s="16" t="str">
        <v>0 - BM Port</v>
      </c>
      <c r="N1972" s="16" t="str">
        <v>0 - Port Assets</v>
      </c>
      <c r="O1972" s="8"/>
      <c r="P1972" s="8"/>
      <c r="Q1972" s="8"/>
      <c r="R1972" s="8"/>
      <c r="S1972" s="8"/>
      <c r="T1972" s="8"/>
      <c r="U1972" s="8"/>
      <c r="V1972" s="8"/>
      <c r="W1972" s="8"/>
      <c r="X1972" s="8"/>
      <c r="Y1972" s="8"/>
      <c r="Z1972" s="8"/>
      <c r="AA1972" s="8"/>
      <c r="AB1972" s="8"/>
      <c r="AC1972" s="8"/>
      <c r="AD1972" s="8"/>
      <c r="AE1972" s="8"/>
      <c r="AF1972" s="8"/>
      <c r="AG1972" s="8"/>
      <c r="AH1972" s="8"/>
      <c r="AI1972" s="8"/>
      <c r="AJ1972" s="8"/>
      <c r="AK1972" s="8"/>
      <c r="AL1972" s="8"/>
      <c r="AM1972" s="8"/>
      <c r="AN1972" s="8"/>
      <c r="AO1972" s="8"/>
      <c r="AP1972" s="8"/>
      <c r="AQ1972" s="8"/>
      <c r="AR1972" s="8"/>
      <c r="AS1972" s="8"/>
      <c r="AT1972" s="8"/>
      <c r="AU1972" s="8"/>
      <c r="AV1972" s="8"/>
      <c r="AW1972" s="8"/>
      <c r="AX1972" s="8"/>
      <c r="AY1972" s="8"/>
      <c r="AZ1972" s="8"/>
      <c r="BA1972" s="8"/>
      <c r="BB1972" s="8"/>
      <c r="BC1972" s="8"/>
      <c r="BD1972" s="8"/>
      <c r="BE1972" s="8"/>
      <c r="BF1972" s="8"/>
      <c r="BG1972" s="8"/>
      <c r="BH1972" s="8"/>
      <c r="BI1972" s="8"/>
      <c r="BJ1972" s="8"/>
      <c r="BK1972" s="8"/>
      <c r="BL1972" s="8"/>
      <c r="BM1972" s="8"/>
      <c r="BN1972" s="8"/>
      <c r="BO1972" s="8"/>
      <c r="BP1972" s="16" t="str">
        <v>0- Port Costs</v>
      </c>
      <c r="BT1972" s="16" t="str">
        <v>0- Port Value</v>
      </c>
      <c r="BU1972" s="8"/>
      <c r="BV1972" s="16" t="str">
        <v>0</v>
      </c>
    </row>
    <row r="1973" spans="8:74" hidden="1" outlineLevel="1" x14ac:dyDescent="0.3">
      <c r="H1973" s="16" t="str">
        <v>0 - BM Costs</v>
      </c>
      <c r="L1973" s="16" t="str">
        <v>0 - BM Port</v>
      </c>
      <c r="N1973" s="16" t="str">
        <v>0 - Port Assets</v>
      </c>
      <c r="O1973" s="8"/>
      <c r="P1973" s="8"/>
      <c r="Q1973" s="8"/>
      <c r="R1973" s="8"/>
      <c r="S1973" s="8"/>
      <c r="T1973" s="8"/>
      <c r="U1973" s="8"/>
      <c r="V1973" s="8"/>
      <c r="W1973" s="8"/>
      <c r="X1973" s="8"/>
      <c r="Y1973" s="8"/>
      <c r="Z1973" s="8"/>
      <c r="AA1973" s="8"/>
      <c r="AB1973" s="8"/>
      <c r="AC1973" s="8"/>
      <c r="AD1973" s="8"/>
      <c r="AE1973" s="8"/>
      <c r="AF1973" s="8"/>
      <c r="AG1973" s="8"/>
      <c r="AH1973" s="8"/>
      <c r="AI1973" s="8"/>
      <c r="AJ1973" s="8"/>
      <c r="AK1973" s="8"/>
      <c r="AL1973" s="8"/>
      <c r="AM1973" s="8"/>
      <c r="AN1973" s="8"/>
      <c r="AO1973" s="8"/>
      <c r="AP1973" s="8"/>
      <c r="AQ1973" s="8"/>
      <c r="AR1973" s="8"/>
      <c r="AS1973" s="8"/>
      <c r="AT1973" s="8"/>
      <c r="AU1973" s="8"/>
      <c r="AV1973" s="8"/>
      <c r="AW1973" s="8"/>
      <c r="AX1973" s="8"/>
      <c r="AY1973" s="8"/>
      <c r="AZ1973" s="8"/>
      <c r="BA1973" s="8"/>
      <c r="BB1973" s="8"/>
      <c r="BC1973" s="8"/>
      <c r="BD1973" s="8"/>
      <c r="BE1973" s="8"/>
      <c r="BF1973" s="8"/>
      <c r="BG1973" s="8"/>
      <c r="BH1973" s="8"/>
      <c r="BI1973" s="8"/>
      <c r="BJ1973" s="8"/>
      <c r="BK1973" s="8"/>
      <c r="BL1973" s="8"/>
      <c r="BM1973" s="8"/>
      <c r="BN1973" s="8"/>
      <c r="BO1973" s="8"/>
      <c r="BP1973" s="16" t="str">
        <v>0- Port Costs</v>
      </c>
      <c r="BT1973" s="16" t="str">
        <v>0- Port Value</v>
      </c>
      <c r="BU1973" s="8"/>
      <c r="BV1973" s="16" t="str">
        <v>0</v>
      </c>
    </row>
    <row r="1974" spans="8:74" hidden="1" outlineLevel="1" x14ac:dyDescent="0.3">
      <c r="H1974" s="16" t="str">
        <v>0 - BM Costs</v>
      </c>
      <c r="L1974" s="16" t="str">
        <v>0 - BM Port</v>
      </c>
      <c r="N1974" s="16" t="str">
        <v>0 - Port Assets</v>
      </c>
      <c r="O1974" s="8"/>
      <c r="P1974" s="8"/>
      <c r="Q1974" s="8"/>
      <c r="R1974" s="8"/>
      <c r="S1974" s="8"/>
      <c r="T1974" s="8"/>
      <c r="U1974" s="8"/>
      <c r="V1974" s="8"/>
      <c r="W1974" s="8"/>
      <c r="X1974" s="8"/>
      <c r="Y1974" s="8"/>
      <c r="Z1974" s="8"/>
      <c r="AA1974" s="8"/>
      <c r="AB1974" s="8"/>
      <c r="AC1974" s="8"/>
      <c r="AD1974" s="8"/>
      <c r="AE1974" s="8"/>
      <c r="AF1974" s="8"/>
      <c r="AG1974" s="8"/>
      <c r="AH1974" s="8"/>
      <c r="AI1974" s="8"/>
      <c r="AJ1974" s="8"/>
      <c r="AK1974" s="8"/>
      <c r="AL1974" s="8"/>
      <c r="AM1974" s="8"/>
      <c r="AN1974" s="8"/>
      <c r="AO1974" s="8"/>
      <c r="AP1974" s="8"/>
      <c r="AQ1974" s="8"/>
      <c r="AR1974" s="8"/>
      <c r="AS1974" s="8"/>
      <c r="AT1974" s="8"/>
      <c r="AU1974" s="8"/>
      <c r="AV1974" s="8"/>
      <c r="AW1974" s="8"/>
      <c r="AX1974" s="8"/>
      <c r="AY1974" s="8"/>
      <c r="AZ1974" s="8"/>
      <c r="BA1974" s="8"/>
      <c r="BB1974" s="8"/>
      <c r="BC1974" s="8"/>
      <c r="BD1974" s="8"/>
      <c r="BE1974" s="8"/>
      <c r="BF1974" s="8"/>
      <c r="BG1974" s="8"/>
      <c r="BH1974" s="8"/>
      <c r="BI1974" s="8"/>
      <c r="BJ1974" s="8"/>
      <c r="BK1974" s="8"/>
      <c r="BL1974" s="8"/>
      <c r="BM1974" s="8"/>
      <c r="BN1974" s="8"/>
      <c r="BO1974" s="8"/>
      <c r="BP1974" s="16" t="str">
        <v>0- Port Costs</v>
      </c>
      <c r="BT1974" s="16" t="str">
        <v>0- Port Value</v>
      </c>
      <c r="BU1974" s="8"/>
      <c r="BV1974" s="16" t="str">
        <v>0</v>
      </c>
    </row>
    <row r="1975" spans="8:74" hidden="1" outlineLevel="1" x14ac:dyDescent="0.3">
      <c r="H1975" s="16" t="str">
        <v>0 - BM Costs</v>
      </c>
      <c r="L1975" s="16" t="str">
        <v>0 - BM Port</v>
      </c>
      <c r="N1975" s="16" t="str">
        <v>0 - Port Assets</v>
      </c>
      <c r="O1975" s="8"/>
      <c r="P1975" s="8"/>
      <c r="Q1975" s="8"/>
      <c r="R1975" s="8"/>
      <c r="S1975" s="8"/>
      <c r="T1975" s="8"/>
      <c r="U1975" s="8"/>
      <c r="V1975" s="8"/>
      <c r="W1975" s="8"/>
      <c r="X1975" s="8"/>
      <c r="Y1975" s="8"/>
      <c r="Z1975" s="8"/>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c r="BD1975" s="8"/>
      <c r="BE1975" s="8"/>
      <c r="BF1975" s="8"/>
      <c r="BG1975" s="8"/>
      <c r="BH1975" s="8"/>
      <c r="BI1975" s="8"/>
      <c r="BJ1975" s="8"/>
      <c r="BK1975" s="8"/>
      <c r="BL1975" s="8"/>
      <c r="BM1975" s="8"/>
      <c r="BN1975" s="8"/>
      <c r="BO1975" s="8"/>
      <c r="BP1975" s="16" t="str">
        <v>0- Port Costs</v>
      </c>
      <c r="BT1975" s="16" t="str">
        <v>0- Port Value</v>
      </c>
      <c r="BU1975" s="8"/>
      <c r="BV1975" s="16" t="str">
        <v>0</v>
      </c>
    </row>
    <row r="1976" spans="8:74" hidden="1" outlineLevel="1" x14ac:dyDescent="0.3">
      <c r="H1976" s="16" t="str">
        <v>0 - BM Costs</v>
      </c>
      <c r="L1976" s="16" t="str">
        <v>0 - BM Port</v>
      </c>
      <c r="N1976" s="16" t="str">
        <v>0 - Port Assets</v>
      </c>
      <c r="O1976" s="8"/>
      <c r="P1976" s="8"/>
      <c r="Q1976" s="8"/>
      <c r="R1976" s="8"/>
      <c r="S1976" s="8"/>
      <c r="T1976" s="8"/>
      <c r="U1976" s="8"/>
      <c r="V1976" s="8"/>
      <c r="W1976" s="8"/>
      <c r="X1976" s="8"/>
      <c r="Y1976" s="8"/>
      <c r="Z1976" s="8"/>
      <c r="AA1976" s="8"/>
      <c r="AB1976" s="8"/>
      <c r="AC1976" s="8"/>
      <c r="AD1976" s="8"/>
      <c r="AE1976" s="8"/>
      <c r="AF1976" s="8"/>
      <c r="AG1976" s="8"/>
      <c r="AH1976" s="8"/>
      <c r="AI1976" s="8"/>
      <c r="AJ1976" s="8"/>
      <c r="AK1976" s="8"/>
      <c r="AL1976" s="8"/>
      <c r="AM1976" s="8"/>
      <c r="AN1976" s="8"/>
      <c r="AO1976" s="8"/>
      <c r="AP1976" s="8"/>
      <c r="AQ1976" s="8"/>
      <c r="AR1976" s="8"/>
      <c r="AS1976" s="8"/>
      <c r="AT1976" s="8"/>
      <c r="AU1976" s="8"/>
      <c r="AV1976" s="8"/>
      <c r="AW1976" s="8"/>
      <c r="AX1976" s="8"/>
      <c r="AY1976" s="8"/>
      <c r="AZ1976" s="8"/>
      <c r="BA1976" s="8"/>
      <c r="BB1976" s="8"/>
      <c r="BC1976" s="8"/>
      <c r="BD1976" s="8"/>
      <c r="BE1976" s="8"/>
      <c r="BF1976" s="8"/>
      <c r="BG1976" s="8"/>
      <c r="BH1976" s="8"/>
      <c r="BI1976" s="8"/>
      <c r="BJ1976" s="8"/>
      <c r="BK1976" s="8"/>
      <c r="BL1976" s="8"/>
      <c r="BM1976" s="8"/>
      <c r="BN1976" s="8"/>
      <c r="BO1976" s="8"/>
      <c r="BP1976" s="16" t="str">
        <v>0- Port Costs</v>
      </c>
      <c r="BT1976" s="16" t="str">
        <v>0- Port Value</v>
      </c>
      <c r="BU1976" s="8"/>
      <c r="BV1976" s="16" t="str">
        <v>0</v>
      </c>
    </row>
    <row r="1977" spans="8:74" hidden="1" outlineLevel="1" x14ac:dyDescent="0.3">
      <c r="H1977" s="16" t="str">
        <v>0 - BM Costs</v>
      </c>
      <c r="L1977" s="16" t="str">
        <v>0 - BM Port</v>
      </c>
      <c r="N1977" s="16" t="str">
        <v>0 - Port Assets</v>
      </c>
      <c r="O1977" s="8"/>
      <c r="P1977" s="8"/>
      <c r="Q1977" s="8"/>
      <c r="R1977" s="8"/>
      <c r="S1977" s="8"/>
      <c r="T1977" s="8"/>
      <c r="U1977" s="8"/>
      <c r="V1977" s="8"/>
      <c r="W1977" s="8"/>
      <c r="X1977" s="8"/>
      <c r="Y1977" s="8"/>
      <c r="Z1977" s="8"/>
      <c r="AA1977" s="8"/>
      <c r="AB1977" s="8"/>
      <c r="AC1977" s="8"/>
      <c r="AD1977" s="8"/>
      <c r="AE1977" s="8"/>
      <c r="AF1977" s="8"/>
      <c r="AG1977" s="8"/>
      <c r="AH1977" s="8"/>
      <c r="AI1977" s="8"/>
      <c r="AJ1977" s="8"/>
      <c r="AK1977" s="8"/>
      <c r="AL1977" s="8"/>
      <c r="AM1977" s="8"/>
      <c r="AN1977" s="8"/>
      <c r="AO1977" s="8"/>
      <c r="AP1977" s="8"/>
      <c r="AQ1977" s="8"/>
      <c r="AR1977" s="8"/>
      <c r="AS1977" s="8"/>
      <c r="AT1977" s="8"/>
      <c r="AU1977" s="8"/>
      <c r="AV1977" s="8"/>
      <c r="AW1977" s="8"/>
      <c r="AX1977" s="8"/>
      <c r="AY1977" s="8"/>
      <c r="AZ1977" s="8"/>
      <c r="BA1977" s="8"/>
      <c r="BB1977" s="8"/>
      <c r="BC1977" s="8"/>
      <c r="BD1977" s="8"/>
      <c r="BE1977" s="8"/>
      <c r="BF1977" s="8"/>
      <c r="BG1977" s="8"/>
      <c r="BH1977" s="8"/>
      <c r="BI1977" s="8"/>
      <c r="BJ1977" s="8"/>
      <c r="BK1977" s="8"/>
      <c r="BL1977" s="8"/>
      <c r="BM1977" s="8"/>
      <c r="BN1977" s="8"/>
      <c r="BO1977" s="8"/>
      <c r="BP1977" s="16" t="str">
        <v>0- Port Costs</v>
      </c>
      <c r="BT1977" s="16" t="str">
        <v>0- Port Value</v>
      </c>
      <c r="BU1977" s="8"/>
      <c r="BV1977" s="16" t="str">
        <v>0</v>
      </c>
    </row>
    <row r="1978" spans="8:74" hidden="1" outlineLevel="1" x14ac:dyDescent="0.3">
      <c r="H1978" s="16" t="str">
        <v>0 - BM Costs</v>
      </c>
      <c r="L1978" s="16" t="str">
        <v>0 - BM Port</v>
      </c>
      <c r="N1978" s="16" t="str">
        <v>0 - Port Assets</v>
      </c>
      <c r="O1978" s="8"/>
      <c r="P1978" s="8"/>
      <c r="Q1978" s="8"/>
      <c r="R1978" s="8"/>
      <c r="S1978" s="8"/>
      <c r="T1978" s="8"/>
      <c r="U1978" s="8"/>
      <c r="V1978" s="8"/>
      <c r="W1978" s="8"/>
      <c r="X1978" s="8"/>
      <c r="Y1978" s="8"/>
      <c r="Z1978" s="8"/>
      <c r="AA1978" s="8"/>
      <c r="AB1978" s="8"/>
      <c r="AC1978" s="8"/>
      <c r="AD1978" s="8"/>
      <c r="AE1978" s="8"/>
      <c r="AF1978" s="8"/>
      <c r="AG1978" s="8"/>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c r="BD1978" s="8"/>
      <c r="BE1978" s="8"/>
      <c r="BF1978" s="8"/>
      <c r="BG1978" s="8"/>
      <c r="BH1978" s="8"/>
      <c r="BI1978" s="8"/>
      <c r="BJ1978" s="8"/>
      <c r="BK1978" s="8"/>
      <c r="BL1978" s="8"/>
      <c r="BM1978" s="8"/>
      <c r="BN1978" s="8"/>
      <c r="BO1978" s="8"/>
      <c r="BP1978" s="16" t="str">
        <v>0- Port Costs</v>
      </c>
      <c r="BT1978" s="16" t="str">
        <v>0- Port Value</v>
      </c>
      <c r="BU1978" s="8"/>
      <c r="BV1978" s="16" t="str">
        <v>0</v>
      </c>
    </row>
    <row r="1979" spans="8:74" hidden="1" outlineLevel="1" x14ac:dyDescent="0.3">
      <c r="H1979" s="16" t="str">
        <v>0 - BM Costs</v>
      </c>
      <c r="L1979" s="16" t="str">
        <v>0 - BM Port</v>
      </c>
      <c r="N1979" s="16" t="str">
        <v>0 - Port Assets</v>
      </c>
      <c r="O1979" s="8"/>
      <c r="P1979" s="8"/>
      <c r="Q1979" s="8"/>
      <c r="R1979" s="8"/>
      <c r="S1979" s="8"/>
      <c r="T1979" s="8"/>
      <c r="U1979" s="8"/>
      <c r="V1979" s="8"/>
      <c r="W1979" s="8"/>
      <c r="X1979" s="8"/>
      <c r="Y1979" s="8"/>
      <c r="Z1979" s="8"/>
      <c r="AA1979" s="8"/>
      <c r="AB1979" s="8"/>
      <c r="AC1979" s="8"/>
      <c r="AD1979" s="8"/>
      <c r="AE1979" s="8"/>
      <c r="AF1979" s="8"/>
      <c r="AG1979" s="8"/>
      <c r="AH1979" s="8"/>
      <c r="AI1979" s="8"/>
      <c r="AJ1979" s="8"/>
      <c r="AK1979" s="8"/>
      <c r="AL1979" s="8"/>
      <c r="AM1979" s="8"/>
      <c r="AN1979" s="8"/>
      <c r="AO1979" s="8"/>
      <c r="AP1979" s="8"/>
      <c r="AQ1979" s="8"/>
      <c r="AR1979" s="8"/>
      <c r="AS1979" s="8"/>
      <c r="AT1979" s="8"/>
      <c r="AU1979" s="8"/>
      <c r="AV1979" s="8"/>
      <c r="AW1979" s="8"/>
      <c r="AX1979" s="8"/>
      <c r="AY1979" s="8"/>
      <c r="AZ1979" s="8"/>
      <c r="BA1979" s="8"/>
      <c r="BB1979" s="8"/>
      <c r="BC1979" s="8"/>
      <c r="BD1979" s="8"/>
      <c r="BE1979" s="8"/>
      <c r="BF1979" s="8"/>
      <c r="BG1979" s="8"/>
      <c r="BH1979" s="8"/>
      <c r="BI1979" s="8"/>
      <c r="BJ1979" s="8"/>
      <c r="BK1979" s="8"/>
      <c r="BL1979" s="8"/>
      <c r="BM1979" s="8"/>
      <c r="BN1979" s="8"/>
      <c r="BO1979" s="8"/>
      <c r="BP1979" s="16" t="str">
        <v>0- Port Costs</v>
      </c>
      <c r="BT1979" s="16" t="str">
        <v>0- Port Value</v>
      </c>
      <c r="BU1979" s="8"/>
      <c r="BV1979" s="16" t="str">
        <v>0</v>
      </c>
    </row>
    <row r="1980" spans="8:74" hidden="1" outlineLevel="1" x14ac:dyDescent="0.3">
      <c r="H1980" s="16" t="str">
        <v>0 - BM Costs</v>
      </c>
      <c r="L1980" s="16" t="str">
        <v>0 - BM Port</v>
      </c>
      <c r="N1980" s="16" t="str">
        <v>0 - Port Assets</v>
      </c>
      <c r="O1980" s="8"/>
      <c r="P1980" s="8"/>
      <c r="Q1980" s="8"/>
      <c r="R1980" s="8"/>
      <c r="S1980" s="8"/>
      <c r="T1980" s="8"/>
      <c r="U1980" s="8"/>
      <c r="V1980" s="8"/>
      <c r="W1980" s="8"/>
      <c r="X1980" s="8"/>
      <c r="Y1980" s="8"/>
      <c r="Z1980" s="8"/>
      <c r="AA1980" s="8"/>
      <c r="AB1980" s="8"/>
      <c r="AC1980" s="8"/>
      <c r="AD1980" s="8"/>
      <c r="AE1980" s="8"/>
      <c r="AF1980" s="8"/>
      <c r="AG1980" s="8"/>
      <c r="AH1980" s="8"/>
      <c r="AI1980" s="8"/>
      <c r="AJ1980" s="8"/>
      <c r="AK1980" s="8"/>
      <c r="AL1980" s="8"/>
      <c r="AM1980" s="8"/>
      <c r="AN1980" s="8"/>
      <c r="AO1980" s="8"/>
      <c r="AP1980" s="8"/>
      <c r="AQ1980" s="8"/>
      <c r="AR1980" s="8"/>
      <c r="AS1980" s="8"/>
      <c r="AT1980" s="8"/>
      <c r="AU1980" s="8"/>
      <c r="AV1980" s="8"/>
      <c r="AW1980" s="8"/>
      <c r="AX1980" s="8"/>
      <c r="AY1980" s="8"/>
      <c r="AZ1980" s="8"/>
      <c r="BA1980" s="8"/>
      <c r="BB1980" s="8"/>
      <c r="BC1980" s="8"/>
      <c r="BD1980" s="8"/>
      <c r="BE1980" s="8"/>
      <c r="BF1980" s="8"/>
      <c r="BG1980" s="8"/>
      <c r="BH1980" s="8"/>
      <c r="BI1980" s="8"/>
      <c r="BJ1980" s="8"/>
      <c r="BK1980" s="8"/>
      <c r="BL1980" s="8"/>
      <c r="BM1980" s="8"/>
      <c r="BN1980" s="8"/>
      <c r="BO1980" s="8"/>
      <c r="BP1980" s="16" t="str">
        <v>0- Port Costs</v>
      </c>
      <c r="BT1980" s="16" t="str">
        <v>0- Port Value</v>
      </c>
      <c r="BU1980" s="8"/>
      <c r="BV1980" s="16" t="str">
        <v>0</v>
      </c>
    </row>
    <row r="1981" spans="8:74" hidden="1" outlineLevel="1" x14ac:dyDescent="0.3">
      <c r="H1981" s="16" t="str">
        <v>0 - BM Costs</v>
      </c>
      <c r="L1981" s="16" t="str">
        <v>0 - BM Port</v>
      </c>
      <c r="N1981" s="16" t="str">
        <v>0 - Port Assets</v>
      </c>
      <c r="O1981" s="8"/>
      <c r="P1981" s="8"/>
      <c r="Q1981" s="8"/>
      <c r="R1981" s="8"/>
      <c r="S1981" s="8"/>
      <c r="T1981" s="8"/>
      <c r="U1981" s="8"/>
      <c r="V1981" s="8"/>
      <c r="W1981" s="8"/>
      <c r="X1981" s="8"/>
      <c r="Y1981" s="8"/>
      <c r="Z1981" s="8"/>
      <c r="AA1981" s="8"/>
      <c r="AB1981" s="8"/>
      <c r="AC1981" s="8"/>
      <c r="AD1981" s="8"/>
      <c r="AE1981" s="8"/>
      <c r="AF1981" s="8"/>
      <c r="AG1981" s="8"/>
      <c r="AH1981" s="8"/>
      <c r="AI1981" s="8"/>
      <c r="AJ1981" s="8"/>
      <c r="AK1981" s="8"/>
      <c r="AL1981" s="8"/>
      <c r="AM1981" s="8"/>
      <c r="AN1981" s="8"/>
      <c r="AO1981" s="8"/>
      <c r="AP1981" s="8"/>
      <c r="AQ1981" s="8"/>
      <c r="AR1981" s="8"/>
      <c r="AS1981" s="8"/>
      <c r="AT1981" s="8"/>
      <c r="AU1981" s="8"/>
      <c r="AV1981" s="8"/>
      <c r="AW1981" s="8"/>
      <c r="AX1981" s="8"/>
      <c r="AY1981" s="8"/>
      <c r="AZ1981" s="8"/>
      <c r="BA1981" s="8"/>
      <c r="BB1981" s="8"/>
      <c r="BC1981" s="8"/>
      <c r="BD1981" s="8"/>
      <c r="BE1981" s="8"/>
      <c r="BF1981" s="8"/>
      <c r="BG1981" s="8"/>
      <c r="BH1981" s="8"/>
      <c r="BI1981" s="8"/>
      <c r="BJ1981" s="8"/>
      <c r="BK1981" s="8"/>
      <c r="BL1981" s="8"/>
      <c r="BM1981" s="8"/>
      <c r="BN1981" s="8"/>
      <c r="BO1981" s="8"/>
      <c r="BP1981" s="16" t="str">
        <v>0- Port Costs</v>
      </c>
      <c r="BT1981" s="16" t="str">
        <v>0- Port Value</v>
      </c>
      <c r="BU1981" s="8"/>
      <c r="BV1981" s="16" t="str">
        <v>0</v>
      </c>
    </row>
    <row r="1982" spans="8:74" hidden="1" outlineLevel="1" x14ac:dyDescent="0.3">
      <c r="H1982" s="16" t="str">
        <v>0 - BM Costs</v>
      </c>
      <c r="L1982" s="16" t="str">
        <v>0 - BM Port</v>
      </c>
      <c r="N1982" s="16" t="str">
        <v>0 - Port Assets</v>
      </c>
      <c r="O1982" s="8"/>
      <c r="P1982" s="8"/>
      <c r="Q1982" s="8"/>
      <c r="R1982" s="8"/>
      <c r="S1982" s="8"/>
      <c r="T1982" s="8"/>
      <c r="U1982" s="8"/>
      <c r="V1982" s="8"/>
      <c r="W1982" s="8"/>
      <c r="X1982" s="8"/>
      <c r="Y1982" s="8"/>
      <c r="Z1982" s="8"/>
      <c r="AA1982" s="8"/>
      <c r="AB1982" s="8"/>
      <c r="AC1982" s="8"/>
      <c r="AD1982" s="8"/>
      <c r="AE1982" s="8"/>
      <c r="AF1982" s="8"/>
      <c r="AG1982" s="8"/>
      <c r="AH1982" s="8"/>
      <c r="AI1982" s="8"/>
      <c r="AJ1982" s="8"/>
      <c r="AK1982" s="8"/>
      <c r="AL1982" s="8"/>
      <c r="AM1982" s="8"/>
      <c r="AN1982" s="8"/>
      <c r="AO1982" s="8"/>
      <c r="AP1982" s="8"/>
      <c r="AQ1982" s="8"/>
      <c r="AR1982" s="8"/>
      <c r="AS1982" s="8"/>
      <c r="AT1982" s="8"/>
      <c r="AU1982" s="8"/>
      <c r="AV1982" s="8"/>
      <c r="AW1982" s="8"/>
      <c r="AX1982" s="8"/>
      <c r="AY1982" s="8"/>
      <c r="AZ1982" s="8"/>
      <c r="BA1982" s="8"/>
      <c r="BB1982" s="8"/>
      <c r="BC1982" s="8"/>
      <c r="BD1982" s="8"/>
      <c r="BE1982" s="8"/>
      <c r="BF1982" s="8"/>
      <c r="BG1982" s="8"/>
      <c r="BH1982" s="8"/>
      <c r="BI1982" s="8"/>
      <c r="BJ1982" s="8"/>
      <c r="BK1982" s="8"/>
      <c r="BL1982" s="8"/>
      <c r="BM1982" s="8"/>
      <c r="BN1982" s="8"/>
      <c r="BO1982" s="8"/>
      <c r="BP1982" s="16" t="str">
        <v>0- Port Costs</v>
      </c>
      <c r="BT1982" s="16" t="str">
        <v>0- Port Value</v>
      </c>
      <c r="BU1982" s="8"/>
      <c r="BV1982" s="16" t="str">
        <v>0</v>
      </c>
    </row>
    <row r="1983" spans="8:74" hidden="1" outlineLevel="1" x14ac:dyDescent="0.3">
      <c r="H1983" s="16" t="str">
        <v>0 - BM Costs</v>
      </c>
      <c r="L1983" s="16" t="str">
        <v>0 - BM Port</v>
      </c>
      <c r="N1983" s="16" t="str">
        <v>0 - Port Assets</v>
      </c>
      <c r="O1983" s="8"/>
      <c r="P1983" s="8"/>
      <c r="Q1983" s="8"/>
      <c r="R1983" s="8"/>
      <c r="S1983" s="8"/>
      <c r="T1983" s="8"/>
      <c r="U1983" s="8"/>
      <c r="V1983" s="8"/>
      <c r="W1983" s="8"/>
      <c r="X1983" s="8"/>
      <c r="Y1983" s="8"/>
      <c r="Z1983" s="8"/>
      <c r="AA1983" s="8"/>
      <c r="AB1983" s="8"/>
      <c r="AC1983" s="8"/>
      <c r="AD1983" s="8"/>
      <c r="AE1983" s="8"/>
      <c r="AF1983" s="8"/>
      <c r="AG1983" s="8"/>
      <c r="AH1983" s="8"/>
      <c r="AI1983" s="8"/>
      <c r="AJ1983" s="8"/>
      <c r="AK1983" s="8"/>
      <c r="AL1983" s="8"/>
      <c r="AM1983" s="8"/>
      <c r="AN1983" s="8"/>
      <c r="AO1983" s="8"/>
      <c r="AP1983" s="8"/>
      <c r="AQ1983" s="8"/>
      <c r="AR1983" s="8"/>
      <c r="AS1983" s="8"/>
      <c r="AT1983" s="8"/>
      <c r="AU1983" s="8"/>
      <c r="AV1983" s="8"/>
      <c r="AW1983" s="8"/>
      <c r="AX1983" s="8"/>
      <c r="AY1983" s="8"/>
      <c r="AZ1983" s="8"/>
      <c r="BA1983" s="8"/>
      <c r="BB1983" s="8"/>
      <c r="BC1983" s="8"/>
      <c r="BD1983" s="8"/>
      <c r="BE1983" s="8"/>
      <c r="BF1983" s="8"/>
      <c r="BG1983" s="8"/>
      <c r="BH1983" s="8"/>
      <c r="BI1983" s="8"/>
      <c r="BJ1983" s="8"/>
      <c r="BK1983" s="8"/>
      <c r="BL1983" s="8"/>
      <c r="BM1983" s="8"/>
      <c r="BN1983" s="8"/>
      <c r="BO1983" s="8"/>
      <c r="BP1983" s="16" t="str">
        <v>0- Port Costs</v>
      </c>
      <c r="BT1983" s="16" t="str">
        <v>0- Port Value</v>
      </c>
      <c r="BU1983" s="8"/>
      <c r="BV1983" s="16" t="str">
        <v>0</v>
      </c>
    </row>
    <row r="1984" spans="8:74" hidden="1" outlineLevel="1" x14ac:dyDescent="0.3">
      <c r="H1984" s="16" t="str">
        <v>0 - BM Costs</v>
      </c>
      <c r="L1984" s="16" t="str">
        <v>0 - BM Port</v>
      </c>
      <c r="N1984" s="16" t="str">
        <v>0 - Port Assets</v>
      </c>
      <c r="O1984" s="8"/>
      <c r="P1984" s="8"/>
      <c r="Q1984" s="8"/>
      <c r="R1984" s="8"/>
      <c r="S1984" s="8"/>
      <c r="T1984" s="8"/>
      <c r="U1984" s="8"/>
      <c r="V1984" s="8"/>
      <c r="W1984" s="8"/>
      <c r="X1984" s="8"/>
      <c r="Y1984" s="8"/>
      <c r="Z1984" s="8"/>
      <c r="AA1984" s="8"/>
      <c r="AB1984" s="8"/>
      <c r="AC1984" s="8"/>
      <c r="AD1984" s="8"/>
      <c r="AE1984" s="8"/>
      <c r="AF1984" s="8"/>
      <c r="AG1984" s="8"/>
      <c r="AH1984" s="8"/>
      <c r="AI1984" s="8"/>
      <c r="AJ1984" s="8"/>
      <c r="AK1984" s="8"/>
      <c r="AL1984" s="8"/>
      <c r="AM1984" s="8"/>
      <c r="AN1984" s="8"/>
      <c r="AO1984" s="8"/>
      <c r="AP1984" s="8"/>
      <c r="AQ1984" s="8"/>
      <c r="AR1984" s="8"/>
      <c r="AS1984" s="8"/>
      <c r="AT1984" s="8"/>
      <c r="AU1984" s="8"/>
      <c r="AV1984" s="8"/>
      <c r="AW1984" s="8"/>
      <c r="AX1984" s="8"/>
      <c r="AY1984" s="8"/>
      <c r="AZ1984" s="8"/>
      <c r="BA1984" s="8"/>
      <c r="BB1984" s="8"/>
      <c r="BC1984" s="8"/>
      <c r="BD1984" s="8"/>
      <c r="BE1984" s="8"/>
      <c r="BF1984" s="8"/>
      <c r="BG1984" s="8"/>
      <c r="BH1984" s="8"/>
      <c r="BI1984" s="8"/>
      <c r="BJ1984" s="8"/>
      <c r="BK1984" s="8"/>
      <c r="BL1984" s="8"/>
      <c r="BM1984" s="8"/>
      <c r="BN1984" s="8"/>
      <c r="BO1984" s="8"/>
      <c r="BP1984" s="16" t="str">
        <v>0- Port Costs</v>
      </c>
      <c r="BT1984" s="16" t="str">
        <v>0- Port Value</v>
      </c>
      <c r="BU1984" s="8"/>
      <c r="BV1984" s="16" t="str">
        <v>0</v>
      </c>
    </row>
    <row r="1985" spans="1:74" hidden="1" outlineLevel="1" x14ac:dyDescent="0.3">
      <c r="H1985" s="16" t="str">
        <v>0 - BM Costs</v>
      </c>
      <c r="L1985" s="16" t="str">
        <v>0 - BM Port</v>
      </c>
      <c r="N1985" s="16" t="str">
        <v>0 - Port Assets</v>
      </c>
      <c r="O1985" s="8"/>
      <c r="P1985" s="8"/>
      <c r="Q1985" s="8"/>
      <c r="R1985" s="8"/>
      <c r="S1985" s="8"/>
      <c r="T1985" s="8"/>
      <c r="U1985" s="8"/>
      <c r="V1985" s="8"/>
      <c r="W1985" s="8"/>
      <c r="X1985" s="8"/>
      <c r="Y1985" s="8"/>
      <c r="Z1985" s="8"/>
      <c r="AA1985" s="8"/>
      <c r="AB1985" s="8"/>
      <c r="AC1985" s="8"/>
      <c r="AD1985" s="8"/>
      <c r="AE1985" s="8"/>
      <c r="AF1985" s="8"/>
      <c r="AG1985" s="8"/>
      <c r="AH1985" s="8"/>
      <c r="AI1985" s="8"/>
      <c r="AJ1985" s="8"/>
      <c r="AK1985" s="8"/>
      <c r="AL1985" s="8"/>
      <c r="AM1985" s="8"/>
      <c r="AN1985" s="8"/>
      <c r="AO1985" s="8"/>
      <c r="AP1985" s="8"/>
      <c r="AQ1985" s="8"/>
      <c r="AR1985" s="8"/>
      <c r="AS1985" s="8"/>
      <c r="AT1985" s="8"/>
      <c r="AU1985" s="8"/>
      <c r="AV1985" s="8"/>
      <c r="AW1985" s="8"/>
      <c r="AX1985" s="8"/>
      <c r="AY1985" s="8"/>
      <c r="AZ1985" s="8"/>
      <c r="BA1985" s="8"/>
      <c r="BB1985" s="8"/>
      <c r="BC1985" s="8"/>
      <c r="BD1985" s="8"/>
      <c r="BE1985" s="8"/>
      <c r="BF1985" s="8"/>
      <c r="BG1985" s="8"/>
      <c r="BH1985" s="8"/>
      <c r="BI1985" s="8"/>
      <c r="BJ1985" s="8"/>
      <c r="BK1985" s="8"/>
      <c r="BL1985" s="8"/>
      <c r="BM1985" s="8"/>
      <c r="BN1985" s="8"/>
      <c r="BO1985" s="8"/>
      <c r="BP1985" s="16" t="str">
        <v>0- Port Costs</v>
      </c>
      <c r="BT1985" s="16" t="str">
        <v>0- Port Value</v>
      </c>
      <c r="BU1985" s="8"/>
      <c r="BV1985" s="16" t="str">
        <v>0</v>
      </c>
    </row>
    <row r="1986" spans="1:74" hidden="1" outlineLevel="1" x14ac:dyDescent="0.3">
      <c r="H1986" s="16" t="str">
        <v>0 - BM Costs</v>
      </c>
      <c r="L1986" s="16" t="str">
        <v>0 - BM Port</v>
      </c>
      <c r="N1986" s="16" t="str">
        <v>0 - Port Assets</v>
      </c>
      <c r="O1986" s="8"/>
      <c r="P1986" s="8"/>
      <c r="Q1986" s="8"/>
      <c r="R1986" s="8"/>
      <c r="S1986" s="8"/>
      <c r="T1986" s="8"/>
      <c r="U1986" s="8"/>
      <c r="V1986" s="8"/>
      <c r="W1986" s="8"/>
      <c r="X1986" s="8"/>
      <c r="Y1986" s="8"/>
      <c r="Z1986" s="8"/>
      <c r="AA1986" s="8"/>
      <c r="AB1986" s="8"/>
      <c r="AC1986" s="8"/>
      <c r="AD1986" s="8"/>
      <c r="AE1986" s="8"/>
      <c r="AF1986" s="8"/>
      <c r="AG1986" s="8"/>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c r="BD1986" s="8"/>
      <c r="BE1986" s="8"/>
      <c r="BF1986" s="8"/>
      <c r="BG1986" s="8"/>
      <c r="BH1986" s="8"/>
      <c r="BI1986" s="8"/>
      <c r="BJ1986" s="8"/>
      <c r="BK1986" s="8"/>
      <c r="BL1986" s="8"/>
      <c r="BM1986" s="8"/>
      <c r="BN1986" s="8"/>
      <c r="BO1986" s="8"/>
      <c r="BP1986" s="16" t="str">
        <v>0- Port Costs</v>
      </c>
      <c r="BT1986" s="16" t="str">
        <v>0- Port Value</v>
      </c>
      <c r="BU1986" s="8"/>
      <c r="BV1986" s="16" t="str">
        <v>0</v>
      </c>
    </row>
    <row r="1987" spans="1:74" hidden="1" outlineLevel="1" x14ac:dyDescent="0.3">
      <c r="H1987" s="16" t="str">
        <v>0 - BM Costs</v>
      </c>
      <c r="L1987" s="16" t="str">
        <v>0 - BM Port</v>
      </c>
      <c r="N1987" s="16" t="str">
        <v>0 - Port Assets</v>
      </c>
      <c r="O1987" s="8"/>
      <c r="P1987" s="8"/>
      <c r="Q1987" s="8"/>
      <c r="R1987" s="8"/>
      <c r="S1987" s="8"/>
      <c r="T1987" s="8"/>
      <c r="U1987" s="8"/>
      <c r="V1987" s="8"/>
      <c r="W1987" s="8"/>
      <c r="X1987" s="8"/>
      <c r="Y1987" s="8"/>
      <c r="Z1987" s="8"/>
      <c r="AA1987" s="8"/>
      <c r="AB1987" s="8"/>
      <c r="AC1987" s="8"/>
      <c r="AD1987" s="8"/>
      <c r="AE1987" s="8"/>
      <c r="AF1987" s="8"/>
      <c r="AG1987" s="8"/>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c r="BD1987" s="8"/>
      <c r="BE1987" s="8"/>
      <c r="BF1987" s="8"/>
      <c r="BG1987" s="8"/>
      <c r="BH1987" s="8"/>
      <c r="BI1987" s="8"/>
      <c r="BJ1987" s="8"/>
      <c r="BK1987" s="8"/>
      <c r="BL1987" s="8"/>
      <c r="BM1987" s="8"/>
      <c r="BN1987" s="8"/>
      <c r="BO1987" s="8"/>
      <c r="BP1987" s="16" t="str">
        <v>0- Port Costs</v>
      </c>
      <c r="BT1987" s="16" t="str">
        <v>0- Port Value</v>
      </c>
      <c r="BU1987" s="8"/>
      <c r="BV1987" s="16" t="str">
        <v>0</v>
      </c>
    </row>
    <row r="1988" spans="1:74" hidden="1" outlineLevel="1" x14ac:dyDescent="0.3">
      <c r="H1988" s="16" t="str">
        <v>0 - BM Costs</v>
      </c>
      <c r="L1988" s="16" t="str">
        <v>0 - BM Port</v>
      </c>
      <c r="N1988" s="16" t="str">
        <v>0 - Port Assets</v>
      </c>
      <c r="O1988" s="8"/>
      <c r="P1988" s="8"/>
      <c r="Q1988" s="8"/>
      <c r="R1988" s="8"/>
      <c r="S1988" s="8"/>
      <c r="T1988" s="8"/>
      <c r="U1988" s="8"/>
      <c r="V1988" s="8"/>
      <c r="W1988" s="8"/>
      <c r="X1988" s="8"/>
      <c r="Y1988" s="8"/>
      <c r="Z1988" s="8"/>
      <c r="AA1988" s="8"/>
      <c r="AB1988" s="8"/>
      <c r="AC1988" s="8"/>
      <c r="AD1988" s="8"/>
      <c r="AE1988" s="8"/>
      <c r="AF1988" s="8"/>
      <c r="AG1988" s="8"/>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c r="BD1988" s="8"/>
      <c r="BE1988" s="8"/>
      <c r="BF1988" s="8"/>
      <c r="BG1988" s="8"/>
      <c r="BH1988" s="8"/>
      <c r="BI1988" s="8"/>
      <c r="BJ1988" s="8"/>
      <c r="BK1988" s="8"/>
      <c r="BL1988" s="8"/>
      <c r="BM1988" s="8"/>
      <c r="BN1988" s="8"/>
      <c r="BO1988" s="8"/>
      <c r="BP1988" s="16" t="str">
        <v>0- Port Costs</v>
      </c>
      <c r="BT1988" s="16" t="str">
        <v>0- Port Value</v>
      </c>
      <c r="BU1988" s="8"/>
      <c r="BV1988" s="16" t="str">
        <v>0</v>
      </c>
    </row>
    <row r="1989" spans="1:74" hidden="1" outlineLevel="1" x14ac:dyDescent="0.3">
      <c r="H1989" s="16" t="str">
        <v>0 - BM Costs</v>
      </c>
      <c r="L1989" s="16" t="str">
        <v>0 - BM Port</v>
      </c>
      <c r="N1989" s="16" t="str">
        <v>0 - Port Assets</v>
      </c>
      <c r="O1989" s="8"/>
      <c r="P1989" s="8"/>
      <c r="Q1989" s="8"/>
      <c r="R1989" s="8"/>
      <c r="S1989" s="8"/>
      <c r="T1989" s="8"/>
      <c r="U1989" s="8"/>
      <c r="V1989" s="8"/>
      <c r="W1989" s="8"/>
      <c r="X1989" s="8"/>
      <c r="Y1989" s="8"/>
      <c r="Z1989" s="8"/>
      <c r="AA1989" s="8"/>
      <c r="AB1989" s="8"/>
      <c r="AC1989" s="8"/>
      <c r="AD1989" s="8"/>
      <c r="AE1989" s="8"/>
      <c r="AF1989" s="8"/>
      <c r="AG1989" s="8"/>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c r="BD1989" s="8"/>
      <c r="BE1989" s="8"/>
      <c r="BF1989" s="8"/>
      <c r="BG1989" s="8"/>
      <c r="BH1989" s="8"/>
      <c r="BI1989" s="8"/>
      <c r="BJ1989" s="8"/>
      <c r="BK1989" s="8"/>
      <c r="BL1989" s="8"/>
      <c r="BM1989" s="8"/>
      <c r="BN1989" s="8"/>
      <c r="BO1989" s="8"/>
      <c r="BP1989" s="16" t="str">
        <v>0- Port Costs</v>
      </c>
      <c r="BT1989" s="16" t="str">
        <v>0- Port Value</v>
      </c>
      <c r="BU1989" s="8"/>
      <c r="BV1989" s="16" t="str">
        <v>0</v>
      </c>
    </row>
    <row r="1990" spans="1:74" hidden="1" outlineLevel="1" x14ac:dyDescent="0.3">
      <c r="H1990" s="16" t="str">
        <v>0 - BM Costs</v>
      </c>
      <c r="L1990" s="16" t="str">
        <v>0 - BM Port</v>
      </c>
      <c r="N1990" s="16" t="str">
        <v>0 - Port Assets</v>
      </c>
      <c r="O1990" s="8"/>
      <c r="P1990" s="8"/>
      <c r="Q1990" s="8"/>
      <c r="R1990" s="8"/>
      <c r="S1990" s="8"/>
      <c r="T1990" s="8"/>
      <c r="U1990" s="8"/>
      <c r="V1990" s="8"/>
      <c r="W1990" s="8"/>
      <c r="X1990" s="8"/>
      <c r="Y1990" s="8"/>
      <c r="Z1990" s="8"/>
      <c r="AA1990" s="8"/>
      <c r="AB1990" s="8"/>
      <c r="AC1990" s="8"/>
      <c r="AD1990" s="8"/>
      <c r="AE1990" s="8"/>
      <c r="AF1990" s="8"/>
      <c r="AG1990" s="8"/>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c r="BD1990" s="8"/>
      <c r="BE1990" s="8"/>
      <c r="BF1990" s="8"/>
      <c r="BG1990" s="8"/>
      <c r="BH1990" s="8"/>
      <c r="BI1990" s="8"/>
      <c r="BJ1990" s="8"/>
      <c r="BK1990" s="8"/>
      <c r="BL1990" s="8"/>
      <c r="BM1990" s="8"/>
      <c r="BN1990" s="8"/>
      <c r="BO1990" s="8"/>
      <c r="BP1990" s="16" t="str">
        <v>0- Port Costs</v>
      </c>
      <c r="BT1990" s="16" t="str">
        <v>0- Port Value</v>
      </c>
      <c r="BU1990" s="8"/>
      <c r="BV1990" s="16" t="str">
        <v>0</v>
      </c>
    </row>
    <row r="1991" spans="1:74" hidden="1" outlineLevel="1" x14ac:dyDescent="0.3">
      <c r="H1991" s="16" t="str">
        <v>0 - BM Costs</v>
      </c>
      <c r="L1991" s="16" t="str">
        <v>0 - BM Port</v>
      </c>
      <c r="N1991" s="16" t="str">
        <v>0 - Port Assets</v>
      </c>
      <c r="O1991" s="8"/>
      <c r="P1991" s="8"/>
      <c r="Q1991" s="8"/>
      <c r="R1991" s="8"/>
      <c r="S1991" s="8"/>
      <c r="T1991" s="8"/>
      <c r="U1991" s="8"/>
      <c r="V1991" s="8"/>
      <c r="W1991" s="8"/>
      <c r="X1991" s="8"/>
      <c r="Y1991" s="8"/>
      <c r="Z1991" s="8"/>
      <c r="AA1991" s="8"/>
      <c r="AB1991" s="8"/>
      <c r="AC1991" s="8"/>
      <c r="AD1991" s="8"/>
      <c r="AE1991" s="8"/>
      <c r="AF1991" s="8"/>
      <c r="AG1991" s="8"/>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c r="BD1991" s="8"/>
      <c r="BE1991" s="8"/>
      <c r="BF1991" s="8"/>
      <c r="BG1991" s="8"/>
      <c r="BH1991" s="8"/>
      <c r="BI1991" s="8"/>
      <c r="BJ1991" s="8"/>
      <c r="BK1991" s="8"/>
      <c r="BL1991" s="8"/>
      <c r="BM1991" s="8"/>
      <c r="BN1991" s="8"/>
      <c r="BO1991" s="8"/>
      <c r="BP1991" s="16" t="str">
        <v>0- Port Costs</v>
      </c>
      <c r="BT1991" s="16" t="str">
        <v>0- Port Value</v>
      </c>
      <c r="BU1991" s="8"/>
      <c r="BV1991" s="16" t="str">
        <v>0</v>
      </c>
    </row>
    <row r="1992" spans="1:74" hidden="1" outlineLevel="1" x14ac:dyDescent="0.3">
      <c r="H1992" s="16" t="str">
        <v>0 - BM Costs</v>
      </c>
      <c r="L1992" s="16" t="str">
        <v>0 - BM Port</v>
      </c>
      <c r="N1992" s="16" t="str">
        <v>0 - Port Assets</v>
      </c>
      <c r="O1992" s="8"/>
      <c r="P1992" s="8"/>
      <c r="Q1992" s="8"/>
      <c r="R1992" s="8"/>
      <c r="S1992" s="8"/>
      <c r="T1992" s="8"/>
      <c r="U1992" s="8"/>
      <c r="V1992" s="8"/>
      <c r="W1992" s="8"/>
      <c r="X1992" s="8"/>
      <c r="Y1992" s="8"/>
      <c r="Z1992" s="8"/>
      <c r="AA1992" s="8"/>
      <c r="AB1992" s="8"/>
      <c r="AC1992" s="8"/>
      <c r="AD1992" s="8"/>
      <c r="AE1992" s="8"/>
      <c r="AF1992" s="8"/>
      <c r="AG1992" s="8"/>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c r="BD1992" s="8"/>
      <c r="BE1992" s="8"/>
      <c r="BF1992" s="8"/>
      <c r="BG1992" s="8"/>
      <c r="BH1992" s="8"/>
      <c r="BI1992" s="8"/>
      <c r="BJ1992" s="8"/>
      <c r="BK1992" s="8"/>
      <c r="BL1992" s="8"/>
      <c r="BM1992" s="8"/>
      <c r="BN1992" s="8"/>
      <c r="BO1992" s="8"/>
      <c r="BP1992" s="16" t="str">
        <v>0- Port Costs</v>
      </c>
      <c r="BT1992" s="16" t="str">
        <v>0- Port Value</v>
      </c>
      <c r="BU1992" s="8"/>
      <c r="BV1992" s="16" t="str">
        <v>0</v>
      </c>
    </row>
    <row r="1993" spans="1:74" hidden="1" outlineLevel="1" x14ac:dyDescent="0.3">
      <c r="H1993" s="16" t="str">
        <v>0 - BM Costs</v>
      </c>
      <c r="L1993" s="16" t="str">
        <v>0 - BM Port</v>
      </c>
      <c r="N1993" s="16" t="str">
        <v>0 - Port Assets</v>
      </c>
      <c r="O1993" s="8"/>
      <c r="P1993" s="8"/>
      <c r="Q1993" s="8"/>
      <c r="R1993" s="8"/>
      <c r="S1993" s="8"/>
      <c r="T1993" s="8"/>
      <c r="U1993" s="8"/>
      <c r="V1993" s="8"/>
      <c r="W1993" s="8"/>
      <c r="X1993" s="8"/>
      <c r="Y1993" s="8"/>
      <c r="Z1993" s="8"/>
      <c r="AA1993" s="8"/>
      <c r="AB1993" s="8"/>
      <c r="AC1993" s="8"/>
      <c r="AD1993" s="8"/>
      <c r="AE1993" s="8"/>
      <c r="AF1993" s="8"/>
      <c r="AG1993" s="8"/>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c r="BD1993" s="8"/>
      <c r="BE1993" s="8"/>
      <c r="BF1993" s="8"/>
      <c r="BG1993" s="8"/>
      <c r="BH1993" s="8"/>
      <c r="BI1993" s="8"/>
      <c r="BJ1993" s="8"/>
      <c r="BK1993" s="8"/>
      <c r="BL1993" s="8"/>
      <c r="BM1993" s="8"/>
      <c r="BN1993" s="8"/>
      <c r="BO1993" s="8"/>
      <c r="BP1993" s="16" t="str">
        <v>0- Port Costs</v>
      </c>
      <c r="BT1993" s="16" t="str">
        <v>0- Port Value</v>
      </c>
      <c r="BU1993" s="8"/>
      <c r="BV1993" s="16" t="str">
        <v>0</v>
      </c>
    </row>
    <row r="1994" spans="1:74" hidden="1" outlineLevel="1" x14ac:dyDescent="0.3">
      <c r="H1994" s="16" t="str">
        <v>0 - BM Costs</v>
      </c>
      <c r="L1994" s="16" t="str">
        <v>0 - BM Port</v>
      </c>
      <c r="N1994" s="16" t="str">
        <v>0 - Port Assets</v>
      </c>
      <c r="O1994" s="8"/>
      <c r="P1994" s="8"/>
      <c r="Q1994" s="8"/>
      <c r="R1994" s="8"/>
      <c r="S1994" s="8"/>
      <c r="T1994" s="8"/>
      <c r="U1994" s="8"/>
      <c r="V1994" s="8"/>
      <c r="W1994" s="8"/>
      <c r="X1994" s="8"/>
      <c r="Y1994" s="8"/>
      <c r="Z1994" s="8"/>
      <c r="AA1994" s="8"/>
      <c r="AB1994" s="8"/>
      <c r="AC1994" s="8"/>
      <c r="AD1994" s="8"/>
      <c r="AE1994" s="8"/>
      <c r="AF1994" s="8"/>
      <c r="AG1994" s="8"/>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c r="BD1994" s="8"/>
      <c r="BE1994" s="8"/>
      <c r="BF1994" s="8"/>
      <c r="BG1994" s="8"/>
      <c r="BH1994" s="8"/>
      <c r="BI1994" s="8"/>
      <c r="BJ1994" s="8"/>
      <c r="BK1994" s="8"/>
      <c r="BL1994" s="8"/>
      <c r="BM1994" s="8"/>
      <c r="BN1994" s="8"/>
      <c r="BO1994" s="8"/>
      <c r="BP1994" s="16" t="str">
        <v>0- Port Costs</v>
      </c>
      <c r="BT1994" s="16" t="str">
        <v>0- Port Value</v>
      </c>
      <c r="BU1994" s="8"/>
      <c r="BV1994" s="16" t="str">
        <v>0</v>
      </c>
    </row>
    <row r="1995" spans="1:74" hidden="1" outlineLevel="1" x14ac:dyDescent="0.3">
      <c r="H1995" s="16" t="str">
        <v>0 - BM Costs</v>
      </c>
      <c r="L1995" s="16" t="str">
        <v>0 - BM Port</v>
      </c>
      <c r="N1995" s="16" t="str">
        <v>0 - Port Assets</v>
      </c>
      <c r="O1995" s="8"/>
      <c r="P1995" s="8"/>
      <c r="Q1995" s="8"/>
      <c r="R1995" s="8"/>
      <c r="S1995" s="8"/>
      <c r="T1995" s="8"/>
      <c r="U1995" s="8"/>
      <c r="V1995" s="8"/>
      <c r="W1995" s="8"/>
      <c r="X1995" s="8"/>
      <c r="Y1995" s="8"/>
      <c r="Z1995" s="8"/>
      <c r="AA1995" s="8"/>
      <c r="AB1995" s="8"/>
      <c r="AC1995" s="8"/>
      <c r="AD1995" s="8"/>
      <c r="AE1995" s="8"/>
      <c r="AF1995" s="8"/>
      <c r="AG1995" s="8"/>
      <c r="AH1995" s="8"/>
      <c r="AI1995" s="8"/>
      <c r="AJ1995" s="8"/>
      <c r="AK1995" s="8"/>
      <c r="AL1995" s="8"/>
      <c r="AM1995" s="8"/>
      <c r="AN1995" s="8"/>
      <c r="AO1995" s="8"/>
      <c r="AP1995" s="8"/>
      <c r="AQ1995" s="8"/>
      <c r="AR1995" s="8"/>
      <c r="AS1995" s="8"/>
      <c r="AT1995" s="8"/>
      <c r="AU1995" s="8"/>
      <c r="AV1995" s="8"/>
      <c r="AW1995" s="8"/>
      <c r="AX1995" s="8"/>
      <c r="AY1995" s="8"/>
      <c r="AZ1995" s="8"/>
      <c r="BA1995" s="8"/>
      <c r="BB1995" s="8"/>
      <c r="BC1995" s="8"/>
      <c r="BD1995" s="8"/>
      <c r="BE1995" s="8"/>
      <c r="BF1995" s="8"/>
      <c r="BG1995" s="8"/>
      <c r="BH1995" s="8"/>
      <c r="BI1995" s="8"/>
      <c r="BJ1995" s="8"/>
      <c r="BK1995" s="8"/>
      <c r="BL1995" s="8"/>
      <c r="BM1995" s="8"/>
      <c r="BN1995" s="8"/>
      <c r="BO1995" s="8"/>
      <c r="BP1995" s="16" t="str">
        <v>0- Port Costs</v>
      </c>
      <c r="BT1995" s="16" t="str">
        <v>0- Port Value</v>
      </c>
      <c r="BU1995" s="8"/>
      <c r="BV1995" s="16" t="str">
        <v>0</v>
      </c>
    </row>
    <row r="1996" spans="1:74" hidden="1" outlineLevel="1" x14ac:dyDescent="0.3">
      <c r="H1996" s="16" t="str">
        <v>0 - BM Costs</v>
      </c>
      <c r="L1996" s="16" t="str">
        <v>0 - BM Port</v>
      </c>
      <c r="N1996" s="16" t="str">
        <v>0 - Port Assets</v>
      </c>
      <c r="O1996" s="8"/>
      <c r="P1996" s="8"/>
      <c r="Q1996" s="8"/>
      <c r="R1996" s="8"/>
      <c r="S1996" s="8"/>
      <c r="T1996" s="8"/>
      <c r="U1996" s="8"/>
      <c r="V1996" s="8"/>
      <c r="W1996" s="8"/>
      <c r="X1996" s="8"/>
      <c r="Y1996" s="8"/>
      <c r="Z1996" s="8"/>
      <c r="AA1996" s="8"/>
      <c r="AB1996" s="8"/>
      <c r="AC1996" s="8"/>
      <c r="AD1996" s="8"/>
      <c r="AE1996" s="8"/>
      <c r="AF1996" s="8"/>
      <c r="AG1996" s="8"/>
      <c r="AH1996" s="8"/>
      <c r="AI1996" s="8"/>
      <c r="AJ1996" s="8"/>
      <c r="AK1996" s="8"/>
      <c r="AL1996" s="8"/>
      <c r="AM1996" s="8"/>
      <c r="AN1996" s="8"/>
      <c r="AO1996" s="8"/>
      <c r="AP1996" s="8"/>
      <c r="AQ1996" s="8"/>
      <c r="AR1996" s="8"/>
      <c r="AS1996" s="8"/>
      <c r="AT1996" s="8"/>
      <c r="AU1996" s="8"/>
      <c r="AV1996" s="8"/>
      <c r="AW1996" s="8"/>
      <c r="AX1996" s="8"/>
      <c r="AY1996" s="8"/>
      <c r="AZ1996" s="8"/>
      <c r="BA1996" s="8"/>
      <c r="BB1996" s="8"/>
      <c r="BC1996" s="8"/>
      <c r="BD1996" s="8"/>
      <c r="BE1996" s="8"/>
      <c r="BF1996" s="8"/>
      <c r="BG1996" s="8"/>
      <c r="BH1996" s="8"/>
      <c r="BI1996" s="8"/>
      <c r="BJ1996" s="8"/>
      <c r="BK1996" s="8"/>
      <c r="BL1996" s="8"/>
      <c r="BM1996" s="8"/>
      <c r="BN1996" s="8"/>
      <c r="BO1996" s="8"/>
      <c r="BP1996" s="16" t="str">
        <v>0- Port Costs</v>
      </c>
      <c r="BT1996" s="16" t="str">
        <v>0- Port Value</v>
      </c>
      <c r="BU1996" s="8"/>
      <c r="BV1996" s="16" t="str">
        <v>0</v>
      </c>
    </row>
    <row r="1997" spans="1:74" hidden="1" outlineLevel="1" x14ac:dyDescent="0.3">
      <c r="H1997" s="16" t="str">
        <v>0 - BM Costs</v>
      </c>
      <c r="L1997" s="16" t="str">
        <v>0 - BM Port</v>
      </c>
      <c r="N1997" s="16" t="str">
        <v>0 - Port Assets</v>
      </c>
      <c r="O1997" s="8"/>
      <c r="P1997" s="8"/>
      <c r="Q1997" s="8"/>
      <c r="R1997" s="8"/>
      <c r="S1997" s="8"/>
      <c r="T1997" s="8"/>
      <c r="U1997" s="8"/>
      <c r="V1997" s="8"/>
      <c r="W1997" s="8"/>
      <c r="X1997" s="8"/>
      <c r="Y1997" s="8"/>
      <c r="Z1997" s="8"/>
      <c r="AA1997" s="8"/>
      <c r="AB1997" s="8"/>
      <c r="AC1997" s="8"/>
      <c r="AD1997" s="8"/>
      <c r="AE1997" s="8"/>
      <c r="AF1997" s="8"/>
      <c r="AG1997" s="8"/>
      <c r="AH1997" s="8"/>
      <c r="AI1997" s="8"/>
      <c r="AJ1997" s="8"/>
      <c r="AK1997" s="8"/>
      <c r="AL1997" s="8"/>
      <c r="AM1997" s="8"/>
      <c r="AN1997" s="8"/>
      <c r="AO1997" s="8"/>
      <c r="AP1997" s="8"/>
      <c r="AQ1997" s="8"/>
      <c r="AR1997" s="8"/>
      <c r="AS1997" s="8"/>
      <c r="AT1997" s="8"/>
      <c r="AU1997" s="8"/>
      <c r="AV1997" s="8"/>
      <c r="AW1997" s="8"/>
      <c r="AX1997" s="8"/>
      <c r="AY1997" s="8"/>
      <c r="AZ1997" s="8"/>
      <c r="BA1997" s="8"/>
      <c r="BB1997" s="8"/>
      <c r="BC1997" s="8"/>
      <c r="BD1997" s="8"/>
      <c r="BE1997" s="8"/>
      <c r="BF1997" s="8"/>
      <c r="BG1997" s="8"/>
      <c r="BH1997" s="8"/>
      <c r="BI1997" s="8"/>
      <c r="BJ1997" s="8"/>
      <c r="BK1997" s="8"/>
      <c r="BL1997" s="8"/>
      <c r="BM1997" s="8"/>
      <c r="BN1997" s="8"/>
      <c r="BO1997" s="8"/>
      <c r="BP1997" s="16" t="str">
        <v>0- Port Costs</v>
      </c>
      <c r="BT1997" s="16" t="str">
        <v>0- Port Value</v>
      </c>
      <c r="BU1997" s="8"/>
      <c r="BV1997" s="16" t="str">
        <v>0</v>
      </c>
    </row>
    <row r="1998" spans="1:74" hidden="1" outlineLevel="1" x14ac:dyDescent="0.3">
      <c r="H1998" s="16" t="str">
        <v>0 - BM Costs</v>
      </c>
      <c r="L1998" s="16" t="str">
        <v>0 - BM Port</v>
      </c>
      <c r="N1998" s="16" t="str">
        <v>0 - Port Assets</v>
      </c>
      <c r="O1998" s="8"/>
      <c r="P1998" s="8"/>
      <c r="Q1998" s="8"/>
      <c r="R1998" s="8"/>
      <c r="S1998" s="8"/>
      <c r="T1998" s="8"/>
      <c r="U1998" s="8"/>
      <c r="V1998" s="8"/>
      <c r="W1998" s="8"/>
      <c r="X1998" s="8"/>
      <c r="Y1998" s="8"/>
      <c r="Z1998" s="8"/>
      <c r="AA1998" s="8"/>
      <c r="AB1998" s="8"/>
      <c r="AC1998" s="8"/>
      <c r="AD1998" s="8"/>
      <c r="AE1998" s="8"/>
      <c r="AF1998" s="8"/>
      <c r="AG1998" s="8"/>
      <c r="AH1998" s="8"/>
      <c r="AI1998" s="8"/>
      <c r="AJ1998" s="8"/>
      <c r="AK1998" s="8"/>
      <c r="AL1998" s="8"/>
      <c r="AM1998" s="8"/>
      <c r="AN1998" s="8"/>
      <c r="AO1998" s="8"/>
      <c r="AP1998" s="8"/>
      <c r="AQ1998" s="8"/>
      <c r="AR1998" s="8"/>
      <c r="AS1998" s="8"/>
      <c r="AT1998" s="8"/>
      <c r="AU1998" s="8"/>
      <c r="AV1998" s="8"/>
      <c r="AW1998" s="8"/>
      <c r="AX1998" s="8"/>
      <c r="AY1998" s="8"/>
      <c r="AZ1998" s="8"/>
      <c r="BA1998" s="8"/>
      <c r="BB1998" s="8"/>
      <c r="BC1998" s="8"/>
      <c r="BD1998" s="8"/>
      <c r="BE1998" s="8"/>
      <c r="BF1998" s="8"/>
      <c r="BG1998" s="8"/>
      <c r="BH1998" s="8"/>
      <c r="BI1998" s="8"/>
      <c r="BJ1998" s="8"/>
      <c r="BK1998" s="8"/>
      <c r="BL1998" s="8"/>
      <c r="BM1998" s="8"/>
      <c r="BN1998" s="8"/>
      <c r="BO1998" s="8"/>
      <c r="BP1998" s="16" t="str">
        <v>0- Port Costs</v>
      </c>
      <c r="BT1998" s="16" t="str">
        <v>0- Port Value</v>
      </c>
      <c r="BU1998" s="8"/>
      <c r="BV1998" s="16" t="str">
        <v>0</v>
      </c>
    </row>
    <row r="1999" spans="1:74" collapsed="1" x14ac:dyDescent="0.3">
      <c r="H1999" s="16" t="str">
        <v>0 - BM Costs</v>
      </c>
      <c r="L1999" s="16" t="str">
        <v>0 - BM Port</v>
      </c>
      <c r="N1999" s="16" t="str">
        <v>0 - Port Assets</v>
      </c>
      <c r="O1999" s="8"/>
      <c r="P1999" s="8"/>
      <c r="Q1999" s="8"/>
      <c r="R1999" s="8"/>
      <c r="S1999" s="8"/>
      <c r="T1999" s="8"/>
      <c r="U1999" s="8"/>
      <c r="V1999" s="8"/>
      <c r="W1999" s="8"/>
      <c r="X1999" s="8"/>
      <c r="Y1999" s="8"/>
      <c r="Z1999" s="8"/>
      <c r="AA1999" s="8"/>
      <c r="AB1999" s="8"/>
      <c r="AC1999" s="8"/>
      <c r="AD1999" s="8"/>
      <c r="AE1999" s="8"/>
      <c r="AF1999" s="8"/>
      <c r="AG1999" s="8"/>
      <c r="AH1999" s="8"/>
      <c r="AI1999" s="8"/>
      <c r="AJ1999" s="8"/>
      <c r="AK1999" s="8"/>
      <c r="AL1999" s="8"/>
      <c r="AM1999" s="8"/>
      <c r="AN1999" s="8"/>
      <c r="AO1999" s="8"/>
      <c r="AP1999" s="8"/>
      <c r="AQ1999" s="8"/>
      <c r="AR1999" s="8"/>
      <c r="AS1999" s="8"/>
      <c r="AT1999" s="8"/>
      <c r="AU1999" s="8"/>
      <c r="AV1999" s="8"/>
      <c r="AW1999" s="8"/>
      <c r="AX1999" s="8"/>
      <c r="AY1999" s="8"/>
      <c r="AZ1999" s="8"/>
      <c r="BA1999" s="8"/>
      <c r="BB1999" s="8"/>
      <c r="BC1999" s="8"/>
      <c r="BD1999" s="8"/>
      <c r="BE1999" s="8"/>
      <c r="BF1999" s="8"/>
      <c r="BG1999" s="8"/>
      <c r="BH1999" s="8"/>
      <c r="BI1999" s="8"/>
      <c r="BJ1999" s="8"/>
      <c r="BK1999" s="8"/>
      <c r="BL1999" s="8"/>
      <c r="BM1999" s="8"/>
      <c r="BN1999" s="8"/>
      <c r="BO1999" s="8"/>
      <c r="BP1999" s="16" t="str">
        <v>0- Port Costs</v>
      </c>
      <c r="BT1999" s="16" t="str">
        <v>0- Port Value</v>
      </c>
      <c r="BU1999" s="8"/>
      <c r="BV1999" s="16" t="str">
        <v>0</v>
      </c>
    </row>
    <row r="2000" spans="1:74" s="16" customFormat="1" x14ac:dyDescent="0.3">
      <c r="A2000" s="16" t="s">
        <v>24</v>
      </c>
      <c r="H2000" s="16" t="str">
        <v>0 - BM Costs</v>
      </c>
      <c r="L2000" s="16" t="str">
        <v>0 - BM Port</v>
      </c>
      <c r="N2000" s="16" t="str">
        <v>0 - Port Assets</v>
      </c>
      <c r="BP2000" s="16" t="str">
        <v>0- Port Costs</v>
      </c>
      <c r="BT2000" s="16" t="str">
        <v>0- Port Value</v>
      </c>
      <c r="BV2000" s="16" t="str">
        <v>0</v>
      </c>
    </row>
    <row r="2001" spans="1:74" x14ac:dyDescent="0.3">
      <c r="A2001" s="1" cm="1">
        <f t="array" aca="1" ref="A2001:A2014" ca="1">_xlfn.ANCHORARRAY(A1006)</f>
        <v>1</v>
      </c>
      <c r="B2001" s="1" cm="1" vm="59">
        <f t="array" aca="1" ref="B2001:B2014" ca="1">_xlfn.ANCHORARRAY(B1006)</f>
        <v>44886</v>
      </c>
      <c r="C2001" s="11" cm="1">
        <f t="array" aca="1" ref="C2001:C2013" ca="1">_xlfn.LET(
_xlpm.DynamicArray,_xlfn.ANCHORARRAY(C1006),
_xlpm.RowsA,ROWS(_xlpm.DynamicArray),
_xlpm.Result,IF(_xlfn.SEQUENCE(_xlpm.RowsA-1)&lt;=_xlpm.RowsA,
(INDEX(_xlpm.DynamicArray,_xlfn.SEQUENCE(_xlpm.RowsA-1))/INDEX(OFFSET(_xlpm.DynamicArray, 1, 0), _xlfn.SEQUENCE(_xlpm.RowsA-1)))-1,
"NO"), _xlpm.Result)</f>
        <v>4.3905865823674617E-3</v>
      </c>
      <c r="D2001" s="11" cm="1">
        <f t="array" aca="1" ref="D2001:D2013" ca="1">_xlfn.LET(
_xlpm.DynamicArray,_xlfn.ANCHORARRAY(D1006),
_xlpm.RowsA,ROWS(_xlpm.DynamicArray),
_xlpm.Result,IF(_xlfn.SEQUENCE(_xlpm.RowsA-1)&lt;=_xlpm.RowsA,
(INDEX(_xlpm.DynamicArray,_xlfn.SEQUENCE(_xlpm.RowsA-1))/INDEX(OFFSET(_xlpm.DynamicArray, 1, 0), _xlfn.SEQUENCE(_xlpm.RowsA-1)))-1,
"NO"), _xlpm.Result)</f>
        <v>0</v>
      </c>
      <c r="E2001" s="11" cm="1">
        <f t="array" aca="1" ref="E2001:E2013" ca="1">_xlfn.LET(
_xlpm.DynamicArray,_xlfn.ANCHORARRAY(E1006),
_xlpm.RowsA,ROWS(_xlpm.DynamicArray),
_xlpm.Result,IF(_xlfn.SEQUENCE(_xlpm.RowsA-1)&lt;=_xlpm.RowsA,
(INDEX(_xlpm.DynamicArray,_xlfn.SEQUENCE(_xlpm.RowsA-1))/INDEX(OFFSET(_xlpm.DynamicArray, 1, 0), _xlfn.SEQUENCE(_xlpm.RowsA-1)))-1,
"NO"), _xlpm.Result)</f>
        <v>-5.2065255119749798E-3</v>
      </c>
      <c r="F2001" s="11" cm="1">
        <f t="array" aca="1" ref="F2001:F2013" ca="1">_xlfn.LET(
_xlpm.DynamicArray,_xlfn.ANCHORARRAY(F1006),
_xlpm.RowsA,ROWS(_xlpm.DynamicArray),
_xlpm.Result,IF(_xlfn.SEQUENCE(_xlpm.RowsA-1)&lt;=_xlpm.RowsA,
(INDEX(_xlpm.DynamicArray,_xlfn.SEQUENCE(_xlpm.RowsA-1))/INDEX(OFFSET(_xlpm.DynamicArray, 1, 0), _xlfn.SEQUENCE(_xlpm.RowsA-1)))-1,
"NO"), _xlpm.Result)</f>
        <v>-3.8216560509553021E-3</v>
      </c>
      <c r="G2001" s="11" cm="1">
        <f t="array" aca="1" ref="G2001:G2013" ca="1">_xlfn.LET(
_xlpm.DynamicArray,_xlfn.ANCHORARRAY(G1006),
_xlpm.RowsA,ROWS(_xlpm.DynamicArray),
_xlpm.Result,IF(_xlfn.SEQUENCE(_xlpm.RowsA-1)&lt;=_xlpm.RowsA,
(INDEX(_xlpm.DynamicArray,_xlfn.SEQUENCE(_xlpm.RowsA-1))/INDEX(OFFSET(_xlpm.DynamicArray, 1, 0), _xlfn.SEQUENCE(_xlpm.RowsA-1)))-1,
"NO"), _xlpm.Result)</f>
        <v>-1.0003334444814715E-3</v>
      </c>
      <c r="H2001" s="16" t="str">
        <v>0 - BM Costs</v>
      </c>
      <c r="I2001" s="11"/>
      <c r="J2001" s="11"/>
      <c r="K2001" s="11"/>
      <c r="L2001" s="16" t="str">
        <v>0 - BM Port</v>
      </c>
      <c r="M2001" s="11" cm="1">
        <f t="array" aca="1" ref="M2001:M2013" ca="1">_xlfn.LET(
_xlpm.DynamicArray,_xlfn.ANCHORARRAY(M1006),
_xlpm.RowsA,ROWS(_xlpm.DynamicArray),
_xlpm.Result,IF(_xlfn.SEQUENCE(_xlpm.RowsA-1)&lt;=_xlpm.RowsA,
(INDEX(_xlpm.DynamicArray,_xlfn.SEQUENCE(_xlpm.RowsA-1))/INDEX(OFFSET(_xlpm.DynamicArray, 1, 0), _xlfn.SEQUENCE(_xlpm.RowsA-1)))-1,
"NO"), _xlpm.Result)</f>
        <v>-1.1535726532653223E-3</v>
      </c>
      <c r="N2001" s="16" t="str">
        <v>0 - Port Assets</v>
      </c>
      <c r="O2001" s="11" cm="1">
        <f t="array" aca="1" ref="O2001:O2013" ca="1">_xlfn.LET(
_xlpm.DynamicArray,_xlfn.ANCHORARRAY(O1006),
_xlpm.RowsA,ROWS(_xlpm.DynamicArray),
_xlpm.Result,IF(_xlfn.SEQUENCE(_xlpm.RowsA-1)&lt;=_xlpm.RowsA,
(INDEX(_xlpm.DynamicArray,_xlfn.SEQUENCE(_xlpm.RowsA-1))/INDEX(OFFSET(_xlpm.DynamicArray, 1, 0), _xlfn.SEQUENCE(_xlpm.RowsA-1)))-1,
"NO"), _xlpm.Result)</f>
        <v>9.1635469631783373E-3</v>
      </c>
      <c r="P2001" s="11" cm="1">
        <f t="array" aca="1" ref="P2001:P2013" ca="1">_xlfn.LET(
_xlpm.DynamicArray,_xlfn.ANCHORARRAY(P1006),
_xlpm.RowsA,ROWS(_xlpm.DynamicArray),
_xlpm.Result,IF(_xlfn.SEQUENCE(_xlpm.RowsA-1)&lt;=_xlpm.RowsA,
(INDEX(_xlpm.DynamicArray,_xlfn.SEQUENCE(_xlpm.RowsA-1))/INDEX(OFFSET(_xlpm.DynamicArray, 1, 0), _xlfn.SEQUENCE(_xlpm.RowsA-1)))-1,
"NO"), _xlpm.Result)</f>
        <v>9.2735703245747647E-3</v>
      </c>
      <c r="Q2001" s="11" cm="1">
        <f t="array" aca="1" ref="Q2001:Q2013" ca="1">_xlfn.LET(
_xlpm.DynamicArray,_xlfn.ANCHORARRAY(Q1006),
_xlpm.RowsA,ROWS(_xlpm.DynamicArray),
_xlpm.Result,IF(_xlfn.SEQUENCE(_xlpm.RowsA-1)&lt;=_xlpm.RowsA,
(INDEX(_xlpm.DynamicArray,_xlfn.SEQUENCE(_xlpm.RowsA-1))/INDEX(OFFSET(_xlpm.DynamicArray, 1, 0), _xlfn.SEQUENCE(_xlpm.RowsA-1)))-1,
"NO"), _xlpm.Result)</f>
        <v>-9.4463395434269959E-3</v>
      </c>
      <c r="R2001" s="11" cm="1">
        <f t="array" aca="1" ref="R2001:R2013" ca="1">_xlfn.LET(
_xlpm.DynamicArray,_xlfn.ANCHORARRAY(R1006),
_xlpm.RowsA,ROWS(_xlpm.DynamicArray),
_xlpm.Result,IF(_xlfn.SEQUENCE(_xlpm.RowsA-1)&lt;=_xlpm.RowsA,
(INDEX(_xlpm.DynamicArray,_xlfn.SEQUENCE(_xlpm.RowsA-1))/INDEX(OFFSET(_xlpm.DynamicArray, 1, 0), _xlfn.SEQUENCE(_xlpm.RowsA-1)))-1,
"NO"), _xlpm.Result)</f>
        <v>-8.4656084656083985E-3</v>
      </c>
      <c r="S2001" s="11" cm="1">
        <f t="array" aca="1" ref="S2001:S2013" ca="1">_xlfn.LET(
_xlpm.DynamicArray,_xlfn.ANCHORARRAY(S1006),
_xlpm.RowsA,ROWS(_xlpm.DynamicArray),
_xlpm.Result,IF(_xlfn.SEQUENCE(_xlpm.RowsA-1)&lt;=_xlpm.RowsA,
(INDEX(_xlpm.DynamicArray,_xlfn.SEQUENCE(_xlpm.RowsA-1))/INDEX(OFFSET(_xlpm.DynamicArray, 1, 0), _xlfn.SEQUENCE(_xlpm.RowsA-1)))-1,
"NO"), _xlpm.Result)</f>
        <v>1.706749418153608E-2</v>
      </c>
      <c r="T2001" s="11" cm="1">
        <f t="array" aca="1" ref="T2001:T2013" ca="1">_xlfn.LET(
_xlpm.DynamicArray,_xlfn.ANCHORARRAY(T1006),
_xlpm.RowsA,ROWS(_xlpm.DynamicArray),
_xlpm.Result,IF(_xlfn.SEQUENCE(_xlpm.RowsA-1)&lt;=_xlpm.RowsA,
(INDEX(_xlpm.DynamicArray,_xlfn.SEQUENCE(_xlpm.RowsA-1))/INDEX(OFFSET(_xlpm.DynamicArray, 1, 0), _xlfn.SEQUENCE(_xlpm.RowsA-1)))-1,
"NO"), _xlpm.Result)</f>
        <v>-1.4388489208632893E-2</v>
      </c>
      <c r="U2001" s="11" cm="1">
        <f t="array" aca="1" ref="U2001:U2013" ca="1">_xlfn.LET(
_xlpm.DynamicArray,_xlfn.ANCHORARRAY(U1006),
_xlpm.RowsA,ROWS(_xlpm.DynamicArray),
_xlpm.Result,IF(_xlfn.SEQUENCE(_xlpm.RowsA-1)&lt;=_xlpm.RowsA,
(INDEX(_xlpm.DynamicArray,_xlfn.SEQUENCE(_xlpm.RowsA-1))/INDEX(OFFSET(_xlpm.DynamicArray, 1, 0), _xlfn.SEQUENCE(_xlpm.RowsA-1)))-1,
"NO"), _xlpm.Result)</f>
        <v>-1.851851851851849E-2</v>
      </c>
      <c r="V2001" s="11" cm="1">
        <f t="array" aca="1" ref="V2001:V2013" ca="1">_xlfn.LET(
_xlpm.DynamicArray,_xlfn.ANCHORARRAY(V1006),
_xlpm.RowsA,ROWS(_xlpm.DynamicArray),
_xlpm.Result,IF(_xlfn.SEQUENCE(_xlpm.RowsA-1)&lt;=_xlpm.RowsA,
(INDEX(_xlpm.DynamicArray,_xlfn.SEQUENCE(_xlpm.RowsA-1))/INDEX(OFFSET(_xlpm.DynamicArray, 1, 0), _xlfn.SEQUENCE(_xlpm.RowsA-1)))-1,
"NO"), _xlpm.Result)</f>
        <v>-4.3580131208997286E-2</v>
      </c>
      <c r="W2001" s="11" cm="1">
        <f t="array" aca="1" ref="W2001:W2013" ca="1">_xlfn.LET(
_xlpm.DynamicArray,_xlfn.ANCHORARRAY(W1006),
_xlpm.RowsA,ROWS(_xlpm.DynamicArray),
_xlpm.Result,IF(_xlfn.SEQUENCE(_xlpm.RowsA-1)&lt;=_xlpm.RowsA,
(INDEX(_xlpm.DynamicArray,_xlfn.SEQUENCE(_xlpm.RowsA-1))/INDEX(OFFSET(_xlpm.DynamicArray, 1, 0), _xlfn.SEQUENCE(_xlpm.RowsA-1)))-1,
"NO"), _xlpm.Result)</f>
        <v>-0.10606060606060619</v>
      </c>
      <c r="X2001" s="11" cm="1">
        <f t="array" aca="1" ref="X2001:X2013" ca="1">_xlfn.LET(
_xlpm.DynamicArray,_xlfn.ANCHORARRAY(X1006),
_xlpm.RowsA,ROWS(_xlpm.DynamicArray),
_xlpm.Result,IF(_xlfn.SEQUENCE(_xlpm.RowsA-1)&lt;=_xlpm.RowsA,
(INDEX(_xlpm.DynamicArray,_xlfn.SEQUENCE(_xlpm.RowsA-1))/INDEX(OFFSET(_xlpm.DynamicArray, 1, 0), _xlfn.SEQUENCE(_xlpm.RowsA-1)))-1,
"NO"), _xlpm.Result)</f>
        <v>-1.1843079200592022E-2</v>
      </c>
      <c r="Y2001" s="11" cm="1">
        <f t="array" aca="1" ref="Y2001:Y2013" ca="1">_xlfn.LET(
_xlpm.DynamicArray,_xlfn.ANCHORARRAY(Y1006),
_xlpm.RowsA,ROWS(_xlpm.DynamicArray),
_xlpm.Result,IF(_xlfn.SEQUENCE(_xlpm.RowsA-1)&lt;=_xlpm.RowsA,
(INDEX(_xlpm.DynamicArray,_xlfn.SEQUENCE(_xlpm.RowsA-1))/INDEX(OFFSET(_xlpm.DynamicArray, 1, 0), _xlfn.SEQUENCE(_xlpm.RowsA-1)))-1,
"NO"), _xlpm.Result)</f>
        <v>-3.0120481927710108E-3</v>
      </c>
      <c r="Z2001" s="11" cm="1">
        <f t="array" aca="1" ref="Z2001:Z2013" ca="1">_xlfn.LET(
_xlpm.DynamicArray,_xlfn.ANCHORARRAY(Z1006),
_xlpm.RowsA,ROWS(_xlpm.DynamicArray),
_xlpm.Result,IF(_xlfn.SEQUENCE(_xlpm.RowsA-1)&lt;=_xlpm.RowsA,
(INDEX(_xlpm.DynamicArray,_xlfn.SEQUENCE(_xlpm.RowsA-1))/INDEX(OFFSET(_xlpm.DynamicArray, 1, 0), _xlfn.SEQUENCE(_xlpm.RowsA-1)))-1,
"NO"), _xlpm.Result)</f>
        <v>3.4773969200198707E-2</v>
      </c>
      <c r="AA2001" s="11" cm="1">
        <f t="array" aca="1" ref="AA2001:AA2013" ca="1">_xlfn.LET(
_xlpm.DynamicArray,_xlfn.ANCHORARRAY(AA1006),
_xlpm.RowsA,ROWS(_xlpm.DynamicArray),
_xlpm.Result,IF(_xlfn.SEQUENCE(_xlpm.RowsA-1)&lt;=_xlpm.RowsA,
(INDEX(_xlpm.DynamicArray,_xlfn.SEQUENCE(_xlpm.RowsA-1))/INDEX(OFFSET(_xlpm.DynamicArray, 1, 0), _xlfn.SEQUENCE(_xlpm.RowsA-1)))-1,
"NO"), _xlpm.Result)</f>
        <v>-3.0585106382978733E-2</v>
      </c>
      <c r="AB2001" s="11" cm="1">
        <f t="array" aca="1" ref="AB2001:AB2013" ca="1">_xlfn.LET(
_xlpm.DynamicArray,_xlfn.ANCHORARRAY(AB1006),
_xlpm.RowsA,ROWS(_xlpm.DynamicArray),
_xlpm.Result,IF(_xlfn.SEQUENCE(_xlpm.RowsA-1)&lt;=_xlpm.RowsA,
(INDEX(_xlpm.DynamicArray,_xlfn.SEQUENCE(_xlpm.RowsA-1))/INDEX(OFFSET(_xlpm.DynamicArray, 1, 0), _xlfn.SEQUENCE(_xlpm.RowsA-1)))-1,
"NO"), _xlpm.Result)</f>
        <v>-0.17818181818181822</v>
      </c>
      <c r="AC2001" s="11" cm="1">
        <f t="array" aca="1" ref="AC2001:AC2013" ca="1">_xlfn.LET(
_xlpm.DynamicArray,_xlfn.ANCHORARRAY(AC1006),
_xlpm.RowsA,ROWS(_xlpm.DynamicArray),
_xlpm.Result,IF(_xlfn.SEQUENCE(_xlpm.RowsA-1)&lt;=_xlpm.RowsA,
(INDEX(_xlpm.DynamicArray,_xlfn.SEQUENCE(_xlpm.RowsA-1))/INDEX(OFFSET(_xlpm.DynamicArray, 1, 0), _xlfn.SEQUENCE(_xlpm.RowsA-1)))-1,
"NO"), _xlpm.Result)</f>
        <v>-8.7936865839909673E-2</v>
      </c>
      <c r="AD2001" s="11" cm="1">
        <f t="array" aca="1" ref="AD2001:AD2013" ca="1">_xlfn.LET(
_xlpm.DynamicArray,_xlfn.ANCHORARRAY(AD1006),
_xlpm.RowsA,ROWS(_xlpm.DynamicArray),
_xlpm.Result,IF(_xlfn.SEQUENCE(_xlpm.RowsA-1)&lt;=_xlpm.RowsA,
(INDEX(_xlpm.DynamicArray,_xlfn.SEQUENCE(_xlpm.RowsA-1))/INDEX(OFFSET(_xlpm.DynamicArray, 1, 0), _xlfn.SEQUENCE(_xlpm.RowsA-1)))-1,
"NO"), _xlpm.Result)</f>
        <v>3.2626427406201586E-3</v>
      </c>
      <c r="AE2001" s="11" cm="1">
        <f t="array" aca="1" ref="AE2001:AE2013" ca="1">_xlfn.LET(
_xlpm.DynamicArray,_xlfn.ANCHORARRAY(AE1006),
_xlpm.RowsA,ROWS(_xlpm.DynamicArray),
_xlpm.Result,IF(_xlfn.SEQUENCE(_xlpm.RowsA-1)&lt;=_xlpm.RowsA,
(INDEX(_xlpm.DynamicArray,_xlfn.SEQUENCE(_xlpm.RowsA-1))/INDEX(OFFSET(_xlpm.DynamicArray, 1, 0), _xlfn.SEQUENCE(_xlpm.RowsA-1)))-1,
"NO"), _xlpm.Result)</f>
        <v>-3.5460992907801359E-2</v>
      </c>
      <c r="AF2001" s="11" cm="1">
        <f t="array" aca="1" ref="AF2001:AF2013" ca="1">_xlfn.LET(
_xlpm.DynamicArray,_xlfn.ANCHORARRAY(AF1006),
_xlpm.RowsA,ROWS(_xlpm.DynamicArray),
_xlpm.Result,IF(_xlfn.SEQUENCE(_xlpm.RowsA-1)&lt;=_xlpm.RowsA,
(INDEX(_xlpm.DynamicArray,_xlfn.SEQUENCE(_xlpm.RowsA-1))/INDEX(OFFSET(_xlpm.DynamicArray, 1, 0), _xlfn.SEQUENCE(_xlpm.RowsA-1)))-1,
"NO"), _xlpm.Result)</f>
        <v>-4.7904191616766401E-2</v>
      </c>
      <c r="AG2001" s="11" cm="1">
        <f t="array" aca="1" ref="AG2001:AG2013" ca="1">_xlfn.LET(
_xlpm.DynamicArray,_xlfn.ANCHORARRAY(AG1006),
_xlpm.RowsA,ROWS(_xlpm.DynamicArray),
_xlpm.Result,IF(_xlfn.SEQUENCE(_xlpm.RowsA-1)&lt;=_xlpm.RowsA,
(INDEX(_xlpm.DynamicArray,_xlfn.SEQUENCE(_xlpm.RowsA-1))/INDEX(OFFSET(_xlpm.DynamicArray, 1, 0), _xlfn.SEQUENCE(_xlpm.RowsA-1)))-1,
"NO"), _xlpm.Result)</f>
        <v>-6.5727699530516381E-2</v>
      </c>
      <c r="AH2001" s="11" cm="1">
        <f t="array" aca="1" ref="AH2001:AH2013" ca="1">_xlfn.LET(
_xlpm.DynamicArray,_xlfn.ANCHORARRAY(AH1006),
_xlpm.RowsA,ROWS(_xlpm.DynamicArray),
_xlpm.Result,IF(_xlfn.SEQUENCE(_xlpm.RowsA-1)&lt;=_xlpm.RowsA,
(INDEX(_xlpm.DynamicArray,_xlfn.SEQUENCE(_xlpm.RowsA-1))/INDEX(OFFSET(_xlpm.DynamicArray, 1, 0), _xlfn.SEQUENCE(_xlpm.RowsA-1)))-1,
"NO"), _xlpm.Result)</f>
        <v>-4.7169811320754707E-2</v>
      </c>
      <c r="AI2001" s="11" cm="1">
        <f t="array" aca="1" ref="AI2001:AI2013" ca="1">_xlfn.LET(
_xlpm.DynamicArray,_xlfn.ANCHORARRAY(AI1006),
_xlpm.RowsA,ROWS(_xlpm.DynamicArray),
_xlpm.Result,IF(_xlfn.SEQUENCE(_xlpm.RowsA-1)&lt;=_xlpm.RowsA,
(INDEX(_xlpm.DynamicArray,_xlfn.SEQUENCE(_xlpm.RowsA-1))/INDEX(OFFSET(_xlpm.DynamicArray, 1, 0), _xlfn.SEQUENCE(_xlpm.RowsA-1)))-1,
"NO"), _xlpm.Result)</f>
        <v>-1.0000000000000009E-3</v>
      </c>
      <c r="AJ2001" s="11" cm="1">
        <f t="array" aca="1" ref="AJ2001:AJ2013" ca="1">_xlfn.LET(
_xlpm.DynamicArray,_xlfn.ANCHORARRAY(AJ1006),
_xlpm.RowsA,ROWS(_xlpm.DynamicArray),
_xlpm.Result,IF(_xlfn.SEQUENCE(_xlpm.RowsA-1)&lt;=_xlpm.RowsA,
(INDEX(_xlpm.DynamicArray,_xlfn.SEQUENCE(_xlpm.RowsA-1))/INDEX(OFFSET(_xlpm.DynamicArray, 1, 0), _xlfn.SEQUENCE(_xlpm.RowsA-1)))-1,
"NO"), _xlpm.Result)</f>
        <v>-3.9097744360902298E-2</v>
      </c>
      <c r="AK2001" s="11" cm="1">
        <f t="array" aca="1" ref="AK2001:AK2013" ca="1">_xlfn.LET(
_xlpm.DynamicArray,_xlfn.ANCHORARRAY(AK1006),
_xlpm.RowsA,ROWS(_xlpm.DynamicArray),
_xlpm.Result,IF(_xlfn.SEQUENCE(_xlpm.RowsA-1)&lt;=_xlpm.RowsA,
(INDEX(_xlpm.DynamicArray,_xlfn.SEQUENCE(_xlpm.RowsA-1))/INDEX(OFFSET(_xlpm.DynamicArray, 1, 0), _xlfn.SEQUENCE(_xlpm.RowsA-1)))-1,
"NO"), _xlpm.Result)</f>
        <v>3.3639143730886722E-2</v>
      </c>
      <c r="AL2001" s="11" cm="1">
        <f t="array" aca="1" ref="AL2001:AL2013" ca="1">_xlfn.LET(
_xlpm.DynamicArray,_xlfn.ANCHORARRAY(AL1006),
_xlpm.RowsA,ROWS(_xlpm.DynamicArray),
_xlpm.Result,IF(_xlfn.SEQUENCE(_xlpm.RowsA-1)&lt;=_xlpm.RowsA,
(INDEX(_xlpm.DynamicArray,_xlfn.SEQUENCE(_xlpm.RowsA-1))/INDEX(OFFSET(_xlpm.DynamicArray, 1, 0), _xlfn.SEQUENCE(_xlpm.RowsA-1)))-1,
"NO"), _xlpm.Result)</f>
        <v>1.9051838723969761E-2</v>
      </c>
      <c r="AM2001" s="11" cm="1">
        <f t="array" aca="1" ref="AM2001:AM2013" ca="1">_xlfn.LET(
_xlpm.DynamicArray,_xlfn.ANCHORARRAY(AM1006),
_xlpm.RowsA,ROWS(_xlpm.DynamicArray),
_xlpm.Result,IF(_xlfn.SEQUENCE(_xlpm.RowsA-1)&lt;=_xlpm.RowsA,
(INDEX(_xlpm.DynamicArray,_xlfn.SEQUENCE(_xlpm.RowsA-1))/INDEX(OFFSET(_xlpm.DynamicArray, 1, 0), _xlfn.SEQUENCE(_xlpm.RowsA-1)))-1,
"NO"), _xlpm.Result)</f>
        <v>1.8214936247724633E-3</v>
      </c>
      <c r="AN2001" s="11" cm="1">
        <f t="array" aca="1" ref="AN2001:AN2013" ca="1">_xlfn.LET(
_xlpm.DynamicArray,_xlfn.ANCHORARRAY(AN1006),
_xlpm.RowsA,ROWS(_xlpm.DynamicArray),
_xlpm.Result,IF(_xlfn.SEQUENCE(_xlpm.RowsA-1)&lt;=_xlpm.RowsA,
(INDEX(_xlpm.DynamicArray,_xlfn.SEQUENCE(_xlpm.RowsA-1))/INDEX(OFFSET(_xlpm.DynamicArray, 1, 0), _xlfn.SEQUENCE(_xlpm.RowsA-1)))-1,
"NO"), _xlpm.Result)</f>
        <v>-2.3255813953488191E-2</v>
      </c>
      <c r="AO2001" s="11" cm="1">
        <f t="array" aca="1" ref="AO2001:AO2013" ca="1">_xlfn.LET(
_xlpm.DynamicArray,_xlfn.ANCHORARRAY(AO1006),
_xlpm.RowsA,ROWS(_xlpm.DynamicArray),
_xlpm.Result,IF(_xlfn.SEQUENCE(_xlpm.RowsA-1)&lt;=_xlpm.RowsA,
(INDEX(_xlpm.DynamicArray,_xlfn.SEQUENCE(_xlpm.RowsA-1))/INDEX(OFFSET(_xlpm.DynamicArray, 1, 0), _xlfn.SEQUENCE(_xlpm.RowsA-1)))-1,
"NO"), _xlpm.Result)</f>
        <v>-9.8901098901098883E-2</v>
      </c>
      <c r="AP2001" s="11" cm="1">
        <f t="array" aca="1" ref="AP2001:AP2013" ca="1">_xlfn.LET(
_xlpm.DynamicArray,_xlfn.ANCHORARRAY(AP1006),
_xlpm.RowsA,ROWS(_xlpm.DynamicArray),
_xlpm.Result,IF(_xlfn.SEQUENCE(_xlpm.RowsA-1)&lt;=_xlpm.RowsA,
(INDEX(_xlpm.DynamicArray,_xlfn.SEQUENCE(_xlpm.RowsA-1))/INDEX(OFFSET(_xlpm.DynamicArray, 1, 0), _xlfn.SEQUENCE(_xlpm.RowsA-1)))-1,
"NO"), _xlpm.Result)</f>
        <v>-4.2553191489361653E-2</v>
      </c>
      <c r="AQ2001" s="11" cm="1">
        <f t="array" aca="1" ref="AQ2001:AQ2013" ca="1">_xlfn.LET(
_xlpm.DynamicArray,_xlfn.ANCHORARRAY(AQ1006),
_xlpm.RowsA,ROWS(_xlpm.DynamicArray),
_xlpm.Result,IF(_xlfn.SEQUENCE(_xlpm.RowsA-1)&lt;=_xlpm.RowsA,
(INDEX(_xlpm.DynamicArray,_xlfn.SEQUENCE(_xlpm.RowsA-1))/INDEX(OFFSET(_xlpm.DynamicArray, 1, 0), _xlfn.SEQUENCE(_xlpm.RowsA-1)))-1,
"NO"), _xlpm.Result)</f>
        <v>-5.0477489768076311E-2</v>
      </c>
      <c r="AR2001" s="11" cm="1">
        <f t="array" aca="1" ref="AR2001:AR2013" ca="1">_xlfn.LET(
_xlpm.DynamicArray,_xlfn.ANCHORARRAY(AR1006),
_xlpm.RowsA,ROWS(_xlpm.DynamicArray),
_xlpm.Result,IF(_xlfn.SEQUENCE(_xlpm.RowsA-1)&lt;=_xlpm.RowsA,
(INDEX(_xlpm.DynamicArray,_xlfn.SEQUENCE(_xlpm.RowsA-1))/INDEX(OFFSET(_xlpm.DynamicArray, 1, 0), _xlfn.SEQUENCE(_xlpm.RowsA-1)))-1,
"NO"), _xlpm.Result)</f>
        <v>-3.3994334277620442E-2</v>
      </c>
      <c r="AS2001" s="11" cm="1">
        <f t="array" aca="1" ref="AS2001:AS2013" ca="1">_xlfn.LET(
_xlpm.DynamicArray,_xlfn.ANCHORARRAY(AS1006),
_xlpm.RowsA,ROWS(_xlpm.DynamicArray),
_xlpm.Result,IF(_xlfn.SEQUENCE(_xlpm.RowsA-1)&lt;=_xlpm.RowsA,
(INDEX(_xlpm.DynamicArray,_xlfn.SEQUENCE(_xlpm.RowsA-1))/INDEX(OFFSET(_xlpm.DynamicArray, 1, 0), _xlfn.SEQUENCE(_xlpm.RowsA-1)))-1,
"NO"), _xlpm.Result)</f>
        <v>-1.8115942028985588E-2</v>
      </c>
      <c r="AT2001" s="11" cm="1">
        <f t="array" aca="1" ref="AT2001:AT2013" ca="1">_xlfn.LET(
_xlpm.DynamicArray,_xlfn.ANCHORARRAY(AT1006),
_xlpm.RowsA,ROWS(_xlpm.DynamicArray),
_xlpm.Result,IF(_xlfn.SEQUENCE(_xlpm.RowsA-1)&lt;=_xlpm.RowsA,
(INDEX(_xlpm.DynamicArray,_xlfn.SEQUENCE(_xlpm.RowsA-1))/INDEX(OFFSET(_xlpm.DynamicArray, 1, 0), _xlfn.SEQUENCE(_xlpm.RowsA-1)))-1,
"NO"), _xlpm.Result)</f>
        <v>-1.8722466960352402E-2</v>
      </c>
      <c r="AU2001" s="11" cm="1">
        <f t="array" aca="1" ref="AU2001:AU2013" ca="1">_xlfn.LET(
_xlpm.DynamicArray,_xlfn.ANCHORARRAY(AU1006),
_xlpm.RowsA,ROWS(_xlpm.DynamicArray),
_xlpm.Result,IF(_xlfn.SEQUENCE(_xlpm.RowsA-1)&lt;=_xlpm.RowsA,
(INDEX(_xlpm.DynamicArray,_xlfn.SEQUENCE(_xlpm.RowsA-1))/INDEX(OFFSET(_xlpm.DynamicArray, 1, 0), _xlfn.SEQUENCE(_xlpm.RowsA-1)))-1,
"NO"), _xlpm.Result)</f>
        <v>-5.7586837294332671E-2</v>
      </c>
      <c r="AV2001" s="11" cm="1">
        <f t="array" aca="1" ref="AV2001:AV2013" ca="1">_xlfn.LET(
_xlpm.DynamicArray,_xlfn.ANCHORARRAY(AV1006),
_xlpm.RowsA,ROWS(_xlpm.DynamicArray),
_xlpm.Result,IF(_xlfn.SEQUENCE(_xlpm.RowsA-1)&lt;=_xlpm.RowsA,
(INDEX(_xlpm.DynamicArray,_xlfn.SEQUENCE(_xlpm.RowsA-1))/INDEX(OFFSET(_xlpm.DynamicArray, 1, 0), _xlfn.SEQUENCE(_xlpm.RowsA-1)))-1,
"NO"), _xlpm.Result)</f>
        <v>-1.7806267806267817E-2</v>
      </c>
      <c r="AW2001" s="11" cm="1">
        <f t="array" aca="1" ref="AW2001:AW2013" ca="1">_xlfn.LET(
_xlpm.DynamicArray,_xlfn.ANCHORARRAY(AW1006),
_xlpm.RowsA,ROWS(_xlpm.DynamicArray),
_xlpm.Result,IF(_xlfn.SEQUENCE(_xlpm.RowsA-1)&lt;=_xlpm.RowsA,
(INDEX(_xlpm.DynamicArray,_xlfn.SEQUENCE(_xlpm.RowsA-1))/INDEX(OFFSET(_xlpm.DynamicArray, 1, 0), _xlfn.SEQUENCE(_xlpm.RowsA-1)))-1,
"NO"), _xlpm.Result)</f>
        <v>6.7796610169490457E-4</v>
      </c>
      <c r="AX2001" s="11" cm="1">
        <f t="array" aca="1" ref="AX2001:AX2013" ca="1">_xlfn.LET(
_xlpm.DynamicArray,_xlfn.ANCHORARRAY(AX1006),
_xlpm.RowsA,ROWS(_xlpm.DynamicArray),
_xlpm.Result,IF(_xlfn.SEQUENCE(_xlpm.RowsA-1)&lt;=_xlpm.RowsA,
(INDEX(_xlpm.DynamicArray,_xlfn.SEQUENCE(_xlpm.RowsA-1))/INDEX(OFFSET(_xlpm.DynamicArray, 1, 0), _xlfn.SEQUENCE(_xlpm.RowsA-1)))-1,
"NO"), _xlpm.Result)</f>
        <v>2.5701624815361868E-2</v>
      </c>
      <c r="AY2001" s="11" cm="1">
        <f t="array" aca="1" ref="AY2001:AY2013" ca="1">_xlfn.LET(
_xlpm.DynamicArray,_xlfn.ANCHORARRAY(AY1006),
_xlpm.RowsA,ROWS(_xlpm.DynamicArray),
_xlpm.Result,IF(_xlfn.SEQUENCE(_xlpm.RowsA-1)&lt;=_xlpm.RowsA,
(INDEX(_xlpm.DynamicArray,_xlfn.SEQUENCE(_xlpm.RowsA-1))/INDEX(OFFSET(_xlpm.DynamicArray, 1, 0), _xlfn.SEQUENCE(_xlpm.RowsA-1)))-1,
"NO"), _xlpm.Result)</f>
        <v>-5.3956834532372655E-3</v>
      </c>
      <c r="AZ2001" s="11" cm="1">
        <f t="array" aca="1" ref="AZ2001:AZ2013" ca="1">_xlfn.LET(
_xlpm.DynamicArray,_xlfn.ANCHORARRAY(AZ1006),
_xlpm.RowsA,ROWS(_xlpm.DynamicArray),
_xlpm.Result,IF(_xlfn.SEQUENCE(_xlpm.RowsA-1)&lt;=_xlpm.RowsA,
(INDEX(_xlpm.DynamicArray,_xlfn.SEQUENCE(_xlpm.RowsA-1))/INDEX(OFFSET(_xlpm.DynamicArray, 1, 0), _xlfn.SEQUENCE(_xlpm.RowsA-1)))-1,
"NO"), _xlpm.Result)</f>
        <v>-5.9198542805101173E-3</v>
      </c>
      <c r="BA2001" s="11" cm="1">
        <f t="array" aca="1" ref="BA2001:BA2013" ca="1">_xlfn.LET(
_xlpm.DynamicArray,_xlfn.ANCHORARRAY(BA1006),
_xlpm.RowsA,ROWS(_xlpm.DynamicArray),
_xlpm.Result,IF(_xlfn.SEQUENCE(_xlpm.RowsA-1)&lt;=_xlpm.RowsA,
(INDEX(_xlpm.DynamicArray,_xlfn.SEQUENCE(_xlpm.RowsA-1))/INDEX(OFFSET(_xlpm.DynamicArray, 1, 0), _xlfn.SEQUENCE(_xlpm.RowsA-1)))-1,
"NO"), _xlpm.Result)</f>
        <v>-2.1671826625387025E-2</v>
      </c>
      <c r="BB2001" s="11" cm="1">
        <f t="array" aca="1" ref="BB2001:BB2013" ca="1">_xlfn.LET(
_xlpm.DynamicArray,_xlfn.ANCHORARRAY(BB1006),
_xlpm.RowsA,ROWS(_xlpm.DynamicArray),
_xlpm.Result,IF(_xlfn.SEQUENCE(_xlpm.RowsA-1)&lt;=_xlpm.RowsA,
(INDEX(_xlpm.DynamicArray,_xlfn.SEQUENCE(_xlpm.RowsA-1))/INDEX(OFFSET(_xlpm.DynamicArray, 1, 0), _xlfn.SEQUENCE(_xlpm.RowsA-1)))-1,
"NO"), _xlpm.Result)</f>
        <v>-0.11316648531011964</v>
      </c>
      <c r="BC2001" s="11" cm="1">
        <f t="array" aca="1" ref="BC2001:BC2013" ca="1">_xlfn.LET(
_xlpm.DynamicArray,_xlfn.ANCHORARRAY(BC1006),
_xlpm.RowsA,ROWS(_xlpm.DynamicArray),
_xlpm.Result,IF(_xlfn.SEQUENCE(_xlpm.RowsA-1)&lt;=_xlpm.RowsA,
(INDEX(_xlpm.DynamicArray,_xlfn.SEQUENCE(_xlpm.RowsA-1))/INDEX(OFFSET(_xlpm.DynamicArray, 1, 0), _xlfn.SEQUENCE(_xlpm.RowsA-1)))-1,
"NO"), _xlpm.Result)</f>
        <v>3.7277147487844386E-2</v>
      </c>
      <c r="BD2001" s="11" cm="1">
        <f t="array" aca="1" ref="BD2001:BD2013" ca="1">_xlfn.LET(
_xlpm.DynamicArray,_xlfn.ANCHORARRAY(BD1006),
_xlpm.RowsA,ROWS(_xlpm.DynamicArray),
_xlpm.Result,IF(_xlfn.SEQUENCE(_xlpm.RowsA-1)&lt;=_xlpm.RowsA,
(INDEX(_xlpm.DynamicArray,_xlfn.SEQUENCE(_xlpm.RowsA-1))/INDEX(OFFSET(_xlpm.DynamicArray, 1, 0), _xlfn.SEQUENCE(_xlpm.RowsA-1)))-1,
"NO"), _xlpm.Result)</f>
        <v>2.8077753779697678E-2</v>
      </c>
      <c r="BE2001" s="11" cm="1">
        <f t="array" aca="1" ref="BE2001:BE2013" ca="1">_xlfn.LET(
_xlpm.DynamicArray,_xlfn.ANCHORARRAY(BE1006),
_xlpm.RowsA,ROWS(_xlpm.DynamicArray),
_xlpm.Result,IF(_xlfn.SEQUENCE(_xlpm.RowsA-1)&lt;=_xlpm.RowsA,
(INDEX(_xlpm.DynamicArray,_xlfn.SEQUENCE(_xlpm.RowsA-1))/INDEX(OFFSET(_xlpm.DynamicArray, 1, 0), _xlfn.SEQUENCE(_xlpm.RowsA-1)))-1,
"NO"), _xlpm.Result)</f>
        <v>-3.0643513789582189E-3</v>
      </c>
      <c r="BF2001" s="11" cm="1">
        <f t="array" aca="1" ref="BF2001:BF2013" ca="1">_xlfn.LET(
_xlpm.DynamicArray,_xlfn.ANCHORARRAY(BF1006),
_xlpm.RowsA,ROWS(_xlpm.DynamicArray),
_xlpm.Result,IF(_xlfn.SEQUENCE(_xlpm.RowsA-1)&lt;=_xlpm.RowsA,
(INDEX(_xlpm.DynamicArray,_xlfn.SEQUENCE(_xlpm.RowsA-1))/INDEX(OFFSET(_xlpm.DynamicArray, 1, 0), _xlfn.SEQUENCE(_xlpm.RowsA-1)))-1,
"NO"), _xlpm.Result)</f>
        <v>-2.1008403361344463E-2</v>
      </c>
      <c r="BG2001" s="11" cm="1">
        <f t="array" aca="1" ref="BG2001:BG2013" ca="1">_xlfn.LET(
_xlpm.DynamicArray,_xlfn.ANCHORARRAY(BG1006),
_xlpm.RowsA,ROWS(_xlpm.DynamicArray),
_xlpm.Result,IF(_xlfn.SEQUENCE(_xlpm.RowsA-1)&lt;=_xlpm.RowsA,
(INDEX(_xlpm.DynamicArray,_xlfn.SEQUENCE(_xlpm.RowsA-1))/INDEX(OFFSET(_xlpm.DynamicArray, 1, 0), _xlfn.SEQUENCE(_xlpm.RowsA-1)))-1,
"NO"), _xlpm.Result)</f>
        <v>4.5941807044409533E-3</v>
      </c>
      <c r="BH2001" s="11" cm="1">
        <f t="array" aca="1" ref="BH2001:BH2013" ca="1">_xlfn.LET(
_xlpm.DynamicArray,_xlfn.ANCHORARRAY(BH1006),
_xlpm.RowsA,ROWS(_xlpm.DynamicArray),
_xlpm.Result,IF(_xlfn.SEQUENCE(_xlpm.RowsA-1)&lt;=_xlpm.RowsA,
(INDEX(_xlpm.DynamicArray,_xlfn.SEQUENCE(_xlpm.RowsA-1))/INDEX(OFFSET(_xlpm.DynamicArray, 1, 0), _xlfn.SEQUENCE(_xlpm.RowsA-1)))-1,
"NO"), _xlpm.Result)</f>
        <v>-1.4705882352941235E-2</v>
      </c>
      <c r="BI2001" s="11" cm="1">
        <f t="array" aca="1" ref="BI2001:BI2013" ca="1">_xlfn.LET(
_xlpm.DynamicArray,_xlfn.ANCHORARRAY(BI1006),
_xlpm.RowsA,ROWS(_xlpm.DynamicArray),
_xlpm.Result,IF(_xlfn.SEQUENCE(_xlpm.RowsA-1)&lt;=_xlpm.RowsA,
(INDEX(_xlpm.DynamicArray,_xlfn.SEQUENCE(_xlpm.RowsA-1))/INDEX(OFFSET(_xlpm.DynamicArray, 1, 0), _xlfn.SEQUENCE(_xlpm.RowsA-1)))-1,
"NO"), _xlpm.Result)</f>
        <v>-1.8484288354898459E-2</v>
      </c>
      <c r="BJ2001" s="11" cm="1">
        <f t="array" aca="1" ref="BJ2001:BJ2013" ca="1">_xlfn.LET(
_xlpm.DynamicArray,_xlfn.ANCHORARRAY(BJ1006),
_xlpm.RowsA,ROWS(_xlpm.DynamicArray),
_xlpm.Result,IF(_xlfn.SEQUENCE(_xlpm.RowsA-1)&lt;=_xlpm.RowsA,
(INDEX(_xlpm.DynamicArray,_xlfn.SEQUENCE(_xlpm.RowsA-1))/INDEX(OFFSET(_xlpm.DynamicArray, 1, 0), _xlfn.SEQUENCE(_xlpm.RowsA-1)))-1,
"NO"), _xlpm.Result)</f>
        <v>-9.0174966352624453E-2</v>
      </c>
      <c r="BK2001" s="11" cm="1">
        <f t="array" aca="1" ref="BK2001:BK2013" ca="1">_xlfn.LET(
_xlpm.DynamicArray,_xlfn.ANCHORARRAY(BK1006),
_xlpm.RowsA,ROWS(_xlpm.DynamicArray),
_xlpm.Result,IF(_xlfn.SEQUENCE(_xlpm.RowsA-1)&lt;=_xlpm.RowsA,
(INDEX(_xlpm.DynamicArray,_xlfn.SEQUENCE(_xlpm.RowsA-1))/INDEX(OFFSET(_xlpm.DynamicArray, 1, 0), _xlfn.SEQUENCE(_xlpm.RowsA-1)))-1,
"NO"), _xlpm.Result)</f>
        <v>-4.0707964601769953E-2</v>
      </c>
      <c r="BL2001" s="11" cm="1">
        <f t="array" aca="1" ref="BL2001:BL2013" ca="1">_xlfn.LET(
_xlpm.DynamicArray,_xlfn.ANCHORARRAY(BL1006),
_xlpm.RowsA,ROWS(_xlpm.DynamicArray),
_xlpm.Result,IF(_xlfn.SEQUENCE(_xlpm.RowsA-1)&lt;=_xlpm.RowsA,
(INDEX(_xlpm.DynamicArray,_xlfn.SEQUENCE(_xlpm.RowsA-1))/INDEX(OFFSET(_xlpm.DynamicArray, 1, 0), _xlfn.SEQUENCE(_xlpm.RowsA-1)))-1,
"NO"), _xlpm.Result)</f>
        <v>4.6224961479197635E-3</v>
      </c>
      <c r="BM2001" s="11" cm="1">
        <f t="array" aca="1" ref="BM2001:BM2013" ca="1">_xlfn.LET(
_xlpm.DynamicArray,_xlfn.ANCHORARRAY(BM1006),
_xlpm.RowsA,ROWS(_xlpm.DynamicArray),
_xlpm.Result,IF(_xlfn.SEQUENCE(_xlpm.RowsA-1)&lt;=_xlpm.RowsA,
(INDEX(_xlpm.DynamicArray,_xlfn.SEQUENCE(_xlpm.RowsA-1))/INDEX(OFFSET(_xlpm.DynamicArray, 1, 0), _xlfn.SEQUENCE(_xlpm.RowsA-1)))-1,
"NO"), _xlpm.Result)</f>
        <v>-1.1594202898550621E-2</v>
      </c>
      <c r="BN2001" s="11" cm="1">
        <f t="array" aca="1" ref="BN2001:BN2013" ca="1">_xlfn.LET(
_xlpm.DynamicArray,_xlfn.ANCHORARRAY(BN1006),
_xlpm.RowsA,ROWS(_xlpm.DynamicArray),
_xlpm.Result,IF(_xlfn.SEQUENCE(_xlpm.RowsA-1)&lt;=_xlpm.RowsA,
(INDEX(_xlpm.DynamicArray,_xlfn.SEQUENCE(_xlpm.RowsA-1))/INDEX(OFFSET(_xlpm.DynamicArray, 1, 0), _xlfn.SEQUENCE(_xlpm.RowsA-1)))-1,
"NO"), _xlpm.Result)</f>
        <v>-6.4903846153846034E-2</v>
      </c>
      <c r="BO2001" s="11" cm="1">
        <f t="array" aca="1" ref="BO2001:BO2013" ca="1">_xlfn.LET(
_xlpm.DynamicArray,_xlfn.ANCHORARRAY(BO1006),
_xlpm.RowsA,ROWS(_xlpm.DynamicArray),
_xlpm.Result,IF(_xlfn.SEQUENCE(_xlpm.RowsA-1)&lt;=_xlpm.RowsA,
(INDEX(_xlpm.DynamicArray,_xlfn.SEQUENCE(_xlpm.RowsA-1))/INDEX(OFFSET(_xlpm.DynamicArray, 1, 0), _xlfn.SEQUENCE(_xlpm.RowsA-1)))-1,
"NO"), _xlpm.Result)</f>
        <v>-2.4390243902439046E-2</v>
      </c>
      <c r="BP2001" s="16" t="str">
        <v>0- Port Costs</v>
      </c>
      <c r="BQ2001" s="11"/>
      <c r="BR2001" s="11"/>
      <c r="BS2001" s="11"/>
      <c r="BT2001" s="16" t="str">
        <v>0- Port Value</v>
      </c>
      <c r="BU2001" s="11" cm="1">
        <f t="array" aca="1" ref="BU2001:BU2013" ca="1">_xlfn.LET(
_xlpm.DynamicArray,_xlfn.ANCHORARRAY(BU1006),
_xlpm.RowsA,ROWS(_xlpm.DynamicArray),
_xlpm.Result,IF(_xlfn.SEQUENCE(_xlpm.RowsA-1)&lt;=_xlpm.RowsA,
(INDEX(_xlpm.DynamicArray,_xlfn.SEQUENCE(_xlpm.RowsA-1))/INDEX(OFFSET(_xlpm.DynamicArray, 1, 0), _xlfn.SEQUENCE(_xlpm.RowsA-1)))-1,
"NO"), _xlpm.Result)</f>
        <v>-9.7014526361623998E-3</v>
      </c>
      <c r="BV2001" s="16" t="str">
        <v>0</v>
      </c>
    </row>
    <row r="2002" spans="1:74" x14ac:dyDescent="0.3">
      <c r="A2002" s="1">
        <f ca="1"/>
        <v>2</v>
      </c>
      <c r="B2002" s="1" vm="118">
        <f ca="1"/>
        <v>44883</v>
      </c>
      <c r="C2002" s="11">
        <f ca="1"/>
        <v>-2.063983488132104E-2</v>
      </c>
      <c r="D2002" s="11">
        <f ca="1"/>
        <v>-1.5825491873396103E-2</v>
      </c>
      <c r="E2002" s="11">
        <f ca="1"/>
        <v>-2.0068027210884298E-2</v>
      </c>
      <c r="F2002" s="11">
        <f ca="1"/>
        <v>-1.7521902377972576E-2</v>
      </c>
      <c r="G2002" s="11">
        <f ca="1"/>
        <v>-1.7687520471667217E-2</v>
      </c>
      <c r="H2002" s="16" t="str">
        <v>0 - BM Costs</v>
      </c>
      <c r="L2002" s="16" t="str">
        <v>0 - BM Port</v>
      </c>
      <c r="M2002" s="11">
        <f ca="1"/>
        <v>-1.8332393608105124E-2</v>
      </c>
      <c r="N2002" s="16" t="str">
        <v>0 - Port Assets</v>
      </c>
      <c r="O2002" s="11">
        <f ca="1"/>
        <v>1.6528456208110942E-2</v>
      </c>
      <c r="P2002" s="11">
        <f ca="1"/>
        <v>4.5024064586245416E-3</v>
      </c>
      <c r="Q2002" s="11">
        <f ca="1"/>
        <v>1.2755779962795755E-2</v>
      </c>
      <c r="R2002" s="11">
        <f ca="1"/>
        <v>-8.3945435466947771E-3</v>
      </c>
      <c r="S2002" s="11">
        <f ca="1"/>
        <v>1.4960629921259905E-2</v>
      </c>
      <c r="T2002" s="11">
        <f ca="1"/>
        <v>-7.9470198675496873E-2</v>
      </c>
      <c r="U2002" s="11">
        <f ca="1"/>
        <v>-3.7277147487844275E-2</v>
      </c>
      <c r="V2002" s="11">
        <f ca="1"/>
        <v>1.1853959222380306E-2</v>
      </c>
      <c r="W2002" s="11">
        <f ca="1"/>
        <v>-0.14285714285714279</v>
      </c>
      <c r="X2002" s="11">
        <f ca="1"/>
        <v>-8.4403669724770758E-3</v>
      </c>
      <c r="Y2002" s="11">
        <f ca="1"/>
        <v>-5.9880239520958556E-3</v>
      </c>
      <c r="Z2002" s="11">
        <f ca="1"/>
        <v>-1.9005847953216359E-2</v>
      </c>
      <c r="AA2002" s="11">
        <f ca="1"/>
        <v>-2.4643320363164745E-2</v>
      </c>
      <c r="AB2002" s="11">
        <f ca="1"/>
        <v>-0.17664670658682624</v>
      </c>
      <c r="AC2002" s="11">
        <f ca="1"/>
        <v>3.0197444831591147E-2</v>
      </c>
      <c r="AD2002" s="11">
        <f ca="1"/>
        <v>1.490066225165565E-2</v>
      </c>
      <c r="AE2002" s="11">
        <f ca="1"/>
        <v>-7.2368421052631526E-2</v>
      </c>
      <c r="AF2002" s="11">
        <f ca="1"/>
        <v>-7.2222222222222299E-2</v>
      </c>
      <c r="AG2002" s="11">
        <f ca="1"/>
        <v>-1.8433179723502335E-2</v>
      </c>
      <c r="AH2002" s="11">
        <f ca="1"/>
        <v>3.9215686274509887E-2</v>
      </c>
      <c r="AI2002" s="11">
        <f ca="1"/>
        <v>1.4198782961460488E-2</v>
      </c>
      <c r="AJ2002" s="11">
        <f ca="1"/>
        <v>2.3076923076922995E-2</v>
      </c>
      <c r="AK2002" s="11">
        <f ca="1"/>
        <v>-5.2173913043478293E-2</v>
      </c>
      <c r="AL2002" s="11">
        <f ca="1"/>
        <v>-8.3265637692932604E-2</v>
      </c>
      <c r="AM2002" s="11">
        <f ca="1"/>
        <v>1.7608897126969447E-2</v>
      </c>
      <c r="AN2002" s="11">
        <f ca="1"/>
        <v>6.6889632107021146E-3</v>
      </c>
      <c r="AO2002" s="11">
        <f ca="1"/>
        <v>-2.1505376344086002E-2</v>
      </c>
      <c r="AP2002" s="11">
        <f ca="1"/>
        <v>-1.5706806282722474E-2</v>
      </c>
      <c r="AQ2002" s="11">
        <f ca="1"/>
        <v>-1.8303571428571419E-2</v>
      </c>
      <c r="AR2002" s="11">
        <f ca="1"/>
        <v>-8.4269662921347965E-3</v>
      </c>
      <c r="AS2002" s="11">
        <f ca="1"/>
        <v>3.3707865168539408E-2</v>
      </c>
      <c r="AT2002" s="11">
        <f ca="1"/>
        <v>0</v>
      </c>
      <c r="AU2002" s="11">
        <f ca="1"/>
        <v>2.5304592314901564E-2</v>
      </c>
      <c r="AV2002" s="11">
        <f ca="1"/>
        <v>1.1527377521613591E-2</v>
      </c>
      <c r="AW2002" s="11">
        <f ca="1"/>
        <v>3.3637000700770914E-2</v>
      </c>
      <c r="AX2002" s="11">
        <f ca="1"/>
        <v>-2.2664934314999163E-2</v>
      </c>
      <c r="AY2002" s="11">
        <f ca="1"/>
        <v>0.13008130081300817</v>
      </c>
      <c r="AZ2002" s="11">
        <f ca="1"/>
        <v>1.3382556529764722E-2</v>
      </c>
      <c r="BA2002" s="11">
        <f ca="1"/>
        <v>-4.4378698224852076E-2</v>
      </c>
      <c r="BB2002" s="11">
        <f ca="1"/>
        <v>-8.6299892125134559E-3</v>
      </c>
      <c r="BC2002" s="11">
        <f ca="1"/>
        <v>-8.6760925449870241E-3</v>
      </c>
      <c r="BD2002" s="11">
        <f ca="1"/>
        <v>1.0917030567685559E-2</v>
      </c>
      <c r="BE2002" s="11">
        <f ca="1"/>
        <v>-2.7805362462760774E-2</v>
      </c>
      <c r="BF2002" s="11">
        <f ca="1"/>
        <v>1.7094017094017033E-2</v>
      </c>
      <c r="BG2002" s="11">
        <f ca="1"/>
        <v>2.6729559748427612E-2</v>
      </c>
      <c r="BH2002" s="11">
        <f ca="1"/>
        <v>-2.8571428571428359E-2</v>
      </c>
      <c r="BI2002" s="11">
        <f ca="1"/>
        <v>1.4375000000000027E-2</v>
      </c>
      <c r="BJ2002" s="11">
        <f ca="1"/>
        <v>1.7808219178082174E-2</v>
      </c>
      <c r="BK2002" s="11">
        <f ca="1"/>
        <v>-3.5012809564474723E-2</v>
      </c>
      <c r="BL2002" s="11">
        <f ca="1"/>
        <v>5.1863857374392364E-2</v>
      </c>
      <c r="BM2002" s="11">
        <f ca="1"/>
        <v>1.07421875E-2</v>
      </c>
      <c r="BN2002" s="11">
        <f ca="1"/>
        <v>-2.8037383177570097E-2</v>
      </c>
      <c r="BO2002" s="11">
        <f ca="1"/>
        <v>2.0366598778003286E-3</v>
      </c>
      <c r="BP2002" s="16" t="str">
        <v>0- Port Costs</v>
      </c>
      <c r="BT2002" s="16" t="str">
        <v>0- Port Value</v>
      </c>
      <c r="BU2002" s="11">
        <f ca="1"/>
        <v>-8.0257343606935372E-3</v>
      </c>
      <c r="BV2002" s="16" t="str">
        <v>0</v>
      </c>
    </row>
    <row r="2003" spans="1:74" x14ac:dyDescent="0.3">
      <c r="A2003" s="1">
        <f ca="1"/>
        <v>3</v>
      </c>
      <c r="B2003" s="1" vm="175">
        <f ca="1"/>
        <v>44882</v>
      </c>
      <c r="C2003" s="11">
        <f ca="1"/>
        <v>-2.2528581035642148E-2</v>
      </c>
      <c r="D2003" s="11">
        <f ca="1"/>
        <v>-2.6374236535258166E-2</v>
      </c>
      <c r="E2003" s="11">
        <f ca="1"/>
        <v>-2.7777777777777679E-2</v>
      </c>
      <c r="F2003" s="11">
        <f ca="1"/>
        <v>-3.444108761329312E-2</v>
      </c>
      <c r="G2003" s="11">
        <f ca="1"/>
        <v>-2.4912168636218479E-2</v>
      </c>
      <c r="H2003" s="16" t="str">
        <v>0 - BM Costs</v>
      </c>
      <c r="L2003" s="16" t="str">
        <v>0 - BM Port</v>
      </c>
      <c r="M2003" s="11">
        <f ca="1"/>
        <v>-2.7226506379509297E-2</v>
      </c>
      <c r="N2003" s="16" t="str">
        <v>0 - Port Assets</v>
      </c>
      <c r="O2003" s="11">
        <f ca="1"/>
        <v>-5.6478030046311911E-3</v>
      </c>
      <c r="P2003" s="11">
        <f ca="1"/>
        <v>8.9285714285711748E-3</v>
      </c>
      <c r="Q2003" s="11">
        <f ca="1"/>
        <v>-9.4761779415636349E-3</v>
      </c>
      <c r="R2003" s="11">
        <f ca="1"/>
        <v>-2.556237218813906E-2</v>
      </c>
      <c r="S2003" s="11">
        <f ca="1"/>
        <v>-2.3566378633148588E-3</v>
      </c>
      <c r="T2003" s="11">
        <f ca="1"/>
        <v>-5.6250000000000133E-2</v>
      </c>
      <c r="U2003" s="11">
        <f ca="1"/>
        <v>1.3136288998357948E-2</v>
      </c>
      <c r="V2003" s="11">
        <f ca="1"/>
        <v>-5.657708628005631E-3</v>
      </c>
      <c r="W2003" s="11">
        <f ca="1"/>
        <v>-7.2289156626505924E-2</v>
      </c>
      <c r="X2003" s="11">
        <f ca="1"/>
        <v>-2.1969974368363232E-3</v>
      </c>
      <c r="Y2003" s="11">
        <f ca="1"/>
        <v>-2.9069767441860517E-2</v>
      </c>
      <c r="Z2003" s="11">
        <f ca="1"/>
        <v>-1.3935607880826595E-2</v>
      </c>
      <c r="AA2003" s="11">
        <f ca="1"/>
        <v>-1.7834394904458706E-2</v>
      </c>
      <c r="AB2003" s="11">
        <f ca="1"/>
        <v>3.0030030030030463E-3</v>
      </c>
      <c r="AC2003" s="11">
        <f ca="1"/>
        <v>-0.10961737331954502</v>
      </c>
      <c r="AD2003" s="11">
        <f ca="1"/>
        <v>1.1725293132328174E-2</v>
      </c>
      <c r="AE2003" s="11">
        <f ca="1"/>
        <v>-1.9354838709677469E-2</v>
      </c>
      <c r="AF2003" s="11">
        <f ca="1"/>
        <v>-8.6294416243654748E-2</v>
      </c>
      <c r="AG2003" s="11">
        <f ca="1"/>
        <v>-2.6905829596412523E-2</v>
      </c>
      <c r="AH2003" s="11">
        <f ca="1"/>
        <v>-8.9285714285714413E-2</v>
      </c>
      <c r="AI2003" s="11">
        <f ca="1"/>
        <v>-1.2024048096192508E-2</v>
      </c>
      <c r="AJ2003" s="11">
        <f ca="1"/>
        <v>-3.1296572280178903E-2</v>
      </c>
      <c r="AK2003" s="11">
        <f ca="1"/>
        <v>8.7719298245614308E-3</v>
      </c>
      <c r="AL2003" s="11">
        <f ca="1"/>
        <v>-1.821082015153519E-2</v>
      </c>
      <c r="AM2003" s="11">
        <f ca="1"/>
        <v>9.3545369504208775E-3</v>
      </c>
      <c r="AN2003" s="11">
        <f ca="1"/>
        <v>7.9422382671480163E-2</v>
      </c>
      <c r="AO2003" s="11">
        <f ca="1"/>
        <v>0</v>
      </c>
      <c r="AP2003" s="11">
        <f ca="1"/>
        <v>-5.2083333333332593E-3</v>
      </c>
      <c r="AQ2003" s="11">
        <f ca="1"/>
        <v>6.6158971918133913E-2</v>
      </c>
      <c r="AR2003" s="11">
        <f ca="1"/>
        <v>-6.6841415465268672E-2</v>
      </c>
      <c r="AS2003" s="11">
        <f ca="1"/>
        <v>5.6497175141243527E-3</v>
      </c>
      <c r="AT2003" s="11">
        <f ca="1"/>
        <v>-1.0893246187363759E-2</v>
      </c>
      <c r="AU2003" s="11">
        <f ca="1"/>
        <v>4.7105004906771386E-2</v>
      </c>
      <c r="AV2003" s="11">
        <f ca="1"/>
        <v>-1.9774011299434902E-2</v>
      </c>
      <c r="AW2003" s="11">
        <f ca="1"/>
        <v>-2.1262002743484221E-2</v>
      </c>
      <c r="AX2003" s="11">
        <f ca="1"/>
        <v>-1.9671667138409288E-2</v>
      </c>
      <c r="AY2003" s="11">
        <f ca="1"/>
        <v>8.1967213114753079E-3</v>
      </c>
      <c r="AZ2003" s="11">
        <f ca="1"/>
        <v>-1.6787658802177696E-2</v>
      </c>
      <c r="BA2003" s="11">
        <f ca="1"/>
        <v>-4.2492917847025469E-2</v>
      </c>
      <c r="BB2003" s="11">
        <f ca="1"/>
        <v>1.0799136069112869E-3</v>
      </c>
      <c r="BC2003" s="11">
        <f ca="1"/>
        <v>-3.9506172839506082E-2</v>
      </c>
      <c r="BD2003" s="11">
        <f ca="1"/>
        <v>-1.2931034482758563E-2</v>
      </c>
      <c r="BE2003" s="11">
        <f ca="1"/>
        <v>-2.1379980563653977E-2</v>
      </c>
      <c r="BF2003" s="11">
        <f ca="1"/>
        <v>-4.4897959183673564E-2</v>
      </c>
      <c r="BG2003" s="11">
        <f ca="1"/>
        <v>-1.7001545595053957E-2</v>
      </c>
      <c r="BH2003" s="11">
        <f ca="1"/>
        <v>-2.0979020979021046E-2</v>
      </c>
      <c r="BI2003" s="11">
        <f ca="1"/>
        <v>-1.538461538461533E-2</v>
      </c>
      <c r="BJ2003" s="11">
        <f ca="1"/>
        <v>2.0979020979020824E-2</v>
      </c>
      <c r="BK2003" s="11">
        <f ca="1"/>
        <v>-4.5639771801140872E-2</v>
      </c>
      <c r="BL2003" s="11">
        <f ca="1"/>
        <v>2.1523178807947074E-2</v>
      </c>
      <c r="BM2003" s="11">
        <f ca="1"/>
        <v>-3.7593984962406068E-2</v>
      </c>
      <c r="BN2003" s="11">
        <f ca="1"/>
        <v>-2.2831050228310446E-2</v>
      </c>
      <c r="BO2003" s="11">
        <f ca="1"/>
        <v>-6.4761904761904798E-2</v>
      </c>
      <c r="BP2003" s="16" t="str">
        <v>0- Port Costs</v>
      </c>
      <c r="BT2003" s="16" t="str">
        <v>0- Port Value</v>
      </c>
      <c r="BU2003" s="11">
        <f ca="1"/>
        <v>-1.2241757793934882E-2</v>
      </c>
      <c r="BV2003" s="16" t="str">
        <v>0</v>
      </c>
    </row>
    <row r="2004" spans="1:74" x14ac:dyDescent="0.3">
      <c r="A2004" s="1">
        <f ca="1"/>
        <v>4</v>
      </c>
      <c r="B2004" s="1" vm="229">
        <f ca="1"/>
        <v>44881</v>
      </c>
      <c r="C2004" s="11">
        <f ca="1"/>
        <v>-4.3521928356210493E-3</v>
      </c>
      <c r="D2004" s="11">
        <f ca="1"/>
        <v>-1.6518771331057946E-2</v>
      </c>
      <c r="E2004" s="11">
        <f ca="1"/>
        <v>-1.2732615083251853E-2</v>
      </c>
      <c r="F2004" s="11">
        <f ca="1"/>
        <v>-1.7220902612826494E-2</v>
      </c>
      <c r="G2004" s="11">
        <f ca="1"/>
        <v>-1.9417475728155331E-2</v>
      </c>
      <c r="H2004" s="16" t="str">
        <v>0 - BM Costs</v>
      </c>
      <c r="L2004" s="16" t="str">
        <v>0 - BM Port</v>
      </c>
      <c r="M2004" s="11">
        <f ca="1"/>
        <v>-1.4142846500963646E-2</v>
      </c>
      <c r="N2004" s="16" t="str">
        <v>0 - Port Assets</v>
      </c>
      <c r="O2004" s="11">
        <f ca="1"/>
        <v>-2.4301537444205712E-2</v>
      </c>
      <c r="P2004" s="11">
        <f ca="1"/>
        <v>-1.3901760889712511E-2</v>
      </c>
      <c r="Q2004" s="11">
        <f ca="1"/>
        <v>-1.6821946169772062E-2</v>
      </c>
      <c r="R2004" s="11">
        <f ca="1"/>
        <v>-2.1021021021021102E-2</v>
      </c>
      <c r="S2004" s="11">
        <f ca="1"/>
        <v>6.3241106719365003E-3</v>
      </c>
      <c r="T2004" s="11">
        <f ca="1"/>
        <v>-6.4327485380116789E-2</v>
      </c>
      <c r="U2004" s="11">
        <f ca="1"/>
        <v>-8.0060422960725242E-2</v>
      </c>
      <c r="V2004" s="11">
        <f ca="1"/>
        <v>-3.1064412973960676E-2</v>
      </c>
      <c r="W2004" s="11">
        <f ca="1"/>
        <v>-0.10270270270270276</v>
      </c>
      <c r="X2004" s="11">
        <f ca="1"/>
        <v>-1.4625228519196121E-3</v>
      </c>
      <c r="Y2004" s="11">
        <f ca="1"/>
        <v>-5.7534246575342451E-2</v>
      </c>
      <c r="Z2004" s="11">
        <f ca="1"/>
        <v>-2.0244821092278653E-2</v>
      </c>
      <c r="AA2004" s="11">
        <f ca="1"/>
        <v>-5.4216867469879637E-2</v>
      </c>
      <c r="AB2004" s="11">
        <f ca="1"/>
        <v>-5.3977272727272818E-2</v>
      </c>
      <c r="AC2004" s="11">
        <f ca="1"/>
        <v>-4.3521266073194842E-2</v>
      </c>
      <c r="AD2004" s="11">
        <f ca="1"/>
        <v>-2.9268292682926855E-2</v>
      </c>
      <c r="AE2004" s="11">
        <f ca="1"/>
        <v>-9.3567251461988299E-2</v>
      </c>
      <c r="AF2004" s="11">
        <f ca="1"/>
        <v>-6.6350710900473953E-2</v>
      </c>
      <c r="AG2004" s="11">
        <f ca="1"/>
        <v>-6.6945606694560844E-2</v>
      </c>
      <c r="AH2004" s="11">
        <f ca="1"/>
        <v>-2.608695652173898E-2</v>
      </c>
      <c r="AI2004" s="11">
        <f ca="1"/>
        <v>-4.9523809523809414E-2</v>
      </c>
      <c r="AJ2004" s="11">
        <f ca="1"/>
        <v>-9.690444145356647E-2</v>
      </c>
      <c r="AK2004" s="11">
        <f ca="1"/>
        <v>-4.4692737430167662E-2</v>
      </c>
      <c r="AL2004" s="11">
        <f ca="1"/>
        <v>-6.0329752685486016E-2</v>
      </c>
      <c r="AM2004" s="11">
        <f ca="1"/>
        <v>-4.6387154326494318E-2</v>
      </c>
      <c r="AN2004" s="11">
        <f ca="1"/>
        <v>-2.1201413427561877E-2</v>
      </c>
      <c r="AO2004" s="11">
        <f ca="1"/>
        <v>-6.5326633165829096E-2</v>
      </c>
      <c r="AP2004" s="11">
        <f ca="1"/>
        <v>-0.22891566265060248</v>
      </c>
      <c r="AQ2004" s="11">
        <f ca="1"/>
        <v>0.12413055109684312</v>
      </c>
      <c r="AR2004" s="11">
        <f ca="1"/>
        <v>3.9473684210526994E-3</v>
      </c>
      <c r="AS2004" s="11">
        <f ca="1"/>
        <v>-2.0295202952029467E-2</v>
      </c>
      <c r="AT2004" s="11">
        <f ca="1"/>
        <v>-9.1089108910891059E-2</v>
      </c>
      <c r="AU2004" s="11">
        <f ca="1"/>
        <v>8.9108910891089188E-3</v>
      </c>
      <c r="AV2004" s="11">
        <f ca="1"/>
        <v>1.0706638115631772E-2</v>
      </c>
      <c r="AW2004" s="11">
        <f ca="1"/>
        <v>-1.15254237288136E-2</v>
      </c>
      <c r="AX2004" s="11">
        <f ca="1"/>
        <v>-4.2806827418043869E-2</v>
      </c>
      <c r="AY2004" s="11">
        <f ca="1"/>
        <v>-1.2145748987854366E-2</v>
      </c>
      <c r="AZ2004" s="11">
        <f ca="1"/>
        <v>6.8524440383737062E-3</v>
      </c>
      <c r="BA2004" s="11">
        <f ca="1"/>
        <v>-2.2160664819944498E-2</v>
      </c>
      <c r="BB2004" s="11">
        <f ca="1"/>
        <v>-1.6985138004246281E-2</v>
      </c>
      <c r="BC2004" s="11">
        <f ca="1"/>
        <v>-6.4397424103035394E-3</v>
      </c>
      <c r="BD2004" s="11">
        <f ca="1"/>
        <v>-2.6232948583420734E-2</v>
      </c>
      <c r="BE2004" s="11">
        <f ca="1"/>
        <v>-9.1791703442188899E-2</v>
      </c>
      <c r="BF2004" s="11">
        <f ca="1"/>
        <v>-0.11711711711711703</v>
      </c>
      <c r="BG2004" s="11">
        <f ca="1"/>
        <v>-3.7202380952380931E-2</v>
      </c>
      <c r="BH2004" s="11">
        <f ca="1"/>
        <v>-0.10062893081761015</v>
      </c>
      <c r="BI2004" s="11">
        <f ca="1"/>
        <v>-3.5608308605341366E-2</v>
      </c>
      <c r="BJ2004" s="11">
        <f ca="1"/>
        <v>-9.6952908587256692E-3</v>
      </c>
      <c r="BK2004" s="11">
        <f ca="1"/>
        <v>-0.14435146443514646</v>
      </c>
      <c r="BL2004" s="11">
        <f ca="1"/>
        <v>-1.1456628477905073E-2</v>
      </c>
      <c r="BM2004" s="11">
        <f ca="1"/>
        <v>-5.5900621118012306E-2</v>
      </c>
      <c r="BN2004" s="11">
        <f ca="1"/>
        <v>-4.7826086956521685E-2</v>
      </c>
      <c r="BO2004" s="11">
        <f ca="1"/>
        <v>-7.0796460176991149E-2</v>
      </c>
      <c r="BP2004" s="16" t="str">
        <v>0- Port Costs</v>
      </c>
      <c r="BT2004" s="16" t="str">
        <v>0- Port Value</v>
      </c>
      <c r="BU2004" s="11">
        <f ca="1"/>
        <v>-2.9392181944038254E-2</v>
      </c>
      <c r="BV2004" s="16" t="str">
        <v>0</v>
      </c>
    </row>
    <row r="2005" spans="1:74" x14ac:dyDescent="0.3">
      <c r="A2005" s="1">
        <f ca="1"/>
        <v>5</v>
      </c>
      <c r="B2005" s="1" vm="285">
        <f ca="1"/>
        <v>44880</v>
      </c>
      <c r="C2005" s="11">
        <f ca="1"/>
        <v>-1.8379281537176384E-3</v>
      </c>
      <c r="D2005" s="11">
        <f ca="1"/>
        <v>1.8634404116256498E-2</v>
      </c>
      <c r="E2005" s="11">
        <f ca="1"/>
        <v>1.3902681231380276E-2</v>
      </c>
      <c r="F2005" s="11">
        <f ca="1"/>
        <v>1.937046004842613E-2</v>
      </c>
      <c r="G2005" s="11">
        <f ca="1"/>
        <v>2.0780051150895096E-2</v>
      </c>
      <c r="H2005" s="16" t="str">
        <v>0 - BM Costs</v>
      </c>
      <c r="L2005" s="16" t="str">
        <v>0 - BM Port</v>
      </c>
      <c r="M2005" s="11">
        <f ca="1"/>
        <v>1.4256130452865445E-2</v>
      </c>
      <c r="N2005" s="16" t="str">
        <v>0 - Port Assets</v>
      </c>
      <c r="O2005" s="11">
        <f ca="1"/>
        <v>2.0698576972833171E-2</v>
      </c>
      <c r="P2005" s="11">
        <f ca="1"/>
        <v>1.0299625468164653E-2</v>
      </c>
      <c r="Q2005" s="11">
        <f ca="1"/>
        <v>2.3576158940397329E-2</v>
      </c>
      <c r="R2005" s="11">
        <f ca="1"/>
        <v>-1.479289940828421E-2</v>
      </c>
      <c r="S2005" s="11">
        <f ca="1"/>
        <v>1.5835312747427555E-3</v>
      </c>
      <c r="T2005" s="11">
        <f ca="1"/>
        <v>1.7857142857142794E-2</v>
      </c>
      <c r="U2005" s="11">
        <f ca="1"/>
        <v>3.7617554858934366E-2</v>
      </c>
      <c r="V2005" s="11">
        <f ca="1"/>
        <v>-5.0000000000000044E-3</v>
      </c>
      <c r="W2005" s="11">
        <f ca="1"/>
        <v>1.0928961748633892E-2</v>
      </c>
      <c r="X2005" s="11">
        <f ca="1"/>
        <v>1.862197392923659E-2</v>
      </c>
      <c r="Y2005" s="11">
        <f ca="1"/>
        <v>-1.3513513513513598E-2</v>
      </c>
      <c r="Z2005" s="11">
        <f ca="1"/>
        <v>2.9069767441860295E-2</v>
      </c>
      <c r="AA2005" s="11">
        <f ca="1"/>
        <v>-8.3632019115889022E-3</v>
      </c>
      <c r="AB2005" s="11">
        <f ca="1"/>
        <v>1.1494252873563315E-2</v>
      </c>
      <c r="AC2005" s="11">
        <f ca="1"/>
        <v>1.5060240963855165E-2</v>
      </c>
      <c r="AD2005" s="11">
        <f ca="1"/>
        <v>3.3613445378151363E-2</v>
      </c>
      <c r="AE2005" s="11">
        <f ca="1"/>
        <v>1.7857142857142794E-2</v>
      </c>
      <c r="AF2005" s="11">
        <f ca="1"/>
        <v>1.1990407673860837E-2</v>
      </c>
      <c r="AG2005" s="11">
        <f ca="1"/>
        <v>2.5751072961373467E-2</v>
      </c>
      <c r="AH2005" s="11">
        <f ca="1"/>
        <v>5.504587155963292E-2</v>
      </c>
      <c r="AI2005" s="11">
        <f ca="1"/>
        <v>1.2536162005786E-2</v>
      </c>
      <c r="AJ2005" s="11">
        <f ca="1"/>
        <v>3.1944444444444331E-2</v>
      </c>
      <c r="AK2005" s="11">
        <f ca="1"/>
        <v>2.8735632183908066E-2</v>
      </c>
      <c r="AL2005" s="11">
        <f ca="1"/>
        <v>7.5000000000002842E-4</v>
      </c>
      <c r="AM2005" s="11">
        <f ca="1"/>
        <v>1.2037315678603777E-2</v>
      </c>
      <c r="AN2005" s="11">
        <f ca="1"/>
        <v>-5.3511705685618804E-2</v>
      </c>
      <c r="AO2005" s="11">
        <f ca="1"/>
        <v>5.050505050504972E-3</v>
      </c>
      <c r="AP2005" s="11">
        <f ca="1"/>
        <v>-1.1904761904761862E-2</v>
      </c>
      <c r="AQ2005" s="11">
        <f ca="1"/>
        <v>0.38547071905114905</v>
      </c>
      <c r="AR2005" s="11">
        <f ca="1"/>
        <v>6.7415730337078594E-2</v>
      </c>
      <c r="AS2005" s="11">
        <f ca="1"/>
        <v>4.0307101727447003E-2</v>
      </c>
      <c r="AT2005" s="11">
        <f ca="1"/>
        <v>-1.6553067185978487E-2</v>
      </c>
      <c r="AU2005" s="11">
        <f ca="1"/>
        <v>-6.0465116279069697E-2</v>
      </c>
      <c r="AV2005" s="11">
        <f ca="1"/>
        <v>5.895691609977316E-2</v>
      </c>
      <c r="AW2005" s="11">
        <f ca="1"/>
        <v>1.0273972602739656E-2</v>
      </c>
      <c r="AX2005" s="11">
        <f ca="1"/>
        <v>5.0374404356703373E-3</v>
      </c>
      <c r="AY2005" s="11">
        <f ca="1"/>
        <v>6.4655172413793371E-2</v>
      </c>
      <c r="AZ2005" s="11">
        <f ca="1"/>
        <v>2.9149036201222334E-2</v>
      </c>
      <c r="BA2005" s="11">
        <f ca="1"/>
        <v>3.1428571428571361E-2</v>
      </c>
      <c r="BB2005" s="11">
        <f ca="1"/>
        <v>0</v>
      </c>
      <c r="BC2005" s="11">
        <f ca="1"/>
        <v>6.0143042912873756E-2</v>
      </c>
      <c r="BD2005" s="11">
        <f ca="1"/>
        <v>1.8162393162393098E-2</v>
      </c>
      <c r="BE2005" s="11">
        <f ca="1"/>
        <v>-1.2205754141238034E-2</v>
      </c>
      <c r="BF2005" s="11">
        <f ca="1"/>
        <v>-7.0351758793969821E-2</v>
      </c>
      <c r="BG2005" s="11">
        <f ca="1"/>
        <v>7.0063694267515686E-2</v>
      </c>
      <c r="BH2005" s="11">
        <f ca="1"/>
        <v>0</v>
      </c>
      <c r="BI2005" s="11">
        <f ca="1"/>
        <v>4.1409147095179399E-2</v>
      </c>
      <c r="BJ2005" s="11">
        <f ca="1"/>
        <v>3.4383954154727725E-2</v>
      </c>
      <c r="BK2005" s="11">
        <f ca="1"/>
        <v>4.8245614035087758E-2</v>
      </c>
      <c r="BL2005" s="11">
        <f ca="1"/>
        <v>6.8181818181818343E-2</v>
      </c>
      <c r="BM2005" s="11">
        <f ca="1"/>
        <v>-9.368717330116616E-2</v>
      </c>
      <c r="BN2005" s="11">
        <f ca="1"/>
        <v>-2.1691973969631961E-3</v>
      </c>
      <c r="BO2005" s="11">
        <f ca="1"/>
        <v>-5.6761268781302165E-2</v>
      </c>
      <c r="BP2005" s="16" t="str">
        <v>0- Port Costs</v>
      </c>
      <c r="BT2005" s="16" t="str">
        <v>0- Port Value</v>
      </c>
      <c r="BU2005" s="11">
        <f ca="1"/>
        <v>1.2895352709477947E-2</v>
      </c>
      <c r="BV2005" s="16" t="str">
        <v>0</v>
      </c>
    </row>
    <row r="2006" spans="1:74" hidden="1" outlineLevel="1" x14ac:dyDescent="0.3">
      <c r="A2006" s="1">
        <f ca="1"/>
        <v>6</v>
      </c>
      <c r="B2006" s="1" vm="333">
        <f ca="1"/>
        <v>44879</v>
      </c>
      <c r="C2006" s="11">
        <f ca="1"/>
        <v>-3.5766070565490526E-2</v>
      </c>
      <c r="D2006" s="11">
        <f ca="1"/>
        <v>-3.3207851573003544E-2</v>
      </c>
      <c r="E2006" s="11">
        <f ca="1"/>
        <v>-3.5440613026819778E-2</v>
      </c>
      <c r="F2006" s="11">
        <f ca="1"/>
        <v>-4.065040650406504E-2</v>
      </c>
      <c r="G2006" s="11">
        <f ca="1"/>
        <v>-4.0196379257441017E-2</v>
      </c>
      <c r="H2006" s="16" t="str">
        <v>0 - BM Costs</v>
      </c>
      <c r="L2006" s="16" t="str">
        <v>0 - BM Port</v>
      </c>
      <c r="M2006" s="1">
        <f ca="1"/>
        <v>-3.7058784293731772E-2</v>
      </c>
      <c r="N2006" s="16" t="str">
        <v>0 - Port Assets</v>
      </c>
      <c r="O2006" s="11">
        <f ca="1"/>
        <v>-2.2447948818677954E-3</v>
      </c>
      <c r="P2006" s="11">
        <f ca="1"/>
        <v>-1.3850415512465464E-2</v>
      </c>
      <c r="Q2006" s="11">
        <f ca="1"/>
        <v>-1.5901981230448392E-2</v>
      </c>
      <c r="R2006" s="11">
        <f ca="1"/>
        <v>-2.9498525073745618E-3</v>
      </c>
      <c r="S2006" s="11">
        <f ca="1"/>
        <v>-3.1570639305444903E-3</v>
      </c>
      <c r="T2006" s="11">
        <f ca="1"/>
        <v>-8.6956521739130599E-2</v>
      </c>
      <c r="U2006" s="11">
        <f ca="1"/>
        <v>-7.6700434153400998E-2</v>
      </c>
      <c r="V2006" s="11">
        <f ca="1"/>
        <v>3.3348990136214285E-2</v>
      </c>
      <c r="W2006" s="11">
        <f ca="1"/>
        <v>-4.1884816753926635E-2</v>
      </c>
      <c r="X2006" s="11">
        <f ca="1"/>
        <v>-1.8281535648994485E-2</v>
      </c>
      <c r="Y2006" s="11">
        <f ca="1"/>
        <v>8.1743869209809361E-3</v>
      </c>
      <c r="Z2006" s="11">
        <f ca="1"/>
        <v>7.3206442166910968E-3</v>
      </c>
      <c r="AA2006" s="11">
        <f ca="1"/>
        <v>-5.1020408163265363E-2</v>
      </c>
      <c r="AB2006" s="11">
        <f ca="1"/>
        <v>-3.3333333333333437E-2</v>
      </c>
      <c r="AC2006" s="11">
        <f ca="1"/>
        <v>4.1841004184100417E-2</v>
      </c>
      <c r="AD2006" s="11">
        <f ca="1"/>
        <v>-7.1762870514820665E-2</v>
      </c>
      <c r="AE2006" s="11">
        <f ca="1"/>
        <v>-5.6179775280898903E-2</v>
      </c>
      <c r="AF2006" s="11">
        <f ca="1"/>
        <v>-7.7433628318584025E-2</v>
      </c>
      <c r="AG2006" s="11">
        <f ca="1"/>
        <v>-8.6274509803921484E-2</v>
      </c>
      <c r="AH2006" s="11">
        <f ca="1"/>
        <v>-2.6785714285714302E-2</v>
      </c>
      <c r="AI2006" s="11">
        <f ca="1"/>
        <v>-3.2649253731343308E-2</v>
      </c>
      <c r="AJ2006" s="11">
        <f ca="1"/>
        <v>-4.3824701195219196E-2</v>
      </c>
      <c r="AK2006" s="11">
        <f ca="1"/>
        <v>-7.6923076923076983E-2</v>
      </c>
      <c r="AL2006" s="11">
        <f ca="1"/>
        <v>-8.256880733944949E-2</v>
      </c>
      <c r="AM2006" s="11">
        <f ca="1"/>
        <v>-1.2187871581450738E-2</v>
      </c>
      <c r="AN2006" s="11">
        <f ca="1"/>
        <v>1.0135135135135309E-2</v>
      </c>
      <c r="AO2006" s="11">
        <f ca="1"/>
        <v>8.1967213114754189E-2</v>
      </c>
      <c r="AP2006" s="11">
        <f ca="1"/>
        <v>-0.134020618556701</v>
      </c>
      <c r="AQ2006" s="11">
        <f ca="1"/>
        <v>7.8337330135891392E-2</v>
      </c>
      <c r="AR2006" s="11">
        <f ca="1"/>
        <v>-0.16627634660421531</v>
      </c>
      <c r="AS2006" s="11">
        <f ca="1"/>
        <v>-4.2279411764705954E-2</v>
      </c>
      <c r="AT2006" s="11">
        <f ca="1"/>
        <v>-1.0597302504817052E-2</v>
      </c>
      <c r="AU2006" s="11">
        <f ca="1"/>
        <v>-2.2727272727272707E-2</v>
      </c>
      <c r="AV2006" s="11">
        <f ca="1"/>
        <v>-4.476534296028889E-2</v>
      </c>
      <c r="AW2006" s="11">
        <f ca="1"/>
        <v>-3.4129692832763903E-3</v>
      </c>
      <c r="AX2006" s="11">
        <f ca="1"/>
        <v>2.7236824186305242E-4</v>
      </c>
      <c r="AY2006" s="11">
        <f ca="1"/>
        <v>-6.8273092369477983E-2</v>
      </c>
      <c r="AZ2006" s="11">
        <f ca="1"/>
        <v>-4.0162454873646225E-2</v>
      </c>
      <c r="BA2006" s="11">
        <f ca="1"/>
        <v>-7.1618037135278478E-2</v>
      </c>
      <c r="BB2006" s="11">
        <f ca="1"/>
        <v>3.8588754134509351E-2</v>
      </c>
      <c r="BC2006" s="11">
        <f ca="1"/>
        <v>-3.8749999999999951E-2</v>
      </c>
      <c r="BD2006" s="11">
        <f ca="1"/>
        <v>-6.3694267515923553E-3</v>
      </c>
      <c r="BE2006" s="11">
        <f ca="1"/>
        <v>1.5044247787610487E-2</v>
      </c>
      <c r="BF2006" s="11">
        <f ca="1"/>
        <v>-8.3056478405315604E-3</v>
      </c>
      <c r="BG2006" s="11">
        <f ca="1"/>
        <v>-1.567398119122243E-2</v>
      </c>
      <c r="BH2006" s="11">
        <f ca="1"/>
        <v>-4.2168674698795039E-2</v>
      </c>
      <c r="BI2006" s="11">
        <f ca="1"/>
        <v>-1.2210012210012167E-2</v>
      </c>
      <c r="BJ2006" s="11">
        <f ca="1"/>
        <v>-5.6980056980054927E-3</v>
      </c>
      <c r="BK2006" s="11">
        <f ca="1"/>
        <v>-7.9767947788252913E-3</v>
      </c>
      <c r="BL2006" s="11">
        <f ca="1"/>
        <v>-0.37417943107221008</v>
      </c>
      <c r="BM2006" s="11">
        <f ca="1"/>
        <v>-2.1251475796930319E-2</v>
      </c>
      <c r="BN2006" s="11">
        <f ca="1"/>
        <v>-1.2847965738757905E-2</v>
      </c>
      <c r="BO2006" s="11">
        <f ca="1"/>
        <v>2.7444253859348233E-2</v>
      </c>
      <c r="BP2006" s="16" t="str">
        <v>0- Port Costs</v>
      </c>
      <c r="BT2006" s="16" t="str">
        <v>0- Port Value</v>
      </c>
      <c r="BU2006" s="11">
        <f ca="1"/>
        <v>-1.9114318676401898E-2</v>
      </c>
      <c r="BV2006" s="16" t="str">
        <v>0</v>
      </c>
    </row>
    <row r="2007" spans="1:74" hidden="1" outlineLevel="1" x14ac:dyDescent="0.3">
      <c r="A2007" s="1">
        <f ca="1"/>
        <v>7</v>
      </c>
      <c r="B2007" s="1" vm="384">
        <f ca="1"/>
        <v>44876</v>
      </c>
      <c r="C2007" s="11">
        <f ca="1"/>
        <v>2.3075655183780963E-2</v>
      </c>
      <c r="D2007" s="11">
        <f ca="1"/>
        <v>2.962347729789605E-2</v>
      </c>
      <c r="E2007" s="11">
        <f ca="1"/>
        <v>2.5540275049116046E-2</v>
      </c>
      <c r="F2007" s="11">
        <f ca="1"/>
        <v>3.1137724550898138E-2</v>
      </c>
      <c r="G2007" s="11">
        <f ca="1"/>
        <v>3.3291058972733101E-2</v>
      </c>
      <c r="H2007" s="16" t="str">
        <v>0 - BM Costs</v>
      </c>
      <c r="L2007" s="16" t="str">
        <v>0 - BM Port</v>
      </c>
      <c r="M2007" s="1">
        <f ca="1"/>
        <v>2.8553290217920413E-2</v>
      </c>
      <c r="N2007" s="16" t="str">
        <v>0 - Port Assets</v>
      </c>
      <c r="O2007" s="11">
        <f ca="1"/>
        <v>3.4064531104921025E-2</v>
      </c>
      <c r="P2007" s="11">
        <f ca="1"/>
        <v>-5.966039467645734E-3</v>
      </c>
      <c r="Q2007" s="11">
        <f ca="1"/>
        <v>-1.184956208140131E-2</v>
      </c>
      <c r="R2007" s="11">
        <f ca="1"/>
        <v>-3.0505243088655765E-2</v>
      </c>
      <c r="S2007" s="11">
        <f ca="1"/>
        <v>1.5810276679839586E-3</v>
      </c>
      <c r="T2007" s="11">
        <f ca="1"/>
        <v>0.10179640718562899</v>
      </c>
      <c r="U2007" s="11">
        <f ca="1"/>
        <v>5.1750380517503913E-2</v>
      </c>
      <c r="V2007" s="11">
        <f ca="1"/>
        <v>1.866028708133971E-2</v>
      </c>
      <c r="W2007" s="11">
        <f ca="1"/>
        <v>0</v>
      </c>
      <c r="X2007" s="11">
        <f ca="1"/>
        <v>-2.916514764855771E-3</v>
      </c>
      <c r="Y2007" s="11">
        <f ca="1"/>
        <v>-5.6555269922879181E-2</v>
      </c>
      <c r="Z2007" s="11">
        <f ca="1"/>
        <v>-6.3100137174211368E-2</v>
      </c>
      <c r="AA2007" s="11">
        <f ca="1"/>
        <v>1.6129032258064502E-2</v>
      </c>
      <c r="AB2007" s="11">
        <f ca="1"/>
        <v>1.1235955056179803E-2</v>
      </c>
      <c r="AC2007" s="11">
        <f ca="1"/>
        <v>8.5130533484676585E-2</v>
      </c>
      <c r="AD2007" s="11">
        <f ca="1"/>
        <v>0.10708117443868748</v>
      </c>
      <c r="AE2007" s="11">
        <f ca="1"/>
        <v>-4.8128342245989386E-2</v>
      </c>
      <c r="AF2007" s="11">
        <f ca="1"/>
        <v>-6.6115702479338956E-2</v>
      </c>
      <c r="AG2007" s="11">
        <f ca="1"/>
        <v>-3.906250000000111E-3</v>
      </c>
      <c r="AH2007" s="11">
        <f ca="1"/>
        <v>-5.8823529411764608E-2</v>
      </c>
      <c r="AI2007" s="11">
        <f ca="1"/>
        <v>2.1925643469971279E-2</v>
      </c>
      <c r="AJ2007" s="11">
        <f ca="1"/>
        <v>5.0209205020920633E-2</v>
      </c>
      <c r="AK2007" s="11">
        <f ca="1"/>
        <v>1.8918918918918948E-2</v>
      </c>
      <c r="AL2007" s="11">
        <f ca="1"/>
        <v>1.3953488372093092E-2</v>
      </c>
      <c r="AM2007" s="11">
        <f ca="1"/>
        <v>8.0910997902308157E-3</v>
      </c>
      <c r="AN2007" s="11">
        <f ca="1"/>
        <v>-0.11904761904761896</v>
      </c>
      <c r="AO2007" s="11">
        <f ca="1"/>
        <v>0.21192052980132448</v>
      </c>
      <c r="AP2007" s="11">
        <f ca="1"/>
        <v>0</v>
      </c>
      <c r="AQ2007" s="11">
        <f ca="1"/>
        <v>0.28571428571428559</v>
      </c>
      <c r="AR2007" s="11">
        <f ca="1"/>
        <v>-1.6129032258064613E-2</v>
      </c>
      <c r="AS2007" s="11">
        <f ca="1"/>
        <v>2.4482109227871973E-2</v>
      </c>
      <c r="AT2007" s="11">
        <f ca="1"/>
        <v>3.0784508440913516E-2</v>
      </c>
      <c r="AU2007" s="11">
        <f ca="1"/>
        <v>-5.0086355785837644E-2</v>
      </c>
      <c r="AV2007" s="11">
        <f ca="1"/>
        <v>1.9882179675994038E-2</v>
      </c>
      <c r="AW2007" s="11">
        <f ca="1"/>
        <v>1.524601524601521E-2</v>
      </c>
      <c r="AX2007" s="11">
        <f ca="1"/>
        <v>-0.1335693215339232</v>
      </c>
      <c r="AY2007" s="11">
        <f ca="1"/>
        <v>8.0971659919026884E-3</v>
      </c>
      <c r="AZ2007" s="11">
        <f ca="1"/>
        <v>1.5582034830430747E-2</v>
      </c>
      <c r="BA2007" s="11">
        <f ca="1"/>
        <v>0.24422442244224407</v>
      </c>
      <c r="BB2007" s="11">
        <f ca="1"/>
        <v>0.13375000000000004</v>
      </c>
      <c r="BC2007" s="11">
        <f ca="1"/>
        <v>3.8623823433950211E-2</v>
      </c>
      <c r="BD2007" s="11">
        <f ca="1"/>
        <v>5.0167224080267303E-2</v>
      </c>
      <c r="BE2007" s="11">
        <f ca="1"/>
        <v>6.9063386944181682E-2</v>
      </c>
      <c r="BF2007" s="11">
        <f ca="1"/>
        <v>0.14015151515151492</v>
      </c>
      <c r="BG2007" s="11">
        <f ca="1"/>
        <v>-0.23684210526315785</v>
      </c>
      <c r="BH2007" s="11">
        <f ca="1"/>
        <v>7.0967741935483941E-2</v>
      </c>
      <c r="BI2007" s="11">
        <f ca="1"/>
        <v>5.5248618784531356E-3</v>
      </c>
      <c r="BJ2007" s="11">
        <f ca="1"/>
        <v>5.5639097744360821E-2</v>
      </c>
      <c r="BK2007" s="11">
        <f ca="1"/>
        <v>8.9257503949446981E-2</v>
      </c>
      <c r="BL2007" s="11">
        <f ca="1"/>
        <v>5.5005500550056041E-3</v>
      </c>
      <c r="BM2007" s="11">
        <f ca="1"/>
        <v>6.1403508771929793E-2</v>
      </c>
      <c r="BN2007" s="11">
        <f ca="1"/>
        <v>5.65610859728507E-2</v>
      </c>
      <c r="BO2007" s="11">
        <f ca="1"/>
        <v>4.8561151079136833E-2</v>
      </c>
      <c r="BP2007" s="16" t="str">
        <v>0- Port Costs</v>
      </c>
      <c r="BT2007" s="16" t="str">
        <v>0- Port Value</v>
      </c>
      <c r="BU2007" s="11">
        <f ca="1"/>
        <v>7.8152629401573304E-3</v>
      </c>
      <c r="BV2007" s="16" t="str">
        <v>0</v>
      </c>
    </row>
    <row r="2008" spans="1:74" hidden="1" outlineLevel="1" x14ac:dyDescent="0.3">
      <c r="A2008" s="1">
        <f ca="1"/>
        <v>8</v>
      </c>
      <c r="B2008" s="1" vm="429">
        <f ca="1"/>
        <v>44875</v>
      </c>
      <c r="C2008" s="11">
        <f ca="1"/>
        <v>5.30240265120141E-3</v>
      </c>
      <c r="D2008" s="11">
        <f ca="1"/>
        <v>7.9531184596064453E-3</v>
      </c>
      <c r="E2008" s="11">
        <f ca="1"/>
        <v>1.2263838249916947E-2</v>
      </c>
      <c r="F2008" s="11">
        <f ca="1"/>
        <v>8.4541062801932743E-3</v>
      </c>
      <c r="G2008" s="11">
        <f ca="1"/>
        <v>6.3816209317166805E-3</v>
      </c>
      <c r="H2008" s="16" t="str">
        <v>0 - BM Costs</v>
      </c>
      <c r="L2008" s="16" t="str">
        <v>0 - BM Port</v>
      </c>
      <c r="M2008" s="1">
        <f ca="1"/>
        <v>8.0790578883640496E-3</v>
      </c>
      <c r="N2008" s="16" t="str">
        <v>0 - Port Assets</v>
      </c>
      <c r="O2008" s="11">
        <f ca="1"/>
        <v>5.0667642216938091E-2</v>
      </c>
      <c r="P2008" s="11">
        <f ca="1"/>
        <v>3.3517786561264806E-2</v>
      </c>
      <c r="Q2008" s="11">
        <f ca="1"/>
        <v>4.354838709677411E-2</v>
      </c>
      <c r="R2008" s="11">
        <f ca="1"/>
        <v>1.844660194174752E-2</v>
      </c>
      <c r="S2008" s="11">
        <f ca="1"/>
        <v>2.0161290322580738E-2</v>
      </c>
      <c r="T2008" s="11">
        <f ca="1"/>
        <v>-4.0229885057471382E-2</v>
      </c>
      <c r="U2008" s="11">
        <f ca="1"/>
        <v>9.8662207357859355E-2</v>
      </c>
      <c r="V2008" s="11">
        <f ca="1"/>
        <v>0.11347895578050071</v>
      </c>
      <c r="W2008" s="11">
        <f ca="1"/>
        <v>-4.500000000000004E-2</v>
      </c>
      <c r="X2008" s="11">
        <f ca="1"/>
        <v>5.6625577812018157E-2</v>
      </c>
      <c r="Y2008" s="11">
        <f ca="1"/>
        <v>-0.28623853211009176</v>
      </c>
      <c r="Z2008" s="11">
        <f ca="1"/>
        <v>7.7870872350912057E-2</v>
      </c>
      <c r="AA2008" s="11">
        <f ca="1"/>
        <v>0.16353887399463796</v>
      </c>
      <c r="AB2008" s="11">
        <f ca="1"/>
        <v>7.5528700906344337E-2</v>
      </c>
      <c r="AC2008" s="11">
        <f ca="1"/>
        <v>4.5077105575326293E-2</v>
      </c>
      <c r="AD2008" s="11">
        <f ca="1"/>
        <v>9.0395480225988756E-2</v>
      </c>
      <c r="AE2008" s="11">
        <f ca="1"/>
        <v>4.4692737430167773E-2</v>
      </c>
      <c r="AF2008" s="11">
        <f ca="1"/>
        <v>4.31034482758621E-2</v>
      </c>
      <c r="AG2008" s="11">
        <f ca="1"/>
        <v>0.10344827586206917</v>
      </c>
      <c r="AH2008" s="11">
        <f ca="1"/>
        <v>0</v>
      </c>
      <c r="AI2008" s="11">
        <f ca="1"/>
        <v>0.1159574468085105</v>
      </c>
      <c r="AJ2008" s="11">
        <f ca="1"/>
        <v>0.14903846153846145</v>
      </c>
      <c r="AK2008" s="11">
        <f ca="1"/>
        <v>0.10447761194029836</v>
      </c>
      <c r="AL2008" s="11">
        <f ca="1"/>
        <v>-9.5213045765386584E-2</v>
      </c>
      <c r="AM2008" s="11">
        <f ca="1"/>
        <v>8.485045513654077E-2</v>
      </c>
      <c r="AN2008" s="11">
        <f ca="1"/>
        <v>4.6728971962616717E-2</v>
      </c>
      <c r="AO2008" s="11">
        <f ca="1"/>
        <v>-3.2051282051281937E-2</v>
      </c>
      <c r="AP2008" s="11">
        <f ca="1"/>
        <v>0.20247933884297531</v>
      </c>
      <c r="AQ2008" s="11">
        <f ca="1"/>
        <v>0.12746234067207407</v>
      </c>
      <c r="AR2008" s="11">
        <f ca="1"/>
        <v>7.6923076923076872E-2</v>
      </c>
      <c r="AS2008" s="11">
        <f ca="1"/>
        <v>0.14935064935064912</v>
      </c>
      <c r="AT2008" s="11">
        <f ca="1"/>
        <v>7.3560767590618248E-2</v>
      </c>
      <c r="AU2008" s="11">
        <f ca="1"/>
        <v>0.15109343936381703</v>
      </c>
      <c r="AV2008" s="11">
        <f ca="1"/>
        <v>7.3517786561264842E-2</v>
      </c>
      <c r="AW2008" s="11">
        <f ca="1"/>
        <v>5.3284671532846772E-2</v>
      </c>
      <c r="AX2008" s="11">
        <f ca="1"/>
        <v>0.10064935064935066</v>
      </c>
      <c r="AY2008" s="11">
        <f ca="1"/>
        <v>-1.9841269841269771E-2</v>
      </c>
      <c r="AZ2008" s="11">
        <f ca="1"/>
        <v>-1.0879419764279197E-2</v>
      </c>
      <c r="BA2008" s="11">
        <f ca="1"/>
        <v>0.15428571428571436</v>
      </c>
      <c r="BB2008" s="11">
        <f ca="1"/>
        <v>5.2631578947368363E-2</v>
      </c>
      <c r="BC2008" s="11">
        <f ca="1"/>
        <v>-2.7462121212121327E-2</v>
      </c>
      <c r="BD2008" s="11">
        <f ca="1"/>
        <v>9.3902439024390327E-2</v>
      </c>
      <c r="BE2008" s="11">
        <f ca="1"/>
        <v>8.0777096114519553E-2</v>
      </c>
      <c r="BF2008" s="11">
        <f ca="1"/>
        <v>0.14038876889848817</v>
      </c>
      <c r="BG2008" s="11">
        <f ca="1"/>
        <v>0.29612403100775175</v>
      </c>
      <c r="BH2008" s="11">
        <f ca="1"/>
        <v>0.23015873015873001</v>
      </c>
      <c r="BI2008" s="11">
        <f ca="1"/>
        <v>3.0360531309297834E-2</v>
      </c>
      <c r="BJ2008" s="11">
        <f ca="1"/>
        <v>3.90625E-2</v>
      </c>
      <c r="BK2008" s="11">
        <f ca="1"/>
        <v>8.0204778156996559E-2</v>
      </c>
      <c r="BL2008" s="11">
        <f ca="1"/>
        <v>6.4402810304449831E-2</v>
      </c>
      <c r="BM2008" s="11">
        <f ca="1"/>
        <v>9.3150684931506911E-2</v>
      </c>
      <c r="BN2008" s="11">
        <f ca="1"/>
        <v>4.4917257683215084E-2</v>
      </c>
      <c r="BO2008" s="11">
        <f ca="1"/>
        <v>0.20607375271149642</v>
      </c>
      <c r="BP2008" s="16" t="str">
        <v>0- Port Costs</v>
      </c>
      <c r="BT2008" s="16" t="str">
        <v>0- Port Value</v>
      </c>
      <c r="BU2008" s="11">
        <f ca="1"/>
        <v>3.5327011130279251E-2</v>
      </c>
      <c r="BV2008" s="16" t="str">
        <v>0</v>
      </c>
    </row>
    <row r="2009" spans="1:74" hidden="1" outlineLevel="1" x14ac:dyDescent="0.3">
      <c r="A2009" s="1">
        <f ca="1"/>
        <v>9</v>
      </c>
      <c r="B2009" s="1" vm="474">
        <f ca="1"/>
        <v>44874</v>
      </c>
      <c r="C2009" s="11">
        <f ca="1"/>
        <v>-3.6096470212426124E-2</v>
      </c>
      <c r="D2009" s="11">
        <f ca="1"/>
        <v>-3.759903316771851E-2</v>
      </c>
      <c r="E2009" s="11">
        <f ca="1"/>
        <v>-3.3322652995834701E-2</v>
      </c>
      <c r="F2009" s="11">
        <f ca="1"/>
        <v>-3.8885664538595655E-2</v>
      </c>
      <c r="G2009" s="11">
        <f ca="1"/>
        <v>-3.3014501697007037E-2</v>
      </c>
      <c r="H2009" s="16" t="str">
        <v>0 - BM Costs</v>
      </c>
      <c r="L2009" s="16" t="str">
        <v>0 - BM Port</v>
      </c>
      <c r="M2009" s="1">
        <f ca="1"/>
        <v>-3.5779716424623409E-2</v>
      </c>
      <c r="N2009" s="16" t="str">
        <v>0 - Port Assets</v>
      </c>
      <c r="O2009" s="11">
        <f ca="1"/>
        <v>-2.8319213223532147E-2</v>
      </c>
      <c r="P2009" s="11">
        <f ca="1"/>
        <v>-1.420903062835599E-3</v>
      </c>
      <c r="Q2009" s="11">
        <f ca="1"/>
        <v>-6.4102564102562765E-3</v>
      </c>
      <c r="R2009" s="11">
        <f ca="1"/>
        <v>5.3169734151329529E-2</v>
      </c>
      <c r="S2009" s="11">
        <f ca="1"/>
        <v>-1.4308426073131875E-2</v>
      </c>
      <c r="T2009" s="11">
        <f ca="1"/>
        <v>-8.9005235602094168E-2</v>
      </c>
      <c r="U2009" s="11">
        <f ca="1"/>
        <v>-1.967213114754085E-2</v>
      </c>
      <c r="V2009" s="11">
        <f ca="1"/>
        <v>-5.058168942842689E-2</v>
      </c>
      <c r="W2009" s="11">
        <f ca="1"/>
        <v>0</v>
      </c>
      <c r="X2009" s="11">
        <f ca="1"/>
        <v>-3.2786885245901565E-2</v>
      </c>
      <c r="Y2009" s="11">
        <f ca="1"/>
        <v>-1.9784172661870381E-2</v>
      </c>
      <c r="Z2009" s="11">
        <f ca="1"/>
        <v>3.7851662404092101E-2</v>
      </c>
      <c r="AA2009" s="11">
        <f ca="1"/>
        <v>-8.1280788177339858E-2</v>
      </c>
      <c r="AB2009" s="11">
        <f ca="1"/>
        <v>-9.0659340659340559E-2</v>
      </c>
      <c r="AC2009" s="11">
        <f ca="1"/>
        <v>-1.40350877192984E-2</v>
      </c>
      <c r="AD2009" s="11">
        <f ca="1"/>
        <v>-7.8125E-2</v>
      </c>
      <c r="AE2009" s="11">
        <f ca="1"/>
        <v>-7.7319587628865927E-2</v>
      </c>
      <c r="AF2009" s="11">
        <f ca="1"/>
        <v>-5.3061224489795999E-2</v>
      </c>
      <c r="AG2009" s="11">
        <f ca="1"/>
        <v>-9.3750000000000222E-2</v>
      </c>
      <c r="AH2009" s="11">
        <f ca="1"/>
        <v>0.12264150943396235</v>
      </c>
      <c r="AI2009" s="11">
        <f ca="1"/>
        <v>-2.0833333333333148E-2</v>
      </c>
      <c r="AJ2009" s="11">
        <f ca="1"/>
        <v>-8.5043988269794757E-2</v>
      </c>
      <c r="AK2009" s="11">
        <f ca="1"/>
        <v>-3.7356321839080331E-2</v>
      </c>
      <c r="AL2009" s="11">
        <f ca="1"/>
        <v>-1.3082753608140374E-2</v>
      </c>
      <c r="AM2009" s="11">
        <f ca="1"/>
        <v>-5.032417412781709E-2</v>
      </c>
      <c r="AN2009" s="11">
        <f ca="1"/>
        <v>-7.2254335260115599E-2</v>
      </c>
      <c r="AO2009" s="11">
        <f ca="1"/>
        <v>-1.2658227848101333E-2</v>
      </c>
      <c r="AP2009" s="11">
        <f ca="1"/>
        <v>-8.3333333333333481E-2</v>
      </c>
      <c r="AQ2009" s="11">
        <f ca="1"/>
        <v>6.4118372379778243E-2</v>
      </c>
      <c r="AR2009" s="11">
        <f ca="1"/>
        <v>4.9875311720699589E-3</v>
      </c>
      <c r="AS2009" s="11">
        <f ca="1"/>
        <v>-7.5999999999999956E-2</v>
      </c>
      <c r="AT2009" s="11">
        <f ca="1"/>
        <v>7.5187969924812581E-3</v>
      </c>
      <c r="AU2009" s="11">
        <f ca="1"/>
        <v>-2.3300970873786464E-2</v>
      </c>
      <c r="AV2009" s="11">
        <f ca="1"/>
        <v>-2.1655065738592438E-2</v>
      </c>
      <c r="AW2009" s="11">
        <f ca="1"/>
        <v>-5.6473829201101999E-2</v>
      </c>
      <c r="AX2009" s="11">
        <f ca="1"/>
        <v>-1.9233218698255117E-2</v>
      </c>
      <c r="AY2009" s="11">
        <f ca="1"/>
        <v>-0.12195121951219523</v>
      </c>
      <c r="AZ2009" s="11">
        <f ca="1"/>
        <v>-6.7537145429987788E-3</v>
      </c>
      <c r="BA2009" s="11">
        <f ca="1"/>
        <v>-0.10714285714285721</v>
      </c>
      <c r="BB2009" s="11">
        <f ca="1"/>
        <v>-4.4025157232704393E-2</v>
      </c>
      <c r="BC2009" s="11">
        <f ca="1"/>
        <v>-2.1013597033374465E-2</v>
      </c>
      <c r="BD2009" s="11">
        <f ca="1"/>
        <v>-2.3809523809523947E-2</v>
      </c>
      <c r="BE2009" s="11">
        <f ca="1"/>
        <v>-4.7711781888997162E-2</v>
      </c>
      <c r="BF2009" s="11">
        <f ca="1"/>
        <v>4.3383947939261702E-3</v>
      </c>
      <c r="BG2009" s="11">
        <f ca="1"/>
        <v>-1.6768292682926678E-2</v>
      </c>
      <c r="BH2009" s="11">
        <f ca="1"/>
        <v>-9.3525179856114971E-2</v>
      </c>
      <c r="BI2009" s="11">
        <f ca="1"/>
        <v>-6.0047562425683654E-2</v>
      </c>
      <c r="BJ2009" s="11">
        <f ca="1"/>
        <v>-6.9767441860465018E-2</v>
      </c>
      <c r="BK2009" s="11">
        <f ca="1"/>
        <v>-9.2879256965944124E-2</v>
      </c>
      <c r="BL2009" s="11">
        <f ca="1"/>
        <v>-4.4742729306487816E-2</v>
      </c>
      <c r="BM2009" s="11">
        <f ca="1"/>
        <v>-3.820816864295129E-2</v>
      </c>
      <c r="BN2009" s="11">
        <f ca="1"/>
        <v>-6.8281938325991165E-2</v>
      </c>
      <c r="BO2009" s="11">
        <f ca="1"/>
        <v>-7.0564516129032251E-2</v>
      </c>
      <c r="BP2009" s="16" t="str">
        <v>0- Port Costs</v>
      </c>
      <c r="BT2009" s="16" t="str">
        <v>0- Port Value</v>
      </c>
      <c r="BU2009" s="11">
        <f ca="1"/>
        <v>-1.6236433415578344E-2</v>
      </c>
      <c r="BV2009" s="16" t="str">
        <v>0</v>
      </c>
    </row>
    <row r="2010" spans="1:74" hidden="1" outlineLevel="1" x14ac:dyDescent="0.3">
      <c r="A2010" s="1">
        <f ca="1"/>
        <v>10</v>
      </c>
      <c r="B2010" s="1" vm="520">
        <f ca="1"/>
        <v>44873</v>
      </c>
      <c r="C2010" s="11">
        <f ca="1"/>
        <v>-8.7080430652310969E-3</v>
      </c>
      <c r="D2010" s="11">
        <f ca="1"/>
        <v>-2.7298850574712707E-2</v>
      </c>
      <c r="E2010" s="11">
        <f ca="1"/>
        <v>-2.5905118601747601E-2</v>
      </c>
      <c r="F2010" s="11">
        <f ca="1"/>
        <v>-2.9842342342342398E-2</v>
      </c>
      <c r="G2010" s="11">
        <f ca="1"/>
        <v>-2.8768354809709407E-2</v>
      </c>
      <c r="H2010" s="16" t="str">
        <v>0 - BM Costs</v>
      </c>
      <c r="L2010" s="16" t="str">
        <v>0 - BM Port</v>
      </c>
      <c r="M2010" s="1">
        <f ca="1"/>
        <v>-2.4222749420326317E-2</v>
      </c>
      <c r="N2010" s="16" t="str">
        <v>0 - Port Assets</v>
      </c>
      <c r="O2010" s="11">
        <f ca="1"/>
        <v>-2.0102879441851185E-3</v>
      </c>
      <c r="P2010" s="11">
        <f ca="1"/>
        <v>3.3264691905592336E-3</v>
      </c>
      <c r="Q2010" s="11">
        <f ca="1"/>
        <v>1.0695187165774556E-3</v>
      </c>
      <c r="R2010" s="11">
        <f ca="1"/>
        <v>-1.1122345803842415E-2</v>
      </c>
      <c r="S2010" s="11">
        <f ca="1"/>
        <v>1.5923566878981443E-3</v>
      </c>
      <c r="T2010" s="11">
        <f ca="1"/>
        <v>-3.0456852791878264E-2</v>
      </c>
      <c r="U2010" s="11">
        <f ca="1"/>
        <v>-7.7155824508320814E-2</v>
      </c>
      <c r="V2010" s="11">
        <f ca="1"/>
        <v>1.4887063655030897E-2</v>
      </c>
      <c r="W2010" s="11">
        <f ca="1"/>
        <v>0</v>
      </c>
      <c r="X2010" s="11">
        <f ca="1"/>
        <v>-1.4684287812041008E-2</v>
      </c>
      <c r="Y2010" s="11">
        <f ca="1"/>
        <v>2.3941068139963217E-2</v>
      </c>
      <c r="Z2010" s="11">
        <f ca="1"/>
        <v>-6.1006609049314431E-3</v>
      </c>
      <c r="AA2010" s="11">
        <f ca="1"/>
        <v>-7.3349633251833524E-3</v>
      </c>
      <c r="AB2010" s="11">
        <f ca="1"/>
        <v>1.1111111111111072E-2</v>
      </c>
      <c r="AC2010" s="11">
        <f ca="1"/>
        <v>2.028639618138417E-2</v>
      </c>
      <c r="AD2010" s="11">
        <f ca="1"/>
        <v>-4.1597337770382659E-2</v>
      </c>
      <c r="AE2010" s="11">
        <f ca="1"/>
        <v>0</v>
      </c>
      <c r="AF2010" s="11">
        <f ca="1"/>
        <v>-3.1620553359683723E-2</v>
      </c>
      <c r="AG2010" s="11">
        <f ca="1"/>
        <v>2.4000000000000021E-2</v>
      </c>
      <c r="AH2010" s="11">
        <f ca="1"/>
        <v>-7.0175438596491224E-2</v>
      </c>
      <c r="AI2010" s="11">
        <f ca="1"/>
        <v>1.0427528675702735E-3</v>
      </c>
      <c r="AJ2010" s="11">
        <f ca="1"/>
        <v>-2.9239766081869956E-3</v>
      </c>
      <c r="AK2010" s="11">
        <f ca="1"/>
        <v>-6.1994609164420567E-2</v>
      </c>
      <c r="AL2010" s="11">
        <f ca="1"/>
        <v>-6.4951456310679556E-2</v>
      </c>
      <c r="AM2010" s="11">
        <f ca="1"/>
        <v>4.349226804123707E-2</v>
      </c>
      <c r="AN2010" s="11">
        <f ca="1"/>
        <v>-2.8818443804035088E-3</v>
      </c>
      <c r="AO2010" s="11">
        <f ca="1"/>
        <v>-6.5088757396449703E-2</v>
      </c>
      <c r="AP2010" s="11">
        <f ca="1"/>
        <v>0</v>
      </c>
      <c r="AQ2010" s="11">
        <f ca="1"/>
        <v>-2.5240384615384692E-2</v>
      </c>
      <c r="AR2010" s="11">
        <f ca="1"/>
        <v>4.4270833333333259E-2</v>
      </c>
      <c r="AS2010" s="11">
        <f ca="1"/>
        <v>2.0040080160319551E-3</v>
      </c>
      <c r="AT2010" s="11">
        <f ca="1"/>
        <v>3.1007751937984551E-2</v>
      </c>
      <c r="AU2010" s="11">
        <f ca="1"/>
        <v>9.7181729834794339E-4</v>
      </c>
      <c r="AV2010" s="11">
        <f ca="1"/>
        <v>8.5803432137285807E-3</v>
      </c>
      <c r="AW2010" s="11">
        <f ca="1"/>
        <v>-1.2244897959183598E-2</v>
      </c>
      <c r="AX2010" s="11">
        <f ca="1"/>
        <v>7.9599435100783378E-3</v>
      </c>
      <c r="AY2010" s="11">
        <f ca="1"/>
        <v>-1.0344827586206806E-2</v>
      </c>
      <c r="AZ2010" s="11">
        <f ca="1"/>
        <v>7.7632217370208645E-2</v>
      </c>
      <c r="BA2010" s="11">
        <f ca="1"/>
        <v>1.379310344827589E-2</v>
      </c>
      <c r="BB2010" s="11">
        <f ca="1"/>
        <v>-3.7530266343825724E-2</v>
      </c>
      <c r="BC2010" s="11">
        <f ca="1"/>
        <v>4.1854475209272435E-2</v>
      </c>
      <c r="BD2010" s="11">
        <f ca="1"/>
        <v>2.3866348448686736E-3</v>
      </c>
      <c r="BE2010" s="11">
        <f ca="1"/>
        <v>1.0826771653543288E-2</v>
      </c>
      <c r="BF2010" s="11">
        <f ca="1"/>
        <v>1.0964912280701844E-2</v>
      </c>
      <c r="BG2010" s="11">
        <f ca="1"/>
        <v>0.12714776632302383</v>
      </c>
      <c r="BH2010" s="11">
        <f ca="1"/>
        <v>-2.7972027972028135E-2</v>
      </c>
      <c r="BI2010" s="11">
        <f ca="1"/>
        <v>-2.7745664739884379E-2</v>
      </c>
      <c r="BJ2010" s="11">
        <f ca="1"/>
        <v>5.8479532163742132E-3</v>
      </c>
      <c r="BK2010" s="11">
        <f ca="1"/>
        <v>-4.3671354552183628E-2</v>
      </c>
      <c r="BL2010" s="11">
        <f ca="1"/>
        <v>5.5489964580873519E-2</v>
      </c>
      <c r="BM2010" s="11">
        <f ca="1"/>
        <v>5.5143651529193871E-2</v>
      </c>
      <c r="BN2010" s="11">
        <f ca="1"/>
        <v>4.4247787610620648E-3</v>
      </c>
      <c r="BO2010" s="11">
        <f ca="1"/>
        <v>-5.8823529411764608E-2</v>
      </c>
      <c r="BP2010" s="16" t="str">
        <v>0- Port Costs</v>
      </c>
      <c r="BT2010" s="16" t="str">
        <v>0- Port Value</v>
      </c>
      <c r="BU2010" s="11">
        <f ca="1"/>
        <v>-6.7181215200154965E-3</v>
      </c>
      <c r="BV2010" s="16" t="str">
        <v>0</v>
      </c>
    </row>
    <row r="2011" spans="1:74" hidden="1" outlineLevel="1" x14ac:dyDescent="0.3">
      <c r="A2011" s="1">
        <f ca="1"/>
        <v>11</v>
      </c>
      <c r="B2011" s="1" vm="565">
        <f ca="1"/>
        <v>44872</v>
      </c>
      <c r="C2011" s="11">
        <f ca="1"/>
        <v>-2.6510480887792842E-2</v>
      </c>
      <c r="D2011" s="11">
        <f ca="1"/>
        <v>-3.3845352772714499E-3</v>
      </c>
      <c r="E2011" s="11">
        <f ca="1"/>
        <v>-5.277864017386058E-3</v>
      </c>
      <c r="F2011" s="11">
        <f ca="1"/>
        <v>-5.5991041433368638E-3</v>
      </c>
      <c r="G2011" s="11">
        <f ca="1"/>
        <v>-2.9877502240812648E-3</v>
      </c>
      <c r="H2011" s="16" t="str">
        <v>0 - BM Costs</v>
      </c>
      <c r="L2011" s="16" t="str">
        <v>0 - BM Port</v>
      </c>
      <c r="M2011" s="1">
        <f ca="1"/>
        <v>-8.6937193487079956E-3</v>
      </c>
      <c r="N2011" s="16" t="str">
        <v>0 - Port Assets</v>
      </c>
      <c r="O2011" s="11">
        <f ca="1"/>
        <v>2.0761663347214743E-2</v>
      </c>
      <c r="P2011" s="11">
        <f ca="1"/>
        <v>1.9044596095858513E-3</v>
      </c>
      <c r="Q2011" s="11">
        <f ca="1"/>
        <v>8.6299892125134559E-3</v>
      </c>
      <c r="R2011" s="11">
        <f ca="1"/>
        <v>-5.268199233716464E-2</v>
      </c>
      <c r="S2011" s="11">
        <f ca="1"/>
        <v>-7.9554494828959488E-4</v>
      </c>
      <c r="T2011" s="11">
        <f ca="1"/>
        <v>-1.5000000000000013E-2</v>
      </c>
      <c r="U2011" s="11">
        <f ca="1"/>
        <v>-2.9368575624082127E-2</v>
      </c>
      <c r="V2011" s="11">
        <f ca="1"/>
        <v>1.194805194805193E-2</v>
      </c>
      <c r="W2011" s="11">
        <f ca="1"/>
        <v>2.0408163265306145E-2</v>
      </c>
      <c r="X2011" s="11">
        <f ca="1"/>
        <v>6.1574434918160614E-2</v>
      </c>
      <c r="Y2011" s="11">
        <f ca="1"/>
        <v>-1.0928961748634003E-2</v>
      </c>
      <c r="Z2011" s="11">
        <f ca="1"/>
        <v>-1.015744032503707E-3</v>
      </c>
      <c r="AA2011" s="11">
        <f ca="1"/>
        <v>1.9950124688279391E-2</v>
      </c>
      <c r="AB2011" s="11">
        <f ca="1"/>
        <v>1.6949152542373058E-2</v>
      </c>
      <c r="AC2011" s="11">
        <f ca="1"/>
        <v>1.8226002430133725E-2</v>
      </c>
      <c r="AD2011" s="11">
        <f ca="1"/>
        <v>-7.963246554364467E-2</v>
      </c>
      <c r="AE2011" s="11">
        <f ca="1"/>
        <v>-0.1300448430493274</v>
      </c>
      <c r="AF2011" s="11">
        <f ca="1"/>
        <v>0</v>
      </c>
      <c r="AG2011" s="11">
        <f ca="1"/>
        <v>-3.1007751937984551E-2</v>
      </c>
      <c r="AH2011" s="11">
        <f ca="1"/>
        <v>0</v>
      </c>
      <c r="AI2011" s="11">
        <f ca="1"/>
        <v>2.089864158829613E-3</v>
      </c>
      <c r="AJ2011" s="11">
        <f ca="1"/>
        <v>-1.8651362984218101E-2</v>
      </c>
      <c r="AK2011" s="11">
        <f ca="1"/>
        <v>-1.3297872340425343E-2</v>
      </c>
      <c r="AL2011" s="11">
        <f ca="1"/>
        <v>-9.6153846153848033E-3</v>
      </c>
      <c r="AM2011" s="11">
        <f ca="1"/>
        <v>-7.287933094384702E-2</v>
      </c>
      <c r="AN2011" s="11">
        <f ca="1"/>
        <v>4.8338368580060465E-2</v>
      </c>
      <c r="AO2011" s="11">
        <f ca="1"/>
        <v>-0.10106382978723394</v>
      </c>
      <c r="AP2011" s="11">
        <f ca="1"/>
        <v>1.9305019305019266E-2</v>
      </c>
      <c r="AQ2011" s="11">
        <f ca="1"/>
        <v>2.4096385542167198E-3</v>
      </c>
      <c r="AR2011" s="11">
        <f ca="1"/>
        <v>-2.7848101265822822E-2</v>
      </c>
      <c r="AS2011" s="11">
        <f ca="1"/>
        <v>1.4227642276422925E-2</v>
      </c>
      <c r="AT2011" s="11">
        <f ca="1"/>
        <v>-3.3190578158458273E-2</v>
      </c>
      <c r="AU2011" s="11">
        <f ca="1"/>
        <v>-5.7971014492753659E-3</v>
      </c>
      <c r="AV2011" s="11">
        <f ca="1"/>
        <v>9.4488188976378229E-3</v>
      </c>
      <c r="AW2011" s="11">
        <f ca="1"/>
        <v>-8.7660148347943334E-3</v>
      </c>
      <c r="AX2011" s="11">
        <f ca="1"/>
        <v>-2.4423847695390855E-2</v>
      </c>
      <c r="AY2011" s="11">
        <f ca="1"/>
        <v>-2.6845637583892579E-2</v>
      </c>
      <c r="AZ2011" s="11">
        <f ca="1"/>
        <v>9.7134531325893114E-4</v>
      </c>
      <c r="BA2011" s="11">
        <f ca="1"/>
        <v>-1.3605442176870763E-2</v>
      </c>
      <c r="BB2011" s="11">
        <f ca="1"/>
        <v>3.6452004860265674E-3</v>
      </c>
      <c r="BC2011" s="11">
        <f ca="1"/>
        <v>9.7529258777631078E-3</v>
      </c>
      <c r="BD2011" s="11">
        <f ca="1"/>
        <v>0</v>
      </c>
      <c r="BE2011" s="11">
        <f ca="1"/>
        <v>-9.9290780141843893E-2</v>
      </c>
      <c r="BF2011" s="11">
        <f ca="1"/>
        <v>-0.1145631067961167</v>
      </c>
      <c r="BG2011" s="11">
        <f ca="1"/>
        <v>0.18292682926829285</v>
      </c>
      <c r="BH2011" s="11">
        <f ca="1"/>
        <v>-2.7210884353741416E-2</v>
      </c>
      <c r="BI2011" s="11">
        <f ca="1"/>
        <v>2.0648967551622599E-2</v>
      </c>
      <c r="BJ2011" s="11">
        <f ca="1"/>
        <v>-1.5827338129496438E-2</v>
      </c>
      <c r="BK2011" s="11">
        <f ca="1"/>
        <v>1.9622641509434047E-2</v>
      </c>
      <c r="BL2011" s="11">
        <f ca="1"/>
        <v>-5.8685446009388853E-3</v>
      </c>
      <c r="BM2011" s="11">
        <f ca="1"/>
        <v>-2.5733634311512432E-2</v>
      </c>
      <c r="BN2011" s="11">
        <f ca="1"/>
        <v>3.1963470319634535E-2</v>
      </c>
      <c r="BO2011" s="11">
        <f ca="1"/>
        <v>2.1317829457364157E-2</v>
      </c>
      <c r="BP2011" s="16" t="str">
        <v>0- Port Costs</v>
      </c>
      <c r="BT2011" s="16" t="str">
        <v>0- Port Value</v>
      </c>
      <c r="BU2011" s="11">
        <f ca="1"/>
        <v>-2.3672626053169443E-3</v>
      </c>
      <c r="BV2011" s="16" t="str">
        <v>0</v>
      </c>
    </row>
    <row r="2012" spans="1:74" hidden="1" outlineLevel="1" x14ac:dyDescent="0.3">
      <c r="A2012" s="1">
        <f ca="1"/>
        <v>12</v>
      </c>
      <c r="B2012" s="1" vm="613">
        <f ca="1"/>
        <v>44869</v>
      </c>
      <c r="C2012" s="11">
        <f ca="1"/>
        <v>1.6478609768096231E-2</v>
      </c>
      <c r="D2012" s="11">
        <f ca="1"/>
        <v>4.8164824669122419E-2</v>
      </c>
      <c r="E2012" s="11">
        <f ca="1"/>
        <v>4.3745949449125243E-2</v>
      </c>
      <c r="F2012" s="11">
        <f ca="1"/>
        <v>5.1206592113007821E-2</v>
      </c>
      <c r="G2012" s="11">
        <f ca="1"/>
        <v>4.9502528902866771E-2</v>
      </c>
      <c r="H2012" s="16" t="str">
        <v>0 - BM Costs</v>
      </c>
      <c r="L2012" s="16" t="str">
        <v>0 - BM Port</v>
      </c>
      <c r="M2012" s="1">
        <f ca="1"/>
        <v>4.174104764573805E-2</v>
      </c>
      <c r="N2012" s="16" t="str">
        <v>0 - Port Assets</v>
      </c>
      <c r="O2012" s="11">
        <f ca="1"/>
        <v>1.024327784891188E-2</v>
      </c>
      <c r="P2012" s="11">
        <f ca="1"/>
        <v>2.2391692357617954E-2</v>
      </c>
      <c r="Q2012" s="11">
        <f ca="1"/>
        <v>3.2467532467532756E-3</v>
      </c>
      <c r="R2012" s="11">
        <f ca="1"/>
        <v>-7.3646850044365553E-2</v>
      </c>
      <c r="S2012" s="11">
        <f ca="1"/>
        <v>1.3709677419354804E-2</v>
      </c>
      <c r="T2012" s="11">
        <f ca="1"/>
        <v>0</v>
      </c>
      <c r="U2012" s="11">
        <f ca="1"/>
        <v>3.1818181818181746E-2</v>
      </c>
      <c r="V2012" s="11">
        <f ca="1"/>
        <v>-6.1951471347444498E-3</v>
      </c>
      <c r="W2012" s="11">
        <f ca="1"/>
        <v>-2.0000000000000129E-2</v>
      </c>
      <c r="X2012" s="11">
        <f ca="1"/>
        <v>0.177064220183486</v>
      </c>
      <c r="Y2012" s="11">
        <f ca="1"/>
        <v>3.0018761726078758E-2</v>
      </c>
      <c r="Z2012" s="11">
        <f ca="1"/>
        <v>-5.2910052910052796E-2</v>
      </c>
      <c r="AA2012" s="11">
        <f ca="1"/>
        <v>-3.0229746070133068E-2</v>
      </c>
      <c r="AB2012" s="11">
        <f ca="1"/>
        <v>-8.4033613445378963E-3</v>
      </c>
      <c r="AC2012" s="11">
        <f ca="1"/>
        <v>-1.9070321811680557E-2</v>
      </c>
      <c r="AD2012" s="11">
        <f ca="1"/>
        <v>-7.5987841945288626E-3</v>
      </c>
      <c r="AE2012" s="11">
        <f ca="1"/>
        <v>4.5045045045042365E-3</v>
      </c>
      <c r="AF2012" s="11">
        <f ca="1"/>
        <v>-3.0651340996168619E-2</v>
      </c>
      <c r="AG2012" s="11">
        <f ca="1"/>
        <v>-3.8610038610038533E-3</v>
      </c>
      <c r="AH2012" s="11">
        <f ca="1"/>
        <v>-8.8000000000000078E-2</v>
      </c>
      <c r="AI2012" s="11">
        <f ca="1"/>
        <v>-4.6812749003983911E-2</v>
      </c>
      <c r="AJ2012" s="11">
        <f ca="1"/>
        <v>8.683068017365958E-3</v>
      </c>
      <c r="AK2012" s="11">
        <f ca="1"/>
        <v>2.666666666666595E-3</v>
      </c>
      <c r="AL2012" s="11">
        <f ca="1"/>
        <v>-0.11864406779660996</v>
      </c>
      <c r="AM2012" s="11">
        <f ca="1"/>
        <v>-2.1052631578947545E-2</v>
      </c>
      <c r="AN2012" s="11">
        <f ca="1"/>
        <v>4.7468354430379556E-2</v>
      </c>
      <c r="AO2012" s="11">
        <f ca="1"/>
        <v>-2.083333333333337E-2</v>
      </c>
      <c r="AP2012" s="11">
        <f ca="1"/>
        <v>6.5843621399176877E-2</v>
      </c>
      <c r="AQ2012" s="11">
        <f ca="1"/>
        <v>-6.6366704161979651E-2</v>
      </c>
      <c r="AR2012" s="11">
        <f ca="1"/>
        <v>-9.8173515981735071E-2</v>
      </c>
      <c r="AS2012" s="11">
        <f ca="1"/>
        <v>6.1349693251533388E-3</v>
      </c>
      <c r="AT2012" s="11">
        <f ca="1"/>
        <v>-9.5440084835631822E-3</v>
      </c>
      <c r="AU2012" s="11">
        <f ca="1"/>
        <v>5.8309037900874383E-3</v>
      </c>
      <c r="AV2012" s="11">
        <f ca="1"/>
        <v>5.542359461599311E-3</v>
      </c>
      <c r="AW2012" s="11">
        <f ca="1"/>
        <v>4.7425474254740863E-3</v>
      </c>
      <c r="AX2012" s="11">
        <f ca="1"/>
        <v>-3.0479659987856622E-2</v>
      </c>
      <c r="AY2012" s="11">
        <f ca="1"/>
        <v>2.7586206896551779E-2</v>
      </c>
      <c r="AZ2012" s="11">
        <f ca="1"/>
        <v>-4.3660009289363755E-2</v>
      </c>
      <c r="BA2012" s="11">
        <f ca="1"/>
        <v>-1.34228187919464E-2</v>
      </c>
      <c r="BB2012" s="11">
        <f ca="1"/>
        <v>-3.63196125907983E-3</v>
      </c>
      <c r="BC2012" s="11">
        <f ca="1"/>
        <v>5.1264524948735568E-2</v>
      </c>
      <c r="BD2012" s="11">
        <f ca="1"/>
        <v>1.5757575757575859E-2</v>
      </c>
      <c r="BE2012" s="11">
        <f ca="1"/>
        <v>-1.3123359580052507E-2</v>
      </c>
      <c r="BF2012" s="11">
        <f ca="1"/>
        <v>3.0000000000000027E-2</v>
      </c>
      <c r="BG2012" s="11">
        <f ca="1"/>
        <v>-5.9273422562141631E-2</v>
      </c>
      <c r="BH2012" s="11">
        <f ca="1"/>
        <v>-6.7567567567567988E-3</v>
      </c>
      <c r="BI2012" s="11">
        <f ca="1"/>
        <v>-1.7960602549247029E-2</v>
      </c>
      <c r="BJ2012" s="11">
        <f ca="1"/>
        <v>1.1644832605531397E-2</v>
      </c>
      <c r="BK2012" s="11">
        <f ca="1"/>
        <v>-3.6363636363636376E-2</v>
      </c>
      <c r="BL2012" s="11">
        <f ca="1"/>
        <v>7.0921985815601829E-3</v>
      </c>
      <c r="BM2012" s="11">
        <f ca="1"/>
        <v>-1.4679715302491236E-2</v>
      </c>
      <c r="BN2012" s="11">
        <f ca="1"/>
        <v>-2.4498886414253906E-2</v>
      </c>
      <c r="BO2012" s="11">
        <f ca="1"/>
        <v>0</v>
      </c>
      <c r="BP2012" s="16" t="str">
        <v>0- Port Costs</v>
      </c>
      <c r="BT2012" s="16" t="str">
        <v>0- Port Value</v>
      </c>
      <c r="BU2012" s="11">
        <f ca="1"/>
        <v>7.2324636611331705E-4</v>
      </c>
      <c r="BV2012" s="16" t="str">
        <v>0</v>
      </c>
    </row>
    <row r="2013" spans="1:74" hidden="1" outlineLevel="1" x14ac:dyDescent="0.3">
      <c r="A2013" s="1">
        <f ca="1"/>
        <v>13</v>
      </c>
      <c r="B2013" s="1" vm="655">
        <f ca="1"/>
        <v>44868</v>
      </c>
      <c r="C2013" s="11">
        <f ca="1"/>
        <v>3.6379916923587885E-3</v>
      </c>
      <c r="D2013" s="11">
        <f ca="1"/>
        <v>-1.0614910661861376E-2</v>
      </c>
      <c r="E2013" s="11">
        <f ca="1"/>
        <v>-1.0531085732281675E-2</v>
      </c>
      <c r="F2013" s="11">
        <f ca="1"/>
        <v>-1.1585494861423018E-2</v>
      </c>
      <c r="G2013" s="11">
        <f ca="1"/>
        <v>-1.1073277148884952E-2</v>
      </c>
      <c r="H2013" s="16" t="str">
        <v>0 - BM Costs</v>
      </c>
      <c r="L2013" s="16" t="str">
        <v>0 - BM Port</v>
      </c>
      <c r="M2013" s="1">
        <f ca="1"/>
        <v>-8.0822099899469091E-3</v>
      </c>
      <c r="N2013" s="16" t="str">
        <v>0 - Port Assets</v>
      </c>
      <c r="O2013" s="11">
        <f ca="1"/>
        <v>-3.3964893860888301E-3</v>
      </c>
      <c r="P2013" s="11">
        <f ca="1"/>
        <v>9.2375008326084362E-3</v>
      </c>
      <c r="Q2013" s="11">
        <f ca="1"/>
        <v>1.267066708781095E-2</v>
      </c>
      <c r="R2013" s="11">
        <f ca="1"/>
        <v>9.6402633830573015E-2</v>
      </c>
      <c r="S2013" s="11">
        <f ca="1"/>
        <v>-3.073526110377589E-3</v>
      </c>
      <c r="T2013" s="11">
        <f ca="1"/>
        <v>-9.7331431695661941E-3</v>
      </c>
      <c r="U2013" s="11">
        <f ca="1"/>
        <v>-2.8308526684772684E-3</v>
      </c>
      <c r="V2013" s="11">
        <f ca="1"/>
        <v>-6.4062724351924283E-3</v>
      </c>
      <c r="W2013" s="11">
        <f ca="1"/>
        <v>4.7413459712973838E-2</v>
      </c>
      <c r="X2013" s="11">
        <f ca="1"/>
        <v>-2.2977707388871615E-2</v>
      </c>
      <c r="Y2013" s="11">
        <f ca="1"/>
        <v>4.2971819902006825E-3</v>
      </c>
      <c r="Z2013" s="11">
        <f ca="1"/>
        <v>-5.6773487465372474E-3</v>
      </c>
      <c r="AA2013" s="11">
        <f ca="1"/>
        <v>-9.0371698503551867E-3</v>
      </c>
      <c r="AB2013" s="11">
        <f ca="1"/>
        <v>-2.1377449320103659E-2</v>
      </c>
      <c r="AC2013" s="11">
        <f ca="1"/>
        <v>-1.1004818198199873E-2</v>
      </c>
      <c r="AD2013" s="11">
        <f ca="1"/>
        <v>-1.2667197412027265E-2</v>
      </c>
      <c r="AE2013" s="11">
        <f ca="1"/>
        <v>1.4710529721530641E-2</v>
      </c>
      <c r="AF2013" s="11">
        <f ca="1"/>
        <v>-1.397312464603806E-2</v>
      </c>
      <c r="AG2013" s="11">
        <f ca="1"/>
        <v>-8.3323158273463371E-2</v>
      </c>
      <c r="AH2013" s="11">
        <f ca="1"/>
        <v>7.0990303295600743E-2</v>
      </c>
      <c r="AI2013" s="11">
        <f ca="1"/>
        <v>7.0999410417780462E-2</v>
      </c>
      <c r="AJ2013" s="11">
        <f ca="1"/>
        <v>-3.7644268556693894E-2</v>
      </c>
      <c r="AK2013" s="11">
        <f ca="1"/>
        <v>6.053256462283052E-3</v>
      </c>
      <c r="AL2013" s="11">
        <f ca="1"/>
        <v>3.9528776621662765E-2</v>
      </c>
      <c r="AM2013" s="11">
        <f ca="1"/>
        <v>5.8083964414381573E-3</v>
      </c>
      <c r="AN2013" s="11">
        <f ca="1"/>
        <v>-7.5955162381296959E-2</v>
      </c>
      <c r="AO2013" s="11">
        <f ca="1"/>
        <v>1.4646784331620921E-2</v>
      </c>
      <c r="AP2013" s="11">
        <f ca="1"/>
        <v>-1.781560116611236E-3</v>
      </c>
      <c r="AQ2013" s="11">
        <f ca="1"/>
        <v>9.3464730290456544E-2</v>
      </c>
      <c r="AR2013" s="11">
        <f ca="1"/>
        <v>-5.7633064575564052E-3</v>
      </c>
      <c r="AS2013" s="11">
        <f ca="1"/>
        <v>-4.3917467746952599E-2</v>
      </c>
      <c r="AT2013" s="11">
        <f ca="1"/>
        <v>1.2487130460361984E-2</v>
      </c>
      <c r="AU2013" s="11">
        <f ca="1"/>
        <v>1.0880728755786606E-2</v>
      </c>
      <c r="AV2013" s="11">
        <f ca="1"/>
        <v>2.2747349823321716E-2</v>
      </c>
      <c r="AW2013" s="11">
        <f ca="1"/>
        <v>1.9076923076923213E-2</v>
      </c>
      <c r="AX2013" s="11">
        <f ca="1"/>
        <v>4.7093790231574895E-2</v>
      </c>
      <c r="AY2013" s="11">
        <f ca="1"/>
        <v>-8.3295174227093316E-2</v>
      </c>
      <c r="AZ2013" s="11">
        <f ca="1"/>
        <v>2.773095454748864E-2</v>
      </c>
      <c r="BA2013" s="11">
        <f ca="1"/>
        <v>-2.7725286406046767E-2</v>
      </c>
      <c r="BB2013" s="11">
        <f ca="1"/>
        <v>3.9917055469155027E-2</v>
      </c>
      <c r="BC2013" s="11">
        <f ca="1"/>
        <v>-4.6524373083702386E-2</v>
      </c>
      <c r="BD2013" s="11">
        <f ca="1"/>
        <v>5.8284922296599984E-2</v>
      </c>
      <c r="BE2013" s="11">
        <f ca="1"/>
        <v>-5.0058621866698405E-2</v>
      </c>
      <c r="BF2013" s="11">
        <f ca="1"/>
        <v>-0.12674096768941567</v>
      </c>
      <c r="BG2013" s="11">
        <f ca="1"/>
        <v>1.0814399527884655E-2</v>
      </c>
      <c r="BH2013" s="11">
        <f ca="1"/>
        <v>-2.4898157271644461E-2</v>
      </c>
      <c r="BI2013" s="11">
        <f ca="1"/>
        <v>2.0393884811766849E-3</v>
      </c>
      <c r="BJ2013" s="11">
        <f ca="1"/>
        <v>4.5121554958201804E-2</v>
      </c>
      <c r="BK2013" s="11">
        <f ca="1"/>
        <v>4.1279976241740401E-2</v>
      </c>
      <c r="BL2013" s="11">
        <f ca="1"/>
        <v>1.5952557449963267E-2</v>
      </c>
      <c r="BM2013" s="11">
        <f ca="1"/>
        <v>8.1337842916196834E-2</v>
      </c>
      <c r="BN2013" s="11">
        <f ca="1"/>
        <v>1.2408812909881384E-2</v>
      </c>
      <c r="BO2013" s="11">
        <f ca="1"/>
        <v>-1.7679525397715556E-2</v>
      </c>
      <c r="BP2013" s="16" t="str">
        <v>0- Port Costs</v>
      </c>
      <c r="BT2013" s="16" t="str">
        <v>0- Port Value</v>
      </c>
      <c r="BU2013" s="11">
        <f ca="1"/>
        <v>1.1848738432212125E-2</v>
      </c>
      <c r="BV2013" s="16" t="str">
        <v>0</v>
      </c>
    </row>
    <row r="2014" spans="1:74" hidden="1" outlineLevel="1" x14ac:dyDescent="0.3">
      <c r="A2014" s="1">
        <f ca="1"/>
        <v>14</v>
      </c>
      <c r="B2014" s="1" vm="697">
        <f ca="1"/>
        <v>44867</v>
      </c>
      <c r="C2014" s="11"/>
      <c r="D2014" s="11"/>
      <c r="E2014" s="11"/>
      <c r="F2014" s="11"/>
      <c r="G2014" s="11"/>
      <c r="H2014" s="16" t="str">
        <v>0 - BM Costs</v>
      </c>
      <c r="L2014" s="16" t="str">
        <v>0 - BM Port</v>
      </c>
      <c r="N2014" s="16" t="str">
        <v>0 - Port Assets</v>
      </c>
      <c r="O2014" s="11"/>
      <c r="P2014" s="11"/>
      <c r="Q2014" s="11"/>
      <c r="R2014" s="11"/>
      <c r="S2014" s="11"/>
      <c r="T2014" s="11"/>
      <c r="U2014" s="11"/>
      <c r="V2014" s="11"/>
      <c r="W2014" s="11"/>
      <c r="X2014" s="11"/>
      <c r="Y2014" s="11"/>
      <c r="Z2014" s="11"/>
      <c r="AA2014" s="11"/>
      <c r="AB2014" s="11"/>
      <c r="AC2014" s="11"/>
      <c r="AD2014" s="11"/>
      <c r="AE2014" s="11"/>
      <c r="AF2014" s="11"/>
      <c r="AG2014" s="11"/>
      <c r="AH2014" s="11"/>
      <c r="AI2014" s="11"/>
      <c r="AJ2014" s="11"/>
      <c r="AK2014" s="11"/>
      <c r="AL2014" s="11"/>
      <c r="AM2014" s="11"/>
      <c r="AN2014" s="11"/>
      <c r="AO2014" s="11"/>
      <c r="AP2014" s="11"/>
      <c r="AQ2014" s="11"/>
      <c r="AR2014" s="11"/>
      <c r="AS2014" s="11"/>
      <c r="AT2014" s="11"/>
      <c r="AU2014" s="11"/>
      <c r="AV2014" s="11"/>
      <c r="AW2014" s="11"/>
      <c r="AX2014" s="11"/>
      <c r="AY2014" s="11"/>
      <c r="AZ2014" s="11"/>
      <c r="BA2014" s="11"/>
      <c r="BB2014" s="11"/>
      <c r="BC2014" s="11"/>
      <c r="BD2014" s="11"/>
      <c r="BE2014" s="11"/>
      <c r="BF2014" s="11"/>
      <c r="BG2014" s="11"/>
      <c r="BH2014" s="11"/>
      <c r="BI2014" s="11"/>
      <c r="BJ2014" s="11"/>
      <c r="BK2014" s="11"/>
      <c r="BL2014" s="11"/>
      <c r="BM2014" s="11"/>
      <c r="BN2014" s="11"/>
      <c r="BO2014" s="11"/>
      <c r="BP2014" s="16" t="str">
        <v>0- Port Costs</v>
      </c>
      <c r="BT2014" s="16" t="str">
        <v>0- Port Value</v>
      </c>
      <c r="BU2014" s="11"/>
      <c r="BV2014" s="16" t="str">
        <v>0</v>
      </c>
    </row>
    <row r="2015" spans="1:74" hidden="1" outlineLevel="1" x14ac:dyDescent="0.3">
      <c r="C2015" s="11"/>
      <c r="D2015" s="11"/>
      <c r="E2015" s="11"/>
      <c r="F2015" s="11"/>
      <c r="G2015" s="11"/>
      <c r="H2015" s="16" t="str">
        <v>0 - BM Costs</v>
      </c>
      <c r="L2015" s="16" t="str">
        <v>0 - BM Port</v>
      </c>
      <c r="N2015" s="16" t="str">
        <v>0 - Port Assets</v>
      </c>
      <c r="O2015" s="11"/>
      <c r="P2015" s="11"/>
      <c r="Q2015" s="11"/>
      <c r="R2015" s="11"/>
      <c r="S2015" s="11"/>
      <c r="T2015" s="11"/>
      <c r="U2015" s="11"/>
      <c r="V2015" s="11"/>
      <c r="W2015" s="11"/>
      <c r="X2015" s="11"/>
      <c r="Y2015" s="11"/>
      <c r="Z2015" s="11"/>
      <c r="AA2015" s="11"/>
      <c r="AB2015" s="11"/>
      <c r="AC2015" s="11"/>
      <c r="AD2015" s="11"/>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c r="BC2015" s="11"/>
      <c r="BD2015" s="11"/>
      <c r="BE2015" s="11"/>
      <c r="BF2015" s="11"/>
      <c r="BG2015" s="11"/>
      <c r="BH2015" s="11"/>
      <c r="BI2015" s="11"/>
      <c r="BJ2015" s="11"/>
      <c r="BK2015" s="11"/>
      <c r="BL2015" s="11"/>
      <c r="BM2015" s="11"/>
      <c r="BN2015" s="11"/>
      <c r="BO2015" s="11"/>
      <c r="BP2015" s="16" t="str">
        <v>0- Port Costs</v>
      </c>
      <c r="BT2015" s="16" t="str">
        <v>0- Port Value</v>
      </c>
      <c r="BU2015" s="11"/>
      <c r="BV2015" s="16" t="str">
        <v>0</v>
      </c>
    </row>
    <row r="2016" spans="1:74" hidden="1" outlineLevel="1" x14ac:dyDescent="0.3">
      <c r="C2016" s="11"/>
      <c r="D2016" s="11"/>
      <c r="E2016" s="11"/>
      <c r="F2016" s="11"/>
      <c r="G2016" s="11"/>
      <c r="H2016" s="16" t="str">
        <v>0 - BM Costs</v>
      </c>
      <c r="L2016" s="16" t="str">
        <v>0 - BM Port</v>
      </c>
      <c r="N2016" s="16" t="str">
        <v>0 - Port Assets</v>
      </c>
      <c r="O2016" s="11"/>
      <c r="P2016" s="11"/>
      <c r="Q2016" s="11"/>
      <c r="R2016" s="11"/>
      <c r="S2016" s="11"/>
      <c r="T2016" s="11"/>
      <c r="U2016" s="11"/>
      <c r="V2016" s="11"/>
      <c r="W2016" s="11"/>
      <c r="X2016" s="11"/>
      <c r="Y2016" s="11"/>
      <c r="Z2016" s="11"/>
      <c r="AA2016" s="11"/>
      <c r="AB2016" s="11"/>
      <c r="AC2016" s="11"/>
      <c r="AD2016" s="11"/>
      <c r="AE2016" s="11"/>
      <c r="AF2016" s="11"/>
      <c r="AG2016" s="11"/>
      <c r="AH2016" s="11"/>
      <c r="AI2016" s="11"/>
      <c r="AJ2016" s="11"/>
      <c r="AK2016" s="11"/>
      <c r="AL2016" s="11"/>
      <c r="AM2016" s="11"/>
      <c r="AN2016" s="11"/>
      <c r="AO2016" s="11"/>
      <c r="AP2016" s="11"/>
      <c r="AQ2016" s="11"/>
      <c r="AR2016" s="11"/>
      <c r="AS2016" s="11"/>
      <c r="AT2016" s="11"/>
      <c r="AU2016" s="11"/>
      <c r="AV2016" s="11"/>
      <c r="AW2016" s="11"/>
      <c r="AX2016" s="11"/>
      <c r="AY2016" s="11"/>
      <c r="AZ2016" s="11"/>
      <c r="BA2016" s="11"/>
      <c r="BB2016" s="11"/>
      <c r="BC2016" s="11"/>
      <c r="BD2016" s="11"/>
      <c r="BE2016" s="11"/>
      <c r="BF2016" s="11"/>
      <c r="BG2016" s="11"/>
      <c r="BH2016" s="11"/>
      <c r="BI2016" s="11"/>
      <c r="BJ2016" s="11"/>
      <c r="BK2016" s="11"/>
      <c r="BL2016" s="11"/>
      <c r="BM2016" s="11"/>
      <c r="BN2016" s="11"/>
      <c r="BO2016" s="11"/>
      <c r="BP2016" s="16" t="str">
        <v>0- Port Costs</v>
      </c>
      <c r="BT2016" s="16" t="str">
        <v>0- Port Value</v>
      </c>
      <c r="BU2016" s="11"/>
      <c r="BV2016" s="16" t="str">
        <v>0</v>
      </c>
    </row>
    <row r="2017" spans="3:74" hidden="1" outlineLevel="1" x14ac:dyDescent="0.3">
      <c r="C2017" s="11"/>
      <c r="D2017" s="11"/>
      <c r="E2017" s="11"/>
      <c r="F2017" s="11"/>
      <c r="G2017" s="11"/>
      <c r="H2017" s="16" t="str">
        <v>0 - BM Costs</v>
      </c>
      <c r="L2017" s="16" t="str">
        <v>0 - BM Port</v>
      </c>
      <c r="N2017" s="16" t="str">
        <v>0 - Port Assets</v>
      </c>
      <c r="O2017" s="11"/>
      <c r="P2017" s="11"/>
      <c r="Q2017" s="11"/>
      <c r="R2017" s="11"/>
      <c r="S2017" s="11"/>
      <c r="T2017" s="11"/>
      <c r="U2017" s="11"/>
      <c r="V2017" s="11"/>
      <c r="W2017" s="11"/>
      <c r="X2017" s="11"/>
      <c r="Y2017" s="11"/>
      <c r="Z2017" s="11"/>
      <c r="AA2017" s="11"/>
      <c r="AB2017" s="11"/>
      <c r="AC2017" s="11"/>
      <c r="AD2017" s="11"/>
      <c r="AE2017" s="11"/>
      <c r="AF2017" s="11"/>
      <c r="AG2017" s="11"/>
      <c r="AH2017" s="11"/>
      <c r="AI2017" s="11"/>
      <c r="AJ2017" s="11"/>
      <c r="AK2017" s="11"/>
      <c r="AL2017" s="11"/>
      <c r="AM2017" s="11"/>
      <c r="AN2017" s="11"/>
      <c r="AO2017" s="11"/>
      <c r="AP2017" s="11"/>
      <c r="AQ2017" s="11"/>
      <c r="AR2017" s="11"/>
      <c r="AS2017" s="11"/>
      <c r="AT2017" s="11"/>
      <c r="AU2017" s="11"/>
      <c r="AV2017" s="11"/>
      <c r="AW2017" s="11"/>
      <c r="AX2017" s="11"/>
      <c r="AY2017" s="11"/>
      <c r="AZ2017" s="11"/>
      <c r="BA2017" s="11"/>
      <c r="BB2017" s="11"/>
      <c r="BC2017" s="11"/>
      <c r="BD2017" s="11"/>
      <c r="BE2017" s="11"/>
      <c r="BF2017" s="11"/>
      <c r="BG2017" s="11"/>
      <c r="BH2017" s="11"/>
      <c r="BI2017" s="11"/>
      <c r="BJ2017" s="11"/>
      <c r="BK2017" s="11"/>
      <c r="BL2017" s="11"/>
      <c r="BM2017" s="11"/>
      <c r="BN2017" s="11"/>
      <c r="BO2017" s="11"/>
      <c r="BP2017" s="16" t="str">
        <v>0- Port Costs</v>
      </c>
      <c r="BT2017" s="16" t="str">
        <v>0- Port Value</v>
      </c>
      <c r="BU2017" s="11"/>
      <c r="BV2017" s="16" t="str">
        <v>0</v>
      </c>
    </row>
    <row r="2018" spans="3:74" hidden="1" outlineLevel="1" x14ac:dyDescent="0.3">
      <c r="C2018" s="11"/>
      <c r="D2018" s="11"/>
      <c r="E2018" s="11"/>
      <c r="F2018" s="11"/>
      <c r="G2018" s="11"/>
      <c r="H2018" s="16" t="str">
        <v>0 - BM Costs</v>
      </c>
      <c r="L2018" s="16" t="str">
        <v>0 - BM Port</v>
      </c>
      <c r="N2018" s="16" t="str">
        <v>0 - Port Assets</v>
      </c>
      <c r="O2018" s="11"/>
      <c r="P2018" s="11"/>
      <c r="Q2018" s="11"/>
      <c r="R2018" s="11"/>
      <c r="S2018" s="11"/>
      <c r="T2018" s="11"/>
      <c r="U2018" s="11"/>
      <c r="V2018" s="11"/>
      <c r="W2018" s="11"/>
      <c r="X2018" s="11"/>
      <c r="Y2018" s="11"/>
      <c r="Z2018" s="11"/>
      <c r="AA2018" s="11"/>
      <c r="AB2018" s="11"/>
      <c r="AC2018" s="11"/>
      <c r="AD2018" s="11"/>
      <c r="AE2018" s="11"/>
      <c r="AF2018" s="11"/>
      <c r="AG2018" s="11"/>
      <c r="AH2018" s="11"/>
      <c r="AI2018" s="11"/>
      <c r="AJ2018" s="11"/>
      <c r="AK2018" s="11"/>
      <c r="AL2018" s="11"/>
      <c r="AM2018" s="11"/>
      <c r="AN2018" s="11"/>
      <c r="AO2018" s="11"/>
      <c r="AP2018" s="11"/>
      <c r="AQ2018" s="11"/>
      <c r="AR2018" s="11"/>
      <c r="AS2018" s="11"/>
      <c r="AT2018" s="11"/>
      <c r="AU2018" s="11"/>
      <c r="AV2018" s="11"/>
      <c r="AW2018" s="11"/>
      <c r="AX2018" s="11"/>
      <c r="AY2018" s="11"/>
      <c r="AZ2018" s="11"/>
      <c r="BA2018" s="11"/>
      <c r="BB2018" s="11"/>
      <c r="BC2018" s="11"/>
      <c r="BD2018" s="11"/>
      <c r="BE2018" s="11"/>
      <c r="BF2018" s="11"/>
      <c r="BG2018" s="11"/>
      <c r="BH2018" s="11"/>
      <c r="BI2018" s="11"/>
      <c r="BJ2018" s="11"/>
      <c r="BK2018" s="11"/>
      <c r="BL2018" s="11"/>
      <c r="BM2018" s="11"/>
      <c r="BN2018" s="11"/>
      <c r="BO2018" s="11"/>
      <c r="BP2018" s="16" t="str">
        <v>0- Port Costs</v>
      </c>
      <c r="BT2018" s="16" t="str">
        <v>0- Port Value</v>
      </c>
      <c r="BU2018" s="11"/>
      <c r="BV2018" s="16" t="str">
        <v>0</v>
      </c>
    </row>
    <row r="2019" spans="3:74" hidden="1" outlineLevel="1" x14ac:dyDescent="0.3">
      <c r="C2019" s="11"/>
      <c r="D2019" s="11"/>
      <c r="E2019" s="11"/>
      <c r="F2019" s="11"/>
      <c r="G2019" s="11"/>
      <c r="H2019" s="16" t="str">
        <v>0 - BM Costs</v>
      </c>
      <c r="L2019" s="16" t="str">
        <v>0 - BM Port</v>
      </c>
      <c r="N2019" s="16" t="str">
        <v>0 - Port Assets</v>
      </c>
      <c r="O2019" s="11"/>
      <c r="P2019" s="11"/>
      <c r="Q2019" s="11"/>
      <c r="R2019" s="11"/>
      <c r="S2019" s="11"/>
      <c r="T2019" s="11"/>
      <c r="U2019" s="11"/>
      <c r="V2019" s="11"/>
      <c r="W2019" s="11"/>
      <c r="X2019" s="11"/>
      <c r="Y2019" s="11"/>
      <c r="Z2019" s="11"/>
      <c r="AA2019" s="11"/>
      <c r="AB2019" s="11"/>
      <c r="AC2019" s="11"/>
      <c r="AD2019" s="11"/>
      <c r="AE2019" s="11"/>
      <c r="AF2019" s="11"/>
      <c r="AG2019" s="11"/>
      <c r="AH2019" s="11"/>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c r="BC2019" s="11"/>
      <c r="BD2019" s="11"/>
      <c r="BE2019" s="11"/>
      <c r="BF2019" s="11"/>
      <c r="BG2019" s="11"/>
      <c r="BH2019" s="11"/>
      <c r="BI2019" s="11"/>
      <c r="BJ2019" s="11"/>
      <c r="BK2019" s="11"/>
      <c r="BL2019" s="11"/>
      <c r="BM2019" s="11"/>
      <c r="BN2019" s="11"/>
      <c r="BO2019" s="11"/>
      <c r="BP2019" s="16" t="str">
        <v>0- Port Costs</v>
      </c>
      <c r="BT2019" s="16" t="str">
        <v>0- Port Value</v>
      </c>
      <c r="BU2019" s="11"/>
      <c r="BV2019" s="16" t="str">
        <v>0</v>
      </c>
    </row>
    <row r="2020" spans="3:74" hidden="1" outlineLevel="1" x14ac:dyDescent="0.3">
      <c r="C2020" s="11"/>
      <c r="D2020" s="11"/>
      <c r="E2020" s="11"/>
      <c r="F2020" s="11"/>
      <c r="G2020" s="11"/>
      <c r="H2020" s="16" t="str">
        <v>0 - BM Costs</v>
      </c>
      <c r="L2020" s="16" t="str">
        <v>0 - BM Port</v>
      </c>
      <c r="N2020" s="16" t="str">
        <v>0 - Port Assets</v>
      </c>
      <c r="O2020" s="11"/>
      <c r="P2020" s="11"/>
      <c r="Q2020" s="11"/>
      <c r="R2020" s="11"/>
      <c r="S2020" s="11"/>
      <c r="T2020" s="11"/>
      <c r="U2020" s="11"/>
      <c r="V2020" s="11"/>
      <c r="W2020" s="11"/>
      <c r="X2020" s="11"/>
      <c r="Y2020" s="11"/>
      <c r="Z2020" s="11"/>
      <c r="AA2020" s="11"/>
      <c r="AB2020" s="11"/>
      <c r="AC2020" s="11"/>
      <c r="AD2020" s="11"/>
      <c r="AE2020" s="11"/>
      <c r="AF2020" s="11"/>
      <c r="AG2020" s="11"/>
      <c r="AH2020" s="11"/>
      <c r="AI2020" s="11"/>
      <c r="AJ2020" s="11"/>
      <c r="AK2020" s="11"/>
      <c r="AL2020" s="11"/>
      <c r="AM2020" s="11"/>
      <c r="AN2020" s="11"/>
      <c r="AO2020" s="11"/>
      <c r="AP2020" s="11"/>
      <c r="AQ2020" s="11"/>
      <c r="AR2020" s="11"/>
      <c r="AS2020" s="11"/>
      <c r="AT2020" s="11"/>
      <c r="AU2020" s="11"/>
      <c r="AV2020" s="11"/>
      <c r="AW2020" s="11"/>
      <c r="AX2020" s="11"/>
      <c r="AY2020" s="11"/>
      <c r="AZ2020" s="11"/>
      <c r="BA2020" s="11"/>
      <c r="BB2020" s="11"/>
      <c r="BC2020" s="11"/>
      <c r="BD2020" s="11"/>
      <c r="BE2020" s="11"/>
      <c r="BF2020" s="11"/>
      <c r="BG2020" s="11"/>
      <c r="BH2020" s="11"/>
      <c r="BI2020" s="11"/>
      <c r="BJ2020" s="11"/>
      <c r="BK2020" s="11"/>
      <c r="BL2020" s="11"/>
      <c r="BM2020" s="11"/>
      <c r="BN2020" s="11"/>
      <c r="BO2020" s="11"/>
      <c r="BP2020" s="16" t="str">
        <v>0- Port Costs</v>
      </c>
      <c r="BT2020" s="16" t="str">
        <v>0- Port Value</v>
      </c>
      <c r="BU2020" s="11"/>
      <c r="BV2020" s="16" t="str">
        <v>0</v>
      </c>
    </row>
    <row r="2021" spans="3:74" hidden="1" outlineLevel="1" x14ac:dyDescent="0.3">
      <c r="C2021" s="11"/>
      <c r="D2021" s="11"/>
      <c r="E2021" s="11"/>
      <c r="F2021" s="11"/>
      <c r="G2021" s="11"/>
      <c r="H2021" s="16" t="str">
        <v>0 - BM Costs</v>
      </c>
      <c r="L2021" s="16" t="str">
        <v>0 - BM Port</v>
      </c>
      <c r="N2021" s="16" t="str">
        <v>0 - Port Assets</v>
      </c>
      <c r="O2021" s="11"/>
      <c r="P2021" s="11"/>
      <c r="Q2021" s="11"/>
      <c r="R2021" s="11"/>
      <c r="S2021" s="11"/>
      <c r="T2021" s="11"/>
      <c r="U2021" s="11"/>
      <c r="V2021" s="11"/>
      <c r="W2021" s="11"/>
      <c r="X2021" s="11"/>
      <c r="Y2021" s="11"/>
      <c r="Z2021" s="11"/>
      <c r="AA2021" s="11"/>
      <c r="AB2021" s="11"/>
      <c r="AC2021" s="11"/>
      <c r="AD2021" s="11"/>
      <c r="AE2021" s="11"/>
      <c r="AF2021" s="11"/>
      <c r="AG2021" s="11"/>
      <c r="AH2021" s="11"/>
      <c r="AI2021" s="11"/>
      <c r="AJ2021" s="11"/>
      <c r="AK2021" s="11"/>
      <c r="AL2021" s="11"/>
      <c r="AM2021" s="11"/>
      <c r="AN2021" s="11"/>
      <c r="AO2021" s="11"/>
      <c r="AP2021" s="11"/>
      <c r="AQ2021" s="11"/>
      <c r="AR2021" s="11"/>
      <c r="AS2021" s="11"/>
      <c r="AT2021" s="11"/>
      <c r="AU2021" s="11"/>
      <c r="AV2021" s="11"/>
      <c r="AW2021" s="11"/>
      <c r="AX2021" s="11"/>
      <c r="AY2021" s="11"/>
      <c r="AZ2021" s="11"/>
      <c r="BA2021" s="11"/>
      <c r="BB2021" s="11"/>
      <c r="BC2021" s="11"/>
      <c r="BD2021" s="11"/>
      <c r="BE2021" s="11"/>
      <c r="BF2021" s="11"/>
      <c r="BG2021" s="11"/>
      <c r="BH2021" s="11"/>
      <c r="BI2021" s="11"/>
      <c r="BJ2021" s="11"/>
      <c r="BK2021" s="11"/>
      <c r="BL2021" s="11"/>
      <c r="BM2021" s="11"/>
      <c r="BN2021" s="11"/>
      <c r="BO2021" s="11"/>
      <c r="BP2021" s="16" t="str">
        <v>0- Port Costs</v>
      </c>
      <c r="BT2021" s="16" t="str">
        <v>0- Port Value</v>
      </c>
      <c r="BU2021" s="11"/>
      <c r="BV2021" s="16" t="str">
        <v>0</v>
      </c>
    </row>
    <row r="2022" spans="3:74" hidden="1" outlineLevel="1" x14ac:dyDescent="0.3">
      <c r="H2022" s="16" t="str">
        <v>0 - BM Costs</v>
      </c>
      <c r="L2022" s="16" t="str">
        <v>0 - BM Port</v>
      </c>
      <c r="N2022" s="16" t="str">
        <v>0 - Port Assets</v>
      </c>
      <c r="O2022" s="11"/>
      <c r="P2022" s="11"/>
      <c r="Q2022" s="11"/>
      <c r="R2022" s="11"/>
      <c r="S2022" s="11"/>
      <c r="T2022" s="11"/>
      <c r="U2022" s="11"/>
      <c r="V2022" s="11"/>
      <c r="W2022" s="11"/>
      <c r="X2022" s="11"/>
      <c r="Y2022" s="11"/>
      <c r="Z2022" s="11"/>
      <c r="AA2022" s="11"/>
      <c r="AB2022" s="11"/>
      <c r="AC2022" s="11"/>
      <c r="AD2022" s="11"/>
      <c r="AE2022" s="11"/>
      <c r="AF2022" s="11"/>
      <c r="AG2022" s="11"/>
      <c r="AH2022" s="11"/>
      <c r="AI2022" s="11"/>
      <c r="AJ2022" s="11"/>
      <c r="AK2022" s="11"/>
      <c r="AL2022" s="11"/>
      <c r="AM2022" s="11"/>
      <c r="AN2022" s="11"/>
      <c r="AO2022" s="11"/>
      <c r="AP2022" s="11"/>
      <c r="AQ2022" s="11"/>
      <c r="AR2022" s="11"/>
      <c r="AS2022" s="11"/>
      <c r="AT2022" s="11"/>
      <c r="AU2022" s="11"/>
      <c r="AV2022" s="11"/>
      <c r="AW2022" s="11"/>
      <c r="AX2022" s="11"/>
      <c r="AY2022" s="11"/>
      <c r="AZ2022" s="11"/>
      <c r="BA2022" s="11"/>
      <c r="BB2022" s="11"/>
      <c r="BC2022" s="11"/>
      <c r="BD2022" s="11"/>
      <c r="BE2022" s="11"/>
      <c r="BF2022" s="11"/>
      <c r="BG2022" s="11"/>
      <c r="BH2022" s="11"/>
      <c r="BI2022" s="11"/>
      <c r="BJ2022" s="11"/>
      <c r="BK2022" s="11"/>
      <c r="BL2022" s="11"/>
      <c r="BM2022" s="11"/>
      <c r="BN2022" s="11"/>
      <c r="BO2022" s="11"/>
      <c r="BP2022" s="16" t="str">
        <v>0- Port Costs</v>
      </c>
      <c r="BT2022" s="16" t="str">
        <v>0- Port Value</v>
      </c>
      <c r="BU2022" s="11"/>
      <c r="BV2022" s="16" t="str">
        <v>0</v>
      </c>
    </row>
    <row r="2023" spans="3:74" hidden="1" outlineLevel="1" x14ac:dyDescent="0.3">
      <c r="H2023" s="16" t="str">
        <v>0 - BM Costs</v>
      </c>
      <c r="L2023" s="16" t="str">
        <v>0 - BM Port</v>
      </c>
      <c r="N2023" s="16" t="str">
        <v>0 - Port Assets</v>
      </c>
      <c r="O2023" s="11"/>
      <c r="P2023" s="11"/>
      <c r="Q2023" s="11"/>
      <c r="R2023" s="11"/>
      <c r="S2023" s="11"/>
      <c r="T2023" s="11"/>
      <c r="U2023" s="11"/>
      <c r="V2023" s="11"/>
      <c r="W2023" s="11"/>
      <c r="X2023" s="11"/>
      <c r="Y2023" s="11"/>
      <c r="Z2023" s="11"/>
      <c r="AA2023" s="11"/>
      <c r="AB2023" s="11"/>
      <c r="AC2023" s="11"/>
      <c r="AD2023" s="11"/>
      <c r="AE2023" s="11"/>
      <c r="AF2023" s="11"/>
      <c r="AG2023" s="11"/>
      <c r="AH2023" s="11"/>
      <c r="AI2023" s="11"/>
      <c r="AJ2023" s="11"/>
      <c r="AK2023" s="11"/>
      <c r="AL2023" s="11"/>
      <c r="AM2023" s="11"/>
      <c r="AN2023" s="11"/>
      <c r="AO2023" s="11"/>
      <c r="AP2023" s="11"/>
      <c r="AQ2023" s="11"/>
      <c r="AR2023" s="11"/>
      <c r="AS2023" s="11"/>
      <c r="AT2023" s="11"/>
      <c r="AU2023" s="11"/>
      <c r="AV2023" s="11"/>
      <c r="AW2023" s="11"/>
      <c r="AX2023" s="11"/>
      <c r="AY2023" s="11"/>
      <c r="AZ2023" s="11"/>
      <c r="BA2023" s="11"/>
      <c r="BB2023" s="11"/>
      <c r="BC2023" s="11"/>
      <c r="BD2023" s="11"/>
      <c r="BE2023" s="11"/>
      <c r="BF2023" s="11"/>
      <c r="BG2023" s="11"/>
      <c r="BH2023" s="11"/>
      <c r="BI2023" s="11"/>
      <c r="BJ2023" s="11"/>
      <c r="BK2023" s="11"/>
      <c r="BL2023" s="11"/>
      <c r="BM2023" s="11"/>
      <c r="BN2023" s="11"/>
      <c r="BO2023" s="11"/>
      <c r="BP2023" s="16" t="str">
        <v>0- Port Costs</v>
      </c>
      <c r="BT2023" s="16" t="str">
        <v>0- Port Value</v>
      </c>
      <c r="BU2023" s="11"/>
      <c r="BV2023" s="16" t="str">
        <v>0</v>
      </c>
    </row>
    <row r="2024" spans="3:74" hidden="1" outlineLevel="1" x14ac:dyDescent="0.3">
      <c r="H2024" s="16" t="str">
        <v>0 - BM Costs</v>
      </c>
      <c r="L2024" s="16" t="str">
        <v>0 - BM Port</v>
      </c>
      <c r="N2024" s="16" t="str">
        <v>0 - Port Assets</v>
      </c>
      <c r="O2024" s="11"/>
      <c r="P2024" s="11"/>
      <c r="Q2024" s="11"/>
      <c r="R2024" s="11"/>
      <c r="S2024" s="11"/>
      <c r="T2024" s="11"/>
      <c r="U2024" s="11"/>
      <c r="V2024" s="11"/>
      <c r="W2024" s="11"/>
      <c r="X2024" s="11"/>
      <c r="Y2024" s="11"/>
      <c r="Z2024" s="11"/>
      <c r="AA2024" s="11"/>
      <c r="AB2024" s="11"/>
      <c r="AC2024" s="11"/>
      <c r="AD2024" s="11"/>
      <c r="AE2024" s="11"/>
      <c r="AF2024" s="11"/>
      <c r="AG2024" s="11"/>
      <c r="AH2024" s="11"/>
      <c r="AI2024" s="11"/>
      <c r="AJ2024" s="11"/>
      <c r="AK2024" s="11"/>
      <c r="AL2024" s="11"/>
      <c r="AM2024" s="11"/>
      <c r="AN2024" s="11"/>
      <c r="AO2024" s="11"/>
      <c r="AP2024" s="11"/>
      <c r="AQ2024" s="11"/>
      <c r="AR2024" s="11"/>
      <c r="AS2024" s="11"/>
      <c r="AT2024" s="11"/>
      <c r="AU2024" s="11"/>
      <c r="AV2024" s="11"/>
      <c r="AW2024" s="11"/>
      <c r="AX2024" s="11"/>
      <c r="AY2024" s="11"/>
      <c r="AZ2024" s="11"/>
      <c r="BA2024" s="11"/>
      <c r="BB2024" s="11"/>
      <c r="BC2024" s="11"/>
      <c r="BD2024" s="11"/>
      <c r="BE2024" s="11"/>
      <c r="BF2024" s="11"/>
      <c r="BG2024" s="11"/>
      <c r="BH2024" s="11"/>
      <c r="BI2024" s="11"/>
      <c r="BJ2024" s="11"/>
      <c r="BK2024" s="11"/>
      <c r="BL2024" s="11"/>
      <c r="BM2024" s="11"/>
      <c r="BN2024" s="11"/>
      <c r="BO2024" s="11"/>
      <c r="BP2024" s="16" t="str">
        <v>0- Port Costs</v>
      </c>
      <c r="BT2024" s="16" t="str">
        <v>0- Port Value</v>
      </c>
      <c r="BU2024" s="11"/>
      <c r="BV2024" s="16" t="str">
        <v>0</v>
      </c>
    </row>
    <row r="2025" spans="3:74" hidden="1" outlineLevel="1" x14ac:dyDescent="0.3">
      <c r="H2025" s="16" t="str">
        <v>0 - BM Costs</v>
      </c>
      <c r="L2025" s="16" t="str">
        <v>0 - BM Port</v>
      </c>
      <c r="N2025" s="16" t="str">
        <v>0 - Port Assets</v>
      </c>
      <c r="O2025" s="11"/>
      <c r="P2025" s="11"/>
      <c r="Q2025" s="11"/>
      <c r="R2025" s="11"/>
      <c r="S2025" s="11"/>
      <c r="T2025" s="11"/>
      <c r="U2025" s="11"/>
      <c r="V2025" s="11"/>
      <c r="W2025" s="11"/>
      <c r="X2025" s="11"/>
      <c r="Y2025" s="11"/>
      <c r="Z2025" s="11"/>
      <c r="AA2025" s="11"/>
      <c r="AB2025" s="11"/>
      <c r="AC2025" s="11"/>
      <c r="AD2025" s="11"/>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c r="BB2025" s="11"/>
      <c r="BC2025" s="11"/>
      <c r="BD2025" s="11"/>
      <c r="BE2025" s="11"/>
      <c r="BF2025" s="11"/>
      <c r="BG2025" s="11"/>
      <c r="BH2025" s="11"/>
      <c r="BI2025" s="11"/>
      <c r="BJ2025" s="11"/>
      <c r="BK2025" s="11"/>
      <c r="BL2025" s="11"/>
      <c r="BM2025" s="11"/>
      <c r="BN2025" s="11"/>
      <c r="BO2025" s="11"/>
      <c r="BP2025" s="16" t="str">
        <v>0- Port Costs</v>
      </c>
      <c r="BT2025" s="16" t="str">
        <v>0- Port Value</v>
      </c>
      <c r="BU2025" s="11"/>
      <c r="BV2025" s="16" t="str">
        <v>0</v>
      </c>
    </row>
    <row r="2026" spans="3:74" hidden="1" outlineLevel="1" x14ac:dyDescent="0.3">
      <c r="H2026" s="16" t="str">
        <v>0 - BM Costs</v>
      </c>
      <c r="L2026" s="16" t="str">
        <v>0 - BM Port</v>
      </c>
      <c r="N2026" s="16" t="str">
        <v>0 - Port Assets</v>
      </c>
      <c r="O2026" s="11"/>
      <c r="P2026" s="11"/>
      <c r="Q2026" s="11"/>
      <c r="R2026" s="11"/>
      <c r="S2026" s="11"/>
      <c r="T2026" s="11"/>
      <c r="U2026" s="11"/>
      <c r="V2026" s="11"/>
      <c r="W2026" s="11"/>
      <c r="X2026" s="11"/>
      <c r="Y2026" s="11"/>
      <c r="Z2026" s="11"/>
      <c r="AA2026" s="11"/>
      <c r="AB2026" s="11"/>
      <c r="AC2026" s="11"/>
      <c r="AD2026" s="11"/>
      <c r="AE2026" s="11"/>
      <c r="AF2026" s="11"/>
      <c r="AG2026" s="11"/>
      <c r="AH2026" s="11"/>
      <c r="AI2026" s="11"/>
      <c r="AJ2026" s="11"/>
      <c r="AK2026" s="11"/>
      <c r="AL2026" s="11"/>
      <c r="AM2026" s="11"/>
      <c r="AN2026" s="11"/>
      <c r="AO2026" s="11"/>
      <c r="AP2026" s="11"/>
      <c r="AQ2026" s="11"/>
      <c r="AR2026" s="11"/>
      <c r="AS2026" s="11"/>
      <c r="AT2026" s="11"/>
      <c r="AU2026" s="11"/>
      <c r="AV2026" s="11"/>
      <c r="AW2026" s="11"/>
      <c r="AX2026" s="11"/>
      <c r="AY2026" s="11"/>
      <c r="AZ2026" s="11"/>
      <c r="BA2026" s="11"/>
      <c r="BB2026" s="11"/>
      <c r="BC2026" s="11"/>
      <c r="BD2026" s="11"/>
      <c r="BE2026" s="11"/>
      <c r="BF2026" s="11"/>
      <c r="BG2026" s="11"/>
      <c r="BH2026" s="11"/>
      <c r="BI2026" s="11"/>
      <c r="BJ2026" s="11"/>
      <c r="BK2026" s="11"/>
      <c r="BL2026" s="11"/>
      <c r="BM2026" s="11"/>
      <c r="BN2026" s="11"/>
      <c r="BO2026" s="11"/>
      <c r="BP2026" s="16" t="str">
        <v>0- Port Costs</v>
      </c>
      <c r="BT2026" s="16" t="str">
        <v>0- Port Value</v>
      </c>
      <c r="BU2026" s="11"/>
      <c r="BV2026" s="16" t="str">
        <v>0</v>
      </c>
    </row>
    <row r="2027" spans="3:74" hidden="1" outlineLevel="1" x14ac:dyDescent="0.3">
      <c r="H2027" s="16" t="str">
        <v>0 - BM Costs</v>
      </c>
      <c r="L2027" s="16" t="str">
        <v>0 - BM Port</v>
      </c>
      <c r="N2027" s="16" t="str">
        <v>0 - Port Assets</v>
      </c>
      <c r="O2027" s="11"/>
      <c r="P2027" s="11"/>
      <c r="Q2027" s="11"/>
      <c r="R2027" s="11"/>
      <c r="S2027" s="11"/>
      <c r="T2027" s="11"/>
      <c r="U2027" s="11"/>
      <c r="V2027" s="11"/>
      <c r="W2027" s="11"/>
      <c r="X2027" s="11"/>
      <c r="Y2027" s="11"/>
      <c r="Z2027" s="11"/>
      <c r="AA2027" s="11"/>
      <c r="AB2027" s="11"/>
      <c r="AC2027" s="11"/>
      <c r="AD2027" s="11"/>
      <c r="AE2027" s="11"/>
      <c r="AF2027" s="11"/>
      <c r="AG2027" s="11"/>
      <c r="AH2027" s="11"/>
      <c r="AI2027" s="11"/>
      <c r="AJ2027" s="11"/>
      <c r="AK2027" s="11"/>
      <c r="AL2027" s="11"/>
      <c r="AM2027" s="11"/>
      <c r="AN2027" s="11"/>
      <c r="AO2027" s="11"/>
      <c r="AP2027" s="11"/>
      <c r="AQ2027" s="11"/>
      <c r="AR2027" s="11"/>
      <c r="AS2027" s="11"/>
      <c r="AT2027" s="11"/>
      <c r="AU2027" s="11"/>
      <c r="AV2027" s="11"/>
      <c r="AW2027" s="11"/>
      <c r="AX2027" s="11"/>
      <c r="AY2027" s="11"/>
      <c r="AZ2027" s="11"/>
      <c r="BA2027" s="11"/>
      <c r="BB2027" s="11"/>
      <c r="BC2027" s="11"/>
      <c r="BD2027" s="11"/>
      <c r="BE2027" s="11"/>
      <c r="BF2027" s="11"/>
      <c r="BG2027" s="11"/>
      <c r="BH2027" s="11"/>
      <c r="BI2027" s="11"/>
      <c r="BJ2027" s="11"/>
      <c r="BK2027" s="11"/>
      <c r="BL2027" s="11"/>
      <c r="BM2027" s="11"/>
      <c r="BN2027" s="11"/>
      <c r="BO2027" s="11"/>
      <c r="BP2027" s="16" t="str">
        <v>0- Port Costs</v>
      </c>
      <c r="BT2027" s="16" t="str">
        <v>0- Port Value</v>
      </c>
      <c r="BU2027" s="11"/>
      <c r="BV2027" s="16" t="str">
        <v>0</v>
      </c>
    </row>
    <row r="2028" spans="3:74" hidden="1" outlineLevel="1" x14ac:dyDescent="0.3">
      <c r="H2028" s="16" t="str">
        <v>0 - BM Costs</v>
      </c>
      <c r="L2028" s="16" t="str">
        <v>0 - BM Port</v>
      </c>
      <c r="N2028" s="16" t="str">
        <v>0 - Port Assets</v>
      </c>
      <c r="O2028" s="11"/>
      <c r="P2028" s="11"/>
      <c r="Q2028" s="11"/>
      <c r="R2028" s="11"/>
      <c r="S2028" s="11"/>
      <c r="T2028" s="11"/>
      <c r="U2028" s="11"/>
      <c r="V2028" s="11"/>
      <c r="W2028" s="11"/>
      <c r="X2028" s="11"/>
      <c r="Y2028" s="11"/>
      <c r="Z2028" s="11"/>
      <c r="AA2028" s="11"/>
      <c r="AB2028" s="11"/>
      <c r="AC2028" s="11"/>
      <c r="AD2028" s="11"/>
      <c r="AE2028" s="11"/>
      <c r="AF2028" s="11"/>
      <c r="AG2028" s="11"/>
      <c r="AH2028" s="11"/>
      <c r="AI2028" s="11"/>
      <c r="AJ2028" s="11"/>
      <c r="AK2028" s="11"/>
      <c r="AL2028" s="11"/>
      <c r="AM2028" s="11"/>
      <c r="AN2028" s="11"/>
      <c r="AO2028" s="11"/>
      <c r="AP2028" s="11"/>
      <c r="AQ2028" s="11"/>
      <c r="AR2028" s="11"/>
      <c r="AS2028" s="11"/>
      <c r="AT2028" s="11"/>
      <c r="AU2028" s="11"/>
      <c r="AV2028" s="11"/>
      <c r="AW2028" s="11"/>
      <c r="AX2028" s="11"/>
      <c r="AY2028" s="11"/>
      <c r="AZ2028" s="11"/>
      <c r="BA2028" s="11"/>
      <c r="BB2028" s="11"/>
      <c r="BC2028" s="11"/>
      <c r="BD2028" s="11"/>
      <c r="BE2028" s="11"/>
      <c r="BF2028" s="11"/>
      <c r="BG2028" s="11"/>
      <c r="BH2028" s="11"/>
      <c r="BI2028" s="11"/>
      <c r="BJ2028" s="11"/>
      <c r="BK2028" s="11"/>
      <c r="BL2028" s="11"/>
      <c r="BM2028" s="11"/>
      <c r="BN2028" s="11"/>
      <c r="BO2028" s="11"/>
      <c r="BP2028" s="16" t="str">
        <v>0- Port Costs</v>
      </c>
      <c r="BT2028" s="16" t="str">
        <v>0- Port Value</v>
      </c>
      <c r="BU2028" s="11"/>
      <c r="BV2028" s="16" t="str">
        <v>0</v>
      </c>
    </row>
    <row r="2029" spans="3:74" hidden="1" outlineLevel="1" x14ac:dyDescent="0.3">
      <c r="H2029" s="16" t="str">
        <v>0 - BM Costs</v>
      </c>
      <c r="L2029" s="16" t="str">
        <v>0 - BM Port</v>
      </c>
      <c r="N2029" s="16" t="str">
        <v>0 - Port Assets</v>
      </c>
      <c r="O2029" s="11"/>
      <c r="P2029" s="11"/>
      <c r="Q2029" s="11"/>
      <c r="R2029" s="11"/>
      <c r="S2029" s="11"/>
      <c r="T2029" s="11"/>
      <c r="U2029" s="11"/>
      <c r="V2029" s="11"/>
      <c r="W2029" s="11"/>
      <c r="X2029" s="11"/>
      <c r="Y2029" s="11"/>
      <c r="Z2029" s="11"/>
      <c r="AA2029" s="11"/>
      <c r="AB2029" s="11"/>
      <c r="AC2029" s="11"/>
      <c r="AD2029" s="11"/>
      <c r="AE2029" s="11"/>
      <c r="AF2029" s="11"/>
      <c r="AG2029" s="11"/>
      <c r="AH2029" s="11"/>
      <c r="AI2029" s="11"/>
      <c r="AJ2029" s="11"/>
      <c r="AK2029" s="11"/>
      <c r="AL2029" s="11"/>
      <c r="AM2029" s="11"/>
      <c r="AN2029" s="11"/>
      <c r="AO2029" s="11"/>
      <c r="AP2029" s="11"/>
      <c r="AQ2029" s="11"/>
      <c r="AR2029" s="11"/>
      <c r="AS2029" s="11"/>
      <c r="AT2029" s="11"/>
      <c r="AU2029" s="11"/>
      <c r="AV2029" s="11"/>
      <c r="AW2029" s="11"/>
      <c r="AX2029" s="11"/>
      <c r="AY2029" s="11"/>
      <c r="AZ2029" s="11"/>
      <c r="BA2029" s="11"/>
      <c r="BB2029" s="11"/>
      <c r="BC2029" s="11"/>
      <c r="BD2029" s="11"/>
      <c r="BE2029" s="11"/>
      <c r="BF2029" s="11"/>
      <c r="BG2029" s="11"/>
      <c r="BH2029" s="11"/>
      <c r="BI2029" s="11"/>
      <c r="BJ2029" s="11"/>
      <c r="BK2029" s="11"/>
      <c r="BL2029" s="11"/>
      <c r="BM2029" s="11"/>
      <c r="BN2029" s="11"/>
      <c r="BO2029" s="11"/>
      <c r="BP2029" s="16" t="str">
        <v>0- Port Costs</v>
      </c>
      <c r="BT2029" s="16" t="str">
        <v>0- Port Value</v>
      </c>
      <c r="BU2029" s="11"/>
      <c r="BV2029" s="16" t="str">
        <v>0</v>
      </c>
    </row>
    <row r="2030" spans="3:74" hidden="1" outlineLevel="1" x14ac:dyDescent="0.3">
      <c r="H2030" s="16" t="str">
        <v>0 - BM Costs</v>
      </c>
      <c r="L2030" s="16" t="str">
        <v>0 - BM Port</v>
      </c>
      <c r="N2030" s="16" t="str">
        <v>0 - Port Assets</v>
      </c>
      <c r="O2030" s="11"/>
      <c r="P2030" s="11"/>
      <c r="Q2030" s="11"/>
      <c r="R2030" s="11"/>
      <c r="S2030" s="11"/>
      <c r="T2030" s="11"/>
      <c r="U2030" s="11"/>
      <c r="V2030" s="11"/>
      <c r="W2030" s="11"/>
      <c r="X2030" s="11"/>
      <c r="Y2030" s="11"/>
      <c r="Z2030" s="11"/>
      <c r="AA2030" s="11"/>
      <c r="AB2030" s="11"/>
      <c r="AC2030" s="11"/>
      <c r="AD2030" s="11"/>
      <c r="AE2030" s="11"/>
      <c r="AF2030" s="11"/>
      <c r="AG2030" s="11"/>
      <c r="AH2030" s="11"/>
      <c r="AI2030" s="11"/>
      <c r="AJ2030" s="11"/>
      <c r="AK2030" s="11"/>
      <c r="AL2030" s="11"/>
      <c r="AM2030" s="11"/>
      <c r="AN2030" s="11"/>
      <c r="AO2030" s="11"/>
      <c r="AP2030" s="11"/>
      <c r="AQ2030" s="11"/>
      <c r="AR2030" s="11"/>
      <c r="AS2030" s="11"/>
      <c r="AT2030" s="11"/>
      <c r="AU2030" s="11"/>
      <c r="AV2030" s="11"/>
      <c r="AW2030" s="11"/>
      <c r="AX2030" s="11"/>
      <c r="AY2030" s="11"/>
      <c r="AZ2030" s="11"/>
      <c r="BA2030" s="11"/>
      <c r="BB2030" s="11"/>
      <c r="BC2030" s="11"/>
      <c r="BD2030" s="11"/>
      <c r="BE2030" s="11"/>
      <c r="BF2030" s="11"/>
      <c r="BG2030" s="11"/>
      <c r="BH2030" s="11"/>
      <c r="BI2030" s="11"/>
      <c r="BJ2030" s="11"/>
      <c r="BK2030" s="11"/>
      <c r="BL2030" s="11"/>
      <c r="BM2030" s="11"/>
      <c r="BN2030" s="11"/>
      <c r="BO2030" s="11"/>
      <c r="BP2030" s="16" t="str">
        <v>0- Port Costs</v>
      </c>
      <c r="BT2030" s="16" t="str">
        <v>0- Port Value</v>
      </c>
      <c r="BU2030" s="11"/>
      <c r="BV2030" s="16" t="str">
        <v>0</v>
      </c>
    </row>
    <row r="2031" spans="3:74" hidden="1" outlineLevel="1" x14ac:dyDescent="0.3">
      <c r="H2031" s="16" t="str">
        <v>0 - BM Costs</v>
      </c>
      <c r="L2031" s="16" t="str">
        <v>0 - BM Port</v>
      </c>
      <c r="N2031" s="16" t="str">
        <v>0 - Port Assets</v>
      </c>
      <c r="O2031" s="11"/>
      <c r="P2031" s="11"/>
      <c r="Q2031" s="11"/>
      <c r="R2031" s="11"/>
      <c r="S2031" s="11"/>
      <c r="T2031" s="11"/>
      <c r="U2031" s="11"/>
      <c r="V2031" s="11"/>
      <c r="W2031" s="11"/>
      <c r="X2031" s="11"/>
      <c r="Y2031" s="11"/>
      <c r="Z2031" s="11"/>
      <c r="AA2031" s="11"/>
      <c r="AB2031" s="11"/>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c r="BC2031" s="11"/>
      <c r="BD2031" s="11"/>
      <c r="BE2031" s="11"/>
      <c r="BF2031" s="11"/>
      <c r="BG2031" s="11"/>
      <c r="BH2031" s="11"/>
      <c r="BI2031" s="11"/>
      <c r="BJ2031" s="11"/>
      <c r="BK2031" s="11"/>
      <c r="BL2031" s="11"/>
      <c r="BM2031" s="11"/>
      <c r="BN2031" s="11"/>
      <c r="BO2031" s="11"/>
      <c r="BP2031" s="16" t="str">
        <v>0- Port Costs</v>
      </c>
      <c r="BT2031" s="16" t="str">
        <v>0- Port Value</v>
      </c>
      <c r="BU2031" s="11"/>
      <c r="BV2031" s="16" t="str">
        <v>0</v>
      </c>
    </row>
    <row r="2032" spans="3:74" hidden="1" outlineLevel="1" x14ac:dyDescent="0.3">
      <c r="H2032" s="16" t="str">
        <v>0 - BM Costs</v>
      </c>
      <c r="L2032" s="16" t="str">
        <v>0 - BM Port</v>
      </c>
      <c r="N2032" s="16" t="str">
        <v>0 - Port Assets</v>
      </c>
      <c r="O2032" s="11"/>
      <c r="P2032" s="11"/>
      <c r="Q2032" s="11"/>
      <c r="R2032" s="11"/>
      <c r="S2032" s="11"/>
      <c r="T2032" s="11"/>
      <c r="U2032" s="11"/>
      <c r="V2032" s="11"/>
      <c r="W2032" s="11"/>
      <c r="X2032" s="11"/>
      <c r="Y2032" s="11"/>
      <c r="Z2032" s="11"/>
      <c r="AA2032" s="11"/>
      <c r="AB2032" s="11"/>
      <c r="AC2032" s="11"/>
      <c r="AD2032" s="11"/>
      <c r="AE2032" s="11"/>
      <c r="AF2032" s="11"/>
      <c r="AG2032" s="11"/>
      <c r="AH2032" s="11"/>
      <c r="AI2032" s="11"/>
      <c r="AJ2032" s="11"/>
      <c r="AK2032" s="11"/>
      <c r="AL2032" s="11"/>
      <c r="AM2032" s="11"/>
      <c r="AN2032" s="11"/>
      <c r="AO2032" s="11"/>
      <c r="AP2032" s="11"/>
      <c r="AQ2032" s="11"/>
      <c r="AR2032" s="11"/>
      <c r="AS2032" s="11"/>
      <c r="AT2032" s="11"/>
      <c r="AU2032" s="11"/>
      <c r="AV2032" s="11"/>
      <c r="AW2032" s="11"/>
      <c r="AX2032" s="11"/>
      <c r="AY2032" s="11"/>
      <c r="AZ2032" s="11"/>
      <c r="BA2032" s="11"/>
      <c r="BB2032" s="11"/>
      <c r="BC2032" s="11"/>
      <c r="BD2032" s="11"/>
      <c r="BE2032" s="11"/>
      <c r="BF2032" s="11"/>
      <c r="BG2032" s="11"/>
      <c r="BH2032" s="11"/>
      <c r="BI2032" s="11"/>
      <c r="BJ2032" s="11"/>
      <c r="BK2032" s="11"/>
      <c r="BL2032" s="11"/>
      <c r="BM2032" s="11"/>
      <c r="BN2032" s="11"/>
      <c r="BO2032" s="11"/>
      <c r="BP2032" s="16" t="str">
        <v>0- Port Costs</v>
      </c>
      <c r="BT2032" s="16" t="str">
        <v>0- Port Value</v>
      </c>
      <c r="BU2032" s="11"/>
      <c r="BV2032" s="16" t="str">
        <v>0</v>
      </c>
    </row>
    <row r="2033" spans="8:74" hidden="1" outlineLevel="1" x14ac:dyDescent="0.3">
      <c r="H2033" s="16" t="str">
        <v>0 - BM Costs</v>
      </c>
      <c r="L2033" s="16" t="str">
        <v>0 - BM Port</v>
      </c>
      <c r="N2033" s="16" t="str">
        <v>0 - Port Assets</v>
      </c>
      <c r="O2033" s="11"/>
      <c r="P2033" s="11"/>
      <c r="Q2033" s="11"/>
      <c r="R2033" s="11"/>
      <c r="S2033" s="11"/>
      <c r="T2033" s="11"/>
      <c r="U2033" s="11"/>
      <c r="V2033" s="11"/>
      <c r="W2033" s="11"/>
      <c r="X2033" s="11"/>
      <c r="Y2033" s="11"/>
      <c r="Z2033" s="11"/>
      <c r="AA2033" s="11"/>
      <c r="AB2033" s="11"/>
      <c r="AC2033" s="11"/>
      <c r="AD2033" s="11"/>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c r="BC2033" s="11"/>
      <c r="BD2033" s="11"/>
      <c r="BE2033" s="11"/>
      <c r="BF2033" s="11"/>
      <c r="BG2033" s="11"/>
      <c r="BH2033" s="11"/>
      <c r="BI2033" s="11"/>
      <c r="BJ2033" s="11"/>
      <c r="BK2033" s="11"/>
      <c r="BL2033" s="11"/>
      <c r="BM2033" s="11"/>
      <c r="BN2033" s="11"/>
      <c r="BO2033" s="11"/>
      <c r="BP2033" s="16" t="str">
        <v>0- Port Costs</v>
      </c>
      <c r="BT2033" s="16" t="str">
        <v>0- Port Value</v>
      </c>
      <c r="BU2033" s="11"/>
      <c r="BV2033" s="16" t="str">
        <v>0</v>
      </c>
    </row>
    <row r="2034" spans="8:74" hidden="1" outlineLevel="1" x14ac:dyDescent="0.3">
      <c r="H2034" s="16" t="str">
        <v>0 - BM Costs</v>
      </c>
      <c r="L2034" s="16" t="str">
        <v>0 - BM Port</v>
      </c>
      <c r="N2034" s="16" t="str">
        <v>0 - Port Assets</v>
      </c>
      <c r="O2034" s="11"/>
      <c r="P2034" s="11"/>
      <c r="Q2034" s="11"/>
      <c r="R2034" s="11"/>
      <c r="S2034" s="11"/>
      <c r="T2034" s="11"/>
      <c r="U2034" s="11"/>
      <c r="V2034" s="11"/>
      <c r="W2034" s="11"/>
      <c r="X2034" s="11"/>
      <c r="Y2034" s="11"/>
      <c r="Z2034" s="11"/>
      <c r="AA2034" s="11"/>
      <c r="AB2034" s="11"/>
      <c r="AC2034" s="11"/>
      <c r="AD2034" s="11"/>
      <c r="AE2034" s="11"/>
      <c r="AF2034" s="11"/>
      <c r="AG2034" s="11"/>
      <c r="AH2034" s="11"/>
      <c r="AI2034" s="11"/>
      <c r="AJ2034" s="11"/>
      <c r="AK2034" s="11"/>
      <c r="AL2034" s="11"/>
      <c r="AM2034" s="11"/>
      <c r="AN2034" s="11"/>
      <c r="AO2034" s="11"/>
      <c r="AP2034" s="11"/>
      <c r="AQ2034" s="11"/>
      <c r="AR2034" s="11"/>
      <c r="AS2034" s="11"/>
      <c r="AT2034" s="11"/>
      <c r="AU2034" s="11"/>
      <c r="AV2034" s="11"/>
      <c r="AW2034" s="11"/>
      <c r="AX2034" s="11"/>
      <c r="AY2034" s="11"/>
      <c r="AZ2034" s="11"/>
      <c r="BA2034" s="11"/>
      <c r="BB2034" s="11"/>
      <c r="BC2034" s="11"/>
      <c r="BD2034" s="11"/>
      <c r="BE2034" s="11"/>
      <c r="BF2034" s="11"/>
      <c r="BG2034" s="11"/>
      <c r="BH2034" s="11"/>
      <c r="BI2034" s="11"/>
      <c r="BJ2034" s="11"/>
      <c r="BK2034" s="11"/>
      <c r="BL2034" s="11"/>
      <c r="BM2034" s="11"/>
      <c r="BN2034" s="11"/>
      <c r="BO2034" s="11"/>
      <c r="BP2034" s="16" t="str">
        <v>0- Port Costs</v>
      </c>
      <c r="BT2034" s="16" t="str">
        <v>0- Port Value</v>
      </c>
      <c r="BU2034" s="11"/>
      <c r="BV2034" s="16" t="str">
        <v>0</v>
      </c>
    </row>
    <row r="2035" spans="8:74" hidden="1" outlineLevel="1" x14ac:dyDescent="0.3">
      <c r="H2035" s="16" t="str">
        <v>0 - BM Costs</v>
      </c>
      <c r="L2035" s="16" t="str">
        <v>0 - BM Port</v>
      </c>
      <c r="N2035" s="16" t="str">
        <v>0 - Port Assets</v>
      </c>
      <c r="O2035" s="11"/>
      <c r="P2035" s="11"/>
      <c r="Q2035" s="11"/>
      <c r="R2035" s="11"/>
      <c r="S2035" s="11"/>
      <c r="T2035" s="11"/>
      <c r="U2035" s="11"/>
      <c r="V2035" s="11"/>
      <c r="W2035" s="11"/>
      <c r="X2035" s="11"/>
      <c r="Y2035" s="11"/>
      <c r="Z2035" s="11"/>
      <c r="AA2035" s="11"/>
      <c r="AB2035" s="11"/>
      <c r="AC2035" s="11"/>
      <c r="AD2035" s="11"/>
      <c r="AE2035" s="11"/>
      <c r="AF2035" s="11"/>
      <c r="AG2035" s="11"/>
      <c r="AH2035" s="11"/>
      <c r="AI2035" s="11"/>
      <c r="AJ2035" s="11"/>
      <c r="AK2035" s="11"/>
      <c r="AL2035" s="11"/>
      <c r="AM2035" s="11"/>
      <c r="AN2035" s="11"/>
      <c r="AO2035" s="11"/>
      <c r="AP2035" s="11"/>
      <c r="AQ2035" s="11"/>
      <c r="AR2035" s="11"/>
      <c r="AS2035" s="11"/>
      <c r="AT2035" s="11"/>
      <c r="AU2035" s="11"/>
      <c r="AV2035" s="11"/>
      <c r="AW2035" s="11"/>
      <c r="AX2035" s="11"/>
      <c r="AY2035" s="11"/>
      <c r="AZ2035" s="11"/>
      <c r="BA2035" s="11"/>
      <c r="BB2035" s="11"/>
      <c r="BC2035" s="11"/>
      <c r="BD2035" s="11"/>
      <c r="BE2035" s="11"/>
      <c r="BF2035" s="11"/>
      <c r="BG2035" s="11"/>
      <c r="BH2035" s="11"/>
      <c r="BI2035" s="11"/>
      <c r="BJ2035" s="11"/>
      <c r="BK2035" s="11"/>
      <c r="BL2035" s="11"/>
      <c r="BM2035" s="11"/>
      <c r="BN2035" s="11"/>
      <c r="BO2035" s="11"/>
      <c r="BP2035" s="16" t="str">
        <v>0- Port Costs</v>
      </c>
      <c r="BT2035" s="16" t="str">
        <v>0- Port Value</v>
      </c>
      <c r="BU2035" s="11"/>
      <c r="BV2035" s="16" t="str">
        <v>0</v>
      </c>
    </row>
    <row r="2036" spans="8:74" hidden="1" outlineLevel="1" x14ac:dyDescent="0.3">
      <c r="H2036" s="16" t="str">
        <v>0 - BM Costs</v>
      </c>
      <c r="L2036" s="16" t="str">
        <v>0 - BM Port</v>
      </c>
      <c r="N2036" s="16" t="str">
        <v>0 - Port Assets</v>
      </c>
      <c r="O2036" s="11"/>
      <c r="P2036" s="11"/>
      <c r="Q2036" s="11"/>
      <c r="R2036" s="11"/>
      <c r="S2036" s="11"/>
      <c r="T2036" s="11"/>
      <c r="U2036" s="11"/>
      <c r="V2036" s="11"/>
      <c r="W2036" s="11"/>
      <c r="X2036" s="11"/>
      <c r="Y2036" s="11"/>
      <c r="Z2036" s="11"/>
      <c r="AA2036" s="11"/>
      <c r="AB2036" s="11"/>
      <c r="AC2036" s="11"/>
      <c r="AD2036" s="11"/>
      <c r="AE2036" s="11"/>
      <c r="AF2036" s="11"/>
      <c r="AG2036" s="11"/>
      <c r="AH2036" s="11"/>
      <c r="AI2036" s="11"/>
      <c r="AJ2036" s="11"/>
      <c r="AK2036" s="11"/>
      <c r="AL2036" s="11"/>
      <c r="AM2036" s="11"/>
      <c r="AN2036" s="11"/>
      <c r="AO2036" s="11"/>
      <c r="AP2036" s="11"/>
      <c r="AQ2036" s="11"/>
      <c r="AR2036" s="11"/>
      <c r="AS2036" s="11"/>
      <c r="AT2036" s="11"/>
      <c r="AU2036" s="11"/>
      <c r="AV2036" s="11"/>
      <c r="AW2036" s="11"/>
      <c r="AX2036" s="11"/>
      <c r="AY2036" s="11"/>
      <c r="AZ2036" s="11"/>
      <c r="BA2036" s="11"/>
      <c r="BB2036" s="11"/>
      <c r="BC2036" s="11"/>
      <c r="BD2036" s="11"/>
      <c r="BE2036" s="11"/>
      <c r="BF2036" s="11"/>
      <c r="BG2036" s="11"/>
      <c r="BH2036" s="11"/>
      <c r="BI2036" s="11"/>
      <c r="BJ2036" s="11"/>
      <c r="BK2036" s="11"/>
      <c r="BL2036" s="11"/>
      <c r="BM2036" s="11"/>
      <c r="BN2036" s="11"/>
      <c r="BO2036" s="11"/>
      <c r="BP2036" s="16" t="str">
        <v>0- Port Costs</v>
      </c>
      <c r="BT2036" s="16" t="str">
        <v>0- Port Value</v>
      </c>
      <c r="BU2036" s="11"/>
      <c r="BV2036" s="16" t="str">
        <v>0</v>
      </c>
    </row>
    <row r="2037" spans="8:74" hidden="1" outlineLevel="1" x14ac:dyDescent="0.3">
      <c r="H2037" s="16" t="str">
        <v>0 - BM Costs</v>
      </c>
      <c r="L2037" s="16" t="str">
        <v>0 - BM Port</v>
      </c>
      <c r="N2037" s="16" t="str">
        <v>0 - Port Assets</v>
      </c>
      <c r="O2037" s="11"/>
      <c r="P2037" s="11"/>
      <c r="Q2037" s="11"/>
      <c r="R2037" s="11"/>
      <c r="S2037" s="11"/>
      <c r="T2037" s="11"/>
      <c r="U2037" s="11"/>
      <c r="V2037" s="11"/>
      <c r="W2037" s="11"/>
      <c r="X2037" s="11"/>
      <c r="Y2037" s="11"/>
      <c r="Z2037" s="11"/>
      <c r="AA2037" s="11"/>
      <c r="AB2037" s="11"/>
      <c r="AC2037" s="11"/>
      <c r="AD2037" s="11"/>
      <c r="AE2037" s="11"/>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c r="BC2037" s="11"/>
      <c r="BD2037" s="11"/>
      <c r="BE2037" s="11"/>
      <c r="BF2037" s="11"/>
      <c r="BG2037" s="11"/>
      <c r="BH2037" s="11"/>
      <c r="BI2037" s="11"/>
      <c r="BJ2037" s="11"/>
      <c r="BK2037" s="11"/>
      <c r="BL2037" s="11"/>
      <c r="BM2037" s="11"/>
      <c r="BN2037" s="11"/>
      <c r="BO2037" s="11"/>
      <c r="BP2037" s="16" t="str">
        <v>0- Port Costs</v>
      </c>
      <c r="BT2037" s="16" t="str">
        <v>0- Port Value</v>
      </c>
      <c r="BU2037" s="11"/>
      <c r="BV2037" s="16" t="str">
        <v>0</v>
      </c>
    </row>
    <row r="2038" spans="8:74" hidden="1" outlineLevel="1" x14ac:dyDescent="0.3">
      <c r="H2038" s="16" t="str">
        <v>0 - BM Costs</v>
      </c>
      <c r="L2038" s="16" t="str">
        <v>0 - BM Port</v>
      </c>
      <c r="N2038" s="16" t="str">
        <v>0 - Port Assets</v>
      </c>
      <c r="O2038" s="11"/>
      <c r="P2038" s="11"/>
      <c r="Q2038" s="11"/>
      <c r="R2038" s="11"/>
      <c r="S2038" s="11"/>
      <c r="T2038" s="11"/>
      <c r="U2038" s="11"/>
      <c r="V2038" s="11"/>
      <c r="W2038" s="11"/>
      <c r="X2038" s="11"/>
      <c r="Y2038" s="11"/>
      <c r="Z2038" s="11"/>
      <c r="AA2038" s="11"/>
      <c r="AB2038" s="11"/>
      <c r="AC2038" s="11"/>
      <c r="AD2038" s="11"/>
      <c r="AE2038" s="11"/>
      <c r="AF2038" s="11"/>
      <c r="AG2038" s="11"/>
      <c r="AH2038" s="11"/>
      <c r="AI2038" s="11"/>
      <c r="AJ2038" s="11"/>
      <c r="AK2038" s="11"/>
      <c r="AL2038" s="11"/>
      <c r="AM2038" s="11"/>
      <c r="AN2038" s="11"/>
      <c r="AO2038" s="11"/>
      <c r="AP2038" s="11"/>
      <c r="AQ2038" s="11"/>
      <c r="AR2038" s="11"/>
      <c r="AS2038" s="11"/>
      <c r="AT2038" s="11"/>
      <c r="AU2038" s="11"/>
      <c r="AV2038" s="11"/>
      <c r="AW2038" s="11"/>
      <c r="AX2038" s="11"/>
      <c r="AY2038" s="11"/>
      <c r="AZ2038" s="11"/>
      <c r="BA2038" s="11"/>
      <c r="BB2038" s="11"/>
      <c r="BC2038" s="11"/>
      <c r="BD2038" s="11"/>
      <c r="BE2038" s="11"/>
      <c r="BF2038" s="11"/>
      <c r="BG2038" s="11"/>
      <c r="BH2038" s="11"/>
      <c r="BI2038" s="11"/>
      <c r="BJ2038" s="11"/>
      <c r="BK2038" s="11"/>
      <c r="BL2038" s="11"/>
      <c r="BM2038" s="11"/>
      <c r="BN2038" s="11"/>
      <c r="BO2038" s="11"/>
      <c r="BP2038" s="16" t="str">
        <v>0- Port Costs</v>
      </c>
      <c r="BT2038" s="16" t="str">
        <v>0- Port Value</v>
      </c>
      <c r="BU2038" s="11"/>
      <c r="BV2038" s="16" t="str">
        <v>0</v>
      </c>
    </row>
    <row r="2039" spans="8:74" hidden="1" outlineLevel="1" x14ac:dyDescent="0.3">
      <c r="H2039" s="16" t="str">
        <v>0 - BM Costs</v>
      </c>
      <c r="L2039" s="16" t="str">
        <v>0 - BM Port</v>
      </c>
      <c r="N2039" s="16" t="str">
        <v>0 - Port Assets</v>
      </c>
      <c r="O2039" s="11"/>
      <c r="P2039" s="11"/>
      <c r="Q2039" s="11"/>
      <c r="R2039" s="11"/>
      <c r="S2039" s="11"/>
      <c r="T2039" s="11"/>
      <c r="U2039" s="11"/>
      <c r="V2039" s="11"/>
      <c r="W2039" s="11"/>
      <c r="X2039" s="11"/>
      <c r="Y2039" s="11"/>
      <c r="Z2039" s="11"/>
      <c r="AA2039" s="11"/>
      <c r="AB2039" s="11"/>
      <c r="AC2039" s="11"/>
      <c r="AD2039" s="11"/>
      <c r="AE2039" s="11"/>
      <c r="AF2039" s="11"/>
      <c r="AG2039" s="11"/>
      <c r="AH2039" s="11"/>
      <c r="AI2039" s="11"/>
      <c r="AJ2039" s="11"/>
      <c r="AK2039" s="11"/>
      <c r="AL2039" s="11"/>
      <c r="AM2039" s="11"/>
      <c r="AN2039" s="11"/>
      <c r="AO2039" s="11"/>
      <c r="AP2039" s="11"/>
      <c r="AQ2039" s="11"/>
      <c r="AR2039" s="11"/>
      <c r="AS2039" s="11"/>
      <c r="AT2039" s="11"/>
      <c r="AU2039" s="11"/>
      <c r="AV2039" s="11"/>
      <c r="AW2039" s="11"/>
      <c r="AX2039" s="11"/>
      <c r="AY2039" s="11"/>
      <c r="AZ2039" s="11"/>
      <c r="BA2039" s="11"/>
      <c r="BB2039" s="11"/>
      <c r="BC2039" s="11"/>
      <c r="BD2039" s="11"/>
      <c r="BE2039" s="11"/>
      <c r="BF2039" s="11"/>
      <c r="BG2039" s="11"/>
      <c r="BH2039" s="11"/>
      <c r="BI2039" s="11"/>
      <c r="BJ2039" s="11"/>
      <c r="BK2039" s="11"/>
      <c r="BL2039" s="11"/>
      <c r="BM2039" s="11"/>
      <c r="BN2039" s="11"/>
      <c r="BO2039" s="11"/>
      <c r="BP2039" s="16" t="str">
        <v>0- Port Costs</v>
      </c>
      <c r="BT2039" s="16" t="str">
        <v>0- Port Value</v>
      </c>
      <c r="BU2039" s="11"/>
      <c r="BV2039" s="16" t="str">
        <v>0</v>
      </c>
    </row>
    <row r="2040" spans="8:74" hidden="1" outlineLevel="1" x14ac:dyDescent="0.3">
      <c r="H2040" s="16" t="str">
        <v>0 - BM Costs</v>
      </c>
      <c r="L2040" s="16" t="str">
        <v>0 - BM Port</v>
      </c>
      <c r="N2040" s="16" t="str">
        <v>0 - Port Assets</v>
      </c>
      <c r="O2040" s="11"/>
      <c r="P2040" s="11"/>
      <c r="Q2040" s="11"/>
      <c r="R2040" s="11"/>
      <c r="S2040" s="11"/>
      <c r="T2040" s="11"/>
      <c r="U2040" s="11"/>
      <c r="V2040" s="11"/>
      <c r="W2040" s="11"/>
      <c r="X2040" s="11"/>
      <c r="Y2040" s="11"/>
      <c r="Z2040" s="11"/>
      <c r="AA2040" s="11"/>
      <c r="AB2040" s="11"/>
      <c r="AC2040" s="11"/>
      <c r="AD2040" s="11"/>
      <c r="AE2040" s="11"/>
      <c r="AF2040" s="11"/>
      <c r="AG2040" s="11"/>
      <c r="AH2040" s="11"/>
      <c r="AI2040" s="11"/>
      <c r="AJ2040" s="11"/>
      <c r="AK2040" s="11"/>
      <c r="AL2040" s="11"/>
      <c r="AM2040" s="11"/>
      <c r="AN2040" s="11"/>
      <c r="AO2040" s="11"/>
      <c r="AP2040" s="11"/>
      <c r="AQ2040" s="11"/>
      <c r="AR2040" s="11"/>
      <c r="AS2040" s="11"/>
      <c r="AT2040" s="11"/>
      <c r="AU2040" s="11"/>
      <c r="AV2040" s="11"/>
      <c r="AW2040" s="11"/>
      <c r="AX2040" s="11"/>
      <c r="AY2040" s="11"/>
      <c r="AZ2040" s="11"/>
      <c r="BA2040" s="11"/>
      <c r="BB2040" s="11"/>
      <c r="BC2040" s="11"/>
      <c r="BD2040" s="11"/>
      <c r="BE2040" s="11"/>
      <c r="BF2040" s="11"/>
      <c r="BG2040" s="11"/>
      <c r="BH2040" s="11"/>
      <c r="BI2040" s="11"/>
      <c r="BJ2040" s="11"/>
      <c r="BK2040" s="11"/>
      <c r="BL2040" s="11"/>
      <c r="BM2040" s="11"/>
      <c r="BN2040" s="11"/>
      <c r="BO2040" s="11"/>
      <c r="BP2040" s="16" t="str">
        <v>0- Port Costs</v>
      </c>
      <c r="BT2040" s="16" t="str">
        <v>0- Port Value</v>
      </c>
      <c r="BU2040" s="11"/>
      <c r="BV2040" s="16" t="str">
        <v>0</v>
      </c>
    </row>
    <row r="2041" spans="8:74" hidden="1" outlineLevel="1" x14ac:dyDescent="0.3">
      <c r="H2041" s="16" t="str">
        <v>0 - BM Costs</v>
      </c>
      <c r="L2041" s="16" t="str">
        <v>0 - BM Port</v>
      </c>
      <c r="N2041" s="16" t="str">
        <v>0 - Port Assets</v>
      </c>
      <c r="O2041" s="11"/>
      <c r="P2041" s="11"/>
      <c r="Q2041" s="11"/>
      <c r="R2041" s="11"/>
      <c r="S2041" s="11"/>
      <c r="T2041" s="11"/>
      <c r="U2041" s="11"/>
      <c r="V2041" s="11"/>
      <c r="W2041" s="11"/>
      <c r="X2041" s="11"/>
      <c r="Y2041" s="11"/>
      <c r="Z2041" s="11"/>
      <c r="AA2041" s="11"/>
      <c r="AB2041" s="11"/>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c r="AY2041" s="11"/>
      <c r="AZ2041" s="11"/>
      <c r="BA2041" s="11"/>
      <c r="BB2041" s="11"/>
      <c r="BC2041" s="11"/>
      <c r="BD2041" s="11"/>
      <c r="BE2041" s="11"/>
      <c r="BF2041" s="11"/>
      <c r="BG2041" s="11"/>
      <c r="BH2041" s="11"/>
      <c r="BI2041" s="11"/>
      <c r="BJ2041" s="11"/>
      <c r="BK2041" s="11"/>
      <c r="BL2041" s="11"/>
      <c r="BM2041" s="11"/>
      <c r="BN2041" s="11"/>
      <c r="BO2041" s="11"/>
      <c r="BP2041" s="16" t="str">
        <v>0- Port Costs</v>
      </c>
      <c r="BT2041" s="16" t="str">
        <v>0- Port Value</v>
      </c>
      <c r="BU2041" s="11"/>
      <c r="BV2041" s="16" t="str">
        <v>0</v>
      </c>
    </row>
    <row r="2042" spans="8:74" hidden="1" outlineLevel="1" x14ac:dyDescent="0.3">
      <c r="H2042" s="16" t="str">
        <v>0 - BM Costs</v>
      </c>
      <c r="L2042" s="16" t="str">
        <v>0 - BM Port</v>
      </c>
      <c r="N2042" s="16" t="str">
        <v>0 - Port Assets</v>
      </c>
      <c r="O2042" s="11"/>
      <c r="P2042" s="11"/>
      <c r="Q2042" s="11"/>
      <c r="R2042" s="11"/>
      <c r="S2042" s="11"/>
      <c r="T2042" s="11"/>
      <c r="U2042" s="11"/>
      <c r="V2042" s="11"/>
      <c r="W2042" s="11"/>
      <c r="X2042" s="11"/>
      <c r="Y2042" s="11"/>
      <c r="Z2042" s="11"/>
      <c r="AA2042" s="11"/>
      <c r="AB2042" s="11"/>
      <c r="AC2042" s="11"/>
      <c r="AD2042" s="11"/>
      <c r="AE2042" s="11"/>
      <c r="AF2042" s="11"/>
      <c r="AG2042" s="11"/>
      <c r="AH2042" s="11"/>
      <c r="AI2042" s="11"/>
      <c r="AJ2042" s="11"/>
      <c r="AK2042" s="11"/>
      <c r="AL2042" s="11"/>
      <c r="AM2042" s="11"/>
      <c r="AN2042" s="11"/>
      <c r="AO2042" s="11"/>
      <c r="AP2042" s="11"/>
      <c r="AQ2042" s="11"/>
      <c r="AR2042" s="11"/>
      <c r="AS2042" s="11"/>
      <c r="AT2042" s="11"/>
      <c r="AU2042" s="11"/>
      <c r="AV2042" s="11"/>
      <c r="AW2042" s="11"/>
      <c r="AX2042" s="11"/>
      <c r="AY2042" s="11"/>
      <c r="AZ2042" s="11"/>
      <c r="BA2042" s="11"/>
      <c r="BB2042" s="11"/>
      <c r="BC2042" s="11"/>
      <c r="BD2042" s="11"/>
      <c r="BE2042" s="11"/>
      <c r="BF2042" s="11"/>
      <c r="BG2042" s="11"/>
      <c r="BH2042" s="11"/>
      <c r="BI2042" s="11"/>
      <c r="BJ2042" s="11"/>
      <c r="BK2042" s="11"/>
      <c r="BL2042" s="11"/>
      <c r="BM2042" s="11"/>
      <c r="BN2042" s="11"/>
      <c r="BO2042" s="11"/>
      <c r="BP2042" s="16" t="str">
        <v>0- Port Costs</v>
      </c>
      <c r="BT2042" s="16" t="str">
        <v>0- Port Value</v>
      </c>
      <c r="BU2042" s="11"/>
      <c r="BV2042" s="16" t="str">
        <v>0</v>
      </c>
    </row>
    <row r="2043" spans="8:74" hidden="1" outlineLevel="1" x14ac:dyDescent="0.3">
      <c r="H2043" s="16" t="str">
        <v>0 - BM Costs</v>
      </c>
      <c r="L2043" s="16" t="str">
        <v>0 - BM Port</v>
      </c>
      <c r="N2043" s="16" t="str">
        <v>0 - Port Assets</v>
      </c>
      <c r="O2043" s="11"/>
      <c r="P2043" s="11"/>
      <c r="Q2043" s="11"/>
      <c r="R2043" s="11"/>
      <c r="S2043" s="11"/>
      <c r="T2043" s="11"/>
      <c r="U2043" s="11"/>
      <c r="V2043" s="11"/>
      <c r="W2043" s="11"/>
      <c r="X2043" s="11"/>
      <c r="Y2043" s="11"/>
      <c r="Z2043" s="11"/>
      <c r="AA2043" s="11"/>
      <c r="AB2043" s="11"/>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c r="BB2043" s="11"/>
      <c r="BC2043" s="11"/>
      <c r="BD2043" s="11"/>
      <c r="BE2043" s="11"/>
      <c r="BF2043" s="11"/>
      <c r="BG2043" s="11"/>
      <c r="BH2043" s="11"/>
      <c r="BI2043" s="11"/>
      <c r="BJ2043" s="11"/>
      <c r="BK2043" s="11"/>
      <c r="BL2043" s="11"/>
      <c r="BM2043" s="11"/>
      <c r="BN2043" s="11"/>
      <c r="BO2043" s="11"/>
      <c r="BP2043" s="16" t="str">
        <v>0- Port Costs</v>
      </c>
      <c r="BT2043" s="16" t="str">
        <v>0- Port Value</v>
      </c>
      <c r="BU2043" s="11"/>
      <c r="BV2043" s="16" t="str">
        <v>0</v>
      </c>
    </row>
    <row r="2044" spans="8:74" hidden="1" outlineLevel="1" x14ac:dyDescent="0.3">
      <c r="H2044" s="16" t="str">
        <v>0 - BM Costs</v>
      </c>
      <c r="L2044" s="16" t="str">
        <v>0 - BM Port</v>
      </c>
      <c r="N2044" s="16" t="str">
        <v>0 - Port Assets</v>
      </c>
      <c r="O2044" s="11"/>
      <c r="P2044" s="11"/>
      <c r="Q2044" s="11"/>
      <c r="R2044" s="11"/>
      <c r="S2044" s="11"/>
      <c r="T2044" s="11"/>
      <c r="U2044" s="11"/>
      <c r="V2044" s="11"/>
      <c r="W2044" s="11"/>
      <c r="X2044" s="11"/>
      <c r="Y2044" s="11"/>
      <c r="Z2044" s="11"/>
      <c r="AA2044" s="11"/>
      <c r="AB2044" s="11"/>
      <c r="AC2044" s="11"/>
      <c r="AD2044" s="11"/>
      <c r="AE2044" s="11"/>
      <c r="AF2044" s="11"/>
      <c r="AG2044" s="11"/>
      <c r="AH2044" s="11"/>
      <c r="AI2044" s="11"/>
      <c r="AJ2044" s="11"/>
      <c r="AK2044" s="11"/>
      <c r="AL2044" s="11"/>
      <c r="AM2044" s="11"/>
      <c r="AN2044" s="11"/>
      <c r="AO2044" s="11"/>
      <c r="AP2044" s="11"/>
      <c r="AQ2044" s="11"/>
      <c r="AR2044" s="11"/>
      <c r="AS2044" s="11"/>
      <c r="AT2044" s="11"/>
      <c r="AU2044" s="11"/>
      <c r="AV2044" s="11"/>
      <c r="AW2044" s="11"/>
      <c r="AX2044" s="11"/>
      <c r="AY2044" s="11"/>
      <c r="AZ2044" s="11"/>
      <c r="BA2044" s="11"/>
      <c r="BB2044" s="11"/>
      <c r="BC2044" s="11"/>
      <c r="BD2044" s="11"/>
      <c r="BE2044" s="11"/>
      <c r="BF2044" s="11"/>
      <c r="BG2044" s="11"/>
      <c r="BH2044" s="11"/>
      <c r="BI2044" s="11"/>
      <c r="BJ2044" s="11"/>
      <c r="BK2044" s="11"/>
      <c r="BL2044" s="11"/>
      <c r="BM2044" s="11"/>
      <c r="BN2044" s="11"/>
      <c r="BO2044" s="11"/>
      <c r="BP2044" s="16" t="str">
        <v>0- Port Costs</v>
      </c>
      <c r="BT2044" s="16" t="str">
        <v>0- Port Value</v>
      </c>
      <c r="BU2044" s="11"/>
      <c r="BV2044" s="16" t="str">
        <v>0</v>
      </c>
    </row>
    <row r="2045" spans="8:74" hidden="1" outlineLevel="1" x14ac:dyDescent="0.3">
      <c r="H2045" s="16" t="str">
        <v>0 - BM Costs</v>
      </c>
      <c r="L2045" s="16" t="str">
        <v>0 - BM Port</v>
      </c>
      <c r="N2045" s="16" t="str">
        <v>0 - Port Assets</v>
      </c>
      <c r="O2045" s="11"/>
      <c r="P2045" s="11"/>
      <c r="Q2045" s="11"/>
      <c r="R2045" s="11"/>
      <c r="S2045" s="11"/>
      <c r="T2045" s="11"/>
      <c r="U2045" s="11"/>
      <c r="V2045" s="11"/>
      <c r="W2045" s="11"/>
      <c r="X2045" s="11"/>
      <c r="Y2045" s="11"/>
      <c r="Z2045" s="11"/>
      <c r="AA2045" s="11"/>
      <c r="AB2045" s="11"/>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c r="BC2045" s="11"/>
      <c r="BD2045" s="11"/>
      <c r="BE2045" s="11"/>
      <c r="BF2045" s="11"/>
      <c r="BG2045" s="11"/>
      <c r="BH2045" s="11"/>
      <c r="BI2045" s="11"/>
      <c r="BJ2045" s="11"/>
      <c r="BK2045" s="11"/>
      <c r="BL2045" s="11"/>
      <c r="BM2045" s="11"/>
      <c r="BN2045" s="11"/>
      <c r="BO2045" s="11"/>
      <c r="BP2045" s="16" t="str">
        <v>0- Port Costs</v>
      </c>
      <c r="BT2045" s="16" t="str">
        <v>0- Port Value</v>
      </c>
      <c r="BU2045" s="11"/>
      <c r="BV2045" s="16" t="str">
        <v>0</v>
      </c>
    </row>
    <row r="2046" spans="8:74" hidden="1" outlineLevel="1" x14ac:dyDescent="0.3">
      <c r="H2046" s="16" t="str">
        <v>0 - BM Costs</v>
      </c>
      <c r="L2046" s="16" t="str">
        <v>0 - BM Port</v>
      </c>
      <c r="N2046" s="16" t="str">
        <v>0 - Port Assets</v>
      </c>
      <c r="O2046" s="11"/>
      <c r="P2046" s="11"/>
      <c r="Q2046" s="11"/>
      <c r="R2046" s="11"/>
      <c r="S2046" s="11"/>
      <c r="T2046" s="11"/>
      <c r="U2046" s="11"/>
      <c r="V2046" s="11"/>
      <c r="W2046" s="11"/>
      <c r="X2046" s="11"/>
      <c r="Y2046" s="11"/>
      <c r="Z2046" s="11"/>
      <c r="AA2046" s="11"/>
      <c r="AB2046" s="11"/>
      <c r="AC2046" s="11"/>
      <c r="AD2046" s="11"/>
      <c r="AE2046" s="11"/>
      <c r="AF2046" s="11"/>
      <c r="AG2046" s="11"/>
      <c r="AH2046" s="11"/>
      <c r="AI2046" s="11"/>
      <c r="AJ2046" s="11"/>
      <c r="AK2046" s="11"/>
      <c r="AL2046" s="11"/>
      <c r="AM2046" s="11"/>
      <c r="AN2046" s="11"/>
      <c r="AO2046" s="11"/>
      <c r="AP2046" s="11"/>
      <c r="AQ2046" s="11"/>
      <c r="AR2046" s="11"/>
      <c r="AS2046" s="11"/>
      <c r="AT2046" s="11"/>
      <c r="AU2046" s="11"/>
      <c r="AV2046" s="11"/>
      <c r="AW2046" s="11"/>
      <c r="AX2046" s="11"/>
      <c r="AY2046" s="11"/>
      <c r="AZ2046" s="11"/>
      <c r="BA2046" s="11"/>
      <c r="BB2046" s="11"/>
      <c r="BC2046" s="11"/>
      <c r="BD2046" s="11"/>
      <c r="BE2046" s="11"/>
      <c r="BF2046" s="11"/>
      <c r="BG2046" s="11"/>
      <c r="BH2046" s="11"/>
      <c r="BI2046" s="11"/>
      <c r="BJ2046" s="11"/>
      <c r="BK2046" s="11"/>
      <c r="BL2046" s="11"/>
      <c r="BM2046" s="11"/>
      <c r="BN2046" s="11"/>
      <c r="BO2046" s="11"/>
      <c r="BP2046" s="16" t="str">
        <v>0- Port Costs</v>
      </c>
      <c r="BT2046" s="16" t="str">
        <v>0- Port Value</v>
      </c>
      <c r="BU2046" s="11"/>
      <c r="BV2046" s="16" t="str">
        <v>0</v>
      </c>
    </row>
    <row r="2047" spans="8:74" hidden="1" outlineLevel="1" x14ac:dyDescent="0.3">
      <c r="H2047" s="16" t="str">
        <v>0 - BM Costs</v>
      </c>
      <c r="L2047" s="16" t="str">
        <v>0 - BM Port</v>
      </c>
      <c r="N2047" s="16" t="str">
        <v>0 - Port Assets</v>
      </c>
      <c r="O2047" s="11"/>
      <c r="P2047" s="11"/>
      <c r="Q2047" s="11"/>
      <c r="R2047" s="11"/>
      <c r="S2047" s="11"/>
      <c r="T2047" s="11"/>
      <c r="U2047" s="11"/>
      <c r="V2047" s="11"/>
      <c r="W2047" s="11"/>
      <c r="X2047" s="11"/>
      <c r="Y2047" s="11"/>
      <c r="Z2047" s="11"/>
      <c r="AA2047" s="11"/>
      <c r="AB2047" s="11"/>
      <c r="AC2047" s="11"/>
      <c r="AD2047" s="11"/>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c r="BB2047" s="11"/>
      <c r="BC2047" s="11"/>
      <c r="BD2047" s="11"/>
      <c r="BE2047" s="11"/>
      <c r="BF2047" s="11"/>
      <c r="BG2047" s="11"/>
      <c r="BH2047" s="11"/>
      <c r="BI2047" s="11"/>
      <c r="BJ2047" s="11"/>
      <c r="BK2047" s="11"/>
      <c r="BL2047" s="11"/>
      <c r="BM2047" s="11"/>
      <c r="BN2047" s="11"/>
      <c r="BO2047" s="11"/>
      <c r="BP2047" s="16" t="str">
        <v>0- Port Costs</v>
      </c>
      <c r="BT2047" s="16" t="str">
        <v>0- Port Value</v>
      </c>
      <c r="BU2047" s="11"/>
      <c r="BV2047" s="16" t="str">
        <v>0</v>
      </c>
    </row>
    <row r="2048" spans="8:74" hidden="1" outlineLevel="1" x14ac:dyDescent="0.3">
      <c r="H2048" s="16" t="str">
        <v>0 - BM Costs</v>
      </c>
      <c r="L2048" s="16" t="str">
        <v>0 - BM Port</v>
      </c>
      <c r="N2048" s="16" t="str">
        <v>0 - Port Assets</v>
      </c>
      <c r="O2048" s="11"/>
      <c r="P2048" s="11"/>
      <c r="Q2048" s="11"/>
      <c r="R2048" s="11"/>
      <c r="S2048" s="11"/>
      <c r="T2048" s="11"/>
      <c r="U2048" s="11"/>
      <c r="V2048" s="11"/>
      <c r="W2048" s="11"/>
      <c r="X2048" s="11"/>
      <c r="Y2048" s="11"/>
      <c r="Z2048" s="11"/>
      <c r="AA2048" s="11"/>
      <c r="AB2048" s="11"/>
      <c r="AC2048" s="11"/>
      <c r="AD2048" s="11"/>
      <c r="AE2048" s="11"/>
      <c r="AF2048" s="11"/>
      <c r="AG2048" s="11"/>
      <c r="AH2048" s="11"/>
      <c r="AI2048" s="11"/>
      <c r="AJ2048" s="11"/>
      <c r="AK2048" s="11"/>
      <c r="AL2048" s="11"/>
      <c r="AM2048" s="11"/>
      <c r="AN2048" s="11"/>
      <c r="AO2048" s="11"/>
      <c r="AP2048" s="11"/>
      <c r="AQ2048" s="11"/>
      <c r="AR2048" s="11"/>
      <c r="AS2048" s="11"/>
      <c r="AT2048" s="11"/>
      <c r="AU2048" s="11"/>
      <c r="AV2048" s="11"/>
      <c r="AW2048" s="11"/>
      <c r="AX2048" s="11"/>
      <c r="AY2048" s="11"/>
      <c r="AZ2048" s="11"/>
      <c r="BA2048" s="11"/>
      <c r="BB2048" s="11"/>
      <c r="BC2048" s="11"/>
      <c r="BD2048" s="11"/>
      <c r="BE2048" s="11"/>
      <c r="BF2048" s="11"/>
      <c r="BG2048" s="11"/>
      <c r="BH2048" s="11"/>
      <c r="BI2048" s="11"/>
      <c r="BJ2048" s="11"/>
      <c r="BK2048" s="11"/>
      <c r="BL2048" s="11"/>
      <c r="BM2048" s="11"/>
      <c r="BN2048" s="11"/>
      <c r="BO2048" s="11"/>
      <c r="BP2048" s="16" t="str">
        <v>0- Port Costs</v>
      </c>
      <c r="BT2048" s="16" t="str">
        <v>0- Port Value</v>
      </c>
      <c r="BU2048" s="11"/>
      <c r="BV2048" s="16" t="str">
        <v>0</v>
      </c>
    </row>
    <row r="2049" spans="8:74" hidden="1" outlineLevel="1" x14ac:dyDescent="0.3">
      <c r="H2049" s="16" t="str">
        <v>0 - BM Costs</v>
      </c>
      <c r="L2049" s="16" t="str">
        <v>0 - BM Port</v>
      </c>
      <c r="N2049" s="16" t="str">
        <v>0 - Port Assets</v>
      </c>
      <c r="O2049" s="11"/>
      <c r="P2049" s="11"/>
      <c r="Q2049" s="11"/>
      <c r="R2049" s="11"/>
      <c r="S2049" s="11"/>
      <c r="T2049" s="11"/>
      <c r="U2049" s="11"/>
      <c r="V2049" s="11"/>
      <c r="W2049" s="11"/>
      <c r="X2049" s="11"/>
      <c r="Y2049" s="11"/>
      <c r="Z2049" s="11"/>
      <c r="AA2049" s="11"/>
      <c r="AB2049" s="11"/>
      <c r="AC2049" s="11"/>
      <c r="AD2049" s="11"/>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c r="BB2049" s="11"/>
      <c r="BC2049" s="11"/>
      <c r="BD2049" s="11"/>
      <c r="BE2049" s="11"/>
      <c r="BF2049" s="11"/>
      <c r="BG2049" s="11"/>
      <c r="BH2049" s="11"/>
      <c r="BI2049" s="11"/>
      <c r="BJ2049" s="11"/>
      <c r="BK2049" s="11"/>
      <c r="BL2049" s="11"/>
      <c r="BM2049" s="11"/>
      <c r="BN2049" s="11"/>
      <c r="BO2049" s="11"/>
      <c r="BP2049" s="16" t="str">
        <v>0- Port Costs</v>
      </c>
      <c r="BT2049" s="16" t="str">
        <v>0- Port Value</v>
      </c>
      <c r="BU2049" s="11"/>
      <c r="BV2049" s="16" t="str">
        <v>0</v>
      </c>
    </row>
    <row r="2050" spans="8:74" hidden="1" outlineLevel="1" x14ac:dyDescent="0.3">
      <c r="H2050" s="16" t="str">
        <v>0 - BM Costs</v>
      </c>
      <c r="L2050" s="16" t="str">
        <v>0 - BM Port</v>
      </c>
      <c r="N2050" s="16" t="str">
        <v>0 - Port Assets</v>
      </c>
      <c r="O2050" s="11"/>
      <c r="P2050" s="11"/>
      <c r="Q2050" s="11"/>
      <c r="R2050" s="11"/>
      <c r="S2050" s="11"/>
      <c r="T2050" s="11"/>
      <c r="U2050" s="11"/>
      <c r="V2050" s="11"/>
      <c r="W2050" s="11"/>
      <c r="X2050" s="11"/>
      <c r="Y2050" s="11"/>
      <c r="Z2050" s="11"/>
      <c r="AA2050" s="11"/>
      <c r="AB2050" s="11"/>
      <c r="AC2050" s="11"/>
      <c r="AD2050" s="11"/>
      <c r="AE2050" s="11"/>
      <c r="AF2050" s="11"/>
      <c r="AG2050" s="11"/>
      <c r="AH2050" s="11"/>
      <c r="AI2050" s="11"/>
      <c r="AJ2050" s="11"/>
      <c r="AK2050" s="11"/>
      <c r="AL2050" s="11"/>
      <c r="AM2050" s="11"/>
      <c r="AN2050" s="11"/>
      <c r="AO2050" s="11"/>
      <c r="AP2050" s="11"/>
      <c r="AQ2050" s="11"/>
      <c r="AR2050" s="11"/>
      <c r="AS2050" s="11"/>
      <c r="AT2050" s="11"/>
      <c r="AU2050" s="11"/>
      <c r="AV2050" s="11"/>
      <c r="AW2050" s="11"/>
      <c r="AX2050" s="11"/>
      <c r="AY2050" s="11"/>
      <c r="AZ2050" s="11"/>
      <c r="BA2050" s="11"/>
      <c r="BB2050" s="11"/>
      <c r="BC2050" s="11"/>
      <c r="BD2050" s="11"/>
      <c r="BE2050" s="11"/>
      <c r="BF2050" s="11"/>
      <c r="BG2050" s="11"/>
      <c r="BH2050" s="11"/>
      <c r="BI2050" s="11"/>
      <c r="BJ2050" s="11"/>
      <c r="BK2050" s="11"/>
      <c r="BL2050" s="11"/>
      <c r="BM2050" s="11"/>
      <c r="BN2050" s="11"/>
      <c r="BO2050" s="11"/>
      <c r="BP2050" s="16" t="str">
        <v>0- Port Costs</v>
      </c>
      <c r="BT2050" s="16" t="str">
        <v>0- Port Value</v>
      </c>
      <c r="BU2050" s="11"/>
      <c r="BV2050" s="16" t="str">
        <v>0</v>
      </c>
    </row>
    <row r="2051" spans="8:74" hidden="1" outlineLevel="1" x14ac:dyDescent="0.3">
      <c r="H2051" s="16" t="str">
        <v>0 - BM Costs</v>
      </c>
      <c r="L2051" s="16" t="str">
        <v>0 - BM Port</v>
      </c>
      <c r="N2051" s="16" t="str">
        <v>0 - Port Assets</v>
      </c>
      <c r="O2051" s="11"/>
      <c r="P2051" s="11"/>
      <c r="Q2051" s="11"/>
      <c r="R2051" s="11"/>
      <c r="S2051" s="11"/>
      <c r="T2051" s="11"/>
      <c r="U2051" s="11"/>
      <c r="V2051" s="11"/>
      <c r="W2051" s="11"/>
      <c r="X2051" s="11"/>
      <c r="Y2051" s="11"/>
      <c r="Z2051" s="11"/>
      <c r="AA2051" s="11"/>
      <c r="AB2051" s="11"/>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c r="BC2051" s="11"/>
      <c r="BD2051" s="11"/>
      <c r="BE2051" s="11"/>
      <c r="BF2051" s="11"/>
      <c r="BG2051" s="11"/>
      <c r="BH2051" s="11"/>
      <c r="BI2051" s="11"/>
      <c r="BJ2051" s="11"/>
      <c r="BK2051" s="11"/>
      <c r="BL2051" s="11"/>
      <c r="BM2051" s="11"/>
      <c r="BN2051" s="11"/>
      <c r="BO2051" s="11"/>
      <c r="BP2051" s="16" t="str">
        <v>0- Port Costs</v>
      </c>
      <c r="BT2051" s="16" t="str">
        <v>0- Port Value</v>
      </c>
      <c r="BU2051" s="11"/>
      <c r="BV2051" s="16" t="str">
        <v>0</v>
      </c>
    </row>
    <row r="2052" spans="8:74" hidden="1" outlineLevel="1" x14ac:dyDescent="0.3">
      <c r="H2052" s="16" t="str">
        <v>0 - BM Costs</v>
      </c>
      <c r="L2052" s="16" t="str">
        <v>0 - BM Port</v>
      </c>
      <c r="N2052" s="16" t="str">
        <v>0 - Port Assets</v>
      </c>
      <c r="O2052" s="11"/>
      <c r="P2052" s="11"/>
      <c r="Q2052" s="11"/>
      <c r="R2052" s="11"/>
      <c r="S2052" s="11"/>
      <c r="T2052" s="11"/>
      <c r="U2052" s="11"/>
      <c r="V2052" s="11"/>
      <c r="W2052" s="11"/>
      <c r="X2052" s="11"/>
      <c r="Y2052" s="11"/>
      <c r="Z2052" s="11"/>
      <c r="AA2052" s="11"/>
      <c r="AB2052" s="11"/>
      <c r="AC2052" s="11"/>
      <c r="AD2052" s="11"/>
      <c r="AE2052" s="11"/>
      <c r="AF2052" s="11"/>
      <c r="AG2052" s="11"/>
      <c r="AH2052" s="11"/>
      <c r="AI2052" s="11"/>
      <c r="AJ2052" s="11"/>
      <c r="AK2052" s="11"/>
      <c r="AL2052" s="11"/>
      <c r="AM2052" s="11"/>
      <c r="AN2052" s="11"/>
      <c r="AO2052" s="11"/>
      <c r="AP2052" s="11"/>
      <c r="AQ2052" s="11"/>
      <c r="AR2052" s="11"/>
      <c r="AS2052" s="11"/>
      <c r="AT2052" s="11"/>
      <c r="AU2052" s="11"/>
      <c r="AV2052" s="11"/>
      <c r="AW2052" s="11"/>
      <c r="AX2052" s="11"/>
      <c r="AY2052" s="11"/>
      <c r="AZ2052" s="11"/>
      <c r="BA2052" s="11"/>
      <c r="BB2052" s="11"/>
      <c r="BC2052" s="11"/>
      <c r="BD2052" s="11"/>
      <c r="BE2052" s="11"/>
      <c r="BF2052" s="11"/>
      <c r="BG2052" s="11"/>
      <c r="BH2052" s="11"/>
      <c r="BI2052" s="11"/>
      <c r="BJ2052" s="11"/>
      <c r="BK2052" s="11"/>
      <c r="BL2052" s="11"/>
      <c r="BM2052" s="11"/>
      <c r="BN2052" s="11"/>
      <c r="BO2052" s="11"/>
      <c r="BP2052" s="16" t="str">
        <v>0- Port Costs</v>
      </c>
      <c r="BT2052" s="16" t="str">
        <v>0- Port Value</v>
      </c>
      <c r="BU2052" s="11"/>
      <c r="BV2052" s="16" t="str">
        <v>0</v>
      </c>
    </row>
    <row r="2053" spans="8:74" hidden="1" outlineLevel="1" x14ac:dyDescent="0.3">
      <c r="H2053" s="16" t="str">
        <v>0 - BM Costs</v>
      </c>
      <c r="L2053" s="16" t="str">
        <v>0 - BM Port</v>
      </c>
      <c r="N2053" s="16" t="str">
        <v>0 - Port Assets</v>
      </c>
      <c r="O2053" s="11"/>
      <c r="P2053" s="11"/>
      <c r="Q2053" s="11"/>
      <c r="R2053" s="11"/>
      <c r="S2053" s="11"/>
      <c r="T2053" s="11"/>
      <c r="U2053" s="11"/>
      <c r="V2053" s="11"/>
      <c r="W2053" s="11"/>
      <c r="X2053" s="11"/>
      <c r="Y2053" s="11"/>
      <c r="Z2053" s="11"/>
      <c r="AA2053" s="11"/>
      <c r="AB2053" s="11"/>
      <c r="AC2053" s="11"/>
      <c r="AD2053" s="11"/>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c r="BC2053" s="11"/>
      <c r="BD2053" s="11"/>
      <c r="BE2053" s="11"/>
      <c r="BF2053" s="11"/>
      <c r="BG2053" s="11"/>
      <c r="BH2053" s="11"/>
      <c r="BI2053" s="11"/>
      <c r="BJ2053" s="11"/>
      <c r="BK2053" s="11"/>
      <c r="BL2053" s="11"/>
      <c r="BM2053" s="11"/>
      <c r="BN2053" s="11"/>
      <c r="BO2053" s="11"/>
      <c r="BP2053" s="16" t="str">
        <v>0- Port Costs</v>
      </c>
      <c r="BT2053" s="16" t="str">
        <v>0- Port Value</v>
      </c>
      <c r="BU2053" s="11"/>
      <c r="BV2053" s="16" t="str">
        <v>0</v>
      </c>
    </row>
    <row r="2054" spans="8:74" hidden="1" outlineLevel="1" x14ac:dyDescent="0.3">
      <c r="H2054" s="16" t="str">
        <v>0 - BM Costs</v>
      </c>
      <c r="L2054" s="16" t="str">
        <v>0 - BM Port</v>
      </c>
      <c r="N2054" s="16" t="str">
        <v>0 - Port Assets</v>
      </c>
      <c r="O2054" s="11"/>
      <c r="P2054" s="11"/>
      <c r="Q2054" s="11"/>
      <c r="R2054" s="11"/>
      <c r="S2054" s="11"/>
      <c r="T2054" s="11"/>
      <c r="U2054" s="11"/>
      <c r="V2054" s="11"/>
      <c r="W2054" s="11"/>
      <c r="X2054" s="11"/>
      <c r="Y2054" s="11"/>
      <c r="Z2054" s="11"/>
      <c r="AA2054" s="11"/>
      <c r="AB2054" s="11"/>
      <c r="AC2054" s="11"/>
      <c r="AD2054" s="11"/>
      <c r="AE2054" s="11"/>
      <c r="AF2054" s="11"/>
      <c r="AG2054" s="11"/>
      <c r="AH2054" s="11"/>
      <c r="AI2054" s="11"/>
      <c r="AJ2054" s="11"/>
      <c r="AK2054" s="11"/>
      <c r="AL2054" s="11"/>
      <c r="AM2054" s="11"/>
      <c r="AN2054" s="11"/>
      <c r="AO2054" s="11"/>
      <c r="AP2054" s="11"/>
      <c r="AQ2054" s="11"/>
      <c r="AR2054" s="11"/>
      <c r="AS2054" s="11"/>
      <c r="AT2054" s="11"/>
      <c r="AU2054" s="11"/>
      <c r="AV2054" s="11"/>
      <c r="AW2054" s="11"/>
      <c r="AX2054" s="11"/>
      <c r="AY2054" s="11"/>
      <c r="AZ2054" s="11"/>
      <c r="BA2054" s="11"/>
      <c r="BB2054" s="11"/>
      <c r="BC2054" s="11"/>
      <c r="BD2054" s="11"/>
      <c r="BE2054" s="11"/>
      <c r="BF2054" s="11"/>
      <c r="BG2054" s="11"/>
      <c r="BH2054" s="11"/>
      <c r="BI2054" s="11"/>
      <c r="BJ2054" s="11"/>
      <c r="BK2054" s="11"/>
      <c r="BL2054" s="11"/>
      <c r="BM2054" s="11"/>
      <c r="BN2054" s="11"/>
      <c r="BO2054" s="11"/>
      <c r="BP2054" s="16" t="str">
        <v>0- Port Costs</v>
      </c>
      <c r="BT2054" s="16" t="str">
        <v>0- Port Value</v>
      </c>
      <c r="BU2054" s="11"/>
      <c r="BV2054" s="16" t="str">
        <v>0</v>
      </c>
    </row>
    <row r="2055" spans="8:74" hidden="1" outlineLevel="1" x14ac:dyDescent="0.3">
      <c r="H2055" s="16" t="str">
        <v>0 - BM Costs</v>
      </c>
      <c r="L2055" s="16" t="str">
        <v>0 - BM Port</v>
      </c>
      <c r="N2055" s="16" t="str">
        <v>0 - Port Assets</v>
      </c>
      <c r="O2055" s="11"/>
      <c r="P2055" s="11"/>
      <c r="Q2055" s="11"/>
      <c r="R2055" s="11"/>
      <c r="S2055" s="11"/>
      <c r="T2055" s="11"/>
      <c r="U2055" s="11"/>
      <c r="V2055" s="11"/>
      <c r="W2055" s="11"/>
      <c r="X2055" s="11"/>
      <c r="Y2055" s="11"/>
      <c r="Z2055" s="11"/>
      <c r="AA2055" s="11"/>
      <c r="AB2055" s="11"/>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c r="BC2055" s="11"/>
      <c r="BD2055" s="11"/>
      <c r="BE2055" s="11"/>
      <c r="BF2055" s="11"/>
      <c r="BG2055" s="11"/>
      <c r="BH2055" s="11"/>
      <c r="BI2055" s="11"/>
      <c r="BJ2055" s="11"/>
      <c r="BK2055" s="11"/>
      <c r="BL2055" s="11"/>
      <c r="BM2055" s="11"/>
      <c r="BN2055" s="11"/>
      <c r="BO2055" s="11"/>
      <c r="BP2055" s="16" t="str">
        <v>0- Port Costs</v>
      </c>
      <c r="BT2055" s="16" t="str">
        <v>0- Port Value</v>
      </c>
      <c r="BU2055" s="11"/>
      <c r="BV2055" s="16" t="str">
        <v>0</v>
      </c>
    </row>
    <row r="2056" spans="8:74" hidden="1" outlineLevel="1" x14ac:dyDescent="0.3">
      <c r="H2056" s="16" t="str">
        <v>0 - BM Costs</v>
      </c>
      <c r="L2056" s="16" t="str">
        <v>0 - BM Port</v>
      </c>
      <c r="N2056" s="16" t="str">
        <v>0 - Port Assets</v>
      </c>
      <c r="O2056" s="11"/>
      <c r="P2056" s="11"/>
      <c r="Q2056" s="11"/>
      <c r="R2056" s="11"/>
      <c r="S2056" s="11"/>
      <c r="T2056" s="11"/>
      <c r="U2056" s="11"/>
      <c r="V2056" s="11"/>
      <c r="W2056" s="11"/>
      <c r="X2056" s="11"/>
      <c r="Y2056" s="11"/>
      <c r="Z2056" s="11"/>
      <c r="AA2056" s="11"/>
      <c r="AB2056" s="11"/>
      <c r="AC2056" s="11"/>
      <c r="AD2056" s="11"/>
      <c r="AE2056" s="11"/>
      <c r="AF2056" s="11"/>
      <c r="AG2056" s="11"/>
      <c r="AH2056" s="11"/>
      <c r="AI2056" s="11"/>
      <c r="AJ2056" s="11"/>
      <c r="AK2056" s="11"/>
      <c r="AL2056" s="11"/>
      <c r="AM2056" s="11"/>
      <c r="AN2056" s="11"/>
      <c r="AO2056" s="11"/>
      <c r="AP2056" s="11"/>
      <c r="AQ2056" s="11"/>
      <c r="AR2056" s="11"/>
      <c r="AS2056" s="11"/>
      <c r="AT2056" s="11"/>
      <c r="AU2056" s="11"/>
      <c r="AV2056" s="11"/>
      <c r="AW2056" s="11"/>
      <c r="AX2056" s="11"/>
      <c r="AY2056" s="11"/>
      <c r="AZ2056" s="11"/>
      <c r="BA2056" s="11"/>
      <c r="BB2056" s="11"/>
      <c r="BC2056" s="11"/>
      <c r="BD2056" s="11"/>
      <c r="BE2056" s="11"/>
      <c r="BF2056" s="11"/>
      <c r="BG2056" s="11"/>
      <c r="BH2056" s="11"/>
      <c r="BI2056" s="11"/>
      <c r="BJ2056" s="11"/>
      <c r="BK2056" s="11"/>
      <c r="BL2056" s="11"/>
      <c r="BM2056" s="11"/>
      <c r="BN2056" s="11"/>
      <c r="BO2056" s="11"/>
      <c r="BP2056" s="16" t="str">
        <v>0- Port Costs</v>
      </c>
      <c r="BT2056" s="16" t="str">
        <v>0- Port Value</v>
      </c>
      <c r="BU2056" s="11"/>
      <c r="BV2056" s="16" t="str">
        <v>0</v>
      </c>
    </row>
    <row r="2057" spans="8:74" hidden="1" outlineLevel="1" x14ac:dyDescent="0.3">
      <c r="H2057" s="16" t="str">
        <v>0 - BM Costs</v>
      </c>
      <c r="L2057" s="16" t="str">
        <v>0 - BM Port</v>
      </c>
      <c r="N2057" s="16" t="str">
        <v>0 - Port Assets</v>
      </c>
      <c r="O2057" s="11"/>
      <c r="P2057" s="11"/>
      <c r="Q2057" s="11"/>
      <c r="R2057" s="11"/>
      <c r="S2057" s="11"/>
      <c r="T2057" s="11"/>
      <c r="U2057" s="11"/>
      <c r="V2057" s="11"/>
      <c r="W2057" s="11"/>
      <c r="X2057" s="11"/>
      <c r="Y2057" s="11"/>
      <c r="Z2057" s="11"/>
      <c r="AA2057" s="11"/>
      <c r="AB2057" s="11"/>
      <c r="AC2057" s="11"/>
      <c r="AD2057" s="11"/>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c r="BC2057" s="11"/>
      <c r="BD2057" s="11"/>
      <c r="BE2057" s="11"/>
      <c r="BF2057" s="11"/>
      <c r="BG2057" s="11"/>
      <c r="BH2057" s="11"/>
      <c r="BI2057" s="11"/>
      <c r="BJ2057" s="11"/>
      <c r="BK2057" s="11"/>
      <c r="BL2057" s="11"/>
      <c r="BM2057" s="11"/>
      <c r="BN2057" s="11"/>
      <c r="BO2057" s="11"/>
      <c r="BP2057" s="16" t="str">
        <v>0- Port Costs</v>
      </c>
      <c r="BT2057" s="16" t="str">
        <v>0- Port Value</v>
      </c>
      <c r="BU2057" s="11"/>
      <c r="BV2057" s="16" t="str">
        <v>0</v>
      </c>
    </row>
    <row r="2058" spans="8:74" hidden="1" outlineLevel="1" x14ac:dyDescent="0.3">
      <c r="H2058" s="16" t="str">
        <v>0 - BM Costs</v>
      </c>
      <c r="L2058" s="16" t="str">
        <v>0 - BM Port</v>
      </c>
      <c r="N2058" s="16" t="str">
        <v>0 - Port Assets</v>
      </c>
      <c r="O2058" s="11"/>
      <c r="P2058" s="11"/>
      <c r="Q2058" s="11"/>
      <c r="R2058" s="11"/>
      <c r="S2058" s="11"/>
      <c r="T2058" s="11"/>
      <c r="U2058" s="11"/>
      <c r="V2058" s="11"/>
      <c r="W2058" s="11"/>
      <c r="X2058" s="11"/>
      <c r="Y2058" s="11"/>
      <c r="Z2058" s="11"/>
      <c r="AA2058" s="11"/>
      <c r="AB2058" s="11"/>
      <c r="AC2058" s="11"/>
      <c r="AD2058" s="11"/>
      <c r="AE2058" s="11"/>
      <c r="AF2058" s="11"/>
      <c r="AG2058" s="11"/>
      <c r="AH2058" s="11"/>
      <c r="AI2058" s="11"/>
      <c r="AJ2058" s="11"/>
      <c r="AK2058" s="11"/>
      <c r="AL2058" s="11"/>
      <c r="AM2058" s="11"/>
      <c r="AN2058" s="11"/>
      <c r="AO2058" s="11"/>
      <c r="AP2058" s="11"/>
      <c r="AQ2058" s="11"/>
      <c r="AR2058" s="11"/>
      <c r="AS2058" s="11"/>
      <c r="AT2058" s="11"/>
      <c r="AU2058" s="11"/>
      <c r="AV2058" s="11"/>
      <c r="AW2058" s="11"/>
      <c r="AX2058" s="11"/>
      <c r="AY2058" s="11"/>
      <c r="AZ2058" s="11"/>
      <c r="BA2058" s="11"/>
      <c r="BB2058" s="11"/>
      <c r="BC2058" s="11"/>
      <c r="BD2058" s="11"/>
      <c r="BE2058" s="11"/>
      <c r="BF2058" s="11"/>
      <c r="BG2058" s="11"/>
      <c r="BH2058" s="11"/>
      <c r="BI2058" s="11"/>
      <c r="BJ2058" s="11"/>
      <c r="BK2058" s="11"/>
      <c r="BL2058" s="11"/>
      <c r="BM2058" s="11"/>
      <c r="BN2058" s="11"/>
      <c r="BO2058" s="11"/>
      <c r="BP2058" s="16" t="str">
        <v>0- Port Costs</v>
      </c>
      <c r="BT2058" s="16" t="str">
        <v>0- Port Value</v>
      </c>
      <c r="BU2058" s="11"/>
      <c r="BV2058" s="16" t="str">
        <v>0</v>
      </c>
    </row>
    <row r="2059" spans="8:74" hidden="1" outlineLevel="1" x14ac:dyDescent="0.3">
      <c r="H2059" s="16" t="str">
        <v>0 - BM Costs</v>
      </c>
      <c r="L2059" s="16" t="str">
        <v>0 - BM Port</v>
      </c>
      <c r="N2059" s="16" t="str">
        <v>0 - Port Assets</v>
      </c>
      <c r="O2059" s="11"/>
      <c r="P2059" s="11"/>
      <c r="Q2059" s="11"/>
      <c r="R2059" s="11"/>
      <c r="S2059" s="11"/>
      <c r="T2059" s="11"/>
      <c r="U2059" s="11"/>
      <c r="V2059" s="11"/>
      <c r="W2059" s="11"/>
      <c r="X2059" s="11"/>
      <c r="Y2059" s="11"/>
      <c r="Z2059" s="11"/>
      <c r="AA2059" s="11"/>
      <c r="AB2059" s="11"/>
      <c r="AC2059" s="11"/>
      <c r="AD2059" s="11"/>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c r="BC2059" s="11"/>
      <c r="BD2059" s="11"/>
      <c r="BE2059" s="11"/>
      <c r="BF2059" s="11"/>
      <c r="BG2059" s="11"/>
      <c r="BH2059" s="11"/>
      <c r="BI2059" s="11"/>
      <c r="BJ2059" s="11"/>
      <c r="BK2059" s="11"/>
      <c r="BL2059" s="11"/>
      <c r="BM2059" s="11"/>
      <c r="BN2059" s="11"/>
      <c r="BO2059" s="11"/>
      <c r="BP2059" s="16" t="str">
        <v>0- Port Costs</v>
      </c>
      <c r="BT2059" s="16" t="str">
        <v>0- Port Value</v>
      </c>
      <c r="BU2059" s="11"/>
      <c r="BV2059" s="16" t="str">
        <v>0</v>
      </c>
    </row>
    <row r="2060" spans="8:74" hidden="1" outlineLevel="1" x14ac:dyDescent="0.3">
      <c r="H2060" s="16" t="str">
        <v>0 - BM Costs</v>
      </c>
      <c r="L2060" s="16" t="str">
        <v>0 - BM Port</v>
      </c>
      <c r="N2060" s="16" t="str">
        <v>0 - Port Assets</v>
      </c>
      <c r="O2060" s="11"/>
      <c r="P2060" s="11"/>
      <c r="Q2060" s="11"/>
      <c r="R2060" s="11"/>
      <c r="S2060" s="11"/>
      <c r="T2060" s="11"/>
      <c r="U2060" s="11"/>
      <c r="V2060" s="11"/>
      <c r="W2060" s="11"/>
      <c r="X2060" s="11"/>
      <c r="Y2060" s="11"/>
      <c r="Z2060" s="11"/>
      <c r="AA2060" s="11"/>
      <c r="AB2060" s="11"/>
      <c r="AC2060" s="11"/>
      <c r="AD2060" s="11"/>
      <c r="AE2060" s="11"/>
      <c r="AF2060" s="11"/>
      <c r="AG2060" s="11"/>
      <c r="AH2060" s="11"/>
      <c r="AI2060" s="11"/>
      <c r="AJ2060" s="11"/>
      <c r="AK2060" s="11"/>
      <c r="AL2060" s="11"/>
      <c r="AM2060" s="11"/>
      <c r="AN2060" s="11"/>
      <c r="AO2060" s="11"/>
      <c r="AP2060" s="11"/>
      <c r="AQ2060" s="11"/>
      <c r="AR2060" s="11"/>
      <c r="AS2060" s="11"/>
      <c r="AT2060" s="11"/>
      <c r="AU2060" s="11"/>
      <c r="AV2060" s="11"/>
      <c r="AW2060" s="11"/>
      <c r="AX2060" s="11"/>
      <c r="AY2060" s="11"/>
      <c r="AZ2060" s="11"/>
      <c r="BA2060" s="11"/>
      <c r="BB2060" s="11"/>
      <c r="BC2060" s="11"/>
      <c r="BD2060" s="11"/>
      <c r="BE2060" s="11"/>
      <c r="BF2060" s="11"/>
      <c r="BG2060" s="11"/>
      <c r="BH2060" s="11"/>
      <c r="BI2060" s="11"/>
      <c r="BJ2060" s="11"/>
      <c r="BK2060" s="11"/>
      <c r="BL2060" s="11"/>
      <c r="BM2060" s="11"/>
      <c r="BN2060" s="11"/>
      <c r="BO2060" s="11"/>
      <c r="BP2060" s="16" t="str">
        <v>0- Port Costs</v>
      </c>
      <c r="BT2060" s="16" t="str">
        <v>0- Port Value</v>
      </c>
      <c r="BU2060" s="11"/>
      <c r="BV2060" s="16" t="str">
        <v>0</v>
      </c>
    </row>
    <row r="2061" spans="8:74" hidden="1" outlineLevel="1" x14ac:dyDescent="0.3">
      <c r="H2061" s="16" t="str">
        <v>0 - BM Costs</v>
      </c>
      <c r="L2061" s="16" t="str">
        <v>0 - BM Port</v>
      </c>
      <c r="N2061" s="16" t="str">
        <v>0 - Port Assets</v>
      </c>
      <c r="O2061" s="11"/>
      <c r="P2061" s="11"/>
      <c r="Q2061" s="11"/>
      <c r="R2061" s="11"/>
      <c r="S2061" s="11"/>
      <c r="T2061" s="11"/>
      <c r="U2061" s="11"/>
      <c r="V2061" s="11"/>
      <c r="W2061" s="11"/>
      <c r="X2061" s="11"/>
      <c r="Y2061" s="11"/>
      <c r="Z2061" s="11"/>
      <c r="AA2061" s="11"/>
      <c r="AB2061" s="11"/>
      <c r="AC2061" s="11"/>
      <c r="AD2061" s="11"/>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c r="BB2061" s="11"/>
      <c r="BC2061" s="11"/>
      <c r="BD2061" s="11"/>
      <c r="BE2061" s="11"/>
      <c r="BF2061" s="11"/>
      <c r="BG2061" s="11"/>
      <c r="BH2061" s="11"/>
      <c r="BI2061" s="11"/>
      <c r="BJ2061" s="11"/>
      <c r="BK2061" s="11"/>
      <c r="BL2061" s="11"/>
      <c r="BM2061" s="11"/>
      <c r="BN2061" s="11"/>
      <c r="BO2061" s="11"/>
      <c r="BP2061" s="16" t="str">
        <v>0- Port Costs</v>
      </c>
      <c r="BT2061" s="16" t="str">
        <v>0- Port Value</v>
      </c>
      <c r="BU2061" s="11"/>
      <c r="BV2061" s="16" t="str">
        <v>0</v>
      </c>
    </row>
    <row r="2062" spans="8:74" hidden="1" outlineLevel="1" x14ac:dyDescent="0.3">
      <c r="H2062" s="16" t="str">
        <v>0 - BM Costs</v>
      </c>
      <c r="L2062" s="16" t="str">
        <v>0 - BM Port</v>
      </c>
      <c r="N2062" s="16" t="str">
        <v>0 - Port Assets</v>
      </c>
      <c r="O2062" s="11"/>
      <c r="P2062" s="11"/>
      <c r="Q2062" s="11"/>
      <c r="R2062" s="11"/>
      <c r="S2062" s="11"/>
      <c r="T2062" s="11"/>
      <c r="U2062" s="11"/>
      <c r="V2062" s="11"/>
      <c r="W2062" s="11"/>
      <c r="X2062" s="11"/>
      <c r="Y2062" s="11"/>
      <c r="Z2062" s="11"/>
      <c r="AA2062" s="11"/>
      <c r="AB2062" s="11"/>
      <c r="AC2062" s="11"/>
      <c r="AD2062" s="11"/>
      <c r="AE2062" s="11"/>
      <c r="AF2062" s="11"/>
      <c r="AG2062" s="11"/>
      <c r="AH2062" s="11"/>
      <c r="AI2062" s="11"/>
      <c r="AJ2062" s="11"/>
      <c r="AK2062" s="11"/>
      <c r="AL2062" s="11"/>
      <c r="AM2062" s="11"/>
      <c r="AN2062" s="11"/>
      <c r="AO2062" s="11"/>
      <c r="AP2062" s="11"/>
      <c r="AQ2062" s="11"/>
      <c r="AR2062" s="11"/>
      <c r="AS2062" s="11"/>
      <c r="AT2062" s="11"/>
      <c r="AU2062" s="11"/>
      <c r="AV2062" s="11"/>
      <c r="AW2062" s="11"/>
      <c r="AX2062" s="11"/>
      <c r="AY2062" s="11"/>
      <c r="AZ2062" s="11"/>
      <c r="BA2062" s="11"/>
      <c r="BB2062" s="11"/>
      <c r="BC2062" s="11"/>
      <c r="BD2062" s="11"/>
      <c r="BE2062" s="11"/>
      <c r="BF2062" s="11"/>
      <c r="BG2062" s="11"/>
      <c r="BH2062" s="11"/>
      <c r="BI2062" s="11"/>
      <c r="BJ2062" s="11"/>
      <c r="BK2062" s="11"/>
      <c r="BL2062" s="11"/>
      <c r="BM2062" s="11"/>
      <c r="BN2062" s="11"/>
      <c r="BO2062" s="11"/>
      <c r="BP2062" s="16" t="str">
        <v>0- Port Costs</v>
      </c>
      <c r="BT2062" s="16" t="str">
        <v>0- Port Value</v>
      </c>
      <c r="BU2062" s="11"/>
      <c r="BV2062" s="16" t="str">
        <v>0</v>
      </c>
    </row>
    <row r="2063" spans="8:74" hidden="1" outlineLevel="1" x14ac:dyDescent="0.3">
      <c r="H2063" s="16" t="str">
        <v>0 - BM Costs</v>
      </c>
      <c r="L2063" s="16" t="str">
        <v>0 - BM Port</v>
      </c>
      <c r="N2063" s="16" t="str">
        <v>0 - Port Assets</v>
      </c>
      <c r="O2063" s="11"/>
      <c r="P2063" s="11"/>
      <c r="Q2063" s="11"/>
      <c r="R2063" s="11"/>
      <c r="S2063" s="11"/>
      <c r="T2063" s="11"/>
      <c r="U2063" s="11"/>
      <c r="V2063" s="11"/>
      <c r="W2063" s="11"/>
      <c r="X2063" s="11"/>
      <c r="Y2063" s="11"/>
      <c r="Z2063" s="11"/>
      <c r="AA2063" s="11"/>
      <c r="AB2063" s="11"/>
      <c r="AC2063" s="11"/>
      <c r="AD2063" s="11"/>
      <c r="AE2063" s="11"/>
      <c r="AF2063" s="11"/>
      <c r="AG2063" s="11"/>
      <c r="AH2063" s="11"/>
      <c r="AI2063" s="11"/>
      <c r="AJ2063" s="11"/>
      <c r="AK2063" s="11"/>
      <c r="AL2063" s="11"/>
      <c r="AM2063" s="11"/>
      <c r="AN2063" s="11"/>
      <c r="AO2063" s="11"/>
      <c r="AP2063" s="11"/>
      <c r="AQ2063" s="11"/>
      <c r="AR2063" s="11"/>
      <c r="AS2063" s="11"/>
      <c r="AT2063" s="11"/>
      <c r="AU2063" s="11"/>
      <c r="AV2063" s="11"/>
      <c r="AW2063" s="11"/>
      <c r="AX2063" s="11"/>
      <c r="AY2063" s="11"/>
      <c r="AZ2063" s="11"/>
      <c r="BA2063" s="11"/>
      <c r="BB2063" s="11"/>
      <c r="BC2063" s="11"/>
      <c r="BD2063" s="11"/>
      <c r="BE2063" s="11"/>
      <c r="BF2063" s="11"/>
      <c r="BG2063" s="11"/>
      <c r="BH2063" s="11"/>
      <c r="BI2063" s="11"/>
      <c r="BJ2063" s="11"/>
      <c r="BK2063" s="11"/>
      <c r="BL2063" s="11"/>
      <c r="BM2063" s="11"/>
      <c r="BN2063" s="11"/>
      <c r="BO2063" s="11"/>
      <c r="BP2063" s="16" t="str">
        <v>0- Port Costs</v>
      </c>
      <c r="BT2063" s="16" t="str">
        <v>0- Port Value</v>
      </c>
      <c r="BU2063" s="11"/>
      <c r="BV2063" s="16" t="str">
        <v>0</v>
      </c>
    </row>
    <row r="2064" spans="8:74" hidden="1" outlineLevel="1" x14ac:dyDescent="0.3">
      <c r="H2064" s="16" t="str">
        <v>0 - BM Costs</v>
      </c>
      <c r="L2064" s="16" t="str">
        <v>0 - BM Port</v>
      </c>
      <c r="N2064" s="16" t="str">
        <v>0 - Port Assets</v>
      </c>
      <c r="O2064" s="11"/>
      <c r="P2064" s="11"/>
      <c r="Q2064" s="11"/>
      <c r="R2064" s="11"/>
      <c r="S2064" s="11"/>
      <c r="T2064" s="11"/>
      <c r="U2064" s="11"/>
      <c r="V2064" s="11"/>
      <c r="W2064" s="11"/>
      <c r="X2064" s="11"/>
      <c r="Y2064" s="11"/>
      <c r="Z2064" s="11"/>
      <c r="AA2064" s="11"/>
      <c r="AB2064" s="11"/>
      <c r="AC2064" s="11"/>
      <c r="AD2064" s="11"/>
      <c r="AE2064" s="11"/>
      <c r="AF2064" s="11"/>
      <c r="AG2064" s="11"/>
      <c r="AH2064" s="11"/>
      <c r="AI2064" s="11"/>
      <c r="AJ2064" s="11"/>
      <c r="AK2064" s="11"/>
      <c r="AL2064" s="11"/>
      <c r="AM2064" s="11"/>
      <c r="AN2064" s="11"/>
      <c r="AO2064" s="11"/>
      <c r="AP2064" s="11"/>
      <c r="AQ2064" s="11"/>
      <c r="AR2064" s="11"/>
      <c r="AS2064" s="11"/>
      <c r="AT2064" s="11"/>
      <c r="AU2064" s="11"/>
      <c r="AV2064" s="11"/>
      <c r="AW2064" s="11"/>
      <c r="AX2064" s="11"/>
      <c r="AY2064" s="11"/>
      <c r="AZ2064" s="11"/>
      <c r="BA2064" s="11"/>
      <c r="BB2064" s="11"/>
      <c r="BC2064" s="11"/>
      <c r="BD2064" s="11"/>
      <c r="BE2064" s="11"/>
      <c r="BF2064" s="11"/>
      <c r="BG2064" s="11"/>
      <c r="BH2064" s="11"/>
      <c r="BI2064" s="11"/>
      <c r="BJ2064" s="11"/>
      <c r="BK2064" s="11"/>
      <c r="BL2064" s="11"/>
      <c r="BM2064" s="11"/>
      <c r="BN2064" s="11"/>
      <c r="BO2064" s="11"/>
      <c r="BP2064" s="16" t="str">
        <v>0- Port Costs</v>
      </c>
      <c r="BT2064" s="16" t="str">
        <v>0- Port Value</v>
      </c>
      <c r="BU2064" s="11"/>
      <c r="BV2064" s="16" t="str">
        <v>0</v>
      </c>
    </row>
    <row r="2065" spans="8:74" hidden="1" outlineLevel="1" x14ac:dyDescent="0.3">
      <c r="H2065" s="16" t="str">
        <v>0 - BM Costs</v>
      </c>
      <c r="L2065" s="16" t="str">
        <v>0 - BM Port</v>
      </c>
      <c r="N2065" s="16" t="str">
        <v>0 - Port Assets</v>
      </c>
      <c r="O2065" s="11"/>
      <c r="P2065" s="11"/>
      <c r="Q2065" s="11"/>
      <c r="R2065" s="11"/>
      <c r="S2065" s="11"/>
      <c r="T2065" s="11"/>
      <c r="U2065" s="11"/>
      <c r="V2065" s="11"/>
      <c r="W2065" s="11"/>
      <c r="X2065" s="11"/>
      <c r="Y2065" s="11"/>
      <c r="Z2065" s="11"/>
      <c r="AA2065" s="11"/>
      <c r="AB2065" s="11"/>
      <c r="AC2065" s="11"/>
      <c r="AD2065" s="11"/>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c r="BC2065" s="11"/>
      <c r="BD2065" s="11"/>
      <c r="BE2065" s="11"/>
      <c r="BF2065" s="11"/>
      <c r="BG2065" s="11"/>
      <c r="BH2065" s="11"/>
      <c r="BI2065" s="11"/>
      <c r="BJ2065" s="11"/>
      <c r="BK2065" s="11"/>
      <c r="BL2065" s="11"/>
      <c r="BM2065" s="11"/>
      <c r="BN2065" s="11"/>
      <c r="BO2065" s="11"/>
      <c r="BP2065" s="16" t="str">
        <v>0- Port Costs</v>
      </c>
      <c r="BT2065" s="16" t="str">
        <v>0- Port Value</v>
      </c>
      <c r="BU2065" s="11"/>
      <c r="BV2065" s="16" t="str">
        <v>0</v>
      </c>
    </row>
    <row r="2066" spans="8:74" hidden="1" outlineLevel="1" x14ac:dyDescent="0.3">
      <c r="H2066" s="16" t="str">
        <v>0 - BM Costs</v>
      </c>
      <c r="L2066" s="16" t="str">
        <v>0 - BM Port</v>
      </c>
      <c r="N2066" s="16" t="str">
        <v>0 - Port Assets</v>
      </c>
      <c r="O2066" s="11"/>
      <c r="P2066" s="11"/>
      <c r="Q2066" s="11"/>
      <c r="R2066" s="11"/>
      <c r="S2066" s="11"/>
      <c r="T2066" s="11"/>
      <c r="U2066" s="11"/>
      <c r="V2066" s="11"/>
      <c r="W2066" s="11"/>
      <c r="X2066" s="11"/>
      <c r="Y2066" s="11"/>
      <c r="Z2066" s="11"/>
      <c r="AA2066" s="11"/>
      <c r="AB2066" s="11"/>
      <c r="AC2066" s="11"/>
      <c r="AD2066" s="11"/>
      <c r="AE2066" s="11"/>
      <c r="AF2066" s="11"/>
      <c r="AG2066" s="11"/>
      <c r="AH2066" s="11"/>
      <c r="AI2066" s="11"/>
      <c r="AJ2066" s="11"/>
      <c r="AK2066" s="11"/>
      <c r="AL2066" s="11"/>
      <c r="AM2066" s="11"/>
      <c r="AN2066" s="11"/>
      <c r="AO2066" s="11"/>
      <c r="AP2066" s="11"/>
      <c r="AQ2066" s="11"/>
      <c r="AR2066" s="11"/>
      <c r="AS2066" s="11"/>
      <c r="AT2066" s="11"/>
      <c r="AU2066" s="11"/>
      <c r="AV2066" s="11"/>
      <c r="AW2066" s="11"/>
      <c r="AX2066" s="11"/>
      <c r="AY2066" s="11"/>
      <c r="AZ2066" s="11"/>
      <c r="BA2066" s="11"/>
      <c r="BB2066" s="11"/>
      <c r="BC2066" s="11"/>
      <c r="BD2066" s="11"/>
      <c r="BE2066" s="11"/>
      <c r="BF2066" s="11"/>
      <c r="BG2066" s="11"/>
      <c r="BH2066" s="11"/>
      <c r="BI2066" s="11"/>
      <c r="BJ2066" s="11"/>
      <c r="BK2066" s="11"/>
      <c r="BL2066" s="11"/>
      <c r="BM2066" s="11"/>
      <c r="BN2066" s="11"/>
      <c r="BO2066" s="11"/>
      <c r="BP2066" s="16" t="str">
        <v>0- Port Costs</v>
      </c>
      <c r="BT2066" s="16" t="str">
        <v>0- Port Value</v>
      </c>
      <c r="BU2066" s="11"/>
      <c r="BV2066" s="16" t="str">
        <v>0</v>
      </c>
    </row>
    <row r="2067" spans="8:74" hidden="1" outlineLevel="1" x14ac:dyDescent="0.3">
      <c r="H2067" s="16" t="str">
        <v>0 - BM Costs</v>
      </c>
      <c r="L2067" s="16" t="str">
        <v>0 - BM Port</v>
      </c>
      <c r="N2067" s="16" t="str">
        <v>0 - Port Assets</v>
      </c>
      <c r="O2067" s="11"/>
      <c r="P2067" s="11"/>
      <c r="Q2067" s="11"/>
      <c r="R2067" s="11"/>
      <c r="S2067" s="11"/>
      <c r="T2067" s="11"/>
      <c r="U2067" s="11"/>
      <c r="V2067" s="11"/>
      <c r="W2067" s="11"/>
      <c r="X2067" s="11"/>
      <c r="Y2067" s="11"/>
      <c r="Z2067" s="11"/>
      <c r="AA2067" s="11"/>
      <c r="AB2067" s="11"/>
      <c r="AC2067" s="11"/>
      <c r="AD2067" s="11"/>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c r="BC2067" s="11"/>
      <c r="BD2067" s="11"/>
      <c r="BE2067" s="11"/>
      <c r="BF2067" s="11"/>
      <c r="BG2067" s="11"/>
      <c r="BH2067" s="11"/>
      <c r="BI2067" s="11"/>
      <c r="BJ2067" s="11"/>
      <c r="BK2067" s="11"/>
      <c r="BL2067" s="11"/>
      <c r="BM2067" s="11"/>
      <c r="BN2067" s="11"/>
      <c r="BO2067" s="11"/>
      <c r="BP2067" s="16" t="str">
        <v>0- Port Costs</v>
      </c>
      <c r="BT2067" s="16" t="str">
        <v>0- Port Value</v>
      </c>
      <c r="BU2067" s="11"/>
      <c r="BV2067" s="16" t="str">
        <v>0</v>
      </c>
    </row>
    <row r="2068" spans="8:74" hidden="1" outlineLevel="1" x14ac:dyDescent="0.3">
      <c r="H2068" s="16" t="str">
        <v>0 - BM Costs</v>
      </c>
      <c r="L2068" s="16" t="str">
        <v>0 - BM Port</v>
      </c>
      <c r="N2068" s="16" t="str">
        <v>0 - Port Assets</v>
      </c>
      <c r="O2068" s="11"/>
      <c r="P2068" s="11"/>
      <c r="Q2068" s="11"/>
      <c r="R2068" s="11"/>
      <c r="S2068" s="11"/>
      <c r="T2068" s="11"/>
      <c r="U2068" s="11"/>
      <c r="V2068" s="11"/>
      <c r="W2068" s="11"/>
      <c r="X2068" s="11"/>
      <c r="Y2068" s="11"/>
      <c r="Z2068" s="11"/>
      <c r="AA2068" s="11"/>
      <c r="AB2068" s="11"/>
      <c r="AC2068" s="11"/>
      <c r="AD2068" s="11"/>
      <c r="AE2068" s="11"/>
      <c r="AF2068" s="11"/>
      <c r="AG2068" s="11"/>
      <c r="AH2068" s="11"/>
      <c r="AI2068" s="11"/>
      <c r="AJ2068" s="11"/>
      <c r="AK2068" s="11"/>
      <c r="AL2068" s="11"/>
      <c r="AM2068" s="11"/>
      <c r="AN2068" s="11"/>
      <c r="AO2068" s="11"/>
      <c r="AP2068" s="11"/>
      <c r="AQ2068" s="11"/>
      <c r="AR2068" s="11"/>
      <c r="AS2068" s="11"/>
      <c r="AT2068" s="11"/>
      <c r="AU2068" s="11"/>
      <c r="AV2068" s="11"/>
      <c r="AW2068" s="11"/>
      <c r="AX2068" s="11"/>
      <c r="AY2068" s="11"/>
      <c r="AZ2068" s="11"/>
      <c r="BA2068" s="11"/>
      <c r="BB2068" s="11"/>
      <c r="BC2068" s="11"/>
      <c r="BD2068" s="11"/>
      <c r="BE2068" s="11"/>
      <c r="BF2068" s="11"/>
      <c r="BG2068" s="11"/>
      <c r="BH2068" s="11"/>
      <c r="BI2068" s="11"/>
      <c r="BJ2068" s="11"/>
      <c r="BK2068" s="11"/>
      <c r="BL2068" s="11"/>
      <c r="BM2068" s="11"/>
      <c r="BN2068" s="11"/>
      <c r="BO2068" s="11"/>
      <c r="BP2068" s="16" t="str">
        <v>0- Port Costs</v>
      </c>
      <c r="BT2068" s="16" t="str">
        <v>0- Port Value</v>
      </c>
      <c r="BU2068" s="11"/>
      <c r="BV2068" s="16" t="str">
        <v>0</v>
      </c>
    </row>
    <row r="2069" spans="8:74" hidden="1" outlineLevel="1" x14ac:dyDescent="0.3">
      <c r="H2069" s="16" t="str">
        <v>0 - BM Costs</v>
      </c>
      <c r="L2069" s="16" t="str">
        <v>0 - BM Port</v>
      </c>
      <c r="N2069" s="16" t="str">
        <v>0 - Port Assets</v>
      </c>
      <c r="O2069" s="11"/>
      <c r="P2069" s="11"/>
      <c r="Q2069" s="11"/>
      <c r="R2069" s="11"/>
      <c r="S2069" s="11"/>
      <c r="T2069" s="11"/>
      <c r="U2069" s="11"/>
      <c r="V2069" s="11"/>
      <c r="W2069" s="11"/>
      <c r="X2069" s="11"/>
      <c r="Y2069" s="11"/>
      <c r="Z2069" s="11"/>
      <c r="AA2069" s="11"/>
      <c r="AB2069" s="11"/>
      <c r="AC2069" s="11"/>
      <c r="AD2069" s="11"/>
      <c r="AE2069" s="11"/>
      <c r="AF2069" s="11"/>
      <c r="AG2069" s="11"/>
      <c r="AH2069" s="11"/>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c r="BC2069" s="11"/>
      <c r="BD2069" s="11"/>
      <c r="BE2069" s="11"/>
      <c r="BF2069" s="11"/>
      <c r="BG2069" s="11"/>
      <c r="BH2069" s="11"/>
      <c r="BI2069" s="11"/>
      <c r="BJ2069" s="11"/>
      <c r="BK2069" s="11"/>
      <c r="BL2069" s="11"/>
      <c r="BM2069" s="11"/>
      <c r="BN2069" s="11"/>
      <c r="BO2069" s="11"/>
      <c r="BP2069" s="16" t="str">
        <v>0- Port Costs</v>
      </c>
      <c r="BT2069" s="16" t="str">
        <v>0- Port Value</v>
      </c>
      <c r="BU2069" s="11"/>
      <c r="BV2069" s="16" t="str">
        <v>0</v>
      </c>
    </row>
    <row r="2070" spans="8:74" hidden="1" outlineLevel="1" x14ac:dyDescent="0.3">
      <c r="H2070" s="16" t="str">
        <v>0 - BM Costs</v>
      </c>
      <c r="L2070" s="16" t="str">
        <v>0 - BM Port</v>
      </c>
      <c r="N2070" s="16" t="str">
        <v>0 - Port Assets</v>
      </c>
      <c r="O2070" s="11"/>
      <c r="P2070" s="11"/>
      <c r="Q2070" s="11"/>
      <c r="R2070" s="11"/>
      <c r="S2070" s="11"/>
      <c r="T2070" s="11"/>
      <c r="U2070" s="11"/>
      <c r="V2070" s="11"/>
      <c r="W2070" s="11"/>
      <c r="X2070" s="11"/>
      <c r="Y2070" s="11"/>
      <c r="Z2070" s="11"/>
      <c r="AA2070" s="11"/>
      <c r="AB2070" s="11"/>
      <c r="AC2070" s="11"/>
      <c r="AD2070" s="11"/>
      <c r="AE2070" s="11"/>
      <c r="AF2070" s="11"/>
      <c r="AG2070" s="11"/>
      <c r="AH2070" s="11"/>
      <c r="AI2070" s="11"/>
      <c r="AJ2070" s="11"/>
      <c r="AK2070" s="11"/>
      <c r="AL2070" s="11"/>
      <c r="AM2070" s="11"/>
      <c r="AN2070" s="11"/>
      <c r="AO2070" s="11"/>
      <c r="AP2070" s="11"/>
      <c r="AQ2070" s="11"/>
      <c r="AR2070" s="11"/>
      <c r="AS2070" s="11"/>
      <c r="AT2070" s="11"/>
      <c r="AU2070" s="11"/>
      <c r="AV2070" s="11"/>
      <c r="AW2070" s="11"/>
      <c r="AX2070" s="11"/>
      <c r="AY2070" s="11"/>
      <c r="AZ2070" s="11"/>
      <c r="BA2070" s="11"/>
      <c r="BB2070" s="11"/>
      <c r="BC2070" s="11"/>
      <c r="BD2070" s="11"/>
      <c r="BE2070" s="11"/>
      <c r="BF2070" s="11"/>
      <c r="BG2070" s="11"/>
      <c r="BH2070" s="11"/>
      <c r="BI2070" s="11"/>
      <c r="BJ2070" s="11"/>
      <c r="BK2070" s="11"/>
      <c r="BL2070" s="11"/>
      <c r="BM2070" s="11"/>
      <c r="BN2070" s="11"/>
      <c r="BO2070" s="11"/>
      <c r="BP2070" s="16" t="str">
        <v>0- Port Costs</v>
      </c>
      <c r="BT2070" s="16" t="str">
        <v>0- Port Value</v>
      </c>
      <c r="BU2070" s="11"/>
      <c r="BV2070" s="16" t="str">
        <v>0</v>
      </c>
    </row>
    <row r="2071" spans="8:74" hidden="1" outlineLevel="1" x14ac:dyDescent="0.3">
      <c r="H2071" s="16" t="str">
        <v>0 - BM Costs</v>
      </c>
      <c r="L2071" s="16" t="str">
        <v>0 - BM Port</v>
      </c>
      <c r="N2071" s="16" t="str">
        <v>0 - Port Assets</v>
      </c>
      <c r="O2071" s="11"/>
      <c r="P2071" s="11"/>
      <c r="Q2071" s="11"/>
      <c r="R2071" s="11"/>
      <c r="S2071" s="11"/>
      <c r="T2071" s="11"/>
      <c r="U2071" s="11"/>
      <c r="V2071" s="11"/>
      <c r="W2071" s="11"/>
      <c r="X2071" s="11"/>
      <c r="Y2071" s="11"/>
      <c r="Z2071" s="11"/>
      <c r="AA2071" s="11"/>
      <c r="AB2071" s="11"/>
      <c r="AC2071" s="11"/>
      <c r="AD2071" s="11"/>
      <c r="AE2071" s="11"/>
      <c r="AF2071" s="11"/>
      <c r="AG2071" s="11"/>
      <c r="AH2071" s="11"/>
      <c r="AI2071" s="11"/>
      <c r="AJ2071" s="11"/>
      <c r="AK2071" s="11"/>
      <c r="AL2071" s="11"/>
      <c r="AM2071" s="11"/>
      <c r="AN2071" s="11"/>
      <c r="AO2071" s="11"/>
      <c r="AP2071" s="11"/>
      <c r="AQ2071" s="11"/>
      <c r="AR2071" s="11"/>
      <c r="AS2071" s="11"/>
      <c r="AT2071" s="11"/>
      <c r="AU2071" s="11"/>
      <c r="AV2071" s="11"/>
      <c r="AW2071" s="11"/>
      <c r="AX2071" s="11"/>
      <c r="AY2071" s="11"/>
      <c r="AZ2071" s="11"/>
      <c r="BA2071" s="11"/>
      <c r="BB2071" s="11"/>
      <c r="BC2071" s="11"/>
      <c r="BD2071" s="11"/>
      <c r="BE2071" s="11"/>
      <c r="BF2071" s="11"/>
      <c r="BG2071" s="11"/>
      <c r="BH2071" s="11"/>
      <c r="BI2071" s="11"/>
      <c r="BJ2071" s="11"/>
      <c r="BK2071" s="11"/>
      <c r="BL2071" s="11"/>
      <c r="BM2071" s="11"/>
      <c r="BN2071" s="11"/>
      <c r="BO2071" s="11"/>
      <c r="BP2071" s="16" t="str">
        <v>0- Port Costs</v>
      </c>
      <c r="BT2071" s="16" t="str">
        <v>0- Port Value</v>
      </c>
      <c r="BU2071" s="11"/>
      <c r="BV2071" s="16" t="str">
        <v>0</v>
      </c>
    </row>
    <row r="2072" spans="8:74" hidden="1" outlineLevel="1" x14ac:dyDescent="0.3">
      <c r="H2072" s="16" t="str">
        <v>0 - BM Costs</v>
      </c>
      <c r="L2072" s="16" t="str">
        <v>0 - BM Port</v>
      </c>
      <c r="N2072" s="16" t="str">
        <v>0 - Port Assets</v>
      </c>
      <c r="O2072" s="11"/>
      <c r="P2072" s="11"/>
      <c r="Q2072" s="11"/>
      <c r="R2072" s="11"/>
      <c r="S2072" s="11"/>
      <c r="T2072" s="11"/>
      <c r="U2072" s="11"/>
      <c r="V2072" s="11"/>
      <c r="W2072" s="11"/>
      <c r="X2072" s="11"/>
      <c r="Y2072" s="11"/>
      <c r="Z2072" s="11"/>
      <c r="AA2072" s="11"/>
      <c r="AB2072" s="11"/>
      <c r="AC2072" s="11"/>
      <c r="AD2072" s="11"/>
      <c r="AE2072" s="11"/>
      <c r="AF2072" s="11"/>
      <c r="AG2072" s="11"/>
      <c r="AH2072" s="11"/>
      <c r="AI2072" s="11"/>
      <c r="AJ2072" s="11"/>
      <c r="AK2072" s="11"/>
      <c r="AL2072" s="11"/>
      <c r="AM2072" s="11"/>
      <c r="AN2072" s="11"/>
      <c r="AO2072" s="11"/>
      <c r="AP2072" s="11"/>
      <c r="AQ2072" s="11"/>
      <c r="AR2072" s="11"/>
      <c r="AS2072" s="11"/>
      <c r="AT2072" s="11"/>
      <c r="AU2072" s="11"/>
      <c r="AV2072" s="11"/>
      <c r="AW2072" s="11"/>
      <c r="AX2072" s="11"/>
      <c r="AY2072" s="11"/>
      <c r="AZ2072" s="11"/>
      <c r="BA2072" s="11"/>
      <c r="BB2072" s="11"/>
      <c r="BC2072" s="11"/>
      <c r="BD2072" s="11"/>
      <c r="BE2072" s="11"/>
      <c r="BF2072" s="11"/>
      <c r="BG2072" s="11"/>
      <c r="BH2072" s="11"/>
      <c r="BI2072" s="11"/>
      <c r="BJ2072" s="11"/>
      <c r="BK2072" s="11"/>
      <c r="BL2072" s="11"/>
      <c r="BM2072" s="11"/>
      <c r="BN2072" s="11"/>
      <c r="BO2072" s="11"/>
      <c r="BP2072" s="16" t="str">
        <v>0- Port Costs</v>
      </c>
      <c r="BT2072" s="16" t="str">
        <v>0- Port Value</v>
      </c>
      <c r="BU2072" s="11"/>
      <c r="BV2072" s="16" t="str">
        <v>0</v>
      </c>
    </row>
    <row r="2073" spans="8:74" hidden="1" outlineLevel="1" x14ac:dyDescent="0.3">
      <c r="H2073" s="16" t="str">
        <v>0 - BM Costs</v>
      </c>
      <c r="L2073" s="16" t="str">
        <v>0 - BM Port</v>
      </c>
      <c r="N2073" s="16" t="str">
        <v>0 - Port Assets</v>
      </c>
      <c r="O2073" s="11"/>
      <c r="P2073" s="11"/>
      <c r="Q2073" s="11"/>
      <c r="R2073" s="11"/>
      <c r="S2073" s="11"/>
      <c r="T2073" s="11"/>
      <c r="U2073" s="11"/>
      <c r="V2073" s="11"/>
      <c r="W2073" s="11"/>
      <c r="X2073" s="11"/>
      <c r="Y2073" s="11"/>
      <c r="Z2073" s="11"/>
      <c r="AA2073" s="11"/>
      <c r="AB2073" s="11"/>
      <c r="AC2073" s="11"/>
      <c r="AD2073" s="11"/>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c r="BC2073" s="11"/>
      <c r="BD2073" s="11"/>
      <c r="BE2073" s="11"/>
      <c r="BF2073" s="11"/>
      <c r="BG2073" s="11"/>
      <c r="BH2073" s="11"/>
      <c r="BI2073" s="11"/>
      <c r="BJ2073" s="11"/>
      <c r="BK2073" s="11"/>
      <c r="BL2073" s="11"/>
      <c r="BM2073" s="11"/>
      <c r="BN2073" s="11"/>
      <c r="BO2073" s="11"/>
      <c r="BP2073" s="16" t="str">
        <v>0- Port Costs</v>
      </c>
      <c r="BT2073" s="16" t="str">
        <v>0- Port Value</v>
      </c>
      <c r="BU2073" s="11"/>
      <c r="BV2073" s="16" t="str">
        <v>0</v>
      </c>
    </row>
    <row r="2074" spans="8:74" hidden="1" outlineLevel="1" x14ac:dyDescent="0.3">
      <c r="H2074" s="16" t="str">
        <v>0 - BM Costs</v>
      </c>
      <c r="L2074" s="16" t="str">
        <v>0 - BM Port</v>
      </c>
      <c r="N2074" s="16" t="str">
        <v>0 - Port Assets</v>
      </c>
      <c r="O2074" s="11"/>
      <c r="P2074" s="11"/>
      <c r="Q2074" s="11"/>
      <c r="R2074" s="11"/>
      <c r="S2074" s="11"/>
      <c r="T2074" s="11"/>
      <c r="U2074" s="11"/>
      <c r="V2074" s="11"/>
      <c r="W2074" s="11"/>
      <c r="X2074" s="11"/>
      <c r="Y2074" s="11"/>
      <c r="Z2074" s="11"/>
      <c r="AA2074" s="11"/>
      <c r="AB2074" s="11"/>
      <c r="AC2074" s="11"/>
      <c r="AD2074" s="11"/>
      <c r="AE2074" s="11"/>
      <c r="AF2074" s="11"/>
      <c r="AG2074" s="11"/>
      <c r="AH2074" s="11"/>
      <c r="AI2074" s="11"/>
      <c r="AJ2074" s="11"/>
      <c r="AK2074" s="11"/>
      <c r="AL2074" s="11"/>
      <c r="AM2074" s="11"/>
      <c r="AN2074" s="11"/>
      <c r="AO2074" s="11"/>
      <c r="AP2074" s="11"/>
      <c r="AQ2074" s="11"/>
      <c r="AR2074" s="11"/>
      <c r="AS2074" s="11"/>
      <c r="AT2074" s="11"/>
      <c r="AU2074" s="11"/>
      <c r="AV2074" s="11"/>
      <c r="AW2074" s="11"/>
      <c r="AX2074" s="11"/>
      <c r="AY2074" s="11"/>
      <c r="AZ2074" s="11"/>
      <c r="BA2074" s="11"/>
      <c r="BB2074" s="11"/>
      <c r="BC2074" s="11"/>
      <c r="BD2074" s="11"/>
      <c r="BE2074" s="11"/>
      <c r="BF2074" s="11"/>
      <c r="BG2074" s="11"/>
      <c r="BH2074" s="11"/>
      <c r="BI2074" s="11"/>
      <c r="BJ2074" s="11"/>
      <c r="BK2074" s="11"/>
      <c r="BL2074" s="11"/>
      <c r="BM2074" s="11"/>
      <c r="BN2074" s="11"/>
      <c r="BO2074" s="11"/>
      <c r="BP2074" s="16" t="str">
        <v>0- Port Costs</v>
      </c>
      <c r="BT2074" s="16" t="str">
        <v>0- Port Value</v>
      </c>
      <c r="BU2074" s="11"/>
      <c r="BV2074" s="16" t="str">
        <v>0</v>
      </c>
    </row>
    <row r="2075" spans="8:74" hidden="1" outlineLevel="1" x14ac:dyDescent="0.3">
      <c r="H2075" s="16" t="str">
        <v>0 - BM Costs</v>
      </c>
      <c r="L2075" s="16" t="str">
        <v>0 - BM Port</v>
      </c>
      <c r="N2075" s="16" t="str">
        <v>0 - Port Assets</v>
      </c>
      <c r="O2075" s="11"/>
      <c r="P2075" s="11"/>
      <c r="Q2075" s="11"/>
      <c r="R2075" s="11"/>
      <c r="S2075" s="11"/>
      <c r="T2075" s="11"/>
      <c r="U2075" s="11"/>
      <c r="V2075" s="11"/>
      <c r="W2075" s="11"/>
      <c r="X2075" s="11"/>
      <c r="Y2075" s="11"/>
      <c r="Z2075" s="11"/>
      <c r="AA2075" s="11"/>
      <c r="AB2075" s="11"/>
      <c r="AC2075" s="11"/>
      <c r="AD2075" s="11"/>
      <c r="AE2075" s="11"/>
      <c r="AF2075" s="11"/>
      <c r="AG2075" s="11"/>
      <c r="AH2075" s="11"/>
      <c r="AI2075" s="11"/>
      <c r="AJ2075" s="11"/>
      <c r="AK2075" s="11"/>
      <c r="AL2075" s="11"/>
      <c r="AM2075" s="11"/>
      <c r="AN2075" s="11"/>
      <c r="AO2075" s="11"/>
      <c r="AP2075" s="11"/>
      <c r="AQ2075" s="11"/>
      <c r="AR2075" s="11"/>
      <c r="AS2075" s="11"/>
      <c r="AT2075" s="11"/>
      <c r="AU2075" s="11"/>
      <c r="AV2075" s="11"/>
      <c r="AW2075" s="11"/>
      <c r="AX2075" s="11"/>
      <c r="AY2075" s="11"/>
      <c r="AZ2075" s="11"/>
      <c r="BA2075" s="11"/>
      <c r="BB2075" s="11"/>
      <c r="BC2075" s="11"/>
      <c r="BD2075" s="11"/>
      <c r="BE2075" s="11"/>
      <c r="BF2075" s="11"/>
      <c r="BG2075" s="11"/>
      <c r="BH2075" s="11"/>
      <c r="BI2075" s="11"/>
      <c r="BJ2075" s="11"/>
      <c r="BK2075" s="11"/>
      <c r="BL2075" s="11"/>
      <c r="BM2075" s="11"/>
      <c r="BN2075" s="11"/>
      <c r="BO2075" s="11"/>
      <c r="BP2075" s="16" t="str">
        <v>0- Port Costs</v>
      </c>
      <c r="BT2075" s="16" t="str">
        <v>0- Port Value</v>
      </c>
      <c r="BU2075" s="11"/>
      <c r="BV2075" s="16" t="str">
        <v>0</v>
      </c>
    </row>
    <row r="2076" spans="8:74" hidden="1" outlineLevel="1" x14ac:dyDescent="0.3">
      <c r="H2076" s="16" t="str">
        <v>0 - BM Costs</v>
      </c>
      <c r="L2076" s="16" t="str">
        <v>0 - BM Port</v>
      </c>
      <c r="N2076" s="16" t="str">
        <v>0 - Port Assets</v>
      </c>
      <c r="O2076" s="11"/>
      <c r="P2076" s="11"/>
      <c r="Q2076" s="11"/>
      <c r="R2076" s="11"/>
      <c r="S2076" s="11"/>
      <c r="T2076" s="11"/>
      <c r="U2076" s="11"/>
      <c r="V2076" s="11"/>
      <c r="W2076" s="11"/>
      <c r="X2076" s="11"/>
      <c r="Y2076" s="11"/>
      <c r="Z2076" s="11"/>
      <c r="AA2076" s="11"/>
      <c r="AB2076" s="11"/>
      <c r="AC2076" s="11"/>
      <c r="AD2076" s="11"/>
      <c r="AE2076" s="11"/>
      <c r="AF2076" s="11"/>
      <c r="AG2076" s="11"/>
      <c r="AH2076" s="11"/>
      <c r="AI2076" s="11"/>
      <c r="AJ2076" s="11"/>
      <c r="AK2076" s="11"/>
      <c r="AL2076" s="11"/>
      <c r="AM2076" s="11"/>
      <c r="AN2076" s="11"/>
      <c r="AO2076" s="11"/>
      <c r="AP2076" s="11"/>
      <c r="AQ2076" s="11"/>
      <c r="AR2076" s="11"/>
      <c r="AS2076" s="11"/>
      <c r="AT2076" s="11"/>
      <c r="AU2076" s="11"/>
      <c r="AV2076" s="11"/>
      <c r="AW2076" s="11"/>
      <c r="AX2076" s="11"/>
      <c r="AY2076" s="11"/>
      <c r="AZ2076" s="11"/>
      <c r="BA2076" s="11"/>
      <c r="BB2076" s="11"/>
      <c r="BC2076" s="11"/>
      <c r="BD2076" s="11"/>
      <c r="BE2076" s="11"/>
      <c r="BF2076" s="11"/>
      <c r="BG2076" s="11"/>
      <c r="BH2076" s="11"/>
      <c r="BI2076" s="11"/>
      <c r="BJ2076" s="11"/>
      <c r="BK2076" s="11"/>
      <c r="BL2076" s="11"/>
      <c r="BM2076" s="11"/>
      <c r="BN2076" s="11"/>
      <c r="BO2076" s="11"/>
      <c r="BP2076" s="16" t="str">
        <v>0- Port Costs</v>
      </c>
      <c r="BT2076" s="16" t="str">
        <v>0- Port Value</v>
      </c>
      <c r="BU2076" s="11"/>
      <c r="BV2076" s="16" t="str">
        <v>0</v>
      </c>
    </row>
    <row r="2077" spans="8:74" hidden="1" outlineLevel="1" x14ac:dyDescent="0.3">
      <c r="H2077" s="16" t="str">
        <v>0 - BM Costs</v>
      </c>
      <c r="L2077" s="16" t="str">
        <v>0 - BM Port</v>
      </c>
      <c r="N2077" s="16" t="str">
        <v>0 - Port Assets</v>
      </c>
      <c r="O2077" s="11"/>
      <c r="P2077" s="11"/>
      <c r="Q2077" s="11"/>
      <c r="R2077" s="11"/>
      <c r="S2077" s="11"/>
      <c r="T2077" s="11"/>
      <c r="U2077" s="11"/>
      <c r="V2077" s="11"/>
      <c r="W2077" s="11"/>
      <c r="X2077" s="11"/>
      <c r="Y2077" s="11"/>
      <c r="Z2077" s="11"/>
      <c r="AA2077" s="11"/>
      <c r="AB2077" s="11"/>
      <c r="AC2077" s="11"/>
      <c r="AD2077" s="11"/>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c r="BC2077" s="11"/>
      <c r="BD2077" s="11"/>
      <c r="BE2077" s="11"/>
      <c r="BF2077" s="11"/>
      <c r="BG2077" s="11"/>
      <c r="BH2077" s="11"/>
      <c r="BI2077" s="11"/>
      <c r="BJ2077" s="11"/>
      <c r="BK2077" s="11"/>
      <c r="BL2077" s="11"/>
      <c r="BM2077" s="11"/>
      <c r="BN2077" s="11"/>
      <c r="BO2077" s="11"/>
      <c r="BP2077" s="16" t="str">
        <v>0- Port Costs</v>
      </c>
      <c r="BT2077" s="16" t="str">
        <v>0- Port Value</v>
      </c>
      <c r="BU2077" s="11"/>
      <c r="BV2077" s="16" t="str">
        <v>0</v>
      </c>
    </row>
    <row r="2078" spans="8:74" hidden="1" outlineLevel="1" x14ac:dyDescent="0.3">
      <c r="H2078" s="16" t="str">
        <v>0 - BM Costs</v>
      </c>
      <c r="L2078" s="16" t="str">
        <v>0 - BM Port</v>
      </c>
      <c r="N2078" s="16" t="str">
        <v>0 - Port Assets</v>
      </c>
      <c r="O2078" s="11"/>
      <c r="P2078" s="11"/>
      <c r="Q2078" s="11"/>
      <c r="R2078" s="11"/>
      <c r="S2078" s="11"/>
      <c r="T2078" s="11"/>
      <c r="U2078" s="11"/>
      <c r="V2078" s="11"/>
      <c r="W2078" s="11"/>
      <c r="X2078" s="11"/>
      <c r="Y2078" s="11"/>
      <c r="Z2078" s="11"/>
      <c r="AA2078" s="11"/>
      <c r="AB2078" s="11"/>
      <c r="AC2078" s="11"/>
      <c r="AD2078" s="11"/>
      <c r="AE2078" s="11"/>
      <c r="AF2078" s="11"/>
      <c r="AG2078" s="11"/>
      <c r="AH2078" s="11"/>
      <c r="AI2078" s="11"/>
      <c r="AJ2078" s="11"/>
      <c r="AK2078" s="11"/>
      <c r="AL2078" s="11"/>
      <c r="AM2078" s="11"/>
      <c r="AN2078" s="11"/>
      <c r="AO2078" s="11"/>
      <c r="AP2078" s="11"/>
      <c r="AQ2078" s="11"/>
      <c r="AR2078" s="11"/>
      <c r="AS2078" s="11"/>
      <c r="AT2078" s="11"/>
      <c r="AU2078" s="11"/>
      <c r="AV2078" s="11"/>
      <c r="AW2078" s="11"/>
      <c r="AX2078" s="11"/>
      <c r="AY2078" s="11"/>
      <c r="AZ2078" s="11"/>
      <c r="BA2078" s="11"/>
      <c r="BB2078" s="11"/>
      <c r="BC2078" s="11"/>
      <c r="BD2078" s="11"/>
      <c r="BE2078" s="11"/>
      <c r="BF2078" s="11"/>
      <c r="BG2078" s="11"/>
      <c r="BH2078" s="11"/>
      <c r="BI2078" s="11"/>
      <c r="BJ2078" s="11"/>
      <c r="BK2078" s="11"/>
      <c r="BL2078" s="11"/>
      <c r="BM2078" s="11"/>
      <c r="BN2078" s="11"/>
      <c r="BO2078" s="11"/>
      <c r="BP2078" s="16" t="str">
        <v>0- Port Costs</v>
      </c>
      <c r="BT2078" s="16" t="str">
        <v>0- Port Value</v>
      </c>
      <c r="BU2078" s="11"/>
      <c r="BV2078" s="16" t="str">
        <v>0</v>
      </c>
    </row>
    <row r="2079" spans="8:74" hidden="1" outlineLevel="1" x14ac:dyDescent="0.3">
      <c r="H2079" s="16" t="str">
        <v>0 - BM Costs</v>
      </c>
      <c r="L2079" s="16" t="str">
        <v>0 - BM Port</v>
      </c>
      <c r="N2079" s="16" t="str">
        <v>0 - Port Assets</v>
      </c>
      <c r="O2079" s="11"/>
      <c r="P2079" s="11"/>
      <c r="Q2079" s="11"/>
      <c r="R2079" s="11"/>
      <c r="S2079" s="11"/>
      <c r="T2079" s="11"/>
      <c r="U2079" s="11"/>
      <c r="V2079" s="11"/>
      <c r="W2079" s="11"/>
      <c r="X2079" s="11"/>
      <c r="Y2079" s="11"/>
      <c r="Z2079" s="11"/>
      <c r="AA2079" s="11"/>
      <c r="AB2079" s="11"/>
      <c r="AC2079" s="11"/>
      <c r="AD2079" s="11"/>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c r="BC2079" s="11"/>
      <c r="BD2079" s="11"/>
      <c r="BE2079" s="11"/>
      <c r="BF2079" s="11"/>
      <c r="BG2079" s="11"/>
      <c r="BH2079" s="11"/>
      <c r="BI2079" s="11"/>
      <c r="BJ2079" s="11"/>
      <c r="BK2079" s="11"/>
      <c r="BL2079" s="11"/>
      <c r="BM2079" s="11"/>
      <c r="BN2079" s="11"/>
      <c r="BO2079" s="11"/>
      <c r="BP2079" s="16" t="str">
        <v>0- Port Costs</v>
      </c>
      <c r="BT2079" s="16" t="str">
        <v>0- Port Value</v>
      </c>
      <c r="BU2079" s="11"/>
      <c r="BV2079" s="16" t="str">
        <v>0</v>
      </c>
    </row>
    <row r="2080" spans="8:74" hidden="1" outlineLevel="1" x14ac:dyDescent="0.3">
      <c r="H2080" s="16" t="str">
        <v>0 - BM Costs</v>
      </c>
      <c r="L2080" s="16" t="str">
        <v>0 - BM Port</v>
      </c>
      <c r="N2080" s="16" t="str">
        <v>0 - Port Assets</v>
      </c>
      <c r="O2080" s="11"/>
      <c r="P2080" s="11"/>
      <c r="Q2080" s="11"/>
      <c r="R2080" s="11"/>
      <c r="S2080" s="11"/>
      <c r="T2080" s="11"/>
      <c r="U2080" s="11"/>
      <c r="V2080" s="11"/>
      <c r="W2080" s="11"/>
      <c r="X2080" s="11"/>
      <c r="Y2080" s="11"/>
      <c r="Z2080" s="11"/>
      <c r="AA2080" s="11"/>
      <c r="AB2080" s="11"/>
      <c r="AC2080" s="11"/>
      <c r="AD2080" s="11"/>
      <c r="AE2080" s="11"/>
      <c r="AF2080" s="11"/>
      <c r="AG2080" s="11"/>
      <c r="AH2080" s="11"/>
      <c r="AI2080" s="11"/>
      <c r="AJ2080" s="11"/>
      <c r="AK2080" s="11"/>
      <c r="AL2080" s="11"/>
      <c r="AM2080" s="11"/>
      <c r="AN2080" s="11"/>
      <c r="AO2080" s="11"/>
      <c r="AP2080" s="11"/>
      <c r="AQ2080" s="11"/>
      <c r="AR2080" s="11"/>
      <c r="AS2080" s="11"/>
      <c r="AT2080" s="11"/>
      <c r="AU2080" s="11"/>
      <c r="AV2080" s="11"/>
      <c r="AW2080" s="11"/>
      <c r="AX2080" s="11"/>
      <c r="AY2080" s="11"/>
      <c r="AZ2080" s="11"/>
      <c r="BA2080" s="11"/>
      <c r="BB2080" s="11"/>
      <c r="BC2080" s="11"/>
      <c r="BD2080" s="11"/>
      <c r="BE2080" s="11"/>
      <c r="BF2080" s="11"/>
      <c r="BG2080" s="11"/>
      <c r="BH2080" s="11"/>
      <c r="BI2080" s="11"/>
      <c r="BJ2080" s="11"/>
      <c r="BK2080" s="11"/>
      <c r="BL2080" s="11"/>
      <c r="BM2080" s="11"/>
      <c r="BN2080" s="11"/>
      <c r="BO2080" s="11"/>
      <c r="BP2080" s="16" t="str">
        <v>0- Port Costs</v>
      </c>
      <c r="BT2080" s="16" t="str">
        <v>0- Port Value</v>
      </c>
      <c r="BU2080" s="11"/>
      <c r="BV2080" s="16" t="str">
        <v>0</v>
      </c>
    </row>
    <row r="2081" spans="8:74" hidden="1" outlineLevel="1" x14ac:dyDescent="0.3">
      <c r="H2081" s="16" t="str">
        <v>0 - BM Costs</v>
      </c>
      <c r="L2081" s="16" t="str">
        <v>0 - BM Port</v>
      </c>
      <c r="N2081" s="16" t="str">
        <v>0 - Port Assets</v>
      </c>
      <c r="O2081" s="11"/>
      <c r="P2081" s="11"/>
      <c r="Q2081" s="11"/>
      <c r="R2081" s="11"/>
      <c r="S2081" s="11"/>
      <c r="T2081" s="11"/>
      <c r="U2081" s="11"/>
      <c r="V2081" s="11"/>
      <c r="W2081" s="11"/>
      <c r="X2081" s="11"/>
      <c r="Y2081" s="11"/>
      <c r="Z2081" s="11"/>
      <c r="AA2081" s="11"/>
      <c r="AB2081" s="11"/>
      <c r="AC2081" s="11"/>
      <c r="AD2081" s="11"/>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c r="BC2081" s="11"/>
      <c r="BD2081" s="11"/>
      <c r="BE2081" s="11"/>
      <c r="BF2081" s="11"/>
      <c r="BG2081" s="11"/>
      <c r="BH2081" s="11"/>
      <c r="BI2081" s="11"/>
      <c r="BJ2081" s="11"/>
      <c r="BK2081" s="11"/>
      <c r="BL2081" s="11"/>
      <c r="BM2081" s="11"/>
      <c r="BN2081" s="11"/>
      <c r="BO2081" s="11"/>
      <c r="BP2081" s="16" t="str">
        <v>0- Port Costs</v>
      </c>
      <c r="BT2081" s="16" t="str">
        <v>0- Port Value</v>
      </c>
      <c r="BU2081" s="11"/>
      <c r="BV2081" s="16" t="str">
        <v>0</v>
      </c>
    </row>
    <row r="2082" spans="8:74" hidden="1" outlineLevel="1" x14ac:dyDescent="0.3">
      <c r="H2082" s="16" t="str">
        <v>0 - BM Costs</v>
      </c>
      <c r="L2082" s="16" t="str">
        <v>0 - BM Port</v>
      </c>
      <c r="N2082" s="16" t="str">
        <v>0 - Port Assets</v>
      </c>
      <c r="O2082" s="11"/>
      <c r="P2082" s="11"/>
      <c r="Q2082" s="11"/>
      <c r="R2082" s="11"/>
      <c r="S2082" s="11"/>
      <c r="T2082" s="11"/>
      <c r="U2082" s="11"/>
      <c r="V2082" s="11"/>
      <c r="W2082" s="11"/>
      <c r="X2082" s="11"/>
      <c r="Y2082" s="11"/>
      <c r="Z2082" s="11"/>
      <c r="AA2082" s="11"/>
      <c r="AB2082" s="11"/>
      <c r="AC2082" s="11"/>
      <c r="AD2082" s="11"/>
      <c r="AE2082" s="11"/>
      <c r="AF2082" s="11"/>
      <c r="AG2082" s="11"/>
      <c r="AH2082" s="11"/>
      <c r="AI2082" s="11"/>
      <c r="AJ2082" s="11"/>
      <c r="AK2082" s="11"/>
      <c r="AL2082" s="11"/>
      <c r="AM2082" s="11"/>
      <c r="AN2082" s="11"/>
      <c r="AO2082" s="11"/>
      <c r="AP2082" s="11"/>
      <c r="AQ2082" s="11"/>
      <c r="AR2082" s="11"/>
      <c r="AS2082" s="11"/>
      <c r="AT2082" s="11"/>
      <c r="AU2082" s="11"/>
      <c r="AV2082" s="11"/>
      <c r="AW2082" s="11"/>
      <c r="AX2082" s="11"/>
      <c r="AY2082" s="11"/>
      <c r="AZ2082" s="11"/>
      <c r="BA2082" s="11"/>
      <c r="BB2082" s="11"/>
      <c r="BC2082" s="11"/>
      <c r="BD2082" s="11"/>
      <c r="BE2082" s="11"/>
      <c r="BF2082" s="11"/>
      <c r="BG2082" s="11"/>
      <c r="BH2082" s="11"/>
      <c r="BI2082" s="11"/>
      <c r="BJ2082" s="11"/>
      <c r="BK2082" s="11"/>
      <c r="BL2082" s="11"/>
      <c r="BM2082" s="11"/>
      <c r="BN2082" s="11"/>
      <c r="BO2082" s="11"/>
      <c r="BP2082" s="16" t="str">
        <v>0- Port Costs</v>
      </c>
      <c r="BT2082" s="16" t="str">
        <v>0- Port Value</v>
      </c>
      <c r="BU2082" s="11"/>
      <c r="BV2082" s="16" t="str">
        <v>0</v>
      </c>
    </row>
    <row r="2083" spans="8:74" hidden="1" outlineLevel="1" x14ac:dyDescent="0.3">
      <c r="H2083" s="16" t="str">
        <v>0 - BM Costs</v>
      </c>
      <c r="L2083" s="16" t="str">
        <v>0 - BM Port</v>
      </c>
      <c r="N2083" s="16" t="str">
        <v>0 - Port Assets</v>
      </c>
      <c r="O2083" s="11"/>
      <c r="P2083" s="11"/>
      <c r="Q2083" s="11"/>
      <c r="R2083" s="11"/>
      <c r="S2083" s="11"/>
      <c r="T2083" s="11"/>
      <c r="U2083" s="11"/>
      <c r="V2083" s="11"/>
      <c r="W2083" s="11"/>
      <c r="X2083" s="11"/>
      <c r="Y2083" s="11"/>
      <c r="Z2083" s="11"/>
      <c r="AA2083" s="11"/>
      <c r="AB2083" s="11"/>
      <c r="AC2083" s="11"/>
      <c r="AD2083" s="11"/>
      <c r="AE2083" s="11"/>
      <c r="AF2083" s="11"/>
      <c r="AG2083" s="11"/>
      <c r="AH2083" s="11"/>
      <c r="AI2083" s="11"/>
      <c r="AJ2083" s="11"/>
      <c r="AK2083" s="11"/>
      <c r="AL2083" s="11"/>
      <c r="AM2083" s="11"/>
      <c r="AN2083" s="11"/>
      <c r="AO2083" s="11"/>
      <c r="AP2083" s="11"/>
      <c r="AQ2083" s="11"/>
      <c r="AR2083" s="11"/>
      <c r="AS2083" s="11"/>
      <c r="AT2083" s="11"/>
      <c r="AU2083" s="11"/>
      <c r="AV2083" s="11"/>
      <c r="AW2083" s="11"/>
      <c r="AX2083" s="11"/>
      <c r="AY2083" s="11"/>
      <c r="AZ2083" s="11"/>
      <c r="BA2083" s="11"/>
      <c r="BB2083" s="11"/>
      <c r="BC2083" s="11"/>
      <c r="BD2083" s="11"/>
      <c r="BE2083" s="11"/>
      <c r="BF2083" s="11"/>
      <c r="BG2083" s="11"/>
      <c r="BH2083" s="11"/>
      <c r="BI2083" s="11"/>
      <c r="BJ2083" s="11"/>
      <c r="BK2083" s="11"/>
      <c r="BL2083" s="11"/>
      <c r="BM2083" s="11"/>
      <c r="BN2083" s="11"/>
      <c r="BO2083" s="11"/>
      <c r="BP2083" s="16" t="str">
        <v>0- Port Costs</v>
      </c>
      <c r="BT2083" s="16" t="str">
        <v>0- Port Value</v>
      </c>
      <c r="BU2083" s="11"/>
      <c r="BV2083" s="16" t="str">
        <v>0</v>
      </c>
    </row>
    <row r="2084" spans="8:74" hidden="1" outlineLevel="1" x14ac:dyDescent="0.3">
      <c r="H2084" s="16" t="str">
        <v>0 - BM Costs</v>
      </c>
      <c r="L2084" s="16" t="str">
        <v>0 - BM Port</v>
      </c>
      <c r="N2084" s="16" t="str">
        <v>0 - Port Assets</v>
      </c>
      <c r="O2084" s="11"/>
      <c r="P2084" s="11"/>
      <c r="Q2084" s="11"/>
      <c r="R2084" s="11"/>
      <c r="S2084" s="11"/>
      <c r="T2084" s="11"/>
      <c r="U2084" s="11"/>
      <c r="V2084" s="11"/>
      <c r="W2084" s="11"/>
      <c r="X2084" s="11"/>
      <c r="Y2084" s="11"/>
      <c r="Z2084" s="11"/>
      <c r="AA2084" s="11"/>
      <c r="AB2084" s="11"/>
      <c r="AC2084" s="11"/>
      <c r="AD2084" s="11"/>
      <c r="AE2084" s="11"/>
      <c r="AF2084" s="11"/>
      <c r="AG2084" s="11"/>
      <c r="AH2084" s="11"/>
      <c r="AI2084" s="11"/>
      <c r="AJ2084" s="11"/>
      <c r="AK2084" s="11"/>
      <c r="AL2084" s="11"/>
      <c r="AM2084" s="11"/>
      <c r="AN2084" s="11"/>
      <c r="AO2084" s="11"/>
      <c r="AP2084" s="11"/>
      <c r="AQ2084" s="11"/>
      <c r="AR2084" s="11"/>
      <c r="AS2084" s="11"/>
      <c r="AT2084" s="11"/>
      <c r="AU2084" s="11"/>
      <c r="AV2084" s="11"/>
      <c r="AW2084" s="11"/>
      <c r="AX2084" s="11"/>
      <c r="AY2084" s="11"/>
      <c r="AZ2084" s="11"/>
      <c r="BA2084" s="11"/>
      <c r="BB2084" s="11"/>
      <c r="BC2084" s="11"/>
      <c r="BD2084" s="11"/>
      <c r="BE2084" s="11"/>
      <c r="BF2084" s="11"/>
      <c r="BG2084" s="11"/>
      <c r="BH2084" s="11"/>
      <c r="BI2084" s="11"/>
      <c r="BJ2084" s="11"/>
      <c r="BK2084" s="11"/>
      <c r="BL2084" s="11"/>
      <c r="BM2084" s="11"/>
      <c r="BN2084" s="11"/>
      <c r="BO2084" s="11"/>
      <c r="BP2084" s="16" t="str">
        <v>0- Port Costs</v>
      </c>
      <c r="BT2084" s="16" t="str">
        <v>0- Port Value</v>
      </c>
      <c r="BU2084" s="11"/>
      <c r="BV2084" s="16" t="str">
        <v>0</v>
      </c>
    </row>
    <row r="2085" spans="8:74" hidden="1" outlineLevel="1" x14ac:dyDescent="0.3">
      <c r="H2085" s="16" t="str">
        <v>0 - BM Costs</v>
      </c>
      <c r="L2085" s="16" t="str">
        <v>0 - BM Port</v>
      </c>
      <c r="N2085" s="16" t="str">
        <v>0 - Port Assets</v>
      </c>
      <c r="O2085" s="11"/>
      <c r="P2085" s="11"/>
      <c r="Q2085" s="11"/>
      <c r="R2085" s="11"/>
      <c r="S2085" s="11"/>
      <c r="T2085" s="11"/>
      <c r="U2085" s="11"/>
      <c r="V2085" s="11"/>
      <c r="W2085" s="11"/>
      <c r="X2085" s="11"/>
      <c r="Y2085" s="11"/>
      <c r="Z2085" s="11"/>
      <c r="AA2085" s="11"/>
      <c r="AB2085" s="11"/>
      <c r="AC2085" s="11"/>
      <c r="AD2085" s="11"/>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c r="BC2085" s="11"/>
      <c r="BD2085" s="11"/>
      <c r="BE2085" s="11"/>
      <c r="BF2085" s="11"/>
      <c r="BG2085" s="11"/>
      <c r="BH2085" s="11"/>
      <c r="BI2085" s="11"/>
      <c r="BJ2085" s="11"/>
      <c r="BK2085" s="11"/>
      <c r="BL2085" s="11"/>
      <c r="BM2085" s="11"/>
      <c r="BN2085" s="11"/>
      <c r="BO2085" s="11"/>
      <c r="BP2085" s="16" t="str">
        <v>0- Port Costs</v>
      </c>
      <c r="BT2085" s="16" t="str">
        <v>0- Port Value</v>
      </c>
      <c r="BU2085" s="11"/>
      <c r="BV2085" s="16" t="str">
        <v>0</v>
      </c>
    </row>
    <row r="2086" spans="8:74" hidden="1" outlineLevel="1" x14ac:dyDescent="0.3">
      <c r="H2086" s="16" t="str">
        <v>0 - BM Costs</v>
      </c>
      <c r="L2086" s="16" t="str">
        <v>0 - BM Port</v>
      </c>
      <c r="N2086" s="16" t="str">
        <v>0 - Port Assets</v>
      </c>
      <c r="O2086" s="11"/>
      <c r="P2086" s="11"/>
      <c r="Q2086" s="11"/>
      <c r="R2086" s="11"/>
      <c r="S2086" s="11"/>
      <c r="T2086" s="11"/>
      <c r="U2086" s="11"/>
      <c r="V2086" s="11"/>
      <c r="W2086" s="11"/>
      <c r="X2086" s="11"/>
      <c r="Y2086" s="11"/>
      <c r="Z2086" s="11"/>
      <c r="AA2086" s="11"/>
      <c r="AB2086" s="11"/>
      <c r="AC2086" s="11"/>
      <c r="AD2086" s="11"/>
      <c r="AE2086" s="11"/>
      <c r="AF2086" s="11"/>
      <c r="AG2086" s="11"/>
      <c r="AH2086" s="11"/>
      <c r="AI2086" s="11"/>
      <c r="AJ2086" s="11"/>
      <c r="AK2086" s="11"/>
      <c r="AL2086" s="11"/>
      <c r="AM2086" s="11"/>
      <c r="AN2086" s="11"/>
      <c r="AO2086" s="11"/>
      <c r="AP2086" s="11"/>
      <c r="AQ2086" s="11"/>
      <c r="AR2086" s="11"/>
      <c r="AS2086" s="11"/>
      <c r="AT2086" s="11"/>
      <c r="AU2086" s="11"/>
      <c r="AV2086" s="11"/>
      <c r="AW2086" s="11"/>
      <c r="AX2086" s="11"/>
      <c r="AY2086" s="11"/>
      <c r="AZ2086" s="11"/>
      <c r="BA2086" s="11"/>
      <c r="BB2086" s="11"/>
      <c r="BC2086" s="11"/>
      <c r="BD2086" s="11"/>
      <c r="BE2086" s="11"/>
      <c r="BF2086" s="11"/>
      <c r="BG2086" s="11"/>
      <c r="BH2086" s="11"/>
      <c r="BI2086" s="11"/>
      <c r="BJ2086" s="11"/>
      <c r="BK2086" s="11"/>
      <c r="BL2086" s="11"/>
      <c r="BM2086" s="11"/>
      <c r="BN2086" s="11"/>
      <c r="BO2086" s="11"/>
      <c r="BP2086" s="16" t="str">
        <v>0- Port Costs</v>
      </c>
      <c r="BT2086" s="16" t="str">
        <v>0- Port Value</v>
      </c>
      <c r="BU2086" s="11"/>
      <c r="BV2086" s="16" t="str">
        <v>0</v>
      </c>
    </row>
    <row r="2087" spans="8:74" hidden="1" outlineLevel="1" x14ac:dyDescent="0.3">
      <c r="H2087" s="16" t="str">
        <v>0 - BM Costs</v>
      </c>
      <c r="L2087" s="16" t="str">
        <v>0 - BM Port</v>
      </c>
      <c r="N2087" s="16" t="str">
        <v>0 - Port Assets</v>
      </c>
      <c r="O2087" s="11"/>
      <c r="P2087" s="11"/>
      <c r="Q2087" s="11"/>
      <c r="R2087" s="11"/>
      <c r="S2087" s="11"/>
      <c r="T2087" s="11"/>
      <c r="U2087" s="11"/>
      <c r="V2087" s="11"/>
      <c r="W2087" s="11"/>
      <c r="X2087" s="11"/>
      <c r="Y2087" s="11"/>
      <c r="Z2087" s="11"/>
      <c r="AA2087" s="11"/>
      <c r="AB2087" s="11"/>
      <c r="AC2087" s="11"/>
      <c r="AD2087" s="11"/>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c r="BC2087" s="11"/>
      <c r="BD2087" s="11"/>
      <c r="BE2087" s="11"/>
      <c r="BF2087" s="11"/>
      <c r="BG2087" s="11"/>
      <c r="BH2087" s="11"/>
      <c r="BI2087" s="11"/>
      <c r="BJ2087" s="11"/>
      <c r="BK2087" s="11"/>
      <c r="BL2087" s="11"/>
      <c r="BM2087" s="11"/>
      <c r="BN2087" s="11"/>
      <c r="BO2087" s="11"/>
      <c r="BP2087" s="16" t="str">
        <v>0- Port Costs</v>
      </c>
      <c r="BT2087" s="16" t="str">
        <v>0- Port Value</v>
      </c>
      <c r="BU2087" s="11"/>
      <c r="BV2087" s="16" t="str">
        <v>0</v>
      </c>
    </row>
    <row r="2088" spans="8:74" hidden="1" outlineLevel="1" x14ac:dyDescent="0.3">
      <c r="H2088" s="16" t="str">
        <v>0 - BM Costs</v>
      </c>
      <c r="L2088" s="16" t="str">
        <v>0 - BM Port</v>
      </c>
      <c r="N2088" s="16" t="str">
        <v>0 - Port Assets</v>
      </c>
      <c r="O2088" s="11"/>
      <c r="P2088" s="11"/>
      <c r="Q2088" s="11"/>
      <c r="R2088" s="11"/>
      <c r="S2088" s="11"/>
      <c r="T2088" s="11"/>
      <c r="U2088" s="11"/>
      <c r="V2088" s="11"/>
      <c r="W2088" s="11"/>
      <c r="X2088" s="11"/>
      <c r="Y2088" s="11"/>
      <c r="Z2088" s="11"/>
      <c r="AA2088" s="11"/>
      <c r="AB2088" s="11"/>
      <c r="AC2088" s="11"/>
      <c r="AD2088" s="11"/>
      <c r="AE2088" s="11"/>
      <c r="AF2088" s="11"/>
      <c r="AG2088" s="11"/>
      <c r="AH2088" s="11"/>
      <c r="AI2088" s="11"/>
      <c r="AJ2088" s="11"/>
      <c r="AK2088" s="11"/>
      <c r="AL2088" s="11"/>
      <c r="AM2088" s="11"/>
      <c r="AN2088" s="11"/>
      <c r="AO2088" s="11"/>
      <c r="AP2088" s="11"/>
      <c r="AQ2088" s="11"/>
      <c r="AR2088" s="11"/>
      <c r="AS2088" s="11"/>
      <c r="AT2088" s="11"/>
      <c r="AU2088" s="11"/>
      <c r="AV2088" s="11"/>
      <c r="AW2088" s="11"/>
      <c r="AX2088" s="11"/>
      <c r="AY2088" s="11"/>
      <c r="AZ2088" s="11"/>
      <c r="BA2088" s="11"/>
      <c r="BB2088" s="11"/>
      <c r="BC2088" s="11"/>
      <c r="BD2088" s="11"/>
      <c r="BE2088" s="11"/>
      <c r="BF2088" s="11"/>
      <c r="BG2088" s="11"/>
      <c r="BH2088" s="11"/>
      <c r="BI2088" s="11"/>
      <c r="BJ2088" s="11"/>
      <c r="BK2088" s="11"/>
      <c r="BL2088" s="11"/>
      <c r="BM2088" s="11"/>
      <c r="BN2088" s="11"/>
      <c r="BO2088" s="11"/>
      <c r="BP2088" s="16" t="str">
        <v>0- Port Costs</v>
      </c>
      <c r="BT2088" s="16" t="str">
        <v>0- Port Value</v>
      </c>
      <c r="BU2088" s="11"/>
      <c r="BV2088" s="16" t="str">
        <v>0</v>
      </c>
    </row>
    <row r="2089" spans="8:74" hidden="1" outlineLevel="1" x14ac:dyDescent="0.3">
      <c r="H2089" s="16" t="str">
        <v>0 - BM Costs</v>
      </c>
      <c r="L2089" s="16" t="str">
        <v>0 - BM Port</v>
      </c>
      <c r="N2089" s="16" t="str">
        <v>0 - Port Assets</v>
      </c>
      <c r="O2089" s="11"/>
      <c r="P2089" s="11"/>
      <c r="Q2089" s="11"/>
      <c r="R2089" s="11"/>
      <c r="S2089" s="11"/>
      <c r="T2089" s="11"/>
      <c r="U2089" s="11"/>
      <c r="V2089" s="11"/>
      <c r="W2089" s="11"/>
      <c r="X2089" s="11"/>
      <c r="Y2089" s="11"/>
      <c r="Z2089" s="11"/>
      <c r="AA2089" s="11"/>
      <c r="AB2089" s="11"/>
      <c r="AC2089" s="11"/>
      <c r="AD2089" s="11"/>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c r="BC2089" s="11"/>
      <c r="BD2089" s="11"/>
      <c r="BE2089" s="11"/>
      <c r="BF2089" s="11"/>
      <c r="BG2089" s="11"/>
      <c r="BH2089" s="11"/>
      <c r="BI2089" s="11"/>
      <c r="BJ2089" s="11"/>
      <c r="BK2089" s="11"/>
      <c r="BL2089" s="11"/>
      <c r="BM2089" s="11"/>
      <c r="BN2089" s="11"/>
      <c r="BO2089" s="11"/>
      <c r="BP2089" s="16" t="str">
        <v>0- Port Costs</v>
      </c>
      <c r="BT2089" s="16" t="str">
        <v>0- Port Value</v>
      </c>
      <c r="BU2089" s="11"/>
      <c r="BV2089" s="16" t="str">
        <v>0</v>
      </c>
    </row>
    <row r="2090" spans="8:74" hidden="1" outlineLevel="1" x14ac:dyDescent="0.3">
      <c r="H2090" s="16" t="str">
        <v>0 - BM Costs</v>
      </c>
      <c r="L2090" s="16" t="str">
        <v>0 - BM Port</v>
      </c>
      <c r="N2090" s="16" t="str">
        <v>0 - Port Assets</v>
      </c>
      <c r="O2090" s="11"/>
      <c r="P2090" s="11"/>
      <c r="Q2090" s="11"/>
      <c r="R2090" s="11"/>
      <c r="S2090" s="11"/>
      <c r="T2090" s="11"/>
      <c r="U2090" s="11"/>
      <c r="V2090" s="11"/>
      <c r="W2090" s="11"/>
      <c r="X2090" s="11"/>
      <c r="Y2090" s="11"/>
      <c r="Z2090" s="11"/>
      <c r="AA2090" s="11"/>
      <c r="AB2090" s="11"/>
      <c r="AC2090" s="11"/>
      <c r="AD2090" s="11"/>
      <c r="AE2090" s="11"/>
      <c r="AF2090" s="11"/>
      <c r="AG2090" s="11"/>
      <c r="AH2090" s="11"/>
      <c r="AI2090" s="11"/>
      <c r="AJ2090" s="11"/>
      <c r="AK2090" s="11"/>
      <c r="AL2090" s="11"/>
      <c r="AM2090" s="11"/>
      <c r="AN2090" s="11"/>
      <c r="AO2090" s="11"/>
      <c r="AP2090" s="11"/>
      <c r="AQ2090" s="11"/>
      <c r="AR2090" s="11"/>
      <c r="AS2090" s="11"/>
      <c r="AT2090" s="11"/>
      <c r="AU2090" s="11"/>
      <c r="AV2090" s="11"/>
      <c r="AW2090" s="11"/>
      <c r="AX2090" s="11"/>
      <c r="AY2090" s="11"/>
      <c r="AZ2090" s="11"/>
      <c r="BA2090" s="11"/>
      <c r="BB2090" s="11"/>
      <c r="BC2090" s="11"/>
      <c r="BD2090" s="11"/>
      <c r="BE2090" s="11"/>
      <c r="BF2090" s="11"/>
      <c r="BG2090" s="11"/>
      <c r="BH2090" s="11"/>
      <c r="BI2090" s="11"/>
      <c r="BJ2090" s="11"/>
      <c r="BK2090" s="11"/>
      <c r="BL2090" s="11"/>
      <c r="BM2090" s="11"/>
      <c r="BN2090" s="11"/>
      <c r="BO2090" s="11"/>
      <c r="BP2090" s="16" t="str">
        <v>0- Port Costs</v>
      </c>
      <c r="BT2090" s="16" t="str">
        <v>0- Port Value</v>
      </c>
      <c r="BU2090" s="11"/>
      <c r="BV2090" s="16" t="str">
        <v>0</v>
      </c>
    </row>
    <row r="2091" spans="8:74" hidden="1" outlineLevel="1" x14ac:dyDescent="0.3">
      <c r="H2091" s="16" t="str">
        <v>0 - BM Costs</v>
      </c>
      <c r="L2091" s="16" t="str">
        <v>0 - BM Port</v>
      </c>
      <c r="N2091" s="16" t="str">
        <v>0 - Port Assets</v>
      </c>
      <c r="O2091" s="11"/>
      <c r="P2091" s="11"/>
      <c r="Q2091" s="11"/>
      <c r="R2091" s="11"/>
      <c r="S2091" s="11"/>
      <c r="T2091" s="11"/>
      <c r="U2091" s="11"/>
      <c r="V2091" s="11"/>
      <c r="W2091" s="11"/>
      <c r="X2091" s="11"/>
      <c r="Y2091" s="11"/>
      <c r="Z2091" s="11"/>
      <c r="AA2091" s="11"/>
      <c r="AB2091" s="11"/>
      <c r="AC2091" s="11"/>
      <c r="AD2091" s="11"/>
      <c r="AE2091" s="11"/>
      <c r="AF2091" s="11"/>
      <c r="AG2091" s="11"/>
      <c r="AH2091" s="11"/>
      <c r="AI2091" s="11"/>
      <c r="AJ2091" s="11"/>
      <c r="AK2091" s="11"/>
      <c r="AL2091" s="11"/>
      <c r="AM2091" s="11"/>
      <c r="AN2091" s="11"/>
      <c r="AO2091" s="11"/>
      <c r="AP2091" s="11"/>
      <c r="AQ2091" s="11"/>
      <c r="AR2091" s="11"/>
      <c r="AS2091" s="11"/>
      <c r="AT2091" s="11"/>
      <c r="AU2091" s="11"/>
      <c r="AV2091" s="11"/>
      <c r="AW2091" s="11"/>
      <c r="AX2091" s="11"/>
      <c r="AY2091" s="11"/>
      <c r="AZ2091" s="11"/>
      <c r="BA2091" s="11"/>
      <c r="BB2091" s="11"/>
      <c r="BC2091" s="11"/>
      <c r="BD2091" s="11"/>
      <c r="BE2091" s="11"/>
      <c r="BF2091" s="11"/>
      <c r="BG2091" s="11"/>
      <c r="BH2091" s="11"/>
      <c r="BI2091" s="11"/>
      <c r="BJ2091" s="11"/>
      <c r="BK2091" s="11"/>
      <c r="BL2091" s="11"/>
      <c r="BM2091" s="11"/>
      <c r="BN2091" s="11"/>
      <c r="BO2091" s="11"/>
      <c r="BP2091" s="16" t="str">
        <v>0- Port Costs</v>
      </c>
      <c r="BT2091" s="16" t="str">
        <v>0- Port Value</v>
      </c>
      <c r="BU2091" s="11"/>
      <c r="BV2091" s="16" t="str">
        <v>0</v>
      </c>
    </row>
    <row r="2092" spans="8:74" hidden="1" outlineLevel="1" x14ac:dyDescent="0.3">
      <c r="H2092" s="16" t="str">
        <v>0 - BM Costs</v>
      </c>
      <c r="L2092" s="16" t="str">
        <v>0 - BM Port</v>
      </c>
      <c r="N2092" s="16" t="str">
        <v>0 - Port Assets</v>
      </c>
      <c r="O2092" s="11"/>
      <c r="P2092" s="11"/>
      <c r="Q2092" s="11"/>
      <c r="R2092" s="11"/>
      <c r="S2092" s="11"/>
      <c r="T2092" s="11"/>
      <c r="U2092" s="11"/>
      <c r="V2092" s="11"/>
      <c r="W2092" s="11"/>
      <c r="X2092" s="11"/>
      <c r="Y2092" s="11"/>
      <c r="Z2092" s="11"/>
      <c r="AA2092" s="11"/>
      <c r="AB2092" s="11"/>
      <c r="AC2092" s="11"/>
      <c r="AD2092" s="11"/>
      <c r="AE2092" s="11"/>
      <c r="AF2092" s="11"/>
      <c r="AG2092" s="11"/>
      <c r="AH2092" s="11"/>
      <c r="AI2092" s="11"/>
      <c r="AJ2092" s="11"/>
      <c r="AK2092" s="11"/>
      <c r="AL2092" s="11"/>
      <c r="AM2092" s="11"/>
      <c r="AN2092" s="11"/>
      <c r="AO2092" s="11"/>
      <c r="AP2092" s="11"/>
      <c r="AQ2092" s="11"/>
      <c r="AR2092" s="11"/>
      <c r="AS2092" s="11"/>
      <c r="AT2092" s="11"/>
      <c r="AU2092" s="11"/>
      <c r="AV2092" s="11"/>
      <c r="AW2092" s="11"/>
      <c r="AX2092" s="11"/>
      <c r="AY2092" s="11"/>
      <c r="AZ2092" s="11"/>
      <c r="BA2092" s="11"/>
      <c r="BB2092" s="11"/>
      <c r="BC2092" s="11"/>
      <c r="BD2092" s="11"/>
      <c r="BE2092" s="11"/>
      <c r="BF2092" s="11"/>
      <c r="BG2092" s="11"/>
      <c r="BH2092" s="11"/>
      <c r="BI2092" s="11"/>
      <c r="BJ2092" s="11"/>
      <c r="BK2092" s="11"/>
      <c r="BL2092" s="11"/>
      <c r="BM2092" s="11"/>
      <c r="BN2092" s="11"/>
      <c r="BO2092" s="11"/>
      <c r="BP2092" s="16" t="str">
        <v>0- Port Costs</v>
      </c>
      <c r="BT2092" s="16" t="str">
        <v>0- Port Value</v>
      </c>
      <c r="BU2092" s="11"/>
      <c r="BV2092" s="16" t="str">
        <v>0</v>
      </c>
    </row>
    <row r="2093" spans="8:74" hidden="1" outlineLevel="1" x14ac:dyDescent="0.3">
      <c r="H2093" s="16" t="str">
        <v>0 - BM Costs</v>
      </c>
      <c r="L2093" s="16" t="str">
        <v>0 - BM Port</v>
      </c>
      <c r="N2093" s="16" t="str">
        <v>0 - Port Assets</v>
      </c>
      <c r="O2093" s="11"/>
      <c r="P2093" s="11"/>
      <c r="Q2093" s="11"/>
      <c r="R2093" s="11"/>
      <c r="S2093" s="11"/>
      <c r="T2093" s="11"/>
      <c r="U2093" s="11"/>
      <c r="V2093" s="11"/>
      <c r="W2093" s="11"/>
      <c r="X2093" s="11"/>
      <c r="Y2093" s="11"/>
      <c r="Z2093" s="11"/>
      <c r="AA2093" s="11"/>
      <c r="AB2093" s="11"/>
      <c r="AC2093" s="11"/>
      <c r="AD2093" s="11"/>
      <c r="AE2093" s="11"/>
      <c r="AF2093" s="11"/>
      <c r="AG2093" s="11"/>
      <c r="AH2093" s="11"/>
      <c r="AI2093" s="11"/>
      <c r="AJ2093" s="11"/>
      <c r="AK2093" s="11"/>
      <c r="AL2093" s="11"/>
      <c r="AM2093" s="11"/>
      <c r="AN2093" s="11"/>
      <c r="AO2093" s="11"/>
      <c r="AP2093" s="11"/>
      <c r="AQ2093" s="11"/>
      <c r="AR2093" s="11"/>
      <c r="AS2093" s="11"/>
      <c r="AT2093" s="11"/>
      <c r="AU2093" s="11"/>
      <c r="AV2093" s="11"/>
      <c r="AW2093" s="11"/>
      <c r="AX2093" s="11"/>
      <c r="AY2093" s="11"/>
      <c r="AZ2093" s="11"/>
      <c r="BA2093" s="11"/>
      <c r="BB2093" s="11"/>
      <c r="BC2093" s="11"/>
      <c r="BD2093" s="11"/>
      <c r="BE2093" s="11"/>
      <c r="BF2093" s="11"/>
      <c r="BG2093" s="11"/>
      <c r="BH2093" s="11"/>
      <c r="BI2093" s="11"/>
      <c r="BJ2093" s="11"/>
      <c r="BK2093" s="11"/>
      <c r="BL2093" s="11"/>
      <c r="BM2093" s="11"/>
      <c r="BN2093" s="11"/>
      <c r="BO2093" s="11"/>
      <c r="BP2093" s="16" t="str">
        <v>0- Port Costs</v>
      </c>
      <c r="BT2093" s="16" t="str">
        <v>0- Port Value</v>
      </c>
      <c r="BU2093" s="11"/>
      <c r="BV2093" s="16" t="str">
        <v>0</v>
      </c>
    </row>
    <row r="2094" spans="8:74" hidden="1" outlineLevel="1" x14ac:dyDescent="0.3">
      <c r="H2094" s="16" t="str">
        <v>0 - BM Costs</v>
      </c>
      <c r="L2094" s="16" t="str">
        <v>0 - BM Port</v>
      </c>
      <c r="N2094" s="16" t="str">
        <v>0 - Port Assets</v>
      </c>
      <c r="O2094" s="11"/>
      <c r="P2094" s="11"/>
      <c r="Q2094" s="11"/>
      <c r="R2094" s="11"/>
      <c r="S2094" s="11"/>
      <c r="T2094" s="11"/>
      <c r="U2094" s="11"/>
      <c r="V2094" s="11"/>
      <c r="W2094" s="11"/>
      <c r="X2094" s="11"/>
      <c r="Y2094" s="11"/>
      <c r="Z2094" s="11"/>
      <c r="AA2094" s="11"/>
      <c r="AB2094" s="11"/>
      <c r="AC2094" s="11"/>
      <c r="AD2094" s="11"/>
      <c r="AE2094" s="11"/>
      <c r="AF2094" s="11"/>
      <c r="AG2094" s="11"/>
      <c r="AH2094" s="11"/>
      <c r="AI2094" s="11"/>
      <c r="AJ2094" s="11"/>
      <c r="AK2094" s="11"/>
      <c r="AL2094" s="11"/>
      <c r="AM2094" s="11"/>
      <c r="AN2094" s="11"/>
      <c r="AO2094" s="11"/>
      <c r="AP2094" s="11"/>
      <c r="AQ2094" s="11"/>
      <c r="AR2094" s="11"/>
      <c r="AS2094" s="11"/>
      <c r="AT2094" s="11"/>
      <c r="AU2094" s="11"/>
      <c r="AV2094" s="11"/>
      <c r="AW2094" s="11"/>
      <c r="AX2094" s="11"/>
      <c r="AY2094" s="11"/>
      <c r="AZ2094" s="11"/>
      <c r="BA2094" s="11"/>
      <c r="BB2094" s="11"/>
      <c r="BC2094" s="11"/>
      <c r="BD2094" s="11"/>
      <c r="BE2094" s="11"/>
      <c r="BF2094" s="11"/>
      <c r="BG2094" s="11"/>
      <c r="BH2094" s="11"/>
      <c r="BI2094" s="11"/>
      <c r="BJ2094" s="11"/>
      <c r="BK2094" s="11"/>
      <c r="BL2094" s="11"/>
      <c r="BM2094" s="11"/>
      <c r="BN2094" s="11"/>
      <c r="BO2094" s="11"/>
      <c r="BP2094" s="16" t="str">
        <v>0- Port Costs</v>
      </c>
      <c r="BT2094" s="16" t="str">
        <v>0- Port Value</v>
      </c>
      <c r="BU2094" s="11"/>
      <c r="BV2094" s="16" t="str">
        <v>0</v>
      </c>
    </row>
    <row r="2095" spans="8:74" hidden="1" outlineLevel="1" x14ac:dyDescent="0.3">
      <c r="H2095" s="16" t="str">
        <v>0 - BM Costs</v>
      </c>
      <c r="L2095" s="16" t="str">
        <v>0 - BM Port</v>
      </c>
      <c r="N2095" s="16" t="str">
        <v>0 - Port Assets</v>
      </c>
      <c r="O2095" s="11"/>
      <c r="P2095" s="11"/>
      <c r="Q2095" s="11"/>
      <c r="R2095" s="11"/>
      <c r="S2095" s="11"/>
      <c r="T2095" s="11"/>
      <c r="U2095" s="11"/>
      <c r="V2095" s="11"/>
      <c r="W2095" s="11"/>
      <c r="X2095" s="11"/>
      <c r="Y2095" s="11"/>
      <c r="Z2095" s="11"/>
      <c r="AA2095" s="11"/>
      <c r="AB2095" s="11"/>
      <c r="AC2095" s="11"/>
      <c r="AD2095" s="11"/>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c r="AY2095" s="11"/>
      <c r="AZ2095" s="11"/>
      <c r="BA2095" s="11"/>
      <c r="BB2095" s="11"/>
      <c r="BC2095" s="11"/>
      <c r="BD2095" s="11"/>
      <c r="BE2095" s="11"/>
      <c r="BF2095" s="11"/>
      <c r="BG2095" s="11"/>
      <c r="BH2095" s="11"/>
      <c r="BI2095" s="11"/>
      <c r="BJ2095" s="11"/>
      <c r="BK2095" s="11"/>
      <c r="BL2095" s="11"/>
      <c r="BM2095" s="11"/>
      <c r="BN2095" s="11"/>
      <c r="BO2095" s="11"/>
      <c r="BP2095" s="16" t="str">
        <v>0- Port Costs</v>
      </c>
      <c r="BT2095" s="16" t="str">
        <v>0- Port Value</v>
      </c>
      <c r="BU2095" s="11"/>
      <c r="BV2095" s="16" t="str">
        <v>0</v>
      </c>
    </row>
    <row r="2096" spans="8:74" hidden="1" outlineLevel="1" x14ac:dyDescent="0.3">
      <c r="H2096" s="16" t="str">
        <v>0 - BM Costs</v>
      </c>
      <c r="L2096" s="16" t="str">
        <v>0 - BM Port</v>
      </c>
      <c r="N2096" s="16" t="str">
        <v>0 - Port Assets</v>
      </c>
      <c r="O2096" s="11"/>
      <c r="P2096" s="11"/>
      <c r="Q2096" s="11"/>
      <c r="R2096" s="11"/>
      <c r="S2096" s="11"/>
      <c r="T2096" s="11"/>
      <c r="U2096" s="11"/>
      <c r="V2096" s="11"/>
      <c r="W2096" s="11"/>
      <c r="X2096" s="11"/>
      <c r="Y2096" s="11"/>
      <c r="Z2096" s="11"/>
      <c r="AA2096" s="11"/>
      <c r="AB2096" s="11"/>
      <c r="AC2096" s="11"/>
      <c r="AD2096" s="11"/>
      <c r="AE2096" s="11"/>
      <c r="AF2096" s="11"/>
      <c r="AG2096" s="11"/>
      <c r="AH2096" s="11"/>
      <c r="AI2096" s="11"/>
      <c r="AJ2096" s="11"/>
      <c r="AK2096" s="11"/>
      <c r="AL2096" s="11"/>
      <c r="AM2096" s="11"/>
      <c r="AN2096" s="11"/>
      <c r="AO2096" s="11"/>
      <c r="AP2096" s="11"/>
      <c r="AQ2096" s="11"/>
      <c r="AR2096" s="11"/>
      <c r="AS2096" s="11"/>
      <c r="AT2096" s="11"/>
      <c r="AU2096" s="11"/>
      <c r="AV2096" s="11"/>
      <c r="AW2096" s="11"/>
      <c r="AX2096" s="11"/>
      <c r="AY2096" s="11"/>
      <c r="AZ2096" s="11"/>
      <c r="BA2096" s="11"/>
      <c r="BB2096" s="11"/>
      <c r="BC2096" s="11"/>
      <c r="BD2096" s="11"/>
      <c r="BE2096" s="11"/>
      <c r="BF2096" s="11"/>
      <c r="BG2096" s="11"/>
      <c r="BH2096" s="11"/>
      <c r="BI2096" s="11"/>
      <c r="BJ2096" s="11"/>
      <c r="BK2096" s="11"/>
      <c r="BL2096" s="11"/>
      <c r="BM2096" s="11"/>
      <c r="BN2096" s="11"/>
      <c r="BO2096" s="11"/>
      <c r="BP2096" s="16" t="str">
        <v>0- Port Costs</v>
      </c>
      <c r="BT2096" s="16" t="str">
        <v>0- Port Value</v>
      </c>
      <c r="BU2096" s="11"/>
      <c r="BV2096" s="16" t="str">
        <v>0</v>
      </c>
    </row>
    <row r="2097" spans="8:74" hidden="1" outlineLevel="1" x14ac:dyDescent="0.3">
      <c r="H2097" s="16" t="str">
        <v>0 - BM Costs</v>
      </c>
      <c r="L2097" s="16" t="str">
        <v>0 - BM Port</v>
      </c>
      <c r="N2097" s="16" t="str">
        <v>0 - Port Assets</v>
      </c>
      <c r="O2097" s="11"/>
      <c r="P2097" s="11"/>
      <c r="Q2097" s="11"/>
      <c r="R2097" s="11"/>
      <c r="S2097" s="11"/>
      <c r="T2097" s="11"/>
      <c r="U2097" s="11"/>
      <c r="V2097" s="11"/>
      <c r="W2097" s="11"/>
      <c r="X2097" s="11"/>
      <c r="Y2097" s="11"/>
      <c r="Z2097" s="11"/>
      <c r="AA2097" s="11"/>
      <c r="AB2097" s="11"/>
      <c r="AC2097" s="11"/>
      <c r="AD2097" s="11"/>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c r="BC2097" s="11"/>
      <c r="BD2097" s="11"/>
      <c r="BE2097" s="11"/>
      <c r="BF2097" s="11"/>
      <c r="BG2097" s="11"/>
      <c r="BH2097" s="11"/>
      <c r="BI2097" s="11"/>
      <c r="BJ2097" s="11"/>
      <c r="BK2097" s="11"/>
      <c r="BL2097" s="11"/>
      <c r="BM2097" s="11"/>
      <c r="BN2097" s="11"/>
      <c r="BO2097" s="11"/>
      <c r="BP2097" s="16" t="str">
        <v>0- Port Costs</v>
      </c>
      <c r="BT2097" s="16" t="str">
        <v>0- Port Value</v>
      </c>
      <c r="BU2097" s="11"/>
      <c r="BV2097" s="16" t="str">
        <v>0</v>
      </c>
    </row>
    <row r="2098" spans="8:74" hidden="1" outlineLevel="1" x14ac:dyDescent="0.3">
      <c r="H2098" s="16" t="str">
        <v>0 - BM Costs</v>
      </c>
      <c r="L2098" s="16" t="str">
        <v>0 - BM Port</v>
      </c>
      <c r="N2098" s="16" t="str">
        <v>0 - Port Assets</v>
      </c>
      <c r="O2098" s="11"/>
      <c r="P2098" s="11"/>
      <c r="Q2098" s="11"/>
      <c r="R2098" s="11"/>
      <c r="S2098" s="11"/>
      <c r="T2098" s="11"/>
      <c r="U2098" s="11"/>
      <c r="V2098" s="11"/>
      <c r="W2098" s="11"/>
      <c r="X2098" s="11"/>
      <c r="Y2098" s="11"/>
      <c r="Z2098" s="11"/>
      <c r="AA2098" s="11"/>
      <c r="AB2098" s="11"/>
      <c r="AC2098" s="11"/>
      <c r="AD2098" s="11"/>
      <c r="AE2098" s="11"/>
      <c r="AF2098" s="11"/>
      <c r="AG2098" s="11"/>
      <c r="AH2098" s="11"/>
      <c r="AI2098" s="11"/>
      <c r="AJ2098" s="11"/>
      <c r="AK2098" s="11"/>
      <c r="AL2098" s="11"/>
      <c r="AM2098" s="11"/>
      <c r="AN2098" s="11"/>
      <c r="AO2098" s="11"/>
      <c r="AP2098" s="11"/>
      <c r="AQ2098" s="11"/>
      <c r="AR2098" s="11"/>
      <c r="AS2098" s="11"/>
      <c r="AT2098" s="11"/>
      <c r="AU2098" s="11"/>
      <c r="AV2098" s="11"/>
      <c r="AW2098" s="11"/>
      <c r="AX2098" s="11"/>
      <c r="AY2098" s="11"/>
      <c r="AZ2098" s="11"/>
      <c r="BA2098" s="11"/>
      <c r="BB2098" s="11"/>
      <c r="BC2098" s="11"/>
      <c r="BD2098" s="11"/>
      <c r="BE2098" s="11"/>
      <c r="BF2098" s="11"/>
      <c r="BG2098" s="11"/>
      <c r="BH2098" s="11"/>
      <c r="BI2098" s="11"/>
      <c r="BJ2098" s="11"/>
      <c r="BK2098" s="11"/>
      <c r="BL2098" s="11"/>
      <c r="BM2098" s="11"/>
      <c r="BN2098" s="11"/>
      <c r="BO2098" s="11"/>
      <c r="BP2098" s="16" t="str">
        <v>0- Port Costs</v>
      </c>
      <c r="BT2098" s="16" t="str">
        <v>0- Port Value</v>
      </c>
      <c r="BU2098" s="11"/>
      <c r="BV2098" s="16" t="str">
        <v>0</v>
      </c>
    </row>
    <row r="2099" spans="8:74" hidden="1" outlineLevel="1" x14ac:dyDescent="0.3">
      <c r="H2099" s="16" t="str">
        <v>0 - BM Costs</v>
      </c>
      <c r="L2099" s="16" t="str">
        <v>0 - BM Port</v>
      </c>
      <c r="N2099" s="16" t="str">
        <v>0 - Port Assets</v>
      </c>
      <c r="O2099" s="11"/>
      <c r="P2099" s="11"/>
      <c r="Q2099" s="11"/>
      <c r="R2099" s="11"/>
      <c r="S2099" s="11"/>
      <c r="T2099" s="11"/>
      <c r="U2099" s="11"/>
      <c r="V2099" s="11"/>
      <c r="W2099" s="11"/>
      <c r="X2099" s="11"/>
      <c r="Y2099" s="11"/>
      <c r="Z2099" s="11"/>
      <c r="AA2099" s="11"/>
      <c r="AB2099" s="11"/>
      <c r="AC2099" s="11"/>
      <c r="AD2099" s="11"/>
      <c r="AE2099" s="11"/>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c r="BC2099" s="11"/>
      <c r="BD2099" s="11"/>
      <c r="BE2099" s="11"/>
      <c r="BF2099" s="11"/>
      <c r="BG2099" s="11"/>
      <c r="BH2099" s="11"/>
      <c r="BI2099" s="11"/>
      <c r="BJ2099" s="11"/>
      <c r="BK2099" s="11"/>
      <c r="BL2099" s="11"/>
      <c r="BM2099" s="11"/>
      <c r="BN2099" s="11"/>
      <c r="BO2099" s="11"/>
      <c r="BP2099" s="16" t="str">
        <v>0- Port Costs</v>
      </c>
      <c r="BT2099" s="16" t="str">
        <v>0- Port Value</v>
      </c>
      <c r="BU2099" s="11"/>
      <c r="BV2099" s="16" t="str">
        <v>0</v>
      </c>
    </row>
    <row r="2100" spans="8:74" hidden="1" outlineLevel="1" x14ac:dyDescent="0.3">
      <c r="H2100" s="16" t="str">
        <v>0 - BM Costs</v>
      </c>
      <c r="L2100" s="16" t="str">
        <v>0 - BM Port</v>
      </c>
      <c r="N2100" s="16" t="str">
        <v>0 - Port Assets</v>
      </c>
      <c r="O2100" s="11"/>
      <c r="P2100" s="11"/>
      <c r="Q2100" s="11"/>
      <c r="R2100" s="11"/>
      <c r="S2100" s="11"/>
      <c r="T2100" s="11"/>
      <c r="U2100" s="11"/>
      <c r="V2100" s="11"/>
      <c r="W2100" s="11"/>
      <c r="X2100" s="11"/>
      <c r="Y2100" s="11"/>
      <c r="Z2100" s="11"/>
      <c r="AA2100" s="11"/>
      <c r="AB2100" s="11"/>
      <c r="AC2100" s="11"/>
      <c r="AD2100" s="11"/>
      <c r="AE2100" s="11"/>
      <c r="AF2100" s="11"/>
      <c r="AG2100" s="11"/>
      <c r="AH2100" s="11"/>
      <c r="AI2100" s="11"/>
      <c r="AJ2100" s="11"/>
      <c r="AK2100" s="11"/>
      <c r="AL2100" s="11"/>
      <c r="AM2100" s="11"/>
      <c r="AN2100" s="11"/>
      <c r="AO2100" s="11"/>
      <c r="AP2100" s="11"/>
      <c r="AQ2100" s="11"/>
      <c r="AR2100" s="11"/>
      <c r="AS2100" s="11"/>
      <c r="AT2100" s="11"/>
      <c r="AU2100" s="11"/>
      <c r="AV2100" s="11"/>
      <c r="AW2100" s="11"/>
      <c r="AX2100" s="11"/>
      <c r="AY2100" s="11"/>
      <c r="AZ2100" s="11"/>
      <c r="BA2100" s="11"/>
      <c r="BB2100" s="11"/>
      <c r="BC2100" s="11"/>
      <c r="BD2100" s="11"/>
      <c r="BE2100" s="11"/>
      <c r="BF2100" s="11"/>
      <c r="BG2100" s="11"/>
      <c r="BH2100" s="11"/>
      <c r="BI2100" s="11"/>
      <c r="BJ2100" s="11"/>
      <c r="BK2100" s="11"/>
      <c r="BL2100" s="11"/>
      <c r="BM2100" s="11"/>
      <c r="BN2100" s="11"/>
      <c r="BO2100" s="11"/>
      <c r="BP2100" s="16" t="str">
        <v>0- Port Costs</v>
      </c>
      <c r="BT2100" s="16" t="str">
        <v>0- Port Value</v>
      </c>
      <c r="BU2100" s="11"/>
      <c r="BV2100" s="16" t="str">
        <v>0</v>
      </c>
    </row>
    <row r="2101" spans="8:74" hidden="1" outlineLevel="1" x14ac:dyDescent="0.3">
      <c r="H2101" s="16" t="str">
        <v>0 - BM Costs</v>
      </c>
      <c r="L2101" s="16" t="str">
        <v>0 - BM Port</v>
      </c>
      <c r="N2101" s="16" t="str">
        <v>0 - Port Assets</v>
      </c>
      <c r="O2101" s="11"/>
      <c r="P2101" s="11"/>
      <c r="Q2101" s="11"/>
      <c r="R2101" s="11"/>
      <c r="S2101" s="11"/>
      <c r="T2101" s="11"/>
      <c r="U2101" s="11"/>
      <c r="V2101" s="11"/>
      <c r="W2101" s="11"/>
      <c r="X2101" s="11"/>
      <c r="Y2101" s="11"/>
      <c r="Z2101" s="11"/>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c r="BC2101" s="11"/>
      <c r="BD2101" s="11"/>
      <c r="BE2101" s="11"/>
      <c r="BF2101" s="11"/>
      <c r="BG2101" s="11"/>
      <c r="BH2101" s="11"/>
      <c r="BI2101" s="11"/>
      <c r="BJ2101" s="11"/>
      <c r="BK2101" s="11"/>
      <c r="BL2101" s="11"/>
      <c r="BM2101" s="11"/>
      <c r="BN2101" s="11"/>
      <c r="BO2101" s="11"/>
      <c r="BP2101" s="16" t="str">
        <v>0- Port Costs</v>
      </c>
      <c r="BT2101" s="16" t="str">
        <v>0- Port Value</v>
      </c>
      <c r="BU2101" s="11"/>
      <c r="BV2101" s="16" t="str">
        <v>0</v>
      </c>
    </row>
    <row r="2102" spans="8:74" hidden="1" outlineLevel="1" x14ac:dyDescent="0.3">
      <c r="H2102" s="16" t="str">
        <v>0 - BM Costs</v>
      </c>
      <c r="L2102" s="16" t="str">
        <v>0 - BM Port</v>
      </c>
      <c r="N2102" s="16" t="str">
        <v>0 - Port Assets</v>
      </c>
      <c r="O2102" s="11"/>
      <c r="P2102" s="11"/>
      <c r="Q2102" s="11"/>
      <c r="R2102" s="11"/>
      <c r="S2102" s="11"/>
      <c r="T2102" s="11"/>
      <c r="U2102" s="11"/>
      <c r="V2102" s="11"/>
      <c r="W2102" s="11"/>
      <c r="X2102" s="11"/>
      <c r="Y2102" s="11"/>
      <c r="Z2102" s="11"/>
      <c r="AA2102" s="11"/>
      <c r="AB2102" s="11"/>
      <c r="AC2102" s="11"/>
      <c r="AD2102" s="11"/>
      <c r="AE2102" s="11"/>
      <c r="AF2102" s="11"/>
      <c r="AG2102" s="11"/>
      <c r="AH2102" s="11"/>
      <c r="AI2102" s="11"/>
      <c r="AJ2102" s="11"/>
      <c r="AK2102" s="11"/>
      <c r="AL2102" s="11"/>
      <c r="AM2102" s="11"/>
      <c r="AN2102" s="11"/>
      <c r="AO2102" s="11"/>
      <c r="AP2102" s="11"/>
      <c r="AQ2102" s="11"/>
      <c r="AR2102" s="11"/>
      <c r="AS2102" s="11"/>
      <c r="AT2102" s="11"/>
      <c r="AU2102" s="11"/>
      <c r="AV2102" s="11"/>
      <c r="AW2102" s="11"/>
      <c r="AX2102" s="11"/>
      <c r="AY2102" s="11"/>
      <c r="AZ2102" s="11"/>
      <c r="BA2102" s="11"/>
      <c r="BB2102" s="11"/>
      <c r="BC2102" s="11"/>
      <c r="BD2102" s="11"/>
      <c r="BE2102" s="11"/>
      <c r="BF2102" s="11"/>
      <c r="BG2102" s="11"/>
      <c r="BH2102" s="11"/>
      <c r="BI2102" s="11"/>
      <c r="BJ2102" s="11"/>
      <c r="BK2102" s="11"/>
      <c r="BL2102" s="11"/>
      <c r="BM2102" s="11"/>
      <c r="BN2102" s="11"/>
      <c r="BO2102" s="11"/>
      <c r="BP2102" s="16" t="str">
        <v>0- Port Costs</v>
      </c>
      <c r="BT2102" s="16" t="str">
        <v>0- Port Value</v>
      </c>
      <c r="BU2102" s="11"/>
      <c r="BV2102" s="16" t="str">
        <v>0</v>
      </c>
    </row>
    <row r="2103" spans="8:74" hidden="1" outlineLevel="1" x14ac:dyDescent="0.3">
      <c r="H2103" s="16" t="str">
        <v>0 - BM Costs</v>
      </c>
      <c r="L2103" s="16" t="str">
        <v>0 - BM Port</v>
      </c>
      <c r="N2103" s="16" t="str">
        <v>0 - Port Assets</v>
      </c>
      <c r="O2103" s="11"/>
      <c r="P2103" s="11"/>
      <c r="Q2103" s="11"/>
      <c r="R2103" s="11"/>
      <c r="S2103" s="11"/>
      <c r="T2103" s="11"/>
      <c r="U2103" s="11"/>
      <c r="V2103" s="11"/>
      <c r="W2103" s="11"/>
      <c r="X2103" s="11"/>
      <c r="Y2103" s="11"/>
      <c r="Z2103" s="11"/>
      <c r="AA2103" s="11"/>
      <c r="AB2103" s="11"/>
      <c r="AC2103" s="11"/>
      <c r="AD2103" s="11"/>
      <c r="AE2103" s="11"/>
      <c r="AF2103" s="11"/>
      <c r="AG2103" s="11"/>
      <c r="AH2103" s="11"/>
      <c r="AI2103" s="11"/>
      <c r="AJ2103" s="11"/>
      <c r="AK2103" s="11"/>
      <c r="AL2103" s="11"/>
      <c r="AM2103" s="11"/>
      <c r="AN2103" s="11"/>
      <c r="AO2103" s="11"/>
      <c r="AP2103" s="11"/>
      <c r="AQ2103" s="11"/>
      <c r="AR2103" s="11"/>
      <c r="AS2103" s="11"/>
      <c r="AT2103" s="11"/>
      <c r="AU2103" s="11"/>
      <c r="AV2103" s="11"/>
      <c r="AW2103" s="11"/>
      <c r="AX2103" s="11"/>
      <c r="AY2103" s="11"/>
      <c r="AZ2103" s="11"/>
      <c r="BA2103" s="11"/>
      <c r="BB2103" s="11"/>
      <c r="BC2103" s="11"/>
      <c r="BD2103" s="11"/>
      <c r="BE2103" s="11"/>
      <c r="BF2103" s="11"/>
      <c r="BG2103" s="11"/>
      <c r="BH2103" s="11"/>
      <c r="BI2103" s="11"/>
      <c r="BJ2103" s="11"/>
      <c r="BK2103" s="11"/>
      <c r="BL2103" s="11"/>
      <c r="BM2103" s="11"/>
      <c r="BN2103" s="11"/>
      <c r="BO2103" s="11"/>
      <c r="BP2103" s="16" t="str">
        <v>0- Port Costs</v>
      </c>
      <c r="BT2103" s="16" t="str">
        <v>0- Port Value</v>
      </c>
      <c r="BU2103" s="11"/>
      <c r="BV2103" s="16" t="str">
        <v>0</v>
      </c>
    </row>
    <row r="2104" spans="8:74" hidden="1" outlineLevel="1" x14ac:dyDescent="0.3">
      <c r="H2104" s="16" t="str">
        <v>0 - BM Costs</v>
      </c>
      <c r="L2104" s="16" t="str">
        <v>0 - BM Port</v>
      </c>
      <c r="N2104" s="16" t="str">
        <v>0 - Port Assets</v>
      </c>
      <c r="O2104" s="11"/>
      <c r="P2104" s="11"/>
      <c r="Q2104" s="11"/>
      <c r="R2104" s="11"/>
      <c r="S2104" s="11"/>
      <c r="T2104" s="11"/>
      <c r="U2104" s="11"/>
      <c r="V2104" s="11"/>
      <c r="W2104" s="11"/>
      <c r="X2104" s="11"/>
      <c r="Y2104" s="11"/>
      <c r="Z2104" s="11"/>
      <c r="AA2104" s="11"/>
      <c r="AB2104" s="11"/>
      <c r="AC2104" s="11"/>
      <c r="AD2104" s="11"/>
      <c r="AE2104" s="11"/>
      <c r="AF2104" s="11"/>
      <c r="AG2104" s="11"/>
      <c r="AH2104" s="11"/>
      <c r="AI2104" s="11"/>
      <c r="AJ2104" s="11"/>
      <c r="AK2104" s="11"/>
      <c r="AL2104" s="11"/>
      <c r="AM2104" s="11"/>
      <c r="AN2104" s="11"/>
      <c r="AO2104" s="11"/>
      <c r="AP2104" s="11"/>
      <c r="AQ2104" s="11"/>
      <c r="AR2104" s="11"/>
      <c r="AS2104" s="11"/>
      <c r="AT2104" s="11"/>
      <c r="AU2104" s="11"/>
      <c r="AV2104" s="11"/>
      <c r="AW2104" s="11"/>
      <c r="AX2104" s="11"/>
      <c r="AY2104" s="11"/>
      <c r="AZ2104" s="11"/>
      <c r="BA2104" s="11"/>
      <c r="BB2104" s="11"/>
      <c r="BC2104" s="11"/>
      <c r="BD2104" s="11"/>
      <c r="BE2104" s="11"/>
      <c r="BF2104" s="11"/>
      <c r="BG2104" s="11"/>
      <c r="BH2104" s="11"/>
      <c r="BI2104" s="11"/>
      <c r="BJ2104" s="11"/>
      <c r="BK2104" s="11"/>
      <c r="BL2104" s="11"/>
      <c r="BM2104" s="11"/>
      <c r="BN2104" s="11"/>
      <c r="BO2104" s="11"/>
      <c r="BP2104" s="16" t="str">
        <v>0- Port Costs</v>
      </c>
      <c r="BT2104" s="16" t="str">
        <v>0- Port Value</v>
      </c>
      <c r="BU2104" s="11"/>
      <c r="BV2104" s="16" t="str">
        <v>0</v>
      </c>
    </row>
    <row r="2105" spans="8:74" hidden="1" outlineLevel="1" x14ac:dyDescent="0.3">
      <c r="H2105" s="16" t="str">
        <v>0 - BM Costs</v>
      </c>
      <c r="L2105" s="16" t="str">
        <v>0 - BM Port</v>
      </c>
      <c r="N2105" s="16" t="str">
        <v>0 - Port Assets</v>
      </c>
      <c r="O2105" s="11"/>
      <c r="P2105" s="11"/>
      <c r="Q2105" s="11"/>
      <c r="R2105" s="11"/>
      <c r="S2105" s="11"/>
      <c r="T2105" s="11"/>
      <c r="U2105" s="11"/>
      <c r="V2105" s="11"/>
      <c r="W2105" s="11"/>
      <c r="X2105" s="11"/>
      <c r="Y2105" s="11"/>
      <c r="Z2105" s="11"/>
      <c r="AA2105" s="11"/>
      <c r="AB2105" s="11"/>
      <c r="AC2105" s="11"/>
      <c r="AD2105" s="11"/>
      <c r="AE2105" s="11"/>
      <c r="AF2105" s="11"/>
      <c r="AG2105" s="11"/>
      <c r="AH2105" s="11"/>
      <c r="AI2105" s="11"/>
      <c r="AJ2105" s="11"/>
      <c r="AK2105" s="11"/>
      <c r="AL2105" s="11"/>
      <c r="AM2105" s="11"/>
      <c r="AN2105" s="11"/>
      <c r="AO2105" s="11"/>
      <c r="AP2105" s="11"/>
      <c r="AQ2105" s="11"/>
      <c r="AR2105" s="11"/>
      <c r="AS2105" s="11"/>
      <c r="AT2105" s="11"/>
      <c r="AU2105" s="11"/>
      <c r="AV2105" s="11"/>
      <c r="AW2105" s="11"/>
      <c r="AX2105" s="11"/>
      <c r="AY2105" s="11"/>
      <c r="AZ2105" s="11"/>
      <c r="BA2105" s="11"/>
      <c r="BB2105" s="11"/>
      <c r="BC2105" s="11"/>
      <c r="BD2105" s="11"/>
      <c r="BE2105" s="11"/>
      <c r="BF2105" s="11"/>
      <c r="BG2105" s="11"/>
      <c r="BH2105" s="11"/>
      <c r="BI2105" s="11"/>
      <c r="BJ2105" s="11"/>
      <c r="BK2105" s="11"/>
      <c r="BL2105" s="11"/>
      <c r="BM2105" s="11"/>
      <c r="BN2105" s="11"/>
      <c r="BO2105" s="11"/>
      <c r="BP2105" s="16" t="str">
        <v>0- Port Costs</v>
      </c>
      <c r="BT2105" s="16" t="str">
        <v>0- Port Value</v>
      </c>
      <c r="BU2105" s="11"/>
      <c r="BV2105" s="16" t="str">
        <v>0</v>
      </c>
    </row>
    <row r="2106" spans="8:74" hidden="1" outlineLevel="1" x14ac:dyDescent="0.3">
      <c r="H2106" s="16" t="str">
        <v>0 - BM Costs</v>
      </c>
      <c r="L2106" s="16" t="str">
        <v>0 - BM Port</v>
      </c>
      <c r="N2106" s="16" t="str">
        <v>0 - Port Assets</v>
      </c>
      <c r="O2106" s="11"/>
      <c r="P2106" s="11"/>
      <c r="Q2106" s="11"/>
      <c r="R2106" s="11"/>
      <c r="S2106" s="11"/>
      <c r="T2106" s="11"/>
      <c r="U2106" s="11"/>
      <c r="V2106" s="11"/>
      <c r="W2106" s="11"/>
      <c r="X2106" s="11"/>
      <c r="Y2106" s="11"/>
      <c r="Z2106" s="11"/>
      <c r="AA2106" s="11"/>
      <c r="AB2106" s="11"/>
      <c r="AC2106" s="11"/>
      <c r="AD2106" s="11"/>
      <c r="AE2106" s="11"/>
      <c r="AF2106" s="11"/>
      <c r="AG2106" s="11"/>
      <c r="AH2106" s="11"/>
      <c r="AI2106" s="11"/>
      <c r="AJ2106" s="11"/>
      <c r="AK2106" s="11"/>
      <c r="AL2106" s="11"/>
      <c r="AM2106" s="11"/>
      <c r="AN2106" s="11"/>
      <c r="AO2106" s="11"/>
      <c r="AP2106" s="11"/>
      <c r="AQ2106" s="11"/>
      <c r="AR2106" s="11"/>
      <c r="AS2106" s="11"/>
      <c r="AT2106" s="11"/>
      <c r="AU2106" s="11"/>
      <c r="AV2106" s="11"/>
      <c r="AW2106" s="11"/>
      <c r="AX2106" s="11"/>
      <c r="AY2106" s="11"/>
      <c r="AZ2106" s="11"/>
      <c r="BA2106" s="11"/>
      <c r="BB2106" s="11"/>
      <c r="BC2106" s="11"/>
      <c r="BD2106" s="11"/>
      <c r="BE2106" s="11"/>
      <c r="BF2106" s="11"/>
      <c r="BG2106" s="11"/>
      <c r="BH2106" s="11"/>
      <c r="BI2106" s="11"/>
      <c r="BJ2106" s="11"/>
      <c r="BK2106" s="11"/>
      <c r="BL2106" s="11"/>
      <c r="BM2106" s="11"/>
      <c r="BN2106" s="11"/>
      <c r="BO2106" s="11"/>
      <c r="BP2106" s="16" t="str">
        <v>0- Port Costs</v>
      </c>
      <c r="BT2106" s="16" t="str">
        <v>0- Port Value</v>
      </c>
      <c r="BU2106" s="11"/>
      <c r="BV2106" s="16" t="str">
        <v>0</v>
      </c>
    </row>
    <row r="2107" spans="8:74" hidden="1" outlineLevel="1" x14ac:dyDescent="0.3">
      <c r="H2107" s="16" t="str">
        <v>0 - BM Costs</v>
      </c>
      <c r="L2107" s="16" t="str">
        <v>0 - BM Port</v>
      </c>
      <c r="N2107" s="16" t="str">
        <v>0 - Port Assets</v>
      </c>
      <c r="O2107" s="11"/>
      <c r="P2107" s="11"/>
      <c r="Q2107" s="11"/>
      <c r="R2107" s="11"/>
      <c r="S2107" s="11"/>
      <c r="T2107" s="11"/>
      <c r="U2107" s="11"/>
      <c r="V2107" s="11"/>
      <c r="W2107" s="11"/>
      <c r="X2107" s="11"/>
      <c r="Y2107" s="11"/>
      <c r="Z2107" s="11"/>
      <c r="AA2107" s="11"/>
      <c r="AB2107" s="11"/>
      <c r="AC2107" s="11"/>
      <c r="AD2107" s="11"/>
      <c r="AE2107" s="11"/>
      <c r="AF2107" s="11"/>
      <c r="AG2107" s="11"/>
      <c r="AH2107" s="11"/>
      <c r="AI2107" s="11"/>
      <c r="AJ2107" s="11"/>
      <c r="AK2107" s="11"/>
      <c r="AL2107" s="11"/>
      <c r="AM2107" s="11"/>
      <c r="AN2107" s="11"/>
      <c r="AO2107" s="11"/>
      <c r="AP2107" s="11"/>
      <c r="AQ2107" s="11"/>
      <c r="AR2107" s="11"/>
      <c r="AS2107" s="11"/>
      <c r="AT2107" s="11"/>
      <c r="AU2107" s="11"/>
      <c r="AV2107" s="11"/>
      <c r="AW2107" s="11"/>
      <c r="AX2107" s="11"/>
      <c r="AY2107" s="11"/>
      <c r="AZ2107" s="11"/>
      <c r="BA2107" s="11"/>
      <c r="BB2107" s="11"/>
      <c r="BC2107" s="11"/>
      <c r="BD2107" s="11"/>
      <c r="BE2107" s="11"/>
      <c r="BF2107" s="11"/>
      <c r="BG2107" s="11"/>
      <c r="BH2107" s="11"/>
      <c r="BI2107" s="11"/>
      <c r="BJ2107" s="11"/>
      <c r="BK2107" s="11"/>
      <c r="BL2107" s="11"/>
      <c r="BM2107" s="11"/>
      <c r="BN2107" s="11"/>
      <c r="BO2107" s="11"/>
      <c r="BP2107" s="16" t="str">
        <v>0- Port Costs</v>
      </c>
      <c r="BT2107" s="16" t="str">
        <v>0- Port Value</v>
      </c>
      <c r="BU2107" s="11"/>
      <c r="BV2107" s="16" t="str">
        <v>0</v>
      </c>
    </row>
    <row r="2108" spans="8:74" hidden="1" outlineLevel="1" x14ac:dyDescent="0.3">
      <c r="H2108" s="16" t="str">
        <v>0 - BM Costs</v>
      </c>
      <c r="L2108" s="16" t="str">
        <v>0 - BM Port</v>
      </c>
      <c r="N2108" s="16" t="str">
        <v>0 - Port Assets</v>
      </c>
      <c r="O2108" s="11"/>
      <c r="P2108" s="11"/>
      <c r="Q2108" s="11"/>
      <c r="R2108" s="11"/>
      <c r="S2108" s="11"/>
      <c r="T2108" s="11"/>
      <c r="U2108" s="11"/>
      <c r="V2108" s="11"/>
      <c r="W2108" s="11"/>
      <c r="X2108" s="11"/>
      <c r="Y2108" s="11"/>
      <c r="Z2108" s="11"/>
      <c r="AA2108" s="11"/>
      <c r="AB2108" s="11"/>
      <c r="AC2108" s="11"/>
      <c r="AD2108" s="11"/>
      <c r="AE2108" s="11"/>
      <c r="AF2108" s="11"/>
      <c r="AG2108" s="11"/>
      <c r="AH2108" s="11"/>
      <c r="AI2108" s="11"/>
      <c r="AJ2108" s="11"/>
      <c r="AK2108" s="11"/>
      <c r="AL2108" s="11"/>
      <c r="AM2108" s="11"/>
      <c r="AN2108" s="11"/>
      <c r="AO2108" s="11"/>
      <c r="AP2108" s="11"/>
      <c r="AQ2108" s="11"/>
      <c r="AR2108" s="11"/>
      <c r="AS2108" s="11"/>
      <c r="AT2108" s="11"/>
      <c r="AU2108" s="11"/>
      <c r="AV2108" s="11"/>
      <c r="AW2108" s="11"/>
      <c r="AX2108" s="11"/>
      <c r="AY2108" s="11"/>
      <c r="AZ2108" s="11"/>
      <c r="BA2108" s="11"/>
      <c r="BB2108" s="11"/>
      <c r="BC2108" s="11"/>
      <c r="BD2108" s="11"/>
      <c r="BE2108" s="11"/>
      <c r="BF2108" s="11"/>
      <c r="BG2108" s="11"/>
      <c r="BH2108" s="11"/>
      <c r="BI2108" s="11"/>
      <c r="BJ2108" s="11"/>
      <c r="BK2108" s="11"/>
      <c r="BL2108" s="11"/>
      <c r="BM2108" s="11"/>
      <c r="BN2108" s="11"/>
      <c r="BO2108" s="11"/>
      <c r="BP2108" s="16" t="str">
        <v>0- Port Costs</v>
      </c>
      <c r="BT2108" s="16" t="str">
        <v>0- Port Value</v>
      </c>
      <c r="BU2108" s="11"/>
      <c r="BV2108" s="16" t="str">
        <v>0</v>
      </c>
    </row>
    <row r="2109" spans="8:74" hidden="1" outlineLevel="1" x14ac:dyDescent="0.3">
      <c r="H2109" s="16" t="str">
        <v>0 - BM Costs</v>
      </c>
      <c r="L2109" s="16" t="str">
        <v>0 - BM Port</v>
      </c>
      <c r="N2109" s="16" t="str">
        <v>0 - Port Assets</v>
      </c>
      <c r="O2109" s="11"/>
      <c r="P2109" s="11"/>
      <c r="Q2109" s="11"/>
      <c r="R2109" s="11"/>
      <c r="S2109" s="11"/>
      <c r="T2109" s="11"/>
      <c r="U2109" s="11"/>
      <c r="V2109" s="11"/>
      <c r="W2109" s="11"/>
      <c r="X2109" s="11"/>
      <c r="Y2109" s="11"/>
      <c r="Z2109" s="11"/>
      <c r="AA2109" s="11"/>
      <c r="AB2109" s="11"/>
      <c r="AC2109" s="11"/>
      <c r="AD2109" s="11"/>
      <c r="AE2109" s="11"/>
      <c r="AF2109" s="11"/>
      <c r="AG2109" s="11"/>
      <c r="AH2109" s="11"/>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c r="BC2109" s="11"/>
      <c r="BD2109" s="11"/>
      <c r="BE2109" s="11"/>
      <c r="BF2109" s="11"/>
      <c r="BG2109" s="11"/>
      <c r="BH2109" s="11"/>
      <c r="BI2109" s="11"/>
      <c r="BJ2109" s="11"/>
      <c r="BK2109" s="11"/>
      <c r="BL2109" s="11"/>
      <c r="BM2109" s="11"/>
      <c r="BN2109" s="11"/>
      <c r="BO2109" s="11"/>
      <c r="BP2109" s="16" t="str">
        <v>0- Port Costs</v>
      </c>
      <c r="BT2109" s="16" t="str">
        <v>0- Port Value</v>
      </c>
      <c r="BU2109" s="11"/>
      <c r="BV2109" s="16" t="str">
        <v>0</v>
      </c>
    </row>
    <row r="2110" spans="8:74" hidden="1" outlineLevel="1" x14ac:dyDescent="0.3">
      <c r="H2110" s="16" t="str">
        <v>0 - BM Costs</v>
      </c>
      <c r="L2110" s="16" t="str">
        <v>0 - BM Port</v>
      </c>
      <c r="N2110" s="16" t="str">
        <v>0 - Port Assets</v>
      </c>
      <c r="O2110" s="11"/>
      <c r="P2110" s="11"/>
      <c r="Q2110" s="11"/>
      <c r="R2110" s="11"/>
      <c r="S2110" s="11"/>
      <c r="T2110" s="11"/>
      <c r="U2110" s="11"/>
      <c r="V2110" s="11"/>
      <c r="W2110" s="11"/>
      <c r="X2110" s="11"/>
      <c r="Y2110" s="11"/>
      <c r="Z2110" s="11"/>
      <c r="AA2110" s="11"/>
      <c r="AB2110" s="11"/>
      <c r="AC2110" s="11"/>
      <c r="AD2110" s="11"/>
      <c r="AE2110" s="11"/>
      <c r="AF2110" s="11"/>
      <c r="AG2110" s="11"/>
      <c r="AH2110" s="11"/>
      <c r="AI2110" s="11"/>
      <c r="AJ2110" s="11"/>
      <c r="AK2110" s="11"/>
      <c r="AL2110" s="11"/>
      <c r="AM2110" s="11"/>
      <c r="AN2110" s="11"/>
      <c r="AO2110" s="11"/>
      <c r="AP2110" s="11"/>
      <c r="AQ2110" s="11"/>
      <c r="AR2110" s="11"/>
      <c r="AS2110" s="11"/>
      <c r="AT2110" s="11"/>
      <c r="AU2110" s="11"/>
      <c r="AV2110" s="11"/>
      <c r="AW2110" s="11"/>
      <c r="AX2110" s="11"/>
      <c r="AY2110" s="11"/>
      <c r="AZ2110" s="11"/>
      <c r="BA2110" s="11"/>
      <c r="BB2110" s="11"/>
      <c r="BC2110" s="11"/>
      <c r="BD2110" s="11"/>
      <c r="BE2110" s="11"/>
      <c r="BF2110" s="11"/>
      <c r="BG2110" s="11"/>
      <c r="BH2110" s="11"/>
      <c r="BI2110" s="11"/>
      <c r="BJ2110" s="11"/>
      <c r="BK2110" s="11"/>
      <c r="BL2110" s="11"/>
      <c r="BM2110" s="11"/>
      <c r="BN2110" s="11"/>
      <c r="BO2110" s="11"/>
      <c r="BP2110" s="16" t="str">
        <v>0- Port Costs</v>
      </c>
      <c r="BT2110" s="16" t="str">
        <v>0- Port Value</v>
      </c>
      <c r="BU2110" s="11"/>
      <c r="BV2110" s="16" t="str">
        <v>0</v>
      </c>
    </row>
    <row r="2111" spans="8:74" hidden="1" outlineLevel="1" x14ac:dyDescent="0.3">
      <c r="H2111" s="16" t="str">
        <v>0 - BM Costs</v>
      </c>
      <c r="L2111" s="16" t="str">
        <v>0 - BM Port</v>
      </c>
      <c r="N2111" s="16" t="str">
        <v>0 - Port Assets</v>
      </c>
      <c r="O2111" s="11"/>
      <c r="P2111" s="11"/>
      <c r="Q2111" s="11"/>
      <c r="R2111" s="11"/>
      <c r="S2111" s="11"/>
      <c r="T2111" s="11"/>
      <c r="U2111" s="11"/>
      <c r="V2111" s="11"/>
      <c r="W2111" s="11"/>
      <c r="X2111" s="11"/>
      <c r="Y2111" s="11"/>
      <c r="Z2111" s="11"/>
      <c r="AA2111" s="11"/>
      <c r="AB2111" s="11"/>
      <c r="AC2111" s="11"/>
      <c r="AD2111" s="11"/>
      <c r="AE2111" s="11"/>
      <c r="AF2111" s="11"/>
      <c r="AG2111" s="11"/>
      <c r="AH2111" s="11"/>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c r="BC2111" s="11"/>
      <c r="BD2111" s="11"/>
      <c r="BE2111" s="11"/>
      <c r="BF2111" s="11"/>
      <c r="BG2111" s="11"/>
      <c r="BH2111" s="11"/>
      <c r="BI2111" s="11"/>
      <c r="BJ2111" s="11"/>
      <c r="BK2111" s="11"/>
      <c r="BL2111" s="11"/>
      <c r="BM2111" s="11"/>
      <c r="BN2111" s="11"/>
      <c r="BO2111" s="11"/>
      <c r="BP2111" s="16" t="str">
        <v>0- Port Costs</v>
      </c>
      <c r="BT2111" s="16" t="str">
        <v>0- Port Value</v>
      </c>
      <c r="BU2111" s="11"/>
      <c r="BV2111" s="16" t="str">
        <v>0</v>
      </c>
    </row>
    <row r="2112" spans="8:74" hidden="1" outlineLevel="1" x14ac:dyDescent="0.3">
      <c r="H2112" s="16" t="str">
        <v>0 - BM Costs</v>
      </c>
      <c r="L2112" s="16" t="str">
        <v>0 - BM Port</v>
      </c>
      <c r="N2112" s="16" t="str">
        <v>0 - Port Assets</v>
      </c>
      <c r="O2112" s="11"/>
      <c r="P2112" s="11"/>
      <c r="Q2112" s="11"/>
      <c r="R2112" s="11"/>
      <c r="S2112" s="11"/>
      <c r="T2112" s="11"/>
      <c r="U2112" s="11"/>
      <c r="V2112" s="11"/>
      <c r="W2112" s="11"/>
      <c r="X2112" s="11"/>
      <c r="Y2112" s="11"/>
      <c r="Z2112" s="11"/>
      <c r="AA2112" s="11"/>
      <c r="AB2112" s="11"/>
      <c r="AC2112" s="11"/>
      <c r="AD2112" s="11"/>
      <c r="AE2112" s="11"/>
      <c r="AF2112" s="11"/>
      <c r="AG2112" s="11"/>
      <c r="AH2112" s="11"/>
      <c r="AI2112" s="11"/>
      <c r="AJ2112" s="11"/>
      <c r="AK2112" s="11"/>
      <c r="AL2112" s="11"/>
      <c r="AM2112" s="11"/>
      <c r="AN2112" s="11"/>
      <c r="AO2112" s="11"/>
      <c r="AP2112" s="11"/>
      <c r="AQ2112" s="11"/>
      <c r="AR2112" s="11"/>
      <c r="AS2112" s="11"/>
      <c r="AT2112" s="11"/>
      <c r="AU2112" s="11"/>
      <c r="AV2112" s="11"/>
      <c r="AW2112" s="11"/>
      <c r="AX2112" s="11"/>
      <c r="AY2112" s="11"/>
      <c r="AZ2112" s="11"/>
      <c r="BA2112" s="11"/>
      <c r="BB2112" s="11"/>
      <c r="BC2112" s="11"/>
      <c r="BD2112" s="11"/>
      <c r="BE2112" s="11"/>
      <c r="BF2112" s="11"/>
      <c r="BG2112" s="11"/>
      <c r="BH2112" s="11"/>
      <c r="BI2112" s="11"/>
      <c r="BJ2112" s="11"/>
      <c r="BK2112" s="11"/>
      <c r="BL2112" s="11"/>
      <c r="BM2112" s="11"/>
      <c r="BN2112" s="11"/>
      <c r="BO2112" s="11"/>
      <c r="BP2112" s="16" t="str">
        <v>0- Port Costs</v>
      </c>
      <c r="BT2112" s="16" t="str">
        <v>0- Port Value</v>
      </c>
      <c r="BU2112" s="11"/>
      <c r="BV2112" s="16" t="str">
        <v>0</v>
      </c>
    </row>
    <row r="2113" spans="8:74" hidden="1" outlineLevel="1" x14ac:dyDescent="0.3">
      <c r="H2113" s="16" t="str">
        <v>0 - BM Costs</v>
      </c>
      <c r="L2113" s="16" t="str">
        <v>0 - BM Port</v>
      </c>
      <c r="N2113" s="16" t="str">
        <v>0 - Port Assets</v>
      </c>
      <c r="O2113" s="11"/>
      <c r="P2113" s="11"/>
      <c r="Q2113" s="11"/>
      <c r="R2113" s="11"/>
      <c r="S2113" s="11"/>
      <c r="T2113" s="11"/>
      <c r="U2113" s="11"/>
      <c r="V2113" s="11"/>
      <c r="W2113" s="11"/>
      <c r="X2113" s="11"/>
      <c r="Y2113" s="11"/>
      <c r="Z2113" s="11"/>
      <c r="AA2113" s="11"/>
      <c r="AB2113" s="11"/>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c r="BC2113" s="11"/>
      <c r="BD2113" s="11"/>
      <c r="BE2113" s="11"/>
      <c r="BF2113" s="11"/>
      <c r="BG2113" s="11"/>
      <c r="BH2113" s="11"/>
      <c r="BI2113" s="11"/>
      <c r="BJ2113" s="11"/>
      <c r="BK2113" s="11"/>
      <c r="BL2113" s="11"/>
      <c r="BM2113" s="11"/>
      <c r="BN2113" s="11"/>
      <c r="BO2113" s="11"/>
      <c r="BP2113" s="16" t="str">
        <v>0- Port Costs</v>
      </c>
      <c r="BT2113" s="16" t="str">
        <v>0- Port Value</v>
      </c>
      <c r="BU2113" s="11"/>
      <c r="BV2113" s="16" t="str">
        <v>0</v>
      </c>
    </row>
    <row r="2114" spans="8:74" hidden="1" outlineLevel="1" x14ac:dyDescent="0.3">
      <c r="H2114" s="16" t="str">
        <v>0 - BM Costs</v>
      </c>
      <c r="L2114" s="16" t="str">
        <v>0 - BM Port</v>
      </c>
      <c r="N2114" s="16" t="str">
        <v>0 - Port Assets</v>
      </c>
      <c r="O2114" s="11"/>
      <c r="P2114" s="11"/>
      <c r="Q2114" s="11"/>
      <c r="R2114" s="11"/>
      <c r="S2114" s="11"/>
      <c r="T2114" s="11"/>
      <c r="U2114" s="11"/>
      <c r="V2114" s="11"/>
      <c r="W2114" s="11"/>
      <c r="X2114" s="11"/>
      <c r="Y2114" s="11"/>
      <c r="Z2114" s="11"/>
      <c r="AA2114" s="11"/>
      <c r="AB2114" s="11"/>
      <c r="AC2114" s="11"/>
      <c r="AD2114" s="11"/>
      <c r="AE2114" s="11"/>
      <c r="AF2114" s="11"/>
      <c r="AG2114" s="11"/>
      <c r="AH2114" s="11"/>
      <c r="AI2114" s="11"/>
      <c r="AJ2114" s="11"/>
      <c r="AK2114" s="11"/>
      <c r="AL2114" s="11"/>
      <c r="AM2114" s="11"/>
      <c r="AN2114" s="11"/>
      <c r="AO2114" s="11"/>
      <c r="AP2114" s="11"/>
      <c r="AQ2114" s="11"/>
      <c r="AR2114" s="11"/>
      <c r="AS2114" s="11"/>
      <c r="AT2114" s="11"/>
      <c r="AU2114" s="11"/>
      <c r="AV2114" s="11"/>
      <c r="AW2114" s="11"/>
      <c r="AX2114" s="11"/>
      <c r="AY2114" s="11"/>
      <c r="AZ2114" s="11"/>
      <c r="BA2114" s="11"/>
      <c r="BB2114" s="11"/>
      <c r="BC2114" s="11"/>
      <c r="BD2114" s="11"/>
      <c r="BE2114" s="11"/>
      <c r="BF2114" s="11"/>
      <c r="BG2114" s="11"/>
      <c r="BH2114" s="11"/>
      <c r="BI2114" s="11"/>
      <c r="BJ2114" s="11"/>
      <c r="BK2114" s="11"/>
      <c r="BL2114" s="11"/>
      <c r="BM2114" s="11"/>
      <c r="BN2114" s="11"/>
      <c r="BO2114" s="11"/>
      <c r="BP2114" s="16" t="str">
        <v>0- Port Costs</v>
      </c>
      <c r="BT2114" s="16" t="str">
        <v>0- Port Value</v>
      </c>
      <c r="BU2114" s="11"/>
      <c r="BV2114" s="16" t="str">
        <v>0</v>
      </c>
    </row>
    <row r="2115" spans="8:74" hidden="1" outlineLevel="1" x14ac:dyDescent="0.3">
      <c r="H2115" s="16" t="str">
        <v>0 - BM Costs</v>
      </c>
      <c r="L2115" s="16" t="str">
        <v>0 - BM Port</v>
      </c>
      <c r="N2115" s="16" t="str">
        <v>0 - Port Assets</v>
      </c>
      <c r="O2115" s="11"/>
      <c r="P2115" s="11"/>
      <c r="Q2115" s="11"/>
      <c r="R2115" s="11"/>
      <c r="S2115" s="11"/>
      <c r="T2115" s="11"/>
      <c r="U2115" s="11"/>
      <c r="V2115" s="11"/>
      <c r="W2115" s="11"/>
      <c r="X2115" s="11"/>
      <c r="Y2115" s="11"/>
      <c r="Z2115" s="11"/>
      <c r="AA2115" s="11"/>
      <c r="AB2115" s="11"/>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c r="BC2115" s="11"/>
      <c r="BD2115" s="11"/>
      <c r="BE2115" s="11"/>
      <c r="BF2115" s="11"/>
      <c r="BG2115" s="11"/>
      <c r="BH2115" s="11"/>
      <c r="BI2115" s="11"/>
      <c r="BJ2115" s="11"/>
      <c r="BK2115" s="11"/>
      <c r="BL2115" s="11"/>
      <c r="BM2115" s="11"/>
      <c r="BN2115" s="11"/>
      <c r="BO2115" s="11"/>
      <c r="BP2115" s="16" t="str">
        <v>0- Port Costs</v>
      </c>
      <c r="BT2115" s="16" t="str">
        <v>0- Port Value</v>
      </c>
      <c r="BU2115" s="11"/>
      <c r="BV2115" s="16" t="str">
        <v>0</v>
      </c>
    </row>
    <row r="2116" spans="8:74" hidden="1" outlineLevel="1" x14ac:dyDescent="0.3">
      <c r="H2116" s="16" t="str">
        <v>0 - BM Costs</v>
      </c>
      <c r="L2116" s="16" t="str">
        <v>0 - BM Port</v>
      </c>
      <c r="N2116" s="16" t="str">
        <v>0 - Port Assets</v>
      </c>
      <c r="O2116" s="11"/>
      <c r="P2116" s="11"/>
      <c r="Q2116" s="11"/>
      <c r="R2116" s="11"/>
      <c r="S2116" s="11"/>
      <c r="T2116" s="11"/>
      <c r="U2116" s="11"/>
      <c r="V2116" s="11"/>
      <c r="W2116" s="11"/>
      <c r="X2116" s="11"/>
      <c r="Y2116" s="11"/>
      <c r="Z2116" s="11"/>
      <c r="AA2116" s="11"/>
      <c r="AB2116" s="11"/>
      <c r="AC2116" s="11"/>
      <c r="AD2116" s="11"/>
      <c r="AE2116" s="11"/>
      <c r="AF2116" s="11"/>
      <c r="AG2116" s="11"/>
      <c r="AH2116" s="11"/>
      <c r="AI2116" s="11"/>
      <c r="AJ2116" s="11"/>
      <c r="AK2116" s="11"/>
      <c r="AL2116" s="11"/>
      <c r="AM2116" s="11"/>
      <c r="AN2116" s="11"/>
      <c r="AO2116" s="11"/>
      <c r="AP2116" s="11"/>
      <c r="AQ2116" s="11"/>
      <c r="AR2116" s="11"/>
      <c r="AS2116" s="11"/>
      <c r="AT2116" s="11"/>
      <c r="AU2116" s="11"/>
      <c r="AV2116" s="11"/>
      <c r="AW2116" s="11"/>
      <c r="AX2116" s="11"/>
      <c r="AY2116" s="11"/>
      <c r="AZ2116" s="11"/>
      <c r="BA2116" s="11"/>
      <c r="BB2116" s="11"/>
      <c r="BC2116" s="11"/>
      <c r="BD2116" s="11"/>
      <c r="BE2116" s="11"/>
      <c r="BF2116" s="11"/>
      <c r="BG2116" s="11"/>
      <c r="BH2116" s="11"/>
      <c r="BI2116" s="11"/>
      <c r="BJ2116" s="11"/>
      <c r="BK2116" s="11"/>
      <c r="BL2116" s="11"/>
      <c r="BM2116" s="11"/>
      <c r="BN2116" s="11"/>
      <c r="BO2116" s="11"/>
      <c r="BP2116" s="16" t="str">
        <v>0- Port Costs</v>
      </c>
      <c r="BT2116" s="16" t="str">
        <v>0- Port Value</v>
      </c>
      <c r="BU2116" s="11"/>
      <c r="BV2116" s="16" t="str">
        <v>0</v>
      </c>
    </row>
    <row r="2117" spans="8:74" hidden="1" outlineLevel="1" x14ac:dyDescent="0.3">
      <c r="H2117" s="16" t="str">
        <v>0 - BM Costs</v>
      </c>
      <c r="L2117" s="16" t="str">
        <v>0 - BM Port</v>
      </c>
      <c r="N2117" s="16" t="str">
        <v>0 - Port Assets</v>
      </c>
      <c r="O2117" s="11"/>
      <c r="P2117" s="11"/>
      <c r="Q2117" s="11"/>
      <c r="R2117" s="11"/>
      <c r="S2117" s="11"/>
      <c r="T2117" s="11"/>
      <c r="U2117" s="11"/>
      <c r="V2117" s="11"/>
      <c r="W2117" s="11"/>
      <c r="X2117" s="11"/>
      <c r="Y2117" s="11"/>
      <c r="Z2117" s="11"/>
      <c r="AA2117" s="11"/>
      <c r="AB2117" s="11"/>
      <c r="AC2117" s="11"/>
      <c r="AD2117" s="11"/>
      <c r="AE2117" s="11"/>
      <c r="AF2117" s="11"/>
      <c r="AG2117" s="11"/>
      <c r="AH2117" s="11"/>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c r="BC2117" s="11"/>
      <c r="BD2117" s="11"/>
      <c r="BE2117" s="11"/>
      <c r="BF2117" s="11"/>
      <c r="BG2117" s="11"/>
      <c r="BH2117" s="11"/>
      <c r="BI2117" s="11"/>
      <c r="BJ2117" s="11"/>
      <c r="BK2117" s="11"/>
      <c r="BL2117" s="11"/>
      <c r="BM2117" s="11"/>
      <c r="BN2117" s="11"/>
      <c r="BO2117" s="11"/>
      <c r="BP2117" s="16" t="str">
        <v>0- Port Costs</v>
      </c>
      <c r="BT2117" s="16" t="str">
        <v>0- Port Value</v>
      </c>
      <c r="BU2117" s="11"/>
      <c r="BV2117" s="16" t="str">
        <v>0</v>
      </c>
    </row>
    <row r="2118" spans="8:74" hidden="1" outlineLevel="1" x14ac:dyDescent="0.3">
      <c r="H2118" s="16" t="str">
        <v>0 - BM Costs</v>
      </c>
      <c r="L2118" s="16" t="str">
        <v>0 - BM Port</v>
      </c>
      <c r="N2118" s="16" t="str">
        <v>0 - Port Assets</v>
      </c>
      <c r="O2118" s="11"/>
      <c r="P2118" s="11"/>
      <c r="Q2118" s="11"/>
      <c r="R2118" s="11"/>
      <c r="S2118" s="11"/>
      <c r="T2118" s="11"/>
      <c r="U2118" s="11"/>
      <c r="V2118" s="11"/>
      <c r="W2118" s="11"/>
      <c r="X2118" s="11"/>
      <c r="Y2118" s="11"/>
      <c r="Z2118" s="11"/>
      <c r="AA2118" s="11"/>
      <c r="AB2118" s="11"/>
      <c r="AC2118" s="11"/>
      <c r="AD2118" s="11"/>
      <c r="AE2118" s="11"/>
      <c r="AF2118" s="11"/>
      <c r="AG2118" s="11"/>
      <c r="AH2118" s="11"/>
      <c r="AI2118" s="11"/>
      <c r="AJ2118" s="11"/>
      <c r="AK2118" s="11"/>
      <c r="AL2118" s="11"/>
      <c r="AM2118" s="11"/>
      <c r="AN2118" s="11"/>
      <c r="AO2118" s="11"/>
      <c r="AP2118" s="11"/>
      <c r="AQ2118" s="11"/>
      <c r="AR2118" s="11"/>
      <c r="AS2118" s="11"/>
      <c r="AT2118" s="11"/>
      <c r="AU2118" s="11"/>
      <c r="AV2118" s="11"/>
      <c r="AW2118" s="11"/>
      <c r="AX2118" s="11"/>
      <c r="AY2118" s="11"/>
      <c r="AZ2118" s="11"/>
      <c r="BA2118" s="11"/>
      <c r="BB2118" s="11"/>
      <c r="BC2118" s="11"/>
      <c r="BD2118" s="11"/>
      <c r="BE2118" s="11"/>
      <c r="BF2118" s="11"/>
      <c r="BG2118" s="11"/>
      <c r="BH2118" s="11"/>
      <c r="BI2118" s="11"/>
      <c r="BJ2118" s="11"/>
      <c r="BK2118" s="11"/>
      <c r="BL2118" s="11"/>
      <c r="BM2118" s="11"/>
      <c r="BN2118" s="11"/>
      <c r="BO2118" s="11"/>
      <c r="BP2118" s="16" t="str">
        <v>0- Port Costs</v>
      </c>
      <c r="BT2118" s="16" t="str">
        <v>0- Port Value</v>
      </c>
      <c r="BU2118" s="11"/>
      <c r="BV2118" s="16" t="str">
        <v>0</v>
      </c>
    </row>
    <row r="2119" spans="8:74" hidden="1" outlineLevel="1" x14ac:dyDescent="0.3">
      <c r="H2119" s="16" t="str">
        <v>0 - BM Costs</v>
      </c>
      <c r="L2119" s="16" t="str">
        <v>0 - BM Port</v>
      </c>
      <c r="N2119" s="16" t="str">
        <v>0 - Port Assets</v>
      </c>
      <c r="O2119" s="11"/>
      <c r="P2119" s="11"/>
      <c r="Q2119" s="11"/>
      <c r="R2119" s="11"/>
      <c r="S2119" s="11"/>
      <c r="T2119" s="11"/>
      <c r="U2119" s="11"/>
      <c r="V2119" s="11"/>
      <c r="W2119" s="11"/>
      <c r="X2119" s="11"/>
      <c r="Y2119" s="11"/>
      <c r="Z2119" s="11"/>
      <c r="AA2119" s="11"/>
      <c r="AB2119" s="11"/>
      <c r="AC2119" s="11"/>
      <c r="AD2119" s="11"/>
      <c r="AE2119" s="11"/>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c r="BC2119" s="11"/>
      <c r="BD2119" s="11"/>
      <c r="BE2119" s="11"/>
      <c r="BF2119" s="11"/>
      <c r="BG2119" s="11"/>
      <c r="BH2119" s="11"/>
      <c r="BI2119" s="11"/>
      <c r="BJ2119" s="11"/>
      <c r="BK2119" s="11"/>
      <c r="BL2119" s="11"/>
      <c r="BM2119" s="11"/>
      <c r="BN2119" s="11"/>
      <c r="BO2119" s="11"/>
      <c r="BP2119" s="16" t="str">
        <v>0- Port Costs</v>
      </c>
      <c r="BT2119" s="16" t="str">
        <v>0- Port Value</v>
      </c>
      <c r="BU2119" s="11"/>
      <c r="BV2119" s="16" t="str">
        <v>0</v>
      </c>
    </row>
    <row r="2120" spans="8:74" hidden="1" outlineLevel="1" x14ac:dyDescent="0.3">
      <c r="H2120" s="16" t="str">
        <v>0 - BM Costs</v>
      </c>
      <c r="L2120" s="16" t="str">
        <v>0 - BM Port</v>
      </c>
      <c r="N2120" s="16" t="str">
        <v>0 - Port Assets</v>
      </c>
      <c r="O2120" s="11"/>
      <c r="P2120" s="11"/>
      <c r="Q2120" s="11"/>
      <c r="R2120" s="11"/>
      <c r="S2120" s="11"/>
      <c r="T2120" s="11"/>
      <c r="U2120" s="11"/>
      <c r="V2120" s="11"/>
      <c r="W2120" s="11"/>
      <c r="X2120" s="11"/>
      <c r="Y2120" s="11"/>
      <c r="Z2120" s="11"/>
      <c r="AA2120" s="11"/>
      <c r="AB2120" s="11"/>
      <c r="AC2120" s="11"/>
      <c r="AD2120" s="11"/>
      <c r="AE2120" s="11"/>
      <c r="AF2120" s="11"/>
      <c r="AG2120" s="11"/>
      <c r="AH2120" s="11"/>
      <c r="AI2120" s="11"/>
      <c r="AJ2120" s="11"/>
      <c r="AK2120" s="11"/>
      <c r="AL2120" s="11"/>
      <c r="AM2120" s="11"/>
      <c r="AN2120" s="11"/>
      <c r="AO2120" s="11"/>
      <c r="AP2120" s="11"/>
      <c r="AQ2120" s="11"/>
      <c r="AR2120" s="11"/>
      <c r="AS2120" s="11"/>
      <c r="AT2120" s="11"/>
      <c r="AU2120" s="11"/>
      <c r="AV2120" s="11"/>
      <c r="AW2120" s="11"/>
      <c r="AX2120" s="11"/>
      <c r="AY2120" s="11"/>
      <c r="AZ2120" s="11"/>
      <c r="BA2120" s="11"/>
      <c r="BB2120" s="11"/>
      <c r="BC2120" s="11"/>
      <c r="BD2120" s="11"/>
      <c r="BE2120" s="11"/>
      <c r="BF2120" s="11"/>
      <c r="BG2120" s="11"/>
      <c r="BH2120" s="11"/>
      <c r="BI2120" s="11"/>
      <c r="BJ2120" s="11"/>
      <c r="BK2120" s="11"/>
      <c r="BL2120" s="11"/>
      <c r="BM2120" s="11"/>
      <c r="BN2120" s="11"/>
      <c r="BO2120" s="11"/>
      <c r="BP2120" s="16" t="str">
        <v>0- Port Costs</v>
      </c>
      <c r="BT2120" s="16" t="str">
        <v>0- Port Value</v>
      </c>
      <c r="BU2120" s="11"/>
      <c r="BV2120" s="16" t="str">
        <v>0</v>
      </c>
    </row>
    <row r="2121" spans="8:74" hidden="1" outlineLevel="1" x14ac:dyDescent="0.3">
      <c r="H2121" s="16" t="str">
        <v>0 - BM Costs</v>
      </c>
      <c r="L2121" s="16" t="str">
        <v>0 - BM Port</v>
      </c>
      <c r="N2121" s="16" t="str">
        <v>0 - Port Assets</v>
      </c>
      <c r="O2121" s="11"/>
      <c r="P2121" s="11"/>
      <c r="Q2121" s="11"/>
      <c r="R2121" s="11"/>
      <c r="S2121" s="11"/>
      <c r="T2121" s="11"/>
      <c r="U2121" s="11"/>
      <c r="V2121" s="11"/>
      <c r="W2121" s="11"/>
      <c r="X2121" s="11"/>
      <c r="Y2121" s="11"/>
      <c r="Z2121" s="11"/>
      <c r="AA2121" s="11"/>
      <c r="AB2121" s="11"/>
      <c r="AC2121" s="11"/>
      <c r="AD2121" s="11"/>
      <c r="AE2121" s="11"/>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c r="BC2121" s="11"/>
      <c r="BD2121" s="11"/>
      <c r="BE2121" s="11"/>
      <c r="BF2121" s="11"/>
      <c r="BG2121" s="11"/>
      <c r="BH2121" s="11"/>
      <c r="BI2121" s="11"/>
      <c r="BJ2121" s="11"/>
      <c r="BK2121" s="11"/>
      <c r="BL2121" s="11"/>
      <c r="BM2121" s="11"/>
      <c r="BN2121" s="11"/>
      <c r="BO2121" s="11"/>
      <c r="BP2121" s="16" t="str">
        <v>0- Port Costs</v>
      </c>
      <c r="BT2121" s="16" t="str">
        <v>0- Port Value</v>
      </c>
      <c r="BU2121" s="11"/>
      <c r="BV2121" s="16" t="str">
        <v>0</v>
      </c>
    </row>
    <row r="2122" spans="8:74" hidden="1" outlineLevel="1" x14ac:dyDescent="0.3">
      <c r="H2122" s="16" t="str">
        <v>0 - BM Costs</v>
      </c>
      <c r="L2122" s="16" t="str">
        <v>0 - BM Port</v>
      </c>
      <c r="N2122" s="16" t="str">
        <v>0 - Port Assets</v>
      </c>
      <c r="O2122" s="11"/>
      <c r="P2122" s="11"/>
      <c r="Q2122" s="11"/>
      <c r="R2122" s="11"/>
      <c r="S2122" s="11"/>
      <c r="T2122" s="11"/>
      <c r="U2122" s="11"/>
      <c r="V2122" s="11"/>
      <c r="W2122" s="11"/>
      <c r="X2122" s="11"/>
      <c r="Y2122" s="11"/>
      <c r="Z2122" s="11"/>
      <c r="AA2122" s="11"/>
      <c r="AB2122" s="11"/>
      <c r="AC2122" s="11"/>
      <c r="AD2122" s="11"/>
      <c r="AE2122" s="11"/>
      <c r="AF2122" s="11"/>
      <c r="AG2122" s="11"/>
      <c r="AH2122" s="11"/>
      <c r="AI2122" s="11"/>
      <c r="AJ2122" s="11"/>
      <c r="AK2122" s="11"/>
      <c r="AL2122" s="11"/>
      <c r="AM2122" s="11"/>
      <c r="AN2122" s="11"/>
      <c r="AO2122" s="11"/>
      <c r="AP2122" s="11"/>
      <c r="AQ2122" s="11"/>
      <c r="AR2122" s="11"/>
      <c r="AS2122" s="11"/>
      <c r="AT2122" s="11"/>
      <c r="AU2122" s="11"/>
      <c r="AV2122" s="11"/>
      <c r="AW2122" s="11"/>
      <c r="AX2122" s="11"/>
      <c r="AY2122" s="11"/>
      <c r="AZ2122" s="11"/>
      <c r="BA2122" s="11"/>
      <c r="BB2122" s="11"/>
      <c r="BC2122" s="11"/>
      <c r="BD2122" s="11"/>
      <c r="BE2122" s="11"/>
      <c r="BF2122" s="11"/>
      <c r="BG2122" s="11"/>
      <c r="BH2122" s="11"/>
      <c r="BI2122" s="11"/>
      <c r="BJ2122" s="11"/>
      <c r="BK2122" s="11"/>
      <c r="BL2122" s="11"/>
      <c r="BM2122" s="11"/>
      <c r="BN2122" s="11"/>
      <c r="BO2122" s="11"/>
      <c r="BP2122" s="16" t="str">
        <v>0- Port Costs</v>
      </c>
      <c r="BT2122" s="16" t="str">
        <v>0- Port Value</v>
      </c>
      <c r="BU2122" s="11"/>
      <c r="BV2122" s="16" t="str">
        <v>0</v>
      </c>
    </row>
    <row r="2123" spans="8:74" hidden="1" outlineLevel="1" x14ac:dyDescent="0.3">
      <c r="H2123" s="16" t="str">
        <v>0 - BM Costs</v>
      </c>
      <c r="L2123" s="16" t="str">
        <v>0 - BM Port</v>
      </c>
      <c r="N2123" s="16" t="str">
        <v>0 - Port Assets</v>
      </c>
      <c r="O2123" s="11"/>
      <c r="P2123" s="11"/>
      <c r="Q2123" s="11"/>
      <c r="R2123" s="11"/>
      <c r="S2123" s="11"/>
      <c r="T2123" s="11"/>
      <c r="U2123" s="11"/>
      <c r="V2123" s="11"/>
      <c r="W2123" s="11"/>
      <c r="X2123" s="11"/>
      <c r="Y2123" s="11"/>
      <c r="Z2123" s="11"/>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c r="BC2123" s="11"/>
      <c r="BD2123" s="11"/>
      <c r="BE2123" s="11"/>
      <c r="BF2123" s="11"/>
      <c r="BG2123" s="11"/>
      <c r="BH2123" s="11"/>
      <c r="BI2123" s="11"/>
      <c r="BJ2123" s="11"/>
      <c r="BK2123" s="11"/>
      <c r="BL2123" s="11"/>
      <c r="BM2123" s="11"/>
      <c r="BN2123" s="11"/>
      <c r="BO2123" s="11"/>
      <c r="BP2123" s="16" t="str">
        <v>0- Port Costs</v>
      </c>
      <c r="BT2123" s="16" t="str">
        <v>0- Port Value</v>
      </c>
      <c r="BU2123" s="11"/>
      <c r="BV2123" s="16" t="str">
        <v>0</v>
      </c>
    </row>
    <row r="2124" spans="8:74" hidden="1" outlineLevel="1" x14ac:dyDescent="0.3">
      <c r="H2124" s="16" t="str">
        <v>0 - BM Costs</v>
      </c>
      <c r="L2124" s="16" t="str">
        <v>0 - BM Port</v>
      </c>
      <c r="N2124" s="16" t="str">
        <v>0 - Port Assets</v>
      </c>
      <c r="O2124" s="11"/>
      <c r="P2124" s="11"/>
      <c r="Q2124" s="11"/>
      <c r="R2124" s="11"/>
      <c r="S2124" s="11"/>
      <c r="T2124" s="11"/>
      <c r="U2124" s="11"/>
      <c r="V2124" s="11"/>
      <c r="W2124" s="11"/>
      <c r="X2124" s="11"/>
      <c r="Y2124" s="11"/>
      <c r="Z2124" s="11"/>
      <c r="AA2124" s="11"/>
      <c r="AB2124" s="11"/>
      <c r="AC2124" s="11"/>
      <c r="AD2124" s="11"/>
      <c r="AE2124" s="11"/>
      <c r="AF2124" s="11"/>
      <c r="AG2124" s="11"/>
      <c r="AH2124" s="11"/>
      <c r="AI2124" s="11"/>
      <c r="AJ2124" s="11"/>
      <c r="AK2124" s="11"/>
      <c r="AL2124" s="11"/>
      <c r="AM2124" s="11"/>
      <c r="AN2124" s="11"/>
      <c r="AO2124" s="11"/>
      <c r="AP2124" s="11"/>
      <c r="AQ2124" s="11"/>
      <c r="AR2124" s="11"/>
      <c r="AS2124" s="11"/>
      <c r="AT2124" s="11"/>
      <c r="AU2124" s="11"/>
      <c r="AV2124" s="11"/>
      <c r="AW2124" s="11"/>
      <c r="AX2124" s="11"/>
      <c r="AY2124" s="11"/>
      <c r="AZ2124" s="11"/>
      <c r="BA2124" s="11"/>
      <c r="BB2124" s="11"/>
      <c r="BC2124" s="11"/>
      <c r="BD2124" s="11"/>
      <c r="BE2124" s="11"/>
      <c r="BF2124" s="11"/>
      <c r="BG2124" s="11"/>
      <c r="BH2124" s="11"/>
      <c r="BI2124" s="11"/>
      <c r="BJ2124" s="11"/>
      <c r="BK2124" s="11"/>
      <c r="BL2124" s="11"/>
      <c r="BM2124" s="11"/>
      <c r="BN2124" s="11"/>
      <c r="BO2124" s="11"/>
      <c r="BP2124" s="16" t="str">
        <v>0- Port Costs</v>
      </c>
      <c r="BT2124" s="16" t="str">
        <v>0- Port Value</v>
      </c>
      <c r="BU2124" s="11"/>
      <c r="BV2124" s="16" t="str">
        <v>0</v>
      </c>
    </row>
    <row r="2125" spans="8:74" hidden="1" outlineLevel="1" x14ac:dyDescent="0.3">
      <c r="H2125" s="16" t="str">
        <v>0 - BM Costs</v>
      </c>
      <c r="L2125" s="16" t="str">
        <v>0 - BM Port</v>
      </c>
      <c r="N2125" s="16" t="str">
        <v>0 - Port Assets</v>
      </c>
      <c r="O2125" s="11"/>
      <c r="P2125" s="11"/>
      <c r="Q2125" s="11"/>
      <c r="R2125" s="11"/>
      <c r="S2125" s="11"/>
      <c r="T2125" s="11"/>
      <c r="U2125" s="11"/>
      <c r="V2125" s="11"/>
      <c r="W2125" s="11"/>
      <c r="X2125" s="11"/>
      <c r="Y2125" s="11"/>
      <c r="Z2125" s="11"/>
      <c r="AA2125" s="11"/>
      <c r="AB2125" s="11"/>
      <c r="AC2125" s="11"/>
      <c r="AD2125" s="11"/>
      <c r="AE2125" s="11"/>
      <c r="AF2125" s="11"/>
      <c r="AG2125" s="11"/>
      <c r="AH2125" s="11"/>
      <c r="AI2125" s="11"/>
      <c r="AJ2125" s="11"/>
      <c r="AK2125" s="11"/>
      <c r="AL2125" s="11"/>
      <c r="AM2125" s="11"/>
      <c r="AN2125" s="11"/>
      <c r="AO2125" s="11"/>
      <c r="AP2125" s="11"/>
      <c r="AQ2125" s="11"/>
      <c r="AR2125" s="11"/>
      <c r="AS2125" s="11"/>
      <c r="AT2125" s="11"/>
      <c r="AU2125" s="11"/>
      <c r="AV2125" s="11"/>
      <c r="AW2125" s="11"/>
      <c r="AX2125" s="11"/>
      <c r="AY2125" s="11"/>
      <c r="AZ2125" s="11"/>
      <c r="BA2125" s="11"/>
      <c r="BB2125" s="11"/>
      <c r="BC2125" s="11"/>
      <c r="BD2125" s="11"/>
      <c r="BE2125" s="11"/>
      <c r="BF2125" s="11"/>
      <c r="BG2125" s="11"/>
      <c r="BH2125" s="11"/>
      <c r="BI2125" s="11"/>
      <c r="BJ2125" s="11"/>
      <c r="BK2125" s="11"/>
      <c r="BL2125" s="11"/>
      <c r="BM2125" s="11"/>
      <c r="BN2125" s="11"/>
      <c r="BO2125" s="11"/>
      <c r="BP2125" s="16" t="str">
        <v>0- Port Costs</v>
      </c>
      <c r="BT2125" s="16" t="str">
        <v>0- Port Value</v>
      </c>
      <c r="BU2125" s="11"/>
      <c r="BV2125" s="16" t="str">
        <v>0</v>
      </c>
    </row>
    <row r="2126" spans="8:74" hidden="1" outlineLevel="1" x14ac:dyDescent="0.3">
      <c r="H2126" s="16" t="str">
        <v>0 - BM Costs</v>
      </c>
      <c r="L2126" s="16" t="str">
        <v>0 - BM Port</v>
      </c>
      <c r="N2126" s="16" t="str">
        <v>0 - Port Assets</v>
      </c>
      <c r="O2126" s="11"/>
      <c r="P2126" s="11"/>
      <c r="Q2126" s="11"/>
      <c r="R2126" s="11"/>
      <c r="S2126" s="11"/>
      <c r="T2126" s="11"/>
      <c r="U2126" s="11"/>
      <c r="V2126" s="11"/>
      <c r="W2126" s="11"/>
      <c r="X2126" s="11"/>
      <c r="Y2126" s="11"/>
      <c r="Z2126" s="11"/>
      <c r="AA2126" s="11"/>
      <c r="AB2126" s="11"/>
      <c r="AC2126" s="11"/>
      <c r="AD2126" s="11"/>
      <c r="AE2126" s="11"/>
      <c r="AF2126" s="11"/>
      <c r="AG2126" s="11"/>
      <c r="AH2126" s="11"/>
      <c r="AI2126" s="11"/>
      <c r="AJ2126" s="11"/>
      <c r="AK2126" s="11"/>
      <c r="AL2126" s="11"/>
      <c r="AM2126" s="11"/>
      <c r="AN2126" s="11"/>
      <c r="AO2126" s="11"/>
      <c r="AP2126" s="11"/>
      <c r="AQ2126" s="11"/>
      <c r="AR2126" s="11"/>
      <c r="AS2126" s="11"/>
      <c r="AT2126" s="11"/>
      <c r="AU2126" s="11"/>
      <c r="AV2126" s="11"/>
      <c r="AW2126" s="11"/>
      <c r="AX2126" s="11"/>
      <c r="AY2126" s="11"/>
      <c r="AZ2126" s="11"/>
      <c r="BA2126" s="11"/>
      <c r="BB2126" s="11"/>
      <c r="BC2126" s="11"/>
      <c r="BD2126" s="11"/>
      <c r="BE2126" s="11"/>
      <c r="BF2126" s="11"/>
      <c r="BG2126" s="11"/>
      <c r="BH2126" s="11"/>
      <c r="BI2126" s="11"/>
      <c r="BJ2126" s="11"/>
      <c r="BK2126" s="11"/>
      <c r="BL2126" s="11"/>
      <c r="BM2126" s="11"/>
      <c r="BN2126" s="11"/>
      <c r="BO2126" s="11"/>
      <c r="BP2126" s="16" t="str">
        <v>0- Port Costs</v>
      </c>
      <c r="BT2126" s="16" t="str">
        <v>0- Port Value</v>
      </c>
      <c r="BU2126" s="11"/>
      <c r="BV2126" s="16" t="str">
        <v>0</v>
      </c>
    </row>
    <row r="2127" spans="8:74" hidden="1" outlineLevel="1" x14ac:dyDescent="0.3">
      <c r="H2127" s="16" t="str">
        <v>0 - BM Costs</v>
      </c>
      <c r="L2127" s="16" t="str">
        <v>0 - BM Port</v>
      </c>
      <c r="N2127" s="16" t="str">
        <v>0 - Port Assets</v>
      </c>
      <c r="O2127" s="11"/>
      <c r="P2127" s="11"/>
      <c r="Q2127" s="11"/>
      <c r="R2127" s="11"/>
      <c r="S2127" s="11"/>
      <c r="T2127" s="11"/>
      <c r="U2127" s="11"/>
      <c r="V2127" s="11"/>
      <c r="W2127" s="11"/>
      <c r="X2127" s="11"/>
      <c r="Y2127" s="11"/>
      <c r="Z2127" s="11"/>
      <c r="AA2127" s="11"/>
      <c r="AB2127" s="11"/>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c r="BC2127" s="11"/>
      <c r="BD2127" s="11"/>
      <c r="BE2127" s="11"/>
      <c r="BF2127" s="11"/>
      <c r="BG2127" s="11"/>
      <c r="BH2127" s="11"/>
      <c r="BI2127" s="11"/>
      <c r="BJ2127" s="11"/>
      <c r="BK2127" s="11"/>
      <c r="BL2127" s="11"/>
      <c r="BM2127" s="11"/>
      <c r="BN2127" s="11"/>
      <c r="BO2127" s="11"/>
      <c r="BP2127" s="16" t="str">
        <v>0- Port Costs</v>
      </c>
      <c r="BT2127" s="16" t="str">
        <v>0- Port Value</v>
      </c>
      <c r="BU2127" s="11"/>
      <c r="BV2127" s="16" t="str">
        <v>0</v>
      </c>
    </row>
    <row r="2128" spans="8:74" hidden="1" outlineLevel="1" x14ac:dyDescent="0.3">
      <c r="H2128" s="16" t="str">
        <v>0 - BM Costs</v>
      </c>
      <c r="L2128" s="16" t="str">
        <v>0 - BM Port</v>
      </c>
      <c r="N2128" s="16" t="str">
        <v>0 - Port Assets</v>
      </c>
      <c r="O2128" s="11"/>
      <c r="P2128" s="11"/>
      <c r="Q2128" s="11"/>
      <c r="R2128" s="11"/>
      <c r="S2128" s="11"/>
      <c r="T2128" s="11"/>
      <c r="U2128" s="11"/>
      <c r="V2128" s="11"/>
      <c r="W2128" s="11"/>
      <c r="X2128" s="11"/>
      <c r="Y2128" s="11"/>
      <c r="Z2128" s="11"/>
      <c r="AA2128" s="11"/>
      <c r="AB2128" s="11"/>
      <c r="AC2128" s="11"/>
      <c r="AD2128" s="11"/>
      <c r="AE2128" s="11"/>
      <c r="AF2128" s="11"/>
      <c r="AG2128" s="11"/>
      <c r="AH2128" s="11"/>
      <c r="AI2128" s="11"/>
      <c r="AJ2128" s="11"/>
      <c r="AK2128" s="11"/>
      <c r="AL2128" s="11"/>
      <c r="AM2128" s="11"/>
      <c r="AN2128" s="11"/>
      <c r="AO2128" s="11"/>
      <c r="AP2128" s="11"/>
      <c r="AQ2128" s="11"/>
      <c r="AR2128" s="11"/>
      <c r="AS2128" s="11"/>
      <c r="AT2128" s="11"/>
      <c r="AU2128" s="11"/>
      <c r="AV2128" s="11"/>
      <c r="AW2128" s="11"/>
      <c r="AX2128" s="11"/>
      <c r="AY2128" s="11"/>
      <c r="AZ2128" s="11"/>
      <c r="BA2128" s="11"/>
      <c r="BB2128" s="11"/>
      <c r="BC2128" s="11"/>
      <c r="BD2128" s="11"/>
      <c r="BE2128" s="11"/>
      <c r="BF2128" s="11"/>
      <c r="BG2128" s="11"/>
      <c r="BH2128" s="11"/>
      <c r="BI2128" s="11"/>
      <c r="BJ2128" s="11"/>
      <c r="BK2128" s="11"/>
      <c r="BL2128" s="11"/>
      <c r="BM2128" s="11"/>
      <c r="BN2128" s="11"/>
      <c r="BO2128" s="11"/>
      <c r="BP2128" s="16" t="str">
        <v>0- Port Costs</v>
      </c>
      <c r="BT2128" s="16" t="str">
        <v>0- Port Value</v>
      </c>
      <c r="BU2128" s="11"/>
      <c r="BV2128" s="16" t="str">
        <v>0</v>
      </c>
    </row>
    <row r="2129" spans="8:74" hidden="1" outlineLevel="1" x14ac:dyDescent="0.3">
      <c r="H2129" s="16" t="str">
        <v>0 - BM Costs</v>
      </c>
      <c r="L2129" s="16" t="str">
        <v>0 - BM Port</v>
      </c>
      <c r="N2129" s="16" t="str">
        <v>0 - Port Assets</v>
      </c>
      <c r="O2129" s="11"/>
      <c r="P2129" s="11"/>
      <c r="Q2129" s="11"/>
      <c r="R2129" s="11"/>
      <c r="S2129" s="11"/>
      <c r="T2129" s="11"/>
      <c r="U2129" s="11"/>
      <c r="V2129" s="11"/>
      <c r="W2129" s="11"/>
      <c r="X2129" s="11"/>
      <c r="Y2129" s="11"/>
      <c r="Z2129" s="11"/>
      <c r="AA2129" s="11"/>
      <c r="AB2129" s="11"/>
      <c r="AC2129" s="11"/>
      <c r="AD2129" s="11"/>
      <c r="AE2129" s="11"/>
      <c r="AF2129" s="11"/>
      <c r="AG2129" s="11"/>
      <c r="AH2129" s="11"/>
      <c r="AI2129" s="11"/>
      <c r="AJ2129" s="11"/>
      <c r="AK2129" s="11"/>
      <c r="AL2129" s="11"/>
      <c r="AM2129" s="11"/>
      <c r="AN2129" s="11"/>
      <c r="AO2129" s="11"/>
      <c r="AP2129" s="11"/>
      <c r="AQ2129" s="11"/>
      <c r="AR2129" s="11"/>
      <c r="AS2129" s="11"/>
      <c r="AT2129" s="11"/>
      <c r="AU2129" s="11"/>
      <c r="AV2129" s="11"/>
      <c r="AW2129" s="11"/>
      <c r="AX2129" s="11"/>
      <c r="AY2129" s="11"/>
      <c r="AZ2129" s="11"/>
      <c r="BA2129" s="11"/>
      <c r="BB2129" s="11"/>
      <c r="BC2129" s="11"/>
      <c r="BD2129" s="11"/>
      <c r="BE2129" s="11"/>
      <c r="BF2129" s="11"/>
      <c r="BG2129" s="11"/>
      <c r="BH2129" s="11"/>
      <c r="BI2129" s="11"/>
      <c r="BJ2129" s="11"/>
      <c r="BK2129" s="11"/>
      <c r="BL2129" s="11"/>
      <c r="BM2129" s="11"/>
      <c r="BN2129" s="11"/>
      <c r="BO2129" s="11"/>
      <c r="BP2129" s="16" t="str">
        <v>0- Port Costs</v>
      </c>
      <c r="BT2129" s="16" t="str">
        <v>0- Port Value</v>
      </c>
      <c r="BU2129" s="11"/>
      <c r="BV2129" s="16" t="str">
        <v>0</v>
      </c>
    </row>
    <row r="2130" spans="8:74" hidden="1" outlineLevel="1" x14ac:dyDescent="0.3">
      <c r="H2130" s="16" t="str">
        <v>0 - BM Costs</v>
      </c>
      <c r="L2130" s="16" t="str">
        <v>0 - BM Port</v>
      </c>
      <c r="N2130" s="16" t="str">
        <v>0 - Port Assets</v>
      </c>
      <c r="O2130" s="11"/>
      <c r="P2130" s="11"/>
      <c r="Q2130" s="11"/>
      <c r="R2130" s="11"/>
      <c r="S2130" s="11"/>
      <c r="T2130" s="11"/>
      <c r="U2130" s="11"/>
      <c r="V2130" s="11"/>
      <c r="W2130" s="11"/>
      <c r="X2130" s="11"/>
      <c r="Y2130" s="11"/>
      <c r="Z2130" s="11"/>
      <c r="AA2130" s="11"/>
      <c r="AB2130" s="11"/>
      <c r="AC2130" s="11"/>
      <c r="AD2130" s="11"/>
      <c r="AE2130" s="11"/>
      <c r="AF2130" s="11"/>
      <c r="AG2130" s="11"/>
      <c r="AH2130" s="11"/>
      <c r="AI2130" s="11"/>
      <c r="AJ2130" s="11"/>
      <c r="AK2130" s="11"/>
      <c r="AL2130" s="11"/>
      <c r="AM2130" s="11"/>
      <c r="AN2130" s="11"/>
      <c r="AO2130" s="11"/>
      <c r="AP2130" s="11"/>
      <c r="AQ2130" s="11"/>
      <c r="AR2130" s="11"/>
      <c r="AS2130" s="11"/>
      <c r="AT2130" s="11"/>
      <c r="AU2130" s="11"/>
      <c r="AV2130" s="11"/>
      <c r="AW2130" s="11"/>
      <c r="AX2130" s="11"/>
      <c r="AY2130" s="11"/>
      <c r="AZ2130" s="11"/>
      <c r="BA2130" s="11"/>
      <c r="BB2130" s="11"/>
      <c r="BC2130" s="11"/>
      <c r="BD2130" s="11"/>
      <c r="BE2130" s="11"/>
      <c r="BF2130" s="11"/>
      <c r="BG2130" s="11"/>
      <c r="BH2130" s="11"/>
      <c r="BI2130" s="11"/>
      <c r="BJ2130" s="11"/>
      <c r="BK2130" s="11"/>
      <c r="BL2130" s="11"/>
      <c r="BM2130" s="11"/>
      <c r="BN2130" s="11"/>
      <c r="BO2130" s="11"/>
      <c r="BP2130" s="16" t="str">
        <v>0- Port Costs</v>
      </c>
      <c r="BT2130" s="16" t="str">
        <v>0- Port Value</v>
      </c>
      <c r="BU2130" s="11"/>
      <c r="BV2130" s="16" t="str">
        <v>0</v>
      </c>
    </row>
    <row r="2131" spans="8:74" hidden="1" outlineLevel="1" x14ac:dyDescent="0.3">
      <c r="H2131" s="16" t="str">
        <v>0 - BM Costs</v>
      </c>
      <c r="L2131" s="16" t="str">
        <v>0 - BM Port</v>
      </c>
      <c r="N2131" s="16" t="str">
        <v>0 - Port Assets</v>
      </c>
      <c r="O2131" s="11"/>
      <c r="P2131" s="11"/>
      <c r="Q2131" s="11"/>
      <c r="R2131" s="11"/>
      <c r="S2131" s="11"/>
      <c r="T2131" s="11"/>
      <c r="U2131" s="11"/>
      <c r="V2131" s="11"/>
      <c r="W2131" s="11"/>
      <c r="X2131" s="11"/>
      <c r="Y2131" s="11"/>
      <c r="Z2131" s="11"/>
      <c r="AA2131" s="11"/>
      <c r="AB2131" s="11"/>
      <c r="AC2131" s="11"/>
      <c r="AD2131" s="11"/>
      <c r="AE2131" s="11"/>
      <c r="AF2131" s="11"/>
      <c r="AG2131" s="11"/>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c r="BC2131" s="11"/>
      <c r="BD2131" s="11"/>
      <c r="BE2131" s="11"/>
      <c r="BF2131" s="11"/>
      <c r="BG2131" s="11"/>
      <c r="BH2131" s="11"/>
      <c r="BI2131" s="11"/>
      <c r="BJ2131" s="11"/>
      <c r="BK2131" s="11"/>
      <c r="BL2131" s="11"/>
      <c r="BM2131" s="11"/>
      <c r="BN2131" s="11"/>
      <c r="BO2131" s="11"/>
      <c r="BP2131" s="16" t="str">
        <v>0- Port Costs</v>
      </c>
      <c r="BT2131" s="16" t="str">
        <v>0- Port Value</v>
      </c>
      <c r="BU2131" s="11"/>
      <c r="BV2131" s="16" t="str">
        <v>0</v>
      </c>
    </row>
    <row r="2132" spans="8:74" hidden="1" outlineLevel="1" x14ac:dyDescent="0.3">
      <c r="H2132" s="16" t="str">
        <v>0 - BM Costs</v>
      </c>
      <c r="L2132" s="16" t="str">
        <v>0 - BM Port</v>
      </c>
      <c r="N2132" s="16" t="str">
        <v>0 - Port Assets</v>
      </c>
      <c r="O2132" s="11"/>
      <c r="P2132" s="11"/>
      <c r="Q2132" s="11"/>
      <c r="R2132" s="11"/>
      <c r="S2132" s="11"/>
      <c r="T2132" s="11"/>
      <c r="U2132" s="11"/>
      <c r="V2132" s="11"/>
      <c r="W2132" s="11"/>
      <c r="X2132" s="11"/>
      <c r="Y2132" s="11"/>
      <c r="Z2132" s="11"/>
      <c r="AA2132" s="11"/>
      <c r="AB2132" s="11"/>
      <c r="AC2132" s="11"/>
      <c r="AD2132" s="11"/>
      <c r="AE2132" s="11"/>
      <c r="AF2132" s="11"/>
      <c r="AG2132" s="11"/>
      <c r="AH2132" s="11"/>
      <c r="AI2132" s="11"/>
      <c r="AJ2132" s="11"/>
      <c r="AK2132" s="11"/>
      <c r="AL2132" s="11"/>
      <c r="AM2132" s="11"/>
      <c r="AN2132" s="11"/>
      <c r="AO2132" s="11"/>
      <c r="AP2132" s="11"/>
      <c r="AQ2132" s="11"/>
      <c r="AR2132" s="11"/>
      <c r="AS2132" s="11"/>
      <c r="AT2132" s="11"/>
      <c r="AU2132" s="11"/>
      <c r="AV2132" s="11"/>
      <c r="AW2132" s="11"/>
      <c r="AX2132" s="11"/>
      <c r="AY2132" s="11"/>
      <c r="AZ2132" s="11"/>
      <c r="BA2132" s="11"/>
      <c r="BB2132" s="11"/>
      <c r="BC2132" s="11"/>
      <c r="BD2132" s="11"/>
      <c r="BE2132" s="11"/>
      <c r="BF2132" s="11"/>
      <c r="BG2132" s="11"/>
      <c r="BH2132" s="11"/>
      <c r="BI2132" s="11"/>
      <c r="BJ2132" s="11"/>
      <c r="BK2132" s="11"/>
      <c r="BL2132" s="11"/>
      <c r="BM2132" s="11"/>
      <c r="BN2132" s="11"/>
      <c r="BO2132" s="11"/>
      <c r="BP2132" s="16" t="str">
        <v>0- Port Costs</v>
      </c>
      <c r="BT2132" s="16" t="str">
        <v>0- Port Value</v>
      </c>
      <c r="BU2132" s="11"/>
      <c r="BV2132" s="16" t="str">
        <v>0</v>
      </c>
    </row>
    <row r="2133" spans="8:74" hidden="1" outlineLevel="1" x14ac:dyDescent="0.3">
      <c r="H2133" s="16" t="str">
        <v>0 - BM Costs</v>
      </c>
      <c r="L2133" s="16" t="str">
        <v>0 - BM Port</v>
      </c>
      <c r="N2133" s="16" t="str">
        <v>0 - Port Assets</v>
      </c>
      <c r="O2133" s="11"/>
      <c r="P2133" s="11"/>
      <c r="Q2133" s="11"/>
      <c r="R2133" s="11"/>
      <c r="S2133" s="11"/>
      <c r="T2133" s="11"/>
      <c r="U2133" s="11"/>
      <c r="V2133" s="11"/>
      <c r="W2133" s="11"/>
      <c r="X2133" s="11"/>
      <c r="Y2133" s="11"/>
      <c r="Z2133" s="11"/>
      <c r="AA2133" s="11"/>
      <c r="AB2133" s="11"/>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c r="BC2133" s="11"/>
      <c r="BD2133" s="11"/>
      <c r="BE2133" s="11"/>
      <c r="BF2133" s="11"/>
      <c r="BG2133" s="11"/>
      <c r="BH2133" s="11"/>
      <c r="BI2133" s="11"/>
      <c r="BJ2133" s="11"/>
      <c r="BK2133" s="11"/>
      <c r="BL2133" s="11"/>
      <c r="BM2133" s="11"/>
      <c r="BN2133" s="11"/>
      <c r="BO2133" s="11"/>
      <c r="BP2133" s="16" t="str">
        <v>0- Port Costs</v>
      </c>
      <c r="BT2133" s="16" t="str">
        <v>0- Port Value</v>
      </c>
      <c r="BU2133" s="11"/>
      <c r="BV2133" s="16" t="str">
        <v>0</v>
      </c>
    </row>
    <row r="2134" spans="8:74" hidden="1" outlineLevel="1" x14ac:dyDescent="0.3">
      <c r="H2134" s="16" t="str">
        <v>0 - BM Costs</v>
      </c>
      <c r="L2134" s="16" t="str">
        <v>0 - BM Port</v>
      </c>
      <c r="N2134" s="16" t="str">
        <v>0 - Port Assets</v>
      </c>
      <c r="O2134" s="11"/>
      <c r="P2134" s="11"/>
      <c r="Q2134" s="11"/>
      <c r="R2134" s="11"/>
      <c r="S2134" s="11"/>
      <c r="T2134" s="11"/>
      <c r="U2134" s="11"/>
      <c r="V2134" s="11"/>
      <c r="W2134" s="11"/>
      <c r="X2134" s="11"/>
      <c r="Y2134" s="11"/>
      <c r="Z2134" s="11"/>
      <c r="AA2134" s="11"/>
      <c r="AB2134" s="11"/>
      <c r="AC2134" s="11"/>
      <c r="AD2134" s="11"/>
      <c r="AE2134" s="11"/>
      <c r="AF2134" s="11"/>
      <c r="AG2134" s="11"/>
      <c r="AH2134" s="11"/>
      <c r="AI2134" s="11"/>
      <c r="AJ2134" s="11"/>
      <c r="AK2134" s="11"/>
      <c r="AL2134" s="11"/>
      <c r="AM2134" s="11"/>
      <c r="AN2134" s="11"/>
      <c r="AO2134" s="11"/>
      <c r="AP2134" s="11"/>
      <c r="AQ2134" s="11"/>
      <c r="AR2134" s="11"/>
      <c r="AS2134" s="11"/>
      <c r="AT2134" s="11"/>
      <c r="AU2134" s="11"/>
      <c r="AV2134" s="11"/>
      <c r="AW2134" s="11"/>
      <c r="AX2134" s="11"/>
      <c r="AY2134" s="11"/>
      <c r="AZ2134" s="11"/>
      <c r="BA2134" s="11"/>
      <c r="BB2134" s="11"/>
      <c r="BC2134" s="11"/>
      <c r="BD2134" s="11"/>
      <c r="BE2134" s="11"/>
      <c r="BF2134" s="11"/>
      <c r="BG2134" s="11"/>
      <c r="BH2134" s="11"/>
      <c r="BI2134" s="11"/>
      <c r="BJ2134" s="11"/>
      <c r="BK2134" s="11"/>
      <c r="BL2134" s="11"/>
      <c r="BM2134" s="11"/>
      <c r="BN2134" s="11"/>
      <c r="BO2134" s="11"/>
      <c r="BP2134" s="16" t="str">
        <v>0- Port Costs</v>
      </c>
      <c r="BT2134" s="16" t="str">
        <v>0- Port Value</v>
      </c>
      <c r="BU2134" s="11"/>
      <c r="BV2134" s="16" t="str">
        <v>0</v>
      </c>
    </row>
    <row r="2135" spans="8:74" hidden="1" outlineLevel="1" x14ac:dyDescent="0.3">
      <c r="H2135" s="16" t="str">
        <v>0 - BM Costs</v>
      </c>
      <c r="L2135" s="16" t="str">
        <v>0 - BM Port</v>
      </c>
      <c r="N2135" s="16" t="str">
        <v>0 - Port Assets</v>
      </c>
      <c r="O2135" s="11"/>
      <c r="P2135" s="11"/>
      <c r="Q2135" s="11"/>
      <c r="R2135" s="11"/>
      <c r="S2135" s="11"/>
      <c r="T2135" s="11"/>
      <c r="U2135" s="11"/>
      <c r="V2135" s="11"/>
      <c r="W2135" s="11"/>
      <c r="X2135" s="11"/>
      <c r="Y2135" s="11"/>
      <c r="Z2135" s="11"/>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c r="BC2135" s="11"/>
      <c r="BD2135" s="11"/>
      <c r="BE2135" s="11"/>
      <c r="BF2135" s="11"/>
      <c r="BG2135" s="11"/>
      <c r="BH2135" s="11"/>
      <c r="BI2135" s="11"/>
      <c r="BJ2135" s="11"/>
      <c r="BK2135" s="11"/>
      <c r="BL2135" s="11"/>
      <c r="BM2135" s="11"/>
      <c r="BN2135" s="11"/>
      <c r="BO2135" s="11"/>
      <c r="BP2135" s="16" t="str">
        <v>0- Port Costs</v>
      </c>
      <c r="BT2135" s="16" t="str">
        <v>0- Port Value</v>
      </c>
      <c r="BU2135" s="11"/>
      <c r="BV2135" s="16" t="str">
        <v>0</v>
      </c>
    </row>
    <row r="2136" spans="8:74" hidden="1" outlineLevel="1" x14ac:dyDescent="0.3">
      <c r="H2136" s="16" t="str">
        <v>0 - BM Costs</v>
      </c>
      <c r="L2136" s="16" t="str">
        <v>0 - BM Port</v>
      </c>
      <c r="N2136" s="16" t="str">
        <v>0 - Port Assets</v>
      </c>
      <c r="O2136" s="11"/>
      <c r="P2136" s="11"/>
      <c r="Q2136" s="11"/>
      <c r="R2136" s="11"/>
      <c r="S2136" s="11"/>
      <c r="T2136" s="11"/>
      <c r="U2136" s="11"/>
      <c r="V2136" s="11"/>
      <c r="W2136" s="11"/>
      <c r="X2136" s="11"/>
      <c r="Y2136" s="11"/>
      <c r="Z2136" s="11"/>
      <c r="AA2136" s="11"/>
      <c r="AB2136" s="11"/>
      <c r="AC2136" s="11"/>
      <c r="AD2136" s="11"/>
      <c r="AE2136" s="11"/>
      <c r="AF2136" s="11"/>
      <c r="AG2136" s="11"/>
      <c r="AH2136" s="11"/>
      <c r="AI2136" s="11"/>
      <c r="AJ2136" s="11"/>
      <c r="AK2136" s="11"/>
      <c r="AL2136" s="11"/>
      <c r="AM2136" s="11"/>
      <c r="AN2136" s="11"/>
      <c r="AO2136" s="11"/>
      <c r="AP2136" s="11"/>
      <c r="AQ2136" s="11"/>
      <c r="AR2136" s="11"/>
      <c r="AS2136" s="11"/>
      <c r="AT2136" s="11"/>
      <c r="AU2136" s="11"/>
      <c r="AV2136" s="11"/>
      <c r="AW2136" s="11"/>
      <c r="AX2136" s="11"/>
      <c r="AY2136" s="11"/>
      <c r="AZ2136" s="11"/>
      <c r="BA2136" s="11"/>
      <c r="BB2136" s="11"/>
      <c r="BC2136" s="11"/>
      <c r="BD2136" s="11"/>
      <c r="BE2136" s="11"/>
      <c r="BF2136" s="11"/>
      <c r="BG2136" s="11"/>
      <c r="BH2136" s="11"/>
      <c r="BI2136" s="11"/>
      <c r="BJ2136" s="11"/>
      <c r="BK2136" s="11"/>
      <c r="BL2136" s="11"/>
      <c r="BM2136" s="11"/>
      <c r="BN2136" s="11"/>
      <c r="BO2136" s="11"/>
      <c r="BP2136" s="16" t="str">
        <v>0- Port Costs</v>
      </c>
      <c r="BT2136" s="16" t="str">
        <v>0- Port Value</v>
      </c>
      <c r="BU2136" s="11"/>
      <c r="BV2136" s="16" t="str">
        <v>0</v>
      </c>
    </row>
    <row r="2137" spans="8:74" hidden="1" outlineLevel="1" x14ac:dyDescent="0.3">
      <c r="H2137" s="16" t="str">
        <v>0 - BM Costs</v>
      </c>
      <c r="L2137" s="16" t="str">
        <v>0 - BM Port</v>
      </c>
      <c r="N2137" s="16" t="str">
        <v>0 - Port Assets</v>
      </c>
      <c r="O2137" s="11"/>
      <c r="P2137" s="11"/>
      <c r="Q2137" s="11"/>
      <c r="R2137" s="11"/>
      <c r="S2137" s="11"/>
      <c r="T2137" s="11"/>
      <c r="U2137" s="11"/>
      <c r="V2137" s="11"/>
      <c r="W2137" s="11"/>
      <c r="X2137" s="11"/>
      <c r="Y2137" s="11"/>
      <c r="Z2137" s="11"/>
      <c r="AA2137" s="11"/>
      <c r="AB2137" s="11"/>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c r="BC2137" s="11"/>
      <c r="BD2137" s="11"/>
      <c r="BE2137" s="11"/>
      <c r="BF2137" s="11"/>
      <c r="BG2137" s="11"/>
      <c r="BH2137" s="11"/>
      <c r="BI2137" s="11"/>
      <c r="BJ2137" s="11"/>
      <c r="BK2137" s="11"/>
      <c r="BL2137" s="11"/>
      <c r="BM2137" s="11"/>
      <c r="BN2137" s="11"/>
      <c r="BO2137" s="11"/>
      <c r="BP2137" s="16" t="str">
        <v>0- Port Costs</v>
      </c>
      <c r="BT2137" s="16" t="str">
        <v>0- Port Value</v>
      </c>
      <c r="BU2137" s="11"/>
      <c r="BV2137" s="16" t="str">
        <v>0</v>
      </c>
    </row>
    <row r="2138" spans="8:74" hidden="1" outlineLevel="1" x14ac:dyDescent="0.3">
      <c r="H2138" s="16" t="str">
        <v>0 - BM Costs</v>
      </c>
      <c r="L2138" s="16" t="str">
        <v>0 - BM Port</v>
      </c>
      <c r="N2138" s="16" t="str">
        <v>0 - Port Assets</v>
      </c>
      <c r="O2138" s="11"/>
      <c r="P2138" s="11"/>
      <c r="Q2138" s="11"/>
      <c r="R2138" s="11"/>
      <c r="S2138" s="11"/>
      <c r="T2138" s="11"/>
      <c r="U2138" s="11"/>
      <c r="V2138" s="11"/>
      <c r="W2138" s="11"/>
      <c r="X2138" s="11"/>
      <c r="Y2138" s="11"/>
      <c r="Z2138" s="11"/>
      <c r="AA2138" s="11"/>
      <c r="AB2138" s="11"/>
      <c r="AC2138" s="11"/>
      <c r="AD2138" s="11"/>
      <c r="AE2138" s="11"/>
      <c r="AF2138" s="11"/>
      <c r="AG2138" s="11"/>
      <c r="AH2138" s="11"/>
      <c r="AI2138" s="11"/>
      <c r="AJ2138" s="11"/>
      <c r="AK2138" s="11"/>
      <c r="AL2138" s="11"/>
      <c r="AM2138" s="11"/>
      <c r="AN2138" s="11"/>
      <c r="AO2138" s="11"/>
      <c r="AP2138" s="11"/>
      <c r="AQ2138" s="11"/>
      <c r="AR2138" s="11"/>
      <c r="AS2138" s="11"/>
      <c r="AT2138" s="11"/>
      <c r="AU2138" s="11"/>
      <c r="AV2138" s="11"/>
      <c r="AW2138" s="11"/>
      <c r="AX2138" s="11"/>
      <c r="AY2138" s="11"/>
      <c r="AZ2138" s="11"/>
      <c r="BA2138" s="11"/>
      <c r="BB2138" s="11"/>
      <c r="BC2138" s="11"/>
      <c r="BD2138" s="11"/>
      <c r="BE2138" s="11"/>
      <c r="BF2138" s="11"/>
      <c r="BG2138" s="11"/>
      <c r="BH2138" s="11"/>
      <c r="BI2138" s="11"/>
      <c r="BJ2138" s="11"/>
      <c r="BK2138" s="11"/>
      <c r="BL2138" s="11"/>
      <c r="BM2138" s="11"/>
      <c r="BN2138" s="11"/>
      <c r="BO2138" s="11"/>
      <c r="BP2138" s="16" t="str">
        <v>0- Port Costs</v>
      </c>
      <c r="BT2138" s="16" t="str">
        <v>0- Port Value</v>
      </c>
      <c r="BU2138" s="11"/>
      <c r="BV2138" s="16" t="str">
        <v>0</v>
      </c>
    </row>
    <row r="2139" spans="8:74" hidden="1" outlineLevel="1" x14ac:dyDescent="0.3">
      <c r="H2139" s="16" t="str">
        <v>0 - BM Costs</v>
      </c>
      <c r="L2139" s="16" t="str">
        <v>0 - BM Port</v>
      </c>
      <c r="N2139" s="16" t="str">
        <v>0 - Port Assets</v>
      </c>
      <c r="O2139" s="11"/>
      <c r="P2139" s="11"/>
      <c r="Q2139" s="11"/>
      <c r="R2139" s="11"/>
      <c r="S2139" s="11"/>
      <c r="T2139" s="11"/>
      <c r="U2139" s="11"/>
      <c r="V2139" s="11"/>
      <c r="W2139" s="11"/>
      <c r="X2139" s="11"/>
      <c r="Y2139" s="11"/>
      <c r="Z2139" s="11"/>
      <c r="AA2139" s="11"/>
      <c r="AB2139" s="11"/>
      <c r="AC2139" s="11"/>
      <c r="AD2139" s="11"/>
      <c r="AE2139" s="11"/>
      <c r="AF2139" s="11"/>
      <c r="AG2139" s="11"/>
      <c r="AH2139" s="11"/>
      <c r="AI2139" s="11"/>
      <c r="AJ2139" s="11"/>
      <c r="AK2139" s="11"/>
      <c r="AL2139" s="11"/>
      <c r="AM2139" s="11"/>
      <c r="AN2139" s="11"/>
      <c r="AO2139" s="11"/>
      <c r="AP2139" s="11"/>
      <c r="AQ2139" s="11"/>
      <c r="AR2139" s="11"/>
      <c r="AS2139" s="11"/>
      <c r="AT2139" s="11"/>
      <c r="AU2139" s="11"/>
      <c r="AV2139" s="11"/>
      <c r="AW2139" s="11"/>
      <c r="AX2139" s="11"/>
      <c r="AY2139" s="11"/>
      <c r="AZ2139" s="11"/>
      <c r="BA2139" s="11"/>
      <c r="BB2139" s="11"/>
      <c r="BC2139" s="11"/>
      <c r="BD2139" s="11"/>
      <c r="BE2139" s="11"/>
      <c r="BF2139" s="11"/>
      <c r="BG2139" s="11"/>
      <c r="BH2139" s="11"/>
      <c r="BI2139" s="11"/>
      <c r="BJ2139" s="11"/>
      <c r="BK2139" s="11"/>
      <c r="BL2139" s="11"/>
      <c r="BM2139" s="11"/>
      <c r="BN2139" s="11"/>
      <c r="BO2139" s="11"/>
      <c r="BP2139" s="16" t="str">
        <v>0- Port Costs</v>
      </c>
      <c r="BT2139" s="16" t="str">
        <v>0- Port Value</v>
      </c>
      <c r="BU2139" s="11"/>
      <c r="BV2139" s="16" t="str">
        <v>0</v>
      </c>
    </row>
    <row r="2140" spans="8:74" hidden="1" outlineLevel="1" x14ac:dyDescent="0.3">
      <c r="H2140" s="16" t="str">
        <v>0 - BM Costs</v>
      </c>
      <c r="L2140" s="16" t="str">
        <v>0 - BM Port</v>
      </c>
      <c r="N2140" s="16" t="str">
        <v>0 - Port Assets</v>
      </c>
      <c r="O2140" s="11"/>
      <c r="P2140" s="11"/>
      <c r="Q2140" s="11"/>
      <c r="R2140" s="11"/>
      <c r="S2140" s="11"/>
      <c r="T2140" s="11"/>
      <c r="U2140" s="11"/>
      <c r="V2140" s="11"/>
      <c r="W2140" s="11"/>
      <c r="X2140" s="11"/>
      <c r="Y2140" s="11"/>
      <c r="Z2140" s="11"/>
      <c r="AA2140" s="11"/>
      <c r="AB2140" s="11"/>
      <c r="AC2140" s="11"/>
      <c r="AD2140" s="11"/>
      <c r="AE2140" s="11"/>
      <c r="AF2140" s="11"/>
      <c r="AG2140" s="11"/>
      <c r="AH2140" s="11"/>
      <c r="AI2140" s="11"/>
      <c r="AJ2140" s="11"/>
      <c r="AK2140" s="11"/>
      <c r="AL2140" s="11"/>
      <c r="AM2140" s="11"/>
      <c r="AN2140" s="11"/>
      <c r="AO2140" s="11"/>
      <c r="AP2140" s="11"/>
      <c r="AQ2140" s="11"/>
      <c r="AR2140" s="11"/>
      <c r="AS2140" s="11"/>
      <c r="AT2140" s="11"/>
      <c r="AU2140" s="11"/>
      <c r="AV2140" s="11"/>
      <c r="AW2140" s="11"/>
      <c r="AX2140" s="11"/>
      <c r="AY2140" s="11"/>
      <c r="AZ2140" s="11"/>
      <c r="BA2140" s="11"/>
      <c r="BB2140" s="11"/>
      <c r="BC2140" s="11"/>
      <c r="BD2140" s="11"/>
      <c r="BE2140" s="11"/>
      <c r="BF2140" s="11"/>
      <c r="BG2140" s="11"/>
      <c r="BH2140" s="11"/>
      <c r="BI2140" s="11"/>
      <c r="BJ2140" s="11"/>
      <c r="BK2140" s="11"/>
      <c r="BL2140" s="11"/>
      <c r="BM2140" s="11"/>
      <c r="BN2140" s="11"/>
      <c r="BO2140" s="11"/>
      <c r="BP2140" s="16" t="str">
        <v>0- Port Costs</v>
      </c>
      <c r="BT2140" s="16" t="str">
        <v>0- Port Value</v>
      </c>
      <c r="BU2140" s="11"/>
      <c r="BV2140" s="16" t="str">
        <v>0</v>
      </c>
    </row>
    <row r="2141" spans="8:74" hidden="1" outlineLevel="1" x14ac:dyDescent="0.3">
      <c r="H2141" s="16" t="str">
        <v>0 - BM Costs</v>
      </c>
      <c r="L2141" s="16" t="str">
        <v>0 - BM Port</v>
      </c>
      <c r="N2141" s="16" t="str">
        <v>0 - Port Assets</v>
      </c>
      <c r="O2141" s="11"/>
      <c r="P2141" s="11"/>
      <c r="Q2141" s="11"/>
      <c r="R2141" s="11"/>
      <c r="S2141" s="11"/>
      <c r="T2141" s="11"/>
      <c r="U2141" s="11"/>
      <c r="V2141" s="11"/>
      <c r="W2141" s="11"/>
      <c r="X2141" s="11"/>
      <c r="Y2141" s="11"/>
      <c r="Z2141" s="11"/>
      <c r="AA2141" s="11"/>
      <c r="AB2141" s="11"/>
      <c r="AC2141" s="11"/>
      <c r="AD2141" s="11"/>
      <c r="AE2141" s="11"/>
      <c r="AF2141" s="11"/>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c r="BC2141" s="11"/>
      <c r="BD2141" s="11"/>
      <c r="BE2141" s="11"/>
      <c r="BF2141" s="11"/>
      <c r="BG2141" s="11"/>
      <c r="BH2141" s="11"/>
      <c r="BI2141" s="11"/>
      <c r="BJ2141" s="11"/>
      <c r="BK2141" s="11"/>
      <c r="BL2141" s="11"/>
      <c r="BM2141" s="11"/>
      <c r="BN2141" s="11"/>
      <c r="BO2141" s="11"/>
      <c r="BP2141" s="16" t="str">
        <v>0- Port Costs</v>
      </c>
      <c r="BT2141" s="16" t="str">
        <v>0- Port Value</v>
      </c>
      <c r="BU2141" s="11"/>
      <c r="BV2141" s="16" t="str">
        <v>0</v>
      </c>
    </row>
    <row r="2142" spans="8:74" hidden="1" outlineLevel="1" x14ac:dyDescent="0.3">
      <c r="H2142" s="16" t="str">
        <v>0 - BM Costs</v>
      </c>
      <c r="L2142" s="16" t="str">
        <v>0 - BM Port</v>
      </c>
      <c r="N2142" s="16" t="str">
        <v>0 - Port Assets</v>
      </c>
      <c r="O2142" s="11"/>
      <c r="P2142" s="11"/>
      <c r="Q2142" s="11"/>
      <c r="R2142" s="11"/>
      <c r="S2142" s="11"/>
      <c r="T2142" s="11"/>
      <c r="U2142" s="11"/>
      <c r="V2142" s="11"/>
      <c r="W2142" s="11"/>
      <c r="X2142" s="11"/>
      <c r="Y2142" s="11"/>
      <c r="Z2142" s="11"/>
      <c r="AA2142" s="11"/>
      <c r="AB2142" s="11"/>
      <c r="AC2142" s="11"/>
      <c r="AD2142" s="11"/>
      <c r="AE2142" s="11"/>
      <c r="AF2142" s="11"/>
      <c r="AG2142" s="11"/>
      <c r="AH2142" s="11"/>
      <c r="AI2142" s="11"/>
      <c r="AJ2142" s="11"/>
      <c r="AK2142" s="11"/>
      <c r="AL2142" s="11"/>
      <c r="AM2142" s="11"/>
      <c r="AN2142" s="11"/>
      <c r="AO2142" s="11"/>
      <c r="AP2142" s="11"/>
      <c r="AQ2142" s="11"/>
      <c r="AR2142" s="11"/>
      <c r="AS2142" s="11"/>
      <c r="AT2142" s="11"/>
      <c r="AU2142" s="11"/>
      <c r="AV2142" s="11"/>
      <c r="AW2142" s="11"/>
      <c r="AX2142" s="11"/>
      <c r="AY2142" s="11"/>
      <c r="AZ2142" s="11"/>
      <c r="BA2142" s="11"/>
      <c r="BB2142" s="11"/>
      <c r="BC2142" s="11"/>
      <c r="BD2142" s="11"/>
      <c r="BE2142" s="11"/>
      <c r="BF2142" s="11"/>
      <c r="BG2142" s="11"/>
      <c r="BH2142" s="11"/>
      <c r="BI2142" s="11"/>
      <c r="BJ2142" s="11"/>
      <c r="BK2142" s="11"/>
      <c r="BL2142" s="11"/>
      <c r="BM2142" s="11"/>
      <c r="BN2142" s="11"/>
      <c r="BO2142" s="11"/>
      <c r="BP2142" s="16" t="str">
        <v>0- Port Costs</v>
      </c>
      <c r="BT2142" s="16" t="str">
        <v>0- Port Value</v>
      </c>
      <c r="BU2142" s="11"/>
      <c r="BV2142" s="16" t="str">
        <v>0</v>
      </c>
    </row>
    <row r="2143" spans="8:74" hidden="1" outlineLevel="1" x14ac:dyDescent="0.3">
      <c r="H2143" s="16" t="str">
        <v>0 - BM Costs</v>
      </c>
      <c r="L2143" s="16" t="str">
        <v>0 - BM Port</v>
      </c>
      <c r="N2143" s="16" t="str">
        <v>0 - Port Assets</v>
      </c>
      <c r="O2143" s="11"/>
      <c r="P2143" s="11"/>
      <c r="Q2143" s="11"/>
      <c r="R2143" s="11"/>
      <c r="S2143" s="11"/>
      <c r="T2143" s="11"/>
      <c r="U2143" s="11"/>
      <c r="V2143" s="11"/>
      <c r="W2143" s="11"/>
      <c r="X2143" s="11"/>
      <c r="Y2143" s="11"/>
      <c r="Z2143" s="11"/>
      <c r="AA2143" s="11"/>
      <c r="AB2143" s="11"/>
      <c r="AC2143" s="11"/>
      <c r="AD2143" s="11"/>
      <c r="AE2143" s="11"/>
      <c r="AF2143" s="11"/>
      <c r="AG2143" s="11"/>
      <c r="AH2143" s="11"/>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c r="BC2143" s="11"/>
      <c r="BD2143" s="11"/>
      <c r="BE2143" s="11"/>
      <c r="BF2143" s="11"/>
      <c r="BG2143" s="11"/>
      <c r="BH2143" s="11"/>
      <c r="BI2143" s="11"/>
      <c r="BJ2143" s="11"/>
      <c r="BK2143" s="11"/>
      <c r="BL2143" s="11"/>
      <c r="BM2143" s="11"/>
      <c r="BN2143" s="11"/>
      <c r="BO2143" s="11"/>
      <c r="BP2143" s="16" t="str">
        <v>0- Port Costs</v>
      </c>
      <c r="BT2143" s="16" t="str">
        <v>0- Port Value</v>
      </c>
      <c r="BU2143" s="11"/>
      <c r="BV2143" s="16" t="str">
        <v>0</v>
      </c>
    </row>
    <row r="2144" spans="8:74" hidden="1" outlineLevel="1" x14ac:dyDescent="0.3">
      <c r="H2144" s="16" t="str">
        <v>0 - BM Costs</v>
      </c>
      <c r="L2144" s="16" t="str">
        <v>0 - BM Port</v>
      </c>
      <c r="N2144" s="16" t="str">
        <v>0 - Port Assets</v>
      </c>
      <c r="O2144" s="11"/>
      <c r="P2144" s="11"/>
      <c r="Q2144" s="11"/>
      <c r="R2144" s="11"/>
      <c r="S2144" s="11"/>
      <c r="T2144" s="11"/>
      <c r="U2144" s="11"/>
      <c r="V2144" s="11"/>
      <c r="W2144" s="11"/>
      <c r="X2144" s="11"/>
      <c r="Y2144" s="11"/>
      <c r="Z2144" s="11"/>
      <c r="AA2144" s="11"/>
      <c r="AB2144" s="11"/>
      <c r="AC2144" s="11"/>
      <c r="AD2144" s="11"/>
      <c r="AE2144" s="11"/>
      <c r="AF2144" s="11"/>
      <c r="AG2144" s="11"/>
      <c r="AH2144" s="11"/>
      <c r="AI2144" s="11"/>
      <c r="AJ2144" s="11"/>
      <c r="AK2144" s="11"/>
      <c r="AL2144" s="11"/>
      <c r="AM2144" s="11"/>
      <c r="AN2144" s="11"/>
      <c r="AO2144" s="11"/>
      <c r="AP2144" s="11"/>
      <c r="AQ2144" s="11"/>
      <c r="AR2144" s="11"/>
      <c r="AS2144" s="11"/>
      <c r="AT2144" s="11"/>
      <c r="AU2144" s="11"/>
      <c r="AV2144" s="11"/>
      <c r="AW2144" s="11"/>
      <c r="AX2144" s="11"/>
      <c r="AY2144" s="11"/>
      <c r="AZ2144" s="11"/>
      <c r="BA2144" s="11"/>
      <c r="BB2144" s="11"/>
      <c r="BC2144" s="11"/>
      <c r="BD2144" s="11"/>
      <c r="BE2144" s="11"/>
      <c r="BF2144" s="11"/>
      <c r="BG2144" s="11"/>
      <c r="BH2144" s="11"/>
      <c r="BI2144" s="11"/>
      <c r="BJ2144" s="11"/>
      <c r="BK2144" s="11"/>
      <c r="BL2144" s="11"/>
      <c r="BM2144" s="11"/>
      <c r="BN2144" s="11"/>
      <c r="BO2144" s="11"/>
      <c r="BP2144" s="16" t="str">
        <v>0- Port Costs</v>
      </c>
      <c r="BT2144" s="16" t="str">
        <v>0- Port Value</v>
      </c>
      <c r="BU2144" s="11"/>
      <c r="BV2144" s="16" t="str">
        <v>0</v>
      </c>
    </row>
    <row r="2145" spans="8:74" hidden="1" outlineLevel="1" x14ac:dyDescent="0.3">
      <c r="H2145" s="16" t="str">
        <v>0 - BM Costs</v>
      </c>
      <c r="L2145" s="16" t="str">
        <v>0 - BM Port</v>
      </c>
      <c r="N2145" s="16" t="str">
        <v>0 - Port Assets</v>
      </c>
      <c r="O2145" s="11"/>
      <c r="P2145" s="11"/>
      <c r="Q2145" s="11"/>
      <c r="R2145" s="11"/>
      <c r="S2145" s="11"/>
      <c r="T2145" s="11"/>
      <c r="U2145" s="11"/>
      <c r="V2145" s="11"/>
      <c r="W2145" s="11"/>
      <c r="X2145" s="11"/>
      <c r="Y2145" s="11"/>
      <c r="Z2145" s="11"/>
      <c r="AA2145" s="11"/>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c r="BC2145" s="11"/>
      <c r="BD2145" s="11"/>
      <c r="BE2145" s="11"/>
      <c r="BF2145" s="11"/>
      <c r="BG2145" s="11"/>
      <c r="BH2145" s="11"/>
      <c r="BI2145" s="11"/>
      <c r="BJ2145" s="11"/>
      <c r="BK2145" s="11"/>
      <c r="BL2145" s="11"/>
      <c r="BM2145" s="11"/>
      <c r="BN2145" s="11"/>
      <c r="BO2145" s="11"/>
      <c r="BP2145" s="16" t="str">
        <v>0- Port Costs</v>
      </c>
      <c r="BT2145" s="16" t="str">
        <v>0- Port Value</v>
      </c>
      <c r="BU2145" s="11"/>
      <c r="BV2145" s="16" t="str">
        <v>0</v>
      </c>
    </row>
    <row r="2146" spans="8:74" hidden="1" outlineLevel="1" x14ac:dyDescent="0.3">
      <c r="H2146" s="16" t="str">
        <v>0 - BM Costs</v>
      </c>
      <c r="L2146" s="16" t="str">
        <v>0 - BM Port</v>
      </c>
      <c r="N2146" s="16" t="str">
        <v>0 - Port Assets</v>
      </c>
      <c r="O2146" s="11"/>
      <c r="P2146" s="11"/>
      <c r="Q2146" s="11"/>
      <c r="R2146" s="11"/>
      <c r="S2146" s="11"/>
      <c r="T2146" s="11"/>
      <c r="U2146" s="11"/>
      <c r="V2146" s="11"/>
      <c r="W2146" s="11"/>
      <c r="X2146" s="11"/>
      <c r="Y2146" s="11"/>
      <c r="Z2146" s="11"/>
      <c r="AA2146" s="11"/>
      <c r="AB2146" s="11"/>
      <c r="AC2146" s="11"/>
      <c r="AD2146" s="11"/>
      <c r="AE2146" s="11"/>
      <c r="AF2146" s="11"/>
      <c r="AG2146" s="11"/>
      <c r="AH2146" s="11"/>
      <c r="AI2146" s="11"/>
      <c r="AJ2146" s="11"/>
      <c r="AK2146" s="11"/>
      <c r="AL2146" s="11"/>
      <c r="AM2146" s="11"/>
      <c r="AN2146" s="11"/>
      <c r="AO2146" s="11"/>
      <c r="AP2146" s="11"/>
      <c r="AQ2146" s="11"/>
      <c r="AR2146" s="11"/>
      <c r="AS2146" s="11"/>
      <c r="AT2146" s="11"/>
      <c r="AU2146" s="11"/>
      <c r="AV2146" s="11"/>
      <c r="AW2146" s="11"/>
      <c r="AX2146" s="11"/>
      <c r="AY2146" s="11"/>
      <c r="AZ2146" s="11"/>
      <c r="BA2146" s="11"/>
      <c r="BB2146" s="11"/>
      <c r="BC2146" s="11"/>
      <c r="BD2146" s="11"/>
      <c r="BE2146" s="11"/>
      <c r="BF2146" s="11"/>
      <c r="BG2146" s="11"/>
      <c r="BH2146" s="11"/>
      <c r="BI2146" s="11"/>
      <c r="BJ2146" s="11"/>
      <c r="BK2146" s="11"/>
      <c r="BL2146" s="11"/>
      <c r="BM2146" s="11"/>
      <c r="BN2146" s="11"/>
      <c r="BO2146" s="11"/>
      <c r="BP2146" s="16" t="str">
        <v>0- Port Costs</v>
      </c>
      <c r="BT2146" s="16" t="str">
        <v>0- Port Value</v>
      </c>
      <c r="BU2146" s="11"/>
      <c r="BV2146" s="16" t="str">
        <v>0</v>
      </c>
    </row>
    <row r="2147" spans="8:74" hidden="1" outlineLevel="1" x14ac:dyDescent="0.3">
      <c r="H2147" s="16" t="str">
        <v>0 - BM Costs</v>
      </c>
      <c r="L2147" s="16" t="str">
        <v>0 - BM Port</v>
      </c>
      <c r="N2147" s="16" t="str">
        <v>0 - Port Assets</v>
      </c>
      <c r="O2147" s="11"/>
      <c r="P2147" s="11"/>
      <c r="Q2147" s="11"/>
      <c r="R2147" s="11"/>
      <c r="S2147" s="11"/>
      <c r="T2147" s="11"/>
      <c r="U2147" s="11"/>
      <c r="V2147" s="11"/>
      <c r="W2147" s="11"/>
      <c r="X2147" s="11"/>
      <c r="Y2147" s="11"/>
      <c r="Z2147" s="11"/>
      <c r="AA2147" s="11"/>
      <c r="AB2147" s="11"/>
      <c r="AC2147" s="11"/>
      <c r="AD2147" s="11"/>
      <c r="AE2147" s="11"/>
      <c r="AF2147" s="11"/>
      <c r="AG2147" s="11"/>
      <c r="AH2147" s="11"/>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c r="BC2147" s="11"/>
      <c r="BD2147" s="11"/>
      <c r="BE2147" s="11"/>
      <c r="BF2147" s="11"/>
      <c r="BG2147" s="11"/>
      <c r="BH2147" s="11"/>
      <c r="BI2147" s="11"/>
      <c r="BJ2147" s="11"/>
      <c r="BK2147" s="11"/>
      <c r="BL2147" s="11"/>
      <c r="BM2147" s="11"/>
      <c r="BN2147" s="11"/>
      <c r="BO2147" s="11"/>
      <c r="BP2147" s="16" t="str">
        <v>0- Port Costs</v>
      </c>
      <c r="BT2147" s="16" t="str">
        <v>0- Port Value</v>
      </c>
      <c r="BU2147" s="11"/>
      <c r="BV2147" s="16" t="str">
        <v>0</v>
      </c>
    </row>
    <row r="2148" spans="8:74" hidden="1" outlineLevel="1" x14ac:dyDescent="0.3">
      <c r="H2148" s="16" t="str">
        <v>0 - BM Costs</v>
      </c>
      <c r="L2148" s="16" t="str">
        <v>0 - BM Port</v>
      </c>
      <c r="N2148" s="16" t="str">
        <v>0 - Port Assets</v>
      </c>
      <c r="O2148" s="11"/>
      <c r="P2148" s="11"/>
      <c r="Q2148" s="11"/>
      <c r="R2148" s="11"/>
      <c r="S2148" s="11"/>
      <c r="T2148" s="11"/>
      <c r="U2148" s="11"/>
      <c r="V2148" s="11"/>
      <c r="W2148" s="11"/>
      <c r="X2148" s="11"/>
      <c r="Y2148" s="11"/>
      <c r="Z2148" s="11"/>
      <c r="AA2148" s="11"/>
      <c r="AB2148" s="11"/>
      <c r="AC2148" s="11"/>
      <c r="AD2148" s="11"/>
      <c r="AE2148" s="11"/>
      <c r="AF2148" s="11"/>
      <c r="AG2148" s="11"/>
      <c r="AH2148" s="11"/>
      <c r="AI2148" s="11"/>
      <c r="AJ2148" s="11"/>
      <c r="AK2148" s="11"/>
      <c r="AL2148" s="11"/>
      <c r="AM2148" s="11"/>
      <c r="AN2148" s="11"/>
      <c r="AO2148" s="11"/>
      <c r="AP2148" s="11"/>
      <c r="AQ2148" s="11"/>
      <c r="AR2148" s="11"/>
      <c r="AS2148" s="11"/>
      <c r="AT2148" s="11"/>
      <c r="AU2148" s="11"/>
      <c r="AV2148" s="11"/>
      <c r="AW2148" s="11"/>
      <c r="AX2148" s="11"/>
      <c r="AY2148" s="11"/>
      <c r="AZ2148" s="11"/>
      <c r="BA2148" s="11"/>
      <c r="BB2148" s="11"/>
      <c r="BC2148" s="11"/>
      <c r="BD2148" s="11"/>
      <c r="BE2148" s="11"/>
      <c r="BF2148" s="11"/>
      <c r="BG2148" s="11"/>
      <c r="BH2148" s="11"/>
      <c r="BI2148" s="11"/>
      <c r="BJ2148" s="11"/>
      <c r="BK2148" s="11"/>
      <c r="BL2148" s="11"/>
      <c r="BM2148" s="11"/>
      <c r="BN2148" s="11"/>
      <c r="BO2148" s="11"/>
      <c r="BP2148" s="16" t="str">
        <v>0- Port Costs</v>
      </c>
      <c r="BT2148" s="16" t="str">
        <v>0- Port Value</v>
      </c>
      <c r="BU2148" s="11"/>
      <c r="BV2148" s="16" t="str">
        <v>0</v>
      </c>
    </row>
    <row r="2149" spans="8:74" hidden="1" outlineLevel="1" x14ac:dyDescent="0.3">
      <c r="H2149" s="16" t="str">
        <v>0 - BM Costs</v>
      </c>
      <c r="L2149" s="16" t="str">
        <v>0 - BM Port</v>
      </c>
      <c r="N2149" s="16" t="str">
        <v>0 - Port Assets</v>
      </c>
      <c r="O2149" s="11"/>
      <c r="P2149" s="11"/>
      <c r="Q2149" s="11"/>
      <c r="R2149" s="11"/>
      <c r="S2149" s="11"/>
      <c r="T2149" s="11"/>
      <c r="U2149" s="11"/>
      <c r="V2149" s="11"/>
      <c r="W2149" s="11"/>
      <c r="X2149" s="11"/>
      <c r="Y2149" s="11"/>
      <c r="Z2149" s="11"/>
      <c r="AA2149" s="11"/>
      <c r="AB2149" s="11"/>
      <c r="AC2149" s="11"/>
      <c r="AD2149" s="11"/>
      <c r="AE2149" s="11"/>
      <c r="AF2149" s="11"/>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c r="BC2149" s="11"/>
      <c r="BD2149" s="11"/>
      <c r="BE2149" s="11"/>
      <c r="BF2149" s="11"/>
      <c r="BG2149" s="11"/>
      <c r="BH2149" s="11"/>
      <c r="BI2149" s="11"/>
      <c r="BJ2149" s="11"/>
      <c r="BK2149" s="11"/>
      <c r="BL2149" s="11"/>
      <c r="BM2149" s="11"/>
      <c r="BN2149" s="11"/>
      <c r="BO2149" s="11"/>
      <c r="BP2149" s="16" t="str">
        <v>0- Port Costs</v>
      </c>
      <c r="BT2149" s="16" t="str">
        <v>0- Port Value</v>
      </c>
      <c r="BU2149" s="11"/>
      <c r="BV2149" s="16" t="str">
        <v>0</v>
      </c>
    </row>
    <row r="2150" spans="8:74" hidden="1" outlineLevel="1" x14ac:dyDescent="0.3">
      <c r="H2150" s="16" t="str">
        <v>0 - BM Costs</v>
      </c>
      <c r="L2150" s="16" t="str">
        <v>0 - BM Port</v>
      </c>
      <c r="N2150" s="16" t="str">
        <v>0 - Port Assets</v>
      </c>
      <c r="O2150" s="11"/>
      <c r="P2150" s="11"/>
      <c r="Q2150" s="11"/>
      <c r="R2150" s="11"/>
      <c r="S2150" s="11"/>
      <c r="T2150" s="11"/>
      <c r="U2150" s="11"/>
      <c r="V2150" s="11"/>
      <c r="W2150" s="11"/>
      <c r="X2150" s="11"/>
      <c r="Y2150" s="11"/>
      <c r="Z2150" s="11"/>
      <c r="AA2150" s="11"/>
      <c r="AB2150" s="11"/>
      <c r="AC2150" s="11"/>
      <c r="AD2150" s="11"/>
      <c r="AE2150" s="11"/>
      <c r="AF2150" s="11"/>
      <c r="AG2150" s="11"/>
      <c r="AH2150" s="11"/>
      <c r="AI2150" s="11"/>
      <c r="AJ2150" s="11"/>
      <c r="AK2150" s="11"/>
      <c r="AL2150" s="11"/>
      <c r="AM2150" s="11"/>
      <c r="AN2150" s="11"/>
      <c r="AO2150" s="11"/>
      <c r="AP2150" s="11"/>
      <c r="AQ2150" s="11"/>
      <c r="AR2150" s="11"/>
      <c r="AS2150" s="11"/>
      <c r="AT2150" s="11"/>
      <c r="AU2150" s="11"/>
      <c r="AV2150" s="11"/>
      <c r="AW2150" s="11"/>
      <c r="AX2150" s="11"/>
      <c r="AY2150" s="11"/>
      <c r="AZ2150" s="11"/>
      <c r="BA2150" s="11"/>
      <c r="BB2150" s="11"/>
      <c r="BC2150" s="11"/>
      <c r="BD2150" s="11"/>
      <c r="BE2150" s="11"/>
      <c r="BF2150" s="11"/>
      <c r="BG2150" s="11"/>
      <c r="BH2150" s="11"/>
      <c r="BI2150" s="11"/>
      <c r="BJ2150" s="11"/>
      <c r="BK2150" s="11"/>
      <c r="BL2150" s="11"/>
      <c r="BM2150" s="11"/>
      <c r="BN2150" s="11"/>
      <c r="BO2150" s="11"/>
      <c r="BP2150" s="16" t="str">
        <v>0- Port Costs</v>
      </c>
      <c r="BT2150" s="16" t="str">
        <v>0- Port Value</v>
      </c>
      <c r="BU2150" s="11"/>
      <c r="BV2150" s="16" t="str">
        <v>0</v>
      </c>
    </row>
    <row r="2151" spans="8:74" hidden="1" outlineLevel="1" x14ac:dyDescent="0.3">
      <c r="H2151" s="16" t="str">
        <v>0 - BM Costs</v>
      </c>
      <c r="L2151" s="16" t="str">
        <v>0 - BM Port</v>
      </c>
      <c r="N2151" s="16" t="str">
        <v>0 - Port Assets</v>
      </c>
      <c r="O2151" s="11"/>
      <c r="P2151" s="11"/>
      <c r="Q2151" s="11"/>
      <c r="R2151" s="11"/>
      <c r="S2151" s="11"/>
      <c r="T2151" s="11"/>
      <c r="U2151" s="11"/>
      <c r="V2151" s="11"/>
      <c r="W2151" s="11"/>
      <c r="X2151" s="11"/>
      <c r="Y2151" s="11"/>
      <c r="Z2151" s="11"/>
      <c r="AA2151" s="11"/>
      <c r="AB2151" s="11"/>
      <c r="AC2151" s="11"/>
      <c r="AD2151" s="11"/>
      <c r="AE2151" s="11"/>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c r="BC2151" s="11"/>
      <c r="BD2151" s="11"/>
      <c r="BE2151" s="11"/>
      <c r="BF2151" s="11"/>
      <c r="BG2151" s="11"/>
      <c r="BH2151" s="11"/>
      <c r="BI2151" s="11"/>
      <c r="BJ2151" s="11"/>
      <c r="BK2151" s="11"/>
      <c r="BL2151" s="11"/>
      <c r="BM2151" s="11"/>
      <c r="BN2151" s="11"/>
      <c r="BO2151" s="11"/>
      <c r="BP2151" s="16" t="str">
        <v>0- Port Costs</v>
      </c>
      <c r="BT2151" s="16" t="str">
        <v>0- Port Value</v>
      </c>
      <c r="BU2151" s="11"/>
      <c r="BV2151" s="16" t="str">
        <v>0</v>
      </c>
    </row>
    <row r="2152" spans="8:74" hidden="1" outlineLevel="1" x14ac:dyDescent="0.3">
      <c r="H2152" s="16" t="str">
        <v>0 - BM Costs</v>
      </c>
      <c r="L2152" s="16" t="str">
        <v>0 - BM Port</v>
      </c>
      <c r="N2152" s="16" t="str">
        <v>0 - Port Assets</v>
      </c>
      <c r="O2152" s="11"/>
      <c r="P2152" s="11"/>
      <c r="Q2152" s="11"/>
      <c r="R2152" s="11"/>
      <c r="S2152" s="11"/>
      <c r="T2152" s="11"/>
      <c r="U2152" s="11"/>
      <c r="V2152" s="11"/>
      <c r="W2152" s="11"/>
      <c r="X2152" s="11"/>
      <c r="Y2152" s="11"/>
      <c r="Z2152" s="11"/>
      <c r="AA2152" s="11"/>
      <c r="AB2152" s="11"/>
      <c r="AC2152" s="11"/>
      <c r="AD2152" s="11"/>
      <c r="AE2152" s="11"/>
      <c r="AF2152" s="11"/>
      <c r="AG2152" s="11"/>
      <c r="AH2152" s="11"/>
      <c r="AI2152" s="11"/>
      <c r="AJ2152" s="11"/>
      <c r="AK2152" s="11"/>
      <c r="AL2152" s="11"/>
      <c r="AM2152" s="11"/>
      <c r="AN2152" s="11"/>
      <c r="AO2152" s="11"/>
      <c r="AP2152" s="11"/>
      <c r="AQ2152" s="11"/>
      <c r="AR2152" s="11"/>
      <c r="AS2152" s="11"/>
      <c r="AT2152" s="11"/>
      <c r="AU2152" s="11"/>
      <c r="AV2152" s="11"/>
      <c r="AW2152" s="11"/>
      <c r="AX2152" s="11"/>
      <c r="AY2152" s="11"/>
      <c r="AZ2152" s="11"/>
      <c r="BA2152" s="11"/>
      <c r="BB2152" s="11"/>
      <c r="BC2152" s="11"/>
      <c r="BD2152" s="11"/>
      <c r="BE2152" s="11"/>
      <c r="BF2152" s="11"/>
      <c r="BG2152" s="11"/>
      <c r="BH2152" s="11"/>
      <c r="BI2152" s="11"/>
      <c r="BJ2152" s="11"/>
      <c r="BK2152" s="11"/>
      <c r="BL2152" s="11"/>
      <c r="BM2152" s="11"/>
      <c r="BN2152" s="11"/>
      <c r="BO2152" s="11"/>
      <c r="BP2152" s="16" t="str">
        <v>0- Port Costs</v>
      </c>
      <c r="BT2152" s="16" t="str">
        <v>0- Port Value</v>
      </c>
      <c r="BU2152" s="11"/>
      <c r="BV2152" s="16" t="str">
        <v>0</v>
      </c>
    </row>
    <row r="2153" spans="8:74" hidden="1" outlineLevel="1" x14ac:dyDescent="0.3">
      <c r="H2153" s="16" t="str">
        <v>0 - BM Costs</v>
      </c>
      <c r="L2153" s="16" t="str">
        <v>0 - BM Port</v>
      </c>
      <c r="N2153" s="16" t="str">
        <v>0 - Port Assets</v>
      </c>
      <c r="O2153" s="11"/>
      <c r="P2153" s="11"/>
      <c r="Q2153" s="11"/>
      <c r="R2153" s="11"/>
      <c r="S2153" s="11"/>
      <c r="T2153" s="11"/>
      <c r="U2153" s="11"/>
      <c r="V2153" s="11"/>
      <c r="W2153" s="11"/>
      <c r="X2153" s="11"/>
      <c r="Y2153" s="11"/>
      <c r="Z2153" s="11"/>
      <c r="AA2153" s="11"/>
      <c r="AB2153" s="11"/>
      <c r="AC2153" s="11"/>
      <c r="AD2153" s="11"/>
      <c r="AE2153" s="11"/>
      <c r="AF2153" s="11"/>
      <c r="AG2153" s="11"/>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c r="BC2153" s="11"/>
      <c r="BD2153" s="11"/>
      <c r="BE2153" s="11"/>
      <c r="BF2153" s="11"/>
      <c r="BG2153" s="11"/>
      <c r="BH2153" s="11"/>
      <c r="BI2153" s="11"/>
      <c r="BJ2153" s="11"/>
      <c r="BK2153" s="11"/>
      <c r="BL2153" s="11"/>
      <c r="BM2153" s="11"/>
      <c r="BN2153" s="11"/>
      <c r="BO2153" s="11"/>
      <c r="BP2153" s="16" t="str">
        <v>0- Port Costs</v>
      </c>
      <c r="BT2153" s="16" t="str">
        <v>0- Port Value</v>
      </c>
      <c r="BU2153" s="11"/>
      <c r="BV2153" s="16" t="str">
        <v>0</v>
      </c>
    </row>
    <row r="2154" spans="8:74" hidden="1" outlineLevel="1" x14ac:dyDescent="0.3">
      <c r="H2154" s="16" t="str">
        <v>0 - BM Costs</v>
      </c>
      <c r="L2154" s="16" t="str">
        <v>0 - BM Port</v>
      </c>
      <c r="N2154" s="16" t="str">
        <v>0 - Port Assets</v>
      </c>
      <c r="O2154" s="11"/>
      <c r="P2154" s="11"/>
      <c r="Q2154" s="11"/>
      <c r="R2154" s="11"/>
      <c r="S2154" s="11"/>
      <c r="T2154" s="11"/>
      <c r="U2154" s="11"/>
      <c r="V2154" s="11"/>
      <c r="W2154" s="11"/>
      <c r="X2154" s="11"/>
      <c r="Y2154" s="11"/>
      <c r="Z2154" s="11"/>
      <c r="AA2154" s="11"/>
      <c r="AB2154" s="11"/>
      <c r="AC2154" s="11"/>
      <c r="AD2154" s="11"/>
      <c r="AE2154" s="11"/>
      <c r="AF2154" s="11"/>
      <c r="AG2154" s="11"/>
      <c r="AH2154" s="11"/>
      <c r="AI2154" s="11"/>
      <c r="AJ2154" s="11"/>
      <c r="AK2154" s="11"/>
      <c r="AL2154" s="11"/>
      <c r="AM2154" s="11"/>
      <c r="AN2154" s="11"/>
      <c r="AO2154" s="11"/>
      <c r="AP2154" s="11"/>
      <c r="AQ2154" s="11"/>
      <c r="AR2154" s="11"/>
      <c r="AS2154" s="11"/>
      <c r="AT2154" s="11"/>
      <c r="AU2154" s="11"/>
      <c r="AV2154" s="11"/>
      <c r="AW2154" s="11"/>
      <c r="AX2154" s="11"/>
      <c r="AY2154" s="11"/>
      <c r="AZ2154" s="11"/>
      <c r="BA2154" s="11"/>
      <c r="BB2154" s="11"/>
      <c r="BC2154" s="11"/>
      <c r="BD2154" s="11"/>
      <c r="BE2154" s="11"/>
      <c r="BF2154" s="11"/>
      <c r="BG2154" s="11"/>
      <c r="BH2154" s="11"/>
      <c r="BI2154" s="11"/>
      <c r="BJ2154" s="11"/>
      <c r="BK2154" s="11"/>
      <c r="BL2154" s="11"/>
      <c r="BM2154" s="11"/>
      <c r="BN2154" s="11"/>
      <c r="BO2154" s="11"/>
      <c r="BP2154" s="16" t="str">
        <v>0- Port Costs</v>
      </c>
      <c r="BT2154" s="16" t="str">
        <v>0- Port Value</v>
      </c>
      <c r="BU2154" s="11"/>
      <c r="BV2154" s="16" t="str">
        <v>0</v>
      </c>
    </row>
    <row r="2155" spans="8:74" hidden="1" outlineLevel="1" x14ac:dyDescent="0.3">
      <c r="H2155" s="16" t="str">
        <v>0 - BM Costs</v>
      </c>
      <c r="L2155" s="16" t="str">
        <v>0 - BM Port</v>
      </c>
      <c r="N2155" s="16" t="str">
        <v>0 - Port Assets</v>
      </c>
      <c r="O2155" s="11"/>
      <c r="P2155" s="11"/>
      <c r="Q2155" s="11"/>
      <c r="R2155" s="11"/>
      <c r="S2155" s="11"/>
      <c r="T2155" s="11"/>
      <c r="U2155" s="11"/>
      <c r="V2155" s="11"/>
      <c r="W2155" s="11"/>
      <c r="X2155" s="11"/>
      <c r="Y2155" s="11"/>
      <c r="Z2155" s="11"/>
      <c r="AA2155" s="11"/>
      <c r="AB2155" s="11"/>
      <c r="AC2155" s="11"/>
      <c r="AD2155" s="11"/>
      <c r="AE2155" s="11"/>
      <c r="AF2155" s="11"/>
      <c r="AG2155" s="11"/>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c r="BC2155" s="11"/>
      <c r="BD2155" s="11"/>
      <c r="BE2155" s="11"/>
      <c r="BF2155" s="11"/>
      <c r="BG2155" s="11"/>
      <c r="BH2155" s="11"/>
      <c r="BI2155" s="11"/>
      <c r="BJ2155" s="11"/>
      <c r="BK2155" s="11"/>
      <c r="BL2155" s="11"/>
      <c r="BM2155" s="11"/>
      <c r="BN2155" s="11"/>
      <c r="BO2155" s="11"/>
      <c r="BP2155" s="16" t="str">
        <v>0- Port Costs</v>
      </c>
      <c r="BT2155" s="16" t="str">
        <v>0- Port Value</v>
      </c>
      <c r="BU2155" s="11"/>
      <c r="BV2155" s="16" t="str">
        <v>0</v>
      </c>
    </row>
    <row r="2156" spans="8:74" hidden="1" outlineLevel="1" x14ac:dyDescent="0.3">
      <c r="H2156" s="16" t="str">
        <v>0 - BM Costs</v>
      </c>
      <c r="L2156" s="16" t="str">
        <v>0 - BM Port</v>
      </c>
      <c r="N2156" s="16" t="str">
        <v>0 - Port Assets</v>
      </c>
      <c r="O2156" s="11"/>
      <c r="P2156" s="11"/>
      <c r="Q2156" s="11"/>
      <c r="R2156" s="11"/>
      <c r="S2156" s="11"/>
      <c r="T2156" s="11"/>
      <c r="U2156" s="11"/>
      <c r="V2156" s="11"/>
      <c r="W2156" s="11"/>
      <c r="X2156" s="11"/>
      <c r="Y2156" s="11"/>
      <c r="Z2156" s="11"/>
      <c r="AA2156" s="11"/>
      <c r="AB2156" s="11"/>
      <c r="AC2156" s="11"/>
      <c r="AD2156" s="11"/>
      <c r="AE2156" s="11"/>
      <c r="AF2156" s="11"/>
      <c r="AG2156" s="11"/>
      <c r="AH2156" s="11"/>
      <c r="AI2156" s="11"/>
      <c r="AJ2156" s="11"/>
      <c r="AK2156" s="11"/>
      <c r="AL2156" s="11"/>
      <c r="AM2156" s="11"/>
      <c r="AN2156" s="11"/>
      <c r="AO2156" s="11"/>
      <c r="AP2156" s="11"/>
      <c r="AQ2156" s="11"/>
      <c r="AR2156" s="11"/>
      <c r="AS2156" s="11"/>
      <c r="AT2156" s="11"/>
      <c r="AU2156" s="11"/>
      <c r="AV2156" s="11"/>
      <c r="AW2156" s="11"/>
      <c r="AX2156" s="11"/>
      <c r="AY2156" s="11"/>
      <c r="AZ2156" s="11"/>
      <c r="BA2156" s="11"/>
      <c r="BB2156" s="11"/>
      <c r="BC2156" s="11"/>
      <c r="BD2156" s="11"/>
      <c r="BE2156" s="11"/>
      <c r="BF2156" s="11"/>
      <c r="BG2156" s="11"/>
      <c r="BH2156" s="11"/>
      <c r="BI2156" s="11"/>
      <c r="BJ2156" s="11"/>
      <c r="BK2156" s="11"/>
      <c r="BL2156" s="11"/>
      <c r="BM2156" s="11"/>
      <c r="BN2156" s="11"/>
      <c r="BO2156" s="11"/>
      <c r="BP2156" s="16" t="str">
        <v>0- Port Costs</v>
      </c>
      <c r="BT2156" s="16" t="str">
        <v>0- Port Value</v>
      </c>
      <c r="BU2156" s="11"/>
      <c r="BV2156" s="16" t="str">
        <v>0</v>
      </c>
    </row>
    <row r="2157" spans="8:74" hidden="1" outlineLevel="1" x14ac:dyDescent="0.3">
      <c r="H2157" s="16" t="str">
        <v>0 - BM Costs</v>
      </c>
      <c r="L2157" s="16" t="str">
        <v>0 - BM Port</v>
      </c>
      <c r="N2157" s="16" t="str">
        <v>0 - Port Assets</v>
      </c>
      <c r="O2157" s="11"/>
      <c r="P2157" s="11"/>
      <c r="Q2157" s="11"/>
      <c r="R2157" s="11"/>
      <c r="S2157" s="11"/>
      <c r="T2157" s="11"/>
      <c r="U2157" s="11"/>
      <c r="V2157" s="11"/>
      <c r="W2157" s="11"/>
      <c r="X2157" s="11"/>
      <c r="Y2157" s="11"/>
      <c r="Z2157" s="11"/>
      <c r="AA2157" s="11"/>
      <c r="AB2157" s="11"/>
      <c r="AC2157" s="11"/>
      <c r="AD2157" s="11"/>
      <c r="AE2157" s="11"/>
      <c r="AF2157" s="11"/>
      <c r="AG2157" s="11"/>
      <c r="AH2157" s="11"/>
      <c r="AI2157" s="11"/>
      <c r="AJ2157" s="11"/>
      <c r="AK2157" s="11"/>
      <c r="AL2157" s="11"/>
      <c r="AM2157" s="11"/>
      <c r="AN2157" s="11"/>
      <c r="AO2157" s="11"/>
      <c r="AP2157" s="11"/>
      <c r="AQ2157" s="11"/>
      <c r="AR2157" s="11"/>
      <c r="AS2157" s="11"/>
      <c r="AT2157" s="11"/>
      <c r="AU2157" s="11"/>
      <c r="AV2157" s="11"/>
      <c r="AW2157" s="11"/>
      <c r="AX2157" s="11"/>
      <c r="AY2157" s="11"/>
      <c r="AZ2157" s="11"/>
      <c r="BA2157" s="11"/>
      <c r="BB2157" s="11"/>
      <c r="BC2157" s="11"/>
      <c r="BD2157" s="11"/>
      <c r="BE2157" s="11"/>
      <c r="BF2157" s="11"/>
      <c r="BG2157" s="11"/>
      <c r="BH2157" s="11"/>
      <c r="BI2157" s="11"/>
      <c r="BJ2157" s="11"/>
      <c r="BK2157" s="11"/>
      <c r="BL2157" s="11"/>
      <c r="BM2157" s="11"/>
      <c r="BN2157" s="11"/>
      <c r="BO2157" s="11"/>
      <c r="BP2157" s="16" t="str">
        <v>0- Port Costs</v>
      </c>
      <c r="BT2157" s="16" t="str">
        <v>0- Port Value</v>
      </c>
      <c r="BU2157" s="11"/>
      <c r="BV2157" s="16" t="str">
        <v>0</v>
      </c>
    </row>
    <row r="2158" spans="8:74" hidden="1" outlineLevel="1" x14ac:dyDescent="0.3">
      <c r="H2158" s="16" t="str">
        <v>0 - BM Costs</v>
      </c>
      <c r="L2158" s="16" t="str">
        <v>0 - BM Port</v>
      </c>
      <c r="N2158" s="16" t="str">
        <v>0 - Port Assets</v>
      </c>
      <c r="O2158" s="11"/>
      <c r="P2158" s="11"/>
      <c r="Q2158" s="11"/>
      <c r="R2158" s="11"/>
      <c r="S2158" s="11"/>
      <c r="T2158" s="11"/>
      <c r="U2158" s="11"/>
      <c r="V2158" s="11"/>
      <c r="W2158" s="11"/>
      <c r="X2158" s="11"/>
      <c r="Y2158" s="11"/>
      <c r="Z2158" s="11"/>
      <c r="AA2158" s="11"/>
      <c r="AB2158" s="11"/>
      <c r="AC2158" s="11"/>
      <c r="AD2158" s="11"/>
      <c r="AE2158" s="11"/>
      <c r="AF2158" s="11"/>
      <c r="AG2158" s="11"/>
      <c r="AH2158" s="11"/>
      <c r="AI2158" s="11"/>
      <c r="AJ2158" s="11"/>
      <c r="AK2158" s="11"/>
      <c r="AL2158" s="11"/>
      <c r="AM2158" s="11"/>
      <c r="AN2158" s="11"/>
      <c r="AO2158" s="11"/>
      <c r="AP2158" s="11"/>
      <c r="AQ2158" s="11"/>
      <c r="AR2158" s="11"/>
      <c r="AS2158" s="11"/>
      <c r="AT2158" s="11"/>
      <c r="AU2158" s="11"/>
      <c r="AV2158" s="11"/>
      <c r="AW2158" s="11"/>
      <c r="AX2158" s="11"/>
      <c r="AY2158" s="11"/>
      <c r="AZ2158" s="11"/>
      <c r="BA2158" s="11"/>
      <c r="BB2158" s="11"/>
      <c r="BC2158" s="11"/>
      <c r="BD2158" s="11"/>
      <c r="BE2158" s="11"/>
      <c r="BF2158" s="11"/>
      <c r="BG2158" s="11"/>
      <c r="BH2158" s="11"/>
      <c r="BI2158" s="11"/>
      <c r="BJ2158" s="11"/>
      <c r="BK2158" s="11"/>
      <c r="BL2158" s="11"/>
      <c r="BM2158" s="11"/>
      <c r="BN2158" s="11"/>
      <c r="BO2158" s="11"/>
      <c r="BP2158" s="16" t="str">
        <v>0- Port Costs</v>
      </c>
      <c r="BT2158" s="16" t="str">
        <v>0- Port Value</v>
      </c>
      <c r="BU2158" s="11"/>
      <c r="BV2158" s="16" t="str">
        <v>0</v>
      </c>
    </row>
    <row r="2159" spans="8:74" hidden="1" outlineLevel="1" x14ac:dyDescent="0.3">
      <c r="H2159" s="16" t="str">
        <v>0 - BM Costs</v>
      </c>
      <c r="L2159" s="16" t="str">
        <v>0 - BM Port</v>
      </c>
      <c r="N2159" s="16" t="str">
        <v>0 - Port Assets</v>
      </c>
      <c r="O2159" s="11"/>
      <c r="P2159" s="11"/>
      <c r="Q2159" s="11"/>
      <c r="R2159" s="11"/>
      <c r="S2159" s="11"/>
      <c r="T2159" s="11"/>
      <c r="U2159" s="11"/>
      <c r="V2159" s="11"/>
      <c r="W2159" s="11"/>
      <c r="X2159" s="11"/>
      <c r="Y2159" s="11"/>
      <c r="Z2159" s="11"/>
      <c r="AA2159" s="11"/>
      <c r="AB2159" s="11"/>
      <c r="AC2159" s="11"/>
      <c r="AD2159" s="11"/>
      <c r="AE2159" s="11"/>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c r="BC2159" s="11"/>
      <c r="BD2159" s="11"/>
      <c r="BE2159" s="11"/>
      <c r="BF2159" s="11"/>
      <c r="BG2159" s="11"/>
      <c r="BH2159" s="11"/>
      <c r="BI2159" s="11"/>
      <c r="BJ2159" s="11"/>
      <c r="BK2159" s="11"/>
      <c r="BL2159" s="11"/>
      <c r="BM2159" s="11"/>
      <c r="BN2159" s="11"/>
      <c r="BO2159" s="11"/>
      <c r="BP2159" s="16" t="str">
        <v>0- Port Costs</v>
      </c>
      <c r="BT2159" s="16" t="str">
        <v>0- Port Value</v>
      </c>
      <c r="BU2159" s="11"/>
      <c r="BV2159" s="16" t="str">
        <v>0</v>
      </c>
    </row>
    <row r="2160" spans="8:74" hidden="1" outlineLevel="1" x14ac:dyDescent="0.3">
      <c r="H2160" s="16" t="str">
        <v>0 - BM Costs</v>
      </c>
      <c r="L2160" s="16" t="str">
        <v>0 - BM Port</v>
      </c>
      <c r="N2160" s="16" t="str">
        <v>0 - Port Assets</v>
      </c>
      <c r="O2160" s="11"/>
      <c r="P2160" s="11"/>
      <c r="Q2160" s="11"/>
      <c r="R2160" s="11"/>
      <c r="S2160" s="11"/>
      <c r="T2160" s="11"/>
      <c r="U2160" s="11"/>
      <c r="V2160" s="11"/>
      <c r="W2160" s="11"/>
      <c r="X2160" s="11"/>
      <c r="Y2160" s="11"/>
      <c r="Z2160" s="11"/>
      <c r="AA2160" s="11"/>
      <c r="AB2160" s="11"/>
      <c r="AC2160" s="11"/>
      <c r="AD2160" s="11"/>
      <c r="AE2160" s="11"/>
      <c r="AF2160" s="11"/>
      <c r="AG2160" s="11"/>
      <c r="AH2160" s="11"/>
      <c r="AI2160" s="11"/>
      <c r="AJ2160" s="11"/>
      <c r="AK2160" s="11"/>
      <c r="AL2160" s="11"/>
      <c r="AM2160" s="11"/>
      <c r="AN2160" s="11"/>
      <c r="AO2160" s="11"/>
      <c r="AP2160" s="11"/>
      <c r="AQ2160" s="11"/>
      <c r="AR2160" s="11"/>
      <c r="AS2160" s="11"/>
      <c r="AT2160" s="11"/>
      <c r="AU2160" s="11"/>
      <c r="AV2160" s="11"/>
      <c r="AW2160" s="11"/>
      <c r="AX2160" s="11"/>
      <c r="AY2160" s="11"/>
      <c r="AZ2160" s="11"/>
      <c r="BA2160" s="11"/>
      <c r="BB2160" s="11"/>
      <c r="BC2160" s="11"/>
      <c r="BD2160" s="11"/>
      <c r="BE2160" s="11"/>
      <c r="BF2160" s="11"/>
      <c r="BG2160" s="11"/>
      <c r="BH2160" s="11"/>
      <c r="BI2160" s="11"/>
      <c r="BJ2160" s="11"/>
      <c r="BK2160" s="11"/>
      <c r="BL2160" s="11"/>
      <c r="BM2160" s="11"/>
      <c r="BN2160" s="11"/>
      <c r="BO2160" s="11"/>
      <c r="BP2160" s="16" t="str">
        <v>0- Port Costs</v>
      </c>
      <c r="BT2160" s="16" t="str">
        <v>0- Port Value</v>
      </c>
      <c r="BU2160" s="11"/>
      <c r="BV2160" s="16" t="str">
        <v>0</v>
      </c>
    </row>
    <row r="2161" spans="8:74" hidden="1" outlineLevel="1" x14ac:dyDescent="0.3">
      <c r="H2161" s="16" t="str">
        <v>0 - BM Costs</v>
      </c>
      <c r="L2161" s="16" t="str">
        <v>0 - BM Port</v>
      </c>
      <c r="N2161" s="16" t="str">
        <v>0 - Port Assets</v>
      </c>
      <c r="O2161" s="11"/>
      <c r="P2161" s="11"/>
      <c r="Q2161" s="11"/>
      <c r="R2161" s="11"/>
      <c r="S2161" s="11"/>
      <c r="T2161" s="11"/>
      <c r="U2161" s="11"/>
      <c r="V2161" s="11"/>
      <c r="W2161" s="11"/>
      <c r="X2161" s="11"/>
      <c r="Y2161" s="11"/>
      <c r="Z2161" s="11"/>
      <c r="AA2161" s="11"/>
      <c r="AB2161" s="11"/>
      <c r="AC2161" s="11"/>
      <c r="AD2161" s="11"/>
      <c r="AE2161" s="11"/>
      <c r="AF2161" s="11"/>
      <c r="AG2161" s="11"/>
      <c r="AH2161" s="11"/>
      <c r="AI2161" s="11"/>
      <c r="AJ2161" s="11"/>
      <c r="AK2161" s="11"/>
      <c r="AL2161" s="11"/>
      <c r="AM2161" s="11"/>
      <c r="AN2161" s="11"/>
      <c r="AO2161" s="11"/>
      <c r="AP2161" s="11"/>
      <c r="AQ2161" s="11"/>
      <c r="AR2161" s="11"/>
      <c r="AS2161" s="11"/>
      <c r="AT2161" s="11"/>
      <c r="AU2161" s="11"/>
      <c r="AV2161" s="11"/>
      <c r="AW2161" s="11"/>
      <c r="AX2161" s="11"/>
      <c r="AY2161" s="11"/>
      <c r="AZ2161" s="11"/>
      <c r="BA2161" s="11"/>
      <c r="BB2161" s="11"/>
      <c r="BC2161" s="11"/>
      <c r="BD2161" s="11"/>
      <c r="BE2161" s="11"/>
      <c r="BF2161" s="11"/>
      <c r="BG2161" s="11"/>
      <c r="BH2161" s="11"/>
      <c r="BI2161" s="11"/>
      <c r="BJ2161" s="11"/>
      <c r="BK2161" s="11"/>
      <c r="BL2161" s="11"/>
      <c r="BM2161" s="11"/>
      <c r="BN2161" s="11"/>
      <c r="BO2161" s="11"/>
      <c r="BP2161" s="16" t="str">
        <v>0- Port Costs</v>
      </c>
      <c r="BT2161" s="16" t="str">
        <v>0- Port Value</v>
      </c>
      <c r="BU2161" s="11"/>
      <c r="BV2161" s="16" t="str">
        <v>0</v>
      </c>
    </row>
    <row r="2162" spans="8:74" hidden="1" outlineLevel="1" x14ac:dyDescent="0.3">
      <c r="H2162" s="16" t="str">
        <v>0 - BM Costs</v>
      </c>
      <c r="L2162" s="16" t="str">
        <v>0 - BM Port</v>
      </c>
      <c r="N2162" s="16" t="str">
        <v>0 - Port Assets</v>
      </c>
      <c r="O2162" s="11"/>
      <c r="P2162" s="11"/>
      <c r="Q2162" s="11"/>
      <c r="R2162" s="11"/>
      <c r="S2162" s="11"/>
      <c r="T2162" s="11"/>
      <c r="U2162" s="11"/>
      <c r="V2162" s="11"/>
      <c r="W2162" s="11"/>
      <c r="X2162" s="11"/>
      <c r="Y2162" s="11"/>
      <c r="Z2162" s="11"/>
      <c r="AA2162" s="11"/>
      <c r="AB2162" s="11"/>
      <c r="AC2162" s="11"/>
      <c r="AD2162" s="11"/>
      <c r="AE2162" s="11"/>
      <c r="AF2162" s="11"/>
      <c r="AG2162" s="11"/>
      <c r="AH2162" s="11"/>
      <c r="AI2162" s="11"/>
      <c r="AJ2162" s="11"/>
      <c r="AK2162" s="11"/>
      <c r="AL2162" s="11"/>
      <c r="AM2162" s="11"/>
      <c r="AN2162" s="11"/>
      <c r="AO2162" s="11"/>
      <c r="AP2162" s="11"/>
      <c r="AQ2162" s="11"/>
      <c r="AR2162" s="11"/>
      <c r="AS2162" s="11"/>
      <c r="AT2162" s="11"/>
      <c r="AU2162" s="11"/>
      <c r="AV2162" s="11"/>
      <c r="AW2162" s="11"/>
      <c r="AX2162" s="11"/>
      <c r="AY2162" s="11"/>
      <c r="AZ2162" s="11"/>
      <c r="BA2162" s="11"/>
      <c r="BB2162" s="11"/>
      <c r="BC2162" s="11"/>
      <c r="BD2162" s="11"/>
      <c r="BE2162" s="11"/>
      <c r="BF2162" s="11"/>
      <c r="BG2162" s="11"/>
      <c r="BH2162" s="11"/>
      <c r="BI2162" s="11"/>
      <c r="BJ2162" s="11"/>
      <c r="BK2162" s="11"/>
      <c r="BL2162" s="11"/>
      <c r="BM2162" s="11"/>
      <c r="BN2162" s="11"/>
      <c r="BO2162" s="11"/>
      <c r="BP2162" s="16" t="str">
        <v>0- Port Costs</v>
      </c>
      <c r="BT2162" s="16" t="str">
        <v>0- Port Value</v>
      </c>
      <c r="BU2162" s="11"/>
      <c r="BV2162" s="16" t="str">
        <v>0</v>
      </c>
    </row>
    <row r="2163" spans="8:74" hidden="1" outlineLevel="1" x14ac:dyDescent="0.3">
      <c r="H2163" s="16" t="str">
        <v>0 - BM Costs</v>
      </c>
      <c r="L2163" s="16" t="str">
        <v>0 - BM Port</v>
      </c>
      <c r="N2163" s="16" t="str">
        <v>0 - Port Assets</v>
      </c>
      <c r="O2163" s="11"/>
      <c r="P2163" s="11"/>
      <c r="Q2163" s="11"/>
      <c r="R2163" s="11"/>
      <c r="S2163" s="11"/>
      <c r="T2163" s="11"/>
      <c r="U2163" s="11"/>
      <c r="V2163" s="11"/>
      <c r="W2163" s="11"/>
      <c r="X2163" s="11"/>
      <c r="Y2163" s="11"/>
      <c r="Z2163" s="11"/>
      <c r="AA2163" s="11"/>
      <c r="AB2163" s="11"/>
      <c r="AC2163" s="11"/>
      <c r="AD2163" s="11"/>
      <c r="AE2163" s="11"/>
      <c r="AF2163" s="11"/>
      <c r="AG2163" s="11"/>
      <c r="AH2163" s="11"/>
      <c r="AI2163" s="11"/>
      <c r="AJ2163" s="11"/>
      <c r="AK2163" s="11"/>
      <c r="AL2163" s="11"/>
      <c r="AM2163" s="11"/>
      <c r="AN2163" s="11"/>
      <c r="AO2163" s="11"/>
      <c r="AP2163" s="11"/>
      <c r="AQ2163" s="11"/>
      <c r="AR2163" s="11"/>
      <c r="AS2163" s="11"/>
      <c r="AT2163" s="11"/>
      <c r="AU2163" s="11"/>
      <c r="AV2163" s="11"/>
      <c r="AW2163" s="11"/>
      <c r="AX2163" s="11"/>
      <c r="AY2163" s="11"/>
      <c r="AZ2163" s="11"/>
      <c r="BA2163" s="11"/>
      <c r="BB2163" s="11"/>
      <c r="BC2163" s="11"/>
      <c r="BD2163" s="11"/>
      <c r="BE2163" s="11"/>
      <c r="BF2163" s="11"/>
      <c r="BG2163" s="11"/>
      <c r="BH2163" s="11"/>
      <c r="BI2163" s="11"/>
      <c r="BJ2163" s="11"/>
      <c r="BK2163" s="11"/>
      <c r="BL2163" s="11"/>
      <c r="BM2163" s="11"/>
      <c r="BN2163" s="11"/>
      <c r="BO2163" s="11"/>
      <c r="BP2163" s="16" t="str">
        <v>0- Port Costs</v>
      </c>
      <c r="BT2163" s="16" t="str">
        <v>0- Port Value</v>
      </c>
      <c r="BU2163" s="11"/>
      <c r="BV2163" s="16" t="str">
        <v>0</v>
      </c>
    </row>
    <row r="2164" spans="8:74" hidden="1" outlineLevel="1" x14ac:dyDescent="0.3">
      <c r="H2164" s="16" t="str">
        <v>0 - BM Costs</v>
      </c>
      <c r="L2164" s="16" t="str">
        <v>0 - BM Port</v>
      </c>
      <c r="N2164" s="16" t="str">
        <v>0 - Port Assets</v>
      </c>
      <c r="O2164" s="11"/>
      <c r="P2164" s="11"/>
      <c r="Q2164" s="11"/>
      <c r="R2164" s="11"/>
      <c r="S2164" s="11"/>
      <c r="T2164" s="11"/>
      <c r="U2164" s="11"/>
      <c r="V2164" s="11"/>
      <c r="W2164" s="11"/>
      <c r="X2164" s="11"/>
      <c r="Y2164" s="11"/>
      <c r="Z2164" s="11"/>
      <c r="AA2164" s="11"/>
      <c r="AB2164" s="11"/>
      <c r="AC2164" s="11"/>
      <c r="AD2164" s="11"/>
      <c r="AE2164" s="11"/>
      <c r="AF2164" s="11"/>
      <c r="AG2164" s="11"/>
      <c r="AH2164" s="11"/>
      <c r="AI2164" s="11"/>
      <c r="AJ2164" s="11"/>
      <c r="AK2164" s="11"/>
      <c r="AL2164" s="11"/>
      <c r="AM2164" s="11"/>
      <c r="AN2164" s="11"/>
      <c r="AO2164" s="11"/>
      <c r="AP2164" s="11"/>
      <c r="AQ2164" s="11"/>
      <c r="AR2164" s="11"/>
      <c r="AS2164" s="11"/>
      <c r="AT2164" s="11"/>
      <c r="AU2164" s="11"/>
      <c r="AV2164" s="11"/>
      <c r="AW2164" s="11"/>
      <c r="AX2164" s="11"/>
      <c r="AY2164" s="11"/>
      <c r="AZ2164" s="11"/>
      <c r="BA2164" s="11"/>
      <c r="BB2164" s="11"/>
      <c r="BC2164" s="11"/>
      <c r="BD2164" s="11"/>
      <c r="BE2164" s="11"/>
      <c r="BF2164" s="11"/>
      <c r="BG2164" s="11"/>
      <c r="BH2164" s="11"/>
      <c r="BI2164" s="11"/>
      <c r="BJ2164" s="11"/>
      <c r="BK2164" s="11"/>
      <c r="BL2164" s="11"/>
      <c r="BM2164" s="11"/>
      <c r="BN2164" s="11"/>
      <c r="BO2164" s="11"/>
      <c r="BP2164" s="16" t="str">
        <v>0- Port Costs</v>
      </c>
      <c r="BT2164" s="16" t="str">
        <v>0- Port Value</v>
      </c>
      <c r="BU2164" s="11"/>
      <c r="BV2164" s="16" t="str">
        <v>0</v>
      </c>
    </row>
    <row r="2165" spans="8:74" hidden="1" outlineLevel="1" x14ac:dyDescent="0.3">
      <c r="H2165" s="16" t="str">
        <v>0 - BM Costs</v>
      </c>
      <c r="L2165" s="16" t="str">
        <v>0 - BM Port</v>
      </c>
      <c r="N2165" s="16" t="str">
        <v>0 - Port Assets</v>
      </c>
      <c r="O2165" s="11"/>
      <c r="P2165" s="11"/>
      <c r="Q2165" s="11"/>
      <c r="R2165" s="11"/>
      <c r="S2165" s="11"/>
      <c r="T2165" s="11"/>
      <c r="U2165" s="11"/>
      <c r="V2165" s="11"/>
      <c r="W2165" s="11"/>
      <c r="X2165" s="11"/>
      <c r="Y2165" s="11"/>
      <c r="Z2165" s="11"/>
      <c r="AA2165" s="11"/>
      <c r="AB2165" s="11"/>
      <c r="AC2165" s="11"/>
      <c r="AD2165" s="11"/>
      <c r="AE2165" s="11"/>
      <c r="AF2165" s="11"/>
      <c r="AG2165" s="11"/>
      <c r="AH2165" s="11"/>
      <c r="AI2165" s="11"/>
      <c r="AJ2165" s="11"/>
      <c r="AK2165" s="11"/>
      <c r="AL2165" s="11"/>
      <c r="AM2165" s="11"/>
      <c r="AN2165" s="11"/>
      <c r="AO2165" s="11"/>
      <c r="AP2165" s="11"/>
      <c r="AQ2165" s="11"/>
      <c r="AR2165" s="11"/>
      <c r="AS2165" s="11"/>
      <c r="AT2165" s="11"/>
      <c r="AU2165" s="11"/>
      <c r="AV2165" s="11"/>
      <c r="AW2165" s="11"/>
      <c r="AX2165" s="11"/>
      <c r="AY2165" s="11"/>
      <c r="AZ2165" s="11"/>
      <c r="BA2165" s="11"/>
      <c r="BB2165" s="11"/>
      <c r="BC2165" s="11"/>
      <c r="BD2165" s="11"/>
      <c r="BE2165" s="11"/>
      <c r="BF2165" s="11"/>
      <c r="BG2165" s="11"/>
      <c r="BH2165" s="11"/>
      <c r="BI2165" s="11"/>
      <c r="BJ2165" s="11"/>
      <c r="BK2165" s="11"/>
      <c r="BL2165" s="11"/>
      <c r="BM2165" s="11"/>
      <c r="BN2165" s="11"/>
      <c r="BO2165" s="11"/>
      <c r="BP2165" s="16" t="str">
        <v>0- Port Costs</v>
      </c>
      <c r="BT2165" s="16" t="str">
        <v>0- Port Value</v>
      </c>
      <c r="BU2165" s="11"/>
      <c r="BV2165" s="16" t="str">
        <v>0</v>
      </c>
    </row>
    <row r="2166" spans="8:74" hidden="1" outlineLevel="1" x14ac:dyDescent="0.3">
      <c r="H2166" s="16" t="str">
        <v>0 - BM Costs</v>
      </c>
      <c r="L2166" s="16" t="str">
        <v>0 - BM Port</v>
      </c>
      <c r="N2166" s="16" t="str">
        <v>0 - Port Assets</v>
      </c>
      <c r="O2166" s="11"/>
      <c r="P2166" s="11"/>
      <c r="Q2166" s="11"/>
      <c r="R2166" s="11"/>
      <c r="S2166" s="11"/>
      <c r="T2166" s="11"/>
      <c r="U2166" s="11"/>
      <c r="V2166" s="11"/>
      <c r="W2166" s="11"/>
      <c r="X2166" s="11"/>
      <c r="Y2166" s="11"/>
      <c r="Z2166" s="11"/>
      <c r="AA2166" s="11"/>
      <c r="AB2166" s="11"/>
      <c r="AC2166" s="11"/>
      <c r="AD2166" s="11"/>
      <c r="AE2166" s="11"/>
      <c r="AF2166" s="11"/>
      <c r="AG2166" s="11"/>
      <c r="AH2166" s="11"/>
      <c r="AI2166" s="11"/>
      <c r="AJ2166" s="11"/>
      <c r="AK2166" s="11"/>
      <c r="AL2166" s="11"/>
      <c r="AM2166" s="11"/>
      <c r="AN2166" s="11"/>
      <c r="AO2166" s="11"/>
      <c r="AP2166" s="11"/>
      <c r="AQ2166" s="11"/>
      <c r="AR2166" s="11"/>
      <c r="AS2166" s="11"/>
      <c r="AT2166" s="11"/>
      <c r="AU2166" s="11"/>
      <c r="AV2166" s="11"/>
      <c r="AW2166" s="11"/>
      <c r="AX2166" s="11"/>
      <c r="AY2166" s="11"/>
      <c r="AZ2166" s="11"/>
      <c r="BA2166" s="11"/>
      <c r="BB2166" s="11"/>
      <c r="BC2166" s="11"/>
      <c r="BD2166" s="11"/>
      <c r="BE2166" s="11"/>
      <c r="BF2166" s="11"/>
      <c r="BG2166" s="11"/>
      <c r="BH2166" s="11"/>
      <c r="BI2166" s="11"/>
      <c r="BJ2166" s="11"/>
      <c r="BK2166" s="11"/>
      <c r="BL2166" s="11"/>
      <c r="BM2166" s="11"/>
      <c r="BN2166" s="11"/>
      <c r="BO2166" s="11"/>
      <c r="BP2166" s="16" t="str">
        <v>0- Port Costs</v>
      </c>
      <c r="BT2166" s="16" t="str">
        <v>0- Port Value</v>
      </c>
      <c r="BU2166" s="11"/>
      <c r="BV2166" s="16" t="str">
        <v>0</v>
      </c>
    </row>
    <row r="2167" spans="8:74" hidden="1" outlineLevel="1" x14ac:dyDescent="0.3">
      <c r="H2167" s="16" t="str">
        <v>0 - BM Costs</v>
      </c>
      <c r="L2167" s="16" t="str">
        <v>0 - BM Port</v>
      </c>
      <c r="N2167" s="16" t="str">
        <v>0 - Port Assets</v>
      </c>
      <c r="O2167" s="11"/>
      <c r="P2167" s="11"/>
      <c r="Q2167" s="11"/>
      <c r="R2167" s="11"/>
      <c r="S2167" s="11"/>
      <c r="T2167" s="11"/>
      <c r="U2167" s="11"/>
      <c r="V2167" s="11"/>
      <c r="W2167" s="11"/>
      <c r="X2167" s="11"/>
      <c r="Y2167" s="11"/>
      <c r="Z2167" s="11"/>
      <c r="AA2167" s="11"/>
      <c r="AB2167" s="11"/>
      <c r="AC2167" s="11"/>
      <c r="AD2167" s="11"/>
      <c r="AE2167" s="11"/>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c r="BC2167" s="11"/>
      <c r="BD2167" s="11"/>
      <c r="BE2167" s="11"/>
      <c r="BF2167" s="11"/>
      <c r="BG2167" s="11"/>
      <c r="BH2167" s="11"/>
      <c r="BI2167" s="11"/>
      <c r="BJ2167" s="11"/>
      <c r="BK2167" s="11"/>
      <c r="BL2167" s="11"/>
      <c r="BM2167" s="11"/>
      <c r="BN2167" s="11"/>
      <c r="BO2167" s="11"/>
      <c r="BP2167" s="16" t="str">
        <v>0- Port Costs</v>
      </c>
      <c r="BT2167" s="16" t="str">
        <v>0- Port Value</v>
      </c>
      <c r="BU2167" s="11"/>
      <c r="BV2167" s="16" t="str">
        <v>0</v>
      </c>
    </row>
    <row r="2168" spans="8:74" hidden="1" outlineLevel="1" x14ac:dyDescent="0.3">
      <c r="H2168" s="16" t="str">
        <v>0 - BM Costs</v>
      </c>
      <c r="L2168" s="16" t="str">
        <v>0 - BM Port</v>
      </c>
      <c r="N2168" s="16" t="str">
        <v>0 - Port Assets</v>
      </c>
      <c r="O2168" s="11"/>
      <c r="P2168" s="11"/>
      <c r="Q2168" s="11"/>
      <c r="R2168" s="11"/>
      <c r="S2168" s="11"/>
      <c r="T2168" s="11"/>
      <c r="U2168" s="11"/>
      <c r="V2168" s="11"/>
      <c r="W2168" s="11"/>
      <c r="X2168" s="11"/>
      <c r="Y2168" s="11"/>
      <c r="Z2168" s="11"/>
      <c r="AA2168" s="11"/>
      <c r="AB2168" s="11"/>
      <c r="AC2168" s="11"/>
      <c r="AD2168" s="11"/>
      <c r="AE2168" s="11"/>
      <c r="AF2168" s="11"/>
      <c r="AG2168" s="11"/>
      <c r="AH2168" s="11"/>
      <c r="AI2168" s="11"/>
      <c r="AJ2168" s="11"/>
      <c r="AK2168" s="11"/>
      <c r="AL2168" s="11"/>
      <c r="AM2168" s="11"/>
      <c r="AN2168" s="11"/>
      <c r="AO2168" s="11"/>
      <c r="AP2168" s="11"/>
      <c r="AQ2168" s="11"/>
      <c r="AR2168" s="11"/>
      <c r="AS2168" s="11"/>
      <c r="AT2168" s="11"/>
      <c r="AU2168" s="11"/>
      <c r="AV2168" s="11"/>
      <c r="AW2168" s="11"/>
      <c r="AX2168" s="11"/>
      <c r="AY2168" s="11"/>
      <c r="AZ2168" s="11"/>
      <c r="BA2168" s="11"/>
      <c r="BB2168" s="11"/>
      <c r="BC2168" s="11"/>
      <c r="BD2168" s="11"/>
      <c r="BE2168" s="11"/>
      <c r="BF2168" s="11"/>
      <c r="BG2168" s="11"/>
      <c r="BH2168" s="11"/>
      <c r="BI2168" s="11"/>
      <c r="BJ2168" s="11"/>
      <c r="BK2168" s="11"/>
      <c r="BL2168" s="11"/>
      <c r="BM2168" s="11"/>
      <c r="BN2168" s="11"/>
      <c r="BO2168" s="11"/>
      <c r="BP2168" s="16" t="str">
        <v>0- Port Costs</v>
      </c>
      <c r="BT2168" s="16" t="str">
        <v>0- Port Value</v>
      </c>
      <c r="BU2168" s="11"/>
      <c r="BV2168" s="16" t="str">
        <v>0</v>
      </c>
    </row>
    <row r="2169" spans="8:74" hidden="1" outlineLevel="1" x14ac:dyDescent="0.3">
      <c r="H2169" s="16" t="str">
        <v>0 - BM Costs</v>
      </c>
      <c r="L2169" s="16" t="str">
        <v>0 - BM Port</v>
      </c>
      <c r="N2169" s="16" t="str">
        <v>0 - Port Assets</v>
      </c>
      <c r="O2169" s="11"/>
      <c r="P2169" s="11"/>
      <c r="Q2169" s="11"/>
      <c r="R2169" s="11"/>
      <c r="S2169" s="11"/>
      <c r="T2169" s="11"/>
      <c r="U2169" s="11"/>
      <c r="V2169" s="11"/>
      <c r="W2169" s="11"/>
      <c r="X2169" s="11"/>
      <c r="Y2169" s="11"/>
      <c r="Z2169" s="11"/>
      <c r="AA2169" s="11"/>
      <c r="AB2169" s="11"/>
      <c r="AC2169" s="11"/>
      <c r="AD2169" s="11"/>
      <c r="AE2169" s="11"/>
      <c r="AF2169" s="11"/>
      <c r="AG2169" s="11"/>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c r="BC2169" s="11"/>
      <c r="BD2169" s="11"/>
      <c r="BE2169" s="11"/>
      <c r="BF2169" s="11"/>
      <c r="BG2169" s="11"/>
      <c r="BH2169" s="11"/>
      <c r="BI2169" s="11"/>
      <c r="BJ2169" s="11"/>
      <c r="BK2169" s="11"/>
      <c r="BL2169" s="11"/>
      <c r="BM2169" s="11"/>
      <c r="BN2169" s="11"/>
      <c r="BO2169" s="11"/>
      <c r="BP2169" s="16" t="str">
        <v>0- Port Costs</v>
      </c>
      <c r="BT2169" s="16" t="str">
        <v>0- Port Value</v>
      </c>
      <c r="BU2169" s="11"/>
      <c r="BV2169" s="16" t="str">
        <v>0</v>
      </c>
    </row>
    <row r="2170" spans="8:74" hidden="1" outlineLevel="1" x14ac:dyDescent="0.3">
      <c r="H2170" s="16" t="str">
        <v>0 - BM Costs</v>
      </c>
      <c r="L2170" s="16" t="str">
        <v>0 - BM Port</v>
      </c>
      <c r="N2170" s="16" t="str">
        <v>0 - Port Assets</v>
      </c>
      <c r="O2170" s="11"/>
      <c r="P2170" s="11"/>
      <c r="Q2170" s="11"/>
      <c r="R2170" s="11"/>
      <c r="S2170" s="11"/>
      <c r="T2170" s="11"/>
      <c r="U2170" s="11"/>
      <c r="V2170" s="11"/>
      <c r="W2170" s="11"/>
      <c r="X2170" s="11"/>
      <c r="Y2170" s="11"/>
      <c r="Z2170" s="11"/>
      <c r="AA2170" s="11"/>
      <c r="AB2170" s="11"/>
      <c r="AC2170" s="11"/>
      <c r="AD2170" s="11"/>
      <c r="AE2170" s="11"/>
      <c r="AF2170" s="11"/>
      <c r="AG2170" s="11"/>
      <c r="AH2170" s="11"/>
      <c r="AI2170" s="11"/>
      <c r="AJ2170" s="11"/>
      <c r="AK2170" s="11"/>
      <c r="AL2170" s="11"/>
      <c r="AM2170" s="11"/>
      <c r="AN2170" s="11"/>
      <c r="AO2170" s="11"/>
      <c r="AP2170" s="11"/>
      <c r="AQ2170" s="11"/>
      <c r="AR2170" s="11"/>
      <c r="AS2170" s="11"/>
      <c r="AT2170" s="11"/>
      <c r="AU2170" s="11"/>
      <c r="AV2170" s="11"/>
      <c r="AW2170" s="11"/>
      <c r="AX2170" s="11"/>
      <c r="AY2170" s="11"/>
      <c r="AZ2170" s="11"/>
      <c r="BA2170" s="11"/>
      <c r="BB2170" s="11"/>
      <c r="BC2170" s="11"/>
      <c r="BD2170" s="11"/>
      <c r="BE2170" s="11"/>
      <c r="BF2170" s="11"/>
      <c r="BG2170" s="11"/>
      <c r="BH2170" s="11"/>
      <c r="BI2170" s="11"/>
      <c r="BJ2170" s="11"/>
      <c r="BK2170" s="11"/>
      <c r="BL2170" s="11"/>
      <c r="BM2170" s="11"/>
      <c r="BN2170" s="11"/>
      <c r="BO2170" s="11"/>
      <c r="BP2170" s="16" t="str">
        <v>0- Port Costs</v>
      </c>
      <c r="BT2170" s="16" t="str">
        <v>0- Port Value</v>
      </c>
      <c r="BU2170" s="11"/>
      <c r="BV2170" s="16" t="str">
        <v>0</v>
      </c>
    </row>
    <row r="2171" spans="8:74" hidden="1" outlineLevel="1" x14ac:dyDescent="0.3">
      <c r="H2171" s="16" t="str">
        <v>0 - BM Costs</v>
      </c>
      <c r="L2171" s="16" t="str">
        <v>0 - BM Port</v>
      </c>
      <c r="N2171" s="16" t="str">
        <v>0 - Port Assets</v>
      </c>
      <c r="O2171" s="11"/>
      <c r="P2171" s="11"/>
      <c r="Q2171" s="11"/>
      <c r="R2171" s="11"/>
      <c r="S2171" s="11"/>
      <c r="T2171" s="11"/>
      <c r="U2171" s="11"/>
      <c r="V2171" s="11"/>
      <c r="W2171" s="11"/>
      <c r="X2171" s="11"/>
      <c r="Y2171" s="11"/>
      <c r="Z2171" s="11"/>
      <c r="AA2171" s="11"/>
      <c r="AB2171" s="11"/>
      <c r="AC2171" s="11"/>
      <c r="AD2171" s="11"/>
      <c r="AE2171" s="11"/>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c r="BC2171" s="11"/>
      <c r="BD2171" s="11"/>
      <c r="BE2171" s="11"/>
      <c r="BF2171" s="11"/>
      <c r="BG2171" s="11"/>
      <c r="BH2171" s="11"/>
      <c r="BI2171" s="11"/>
      <c r="BJ2171" s="11"/>
      <c r="BK2171" s="11"/>
      <c r="BL2171" s="11"/>
      <c r="BM2171" s="11"/>
      <c r="BN2171" s="11"/>
      <c r="BO2171" s="11"/>
      <c r="BP2171" s="16" t="str">
        <v>0- Port Costs</v>
      </c>
      <c r="BT2171" s="16" t="str">
        <v>0- Port Value</v>
      </c>
      <c r="BU2171" s="11"/>
      <c r="BV2171" s="16" t="str">
        <v>0</v>
      </c>
    </row>
    <row r="2172" spans="8:74" hidden="1" outlineLevel="1" x14ac:dyDescent="0.3">
      <c r="H2172" s="16" t="str">
        <v>0 - BM Costs</v>
      </c>
      <c r="L2172" s="16" t="str">
        <v>0 - BM Port</v>
      </c>
      <c r="N2172" s="16" t="str">
        <v>0 - Port Assets</v>
      </c>
      <c r="O2172" s="11"/>
      <c r="P2172" s="11"/>
      <c r="Q2172" s="11"/>
      <c r="R2172" s="11"/>
      <c r="S2172" s="11"/>
      <c r="T2172" s="11"/>
      <c r="U2172" s="11"/>
      <c r="V2172" s="11"/>
      <c r="W2172" s="11"/>
      <c r="X2172" s="11"/>
      <c r="Y2172" s="11"/>
      <c r="Z2172" s="11"/>
      <c r="AA2172" s="11"/>
      <c r="AB2172" s="11"/>
      <c r="AC2172" s="11"/>
      <c r="AD2172" s="11"/>
      <c r="AE2172" s="11"/>
      <c r="AF2172" s="11"/>
      <c r="AG2172" s="11"/>
      <c r="AH2172" s="11"/>
      <c r="AI2172" s="11"/>
      <c r="AJ2172" s="11"/>
      <c r="AK2172" s="11"/>
      <c r="AL2172" s="11"/>
      <c r="AM2172" s="11"/>
      <c r="AN2172" s="11"/>
      <c r="AO2172" s="11"/>
      <c r="AP2172" s="11"/>
      <c r="AQ2172" s="11"/>
      <c r="AR2172" s="11"/>
      <c r="AS2172" s="11"/>
      <c r="AT2172" s="11"/>
      <c r="AU2172" s="11"/>
      <c r="AV2172" s="11"/>
      <c r="AW2172" s="11"/>
      <c r="AX2172" s="11"/>
      <c r="AY2172" s="11"/>
      <c r="AZ2172" s="11"/>
      <c r="BA2172" s="11"/>
      <c r="BB2172" s="11"/>
      <c r="BC2172" s="11"/>
      <c r="BD2172" s="11"/>
      <c r="BE2172" s="11"/>
      <c r="BF2172" s="11"/>
      <c r="BG2172" s="11"/>
      <c r="BH2172" s="11"/>
      <c r="BI2172" s="11"/>
      <c r="BJ2172" s="11"/>
      <c r="BK2172" s="11"/>
      <c r="BL2172" s="11"/>
      <c r="BM2172" s="11"/>
      <c r="BN2172" s="11"/>
      <c r="BO2172" s="11"/>
      <c r="BP2172" s="16" t="str">
        <v>0- Port Costs</v>
      </c>
      <c r="BT2172" s="16" t="str">
        <v>0- Port Value</v>
      </c>
      <c r="BU2172" s="11"/>
      <c r="BV2172" s="16" t="str">
        <v>0</v>
      </c>
    </row>
    <row r="2173" spans="8:74" hidden="1" outlineLevel="1" x14ac:dyDescent="0.3">
      <c r="H2173" s="16" t="str">
        <v>0 - BM Costs</v>
      </c>
      <c r="L2173" s="16" t="str">
        <v>0 - BM Port</v>
      </c>
      <c r="N2173" s="16" t="str">
        <v>0 - Port Assets</v>
      </c>
      <c r="O2173" s="11"/>
      <c r="P2173" s="11"/>
      <c r="Q2173" s="11"/>
      <c r="R2173" s="11"/>
      <c r="S2173" s="11"/>
      <c r="T2173" s="11"/>
      <c r="U2173" s="11"/>
      <c r="V2173" s="11"/>
      <c r="W2173" s="11"/>
      <c r="X2173" s="11"/>
      <c r="Y2173" s="11"/>
      <c r="Z2173" s="11"/>
      <c r="AA2173" s="11"/>
      <c r="AB2173" s="11"/>
      <c r="AC2173" s="11"/>
      <c r="AD2173" s="11"/>
      <c r="AE2173" s="11"/>
      <c r="AF2173" s="11"/>
      <c r="AG2173" s="11"/>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c r="BC2173" s="11"/>
      <c r="BD2173" s="11"/>
      <c r="BE2173" s="11"/>
      <c r="BF2173" s="11"/>
      <c r="BG2173" s="11"/>
      <c r="BH2173" s="11"/>
      <c r="BI2173" s="11"/>
      <c r="BJ2173" s="11"/>
      <c r="BK2173" s="11"/>
      <c r="BL2173" s="11"/>
      <c r="BM2173" s="11"/>
      <c r="BN2173" s="11"/>
      <c r="BO2173" s="11"/>
      <c r="BP2173" s="16" t="str">
        <v>0- Port Costs</v>
      </c>
      <c r="BT2173" s="16" t="str">
        <v>0- Port Value</v>
      </c>
      <c r="BU2173" s="11"/>
      <c r="BV2173" s="16" t="str">
        <v>0</v>
      </c>
    </row>
    <row r="2174" spans="8:74" hidden="1" outlineLevel="1" x14ac:dyDescent="0.3">
      <c r="H2174" s="16" t="str">
        <v>0 - BM Costs</v>
      </c>
      <c r="L2174" s="16" t="str">
        <v>0 - BM Port</v>
      </c>
      <c r="N2174" s="16" t="str">
        <v>0 - Port Assets</v>
      </c>
      <c r="O2174" s="11"/>
      <c r="P2174" s="11"/>
      <c r="Q2174" s="11"/>
      <c r="R2174" s="11"/>
      <c r="S2174" s="11"/>
      <c r="T2174" s="11"/>
      <c r="U2174" s="11"/>
      <c r="V2174" s="11"/>
      <c r="W2174" s="11"/>
      <c r="X2174" s="11"/>
      <c r="Y2174" s="11"/>
      <c r="Z2174" s="11"/>
      <c r="AA2174" s="11"/>
      <c r="AB2174" s="11"/>
      <c r="AC2174" s="11"/>
      <c r="AD2174" s="11"/>
      <c r="AE2174" s="11"/>
      <c r="AF2174" s="11"/>
      <c r="AG2174" s="11"/>
      <c r="AH2174" s="11"/>
      <c r="AI2174" s="11"/>
      <c r="AJ2174" s="11"/>
      <c r="AK2174" s="11"/>
      <c r="AL2174" s="11"/>
      <c r="AM2174" s="11"/>
      <c r="AN2174" s="11"/>
      <c r="AO2174" s="11"/>
      <c r="AP2174" s="11"/>
      <c r="AQ2174" s="11"/>
      <c r="AR2174" s="11"/>
      <c r="AS2174" s="11"/>
      <c r="AT2174" s="11"/>
      <c r="AU2174" s="11"/>
      <c r="AV2174" s="11"/>
      <c r="AW2174" s="11"/>
      <c r="AX2174" s="11"/>
      <c r="AY2174" s="11"/>
      <c r="AZ2174" s="11"/>
      <c r="BA2174" s="11"/>
      <c r="BB2174" s="11"/>
      <c r="BC2174" s="11"/>
      <c r="BD2174" s="11"/>
      <c r="BE2174" s="11"/>
      <c r="BF2174" s="11"/>
      <c r="BG2174" s="11"/>
      <c r="BH2174" s="11"/>
      <c r="BI2174" s="11"/>
      <c r="BJ2174" s="11"/>
      <c r="BK2174" s="11"/>
      <c r="BL2174" s="11"/>
      <c r="BM2174" s="11"/>
      <c r="BN2174" s="11"/>
      <c r="BO2174" s="11"/>
      <c r="BP2174" s="16" t="str">
        <v>0- Port Costs</v>
      </c>
      <c r="BT2174" s="16" t="str">
        <v>0- Port Value</v>
      </c>
      <c r="BU2174" s="11"/>
      <c r="BV2174" s="16" t="str">
        <v>0</v>
      </c>
    </row>
    <row r="2175" spans="8:74" hidden="1" outlineLevel="1" x14ac:dyDescent="0.3">
      <c r="H2175" s="16" t="str">
        <v>0 - BM Costs</v>
      </c>
      <c r="L2175" s="16" t="str">
        <v>0 - BM Port</v>
      </c>
      <c r="N2175" s="16" t="str">
        <v>0 - Port Assets</v>
      </c>
      <c r="O2175" s="11"/>
      <c r="P2175" s="11"/>
      <c r="Q2175" s="11"/>
      <c r="R2175" s="11"/>
      <c r="S2175" s="11"/>
      <c r="T2175" s="11"/>
      <c r="U2175" s="11"/>
      <c r="V2175" s="11"/>
      <c r="W2175" s="11"/>
      <c r="X2175" s="11"/>
      <c r="Y2175" s="11"/>
      <c r="Z2175" s="11"/>
      <c r="AA2175" s="11"/>
      <c r="AB2175" s="11"/>
      <c r="AC2175" s="11"/>
      <c r="AD2175" s="11"/>
      <c r="AE2175" s="11"/>
      <c r="AF2175" s="11"/>
      <c r="AG2175" s="11"/>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c r="BC2175" s="11"/>
      <c r="BD2175" s="11"/>
      <c r="BE2175" s="11"/>
      <c r="BF2175" s="11"/>
      <c r="BG2175" s="11"/>
      <c r="BH2175" s="11"/>
      <c r="BI2175" s="11"/>
      <c r="BJ2175" s="11"/>
      <c r="BK2175" s="11"/>
      <c r="BL2175" s="11"/>
      <c r="BM2175" s="11"/>
      <c r="BN2175" s="11"/>
      <c r="BO2175" s="11"/>
      <c r="BP2175" s="16" t="str">
        <v>0- Port Costs</v>
      </c>
      <c r="BT2175" s="16" t="str">
        <v>0- Port Value</v>
      </c>
      <c r="BU2175" s="11"/>
      <c r="BV2175" s="16" t="str">
        <v>0</v>
      </c>
    </row>
    <row r="2176" spans="8:74" hidden="1" outlineLevel="1" x14ac:dyDescent="0.3">
      <c r="H2176" s="16" t="str">
        <v>0 - BM Costs</v>
      </c>
      <c r="L2176" s="16" t="str">
        <v>0 - BM Port</v>
      </c>
      <c r="N2176" s="16" t="str">
        <v>0 - Port Assets</v>
      </c>
      <c r="O2176" s="11"/>
      <c r="P2176" s="11"/>
      <c r="Q2176" s="11"/>
      <c r="R2176" s="11"/>
      <c r="S2176" s="11"/>
      <c r="T2176" s="11"/>
      <c r="U2176" s="11"/>
      <c r="V2176" s="11"/>
      <c r="W2176" s="11"/>
      <c r="X2176" s="11"/>
      <c r="Y2176" s="11"/>
      <c r="Z2176" s="11"/>
      <c r="AA2176" s="11"/>
      <c r="AB2176" s="11"/>
      <c r="AC2176" s="11"/>
      <c r="AD2176" s="11"/>
      <c r="AE2176" s="11"/>
      <c r="AF2176" s="11"/>
      <c r="AG2176" s="11"/>
      <c r="AH2176" s="11"/>
      <c r="AI2176" s="11"/>
      <c r="AJ2176" s="11"/>
      <c r="AK2176" s="11"/>
      <c r="AL2176" s="11"/>
      <c r="AM2176" s="11"/>
      <c r="AN2176" s="11"/>
      <c r="AO2176" s="11"/>
      <c r="AP2176" s="11"/>
      <c r="AQ2176" s="11"/>
      <c r="AR2176" s="11"/>
      <c r="AS2176" s="11"/>
      <c r="AT2176" s="11"/>
      <c r="AU2176" s="11"/>
      <c r="AV2176" s="11"/>
      <c r="AW2176" s="11"/>
      <c r="AX2176" s="11"/>
      <c r="AY2176" s="11"/>
      <c r="AZ2176" s="11"/>
      <c r="BA2176" s="11"/>
      <c r="BB2176" s="11"/>
      <c r="BC2176" s="11"/>
      <c r="BD2176" s="11"/>
      <c r="BE2176" s="11"/>
      <c r="BF2176" s="11"/>
      <c r="BG2176" s="11"/>
      <c r="BH2176" s="11"/>
      <c r="BI2176" s="11"/>
      <c r="BJ2176" s="11"/>
      <c r="BK2176" s="11"/>
      <c r="BL2176" s="11"/>
      <c r="BM2176" s="11"/>
      <c r="BN2176" s="11"/>
      <c r="BO2176" s="11"/>
      <c r="BP2176" s="16" t="str">
        <v>0- Port Costs</v>
      </c>
      <c r="BT2176" s="16" t="str">
        <v>0- Port Value</v>
      </c>
      <c r="BU2176" s="11"/>
      <c r="BV2176" s="16" t="str">
        <v>0</v>
      </c>
    </row>
    <row r="2177" spans="8:74" hidden="1" outlineLevel="1" x14ac:dyDescent="0.3">
      <c r="H2177" s="16" t="str">
        <v>0 - BM Costs</v>
      </c>
      <c r="L2177" s="16" t="str">
        <v>0 - BM Port</v>
      </c>
      <c r="N2177" s="16" t="str">
        <v>0 - Port Assets</v>
      </c>
      <c r="O2177" s="11"/>
      <c r="P2177" s="11"/>
      <c r="Q2177" s="11"/>
      <c r="R2177" s="11"/>
      <c r="S2177" s="11"/>
      <c r="T2177" s="11"/>
      <c r="U2177" s="11"/>
      <c r="V2177" s="11"/>
      <c r="W2177" s="11"/>
      <c r="X2177" s="11"/>
      <c r="Y2177" s="11"/>
      <c r="Z2177" s="11"/>
      <c r="AA2177" s="11"/>
      <c r="AB2177" s="11"/>
      <c r="AC2177" s="11"/>
      <c r="AD2177" s="11"/>
      <c r="AE2177" s="11"/>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c r="BC2177" s="11"/>
      <c r="BD2177" s="11"/>
      <c r="BE2177" s="11"/>
      <c r="BF2177" s="11"/>
      <c r="BG2177" s="11"/>
      <c r="BH2177" s="11"/>
      <c r="BI2177" s="11"/>
      <c r="BJ2177" s="11"/>
      <c r="BK2177" s="11"/>
      <c r="BL2177" s="11"/>
      <c r="BM2177" s="11"/>
      <c r="BN2177" s="11"/>
      <c r="BO2177" s="11"/>
      <c r="BP2177" s="16" t="str">
        <v>0- Port Costs</v>
      </c>
      <c r="BT2177" s="16" t="str">
        <v>0- Port Value</v>
      </c>
      <c r="BU2177" s="11"/>
      <c r="BV2177" s="16" t="str">
        <v>0</v>
      </c>
    </row>
    <row r="2178" spans="8:74" hidden="1" outlineLevel="1" x14ac:dyDescent="0.3">
      <c r="H2178" s="16" t="str">
        <v>0 - BM Costs</v>
      </c>
      <c r="L2178" s="16" t="str">
        <v>0 - BM Port</v>
      </c>
      <c r="N2178" s="16" t="str">
        <v>0 - Port Assets</v>
      </c>
      <c r="O2178" s="11"/>
      <c r="P2178" s="11"/>
      <c r="Q2178" s="11"/>
      <c r="R2178" s="11"/>
      <c r="S2178" s="11"/>
      <c r="T2178" s="11"/>
      <c r="U2178" s="11"/>
      <c r="V2178" s="11"/>
      <c r="W2178" s="11"/>
      <c r="X2178" s="11"/>
      <c r="Y2178" s="11"/>
      <c r="Z2178" s="11"/>
      <c r="AA2178" s="11"/>
      <c r="AB2178" s="11"/>
      <c r="AC2178" s="11"/>
      <c r="AD2178" s="11"/>
      <c r="AE2178" s="11"/>
      <c r="AF2178" s="11"/>
      <c r="AG2178" s="11"/>
      <c r="AH2178" s="11"/>
      <c r="AI2178" s="11"/>
      <c r="AJ2178" s="11"/>
      <c r="AK2178" s="11"/>
      <c r="AL2178" s="11"/>
      <c r="AM2178" s="11"/>
      <c r="AN2178" s="11"/>
      <c r="AO2178" s="11"/>
      <c r="AP2178" s="11"/>
      <c r="AQ2178" s="11"/>
      <c r="AR2178" s="11"/>
      <c r="AS2178" s="11"/>
      <c r="AT2178" s="11"/>
      <c r="AU2178" s="11"/>
      <c r="AV2178" s="11"/>
      <c r="AW2178" s="11"/>
      <c r="AX2178" s="11"/>
      <c r="AY2178" s="11"/>
      <c r="AZ2178" s="11"/>
      <c r="BA2178" s="11"/>
      <c r="BB2178" s="11"/>
      <c r="BC2178" s="11"/>
      <c r="BD2178" s="11"/>
      <c r="BE2178" s="11"/>
      <c r="BF2178" s="11"/>
      <c r="BG2178" s="11"/>
      <c r="BH2178" s="11"/>
      <c r="BI2178" s="11"/>
      <c r="BJ2178" s="11"/>
      <c r="BK2178" s="11"/>
      <c r="BL2178" s="11"/>
      <c r="BM2178" s="11"/>
      <c r="BN2178" s="11"/>
      <c r="BO2178" s="11"/>
      <c r="BP2178" s="16" t="str">
        <v>0- Port Costs</v>
      </c>
      <c r="BT2178" s="16" t="str">
        <v>0- Port Value</v>
      </c>
      <c r="BU2178" s="11"/>
      <c r="BV2178" s="16" t="str">
        <v>0</v>
      </c>
    </row>
    <row r="2179" spans="8:74" hidden="1" outlineLevel="1" x14ac:dyDescent="0.3">
      <c r="H2179" s="16" t="str">
        <v>0 - BM Costs</v>
      </c>
      <c r="L2179" s="16" t="str">
        <v>0 - BM Port</v>
      </c>
      <c r="N2179" s="16" t="str">
        <v>0 - Port Assets</v>
      </c>
      <c r="O2179" s="11"/>
      <c r="P2179" s="11"/>
      <c r="Q2179" s="11"/>
      <c r="R2179" s="11"/>
      <c r="S2179" s="11"/>
      <c r="T2179" s="11"/>
      <c r="U2179" s="11"/>
      <c r="V2179" s="11"/>
      <c r="W2179" s="11"/>
      <c r="X2179" s="11"/>
      <c r="Y2179" s="11"/>
      <c r="Z2179" s="11"/>
      <c r="AA2179" s="11"/>
      <c r="AB2179" s="11"/>
      <c r="AC2179" s="11"/>
      <c r="AD2179" s="11"/>
      <c r="AE2179" s="11"/>
      <c r="AF2179" s="11"/>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c r="BC2179" s="11"/>
      <c r="BD2179" s="11"/>
      <c r="BE2179" s="11"/>
      <c r="BF2179" s="11"/>
      <c r="BG2179" s="11"/>
      <c r="BH2179" s="11"/>
      <c r="BI2179" s="11"/>
      <c r="BJ2179" s="11"/>
      <c r="BK2179" s="11"/>
      <c r="BL2179" s="11"/>
      <c r="BM2179" s="11"/>
      <c r="BN2179" s="11"/>
      <c r="BO2179" s="11"/>
      <c r="BP2179" s="16" t="str">
        <v>0- Port Costs</v>
      </c>
      <c r="BT2179" s="16" t="str">
        <v>0- Port Value</v>
      </c>
      <c r="BU2179" s="11"/>
      <c r="BV2179" s="16" t="str">
        <v>0</v>
      </c>
    </row>
    <row r="2180" spans="8:74" hidden="1" outlineLevel="1" x14ac:dyDescent="0.3">
      <c r="H2180" s="16" t="str">
        <v>0 - BM Costs</v>
      </c>
      <c r="L2180" s="16" t="str">
        <v>0 - BM Port</v>
      </c>
      <c r="N2180" s="16" t="str">
        <v>0 - Port Assets</v>
      </c>
      <c r="O2180" s="11"/>
      <c r="P2180" s="11"/>
      <c r="Q2180" s="11"/>
      <c r="R2180" s="11"/>
      <c r="S2180" s="11"/>
      <c r="T2180" s="11"/>
      <c r="U2180" s="11"/>
      <c r="V2180" s="11"/>
      <c r="W2180" s="11"/>
      <c r="X2180" s="11"/>
      <c r="Y2180" s="11"/>
      <c r="Z2180" s="11"/>
      <c r="AA2180" s="11"/>
      <c r="AB2180" s="11"/>
      <c r="AC2180" s="11"/>
      <c r="AD2180" s="11"/>
      <c r="AE2180" s="11"/>
      <c r="AF2180" s="11"/>
      <c r="AG2180" s="11"/>
      <c r="AH2180" s="11"/>
      <c r="AI2180" s="11"/>
      <c r="AJ2180" s="11"/>
      <c r="AK2180" s="11"/>
      <c r="AL2180" s="11"/>
      <c r="AM2180" s="11"/>
      <c r="AN2180" s="11"/>
      <c r="AO2180" s="11"/>
      <c r="AP2180" s="11"/>
      <c r="AQ2180" s="11"/>
      <c r="AR2180" s="11"/>
      <c r="AS2180" s="11"/>
      <c r="AT2180" s="11"/>
      <c r="AU2180" s="11"/>
      <c r="AV2180" s="11"/>
      <c r="AW2180" s="11"/>
      <c r="AX2180" s="11"/>
      <c r="AY2180" s="11"/>
      <c r="AZ2180" s="11"/>
      <c r="BA2180" s="11"/>
      <c r="BB2180" s="11"/>
      <c r="BC2180" s="11"/>
      <c r="BD2180" s="11"/>
      <c r="BE2180" s="11"/>
      <c r="BF2180" s="11"/>
      <c r="BG2180" s="11"/>
      <c r="BH2180" s="11"/>
      <c r="BI2180" s="11"/>
      <c r="BJ2180" s="11"/>
      <c r="BK2180" s="11"/>
      <c r="BL2180" s="11"/>
      <c r="BM2180" s="11"/>
      <c r="BN2180" s="11"/>
      <c r="BO2180" s="11"/>
      <c r="BP2180" s="16" t="str">
        <v>0- Port Costs</v>
      </c>
      <c r="BT2180" s="16" t="str">
        <v>0- Port Value</v>
      </c>
      <c r="BU2180" s="11"/>
      <c r="BV2180" s="16" t="str">
        <v>0</v>
      </c>
    </row>
    <row r="2181" spans="8:74" hidden="1" outlineLevel="1" x14ac:dyDescent="0.3">
      <c r="H2181" s="16" t="str">
        <v>0 - BM Costs</v>
      </c>
      <c r="L2181" s="16" t="str">
        <v>0 - BM Port</v>
      </c>
      <c r="N2181" s="16" t="str">
        <v>0 - Port Assets</v>
      </c>
      <c r="O2181" s="11"/>
      <c r="P2181" s="11"/>
      <c r="Q2181" s="11"/>
      <c r="R2181" s="11"/>
      <c r="S2181" s="11"/>
      <c r="T2181" s="11"/>
      <c r="U2181" s="11"/>
      <c r="V2181" s="11"/>
      <c r="W2181" s="11"/>
      <c r="X2181" s="11"/>
      <c r="Y2181" s="11"/>
      <c r="Z2181" s="11"/>
      <c r="AA2181" s="11"/>
      <c r="AB2181" s="11"/>
      <c r="AC2181" s="11"/>
      <c r="AD2181" s="11"/>
      <c r="AE2181" s="11"/>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c r="BC2181" s="11"/>
      <c r="BD2181" s="11"/>
      <c r="BE2181" s="11"/>
      <c r="BF2181" s="11"/>
      <c r="BG2181" s="11"/>
      <c r="BH2181" s="11"/>
      <c r="BI2181" s="11"/>
      <c r="BJ2181" s="11"/>
      <c r="BK2181" s="11"/>
      <c r="BL2181" s="11"/>
      <c r="BM2181" s="11"/>
      <c r="BN2181" s="11"/>
      <c r="BO2181" s="11"/>
      <c r="BP2181" s="16" t="str">
        <v>0- Port Costs</v>
      </c>
      <c r="BT2181" s="16" t="str">
        <v>0- Port Value</v>
      </c>
      <c r="BU2181" s="11"/>
      <c r="BV2181" s="16" t="str">
        <v>0</v>
      </c>
    </row>
    <row r="2182" spans="8:74" hidden="1" outlineLevel="1" x14ac:dyDescent="0.3">
      <c r="H2182" s="16" t="str">
        <v>0 - BM Costs</v>
      </c>
      <c r="L2182" s="16" t="str">
        <v>0 - BM Port</v>
      </c>
      <c r="N2182" s="16" t="str">
        <v>0 - Port Assets</v>
      </c>
      <c r="O2182" s="11"/>
      <c r="P2182" s="11"/>
      <c r="Q2182" s="11"/>
      <c r="R2182" s="11"/>
      <c r="S2182" s="11"/>
      <c r="T2182" s="11"/>
      <c r="U2182" s="11"/>
      <c r="V2182" s="11"/>
      <c r="W2182" s="11"/>
      <c r="X2182" s="11"/>
      <c r="Y2182" s="11"/>
      <c r="Z2182" s="11"/>
      <c r="AA2182" s="11"/>
      <c r="AB2182" s="11"/>
      <c r="AC2182" s="11"/>
      <c r="AD2182" s="11"/>
      <c r="AE2182" s="11"/>
      <c r="AF2182" s="11"/>
      <c r="AG2182" s="11"/>
      <c r="AH2182" s="11"/>
      <c r="AI2182" s="11"/>
      <c r="AJ2182" s="11"/>
      <c r="AK2182" s="11"/>
      <c r="AL2182" s="11"/>
      <c r="AM2182" s="11"/>
      <c r="AN2182" s="11"/>
      <c r="AO2182" s="11"/>
      <c r="AP2182" s="11"/>
      <c r="AQ2182" s="11"/>
      <c r="AR2182" s="11"/>
      <c r="AS2182" s="11"/>
      <c r="AT2182" s="11"/>
      <c r="AU2182" s="11"/>
      <c r="AV2182" s="11"/>
      <c r="AW2182" s="11"/>
      <c r="AX2182" s="11"/>
      <c r="AY2182" s="11"/>
      <c r="AZ2182" s="11"/>
      <c r="BA2182" s="11"/>
      <c r="BB2182" s="11"/>
      <c r="BC2182" s="11"/>
      <c r="BD2182" s="11"/>
      <c r="BE2182" s="11"/>
      <c r="BF2182" s="11"/>
      <c r="BG2182" s="11"/>
      <c r="BH2182" s="11"/>
      <c r="BI2182" s="11"/>
      <c r="BJ2182" s="11"/>
      <c r="BK2182" s="11"/>
      <c r="BL2182" s="11"/>
      <c r="BM2182" s="11"/>
      <c r="BN2182" s="11"/>
      <c r="BO2182" s="11"/>
      <c r="BP2182" s="16" t="str">
        <v>0- Port Costs</v>
      </c>
      <c r="BT2182" s="16" t="str">
        <v>0- Port Value</v>
      </c>
      <c r="BU2182" s="11"/>
      <c r="BV2182" s="16" t="str">
        <v>0</v>
      </c>
    </row>
    <row r="2183" spans="8:74" hidden="1" outlineLevel="1" x14ac:dyDescent="0.3">
      <c r="H2183" s="16" t="str">
        <v>0 - BM Costs</v>
      </c>
      <c r="L2183" s="16" t="str">
        <v>0 - BM Port</v>
      </c>
      <c r="N2183" s="16" t="str">
        <v>0 - Port Assets</v>
      </c>
      <c r="O2183" s="11"/>
      <c r="P2183" s="11"/>
      <c r="Q2183" s="11"/>
      <c r="R2183" s="11"/>
      <c r="S2183" s="11"/>
      <c r="T2183" s="11"/>
      <c r="U2183" s="11"/>
      <c r="V2183" s="11"/>
      <c r="W2183" s="11"/>
      <c r="X2183" s="11"/>
      <c r="Y2183" s="11"/>
      <c r="Z2183" s="11"/>
      <c r="AA2183" s="11"/>
      <c r="AB2183" s="11"/>
      <c r="AC2183" s="11"/>
      <c r="AD2183" s="11"/>
      <c r="AE2183" s="11"/>
      <c r="AF2183" s="11"/>
      <c r="AG2183" s="11"/>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c r="BC2183" s="11"/>
      <c r="BD2183" s="11"/>
      <c r="BE2183" s="11"/>
      <c r="BF2183" s="11"/>
      <c r="BG2183" s="11"/>
      <c r="BH2183" s="11"/>
      <c r="BI2183" s="11"/>
      <c r="BJ2183" s="11"/>
      <c r="BK2183" s="11"/>
      <c r="BL2183" s="11"/>
      <c r="BM2183" s="11"/>
      <c r="BN2183" s="11"/>
      <c r="BO2183" s="11"/>
      <c r="BP2183" s="16" t="str">
        <v>0- Port Costs</v>
      </c>
      <c r="BT2183" s="16" t="str">
        <v>0- Port Value</v>
      </c>
      <c r="BU2183" s="11"/>
      <c r="BV2183" s="16" t="str">
        <v>0</v>
      </c>
    </row>
    <row r="2184" spans="8:74" hidden="1" outlineLevel="1" x14ac:dyDescent="0.3">
      <c r="H2184" s="16" t="str">
        <v>0 - BM Costs</v>
      </c>
      <c r="L2184" s="16" t="str">
        <v>0 - BM Port</v>
      </c>
      <c r="N2184" s="16" t="str">
        <v>0 - Port Assets</v>
      </c>
      <c r="O2184" s="11"/>
      <c r="P2184" s="11"/>
      <c r="Q2184" s="11"/>
      <c r="R2184" s="11"/>
      <c r="S2184" s="11"/>
      <c r="T2184" s="11"/>
      <c r="U2184" s="11"/>
      <c r="V2184" s="11"/>
      <c r="W2184" s="11"/>
      <c r="X2184" s="11"/>
      <c r="Y2184" s="11"/>
      <c r="Z2184" s="11"/>
      <c r="AA2184" s="11"/>
      <c r="AB2184" s="11"/>
      <c r="AC2184" s="11"/>
      <c r="AD2184" s="11"/>
      <c r="AE2184" s="11"/>
      <c r="AF2184" s="11"/>
      <c r="AG2184" s="11"/>
      <c r="AH2184" s="11"/>
      <c r="AI2184" s="11"/>
      <c r="AJ2184" s="11"/>
      <c r="AK2184" s="11"/>
      <c r="AL2184" s="11"/>
      <c r="AM2184" s="11"/>
      <c r="AN2184" s="11"/>
      <c r="AO2184" s="11"/>
      <c r="AP2184" s="11"/>
      <c r="AQ2184" s="11"/>
      <c r="AR2184" s="11"/>
      <c r="AS2184" s="11"/>
      <c r="AT2184" s="11"/>
      <c r="AU2184" s="11"/>
      <c r="AV2184" s="11"/>
      <c r="AW2184" s="11"/>
      <c r="AX2184" s="11"/>
      <c r="AY2184" s="11"/>
      <c r="AZ2184" s="11"/>
      <c r="BA2184" s="11"/>
      <c r="BB2184" s="11"/>
      <c r="BC2184" s="11"/>
      <c r="BD2184" s="11"/>
      <c r="BE2184" s="11"/>
      <c r="BF2184" s="11"/>
      <c r="BG2184" s="11"/>
      <c r="BH2184" s="11"/>
      <c r="BI2184" s="11"/>
      <c r="BJ2184" s="11"/>
      <c r="BK2184" s="11"/>
      <c r="BL2184" s="11"/>
      <c r="BM2184" s="11"/>
      <c r="BN2184" s="11"/>
      <c r="BO2184" s="11"/>
      <c r="BP2184" s="16" t="str">
        <v>0- Port Costs</v>
      </c>
      <c r="BT2184" s="16" t="str">
        <v>0- Port Value</v>
      </c>
      <c r="BU2184" s="11"/>
      <c r="BV2184" s="16" t="str">
        <v>0</v>
      </c>
    </row>
    <row r="2185" spans="8:74" hidden="1" outlineLevel="1" x14ac:dyDescent="0.3">
      <c r="H2185" s="16" t="str">
        <v>0 - BM Costs</v>
      </c>
      <c r="L2185" s="16" t="str">
        <v>0 - BM Port</v>
      </c>
      <c r="N2185" s="16" t="str">
        <v>0 - Port Assets</v>
      </c>
      <c r="O2185" s="11"/>
      <c r="P2185" s="11"/>
      <c r="Q2185" s="11"/>
      <c r="R2185" s="11"/>
      <c r="S2185" s="11"/>
      <c r="T2185" s="11"/>
      <c r="U2185" s="11"/>
      <c r="V2185" s="11"/>
      <c r="W2185" s="11"/>
      <c r="X2185" s="11"/>
      <c r="Y2185" s="11"/>
      <c r="Z2185" s="11"/>
      <c r="AA2185" s="11"/>
      <c r="AB2185" s="11"/>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c r="BC2185" s="11"/>
      <c r="BD2185" s="11"/>
      <c r="BE2185" s="11"/>
      <c r="BF2185" s="11"/>
      <c r="BG2185" s="11"/>
      <c r="BH2185" s="11"/>
      <c r="BI2185" s="11"/>
      <c r="BJ2185" s="11"/>
      <c r="BK2185" s="11"/>
      <c r="BL2185" s="11"/>
      <c r="BM2185" s="11"/>
      <c r="BN2185" s="11"/>
      <c r="BO2185" s="11"/>
      <c r="BP2185" s="16" t="str">
        <v>0- Port Costs</v>
      </c>
      <c r="BT2185" s="16" t="str">
        <v>0- Port Value</v>
      </c>
      <c r="BU2185" s="11"/>
      <c r="BV2185" s="16" t="str">
        <v>0</v>
      </c>
    </row>
    <row r="2186" spans="8:74" hidden="1" outlineLevel="1" x14ac:dyDescent="0.3">
      <c r="H2186" s="16" t="str">
        <v>0 - BM Costs</v>
      </c>
      <c r="L2186" s="16" t="str">
        <v>0 - BM Port</v>
      </c>
      <c r="N2186" s="16" t="str">
        <v>0 - Port Assets</v>
      </c>
      <c r="O2186" s="11"/>
      <c r="P2186" s="11"/>
      <c r="Q2186" s="11"/>
      <c r="R2186" s="11"/>
      <c r="S2186" s="11"/>
      <c r="T2186" s="11"/>
      <c r="U2186" s="11"/>
      <c r="V2186" s="11"/>
      <c r="W2186" s="11"/>
      <c r="X2186" s="11"/>
      <c r="Y2186" s="11"/>
      <c r="Z2186" s="11"/>
      <c r="AA2186" s="11"/>
      <c r="AB2186" s="11"/>
      <c r="AC2186" s="11"/>
      <c r="AD2186" s="11"/>
      <c r="AE2186" s="11"/>
      <c r="AF2186" s="11"/>
      <c r="AG2186" s="11"/>
      <c r="AH2186" s="11"/>
      <c r="AI2186" s="11"/>
      <c r="AJ2186" s="11"/>
      <c r="AK2186" s="11"/>
      <c r="AL2186" s="11"/>
      <c r="AM2186" s="11"/>
      <c r="AN2186" s="11"/>
      <c r="AO2186" s="11"/>
      <c r="AP2186" s="11"/>
      <c r="AQ2186" s="11"/>
      <c r="AR2186" s="11"/>
      <c r="AS2186" s="11"/>
      <c r="AT2186" s="11"/>
      <c r="AU2186" s="11"/>
      <c r="AV2186" s="11"/>
      <c r="AW2186" s="11"/>
      <c r="AX2186" s="11"/>
      <c r="AY2186" s="11"/>
      <c r="AZ2186" s="11"/>
      <c r="BA2186" s="11"/>
      <c r="BB2186" s="11"/>
      <c r="BC2186" s="11"/>
      <c r="BD2186" s="11"/>
      <c r="BE2186" s="11"/>
      <c r="BF2186" s="11"/>
      <c r="BG2186" s="11"/>
      <c r="BH2186" s="11"/>
      <c r="BI2186" s="11"/>
      <c r="BJ2186" s="11"/>
      <c r="BK2186" s="11"/>
      <c r="BL2186" s="11"/>
      <c r="BM2186" s="11"/>
      <c r="BN2186" s="11"/>
      <c r="BO2186" s="11"/>
      <c r="BP2186" s="16" t="str">
        <v>0- Port Costs</v>
      </c>
      <c r="BT2186" s="16" t="str">
        <v>0- Port Value</v>
      </c>
      <c r="BU2186" s="11"/>
      <c r="BV2186" s="16" t="str">
        <v>0</v>
      </c>
    </row>
    <row r="2187" spans="8:74" hidden="1" outlineLevel="1" x14ac:dyDescent="0.3">
      <c r="H2187" s="16" t="str">
        <v>0 - BM Costs</v>
      </c>
      <c r="L2187" s="16" t="str">
        <v>0 - BM Port</v>
      </c>
      <c r="N2187" s="16" t="str">
        <v>0 - Port Assets</v>
      </c>
      <c r="O2187" s="11"/>
      <c r="P2187" s="11"/>
      <c r="Q2187" s="11"/>
      <c r="R2187" s="11"/>
      <c r="S2187" s="11"/>
      <c r="T2187" s="11"/>
      <c r="U2187" s="11"/>
      <c r="V2187" s="11"/>
      <c r="W2187" s="11"/>
      <c r="X2187" s="11"/>
      <c r="Y2187" s="11"/>
      <c r="Z2187" s="11"/>
      <c r="AA2187" s="11"/>
      <c r="AB2187" s="11"/>
      <c r="AC2187" s="11"/>
      <c r="AD2187" s="11"/>
      <c r="AE2187" s="11"/>
      <c r="AF2187" s="11"/>
      <c r="AG2187" s="11"/>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c r="BC2187" s="11"/>
      <c r="BD2187" s="11"/>
      <c r="BE2187" s="11"/>
      <c r="BF2187" s="11"/>
      <c r="BG2187" s="11"/>
      <c r="BH2187" s="11"/>
      <c r="BI2187" s="11"/>
      <c r="BJ2187" s="11"/>
      <c r="BK2187" s="11"/>
      <c r="BL2187" s="11"/>
      <c r="BM2187" s="11"/>
      <c r="BN2187" s="11"/>
      <c r="BO2187" s="11"/>
      <c r="BP2187" s="16" t="str">
        <v>0- Port Costs</v>
      </c>
      <c r="BT2187" s="16" t="str">
        <v>0- Port Value</v>
      </c>
      <c r="BU2187" s="11"/>
      <c r="BV2187" s="16" t="str">
        <v>0</v>
      </c>
    </row>
    <row r="2188" spans="8:74" hidden="1" outlineLevel="1" x14ac:dyDescent="0.3">
      <c r="H2188" s="16" t="str">
        <v>0 - BM Costs</v>
      </c>
      <c r="L2188" s="16" t="str">
        <v>0 - BM Port</v>
      </c>
      <c r="N2188" s="16" t="str">
        <v>0 - Port Assets</v>
      </c>
      <c r="O2188" s="11"/>
      <c r="P2188" s="11"/>
      <c r="Q2188" s="11"/>
      <c r="R2188" s="11"/>
      <c r="S2188" s="11"/>
      <c r="T2188" s="11"/>
      <c r="U2188" s="11"/>
      <c r="V2188" s="11"/>
      <c r="W2188" s="11"/>
      <c r="X2188" s="11"/>
      <c r="Y2188" s="11"/>
      <c r="Z2188" s="11"/>
      <c r="AA2188" s="11"/>
      <c r="AB2188" s="11"/>
      <c r="AC2188" s="11"/>
      <c r="AD2188" s="11"/>
      <c r="AE2188" s="11"/>
      <c r="AF2188" s="11"/>
      <c r="AG2188" s="11"/>
      <c r="AH2188" s="11"/>
      <c r="AI2188" s="11"/>
      <c r="AJ2188" s="11"/>
      <c r="AK2188" s="11"/>
      <c r="AL2188" s="11"/>
      <c r="AM2188" s="11"/>
      <c r="AN2188" s="11"/>
      <c r="AO2188" s="11"/>
      <c r="AP2188" s="11"/>
      <c r="AQ2188" s="11"/>
      <c r="AR2188" s="11"/>
      <c r="AS2188" s="11"/>
      <c r="AT2188" s="11"/>
      <c r="AU2188" s="11"/>
      <c r="AV2188" s="11"/>
      <c r="AW2188" s="11"/>
      <c r="AX2188" s="11"/>
      <c r="AY2188" s="11"/>
      <c r="AZ2188" s="11"/>
      <c r="BA2188" s="11"/>
      <c r="BB2188" s="11"/>
      <c r="BC2188" s="11"/>
      <c r="BD2188" s="11"/>
      <c r="BE2188" s="11"/>
      <c r="BF2188" s="11"/>
      <c r="BG2188" s="11"/>
      <c r="BH2188" s="11"/>
      <c r="BI2188" s="11"/>
      <c r="BJ2188" s="11"/>
      <c r="BK2188" s="11"/>
      <c r="BL2188" s="11"/>
      <c r="BM2188" s="11"/>
      <c r="BN2188" s="11"/>
      <c r="BO2188" s="11"/>
      <c r="BP2188" s="16" t="str">
        <v>0- Port Costs</v>
      </c>
      <c r="BT2188" s="16" t="str">
        <v>0- Port Value</v>
      </c>
      <c r="BU2188" s="11"/>
      <c r="BV2188" s="16" t="str">
        <v>0</v>
      </c>
    </row>
    <row r="2189" spans="8:74" hidden="1" outlineLevel="1" x14ac:dyDescent="0.3">
      <c r="H2189" s="16" t="str">
        <v>0 - BM Costs</v>
      </c>
      <c r="L2189" s="16" t="str">
        <v>0 - BM Port</v>
      </c>
      <c r="N2189" s="16" t="str">
        <v>0 - Port Assets</v>
      </c>
      <c r="O2189" s="11"/>
      <c r="P2189" s="11"/>
      <c r="Q2189" s="11"/>
      <c r="R2189" s="11"/>
      <c r="S2189" s="11"/>
      <c r="T2189" s="11"/>
      <c r="U2189" s="11"/>
      <c r="V2189" s="11"/>
      <c r="W2189" s="11"/>
      <c r="X2189" s="11"/>
      <c r="Y2189" s="11"/>
      <c r="Z2189" s="11"/>
      <c r="AA2189" s="11"/>
      <c r="AB2189" s="11"/>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c r="BC2189" s="11"/>
      <c r="BD2189" s="11"/>
      <c r="BE2189" s="11"/>
      <c r="BF2189" s="11"/>
      <c r="BG2189" s="11"/>
      <c r="BH2189" s="11"/>
      <c r="BI2189" s="11"/>
      <c r="BJ2189" s="11"/>
      <c r="BK2189" s="11"/>
      <c r="BL2189" s="11"/>
      <c r="BM2189" s="11"/>
      <c r="BN2189" s="11"/>
      <c r="BO2189" s="11"/>
      <c r="BP2189" s="16" t="str">
        <v>0- Port Costs</v>
      </c>
      <c r="BT2189" s="16" t="str">
        <v>0- Port Value</v>
      </c>
      <c r="BU2189" s="11"/>
      <c r="BV2189" s="16" t="str">
        <v>0</v>
      </c>
    </row>
    <row r="2190" spans="8:74" hidden="1" outlineLevel="1" x14ac:dyDescent="0.3">
      <c r="H2190" s="16" t="str">
        <v>0 - BM Costs</v>
      </c>
      <c r="L2190" s="16" t="str">
        <v>0 - BM Port</v>
      </c>
      <c r="N2190" s="16" t="str">
        <v>0 - Port Assets</v>
      </c>
      <c r="O2190" s="11"/>
      <c r="P2190" s="11"/>
      <c r="Q2190" s="11"/>
      <c r="R2190" s="11"/>
      <c r="S2190" s="11"/>
      <c r="T2190" s="11"/>
      <c r="U2190" s="11"/>
      <c r="V2190" s="11"/>
      <c r="W2190" s="11"/>
      <c r="X2190" s="11"/>
      <c r="Y2190" s="11"/>
      <c r="Z2190" s="11"/>
      <c r="AA2190" s="11"/>
      <c r="AB2190" s="11"/>
      <c r="AC2190" s="11"/>
      <c r="AD2190" s="11"/>
      <c r="AE2190" s="11"/>
      <c r="AF2190" s="11"/>
      <c r="AG2190" s="11"/>
      <c r="AH2190" s="11"/>
      <c r="AI2190" s="11"/>
      <c r="AJ2190" s="11"/>
      <c r="AK2190" s="11"/>
      <c r="AL2190" s="11"/>
      <c r="AM2190" s="11"/>
      <c r="AN2190" s="11"/>
      <c r="AO2190" s="11"/>
      <c r="AP2190" s="11"/>
      <c r="AQ2190" s="11"/>
      <c r="AR2190" s="11"/>
      <c r="AS2190" s="11"/>
      <c r="AT2190" s="11"/>
      <c r="AU2190" s="11"/>
      <c r="AV2190" s="11"/>
      <c r="AW2190" s="11"/>
      <c r="AX2190" s="11"/>
      <c r="AY2190" s="11"/>
      <c r="AZ2190" s="11"/>
      <c r="BA2190" s="11"/>
      <c r="BB2190" s="11"/>
      <c r="BC2190" s="11"/>
      <c r="BD2190" s="11"/>
      <c r="BE2190" s="11"/>
      <c r="BF2190" s="11"/>
      <c r="BG2190" s="11"/>
      <c r="BH2190" s="11"/>
      <c r="BI2190" s="11"/>
      <c r="BJ2190" s="11"/>
      <c r="BK2190" s="11"/>
      <c r="BL2190" s="11"/>
      <c r="BM2190" s="11"/>
      <c r="BN2190" s="11"/>
      <c r="BO2190" s="11"/>
      <c r="BP2190" s="16" t="str">
        <v>0- Port Costs</v>
      </c>
      <c r="BT2190" s="16" t="str">
        <v>0- Port Value</v>
      </c>
      <c r="BU2190" s="11"/>
      <c r="BV2190" s="16" t="str">
        <v>0</v>
      </c>
    </row>
    <row r="2191" spans="8:74" hidden="1" outlineLevel="1" x14ac:dyDescent="0.3">
      <c r="H2191" s="16" t="str">
        <v>0 - BM Costs</v>
      </c>
      <c r="L2191" s="16" t="str">
        <v>0 - BM Port</v>
      </c>
      <c r="N2191" s="16" t="str">
        <v>0 - Port Assets</v>
      </c>
      <c r="O2191" s="11"/>
      <c r="P2191" s="11"/>
      <c r="Q2191" s="11"/>
      <c r="R2191" s="11"/>
      <c r="S2191" s="11"/>
      <c r="T2191" s="11"/>
      <c r="U2191" s="11"/>
      <c r="V2191" s="11"/>
      <c r="W2191" s="11"/>
      <c r="X2191" s="11"/>
      <c r="Y2191" s="11"/>
      <c r="Z2191" s="11"/>
      <c r="AA2191" s="11"/>
      <c r="AB2191" s="11"/>
      <c r="AC2191" s="11"/>
      <c r="AD2191" s="11"/>
      <c r="AE2191" s="11"/>
      <c r="AF2191" s="11"/>
      <c r="AG2191" s="11"/>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c r="BC2191" s="11"/>
      <c r="BD2191" s="11"/>
      <c r="BE2191" s="11"/>
      <c r="BF2191" s="11"/>
      <c r="BG2191" s="11"/>
      <c r="BH2191" s="11"/>
      <c r="BI2191" s="11"/>
      <c r="BJ2191" s="11"/>
      <c r="BK2191" s="11"/>
      <c r="BL2191" s="11"/>
      <c r="BM2191" s="11"/>
      <c r="BN2191" s="11"/>
      <c r="BO2191" s="11"/>
      <c r="BP2191" s="16" t="str">
        <v>0- Port Costs</v>
      </c>
      <c r="BT2191" s="16" t="str">
        <v>0- Port Value</v>
      </c>
      <c r="BU2191" s="11"/>
      <c r="BV2191" s="16" t="str">
        <v>0</v>
      </c>
    </row>
    <row r="2192" spans="8:74" hidden="1" outlineLevel="1" x14ac:dyDescent="0.3">
      <c r="H2192" s="16" t="str">
        <v>0 - BM Costs</v>
      </c>
      <c r="L2192" s="16" t="str">
        <v>0 - BM Port</v>
      </c>
      <c r="N2192" s="16" t="str">
        <v>0 - Port Assets</v>
      </c>
      <c r="O2192" s="11"/>
      <c r="P2192" s="11"/>
      <c r="Q2192" s="11"/>
      <c r="R2192" s="11"/>
      <c r="S2192" s="11"/>
      <c r="T2192" s="11"/>
      <c r="U2192" s="11"/>
      <c r="V2192" s="11"/>
      <c r="W2192" s="11"/>
      <c r="X2192" s="11"/>
      <c r="Y2192" s="11"/>
      <c r="Z2192" s="11"/>
      <c r="AA2192" s="11"/>
      <c r="AB2192" s="11"/>
      <c r="AC2192" s="11"/>
      <c r="AD2192" s="11"/>
      <c r="AE2192" s="11"/>
      <c r="AF2192" s="11"/>
      <c r="AG2192" s="11"/>
      <c r="AH2192" s="11"/>
      <c r="AI2192" s="11"/>
      <c r="AJ2192" s="11"/>
      <c r="AK2192" s="11"/>
      <c r="AL2192" s="11"/>
      <c r="AM2192" s="11"/>
      <c r="AN2192" s="11"/>
      <c r="AO2192" s="11"/>
      <c r="AP2192" s="11"/>
      <c r="AQ2192" s="11"/>
      <c r="AR2192" s="11"/>
      <c r="AS2192" s="11"/>
      <c r="AT2192" s="11"/>
      <c r="AU2192" s="11"/>
      <c r="AV2192" s="11"/>
      <c r="AW2192" s="11"/>
      <c r="AX2192" s="11"/>
      <c r="AY2192" s="11"/>
      <c r="AZ2192" s="11"/>
      <c r="BA2192" s="11"/>
      <c r="BB2192" s="11"/>
      <c r="BC2192" s="11"/>
      <c r="BD2192" s="11"/>
      <c r="BE2192" s="11"/>
      <c r="BF2192" s="11"/>
      <c r="BG2192" s="11"/>
      <c r="BH2192" s="11"/>
      <c r="BI2192" s="11"/>
      <c r="BJ2192" s="11"/>
      <c r="BK2192" s="11"/>
      <c r="BL2192" s="11"/>
      <c r="BM2192" s="11"/>
      <c r="BN2192" s="11"/>
      <c r="BO2192" s="11"/>
      <c r="BP2192" s="16" t="str">
        <v>0- Port Costs</v>
      </c>
      <c r="BT2192" s="16" t="str">
        <v>0- Port Value</v>
      </c>
      <c r="BU2192" s="11"/>
      <c r="BV2192" s="16" t="str">
        <v>0</v>
      </c>
    </row>
    <row r="2193" spans="8:74" hidden="1" outlineLevel="1" x14ac:dyDescent="0.3">
      <c r="H2193" s="16" t="str">
        <v>0 - BM Costs</v>
      </c>
      <c r="L2193" s="16" t="str">
        <v>0 - BM Port</v>
      </c>
      <c r="N2193" s="16" t="str">
        <v>0 - Port Assets</v>
      </c>
      <c r="O2193" s="11"/>
      <c r="P2193" s="11"/>
      <c r="Q2193" s="11"/>
      <c r="R2193" s="11"/>
      <c r="S2193" s="11"/>
      <c r="T2193" s="11"/>
      <c r="U2193" s="11"/>
      <c r="V2193" s="11"/>
      <c r="W2193" s="11"/>
      <c r="X2193" s="11"/>
      <c r="Y2193" s="11"/>
      <c r="Z2193" s="11"/>
      <c r="AA2193" s="11"/>
      <c r="AB2193" s="11"/>
      <c r="AC2193" s="11"/>
      <c r="AD2193" s="11"/>
      <c r="AE2193" s="11"/>
      <c r="AF2193" s="11"/>
      <c r="AG2193" s="11"/>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c r="BC2193" s="11"/>
      <c r="BD2193" s="11"/>
      <c r="BE2193" s="11"/>
      <c r="BF2193" s="11"/>
      <c r="BG2193" s="11"/>
      <c r="BH2193" s="11"/>
      <c r="BI2193" s="11"/>
      <c r="BJ2193" s="11"/>
      <c r="BK2193" s="11"/>
      <c r="BL2193" s="11"/>
      <c r="BM2193" s="11"/>
      <c r="BN2193" s="11"/>
      <c r="BO2193" s="11"/>
      <c r="BP2193" s="16" t="str">
        <v>0- Port Costs</v>
      </c>
      <c r="BT2193" s="16" t="str">
        <v>0- Port Value</v>
      </c>
      <c r="BU2193" s="11"/>
      <c r="BV2193" s="16" t="str">
        <v>0</v>
      </c>
    </row>
    <row r="2194" spans="8:74" hidden="1" outlineLevel="1" x14ac:dyDescent="0.3">
      <c r="H2194" s="16" t="str">
        <v>0 - BM Costs</v>
      </c>
      <c r="L2194" s="16" t="str">
        <v>0 - BM Port</v>
      </c>
      <c r="N2194" s="16" t="str">
        <v>0 - Port Assets</v>
      </c>
      <c r="O2194" s="11"/>
      <c r="P2194" s="11"/>
      <c r="Q2194" s="11"/>
      <c r="R2194" s="11"/>
      <c r="S2194" s="11"/>
      <c r="T2194" s="11"/>
      <c r="U2194" s="11"/>
      <c r="V2194" s="11"/>
      <c r="W2194" s="11"/>
      <c r="X2194" s="11"/>
      <c r="Y2194" s="11"/>
      <c r="Z2194" s="11"/>
      <c r="AA2194" s="11"/>
      <c r="AB2194" s="11"/>
      <c r="AC2194" s="11"/>
      <c r="AD2194" s="11"/>
      <c r="AE2194" s="11"/>
      <c r="AF2194" s="11"/>
      <c r="AG2194" s="11"/>
      <c r="AH2194" s="11"/>
      <c r="AI2194" s="11"/>
      <c r="AJ2194" s="11"/>
      <c r="AK2194" s="11"/>
      <c r="AL2194" s="11"/>
      <c r="AM2194" s="11"/>
      <c r="AN2194" s="11"/>
      <c r="AO2194" s="11"/>
      <c r="AP2194" s="11"/>
      <c r="AQ2194" s="11"/>
      <c r="AR2194" s="11"/>
      <c r="AS2194" s="11"/>
      <c r="AT2194" s="11"/>
      <c r="AU2194" s="11"/>
      <c r="AV2194" s="11"/>
      <c r="AW2194" s="11"/>
      <c r="AX2194" s="11"/>
      <c r="AY2194" s="11"/>
      <c r="AZ2194" s="11"/>
      <c r="BA2194" s="11"/>
      <c r="BB2194" s="11"/>
      <c r="BC2194" s="11"/>
      <c r="BD2194" s="11"/>
      <c r="BE2194" s="11"/>
      <c r="BF2194" s="11"/>
      <c r="BG2194" s="11"/>
      <c r="BH2194" s="11"/>
      <c r="BI2194" s="11"/>
      <c r="BJ2194" s="11"/>
      <c r="BK2194" s="11"/>
      <c r="BL2194" s="11"/>
      <c r="BM2194" s="11"/>
      <c r="BN2194" s="11"/>
      <c r="BO2194" s="11"/>
      <c r="BP2194" s="16" t="str">
        <v>0- Port Costs</v>
      </c>
      <c r="BT2194" s="16" t="str">
        <v>0- Port Value</v>
      </c>
      <c r="BU2194" s="11"/>
      <c r="BV2194" s="16" t="str">
        <v>0</v>
      </c>
    </row>
    <row r="2195" spans="8:74" hidden="1" outlineLevel="1" x14ac:dyDescent="0.3">
      <c r="H2195" s="16" t="str">
        <v>0 - BM Costs</v>
      </c>
      <c r="L2195" s="16" t="str">
        <v>0 - BM Port</v>
      </c>
      <c r="N2195" s="16" t="str">
        <v>0 - Port Assets</v>
      </c>
      <c r="O2195" s="11"/>
      <c r="P2195" s="11"/>
      <c r="Q2195" s="11"/>
      <c r="R2195" s="11"/>
      <c r="S2195" s="11"/>
      <c r="T2195" s="11"/>
      <c r="U2195" s="11"/>
      <c r="V2195" s="11"/>
      <c r="W2195" s="11"/>
      <c r="X2195" s="11"/>
      <c r="Y2195" s="11"/>
      <c r="Z2195" s="11"/>
      <c r="AA2195" s="11"/>
      <c r="AB2195" s="11"/>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c r="BC2195" s="11"/>
      <c r="BD2195" s="11"/>
      <c r="BE2195" s="11"/>
      <c r="BF2195" s="11"/>
      <c r="BG2195" s="11"/>
      <c r="BH2195" s="11"/>
      <c r="BI2195" s="11"/>
      <c r="BJ2195" s="11"/>
      <c r="BK2195" s="11"/>
      <c r="BL2195" s="11"/>
      <c r="BM2195" s="11"/>
      <c r="BN2195" s="11"/>
      <c r="BO2195" s="11"/>
      <c r="BP2195" s="16" t="str">
        <v>0- Port Costs</v>
      </c>
      <c r="BT2195" s="16" t="str">
        <v>0- Port Value</v>
      </c>
      <c r="BU2195" s="11"/>
      <c r="BV2195" s="16" t="str">
        <v>0</v>
      </c>
    </row>
    <row r="2196" spans="8:74" hidden="1" outlineLevel="1" x14ac:dyDescent="0.3">
      <c r="H2196" s="16" t="str">
        <v>0 - BM Costs</v>
      </c>
      <c r="L2196" s="16" t="str">
        <v>0 - BM Port</v>
      </c>
      <c r="N2196" s="16" t="str">
        <v>0 - Port Assets</v>
      </c>
      <c r="O2196" s="11"/>
      <c r="P2196" s="11"/>
      <c r="Q2196" s="11"/>
      <c r="R2196" s="11"/>
      <c r="S2196" s="11"/>
      <c r="T2196" s="11"/>
      <c r="U2196" s="11"/>
      <c r="V2196" s="11"/>
      <c r="W2196" s="11"/>
      <c r="X2196" s="11"/>
      <c r="Y2196" s="11"/>
      <c r="Z2196" s="11"/>
      <c r="AA2196" s="11"/>
      <c r="AB2196" s="11"/>
      <c r="AC2196" s="11"/>
      <c r="AD2196" s="11"/>
      <c r="AE2196" s="11"/>
      <c r="AF2196" s="11"/>
      <c r="AG2196" s="11"/>
      <c r="AH2196" s="11"/>
      <c r="AI2196" s="11"/>
      <c r="AJ2196" s="11"/>
      <c r="AK2196" s="11"/>
      <c r="AL2196" s="11"/>
      <c r="AM2196" s="11"/>
      <c r="AN2196" s="11"/>
      <c r="AO2196" s="11"/>
      <c r="AP2196" s="11"/>
      <c r="AQ2196" s="11"/>
      <c r="AR2196" s="11"/>
      <c r="AS2196" s="11"/>
      <c r="AT2196" s="11"/>
      <c r="AU2196" s="11"/>
      <c r="AV2196" s="11"/>
      <c r="AW2196" s="11"/>
      <c r="AX2196" s="11"/>
      <c r="AY2196" s="11"/>
      <c r="AZ2196" s="11"/>
      <c r="BA2196" s="11"/>
      <c r="BB2196" s="11"/>
      <c r="BC2196" s="11"/>
      <c r="BD2196" s="11"/>
      <c r="BE2196" s="11"/>
      <c r="BF2196" s="11"/>
      <c r="BG2196" s="11"/>
      <c r="BH2196" s="11"/>
      <c r="BI2196" s="11"/>
      <c r="BJ2196" s="11"/>
      <c r="BK2196" s="11"/>
      <c r="BL2196" s="11"/>
      <c r="BM2196" s="11"/>
      <c r="BN2196" s="11"/>
      <c r="BO2196" s="11"/>
      <c r="BP2196" s="16" t="str">
        <v>0- Port Costs</v>
      </c>
      <c r="BT2196" s="16" t="str">
        <v>0- Port Value</v>
      </c>
      <c r="BU2196" s="11"/>
      <c r="BV2196" s="16" t="str">
        <v>0</v>
      </c>
    </row>
    <row r="2197" spans="8:74" hidden="1" outlineLevel="1" x14ac:dyDescent="0.3">
      <c r="H2197" s="16" t="str">
        <v>0 - BM Costs</v>
      </c>
      <c r="L2197" s="16" t="str">
        <v>0 - BM Port</v>
      </c>
      <c r="N2197" s="16" t="str">
        <v>0 - Port Assets</v>
      </c>
      <c r="O2197" s="11"/>
      <c r="P2197" s="11"/>
      <c r="Q2197" s="11"/>
      <c r="R2197" s="11"/>
      <c r="S2197" s="11"/>
      <c r="T2197" s="11"/>
      <c r="U2197" s="11"/>
      <c r="V2197" s="11"/>
      <c r="W2197" s="11"/>
      <c r="X2197" s="11"/>
      <c r="Y2197" s="11"/>
      <c r="Z2197" s="11"/>
      <c r="AA2197" s="11"/>
      <c r="AB2197" s="11"/>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c r="BC2197" s="11"/>
      <c r="BD2197" s="11"/>
      <c r="BE2197" s="11"/>
      <c r="BF2197" s="11"/>
      <c r="BG2197" s="11"/>
      <c r="BH2197" s="11"/>
      <c r="BI2197" s="11"/>
      <c r="BJ2197" s="11"/>
      <c r="BK2197" s="11"/>
      <c r="BL2197" s="11"/>
      <c r="BM2197" s="11"/>
      <c r="BN2197" s="11"/>
      <c r="BO2197" s="11"/>
      <c r="BP2197" s="16" t="str">
        <v>0- Port Costs</v>
      </c>
      <c r="BT2197" s="16" t="str">
        <v>0- Port Value</v>
      </c>
      <c r="BU2197" s="11"/>
      <c r="BV2197" s="16" t="str">
        <v>0</v>
      </c>
    </row>
    <row r="2198" spans="8:74" hidden="1" outlineLevel="1" x14ac:dyDescent="0.3">
      <c r="H2198" s="16" t="str">
        <v>0 - BM Costs</v>
      </c>
      <c r="L2198" s="16" t="str">
        <v>0 - BM Port</v>
      </c>
      <c r="N2198" s="16" t="str">
        <v>0 - Port Assets</v>
      </c>
      <c r="O2198" s="11"/>
      <c r="P2198" s="11"/>
      <c r="Q2198" s="11"/>
      <c r="R2198" s="11"/>
      <c r="S2198" s="11"/>
      <c r="T2198" s="11"/>
      <c r="U2198" s="11"/>
      <c r="V2198" s="11"/>
      <c r="W2198" s="11"/>
      <c r="X2198" s="11"/>
      <c r="Y2198" s="11"/>
      <c r="Z2198" s="11"/>
      <c r="AA2198" s="11"/>
      <c r="AB2198" s="11"/>
      <c r="AC2198" s="11"/>
      <c r="AD2198" s="11"/>
      <c r="AE2198" s="11"/>
      <c r="AF2198" s="11"/>
      <c r="AG2198" s="11"/>
      <c r="AH2198" s="11"/>
      <c r="AI2198" s="11"/>
      <c r="AJ2198" s="11"/>
      <c r="AK2198" s="11"/>
      <c r="AL2198" s="11"/>
      <c r="AM2198" s="11"/>
      <c r="AN2198" s="11"/>
      <c r="AO2198" s="11"/>
      <c r="AP2198" s="11"/>
      <c r="AQ2198" s="11"/>
      <c r="AR2198" s="11"/>
      <c r="AS2198" s="11"/>
      <c r="AT2198" s="11"/>
      <c r="AU2198" s="11"/>
      <c r="AV2198" s="11"/>
      <c r="AW2198" s="11"/>
      <c r="AX2198" s="11"/>
      <c r="AY2198" s="11"/>
      <c r="AZ2198" s="11"/>
      <c r="BA2198" s="11"/>
      <c r="BB2198" s="11"/>
      <c r="BC2198" s="11"/>
      <c r="BD2198" s="11"/>
      <c r="BE2198" s="11"/>
      <c r="BF2198" s="11"/>
      <c r="BG2198" s="11"/>
      <c r="BH2198" s="11"/>
      <c r="BI2198" s="11"/>
      <c r="BJ2198" s="11"/>
      <c r="BK2198" s="11"/>
      <c r="BL2198" s="11"/>
      <c r="BM2198" s="11"/>
      <c r="BN2198" s="11"/>
      <c r="BO2198" s="11"/>
      <c r="BP2198" s="16" t="str">
        <v>0- Port Costs</v>
      </c>
      <c r="BT2198" s="16" t="str">
        <v>0- Port Value</v>
      </c>
      <c r="BU2198" s="11"/>
      <c r="BV2198" s="16" t="str">
        <v>0</v>
      </c>
    </row>
    <row r="2199" spans="8:74" hidden="1" outlineLevel="1" x14ac:dyDescent="0.3">
      <c r="H2199" s="16" t="str">
        <v>0 - BM Costs</v>
      </c>
      <c r="L2199" s="16" t="str">
        <v>0 - BM Port</v>
      </c>
      <c r="N2199" s="16" t="str">
        <v>0 - Port Assets</v>
      </c>
      <c r="O2199" s="11"/>
      <c r="P2199" s="11"/>
      <c r="Q2199" s="11"/>
      <c r="R2199" s="11"/>
      <c r="S2199" s="11"/>
      <c r="T2199" s="11"/>
      <c r="U2199" s="11"/>
      <c r="V2199" s="11"/>
      <c r="W2199" s="11"/>
      <c r="X2199" s="11"/>
      <c r="Y2199" s="11"/>
      <c r="Z2199" s="11"/>
      <c r="AA2199" s="11"/>
      <c r="AB2199" s="11"/>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c r="BC2199" s="11"/>
      <c r="BD2199" s="11"/>
      <c r="BE2199" s="11"/>
      <c r="BF2199" s="11"/>
      <c r="BG2199" s="11"/>
      <c r="BH2199" s="11"/>
      <c r="BI2199" s="11"/>
      <c r="BJ2199" s="11"/>
      <c r="BK2199" s="11"/>
      <c r="BL2199" s="11"/>
      <c r="BM2199" s="11"/>
      <c r="BN2199" s="11"/>
      <c r="BO2199" s="11"/>
      <c r="BP2199" s="16" t="str">
        <v>0- Port Costs</v>
      </c>
      <c r="BT2199" s="16" t="str">
        <v>0- Port Value</v>
      </c>
      <c r="BU2199" s="11"/>
      <c r="BV2199" s="16" t="str">
        <v>0</v>
      </c>
    </row>
    <row r="2200" spans="8:74" hidden="1" outlineLevel="1" x14ac:dyDescent="0.3">
      <c r="H2200" s="16" t="str">
        <v>0 - BM Costs</v>
      </c>
      <c r="L2200" s="16" t="str">
        <v>0 - BM Port</v>
      </c>
      <c r="N2200" s="16" t="str">
        <v>0 - Port Assets</v>
      </c>
      <c r="O2200" s="11"/>
      <c r="P2200" s="11"/>
      <c r="Q2200" s="11"/>
      <c r="R2200" s="11"/>
      <c r="S2200" s="11"/>
      <c r="T2200" s="11"/>
      <c r="U2200" s="11"/>
      <c r="V2200" s="11"/>
      <c r="W2200" s="11"/>
      <c r="X2200" s="11"/>
      <c r="Y2200" s="11"/>
      <c r="Z2200" s="11"/>
      <c r="AA2200" s="11"/>
      <c r="AB2200" s="11"/>
      <c r="AC2200" s="11"/>
      <c r="AD2200" s="11"/>
      <c r="AE2200" s="11"/>
      <c r="AF2200" s="11"/>
      <c r="AG2200" s="11"/>
      <c r="AH2200" s="11"/>
      <c r="AI2200" s="11"/>
      <c r="AJ2200" s="11"/>
      <c r="AK2200" s="11"/>
      <c r="AL2200" s="11"/>
      <c r="AM2200" s="11"/>
      <c r="AN2200" s="11"/>
      <c r="AO2200" s="11"/>
      <c r="AP2200" s="11"/>
      <c r="AQ2200" s="11"/>
      <c r="AR2200" s="11"/>
      <c r="AS2200" s="11"/>
      <c r="AT2200" s="11"/>
      <c r="AU2200" s="11"/>
      <c r="AV2200" s="11"/>
      <c r="AW2200" s="11"/>
      <c r="AX2200" s="11"/>
      <c r="AY2200" s="11"/>
      <c r="AZ2200" s="11"/>
      <c r="BA2200" s="11"/>
      <c r="BB2200" s="11"/>
      <c r="BC2200" s="11"/>
      <c r="BD2200" s="11"/>
      <c r="BE2200" s="11"/>
      <c r="BF2200" s="11"/>
      <c r="BG2200" s="11"/>
      <c r="BH2200" s="11"/>
      <c r="BI2200" s="11"/>
      <c r="BJ2200" s="11"/>
      <c r="BK2200" s="11"/>
      <c r="BL2200" s="11"/>
      <c r="BM2200" s="11"/>
      <c r="BN2200" s="11"/>
      <c r="BO2200" s="11"/>
      <c r="BP2200" s="16" t="str">
        <v>0- Port Costs</v>
      </c>
      <c r="BT2200" s="16" t="str">
        <v>0- Port Value</v>
      </c>
      <c r="BU2200" s="11"/>
      <c r="BV2200" s="16" t="str">
        <v>0</v>
      </c>
    </row>
    <row r="2201" spans="8:74" hidden="1" outlineLevel="1" x14ac:dyDescent="0.3">
      <c r="H2201" s="16" t="str">
        <v>0 - BM Costs</v>
      </c>
      <c r="L2201" s="16" t="str">
        <v>0 - BM Port</v>
      </c>
      <c r="N2201" s="16" t="str">
        <v>0 - Port Assets</v>
      </c>
      <c r="O2201" s="11"/>
      <c r="P2201" s="11"/>
      <c r="Q2201" s="11"/>
      <c r="R2201" s="11"/>
      <c r="S2201" s="11"/>
      <c r="T2201" s="11"/>
      <c r="U2201" s="11"/>
      <c r="V2201" s="11"/>
      <c r="W2201" s="11"/>
      <c r="X2201" s="11"/>
      <c r="Y2201" s="11"/>
      <c r="Z2201" s="11"/>
      <c r="AA2201" s="11"/>
      <c r="AB2201" s="11"/>
      <c r="AC2201" s="11"/>
      <c r="AD2201" s="11"/>
      <c r="AE2201" s="11"/>
      <c r="AF2201" s="11"/>
      <c r="AG2201" s="11"/>
      <c r="AH2201" s="11"/>
      <c r="AI2201" s="11"/>
      <c r="AJ2201" s="11"/>
      <c r="AK2201" s="11"/>
      <c r="AL2201" s="11"/>
      <c r="AM2201" s="11"/>
      <c r="AN2201" s="11"/>
      <c r="AO2201" s="11"/>
      <c r="AP2201" s="11"/>
      <c r="AQ2201" s="11"/>
      <c r="AR2201" s="11"/>
      <c r="AS2201" s="11"/>
      <c r="AT2201" s="11"/>
      <c r="AU2201" s="11"/>
      <c r="AV2201" s="11"/>
      <c r="AW2201" s="11"/>
      <c r="AX2201" s="11"/>
      <c r="AY2201" s="11"/>
      <c r="AZ2201" s="11"/>
      <c r="BA2201" s="11"/>
      <c r="BB2201" s="11"/>
      <c r="BC2201" s="11"/>
      <c r="BD2201" s="11"/>
      <c r="BE2201" s="11"/>
      <c r="BF2201" s="11"/>
      <c r="BG2201" s="11"/>
      <c r="BH2201" s="11"/>
      <c r="BI2201" s="11"/>
      <c r="BJ2201" s="11"/>
      <c r="BK2201" s="11"/>
      <c r="BL2201" s="11"/>
      <c r="BM2201" s="11"/>
      <c r="BN2201" s="11"/>
      <c r="BO2201" s="11"/>
      <c r="BP2201" s="16" t="str">
        <v>0- Port Costs</v>
      </c>
      <c r="BT2201" s="16" t="str">
        <v>0- Port Value</v>
      </c>
      <c r="BU2201" s="11"/>
      <c r="BV2201" s="16" t="str">
        <v>0</v>
      </c>
    </row>
    <row r="2202" spans="8:74" hidden="1" outlineLevel="1" x14ac:dyDescent="0.3">
      <c r="H2202" s="16" t="str">
        <v>0 - BM Costs</v>
      </c>
      <c r="L2202" s="16" t="str">
        <v>0 - BM Port</v>
      </c>
      <c r="N2202" s="16" t="str">
        <v>0 - Port Assets</v>
      </c>
      <c r="O2202" s="11"/>
      <c r="P2202" s="11"/>
      <c r="Q2202" s="11"/>
      <c r="R2202" s="11"/>
      <c r="S2202" s="11"/>
      <c r="T2202" s="11"/>
      <c r="U2202" s="11"/>
      <c r="V2202" s="11"/>
      <c r="W2202" s="11"/>
      <c r="X2202" s="11"/>
      <c r="Y2202" s="11"/>
      <c r="Z2202" s="11"/>
      <c r="AA2202" s="11"/>
      <c r="AB2202" s="11"/>
      <c r="AC2202" s="11"/>
      <c r="AD2202" s="11"/>
      <c r="AE2202" s="11"/>
      <c r="AF2202" s="11"/>
      <c r="AG2202" s="11"/>
      <c r="AH2202" s="11"/>
      <c r="AI2202" s="11"/>
      <c r="AJ2202" s="11"/>
      <c r="AK2202" s="11"/>
      <c r="AL2202" s="11"/>
      <c r="AM2202" s="11"/>
      <c r="AN2202" s="11"/>
      <c r="AO2202" s="11"/>
      <c r="AP2202" s="11"/>
      <c r="AQ2202" s="11"/>
      <c r="AR2202" s="11"/>
      <c r="AS2202" s="11"/>
      <c r="AT2202" s="11"/>
      <c r="AU2202" s="11"/>
      <c r="AV2202" s="11"/>
      <c r="AW2202" s="11"/>
      <c r="AX2202" s="11"/>
      <c r="AY2202" s="11"/>
      <c r="AZ2202" s="11"/>
      <c r="BA2202" s="11"/>
      <c r="BB2202" s="11"/>
      <c r="BC2202" s="11"/>
      <c r="BD2202" s="11"/>
      <c r="BE2202" s="11"/>
      <c r="BF2202" s="11"/>
      <c r="BG2202" s="11"/>
      <c r="BH2202" s="11"/>
      <c r="BI2202" s="11"/>
      <c r="BJ2202" s="11"/>
      <c r="BK2202" s="11"/>
      <c r="BL2202" s="11"/>
      <c r="BM2202" s="11"/>
      <c r="BN2202" s="11"/>
      <c r="BO2202" s="11"/>
      <c r="BP2202" s="16" t="str">
        <v>0- Port Costs</v>
      </c>
      <c r="BT2202" s="16" t="str">
        <v>0- Port Value</v>
      </c>
      <c r="BU2202" s="11"/>
      <c r="BV2202" s="16" t="str">
        <v>0</v>
      </c>
    </row>
    <row r="2203" spans="8:74" hidden="1" outlineLevel="1" x14ac:dyDescent="0.3">
      <c r="H2203" s="16" t="str">
        <v>0 - BM Costs</v>
      </c>
      <c r="L2203" s="16" t="str">
        <v>0 - BM Port</v>
      </c>
      <c r="N2203" s="16" t="str">
        <v>0 - Port Assets</v>
      </c>
      <c r="O2203" s="11"/>
      <c r="P2203" s="11"/>
      <c r="Q2203" s="11"/>
      <c r="R2203" s="11"/>
      <c r="S2203" s="11"/>
      <c r="T2203" s="11"/>
      <c r="U2203" s="11"/>
      <c r="V2203" s="11"/>
      <c r="W2203" s="11"/>
      <c r="X2203" s="11"/>
      <c r="Y2203" s="11"/>
      <c r="Z2203" s="11"/>
      <c r="AA2203" s="11"/>
      <c r="AB2203" s="11"/>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c r="BC2203" s="11"/>
      <c r="BD2203" s="11"/>
      <c r="BE2203" s="11"/>
      <c r="BF2203" s="11"/>
      <c r="BG2203" s="11"/>
      <c r="BH2203" s="11"/>
      <c r="BI2203" s="11"/>
      <c r="BJ2203" s="11"/>
      <c r="BK2203" s="11"/>
      <c r="BL2203" s="11"/>
      <c r="BM2203" s="11"/>
      <c r="BN2203" s="11"/>
      <c r="BO2203" s="11"/>
      <c r="BP2203" s="16" t="str">
        <v>0- Port Costs</v>
      </c>
      <c r="BT2203" s="16" t="str">
        <v>0- Port Value</v>
      </c>
      <c r="BU2203" s="11"/>
      <c r="BV2203" s="16" t="str">
        <v>0</v>
      </c>
    </row>
    <row r="2204" spans="8:74" hidden="1" outlineLevel="1" x14ac:dyDescent="0.3">
      <c r="H2204" s="16" t="str">
        <v>0 - BM Costs</v>
      </c>
      <c r="L2204" s="16" t="str">
        <v>0 - BM Port</v>
      </c>
      <c r="N2204" s="16" t="str">
        <v>0 - Port Assets</v>
      </c>
      <c r="O2204" s="11"/>
      <c r="P2204" s="11"/>
      <c r="Q2204" s="11"/>
      <c r="R2204" s="11"/>
      <c r="S2204" s="11"/>
      <c r="T2204" s="11"/>
      <c r="U2204" s="11"/>
      <c r="V2204" s="11"/>
      <c r="W2204" s="11"/>
      <c r="X2204" s="11"/>
      <c r="Y2204" s="11"/>
      <c r="Z2204" s="11"/>
      <c r="AA2204" s="11"/>
      <c r="AB2204" s="11"/>
      <c r="AC2204" s="11"/>
      <c r="AD2204" s="11"/>
      <c r="AE2204" s="11"/>
      <c r="AF2204" s="11"/>
      <c r="AG2204" s="11"/>
      <c r="AH2204" s="11"/>
      <c r="AI2204" s="11"/>
      <c r="AJ2204" s="11"/>
      <c r="AK2204" s="11"/>
      <c r="AL2204" s="11"/>
      <c r="AM2204" s="11"/>
      <c r="AN2204" s="11"/>
      <c r="AO2204" s="11"/>
      <c r="AP2204" s="11"/>
      <c r="AQ2204" s="11"/>
      <c r="AR2204" s="11"/>
      <c r="AS2204" s="11"/>
      <c r="AT2204" s="11"/>
      <c r="AU2204" s="11"/>
      <c r="AV2204" s="11"/>
      <c r="AW2204" s="11"/>
      <c r="AX2204" s="11"/>
      <c r="AY2204" s="11"/>
      <c r="AZ2204" s="11"/>
      <c r="BA2204" s="11"/>
      <c r="BB2204" s="11"/>
      <c r="BC2204" s="11"/>
      <c r="BD2204" s="11"/>
      <c r="BE2204" s="11"/>
      <c r="BF2204" s="11"/>
      <c r="BG2204" s="11"/>
      <c r="BH2204" s="11"/>
      <c r="BI2204" s="11"/>
      <c r="BJ2204" s="11"/>
      <c r="BK2204" s="11"/>
      <c r="BL2204" s="11"/>
      <c r="BM2204" s="11"/>
      <c r="BN2204" s="11"/>
      <c r="BO2204" s="11"/>
      <c r="BP2204" s="16" t="str">
        <v>0- Port Costs</v>
      </c>
      <c r="BT2204" s="16" t="str">
        <v>0- Port Value</v>
      </c>
      <c r="BU2204" s="11"/>
      <c r="BV2204" s="16" t="str">
        <v>0</v>
      </c>
    </row>
    <row r="2205" spans="8:74" hidden="1" outlineLevel="1" x14ac:dyDescent="0.3">
      <c r="H2205" s="16" t="str">
        <v>0 - BM Costs</v>
      </c>
      <c r="L2205" s="16" t="str">
        <v>0 - BM Port</v>
      </c>
      <c r="N2205" s="16" t="str">
        <v>0 - Port Assets</v>
      </c>
      <c r="O2205" s="11"/>
      <c r="P2205" s="11"/>
      <c r="Q2205" s="11"/>
      <c r="R2205" s="11"/>
      <c r="S2205" s="11"/>
      <c r="T2205" s="11"/>
      <c r="U2205" s="11"/>
      <c r="V2205" s="11"/>
      <c r="W2205" s="11"/>
      <c r="X2205" s="11"/>
      <c r="Y2205" s="11"/>
      <c r="Z2205" s="11"/>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c r="BC2205" s="11"/>
      <c r="BD2205" s="11"/>
      <c r="BE2205" s="11"/>
      <c r="BF2205" s="11"/>
      <c r="BG2205" s="11"/>
      <c r="BH2205" s="11"/>
      <c r="BI2205" s="11"/>
      <c r="BJ2205" s="11"/>
      <c r="BK2205" s="11"/>
      <c r="BL2205" s="11"/>
      <c r="BM2205" s="11"/>
      <c r="BN2205" s="11"/>
      <c r="BO2205" s="11"/>
      <c r="BP2205" s="16" t="str">
        <v>0- Port Costs</v>
      </c>
      <c r="BT2205" s="16" t="str">
        <v>0- Port Value</v>
      </c>
      <c r="BU2205" s="11"/>
      <c r="BV2205" s="16" t="str">
        <v>0</v>
      </c>
    </row>
    <row r="2206" spans="8:74" hidden="1" outlineLevel="1" x14ac:dyDescent="0.3">
      <c r="H2206" s="16" t="str">
        <v>0 - BM Costs</v>
      </c>
      <c r="L2206" s="16" t="str">
        <v>0 - BM Port</v>
      </c>
      <c r="N2206" s="16" t="str">
        <v>0 - Port Assets</v>
      </c>
      <c r="O2206" s="11"/>
      <c r="P2206" s="11"/>
      <c r="Q2206" s="11"/>
      <c r="R2206" s="11"/>
      <c r="S2206" s="11"/>
      <c r="T2206" s="11"/>
      <c r="U2206" s="11"/>
      <c r="V2206" s="11"/>
      <c r="W2206" s="11"/>
      <c r="X2206" s="11"/>
      <c r="Y2206" s="11"/>
      <c r="Z2206" s="11"/>
      <c r="AA2206" s="11"/>
      <c r="AB2206" s="11"/>
      <c r="AC2206" s="11"/>
      <c r="AD2206" s="11"/>
      <c r="AE2206" s="11"/>
      <c r="AF2206" s="11"/>
      <c r="AG2206" s="11"/>
      <c r="AH2206" s="11"/>
      <c r="AI2206" s="11"/>
      <c r="AJ2206" s="11"/>
      <c r="AK2206" s="11"/>
      <c r="AL2206" s="11"/>
      <c r="AM2206" s="11"/>
      <c r="AN2206" s="11"/>
      <c r="AO2206" s="11"/>
      <c r="AP2206" s="11"/>
      <c r="AQ2206" s="11"/>
      <c r="AR2206" s="11"/>
      <c r="AS2206" s="11"/>
      <c r="AT2206" s="11"/>
      <c r="AU2206" s="11"/>
      <c r="AV2206" s="11"/>
      <c r="AW2206" s="11"/>
      <c r="AX2206" s="11"/>
      <c r="AY2206" s="11"/>
      <c r="AZ2206" s="11"/>
      <c r="BA2206" s="11"/>
      <c r="BB2206" s="11"/>
      <c r="BC2206" s="11"/>
      <c r="BD2206" s="11"/>
      <c r="BE2206" s="11"/>
      <c r="BF2206" s="11"/>
      <c r="BG2206" s="11"/>
      <c r="BH2206" s="11"/>
      <c r="BI2206" s="11"/>
      <c r="BJ2206" s="11"/>
      <c r="BK2206" s="11"/>
      <c r="BL2206" s="11"/>
      <c r="BM2206" s="11"/>
      <c r="BN2206" s="11"/>
      <c r="BO2206" s="11"/>
      <c r="BP2206" s="16" t="str">
        <v>0- Port Costs</v>
      </c>
      <c r="BT2206" s="16" t="str">
        <v>0- Port Value</v>
      </c>
      <c r="BU2206" s="11"/>
      <c r="BV2206" s="16" t="str">
        <v>0</v>
      </c>
    </row>
    <row r="2207" spans="8:74" hidden="1" outlineLevel="1" x14ac:dyDescent="0.3">
      <c r="H2207" s="16" t="str">
        <v>0 - BM Costs</v>
      </c>
      <c r="L2207" s="16" t="str">
        <v>0 - BM Port</v>
      </c>
      <c r="N2207" s="16" t="str">
        <v>0 - Port Assets</v>
      </c>
      <c r="O2207" s="11"/>
      <c r="P2207" s="11"/>
      <c r="Q2207" s="11"/>
      <c r="R2207" s="11"/>
      <c r="S2207" s="11"/>
      <c r="T2207" s="11"/>
      <c r="U2207" s="11"/>
      <c r="V2207" s="11"/>
      <c r="W2207" s="11"/>
      <c r="X2207" s="11"/>
      <c r="Y2207" s="11"/>
      <c r="Z2207" s="11"/>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c r="BC2207" s="11"/>
      <c r="BD2207" s="11"/>
      <c r="BE2207" s="11"/>
      <c r="BF2207" s="11"/>
      <c r="BG2207" s="11"/>
      <c r="BH2207" s="11"/>
      <c r="BI2207" s="11"/>
      <c r="BJ2207" s="11"/>
      <c r="BK2207" s="11"/>
      <c r="BL2207" s="11"/>
      <c r="BM2207" s="11"/>
      <c r="BN2207" s="11"/>
      <c r="BO2207" s="11"/>
      <c r="BP2207" s="16" t="str">
        <v>0- Port Costs</v>
      </c>
      <c r="BT2207" s="16" t="str">
        <v>0- Port Value</v>
      </c>
      <c r="BU2207" s="11"/>
      <c r="BV2207" s="16" t="str">
        <v>0</v>
      </c>
    </row>
    <row r="2208" spans="8:74" hidden="1" outlineLevel="1" x14ac:dyDescent="0.3">
      <c r="H2208" s="16" t="str">
        <v>0 - BM Costs</v>
      </c>
      <c r="L2208" s="16" t="str">
        <v>0 - BM Port</v>
      </c>
      <c r="N2208" s="16" t="str">
        <v>0 - Port Assets</v>
      </c>
      <c r="O2208" s="11"/>
      <c r="P2208" s="11"/>
      <c r="Q2208" s="11"/>
      <c r="R2208" s="11"/>
      <c r="S2208" s="11"/>
      <c r="T2208" s="11"/>
      <c r="U2208" s="11"/>
      <c r="V2208" s="11"/>
      <c r="W2208" s="11"/>
      <c r="X2208" s="11"/>
      <c r="Y2208" s="11"/>
      <c r="Z2208" s="11"/>
      <c r="AA2208" s="11"/>
      <c r="AB2208" s="11"/>
      <c r="AC2208" s="11"/>
      <c r="AD2208" s="11"/>
      <c r="AE2208" s="11"/>
      <c r="AF2208" s="11"/>
      <c r="AG2208" s="11"/>
      <c r="AH2208" s="11"/>
      <c r="AI2208" s="11"/>
      <c r="AJ2208" s="11"/>
      <c r="AK2208" s="11"/>
      <c r="AL2208" s="11"/>
      <c r="AM2208" s="11"/>
      <c r="AN2208" s="11"/>
      <c r="AO2208" s="11"/>
      <c r="AP2208" s="11"/>
      <c r="AQ2208" s="11"/>
      <c r="AR2208" s="11"/>
      <c r="AS2208" s="11"/>
      <c r="AT2208" s="11"/>
      <c r="AU2208" s="11"/>
      <c r="AV2208" s="11"/>
      <c r="AW2208" s="11"/>
      <c r="AX2208" s="11"/>
      <c r="AY2208" s="11"/>
      <c r="AZ2208" s="11"/>
      <c r="BA2208" s="11"/>
      <c r="BB2208" s="11"/>
      <c r="BC2208" s="11"/>
      <c r="BD2208" s="11"/>
      <c r="BE2208" s="11"/>
      <c r="BF2208" s="11"/>
      <c r="BG2208" s="11"/>
      <c r="BH2208" s="11"/>
      <c r="BI2208" s="11"/>
      <c r="BJ2208" s="11"/>
      <c r="BK2208" s="11"/>
      <c r="BL2208" s="11"/>
      <c r="BM2208" s="11"/>
      <c r="BN2208" s="11"/>
      <c r="BO2208" s="11"/>
      <c r="BP2208" s="16" t="str">
        <v>0- Port Costs</v>
      </c>
      <c r="BT2208" s="16" t="str">
        <v>0- Port Value</v>
      </c>
      <c r="BU2208" s="11"/>
      <c r="BV2208" s="16" t="str">
        <v>0</v>
      </c>
    </row>
    <row r="2209" spans="8:74" hidden="1" outlineLevel="1" x14ac:dyDescent="0.3">
      <c r="H2209" s="16" t="str">
        <v>0 - BM Costs</v>
      </c>
      <c r="L2209" s="16" t="str">
        <v>0 - BM Port</v>
      </c>
      <c r="N2209" s="16" t="str">
        <v>0 - Port Assets</v>
      </c>
      <c r="O2209" s="11"/>
      <c r="P2209" s="11"/>
      <c r="Q2209" s="11"/>
      <c r="R2209" s="11"/>
      <c r="S2209" s="11"/>
      <c r="T2209" s="11"/>
      <c r="U2209" s="11"/>
      <c r="V2209" s="11"/>
      <c r="W2209" s="11"/>
      <c r="X2209" s="11"/>
      <c r="Y2209" s="11"/>
      <c r="Z2209" s="11"/>
      <c r="AA2209" s="11"/>
      <c r="AB2209" s="11"/>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c r="BC2209" s="11"/>
      <c r="BD2209" s="11"/>
      <c r="BE2209" s="11"/>
      <c r="BF2209" s="11"/>
      <c r="BG2209" s="11"/>
      <c r="BH2209" s="11"/>
      <c r="BI2209" s="11"/>
      <c r="BJ2209" s="11"/>
      <c r="BK2209" s="11"/>
      <c r="BL2209" s="11"/>
      <c r="BM2209" s="11"/>
      <c r="BN2209" s="11"/>
      <c r="BO2209" s="11"/>
      <c r="BP2209" s="16" t="str">
        <v>0- Port Costs</v>
      </c>
      <c r="BT2209" s="16" t="str">
        <v>0- Port Value</v>
      </c>
      <c r="BU2209" s="11"/>
      <c r="BV2209" s="16" t="str">
        <v>0</v>
      </c>
    </row>
    <row r="2210" spans="8:74" hidden="1" outlineLevel="1" x14ac:dyDescent="0.3">
      <c r="H2210" s="16" t="str">
        <v>0 - BM Costs</v>
      </c>
      <c r="L2210" s="16" t="str">
        <v>0 - BM Port</v>
      </c>
      <c r="N2210" s="16" t="str">
        <v>0 - Port Assets</v>
      </c>
      <c r="O2210" s="11"/>
      <c r="P2210" s="11"/>
      <c r="Q2210" s="11"/>
      <c r="R2210" s="11"/>
      <c r="S2210" s="11"/>
      <c r="T2210" s="11"/>
      <c r="U2210" s="11"/>
      <c r="V2210" s="11"/>
      <c r="W2210" s="11"/>
      <c r="X2210" s="11"/>
      <c r="Y2210" s="11"/>
      <c r="Z2210" s="11"/>
      <c r="AA2210" s="11"/>
      <c r="AB2210" s="11"/>
      <c r="AC2210" s="11"/>
      <c r="AD2210" s="11"/>
      <c r="AE2210" s="11"/>
      <c r="AF2210" s="11"/>
      <c r="AG2210" s="11"/>
      <c r="AH2210" s="11"/>
      <c r="AI2210" s="11"/>
      <c r="AJ2210" s="11"/>
      <c r="AK2210" s="11"/>
      <c r="AL2210" s="11"/>
      <c r="AM2210" s="11"/>
      <c r="AN2210" s="11"/>
      <c r="AO2210" s="11"/>
      <c r="AP2210" s="11"/>
      <c r="AQ2210" s="11"/>
      <c r="AR2210" s="11"/>
      <c r="AS2210" s="11"/>
      <c r="AT2210" s="11"/>
      <c r="AU2210" s="11"/>
      <c r="AV2210" s="11"/>
      <c r="AW2210" s="11"/>
      <c r="AX2210" s="11"/>
      <c r="AY2210" s="11"/>
      <c r="AZ2210" s="11"/>
      <c r="BA2210" s="11"/>
      <c r="BB2210" s="11"/>
      <c r="BC2210" s="11"/>
      <c r="BD2210" s="11"/>
      <c r="BE2210" s="11"/>
      <c r="BF2210" s="11"/>
      <c r="BG2210" s="11"/>
      <c r="BH2210" s="11"/>
      <c r="BI2210" s="11"/>
      <c r="BJ2210" s="11"/>
      <c r="BK2210" s="11"/>
      <c r="BL2210" s="11"/>
      <c r="BM2210" s="11"/>
      <c r="BN2210" s="11"/>
      <c r="BO2210" s="11"/>
      <c r="BP2210" s="16" t="str">
        <v>0- Port Costs</v>
      </c>
      <c r="BT2210" s="16" t="str">
        <v>0- Port Value</v>
      </c>
      <c r="BU2210" s="11"/>
      <c r="BV2210" s="16" t="str">
        <v>0</v>
      </c>
    </row>
    <row r="2211" spans="8:74" hidden="1" outlineLevel="1" x14ac:dyDescent="0.3">
      <c r="H2211" s="16" t="str">
        <v>0 - BM Costs</v>
      </c>
      <c r="L2211" s="16" t="str">
        <v>0 - BM Port</v>
      </c>
      <c r="N2211" s="16" t="str">
        <v>0 - Port Assets</v>
      </c>
      <c r="O2211" s="11"/>
      <c r="P2211" s="11"/>
      <c r="Q2211" s="11"/>
      <c r="R2211" s="11"/>
      <c r="S2211" s="11"/>
      <c r="T2211" s="11"/>
      <c r="U2211" s="11"/>
      <c r="V2211" s="11"/>
      <c r="W2211" s="11"/>
      <c r="X2211" s="11"/>
      <c r="Y2211" s="11"/>
      <c r="Z2211" s="11"/>
      <c r="AA2211" s="11"/>
      <c r="AB2211" s="11"/>
      <c r="AC2211" s="11"/>
      <c r="AD2211" s="11"/>
      <c r="AE2211" s="11"/>
      <c r="AF2211" s="11"/>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c r="BC2211" s="11"/>
      <c r="BD2211" s="11"/>
      <c r="BE2211" s="11"/>
      <c r="BF2211" s="11"/>
      <c r="BG2211" s="11"/>
      <c r="BH2211" s="11"/>
      <c r="BI2211" s="11"/>
      <c r="BJ2211" s="11"/>
      <c r="BK2211" s="11"/>
      <c r="BL2211" s="11"/>
      <c r="BM2211" s="11"/>
      <c r="BN2211" s="11"/>
      <c r="BO2211" s="11"/>
      <c r="BP2211" s="16" t="str">
        <v>0- Port Costs</v>
      </c>
      <c r="BT2211" s="16" t="str">
        <v>0- Port Value</v>
      </c>
      <c r="BU2211" s="11"/>
      <c r="BV2211" s="16" t="str">
        <v>0</v>
      </c>
    </row>
    <row r="2212" spans="8:74" hidden="1" outlineLevel="1" x14ac:dyDescent="0.3">
      <c r="H2212" s="16" t="str">
        <v>0 - BM Costs</v>
      </c>
      <c r="L2212" s="16" t="str">
        <v>0 - BM Port</v>
      </c>
      <c r="N2212" s="16" t="str">
        <v>0 - Port Assets</v>
      </c>
      <c r="O2212" s="11"/>
      <c r="P2212" s="11"/>
      <c r="Q2212" s="11"/>
      <c r="R2212" s="11"/>
      <c r="S2212" s="11"/>
      <c r="T2212" s="11"/>
      <c r="U2212" s="11"/>
      <c r="V2212" s="11"/>
      <c r="W2212" s="11"/>
      <c r="X2212" s="11"/>
      <c r="Y2212" s="11"/>
      <c r="Z2212" s="11"/>
      <c r="AA2212" s="11"/>
      <c r="AB2212" s="11"/>
      <c r="AC2212" s="11"/>
      <c r="AD2212" s="11"/>
      <c r="AE2212" s="11"/>
      <c r="AF2212" s="11"/>
      <c r="AG2212" s="11"/>
      <c r="AH2212" s="11"/>
      <c r="AI2212" s="11"/>
      <c r="AJ2212" s="11"/>
      <c r="AK2212" s="11"/>
      <c r="AL2212" s="11"/>
      <c r="AM2212" s="11"/>
      <c r="AN2212" s="11"/>
      <c r="AO2212" s="11"/>
      <c r="AP2212" s="11"/>
      <c r="AQ2212" s="11"/>
      <c r="AR2212" s="11"/>
      <c r="AS2212" s="11"/>
      <c r="AT2212" s="11"/>
      <c r="AU2212" s="11"/>
      <c r="AV2212" s="11"/>
      <c r="AW2212" s="11"/>
      <c r="AX2212" s="11"/>
      <c r="AY2212" s="11"/>
      <c r="AZ2212" s="11"/>
      <c r="BA2212" s="11"/>
      <c r="BB2212" s="11"/>
      <c r="BC2212" s="11"/>
      <c r="BD2212" s="11"/>
      <c r="BE2212" s="11"/>
      <c r="BF2212" s="11"/>
      <c r="BG2212" s="11"/>
      <c r="BH2212" s="11"/>
      <c r="BI2212" s="11"/>
      <c r="BJ2212" s="11"/>
      <c r="BK2212" s="11"/>
      <c r="BL2212" s="11"/>
      <c r="BM2212" s="11"/>
      <c r="BN2212" s="11"/>
      <c r="BO2212" s="11"/>
      <c r="BP2212" s="16" t="str">
        <v>0- Port Costs</v>
      </c>
      <c r="BT2212" s="16" t="str">
        <v>0- Port Value</v>
      </c>
      <c r="BU2212" s="11"/>
      <c r="BV2212" s="16" t="str">
        <v>0</v>
      </c>
    </row>
    <row r="2213" spans="8:74" hidden="1" outlineLevel="1" x14ac:dyDescent="0.3">
      <c r="H2213" s="16" t="str">
        <v>0 - BM Costs</v>
      </c>
      <c r="L2213" s="16" t="str">
        <v>0 - BM Port</v>
      </c>
      <c r="N2213" s="16" t="str">
        <v>0 - Port Assets</v>
      </c>
      <c r="O2213" s="11"/>
      <c r="P2213" s="11"/>
      <c r="Q2213" s="11"/>
      <c r="R2213" s="11"/>
      <c r="S2213" s="11"/>
      <c r="T2213" s="11"/>
      <c r="U2213" s="11"/>
      <c r="V2213" s="11"/>
      <c r="W2213" s="11"/>
      <c r="X2213" s="11"/>
      <c r="Y2213" s="11"/>
      <c r="Z2213" s="11"/>
      <c r="AA2213" s="11"/>
      <c r="AB2213" s="11"/>
      <c r="AC2213" s="11"/>
      <c r="AD2213" s="11"/>
      <c r="AE2213" s="11"/>
      <c r="AF2213" s="11"/>
      <c r="AG2213" s="11"/>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c r="BC2213" s="11"/>
      <c r="BD2213" s="11"/>
      <c r="BE2213" s="11"/>
      <c r="BF2213" s="11"/>
      <c r="BG2213" s="11"/>
      <c r="BH2213" s="11"/>
      <c r="BI2213" s="11"/>
      <c r="BJ2213" s="11"/>
      <c r="BK2213" s="11"/>
      <c r="BL2213" s="11"/>
      <c r="BM2213" s="11"/>
      <c r="BN2213" s="11"/>
      <c r="BO2213" s="11"/>
      <c r="BP2213" s="16" t="str">
        <v>0- Port Costs</v>
      </c>
      <c r="BT2213" s="16" t="str">
        <v>0- Port Value</v>
      </c>
      <c r="BU2213" s="11"/>
      <c r="BV2213" s="16" t="str">
        <v>0</v>
      </c>
    </row>
    <row r="2214" spans="8:74" hidden="1" outlineLevel="1" x14ac:dyDescent="0.3">
      <c r="H2214" s="16" t="str">
        <v>0 - BM Costs</v>
      </c>
      <c r="L2214" s="16" t="str">
        <v>0 - BM Port</v>
      </c>
      <c r="N2214" s="16" t="str">
        <v>0 - Port Assets</v>
      </c>
      <c r="O2214" s="11"/>
      <c r="P2214" s="11"/>
      <c r="Q2214" s="11"/>
      <c r="R2214" s="11"/>
      <c r="S2214" s="11"/>
      <c r="T2214" s="11"/>
      <c r="U2214" s="11"/>
      <c r="V2214" s="11"/>
      <c r="W2214" s="11"/>
      <c r="X2214" s="11"/>
      <c r="Y2214" s="11"/>
      <c r="Z2214" s="11"/>
      <c r="AA2214" s="11"/>
      <c r="AB2214" s="11"/>
      <c r="AC2214" s="11"/>
      <c r="AD2214" s="11"/>
      <c r="AE2214" s="11"/>
      <c r="AF2214" s="11"/>
      <c r="AG2214" s="11"/>
      <c r="AH2214" s="11"/>
      <c r="AI2214" s="11"/>
      <c r="AJ2214" s="11"/>
      <c r="AK2214" s="11"/>
      <c r="AL2214" s="11"/>
      <c r="AM2214" s="11"/>
      <c r="AN2214" s="11"/>
      <c r="AO2214" s="11"/>
      <c r="AP2214" s="11"/>
      <c r="AQ2214" s="11"/>
      <c r="AR2214" s="11"/>
      <c r="AS2214" s="11"/>
      <c r="AT2214" s="11"/>
      <c r="AU2214" s="11"/>
      <c r="AV2214" s="11"/>
      <c r="AW2214" s="11"/>
      <c r="AX2214" s="11"/>
      <c r="AY2214" s="11"/>
      <c r="AZ2214" s="11"/>
      <c r="BA2214" s="11"/>
      <c r="BB2214" s="11"/>
      <c r="BC2214" s="11"/>
      <c r="BD2214" s="11"/>
      <c r="BE2214" s="11"/>
      <c r="BF2214" s="11"/>
      <c r="BG2214" s="11"/>
      <c r="BH2214" s="11"/>
      <c r="BI2214" s="11"/>
      <c r="BJ2214" s="11"/>
      <c r="BK2214" s="11"/>
      <c r="BL2214" s="11"/>
      <c r="BM2214" s="11"/>
      <c r="BN2214" s="11"/>
      <c r="BO2214" s="11"/>
      <c r="BP2214" s="16" t="str">
        <v>0- Port Costs</v>
      </c>
      <c r="BT2214" s="16" t="str">
        <v>0- Port Value</v>
      </c>
      <c r="BU2214" s="11"/>
      <c r="BV2214" s="16" t="str">
        <v>0</v>
      </c>
    </row>
    <row r="2215" spans="8:74" hidden="1" outlineLevel="1" x14ac:dyDescent="0.3">
      <c r="H2215" s="16" t="str">
        <v>0 - BM Costs</v>
      </c>
      <c r="L2215" s="16" t="str">
        <v>0 - BM Port</v>
      </c>
      <c r="N2215" s="16" t="str">
        <v>0 - Port Assets</v>
      </c>
      <c r="O2215" s="11"/>
      <c r="P2215" s="11"/>
      <c r="Q2215" s="11"/>
      <c r="R2215" s="11"/>
      <c r="S2215" s="11"/>
      <c r="T2215" s="11"/>
      <c r="U2215" s="11"/>
      <c r="V2215" s="11"/>
      <c r="W2215" s="11"/>
      <c r="X2215" s="11"/>
      <c r="Y2215" s="11"/>
      <c r="Z2215" s="11"/>
      <c r="AA2215" s="11"/>
      <c r="AB2215" s="11"/>
      <c r="AC2215" s="11"/>
      <c r="AD2215" s="11"/>
      <c r="AE2215" s="11"/>
      <c r="AF2215" s="11"/>
      <c r="AG2215" s="11"/>
      <c r="AH2215" s="11"/>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c r="BC2215" s="11"/>
      <c r="BD2215" s="11"/>
      <c r="BE2215" s="11"/>
      <c r="BF2215" s="11"/>
      <c r="BG2215" s="11"/>
      <c r="BH2215" s="11"/>
      <c r="BI2215" s="11"/>
      <c r="BJ2215" s="11"/>
      <c r="BK2215" s="11"/>
      <c r="BL2215" s="11"/>
      <c r="BM2215" s="11"/>
      <c r="BN2215" s="11"/>
      <c r="BO2215" s="11"/>
      <c r="BP2215" s="16" t="str">
        <v>0- Port Costs</v>
      </c>
      <c r="BT2215" s="16" t="str">
        <v>0- Port Value</v>
      </c>
      <c r="BU2215" s="11"/>
      <c r="BV2215" s="16" t="str">
        <v>0</v>
      </c>
    </row>
    <row r="2216" spans="8:74" hidden="1" outlineLevel="1" x14ac:dyDescent="0.3">
      <c r="H2216" s="16" t="str">
        <v>0 - BM Costs</v>
      </c>
      <c r="L2216" s="16" t="str">
        <v>0 - BM Port</v>
      </c>
      <c r="N2216" s="16" t="str">
        <v>0 - Port Assets</v>
      </c>
      <c r="O2216" s="11"/>
      <c r="P2216" s="11"/>
      <c r="Q2216" s="11"/>
      <c r="R2216" s="11"/>
      <c r="S2216" s="11"/>
      <c r="T2216" s="11"/>
      <c r="U2216" s="11"/>
      <c r="V2216" s="11"/>
      <c r="W2216" s="11"/>
      <c r="X2216" s="11"/>
      <c r="Y2216" s="11"/>
      <c r="Z2216" s="11"/>
      <c r="AA2216" s="11"/>
      <c r="AB2216" s="11"/>
      <c r="AC2216" s="11"/>
      <c r="AD2216" s="11"/>
      <c r="AE2216" s="11"/>
      <c r="AF2216" s="11"/>
      <c r="AG2216" s="11"/>
      <c r="AH2216" s="11"/>
      <c r="AI2216" s="11"/>
      <c r="AJ2216" s="11"/>
      <c r="AK2216" s="11"/>
      <c r="AL2216" s="11"/>
      <c r="AM2216" s="11"/>
      <c r="AN2216" s="11"/>
      <c r="AO2216" s="11"/>
      <c r="AP2216" s="11"/>
      <c r="AQ2216" s="11"/>
      <c r="AR2216" s="11"/>
      <c r="AS2216" s="11"/>
      <c r="AT2216" s="11"/>
      <c r="AU2216" s="11"/>
      <c r="AV2216" s="11"/>
      <c r="AW2216" s="11"/>
      <c r="AX2216" s="11"/>
      <c r="AY2216" s="11"/>
      <c r="AZ2216" s="11"/>
      <c r="BA2216" s="11"/>
      <c r="BB2216" s="11"/>
      <c r="BC2216" s="11"/>
      <c r="BD2216" s="11"/>
      <c r="BE2216" s="11"/>
      <c r="BF2216" s="11"/>
      <c r="BG2216" s="11"/>
      <c r="BH2216" s="11"/>
      <c r="BI2216" s="11"/>
      <c r="BJ2216" s="11"/>
      <c r="BK2216" s="11"/>
      <c r="BL2216" s="11"/>
      <c r="BM2216" s="11"/>
      <c r="BN2216" s="11"/>
      <c r="BO2216" s="11"/>
      <c r="BP2216" s="16" t="str">
        <v>0- Port Costs</v>
      </c>
      <c r="BT2216" s="16" t="str">
        <v>0- Port Value</v>
      </c>
      <c r="BU2216" s="11"/>
      <c r="BV2216" s="16" t="str">
        <v>0</v>
      </c>
    </row>
    <row r="2217" spans="8:74" hidden="1" outlineLevel="1" x14ac:dyDescent="0.3">
      <c r="H2217" s="16" t="str">
        <v>0 - BM Costs</v>
      </c>
      <c r="L2217" s="16" t="str">
        <v>0 - BM Port</v>
      </c>
      <c r="N2217" s="16" t="str">
        <v>0 - Port Assets</v>
      </c>
      <c r="O2217" s="11"/>
      <c r="P2217" s="11"/>
      <c r="Q2217" s="11"/>
      <c r="R2217" s="11"/>
      <c r="S2217" s="11"/>
      <c r="T2217" s="11"/>
      <c r="U2217" s="11"/>
      <c r="V2217" s="11"/>
      <c r="W2217" s="11"/>
      <c r="X2217" s="11"/>
      <c r="Y2217" s="11"/>
      <c r="Z2217" s="11"/>
      <c r="AA2217" s="11"/>
      <c r="AB2217" s="11"/>
      <c r="AC2217" s="11"/>
      <c r="AD2217" s="11"/>
      <c r="AE2217" s="11"/>
      <c r="AF2217" s="11"/>
      <c r="AG2217" s="11"/>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c r="BC2217" s="11"/>
      <c r="BD2217" s="11"/>
      <c r="BE2217" s="11"/>
      <c r="BF2217" s="11"/>
      <c r="BG2217" s="11"/>
      <c r="BH2217" s="11"/>
      <c r="BI2217" s="11"/>
      <c r="BJ2217" s="11"/>
      <c r="BK2217" s="11"/>
      <c r="BL2217" s="11"/>
      <c r="BM2217" s="11"/>
      <c r="BN2217" s="11"/>
      <c r="BO2217" s="11"/>
      <c r="BP2217" s="16" t="str">
        <v>0- Port Costs</v>
      </c>
      <c r="BT2217" s="16" t="str">
        <v>0- Port Value</v>
      </c>
      <c r="BU2217" s="11"/>
      <c r="BV2217" s="16" t="str">
        <v>0</v>
      </c>
    </row>
    <row r="2218" spans="8:74" hidden="1" outlineLevel="1" x14ac:dyDescent="0.3">
      <c r="H2218" s="16" t="str">
        <v>0 - BM Costs</v>
      </c>
      <c r="L2218" s="16" t="str">
        <v>0 - BM Port</v>
      </c>
      <c r="N2218" s="16" t="str">
        <v>0 - Port Assets</v>
      </c>
      <c r="O2218" s="11"/>
      <c r="P2218" s="11"/>
      <c r="Q2218" s="11"/>
      <c r="R2218" s="11"/>
      <c r="S2218" s="11"/>
      <c r="T2218" s="11"/>
      <c r="U2218" s="11"/>
      <c r="V2218" s="11"/>
      <c r="W2218" s="11"/>
      <c r="X2218" s="11"/>
      <c r="Y2218" s="11"/>
      <c r="Z2218" s="11"/>
      <c r="AA2218" s="11"/>
      <c r="AB2218" s="11"/>
      <c r="AC2218" s="11"/>
      <c r="AD2218" s="11"/>
      <c r="AE2218" s="11"/>
      <c r="AF2218" s="11"/>
      <c r="AG2218" s="11"/>
      <c r="AH2218" s="11"/>
      <c r="AI2218" s="11"/>
      <c r="AJ2218" s="11"/>
      <c r="AK2218" s="11"/>
      <c r="AL2218" s="11"/>
      <c r="AM2218" s="11"/>
      <c r="AN2218" s="11"/>
      <c r="AO2218" s="11"/>
      <c r="AP2218" s="11"/>
      <c r="AQ2218" s="11"/>
      <c r="AR2218" s="11"/>
      <c r="AS2218" s="11"/>
      <c r="AT2218" s="11"/>
      <c r="AU2218" s="11"/>
      <c r="AV2218" s="11"/>
      <c r="AW2218" s="11"/>
      <c r="AX2218" s="11"/>
      <c r="AY2218" s="11"/>
      <c r="AZ2218" s="11"/>
      <c r="BA2218" s="11"/>
      <c r="BB2218" s="11"/>
      <c r="BC2218" s="11"/>
      <c r="BD2218" s="11"/>
      <c r="BE2218" s="11"/>
      <c r="BF2218" s="11"/>
      <c r="BG2218" s="11"/>
      <c r="BH2218" s="11"/>
      <c r="BI2218" s="11"/>
      <c r="BJ2218" s="11"/>
      <c r="BK2218" s="11"/>
      <c r="BL2218" s="11"/>
      <c r="BM2218" s="11"/>
      <c r="BN2218" s="11"/>
      <c r="BO2218" s="11"/>
      <c r="BP2218" s="16" t="str">
        <v>0- Port Costs</v>
      </c>
      <c r="BT2218" s="16" t="str">
        <v>0- Port Value</v>
      </c>
      <c r="BU2218" s="11"/>
      <c r="BV2218" s="16" t="str">
        <v>0</v>
      </c>
    </row>
    <row r="2219" spans="8:74" hidden="1" outlineLevel="1" x14ac:dyDescent="0.3">
      <c r="H2219" s="16" t="str">
        <v>0 - BM Costs</v>
      </c>
      <c r="L2219" s="16" t="str">
        <v>0 - BM Port</v>
      </c>
      <c r="N2219" s="16" t="str">
        <v>0 - Port Assets</v>
      </c>
      <c r="O2219" s="11"/>
      <c r="P2219" s="11"/>
      <c r="Q2219" s="11"/>
      <c r="R2219" s="11"/>
      <c r="S2219" s="11"/>
      <c r="T2219" s="11"/>
      <c r="U2219" s="11"/>
      <c r="V2219" s="11"/>
      <c r="W2219" s="11"/>
      <c r="X2219" s="11"/>
      <c r="Y2219" s="11"/>
      <c r="Z2219" s="11"/>
      <c r="AA2219" s="11"/>
      <c r="AB2219" s="11"/>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c r="BC2219" s="11"/>
      <c r="BD2219" s="11"/>
      <c r="BE2219" s="11"/>
      <c r="BF2219" s="11"/>
      <c r="BG2219" s="11"/>
      <c r="BH2219" s="11"/>
      <c r="BI2219" s="11"/>
      <c r="BJ2219" s="11"/>
      <c r="BK2219" s="11"/>
      <c r="BL2219" s="11"/>
      <c r="BM2219" s="11"/>
      <c r="BN2219" s="11"/>
      <c r="BO2219" s="11"/>
      <c r="BP2219" s="16" t="str">
        <v>0- Port Costs</v>
      </c>
      <c r="BT2219" s="16" t="str">
        <v>0- Port Value</v>
      </c>
      <c r="BU2219" s="11"/>
      <c r="BV2219" s="16" t="str">
        <v>0</v>
      </c>
    </row>
    <row r="2220" spans="8:74" hidden="1" outlineLevel="1" x14ac:dyDescent="0.3">
      <c r="H2220" s="16" t="str">
        <v>0 - BM Costs</v>
      </c>
      <c r="L2220" s="16" t="str">
        <v>0 - BM Port</v>
      </c>
      <c r="N2220" s="16" t="str">
        <v>0 - Port Assets</v>
      </c>
      <c r="O2220" s="11"/>
      <c r="P2220" s="11"/>
      <c r="Q2220" s="11"/>
      <c r="R2220" s="11"/>
      <c r="S2220" s="11"/>
      <c r="T2220" s="11"/>
      <c r="U2220" s="11"/>
      <c r="V2220" s="11"/>
      <c r="W2220" s="11"/>
      <c r="X2220" s="11"/>
      <c r="Y2220" s="11"/>
      <c r="Z2220" s="11"/>
      <c r="AA2220" s="11"/>
      <c r="AB2220" s="11"/>
      <c r="AC2220" s="11"/>
      <c r="AD2220" s="11"/>
      <c r="AE2220" s="11"/>
      <c r="AF2220" s="11"/>
      <c r="AG2220" s="11"/>
      <c r="AH2220" s="11"/>
      <c r="AI2220" s="11"/>
      <c r="AJ2220" s="11"/>
      <c r="AK2220" s="11"/>
      <c r="AL2220" s="11"/>
      <c r="AM2220" s="11"/>
      <c r="AN2220" s="11"/>
      <c r="AO2220" s="11"/>
      <c r="AP2220" s="11"/>
      <c r="AQ2220" s="11"/>
      <c r="AR2220" s="11"/>
      <c r="AS2220" s="11"/>
      <c r="AT2220" s="11"/>
      <c r="AU2220" s="11"/>
      <c r="AV2220" s="11"/>
      <c r="AW2220" s="11"/>
      <c r="AX2220" s="11"/>
      <c r="AY2220" s="11"/>
      <c r="AZ2220" s="11"/>
      <c r="BA2220" s="11"/>
      <c r="BB2220" s="11"/>
      <c r="BC2220" s="11"/>
      <c r="BD2220" s="11"/>
      <c r="BE2220" s="11"/>
      <c r="BF2220" s="11"/>
      <c r="BG2220" s="11"/>
      <c r="BH2220" s="11"/>
      <c r="BI2220" s="11"/>
      <c r="BJ2220" s="11"/>
      <c r="BK2220" s="11"/>
      <c r="BL2220" s="11"/>
      <c r="BM2220" s="11"/>
      <c r="BN2220" s="11"/>
      <c r="BO2220" s="11"/>
      <c r="BP2220" s="16" t="str">
        <v>0- Port Costs</v>
      </c>
      <c r="BT2220" s="16" t="str">
        <v>0- Port Value</v>
      </c>
      <c r="BU2220" s="11"/>
      <c r="BV2220" s="16" t="str">
        <v>0</v>
      </c>
    </row>
    <row r="2221" spans="8:74" hidden="1" outlineLevel="1" x14ac:dyDescent="0.3">
      <c r="H2221" s="16" t="str">
        <v>0 - BM Costs</v>
      </c>
      <c r="L2221" s="16" t="str">
        <v>0 - BM Port</v>
      </c>
      <c r="N2221" s="16" t="str">
        <v>0 - Port Assets</v>
      </c>
      <c r="O2221" s="11"/>
      <c r="P2221" s="11"/>
      <c r="Q2221" s="11"/>
      <c r="R2221" s="11"/>
      <c r="S2221" s="11"/>
      <c r="T2221" s="11"/>
      <c r="U2221" s="11"/>
      <c r="V2221" s="11"/>
      <c r="W2221" s="11"/>
      <c r="X2221" s="11"/>
      <c r="Y2221" s="11"/>
      <c r="Z2221" s="11"/>
      <c r="AA2221" s="11"/>
      <c r="AB2221" s="11"/>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c r="BC2221" s="11"/>
      <c r="BD2221" s="11"/>
      <c r="BE2221" s="11"/>
      <c r="BF2221" s="11"/>
      <c r="BG2221" s="11"/>
      <c r="BH2221" s="11"/>
      <c r="BI2221" s="11"/>
      <c r="BJ2221" s="11"/>
      <c r="BK2221" s="11"/>
      <c r="BL2221" s="11"/>
      <c r="BM2221" s="11"/>
      <c r="BN2221" s="11"/>
      <c r="BO2221" s="11"/>
      <c r="BP2221" s="16" t="str">
        <v>0- Port Costs</v>
      </c>
      <c r="BT2221" s="16" t="str">
        <v>0- Port Value</v>
      </c>
      <c r="BU2221" s="11"/>
      <c r="BV2221" s="16" t="str">
        <v>0</v>
      </c>
    </row>
    <row r="2222" spans="8:74" hidden="1" outlineLevel="1" x14ac:dyDescent="0.3">
      <c r="H2222" s="16" t="str">
        <v>0 - BM Costs</v>
      </c>
      <c r="L2222" s="16" t="str">
        <v>0 - BM Port</v>
      </c>
      <c r="N2222" s="16" t="str">
        <v>0 - Port Assets</v>
      </c>
      <c r="O2222" s="11"/>
      <c r="P2222" s="11"/>
      <c r="Q2222" s="11"/>
      <c r="R2222" s="11"/>
      <c r="S2222" s="11"/>
      <c r="T2222" s="11"/>
      <c r="U2222" s="11"/>
      <c r="V2222" s="11"/>
      <c r="W2222" s="11"/>
      <c r="X2222" s="11"/>
      <c r="Y2222" s="11"/>
      <c r="Z2222" s="11"/>
      <c r="AA2222" s="11"/>
      <c r="AB2222" s="11"/>
      <c r="AC2222" s="11"/>
      <c r="AD2222" s="11"/>
      <c r="AE2222" s="11"/>
      <c r="AF2222" s="11"/>
      <c r="AG2222" s="11"/>
      <c r="AH2222" s="11"/>
      <c r="AI2222" s="11"/>
      <c r="AJ2222" s="11"/>
      <c r="AK2222" s="11"/>
      <c r="AL2222" s="11"/>
      <c r="AM2222" s="11"/>
      <c r="AN2222" s="11"/>
      <c r="AO2222" s="11"/>
      <c r="AP2222" s="11"/>
      <c r="AQ2222" s="11"/>
      <c r="AR2222" s="11"/>
      <c r="AS2222" s="11"/>
      <c r="AT2222" s="11"/>
      <c r="AU2222" s="11"/>
      <c r="AV2222" s="11"/>
      <c r="AW2222" s="11"/>
      <c r="AX2222" s="11"/>
      <c r="AY2222" s="11"/>
      <c r="AZ2222" s="11"/>
      <c r="BA2222" s="11"/>
      <c r="BB2222" s="11"/>
      <c r="BC2222" s="11"/>
      <c r="BD2222" s="11"/>
      <c r="BE2222" s="11"/>
      <c r="BF2222" s="11"/>
      <c r="BG2222" s="11"/>
      <c r="BH2222" s="11"/>
      <c r="BI2222" s="11"/>
      <c r="BJ2222" s="11"/>
      <c r="BK2222" s="11"/>
      <c r="BL2222" s="11"/>
      <c r="BM2222" s="11"/>
      <c r="BN2222" s="11"/>
      <c r="BO2222" s="11"/>
      <c r="BP2222" s="16" t="str">
        <v>0- Port Costs</v>
      </c>
      <c r="BT2222" s="16" t="str">
        <v>0- Port Value</v>
      </c>
      <c r="BU2222" s="11"/>
      <c r="BV2222" s="16" t="str">
        <v>0</v>
      </c>
    </row>
    <row r="2223" spans="8:74" hidden="1" outlineLevel="1" x14ac:dyDescent="0.3">
      <c r="H2223" s="16" t="str">
        <v>0 - BM Costs</v>
      </c>
      <c r="L2223" s="16" t="str">
        <v>0 - BM Port</v>
      </c>
      <c r="N2223" s="16" t="str">
        <v>0 - Port Assets</v>
      </c>
      <c r="O2223" s="11"/>
      <c r="P2223" s="11"/>
      <c r="Q2223" s="11"/>
      <c r="R2223" s="11"/>
      <c r="S2223" s="11"/>
      <c r="T2223" s="11"/>
      <c r="U2223" s="11"/>
      <c r="V2223" s="11"/>
      <c r="W2223" s="11"/>
      <c r="X2223" s="11"/>
      <c r="Y2223" s="11"/>
      <c r="Z2223" s="11"/>
      <c r="AA2223" s="11"/>
      <c r="AB2223" s="11"/>
      <c r="AC2223" s="11"/>
      <c r="AD2223" s="11"/>
      <c r="AE2223" s="11"/>
      <c r="AF2223" s="11"/>
      <c r="AG2223" s="11"/>
      <c r="AH2223" s="11"/>
      <c r="AI2223" s="11"/>
      <c r="AJ2223" s="11"/>
      <c r="AK2223" s="11"/>
      <c r="AL2223" s="11"/>
      <c r="AM2223" s="11"/>
      <c r="AN2223" s="11"/>
      <c r="AO2223" s="11"/>
      <c r="AP2223" s="11"/>
      <c r="AQ2223" s="11"/>
      <c r="AR2223" s="11"/>
      <c r="AS2223" s="11"/>
      <c r="AT2223" s="11"/>
      <c r="AU2223" s="11"/>
      <c r="AV2223" s="11"/>
      <c r="AW2223" s="11"/>
      <c r="AX2223" s="11"/>
      <c r="AY2223" s="11"/>
      <c r="AZ2223" s="11"/>
      <c r="BA2223" s="11"/>
      <c r="BB2223" s="11"/>
      <c r="BC2223" s="11"/>
      <c r="BD2223" s="11"/>
      <c r="BE2223" s="11"/>
      <c r="BF2223" s="11"/>
      <c r="BG2223" s="11"/>
      <c r="BH2223" s="11"/>
      <c r="BI2223" s="11"/>
      <c r="BJ2223" s="11"/>
      <c r="BK2223" s="11"/>
      <c r="BL2223" s="11"/>
      <c r="BM2223" s="11"/>
      <c r="BN2223" s="11"/>
      <c r="BO2223" s="11"/>
      <c r="BP2223" s="16" t="str">
        <v>0- Port Costs</v>
      </c>
      <c r="BT2223" s="16" t="str">
        <v>0- Port Value</v>
      </c>
      <c r="BU2223" s="11"/>
      <c r="BV2223" s="16" t="str">
        <v>0</v>
      </c>
    </row>
    <row r="2224" spans="8:74" hidden="1" outlineLevel="1" x14ac:dyDescent="0.3">
      <c r="H2224" s="16" t="str">
        <v>0 - BM Costs</v>
      </c>
      <c r="L2224" s="16" t="str">
        <v>0 - BM Port</v>
      </c>
      <c r="N2224" s="16" t="str">
        <v>0 - Port Assets</v>
      </c>
      <c r="O2224" s="11"/>
      <c r="P2224" s="11"/>
      <c r="Q2224" s="11"/>
      <c r="R2224" s="11"/>
      <c r="S2224" s="11"/>
      <c r="T2224" s="11"/>
      <c r="U2224" s="11"/>
      <c r="V2224" s="11"/>
      <c r="W2224" s="11"/>
      <c r="X2224" s="11"/>
      <c r="Y2224" s="11"/>
      <c r="Z2224" s="11"/>
      <c r="AA2224" s="11"/>
      <c r="AB2224" s="11"/>
      <c r="AC2224" s="11"/>
      <c r="AD2224" s="11"/>
      <c r="AE2224" s="11"/>
      <c r="AF2224" s="11"/>
      <c r="AG2224" s="11"/>
      <c r="AH2224" s="11"/>
      <c r="AI2224" s="11"/>
      <c r="AJ2224" s="11"/>
      <c r="AK2224" s="11"/>
      <c r="AL2224" s="11"/>
      <c r="AM2224" s="11"/>
      <c r="AN2224" s="11"/>
      <c r="AO2224" s="11"/>
      <c r="AP2224" s="11"/>
      <c r="AQ2224" s="11"/>
      <c r="AR2224" s="11"/>
      <c r="AS2224" s="11"/>
      <c r="AT2224" s="11"/>
      <c r="AU2224" s="11"/>
      <c r="AV2224" s="11"/>
      <c r="AW2224" s="11"/>
      <c r="AX2224" s="11"/>
      <c r="AY2224" s="11"/>
      <c r="AZ2224" s="11"/>
      <c r="BA2224" s="11"/>
      <c r="BB2224" s="11"/>
      <c r="BC2224" s="11"/>
      <c r="BD2224" s="11"/>
      <c r="BE2224" s="11"/>
      <c r="BF2224" s="11"/>
      <c r="BG2224" s="11"/>
      <c r="BH2224" s="11"/>
      <c r="BI2224" s="11"/>
      <c r="BJ2224" s="11"/>
      <c r="BK2224" s="11"/>
      <c r="BL2224" s="11"/>
      <c r="BM2224" s="11"/>
      <c r="BN2224" s="11"/>
      <c r="BO2224" s="11"/>
      <c r="BP2224" s="16" t="str">
        <v>0- Port Costs</v>
      </c>
      <c r="BT2224" s="16" t="str">
        <v>0- Port Value</v>
      </c>
      <c r="BU2224" s="11"/>
      <c r="BV2224" s="16" t="str">
        <v>0</v>
      </c>
    </row>
    <row r="2225" spans="8:74" hidden="1" outlineLevel="1" x14ac:dyDescent="0.3">
      <c r="H2225" s="16" t="str">
        <v>0 - BM Costs</v>
      </c>
      <c r="L2225" s="16" t="str">
        <v>0 - BM Port</v>
      </c>
      <c r="N2225" s="16" t="str">
        <v>0 - Port Assets</v>
      </c>
      <c r="O2225" s="11"/>
      <c r="P2225" s="11"/>
      <c r="Q2225" s="11"/>
      <c r="R2225" s="11"/>
      <c r="S2225" s="11"/>
      <c r="T2225" s="11"/>
      <c r="U2225" s="11"/>
      <c r="V2225" s="11"/>
      <c r="W2225" s="11"/>
      <c r="X2225" s="11"/>
      <c r="Y2225" s="11"/>
      <c r="Z2225" s="11"/>
      <c r="AA2225" s="11"/>
      <c r="AB2225" s="11"/>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c r="BC2225" s="11"/>
      <c r="BD2225" s="11"/>
      <c r="BE2225" s="11"/>
      <c r="BF2225" s="11"/>
      <c r="BG2225" s="11"/>
      <c r="BH2225" s="11"/>
      <c r="BI2225" s="11"/>
      <c r="BJ2225" s="11"/>
      <c r="BK2225" s="11"/>
      <c r="BL2225" s="11"/>
      <c r="BM2225" s="11"/>
      <c r="BN2225" s="11"/>
      <c r="BO2225" s="11"/>
      <c r="BP2225" s="16" t="str">
        <v>0- Port Costs</v>
      </c>
      <c r="BT2225" s="16" t="str">
        <v>0- Port Value</v>
      </c>
      <c r="BU2225" s="11"/>
      <c r="BV2225" s="16" t="str">
        <v>0</v>
      </c>
    </row>
    <row r="2226" spans="8:74" hidden="1" outlineLevel="1" x14ac:dyDescent="0.3">
      <c r="H2226" s="16" t="str">
        <v>0 - BM Costs</v>
      </c>
      <c r="L2226" s="16" t="str">
        <v>0 - BM Port</v>
      </c>
      <c r="N2226" s="16" t="str">
        <v>0 - Port Assets</v>
      </c>
      <c r="O2226" s="11"/>
      <c r="P2226" s="11"/>
      <c r="Q2226" s="11"/>
      <c r="R2226" s="11"/>
      <c r="S2226" s="11"/>
      <c r="T2226" s="11"/>
      <c r="U2226" s="11"/>
      <c r="V2226" s="11"/>
      <c r="W2226" s="11"/>
      <c r="X2226" s="11"/>
      <c r="Y2226" s="11"/>
      <c r="Z2226" s="11"/>
      <c r="AA2226" s="11"/>
      <c r="AB2226" s="11"/>
      <c r="AC2226" s="11"/>
      <c r="AD2226" s="11"/>
      <c r="AE2226" s="11"/>
      <c r="AF2226" s="11"/>
      <c r="AG2226" s="11"/>
      <c r="AH2226" s="11"/>
      <c r="AI2226" s="11"/>
      <c r="AJ2226" s="11"/>
      <c r="AK2226" s="11"/>
      <c r="AL2226" s="11"/>
      <c r="AM2226" s="11"/>
      <c r="AN2226" s="11"/>
      <c r="AO2226" s="11"/>
      <c r="AP2226" s="11"/>
      <c r="AQ2226" s="11"/>
      <c r="AR2226" s="11"/>
      <c r="AS2226" s="11"/>
      <c r="AT2226" s="11"/>
      <c r="AU2226" s="11"/>
      <c r="AV2226" s="11"/>
      <c r="AW2226" s="11"/>
      <c r="AX2226" s="11"/>
      <c r="AY2226" s="11"/>
      <c r="AZ2226" s="11"/>
      <c r="BA2226" s="11"/>
      <c r="BB2226" s="11"/>
      <c r="BC2226" s="11"/>
      <c r="BD2226" s="11"/>
      <c r="BE2226" s="11"/>
      <c r="BF2226" s="11"/>
      <c r="BG2226" s="11"/>
      <c r="BH2226" s="11"/>
      <c r="BI2226" s="11"/>
      <c r="BJ2226" s="11"/>
      <c r="BK2226" s="11"/>
      <c r="BL2226" s="11"/>
      <c r="BM2226" s="11"/>
      <c r="BN2226" s="11"/>
      <c r="BO2226" s="11"/>
      <c r="BP2226" s="16" t="str">
        <v>0- Port Costs</v>
      </c>
      <c r="BT2226" s="16" t="str">
        <v>0- Port Value</v>
      </c>
      <c r="BU2226" s="11"/>
      <c r="BV2226" s="16" t="str">
        <v>0</v>
      </c>
    </row>
    <row r="2227" spans="8:74" hidden="1" outlineLevel="1" x14ac:dyDescent="0.3">
      <c r="H2227" s="16" t="str">
        <v>0 - BM Costs</v>
      </c>
      <c r="L2227" s="16" t="str">
        <v>0 - BM Port</v>
      </c>
      <c r="N2227" s="16" t="str">
        <v>0 - Port Assets</v>
      </c>
      <c r="O2227" s="11"/>
      <c r="P2227" s="11"/>
      <c r="Q2227" s="11"/>
      <c r="R2227" s="11"/>
      <c r="S2227" s="11"/>
      <c r="T2227" s="11"/>
      <c r="U2227" s="11"/>
      <c r="V2227" s="11"/>
      <c r="W2227" s="11"/>
      <c r="X2227" s="11"/>
      <c r="Y2227" s="11"/>
      <c r="Z2227" s="11"/>
      <c r="AA2227" s="11"/>
      <c r="AB2227" s="11"/>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c r="BC2227" s="11"/>
      <c r="BD2227" s="11"/>
      <c r="BE2227" s="11"/>
      <c r="BF2227" s="11"/>
      <c r="BG2227" s="11"/>
      <c r="BH2227" s="11"/>
      <c r="BI2227" s="11"/>
      <c r="BJ2227" s="11"/>
      <c r="BK2227" s="11"/>
      <c r="BL2227" s="11"/>
      <c r="BM2227" s="11"/>
      <c r="BN2227" s="11"/>
      <c r="BO2227" s="11"/>
      <c r="BP2227" s="16" t="str">
        <v>0- Port Costs</v>
      </c>
      <c r="BT2227" s="16" t="str">
        <v>0- Port Value</v>
      </c>
      <c r="BU2227" s="11"/>
      <c r="BV2227" s="16" t="str">
        <v>0</v>
      </c>
    </row>
    <row r="2228" spans="8:74" hidden="1" outlineLevel="1" x14ac:dyDescent="0.3">
      <c r="H2228" s="16" t="str">
        <v>0 - BM Costs</v>
      </c>
      <c r="L2228" s="16" t="str">
        <v>0 - BM Port</v>
      </c>
      <c r="N2228" s="16" t="str">
        <v>0 - Port Assets</v>
      </c>
      <c r="O2228" s="11"/>
      <c r="P2228" s="11"/>
      <c r="Q2228" s="11"/>
      <c r="R2228" s="11"/>
      <c r="S2228" s="11"/>
      <c r="T2228" s="11"/>
      <c r="U2228" s="11"/>
      <c r="V2228" s="11"/>
      <c r="W2228" s="11"/>
      <c r="X2228" s="11"/>
      <c r="Y2228" s="11"/>
      <c r="Z2228" s="11"/>
      <c r="AA2228" s="11"/>
      <c r="AB2228" s="11"/>
      <c r="AC2228" s="11"/>
      <c r="AD2228" s="11"/>
      <c r="AE2228" s="11"/>
      <c r="AF2228" s="11"/>
      <c r="AG2228" s="11"/>
      <c r="AH2228" s="11"/>
      <c r="AI2228" s="11"/>
      <c r="AJ2228" s="11"/>
      <c r="AK2228" s="11"/>
      <c r="AL2228" s="11"/>
      <c r="AM2228" s="11"/>
      <c r="AN2228" s="11"/>
      <c r="AO2228" s="11"/>
      <c r="AP2228" s="11"/>
      <c r="AQ2228" s="11"/>
      <c r="AR2228" s="11"/>
      <c r="AS2228" s="11"/>
      <c r="AT2228" s="11"/>
      <c r="AU2228" s="11"/>
      <c r="AV2228" s="11"/>
      <c r="AW2228" s="11"/>
      <c r="AX2228" s="11"/>
      <c r="AY2228" s="11"/>
      <c r="AZ2228" s="11"/>
      <c r="BA2228" s="11"/>
      <c r="BB2228" s="11"/>
      <c r="BC2228" s="11"/>
      <c r="BD2228" s="11"/>
      <c r="BE2228" s="11"/>
      <c r="BF2228" s="11"/>
      <c r="BG2228" s="11"/>
      <c r="BH2228" s="11"/>
      <c r="BI2228" s="11"/>
      <c r="BJ2228" s="11"/>
      <c r="BK2228" s="11"/>
      <c r="BL2228" s="11"/>
      <c r="BM2228" s="11"/>
      <c r="BN2228" s="11"/>
      <c r="BO2228" s="11"/>
      <c r="BP2228" s="16" t="str">
        <v>0- Port Costs</v>
      </c>
      <c r="BT2228" s="16" t="str">
        <v>0- Port Value</v>
      </c>
      <c r="BU2228" s="11"/>
      <c r="BV2228" s="16" t="str">
        <v>0</v>
      </c>
    </row>
    <row r="2229" spans="8:74" hidden="1" outlineLevel="1" x14ac:dyDescent="0.3">
      <c r="H2229" s="16" t="str">
        <v>0 - BM Costs</v>
      </c>
      <c r="L2229" s="16" t="str">
        <v>0 - BM Port</v>
      </c>
      <c r="N2229" s="16" t="str">
        <v>0 - Port Assets</v>
      </c>
      <c r="O2229" s="11"/>
      <c r="P2229" s="11"/>
      <c r="Q2229" s="11"/>
      <c r="R2229" s="11"/>
      <c r="S2229" s="11"/>
      <c r="T2229" s="11"/>
      <c r="U2229" s="11"/>
      <c r="V2229" s="11"/>
      <c r="W2229" s="11"/>
      <c r="X2229" s="11"/>
      <c r="Y2229" s="11"/>
      <c r="Z2229" s="11"/>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c r="BC2229" s="11"/>
      <c r="BD2229" s="11"/>
      <c r="BE2229" s="11"/>
      <c r="BF2229" s="11"/>
      <c r="BG2229" s="11"/>
      <c r="BH2229" s="11"/>
      <c r="BI2229" s="11"/>
      <c r="BJ2229" s="11"/>
      <c r="BK2229" s="11"/>
      <c r="BL2229" s="11"/>
      <c r="BM2229" s="11"/>
      <c r="BN2229" s="11"/>
      <c r="BO2229" s="11"/>
      <c r="BP2229" s="16" t="str">
        <v>0- Port Costs</v>
      </c>
      <c r="BT2229" s="16" t="str">
        <v>0- Port Value</v>
      </c>
      <c r="BU2229" s="11"/>
      <c r="BV2229" s="16" t="str">
        <v>0</v>
      </c>
    </row>
    <row r="2230" spans="8:74" hidden="1" outlineLevel="1" x14ac:dyDescent="0.3">
      <c r="H2230" s="16" t="str">
        <v>0 - BM Costs</v>
      </c>
      <c r="L2230" s="16" t="str">
        <v>0 - BM Port</v>
      </c>
      <c r="N2230" s="16" t="str">
        <v>0 - Port Assets</v>
      </c>
      <c r="O2230" s="11"/>
      <c r="P2230" s="11"/>
      <c r="Q2230" s="11"/>
      <c r="R2230" s="11"/>
      <c r="S2230" s="11"/>
      <c r="T2230" s="11"/>
      <c r="U2230" s="11"/>
      <c r="V2230" s="11"/>
      <c r="W2230" s="11"/>
      <c r="X2230" s="11"/>
      <c r="Y2230" s="11"/>
      <c r="Z2230" s="11"/>
      <c r="AA2230" s="11"/>
      <c r="AB2230" s="11"/>
      <c r="AC2230" s="11"/>
      <c r="AD2230" s="11"/>
      <c r="AE2230" s="11"/>
      <c r="AF2230" s="11"/>
      <c r="AG2230" s="11"/>
      <c r="AH2230" s="11"/>
      <c r="AI2230" s="11"/>
      <c r="AJ2230" s="11"/>
      <c r="AK2230" s="11"/>
      <c r="AL2230" s="11"/>
      <c r="AM2230" s="11"/>
      <c r="AN2230" s="11"/>
      <c r="AO2230" s="11"/>
      <c r="AP2230" s="11"/>
      <c r="AQ2230" s="11"/>
      <c r="AR2230" s="11"/>
      <c r="AS2230" s="11"/>
      <c r="AT2230" s="11"/>
      <c r="AU2230" s="11"/>
      <c r="AV2230" s="11"/>
      <c r="AW2230" s="11"/>
      <c r="AX2230" s="11"/>
      <c r="AY2230" s="11"/>
      <c r="AZ2230" s="11"/>
      <c r="BA2230" s="11"/>
      <c r="BB2230" s="11"/>
      <c r="BC2230" s="11"/>
      <c r="BD2230" s="11"/>
      <c r="BE2230" s="11"/>
      <c r="BF2230" s="11"/>
      <c r="BG2230" s="11"/>
      <c r="BH2230" s="11"/>
      <c r="BI2230" s="11"/>
      <c r="BJ2230" s="11"/>
      <c r="BK2230" s="11"/>
      <c r="BL2230" s="11"/>
      <c r="BM2230" s="11"/>
      <c r="BN2230" s="11"/>
      <c r="BO2230" s="11"/>
      <c r="BP2230" s="16" t="str">
        <v>0- Port Costs</v>
      </c>
      <c r="BT2230" s="16" t="str">
        <v>0- Port Value</v>
      </c>
      <c r="BU2230" s="11"/>
      <c r="BV2230" s="16" t="str">
        <v>0</v>
      </c>
    </row>
    <row r="2231" spans="8:74" hidden="1" outlineLevel="1" x14ac:dyDescent="0.3">
      <c r="H2231" s="16" t="str">
        <v>0 - BM Costs</v>
      </c>
      <c r="L2231" s="16" t="str">
        <v>0 - BM Port</v>
      </c>
      <c r="N2231" s="16" t="str">
        <v>0 - Port Assets</v>
      </c>
      <c r="O2231" s="11"/>
      <c r="P2231" s="11"/>
      <c r="Q2231" s="11"/>
      <c r="R2231" s="11"/>
      <c r="S2231" s="11"/>
      <c r="T2231" s="11"/>
      <c r="U2231" s="11"/>
      <c r="V2231" s="11"/>
      <c r="W2231" s="11"/>
      <c r="X2231" s="11"/>
      <c r="Y2231" s="11"/>
      <c r="Z2231" s="11"/>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c r="BC2231" s="11"/>
      <c r="BD2231" s="11"/>
      <c r="BE2231" s="11"/>
      <c r="BF2231" s="11"/>
      <c r="BG2231" s="11"/>
      <c r="BH2231" s="11"/>
      <c r="BI2231" s="11"/>
      <c r="BJ2231" s="11"/>
      <c r="BK2231" s="11"/>
      <c r="BL2231" s="11"/>
      <c r="BM2231" s="11"/>
      <c r="BN2231" s="11"/>
      <c r="BO2231" s="11"/>
      <c r="BP2231" s="16" t="str">
        <v>0- Port Costs</v>
      </c>
      <c r="BT2231" s="16" t="str">
        <v>0- Port Value</v>
      </c>
      <c r="BU2231" s="11"/>
      <c r="BV2231" s="16" t="str">
        <v>0</v>
      </c>
    </row>
    <row r="2232" spans="8:74" hidden="1" outlineLevel="1" x14ac:dyDescent="0.3">
      <c r="H2232" s="16" t="str">
        <v>0 - BM Costs</v>
      </c>
      <c r="L2232" s="16" t="str">
        <v>0 - BM Port</v>
      </c>
      <c r="N2232" s="16" t="str">
        <v>0 - Port Assets</v>
      </c>
      <c r="O2232" s="11"/>
      <c r="P2232" s="11"/>
      <c r="Q2232" s="11"/>
      <c r="R2232" s="11"/>
      <c r="S2232" s="11"/>
      <c r="T2232" s="11"/>
      <c r="U2232" s="11"/>
      <c r="V2232" s="11"/>
      <c r="W2232" s="11"/>
      <c r="X2232" s="11"/>
      <c r="Y2232" s="11"/>
      <c r="Z2232" s="11"/>
      <c r="AA2232" s="11"/>
      <c r="AB2232" s="11"/>
      <c r="AC2232" s="11"/>
      <c r="AD2232" s="11"/>
      <c r="AE2232" s="11"/>
      <c r="AF2232" s="11"/>
      <c r="AG2232" s="11"/>
      <c r="AH2232" s="11"/>
      <c r="AI2232" s="11"/>
      <c r="AJ2232" s="11"/>
      <c r="AK2232" s="11"/>
      <c r="AL2232" s="11"/>
      <c r="AM2232" s="11"/>
      <c r="AN2232" s="11"/>
      <c r="AO2232" s="11"/>
      <c r="AP2232" s="11"/>
      <c r="AQ2232" s="11"/>
      <c r="AR2232" s="11"/>
      <c r="AS2232" s="11"/>
      <c r="AT2232" s="11"/>
      <c r="AU2232" s="11"/>
      <c r="AV2232" s="11"/>
      <c r="AW2232" s="11"/>
      <c r="AX2232" s="11"/>
      <c r="AY2232" s="11"/>
      <c r="AZ2232" s="11"/>
      <c r="BA2232" s="11"/>
      <c r="BB2232" s="11"/>
      <c r="BC2232" s="11"/>
      <c r="BD2232" s="11"/>
      <c r="BE2232" s="11"/>
      <c r="BF2232" s="11"/>
      <c r="BG2232" s="11"/>
      <c r="BH2232" s="11"/>
      <c r="BI2232" s="11"/>
      <c r="BJ2232" s="11"/>
      <c r="BK2232" s="11"/>
      <c r="BL2232" s="11"/>
      <c r="BM2232" s="11"/>
      <c r="BN2232" s="11"/>
      <c r="BO2232" s="11"/>
      <c r="BP2232" s="16" t="str">
        <v>0- Port Costs</v>
      </c>
      <c r="BT2232" s="16" t="str">
        <v>0- Port Value</v>
      </c>
      <c r="BU2232" s="11"/>
      <c r="BV2232" s="16" t="str">
        <v>0</v>
      </c>
    </row>
    <row r="2233" spans="8:74" hidden="1" outlineLevel="1" x14ac:dyDescent="0.3">
      <c r="H2233" s="16" t="str">
        <v>0 - BM Costs</v>
      </c>
      <c r="L2233" s="16" t="str">
        <v>0 - BM Port</v>
      </c>
      <c r="N2233" s="16" t="str">
        <v>0 - Port Assets</v>
      </c>
      <c r="O2233" s="11"/>
      <c r="P2233" s="11"/>
      <c r="Q2233" s="11"/>
      <c r="R2233" s="11"/>
      <c r="S2233" s="11"/>
      <c r="T2233" s="11"/>
      <c r="U2233" s="11"/>
      <c r="V2233" s="11"/>
      <c r="W2233" s="11"/>
      <c r="X2233" s="11"/>
      <c r="Y2233" s="11"/>
      <c r="Z2233" s="11"/>
      <c r="AA2233" s="11"/>
      <c r="AB2233" s="11"/>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c r="BC2233" s="11"/>
      <c r="BD2233" s="11"/>
      <c r="BE2233" s="11"/>
      <c r="BF2233" s="11"/>
      <c r="BG2233" s="11"/>
      <c r="BH2233" s="11"/>
      <c r="BI2233" s="11"/>
      <c r="BJ2233" s="11"/>
      <c r="BK2233" s="11"/>
      <c r="BL2233" s="11"/>
      <c r="BM2233" s="11"/>
      <c r="BN2233" s="11"/>
      <c r="BO2233" s="11"/>
      <c r="BP2233" s="16" t="str">
        <v>0- Port Costs</v>
      </c>
      <c r="BT2233" s="16" t="str">
        <v>0- Port Value</v>
      </c>
      <c r="BU2233" s="11"/>
      <c r="BV2233" s="16" t="str">
        <v>0</v>
      </c>
    </row>
    <row r="2234" spans="8:74" hidden="1" outlineLevel="1" x14ac:dyDescent="0.3">
      <c r="H2234" s="16" t="str">
        <v>0 - BM Costs</v>
      </c>
      <c r="L2234" s="16" t="str">
        <v>0 - BM Port</v>
      </c>
      <c r="N2234" s="16" t="str">
        <v>0 - Port Assets</v>
      </c>
      <c r="O2234" s="11"/>
      <c r="P2234" s="11"/>
      <c r="Q2234" s="11"/>
      <c r="R2234" s="11"/>
      <c r="S2234" s="11"/>
      <c r="T2234" s="11"/>
      <c r="U2234" s="11"/>
      <c r="V2234" s="11"/>
      <c r="W2234" s="11"/>
      <c r="X2234" s="11"/>
      <c r="Y2234" s="11"/>
      <c r="Z2234" s="11"/>
      <c r="AA2234" s="11"/>
      <c r="AB2234" s="11"/>
      <c r="AC2234" s="11"/>
      <c r="AD2234" s="11"/>
      <c r="AE2234" s="11"/>
      <c r="AF2234" s="11"/>
      <c r="AG2234" s="11"/>
      <c r="AH2234" s="11"/>
      <c r="AI2234" s="11"/>
      <c r="AJ2234" s="11"/>
      <c r="AK2234" s="11"/>
      <c r="AL2234" s="11"/>
      <c r="AM2234" s="11"/>
      <c r="AN2234" s="11"/>
      <c r="AO2234" s="11"/>
      <c r="AP2234" s="11"/>
      <c r="AQ2234" s="11"/>
      <c r="AR2234" s="11"/>
      <c r="AS2234" s="11"/>
      <c r="AT2234" s="11"/>
      <c r="AU2234" s="11"/>
      <c r="AV2234" s="11"/>
      <c r="AW2234" s="11"/>
      <c r="AX2234" s="11"/>
      <c r="AY2234" s="11"/>
      <c r="AZ2234" s="11"/>
      <c r="BA2234" s="11"/>
      <c r="BB2234" s="11"/>
      <c r="BC2234" s="11"/>
      <c r="BD2234" s="11"/>
      <c r="BE2234" s="11"/>
      <c r="BF2234" s="11"/>
      <c r="BG2234" s="11"/>
      <c r="BH2234" s="11"/>
      <c r="BI2234" s="11"/>
      <c r="BJ2234" s="11"/>
      <c r="BK2234" s="11"/>
      <c r="BL2234" s="11"/>
      <c r="BM2234" s="11"/>
      <c r="BN2234" s="11"/>
      <c r="BO2234" s="11"/>
      <c r="BP2234" s="16" t="str">
        <v>0- Port Costs</v>
      </c>
      <c r="BT2234" s="16" t="str">
        <v>0- Port Value</v>
      </c>
      <c r="BU2234" s="11"/>
      <c r="BV2234" s="16" t="str">
        <v>0</v>
      </c>
    </row>
    <row r="2235" spans="8:74" hidden="1" outlineLevel="1" x14ac:dyDescent="0.3">
      <c r="H2235" s="16" t="str">
        <v>0 - BM Costs</v>
      </c>
      <c r="L2235" s="16" t="str">
        <v>0 - BM Port</v>
      </c>
      <c r="N2235" s="16" t="str">
        <v>0 - Port Assets</v>
      </c>
      <c r="O2235" s="11"/>
      <c r="P2235" s="11"/>
      <c r="Q2235" s="11"/>
      <c r="R2235" s="11"/>
      <c r="S2235" s="11"/>
      <c r="T2235" s="11"/>
      <c r="U2235" s="11"/>
      <c r="V2235" s="11"/>
      <c r="W2235" s="11"/>
      <c r="X2235" s="11"/>
      <c r="Y2235" s="11"/>
      <c r="Z2235" s="11"/>
      <c r="AA2235" s="11"/>
      <c r="AB2235" s="11"/>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c r="BC2235" s="11"/>
      <c r="BD2235" s="11"/>
      <c r="BE2235" s="11"/>
      <c r="BF2235" s="11"/>
      <c r="BG2235" s="11"/>
      <c r="BH2235" s="11"/>
      <c r="BI2235" s="11"/>
      <c r="BJ2235" s="11"/>
      <c r="BK2235" s="11"/>
      <c r="BL2235" s="11"/>
      <c r="BM2235" s="11"/>
      <c r="BN2235" s="11"/>
      <c r="BO2235" s="11"/>
      <c r="BP2235" s="16" t="str">
        <v>0- Port Costs</v>
      </c>
      <c r="BT2235" s="16" t="str">
        <v>0- Port Value</v>
      </c>
      <c r="BU2235" s="11"/>
      <c r="BV2235" s="16" t="str">
        <v>0</v>
      </c>
    </row>
    <row r="2236" spans="8:74" hidden="1" outlineLevel="1" x14ac:dyDescent="0.3">
      <c r="H2236" s="16" t="str">
        <v>0 - BM Costs</v>
      </c>
      <c r="L2236" s="16" t="str">
        <v>0 - BM Port</v>
      </c>
      <c r="N2236" s="16" t="str">
        <v>0 - Port Assets</v>
      </c>
      <c r="O2236" s="11"/>
      <c r="P2236" s="11"/>
      <c r="Q2236" s="11"/>
      <c r="R2236" s="11"/>
      <c r="S2236" s="11"/>
      <c r="T2236" s="11"/>
      <c r="U2236" s="11"/>
      <c r="V2236" s="11"/>
      <c r="W2236" s="11"/>
      <c r="X2236" s="11"/>
      <c r="Y2236" s="11"/>
      <c r="Z2236" s="11"/>
      <c r="AA2236" s="11"/>
      <c r="AB2236" s="11"/>
      <c r="AC2236" s="11"/>
      <c r="AD2236" s="11"/>
      <c r="AE2236" s="11"/>
      <c r="AF2236" s="11"/>
      <c r="AG2236" s="11"/>
      <c r="AH2236" s="11"/>
      <c r="AI2236" s="11"/>
      <c r="AJ2236" s="11"/>
      <c r="AK2236" s="11"/>
      <c r="AL2236" s="11"/>
      <c r="AM2236" s="11"/>
      <c r="AN2236" s="11"/>
      <c r="AO2236" s="11"/>
      <c r="AP2236" s="11"/>
      <c r="AQ2236" s="11"/>
      <c r="AR2236" s="11"/>
      <c r="AS2236" s="11"/>
      <c r="AT2236" s="11"/>
      <c r="AU2236" s="11"/>
      <c r="AV2236" s="11"/>
      <c r="AW2236" s="11"/>
      <c r="AX2236" s="11"/>
      <c r="AY2236" s="11"/>
      <c r="AZ2236" s="11"/>
      <c r="BA2236" s="11"/>
      <c r="BB2236" s="11"/>
      <c r="BC2236" s="11"/>
      <c r="BD2236" s="11"/>
      <c r="BE2236" s="11"/>
      <c r="BF2236" s="11"/>
      <c r="BG2236" s="11"/>
      <c r="BH2236" s="11"/>
      <c r="BI2236" s="11"/>
      <c r="BJ2236" s="11"/>
      <c r="BK2236" s="11"/>
      <c r="BL2236" s="11"/>
      <c r="BM2236" s="11"/>
      <c r="BN2236" s="11"/>
      <c r="BO2236" s="11"/>
      <c r="BP2236" s="16" t="str">
        <v>0- Port Costs</v>
      </c>
      <c r="BT2236" s="16" t="str">
        <v>0- Port Value</v>
      </c>
      <c r="BU2236" s="11"/>
      <c r="BV2236" s="16" t="str">
        <v>0</v>
      </c>
    </row>
    <row r="2237" spans="8:74" hidden="1" outlineLevel="1" x14ac:dyDescent="0.3">
      <c r="H2237" s="16" t="str">
        <v>0 - BM Costs</v>
      </c>
      <c r="L2237" s="16" t="str">
        <v>0 - BM Port</v>
      </c>
      <c r="N2237" s="16" t="str">
        <v>0 - Port Assets</v>
      </c>
      <c r="O2237" s="11"/>
      <c r="P2237" s="11"/>
      <c r="Q2237" s="11"/>
      <c r="R2237" s="11"/>
      <c r="S2237" s="11"/>
      <c r="T2237" s="11"/>
      <c r="U2237" s="11"/>
      <c r="V2237" s="11"/>
      <c r="W2237" s="11"/>
      <c r="X2237" s="11"/>
      <c r="Y2237" s="11"/>
      <c r="Z2237" s="11"/>
      <c r="AA2237" s="11"/>
      <c r="AB2237" s="11"/>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c r="BC2237" s="11"/>
      <c r="BD2237" s="11"/>
      <c r="BE2237" s="11"/>
      <c r="BF2237" s="11"/>
      <c r="BG2237" s="11"/>
      <c r="BH2237" s="11"/>
      <c r="BI2237" s="11"/>
      <c r="BJ2237" s="11"/>
      <c r="BK2237" s="11"/>
      <c r="BL2237" s="11"/>
      <c r="BM2237" s="11"/>
      <c r="BN2237" s="11"/>
      <c r="BO2237" s="11"/>
      <c r="BP2237" s="16" t="str">
        <v>0- Port Costs</v>
      </c>
      <c r="BT2237" s="16" t="str">
        <v>0- Port Value</v>
      </c>
      <c r="BU2237" s="11"/>
      <c r="BV2237" s="16" t="str">
        <v>0</v>
      </c>
    </row>
    <row r="2238" spans="8:74" hidden="1" outlineLevel="1" x14ac:dyDescent="0.3">
      <c r="H2238" s="16" t="str">
        <v>0 - BM Costs</v>
      </c>
      <c r="L2238" s="16" t="str">
        <v>0 - BM Port</v>
      </c>
      <c r="N2238" s="16" t="str">
        <v>0 - Port Assets</v>
      </c>
      <c r="O2238" s="11"/>
      <c r="P2238" s="11"/>
      <c r="Q2238" s="11"/>
      <c r="R2238" s="11"/>
      <c r="S2238" s="11"/>
      <c r="T2238" s="11"/>
      <c r="U2238" s="11"/>
      <c r="V2238" s="11"/>
      <c r="W2238" s="11"/>
      <c r="X2238" s="11"/>
      <c r="Y2238" s="11"/>
      <c r="Z2238" s="11"/>
      <c r="AA2238" s="11"/>
      <c r="AB2238" s="11"/>
      <c r="AC2238" s="11"/>
      <c r="AD2238" s="11"/>
      <c r="AE2238" s="11"/>
      <c r="AF2238" s="11"/>
      <c r="AG2238" s="11"/>
      <c r="AH2238" s="11"/>
      <c r="AI2238" s="11"/>
      <c r="AJ2238" s="11"/>
      <c r="AK2238" s="11"/>
      <c r="AL2238" s="11"/>
      <c r="AM2238" s="11"/>
      <c r="AN2238" s="11"/>
      <c r="AO2238" s="11"/>
      <c r="AP2238" s="11"/>
      <c r="AQ2238" s="11"/>
      <c r="AR2238" s="11"/>
      <c r="AS2238" s="11"/>
      <c r="AT2238" s="11"/>
      <c r="AU2238" s="11"/>
      <c r="AV2238" s="11"/>
      <c r="AW2238" s="11"/>
      <c r="AX2238" s="11"/>
      <c r="AY2238" s="11"/>
      <c r="AZ2238" s="11"/>
      <c r="BA2238" s="11"/>
      <c r="BB2238" s="11"/>
      <c r="BC2238" s="11"/>
      <c r="BD2238" s="11"/>
      <c r="BE2238" s="11"/>
      <c r="BF2238" s="11"/>
      <c r="BG2238" s="11"/>
      <c r="BH2238" s="11"/>
      <c r="BI2238" s="11"/>
      <c r="BJ2238" s="11"/>
      <c r="BK2238" s="11"/>
      <c r="BL2238" s="11"/>
      <c r="BM2238" s="11"/>
      <c r="BN2238" s="11"/>
      <c r="BO2238" s="11"/>
      <c r="BP2238" s="16" t="str">
        <v>0- Port Costs</v>
      </c>
      <c r="BT2238" s="16" t="str">
        <v>0- Port Value</v>
      </c>
      <c r="BU2238" s="11"/>
      <c r="BV2238" s="16" t="str">
        <v>0</v>
      </c>
    </row>
    <row r="2239" spans="8:74" hidden="1" outlineLevel="1" x14ac:dyDescent="0.3">
      <c r="H2239" s="16" t="str">
        <v>0 - BM Costs</v>
      </c>
      <c r="L2239" s="16" t="str">
        <v>0 - BM Port</v>
      </c>
      <c r="N2239" s="16" t="str">
        <v>0 - Port Assets</v>
      </c>
      <c r="O2239" s="11"/>
      <c r="P2239" s="11"/>
      <c r="Q2239" s="11"/>
      <c r="R2239" s="11"/>
      <c r="S2239" s="11"/>
      <c r="T2239" s="11"/>
      <c r="U2239" s="11"/>
      <c r="V2239" s="11"/>
      <c r="W2239" s="11"/>
      <c r="X2239" s="11"/>
      <c r="Y2239" s="11"/>
      <c r="Z2239" s="11"/>
      <c r="AA2239" s="11"/>
      <c r="AB2239" s="11"/>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c r="BC2239" s="11"/>
      <c r="BD2239" s="11"/>
      <c r="BE2239" s="11"/>
      <c r="BF2239" s="11"/>
      <c r="BG2239" s="11"/>
      <c r="BH2239" s="11"/>
      <c r="BI2239" s="11"/>
      <c r="BJ2239" s="11"/>
      <c r="BK2239" s="11"/>
      <c r="BL2239" s="11"/>
      <c r="BM2239" s="11"/>
      <c r="BN2239" s="11"/>
      <c r="BO2239" s="11"/>
      <c r="BP2239" s="16" t="str">
        <v>0- Port Costs</v>
      </c>
      <c r="BT2239" s="16" t="str">
        <v>0- Port Value</v>
      </c>
      <c r="BU2239" s="11"/>
      <c r="BV2239" s="16" t="str">
        <v>0</v>
      </c>
    </row>
    <row r="2240" spans="8:74" hidden="1" outlineLevel="1" x14ac:dyDescent="0.3">
      <c r="H2240" s="16" t="str">
        <v>0 - BM Costs</v>
      </c>
      <c r="L2240" s="16" t="str">
        <v>0 - BM Port</v>
      </c>
      <c r="N2240" s="16" t="str">
        <v>0 - Port Assets</v>
      </c>
      <c r="O2240" s="11"/>
      <c r="P2240" s="11"/>
      <c r="Q2240" s="11"/>
      <c r="R2240" s="11"/>
      <c r="S2240" s="11"/>
      <c r="T2240" s="11"/>
      <c r="U2240" s="11"/>
      <c r="V2240" s="11"/>
      <c r="W2240" s="11"/>
      <c r="X2240" s="11"/>
      <c r="Y2240" s="11"/>
      <c r="Z2240" s="11"/>
      <c r="AA2240" s="11"/>
      <c r="AB2240" s="11"/>
      <c r="AC2240" s="11"/>
      <c r="AD2240" s="11"/>
      <c r="AE2240" s="11"/>
      <c r="AF2240" s="11"/>
      <c r="AG2240" s="11"/>
      <c r="AH2240" s="11"/>
      <c r="AI2240" s="11"/>
      <c r="AJ2240" s="11"/>
      <c r="AK2240" s="11"/>
      <c r="AL2240" s="11"/>
      <c r="AM2240" s="11"/>
      <c r="AN2240" s="11"/>
      <c r="AO2240" s="11"/>
      <c r="AP2240" s="11"/>
      <c r="AQ2240" s="11"/>
      <c r="AR2240" s="11"/>
      <c r="AS2240" s="11"/>
      <c r="AT2240" s="11"/>
      <c r="AU2240" s="11"/>
      <c r="AV2240" s="11"/>
      <c r="AW2240" s="11"/>
      <c r="AX2240" s="11"/>
      <c r="AY2240" s="11"/>
      <c r="AZ2240" s="11"/>
      <c r="BA2240" s="11"/>
      <c r="BB2240" s="11"/>
      <c r="BC2240" s="11"/>
      <c r="BD2240" s="11"/>
      <c r="BE2240" s="11"/>
      <c r="BF2240" s="11"/>
      <c r="BG2240" s="11"/>
      <c r="BH2240" s="11"/>
      <c r="BI2240" s="11"/>
      <c r="BJ2240" s="11"/>
      <c r="BK2240" s="11"/>
      <c r="BL2240" s="11"/>
      <c r="BM2240" s="11"/>
      <c r="BN2240" s="11"/>
      <c r="BO2240" s="11"/>
      <c r="BP2240" s="16" t="str">
        <v>0- Port Costs</v>
      </c>
      <c r="BT2240" s="16" t="str">
        <v>0- Port Value</v>
      </c>
      <c r="BU2240" s="11"/>
      <c r="BV2240" s="16" t="str">
        <v>0</v>
      </c>
    </row>
    <row r="2241" spans="8:74" hidden="1" outlineLevel="1" x14ac:dyDescent="0.3">
      <c r="H2241" s="16" t="str">
        <v>0 - BM Costs</v>
      </c>
      <c r="L2241" s="16" t="str">
        <v>0 - BM Port</v>
      </c>
      <c r="N2241" s="16" t="str">
        <v>0 - Port Assets</v>
      </c>
      <c r="O2241" s="11"/>
      <c r="P2241" s="11"/>
      <c r="Q2241" s="11"/>
      <c r="R2241" s="11"/>
      <c r="S2241" s="11"/>
      <c r="T2241" s="11"/>
      <c r="U2241" s="11"/>
      <c r="V2241" s="11"/>
      <c r="W2241" s="11"/>
      <c r="X2241" s="11"/>
      <c r="Y2241" s="11"/>
      <c r="Z2241" s="11"/>
      <c r="AA2241" s="11"/>
      <c r="AB2241" s="11"/>
      <c r="AC2241" s="11"/>
      <c r="AD2241" s="11"/>
      <c r="AE2241" s="11"/>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c r="BC2241" s="11"/>
      <c r="BD2241" s="11"/>
      <c r="BE2241" s="11"/>
      <c r="BF2241" s="11"/>
      <c r="BG2241" s="11"/>
      <c r="BH2241" s="11"/>
      <c r="BI2241" s="11"/>
      <c r="BJ2241" s="11"/>
      <c r="BK2241" s="11"/>
      <c r="BL2241" s="11"/>
      <c r="BM2241" s="11"/>
      <c r="BN2241" s="11"/>
      <c r="BO2241" s="11"/>
      <c r="BP2241" s="16" t="str">
        <v>0- Port Costs</v>
      </c>
      <c r="BT2241" s="16" t="str">
        <v>0- Port Value</v>
      </c>
      <c r="BU2241" s="11"/>
      <c r="BV2241" s="16" t="str">
        <v>0</v>
      </c>
    </row>
    <row r="2242" spans="8:74" hidden="1" outlineLevel="1" x14ac:dyDescent="0.3">
      <c r="H2242" s="16" t="str">
        <v>0 - BM Costs</v>
      </c>
      <c r="L2242" s="16" t="str">
        <v>0 - BM Port</v>
      </c>
      <c r="N2242" s="16" t="str">
        <v>0 - Port Assets</v>
      </c>
      <c r="O2242" s="11"/>
      <c r="P2242" s="11"/>
      <c r="Q2242" s="11"/>
      <c r="R2242" s="11"/>
      <c r="S2242" s="11"/>
      <c r="T2242" s="11"/>
      <c r="U2242" s="11"/>
      <c r="V2242" s="11"/>
      <c r="W2242" s="11"/>
      <c r="X2242" s="11"/>
      <c r="Y2242" s="11"/>
      <c r="Z2242" s="11"/>
      <c r="AA2242" s="11"/>
      <c r="AB2242" s="11"/>
      <c r="AC2242" s="11"/>
      <c r="AD2242" s="11"/>
      <c r="AE2242" s="11"/>
      <c r="AF2242" s="11"/>
      <c r="AG2242" s="11"/>
      <c r="AH2242" s="11"/>
      <c r="AI2242" s="11"/>
      <c r="AJ2242" s="11"/>
      <c r="AK2242" s="11"/>
      <c r="AL2242" s="11"/>
      <c r="AM2242" s="11"/>
      <c r="AN2242" s="11"/>
      <c r="AO2242" s="11"/>
      <c r="AP2242" s="11"/>
      <c r="AQ2242" s="11"/>
      <c r="AR2242" s="11"/>
      <c r="AS2242" s="11"/>
      <c r="AT2242" s="11"/>
      <c r="AU2242" s="11"/>
      <c r="AV2242" s="11"/>
      <c r="AW2242" s="11"/>
      <c r="AX2242" s="11"/>
      <c r="AY2242" s="11"/>
      <c r="AZ2242" s="11"/>
      <c r="BA2242" s="11"/>
      <c r="BB2242" s="11"/>
      <c r="BC2242" s="11"/>
      <c r="BD2242" s="11"/>
      <c r="BE2242" s="11"/>
      <c r="BF2242" s="11"/>
      <c r="BG2242" s="11"/>
      <c r="BH2242" s="11"/>
      <c r="BI2242" s="11"/>
      <c r="BJ2242" s="11"/>
      <c r="BK2242" s="11"/>
      <c r="BL2242" s="11"/>
      <c r="BM2242" s="11"/>
      <c r="BN2242" s="11"/>
      <c r="BO2242" s="11"/>
      <c r="BP2242" s="16" t="str">
        <v>0- Port Costs</v>
      </c>
      <c r="BT2242" s="16" t="str">
        <v>0- Port Value</v>
      </c>
      <c r="BU2242" s="11"/>
      <c r="BV2242" s="16" t="str">
        <v>0</v>
      </c>
    </row>
    <row r="2243" spans="8:74" hidden="1" outlineLevel="1" x14ac:dyDescent="0.3">
      <c r="H2243" s="16" t="str">
        <v>0 - BM Costs</v>
      </c>
      <c r="L2243" s="16" t="str">
        <v>0 - BM Port</v>
      </c>
      <c r="N2243" s="16" t="str">
        <v>0 - Port Assets</v>
      </c>
      <c r="O2243" s="11"/>
      <c r="P2243" s="11"/>
      <c r="Q2243" s="11"/>
      <c r="R2243" s="11"/>
      <c r="S2243" s="11"/>
      <c r="T2243" s="11"/>
      <c r="U2243" s="11"/>
      <c r="V2243" s="11"/>
      <c r="W2243" s="11"/>
      <c r="X2243" s="11"/>
      <c r="Y2243" s="11"/>
      <c r="Z2243" s="11"/>
      <c r="AA2243" s="11"/>
      <c r="AB2243" s="11"/>
      <c r="AC2243" s="11"/>
      <c r="AD2243" s="11"/>
      <c r="AE2243" s="11"/>
      <c r="AF2243" s="11"/>
      <c r="AG2243" s="11"/>
      <c r="AH2243" s="11"/>
      <c r="AI2243" s="11"/>
      <c r="AJ2243" s="11"/>
      <c r="AK2243" s="11"/>
      <c r="AL2243" s="11"/>
      <c r="AM2243" s="11"/>
      <c r="AN2243" s="11"/>
      <c r="AO2243" s="11"/>
      <c r="AP2243" s="11"/>
      <c r="AQ2243" s="11"/>
      <c r="AR2243" s="11"/>
      <c r="AS2243" s="11"/>
      <c r="AT2243" s="11"/>
      <c r="AU2243" s="11"/>
      <c r="AV2243" s="11"/>
      <c r="AW2243" s="11"/>
      <c r="AX2243" s="11"/>
      <c r="AY2243" s="11"/>
      <c r="AZ2243" s="11"/>
      <c r="BA2243" s="11"/>
      <c r="BB2243" s="11"/>
      <c r="BC2243" s="11"/>
      <c r="BD2243" s="11"/>
      <c r="BE2243" s="11"/>
      <c r="BF2243" s="11"/>
      <c r="BG2243" s="11"/>
      <c r="BH2243" s="11"/>
      <c r="BI2243" s="11"/>
      <c r="BJ2243" s="11"/>
      <c r="BK2243" s="11"/>
      <c r="BL2243" s="11"/>
      <c r="BM2243" s="11"/>
      <c r="BN2243" s="11"/>
      <c r="BO2243" s="11"/>
      <c r="BP2243" s="16" t="str">
        <v>0- Port Costs</v>
      </c>
      <c r="BT2243" s="16" t="str">
        <v>0- Port Value</v>
      </c>
      <c r="BU2243" s="11"/>
      <c r="BV2243" s="16" t="str">
        <v>0</v>
      </c>
    </row>
    <row r="2244" spans="8:74" hidden="1" outlineLevel="1" x14ac:dyDescent="0.3">
      <c r="H2244" s="16" t="str">
        <v>0 - BM Costs</v>
      </c>
      <c r="L2244" s="16" t="str">
        <v>0 - BM Port</v>
      </c>
      <c r="N2244" s="16" t="str">
        <v>0 - Port Assets</v>
      </c>
      <c r="O2244" s="11"/>
      <c r="P2244" s="11"/>
      <c r="Q2244" s="11"/>
      <c r="R2244" s="11"/>
      <c r="S2244" s="11"/>
      <c r="T2244" s="11"/>
      <c r="U2244" s="11"/>
      <c r="V2244" s="11"/>
      <c r="W2244" s="11"/>
      <c r="X2244" s="11"/>
      <c r="Y2244" s="11"/>
      <c r="Z2244" s="11"/>
      <c r="AA2244" s="11"/>
      <c r="AB2244" s="11"/>
      <c r="AC2244" s="11"/>
      <c r="AD2244" s="11"/>
      <c r="AE2244" s="11"/>
      <c r="AF2244" s="11"/>
      <c r="AG2244" s="11"/>
      <c r="AH2244" s="11"/>
      <c r="AI2244" s="11"/>
      <c r="AJ2244" s="11"/>
      <c r="AK2244" s="11"/>
      <c r="AL2244" s="11"/>
      <c r="AM2244" s="11"/>
      <c r="AN2244" s="11"/>
      <c r="AO2244" s="11"/>
      <c r="AP2244" s="11"/>
      <c r="AQ2244" s="11"/>
      <c r="AR2244" s="11"/>
      <c r="AS2244" s="11"/>
      <c r="AT2244" s="11"/>
      <c r="AU2244" s="11"/>
      <c r="AV2244" s="11"/>
      <c r="AW2244" s="11"/>
      <c r="AX2244" s="11"/>
      <c r="AY2244" s="11"/>
      <c r="AZ2244" s="11"/>
      <c r="BA2244" s="11"/>
      <c r="BB2244" s="11"/>
      <c r="BC2244" s="11"/>
      <c r="BD2244" s="11"/>
      <c r="BE2244" s="11"/>
      <c r="BF2244" s="11"/>
      <c r="BG2244" s="11"/>
      <c r="BH2244" s="11"/>
      <c r="BI2244" s="11"/>
      <c r="BJ2244" s="11"/>
      <c r="BK2244" s="11"/>
      <c r="BL2244" s="11"/>
      <c r="BM2244" s="11"/>
      <c r="BN2244" s="11"/>
      <c r="BO2244" s="11"/>
      <c r="BP2244" s="16" t="str">
        <v>0- Port Costs</v>
      </c>
      <c r="BT2244" s="16" t="str">
        <v>0- Port Value</v>
      </c>
      <c r="BU2244" s="11"/>
      <c r="BV2244" s="16" t="str">
        <v>0</v>
      </c>
    </row>
    <row r="2245" spans="8:74" hidden="1" outlineLevel="1" x14ac:dyDescent="0.3">
      <c r="H2245" s="16" t="str">
        <v>0 - BM Costs</v>
      </c>
      <c r="L2245" s="16" t="str">
        <v>0 - BM Port</v>
      </c>
      <c r="N2245" s="16" t="str">
        <v>0 - Port Assets</v>
      </c>
      <c r="O2245" s="11"/>
      <c r="P2245" s="11"/>
      <c r="Q2245" s="11"/>
      <c r="R2245" s="11"/>
      <c r="S2245" s="11"/>
      <c r="T2245" s="11"/>
      <c r="U2245" s="11"/>
      <c r="V2245" s="11"/>
      <c r="W2245" s="11"/>
      <c r="X2245" s="11"/>
      <c r="Y2245" s="11"/>
      <c r="Z2245" s="11"/>
      <c r="AA2245" s="11"/>
      <c r="AB2245" s="11"/>
      <c r="AC2245" s="11"/>
      <c r="AD2245" s="11"/>
      <c r="AE2245" s="11"/>
      <c r="AF2245" s="11"/>
      <c r="AG2245" s="11"/>
      <c r="AH2245" s="11"/>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c r="BC2245" s="11"/>
      <c r="BD2245" s="11"/>
      <c r="BE2245" s="11"/>
      <c r="BF2245" s="11"/>
      <c r="BG2245" s="11"/>
      <c r="BH2245" s="11"/>
      <c r="BI2245" s="11"/>
      <c r="BJ2245" s="11"/>
      <c r="BK2245" s="11"/>
      <c r="BL2245" s="11"/>
      <c r="BM2245" s="11"/>
      <c r="BN2245" s="11"/>
      <c r="BO2245" s="11"/>
      <c r="BP2245" s="16" t="str">
        <v>0- Port Costs</v>
      </c>
      <c r="BT2245" s="16" t="str">
        <v>0- Port Value</v>
      </c>
      <c r="BU2245" s="11"/>
      <c r="BV2245" s="16" t="str">
        <v>0</v>
      </c>
    </row>
    <row r="2246" spans="8:74" hidden="1" outlineLevel="1" x14ac:dyDescent="0.3">
      <c r="H2246" s="16" t="str">
        <v>0 - BM Costs</v>
      </c>
      <c r="L2246" s="16" t="str">
        <v>0 - BM Port</v>
      </c>
      <c r="N2246" s="16" t="str">
        <v>0 - Port Assets</v>
      </c>
      <c r="O2246" s="11"/>
      <c r="P2246" s="11"/>
      <c r="Q2246" s="11"/>
      <c r="R2246" s="11"/>
      <c r="S2246" s="11"/>
      <c r="T2246" s="11"/>
      <c r="U2246" s="11"/>
      <c r="V2246" s="11"/>
      <c r="W2246" s="11"/>
      <c r="X2246" s="11"/>
      <c r="Y2246" s="11"/>
      <c r="Z2246" s="11"/>
      <c r="AA2246" s="11"/>
      <c r="AB2246" s="11"/>
      <c r="AC2246" s="11"/>
      <c r="AD2246" s="11"/>
      <c r="AE2246" s="11"/>
      <c r="AF2246" s="11"/>
      <c r="AG2246" s="11"/>
      <c r="AH2246" s="11"/>
      <c r="AI2246" s="11"/>
      <c r="AJ2246" s="11"/>
      <c r="AK2246" s="11"/>
      <c r="AL2246" s="11"/>
      <c r="AM2246" s="11"/>
      <c r="AN2246" s="11"/>
      <c r="AO2246" s="11"/>
      <c r="AP2246" s="11"/>
      <c r="AQ2246" s="11"/>
      <c r="AR2246" s="11"/>
      <c r="AS2246" s="11"/>
      <c r="AT2246" s="11"/>
      <c r="AU2246" s="11"/>
      <c r="AV2246" s="11"/>
      <c r="AW2246" s="11"/>
      <c r="AX2246" s="11"/>
      <c r="AY2246" s="11"/>
      <c r="AZ2246" s="11"/>
      <c r="BA2246" s="11"/>
      <c r="BB2246" s="11"/>
      <c r="BC2246" s="11"/>
      <c r="BD2246" s="11"/>
      <c r="BE2246" s="11"/>
      <c r="BF2246" s="11"/>
      <c r="BG2246" s="11"/>
      <c r="BH2246" s="11"/>
      <c r="BI2246" s="11"/>
      <c r="BJ2246" s="11"/>
      <c r="BK2246" s="11"/>
      <c r="BL2246" s="11"/>
      <c r="BM2246" s="11"/>
      <c r="BN2246" s="11"/>
      <c r="BO2246" s="11"/>
      <c r="BP2246" s="16" t="str">
        <v>0- Port Costs</v>
      </c>
      <c r="BT2246" s="16" t="str">
        <v>0- Port Value</v>
      </c>
      <c r="BU2246" s="11"/>
      <c r="BV2246" s="16" t="str">
        <v>0</v>
      </c>
    </row>
    <row r="2247" spans="8:74" hidden="1" outlineLevel="1" x14ac:dyDescent="0.3">
      <c r="H2247" s="16" t="str">
        <v>0 - BM Costs</v>
      </c>
      <c r="L2247" s="16" t="str">
        <v>0 - BM Port</v>
      </c>
      <c r="N2247" s="16" t="str">
        <v>0 - Port Assets</v>
      </c>
      <c r="O2247" s="11"/>
      <c r="P2247" s="11"/>
      <c r="Q2247" s="11"/>
      <c r="R2247" s="11"/>
      <c r="S2247" s="11"/>
      <c r="T2247" s="11"/>
      <c r="U2247" s="11"/>
      <c r="V2247" s="11"/>
      <c r="W2247" s="11"/>
      <c r="X2247" s="11"/>
      <c r="Y2247" s="11"/>
      <c r="Z2247" s="11"/>
      <c r="AA2247" s="11"/>
      <c r="AB2247" s="11"/>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c r="BC2247" s="11"/>
      <c r="BD2247" s="11"/>
      <c r="BE2247" s="11"/>
      <c r="BF2247" s="11"/>
      <c r="BG2247" s="11"/>
      <c r="BH2247" s="11"/>
      <c r="BI2247" s="11"/>
      <c r="BJ2247" s="11"/>
      <c r="BK2247" s="11"/>
      <c r="BL2247" s="11"/>
      <c r="BM2247" s="11"/>
      <c r="BN2247" s="11"/>
      <c r="BO2247" s="11"/>
      <c r="BP2247" s="16" t="str">
        <v>0- Port Costs</v>
      </c>
      <c r="BT2247" s="16" t="str">
        <v>0- Port Value</v>
      </c>
      <c r="BU2247" s="11"/>
      <c r="BV2247" s="16" t="str">
        <v>0</v>
      </c>
    </row>
    <row r="2248" spans="8:74" hidden="1" outlineLevel="1" x14ac:dyDescent="0.3">
      <c r="H2248" s="16" t="str">
        <v>0 - BM Costs</v>
      </c>
      <c r="L2248" s="16" t="str">
        <v>0 - BM Port</v>
      </c>
      <c r="N2248" s="16" t="str">
        <v>0 - Port Assets</v>
      </c>
      <c r="O2248" s="11"/>
      <c r="P2248" s="11"/>
      <c r="Q2248" s="11"/>
      <c r="R2248" s="11"/>
      <c r="S2248" s="11"/>
      <c r="T2248" s="11"/>
      <c r="U2248" s="11"/>
      <c r="V2248" s="11"/>
      <c r="W2248" s="11"/>
      <c r="X2248" s="11"/>
      <c r="Y2248" s="11"/>
      <c r="Z2248" s="11"/>
      <c r="AA2248" s="11"/>
      <c r="AB2248" s="11"/>
      <c r="AC2248" s="11"/>
      <c r="AD2248" s="11"/>
      <c r="AE2248" s="11"/>
      <c r="AF2248" s="11"/>
      <c r="AG2248" s="11"/>
      <c r="AH2248" s="11"/>
      <c r="AI2248" s="11"/>
      <c r="AJ2248" s="11"/>
      <c r="AK2248" s="11"/>
      <c r="AL2248" s="11"/>
      <c r="AM2248" s="11"/>
      <c r="AN2248" s="11"/>
      <c r="AO2248" s="11"/>
      <c r="AP2248" s="11"/>
      <c r="AQ2248" s="11"/>
      <c r="AR2248" s="11"/>
      <c r="AS2248" s="11"/>
      <c r="AT2248" s="11"/>
      <c r="AU2248" s="11"/>
      <c r="AV2248" s="11"/>
      <c r="AW2248" s="11"/>
      <c r="AX2248" s="11"/>
      <c r="AY2248" s="11"/>
      <c r="AZ2248" s="11"/>
      <c r="BA2248" s="11"/>
      <c r="BB2248" s="11"/>
      <c r="BC2248" s="11"/>
      <c r="BD2248" s="11"/>
      <c r="BE2248" s="11"/>
      <c r="BF2248" s="11"/>
      <c r="BG2248" s="11"/>
      <c r="BH2248" s="11"/>
      <c r="BI2248" s="11"/>
      <c r="BJ2248" s="11"/>
      <c r="BK2248" s="11"/>
      <c r="BL2248" s="11"/>
      <c r="BM2248" s="11"/>
      <c r="BN2248" s="11"/>
      <c r="BO2248" s="11"/>
      <c r="BP2248" s="16" t="str">
        <v>0- Port Costs</v>
      </c>
      <c r="BT2248" s="16" t="str">
        <v>0- Port Value</v>
      </c>
      <c r="BU2248" s="11"/>
      <c r="BV2248" s="16" t="str">
        <v>0</v>
      </c>
    </row>
    <row r="2249" spans="8:74" hidden="1" outlineLevel="1" x14ac:dyDescent="0.3">
      <c r="H2249" s="16" t="str">
        <v>0 - BM Costs</v>
      </c>
      <c r="L2249" s="16" t="str">
        <v>0 - BM Port</v>
      </c>
      <c r="N2249" s="16" t="str">
        <v>0 - Port Assets</v>
      </c>
      <c r="O2249" s="11"/>
      <c r="P2249" s="11"/>
      <c r="Q2249" s="11"/>
      <c r="R2249" s="11"/>
      <c r="S2249" s="11"/>
      <c r="T2249" s="11"/>
      <c r="U2249" s="11"/>
      <c r="V2249" s="11"/>
      <c r="W2249" s="11"/>
      <c r="X2249" s="11"/>
      <c r="Y2249" s="11"/>
      <c r="Z2249" s="11"/>
      <c r="AA2249" s="11"/>
      <c r="AB2249" s="11"/>
      <c r="AC2249" s="11"/>
      <c r="AD2249" s="11"/>
      <c r="AE2249" s="11"/>
      <c r="AF2249" s="11"/>
      <c r="AG2249" s="11"/>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c r="BC2249" s="11"/>
      <c r="BD2249" s="11"/>
      <c r="BE2249" s="11"/>
      <c r="BF2249" s="11"/>
      <c r="BG2249" s="11"/>
      <c r="BH2249" s="11"/>
      <c r="BI2249" s="11"/>
      <c r="BJ2249" s="11"/>
      <c r="BK2249" s="11"/>
      <c r="BL2249" s="11"/>
      <c r="BM2249" s="11"/>
      <c r="BN2249" s="11"/>
      <c r="BO2249" s="11"/>
      <c r="BP2249" s="16" t="str">
        <v>0- Port Costs</v>
      </c>
      <c r="BT2249" s="16" t="str">
        <v>0- Port Value</v>
      </c>
      <c r="BU2249" s="11"/>
      <c r="BV2249" s="16" t="str">
        <v>0</v>
      </c>
    </row>
    <row r="2250" spans="8:74" hidden="1" outlineLevel="1" x14ac:dyDescent="0.3">
      <c r="H2250" s="16" t="str">
        <v>0 - BM Costs</v>
      </c>
      <c r="L2250" s="16" t="str">
        <v>0 - BM Port</v>
      </c>
      <c r="N2250" s="16" t="str">
        <v>0 - Port Assets</v>
      </c>
      <c r="O2250" s="11"/>
      <c r="P2250" s="11"/>
      <c r="Q2250" s="11"/>
      <c r="R2250" s="11"/>
      <c r="S2250" s="11"/>
      <c r="T2250" s="11"/>
      <c r="U2250" s="11"/>
      <c r="V2250" s="11"/>
      <c r="W2250" s="11"/>
      <c r="X2250" s="11"/>
      <c r="Y2250" s="11"/>
      <c r="Z2250" s="11"/>
      <c r="AA2250" s="11"/>
      <c r="AB2250" s="11"/>
      <c r="AC2250" s="11"/>
      <c r="AD2250" s="11"/>
      <c r="AE2250" s="11"/>
      <c r="AF2250" s="11"/>
      <c r="AG2250" s="11"/>
      <c r="AH2250" s="11"/>
      <c r="AI2250" s="11"/>
      <c r="AJ2250" s="11"/>
      <c r="AK2250" s="11"/>
      <c r="AL2250" s="11"/>
      <c r="AM2250" s="11"/>
      <c r="AN2250" s="11"/>
      <c r="AO2250" s="11"/>
      <c r="AP2250" s="11"/>
      <c r="AQ2250" s="11"/>
      <c r="AR2250" s="11"/>
      <c r="AS2250" s="11"/>
      <c r="AT2250" s="11"/>
      <c r="AU2250" s="11"/>
      <c r="AV2250" s="11"/>
      <c r="AW2250" s="11"/>
      <c r="AX2250" s="11"/>
      <c r="AY2250" s="11"/>
      <c r="AZ2250" s="11"/>
      <c r="BA2250" s="11"/>
      <c r="BB2250" s="11"/>
      <c r="BC2250" s="11"/>
      <c r="BD2250" s="11"/>
      <c r="BE2250" s="11"/>
      <c r="BF2250" s="11"/>
      <c r="BG2250" s="11"/>
      <c r="BH2250" s="11"/>
      <c r="BI2250" s="11"/>
      <c r="BJ2250" s="11"/>
      <c r="BK2250" s="11"/>
      <c r="BL2250" s="11"/>
      <c r="BM2250" s="11"/>
      <c r="BN2250" s="11"/>
      <c r="BO2250" s="11"/>
      <c r="BP2250" s="16" t="str">
        <v>0- Port Costs</v>
      </c>
      <c r="BT2250" s="16" t="str">
        <v>0- Port Value</v>
      </c>
      <c r="BU2250" s="11"/>
      <c r="BV2250" s="16" t="str">
        <v>0</v>
      </c>
    </row>
    <row r="2251" spans="8:74" hidden="1" outlineLevel="1" x14ac:dyDescent="0.3">
      <c r="H2251" s="16" t="str">
        <v>0 - BM Costs</v>
      </c>
      <c r="L2251" s="16" t="str">
        <v>0 - BM Port</v>
      </c>
      <c r="N2251" s="16" t="str">
        <v>0 - Port Assets</v>
      </c>
      <c r="O2251" s="11"/>
      <c r="P2251" s="11"/>
      <c r="Q2251" s="11"/>
      <c r="R2251" s="11"/>
      <c r="S2251" s="11"/>
      <c r="T2251" s="11"/>
      <c r="U2251" s="11"/>
      <c r="V2251" s="11"/>
      <c r="W2251" s="11"/>
      <c r="X2251" s="11"/>
      <c r="Y2251" s="11"/>
      <c r="Z2251" s="11"/>
      <c r="AA2251" s="11"/>
      <c r="AB2251" s="11"/>
      <c r="AC2251" s="11"/>
      <c r="AD2251" s="11"/>
      <c r="AE2251" s="11"/>
      <c r="AF2251" s="11"/>
      <c r="AG2251" s="11"/>
      <c r="AH2251" s="11"/>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c r="BC2251" s="11"/>
      <c r="BD2251" s="11"/>
      <c r="BE2251" s="11"/>
      <c r="BF2251" s="11"/>
      <c r="BG2251" s="11"/>
      <c r="BH2251" s="11"/>
      <c r="BI2251" s="11"/>
      <c r="BJ2251" s="11"/>
      <c r="BK2251" s="11"/>
      <c r="BL2251" s="11"/>
      <c r="BM2251" s="11"/>
      <c r="BN2251" s="11"/>
      <c r="BO2251" s="11"/>
      <c r="BP2251" s="16" t="str">
        <v>0- Port Costs</v>
      </c>
      <c r="BT2251" s="16" t="str">
        <v>0- Port Value</v>
      </c>
      <c r="BU2251" s="11"/>
      <c r="BV2251" s="16" t="str">
        <v>0</v>
      </c>
    </row>
    <row r="2252" spans="8:74" hidden="1" outlineLevel="1" x14ac:dyDescent="0.3">
      <c r="H2252" s="16" t="str">
        <v>0 - BM Costs</v>
      </c>
      <c r="L2252" s="16" t="str">
        <v>0 - BM Port</v>
      </c>
      <c r="N2252" s="16" t="str">
        <v>0 - Port Assets</v>
      </c>
      <c r="O2252" s="11"/>
      <c r="P2252" s="11"/>
      <c r="Q2252" s="11"/>
      <c r="R2252" s="11"/>
      <c r="S2252" s="11"/>
      <c r="T2252" s="11"/>
      <c r="U2252" s="11"/>
      <c r="V2252" s="11"/>
      <c r="W2252" s="11"/>
      <c r="X2252" s="11"/>
      <c r="Y2252" s="11"/>
      <c r="Z2252" s="11"/>
      <c r="AA2252" s="11"/>
      <c r="AB2252" s="11"/>
      <c r="AC2252" s="11"/>
      <c r="AD2252" s="11"/>
      <c r="AE2252" s="11"/>
      <c r="AF2252" s="11"/>
      <c r="AG2252" s="11"/>
      <c r="AH2252" s="11"/>
      <c r="AI2252" s="11"/>
      <c r="AJ2252" s="11"/>
      <c r="AK2252" s="11"/>
      <c r="AL2252" s="11"/>
      <c r="AM2252" s="11"/>
      <c r="AN2252" s="11"/>
      <c r="AO2252" s="11"/>
      <c r="AP2252" s="11"/>
      <c r="AQ2252" s="11"/>
      <c r="AR2252" s="11"/>
      <c r="AS2252" s="11"/>
      <c r="AT2252" s="11"/>
      <c r="AU2252" s="11"/>
      <c r="AV2252" s="11"/>
      <c r="AW2252" s="11"/>
      <c r="AX2252" s="11"/>
      <c r="AY2252" s="11"/>
      <c r="AZ2252" s="11"/>
      <c r="BA2252" s="11"/>
      <c r="BB2252" s="11"/>
      <c r="BC2252" s="11"/>
      <c r="BD2252" s="11"/>
      <c r="BE2252" s="11"/>
      <c r="BF2252" s="11"/>
      <c r="BG2252" s="11"/>
      <c r="BH2252" s="11"/>
      <c r="BI2252" s="11"/>
      <c r="BJ2252" s="11"/>
      <c r="BK2252" s="11"/>
      <c r="BL2252" s="11"/>
      <c r="BM2252" s="11"/>
      <c r="BN2252" s="11"/>
      <c r="BO2252" s="11"/>
      <c r="BP2252" s="16" t="str">
        <v>0- Port Costs</v>
      </c>
      <c r="BT2252" s="16" t="str">
        <v>0- Port Value</v>
      </c>
      <c r="BU2252" s="11"/>
      <c r="BV2252" s="16" t="str">
        <v>0</v>
      </c>
    </row>
    <row r="2253" spans="8:74" hidden="1" outlineLevel="1" x14ac:dyDescent="0.3">
      <c r="H2253" s="16" t="str">
        <v>0 - BM Costs</v>
      </c>
      <c r="L2253" s="16" t="str">
        <v>0 - BM Port</v>
      </c>
      <c r="N2253" s="16" t="str">
        <v>0 - Port Assets</v>
      </c>
      <c r="O2253" s="11"/>
      <c r="P2253" s="11"/>
      <c r="Q2253" s="11"/>
      <c r="R2253" s="11"/>
      <c r="S2253" s="11"/>
      <c r="T2253" s="11"/>
      <c r="U2253" s="11"/>
      <c r="V2253" s="11"/>
      <c r="W2253" s="11"/>
      <c r="X2253" s="11"/>
      <c r="Y2253" s="11"/>
      <c r="Z2253" s="11"/>
      <c r="AA2253" s="11"/>
      <c r="AB2253" s="11"/>
      <c r="AC2253" s="11"/>
      <c r="AD2253" s="11"/>
      <c r="AE2253" s="11"/>
      <c r="AF2253" s="11"/>
      <c r="AG2253" s="11"/>
      <c r="AH2253" s="11"/>
      <c r="AI2253" s="11"/>
      <c r="AJ2253" s="11"/>
      <c r="AK2253" s="11"/>
      <c r="AL2253" s="11"/>
      <c r="AM2253" s="11"/>
      <c r="AN2253" s="11"/>
      <c r="AO2253" s="11"/>
      <c r="AP2253" s="11"/>
      <c r="AQ2253" s="11"/>
      <c r="AR2253" s="11"/>
      <c r="AS2253" s="11"/>
      <c r="AT2253" s="11"/>
      <c r="AU2253" s="11"/>
      <c r="AV2253" s="11"/>
      <c r="AW2253" s="11"/>
      <c r="AX2253" s="11"/>
      <c r="AY2253" s="11"/>
      <c r="AZ2253" s="11"/>
      <c r="BA2253" s="11"/>
      <c r="BB2253" s="11"/>
      <c r="BC2253" s="11"/>
      <c r="BD2253" s="11"/>
      <c r="BE2253" s="11"/>
      <c r="BF2253" s="11"/>
      <c r="BG2253" s="11"/>
      <c r="BH2253" s="11"/>
      <c r="BI2253" s="11"/>
      <c r="BJ2253" s="11"/>
      <c r="BK2253" s="11"/>
      <c r="BL2253" s="11"/>
      <c r="BM2253" s="11"/>
      <c r="BN2253" s="11"/>
      <c r="BO2253" s="11"/>
      <c r="BP2253" s="16" t="str">
        <v>0- Port Costs</v>
      </c>
      <c r="BT2253" s="16" t="str">
        <v>0- Port Value</v>
      </c>
      <c r="BU2253" s="11"/>
      <c r="BV2253" s="16" t="str">
        <v>0</v>
      </c>
    </row>
    <row r="2254" spans="8:74" hidden="1" outlineLevel="1" x14ac:dyDescent="0.3">
      <c r="H2254" s="16" t="str">
        <v>0 - BM Costs</v>
      </c>
      <c r="L2254" s="16" t="str">
        <v>0 - BM Port</v>
      </c>
      <c r="N2254" s="16" t="str">
        <v>0 - Port Assets</v>
      </c>
      <c r="O2254" s="11"/>
      <c r="P2254" s="11"/>
      <c r="Q2254" s="11"/>
      <c r="R2254" s="11"/>
      <c r="S2254" s="11"/>
      <c r="T2254" s="11"/>
      <c r="U2254" s="11"/>
      <c r="V2254" s="11"/>
      <c r="W2254" s="11"/>
      <c r="X2254" s="11"/>
      <c r="Y2254" s="11"/>
      <c r="Z2254" s="11"/>
      <c r="AA2254" s="11"/>
      <c r="AB2254" s="11"/>
      <c r="AC2254" s="11"/>
      <c r="AD2254" s="11"/>
      <c r="AE2254" s="11"/>
      <c r="AF2254" s="11"/>
      <c r="AG2254" s="11"/>
      <c r="AH2254" s="11"/>
      <c r="AI2254" s="11"/>
      <c r="AJ2254" s="11"/>
      <c r="AK2254" s="11"/>
      <c r="AL2254" s="11"/>
      <c r="AM2254" s="11"/>
      <c r="AN2254" s="11"/>
      <c r="AO2254" s="11"/>
      <c r="AP2254" s="11"/>
      <c r="AQ2254" s="11"/>
      <c r="AR2254" s="11"/>
      <c r="AS2254" s="11"/>
      <c r="AT2254" s="11"/>
      <c r="AU2254" s="11"/>
      <c r="AV2254" s="11"/>
      <c r="AW2254" s="11"/>
      <c r="AX2254" s="11"/>
      <c r="AY2254" s="11"/>
      <c r="AZ2254" s="11"/>
      <c r="BA2254" s="11"/>
      <c r="BB2254" s="11"/>
      <c r="BC2254" s="11"/>
      <c r="BD2254" s="11"/>
      <c r="BE2254" s="11"/>
      <c r="BF2254" s="11"/>
      <c r="BG2254" s="11"/>
      <c r="BH2254" s="11"/>
      <c r="BI2254" s="11"/>
      <c r="BJ2254" s="11"/>
      <c r="BK2254" s="11"/>
      <c r="BL2254" s="11"/>
      <c r="BM2254" s="11"/>
      <c r="BN2254" s="11"/>
      <c r="BO2254" s="11"/>
      <c r="BP2254" s="16" t="str">
        <v>0- Port Costs</v>
      </c>
      <c r="BT2254" s="16" t="str">
        <v>0- Port Value</v>
      </c>
      <c r="BU2254" s="11"/>
      <c r="BV2254" s="16" t="str">
        <v>0</v>
      </c>
    </row>
    <row r="2255" spans="8:74" hidden="1" outlineLevel="1" x14ac:dyDescent="0.3">
      <c r="H2255" s="16" t="str">
        <v>0 - BM Costs</v>
      </c>
      <c r="L2255" s="16" t="str">
        <v>0 - BM Port</v>
      </c>
      <c r="N2255" s="16" t="str">
        <v>0 - Port Assets</v>
      </c>
      <c r="O2255" s="11"/>
      <c r="P2255" s="11"/>
      <c r="Q2255" s="11"/>
      <c r="R2255" s="11"/>
      <c r="S2255" s="11"/>
      <c r="T2255" s="11"/>
      <c r="U2255" s="11"/>
      <c r="V2255" s="11"/>
      <c r="W2255" s="11"/>
      <c r="X2255" s="11"/>
      <c r="Y2255" s="11"/>
      <c r="Z2255" s="11"/>
      <c r="AA2255" s="11"/>
      <c r="AB2255" s="11"/>
      <c r="AC2255" s="11"/>
      <c r="AD2255" s="11"/>
      <c r="AE2255" s="11"/>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c r="BC2255" s="11"/>
      <c r="BD2255" s="11"/>
      <c r="BE2255" s="11"/>
      <c r="BF2255" s="11"/>
      <c r="BG2255" s="11"/>
      <c r="BH2255" s="11"/>
      <c r="BI2255" s="11"/>
      <c r="BJ2255" s="11"/>
      <c r="BK2255" s="11"/>
      <c r="BL2255" s="11"/>
      <c r="BM2255" s="11"/>
      <c r="BN2255" s="11"/>
      <c r="BO2255" s="11"/>
      <c r="BP2255" s="16" t="str">
        <v>0- Port Costs</v>
      </c>
      <c r="BT2255" s="16" t="str">
        <v>0- Port Value</v>
      </c>
      <c r="BU2255" s="11"/>
      <c r="BV2255" s="16" t="str">
        <v>0</v>
      </c>
    </row>
    <row r="2256" spans="8:74" hidden="1" outlineLevel="1" x14ac:dyDescent="0.3">
      <c r="H2256" s="16" t="str">
        <v>0 - BM Costs</v>
      </c>
      <c r="L2256" s="16" t="str">
        <v>0 - BM Port</v>
      </c>
      <c r="N2256" s="16" t="str">
        <v>0 - Port Assets</v>
      </c>
      <c r="O2256" s="11"/>
      <c r="P2256" s="11"/>
      <c r="Q2256" s="11"/>
      <c r="R2256" s="11"/>
      <c r="S2256" s="11"/>
      <c r="T2256" s="11"/>
      <c r="U2256" s="11"/>
      <c r="V2256" s="11"/>
      <c r="W2256" s="11"/>
      <c r="X2256" s="11"/>
      <c r="Y2256" s="11"/>
      <c r="Z2256" s="11"/>
      <c r="AA2256" s="11"/>
      <c r="AB2256" s="11"/>
      <c r="AC2256" s="11"/>
      <c r="AD2256" s="11"/>
      <c r="AE2256" s="11"/>
      <c r="AF2256" s="11"/>
      <c r="AG2256" s="11"/>
      <c r="AH2256" s="11"/>
      <c r="AI2256" s="11"/>
      <c r="AJ2256" s="11"/>
      <c r="AK2256" s="11"/>
      <c r="AL2256" s="11"/>
      <c r="AM2256" s="11"/>
      <c r="AN2256" s="11"/>
      <c r="AO2256" s="11"/>
      <c r="AP2256" s="11"/>
      <c r="AQ2256" s="11"/>
      <c r="AR2256" s="11"/>
      <c r="AS2256" s="11"/>
      <c r="AT2256" s="11"/>
      <c r="AU2256" s="11"/>
      <c r="AV2256" s="11"/>
      <c r="AW2256" s="11"/>
      <c r="AX2256" s="11"/>
      <c r="AY2256" s="11"/>
      <c r="AZ2256" s="11"/>
      <c r="BA2256" s="11"/>
      <c r="BB2256" s="11"/>
      <c r="BC2256" s="11"/>
      <c r="BD2256" s="11"/>
      <c r="BE2256" s="11"/>
      <c r="BF2256" s="11"/>
      <c r="BG2256" s="11"/>
      <c r="BH2256" s="11"/>
      <c r="BI2256" s="11"/>
      <c r="BJ2256" s="11"/>
      <c r="BK2256" s="11"/>
      <c r="BL2256" s="11"/>
      <c r="BM2256" s="11"/>
      <c r="BN2256" s="11"/>
      <c r="BO2256" s="11"/>
      <c r="BP2256" s="16" t="str">
        <v>0- Port Costs</v>
      </c>
      <c r="BT2256" s="16" t="str">
        <v>0- Port Value</v>
      </c>
      <c r="BU2256" s="11"/>
      <c r="BV2256" s="16" t="str">
        <v>0</v>
      </c>
    </row>
    <row r="2257" spans="8:74" hidden="1" outlineLevel="1" x14ac:dyDescent="0.3">
      <c r="H2257" s="16" t="str">
        <v>0 - BM Costs</v>
      </c>
      <c r="L2257" s="16" t="str">
        <v>0 - BM Port</v>
      </c>
      <c r="N2257" s="16" t="str">
        <v>0 - Port Assets</v>
      </c>
      <c r="O2257" s="11"/>
      <c r="P2257" s="11"/>
      <c r="Q2257" s="11"/>
      <c r="R2257" s="11"/>
      <c r="S2257" s="11"/>
      <c r="T2257" s="11"/>
      <c r="U2257" s="11"/>
      <c r="V2257" s="11"/>
      <c r="W2257" s="11"/>
      <c r="X2257" s="11"/>
      <c r="Y2257" s="11"/>
      <c r="Z2257" s="11"/>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c r="BC2257" s="11"/>
      <c r="BD2257" s="11"/>
      <c r="BE2257" s="11"/>
      <c r="BF2257" s="11"/>
      <c r="BG2257" s="11"/>
      <c r="BH2257" s="11"/>
      <c r="BI2257" s="11"/>
      <c r="BJ2257" s="11"/>
      <c r="BK2257" s="11"/>
      <c r="BL2257" s="11"/>
      <c r="BM2257" s="11"/>
      <c r="BN2257" s="11"/>
      <c r="BO2257" s="11"/>
      <c r="BP2257" s="16" t="str">
        <v>0- Port Costs</v>
      </c>
      <c r="BT2257" s="16" t="str">
        <v>0- Port Value</v>
      </c>
      <c r="BU2257" s="11"/>
      <c r="BV2257" s="16" t="str">
        <v>0</v>
      </c>
    </row>
    <row r="2258" spans="8:74" hidden="1" outlineLevel="1" x14ac:dyDescent="0.3">
      <c r="H2258" s="16" t="str">
        <v>0 - BM Costs</v>
      </c>
      <c r="L2258" s="16" t="str">
        <v>0 - BM Port</v>
      </c>
      <c r="N2258" s="16" t="str">
        <v>0 - Port Assets</v>
      </c>
      <c r="O2258" s="11"/>
      <c r="P2258" s="11"/>
      <c r="Q2258" s="11"/>
      <c r="R2258" s="11"/>
      <c r="S2258" s="11"/>
      <c r="T2258" s="11"/>
      <c r="U2258" s="11"/>
      <c r="V2258" s="11"/>
      <c r="W2258" s="11"/>
      <c r="X2258" s="11"/>
      <c r="Y2258" s="11"/>
      <c r="Z2258" s="11"/>
      <c r="AA2258" s="11"/>
      <c r="AB2258" s="11"/>
      <c r="AC2258" s="11"/>
      <c r="AD2258" s="11"/>
      <c r="AE2258" s="11"/>
      <c r="AF2258" s="11"/>
      <c r="AG2258" s="11"/>
      <c r="AH2258" s="11"/>
      <c r="AI2258" s="11"/>
      <c r="AJ2258" s="11"/>
      <c r="AK2258" s="11"/>
      <c r="AL2258" s="11"/>
      <c r="AM2258" s="11"/>
      <c r="AN2258" s="11"/>
      <c r="AO2258" s="11"/>
      <c r="AP2258" s="11"/>
      <c r="AQ2258" s="11"/>
      <c r="AR2258" s="11"/>
      <c r="AS2258" s="11"/>
      <c r="AT2258" s="11"/>
      <c r="AU2258" s="11"/>
      <c r="AV2258" s="11"/>
      <c r="AW2258" s="11"/>
      <c r="AX2258" s="11"/>
      <c r="AY2258" s="11"/>
      <c r="AZ2258" s="11"/>
      <c r="BA2258" s="11"/>
      <c r="BB2258" s="11"/>
      <c r="BC2258" s="11"/>
      <c r="BD2258" s="11"/>
      <c r="BE2258" s="11"/>
      <c r="BF2258" s="11"/>
      <c r="BG2258" s="11"/>
      <c r="BH2258" s="11"/>
      <c r="BI2258" s="11"/>
      <c r="BJ2258" s="11"/>
      <c r="BK2258" s="11"/>
      <c r="BL2258" s="11"/>
      <c r="BM2258" s="11"/>
      <c r="BN2258" s="11"/>
      <c r="BO2258" s="11"/>
      <c r="BP2258" s="16" t="str">
        <v>0- Port Costs</v>
      </c>
      <c r="BT2258" s="16" t="str">
        <v>0- Port Value</v>
      </c>
      <c r="BU2258" s="11"/>
      <c r="BV2258" s="16" t="str">
        <v>0</v>
      </c>
    </row>
    <row r="2259" spans="8:74" hidden="1" outlineLevel="1" x14ac:dyDescent="0.3">
      <c r="H2259" s="16" t="str">
        <v>0 - BM Costs</v>
      </c>
      <c r="L2259" s="16" t="str">
        <v>0 - BM Port</v>
      </c>
      <c r="N2259" s="16" t="str">
        <v>0 - Port Assets</v>
      </c>
      <c r="O2259" s="11"/>
      <c r="P2259" s="11"/>
      <c r="Q2259" s="11"/>
      <c r="R2259" s="11"/>
      <c r="S2259" s="11"/>
      <c r="T2259" s="11"/>
      <c r="U2259" s="11"/>
      <c r="V2259" s="11"/>
      <c r="W2259" s="11"/>
      <c r="X2259" s="11"/>
      <c r="Y2259" s="11"/>
      <c r="Z2259" s="11"/>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c r="BC2259" s="11"/>
      <c r="BD2259" s="11"/>
      <c r="BE2259" s="11"/>
      <c r="BF2259" s="11"/>
      <c r="BG2259" s="11"/>
      <c r="BH2259" s="11"/>
      <c r="BI2259" s="11"/>
      <c r="BJ2259" s="11"/>
      <c r="BK2259" s="11"/>
      <c r="BL2259" s="11"/>
      <c r="BM2259" s="11"/>
      <c r="BN2259" s="11"/>
      <c r="BO2259" s="11"/>
      <c r="BP2259" s="16" t="str">
        <v>0- Port Costs</v>
      </c>
      <c r="BT2259" s="16" t="str">
        <v>0- Port Value</v>
      </c>
      <c r="BU2259" s="11"/>
      <c r="BV2259" s="16" t="str">
        <v>0</v>
      </c>
    </row>
    <row r="2260" spans="8:74" hidden="1" outlineLevel="1" x14ac:dyDescent="0.3">
      <c r="H2260" s="16" t="str">
        <v>0 - BM Costs</v>
      </c>
      <c r="L2260" s="16" t="str">
        <v>0 - BM Port</v>
      </c>
      <c r="N2260" s="16" t="str">
        <v>0 - Port Assets</v>
      </c>
      <c r="O2260" s="11"/>
      <c r="P2260" s="11"/>
      <c r="Q2260" s="11"/>
      <c r="R2260" s="11"/>
      <c r="S2260" s="11"/>
      <c r="T2260" s="11"/>
      <c r="U2260" s="11"/>
      <c r="V2260" s="11"/>
      <c r="W2260" s="11"/>
      <c r="X2260" s="11"/>
      <c r="Y2260" s="11"/>
      <c r="Z2260" s="11"/>
      <c r="AA2260" s="11"/>
      <c r="AB2260" s="11"/>
      <c r="AC2260" s="11"/>
      <c r="AD2260" s="11"/>
      <c r="AE2260" s="11"/>
      <c r="AF2260" s="11"/>
      <c r="AG2260" s="11"/>
      <c r="AH2260" s="11"/>
      <c r="AI2260" s="11"/>
      <c r="AJ2260" s="11"/>
      <c r="AK2260" s="11"/>
      <c r="AL2260" s="11"/>
      <c r="AM2260" s="11"/>
      <c r="AN2260" s="11"/>
      <c r="AO2260" s="11"/>
      <c r="AP2260" s="11"/>
      <c r="AQ2260" s="11"/>
      <c r="AR2260" s="11"/>
      <c r="AS2260" s="11"/>
      <c r="AT2260" s="11"/>
      <c r="AU2260" s="11"/>
      <c r="AV2260" s="11"/>
      <c r="AW2260" s="11"/>
      <c r="AX2260" s="11"/>
      <c r="AY2260" s="11"/>
      <c r="AZ2260" s="11"/>
      <c r="BA2260" s="11"/>
      <c r="BB2260" s="11"/>
      <c r="BC2260" s="11"/>
      <c r="BD2260" s="11"/>
      <c r="BE2260" s="11"/>
      <c r="BF2260" s="11"/>
      <c r="BG2260" s="11"/>
      <c r="BH2260" s="11"/>
      <c r="BI2260" s="11"/>
      <c r="BJ2260" s="11"/>
      <c r="BK2260" s="11"/>
      <c r="BL2260" s="11"/>
      <c r="BM2260" s="11"/>
      <c r="BN2260" s="11"/>
      <c r="BO2260" s="11"/>
      <c r="BP2260" s="16" t="str">
        <v>0- Port Costs</v>
      </c>
      <c r="BT2260" s="16" t="str">
        <v>0- Port Value</v>
      </c>
      <c r="BU2260" s="11"/>
      <c r="BV2260" s="16" t="str">
        <v>0</v>
      </c>
    </row>
    <row r="2261" spans="8:74" hidden="1" outlineLevel="1" x14ac:dyDescent="0.3">
      <c r="H2261" s="16" t="str">
        <v>0 - BM Costs</v>
      </c>
      <c r="L2261" s="16" t="str">
        <v>0 - BM Port</v>
      </c>
      <c r="N2261" s="16" t="str">
        <v>0 - Port Assets</v>
      </c>
      <c r="O2261" s="11"/>
      <c r="P2261" s="11"/>
      <c r="Q2261" s="11"/>
      <c r="R2261" s="11"/>
      <c r="S2261" s="11"/>
      <c r="T2261" s="11"/>
      <c r="U2261" s="11"/>
      <c r="V2261" s="11"/>
      <c r="W2261" s="11"/>
      <c r="X2261" s="11"/>
      <c r="Y2261" s="11"/>
      <c r="Z2261" s="11"/>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c r="BC2261" s="11"/>
      <c r="BD2261" s="11"/>
      <c r="BE2261" s="11"/>
      <c r="BF2261" s="11"/>
      <c r="BG2261" s="11"/>
      <c r="BH2261" s="11"/>
      <c r="BI2261" s="11"/>
      <c r="BJ2261" s="11"/>
      <c r="BK2261" s="11"/>
      <c r="BL2261" s="11"/>
      <c r="BM2261" s="11"/>
      <c r="BN2261" s="11"/>
      <c r="BO2261" s="11"/>
      <c r="BP2261" s="16" t="str">
        <v>0- Port Costs</v>
      </c>
      <c r="BT2261" s="16" t="str">
        <v>0- Port Value</v>
      </c>
      <c r="BU2261" s="11"/>
      <c r="BV2261" s="16" t="str">
        <v>0</v>
      </c>
    </row>
    <row r="2262" spans="8:74" hidden="1" outlineLevel="1" x14ac:dyDescent="0.3">
      <c r="H2262" s="16" t="str">
        <v>0 - BM Costs</v>
      </c>
      <c r="L2262" s="16" t="str">
        <v>0 - BM Port</v>
      </c>
      <c r="N2262" s="16" t="str">
        <v>0 - Port Assets</v>
      </c>
      <c r="O2262" s="11"/>
      <c r="P2262" s="11"/>
      <c r="Q2262" s="11"/>
      <c r="R2262" s="11"/>
      <c r="S2262" s="11"/>
      <c r="T2262" s="11"/>
      <c r="U2262" s="11"/>
      <c r="V2262" s="11"/>
      <c r="W2262" s="11"/>
      <c r="X2262" s="11"/>
      <c r="Y2262" s="11"/>
      <c r="Z2262" s="11"/>
      <c r="AA2262" s="11"/>
      <c r="AB2262" s="11"/>
      <c r="AC2262" s="11"/>
      <c r="AD2262" s="11"/>
      <c r="AE2262" s="11"/>
      <c r="AF2262" s="11"/>
      <c r="AG2262" s="11"/>
      <c r="AH2262" s="11"/>
      <c r="AI2262" s="11"/>
      <c r="AJ2262" s="11"/>
      <c r="AK2262" s="11"/>
      <c r="AL2262" s="11"/>
      <c r="AM2262" s="11"/>
      <c r="AN2262" s="11"/>
      <c r="AO2262" s="11"/>
      <c r="AP2262" s="11"/>
      <c r="AQ2262" s="11"/>
      <c r="AR2262" s="11"/>
      <c r="AS2262" s="11"/>
      <c r="AT2262" s="11"/>
      <c r="AU2262" s="11"/>
      <c r="AV2262" s="11"/>
      <c r="AW2262" s="11"/>
      <c r="AX2262" s="11"/>
      <c r="AY2262" s="11"/>
      <c r="AZ2262" s="11"/>
      <c r="BA2262" s="11"/>
      <c r="BB2262" s="11"/>
      <c r="BC2262" s="11"/>
      <c r="BD2262" s="11"/>
      <c r="BE2262" s="11"/>
      <c r="BF2262" s="11"/>
      <c r="BG2262" s="11"/>
      <c r="BH2262" s="11"/>
      <c r="BI2262" s="11"/>
      <c r="BJ2262" s="11"/>
      <c r="BK2262" s="11"/>
      <c r="BL2262" s="11"/>
      <c r="BM2262" s="11"/>
      <c r="BN2262" s="11"/>
      <c r="BO2262" s="11"/>
      <c r="BP2262" s="16" t="str">
        <v>0- Port Costs</v>
      </c>
      <c r="BT2262" s="16" t="str">
        <v>0- Port Value</v>
      </c>
      <c r="BU2262" s="11"/>
      <c r="BV2262" s="16" t="str">
        <v>0</v>
      </c>
    </row>
    <row r="2263" spans="8:74" hidden="1" outlineLevel="1" x14ac:dyDescent="0.3">
      <c r="H2263" s="16" t="str">
        <v>0 - BM Costs</v>
      </c>
      <c r="L2263" s="16" t="str">
        <v>0 - BM Port</v>
      </c>
      <c r="N2263" s="16" t="str">
        <v>0 - Port Assets</v>
      </c>
      <c r="O2263" s="11"/>
      <c r="P2263" s="11"/>
      <c r="Q2263" s="11"/>
      <c r="R2263" s="11"/>
      <c r="S2263" s="11"/>
      <c r="T2263" s="11"/>
      <c r="U2263" s="11"/>
      <c r="V2263" s="11"/>
      <c r="W2263" s="11"/>
      <c r="X2263" s="11"/>
      <c r="Y2263" s="11"/>
      <c r="Z2263" s="11"/>
      <c r="AA2263" s="11"/>
      <c r="AB2263" s="11"/>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c r="BC2263" s="11"/>
      <c r="BD2263" s="11"/>
      <c r="BE2263" s="11"/>
      <c r="BF2263" s="11"/>
      <c r="BG2263" s="11"/>
      <c r="BH2263" s="11"/>
      <c r="BI2263" s="11"/>
      <c r="BJ2263" s="11"/>
      <c r="BK2263" s="11"/>
      <c r="BL2263" s="11"/>
      <c r="BM2263" s="11"/>
      <c r="BN2263" s="11"/>
      <c r="BO2263" s="11"/>
      <c r="BP2263" s="16" t="str">
        <v>0- Port Costs</v>
      </c>
      <c r="BT2263" s="16" t="str">
        <v>0- Port Value</v>
      </c>
      <c r="BU2263" s="11"/>
      <c r="BV2263" s="16" t="str">
        <v>0</v>
      </c>
    </row>
    <row r="2264" spans="8:74" hidden="1" outlineLevel="1" x14ac:dyDescent="0.3">
      <c r="H2264" s="16" t="str">
        <v>0 - BM Costs</v>
      </c>
      <c r="L2264" s="16" t="str">
        <v>0 - BM Port</v>
      </c>
      <c r="N2264" s="16" t="str">
        <v>0 - Port Assets</v>
      </c>
      <c r="O2264" s="11"/>
      <c r="P2264" s="11"/>
      <c r="Q2264" s="11"/>
      <c r="R2264" s="11"/>
      <c r="S2264" s="11"/>
      <c r="T2264" s="11"/>
      <c r="U2264" s="11"/>
      <c r="V2264" s="11"/>
      <c r="W2264" s="11"/>
      <c r="X2264" s="11"/>
      <c r="Y2264" s="11"/>
      <c r="Z2264" s="11"/>
      <c r="AA2264" s="11"/>
      <c r="AB2264" s="11"/>
      <c r="AC2264" s="11"/>
      <c r="AD2264" s="11"/>
      <c r="AE2264" s="11"/>
      <c r="AF2264" s="11"/>
      <c r="AG2264" s="11"/>
      <c r="AH2264" s="11"/>
      <c r="AI2264" s="11"/>
      <c r="AJ2264" s="11"/>
      <c r="AK2264" s="11"/>
      <c r="AL2264" s="11"/>
      <c r="AM2264" s="11"/>
      <c r="AN2264" s="11"/>
      <c r="AO2264" s="11"/>
      <c r="AP2264" s="11"/>
      <c r="AQ2264" s="11"/>
      <c r="AR2264" s="11"/>
      <c r="AS2264" s="11"/>
      <c r="AT2264" s="11"/>
      <c r="AU2264" s="11"/>
      <c r="AV2264" s="11"/>
      <c r="AW2264" s="11"/>
      <c r="AX2264" s="11"/>
      <c r="AY2264" s="11"/>
      <c r="AZ2264" s="11"/>
      <c r="BA2264" s="11"/>
      <c r="BB2264" s="11"/>
      <c r="BC2264" s="11"/>
      <c r="BD2264" s="11"/>
      <c r="BE2264" s="11"/>
      <c r="BF2264" s="11"/>
      <c r="BG2264" s="11"/>
      <c r="BH2264" s="11"/>
      <c r="BI2264" s="11"/>
      <c r="BJ2264" s="11"/>
      <c r="BK2264" s="11"/>
      <c r="BL2264" s="11"/>
      <c r="BM2264" s="11"/>
      <c r="BN2264" s="11"/>
      <c r="BO2264" s="11"/>
      <c r="BP2264" s="16" t="str">
        <v>0- Port Costs</v>
      </c>
      <c r="BT2264" s="16" t="str">
        <v>0- Port Value</v>
      </c>
      <c r="BU2264" s="11"/>
      <c r="BV2264" s="16" t="str">
        <v>0</v>
      </c>
    </row>
    <row r="2265" spans="8:74" hidden="1" outlineLevel="1" x14ac:dyDescent="0.3">
      <c r="H2265" s="16" t="str">
        <v>0 - BM Costs</v>
      </c>
      <c r="L2265" s="16" t="str">
        <v>0 - BM Port</v>
      </c>
      <c r="N2265" s="16" t="str">
        <v>0 - Port Assets</v>
      </c>
      <c r="O2265" s="11"/>
      <c r="P2265" s="11"/>
      <c r="Q2265" s="11"/>
      <c r="R2265" s="11"/>
      <c r="S2265" s="11"/>
      <c r="T2265" s="11"/>
      <c r="U2265" s="11"/>
      <c r="V2265" s="11"/>
      <c r="W2265" s="11"/>
      <c r="X2265" s="11"/>
      <c r="Y2265" s="11"/>
      <c r="Z2265" s="11"/>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c r="BC2265" s="11"/>
      <c r="BD2265" s="11"/>
      <c r="BE2265" s="11"/>
      <c r="BF2265" s="11"/>
      <c r="BG2265" s="11"/>
      <c r="BH2265" s="11"/>
      <c r="BI2265" s="11"/>
      <c r="BJ2265" s="11"/>
      <c r="BK2265" s="11"/>
      <c r="BL2265" s="11"/>
      <c r="BM2265" s="11"/>
      <c r="BN2265" s="11"/>
      <c r="BO2265" s="11"/>
      <c r="BP2265" s="16" t="str">
        <v>0- Port Costs</v>
      </c>
      <c r="BT2265" s="16" t="str">
        <v>0- Port Value</v>
      </c>
      <c r="BU2265" s="11"/>
      <c r="BV2265" s="16" t="str">
        <v>0</v>
      </c>
    </row>
    <row r="2266" spans="8:74" hidden="1" outlineLevel="1" x14ac:dyDescent="0.3">
      <c r="H2266" s="16" t="str">
        <v>0 - BM Costs</v>
      </c>
      <c r="L2266" s="16" t="str">
        <v>0 - BM Port</v>
      </c>
      <c r="N2266" s="16" t="str">
        <v>0 - Port Assets</v>
      </c>
      <c r="O2266" s="11"/>
      <c r="P2266" s="11"/>
      <c r="Q2266" s="11"/>
      <c r="R2266" s="11"/>
      <c r="S2266" s="11"/>
      <c r="T2266" s="11"/>
      <c r="U2266" s="11"/>
      <c r="V2266" s="11"/>
      <c r="W2266" s="11"/>
      <c r="X2266" s="11"/>
      <c r="Y2266" s="11"/>
      <c r="Z2266" s="11"/>
      <c r="AA2266" s="11"/>
      <c r="AB2266" s="11"/>
      <c r="AC2266" s="11"/>
      <c r="AD2266" s="11"/>
      <c r="AE2266" s="11"/>
      <c r="AF2266" s="11"/>
      <c r="AG2266" s="11"/>
      <c r="AH2266" s="11"/>
      <c r="AI2266" s="11"/>
      <c r="AJ2266" s="11"/>
      <c r="AK2266" s="11"/>
      <c r="AL2266" s="11"/>
      <c r="AM2266" s="11"/>
      <c r="AN2266" s="11"/>
      <c r="AO2266" s="11"/>
      <c r="AP2266" s="11"/>
      <c r="AQ2266" s="11"/>
      <c r="AR2266" s="11"/>
      <c r="AS2266" s="11"/>
      <c r="AT2266" s="11"/>
      <c r="AU2266" s="11"/>
      <c r="AV2266" s="11"/>
      <c r="AW2266" s="11"/>
      <c r="AX2266" s="11"/>
      <c r="AY2266" s="11"/>
      <c r="AZ2266" s="11"/>
      <c r="BA2266" s="11"/>
      <c r="BB2266" s="11"/>
      <c r="BC2266" s="11"/>
      <c r="BD2266" s="11"/>
      <c r="BE2266" s="11"/>
      <c r="BF2266" s="11"/>
      <c r="BG2266" s="11"/>
      <c r="BH2266" s="11"/>
      <c r="BI2266" s="11"/>
      <c r="BJ2266" s="11"/>
      <c r="BK2266" s="11"/>
      <c r="BL2266" s="11"/>
      <c r="BM2266" s="11"/>
      <c r="BN2266" s="11"/>
      <c r="BO2266" s="11"/>
      <c r="BP2266" s="16" t="str">
        <v>0- Port Costs</v>
      </c>
      <c r="BT2266" s="16" t="str">
        <v>0- Port Value</v>
      </c>
      <c r="BU2266" s="11"/>
      <c r="BV2266" s="16" t="str">
        <v>0</v>
      </c>
    </row>
    <row r="2267" spans="8:74" hidden="1" outlineLevel="1" x14ac:dyDescent="0.3">
      <c r="H2267" s="16" t="str">
        <v>0 - BM Costs</v>
      </c>
      <c r="L2267" s="16" t="str">
        <v>0 - BM Port</v>
      </c>
      <c r="N2267" s="16" t="str">
        <v>0 - Port Assets</v>
      </c>
      <c r="O2267" s="11"/>
      <c r="P2267" s="11"/>
      <c r="Q2267" s="11"/>
      <c r="R2267" s="11"/>
      <c r="S2267" s="11"/>
      <c r="T2267" s="11"/>
      <c r="U2267" s="11"/>
      <c r="V2267" s="11"/>
      <c r="W2267" s="11"/>
      <c r="X2267" s="11"/>
      <c r="Y2267" s="11"/>
      <c r="Z2267" s="11"/>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c r="BC2267" s="11"/>
      <c r="BD2267" s="11"/>
      <c r="BE2267" s="11"/>
      <c r="BF2267" s="11"/>
      <c r="BG2267" s="11"/>
      <c r="BH2267" s="11"/>
      <c r="BI2267" s="11"/>
      <c r="BJ2267" s="11"/>
      <c r="BK2267" s="11"/>
      <c r="BL2267" s="11"/>
      <c r="BM2267" s="11"/>
      <c r="BN2267" s="11"/>
      <c r="BO2267" s="11"/>
      <c r="BP2267" s="16" t="str">
        <v>0- Port Costs</v>
      </c>
      <c r="BT2267" s="16" t="str">
        <v>0- Port Value</v>
      </c>
      <c r="BU2267" s="11"/>
      <c r="BV2267" s="16" t="str">
        <v>0</v>
      </c>
    </row>
    <row r="2268" spans="8:74" hidden="1" outlineLevel="1" x14ac:dyDescent="0.3">
      <c r="H2268" s="16" t="str">
        <v>0 - BM Costs</v>
      </c>
      <c r="L2268" s="16" t="str">
        <v>0 - BM Port</v>
      </c>
      <c r="N2268" s="16" t="str">
        <v>0 - Port Assets</v>
      </c>
      <c r="O2268" s="11"/>
      <c r="P2268" s="11"/>
      <c r="Q2268" s="11"/>
      <c r="R2268" s="11"/>
      <c r="S2268" s="11"/>
      <c r="T2268" s="11"/>
      <c r="U2268" s="11"/>
      <c r="V2268" s="11"/>
      <c r="W2268" s="11"/>
      <c r="X2268" s="11"/>
      <c r="Y2268" s="11"/>
      <c r="Z2268" s="11"/>
      <c r="AA2268" s="11"/>
      <c r="AB2268" s="11"/>
      <c r="AC2268" s="11"/>
      <c r="AD2268" s="11"/>
      <c r="AE2268" s="11"/>
      <c r="AF2268" s="11"/>
      <c r="AG2268" s="11"/>
      <c r="AH2268" s="11"/>
      <c r="AI2268" s="11"/>
      <c r="AJ2268" s="11"/>
      <c r="AK2268" s="11"/>
      <c r="AL2268" s="11"/>
      <c r="AM2268" s="11"/>
      <c r="AN2268" s="11"/>
      <c r="AO2268" s="11"/>
      <c r="AP2268" s="11"/>
      <c r="AQ2268" s="11"/>
      <c r="AR2268" s="11"/>
      <c r="AS2268" s="11"/>
      <c r="AT2268" s="11"/>
      <c r="AU2268" s="11"/>
      <c r="AV2268" s="11"/>
      <c r="AW2268" s="11"/>
      <c r="AX2268" s="11"/>
      <c r="AY2268" s="11"/>
      <c r="AZ2268" s="11"/>
      <c r="BA2268" s="11"/>
      <c r="BB2268" s="11"/>
      <c r="BC2268" s="11"/>
      <c r="BD2268" s="11"/>
      <c r="BE2268" s="11"/>
      <c r="BF2268" s="11"/>
      <c r="BG2268" s="11"/>
      <c r="BH2268" s="11"/>
      <c r="BI2268" s="11"/>
      <c r="BJ2268" s="11"/>
      <c r="BK2268" s="11"/>
      <c r="BL2268" s="11"/>
      <c r="BM2268" s="11"/>
      <c r="BN2268" s="11"/>
      <c r="BO2268" s="11"/>
      <c r="BP2268" s="16" t="str">
        <v>0- Port Costs</v>
      </c>
      <c r="BT2268" s="16" t="str">
        <v>0- Port Value</v>
      </c>
      <c r="BU2268" s="11"/>
      <c r="BV2268" s="16" t="str">
        <v>0</v>
      </c>
    </row>
    <row r="2269" spans="8:74" hidden="1" outlineLevel="1" x14ac:dyDescent="0.3">
      <c r="H2269" s="16" t="str">
        <v>0 - BM Costs</v>
      </c>
      <c r="L2269" s="16" t="str">
        <v>0 - BM Port</v>
      </c>
      <c r="N2269" s="16" t="str">
        <v>0 - Port Assets</v>
      </c>
      <c r="O2269" s="11"/>
      <c r="P2269" s="11"/>
      <c r="Q2269" s="11"/>
      <c r="R2269" s="11"/>
      <c r="S2269" s="11"/>
      <c r="T2269" s="11"/>
      <c r="U2269" s="11"/>
      <c r="V2269" s="11"/>
      <c r="W2269" s="11"/>
      <c r="X2269" s="11"/>
      <c r="Y2269" s="11"/>
      <c r="Z2269" s="11"/>
      <c r="AA2269" s="11"/>
      <c r="AB2269" s="11"/>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c r="BC2269" s="11"/>
      <c r="BD2269" s="11"/>
      <c r="BE2269" s="11"/>
      <c r="BF2269" s="11"/>
      <c r="BG2269" s="11"/>
      <c r="BH2269" s="11"/>
      <c r="BI2269" s="11"/>
      <c r="BJ2269" s="11"/>
      <c r="BK2269" s="11"/>
      <c r="BL2269" s="11"/>
      <c r="BM2269" s="11"/>
      <c r="BN2269" s="11"/>
      <c r="BO2269" s="11"/>
      <c r="BP2269" s="16" t="str">
        <v>0- Port Costs</v>
      </c>
      <c r="BT2269" s="16" t="str">
        <v>0- Port Value</v>
      </c>
      <c r="BU2269" s="11"/>
      <c r="BV2269" s="16" t="str">
        <v>0</v>
      </c>
    </row>
    <row r="2270" spans="8:74" hidden="1" outlineLevel="1" x14ac:dyDescent="0.3">
      <c r="H2270" s="16" t="str">
        <v>0 - BM Costs</v>
      </c>
      <c r="L2270" s="16" t="str">
        <v>0 - BM Port</v>
      </c>
      <c r="N2270" s="16" t="str">
        <v>0 - Port Assets</v>
      </c>
      <c r="O2270" s="11"/>
      <c r="P2270" s="11"/>
      <c r="Q2270" s="11"/>
      <c r="R2270" s="11"/>
      <c r="S2270" s="11"/>
      <c r="T2270" s="11"/>
      <c r="U2270" s="11"/>
      <c r="V2270" s="11"/>
      <c r="W2270" s="11"/>
      <c r="X2270" s="11"/>
      <c r="Y2270" s="11"/>
      <c r="Z2270" s="11"/>
      <c r="AA2270" s="11"/>
      <c r="AB2270" s="11"/>
      <c r="AC2270" s="11"/>
      <c r="AD2270" s="11"/>
      <c r="AE2270" s="11"/>
      <c r="AF2270" s="11"/>
      <c r="AG2270" s="11"/>
      <c r="AH2270" s="11"/>
      <c r="AI2270" s="11"/>
      <c r="AJ2270" s="11"/>
      <c r="AK2270" s="11"/>
      <c r="AL2270" s="11"/>
      <c r="AM2270" s="11"/>
      <c r="AN2270" s="11"/>
      <c r="AO2270" s="11"/>
      <c r="AP2270" s="11"/>
      <c r="AQ2270" s="11"/>
      <c r="AR2270" s="11"/>
      <c r="AS2270" s="11"/>
      <c r="AT2270" s="11"/>
      <c r="AU2270" s="11"/>
      <c r="AV2270" s="11"/>
      <c r="AW2270" s="11"/>
      <c r="AX2270" s="11"/>
      <c r="AY2270" s="11"/>
      <c r="AZ2270" s="11"/>
      <c r="BA2270" s="11"/>
      <c r="BB2270" s="11"/>
      <c r="BC2270" s="11"/>
      <c r="BD2270" s="11"/>
      <c r="BE2270" s="11"/>
      <c r="BF2270" s="11"/>
      <c r="BG2270" s="11"/>
      <c r="BH2270" s="11"/>
      <c r="BI2270" s="11"/>
      <c r="BJ2270" s="11"/>
      <c r="BK2270" s="11"/>
      <c r="BL2270" s="11"/>
      <c r="BM2270" s="11"/>
      <c r="BN2270" s="11"/>
      <c r="BO2270" s="11"/>
      <c r="BP2270" s="16" t="str">
        <v>0- Port Costs</v>
      </c>
      <c r="BT2270" s="16" t="str">
        <v>0- Port Value</v>
      </c>
      <c r="BU2270" s="11"/>
      <c r="BV2270" s="16" t="str">
        <v>0</v>
      </c>
    </row>
    <row r="2271" spans="8:74" hidden="1" outlineLevel="1" x14ac:dyDescent="0.3">
      <c r="H2271" s="16" t="str">
        <v>0 - BM Costs</v>
      </c>
      <c r="L2271" s="16" t="str">
        <v>0 - BM Port</v>
      </c>
      <c r="N2271" s="16" t="str">
        <v>0 - Port Assets</v>
      </c>
      <c r="O2271" s="11"/>
      <c r="P2271" s="11"/>
      <c r="Q2271" s="11"/>
      <c r="R2271" s="11"/>
      <c r="S2271" s="11"/>
      <c r="T2271" s="11"/>
      <c r="U2271" s="11"/>
      <c r="V2271" s="11"/>
      <c r="W2271" s="11"/>
      <c r="X2271" s="11"/>
      <c r="Y2271" s="11"/>
      <c r="Z2271" s="11"/>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c r="BC2271" s="11"/>
      <c r="BD2271" s="11"/>
      <c r="BE2271" s="11"/>
      <c r="BF2271" s="11"/>
      <c r="BG2271" s="11"/>
      <c r="BH2271" s="11"/>
      <c r="BI2271" s="11"/>
      <c r="BJ2271" s="11"/>
      <c r="BK2271" s="11"/>
      <c r="BL2271" s="11"/>
      <c r="BM2271" s="11"/>
      <c r="BN2271" s="11"/>
      <c r="BO2271" s="11"/>
      <c r="BP2271" s="16" t="str">
        <v>0- Port Costs</v>
      </c>
      <c r="BT2271" s="16" t="str">
        <v>0- Port Value</v>
      </c>
      <c r="BU2271" s="11"/>
      <c r="BV2271" s="16" t="str">
        <v>0</v>
      </c>
    </row>
    <row r="2272" spans="8:74" hidden="1" outlineLevel="1" x14ac:dyDescent="0.3">
      <c r="H2272" s="16" t="str">
        <v>0 - BM Costs</v>
      </c>
      <c r="L2272" s="16" t="str">
        <v>0 - BM Port</v>
      </c>
      <c r="N2272" s="16" t="str">
        <v>0 - Port Assets</v>
      </c>
      <c r="O2272" s="11"/>
      <c r="P2272" s="11"/>
      <c r="Q2272" s="11"/>
      <c r="R2272" s="11"/>
      <c r="S2272" s="11"/>
      <c r="T2272" s="11"/>
      <c r="U2272" s="11"/>
      <c r="V2272" s="11"/>
      <c r="W2272" s="11"/>
      <c r="X2272" s="11"/>
      <c r="Y2272" s="11"/>
      <c r="Z2272" s="11"/>
      <c r="AA2272" s="11"/>
      <c r="AB2272" s="11"/>
      <c r="AC2272" s="11"/>
      <c r="AD2272" s="11"/>
      <c r="AE2272" s="11"/>
      <c r="AF2272" s="11"/>
      <c r="AG2272" s="11"/>
      <c r="AH2272" s="11"/>
      <c r="AI2272" s="11"/>
      <c r="AJ2272" s="11"/>
      <c r="AK2272" s="11"/>
      <c r="AL2272" s="11"/>
      <c r="AM2272" s="11"/>
      <c r="AN2272" s="11"/>
      <c r="AO2272" s="11"/>
      <c r="AP2272" s="11"/>
      <c r="AQ2272" s="11"/>
      <c r="AR2272" s="11"/>
      <c r="AS2272" s="11"/>
      <c r="AT2272" s="11"/>
      <c r="AU2272" s="11"/>
      <c r="AV2272" s="11"/>
      <c r="AW2272" s="11"/>
      <c r="AX2272" s="11"/>
      <c r="AY2272" s="11"/>
      <c r="AZ2272" s="11"/>
      <c r="BA2272" s="11"/>
      <c r="BB2272" s="11"/>
      <c r="BC2272" s="11"/>
      <c r="BD2272" s="11"/>
      <c r="BE2272" s="11"/>
      <c r="BF2272" s="11"/>
      <c r="BG2272" s="11"/>
      <c r="BH2272" s="11"/>
      <c r="BI2272" s="11"/>
      <c r="BJ2272" s="11"/>
      <c r="BK2272" s="11"/>
      <c r="BL2272" s="11"/>
      <c r="BM2272" s="11"/>
      <c r="BN2272" s="11"/>
      <c r="BO2272" s="11"/>
      <c r="BP2272" s="16" t="str">
        <v>0- Port Costs</v>
      </c>
      <c r="BT2272" s="16" t="str">
        <v>0- Port Value</v>
      </c>
      <c r="BU2272" s="11"/>
      <c r="BV2272" s="16" t="str">
        <v>0</v>
      </c>
    </row>
    <row r="2273" spans="8:74" hidden="1" outlineLevel="1" x14ac:dyDescent="0.3">
      <c r="H2273" s="16" t="str">
        <v>0 - BM Costs</v>
      </c>
      <c r="L2273" s="16" t="str">
        <v>0 - BM Port</v>
      </c>
      <c r="N2273" s="16" t="str">
        <v>0 - Port Assets</v>
      </c>
      <c r="O2273" s="11"/>
      <c r="P2273" s="11"/>
      <c r="Q2273" s="11"/>
      <c r="R2273" s="11"/>
      <c r="S2273" s="11"/>
      <c r="T2273" s="11"/>
      <c r="U2273" s="11"/>
      <c r="V2273" s="11"/>
      <c r="W2273" s="11"/>
      <c r="X2273" s="11"/>
      <c r="Y2273" s="11"/>
      <c r="Z2273" s="11"/>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c r="BC2273" s="11"/>
      <c r="BD2273" s="11"/>
      <c r="BE2273" s="11"/>
      <c r="BF2273" s="11"/>
      <c r="BG2273" s="11"/>
      <c r="BH2273" s="11"/>
      <c r="BI2273" s="11"/>
      <c r="BJ2273" s="11"/>
      <c r="BK2273" s="11"/>
      <c r="BL2273" s="11"/>
      <c r="BM2273" s="11"/>
      <c r="BN2273" s="11"/>
      <c r="BO2273" s="11"/>
      <c r="BP2273" s="16" t="str">
        <v>0- Port Costs</v>
      </c>
      <c r="BT2273" s="16" t="str">
        <v>0- Port Value</v>
      </c>
      <c r="BU2273" s="11"/>
      <c r="BV2273" s="16" t="str">
        <v>0</v>
      </c>
    </row>
    <row r="2274" spans="8:74" hidden="1" outlineLevel="1" x14ac:dyDescent="0.3">
      <c r="H2274" s="16" t="str">
        <v>0 - BM Costs</v>
      </c>
      <c r="L2274" s="16" t="str">
        <v>0 - BM Port</v>
      </c>
      <c r="N2274" s="16" t="str">
        <v>0 - Port Assets</v>
      </c>
      <c r="O2274" s="11"/>
      <c r="P2274" s="11"/>
      <c r="Q2274" s="11"/>
      <c r="R2274" s="11"/>
      <c r="S2274" s="11"/>
      <c r="T2274" s="11"/>
      <c r="U2274" s="11"/>
      <c r="V2274" s="11"/>
      <c r="W2274" s="11"/>
      <c r="X2274" s="11"/>
      <c r="Y2274" s="11"/>
      <c r="Z2274" s="11"/>
      <c r="AA2274" s="11"/>
      <c r="AB2274" s="11"/>
      <c r="AC2274" s="11"/>
      <c r="AD2274" s="11"/>
      <c r="AE2274" s="11"/>
      <c r="AF2274" s="11"/>
      <c r="AG2274" s="11"/>
      <c r="AH2274" s="11"/>
      <c r="AI2274" s="11"/>
      <c r="AJ2274" s="11"/>
      <c r="AK2274" s="11"/>
      <c r="AL2274" s="11"/>
      <c r="AM2274" s="11"/>
      <c r="AN2274" s="11"/>
      <c r="AO2274" s="11"/>
      <c r="AP2274" s="11"/>
      <c r="AQ2274" s="11"/>
      <c r="AR2274" s="11"/>
      <c r="AS2274" s="11"/>
      <c r="AT2274" s="11"/>
      <c r="AU2274" s="11"/>
      <c r="AV2274" s="11"/>
      <c r="AW2274" s="11"/>
      <c r="AX2274" s="11"/>
      <c r="AY2274" s="11"/>
      <c r="AZ2274" s="11"/>
      <c r="BA2274" s="11"/>
      <c r="BB2274" s="11"/>
      <c r="BC2274" s="11"/>
      <c r="BD2274" s="11"/>
      <c r="BE2274" s="11"/>
      <c r="BF2274" s="11"/>
      <c r="BG2274" s="11"/>
      <c r="BH2274" s="11"/>
      <c r="BI2274" s="11"/>
      <c r="BJ2274" s="11"/>
      <c r="BK2274" s="11"/>
      <c r="BL2274" s="11"/>
      <c r="BM2274" s="11"/>
      <c r="BN2274" s="11"/>
      <c r="BO2274" s="11"/>
      <c r="BP2274" s="16" t="str">
        <v>0- Port Costs</v>
      </c>
      <c r="BT2274" s="16" t="str">
        <v>0- Port Value</v>
      </c>
      <c r="BU2274" s="11"/>
      <c r="BV2274" s="16" t="str">
        <v>0</v>
      </c>
    </row>
    <row r="2275" spans="8:74" hidden="1" outlineLevel="1" x14ac:dyDescent="0.3">
      <c r="H2275" s="16" t="str">
        <v>0 - BM Costs</v>
      </c>
      <c r="L2275" s="16" t="str">
        <v>0 - BM Port</v>
      </c>
      <c r="N2275" s="16" t="str">
        <v>0 - Port Assets</v>
      </c>
      <c r="O2275" s="11"/>
      <c r="P2275" s="11"/>
      <c r="Q2275" s="11"/>
      <c r="R2275" s="11"/>
      <c r="S2275" s="11"/>
      <c r="T2275" s="11"/>
      <c r="U2275" s="11"/>
      <c r="V2275" s="11"/>
      <c r="W2275" s="11"/>
      <c r="X2275" s="11"/>
      <c r="Y2275" s="11"/>
      <c r="Z2275" s="11"/>
      <c r="AA2275" s="11"/>
      <c r="AB2275" s="11"/>
      <c r="AC2275" s="11"/>
      <c r="AD2275" s="11"/>
      <c r="AE2275" s="11"/>
      <c r="AF2275" s="11"/>
      <c r="AG2275" s="11"/>
      <c r="AH2275" s="11"/>
      <c r="AI2275" s="11"/>
      <c r="AJ2275" s="11"/>
      <c r="AK2275" s="11"/>
      <c r="AL2275" s="11"/>
      <c r="AM2275" s="11"/>
      <c r="AN2275" s="11"/>
      <c r="AO2275" s="11"/>
      <c r="AP2275" s="11"/>
      <c r="AQ2275" s="11"/>
      <c r="AR2275" s="11"/>
      <c r="AS2275" s="11"/>
      <c r="AT2275" s="11"/>
      <c r="AU2275" s="11"/>
      <c r="AV2275" s="11"/>
      <c r="AW2275" s="11"/>
      <c r="AX2275" s="11"/>
      <c r="AY2275" s="11"/>
      <c r="AZ2275" s="11"/>
      <c r="BA2275" s="11"/>
      <c r="BB2275" s="11"/>
      <c r="BC2275" s="11"/>
      <c r="BD2275" s="11"/>
      <c r="BE2275" s="11"/>
      <c r="BF2275" s="11"/>
      <c r="BG2275" s="11"/>
      <c r="BH2275" s="11"/>
      <c r="BI2275" s="11"/>
      <c r="BJ2275" s="11"/>
      <c r="BK2275" s="11"/>
      <c r="BL2275" s="11"/>
      <c r="BM2275" s="11"/>
      <c r="BN2275" s="11"/>
      <c r="BO2275" s="11"/>
      <c r="BP2275" s="16" t="str">
        <v>0- Port Costs</v>
      </c>
      <c r="BT2275" s="16" t="str">
        <v>0- Port Value</v>
      </c>
      <c r="BU2275" s="11"/>
      <c r="BV2275" s="16" t="str">
        <v>0</v>
      </c>
    </row>
    <row r="2276" spans="8:74" hidden="1" outlineLevel="1" x14ac:dyDescent="0.3">
      <c r="H2276" s="16" t="str">
        <v>0 - BM Costs</v>
      </c>
      <c r="L2276" s="16" t="str">
        <v>0 - BM Port</v>
      </c>
      <c r="N2276" s="16" t="str">
        <v>0 - Port Assets</v>
      </c>
      <c r="O2276" s="11"/>
      <c r="P2276" s="11"/>
      <c r="Q2276" s="11"/>
      <c r="R2276" s="11"/>
      <c r="S2276" s="11"/>
      <c r="T2276" s="11"/>
      <c r="U2276" s="11"/>
      <c r="V2276" s="11"/>
      <c r="W2276" s="11"/>
      <c r="X2276" s="11"/>
      <c r="Y2276" s="11"/>
      <c r="Z2276" s="11"/>
      <c r="AA2276" s="11"/>
      <c r="AB2276" s="11"/>
      <c r="AC2276" s="11"/>
      <c r="AD2276" s="11"/>
      <c r="AE2276" s="11"/>
      <c r="AF2276" s="11"/>
      <c r="AG2276" s="11"/>
      <c r="AH2276" s="11"/>
      <c r="AI2276" s="11"/>
      <c r="AJ2276" s="11"/>
      <c r="AK2276" s="11"/>
      <c r="AL2276" s="11"/>
      <c r="AM2276" s="11"/>
      <c r="AN2276" s="11"/>
      <c r="AO2276" s="11"/>
      <c r="AP2276" s="11"/>
      <c r="AQ2276" s="11"/>
      <c r="AR2276" s="11"/>
      <c r="AS2276" s="11"/>
      <c r="AT2276" s="11"/>
      <c r="AU2276" s="11"/>
      <c r="AV2276" s="11"/>
      <c r="AW2276" s="11"/>
      <c r="AX2276" s="11"/>
      <c r="AY2276" s="11"/>
      <c r="AZ2276" s="11"/>
      <c r="BA2276" s="11"/>
      <c r="BB2276" s="11"/>
      <c r="BC2276" s="11"/>
      <c r="BD2276" s="11"/>
      <c r="BE2276" s="11"/>
      <c r="BF2276" s="11"/>
      <c r="BG2276" s="11"/>
      <c r="BH2276" s="11"/>
      <c r="BI2276" s="11"/>
      <c r="BJ2276" s="11"/>
      <c r="BK2276" s="11"/>
      <c r="BL2276" s="11"/>
      <c r="BM2276" s="11"/>
      <c r="BN2276" s="11"/>
      <c r="BO2276" s="11"/>
      <c r="BP2276" s="16" t="str">
        <v>0- Port Costs</v>
      </c>
      <c r="BT2276" s="16" t="str">
        <v>0- Port Value</v>
      </c>
      <c r="BU2276" s="11"/>
      <c r="BV2276" s="16" t="str">
        <v>0</v>
      </c>
    </row>
    <row r="2277" spans="8:74" hidden="1" outlineLevel="1" x14ac:dyDescent="0.3">
      <c r="H2277" s="16" t="str">
        <v>0 - BM Costs</v>
      </c>
      <c r="L2277" s="16" t="str">
        <v>0 - BM Port</v>
      </c>
      <c r="N2277" s="16" t="str">
        <v>0 - Port Assets</v>
      </c>
      <c r="O2277" s="11"/>
      <c r="P2277" s="11"/>
      <c r="Q2277" s="11"/>
      <c r="R2277" s="11"/>
      <c r="S2277" s="11"/>
      <c r="T2277" s="11"/>
      <c r="U2277" s="11"/>
      <c r="V2277" s="11"/>
      <c r="W2277" s="11"/>
      <c r="X2277" s="11"/>
      <c r="Y2277" s="11"/>
      <c r="Z2277" s="11"/>
      <c r="AA2277" s="11"/>
      <c r="AB2277" s="11"/>
      <c r="AC2277" s="11"/>
      <c r="AD2277" s="11"/>
      <c r="AE2277" s="11"/>
      <c r="AF2277" s="11"/>
      <c r="AG2277" s="11"/>
      <c r="AH2277" s="11"/>
      <c r="AI2277" s="11"/>
      <c r="AJ2277" s="11"/>
      <c r="AK2277" s="11"/>
      <c r="AL2277" s="11"/>
      <c r="AM2277" s="11"/>
      <c r="AN2277" s="11"/>
      <c r="AO2277" s="11"/>
      <c r="AP2277" s="11"/>
      <c r="AQ2277" s="11"/>
      <c r="AR2277" s="11"/>
      <c r="AS2277" s="11"/>
      <c r="AT2277" s="11"/>
      <c r="AU2277" s="11"/>
      <c r="AV2277" s="11"/>
      <c r="AW2277" s="11"/>
      <c r="AX2277" s="11"/>
      <c r="AY2277" s="11"/>
      <c r="AZ2277" s="11"/>
      <c r="BA2277" s="11"/>
      <c r="BB2277" s="11"/>
      <c r="BC2277" s="11"/>
      <c r="BD2277" s="11"/>
      <c r="BE2277" s="11"/>
      <c r="BF2277" s="11"/>
      <c r="BG2277" s="11"/>
      <c r="BH2277" s="11"/>
      <c r="BI2277" s="11"/>
      <c r="BJ2277" s="11"/>
      <c r="BK2277" s="11"/>
      <c r="BL2277" s="11"/>
      <c r="BM2277" s="11"/>
      <c r="BN2277" s="11"/>
      <c r="BO2277" s="11"/>
      <c r="BP2277" s="16" t="str">
        <v>0- Port Costs</v>
      </c>
      <c r="BT2277" s="16" t="str">
        <v>0- Port Value</v>
      </c>
      <c r="BU2277" s="11"/>
      <c r="BV2277" s="16" t="str">
        <v>0</v>
      </c>
    </row>
    <row r="2278" spans="8:74" hidden="1" outlineLevel="1" x14ac:dyDescent="0.3">
      <c r="H2278" s="16" t="str">
        <v>0 - BM Costs</v>
      </c>
      <c r="L2278" s="16" t="str">
        <v>0 - BM Port</v>
      </c>
      <c r="N2278" s="16" t="str">
        <v>0 - Port Assets</v>
      </c>
      <c r="O2278" s="11"/>
      <c r="P2278" s="11"/>
      <c r="Q2278" s="11"/>
      <c r="R2278" s="11"/>
      <c r="S2278" s="11"/>
      <c r="T2278" s="11"/>
      <c r="U2278" s="11"/>
      <c r="V2278" s="11"/>
      <c r="W2278" s="11"/>
      <c r="X2278" s="11"/>
      <c r="Y2278" s="11"/>
      <c r="Z2278" s="11"/>
      <c r="AA2278" s="11"/>
      <c r="AB2278" s="11"/>
      <c r="AC2278" s="11"/>
      <c r="AD2278" s="11"/>
      <c r="AE2278" s="11"/>
      <c r="AF2278" s="11"/>
      <c r="AG2278" s="11"/>
      <c r="AH2278" s="11"/>
      <c r="AI2278" s="11"/>
      <c r="AJ2278" s="11"/>
      <c r="AK2278" s="11"/>
      <c r="AL2278" s="11"/>
      <c r="AM2278" s="11"/>
      <c r="AN2278" s="11"/>
      <c r="AO2278" s="11"/>
      <c r="AP2278" s="11"/>
      <c r="AQ2278" s="11"/>
      <c r="AR2278" s="11"/>
      <c r="AS2278" s="11"/>
      <c r="AT2278" s="11"/>
      <c r="AU2278" s="11"/>
      <c r="AV2278" s="11"/>
      <c r="AW2278" s="11"/>
      <c r="AX2278" s="11"/>
      <c r="AY2278" s="11"/>
      <c r="AZ2278" s="11"/>
      <c r="BA2278" s="11"/>
      <c r="BB2278" s="11"/>
      <c r="BC2278" s="11"/>
      <c r="BD2278" s="11"/>
      <c r="BE2278" s="11"/>
      <c r="BF2278" s="11"/>
      <c r="BG2278" s="11"/>
      <c r="BH2278" s="11"/>
      <c r="BI2278" s="11"/>
      <c r="BJ2278" s="11"/>
      <c r="BK2278" s="11"/>
      <c r="BL2278" s="11"/>
      <c r="BM2278" s="11"/>
      <c r="BN2278" s="11"/>
      <c r="BO2278" s="11"/>
      <c r="BP2278" s="16" t="str">
        <v>0- Port Costs</v>
      </c>
      <c r="BT2278" s="16" t="str">
        <v>0- Port Value</v>
      </c>
      <c r="BU2278" s="11"/>
      <c r="BV2278" s="16" t="str">
        <v>0</v>
      </c>
    </row>
    <row r="2279" spans="8:74" hidden="1" outlineLevel="1" x14ac:dyDescent="0.3">
      <c r="H2279" s="16" t="str">
        <v>0 - BM Costs</v>
      </c>
      <c r="L2279" s="16" t="str">
        <v>0 - BM Port</v>
      </c>
      <c r="N2279" s="16" t="str">
        <v>0 - Port Assets</v>
      </c>
      <c r="O2279" s="11"/>
      <c r="P2279" s="11"/>
      <c r="Q2279" s="11"/>
      <c r="R2279" s="11"/>
      <c r="S2279" s="11"/>
      <c r="T2279" s="11"/>
      <c r="U2279" s="11"/>
      <c r="V2279" s="11"/>
      <c r="W2279" s="11"/>
      <c r="X2279" s="11"/>
      <c r="Y2279" s="11"/>
      <c r="Z2279" s="11"/>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c r="BC2279" s="11"/>
      <c r="BD2279" s="11"/>
      <c r="BE2279" s="11"/>
      <c r="BF2279" s="11"/>
      <c r="BG2279" s="11"/>
      <c r="BH2279" s="11"/>
      <c r="BI2279" s="11"/>
      <c r="BJ2279" s="11"/>
      <c r="BK2279" s="11"/>
      <c r="BL2279" s="11"/>
      <c r="BM2279" s="11"/>
      <c r="BN2279" s="11"/>
      <c r="BO2279" s="11"/>
      <c r="BP2279" s="16" t="str">
        <v>0- Port Costs</v>
      </c>
      <c r="BT2279" s="16" t="str">
        <v>0- Port Value</v>
      </c>
      <c r="BU2279" s="11"/>
      <c r="BV2279" s="16" t="str">
        <v>0</v>
      </c>
    </row>
    <row r="2280" spans="8:74" hidden="1" outlineLevel="1" x14ac:dyDescent="0.3">
      <c r="H2280" s="16" t="str">
        <v>0 - BM Costs</v>
      </c>
      <c r="L2280" s="16" t="str">
        <v>0 - BM Port</v>
      </c>
      <c r="N2280" s="16" t="str">
        <v>0 - Port Assets</v>
      </c>
      <c r="O2280" s="11"/>
      <c r="P2280" s="11"/>
      <c r="Q2280" s="11"/>
      <c r="R2280" s="11"/>
      <c r="S2280" s="11"/>
      <c r="T2280" s="11"/>
      <c r="U2280" s="11"/>
      <c r="V2280" s="11"/>
      <c r="W2280" s="11"/>
      <c r="X2280" s="11"/>
      <c r="Y2280" s="11"/>
      <c r="Z2280" s="11"/>
      <c r="AA2280" s="11"/>
      <c r="AB2280" s="11"/>
      <c r="AC2280" s="11"/>
      <c r="AD2280" s="11"/>
      <c r="AE2280" s="11"/>
      <c r="AF2280" s="11"/>
      <c r="AG2280" s="11"/>
      <c r="AH2280" s="11"/>
      <c r="AI2280" s="11"/>
      <c r="AJ2280" s="11"/>
      <c r="AK2280" s="11"/>
      <c r="AL2280" s="11"/>
      <c r="AM2280" s="11"/>
      <c r="AN2280" s="11"/>
      <c r="AO2280" s="11"/>
      <c r="AP2280" s="11"/>
      <c r="AQ2280" s="11"/>
      <c r="AR2280" s="11"/>
      <c r="AS2280" s="11"/>
      <c r="AT2280" s="11"/>
      <c r="AU2280" s="11"/>
      <c r="AV2280" s="11"/>
      <c r="AW2280" s="11"/>
      <c r="AX2280" s="11"/>
      <c r="AY2280" s="11"/>
      <c r="AZ2280" s="11"/>
      <c r="BA2280" s="11"/>
      <c r="BB2280" s="11"/>
      <c r="BC2280" s="11"/>
      <c r="BD2280" s="11"/>
      <c r="BE2280" s="11"/>
      <c r="BF2280" s="11"/>
      <c r="BG2280" s="11"/>
      <c r="BH2280" s="11"/>
      <c r="BI2280" s="11"/>
      <c r="BJ2280" s="11"/>
      <c r="BK2280" s="11"/>
      <c r="BL2280" s="11"/>
      <c r="BM2280" s="11"/>
      <c r="BN2280" s="11"/>
      <c r="BO2280" s="11"/>
      <c r="BP2280" s="16" t="str">
        <v>0- Port Costs</v>
      </c>
      <c r="BT2280" s="16" t="str">
        <v>0- Port Value</v>
      </c>
      <c r="BU2280" s="11"/>
      <c r="BV2280" s="16" t="str">
        <v>0</v>
      </c>
    </row>
    <row r="2281" spans="8:74" hidden="1" outlineLevel="1" x14ac:dyDescent="0.3">
      <c r="H2281" s="16" t="str">
        <v>0 - BM Costs</v>
      </c>
      <c r="L2281" s="16" t="str">
        <v>0 - BM Port</v>
      </c>
      <c r="N2281" s="16" t="str">
        <v>0 - Port Assets</v>
      </c>
      <c r="O2281" s="11"/>
      <c r="P2281" s="11"/>
      <c r="Q2281" s="11"/>
      <c r="R2281" s="11"/>
      <c r="S2281" s="11"/>
      <c r="T2281" s="11"/>
      <c r="U2281" s="11"/>
      <c r="V2281" s="11"/>
      <c r="W2281" s="11"/>
      <c r="X2281" s="11"/>
      <c r="Y2281" s="11"/>
      <c r="Z2281" s="11"/>
      <c r="AA2281" s="11"/>
      <c r="AB2281" s="11"/>
      <c r="AC2281" s="11"/>
      <c r="AD2281" s="11"/>
      <c r="AE2281" s="11"/>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c r="BC2281" s="11"/>
      <c r="BD2281" s="11"/>
      <c r="BE2281" s="11"/>
      <c r="BF2281" s="11"/>
      <c r="BG2281" s="11"/>
      <c r="BH2281" s="11"/>
      <c r="BI2281" s="11"/>
      <c r="BJ2281" s="11"/>
      <c r="BK2281" s="11"/>
      <c r="BL2281" s="11"/>
      <c r="BM2281" s="11"/>
      <c r="BN2281" s="11"/>
      <c r="BO2281" s="11"/>
      <c r="BP2281" s="16" t="str">
        <v>0- Port Costs</v>
      </c>
      <c r="BT2281" s="16" t="str">
        <v>0- Port Value</v>
      </c>
      <c r="BU2281" s="11"/>
      <c r="BV2281" s="16" t="str">
        <v>0</v>
      </c>
    </row>
    <row r="2282" spans="8:74" hidden="1" outlineLevel="1" x14ac:dyDescent="0.3">
      <c r="H2282" s="16" t="str">
        <v>0 - BM Costs</v>
      </c>
      <c r="L2282" s="16" t="str">
        <v>0 - BM Port</v>
      </c>
      <c r="N2282" s="16" t="str">
        <v>0 - Port Assets</v>
      </c>
      <c r="O2282" s="11"/>
      <c r="P2282" s="11"/>
      <c r="Q2282" s="11"/>
      <c r="R2282" s="11"/>
      <c r="S2282" s="11"/>
      <c r="T2282" s="11"/>
      <c r="U2282" s="11"/>
      <c r="V2282" s="11"/>
      <c r="W2282" s="11"/>
      <c r="X2282" s="11"/>
      <c r="Y2282" s="11"/>
      <c r="Z2282" s="11"/>
      <c r="AA2282" s="11"/>
      <c r="AB2282" s="11"/>
      <c r="AC2282" s="11"/>
      <c r="AD2282" s="11"/>
      <c r="AE2282" s="11"/>
      <c r="AF2282" s="11"/>
      <c r="AG2282" s="11"/>
      <c r="AH2282" s="11"/>
      <c r="AI2282" s="11"/>
      <c r="AJ2282" s="11"/>
      <c r="AK2282" s="11"/>
      <c r="AL2282" s="11"/>
      <c r="AM2282" s="11"/>
      <c r="AN2282" s="11"/>
      <c r="AO2282" s="11"/>
      <c r="AP2282" s="11"/>
      <c r="AQ2282" s="11"/>
      <c r="AR2282" s="11"/>
      <c r="AS2282" s="11"/>
      <c r="AT2282" s="11"/>
      <c r="AU2282" s="11"/>
      <c r="AV2282" s="11"/>
      <c r="AW2282" s="11"/>
      <c r="AX2282" s="11"/>
      <c r="AY2282" s="11"/>
      <c r="AZ2282" s="11"/>
      <c r="BA2282" s="11"/>
      <c r="BB2282" s="11"/>
      <c r="BC2282" s="11"/>
      <c r="BD2282" s="11"/>
      <c r="BE2282" s="11"/>
      <c r="BF2282" s="11"/>
      <c r="BG2282" s="11"/>
      <c r="BH2282" s="11"/>
      <c r="BI2282" s="11"/>
      <c r="BJ2282" s="11"/>
      <c r="BK2282" s="11"/>
      <c r="BL2282" s="11"/>
      <c r="BM2282" s="11"/>
      <c r="BN2282" s="11"/>
      <c r="BO2282" s="11"/>
      <c r="BP2282" s="16" t="str">
        <v>0- Port Costs</v>
      </c>
      <c r="BT2282" s="16" t="str">
        <v>0- Port Value</v>
      </c>
      <c r="BU2282" s="11"/>
      <c r="BV2282" s="16" t="str">
        <v>0</v>
      </c>
    </row>
    <row r="2283" spans="8:74" hidden="1" outlineLevel="1" x14ac:dyDescent="0.3">
      <c r="H2283" s="16" t="str">
        <v>0 - BM Costs</v>
      </c>
      <c r="L2283" s="16" t="str">
        <v>0 - BM Port</v>
      </c>
      <c r="N2283" s="16" t="str">
        <v>0 - Port Assets</v>
      </c>
      <c r="O2283" s="11"/>
      <c r="P2283" s="11"/>
      <c r="Q2283" s="11"/>
      <c r="R2283" s="11"/>
      <c r="S2283" s="11"/>
      <c r="T2283" s="11"/>
      <c r="U2283" s="11"/>
      <c r="V2283" s="11"/>
      <c r="W2283" s="11"/>
      <c r="X2283" s="11"/>
      <c r="Y2283" s="11"/>
      <c r="Z2283" s="11"/>
      <c r="AA2283" s="11"/>
      <c r="AB2283" s="11"/>
      <c r="AC2283" s="11"/>
      <c r="AD2283" s="11"/>
      <c r="AE2283" s="11"/>
      <c r="AF2283" s="11"/>
      <c r="AG2283" s="11"/>
      <c r="AH2283" s="11"/>
      <c r="AI2283" s="11"/>
      <c r="AJ2283" s="11"/>
      <c r="AK2283" s="11"/>
      <c r="AL2283" s="11"/>
      <c r="AM2283" s="11"/>
      <c r="AN2283" s="11"/>
      <c r="AO2283" s="11"/>
      <c r="AP2283" s="11"/>
      <c r="AQ2283" s="11"/>
      <c r="AR2283" s="11"/>
      <c r="AS2283" s="11"/>
      <c r="AT2283" s="11"/>
      <c r="AU2283" s="11"/>
      <c r="AV2283" s="11"/>
      <c r="AW2283" s="11"/>
      <c r="AX2283" s="11"/>
      <c r="AY2283" s="11"/>
      <c r="AZ2283" s="11"/>
      <c r="BA2283" s="11"/>
      <c r="BB2283" s="11"/>
      <c r="BC2283" s="11"/>
      <c r="BD2283" s="11"/>
      <c r="BE2283" s="11"/>
      <c r="BF2283" s="11"/>
      <c r="BG2283" s="11"/>
      <c r="BH2283" s="11"/>
      <c r="BI2283" s="11"/>
      <c r="BJ2283" s="11"/>
      <c r="BK2283" s="11"/>
      <c r="BL2283" s="11"/>
      <c r="BM2283" s="11"/>
      <c r="BN2283" s="11"/>
      <c r="BO2283" s="11"/>
      <c r="BP2283" s="16" t="str">
        <v>0- Port Costs</v>
      </c>
      <c r="BT2283" s="16" t="str">
        <v>0- Port Value</v>
      </c>
      <c r="BU2283" s="11"/>
      <c r="BV2283" s="16" t="str">
        <v>0</v>
      </c>
    </row>
    <row r="2284" spans="8:74" hidden="1" outlineLevel="1" x14ac:dyDescent="0.3">
      <c r="H2284" s="16" t="str">
        <v>0 - BM Costs</v>
      </c>
      <c r="L2284" s="16" t="str">
        <v>0 - BM Port</v>
      </c>
      <c r="N2284" s="16" t="str">
        <v>0 - Port Assets</v>
      </c>
      <c r="O2284" s="11"/>
      <c r="P2284" s="11"/>
      <c r="Q2284" s="11"/>
      <c r="R2284" s="11"/>
      <c r="S2284" s="11"/>
      <c r="T2284" s="11"/>
      <c r="U2284" s="11"/>
      <c r="V2284" s="11"/>
      <c r="W2284" s="11"/>
      <c r="X2284" s="11"/>
      <c r="Y2284" s="11"/>
      <c r="Z2284" s="11"/>
      <c r="AA2284" s="11"/>
      <c r="AB2284" s="11"/>
      <c r="AC2284" s="11"/>
      <c r="AD2284" s="11"/>
      <c r="AE2284" s="11"/>
      <c r="AF2284" s="11"/>
      <c r="AG2284" s="11"/>
      <c r="AH2284" s="11"/>
      <c r="AI2284" s="11"/>
      <c r="AJ2284" s="11"/>
      <c r="AK2284" s="11"/>
      <c r="AL2284" s="11"/>
      <c r="AM2284" s="11"/>
      <c r="AN2284" s="11"/>
      <c r="AO2284" s="11"/>
      <c r="AP2284" s="11"/>
      <c r="AQ2284" s="11"/>
      <c r="AR2284" s="11"/>
      <c r="AS2284" s="11"/>
      <c r="AT2284" s="11"/>
      <c r="AU2284" s="11"/>
      <c r="AV2284" s="11"/>
      <c r="AW2284" s="11"/>
      <c r="AX2284" s="11"/>
      <c r="AY2284" s="11"/>
      <c r="AZ2284" s="11"/>
      <c r="BA2284" s="11"/>
      <c r="BB2284" s="11"/>
      <c r="BC2284" s="11"/>
      <c r="BD2284" s="11"/>
      <c r="BE2284" s="11"/>
      <c r="BF2284" s="11"/>
      <c r="BG2284" s="11"/>
      <c r="BH2284" s="11"/>
      <c r="BI2284" s="11"/>
      <c r="BJ2284" s="11"/>
      <c r="BK2284" s="11"/>
      <c r="BL2284" s="11"/>
      <c r="BM2284" s="11"/>
      <c r="BN2284" s="11"/>
      <c r="BO2284" s="11"/>
      <c r="BP2284" s="16" t="str">
        <v>0- Port Costs</v>
      </c>
      <c r="BT2284" s="16" t="str">
        <v>0- Port Value</v>
      </c>
      <c r="BU2284" s="11"/>
      <c r="BV2284" s="16" t="str">
        <v>0</v>
      </c>
    </row>
    <row r="2285" spans="8:74" hidden="1" outlineLevel="1" x14ac:dyDescent="0.3">
      <c r="H2285" s="16" t="str">
        <v>0 - BM Costs</v>
      </c>
      <c r="L2285" s="16" t="str">
        <v>0 - BM Port</v>
      </c>
      <c r="N2285" s="16" t="str">
        <v>0 - Port Assets</v>
      </c>
      <c r="O2285" s="11"/>
      <c r="P2285" s="11"/>
      <c r="Q2285" s="11"/>
      <c r="R2285" s="11"/>
      <c r="S2285" s="11"/>
      <c r="T2285" s="11"/>
      <c r="U2285" s="11"/>
      <c r="V2285" s="11"/>
      <c r="W2285" s="11"/>
      <c r="X2285" s="11"/>
      <c r="Y2285" s="11"/>
      <c r="Z2285" s="11"/>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c r="BC2285" s="11"/>
      <c r="BD2285" s="11"/>
      <c r="BE2285" s="11"/>
      <c r="BF2285" s="11"/>
      <c r="BG2285" s="11"/>
      <c r="BH2285" s="11"/>
      <c r="BI2285" s="11"/>
      <c r="BJ2285" s="11"/>
      <c r="BK2285" s="11"/>
      <c r="BL2285" s="11"/>
      <c r="BM2285" s="11"/>
      <c r="BN2285" s="11"/>
      <c r="BO2285" s="11"/>
      <c r="BP2285" s="16" t="str">
        <v>0- Port Costs</v>
      </c>
      <c r="BT2285" s="16" t="str">
        <v>0- Port Value</v>
      </c>
      <c r="BU2285" s="11"/>
      <c r="BV2285" s="16" t="str">
        <v>0</v>
      </c>
    </row>
    <row r="2286" spans="8:74" hidden="1" outlineLevel="1" x14ac:dyDescent="0.3">
      <c r="H2286" s="16" t="str">
        <v>0 - BM Costs</v>
      </c>
      <c r="L2286" s="16" t="str">
        <v>0 - BM Port</v>
      </c>
      <c r="N2286" s="16" t="str">
        <v>0 - Port Assets</v>
      </c>
      <c r="O2286" s="11"/>
      <c r="P2286" s="11"/>
      <c r="Q2286" s="11"/>
      <c r="R2286" s="11"/>
      <c r="S2286" s="11"/>
      <c r="T2286" s="11"/>
      <c r="U2286" s="11"/>
      <c r="V2286" s="11"/>
      <c r="W2286" s="11"/>
      <c r="X2286" s="11"/>
      <c r="Y2286" s="11"/>
      <c r="Z2286" s="11"/>
      <c r="AA2286" s="11"/>
      <c r="AB2286" s="11"/>
      <c r="AC2286" s="11"/>
      <c r="AD2286" s="11"/>
      <c r="AE2286" s="11"/>
      <c r="AF2286" s="11"/>
      <c r="AG2286" s="11"/>
      <c r="AH2286" s="11"/>
      <c r="AI2286" s="11"/>
      <c r="AJ2286" s="11"/>
      <c r="AK2286" s="11"/>
      <c r="AL2286" s="11"/>
      <c r="AM2286" s="11"/>
      <c r="AN2286" s="11"/>
      <c r="AO2286" s="11"/>
      <c r="AP2286" s="11"/>
      <c r="AQ2286" s="11"/>
      <c r="AR2286" s="11"/>
      <c r="AS2286" s="11"/>
      <c r="AT2286" s="11"/>
      <c r="AU2286" s="11"/>
      <c r="AV2286" s="11"/>
      <c r="AW2286" s="11"/>
      <c r="AX2286" s="11"/>
      <c r="AY2286" s="11"/>
      <c r="AZ2286" s="11"/>
      <c r="BA2286" s="11"/>
      <c r="BB2286" s="11"/>
      <c r="BC2286" s="11"/>
      <c r="BD2286" s="11"/>
      <c r="BE2286" s="11"/>
      <c r="BF2286" s="11"/>
      <c r="BG2286" s="11"/>
      <c r="BH2286" s="11"/>
      <c r="BI2286" s="11"/>
      <c r="BJ2286" s="11"/>
      <c r="BK2286" s="11"/>
      <c r="BL2286" s="11"/>
      <c r="BM2286" s="11"/>
      <c r="BN2286" s="11"/>
      <c r="BO2286" s="11"/>
      <c r="BP2286" s="16" t="str">
        <v>0- Port Costs</v>
      </c>
      <c r="BT2286" s="16" t="str">
        <v>0- Port Value</v>
      </c>
      <c r="BU2286" s="11"/>
      <c r="BV2286" s="16" t="str">
        <v>0</v>
      </c>
    </row>
    <row r="2287" spans="8:74" hidden="1" outlineLevel="1" x14ac:dyDescent="0.3">
      <c r="H2287" s="16" t="str">
        <v>0 - BM Costs</v>
      </c>
      <c r="L2287" s="16" t="str">
        <v>0 - BM Port</v>
      </c>
      <c r="N2287" s="16" t="str">
        <v>0 - Port Assets</v>
      </c>
      <c r="O2287" s="11"/>
      <c r="P2287" s="11"/>
      <c r="Q2287" s="11"/>
      <c r="R2287" s="11"/>
      <c r="S2287" s="11"/>
      <c r="T2287" s="11"/>
      <c r="U2287" s="11"/>
      <c r="V2287" s="11"/>
      <c r="W2287" s="11"/>
      <c r="X2287" s="11"/>
      <c r="Y2287" s="11"/>
      <c r="Z2287" s="11"/>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c r="BC2287" s="11"/>
      <c r="BD2287" s="11"/>
      <c r="BE2287" s="11"/>
      <c r="BF2287" s="11"/>
      <c r="BG2287" s="11"/>
      <c r="BH2287" s="11"/>
      <c r="BI2287" s="11"/>
      <c r="BJ2287" s="11"/>
      <c r="BK2287" s="11"/>
      <c r="BL2287" s="11"/>
      <c r="BM2287" s="11"/>
      <c r="BN2287" s="11"/>
      <c r="BO2287" s="11"/>
      <c r="BP2287" s="16" t="str">
        <v>0- Port Costs</v>
      </c>
      <c r="BT2287" s="16" t="str">
        <v>0- Port Value</v>
      </c>
      <c r="BU2287" s="11"/>
      <c r="BV2287" s="16" t="str">
        <v>0</v>
      </c>
    </row>
    <row r="2288" spans="8:74" hidden="1" outlineLevel="1" x14ac:dyDescent="0.3">
      <c r="H2288" s="16" t="str">
        <v>0 - BM Costs</v>
      </c>
      <c r="L2288" s="16" t="str">
        <v>0 - BM Port</v>
      </c>
      <c r="N2288" s="16" t="str">
        <v>0 - Port Assets</v>
      </c>
      <c r="O2288" s="11"/>
      <c r="P2288" s="11"/>
      <c r="Q2288" s="11"/>
      <c r="R2288" s="11"/>
      <c r="S2288" s="11"/>
      <c r="T2288" s="11"/>
      <c r="U2288" s="11"/>
      <c r="V2288" s="11"/>
      <c r="W2288" s="11"/>
      <c r="X2288" s="11"/>
      <c r="Y2288" s="11"/>
      <c r="Z2288" s="11"/>
      <c r="AA2288" s="11"/>
      <c r="AB2288" s="11"/>
      <c r="AC2288" s="11"/>
      <c r="AD2288" s="11"/>
      <c r="AE2288" s="11"/>
      <c r="AF2288" s="11"/>
      <c r="AG2288" s="11"/>
      <c r="AH2288" s="11"/>
      <c r="AI2288" s="11"/>
      <c r="AJ2288" s="11"/>
      <c r="AK2288" s="11"/>
      <c r="AL2288" s="11"/>
      <c r="AM2288" s="11"/>
      <c r="AN2288" s="11"/>
      <c r="AO2288" s="11"/>
      <c r="AP2288" s="11"/>
      <c r="AQ2288" s="11"/>
      <c r="AR2288" s="11"/>
      <c r="AS2288" s="11"/>
      <c r="AT2288" s="11"/>
      <c r="AU2288" s="11"/>
      <c r="AV2288" s="11"/>
      <c r="AW2288" s="11"/>
      <c r="AX2288" s="11"/>
      <c r="AY2288" s="11"/>
      <c r="AZ2288" s="11"/>
      <c r="BA2288" s="11"/>
      <c r="BB2288" s="11"/>
      <c r="BC2288" s="11"/>
      <c r="BD2288" s="11"/>
      <c r="BE2288" s="11"/>
      <c r="BF2288" s="11"/>
      <c r="BG2288" s="11"/>
      <c r="BH2288" s="11"/>
      <c r="BI2288" s="11"/>
      <c r="BJ2288" s="11"/>
      <c r="BK2288" s="11"/>
      <c r="BL2288" s="11"/>
      <c r="BM2288" s="11"/>
      <c r="BN2288" s="11"/>
      <c r="BO2288" s="11"/>
      <c r="BP2288" s="16" t="str">
        <v>0- Port Costs</v>
      </c>
      <c r="BT2288" s="16" t="str">
        <v>0- Port Value</v>
      </c>
      <c r="BU2288" s="11"/>
      <c r="BV2288" s="16" t="str">
        <v>0</v>
      </c>
    </row>
    <row r="2289" spans="8:74" hidden="1" outlineLevel="1" x14ac:dyDescent="0.3">
      <c r="H2289" s="16" t="str">
        <v>0 - BM Costs</v>
      </c>
      <c r="L2289" s="16" t="str">
        <v>0 - BM Port</v>
      </c>
      <c r="N2289" s="16" t="str">
        <v>0 - Port Assets</v>
      </c>
      <c r="O2289" s="11"/>
      <c r="P2289" s="11"/>
      <c r="Q2289" s="11"/>
      <c r="R2289" s="11"/>
      <c r="S2289" s="11"/>
      <c r="T2289" s="11"/>
      <c r="U2289" s="11"/>
      <c r="V2289" s="11"/>
      <c r="W2289" s="11"/>
      <c r="X2289" s="11"/>
      <c r="Y2289" s="11"/>
      <c r="Z2289" s="11"/>
      <c r="AA2289" s="11"/>
      <c r="AB2289" s="11"/>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c r="BC2289" s="11"/>
      <c r="BD2289" s="11"/>
      <c r="BE2289" s="11"/>
      <c r="BF2289" s="11"/>
      <c r="BG2289" s="11"/>
      <c r="BH2289" s="11"/>
      <c r="BI2289" s="11"/>
      <c r="BJ2289" s="11"/>
      <c r="BK2289" s="11"/>
      <c r="BL2289" s="11"/>
      <c r="BM2289" s="11"/>
      <c r="BN2289" s="11"/>
      <c r="BO2289" s="11"/>
      <c r="BP2289" s="16" t="str">
        <v>0- Port Costs</v>
      </c>
      <c r="BT2289" s="16" t="str">
        <v>0- Port Value</v>
      </c>
      <c r="BU2289" s="11"/>
      <c r="BV2289" s="16" t="str">
        <v>0</v>
      </c>
    </row>
    <row r="2290" spans="8:74" hidden="1" outlineLevel="1" x14ac:dyDescent="0.3">
      <c r="H2290" s="16" t="str">
        <v>0 - BM Costs</v>
      </c>
      <c r="L2290" s="16" t="str">
        <v>0 - BM Port</v>
      </c>
      <c r="N2290" s="16" t="str">
        <v>0 - Port Assets</v>
      </c>
      <c r="O2290" s="11"/>
      <c r="P2290" s="11"/>
      <c r="Q2290" s="11"/>
      <c r="R2290" s="11"/>
      <c r="S2290" s="11"/>
      <c r="T2290" s="11"/>
      <c r="U2290" s="11"/>
      <c r="V2290" s="11"/>
      <c r="W2290" s="11"/>
      <c r="X2290" s="11"/>
      <c r="Y2290" s="11"/>
      <c r="Z2290" s="11"/>
      <c r="AA2290" s="11"/>
      <c r="AB2290" s="11"/>
      <c r="AC2290" s="11"/>
      <c r="AD2290" s="11"/>
      <c r="AE2290" s="11"/>
      <c r="AF2290" s="11"/>
      <c r="AG2290" s="11"/>
      <c r="AH2290" s="11"/>
      <c r="AI2290" s="11"/>
      <c r="AJ2290" s="11"/>
      <c r="AK2290" s="11"/>
      <c r="AL2290" s="11"/>
      <c r="AM2290" s="11"/>
      <c r="AN2290" s="11"/>
      <c r="AO2290" s="11"/>
      <c r="AP2290" s="11"/>
      <c r="AQ2290" s="11"/>
      <c r="AR2290" s="11"/>
      <c r="AS2290" s="11"/>
      <c r="AT2290" s="11"/>
      <c r="AU2290" s="11"/>
      <c r="AV2290" s="11"/>
      <c r="AW2290" s="11"/>
      <c r="AX2290" s="11"/>
      <c r="AY2290" s="11"/>
      <c r="AZ2290" s="11"/>
      <c r="BA2290" s="11"/>
      <c r="BB2290" s="11"/>
      <c r="BC2290" s="11"/>
      <c r="BD2290" s="11"/>
      <c r="BE2290" s="11"/>
      <c r="BF2290" s="11"/>
      <c r="BG2290" s="11"/>
      <c r="BH2290" s="11"/>
      <c r="BI2290" s="11"/>
      <c r="BJ2290" s="11"/>
      <c r="BK2290" s="11"/>
      <c r="BL2290" s="11"/>
      <c r="BM2290" s="11"/>
      <c r="BN2290" s="11"/>
      <c r="BO2290" s="11"/>
      <c r="BP2290" s="16" t="str">
        <v>0- Port Costs</v>
      </c>
      <c r="BT2290" s="16" t="str">
        <v>0- Port Value</v>
      </c>
      <c r="BU2290" s="11"/>
      <c r="BV2290" s="16" t="str">
        <v>0</v>
      </c>
    </row>
    <row r="2291" spans="8:74" hidden="1" outlineLevel="1" x14ac:dyDescent="0.3">
      <c r="H2291" s="16" t="str">
        <v>0 - BM Costs</v>
      </c>
      <c r="L2291" s="16" t="str">
        <v>0 - BM Port</v>
      </c>
      <c r="N2291" s="16" t="str">
        <v>0 - Port Assets</v>
      </c>
      <c r="O2291" s="11"/>
      <c r="P2291" s="11"/>
      <c r="Q2291" s="11"/>
      <c r="R2291" s="11"/>
      <c r="S2291" s="11"/>
      <c r="T2291" s="11"/>
      <c r="U2291" s="11"/>
      <c r="V2291" s="11"/>
      <c r="W2291" s="11"/>
      <c r="X2291" s="11"/>
      <c r="Y2291" s="11"/>
      <c r="Z2291" s="11"/>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c r="BC2291" s="11"/>
      <c r="BD2291" s="11"/>
      <c r="BE2291" s="11"/>
      <c r="BF2291" s="11"/>
      <c r="BG2291" s="11"/>
      <c r="BH2291" s="11"/>
      <c r="BI2291" s="11"/>
      <c r="BJ2291" s="11"/>
      <c r="BK2291" s="11"/>
      <c r="BL2291" s="11"/>
      <c r="BM2291" s="11"/>
      <c r="BN2291" s="11"/>
      <c r="BO2291" s="11"/>
      <c r="BP2291" s="16" t="str">
        <v>0- Port Costs</v>
      </c>
      <c r="BT2291" s="16" t="str">
        <v>0- Port Value</v>
      </c>
      <c r="BU2291" s="11"/>
      <c r="BV2291" s="16" t="str">
        <v>0</v>
      </c>
    </row>
    <row r="2292" spans="8:74" hidden="1" outlineLevel="1" x14ac:dyDescent="0.3">
      <c r="H2292" s="16" t="str">
        <v>0 - BM Costs</v>
      </c>
      <c r="L2292" s="16" t="str">
        <v>0 - BM Port</v>
      </c>
      <c r="N2292" s="16" t="str">
        <v>0 - Port Assets</v>
      </c>
      <c r="O2292" s="11"/>
      <c r="P2292" s="11"/>
      <c r="Q2292" s="11"/>
      <c r="R2292" s="11"/>
      <c r="S2292" s="11"/>
      <c r="T2292" s="11"/>
      <c r="U2292" s="11"/>
      <c r="V2292" s="11"/>
      <c r="W2292" s="11"/>
      <c r="X2292" s="11"/>
      <c r="Y2292" s="11"/>
      <c r="Z2292" s="11"/>
      <c r="AA2292" s="11"/>
      <c r="AB2292" s="11"/>
      <c r="AC2292" s="11"/>
      <c r="AD2292" s="11"/>
      <c r="AE2292" s="11"/>
      <c r="AF2292" s="11"/>
      <c r="AG2292" s="11"/>
      <c r="AH2292" s="11"/>
      <c r="AI2292" s="11"/>
      <c r="AJ2292" s="11"/>
      <c r="AK2292" s="11"/>
      <c r="AL2292" s="11"/>
      <c r="AM2292" s="11"/>
      <c r="AN2292" s="11"/>
      <c r="AO2292" s="11"/>
      <c r="AP2292" s="11"/>
      <c r="AQ2292" s="11"/>
      <c r="AR2292" s="11"/>
      <c r="AS2292" s="11"/>
      <c r="AT2292" s="11"/>
      <c r="AU2292" s="11"/>
      <c r="AV2292" s="11"/>
      <c r="AW2292" s="11"/>
      <c r="AX2292" s="11"/>
      <c r="AY2292" s="11"/>
      <c r="AZ2292" s="11"/>
      <c r="BA2292" s="11"/>
      <c r="BB2292" s="11"/>
      <c r="BC2292" s="11"/>
      <c r="BD2292" s="11"/>
      <c r="BE2292" s="11"/>
      <c r="BF2292" s="11"/>
      <c r="BG2292" s="11"/>
      <c r="BH2292" s="11"/>
      <c r="BI2292" s="11"/>
      <c r="BJ2292" s="11"/>
      <c r="BK2292" s="11"/>
      <c r="BL2292" s="11"/>
      <c r="BM2292" s="11"/>
      <c r="BN2292" s="11"/>
      <c r="BO2292" s="11"/>
      <c r="BP2292" s="16" t="str">
        <v>0- Port Costs</v>
      </c>
      <c r="BT2292" s="16" t="str">
        <v>0- Port Value</v>
      </c>
      <c r="BU2292" s="11"/>
      <c r="BV2292" s="16" t="str">
        <v>0</v>
      </c>
    </row>
    <row r="2293" spans="8:74" hidden="1" outlineLevel="1" x14ac:dyDescent="0.3">
      <c r="H2293" s="16" t="str">
        <v>0 - BM Costs</v>
      </c>
      <c r="L2293" s="16" t="str">
        <v>0 - BM Port</v>
      </c>
      <c r="N2293" s="16" t="str">
        <v>0 - Port Assets</v>
      </c>
      <c r="O2293" s="11"/>
      <c r="P2293" s="11"/>
      <c r="Q2293" s="11"/>
      <c r="R2293" s="11"/>
      <c r="S2293" s="11"/>
      <c r="T2293" s="11"/>
      <c r="U2293" s="11"/>
      <c r="V2293" s="11"/>
      <c r="W2293" s="11"/>
      <c r="X2293" s="11"/>
      <c r="Y2293" s="11"/>
      <c r="Z2293" s="11"/>
      <c r="AA2293" s="11"/>
      <c r="AB2293" s="11"/>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c r="BC2293" s="11"/>
      <c r="BD2293" s="11"/>
      <c r="BE2293" s="11"/>
      <c r="BF2293" s="11"/>
      <c r="BG2293" s="11"/>
      <c r="BH2293" s="11"/>
      <c r="BI2293" s="11"/>
      <c r="BJ2293" s="11"/>
      <c r="BK2293" s="11"/>
      <c r="BL2293" s="11"/>
      <c r="BM2293" s="11"/>
      <c r="BN2293" s="11"/>
      <c r="BO2293" s="11"/>
      <c r="BP2293" s="16" t="str">
        <v>0- Port Costs</v>
      </c>
      <c r="BT2293" s="16" t="str">
        <v>0- Port Value</v>
      </c>
      <c r="BU2293" s="11"/>
      <c r="BV2293" s="16" t="str">
        <v>0</v>
      </c>
    </row>
    <row r="2294" spans="8:74" hidden="1" outlineLevel="1" x14ac:dyDescent="0.3">
      <c r="H2294" s="16" t="str">
        <v>0 - BM Costs</v>
      </c>
      <c r="L2294" s="16" t="str">
        <v>0 - BM Port</v>
      </c>
      <c r="N2294" s="16" t="str">
        <v>0 - Port Assets</v>
      </c>
      <c r="O2294" s="11"/>
      <c r="P2294" s="11"/>
      <c r="Q2294" s="11"/>
      <c r="R2294" s="11"/>
      <c r="S2294" s="11"/>
      <c r="T2294" s="11"/>
      <c r="U2294" s="11"/>
      <c r="V2294" s="11"/>
      <c r="W2294" s="11"/>
      <c r="X2294" s="11"/>
      <c r="Y2294" s="11"/>
      <c r="Z2294" s="11"/>
      <c r="AA2294" s="11"/>
      <c r="AB2294" s="11"/>
      <c r="AC2294" s="11"/>
      <c r="AD2294" s="11"/>
      <c r="AE2294" s="11"/>
      <c r="AF2294" s="11"/>
      <c r="AG2294" s="11"/>
      <c r="AH2294" s="11"/>
      <c r="AI2294" s="11"/>
      <c r="AJ2294" s="11"/>
      <c r="AK2294" s="11"/>
      <c r="AL2294" s="11"/>
      <c r="AM2294" s="11"/>
      <c r="AN2294" s="11"/>
      <c r="AO2294" s="11"/>
      <c r="AP2294" s="11"/>
      <c r="AQ2294" s="11"/>
      <c r="AR2294" s="11"/>
      <c r="AS2294" s="11"/>
      <c r="AT2294" s="11"/>
      <c r="AU2294" s="11"/>
      <c r="AV2294" s="11"/>
      <c r="AW2294" s="11"/>
      <c r="AX2294" s="11"/>
      <c r="AY2294" s="11"/>
      <c r="AZ2294" s="11"/>
      <c r="BA2294" s="11"/>
      <c r="BB2294" s="11"/>
      <c r="BC2294" s="11"/>
      <c r="BD2294" s="11"/>
      <c r="BE2294" s="11"/>
      <c r="BF2294" s="11"/>
      <c r="BG2294" s="11"/>
      <c r="BH2294" s="11"/>
      <c r="BI2294" s="11"/>
      <c r="BJ2294" s="11"/>
      <c r="BK2294" s="11"/>
      <c r="BL2294" s="11"/>
      <c r="BM2294" s="11"/>
      <c r="BN2294" s="11"/>
      <c r="BO2294" s="11"/>
      <c r="BP2294" s="16" t="str">
        <v>0- Port Costs</v>
      </c>
      <c r="BT2294" s="16" t="str">
        <v>0- Port Value</v>
      </c>
      <c r="BU2294" s="11"/>
      <c r="BV2294" s="16" t="str">
        <v>0</v>
      </c>
    </row>
    <row r="2295" spans="8:74" hidden="1" outlineLevel="1" x14ac:dyDescent="0.3">
      <c r="H2295" s="16" t="str">
        <v>0 - BM Costs</v>
      </c>
      <c r="L2295" s="16" t="str">
        <v>0 - BM Port</v>
      </c>
      <c r="N2295" s="16" t="str">
        <v>0 - Port Assets</v>
      </c>
      <c r="O2295" s="11"/>
      <c r="P2295" s="11"/>
      <c r="Q2295" s="11"/>
      <c r="R2295" s="11"/>
      <c r="S2295" s="11"/>
      <c r="T2295" s="11"/>
      <c r="U2295" s="11"/>
      <c r="V2295" s="11"/>
      <c r="W2295" s="11"/>
      <c r="X2295" s="11"/>
      <c r="Y2295" s="11"/>
      <c r="Z2295" s="11"/>
      <c r="AA2295" s="11"/>
      <c r="AB2295" s="11"/>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c r="BC2295" s="11"/>
      <c r="BD2295" s="11"/>
      <c r="BE2295" s="11"/>
      <c r="BF2295" s="11"/>
      <c r="BG2295" s="11"/>
      <c r="BH2295" s="11"/>
      <c r="BI2295" s="11"/>
      <c r="BJ2295" s="11"/>
      <c r="BK2295" s="11"/>
      <c r="BL2295" s="11"/>
      <c r="BM2295" s="11"/>
      <c r="BN2295" s="11"/>
      <c r="BO2295" s="11"/>
      <c r="BP2295" s="16" t="str">
        <v>0- Port Costs</v>
      </c>
      <c r="BT2295" s="16" t="str">
        <v>0- Port Value</v>
      </c>
      <c r="BU2295" s="11"/>
      <c r="BV2295" s="16" t="str">
        <v>0</v>
      </c>
    </row>
    <row r="2296" spans="8:74" hidden="1" outlineLevel="1" x14ac:dyDescent="0.3">
      <c r="H2296" s="16" t="str">
        <v>0 - BM Costs</v>
      </c>
      <c r="L2296" s="16" t="str">
        <v>0 - BM Port</v>
      </c>
      <c r="N2296" s="16" t="str">
        <v>0 - Port Assets</v>
      </c>
      <c r="O2296" s="11"/>
      <c r="P2296" s="11"/>
      <c r="Q2296" s="11"/>
      <c r="R2296" s="11"/>
      <c r="S2296" s="11"/>
      <c r="T2296" s="11"/>
      <c r="U2296" s="11"/>
      <c r="V2296" s="11"/>
      <c r="W2296" s="11"/>
      <c r="X2296" s="11"/>
      <c r="Y2296" s="11"/>
      <c r="Z2296" s="11"/>
      <c r="AA2296" s="11"/>
      <c r="AB2296" s="11"/>
      <c r="AC2296" s="11"/>
      <c r="AD2296" s="11"/>
      <c r="AE2296" s="11"/>
      <c r="AF2296" s="11"/>
      <c r="AG2296" s="11"/>
      <c r="AH2296" s="11"/>
      <c r="AI2296" s="11"/>
      <c r="AJ2296" s="11"/>
      <c r="AK2296" s="11"/>
      <c r="AL2296" s="11"/>
      <c r="AM2296" s="11"/>
      <c r="AN2296" s="11"/>
      <c r="AO2296" s="11"/>
      <c r="AP2296" s="11"/>
      <c r="AQ2296" s="11"/>
      <c r="AR2296" s="11"/>
      <c r="AS2296" s="11"/>
      <c r="AT2296" s="11"/>
      <c r="AU2296" s="11"/>
      <c r="AV2296" s="11"/>
      <c r="AW2296" s="11"/>
      <c r="AX2296" s="11"/>
      <c r="AY2296" s="11"/>
      <c r="AZ2296" s="11"/>
      <c r="BA2296" s="11"/>
      <c r="BB2296" s="11"/>
      <c r="BC2296" s="11"/>
      <c r="BD2296" s="11"/>
      <c r="BE2296" s="11"/>
      <c r="BF2296" s="11"/>
      <c r="BG2296" s="11"/>
      <c r="BH2296" s="11"/>
      <c r="BI2296" s="11"/>
      <c r="BJ2296" s="11"/>
      <c r="BK2296" s="11"/>
      <c r="BL2296" s="11"/>
      <c r="BM2296" s="11"/>
      <c r="BN2296" s="11"/>
      <c r="BO2296" s="11"/>
      <c r="BP2296" s="16" t="str">
        <v>0- Port Costs</v>
      </c>
      <c r="BT2296" s="16" t="str">
        <v>0- Port Value</v>
      </c>
      <c r="BU2296" s="11"/>
      <c r="BV2296" s="16" t="str">
        <v>0</v>
      </c>
    </row>
    <row r="2297" spans="8:74" hidden="1" outlineLevel="1" x14ac:dyDescent="0.3">
      <c r="H2297" s="16" t="str">
        <v>0 - BM Costs</v>
      </c>
      <c r="L2297" s="16" t="str">
        <v>0 - BM Port</v>
      </c>
      <c r="N2297" s="16" t="str">
        <v>0 - Port Assets</v>
      </c>
      <c r="O2297" s="11"/>
      <c r="P2297" s="11"/>
      <c r="Q2297" s="11"/>
      <c r="R2297" s="11"/>
      <c r="S2297" s="11"/>
      <c r="T2297" s="11"/>
      <c r="U2297" s="11"/>
      <c r="V2297" s="11"/>
      <c r="W2297" s="11"/>
      <c r="X2297" s="11"/>
      <c r="Y2297" s="11"/>
      <c r="Z2297" s="11"/>
      <c r="AA2297" s="11"/>
      <c r="AB2297" s="11"/>
      <c r="AC2297" s="11"/>
      <c r="AD2297" s="11"/>
      <c r="AE2297" s="11"/>
      <c r="AF2297" s="11"/>
      <c r="AG2297" s="11"/>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c r="BC2297" s="11"/>
      <c r="BD2297" s="11"/>
      <c r="BE2297" s="11"/>
      <c r="BF2297" s="11"/>
      <c r="BG2297" s="11"/>
      <c r="BH2297" s="11"/>
      <c r="BI2297" s="11"/>
      <c r="BJ2297" s="11"/>
      <c r="BK2297" s="11"/>
      <c r="BL2297" s="11"/>
      <c r="BM2297" s="11"/>
      <c r="BN2297" s="11"/>
      <c r="BO2297" s="11"/>
      <c r="BP2297" s="16" t="str">
        <v>0- Port Costs</v>
      </c>
      <c r="BT2297" s="16" t="str">
        <v>0- Port Value</v>
      </c>
      <c r="BU2297" s="11"/>
      <c r="BV2297" s="16" t="str">
        <v>0</v>
      </c>
    </row>
    <row r="2298" spans="8:74" hidden="1" outlineLevel="1" x14ac:dyDescent="0.3">
      <c r="H2298" s="16" t="str">
        <v>0 - BM Costs</v>
      </c>
      <c r="L2298" s="16" t="str">
        <v>0 - BM Port</v>
      </c>
      <c r="N2298" s="16" t="str">
        <v>0 - Port Assets</v>
      </c>
      <c r="O2298" s="11"/>
      <c r="P2298" s="11"/>
      <c r="Q2298" s="11"/>
      <c r="R2298" s="11"/>
      <c r="S2298" s="11"/>
      <c r="T2298" s="11"/>
      <c r="U2298" s="11"/>
      <c r="V2298" s="11"/>
      <c r="W2298" s="11"/>
      <c r="X2298" s="11"/>
      <c r="Y2298" s="11"/>
      <c r="Z2298" s="11"/>
      <c r="AA2298" s="11"/>
      <c r="AB2298" s="11"/>
      <c r="AC2298" s="11"/>
      <c r="AD2298" s="11"/>
      <c r="AE2298" s="11"/>
      <c r="AF2298" s="11"/>
      <c r="AG2298" s="11"/>
      <c r="AH2298" s="11"/>
      <c r="AI2298" s="11"/>
      <c r="AJ2298" s="11"/>
      <c r="AK2298" s="11"/>
      <c r="AL2298" s="11"/>
      <c r="AM2298" s="11"/>
      <c r="AN2298" s="11"/>
      <c r="AO2298" s="11"/>
      <c r="AP2298" s="11"/>
      <c r="AQ2298" s="11"/>
      <c r="AR2298" s="11"/>
      <c r="AS2298" s="11"/>
      <c r="AT2298" s="11"/>
      <c r="AU2298" s="11"/>
      <c r="AV2298" s="11"/>
      <c r="AW2298" s="11"/>
      <c r="AX2298" s="11"/>
      <c r="AY2298" s="11"/>
      <c r="AZ2298" s="11"/>
      <c r="BA2298" s="11"/>
      <c r="BB2298" s="11"/>
      <c r="BC2298" s="11"/>
      <c r="BD2298" s="11"/>
      <c r="BE2298" s="11"/>
      <c r="BF2298" s="11"/>
      <c r="BG2298" s="11"/>
      <c r="BH2298" s="11"/>
      <c r="BI2298" s="11"/>
      <c r="BJ2298" s="11"/>
      <c r="BK2298" s="11"/>
      <c r="BL2298" s="11"/>
      <c r="BM2298" s="11"/>
      <c r="BN2298" s="11"/>
      <c r="BO2298" s="11"/>
      <c r="BP2298" s="16" t="str">
        <v>0- Port Costs</v>
      </c>
      <c r="BT2298" s="16" t="str">
        <v>0- Port Value</v>
      </c>
      <c r="BU2298" s="11"/>
      <c r="BV2298" s="16" t="str">
        <v>0</v>
      </c>
    </row>
    <row r="2299" spans="8:74" hidden="1" outlineLevel="1" x14ac:dyDescent="0.3">
      <c r="H2299" s="16" t="str">
        <v>0 - BM Costs</v>
      </c>
      <c r="L2299" s="16" t="str">
        <v>0 - BM Port</v>
      </c>
      <c r="N2299" s="16" t="str">
        <v>0 - Port Assets</v>
      </c>
      <c r="O2299" s="11"/>
      <c r="P2299" s="11"/>
      <c r="Q2299" s="11"/>
      <c r="R2299" s="11"/>
      <c r="S2299" s="11"/>
      <c r="T2299" s="11"/>
      <c r="U2299" s="11"/>
      <c r="V2299" s="11"/>
      <c r="W2299" s="11"/>
      <c r="X2299" s="11"/>
      <c r="Y2299" s="11"/>
      <c r="Z2299" s="11"/>
      <c r="AA2299" s="11"/>
      <c r="AB2299" s="11"/>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c r="BC2299" s="11"/>
      <c r="BD2299" s="11"/>
      <c r="BE2299" s="11"/>
      <c r="BF2299" s="11"/>
      <c r="BG2299" s="11"/>
      <c r="BH2299" s="11"/>
      <c r="BI2299" s="11"/>
      <c r="BJ2299" s="11"/>
      <c r="BK2299" s="11"/>
      <c r="BL2299" s="11"/>
      <c r="BM2299" s="11"/>
      <c r="BN2299" s="11"/>
      <c r="BO2299" s="11"/>
      <c r="BP2299" s="16" t="str">
        <v>0- Port Costs</v>
      </c>
      <c r="BT2299" s="16" t="str">
        <v>0- Port Value</v>
      </c>
      <c r="BU2299" s="11"/>
      <c r="BV2299" s="16" t="str">
        <v>0</v>
      </c>
    </row>
    <row r="2300" spans="8:74" hidden="1" outlineLevel="1" x14ac:dyDescent="0.3">
      <c r="H2300" s="16" t="str">
        <v>0 - BM Costs</v>
      </c>
      <c r="L2300" s="16" t="str">
        <v>0 - BM Port</v>
      </c>
      <c r="N2300" s="16" t="str">
        <v>0 - Port Assets</v>
      </c>
      <c r="O2300" s="11"/>
      <c r="P2300" s="11"/>
      <c r="Q2300" s="11"/>
      <c r="R2300" s="11"/>
      <c r="S2300" s="11"/>
      <c r="T2300" s="11"/>
      <c r="U2300" s="11"/>
      <c r="V2300" s="11"/>
      <c r="W2300" s="11"/>
      <c r="X2300" s="11"/>
      <c r="Y2300" s="11"/>
      <c r="Z2300" s="11"/>
      <c r="AA2300" s="11"/>
      <c r="AB2300" s="11"/>
      <c r="AC2300" s="11"/>
      <c r="AD2300" s="11"/>
      <c r="AE2300" s="11"/>
      <c r="AF2300" s="11"/>
      <c r="AG2300" s="11"/>
      <c r="AH2300" s="11"/>
      <c r="AI2300" s="11"/>
      <c r="AJ2300" s="11"/>
      <c r="AK2300" s="11"/>
      <c r="AL2300" s="11"/>
      <c r="AM2300" s="11"/>
      <c r="AN2300" s="11"/>
      <c r="AO2300" s="11"/>
      <c r="AP2300" s="11"/>
      <c r="AQ2300" s="11"/>
      <c r="AR2300" s="11"/>
      <c r="AS2300" s="11"/>
      <c r="AT2300" s="11"/>
      <c r="AU2300" s="11"/>
      <c r="AV2300" s="11"/>
      <c r="AW2300" s="11"/>
      <c r="AX2300" s="11"/>
      <c r="AY2300" s="11"/>
      <c r="AZ2300" s="11"/>
      <c r="BA2300" s="11"/>
      <c r="BB2300" s="11"/>
      <c r="BC2300" s="11"/>
      <c r="BD2300" s="11"/>
      <c r="BE2300" s="11"/>
      <c r="BF2300" s="11"/>
      <c r="BG2300" s="11"/>
      <c r="BH2300" s="11"/>
      <c r="BI2300" s="11"/>
      <c r="BJ2300" s="11"/>
      <c r="BK2300" s="11"/>
      <c r="BL2300" s="11"/>
      <c r="BM2300" s="11"/>
      <c r="BN2300" s="11"/>
      <c r="BO2300" s="11"/>
      <c r="BP2300" s="16" t="str">
        <v>0- Port Costs</v>
      </c>
      <c r="BT2300" s="16" t="str">
        <v>0- Port Value</v>
      </c>
      <c r="BU2300" s="11"/>
      <c r="BV2300" s="16" t="str">
        <v>0</v>
      </c>
    </row>
    <row r="2301" spans="8:74" hidden="1" outlineLevel="1" x14ac:dyDescent="0.3">
      <c r="H2301" s="16" t="str">
        <v>0 - BM Costs</v>
      </c>
      <c r="L2301" s="16" t="str">
        <v>0 - BM Port</v>
      </c>
      <c r="N2301" s="16" t="str">
        <v>0 - Port Assets</v>
      </c>
      <c r="O2301" s="11"/>
      <c r="P2301" s="11"/>
      <c r="Q2301" s="11"/>
      <c r="R2301" s="11"/>
      <c r="S2301" s="11"/>
      <c r="T2301" s="11"/>
      <c r="U2301" s="11"/>
      <c r="V2301" s="11"/>
      <c r="W2301" s="11"/>
      <c r="X2301" s="11"/>
      <c r="Y2301" s="11"/>
      <c r="Z2301" s="11"/>
      <c r="AA2301" s="11"/>
      <c r="AB2301" s="11"/>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c r="BC2301" s="11"/>
      <c r="BD2301" s="11"/>
      <c r="BE2301" s="11"/>
      <c r="BF2301" s="11"/>
      <c r="BG2301" s="11"/>
      <c r="BH2301" s="11"/>
      <c r="BI2301" s="11"/>
      <c r="BJ2301" s="11"/>
      <c r="BK2301" s="11"/>
      <c r="BL2301" s="11"/>
      <c r="BM2301" s="11"/>
      <c r="BN2301" s="11"/>
      <c r="BO2301" s="11"/>
      <c r="BP2301" s="16" t="str">
        <v>0- Port Costs</v>
      </c>
      <c r="BT2301" s="16" t="str">
        <v>0- Port Value</v>
      </c>
      <c r="BU2301" s="11"/>
      <c r="BV2301" s="16" t="str">
        <v>0</v>
      </c>
    </row>
    <row r="2302" spans="8:74" hidden="1" outlineLevel="1" x14ac:dyDescent="0.3">
      <c r="H2302" s="16" t="str">
        <v>0 - BM Costs</v>
      </c>
      <c r="L2302" s="16" t="str">
        <v>0 - BM Port</v>
      </c>
      <c r="N2302" s="16" t="str">
        <v>0 - Port Assets</v>
      </c>
      <c r="O2302" s="11"/>
      <c r="P2302" s="11"/>
      <c r="Q2302" s="11"/>
      <c r="R2302" s="11"/>
      <c r="S2302" s="11"/>
      <c r="T2302" s="11"/>
      <c r="U2302" s="11"/>
      <c r="V2302" s="11"/>
      <c r="W2302" s="11"/>
      <c r="X2302" s="11"/>
      <c r="Y2302" s="11"/>
      <c r="Z2302" s="11"/>
      <c r="AA2302" s="11"/>
      <c r="AB2302" s="11"/>
      <c r="AC2302" s="11"/>
      <c r="AD2302" s="11"/>
      <c r="AE2302" s="11"/>
      <c r="AF2302" s="11"/>
      <c r="AG2302" s="11"/>
      <c r="AH2302" s="11"/>
      <c r="AI2302" s="11"/>
      <c r="AJ2302" s="11"/>
      <c r="AK2302" s="11"/>
      <c r="AL2302" s="11"/>
      <c r="AM2302" s="11"/>
      <c r="AN2302" s="11"/>
      <c r="AO2302" s="11"/>
      <c r="AP2302" s="11"/>
      <c r="AQ2302" s="11"/>
      <c r="AR2302" s="11"/>
      <c r="AS2302" s="11"/>
      <c r="AT2302" s="11"/>
      <c r="AU2302" s="11"/>
      <c r="AV2302" s="11"/>
      <c r="AW2302" s="11"/>
      <c r="AX2302" s="11"/>
      <c r="AY2302" s="11"/>
      <c r="AZ2302" s="11"/>
      <c r="BA2302" s="11"/>
      <c r="BB2302" s="11"/>
      <c r="BC2302" s="11"/>
      <c r="BD2302" s="11"/>
      <c r="BE2302" s="11"/>
      <c r="BF2302" s="11"/>
      <c r="BG2302" s="11"/>
      <c r="BH2302" s="11"/>
      <c r="BI2302" s="11"/>
      <c r="BJ2302" s="11"/>
      <c r="BK2302" s="11"/>
      <c r="BL2302" s="11"/>
      <c r="BM2302" s="11"/>
      <c r="BN2302" s="11"/>
      <c r="BO2302" s="11"/>
      <c r="BP2302" s="16" t="str">
        <v>0- Port Costs</v>
      </c>
      <c r="BT2302" s="16" t="str">
        <v>0- Port Value</v>
      </c>
      <c r="BU2302" s="11"/>
      <c r="BV2302" s="16" t="str">
        <v>0</v>
      </c>
    </row>
    <row r="2303" spans="8:74" hidden="1" outlineLevel="1" x14ac:dyDescent="0.3">
      <c r="H2303" s="16" t="str">
        <v>0 - BM Costs</v>
      </c>
      <c r="L2303" s="16" t="str">
        <v>0 - BM Port</v>
      </c>
      <c r="N2303" s="16" t="str">
        <v>0 - Port Assets</v>
      </c>
      <c r="O2303" s="11"/>
      <c r="P2303" s="11"/>
      <c r="Q2303" s="11"/>
      <c r="R2303" s="11"/>
      <c r="S2303" s="11"/>
      <c r="T2303" s="11"/>
      <c r="U2303" s="11"/>
      <c r="V2303" s="11"/>
      <c r="W2303" s="11"/>
      <c r="X2303" s="11"/>
      <c r="Y2303" s="11"/>
      <c r="Z2303" s="11"/>
      <c r="AA2303" s="11"/>
      <c r="AB2303" s="11"/>
      <c r="AC2303" s="11"/>
      <c r="AD2303" s="11"/>
      <c r="AE2303" s="11"/>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c r="BC2303" s="11"/>
      <c r="BD2303" s="11"/>
      <c r="BE2303" s="11"/>
      <c r="BF2303" s="11"/>
      <c r="BG2303" s="11"/>
      <c r="BH2303" s="11"/>
      <c r="BI2303" s="11"/>
      <c r="BJ2303" s="11"/>
      <c r="BK2303" s="11"/>
      <c r="BL2303" s="11"/>
      <c r="BM2303" s="11"/>
      <c r="BN2303" s="11"/>
      <c r="BO2303" s="11"/>
      <c r="BP2303" s="16" t="str">
        <v>0- Port Costs</v>
      </c>
      <c r="BT2303" s="16" t="str">
        <v>0- Port Value</v>
      </c>
      <c r="BU2303" s="11"/>
      <c r="BV2303" s="16" t="str">
        <v>0</v>
      </c>
    </row>
    <row r="2304" spans="8:74" hidden="1" outlineLevel="1" x14ac:dyDescent="0.3">
      <c r="H2304" s="16" t="str">
        <v>0 - BM Costs</v>
      </c>
      <c r="L2304" s="16" t="str">
        <v>0 - BM Port</v>
      </c>
      <c r="N2304" s="16" t="str">
        <v>0 - Port Assets</v>
      </c>
      <c r="O2304" s="11"/>
      <c r="P2304" s="11"/>
      <c r="Q2304" s="11"/>
      <c r="R2304" s="11"/>
      <c r="S2304" s="11"/>
      <c r="T2304" s="11"/>
      <c r="U2304" s="11"/>
      <c r="V2304" s="11"/>
      <c r="W2304" s="11"/>
      <c r="X2304" s="11"/>
      <c r="Y2304" s="11"/>
      <c r="Z2304" s="11"/>
      <c r="AA2304" s="11"/>
      <c r="AB2304" s="11"/>
      <c r="AC2304" s="11"/>
      <c r="AD2304" s="11"/>
      <c r="AE2304" s="11"/>
      <c r="AF2304" s="11"/>
      <c r="AG2304" s="11"/>
      <c r="AH2304" s="11"/>
      <c r="AI2304" s="11"/>
      <c r="AJ2304" s="11"/>
      <c r="AK2304" s="11"/>
      <c r="AL2304" s="11"/>
      <c r="AM2304" s="11"/>
      <c r="AN2304" s="11"/>
      <c r="AO2304" s="11"/>
      <c r="AP2304" s="11"/>
      <c r="AQ2304" s="11"/>
      <c r="AR2304" s="11"/>
      <c r="AS2304" s="11"/>
      <c r="AT2304" s="11"/>
      <c r="AU2304" s="11"/>
      <c r="AV2304" s="11"/>
      <c r="AW2304" s="11"/>
      <c r="AX2304" s="11"/>
      <c r="AY2304" s="11"/>
      <c r="AZ2304" s="11"/>
      <c r="BA2304" s="11"/>
      <c r="BB2304" s="11"/>
      <c r="BC2304" s="11"/>
      <c r="BD2304" s="11"/>
      <c r="BE2304" s="11"/>
      <c r="BF2304" s="11"/>
      <c r="BG2304" s="11"/>
      <c r="BH2304" s="11"/>
      <c r="BI2304" s="11"/>
      <c r="BJ2304" s="11"/>
      <c r="BK2304" s="11"/>
      <c r="BL2304" s="11"/>
      <c r="BM2304" s="11"/>
      <c r="BN2304" s="11"/>
      <c r="BO2304" s="11"/>
      <c r="BP2304" s="16" t="str">
        <v>0- Port Costs</v>
      </c>
      <c r="BT2304" s="16" t="str">
        <v>0- Port Value</v>
      </c>
      <c r="BU2304" s="11"/>
      <c r="BV2304" s="16" t="str">
        <v>0</v>
      </c>
    </row>
    <row r="2305" spans="8:74" hidden="1" outlineLevel="1" x14ac:dyDescent="0.3">
      <c r="H2305" s="16" t="str">
        <v>0 - BM Costs</v>
      </c>
      <c r="L2305" s="16" t="str">
        <v>0 - BM Port</v>
      </c>
      <c r="N2305" s="16" t="str">
        <v>0 - Port Assets</v>
      </c>
      <c r="O2305" s="11"/>
      <c r="P2305" s="11"/>
      <c r="Q2305" s="11"/>
      <c r="R2305" s="11"/>
      <c r="S2305" s="11"/>
      <c r="T2305" s="11"/>
      <c r="U2305" s="11"/>
      <c r="V2305" s="11"/>
      <c r="W2305" s="11"/>
      <c r="X2305" s="11"/>
      <c r="Y2305" s="11"/>
      <c r="Z2305" s="11"/>
      <c r="AA2305" s="11"/>
      <c r="AB2305" s="11"/>
      <c r="AC2305" s="11"/>
      <c r="AD2305" s="11"/>
      <c r="AE2305" s="11"/>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c r="BC2305" s="11"/>
      <c r="BD2305" s="11"/>
      <c r="BE2305" s="11"/>
      <c r="BF2305" s="11"/>
      <c r="BG2305" s="11"/>
      <c r="BH2305" s="11"/>
      <c r="BI2305" s="11"/>
      <c r="BJ2305" s="11"/>
      <c r="BK2305" s="11"/>
      <c r="BL2305" s="11"/>
      <c r="BM2305" s="11"/>
      <c r="BN2305" s="11"/>
      <c r="BO2305" s="11"/>
      <c r="BP2305" s="16" t="str">
        <v>0- Port Costs</v>
      </c>
      <c r="BT2305" s="16" t="str">
        <v>0- Port Value</v>
      </c>
      <c r="BU2305" s="11"/>
      <c r="BV2305" s="16" t="str">
        <v>0</v>
      </c>
    </row>
    <row r="2306" spans="8:74" hidden="1" outlineLevel="1" x14ac:dyDescent="0.3">
      <c r="H2306" s="16" t="str">
        <v>0 - BM Costs</v>
      </c>
      <c r="L2306" s="16" t="str">
        <v>0 - BM Port</v>
      </c>
      <c r="N2306" s="16" t="str">
        <v>0 - Port Assets</v>
      </c>
      <c r="O2306" s="11"/>
      <c r="P2306" s="11"/>
      <c r="Q2306" s="11"/>
      <c r="R2306" s="11"/>
      <c r="S2306" s="11"/>
      <c r="T2306" s="11"/>
      <c r="U2306" s="11"/>
      <c r="V2306" s="11"/>
      <c r="W2306" s="11"/>
      <c r="X2306" s="11"/>
      <c r="Y2306" s="11"/>
      <c r="Z2306" s="11"/>
      <c r="AA2306" s="11"/>
      <c r="AB2306" s="11"/>
      <c r="AC2306" s="11"/>
      <c r="AD2306" s="11"/>
      <c r="AE2306" s="11"/>
      <c r="AF2306" s="11"/>
      <c r="AG2306" s="11"/>
      <c r="AH2306" s="11"/>
      <c r="AI2306" s="11"/>
      <c r="AJ2306" s="11"/>
      <c r="AK2306" s="11"/>
      <c r="AL2306" s="11"/>
      <c r="AM2306" s="11"/>
      <c r="AN2306" s="11"/>
      <c r="AO2306" s="11"/>
      <c r="AP2306" s="11"/>
      <c r="AQ2306" s="11"/>
      <c r="AR2306" s="11"/>
      <c r="AS2306" s="11"/>
      <c r="AT2306" s="11"/>
      <c r="AU2306" s="11"/>
      <c r="AV2306" s="11"/>
      <c r="AW2306" s="11"/>
      <c r="AX2306" s="11"/>
      <c r="AY2306" s="11"/>
      <c r="AZ2306" s="11"/>
      <c r="BA2306" s="11"/>
      <c r="BB2306" s="11"/>
      <c r="BC2306" s="11"/>
      <c r="BD2306" s="11"/>
      <c r="BE2306" s="11"/>
      <c r="BF2306" s="11"/>
      <c r="BG2306" s="11"/>
      <c r="BH2306" s="11"/>
      <c r="BI2306" s="11"/>
      <c r="BJ2306" s="11"/>
      <c r="BK2306" s="11"/>
      <c r="BL2306" s="11"/>
      <c r="BM2306" s="11"/>
      <c r="BN2306" s="11"/>
      <c r="BO2306" s="11"/>
      <c r="BP2306" s="16" t="str">
        <v>0- Port Costs</v>
      </c>
      <c r="BT2306" s="16" t="str">
        <v>0- Port Value</v>
      </c>
      <c r="BU2306" s="11"/>
      <c r="BV2306" s="16" t="str">
        <v>0</v>
      </c>
    </row>
    <row r="2307" spans="8:74" hidden="1" outlineLevel="1" x14ac:dyDescent="0.3">
      <c r="H2307" s="16" t="str">
        <v>0 - BM Costs</v>
      </c>
      <c r="L2307" s="16" t="str">
        <v>0 - BM Port</v>
      </c>
      <c r="N2307" s="16" t="str">
        <v>0 - Port Assets</v>
      </c>
      <c r="O2307" s="11"/>
      <c r="P2307" s="11"/>
      <c r="Q2307" s="11"/>
      <c r="R2307" s="11"/>
      <c r="S2307" s="11"/>
      <c r="T2307" s="11"/>
      <c r="U2307" s="11"/>
      <c r="V2307" s="11"/>
      <c r="W2307" s="11"/>
      <c r="X2307" s="11"/>
      <c r="Y2307" s="11"/>
      <c r="Z2307" s="11"/>
      <c r="AA2307" s="11"/>
      <c r="AB2307" s="11"/>
      <c r="AC2307" s="11"/>
      <c r="AD2307" s="11"/>
      <c r="AE2307" s="11"/>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c r="BC2307" s="11"/>
      <c r="BD2307" s="11"/>
      <c r="BE2307" s="11"/>
      <c r="BF2307" s="11"/>
      <c r="BG2307" s="11"/>
      <c r="BH2307" s="11"/>
      <c r="BI2307" s="11"/>
      <c r="BJ2307" s="11"/>
      <c r="BK2307" s="11"/>
      <c r="BL2307" s="11"/>
      <c r="BM2307" s="11"/>
      <c r="BN2307" s="11"/>
      <c r="BO2307" s="11"/>
      <c r="BP2307" s="16" t="str">
        <v>0- Port Costs</v>
      </c>
      <c r="BT2307" s="16" t="str">
        <v>0- Port Value</v>
      </c>
      <c r="BU2307" s="11"/>
      <c r="BV2307" s="16" t="str">
        <v>0</v>
      </c>
    </row>
    <row r="2308" spans="8:74" hidden="1" outlineLevel="1" x14ac:dyDescent="0.3">
      <c r="H2308" s="16" t="str">
        <v>0 - BM Costs</v>
      </c>
      <c r="L2308" s="16" t="str">
        <v>0 - BM Port</v>
      </c>
      <c r="N2308" s="16" t="str">
        <v>0 - Port Assets</v>
      </c>
      <c r="O2308" s="11"/>
      <c r="P2308" s="11"/>
      <c r="Q2308" s="11"/>
      <c r="R2308" s="11"/>
      <c r="S2308" s="11"/>
      <c r="T2308" s="11"/>
      <c r="U2308" s="11"/>
      <c r="V2308" s="11"/>
      <c r="W2308" s="11"/>
      <c r="X2308" s="11"/>
      <c r="Y2308" s="11"/>
      <c r="Z2308" s="11"/>
      <c r="AA2308" s="11"/>
      <c r="AB2308" s="11"/>
      <c r="AC2308" s="11"/>
      <c r="AD2308" s="11"/>
      <c r="AE2308" s="11"/>
      <c r="AF2308" s="11"/>
      <c r="AG2308" s="11"/>
      <c r="AH2308" s="11"/>
      <c r="AI2308" s="11"/>
      <c r="AJ2308" s="11"/>
      <c r="AK2308" s="11"/>
      <c r="AL2308" s="11"/>
      <c r="AM2308" s="11"/>
      <c r="AN2308" s="11"/>
      <c r="AO2308" s="11"/>
      <c r="AP2308" s="11"/>
      <c r="AQ2308" s="11"/>
      <c r="AR2308" s="11"/>
      <c r="AS2308" s="11"/>
      <c r="AT2308" s="11"/>
      <c r="AU2308" s="11"/>
      <c r="AV2308" s="11"/>
      <c r="AW2308" s="11"/>
      <c r="AX2308" s="11"/>
      <c r="AY2308" s="11"/>
      <c r="AZ2308" s="11"/>
      <c r="BA2308" s="11"/>
      <c r="BB2308" s="11"/>
      <c r="BC2308" s="11"/>
      <c r="BD2308" s="11"/>
      <c r="BE2308" s="11"/>
      <c r="BF2308" s="11"/>
      <c r="BG2308" s="11"/>
      <c r="BH2308" s="11"/>
      <c r="BI2308" s="11"/>
      <c r="BJ2308" s="11"/>
      <c r="BK2308" s="11"/>
      <c r="BL2308" s="11"/>
      <c r="BM2308" s="11"/>
      <c r="BN2308" s="11"/>
      <c r="BO2308" s="11"/>
      <c r="BP2308" s="16" t="str">
        <v>0- Port Costs</v>
      </c>
      <c r="BT2308" s="16" t="str">
        <v>0- Port Value</v>
      </c>
      <c r="BU2308" s="11"/>
      <c r="BV2308" s="16" t="str">
        <v>0</v>
      </c>
    </row>
    <row r="2309" spans="8:74" hidden="1" outlineLevel="1" x14ac:dyDescent="0.3">
      <c r="H2309" s="16" t="str">
        <v>0 - BM Costs</v>
      </c>
      <c r="L2309" s="16" t="str">
        <v>0 - BM Port</v>
      </c>
      <c r="N2309" s="16" t="str">
        <v>0 - Port Assets</v>
      </c>
      <c r="O2309" s="11"/>
      <c r="P2309" s="11"/>
      <c r="Q2309" s="11"/>
      <c r="R2309" s="11"/>
      <c r="S2309" s="11"/>
      <c r="T2309" s="11"/>
      <c r="U2309" s="11"/>
      <c r="V2309" s="11"/>
      <c r="W2309" s="11"/>
      <c r="X2309" s="11"/>
      <c r="Y2309" s="11"/>
      <c r="Z2309" s="11"/>
      <c r="AA2309" s="11"/>
      <c r="AB2309" s="11"/>
      <c r="AC2309" s="11"/>
      <c r="AD2309" s="11"/>
      <c r="AE2309" s="11"/>
      <c r="AF2309" s="11"/>
      <c r="AG2309" s="11"/>
      <c r="AH2309" s="11"/>
      <c r="AI2309" s="11"/>
      <c r="AJ2309" s="11"/>
      <c r="AK2309" s="11"/>
      <c r="AL2309" s="11"/>
      <c r="AM2309" s="11"/>
      <c r="AN2309" s="11"/>
      <c r="AO2309" s="11"/>
      <c r="AP2309" s="11"/>
      <c r="AQ2309" s="11"/>
      <c r="AR2309" s="11"/>
      <c r="AS2309" s="11"/>
      <c r="AT2309" s="11"/>
      <c r="AU2309" s="11"/>
      <c r="AV2309" s="11"/>
      <c r="AW2309" s="11"/>
      <c r="AX2309" s="11"/>
      <c r="AY2309" s="11"/>
      <c r="AZ2309" s="11"/>
      <c r="BA2309" s="11"/>
      <c r="BB2309" s="11"/>
      <c r="BC2309" s="11"/>
      <c r="BD2309" s="11"/>
      <c r="BE2309" s="11"/>
      <c r="BF2309" s="11"/>
      <c r="BG2309" s="11"/>
      <c r="BH2309" s="11"/>
      <c r="BI2309" s="11"/>
      <c r="BJ2309" s="11"/>
      <c r="BK2309" s="11"/>
      <c r="BL2309" s="11"/>
      <c r="BM2309" s="11"/>
      <c r="BN2309" s="11"/>
      <c r="BO2309" s="11"/>
      <c r="BP2309" s="16" t="str">
        <v>0- Port Costs</v>
      </c>
      <c r="BT2309" s="16" t="str">
        <v>0- Port Value</v>
      </c>
      <c r="BU2309" s="11"/>
      <c r="BV2309" s="16" t="str">
        <v>0</v>
      </c>
    </row>
    <row r="2310" spans="8:74" hidden="1" outlineLevel="1" x14ac:dyDescent="0.3">
      <c r="H2310" s="16" t="str">
        <v>0 - BM Costs</v>
      </c>
      <c r="L2310" s="16" t="str">
        <v>0 - BM Port</v>
      </c>
      <c r="N2310" s="16" t="str">
        <v>0 - Port Assets</v>
      </c>
      <c r="O2310" s="11"/>
      <c r="P2310" s="11"/>
      <c r="Q2310" s="11"/>
      <c r="R2310" s="11"/>
      <c r="S2310" s="11"/>
      <c r="T2310" s="11"/>
      <c r="U2310" s="11"/>
      <c r="V2310" s="11"/>
      <c r="W2310" s="11"/>
      <c r="X2310" s="11"/>
      <c r="Y2310" s="11"/>
      <c r="Z2310" s="11"/>
      <c r="AA2310" s="11"/>
      <c r="AB2310" s="11"/>
      <c r="AC2310" s="11"/>
      <c r="AD2310" s="11"/>
      <c r="AE2310" s="11"/>
      <c r="AF2310" s="11"/>
      <c r="AG2310" s="11"/>
      <c r="AH2310" s="11"/>
      <c r="AI2310" s="11"/>
      <c r="AJ2310" s="11"/>
      <c r="AK2310" s="11"/>
      <c r="AL2310" s="11"/>
      <c r="AM2310" s="11"/>
      <c r="AN2310" s="11"/>
      <c r="AO2310" s="11"/>
      <c r="AP2310" s="11"/>
      <c r="AQ2310" s="11"/>
      <c r="AR2310" s="11"/>
      <c r="AS2310" s="11"/>
      <c r="AT2310" s="11"/>
      <c r="AU2310" s="11"/>
      <c r="AV2310" s="11"/>
      <c r="AW2310" s="11"/>
      <c r="AX2310" s="11"/>
      <c r="AY2310" s="11"/>
      <c r="AZ2310" s="11"/>
      <c r="BA2310" s="11"/>
      <c r="BB2310" s="11"/>
      <c r="BC2310" s="11"/>
      <c r="BD2310" s="11"/>
      <c r="BE2310" s="11"/>
      <c r="BF2310" s="11"/>
      <c r="BG2310" s="11"/>
      <c r="BH2310" s="11"/>
      <c r="BI2310" s="11"/>
      <c r="BJ2310" s="11"/>
      <c r="BK2310" s="11"/>
      <c r="BL2310" s="11"/>
      <c r="BM2310" s="11"/>
      <c r="BN2310" s="11"/>
      <c r="BO2310" s="11"/>
      <c r="BP2310" s="16" t="str">
        <v>0- Port Costs</v>
      </c>
      <c r="BT2310" s="16" t="str">
        <v>0- Port Value</v>
      </c>
      <c r="BU2310" s="11"/>
      <c r="BV2310" s="16" t="str">
        <v>0</v>
      </c>
    </row>
    <row r="2311" spans="8:74" hidden="1" outlineLevel="1" x14ac:dyDescent="0.3">
      <c r="H2311" s="16" t="str">
        <v>0 - BM Costs</v>
      </c>
      <c r="L2311" s="16" t="str">
        <v>0 - BM Port</v>
      </c>
      <c r="N2311" s="16" t="str">
        <v>0 - Port Assets</v>
      </c>
      <c r="O2311" s="11"/>
      <c r="P2311" s="11"/>
      <c r="Q2311" s="11"/>
      <c r="R2311" s="11"/>
      <c r="S2311" s="11"/>
      <c r="T2311" s="11"/>
      <c r="U2311" s="11"/>
      <c r="V2311" s="11"/>
      <c r="W2311" s="11"/>
      <c r="X2311" s="11"/>
      <c r="Y2311" s="11"/>
      <c r="Z2311" s="11"/>
      <c r="AA2311" s="11"/>
      <c r="AB2311" s="11"/>
      <c r="AC2311" s="11"/>
      <c r="AD2311" s="11"/>
      <c r="AE2311" s="11"/>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c r="BC2311" s="11"/>
      <c r="BD2311" s="11"/>
      <c r="BE2311" s="11"/>
      <c r="BF2311" s="11"/>
      <c r="BG2311" s="11"/>
      <c r="BH2311" s="11"/>
      <c r="BI2311" s="11"/>
      <c r="BJ2311" s="11"/>
      <c r="BK2311" s="11"/>
      <c r="BL2311" s="11"/>
      <c r="BM2311" s="11"/>
      <c r="BN2311" s="11"/>
      <c r="BO2311" s="11"/>
      <c r="BP2311" s="16" t="str">
        <v>0- Port Costs</v>
      </c>
      <c r="BT2311" s="16" t="str">
        <v>0- Port Value</v>
      </c>
      <c r="BU2311" s="11"/>
      <c r="BV2311" s="16" t="str">
        <v>0</v>
      </c>
    </row>
    <row r="2312" spans="8:74" hidden="1" outlineLevel="1" x14ac:dyDescent="0.3">
      <c r="H2312" s="16" t="str">
        <v>0 - BM Costs</v>
      </c>
      <c r="L2312" s="16" t="str">
        <v>0 - BM Port</v>
      </c>
      <c r="N2312" s="16" t="str">
        <v>0 - Port Assets</v>
      </c>
      <c r="O2312" s="11"/>
      <c r="P2312" s="11"/>
      <c r="Q2312" s="11"/>
      <c r="R2312" s="11"/>
      <c r="S2312" s="11"/>
      <c r="T2312" s="11"/>
      <c r="U2312" s="11"/>
      <c r="V2312" s="11"/>
      <c r="W2312" s="11"/>
      <c r="X2312" s="11"/>
      <c r="Y2312" s="11"/>
      <c r="Z2312" s="11"/>
      <c r="AA2312" s="11"/>
      <c r="AB2312" s="11"/>
      <c r="AC2312" s="11"/>
      <c r="AD2312" s="11"/>
      <c r="AE2312" s="11"/>
      <c r="AF2312" s="11"/>
      <c r="AG2312" s="11"/>
      <c r="AH2312" s="11"/>
      <c r="AI2312" s="11"/>
      <c r="AJ2312" s="11"/>
      <c r="AK2312" s="11"/>
      <c r="AL2312" s="11"/>
      <c r="AM2312" s="11"/>
      <c r="AN2312" s="11"/>
      <c r="AO2312" s="11"/>
      <c r="AP2312" s="11"/>
      <c r="AQ2312" s="11"/>
      <c r="AR2312" s="11"/>
      <c r="AS2312" s="11"/>
      <c r="AT2312" s="11"/>
      <c r="AU2312" s="11"/>
      <c r="AV2312" s="11"/>
      <c r="AW2312" s="11"/>
      <c r="AX2312" s="11"/>
      <c r="AY2312" s="11"/>
      <c r="AZ2312" s="11"/>
      <c r="BA2312" s="11"/>
      <c r="BB2312" s="11"/>
      <c r="BC2312" s="11"/>
      <c r="BD2312" s="11"/>
      <c r="BE2312" s="11"/>
      <c r="BF2312" s="11"/>
      <c r="BG2312" s="11"/>
      <c r="BH2312" s="11"/>
      <c r="BI2312" s="11"/>
      <c r="BJ2312" s="11"/>
      <c r="BK2312" s="11"/>
      <c r="BL2312" s="11"/>
      <c r="BM2312" s="11"/>
      <c r="BN2312" s="11"/>
      <c r="BO2312" s="11"/>
      <c r="BP2312" s="16" t="str">
        <v>0- Port Costs</v>
      </c>
      <c r="BT2312" s="16" t="str">
        <v>0- Port Value</v>
      </c>
      <c r="BU2312" s="11"/>
      <c r="BV2312" s="16" t="str">
        <v>0</v>
      </c>
    </row>
    <row r="2313" spans="8:74" hidden="1" outlineLevel="1" x14ac:dyDescent="0.3">
      <c r="H2313" s="16" t="str">
        <v>0 - BM Costs</v>
      </c>
      <c r="L2313" s="16" t="str">
        <v>0 - BM Port</v>
      </c>
      <c r="N2313" s="16" t="str">
        <v>0 - Port Assets</v>
      </c>
      <c r="O2313" s="11"/>
      <c r="P2313" s="11"/>
      <c r="Q2313" s="11"/>
      <c r="R2313" s="11"/>
      <c r="S2313" s="11"/>
      <c r="T2313" s="11"/>
      <c r="U2313" s="11"/>
      <c r="V2313" s="11"/>
      <c r="W2313" s="11"/>
      <c r="X2313" s="11"/>
      <c r="Y2313" s="11"/>
      <c r="Z2313" s="11"/>
      <c r="AA2313" s="11"/>
      <c r="AB2313" s="11"/>
      <c r="AC2313" s="11"/>
      <c r="AD2313" s="11"/>
      <c r="AE2313" s="11"/>
      <c r="AF2313" s="11"/>
      <c r="AG2313" s="11"/>
      <c r="AH2313" s="11"/>
      <c r="AI2313" s="11"/>
      <c r="AJ2313" s="11"/>
      <c r="AK2313" s="11"/>
      <c r="AL2313" s="11"/>
      <c r="AM2313" s="11"/>
      <c r="AN2313" s="11"/>
      <c r="AO2313" s="11"/>
      <c r="AP2313" s="11"/>
      <c r="AQ2313" s="11"/>
      <c r="AR2313" s="11"/>
      <c r="AS2313" s="11"/>
      <c r="AT2313" s="11"/>
      <c r="AU2313" s="11"/>
      <c r="AV2313" s="11"/>
      <c r="AW2313" s="11"/>
      <c r="AX2313" s="11"/>
      <c r="AY2313" s="11"/>
      <c r="AZ2313" s="11"/>
      <c r="BA2313" s="11"/>
      <c r="BB2313" s="11"/>
      <c r="BC2313" s="11"/>
      <c r="BD2313" s="11"/>
      <c r="BE2313" s="11"/>
      <c r="BF2313" s="11"/>
      <c r="BG2313" s="11"/>
      <c r="BH2313" s="11"/>
      <c r="BI2313" s="11"/>
      <c r="BJ2313" s="11"/>
      <c r="BK2313" s="11"/>
      <c r="BL2313" s="11"/>
      <c r="BM2313" s="11"/>
      <c r="BN2313" s="11"/>
      <c r="BO2313" s="11"/>
      <c r="BP2313" s="16" t="str">
        <v>0- Port Costs</v>
      </c>
      <c r="BT2313" s="16" t="str">
        <v>0- Port Value</v>
      </c>
      <c r="BU2313" s="11"/>
      <c r="BV2313" s="16" t="str">
        <v>0</v>
      </c>
    </row>
    <row r="2314" spans="8:74" hidden="1" outlineLevel="1" x14ac:dyDescent="0.3">
      <c r="H2314" s="16" t="str">
        <v>0 - BM Costs</v>
      </c>
      <c r="L2314" s="16" t="str">
        <v>0 - BM Port</v>
      </c>
      <c r="N2314" s="16" t="str">
        <v>0 - Port Assets</v>
      </c>
      <c r="O2314" s="11"/>
      <c r="P2314" s="11"/>
      <c r="Q2314" s="11"/>
      <c r="R2314" s="11"/>
      <c r="S2314" s="11"/>
      <c r="T2314" s="11"/>
      <c r="U2314" s="11"/>
      <c r="V2314" s="11"/>
      <c r="W2314" s="11"/>
      <c r="X2314" s="11"/>
      <c r="Y2314" s="11"/>
      <c r="Z2314" s="11"/>
      <c r="AA2314" s="11"/>
      <c r="AB2314" s="11"/>
      <c r="AC2314" s="11"/>
      <c r="AD2314" s="11"/>
      <c r="AE2314" s="11"/>
      <c r="AF2314" s="11"/>
      <c r="AG2314" s="11"/>
      <c r="AH2314" s="11"/>
      <c r="AI2314" s="11"/>
      <c r="AJ2314" s="11"/>
      <c r="AK2314" s="11"/>
      <c r="AL2314" s="11"/>
      <c r="AM2314" s="11"/>
      <c r="AN2314" s="11"/>
      <c r="AO2314" s="11"/>
      <c r="AP2314" s="11"/>
      <c r="AQ2314" s="11"/>
      <c r="AR2314" s="11"/>
      <c r="AS2314" s="11"/>
      <c r="AT2314" s="11"/>
      <c r="AU2314" s="11"/>
      <c r="AV2314" s="11"/>
      <c r="AW2314" s="11"/>
      <c r="AX2314" s="11"/>
      <c r="AY2314" s="11"/>
      <c r="AZ2314" s="11"/>
      <c r="BA2314" s="11"/>
      <c r="BB2314" s="11"/>
      <c r="BC2314" s="11"/>
      <c r="BD2314" s="11"/>
      <c r="BE2314" s="11"/>
      <c r="BF2314" s="11"/>
      <c r="BG2314" s="11"/>
      <c r="BH2314" s="11"/>
      <c r="BI2314" s="11"/>
      <c r="BJ2314" s="11"/>
      <c r="BK2314" s="11"/>
      <c r="BL2314" s="11"/>
      <c r="BM2314" s="11"/>
      <c r="BN2314" s="11"/>
      <c r="BO2314" s="11"/>
      <c r="BP2314" s="16" t="str">
        <v>0- Port Costs</v>
      </c>
      <c r="BT2314" s="16" t="str">
        <v>0- Port Value</v>
      </c>
      <c r="BU2314" s="11"/>
      <c r="BV2314" s="16" t="str">
        <v>0</v>
      </c>
    </row>
    <row r="2315" spans="8:74" hidden="1" outlineLevel="1" x14ac:dyDescent="0.3">
      <c r="H2315" s="16" t="str">
        <v>0 - BM Costs</v>
      </c>
      <c r="L2315" s="16" t="str">
        <v>0 - BM Port</v>
      </c>
      <c r="N2315" s="16" t="str">
        <v>0 - Port Assets</v>
      </c>
      <c r="O2315" s="11"/>
      <c r="P2315" s="11"/>
      <c r="Q2315" s="11"/>
      <c r="R2315" s="11"/>
      <c r="S2315" s="11"/>
      <c r="T2315" s="11"/>
      <c r="U2315" s="11"/>
      <c r="V2315" s="11"/>
      <c r="W2315" s="11"/>
      <c r="X2315" s="11"/>
      <c r="Y2315" s="11"/>
      <c r="Z2315" s="11"/>
      <c r="AA2315" s="11"/>
      <c r="AB2315" s="11"/>
      <c r="AC2315" s="11"/>
      <c r="AD2315" s="11"/>
      <c r="AE2315" s="11"/>
      <c r="AF2315" s="11"/>
      <c r="AG2315" s="11"/>
      <c r="AH2315" s="11"/>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c r="BC2315" s="11"/>
      <c r="BD2315" s="11"/>
      <c r="BE2315" s="11"/>
      <c r="BF2315" s="11"/>
      <c r="BG2315" s="11"/>
      <c r="BH2315" s="11"/>
      <c r="BI2315" s="11"/>
      <c r="BJ2315" s="11"/>
      <c r="BK2315" s="11"/>
      <c r="BL2315" s="11"/>
      <c r="BM2315" s="11"/>
      <c r="BN2315" s="11"/>
      <c r="BO2315" s="11"/>
      <c r="BP2315" s="16" t="str">
        <v>0- Port Costs</v>
      </c>
      <c r="BT2315" s="16" t="str">
        <v>0- Port Value</v>
      </c>
      <c r="BU2315" s="11"/>
      <c r="BV2315" s="16" t="str">
        <v>0</v>
      </c>
    </row>
    <row r="2316" spans="8:74" hidden="1" outlineLevel="1" x14ac:dyDescent="0.3">
      <c r="H2316" s="16" t="str">
        <v>0 - BM Costs</v>
      </c>
      <c r="L2316" s="16" t="str">
        <v>0 - BM Port</v>
      </c>
      <c r="N2316" s="16" t="str">
        <v>0 - Port Assets</v>
      </c>
      <c r="O2316" s="11"/>
      <c r="P2316" s="11"/>
      <c r="Q2316" s="11"/>
      <c r="R2316" s="11"/>
      <c r="S2316" s="11"/>
      <c r="T2316" s="11"/>
      <c r="U2316" s="11"/>
      <c r="V2316" s="11"/>
      <c r="W2316" s="11"/>
      <c r="X2316" s="11"/>
      <c r="Y2316" s="11"/>
      <c r="Z2316" s="11"/>
      <c r="AA2316" s="11"/>
      <c r="AB2316" s="11"/>
      <c r="AC2316" s="11"/>
      <c r="AD2316" s="11"/>
      <c r="AE2316" s="11"/>
      <c r="AF2316" s="11"/>
      <c r="AG2316" s="11"/>
      <c r="AH2316" s="11"/>
      <c r="AI2316" s="11"/>
      <c r="AJ2316" s="11"/>
      <c r="AK2316" s="11"/>
      <c r="AL2316" s="11"/>
      <c r="AM2316" s="11"/>
      <c r="AN2316" s="11"/>
      <c r="AO2316" s="11"/>
      <c r="AP2316" s="11"/>
      <c r="AQ2316" s="11"/>
      <c r="AR2316" s="11"/>
      <c r="AS2316" s="11"/>
      <c r="AT2316" s="11"/>
      <c r="AU2316" s="11"/>
      <c r="AV2316" s="11"/>
      <c r="AW2316" s="11"/>
      <c r="AX2316" s="11"/>
      <c r="AY2316" s="11"/>
      <c r="AZ2316" s="11"/>
      <c r="BA2316" s="11"/>
      <c r="BB2316" s="11"/>
      <c r="BC2316" s="11"/>
      <c r="BD2316" s="11"/>
      <c r="BE2316" s="11"/>
      <c r="BF2316" s="11"/>
      <c r="BG2316" s="11"/>
      <c r="BH2316" s="11"/>
      <c r="BI2316" s="11"/>
      <c r="BJ2316" s="11"/>
      <c r="BK2316" s="11"/>
      <c r="BL2316" s="11"/>
      <c r="BM2316" s="11"/>
      <c r="BN2316" s="11"/>
      <c r="BO2316" s="11"/>
      <c r="BP2316" s="16" t="str">
        <v>0- Port Costs</v>
      </c>
      <c r="BT2316" s="16" t="str">
        <v>0- Port Value</v>
      </c>
      <c r="BU2316" s="11"/>
      <c r="BV2316" s="16" t="str">
        <v>0</v>
      </c>
    </row>
    <row r="2317" spans="8:74" hidden="1" outlineLevel="1" x14ac:dyDescent="0.3">
      <c r="H2317" s="16" t="str">
        <v>0 - BM Costs</v>
      </c>
      <c r="L2317" s="16" t="str">
        <v>0 - BM Port</v>
      </c>
      <c r="N2317" s="16" t="str">
        <v>0 - Port Assets</v>
      </c>
      <c r="O2317" s="11"/>
      <c r="P2317" s="11"/>
      <c r="Q2317" s="11"/>
      <c r="R2317" s="11"/>
      <c r="S2317" s="11"/>
      <c r="T2317" s="11"/>
      <c r="U2317" s="11"/>
      <c r="V2317" s="11"/>
      <c r="W2317" s="11"/>
      <c r="X2317" s="11"/>
      <c r="Y2317" s="11"/>
      <c r="Z2317" s="11"/>
      <c r="AA2317" s="11"/>
      <c r="AB2317" s="11"/>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c r="BC2317" s="11"/>
      <c r="BD2317" s="11"/>
      <c r="BE2317" s="11"/>
      <c r="BF2317" s="11"/>
      <c r="BG2317" s="11"/>
      <c r="BH2317" s="11"/>
      <c r="BI2317" s="11"/>
      <c r="BJ2317" s="11"/>
      <c r="BK2317" s="11"/>
      <c r="BL2317" s="11"/>
      <c r="BM2317" s="11"/>
      <c r="BN2317" s="11"/>
      <c r="BO2317" s="11"/>
      <c r="BP2317" s="16" t="str">
        <v>0- Port Costs</v>
      </c>
      <c r="BT2317" s="16" t="str">
        <v>0- Port Value</v>
      </c>
      <c r="BU2317" s="11"/>
      <c r="BV2317" s="16" t="str">
        <v>0</v>
      </c>
    </row>
    <row r="2318" spans="8:74" hidden="1" outlineLevel="1" x14ac:dyDescent="0.3">
      <c r="H2318" s="16" t="str">
        <v>0 - BM Costs</v>
      </c>
      <c r="L2318" s="16" t="str">
        <v>0 - BM Port</v>
      </c>
      <c r="N2318" s="16" t="str">
        <v>0 - Port Assets</v>
      </c>
      <c r="O2318" s="11"/>
      <c r="P2318" s="11"/>
      <c r="Q2318" s="11"/>
      <c r="R2318" s="11"/>
      <c r="S2318" s="11"/>
      <c r="T2318" s="11"/>
      <c r="U2318" s="11"/>
      <c r="V2318" s="11"/>
      <c r="W2318" s="11"/>
      <c r="X2318" s="11"/>
      <c r="Y2318" s="11"/>
      <c r="Z2318" s="11"/>
      <c r="AA2318" s="11"/>
      <c r="AB2318" s="11"/>
      <c r="AC2318" s="11"/>
      <c r="AD2318" s="11"/>
      <c r="AE2318" s="11"/>
      <c r="AF2318" s="11"/>
      <c r="AG2318" s="11"/>
      <c r="AH2318" s="11"/>
      <c r="AI2318" s="11"/>
      <c r="AJ2318" s="11"/>
      <c r="AK2318" s="11"/>
      <c r="AL2318" s="11"/>
      <c r="AM2318" s="11"/>
      <c r="AN2318" s="11"/>
      <c r="AO2318" s="11"/>
      <c r="AP2318" s="11"/>
      <c r="AQ2318" s="11"/>
      <c r="AR2318" s="11"/>
      <c r="AS2318" s="11"/>
      <c r="AT2318" s="11"/>
      <c r="AU2318" s="11"/>
      <c r="AV2318" s="11"/>
      <c r="AW2318" s="11"/>
      <c r="AX2318" s="11"/>
      <c r="AY2318" s="11"/>
      <c r="AZ2318" s="11"/>
      <c r="BA2318" s="11"/>
      <c r="BB2318" s="11"/>
      <c r="BC2318" s="11"/>
      <c r="BD2318" s="11"/>
      <c r="BE2318" s="11"/>
      <c r="BF2318" s="11"/>
      <c r="BG2318" s="11"/>
      <c r="BH2318" s="11"/>
      <c r="BI2318" s="11"/>
      <c r="BJ2318" s="11"/>
      <c r="BK2318" s="11"/>
      <c r="BL2318" s="11"/>
      <c r="BM2318" s="11"/>
      <c r="BN2318" s="11"/>
      <c r="BO2318" s="11"/>
      <c r="BP2318" s="16" t="str">
        <v>0- Port Costs</v>
      </c>
      <c r="BT2318" s="16" t="str">
        <v>0- Port Value</v>
      </c>
      <c r="BU2318" s="11"/>
      <c r="BV2318" s="16" t="str">
        <v>0</v>
      </c>
    </row>
    <row r="2319" spans="8:74" hidden="1" outlineLevel="1" x14ac:dyDescent="0.3">
      <c r="H2319" s="16" t="str">
        <v>0 - BM Costs</v>
      </c>
      <c r="L2319" s="16" t="str">
        <v>0 - BM Port</v>
      </c>
      <c r="N2319" s="16" t="str">
        <v>0 - Port Assets</v>
      </c>
      <c r="O2319" s="11"/>
      <c r="P2319" s="11"/>
      <c r="Q2319" s="11"/>
      <c r="R2319" s="11"/>
      <c r="S2319" s="11"/>
      <c r="T2319" s="11"/>
      <c r="U2319" s="11"/>
      <c r="V2319" s="11"/>
      <c r="W2319" s="11"/>
      <c r="X2319" s="11"/>
      <c r="Y2319" s="11"/>
      <c r="Z2319" s="11"/>
      <c r="AA2319" s="11"/>
      <c r="AB2319" s="11"/>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c r="BC2319" s="11"/>
      <c r="BD2319" s="11"/>
      <c r="BE2319" s="11"/>
      <c r="BF2319" s="11"/>
      <c r="BG2319" s="11"/>
      <c r="BH2319" s="11"/>
      <c r="BI2319" s="11"/>
      <c r="BJ2319" s="11"/>
      <c r="BK2319" s="11"/>
      <c r="BL2319" s="11"/>
      <c r="BM2319" s="11"/>
      <c r="BN2319" s="11"/>
      <c r="BO2319" s="11"/>
      <c r="BP2319" s="16" t="str">
        <v>0- Port Costs</v>
      </c>
      <c r="BT2319" s="16" t="str">
        <v>0- Port Value</v>
      </c>
      <c r="BU2319" s="11"/>
      <c r="BV2319" s="16" t="str">
        <v>0</v>
      </c>
    </row>
    <row r="2320" spans="8:74" hidden="1" outlineLevel="1" x14ac:dyDescent="0.3">
      <c r="H2320" s="16" t="str">
        <v>0 - BM Costs</v>
      </c>
      <c r="L2320" s="16" t="str">
        <v>0 - BM Port</v>
      </c>
      <c r="N2320" s="16" t="str">
        <v>0 - Port Assets</v>
      </c>
      <c r="O2320" s="11"/>
      <c r="P2320" s="11"/>
      <c r="Q2320" s="11"/>
      <c r="R2320" s="11"/>
      <c r="S2320" s="11"/>
      <c r="T2320" s="11"/>
      <c r="U2320" s="11"/>
      <c r="V2320" s="11"/>
      <c r="W2320" s="11"/>
      <c r="X2320" s="11"/>
      <c r="Y2320" s="11"/>
      <c r="Z2320" s="11"/>
      <c r="AA2320" s="11"/>
      <c r="AB2320" s="11"/>
      <c r="AC2320" s="11"/>
      <c r="AD2320" s="11"/>
      <c r="AE2320" s="11"/>
      <c r="AF2320" s="11"/>
      <c r="AG2320" s="11"/>
      <c r="AH2320" s="11"/>
      <c r="AI2320" s="11"/>
      <c r="AJ2320" s="11"/>
      <c r="AK2320" s="11"/>
      <c r="AL2320" s="11"/>
      <c r="AM2320" s="11"/>
      <c r="AN2320" s="11"/>
      <c r="AO2320" s="11"/>
      <c r="AP2320" s="11"/>
      <c r="AQ2320" s="11"/>
      <c r="AR2320" s="11"/>
      <c r="AS2320" s="11"/>
      <c r="AT2320" s="11"/>
      <c r="AU2320" s="11"/>
      <c r="AV2320" s="11"/>
      <c r="AW2320" s="11"/>
      <c r="AX2320" s="11"/>
      <c r="AY2320" s="11"/>
      <c r="AZ2320" s="11"/>
      <c r="BA2320" s="11"/>
      <c r="BB2320" s="11"/>
      <c r="BC2320" s="11"/>
      <c r="BD2320" s="11"/>
      <c r="BE2320" s="11"/>
      <c r="BF2320" s="11"/>
      <c r="BG2320" s="11"/>
      <c r="BH2320" s="11"/>
      <c r="BI2320" s="11"/>
      <c r="BJ2320" s="11"/>
      <c r="BK2320" s="11"/>
      <c r="BL2320" s="11"/>
      <c r="BM2320" s="11"/>
      <c r="BN2320" s="11"/>
      <c r="BO2320" s="11"/>
      <c r="BP2320" s="16" t="str">
        <v>0- Port Costs</v>
      </c>
      <c r="BT2320" s="16" t="str">
        <v>0- Port Value</v>
      </c>
      <c r="BU2320" s="11"/>
      <c r="BV2320" s="16" t="str">
        <v>0</v>
      </c>
    </row>
    <row r="2321" spans="8:74" hidden="1" outlineLevel="1" x14ac:dyDescent="0.3">
      <c r="H2321" s="16" t="str">
        <v>0 - BM Costs</v>
      </c>
      <c r="L2321" s="16" t="str">
        <v>0 - BM Port</v>
      </c>
      <c r="N2321" s="16" t="str">
        <v>0 - Port Assets</v>
      </c>
      <c r="O2321" s="11"/>
      <c r="P2321" s="11"/>
      <c r="Q2321" s="11"/>
      <c r="R2321" s="11"/>
      <c r="S2321" s="11"/>
      <c r="T2321" s="11"/>
      <c r="U2321" s="11"/>
      <c r="V2321" s="11"/>
      <c r="W2321" s="11"/>
      <c r="X2321" s="11"/>
      <c r="Y2321" s="11"/>
      <c r="Z2321" s="11"/>
      <c r="AA2321" s="11"/>
      <c r="AB2321" s="11"/>
      <c r="AC2321" s="11"/>
      <c r="AD2321" s="11"/>
      <c r="AE2321" s="11"/>
      <c r="AF2321" s="11"/>
      <c r="AG2321" s="11"/>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c r="BC2321" s="11"/>
      <c r="BD2321" s="11"/>
      <c r="BE2321" s="11"/>
      <c r="BF2321" s="11"/>
      <c r="BG2321" s="11"/>
      <c r="BH2321" s="11"/>
      <c r="BI2321" s="11"/>
      <c r="BJ2321" s="11"/>
      <c r="BK2321" s="11"/>
      <c r="BL2321" s="11"/>
      <c r="BM2321" s="11"/>
      <c r="BN2321" s="11"/>
      <c r="BO2321" s="11"/>
      <c r="BP2321" s="16" t="str">
        <v>0- Port Costs</v>
      </c>
      <c r="BT2321" s="16" t="str">
        <v>0- Port Value</v>
      </c>
      <c r="BU2321" s="11"/>
      <c r="BV2321" s="16" t="str">
        <v>0</v>
      </c>
    </row>
    <row r="2322" spans="8:74" hidden="1" outlineLevel="1" x14ac:dyDescent="0.3">
      <c r="H2322" s="16" t="str">
        <v>0 - BM Costs</v>
      </c>
      <c r="L2322" s="16" t="str">
        <v>0 - BM Port</v>
      </c>
      <c r="N2322" s="16" t="str">
        <v>0 - Port Assets</v>
      </c>
      <c r="O2322" s="11"/>
      <c r="P2322" s="11"/>
      <c r="Q2322" s="11"/>
      <c r="R2322" s="11"/>
      <c r="S2322" s="11"/>
      <c r="T2322" s="11"/>
      <c r="U2322" s="11"/>
      <c r="V2322" s="11"/>
      <c r="W2322" s="11"/>
      <c r="X2322" s="11"/>
      <c r="Y2322" s="11"/>
      <c r="Z2322" s="11"/>
      <c r="AA2322" s="11"/>
      <c r="AB2322" s="11"/>
      <c r="AC2322" s="11"/>
      <c r="AD2322" s="11"/>
      <c r="AE2322" s="11"/>
      <c r="AF2322" s="11"/>
      <c r="AG2322" s="11"/>
      <c r="AH2322" s="11"/>
      <c r="AI2322" s="11"/>
      <c r="AJ2322" s="11"/>
      <c r="AK2322" s="11"/>
      <c r="AL2322" s="11"/>
      <c r="AM2322" s="11"/>
      <c r="AN2322" s="11"/>
      <c r="AO2322" s="11"/>
      <c r="AP2322" s="11"/>
      <c r="AQ2322" s="11"/>
      <c r="AR2322" s="11"/>
      <c r="AS2322" s="11"/>
      <c r="AT2322" s="11"/>
      <c r="AU2322" s="11"/>
      <c r="AV2322" s="11"/>
      <c r="AW2322" s="11"/>
      <c r="AX2322" s="11"/>
      <c r="AY2322" s="11"/>
      <c r="AZ2322" s="11"/>
      <c r="BA2322" s="11"/>
      <c r="BB2322" s="11"/>
      <c r="BC2322" s="11"/>
      <c r="BD2322" s="11"/>
      <c r="BE2322" s="11"/>
      <c r="BF2322" s="11"/>
      <c r="BG2322" s="11"/>
      <c r="BH2322" s="11"/>
      <c r="BI2322" s="11"/>
      <c r="BJ2322" s="11"/>
      <c r="BK2322" s="11"/>
      <c r="BL2322" s="11"/>
      <c r="BM2322" s="11"/>
      <c r="BN2322" s="11"/>
      <c r="BO2322" s="11"/>
      <c r="BP2322" s="16" t="str">
        <v>0- Port Costs</v>
      </c>
      <c r="BT2322" s="16" t="str">
        <v>0- Port Value</v>
      </c>
      <c r="BU2322" s="11"/>
      <c r="BV2322" s="16" t="str">
        <v>0</v>
      </c>
    </row>
    <row r="2323" spans="8:74" hidden="1" outlineLevel="1" x14ac:dyDescent="0.3">
      <c r="H2323" s="16" t="str">
        <v>0 - BM Costs</v>
      </c>
      <c r="L2323" s="16" t="str">
        <v>0 - BM Port</v>
      </c>
      <c r="N2323" s="16" t="str">
        <v>0 - Port Assets</v>
      </c>
      <c r="O2323" s="11"/>
      <c r="P2323" s="11"/>
      <c r="Q2323" s="11"/>
      <c r="R2323" s="11"/>
      <c r="S2323" s="11"/>
      <c r="T2323" s="11"/>
      <c r="U2323" s="11"/>
      <c r="V2323" s="11"/>
      <c r="W2323" s="11"/>
      <c r="X2323" s="11"/>
      <c r="Y2323" s="11"/>
      <c r="Z2323" s="11"/>
      <c r="AA2323" s="11"/>
      <c r="AB2323" s="11"/>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c r="BC2323" s="11"/>
      <c r="BD2323" s="11"/>
      <c r="BE2323" s="11"/>
      <c r="BF2323" s="11"/>
      <c r="BG2323" s="11"/>
      <c r="BH2323" s="11"/>
      <c r="BI2323" s="11"/>
      <c r="BJ2323" s="11"/>
      <c r="BK2323" s="11"/>
      <c r="BL2323" s="11"/>
      <c r="BM2323" s="11"/>
      <c r="BN2323" s="11"/>
      <c r="BO2323" s="11"/>
      <c r="BP2323" s="16" t="str">
        <v>0- Port Costs</v>
      </c>
      <c r="BT2323" s="16" t="str">
        <v>0- Port Value</v>
      </c>
      <c r="BU2323" s="11"/>
      <c r="BV2323" s="16" t="str">
        <v>0</v>
      </c>
    </row>
    <row r="2324" spans="8:74" hidden="1" outlineLevel="1" x14ac:dyDescent="0.3">
      <c r="H2324" s="16" t="str">
        <v>0 - BM Costs</v>
      </c>
      <c r="L2324" s="16" t="str">
        <v>0 - BM Port</v>
      </c>
      <c r="N2324" s="16" t="str">
        <v>0 - Port Assets</v>
      </c>
      <c r="O2324" s="11"/>
      <c r="P2324" s="11"/>
      <c r="Q2324" s="11"/>
      <c r="R2324" s="11"/>
      <c r="S2324" s="11"/>
      <c r="T2324" s="11"/>
      <c r="U2324" s="11"/>
      <c r="V2324" s="11"/>
      <c r="W2324" s="11"/>
      <c r="X2324" s="11"/>
      <c r="Y2324" s="11"/>
      <c r="Z2324" s="11"/>
      <c r="AA2324" s="11"/>
      <c r="AB2324" s="11"/>
      <c r="AC2324" s="11"/>
      <c r="AD2324" s="11"/>
      <c r="AE2324" s="11"/>
      <c r="AF2324" s="11"/>
      <c r="AG2324" s="11"/>
      <c r="AH2324" s="11"/>
      <c r="AI2324" s="11"/>
      <c r="AJ2324" s="11"/>
      <c r="AK2324" s="11"/>
      <c r="AL2324" s="11"/>
      <c r="AM2324" s="11"/>
      <c r="AN2324" s="11"/>
      <c r="AO2324" s="11"/>
      <c r="AP2324" s="11"/>
      <c r="AQ2324" s="11"/>
      <c r="AR2324" s="11"/>
      <c r="AS2324" s="11"/>
      <c r="AT2324" s="11"/>
      <c r="AU2324" s="11"/>
      <c r="AV2324" s="11"/>
      <c r="AW2324" s="11"/>
      <c r="AX2324" s="11"/>
      <c r="AY2324" s="11"/>
      <c r="AZ2324" s="11"/>
      <c r="BA2324" s="11"/>
      <c r="BB2324" s="11"/>
      <c r="BC2324" s="11"/>
      <c r="BD2324" s="11"/>
      <c r="BE2324" s="11"/>
      <c r="BF2324" s="11"/>
      <c r="BG2324" s="11"/>
      <c r="BH2324" s="11"/>
      <c r="BI2324" s="11"/>
      <c r="BJ2324" s="11"/>
      <c r="BK2324" s="11"/>
      <c r="BL2324" s="11"/>
      <c r="BM2324" s="11"/>
      <c r="BN2324" s="11"/>
      <c r="BO2324" s="11"/>
      <c r="BP2324" s="16" t="str">
        <v>0- Port Costs</v>
      </c>
      <c r="BT2324" s="16" t="str">
        <v>0- Port Value</v>
      </c>
      <c r="BU2324" s="11"/>
      <c r="BV2324" s="16" t="str">
        <v>0</v>
      </c>
    </row>
    <row r="2325" spans="8:74" hidden="1" outlineLevel="1" x14ac:dyDescent="0.3">
      <c r="H2325" s="16" t="str">
        <v>0 - BM Costs</v>
      </c>
      <c r="L2325" s="16" t="str">
        <v>0 - BM Port</v>
      </c>
      <c r="N2325" s="16" t="str">
        <v>0 - Port Assets</v>
      </c>
      <c r="O2325" s="11"/>
      <c r="P2325" s="11"/>
      <c r="Q2325" s="11"/>
      <c r="R2325" s="11"/>
      <c r="S2325" s="11"/>
      <c r="T2325" s="11"/>
      <c r="U2325" s="11"/>
      <c r="V2325" s="11"/>
      <c r="W2325" s="11"/>
      <c r="X2325" s="11"/>
      <c r="Y2325" s="11"/>
      <c r="Z2325" s="11"/>
      <c r="AA2325" s="11"/>
      <c r="AB2325" s="11"/>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c r="BC2325" s="11"/>
      <c r="BD2325" s="11"/>
      <c r="BE2325" s="11"/>
      <c r="BF2325" s="11"/>
      <c r="BG2325" s="11"/>
      <c r="BH2325" s="11"/>
      <c r="BI2325" s="11"/>
      <c r="BJ2325" s="11"/>
      <c r="BK2325" s="11"/>
      <c r="BL2325" s="11"/>
      <c r="BM2325" s="11"/>
      <c r="BN2325" s="11"/>
      <c r="BO2325" s="11"/>
      <c r="BP2325" s="16" t="str">
        <v>0- Port Costs</v>
      </c>
      <c r="BT2325" s="16" t="str">
        <v>0- Port Value</v>
      </c>
      <c r="BU2325" s="11"/>
      <c r="BV2325" s="16" t="str">
        <v>0</v>
      </c>
    </row>
    <row r="2326" spans="8:74" hidden="1" outlineLevel="1" x14ac:dyDescent="0.3">
      <c r="H2326" s="16" t="str">
        <v>0 - BM Costs</v>
      </c>
      <c r="L2326" s="16" t="str">
        <v>0 - BM Port</v>
      </c>
      <c r="N2326" s="16" t="str">
        <v>0 - Port Assets</v>
      </c>
      <c r="O2326" s="11"/>
      <c r="P2326" s="11"/>
      <c r="Q2326" s="11"/>
      <c r="R2326" s="11"/>
      <c r="S2326" s="11"/>
      <c r="T2326" s="11"/>
      <c r="U2326" s="11"/>
      <c r="V2326" s="11"/>
      <c r="W2326" s="11"/>
      <c r="X2326" s="11"/>
      <c r="Y2326" s="11"/>
      <c r="Z2326" s="11"/>
      <c r="AA2326" s="11"/>
      <c r="AB2326" s="11"/>
      <c r="AC2326" s="11"/>
      <c r="AD2326" s="11"/>
      <c r="AE2326" s="11"/>
      <c r="AF2326" s="11"/>
      <c r="AG2326" s="11"/>
      <c r="AH2326" s="11"/>
      <c r="AI2326" s="11"/>
      <c r="AJ2326" s="11"/>
      <c r="AK2326" s="11"/>
      <c r="AL2326" s="11"/>
      <c r="AM2326" s="11"/>
      <c r="AN2326" s="11"/>
      <c r="AO2326" s="11"/>
      <c r="AP2326" s="11"/>
      <c r="AQ2326" s="11"/>
      <c r="AR2326" s="11"/>
      <c r="AS2326" s="11"/>
      <c r="AT2326" s="11"/>
      <c r="AU2326" s="11"/>
      <c r="AV2326" s="11"/>
      <c r="AW2326" s="11"/>
      <c r="AX2326" s="11"/>
      <c r="AY2326" s="11"/>
      <c r="AZ2326" s="11"/>
      <c r="BA2326" s="11"/>
      <c r="BB2326" s="11"/>
      <c r="BC2326" s="11"/>
      <c r="BD2326" s="11"/>
      <c r="BE2326" s="11"/>
      <c r="BF2326" s="11"/>
      <c r="BG2326" s="11"/>
      <c r="BH2326" s="11"/>
      <c r="BI2326" s="11"/>
      <c r="BJ2326" s="11"/>
      <c r="BK2326" s="11"/>
      <c r="BL2326" s="11"/>
      <c r="BM2326" s="11"/>
      <c r="BN2326" s="11"/>
      <c r="BO2326" s="11"/>
      <c r="BP2326" s="16" t="str">
        <v>0- Port Costs</v>
      </c>
      <c r="BT2326" s="16" t="str">
        <v>0- Port Value</v>
      </c>
      <c r="BU2326" s="11"/>
      <c r="BV2326" s="16" t="str">
        <v>0</v>
      </c>
    </row>
    <row r="2327" spans="8:74" hidden="1" outlineLevel="1" x14ac:dyDescent="0.3">
      <c r="H2327" s="16" t="str">
        <v>0 - BM Costs</v>
      </c>
      <c r="L2327" s="16" t="str">
        <v>0 - BM Port</v>
      </c>
      <c r="N2327" s="16" t="str">
        <v>0 - Port Assets</v>
      </c>
      <c r="O2327" s="11"/>
      <c r="P2327" s="11"/>
      <c r="Q2327" s="11"/>
      <c r="R2327" s="11"/>
      <c r="S2327" s="11"/>
      <c r="T2327" s="11"/>
      <c r="U2327" s="11"/>
      <c r="V2327" s="11"/>
      <c r="W2327" s="11"/>
      <c r="X2327" s="11"/>
      <c r="Y2327" s="11"/>
      <c r="Z2327" s="11"/>
      <c r="AA2327" s="11"/>
      <c r="AB2327" s="11"/>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c r="BC2327" s="11"/>
      <c r="BD2327" s="11"/>
      <c r="BE2327" s="11"/>
      <c r="BF2327" s="11"/>
      <c r="BG2327" s="11"/>
      <c r="BH2327" s="11"/>
      <c r="BI2327" s="11"/>
      <c r="BJ2327" s="11"/>
      <c r="BK2327" s="11"/>
      <c r="BL2327" s="11"/>
      <c r="BM2327" s="11"/>
      <c r="BN2327" s="11"/>
      <c r="BO2327" s="11"/>
      <c r="BP2327" s="16" t="str">
        <v>0- Port Costs</v>
      </c>
      <c r="BT2327" s="16" t="str">
        <v>0- Port Value</v>
      </c>
      <c r="BU2327" s="11"/>
      <c r="BV2327" s="16" t="str">
        <v>0</v>
      </c>
    </row>
    <row r="2328" spans="8:74" hidden="1" outlineLevel="1" x14ac:dyDescent="0.3">
      <c r="H2328" s="16" t="str">
        <v>0 - BM Costs</v>
      </c>
      <c r="L2328" s="16" t="str">
        <v>0 - BM Port</v>
      </c>
      <c r="N2328" s="16" t="str">
        <v>0 - Port Assets</v>
      </c>
      <c r="O2328" s="11"/>
      <c r="P2328" s="11"/>
      <c r="Q2328" s="11"/>
      <c r="R2328" s="11"/>
      <c r="S2328" s="11"/>
      <c r="T2328" s="11"/>
      <c r="U2328" s="11"/>
      <c r="V2328" s="11"/>
      <c r="W2328" s="11"/>
      <c r="X2328" s="11"/>
      <c r="Y2328" s="11"/>
      <c r="Z2328" s="11"/>
      <c r="AA2328" s="11"/>
      <c r="AB2328" s="11"/>
      <c r="AC2328" s="11"/>
      <c r="AD2328" s="11"/>
      <c r="AE2328" s="11"/>
      <c r="AF2328" s="11"/>
      <c r="AG2328" s="11"/>
      <c r="AH2328" s="11"/>
      <c r="AI2328" s="11"/>
      <c r="AJ2328" s="11"/>
      <c r="AK2328" s="11"/>
      <c r="AL2328" s="11"/>
      <c r="AM2328" s="11"/>
      <c r="AN2328" s="11"/>
      <c r="AO2328" s="11"/>
      <c r="AP2328" s="11"/>
      <c r="AQ2328" s="11"/>
      <c r="AR2328" s="11"/>
      <c r="AS2328" s="11"/>
      <c r="AT2328" s="11"/>
      <c r="AU2328" s="11"/>
      <c r="AV2328" s="11"/>
      <c r="AW2328" s="11"/>
      <c r="AX2328" s="11"/>
      <c r="AY2328" s="11"/>
      <c r="AZ2328" s="11"/>
      <c r="BA2328" s="11"/>
      <c r="BB2328" s="11"/>
      <c r="BC2328" s="11"/>
      <c r="BD2328" s="11"/>
      <c r="BE2328" s="11"/>
      <c r="BF2328" s="11"/>
      <c r="BG2328" s="11"/>
      <c r="BH2328" s="11"/>
      <c r="BI2328" s="11"/>
      <c r="BJ2328" s="11"/>
      <c r="BK2328" s="11"/>
      <c r="BL2328" s="11"/>
      <c r="BM2328" s="11"/>
      <c r="BN2328" s="11"/>
      <c r="BO2328" s="11"/>
      <c r="BP2328" s="16" t="str">
        <v>0- Port Costs</v>
      </c>
      <c r="BT2328" s="16" t="str">
        <v>0- Port Value</v>
      </c>
      <c r="BU2328" s="11"/>
      <c r="BV2328" s="16" t="str">
        <v>0</v>
      </c>
    </row>
    <row r="2329" spans="8:74" hidden="1" outlineLevel="1" x14ac:dyDescent="0.3">
      <c r="H2329" s="16" t="str">
        <v>0 - BM Costs</v>
      </c>
      <c r="L2329" s="16" t="str">
        <v>0 - BM Port</v>
      </c>
      <c r="N2329" s="16" t="str">
        <v>0 - Port Assets</v>
      </c>
      <c r="O2329" s="11"/>
      <c r="P2329" s="11"/>
      <c r="Q2329" s="11"/>
      <c r="R2329" s="11"/>
      <c r="S2329" s="11"/>
      <c r="T2329" s="11"/>
      <c r="U2329" s="11"/>
      <c r="V2329" s="11"/>
      <c r="W2329" s="11"/>
      <c r="X2329" s="11"/>
      <c r="Y2329" s="11"/>
      <c r="Z2329" s="11"/>
      <c r="AA2329" s="11"/>
      <c r="AB2329" s="11"/>
      <c r="AC2329" s="11"/>
      <c r="AD2329" s="11"/>
      <c r="AE2329" s="11"/>
      <c r="AF2329" s="11"/>
      <c r="AG2329" s="11"/>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c r="BC2329" s="11"/>
      <c r="BD2329" s="11"/>
      <c r="BE2329" s="11"/>
      <c r="BF2329" s="11"/>
      <c r="BG2329" s="11"/>
      <c r="BH2329" s="11"/>
      <c r="BI2329" s="11"/>
      <c r="BJ2329" s="11"/>
      <c r="BK2329" s="11"/>
      <c r="BL2329" s="11"/>
      <c r="BM2329" s="11"/>
      <c r="BN2329" s="11"/>
      <c r="BO2329" s="11"/>
      <c r="BP2329" s="16" t="str">
        <v>0- Port Costs</v>
      </c>
      <c r="BT2329" s="16" t="str">
        <v>0- Port Value</v>
      </c>
      <c r="BU2329" s="11"/>
      <c r="BV2329" s="16" t="str">
        <v>0</v>
      </c>
    </row>
    <row r="2330" spans="8:74" hidden="1" outlineLevel="1" x14ac:dyDescent="0.3">
      <c r="H2330" s="16" t="str">
        <v>0 - BM Costs</v>
      </c>
      <c r="L2330" s="16" t="str">
        <v>0 - BM Port</v>
      </c>
      <c r="N2330" s="16" t="str">
        <v>0 - Port Assets</v>
      </c>
      <c r="O2330" s="11"/>
      <c r="P2330" s="11"/>
      <c r="Q2330" s="11"/>
      <c r="R2330" s="11"/>
      <c r="S2330" s="11"/>
      <c r="T2330" s="11"/>
      <c r="U2330" s="11"/>
      <c r="V2330" s="11"/>
      <c r="W2330" s="11"/>
      <c r="X2330" s="11"/>
      <c r="Y2330" s="11"/>
      <c r="Z2330" s="11"/>
      <c r="AA2330" s="11"/>
      <c r="AB2330" s="11"/>
      <c r="AC2330" s="11"/>
      <c r="AD2330" s="11"/>
      <c r="AE2330" s="11"/>
      <c r="AF2330" s="11"/>
      <c r="AG2330" s="11"/>
      <c r="AH2330" s="11"/>
      <c r="AI2330" s="11"/>
      <c r="AJ2330" s="11"/>
      <c r="AK2330" s="11"/>
      <c r="AL2330" s="11"/>
      <c r="AM2330" s="11"/>
      <c r="AN2330" s="11"/>
      <c r="AO2330" s="11"/>
      <c r="AP2330" s="11"/>
      <c r="AQ2330" s="11"/>
      <c r="AR2330" s="11"/>
      <c r="AS2330" s="11"/>
      <c r="AT2330" s="11"/>
      <c r="AU2330" s="11"/>
      <c r="AV2330" s="11"/>
      <c r="AW2330" s="11"/>
      <c r="AX2330" s="11"/>
      <c r="AY2330" s="11"/>
      <c r="AZ2330" s="11"/>
      <c r="BA2330" s="11"/>
      <c r="BB2330" s="11"/>
      <c r="BC2330" s="11"/>
      <c r="BD2330" s="11"/>
      <c r="BE2330" s="11"/>
      <c r="BF2330" s="11"/>
      <c r="BG2330" s="11"/>
      <c r="BH2330" s="11"/>
      <c r="BI2330" s="11"/>
      <c r="BJ2330" s="11"/>
      <c r="BK2330" s="11"/>
      <c r="BL2330" s="11"/>
      <c r="BM2330" s="11"/>
      <c r="BN2330" s="11"/>
      <c r="BO2330" s="11"/>
      <c r="BP2330" s="16" t="str">
        <v>0- Port Costs</v>
      </c>
      <c r="BT2330" s="16" t="str">
        <v>0- Port Value</v>
      </c>
      <c r="BU2330" s="11"/>
      <c r="BV2330" s="16" t="str">
        <v>0</v>
      </c>
    </row>
    <row r="2331" spans="8:74" hidden="1" outlineLevel="1" x14ac:dyDescent="0.3">
      <c r="H2331" s="16" t="str">
        <v>0 - BM Costs</v>
      </c>
      <c r="L2331" s="16" t="str">
        <v>0 - BM Port</v>
      </c>
      <c r="N2331" s="16" t="str">
        <v>0 - Port Assets</v>
      </c>
      <c r="O2331" s="11"/>
      <c r="P2331" s="11"/>
      <c r="Q2331" s="11"/>
      <c r="R2331" s="11"/>
      <c r="S2331" s="11"/>
      <c r="T2331" s="11"/>
      <c r="U2331" s="11"/>
      <c r="V2331" s="11"/>
      <c r="W2331" s="11"/>
      <c r="X2331" s="11"/>
      <c r="Y2331" s="11"/>
      <c r="Z2331" s="11"/>
      <c r="AA2331" s="11"/>
      <c r="AB2331" s="11"/>
      <c r="AC2331" s="11"/>
      <c r="AD2331" s="11"/>
      <c r="AE2331" s="11"/>
      <c r="AF2331" s="11"/>
      <c r="AG2331" s="11"/>
      <c r="AH2331" s="11"/>
      <c r="AI2331" s="11"/>
      <c r="AJ2331" s="11"/>
      <c r="AK2331" s="11"/>
      <c r="AL2331" s="11"/>
      <c r="AM2331" s="11"/>
      <c r="AN2331" s="11"/>
      <c r="AO2331" s="11"/>
      <c r="AP2331" s="11"/>
      <c r="AQ2331" s="11"/>
      <c r="AR2331" s="11"/>
      <c r="AS2331" s="11"/>
      <c r="AT2331" s="11"/>
      <c r="AU2331" s="11"/>
      <c r="AV2331" s="11"/>
      <c r="AW2331" s="11"/>
      <c r="AX2331" s="11"/>
      <c r="AY2331" s="11"/>
      <c r="AZ2331" s="11"/>
      <c r="BA2331" s="11"/>
      <c r="BB2331" s="11"/>
      <c r="BC2331" s="11"/>
      <c r="BD2331" s="11"/>
      <c r="BE2331" s="11"/>
      <c r="BF2331" s="11"/>
      <c r="BG2331" s="11"/>
      <c r="BH2331" s="11"/>
      <c r="BI2331" s="11"/>
      <c r="BJ2331" s="11"/>
      <c r="BK2331" s="11"/>
      <c r="BL2331" s="11"/>
      <c r="BM2331" s="11"/>
      <c r="BN2331" s="11"/>
      <c r="BO2331" s="11"/>
      <c r="BP2331" s="16" t="str">
        <v>0- Port Costs</v>
      </c>
      <c r="BT2331" s="16" t="str">
        <v>0- Port Value</v>
      </c>
      <c r="BU2331" s="11"/>
      <c r="BV2331" s="16" t="str">
        <v>0</v>
      </c>
    </row>
    <row r="2332" spans="8:74" hidden="1" outlineLevel="1" x14ac:dyDescent="0.3">
      <c r="H2332" s="16" t="str">
        <v>0 - BM Costs</v>
      </c>
      <c r="L2332" s="16" t="str">
        <v>0 - BM Port</v>
      </c>
      <c r="N2332" s="16" t="str">
        <v>0 - Port Assets</v>
      </c>
      <c r="O2332" s="11"/>
      <c r="P2332" s="11"/>
      <c r="Q2332" s="11"/>
      <c r="R2332" s="11"/>
      <c r="S2332" s="11"/>
      <c r="T2332" s="11"/>
      <c r="U2332" s="11"/>
      <c r="V2332" s="11"/>
      <c r="W2332" s="11"/>
      <c r="X2332" s="11"/>
      <c r="Y2332" s="11"/>
      <c r="Z2332" s="11"/>
      <c r="AA2332" s="11"/>
      <c r="AB2332" s="11"/>
      <c r="AC2332" s="11"/>
      <c r="AD2332" s="11"/>
      <c r="AE2332" s="11"/>
      <c r="AF2332" s="11"/>
      <c r="AG2332" s="11"/>
      <c r="AH2332" s="11"/>
      <c r="AI2332" s="11"/>
      <c r="AJ2332" s="11"/>
      <c r="AK2332" s="11"/>
      <c r="AL2332" s="11"/>
      <c r="AM2332" s="11"/>
      <c r="AN2332" s="11"/>
      <c r="AO2332" s="11"/>
      <c r="AP2332" s="11"/>
      <c r="AQ2332" s="11"/>
      <c r="AR2332" s="11"/>
      <c r="AS2332" s="11"/>
      <c r="AT2332" s="11"/>
      <c r="AU2332" s="11"/>
      <c r="AV2332" s="11"/>
      <c r="AW2332" s="11"/>
      <c r="AX2332" s="11"/>
      <c r="AY2332" s="11"/>
      <c r="AZ2332" s="11"/>
      <c r="BA2332" s="11"/>
      <c r="BB2332" s="11"/>
      <c r="BC2332" s="11"/>
      <c r="BD2332" s="11"/>
      <c r="BE2332" s="11"/>
      <c r="BF2332" s="11"/>
      <c r="BG2332" s="11"/>
      <c r="BH2332" s="11"/>
      <c r="BI2332" s="11"/>
      <c r="BJ2332" s="11"/>
      <c r="BK2332" s="11"/>
      <c r="BL2332" s="11"/>
      <c r="BM2332" s="11"/>
      <c r="BN2332" s="11"/>
      <c r="BO2332" s="11"/>
      <c r="BP2332" s="16" t="str">
        <v>0- Port Costs</v>
      </c>
      <c r="BT2332" s="16" t="str">
        <v>0- Port Value</v>
      </c>
      <c r="BU2332" s="11"/>
      <c r="BV2332" s="16" t="str">
        <v>0</v>
      </c>
    </row>
    <row r="2333" spans="8:74" hidden="1" outlineLevel="1" x14ac:dyDescent="0.3">
      <c r="H2333" s="16" t="str">
        <v>0 - BM Costs</v>
      </c>
      <c r="L2333" s="16" t="str">
        <v>0 - BM Port</v>
      </c>
      <c r="N2333" s="16" t="str">
        <v>0 - Port Assets</v>
      </c>
      <c r="O2333" s="11"/>
      <c r="P2333" s="11"/>
      <c r="Q2333" s="11"/>
      <c r="R2333" s="11"/>
      <c r="S2333" s="11"/>
      <c r="T2333" s="11"/>
      <c r="U2333" s="11"/>
      <c r="V2333" s="11"/>
      <c r="W2333" s="11"/>
      <c r="X2333" s="11"/>
      <c r="Y2333" s="11"/>
      <c r="Z2333" s="11"/>
      <c r="AA2333" s="11"/>
      <c r="AB2333" s="11"/>
      <c r="AC2333" s="11"/>
      <c r="AD2333" s="11"/>
      <c r="AE2333" s="11"/>
      <c r="AF2333" s="11"/>
      <c r="AG2333" s="11"/>
      <c r="AH2333" s="11"/>
      <c r="AI2333" s="11"/>
      <c r="AJ2333" s="11"/>
      <c r="AK2333" s="11"/>
      <c r="AL2333" s="11"/>
      <c r="AM2333" s="11"/>
      <c r="AN2333" s="11"/>
      <c r="AO2333" s="11"/>
      <c r="AP2333" s="11"/>
      <c r="AQ2333" s="11"/>
      <c r="AR2333" s="11"/>
      <c r="AS2333" s="11"/>
      <c r="AT2333" s="11"/>
      <c r="AU2333" s="11"/>
      <c r="AV2333" s="11"/>
      <c r="AW2333" s="11"/>
      <c r="AX2333" s="11"/>
      <c r="AY2333" s="11"/>
      <c r="AZ2333" s="11"/>
      <c r="BA2333" s="11"/>
      <c r="BB2333" s="11"/>
      <c r="BC2333" s="11"/>
      <c r="BD2333" s="11"/>
      <c r="BE2333" s="11"/>
      <c r="BF2333" s="11"/>
      <c r="BG2333" s="11"/>
      <c r="BH2333" s="11"/>
      <c r="BI2333" s="11"/>
      <c r="BJ2333" s="11"/>
      <c r="BK2333" s="11"/>
      <c r="BL2333" s="11"/>
      <c r="BM2333" s="11"/>
      <c r="BN2333" s="11"/>
      <c r="BO2333" s="11"/>
      <c r="BP2333" s="16" t="str">
        <v>0- Port Costs</v>
      </c>
      <c r="BT2333" s="16" t="str">
        <v>0- Port Value</v>
      </c>
      <c r="BU2333" s="11"/>
      <c r="BV2333" s="16" t="str">
        <v>0</v>
      </c>
    </row>
    <row r="2334" spans="8:74" hidden="1" outlineLevel="1" x14ac:dyDescent="0.3">
      <c r="H2334" s="16" t="str">
        <v>0 - BM Costs</v>
      </c>
      <c r="L2334" s="16" t="str">
        <v>0 - BM Port</v>
      </c>
      <c r="N2334" s="16" t="str">
        <v>0 - Port Assets</v>
      </c>
      <c r="O2334" s="11"/>
      <c r="P2334" s="11"/>
      <c r="Q2334" s="11"/>
      <c r="R2334" s="11"/>
      <c r="S2334" s="11"/>
      <c r="T2334" s="11"/>
      <c r="U2334" s="11"/>
      <c r="V2334" s="11"/>
      <c r="W2334" s="11"/>
      <c r="X2334" s="11"/>
      <c r="Y2334" s="11"/>
      <c r="Z2334" s="11"/>
      <c r="AA2334" s="11"/>
      <c r="AB2334" s="11"/>
      <c r="AC2334" s="11"/>
      <c r="AD2334" s="11"/>
      <c r="AE2334" s="11"/>
      <c r="AF2334" s="11"/>
      <c r="AG2334" s="11"/>
      <c r="AH2334" s="11"/>
      <c r="AI2334" s="11"/>
      <c r="AJ2334" s="11"/>
      <c r="AK2334" s="11"/>
      <c r="AL2334" s="11"/>
      <c r="AM2334" s="11"/>
      <c r="AN2334" s="11"/>
      <c r="AO2334" s="11"/>
      <c r="AP2334" s="11"/>
      <c r="AQ2334" s="11"/>
      <c r="AR2334" s="11"/>
      <c r="AS2334" s="11"/>
      <c r="AT2334" s="11"/>
      <c r="AU2334" s="11"/>
      <c r="AV2334" s="11"/>
      <c r="AW2334" s="11"/>
      <c r="AX2334" s="11"/>
      <c r="AY2334" s="11"/>
      <c r="AZ2334" s="11"/>
      <c r="BA2334" s="11"/>
      <c r="BB2334" s="11"/>
      <c r="BC2334" s="11"/>
      <c r="BD2334" s="11"/>
      <c r="BE2334" s="11"/>
      <c r="BF2334" s="11"/>
      <c r="BG2334" s="11"/>
      <c r="BH2334" s="11"/>
      <c r="BI2334" s="11"/>
      <c r="BJ2334" s="11"/>
      <c r="BK2334" s="11"/>
      <c r="BL2334" s="11"/>
      <c r="BM2334" s="11"/>
      <c r="BN2334" s="11"/>
      <c r="BO2334" s="11"/>
      <c r="BP2334" s="16" t="str">
        <v>0- Port Costs</v>
      </c>
      <c r="BT2334" s="16" t="str">
        <v>0- Port Value</v>
      </c>
      <c r="BU2334" s="11"/>
      <c r="BV2334" s="16" t="str">
        <v>0</v>
      </c>
    </row>
    <row r="2335" spans="8:74" hidden="1" outlineLevel="1" x14ac:dyDescent="0.3">
      <c r="H2335" s="16" t="str">
        <v>0 - BM Costs</v>
      </c>
      <c r="L2335" s="16" t="str">
        <v>0 - BM Port</v>
      </c>
      <c r="N2335" s="16" t="str">
        <v>0 - Port Assets</v>
      </c>
      <c r="O2335" s="11"/>
      <c r="P2335" s="11"/>
      <c r="Q2335" s="11"/>
      <c r="R2335" s="11"/>
      <c r="S2335" s="11"/>
      <c r="T2335" s="11"/>
      <c r="U2335" s="11"/>
      <c r="V2335" s="11"/>
      <c r="W2335" s="11"/>
      <c r="X2335" s="11"/>
      <c r="Y2335" s="11"/>
      <c r="Z2335" s="11"/>
      <c r="AA2335" s="11"/>
      <c r="AB2335" s="11"/>
      <c r="AC2335" s="11"/>
      <c r="AD2335" s="11"/>
      <c r="AE2335" s="11"/>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c r="BC2335" s="11"/>
      <c r="BD2335" s="11"/>
      <c r="BE2335" s="11"/>
      <c r="BF2335" s="11"/>
      <c r="BG2335" s="11"/>
      <c r="BH2335" s="11"/>
      <c r="BI2335" s="11"/>
      <c r="BJ2335" s="11"/>
      <c r="BK2335" s="11"/>
      <c r="BL2335" s="11"/>
      <c r="BM2335" s="11"/>
      <c r="BN2335" s="11"/>
      <c r="BO2335" s="11"/>
      <c r="BP2335" s="16" t="str">
        <v>0- Port Costs</v>
      </c>
      <c r="BT2335" s="16" t="str">
        <v>0- Port Value</v>
      </c>
      <c r="BU2335" s="11"/>
      <c r="BV2335" s="16" t="str">
        <v>0</v>
      </c>
    </row>
    <row r="2336" spans="8:74" hidden="1" outlineLevel="1" x14ac:dyDescent="0.3">
      <c r="H2336" s="16" t="str">
        <v>0 - BM Costs</v>
      </c>
      <c r="L2336" s="16" t="str">
        <v>0 - BM Port</v>
      </c>
      <c r="N2336" s="16" t="str">
        <v>0 - Port Assets</v>
      </c>
      <c r="O2336" s="11"/>
      <c r="P2336" s="11"/>
      <c r="Q2336" s="11"/>
      <c r="R2336" s="11"/>
      <c r="S2336" s="11"/>
      <c r="T2336" s="11"/>
      <c r="U2336" s="11"/>
      <c r="V2336" s="11"/>
      <c r="W2336" s="11"/>
      <c r="X2336" s="11"/>
      <c r="Y2336" s="11"/>
      <c r="Z2336" s="11"/>
      <c r="AA2336" s="11"/>
      <c r="AB2336" s="11"/>
      <c r="AC2336" s="11"/>
      <c r="AD2336" s="11"/>
      <c r="AE2336" s="11"/>
      <c r="AF2336" s="11"/>
      <c r="AG2336" s="11"/>
      <c r="AH2336" s="11"/>
      <c r="AI2336" s="11"/>
      <c r="AJ2336" s="11"/>
      <c r="AK2336" s="11"/>
      <c r="AL2336" s="11"/>
      <c r="AM2336" s="11"/>
      <c r="AN2336" s="11"/>
      <c r="AO2336" s="11"/>
      <c r="AP2336" s="11"/>
      <c r="AQ2336" s="11"/>
      <c r="AR2336" s="11"/>
      <c r="AS2336" s="11"/>
      <c r="AT2336" s="11"/>
      <c r="AU2336" s="11"/>
      <c r="AV2336" s="11"/>
      <c r="AW2336" s="11"/>
      <c r="AX2336" s="11"/>
      <c r="AY2336" s="11"/>
      <c r="AZ2336" s="11"/>
      <c r="BA2336" s="11"/>
      <c r="BB2336" s="11"/>
      <c r="BC2336" s="11"/>
      <c r="BD2336" s="11"/>
      <c r="BE2336" s="11"/>
      <c r="BF2336" s="11"/>
      <c r="BG2336" s="11"/>
      <c r="BH2336" s="11"/>
      <c r="BI2336" s="11"/>
      <c r="BJ2336" s="11"/>
      <c r="BK2336" s="11"/>
      <c r="BL2336" s="11"/>
      <c r="BM2336" s="11"/>
      <c r="BN2336" s="11"/>
      <c r="BO2336" s="11"/>
      <c r="BP2336" s="16" t="str">
        <v>0- Port Costs</v>
      </c>
      <c r="BT2336" s="16" t="str">
        <v>0- Port Value</v>
      </c>
      <c r="BU2336" s="11"/>
      <c r="BV2336" s="16" t="str">
        <v>0</v>
      </c>
    </row>
    <row r="2337" spans="8:74" hidden="1" outlineLevel="1" x14ac:dyDescent="0.3">
      <c r="H2337" s="16" t="str">
        <v>0 - BM Costs</v>
      </c>
      <c r="L2337" s="16" t="str">
        <v>0 - BM Port</v>
      </c>
      <c r="N2337" s="16" t="str">
        <v>0 - Port Assets</v>
      </c>
      <c r="O2337" s="11"/>
      <c r="P2337" s="11"/>
      <c r="Q2337" s="11"/>
      <c r="R2337" s="11"/>
      <c r="S2337" s="11"/>
      <c r="T2337" s="11"/>
      <c r="U2337" s="11"/>
      <c r="V2337" s="11"/>
      <c r="W2337" s="11"/>
      <c r="X2337" s="11"/>
      <c r="Y2337" s="11"/>
      <c r="Z2337" s="11"/>
      <c r="AA2337" s="11"/>
      <c r="AB2337" s="11"/>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c r="BC2337" s="11"/>
      <c r="BD2337" s="11"/>
      <c r="BE2337" s="11"/>
      <c r="BF2337" s="11"/>
      <c r="BG2337" s="11"/>
      <c r="BH2337" s="11"/>
      <c r="BI2337" s="11"/>
      <c r="BJ2337" s="11"/>
      <c r="BK2337" s="11"/>
      <c r="BL2337" s="11"/>
      <c r="BM2337" s="11"/>
      <c r="BN2337" s="11"/>
      <c r="BO2337" s="11"/>
      <c r="BP2337" s="16" t="str">
        <v>0- Port Costs</v>
      </c>
      <c r="BT2337" s="16" t="str">
        <v>0- Port Value</v>
      </c>
      <c r="BU2337" s="11"/>
      <c r="BV2337" s="16" t="str">
        <v>0</v>
      </c>
    </row>
    <row r="2338" spans="8:74" hidden="1" outlineLevel="1" x14ac:dyDescent="0.3">
      <c r="H2338" s="16" t="str">
        <v>0 - BM Costs</v>
      </c>
      <c r="L2338" s="16" t="str">
        <v>0 - BM Port</v>
      </c>
      <c r="N2338" s="16" t="str">
        <v>0 - Port Assets</v>
      </c>
      <c r="O2338" s="11"/>
      <c r="P2338" s="11"/>
      <c r="Q2338" s="11"/>
      <c r="R2338" s="11"/>
      <c r="S2338" s="11"/>
      <c r="T2338" s="11"/>
      <c r="U2338" s="11"/>
      <c r="V2338" s="11"/>
      <c r="W2338" s="11"/>
      <c r="X2338" s="11"/>
      <c r="Y2338" s="11"/>
      <c r="Z2338" s="11"/>
      <c r="AA2338" s="11"/>
      <c r="AB2338" s="11"/>
      <c r="AC2338" s="11"/>
      <c r="AD2338" s="11"/>
      <c r="AE2338" s="11"/>
      <c r="AF2338" s="11"/>
      <c r="AG2338" s="11"/>
      <c r="AH2338" s="11"/>
      <c r="AI2338" s="11"/>
      <c r="AJ2338" s="11"/>
      <c r="AK2338" s="11"/>
      <c r="AL2338" s="11"/>
      <c r="AM2338" s="11"/>
      <c r="AN2338" s="11"/>
      <c r="AO2338" s="11"/>
      <c r="AP2338" s="11"/>
      <c r="AQ2338" s="11"/>
      <c r="AR2338" s="11"/>
      <c r="AS2338" s="11"/>
      <c r="AT2338" s="11"/>
      <c r="AU2338" s="11"/>
      <c r="AV2338" s="11"/>
      <c r="AW2338" s="11"/>
      <c r="AX2338" s="11"/>
      <c r="AY2338" s="11"/>
      <c r="AZ2338" s="11"/>
      <c r="BA2338" s="11"/>
      <c r="BB2338" s="11"/>
      <c r="BC2338" s="11"/>
      <c r="BD2338" s="11"/>
      <c r="BE2338" s="11"/>
      <c r="BF2338" s="11"/>
      <c r="BG2338" s="11"/>
      <c r="BH2338" s="11"/>
      <c r="BI2338" s="11"/>
      <c r="BJ2338" s="11"/>
      <c r="BK2338" s="11"/>
      <c r="BL2338" s="11"/>
      <c r="BM2338" s="11"/>
      <c r="BN2338" s="11"/>
      <c r="BO2338" s="11"/>
      <c r="BP2338" s="16" t="str">
        <v>0- Port Costs</v>
      </c>
      <c r="BT2338" s="16" t="str">
        <v>0- Port Value</v>
      </c>
      <c r="BU2338" s="11"/>
      <c r="BV2338" s="16" t="str">
        <v>0</v>
      </c>
    </row>
    <row r="2339" spans="8:74" hidden="1" outlineLevel="1" x14ac:dyDescent="0.3">
      <c r="H2339" s="16" t="str">
        <v>0 - BM Costs</v>
      </c>
      <c r="L2339" s="16" t="str">
        <v>0 - BM Port</v>
      </c>
      <c r="N2339" s="16" t="str">
        <v>0 - Port Assets</v>
      </c>
      <c r="O2339" s="11"/>
      <c r="P2339" s="11"/>
      <c r="Q2339" s="11"/>
      <c r="R2339" s="11"/>
      <c r="S2339" s="11"/>
      <c r="T2339" s="11"/>
      <c r="U2339" s="11"/>
      <c r="V2339" s="11"/>
      <c r="W2339" s="11"/>
      <c r="X2339" s="11"/>
      <c r="Y2339" s="11"/>
      <c r="Z2339" s="11"/>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c r="BC2339" s="11"/>
      <c r="BD2339" s="11"/>
      <c r="BE2339" s="11"/>
      <c r="BF2339" s="11"/>
      <c r="BG2339" s="11"/>
      <c r="BH2339" s="11"/>
      <c r="BI2339" s="11"/>
      <c r="BJ2339" s="11"/>
      <c r="BK2339" s="11"/>
      <c r="BL2339" s="11"/>
      <c r="BM2339" s="11"/>
      <c r="BN2339" s="11"/>
      <c r="BO2339" s="11"/>
      <c r="BP2339" s="16" t="str">
        <v>0- Port Costs</v>
      </c>
      <c r="BT2339" s="16" t="str">
        <v>0- Port Value</v>
      </c>
      <c r="BU2339" s="11"/>
      <c r="BV2339" s="16" t="str">
        <v>0</v>
      </c>
    </row>
    <row r="2340" spans="8:74" hidden="1" outlineLevel="1" x14ac:dyDescent="0.3">
      <c r="H2340" s="16" t="str">
        <v>0 - BM Costs</v>
      </c>
      <c r="L2340" s="16" t="str">
        <v>0 - BM Port</v>
      </c>
      <c r="N2340" s="16" t="str">
        <v>0 - Port Assets</v>
      </c>
      <c r="O2340" s="11"/>
      <c r="P2340" s="11"/>
      <c r="Q2340" s="11"/>
      <c r="R2340" s="11"/>
      <c r="S2340" s="11"/>
      <c r="T2340" s="11"/>
      <c r="U2340" s="11"/>
      <c r="V2340" s="11"/>
      <c r="W2340" s="11"/>
      <c r="X2340" s="11"/>
      <c r="Y2340" s="11"/>
      <c r="Z2340" s="11"/>
      <c r="AA2340" s="11"/>
      <c r="AB2340" s="11"/>
      <c r="AC2340" s="11"/>
      <c r="AD2340" s="11"/>
      <c r="AE2340" s="11"/>
      <c r="AF2340" s="11"/>
      <c r="AG2340" s="11"/>
      <c r="AH2340" s="11"/>
      <c r="AI2340" s="11"/>
      <c r="AJ2340" s="11"/>
      <c r="AK2340" s="11"/>
      <c r="AL2340" s="11"/>
      <c r="AM2340" s="11"/>
      <c r="AN2340" s="11"/>
      <c r="AO2340" s="11"/>
      <c r="AP2340" s="11"/>
      <c r="AQ2340" s="11"/>
      <c r="AR2340" s="11"/>
      <c r="AS2340" s="11"/>
      <c r="AT2340" s="11"/>
      <c r="AU2340" s="11"/>
      <c r="AV2340" s="11"/>
      <c r="AW2340" s="11"/>
      <c r="AX2340" s="11"/>
      <c r="AY2340" s="11"/>
      <c r="AZ2340" s="11"/>
      <c r="BA2340" s="11"/>
      <c r="BB2340" s="11"/>
      <c r="BC2340" s="11"/>
      <c r="BD2340" s="11"/>
      <c r="BE2340" s="11"/>
      <c r="BF2340" s="11"/>
      <c r="BG2340" s="11"/>
      <c r="BH2340" s="11"/>
      <c r="BI2340" s="11"/>
      <c r="BJ2340" s="11"/>
      <c r="BK2340" s="11"/>
      <c r="BL2340" s="11"/>
      <c r="BM2340" s="11"/>
      <c r="BN2340" s="11"/>
      <c r="BO2340" s="11"/>
      <c r="BP2340" s="16" t="str">
        <v>0- Port Costs</v>
      </c>
      <c r="BT2340" s="16" t="str">
        <v>0- Port Value</v>
      </c>
      <c r="BU2340" s="11"/>
      <c r="BV2340" s="16" t="str">
        <v>0</v>
      </c>
    </row>
    <row r="2341" spans="8:74" hidden="1" outlineLevel="1" x14ac:dyDescent="0.3">
      <c r="H2341" s="16" t="str">
        <v>0 - BM Costs</v>
      </c>
      <c r="L2341" s="16" t="str">
        <v>0 - BM Port</v>
      </c>
      <c r="N2341" s="16" t="str">
        <v>0 - Port Assets</v>
      </c>
      <c r="O2341" s="11"/>
      <c r="P2341" s="11"/>
      <c r="Q2341" s="11"/>
      <c r="R2341" s="11"/>
      <c r="S2341" s="11"/>
      <c r="T2341" s="11"/>
      <c r="U2341" s="11"/>
      <c r="V2341" s="11"/>
      <c r="W2341" s="11"/>
      <c r="X2341" s="11"/>
      <c r="Y2341" s="11"/>
      <c r="Z2341" s="11"/>
      <c r="AA2341" s="11"/>
      <c r="AB2341" s="11"/>
      <c r="AC2341" s="11"/>
      <c r="AD2341" s="11"/>
      <c r="AE2341" s="11"/>
      <c r="AF2341" s="11"/>
      <c r="AG2341" s="11"/>
      <c r="AH2341" s="11"/>
      <c r="AI2341" s="11"/>
      <c r="AJ2341" s="11"/>
      <c r="AK2341" s="11"/>
      <c r="AL2341" s="11"/>
      <c r="AM2341" s="11"/>
      <c r="AN2341" s="11"/>
      <c r="AO2341" s="11"/>
      <c r="AP2341" s="11"/>
      <c r="AQ2341" s="11"/>
      <c r="AR2341" s="11"/>
      <c r="AS2341" s="11"/>
      <c r="AT2341" s="11"/>
      <c r="AU2341" s="11"/>
      <c r="AV2341" s="11"/>
      <c r="AW2341" s="11"/>
      <c r="AX2341" s="11"/>
      <c r="AY2341" s="11"/>
      <c r="AZ2341" s="11"/>
      <c r="BA2341" s="11"/>
      <c r="BB2341" s="11"/>
      <c r="BC2341" s="11"/>
      <c r="BD2341" s="11"/>
      <c r="BE2341" s="11"/>
      <c r="BF2341" s="11"/>
      <c r="BG2341" s="11"/>
      <c r="BH2341" s="11"/>
      <c r="BI2341" s="11"/>
      <c r="BJ2341" s="11"/>
      <c r="BK2341" s="11"/>
      <c r="BL2341" s="11"/>
      <c r="BM2341" s="11"/>
      <c r="BN2341" s="11"/>
      <c r="BO2341" s="11"/>
      <c r="BP2341" s="16" t="str">
        <v>0- Port Costs</v>
      </c>
      <c r="BT2341" s="16" t="str">
        <v>0- Port Value</v>
      </c>
      <c r="BU2341" s="11"/>
      <c r="BV2341" s="16" t="str">
        <v>0</v>
      </c>
    </row>
    <row r="2342" spans="8:74" hidden="1" outlineLevel="1" x14ac:dyDescent="0.3">
      <c r="H2342" s="16" t="str">
        <v>0 - BM Costs</v>
      </c>
      <c r="L2342" s="16" t="str">
        <v>0 - BM Port</v>
      </c>
      <c r="N2342" s="16" t="str">
        <v>0 - Port Assets</v>
      </c>
      <c r="O2342" s="11"/>
      <c r="P2342" s="11"/>
      <c r="Q2342" s="11"/>
      <c r="R2342" s="11"/>
      <c r="S2342" s="11"/>
      <c r="T2342" s="11"/>
      <c r="U2342" s="11"/>
      <c r="V2342" s="11"/>
      <c r="W2342" s="11"/>
      <c r="X2342" s="11"/>
      <c r="Y2342" s="11"/>
      <c r="Z2342" s="11"/>
      <c r="AA2342" s="11"/>
      <c r="AB2342" s="11"/>
      <c r="AC2342" s="11"/>
      <c r="AD2342" s="11"/>
      <c r="AE2342" s="11"/>
      <c r="AF2342" s="11"/>
      <c r="AG2342" s="11"/>
      <c r="AH2342" s="11"/>
      <c r="AI2342" s="11"/>
      <c r="AJ2342" s="11"/>
      <c r="AK2342" s="11"/>
      <c r="AL2342" s="11"/>
      <c r="AM2342" s="11"/>
      <c r="AN2342" s="11"/>
      <c r="AO2342" s="11"/>
      <c r="AP2342" s="11"/>
      <c r="AQ2342" s="11"/>
      <c r="AR2342" s="11"/>
      <c r="AS2342" s="11"/>
      <c r="AT2342" s="11"/>
      <c r="AU2342" s="11"/>
      <c r="AV2342" s="11"/>
      <c r="AW2342" s="11"/>
      <c r="AX2342" s="11"/>
      <c r="AY2342" s="11"/>
      <c r="AZ2342" s="11"/>
      <c r="BA2342" s="11"/>
      <c r="BB2342" s="11"/>
      <c r="BC2342" s="11"/>
      <c r="BD2342" s="11"/>
      <c r="BE2342" s="11"/>
      <c r="BF2342" s="11"/>
      <c r="BG2342" s="11"/>
      <c r="BH2342" s="11"/>
      <c r="BI2342" s="11"/>
      <c r="BJ2342" s="11"/>
      <c r="BK2342" s="11"/>
      <c r="BL2342" s="11"/>
      <c r="BM2342" s="11"/>
      <c r="BN2342" s="11"/>
      <c r="BO2342" s="11"/>
      <c r="BP2342" s="16" t="str">
        <v>0- Port Costs</v>
      </c>
      <c r="BT2342" s="16" t="str">
        <v>0- Port Value</v>
      </c>
      <c r="BU2342" s="11"/>
      <c r="BV2342" s="16" t="str">
        <v>0</v>
      </c>
    </row>
    <row r="2343" spans="8:74" hidden="1" outlineLevel="1" x14ac:dyDescent="0.3">
      <c r="H2343" s="16" t="str">
        <v>0 - BM Costs</v>
      </c>
      <c r="L2343" s="16" t="str">
        <v>0 - BM Port</v>
      </c>
      <c r="N2343" s="16" t="str">
        <v>0 - Port Assets</v>
      </c>
      <c r="O2343" s="11"/>
      <c r="P2343" s="11"/>
      <c r="Q2343" s="11"/>
      <c r="R2343" s="11"/>
      <c r="S2343" s="11"/>
      <c r="T2343" s="11"/>
      <c r="U2343" s="11"/>
      <c r="V2343" s="11"/>
      <c r="W2343" s="11"/>
      <c r="X2343" s="11"/>
      <c r="Y2343" s="11"/>
      <c r="Z2343" s="11"/>
      <c r="AA2343" s="11"/>
      <c r="AB2343" s="11"/>
      <c r="AC2343" s="11"/>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c r="BC2343" s="11"/>
      <c r="BD2343" s="11"/>
      <c r="BE2343" s="11"/>
      <c r="BF2343" s="11"/>
      <c r="BG2343" s="11"/>
      <c r="BH2343" s="11"/>
      <c r="BI2343" s="11"/>
      <c r="BJ2343" s="11"/>
      <c r="BK2343" s="11"/>
      <c r="BL2343" s="11"/>
      <c r="BM2343" s="11"/>
      <c r="BN2343" s="11"/>
      <c r="BO2343" s="11"/>
      <c r="BP2343" s="16" t="str">
        <v>0- Port Costs</v>
      </c>
      <c r="BT2343" s="16" t="str">
        <v>0- Port Value</v>
      </c>
      <c r="BU2343" s="11"/>
      <c r="BV2343" s="16" t="str">
        <v>0</v>
      </c>
    </row>
    <row r="2344" spans="8:74" hidden="1" outlineLevel="1" x14ac:dyDescent="0.3">
      <c r="H2344" s="16" t="str">
        <v>0 - BM Costs</v>
      </c>
      <c r="L2344" s="16" t="str">
        <v>0 - BM Port</v>
      </c>
      <c r="N2344" s="16" t="str">
        <v>0 - Port Assets</v>
      </c>
      <c r="O2344" s="11"/>
      <c r="P2344" s="11"/>
      <c r="Q2344" s="11"/>
      <c r="R2344" s="11"/>
      <c r="S2344" s="11"/>
      <c r="T2344" s="11"/>
      <c r="U2344" s="11"/>
      <c r="V2344" s="11"/>
      <c r="W2344" s="11"/>
      <c r="X2344" s="11"/>
      <c r="Y2344" s="11"/>
      <c r="Z2344" s="11"/>
      <c r="AA2344" s="11"/>
      <c r="AB2344" s="11"/>
      <c r="AC2344" s="11"/>
      <c r="AD2344" s="11"/>
      <c r="AE2344" s="11"/>
      <c r="AF2344" s="11"/>
      <c r="AG2344" s="11"/>
      <c r="AH2344" s="11"/>
      <c r="AI2344" s="11"/>
      <c r="AJ2344" s="11"/>
      <c r="AK2344" s="11"/>
      <c r="AL2344" s="11"/>
      <c r="AM2344" s="11"/>
      <c r="AN2344" s="11"/>
      <c r="AO2344" s="11"/>
      <c r="AP2344" s="11"/>
      <c r="AQ2344" s="11"/>
      <c r="AR2344" s="11"/>
      <c r="AS2344" s="11"/>
      <c r="AT2344" s="11"/>
      <c r="AU2344" s="11"/>
      <c r="AV2344" s="11"/>
      <c r="AW2344" s="11"/>
      <c r="AX2344" s="11"/>
      <c r="AY2344" s="11"/>
      <c r="AZ2344" s="11"/>
      <c r="BA2344" s="11"/>
      <c r="BB2344" s="11"/>
      <c r="BC2344" s="11"/>
      <c r="BD2344" s="11"/>
      <c r="BE2344" s="11"/>
      <c r="BF2344" s="11"/>
      <c r="BG2344" s="11"/>
      <c r="BH2344" s="11"/>
      <c r="BI2344" s="11"/>
      <c r="BJ2344" s="11"/>
      <c r="BK2344" s="11"/>
      <c r="BL2344" s="11"/>
      <c r="BM2344" s="11"/>
      <c r="BN2344" s="11"/>
      <c r="BO2344" s="11"/>
      <c r="BP2344" s="16" t="str">
        <v>0- Port Costs</v>
      </c>
      <c r="BT2344" s="16" t="str">
        <v>0- Port Value</v>
      </c>
      <c r="BU2344" s="11"/>
      <c r="BV2344" s="16" t="str">
        <v>0</v>
      </c>
    </row>
    <row r="2345" spans="8:74" hidden="1" outlineLevel="1" x14ac:dyDescent="0.3">
      <c r="H2345" s="16" t="str">
        <v>0 - BM Costs</v>
      </c>
      <c r="L2345" s="16" t="str">
        <v>0 - BM Port</v>
      </c>
      <c r="N2345" s="16" t="str">
        <v>0 - Port Assets</v>
      </c>
      <c r="O2345" s="11"/>
      <c r="P2345" s="11"/>
      <c r="Q2345" s="11"/>
      <c r="R2345" s="11"/>
      <c r="S2345" s="11"/>
      <c r="T2345" s="11"/>
      <c r="U2345" s="11"/>
      <c r="V2345" s="11"/>
      <c r="W2345" s="11"/>
      <c r="X2345" s="11"/>
      <c r="Y2345" s="11"/>
      <c r="Z2345" s="11"/>
      <c r="AA2345" s="11"/>
      <c r="AB2345" s="11"/>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c r="BC2345" s="11"/>
      <c r="BD2345" s="11"/>
      <c r="BE2345" s="11"/>
      <c r="BF2345" s="11"/>
      <c r="BG2345" s="11"/>
      <c r="BH2345" s="11"/>
      <c r="BI2345" s="11"/>
      <c r="BJ2345" s="11"/>
      <c r="BK2345" s="11"/>
      <c r="BL2345" s="11"/>
      <c r="BM2345" s="11"/>
      <c r="BN2345" s="11"/>
      <c r="BO2345" s="11"/>
      <c r="BP2345" s="16" t="str">
        <v>0- Port Costs</v>
      </c>
      <c r="BT2345" s="16" t="str">
        <v>0- Port Value</v>
      </c>
      <c r="BU2345" s="11"/>
      <c r="BV2345" s="16" t="str">
        <v>0</v>
      </c>
    </row>
    <row r="2346" spans="8:74" hidden="1" outlineLevel="1" x14ac:dyDescent="0.3">
      <c r="H2346" s="16" t="str">
        <v>0 - BM Costs</v>
      </c>
      <c r="L2346" s="16" t="str">
        <v>0 - BM Port</v>
      </c>
      <c r="N2346" s="16" t="str">
        <v>0 - Port Assets</v>
      </c>
      <c r="O2346" s="11"/>
      <c r="P2346" s="11"/>
      <c r="Q2346" s="11"/>
      <c r="R2346" s="11"/>
      <c r="S2346" s="11"/>
      <c r="T2346" s="11"/>
      <c r="U2346" s="11"/>
      <c r="V2346" s="11"/>
      <c r="W2346" s="11"/>
      <c r="X2346" s="11"/>
      <c r="Y2346" s="11"/>
      <c r="Z2346" s="11"/>
      <c r="AA2346" s="11"/>
      <c r="AB2346" s="11"/>
      <c r="AC2346" s="11"/>
      <c r="AD2346" s="11"/>
      <c r="AE2346" s="11"/>
      <c r="AF2346" s="11"/>
      <c r="AG2346" s="11"/>
      <c r="AH2346" s="11"/>
      <c r="AI2346" s="11"/>
      <c r="AJ2346" s="11"/>
      <c r="AK2346" s="11"/>
      <c r="AL2346" s="11"/>
      <c r="AM2346" s="11"/>
      <c r="AN2346" s="11"/>
      <c r="AO2346" s="11"/>
      <c r="AP2346" s="11"/>
      <c r="AQ2346" s="11"/>
      <c r="AR2346" s="11"/>
      <c r="AS2346" s="11"/>
      <c r="AT2346" s="11"/>
      <c r="AU2346" s="11"/>
      <c r="AV2346" s="11"/>
      <c r="AW2346" s="11"/>
      <c r="AX2346" s="11"/>
      <c r="AY2346" s="11"/>
      <c r="AZ2346" s="11"/>
      <c r="BA2346" s="11"/>
      <c r="BB2346" s="11"/>
      <c r="BC2346" s="11"/>
      <c r="BD2346" s="11"/>
      <c r="BE2346" s="11"/>
      <c r="BF2346" s="11"/>
      <c r="BG2346" s="11"/>
      <c r="BH2346" s="11"/>
      <c r="BI2346" s="11"/>
      <c r="BJ2346" s="11"/>
      <c r="BK2346" s="11"/>
      <c r="BL2346" s="11"/>
      <c r="BM2346" s="11"/>
      <c r="BN2346" s="11"/>
      <c r="BO2346" s="11"/>
      <c r="BP2346" s="16" t="str">
        <v>0- Port Costs</v>
      </c>
      <c r="BT2346" s="16" t="str">
        <v>0- Port Value</v>
      </c>
      <c r="BU2346" s="11"/>
      <c r="BV2346" s="16" t="str">
        <v>0</v>
      </c>
    </row>
    <row r="2347" spans="8:74" hidden="1" outlineLevel="1" x14ac:dyDescent="0.3">
      <c r="H2347" s="16" t="str">
        <v>0 - BM Costs</v>
      </c>
      <c r="L2347" s="16" t="str">
        <v>0 - BM Port</v>
      </c>
      <c r="N2347" s="16" t="str">
        <v>0 - Port Assets</v>
      </c>
      <c r="O2347" s="11"/>
      <c r="P2347" s="11"/>
      <c r="Q2347" s="11"/>
      <c r="R2347" s="11"/>
      <c r="S2347" s="11"/>
      <c r="T2347" s="11"/>
      <c r="U2347" s="11"/>
      <c r="V2347" s="11"/>
      <c r="W2347" s="11"/>
      <c r="X2347" s="11"/>
      <c r="Y2347" s="11"/>
      <c r="Z2347" s="11"/>
      <c r="AA2347" s="11"/>
      <c r="AB2347" s="11"/>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c r="BC2347" s="11"/>
      <c r="BD2347" s="11"/>
      <c r="BE2347" s="11"/>
      <c r="BF2347" s="11"/>
      <c r="BG2347" s="11"/>
      <c r="BH2347" s="11"/>
      <c r="BI2347" s="11"/>
      <c r="BJ2347" s="11"/>
      <c r="BK2347" s="11"/>
      <c r="BL2347" s="11"/>
      <c r="BM2347" s="11"/>
      <c r="BN2347" s="11"/>
      <c r="BO2347" s="11"/>
      <c r="BP2347" s="16" t="str">
        <v>0- Port Costs</v>
      </c>
      <c r="BT2347" s="16" t="str">
        <v>0- Port Value</v>
      </c>
      <c r="BU2347" s="11"/>
      <c r="BV2347" s="16" t="str">
        <v>0</v>
      </c>
    </row>
    <row r="2348" spans="8:74" hidden="1" outlineLevel="1" x14ac:dyDescent="0.3">
      <c r="H2348" s="16" t="str">
        <v>0 - BM Costs</v>
      </c>
      <c r="L2348" s="16" t="str">
        <v>0 - BM Port</v>
      </c>
      <c r="N2348" s="16" t="str">
        <v>0 - Port Assets</v>
      </c>
      <c r="O2348" s="11"/>
      <c r="P2348" s="11"/>
      <c r="Q2348" s="11"/>
      <c r="R2348" s="11"/>
      <c r="S2348" s="11"/>
      <c r="T2348" s="11"/>
      <c r="U2348" s="11"/>
      <c r="V2348" s="11"/>
      <c r="W2348" s="11"/>
      <c r="X2348" s="11"/>
      <c r="Y2348" s="11"/>
      <c r="Z2348" s="11"/>
      <c r="AA2348" s="11"/>
      <c r="AB2348" s="11"/>
      <c r="AC2348" s="11"/>
      <c r="AD2348" s="11"/>
      <c r="AE2348" s="11"/>
      <c r="AF2348" s="11"/>
      <c r="AG2348" s="11"/>
      <c r="AH2348" s="11"/>
      <c r="AI2348" s="11"/>
      <c r="AJ2348" s="11"/>
      <c r="AK2348" s="11"/>
      <c r="AL2348" s="11"/>
      <c r="AM2348" s="11"/>
      <c r="AN2348" s="11"/>
      <c r="AO2348" s="11"/>
      <c r="AP2348" s="11"/>
      <c r="AQ2348" s="11"/>
      <c r="AR2348" s="11"/>
      <c r="AS2348" s="11"/>
      <c r="AT2348" s="11"/>
      <c r="AU2348" s="11"/>
      <c r="AV2348" s="11"/>
      <c r="AW2348" s="11"/>
      <c r="AX2348" s="11"/>
      <c r="AY2348" s="11"/>
      <c r="AZ2348" s="11"/>
      <c r="BA2348" s="11"/>
      <c r="BB2348" s="11"/>
      <c r="BC2348" s="11"/>
      <c r="BD2348" s="11"/>
      <c r="BE2348" s="11"/>
      <c r="BF2348" s="11"/>
      <c r="BG2348" s="11"/>
      <c r="BH2348" s="11"/>
      <c r="BI2348" s="11"/>
      <c r="BJ2348" s="11"/>
      <c r="BK2348" s="11"/>
      <c r="BL2348" s="11"/>
      <c r="BM2348" s="11"/>
      <c r="BN2348" s="11"/>
      <c r="BO2348" s="11"/>
      <c r="BP2348" s="16" t="str">
        <v>0- Port Costs</v>
      </c>
      <c r="BT2348" s="16" t="str">
        <v>0- Port Value</v>
      </c>
      <c r="BU2348" s="11"/>
      <c r="BV2348" s="16" t="str">
        <v>0</v>
      </c>
    </row>
    <row r="2349" spans="8:74" hidden="1" outlineLevel="1" x14ac:dyDescent="0.3">
      <c r="H2349" s="16" t="str">
        <v>0 - BM Costs</v>
      </c>
      <c r="L2349" s="16" t="str">
        <v>0 - BM Port</v>
      </c>
      <c r="N2349" s="16" t="str">
        <v>0 - Port Assets</v>
      </c>
      <c r="O2349" s="11"/>
      <c r="P2349" s="11"/>
      <c r="Q2349" s="11"/>
      <c r="R2349" s="11"/>
      <c r="S2349" s="11"/>
      <c r="T2349" s="11"/>
      <c r="U2349" s="11"/>
      <c r="V2349" s="11"/>
      <c r="W2349" s="11"/>
      <c r="X2349" s="11"/>
      <c r="Y2349" s="11"/>
      <c r="Z2349" s="11"/>
      <c r="AA2349" s="11"/>
      <c r="AB2349" s="11"/>
      <c r="AC2349" s="11"/>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c r="BC2349" s="11"/>
      <c r="BD2349" s="11"/>
      <c r="BE2349" s="11"/>
      <c r="BF2349" s="11"/>
      <c r="BG2349" s="11"/>
      <c r="BH2349" s="11"/>
      <c r="BI2349" s="11"/>
      <c r="BJ2349" s="11"/>
      <c r="BK2349" s="11"/>
      <c r="BL2349" s="11"/>
      <c r="BM2349" s="11"/>
      <c r="BN2349" s="11"/>
      <c r="BO2349" s="11"/>
      <c r="BP2349" s="16" t="str">
        <v>0- Port Costs</v>
      </c>
      <c r="BT2349" s="16" t="str">
        <v>0- Port Value</v>
      </c>
      <c r="BU2349" s="11"/>
      <c r="BV2349" s="16" t="str">
        <v>0</v>
      </c>
    </row>
    <row r="2350" spans="8:74" hidden="1" outlineLevel="1" x14ac:dyDescent="0.3">
      <c r="H2350" s="16" t="str">
        <v>0 - BM Costs</v>
      </c>
      <c r="L2350" s="16" t="str">
        <v>0 - BM Port</v>
      </c>
      <c r="N2350" s="16" t="str">
        <v>0 - Port Assets</v>
      </c>
      <c r="O2350" s="11"/>
      <c r="P2350" s="11"/>
      <c r="Q2350" s="11"/>
      <c r="R2350" s="11"/>
      <c r="S2350" s="11"/>
      <c r="T2350" s="11"/>
      <c r="U2350" s="11"/>
      <c r="V2350" s="11"/>
      <c r="W2350" s="11"/>
      <c r="X2350" s="11"/>
      <c r="Y2350" s="11"/>
      <c r="Z2350" s="11"/>
      <c r="AA2350" s="11"/>
      <c r="AB2350" s="11"/>
      <c r="AC2350" s="11"/>
      <c r="AD2350" s="11"/>
      <c r="AE2350" s="11"/>
      <c r="AF2350" s="11"/>
      <c r="AG2350" s="11"/>
      <c r="AH2350" s="11"/>
      <c r="AI2350" s="11"/>
      <c r="AJ2350" s="11"/>
      <c r="AK2350" s="11"/>
      <c r="AL2350" s="11"/>
      <c r="AM2350" s="11"/>
      <c r="AN2350" s="11"/>
      <c r="AO2350" s="11"/>
      <c r="AP2350" s="11"/>
      <c r="AQ2350" s="11"/>
      <c r="AR2350" s="11"/>
      <c r="AS2350" s="11"/>
      <c r="AT2350" s="11"/>
      <c r="AU2350" s="11"/>
      <c r="AV2350" s="11"/>
      <c r="AW2350" s="11"/>
      <c r="AX2350" s="11"/>
      <c r="AY2350" s="11"/>
      <c r="AZ2350" s="11"/>
      <c r="BA2350" s="11"/>
      <c r="BB2350" s="11"/>
      <c r="BC2350" s="11"/>
      <c r="BD2350" s="11"/>
      <c r="BE2350" s="11"/>
      <c r="BF2350" s="11"/>
      <c r="BG2350" s="11"/>
      <c r="BH2350" s="11"/>
      <c r="BI2350" s="11"/>
      <c r="BJ2350" s="11"/>
      <c r="BK2350" s="11"/>
      <c r="BL2350" s="11"/>
      <c r="BM2350" s="11"/>
      <c r="BN2350" s="11"/>
      <c r="BO2350" s="11"/>
      <c r="BP2350" s="16" t="str">
        <v>0- Port Costs</v>
      </c>
      <c r="BT2350" s="16" t="str">
        <v>0- Port Value</v>
      </c>
      <c r="BU2350" s="11"/>
      <c r="BV2350" s="16" t="str">
        <v>0</v>
      </c>
    </row>
    <row r="2351" spans="8:74" hidden="1" outlineLevel="1" x14ac:dyDescent="0.3">
      <c r="H2351" s="16" t="str">
        <v>0 - BM Costs</v>
      </c>
      <c r="L2351" s="16" t="str">
        <v>0 - BM Port</v>
      </c>
      <c r="N2351" s="16" t="str">
        <v>0 - Port Assets</v>
      </c>
      <c r="O2351" s="11"/>
      <c r="P2351" s="11"/>
      <c r="Q2351" s="11"/>
      <c r="R2351" s="11"/>
      <c r="S2351" s="11"/>
      <c r="T2351" s="11"/>
      <c r="U2351" s="11"/>
      <c r="V2351" s="11"/>
      <c r="W2351" s="11"/>
      <c r="X2351" s="11"/>
      <c r="Y2351" s="11"/>
      <c r="Z2351" s="11"/>
      <c r="AA2351" s="11"/>
      <c r="AB2351" s="11"/>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c r="BC2351" s="11"/>
      <c r="BD2351" s="11"/>
      <c r="BE2351" s="11"/>
      <c r="BF2351" s="11"/>
      <c r="BG2351" s="11"/>
      <c r="BH2351" s="11"/>
      <c r="BI2351" s="11"/>
      <c r="BJ2351" s="11"/>
      <c r="BK2351" s="11"/>
      <c r="BL2351" s="11"/>
      <c r="BM2351" s="11"/>
      <c r="BN2351" s="11"/>
      <c r="BO2351" s="11"/>
      <c r="BP2351" s="16" t="str">
        <v>0- Port Costs</v>
      </c>
      <c r="BT2351" s="16" t="str">
        <v>0- Port Value</v>
      </c>
      <c r="BU2351" s="11"/>
      <c r="BV2351" s="16" t="str">
        <v>0</v>
      </c>
    </row>
    <row r="2352" spans="8:74" hidden="1" outlineLevel="1" x14ac:dyDescent="0.3">
      <c r="H2352" s="16" t="str">
        <v>0 - BM Costs</v>
      </c>
      <c r="L2352" s="16" t="str">
        <v>0 - BM Port</v>
      </c>
      <c r="N2352" s="16" t="str">
        <v>0 - Port Assets</v>
      </c>
      <c r="O2352" s="11"/>
      <c r="P2352" s="11"/>
      <c r="Q2352" s="11"/>
      <c r="R2352" s="11"/>
      <c r="S2352" s="11"/>
      <c r="T2352" s="11"/>
      <c r="U2352" s="11"/>
      <c r="V2352" s="11"/>
      <c r="W2352" s="11"/>
      <c r="X2352" s="11"/>
      <c r="Y2352" s="11"/>
      <c r="Z2352" s="11"/>
      <c r="AA2352" s="11"/>
      <c r="AB2352" s="11"/>
      <c r="AC2352" s="11"/>
      <c r="AD2352" s="11"/>
      <c r="AE2352" s="11"/>
      <c r="AF2352" s="11"/>
      <c r="AG2352" s="11"/>
      <c r="AH2352" s="11"/>
      <c r="AI2352" s="11"/>
      <c r="AJ2352" s="11"/>
      <c r="AK2352" s="11"/>
      <c r="AL2352" s="11"/>
      <c r="AM2352" s="11"/>
      <c r="AN2352" s="11"/>
      <c r="AO2352" s="11"/>
      <c r="AP2352" s="11"/>
      <c r="AQ2352" s="11"/>
      <c r="AR2352" s="11"/>
      <c r="AS2352" s="11"/>
      <c r="AT2352" s="11"/>
      <c r="AU2352" s="11"/>
      <c r="AV2352" s="11"/>
      <c r="AW2352" s="11"/>
      <c r="AX2352" s="11"/>
      <c r="AY2352" s="11"/>
      <c r="AZ2352" s="11"/>
      <c r="BA2352" s="11"/>
      <c r="BB2352" s="11"/>
      <c r="BC2352" s="11"/>
      <c r="BD2352" s="11"/>
      <c r="BE2352" s="11"/>
      <c r="BF2352" s="11"/>
      <c r="BG2352" s="11"/>
      <c r="BH2352" s="11"/>
      <c r="BI2352" s="11"/>
      <c r="BJ2352" s="11"/>
      <c r="BK2352" s="11"/>
      <c r="BL2352" s="11"/>
      <c r="BM2352" s="11"/>
      <c r="BN2352" s="11"/>
      <c r="BO2352" s="11"/>
      <c r="BP2352" s="16" t="str">
        <v>0- Port Costs</v>
      </c>
      <c r="BT2352" s="16" t="str">
        <v>0- Port Value</v>
      </c>
      <c r="BU2352" s="11"/>
      <c r="BV2352" s="16" t="str">
        <v>0</v>
      </c>
    </row>
    <row r="2353" spans="8:74" hidden="1" outlineLevel="1" x14ac:dyDescent="0.3">
      <c r="H2353" s="16" t="str">
        <v>0 - BM Costs</v>
      </c>
      <c r="L2353" s="16" t="str">
        <v>0 - BM Port</v>
      </c>
      <c r="N2353" s="16" t="str">
        <v>0 - Port Assets</v>
      </c>
      <c r="O2353" s="11"/>
      <c r="P2353" s="11"/>
      <c r="Q2353" s="11"/>
      <c r="R2353" s="11"/>
      <c r="S2353" s="11"/>
      <c r="T2353" s="11"/>
      <c r="U2353" s="11"/>
      <c r="V2353" s="11"/>
      <c r="W2353" s="11"/>
      <c r="X2353" s="11"/>
      <c r="Y2353" s="11"/>
      <c r="Z2353" s="11"/>
      <c r="AA2353" s="11"/>
      <c r="AB2353" s="11"/>
      <c r="AC2353" s="11"/>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c r="BC2353" s="11"/>
      <c r="BD2353" s="11"/>
      <c r="BE2353" s="11"/>
      <c r="BF2353" s="11"/>
      <c r="BG2353" s="11"/>
      <c r="BH2353" s="11"/>
      <c r="BI2353" s="11"/>
      <c r="BJ2353" s="11"/>
      <c r="BK2353" s="11"/>
      <c r="BL2353" s="11"/>
      <c r="BM2353" s="11"/>
      <c r="BN2353" s="11"/>
      <c r="BO2353" s="11"/>
      <c r="BP2353" s="16" t="str">
        <v>0- Port Costs</v>
      </c>
      <c r="BT2353" s="16" t="str">
        <v>0- Port Value</v>
      </c>
      <c r="BU2353" s="11"/>
      <c r="BV2353" s="16" t="str">
        <v>0</v>
      </c>
    </row>
    <row r="2354" spans="8:74" hidden="1" outlineLevel="1" x14ac:dyDescent="0.3">
      <c r="H2354" s="16" t="str">
        <v>0 - BM Costs</v>
      </c>
      <c r="L2354" s="16" t="str">
        <v>0 - BM Port</v>
      </c>
      <c r="N2354" s="16" t="str">
        <v>0 - Port Assets</v>
      </c>
      <c r="O2354" s="11"/>
      <c r="P2354" s="11"/>
      <c r="Q2354" s="11"/>
      <c r="R2354" s="11"/>
      <c r="S2354" s="11"/>
      <c r="T2354" s="11"/>
      <c r="U2354" s="11"/>
      <c r="V2354" s="11"/>
      <c r="W2354" s="11"/>
      <c r="X2354" s="11"/>
      <c r="Y2354" s="11"/>
      <c r="Z2354" s="11"/>
      <c r="AA2354" s="11"/>
      <c r="AB2354" s="11"/>
      <c r="AC2354" s="11"/>
      <c r="AD2354" s="11"/>
      <c r="AE2354" s="11"/>
      <c r="AF2354" s="11"/>
      <c r="AG2354" s="11"/>
      <c r="AH2354" s="11"/>
      <c r="AI2354" s="11"/>
      <c r="AJ2354" s="11"/>
      <c r="AK2354" s="11"/>
      <c r="AL2354" s="11"/>
      <c r="AM2354" s="11"/>
      <c r="AN2354" s="11"/>
      <c r="AO2354" s="11"/>
      <c r="AP2354" s="11"/>
      <c r="AQ2354" s="11"/>
      <c r="AR2354" s="11"/>
      <c r="AS2354" s="11"/>
      <c r="AT2354" s="11"/>
      <c r="AU2354" s="11"/>
      <c r="AV2354" s="11"/>
      <c r="AW2354" s="11"/>
      <c r="AX2354" s="11"/>
      <c r="AY2354" s="11"/>
      <c r="AZ2354" s="11"/>
      <c r="BA2354" s="11"/>
      <c r="BB2354" s="11"/>
      <c r="BC2354" s="11"/>
      <c r="BD2354" s="11"/>
      <c r="BE2354" s="11"/>
      <c r="BF2354" s="11"/>
      <c r="BG2354" s="11"/>
      <c r="BH2354" s="11"/>
      <c r="BI2354" s="11"/>
      <c r="BJ2354" s="11"/>
      <c r="BK2354" s="11"/>
      <c r="BL2354" s="11"/>
      <c r="BM2354" s="11"/>
      <c r="BN2354" s="11"/>
      <c r="BO2354" s="11"/>
      <c r="BP2354" s="16" t="str">
        <v>0- Port Costs</v>
      </c>
      <c r="BT2354" s="16" t="str">
        <v>0- Port Value</v>
      </c>
      <c r="BU2354" s="11"/>
      <c r="BV2354" s="16" t="str">
        <v>0</v>
      </c>
    </row>
    <row r="2355" spans="8:74" hidden="1" outlineLevel="1" x14ac:dyDescent="0.3">
      <c r="H2355" s="16" t="str">
        <v>0 - BM Costs</v>
      </c>
      <c r="L2355" s="16" t="str">
        <v>0 - BM Port</v>
      </c>
      <c r="N2355" s="16" t="str">
        <v>0 - Port Assets</v>
      </c>
      <c r="O2355" s="11"/>
      <c r="P2355" s="11"/>
      <c r="Q2355" s="11"/>
      <c r="R2355" s="11"/>
      <c r="S2355" s="11"/>
      <c r="T2355" s="11"/>
      <c r="U2355" s="11"/>
      <c r="V2355" s="11"/>
      <c r="W2355" s="11"/>
      <c r="X2355" s="11"/>
      <c r="Y2355" s="11"/>
      <c r="Z2355" s="11"/>
      <c r="AA2355" s="11"/>
      <c r="AB2355" s="11"/>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c r="BC2355" s="11"/>
      <c r="BD2355" s="11"/>
      <c r="BE2355" s="11"/>
      <c r="BF2355" s="11"/>
      <c r="BG2355" s="11"/>
      <c r="BH2355" s="11"/>
      <c r="BI2355" s="11"/>
      <c r="BJ2355" s="11"/>
      <c r="BK2355" s="11"/>
      <c r="BL2355" s="11"/>
      <c r="BM2355" s="11"/>
      <c r="BN2355" s="11"/>
      <c r="BO2355" s="11"/>
      <c r="BP2355" s="16" t="str">
        <v>0- Port Costs</v>
      </c>
      <c r="BT2355" s="16" t="str">
        <v>0- Port Value</v>
      </c>
      <c r="BU2355" s="11"/>
      <c r="BV2355" s="16" t="str">
        <v>0</v>
      </c>
    </row>
    <row r="2356" spans="8:74" hidden="1" outlineLevel="1" x14ac:dyDescent="0.3">
      <c r="H2356" s="16" t="str">
        <v>0 - BM Costs</v>
      </c>
      <c r="L2356" s="16" t="str">
        <v>0 - BM Port</v>
      </c>
      <c r="N2356" s="16" t="str">
        <v>0 - Port Assets</v>
      </c>
      <c r="O2356" s="11"/>
      <c r="P2356" s="11"/>
      <c r="Q2356" s="11"/>
      <c r="R2356" s="11"/>
      <c r="S2356" s="11"/>
      <c r="T2356" s="11"/>
      <c r="U2356" s="11"/>
      <c r="V2356" s="11"/>
      <c r="W2356" s="11"/>
      <c r="X2356" s="11"/>
      <c r="Y2356" s="11"/>
      <c r="Z2356" s="11"/>
      <c r="AA2356" s="11"/>
      <c r="AB2356" s="11"/>
      <c r="AC2356" s="11"/>
      <c r="AD2356" s="11"/>
      <c r="AE2356" s="11"/>
      <c r="AF2356" s="11"/>
      <c r="AG2356" s="11"/>
      <c r="AH2356" s="11"/>
      <c r="AI2356" s="11"/>
      <c r="AJ2356" s="11"/>
      <c r="AK2356" s="11"/>
      <c r="AL2356" s="11"/>
      <c r="AM2356" s="11"/>
      <c r="AN2356" s="11"/>
      <c r="AO2356" s="11"/>
      <c r="AP2356" s="11"/>
      <c r="AQ2356" s="11"/>
      <c r="AR2356" s="11"/>
      <c r="AS2356" s="11"/>
      <c r="AT2356" s="11"/>
      <c r="AU2356" s="11"/>
      <c r="AV2356" s="11"/>
      <c r="AW2356" s="11"/>
      <c r="AX2356" s="11"/>
      <c r="AY2356" s="11"/>
      <c r="AZ2356" s="11"/>
      <c r="BA2356" s="11"/>
      <c r="BB2356" s="11"/>
      <c r="BC2356" s="11"/>
      <c r="BD2356" s="11"/>
      <c r="BE2356" s="11"/>
      <c r="BF2356" s="11"/>
      <c r="BG2356" s="11"/>
      <c r="BH2356" s="11"/>
      <c r="BI2356" s="11"/>
      <c r="BJ2356" s="11"/>
      <c r="BK2356" s="11"/>
      <c r="BL2356" s="11"/>
      <c r="BM2356" s="11"/>
      <c r="BN2356" s="11"/>
      <c r="BO2356" s="11"/>
      <c r="BP2356" s="16" t="str">
        <v>0- Port Costs</v>
      </c>
      <c r="BT2356" s="16" t="str">
        <v>0- Port Value</v>
      </c>
      <c r="BU2356" s="11"/>
      <c r="BV2356" s="16" t="str">
        <v>0</v>
      </c>
    </row>
    <row r="2357" spans="8:74" hidden="1" outlineLevel="1" x14ac:dyDescent="0.3">
      <c r="H2357" s="16" t="str">
        <v>0 - BM Costs</v>
      </c>
      <c r="L2357" s="16" t="str">
        <v>0 - BM Port</v>
      </c>
      <c r="N2357" s="16" t="str">
        <v>0 - Port Assets</v>
      </c>
      <c r="O2357" s="11"/>
      <c r="P2357" s="11"/>
      <c r="Q2357" s="11"/>
      <c r="R2357" s="11"/>
      <c r="S2357" s="11"/>
      <c r="T2357" s="11"/>
      <c r="U2357" s="11"/>
      <c r="V2357" s="11"/>
      <c r="W2357" s="11"/>
      <c r="X2357" s="11"/>
      <c r="Y2357" s="11"/>
      <c r="Z2357" s="11"/>
      <c r="AA2357" s="11"/>
      <c r="AB2357" s="11"/>
      <c r="AC2357" s="11"/>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c r="BC2357" s="11"/>
      <c r="BD2357" s="11"/>
      <c r="BE2357" s="11"/>
      <c r="BF2357" s="11"/>
      <c r="BG2357" s="11"/>
      <c r="BH2357" s="11"/>
      <c r="BI2357" s="11"/>
      <c r="BJ2357" s="11"/>
      <c r="BK2357" s="11"/>
      <c r="BL2357" s="11"/>
      <c r="BM2357" s="11"/>
      <c r="BN2357" s="11"/>
      <c r="BO2357" s="11"/>
      <c r="BP2357" s="16" t="str">
        <v>0- Port Costs</v>
      </c>
      <c r="BT2357" s="16" t="str">
        <v>0- Port Value</v>
      </c>
      <c r="BU2357" s="11"/>
      <c r="BV2357" s="16" t="str">
        <v>0</v>
      </c>
    </row>
    <row r="2358" spans="8:74" hidden="1" outlineLevel="1" x14ac:dyDescent="0.3">
      <c r="H2358" s="16" t="str">
        <v>0 - BM Costs</v>
      </c>
      <c r="L2358" s="16" t="str">
        <v>0 - BM Port</v>
      </c>
      <c r="N2358" s="16" t="str">
        <v>0 - Port Assets</v>
      </c>
      <c r="O2358" s="11"/>
      <c r="P2358" s="11"/>
      <c r="Q2358" s="11"/>
      <c r="R2358" s="11"/>
      <c r="S2358" s="11"/>
      <c r="T2358" s="11"/>
      <c r="U2358" s="11"/>
      <c r="V2358" s="11"/>
      <c r="W2358" s="11"/>
      <c r="X2358" s="11"/>
      <c r="Y2358" s="11"/>
      <c r="Z2358" s="11"/>
      <c r="AA2358" s="11"/>
      <c r="AB2358" s="11"/>
      <c r="AC2358" s="11"/>
      <c r="AD2358" s="11"/>
      <c r="AE2358" s="11"/>
      <c r="AF2358" s="11"/>
      <c r="AG2358" s="11"/>
      <c r="AH2358" s="11"/>
      <c r="AI2358" s="11"/>
      <c r="AJ2358" s="11"/>
      <c r="AK2358" s="11"/>
      <c r="AL2358" s="11"/>
      <c r="AM2358" s="11"/>
      <c r="AN2358" s="11"/>
      <c r="AO2358" s="11"/>
      <c r="AP2358" s="11"/>
      <c r="AQ2358" s="11"/>
      <c r="AR2358" s="11"/>
      <c r="AS2358" s="11"/>
      <c r="AT2358" s="11"/>
      <c r="AU2358" s="11"/>
      <c r="AV2358" s="11"/>
      <c r="AW2358" s="11"/>
      <c r="AX2358" s="11"/>
      <c r="AY2358" s="11"/>
      <c r="AZ2358" s="11"/>
      <c r="BA2358" s="11"/>
      <c r="BB2358" s="11"/>
      <c r="BC2358" s="11"/>
      <c r="BD2358" s="11"/>
      <c r="BE2358" s="11"/>
      <c r="BF2358" s="11"/>
      <c r="BG2358" s="11"/>
      <c r="BH2358" s="11"/>
      <c r="BI2358" s="11"/>
      <c r="BJ2358" s="11"/>
      <c r="BK2358" s="11"/>
      <c r="BL2358" s="11"/>
      <c r="BM2358" s="11"/>
      <c r="BN2358" s="11"/>
      <c r="BO2358" s="11"/>
      <c r="BP2358" s="16" t="str">
        <v>0- Port Costs</v>
      </c>
      <c r="BT2358" s="16" t="str">
        <v>0- Port Value</v>
      </c>
      <c r="BU2358" s="11"/>
      <c r="BV2358" s="16" t="str">
        <v>0</v>
      </c>
    </row>
    <row r="2359" spans="8:74" hidden="1" outlineLevel="1" x14ac:dyDescent="0.3">
      <c r="H2359" s="16" t="str">
        <v>0 - BM Costs</v>
      </c>
      <c r="L2359" s="16" t="str">
        <v>0 - BM Port</v>
      </c>
      <c r="N2359" s="16" t="str">
        <v>0 - Port Assets</v>
      </c>
      <c r="O2359" s="11"/>
      <c r="P2359" s="11"/>
      <c r="Q2359" s="11"/>
      <c r="R2359" s="11"/>
      <c r="S2359" s="11"/>
      <c r="T2359" s="11"/>
      <c r="U2359" s="11"/>
      <c r="V2359" s="11"/>
      <c r="W2359" s="11"/>
      <c r="X2359" s="11"/>
      <c r="Y2359" s="11"/>
      <c r="Z2359" s="11"/>
      <c r="AA2359" s="11"/>
      <c r="AB2359" s="11"/>
      <c r="AC2359" s="11"/>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c r="BC2359" s="11"/>
      <c r="BD2359" s="11"/>
      <c r="BE2359" s="11"/>
      <c r="BF2359" s="11"/>
      <c r="BG2359" s="11"/>
      <c r="BH2359" s="11"/>
      <c r="BI2359" s="11"/>
      <c r="BJ2359" s="11"/>
      <c r="BK2359" s="11"/>
      <c r="BL2359" s="11"/>
      <c r="BM2359" s="11"/>
      <c r="BN2359" s="11"/>
      <c r="BO2359" s="11"/>
      <c r="BP2359" s="16" t="str">
        <v>0- Port Costs</v>
      </c>
      <c r="BT2359" s="16" t="str">
        <v>0- Port Value</v>
      </c>
      <c r="BU2359" s="11"/>
      <c r="BV2359" s="16" t="str">
        <v>0</v>
      </c>
    </row>
    <row r="2360" spans="8:74" hidden="1" outlineLevel="1" x14ac:dyDescent="0.3">
      <c r="H2360" s="16" t="str">
        <v>0 - BM Costs</v>
      </c>
      <c r="L2360" s="16" t="str">
        <v>0 - BM Port</v>
      </c>
      <c r="N2360" s="16" t="str">
        <v>0 - Port Assets</v>
      </c>
      <c r="O2360" s="11"/>
      <c r="P2360" s="11"/>
      <c r="Q2360" s="11"/>
      <c r="R2360" s="11"/>
      <c r="S2360" s="11"/>
      <c r="T2360" s="11"/>
      <c r="U2360" s="11"/>
      <c r="V2360" s="11"/>
      <c r="W2360" s="11"/>
      <c r="X2360" s="11"/>
      <c r="Y2360" s="11"/>
      <c r="Z2360" s="11"/>
      <c r="AA2360" s="11"/>
      <c r="AB2360" s="11"/>
      <c r="AC2360" s="11"/>
      <c r="AD2360" s="11"/>
      <c r="AE2360" s="11"/>
      <c r="AF2360" s="11"/>
      <c r="AG2360" s="11"/>
      <c r="AH2360" s="11"/>
      <c r="AI2360" s="11"/>
      <c r="AJ2360" s="11"/>
      <c r="AK2360" s="11"/>
      <c r="AL2360" s="11"/>
      <c r="AM2360" s="11"/>
      <c r="AN2360" s="11"/>
      <c r="AO2360" s="11"/>
      <c r="AP2360" s="11"/>
      <c r="AQ2360" s="11"/>
      <c r="AR2360" s="11"/>
      <c r="AS2360" s="11"/>
      <c r="AT2360" s="11"/>
      <c r="AU2360" s="11"/>
      <c r="AV2360" s="11"/>
      <c r="AW2360" s="11"/>
      <c r="AX2360" s="11"/>
      <c r="AY2360" s="11"/>
      <c r="AZ2360" s="11"/>
      <c r="BA2360" s="11"/>
      <c r="BB2360" s="11"/>
      <c r="BC2360" s="11"/>
      <c r="BD2360" s="11"/>
      <c r="BE2360" s="11"/>
      <c r="BF2360" s="11"/>
      <c r="BG2360" s="11"/>
      <c r="BH2360" s="11"/>
      <c r="BI2360" s="11"/>
      <c r="BJ2360" s="11"/>
      <c r="BK2360" s="11"/>
      <c r="BL2360" s="11"/>
      <c r="BM2360" s="11"/>
      <c r="BN2360" s="11"/>
      <c r="BO2360" s="11"/>
      <c r="BP2360" s="16" t="str">
        <v>0- Port Costs</v>
      </c>
      <c r="BT2360" s="16" t="str">
        <v>0- Port Value</v>
      </c>
      <c r="BU2360" s="11"/>
      <c r="BV2360" s="16" t="str">
        <v>0</v>
      </c>
    </row>
    <row r="2361" spans="8:74" hidden="1" outlineLevel="1" x14ac:dyDescent="0.3">
      <c r="H2361" s="16" t="str">
        <v>0 - BM Costs</v>
      </c>
      <c r="L2361" s="16" t="str">
        <v>0 - BM Port</v>
      </c>
      <c r="N2361" s="16" t="str">
        <v>0 - Port Assets</v>
      </c>
      <c r="O2361" s="11"/>
      <c r="P2361" s="11"/>
      <c r="Q2361" s="11"/>
      <c r="R2361" s="11"/>
      <c r="S2361" s="11"/>
      <c r="T2361" s="11"/>
      <c r="U2361" s="11"/>
      <c r="V2361" s="11"/>
      <c r="W2361" s="11"/>
      <c r="X2361" s="11"/>
      <c r="Y2361" s="11"/>
      <c r="Z2361" s="11"/>
      <c r="AA2361" s="11"/>
      <c r="AB2361" s="11"/>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c r="BC2361" s="11"/>
      <c r="BD2361" s="11"/>
      <c r="BE2361" s="11"/>
      <c r="BF2361" s="11"/>
      <c r="BG2361" s="11"/>
      <c r="BH2361" s="11"/>
      <c r="BI2361" s="11"/>
      <c r="BJ2361" s="11"/>
      <c r="BK2361" s="11"/>
      <c r="BL2361" s="11"/>
      <c r="BM2361" s="11"/>
      <c r="BN2361" s="11"/>
      <c r="BO2361" s="11"/>
      <c r="BP2361" s="16" t="str">
        <v>0- Port Costs</v>
      </c>
      <c r="BT2361" s="16" t="str">
        <v>0- Port Value</v>
      </c>
      <c r="BU2361" s="11"/>
      <c r="BV2361" s="16" t="str">
        <v>0</v>
      </c>
    </row>
    <row r="2362" spans="8:74" hidden="1" outlineLevel="1" x14ac:dyDescent="0.3">
      <c r="H2362" s="16" t="str">
        <v>0 - BM Costs</v>
      </c>
      <c r="L2362" s="16" t="str">
        <v>0 - BM Port</v>
      </c>
      <c r="N2362" s="16" t="str">
        <v>0 - Port Assets</v>
      </c>
      <c r="O2362" s="11"/>
      <c r="P2362" s="11"/>
      <c r="Q2362" s="11"/>
      <c r="R2362" s="11"/>
      <c r="S2362" s="11"/>
      <c r="T2362" s="11"/>
      <c r="U2362" s="11"/>
      <c r="V2362" s="11"/>
      <c r="W2362" s="11"/>
      <c r="X2362" s="11"/>
      <c r="Y2362" s="11"/>
      <c r="Z2362" s="11"/>
      <c r="AA2362" s="11"/>
      <c r="AB2362" s="11"/>
      <c r="AC2362" s="11"/>
      <c r="AD2362" s="11"/>
      <c r="AE2362" s="11"/>
      <c r="AF2362" s="11"/>
      <c r="AG2362" s="11"/>
      <c r="AH2362" s="11"/>
      <c r="AI2362" s="11"/>
      <c r="AJ2362" s="11"/>
      <c r="AK2362" s="11"/>
      <c r="AL2362" s="11"/>
      <c r="AM2362" s="11"/>
      <c r="AN2362" s="11"/>
      <c r="AO2362" s="11"/>
      <c r="AP2362" s="11"/>
      <c r="AQ2362" s="11"/>
      <c r="AR2362" s="11"/>
      <c r="AS2362" s="11"/>
      <c r="AT2362" s="11"/>
      <c r="AU2362" s="11"/>
      <c r="AV2362" s="11"/>
      <c r="AW2362" s="11"/>
      <c r="AX2362" s="11"/>
      <c r="AY2362" s="11"/>
      <c r="AZ2362" s="11"/>
      <c r="BA2362" s="11"/>
      <c r="BB2362" s="11"/>
      <c r="BC2362" s="11"/>
      <c r="BD2362" s="11"/>
      <c r="BE2362" s="11"/>
      <c r="BF2362" s="11"/>
      <c r="BG2362" s="11"/>
      <c r="BH2362" s="11"/>
      <c r="BI2362" s="11"/>
      <c r="BJ2362" s="11"/>
      <c r="BK2362" s="11"/>
      <c r="BL2362" s="11"/>
      <c r="BM2362" s="11"/>
      <c r="BN2362" s="11"/>
      <c r="BO2362" s="11"/>
      <c r="BP2362" s="16" t="str">
        <v>0- Port Costs</v>
      </c>
      <c r="BT2362" s="16" t="str">
        <v>0- Port Value</v>
      </c>
      <c r="BU2362" s="11"/>
      <c r="BV2362" s="16" t="str">
        <v>0</v>
      </c>
    </row>
    <row r="2363" spans="8:74" hidden="1" outlineLevel="1" x14ac:dyDescent="0.3">
      <c r="H2363" s="16" t="str">
        <v>0 - BM Costs</v>
      </c>
      <c r="L2363" s="16" t="str">
        <v>0 - BM Port</v>
      </c>
      <c r="N2363" s="16" t="str">
        <v>0 - Port Assets</v>
      </c>
      <c r="O2363" s="11"/>
      <c r="P2363" s="11"/>
      <c r="Q2363" s="11"/>
      <c r="R2363" s="11"/>
      <c r="S2363" s="11"/>
      <c r="T2363" s="11"/>
      <c r="U2363" s="11"/>
      <c r="V2363" s="11"/>
      <c r="W2363" s="11"/>
      <c r="X2363" s="11"/>
      <c r="Y2363" s="11"/>
      <c r="Z2363" s="11"/>
      <c r="AA2363" s="11"/>
      <c r="AB2363" s="11"/>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c r="BC2363" s="11"/>
      <c r="BD2363" s="11"/>
      <c r="BE2363" s="11"/>
      <c r="BF2363" s="11"/>
      <c r="BG2363" s="11"/>
      <c r="BH2363" s="11"/>
      <c r="BI2363" s="11"/>
      <c r="BJ2363" s="11"/>
      <c r="BK2363" s="11"/>
      <c r="BL2363" s="11"/>
      <c r="BM2363" s="11"/>
      <c r="BN2363" s="11"/>
      <c r="BO2363" s="11"/>
      <c r="BP2363" s="16" t="str">
        <v>0- Port Costs</v>
      </c>
      <c r="BT2363" s="16" t="str">
        <v>0- Port Value</v>
      </c>
      <c r="BU2363" s="11"/>
      <c r="BV2363" s="16" t="str">
        <v>0</v>
      </c>
    </row>
    <row r="2364" spans="8:74" hidden="1" outlineLevel="1" x14ac:dyDescent="0.3">
      <c r="H2364" s="16" t="str">
        <v>0 - BM Costs</v>
      </c>
      <c r="L2364" s="16" t="str">
        <v>0 - BM Port</v>
      </c>
      <c r="N2364" s="16" t="str">
        <v>0 - Port Assets</v>
      </c>
      <c r="O2364" s="11"/>
      <c r="P2364" s="11"/>
      <c r="Q2364" s="11"/>
      <c r="R2364" s="11"/>
      <c r="S2364" s="11"/>
      <c r="T2364" s="11"/>
      <c r="U2364" s="11"/>
      <c r="V2364" s="11"/>
      <c r="W2364" s="11"/>
      <c r="X2364" s="11"/>
      <c r="Y2364" s="11"/>
      <c r="Z2364" s="11"/>
      <c r="AA2364" s="11"/>
      <c r="AB2364" s="11"/>
      <c r="AC2364" s="11"/>
      <c r="AD2364" s="11"/>
      <c r="AE2364" s="11"/>
      <c r="AF2364" s="11"/>
      <c r="AG2364" s="11"/>
      <c r="AH2364" s="11"/>
      <c r="AI2364" s="11"/>
      <c r="AJ2364" s="11"/>
      <c r="AK2364" s="11"/>
      <c r="AL2364" s="11"/>
      <c r="AM2364" s="11"/>
      <c r="AN2364" s="11"/>
      <c r="AO2364" s="11"/>
      <c r="AP2364" s="11"/>
      <c r="AQ2364" s="11"/>
      <c r="AR2364" s="11"/>
      <c r="AS2364" s="11"/>
      <c r="AT2364" s="11"/>
      <c r="AU2364" s="11"/>
      <c r="AV2364" s="11"/>
      <c r="AW2364" s="11"/>
      <c r="AX2364" s="11"/>
      <c r="AY2364" s="11"/>
      <c r="AZ2364" s="11"/>
      <c r="BA2364" s="11"/>
      <c r="BB2364" s="11"/>
      <c r="BC2364" s="11"/>
      <c r="BD2364" s="11"/>
      <c r="BE2364" s="11"/>
      <c r="BF2364" s="11"/>
      <c r="BG2364" s="11"/>
      <c r="BH2364" s="11"/>
      <c r="BI2364" s="11"/>
      <c r="BJ2364" s="11"/>
      <c r="BK2364" s="11"/>
      <c r="BL2364" s="11"/>
      <c r="BM2364" s="11"/>
      <c r="BN2364" s="11"/>
      <c r="BO2364" s="11"/>
      <c r="BP2364" s="16" t="str">
        <v>0- Port Costs</v>
      </c>
      <c r="BT2364" s="16" t="str">
        <v>0- Port Value</v>
      </c>
      <c r="BU2364" s="11"/>
      <c r="BV2364" s="16" t="str">
        <v>0</v>
      </c>
    </row>
    <row r="2365" spans="8:74" hidden="1" outlineLevel="1" x14ac:dyDescent="0.3">
      <c r="H2365" s="16" t="str">
        <v>0 - BM Costs</v>
      </c>
      <c r="L2365" s="16" t="str">
        <v>0 - BM Port</v>
      </c>
      <c r="N2365" s="16" t="str">
        <v>0 - Port Assets</v>
      </c>
      <c r="O2365" s="11"/>
      <c r="P2365" s="11"/>
      <c r="Q2365" s="11"/>
      <c r="R2365" s="11"/>
      <c r="S2365" s="11"/>
      <c r="T2365" s="11"/>
      <c r="U2365" s="11"/>
      <c r="V2365" s="11"/>
      <c r="W2365" s="11"/>
      <c r="X2365" s="11"/>
      <c r="Y2365" s="11"/>
      <c r="Z2365" s="11"/>
      <c r="AA2365" s="11"/>
      <c r="AB2365" s="11"/>
      <c r="AC2365" s="11"/>
      <c r="AD2365" s="11"/>
      <c r="AE2365" s="11"/>
      <c r="AF2365" s="11"/>
      <c r="AG2365" s="11"/>
      <c r="AH2365" s="11"/>
      <c r="AI2365" s="11"/>
      <c r="AJ2365" s="11"/>
      <c r="AK2365" s="11"/>
      <c r="AL2365" s="11"/>
      <c r="AM2365" s="11"/>
      <c r="AN2365" s="11"/>
      <c r="AO2365" s="11"/>
      <c r="AP2365" s="11"/>
      <c r="AQ2365" s="11"/>
      <c r="AR2365" s="11"/>
      <c r="AS2365" s="11"/>
      <c r="AT2365" s="11"/>
      <c r="AU2365" s="11"/>
      <c r="AV2365" s="11"/>
      <c r="AW2365" s="11"/>
      <c r="AX2365" s="11"/>
      <c r="AY2365" s="11"/>
      <c r="AZ2365" s="11"/>
      <c r="BA2365" s="11"/>
      <c r="BB2365" s="11"/>
      <c r="BC2365" s="11"/>
      <c r="BD2365" s="11"/>
      <c r="BE2365" s="11"/>
      <c r="BF2365" s="11"/>
      <c r="BG2365" s="11"/>
      <c r="BH2365" s="11"/>
      <c r="BI2365" s="11"/>
      <c r="BJ2365" s="11"/>
      <c r="BK2365" s="11"/>
      <c r="BL2365" s="11"/>
      <c r="BM2365" s="11"/>
      <c r="BN2365" s="11"/>
      <c r="BO2365" s="11"/>
      <c r="BP2365" s="16" t="str">
        <v>0- Port Costs</v>
      </c>
      <c r="BT2365" s="16" t="str">
        <v>0- Port Value</v>
      </c>
      <c r="BU2365" s="11"/>
      <c r="BV2365" s="16" t="str">
        <v>0</v>
      </c>
    </row>
    <row r="2366" spans="8:74" hidden="1" outlineLevel="1" x14ac:dyDescent="0.3">
      <c r="H2366" s="16" t="str">
        <v>0 - BM Costs</v>
      </c>
      <c r="L2366" s="16" t="str">
        <v>0 - BM Port</v>
      </c>
      <c r="N2366" s="16" t="str">
        <v>0 - Port Assets</v>
      </c>
      <c r="O2366" s="11"/>
      <c r="P2366" s="11"/>
      <c r="Q2366" s="11"/>
      <c r="R2366" s="11"/>
      <c r="S2366" s="11"/>
      <c r="T2366" s="11"/>
      <c r="U2366" s="11"/>
      <c r="V2366" s="11"/>
      <c r="W2366" s="11"/>
      <c r="X2366" s="11"/>
      <c r="Y2366" s="11"/>
      <c r="Z2366" s="11"/>
      <c r="AA2366" s="11"/>
      <c r="AB2366" s="11"/>
      <c r="AC2366" s="11"/>
      <c r="AD2366" s="11"/>
      <c r="AE2366" s="11"/>
      <c r="AF2366" s="11"/>
      <c r="AG2366" s="11"/>
      <c r="AH2366" s="11"/>
      <c r="AI2366" s="11"/>
      <c r="AJ2366" s="11"/>
      <c r="AK2366" s="11"/>
      <c r="AL2366" s="11"/>
      <c r="AM2366" s="11"/>
      <c r="AN2366" s="11"/>
      <c r="AO2366" s="11"/>
      <c r="AP2366" s="11"/>
      <c r="AQ2366" s="11"/>
      <c r="AR2366" s="11"/>
      <c r="AS2366" s="11"/>
      <c r="AT2366" s="11"/>
      <c r="AU2366" s="11"/>
      <c r="AV2366" s="11"/>
      <c r="AW2366" s="11"/>
      <c r="AX2366" s="11"/>
      <c r="AY2366" s="11"/>
      <c r="AZ2366" s="11"/>
      <c r="BA2366" s="11"/>
      <c r="BB2366" s="11"/>
      <c r="BC2366" s="11"/>
      <c r="BD2366" s="11"/>
      <c r="BE2366" s="11"/>
      <c r="BF2366" s="11"/>
      <c r="BG2366" s="11"/>
      <c r="BH2366" s="11"/>
      <c r="BI2366" s="11"/>
      <c r="BJ2366" s="11"/>
      <c r="BK2366" s="11"/>
      <c r="BL2366" s="11"/>
      <c r="BM2366" s="11"/>
      <c r="BN2366" s="11"/>
      <c r="BO2366" s="11"/>
      <c r="BP2366" s="16" t="str">
        <v>0- Port Costs</v>
      </c>
      <c r="BT2366" s="16" t="str">
        <v>0- Port Value</v>
      </c>
      <c r="BU2366" s="11"/>
      <c r="BV2366" s="16" t="str">
        <v>0</v>
      </c>
    </row>
    <row r="2367" spans="8:74" hidden="1" outlineLevel="1" x14ac:dyDescent="0.3">
      <c r="H2367" s="16" t="str">
        <v>0 - BM Costs</v>
      </c>
      <c r="L2367" s="16" t="str">
        <v>0 - BM Port</v>
      </c>
      <c r="N2367" s="16" t="str">
        <v>0 - Port Assets</v>
      </c>
      <c r="O2367" s="11"/>
      <c r="P2367" s="11"/>
      <c r="Q2367" s="11"/>
      <c r="R2367" s="11"/>
      <c r="S2367" s="11"/>
      <c r="T2367" s="11"/>
      <c r="U2367" s="11"/>
      <c r="V2367" s="11"/>
      <c r="W2367" s="11"/>
      <c r="X2367" s="11"/>
      <c r="Y2367" s="11"/>
      <c r="Z2367" s="11"/>
      <c r="AA2367" s="11"/>
      <c r="AB2367" s="11"/>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c r="BC2367" s="11"/>
      <c r="BD2367" s="11"/>
      <c r="BE2367" s="11"/>
      <c r="BF2367" s="11"/>
      <c r="BG2367" s="11"/>
      <c r="BH2367" s="11"/>
      <c r="BI2367" s="11"/>
      <c r="BJ2367" s="11"/>
      <c r="BK2367" s="11"/>
      <c r="BL2367" s="11"/>
      <c r="BM2367" s="11"/>
      <c r="BN2367" s="11"/>
      <c r="BO2367" s="11"/>
      <c r="BP2367" s="16" t="str">
        <v>0- Port Costs</v>
      </c>
      <c r="BT2367" s="16" t="str">
        <v>0- Port Value</v>
      </c>
      <c r="BU2367" s="11"/>
      <c r="BV2367" s="16" t="str">
        <v>0</v>
      </c>
    </row>
    <row r="2368" spans="8:74" hidden="1" outlineLevel="1" x14ac:dyDescent="0.3">
      <c r="H2368" s="16" t="str">
        <v>0 - BM Costs</v>
      </c>
      <c r="L2368" s="16" t="str">
        <v>0 - BM Port</v>
      </c>
      <c r="N2368" s="16" t="str">
        <v>0 - Port Assets</v>
      </c>
      <c r="O2368" s="11"/>
      <c r="P2368" s="11"/>
      <c r="Q2368" s="11"/>
      <c r="R2368" s="11"/>
      <c r="S2368" s="11"/>
      <c r="T2368" s="11"/>
      <c r="U2368" s="11"/>
      <c r="V2368" s="11"/>
      <c r="W2368" s="11"/>
      <c r="X2368" s="11"/>
      <c r="Y2368" s="11"/>
      <c r="Z2368" s="11"/>
      <c r="AA2368" s="11"/>
      <c r="AB2368" s="11"/>
      <c r="AC2368" s="11"/>
      <c r="AD2368" s="11"/>
      <c r="AE2368" s="11"/>
      <c r="AF2368" s="11"/>
      <c r="AG2368" s="11"/>
      <c r="AH2368" s="11"/>
      <c r="AI2368" s="11"/>
      <c r="AJ2368" s="11"/>
      <c r="AK2368" s="11"/>
      <c r="AL2368" s="11"/>
      <c r="AM2368" s="11"/>
      <c r="AN2368" s="11"/>
      <c r="AO2368" s="11"/>
      <c r="AP2368" s="11"/>
      <c r="AQ2368" s="11"/>
      <c r="AR2368" s="11"/>
      <c r="AS2368" s="11"/>
      <c r="AT2368" s="11"/>
      <c r="AU2368" s="11"/>
      <c r="AV2368" s="11"/>
      <c r="AW2368" s="11"/>
      <c r="AX2368" s="11"/>
      <c r="AY2368" s="11"/>
      <c r="AZ2368" s="11"/>
      <c r="BA2368" s="11"/>
      <c r="BB2368" s="11"/>
      <c r="BC2368" s="11"/>
      <c r="BD2368" s="11"/>
      <c r="BE2368" s="11"/>
      <c r="BF2368" s="11"/>
      <c r="BG2368" s="11"/>
      <c r="BH2368" s="11"/>
      <c r="BI2368" s="11"/>
      <c r="BJ2368" s="11"/>
      <c r="BK2368" s="11"/>
      <c r="BL2368" s="11"/>
      <c r="BM2368" s="11"/>
      <c r="BN2368" s="11"/>
      <c r="BO2368" s="11"/>
      <c r="BP2368" s="16" t="str">
        <v>0- Port Costs</v>
      </c>
      <c r="BT2368" s="16" t="str">
        <v>0- Port Value</v>
      </c>
      <c r="BU2368" s="11"/>
      <c r="BV2368" s="16" t="str">
        <v>0</v>
      </c>
    </row>
    <row r="2369" spans="8:74" hidden="1" outlineLevel="1" x14ac:dyDescent="0.3">
      <c r="H2369" s="16" t="str">
        <v>0 - BM Costs</v>
      </c>
      <c r="L2369" s="16" t="str">
        <v>0 - BM Port</v>
      </c>
      <c r="N2369" s="16" t="str">
        <v>0 - Port Assets</v>
      </c>
      <c r="O2369" s="11"/>
      <c r="P2369" s="11"/>
      <c r="Q2369" s="11"/>
      <c r="R2369" s="11"/>
      <c r="S2369" s="11"/>
      <c r="T2369" s="11"/>
      <c r="U2369" s="11"/>
      <c r="V2369" s="11"/>
      <c r="W2369" s="11"/>
      <c r="X2369" s="11"/>
      <c r="Y2369" s="11"/>
      <c r="Z2369" s="11"/>
      <c r="AA2369" s="11"/>
      <c r="AB2369" s="11"/>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c r="BC2369" s="11"/>
      <c r="BD2369" s="11"/>
      <c r="BE2369" s="11"/>
      <c r="BF2369" s="11"/>
      <c r="BG2369" s="11"/>
      <c r="BH2369" s="11"/>
      <c r="BI2369" s="11"/>
      <c r="BJ2369" s="11"/>
      <c r="BK2369" s="11"/>
      <c r="BL2369" s="11"/>
      <c r="BM2369" s="11"/>
      <c r="BN2369" s="11"/>
      <c r="BO2369" s="11"/>
      <c r="BP2369" s="16" t="str">
        <v>0- Port Costs</v>
      </c>
      <c r="BT2369" s="16" t="str">
        <v>0- Port Value</v>
      </c>
      <c r="BU2369" s="11"/>
      <c r="BV2369" s="16" t="str">
        <v>0</v>
      </c>
    </row>
    <row r="2370" spans="8:74" hidden="1" outlineLevel="1" x14ac:dyDescent="0.3">
      <c r="H2370" s="16" t="str">
        <v>0 - BM Costs</v>
      </c>
      <c r="L2370" s="16" t="str">
        <v>0 - BM Port</v>
      </c>
      <c r="N2370" s="16" t="str">
        <v>0 - Port Assets</v>
      </c>
      <c r="O2370" s="11"/>
      <c r="P2370" s="11"/>
      <c r="Q2370" s="11"/>
      <c r="R2370" s="11"/>
      <c r="S2370" s="11"/>
      <c r="T2370" s="11"/>
      <c r="U2370" s="11"/>
      <c r="V2370" s="11"/>
      <c r="W2370" s="11"/>
      <c r="X2370" s="11"/>
      <c r="Y2370" s="11"/>
      <c r="Z2370" s="11"/>
      <c r="AA2370" s="11"/>
      <c r="AB2370" s="11"/>
      <c r="AC2370" s="11"/>
      <c r="AD2370" s="11"/>
      <c r="AE2370" s="11"/>
      <c r="AF2370" s="11"/>
      <c r="AG2370" s="11"/>
      <c r="AH2370" s="11"/>
      <c r="AI2370" s="11"/>
      <c r="AJ2370" s="11"/>
      <c r="AK2370" s="11"/>
      <c r="AL2370" s="11"/>
      <c r="AM2370" s="11"/>
      <c r="AN2370" s="11"/>
      <c r="AO2370" s="11"/>
      <c r="AP2370" s="11"/>
      <c r="AQ2370" s="11"/>
      <c r="AR2370" s="11"/>
      <c r="AS2370" s="11"/>
      <c r="AT2370" s="11"/>
      <c r="AU2370" s="11"/>
      <c r="AV2370" s="11"/>
      <c r="AW2370" s="11"/>
      <c r="AX2370" s="11"/>
      <c r="AY2370" s="11"/>
      <c r="AZ2370" s="11"/>
      <c r="BA2370" s="11"/>
      <c r="BB2370" s="11"/>
      <c r="BC2370" s="11"/>
      <c r="BD2370" s="11"/>
      <c r="BE2370" s="11"/>
      <c r="BF2370" s="11"/>
      <c r="BG2370" s="11"/>
      <c r="BH2370" s="11"/>
      <c r="BI2370" s="11"/>
      <c r="BJ2370" s="11"/>
      <c r="BK2370" s="11"/>
      <c r="BL2370" s="11"/>
      <c r="BM2370" s="11"/>
      <c r="BN2370" s="11"/>
      <c r="BO2370" s="11"/>
      <c r="BP2370" s="16" t="str">
        <v>0- Port Costs</v>
      </c>
      <c r="BT2370" s="16" t="str">
        <v>0- Port Value</v>
      </c>
      <c r="BU2370" s="11"/>
      <c r="BV2370" s="16" t="str">
        <v>0</v>
      </c>
    </row>
    <row r="2371" spans="8:74" hidden="1" outlineLevel="1" x14ac:dyDescent="0.3">
      <c r="H2371" s="16" t="str">
        <v>0 - BM Costs</v>
      </c>
      <c r="L2371" s="16" t="str">
        <v>0 - BM Port</v>
      </c>
      <c r="N2371" s="16" t="str">
        <v>0 - Port Assets</v>
      </c>
      <c r="O2371" s="11"/>
      <c r="P2371" s="11"/>
      <c r="Q2371" s="11"/>
      <c r="R2371" s="11"/>
      <c r="S2371" s="11"/>
      <c r="T2371" s="11"/>
      <c r="U2371" s="11"/>
      <c r="V2371" s="11"/>
      <c r="W2371" s="11"/>
      <c r="X2371" s="11"/>
      <c r="Y2371" s="11"/>
      <c r="Z2371" s="11"/>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c r="BC2371" s="11"/>
      <c r="BD2371" s="11"/>
      <c r="BE2371" s="11"/>
      <c r="BF2371" s="11"/>
      <c r="BG2371" s="11"/>
      <c r="BH2371" s="11"/>
      <c r="BI2371" s="11"/>
      <c r="BJ2371" s="11"/>
      <c r="BK2371" s="11"/>
      <c r="BL2371" s="11"/>
      <c r="BM2371" s="11"/>
      <c r="BN2371" s="11"/>
      <c r="BO2371" s="11"/>
      <c r="BP2371" s="16" t="str">
        <v>0- Port Costs</v>
      </c>
      <c r="BT2371" s="16" t="str">
        <v>0- Port Value</v>
      </c>
      <c r="BU2371" s="11"/>
      <c r="BV2371" s="16" t="str">
        <v>0</v>
      </c>
    </row>
    <row r="2372" spans="8:74" hidden="1" outlineLevel="1" x14ac:dyDescent="0.3">
      <c r="H2372" s="16" t="str">
        <v>0 - BM Costs</v>
      </c>
      <c r="L2372" s="16" t="str">
        <v>0 - BM Port</v>
      </c>
      <c r="N2372" s="16" t="str">
        <v>0 - Port Assets</v>
      </c>
      <c r="O2372" s="11"/>
      <c r="P2372" s="11"/>
      <c r="Q2372" s="11"/>
      <c r="R2372" s="11"/>
      <c r="S2372" s="11"/>
      <c r="T2372" s="11"/>
      <c r="U2372" s="11"/>
      <c r="V2372" s="11"/>
      <c r="W2372" s="11"/>
      <c r="X2372" s="11"/>
      <c r="Y2372" s="11"/>
      <c r="Z2372" s="11"/>
      <c r="AA2372" s="11"/>
      <c r="AB2372" s="11"/>
      <c r="AC2372" s="11"/>
      <c r="AD2372" s="11"/>
      <c r="AE2372" s="11"/>
      <c r="AF2372" s="11"/>
      <c r="AG2372" s="11"/>
      <c r="AH2372" s="11"/>
      <c r="AI2372" s="11"/>
      <c r="AJ2372" s="11"/>
      <c r="AK2372" s="11"/>
      <c r="AL2372" s="11"/>
      <c r="AM2372" s="11"/>
      <c r="AN2372" s="11"/>
      <c r="AO2372" s="11"/>
      <c r="AP2372" s="11"/>
      <c r="AQ2372" s="11"/>
      <c r="AR2372" s="11"/>
      <c r="AS2372" s="11"/>
      <c r="AT2372" s="11"/>
      <c r="AU2372" s="11"/>
      <c r="AV2372" s="11"/>
      <c r="AW2372" s="11"/>
      <c r="AX2372" s="11"/>
      <c r="AY2372" s="11"/>
      <c r="AZ2372" s="11"/>
      <c r="BA2372" s="11"/>
      <c r="BB2372" s="11"/>
      <c r="BC2372" s="11"/>
      <c r="BD2372" s="11"/>
      <c r="BE2372" s="11"/>
      <c r="BF2372" s="11"/>
      <c r="BG2372" s="11"/>
      <c r="BH2372" s="11"/>
      <c r="BI2372" s="11"/>
      <c r="BJ2372" s="11"/>
      <c r="BK2372" s="11"/>
      <c r="BL2372" s="11"/>
      <c r="BM2372" s="11"/>
      <c r="BN2372" s="11"/>
      <c r="BO2372" s="11"/>
      <c r="BP2372" s="16" t="str">
        <v>0- Port Costs</v>
      </c>
      <c r="BT2372" s="16" t="str">
        <v>0- Port Value</v>
      </c>
      <c r="BU2372" s="11"/>
      <c r="BV2372" s="16" t="str">
        <v>0</v>
      </c>
    </row>
    <row r="2373" spans="8:74" hidden="1" outlineLevel="1" x14ac:dyDescent="0.3">
      <c r="H2373" s="16" t="str">
        <v>0 - BM Costs</v>
      </c>
      <c r="L2373" s="16" t="str">
        <v>0 - BM Port</v>
      </c>
      <c r="N2373" s="16" t="str">
        <v>0 - Port Assets</v>
      </c>
      <c r="O2373" s="11"/>
      <c r="P2373" s="11"/>
      <c r="Q2373" s="11"/>
      <c r="R2373" s="11"/>
      <c r="S2373" s="11"/>
      <c r="T2373" s="11"/>
      <c r="U2373" s="11"/>
      <c r="V2373" s="11"/>
      <c r="W2373" s="11"/>
      <c r="X2373" s="11"/>
      <c r="Y2373" s="11"/>
      <c r="Z2373" s="11"/>
      <c r="AA2373" s="11"/>
      <c r="AB2373" s="11"/>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c r="BC2373" s="11"/>
      <c r="BD2373" s="11"/>
      <c r="BE2373" s="11"/>
      <c r="BF2373" s="11"/>
      <c r="BG2373" s="11"/>
      <c r="BH2373" s="11"/>
      <c r="BI2373" s="11"/>
      <c r="BJ2373" s="11"/>
      <c r="BK2373" s="11"/>
      <c r="BL2373" s="11"/>
      <c r="BM2373" s="11"/>
      <c r="BN2373" s="11"/>
      <c r="BO2373" s="11"/>
      <c r="BP2373" s="16" t="str">
        <v>0- Port Costs</v>
      </c>
      <c r="BT2373" s="16" t="str">
        <v>0- Port Value</v>
      </c>
      <c r="BU2373" s="11"/>
      <c r="BV2373" s="16" t="str">
        <v>0</v>
      </c>
    </row>
    <row r="2374" spans="8:74" hidden="1" outlineLevel="1" x14ac:dyDescent="0.3">
      <c r="H2374" s="16" t="str">
        <v>0 - BM Costs</v>
      </c>
      <c r="L2374" s="16" t="str">
        <v>0 - BM Port</v>
      </c>
      <c r="N2374" s="16" t="str">
        <v>0 - Port Assets</v>
      </c>
      <c r="O2374" s="11"/>
      <c r="P2374" s="11"/>
      <c r="Q2374" s="11"/>
      <c r="R2374" s="11"/>
      <c r="S2374" s="11"/>
      <c r="T2374" s="11"/>
      <c r="U2374" s="11"/>
      <c r="V2374" s="11"/>
      <c r="W2374" s="11"/>
      <c r="X2374" s="11"/>
      <c r="Y2374" s="11"/>
      <c r="Z2374" s="11"/>
      <c r="AA2374" s="11"/>
      <c r="AB2374" s="11"/>
      <c r="AC2374" s="11"/>
      <c r="AD2374" s="11"/>
      <c r="AE2374" s="11"/>
      <c r="AF2374" s="11"/>
      <c r="AG2374" s="11"/>
      <c r="AH2374" s="11"/>
      <c r="AI2374" s="11"/>
      <c r="AJ2374" s="11"/>
      <c r="AK2374" s="11"/>
      <c r="AL2374" s="11"/>
      <c r="AM2374" s="11"/>
      <c r="AN2374" s="11"/>
      <c r="AO2374" s="11"/>
      <c r="AP2374" s="11"/>
      <c r="AQ2374" s="11"/>
      <c r="AR2374" s="11"/>
      <c r="AS2374" s="11"/>
      <c r="AT2374" s="11"/>
      <c r="AU2374" s="11"/>
      <c r="AV2374" s="11"/>
      <c r="AW2374" s="11"/>
      <c r="AX2374" s="11"/>
      <c r="AY2374" s="11"/>
      <c r="AZ2374" s="11"/>
      <c r="BA2374" s="11"/>
      <c r="BB2374" s="11"/>
      <c r="BC2374" s="11"/>
      <c r="BD2374" s="11"/>
      <c r="BE2374" s="11"/>
      <c r="BF2374" s="11"/>
      <c r="BG2374" s="11"/>
      <c r="BH2374" s="11"/>
      <c r="BI2374" s="11"/>
      <c r="BJ2374" s="11"/>
      <c r="BK2374" s="11"/>
      <c r="BL2374" s="11"/>
      <c r="BM2374" s="11"/>
      <c r="BN2374" s="11"/>
      <c r="BO2374" s="11"/>
      <c r="BP2374" s="16" t="str">
        <v>0- Port Costs</v>
      </c>
      <c r="BT2374" s="16" t="str">
        <v>0- Port Value</v>
      </c>
      <c r="BU2374" s="11"/>
      <c r="BV2374" s="16" t="str">
        <v>0</v>
      </c>
    </row>
    <row r="2375" spans="8:74" hidden="1" outlineLevel="1" x14ac:dyDescent="0.3">
      <c r="H2375" s="16" t="str">
        <v>0 - BM Costs</v>
      </c>
      <c r="L2375" s="16" t="str">
        <v>0 - BM Port</v>
      </c>
      <c r="N2375" s="16" t="str">
        <v>0 - Port Assets</v>
      </c>
      <c r="O2375" s="11"/>
      <c r="P2375" s="11"/>
      <c r="Q2375" s="11"/>
      <c r="R2375" s="11"/>
      <c r="S2375" s="11"/>
      <c r="T2375" s="11"/>
      <c r="U2375" s="11"/>
      <c r="V2375" s="11"/>
      <c r="W2375" s="11"/>
      <c r="X2375" s="11"/>
      <c r="Y2375" s="11"/>
      <c r="Z2375" s="11"/>
      <c r="AA2375" s="11"/>
      <c r="AB2375" s="11"/>
      <c r="AC2375" s="11"/>
      <c r="AD2375" s="11"/>
      <c r="AE2375" s="11"/>
      <c r="AF2375" s="11"/>
      <c r="AG2375" s="11"/>
      <c r="AH2375" s="11"/>
      <c r="AI2375" s="11"/>
      <c r="AJ2375" s="11"/>
      <c r="AK2375" s="11"/>
      <c r="AL2375" s="11"/>
      <c r="AM2375" s="11"/>
      <c r="AN2375" s="11"/>
      <c r="AO2375" s="11"/>
      <c r="AP2375" s="11"/>
      <c r="AQ2375" s="11"/>
      <c r="AR2375" s="11"/>
      <c r="AS2375" s="11"/>
      <c r="AT2375" s="11"/>
      <c r="AU2375" s="11"/>
      <c r="AV2375" s="11"/>
      <c r="AW2375" s="11"/>
      <c r="AX2375" s="11"/>
      <c r="AY2375" s="11"/>
      <c r="AZ2375" s="11"/>
      <c r="BA2375" s="11"/>
      <c r="BB2375" s="11"/>
      <c r="BC2375" s="11"/>
      <c r="BD2375" s="11"/>
      <c r="BE2375" s="11"/>
      <c r="BF2375" s="11"/>
      <c r="BG2375" s="11"/>
      <c r="BH2375" s="11"/>
      <c r="BI2375" s="11"/>
      <c r="BJ2375" s="11"/>
      <c r="BK2375" s="11"/>
      <c r="BL2375" s="11"/>
      <c r="BM2375" s="11"/>
      <c r="BN2375" s="11"/>
      <c r="BO2375" s="11"/>
      <c r="BP2375" s="16" t="str">
        <v>0- Port Costs</v>
      </c>
      <c r="BT2375" s="16" t="str">
        <v>0- Port Value</v>
      </c>
      <c r="BU2375" s="11"/>
      <c r="BV2375" s="16" t="str">
        <v>0</v>
      </c>
    </row>
    <row r="2376" spans="8:74" hidden="1" outlineLevel="1" x14ac:dyDescent="0.3">
      <c r="H2376" s="16" t="str">
        <v>0 - BM Costs</v>
      </c>
      <c r="L2376" s="16" t="str">
        <v>0 - BM Port</v>
      </c>
      <c r="N2376" s="16" t="str">
        <v>0 - Port Assets</v>
      </c>
      <c r="O2376" s="11"/>
      <c r="P2376" s="11"/>
      <c r="Q2376" s="11"/>
      <c r="R2376" s="11"/>
      <c r="S2376" s="11"/>
      <c r="T2376" s="11"/>
      <c r="U2376" s="11"/>
      <c r="V2376" s="11"/>
      <c r="W2376" s="11"/>
      <c r="X2376" s="11"/>
      <c r="Y2376" s="11"/>
      <c r="Z2376" s="11"/>
      <c r="AA2376" s="11"/>
      <c r="AB2376" s="11"/>
      <c r="AC2376" s="11"/>
      <c r="AD2376" s="11"/>
      <c r="AE2376" s="11"/>
      <c r="AF2376" s="11"/>
      <c r="AG2376" s="11"/>
      <c r="AH2376" s="11"/>
      <c r="AI2376" s="11"/>
      <c r="AJ2376" s="11"/>
      <c r="AK2376" s="11"/>
      <c r="AL2376" s="11"/>
      <c r="AM2376" s="11"/>
      <c r="AN2376" s="11"/>
      <c r="AO2376" s="11"/>
      <c r="AP2376" s="11"/>
      <c r="AQ2376" s="11"/>
      <c r="AR2376" s="11"/>
      <c r="AS2376" s="11"/>
      <c r="AT2376" s="11"/>
      <c r="AU2376" s="11"/>
      <c r="AV2376" s="11"/>
      <c r="AW2376" s="11"/>
      <c r="AX2376" s="11"/>
      <c r="AY2376" s="11"/>
      <c r="AZ2376" s="11"/>
      <c r="BA2376" s="11"/>
      <c r="BB2376" s="11"/>
      <c r="BC2376" s="11"/>
      <c r="BD2376" s="11"/>
      <c r="BE2376" s="11"/>
      <c r="BF2376" s="11"/>
      <c r="BG2376" s="11"/>
      <c r="BH2376" s="11"/>
      <c r="BI2376" s="11"/>
      <c r="BJ2376" s="11"/>
      <c r="BK2376" s="11"/>
      <c r="BL2376" s="11"/>
      <c r="BM2376" s="11"/>
      <c r="BN2376" s="11"/>
      <c r="BO2376" s="11"/>
      <c r="BP2376" s="16" t="str">
        <v>0- Port Costs</v>
      </c>
      <c r="BT2376" s="16" t="str">
        <v>0- Port Value</v>
      </c>
      <c r="BU2376" s="11"/>
      <c r="BV2376" s="16" t="str">
        <v>0</v>
      </c>
    </row>
    <row r="2377" spans="8:74" hidden="1" outlineLevel="1" x14ac:dyDescent="0.3">
      <c r="H2377" s="16" t="str">
        <v>0 - BM Costs</v>
      </c>
      <c r="L2377" s="16" t="str">
        <v>0 - BM Port</v>
      </c>
      <c r="N2377" s="16" t="str">
        <v>0 - Port Assets</v>
      </c>
      <c r="O2377" s="11"/>
      <c r="P2377" s="11"/>
      <c r="Q2377" s="11"/>
      <c r="R2377" s="11"/>
      <c r="S2377" s="11"/>
      <c r="T2377" s="11"/>
      <c r="U2377" s="11"/>
      <c r="V2377" s="11"/>
      <c r="W2377" s="11"/>
      <c r="X2377" s="11"/>
      <c r="Y2377" s="11"/>
      <c r="Z2377" s="11"/>
      <c r="AA2377" s="11"/>
      <c r="AB2377" s="11"/>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c r="BC2377" s="11"/>
      <c r="BD2377" s="11"/>
      <c r="BE2377" s="11"/>
      <c r="BF2377" s="11"/>
      <c r="BG2377" s="11"/>
      <c r="BH2377" s="11"/>
      <c r="BI2377" s="11"/>
      <c r="BJ2377" s="11"/>
      <c r="BK2377" s="11"/>
      <c r="BL2377" s="11"/>
      <c r="BM2377" s="11"/>
      <c r="BN2377" s="11"/>
      <c r="BO2377" s="11"/>
      <c r="BP2377" s="16" t="str">
        <v>0- Port Costs</v>
      </c>
      <c r="BT2377" s="16" t="str">
        <v>0- Port Value</v>
      </c>
      <c r="BU2377" s="11"/>
      <c r="BV2377" s="16" t="str">
        <v>0</v>
      </c>
    </row>
    <row r="2378" spans="8:74" hidden="1" outlineLevel="1" x14ac:dyDescent="0.3">
      <c r="H2378" s="16" t="str">
        <v>0 - BM Costs</v>
      </c>
      <c r="L2378" s="16" t="str">
        <v>0 - BM Port</v>
      </c>
      <c r="N2378" s="16" t="str">
        <v>0 - Port Assets</v>
      </c>
      <c r="O2378" s="11"/>
      <c r="P2378" s="11"/>
      <c r="Q2378" s="11"/>
      <c r="R2378" s="11"/>
      <c r="S2378" s="11"/>
      <c r="T2378" s="11"/>
      <c r="U2378" s="11"/>
      <c r="V2378" s="11"/>
      <c r="W2378" s="11"/>
      <c r="X2378" s="11"/>
      <c r="Y2378" s="11"/>
      <c r="Z2378" s="11"/>
      <c r="AA2378" s="11"/>
      <c r="AB2378" s="11"/>
      <c r="AC2378" s="11"/>
      <c r="AD2378" s="11"/>
      <c r="AE2378" s="11"/>
      <c r="AF2378" s="11"/>
      <c r="AG2378" s="11"/>
      <c r="AH2378" s="11"/>
      <c r="AI2378" s="11"/>
      <c r="AJ2378" s="11"/>
      <c r="AK2378" s="11"/>
      <c r="AL2378" s="11"/>
      <c r="AM2378" s="11"/>
      <c r="AN2378" s="11"/>
      <c r="AO2378" s="11"/>
      <c r="AP2378" s="11"/>
      <c r="AQ2378" s="11"/>
      <c r="AR2378" s="11"/>
      <c r="AS2378" s="11"/>
      <c r="AT2378" s="11"/>
      <c r="AU2378" s="11"/>
      <c r="AV2378" s="11"/>
      <c r="AW2378" s="11"/>
      <c r="AX2378" s="11"/>
      <c r="AY2378" s="11"/>
      <c r="AZ2378" s="11"/>
      <c r="BA2378" s="11"/>
      <c r="BB2378" s="11"/>
      <c r="BC2378" s="11"/>
      <c r="BD2378" s="11"/>
      <c r="BE2378" s="11"/>
      <c r="BF2378" s="11"/>
      <c r="BG2378" s="11"/>
      <c r="BH2378" s="11"/>
      <c r="BI2378" s="11"/>
      <c r="BJ2378" s="11"/>
      <c r="BK2378" s="11"/>
      <c r="BL2378" s="11"/>
      <c r="BM2378" s="11"/>
      <c r="BN2378" s="11"/>
      <c r="BO2378" s="11"/>
      <c r="BP2378" s="16" t="str">
        <v>0- Port Costs</v>
      </c>
      <c r="BT2378" s="16" t="str">
        <v>0- Port Value</v>
      </c>
      <c r="BU2378" s="11"/>
      <c r="BV2378" s="16" t="str">
        <v>0</v>
      </c>
    </row>
    <row r="2379" spans="8:74" hidden="1" outlineLevel="1" x14ac:dyDescent="0.3">
      <c r="H2379" s="16" t="str">
        <v>0 - BM Costs</v>
      </c>
      <c r="L2379" s="16" t="str">
        <v>0 - BM Port</v>
      </c>
      <c r="N2379" s="16" t="str">
        <v>0 - Port Assets</v>
      </c>
      <c r="O2379" s="11"/>
      <c r="P2379" s="11"/>
      <c r="Q2379" s="11"/>
      <c r="R2379" s="11"/>
      <c r="S2379" s="11"/>
      <c r="T2379" s="11"/>
      <c r="U2379" s="11"/>
      <c r="V2379" s="11"/>
      <c r="W2379" s="11"/>
      <c r="X2379" s="11"/>
      <c r="Y2379" s="11"/>
      <c r="Z2379" s="11"/>
      <c r="AA2379" s="11"/>
      <c r="AB2379" s="11"/>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c r="BC2379" s="11"/>
      <c r="BD2379" s="11"/>
      <c r="BE2379" s="11"/>
      <c r="BF2379" s="11"/>
      <c r="BG2379" s="11"/>
      <c r="BH2379" s="11"/>
      <c r="BI2379" s="11"/>
      <c r="BJ2379" s="11"/>
      <c r="BK2379" s="11"/>
      <c r="BL2379" s="11"/>
      <c r="BM2379" s="11"/>
      <c r="BN2379" s="11"/>
      <c r="BO2379" s="11"/>
      <c r="BP2379" s="16" t="str">
        <v>0- Port Costs</v>
      </c>
      <c r="BT2379" s="16" t="str">
        <v>0- Port Value</v>
      </c>
      <c r="BU2379" s="11"/>
      <c r="BV2379" s="16" t="str">
        <v>0</v>
      </c>
    </row>
    <row r="2380" spans="8:74" hidden="1" outlineLevel="1" x14ac:dyDescent="0.3">
      <c r="H2380" s="16" t="str">
        <v>0 - BM Costs</v>
      </c>
      <c r="L2380" s="16" t="str">
        <v>0 - BM Port</v>
      </c>
      <c r="N2380" s="16" t="str">
        <v>0 - Port Assets</v>
      </c>
      <c r="O2380" s="11"/>
      <c r="P2380" s="11"/>
      <c r="Q2380" s="11"/>
      <c r="R2380" s="11"/>
      <c r="S2380" s="11"/>
      <c r="T2380" s="11"/>
      <c r="U2380" s="11"/>
      <c r="V2380" s="11"/>
      <c r="W2380" s="11"/>
      <c r="X2380" s="11"/>
      <c r="Y2380" s="11"/>
      <c r="Z2380" s="11"/>
      <c r="AA2380" s="11"/>
      <c r="AB2380" s="11"/>
      <c r="AC2380" s="11"/>
      <c r="AD2380" s="11"/>
      <c r="AE2380" s="11"/>
      <c r="AF2380" s="11"/>
      <c r="AG2380" s="11"/>
      <c r="AH2380" s="11"/>
      <c r="AI2380" s="11"/>
      <c r="AJ2380" s="11"/>
      <c r="AK2380" s="11"/>
      <c r="AL2380" s="11"/>
      <c r="AM2380" s="11"/>
      <c r="AN2380" s="11"/>
      <c r="AO2380" s="11"/>
      <c r="AP2380" s="11"/>
      <c r="AQ2380" s="11"/>
      <c r="AR2380" s="11"/>
      <c r="AS2380" s="11"/>
      <c r="AT2380" s="11"/>
      <c r="AU2380" s="11"/>
      <c r="AV2380" s="11"/>
      <c r="AW2380" s="11"/>
      <c r="AX2380" s="11"/>
      <c r="AY2380" s="11"/>
      <c r="AZ2380" s="11"/>
      <c r="BA2380" s="11"/>
      <c r="BB2380" s="11"/>
      <c r="BC2380" s="11"/>
      <c r="BD2380" s="11"/>
      <c r="BE2380" s="11"/>
      <c r="BF2380" s="11"/>
      <c r="BG2380" s="11"/>
      <c r="BH2380" s="11"/>
      <c r="BI2380" s="11"/>
      <c r="BJ2380" s="11"/>
      <c r="BK2380" s="11"/>
      <c r="BL2380" s="11"/>
      <c r="BM2380" s="11"/>
      <c r="BN2380" s="11"/>
      <c r="BO2380" s="11"/>
      <c r="BP2380" s="16" t="str">
        <v>0- Port Costs</v>
      </c>
      <c r="BT2380" s="16" t="str">
        <v>0- Port Value</v>
      </c>
      <c r="BU2380" s="11"/>
      <c r="BV2380" s="16" t="str">
        <v>0</v>
      </c>
    </row>
    <row r="2381" spans="8:74" hidden="1" outlineLevel="1" x14ac:dyDescent="0.3">
      <c r="H2381" s="16" t="str">
        <v>0 - BM Costs</v>
      </c>
      <c r="L2381" s="16" t="str">
        <v>0 - BM Port</v>
      </c>
      <c r="N2381" s="16" t="str">
        <v>0 - Port Assets</v>
      </c>
      <c r="O2381" s="11"/>
      <c r="P2381" s="11"/>
      <c r="Q2381" s="11"/>
      <c r="R2381" s="11"/>
      <c r="S2381" s="11"/>
      <c r="T2381" s="11"/>
      <c r="U2381" s="11"/>
      <c r="V2381" s="11"/>
      <c r="W2381" s="11"/>
      <c r="X2381" s="11"/>
      <c r="Y2381" s="11"/>
      <c r="Z2381" s="11"/>
      <c r="AA2381" s="11"/>
      <c r="AB2381" s="11"/>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c r="BC2381" s="11"/>
      <c r="BD2381" s="11"/>
      <c r="BE2381" s="11"/>
      <c r="BF2381" s="11"/>
      <c r="BG2381" s="11"/>
      <c r="BH2381" s="11"/>
      <c r="BI2381" s="11"/>
      <c r="BJ2381" s="11"/>
      <c r="BK2381" s="11"/>
      <c r="BL2381" s="11"/>
      <c r="BM2381" s="11"/>
      <c r="BN2381" s="11"/>
      <c r="BO2381" s="11"/>
      <c r="BP2381" s="16" t="str">
        <v>0- Port Costs</v>
      </c>
      <c r="BT2381" s="16" t="str">
        <v>0- Port Value</v>
      </c>
      <c r="BU2381" s="11"/>
      <c r="BV2381" s="16" t="str">
        <v>0</v>
      </c>
    </row>
    <row r="2382" spans="8:74" hidden="1" outlineLevel="1" x14ac:dyDescent="0.3">
      <c r="H2382" s="16" t="str">
        <v>0 - BM Costs</v>
      </c>
      <c r="L2382" s="16" t="str">
        <v>0 - BM Port</v>
      </c>
      <c r="N2382" s="16" t="str">
        <v>0 - Port Assets</v>
      </c>
      <c r="O2382" s="11"/>
      <c r="P2382" s="11"/>
      <c r="Q2382" s="11"/>
      <c r="R2382" s="11"/>
      <c r="S2382" s="11"/>
      <c r="T2382" s="11"/>
      <c r="U2382" s="11"/>
      <c r="V2382" s="11"/>
      <c r="W2382" s="11"/>
      <c r="X2382" s="11"/>
      <c r="Y2382" s="11"/>
      <c r="Z2382" s="11"/>
      <c r="AA2382" s="11"/>
      <c r="AB2382" s="11"/>
      <c r="AC2382" s="11"/>
      <c r="AD2382" s="11"/>
      <c r="AE2382" s="11"/>
      <c r="AF2382" s="11"/>
      <c r="AG2382" s="11"/>
      <c r="AH2382" s="11"/>
      <c r="AI2382" s="11"/>
      <c r="AJ2382" s="11"/>
      <c r="AK2382" s="11"/>
      <c r="AL2382" s="11"/>
      <c r="AM2382" s="11"/>
      <c r="AN2382" s="11"/>
      <c r="AO2382" s="11"/>
      <c r="AP2382" s="11"/>
      <c r="AQ2382" s="11"/>
      <c r="AR2382" s="11"/>
      <c r="AS2382" s="11"/>
      <c r="AT2382" s="11"/>
      <c r="AU2382" s="11"/>
      <c r="AV2382" s="11"/>
      <c r="AW2382" s="11"/>
      <c r="AX2382" s="11"/>
      <c r="AY2382" s="11"/>
      <c r="AZ2382" s="11"/>
      <c r="BA2382" s="11"/>
      <c r="BB2382" s="11"/>
      <c r="BC2382" s="11"/>
      <c r="BD2382" s="11"/>
      <c r="BE2382" s="11"/>
      <c r="BF2382" s="11"/>
      <c r="BG2382" s="11"/>
      <c r="BH2382" s="11"/>
      <c r="BI2382" s="11"/>
      <c r="BJ2382" s="11"/>
      <c r="BK2382" s="11"/>
      <c r="BL2382" s="11"/>
      <c r="BM2382" s="11"/>
      <c r="BN2382" s="11"/>
      <c r="BO2382" s="11"/>
      <c r="BP2382" s="16" t="str">
        <v>0- Port Costs</v>
      </c>
      <c r="BT2382" s="16" t="str">
        <v>0- Port Value</v>
      </c>
      <c r="BU2382" s="11"/>
      <c r="BV2382" s="16" t="str">
        <v>0</v>
      </c>
    </row>
    <row r="2383" spans="8:74" hidden="1" outlineLevel="1" x14ac:dyDescent="0.3">
      <c r="H2383" s="16" t="str">
        <v>0 - BM Costs</v>
      </c>
      <c r="L2383" s="16" t="str">
        <v>0 - BM Port</v>
      </c>
      <c r="N2383" s="16" t="str">
        <v>0 - Port Assets</v>
      </c>
      <c r="O2383" s="11"/>
      <c r="P2383" s="11"/>
      <c r="Q2383" s="11"/>
      <c r="R2383" s="11"/>
      <c r="S2383" s="11"/>
      <c r="T2383" s="11"/>
      <c r="U2383" s="11"/>
      <c r="V2383" s="11"/>
      <c r="W2383" s="11"/>
      <c r="X2383" s="11"/>
      <c r="Y2383" s="11"/>
      <c r="Z2383" s="11"/>
      <c r="AA2383" s="11"/>
      <c r="AB2383" s="11"/>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c r="BC2383" s="11"/>
      <c r="BD2383" s="11"/>
      <c r="BE2383" s="11"/>
      <c r="BF2383" s="11"/>
      <c r="BG2383" s="11"/>
      <c r="BH2383" s="11"/>
      <c r="BI2383" s="11"/>
      <c r="BJ2383" s="11"/>
      <c r="BK2383" s="11"/>
      <c r="BL2383" s="11"/>
      <c r="BM2383" s="11"/>
      <c r="BN2383" s="11"/>
      <c r="BO2383" s="11"/>
      <c r="BP2383" s="16" t="str">
        <v>0- Port Costs</v>
      </c>
      <c r="BT2383" s="16" t="str">
        <v>0- Port Value</v>
      </c>
      <c r="BU2383" s="11"/>
      <c r="BV2383" s="16" t="str">
        <v>0</v>
      </c>
    </row>
    <row r="2384" spans="8:74" hidden="1" outlineLevel="1" x14ac:dyDescent="0.3">
      <c r="H2384" s="16" t="str">
        <v>0 - BM Costs</v>
      </c>
      <c r="L2384" s="16" t="str">
        <v>0 - BM Port</v>
      </c>
      <c r="N2384" s="16" t="str">
        <v>0 - Port Assets</v>
      </c>
      <c r="O2384" s="11"/>
      <c r="P2384" s="11"/>
      <c r="Q2384" s="11"/>
      <c r="R2384" s="11"/>
      <c r="S2384" s="11"/>
      <c r="T2384" s="11"/>
      <c r="U2384" s="11"/>
      <c r="V2384" s="11"/>
      <c r="W2384" s="11"/>
      <c r="X2384" s="11"/>
      <c r="Y2384" s="11"/>
      <c r="Z2384" s="11"/>
      <c r="AA2384" s="11"/>
      <c r="AB2384" s="11"/>
      <c r="AC2384" s="11"/>
      <c r="AD2384" s="11"/>
      <c r="AE2384" s="11"/>
      <c r="AF2384" s="11"/>
      <c r="AG2384" s="11"/>
      <c r="AH2384" s="11"/>
      <c r="AI2384" s="11"/>
      <c r="AJ2384" s="11"/>
      <c r="AK2384" s="11"/>
      <c r="AL2384" s="11"/>
      <c r="AM2384" s="11"/>
      <c r="AN2384" s="11"/>
      <c r="AO2384" s="11"/>
      <c r="AP2384" s="11"/>
      <c r="AQ2384" s="11"/>
      <c r="AR2384" s="11"/>
      <c r="AS2384" s="11"/>
      <c r="AT2384" s="11"/>
      <c r="AU2384" s="11"/>
      <c r="AV2384" s="11"/>
      <c r="AW2384" s="11"/>
      <c r="AX2384" s="11"/>
      <c r="AY2384" s="11"/>
      <c r="AZ2384" s="11"/>
      <c r="BA2384" s="11"/>
      <c r="BB2384" s="11"/>
      <c r="BC2384" s="11"/>
      <c r="BD2384" s="11"/>
      <c r="BE2384" s="11"/>
      <c r="BF2384" s="11"/>
      <c r="BG2384" s="11"/>
      <c r="BH2384" s="11"/>
      <c r="BI2384" s="11"/>
      <c r="BJ2384" s="11"/>
      <c r="BK2384" s="11"/>
      <c r="BL2384" s="11"/>
      <c r="BM2384" s="11"/>
      <c r="BN2384" s="11"/>
      <c r="BO2384" s="11"/>
      <c r="BP2384" s="16" t="str">
        <v>0- Port Costs</v>
      </c>
      <c r="BT2384" s="16" t="str">
        <v>0- Port Value</v>
      </c>
      <c r="BU2384" s="11"/>
      <c r="BV2384" s="16" t="str">
        <v>0</v>
      </c>
    </row>
    <row r="2385" spans="8:74" hidden="1" outlineLevel="1" x14ac:dyDescent="0.3">
      <c r="H2385" s="16" t="str">
        <v>0 - BM Costs</v>
      </c>
      <c r="L2385" s="16" t="str">
        <v>0 - BM Port</v>
      </c>
      <c r="N2385" s="16" t="str">
        <v>0 - Port Assets</v>
      </c>
      <c r="O2385" s="11"/>
      <c r="P2385" s="11"/>
      <c r="Q2385" s="11"/>
      <c r="R2385" s="11"/>
      <c r="S2385" s="11"/>
      <c r="T2385" s="11"/>
      <c r="U2385" s="11"/>
      <c r="V2385" s="11"/>
      <c r="W2385" s="11"/>
      <c r="X2385" s="11"/>
      <c r="Y2385" s="11"/>
      <c r="Z2385" s="11"/>
      <c r="AA2385" s="11"/>
      <c r="AB2385" s="11"/>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c r="BC2385" s="11"/>
      <c r="BD2385" s="11"/>
      <c r="BE2385" s="11"/>
      <c r="BF2385" s="11"/>
      <c r="BG2385" s="11"/>
      <c r="BH2385" s="11"/>
      <c r="BI2385" s="11"/>
      <c r="BJ2385" s="11"/>
      <c r="BK2385" s="11"/>
      <c r="BL2385" s="11"/>
      <c r="BM2385" s="11"/>
      <c r="BN2385" s="11"/>
      <c r="BO2385" s="11"/>
      <c r="BP2385" s="16" t="str">
        <v>0- Port Costs</v>
      </c>
      <c r="BT2385" s="16" t="str">
        <v>0- Port Value</v>
      </c>
      <c r="BU2385" s="11"/>
      <c r="BV2385" s="16" t="str">
        <v>0</v>
      </c>
    </row>
    <row r="2386" spans="8:74" hidden="1" outlineLevel="1" x14ac:dyDescent="0.3">
      <c r="H2386" s="16" t="str">
        <v>0 - BM Costs</v>
      </c>
      <c r="L2386" s="16" t="str">
        <v>0 - BM Port</v>
      </c>
      <c r="N2386" s="16" t="str">
        <v>0 - Port Assets</v>
      </c>
      <c r="O2386" s="11"/>
      <c r="P2386" s="11"/>
      <c r="Q2386" s="11"/>
      <c r="R2386" s="11"/>
      <c r="S2386" s="11"/>
      <c r="T2386" s="11"/>
      <c r="U2386" s="11"/>
      <c r="V2386" s="11"/>
      <c r="W2386" s="11"/>
      <c r="X2386" s="11"/>
      <c r="Y2386" s="11"/>
      <c r="Z2386" s="11"/>
      <c r="AA2386" s="11"/>
      <c r="AB2386" s="11"/>
      <c r="AC2386" s="11"/>
      <c r="AD2386" s="11"/>
      <c r="AE2386" s="11"/>
      <c r="AF2386" s="11"/>
      <c r="AG2386" s="11"/>
      <c r="AH2386" s="11"/>
      <c r="AI2386" s="11"/>
      <c r="AJ2386" s="11"/>
      <c r="AK2386" s="11"/>
      <c r="AL2386" s="11"/>
      <c r="AM2386" s="11"/>
      <c r="AN2386" s="11"/>
      <c r="AO2386" s="11"/>
      <c r="AP2386" s="11"/>
      <c r="AQ2386" s="11"/>
      <c r="AR2386" s="11"/>
      <c r="AS2386" s="11"/>
      <c r="AT2386" s="11"/>
      <c r="AU2386" s="11"/>
      <c r="AV2386" s="11"/>
      <c r="AW2386" s="11"/>
      <c r="AX2386" s="11"/>
      <c r="AY2386" s="11"/>
      <c r="AZ2386" s="11"/>
      <c r="BA2386" s="11"/>
      <c r="BB2386" s="11"/>
      <c r="BC2386" s="11"/>
      <c r="BD2386" s="11"/>
      <c r="BE2386" s="11"/>
      <c r="BF2386" s="11"/>
      <c r="BG2386" s="11"/>
      <c r="BH2386" s="11"/>
      <c r="BI2386" s="11"/>
      <c r="BJ2386" s="11"/>
      <c r="BK2386" s="11"/>
      <c r="BL2386" s="11"/>
      <c r="BM2386" s="11"/>
      <c r="BN2386" s="11"/>
      <c r="BO2386" s="11"/>
      <c r="BP2386" s="16" t="str">
        <v>0- Port Costs</v>
      </c>
      <c r="BT2386" s="16" t="str">
        <v>0- Port Value</v>
      </c>
      <c r="BU2386" s="11"/>
      <c r="BV2386" s="16" t="str">
        <v>0</v>
      </c>
    </row>
    <row r="2387" spans="8:74" hidden="1" outlineLevel="1" x14ac:dyDescent="0.3">
      <c r="H2387" s="16" t="str">
        <v>0 - BM Costs</v>
      </c>
      <c r="L2387" s="16" t="str">
        <v>0 - BM Port</v>
      </c>
      <c r="N2387" s="16" t="str">
        <v>0 - Port Assets</v>
      </c>
      <c r="O2387" s="11"/>
      <c r="P2387" s="11"/>
      <c r="Q2387" s="11"/>
      <c r="R2387" s="11"/>
      <c r="S2387" s="11"/>
      <c r="T2387" s="11"/>
      <c r="U2387" s="11"/>
      <c r="V2387" s="11"/>
      <c r="W2387" s="11"/>
      <c r="X2387" s="11"/>
      <c r="Y2387" s="11"/>
      <c r="Z2387" s="11"/>
      <c r="AA2387" s="11"/>
      <c r="AB2387" s="11"/>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c r="BC2387" s="11"/>
      <c r="BD2387" s="11"/>
      <c r="BE2387" s="11"/>
      <c r="BF2387" s="11"/>
      <c r="BG2387" s="11"/>
      <c r="BH2387" s="11"/>
      <c r="BI2387" s="11"/>
      <c r="BJ2387" s="11"/>
      <c r="BK2387" s="11"/>
      <c r="BL2387" s="11"/>
      <c r="BM2387" s="11"/>
      <c r="BN2387" s="11"/>
      <c r="BO2387" s="11"/>
      <c r="BP2387" s="16" t="str">
        <v>0- Port Costs</v>
      </c>
      <c r="BT2387" s="16" t="str">
        <v>0- Port Value</v>
      </c>
      <c r="BU2387" s="11"/>
      <c r="BV2387" s="16" t="str">
        <v>0</v>
      </c>
    </row>
    <row r="2388" spans="8:74" hidden="1" outlineLevel="1" x14ac:dyDescent="0.3">
      <c r="H2388" s="16" t="str">
        <v>0 - BM Costs</v>
      </c>
      <c r="L2388" s="16" t="str">
        <v>0 - BM Port</v>
      </c>
      <c r="N2388" s="16" t="str">
        <v>0 - Port Assets</v>
      </c>
      <c r="O2388" s="11"/>
      <c r="P2388" s="11"/>
      <c r="Q2388" s="11"/>
      <c r="R2388" s="11"/>
      <c r="S2388" s="11"/>
      <c r="T2388" s="11"/>
      <c r="U2388" s="11"/>
      <c r="V2388" s="11"/>
      <c r="W2388" s="11"/>
      <c r="X2388" s="11"/>
      <c r="Y2388" s="11"/>
      <c r="Z2388" s="11"/>
      <c r="AA2388" s="11"/>
      <c r="AB2388" s="11"/>
      <c r="AC2388" s="11"/>
      <c r="AD2388" s="11"/>
      <c r="AE2388" s="11"/>
      <c r="AF2388" s="11"/>
      <c r="AG2388" s="11"/>
      <c r="AH2388" s="11"/>
      <c r="AI2388" s="11"/>
      <c r="AJ2388" s="11"/>
      <c r="AK2388" s="11"/>
      <c r="AL2388" s="11"/>
      <c r="AM2388" s="11"/>
      <c r="AN2388" s="11"/>
      <c r="AO2388" s="11"/>
      <c r="AP2388" s="11"/>
      <c r="AQ2388" s="11"/>
      <c r="AR2388" s="11"/>
      <c r="AS2388" s="11"/>
      <c r="AT2388" s="11"/>
      <c r="AU2388" s="11"/>
      <c r="AV2388" s="11"/>
      <c r="AW2388" s="11"/>
      <c r="AX2388" s="11"/>
      <c r="AY2388" s="11"/>
      <c r="AZ2388" s="11"/>
      <c r="BA2388" s="11"/>
      <c r="BB2388" s="11"/>
      <c r="BC2388" s="11"/>
      <c r="BD2388" s="11"/>
      <c r="BE2388" s="11"/>
      <c r="BF2388" s="11"/>
      <c r="BG2388" s="11"/>
      <c r="BH2388" s="11"/>
      <c r="BI2388" s="11"/>
      <c r="BJ2388" s="11"/>
      <c r="BK2388" s="11"/>
      <c r="BL2388" s="11"/>
      <c r="BM2388" s="11"/>
      <c r="BN2388" s="11"/>
      <c r="BO2388" s="11"/>
      <c r="BP2388" s="16" t="str">
        <v>0- Port Costs</v>
      </c>
      <c r="BT2388" s="16" t="str">
        <v>0- Port Value</v>
      </c>
      <c r="BU2388" s="11"/>
      <c r="BV2388" s="16" t="str">
        <v>0</v>
      </c>
    </row>
    <row r="2389" spans="8:74" hidden="1" outlineLevel="1" x14ac:dyDescent="0.3">
      <c r="H2389" s="16" t="str">
        <v>0 - BM Costs</v>
      </c>
      <c r="L2389" s="16" t="str">
        <v>0 - BM Port</v>
      </c>
      <c r="N2389" s="16" t="str">
        <v>0 - Port Assets</v>
      </c>
      <c r="O2389" s="11"/>
      <c r="P2389" s="11"/>
      <c r="Q2389" s="11"/>
      <c r="R2389" s="11"/>
      <c r="S2389" s="11"/>
      <c r="T2389" s="11"/>
      <c r="U2389" s="11"/>
      <c r="V2389" s="11"/>
      <c r="W2389" s="11"/>
      <c r="X2389" s="11"/>
      <c r="Y2389" s="11"/>
      <c r="Z2389" s="11"/>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c r="BC2389" s="11"/>
      <c r="BD2389" s="11"/>
      <c r="BE2389" s="11"/>
      <c r="BF2389" s="11"/>
      <c r="BG2389" s="11"/>
      <c r="BH2389" s="11"/>
      <c r="BI2389" s="11"/>
      <c r="BJ2389" s="11"/>
      <c r="BK2389" s="11"/>
      <c r="BL2389" s="11"/>
      <c r="BM2389" s="11"/>
      <c r="BN2389" s="11"/>
      <c r="BO2389" s="11"/>
      <c r="BP2389" s="16" t="str">
        <v>0- Port Costs</v>
      </c>
      <c r="BT2389" s="16" t="str">
        <v>0- Port Value</v>
      </c>
      <c r="BU2389" s="11"/>
      <c r="BV2389" s="16" t="str">
        <v>0</v>
      </c>
    </row>
    <row r="2390" spans="8:74" hidden="1" outlineLevel="1" x14ac:dyDescent="0.3">
      <c r="H2390" s="16" t="str">
        <v>0 - BM Costs</v>
      </c>
      <c r="L2390" s="16" t="str">
        <v>0 - BM Port</v>
      </c>
      <c r="N2390" s="16" t="str">
        <v>0 - Port Assets</v>
      </c>
      <c r="O2390" s="11"/>
      <c r="P2390" s="11"/>
      <c r="Q2390" s="11"/>
      <c r="R2390" s="11"/>
      <c r="S2390" s="11"/>
      <c r="T2390" s="11"/>
      <c r="U2390" s="11"/>
      <c r="V2390" s="11"/>
      <c r="W2390" s="11"/>
      <c r="X2390" s="11"/>
      <c r="Y2390" s="11"/>
      <c r="Z2390" s="11"/>
      <c r="AA2390" s="11"/>
      <c r="AB2390" s="11"/>
      <c r="AC2390" s="11"/>
      <c r="AD2390" s="11"/>
      <c r="AE2390" s="11"/>
      <c r="AF2390" s="11"/>
      <c r="AG2390" s="11"/>
      <c r="AH2390" s="11"/>
      <c r="AI2390" s="11"/>
      <c r="AJ2390" s="11"/>
      <c r="AK2390" s="11"/>
      <c r="AL2390" s="11"/>
      <c r="AM2390" s="11"/>
      <c r="AN2390" s="11"/>
      <c r="AO2390" s="11"/>
      <c r="AP2390" s="11"/>
      <c r="AQ2390" s="11"/>
      <c r="AR2390" s="11"/>
      <c r="AS2390" s="11"/>
      <c r="AT2390" s="11"/>
      <c r="AU2390" s="11"/>
      <c r="AV2390" s="11"/>
      <c r="AW2390" s="11"/>
      <c r="AX2390" s="11"/>
      <c r="AY2390" s="11"/>
      <c r="AZ2390" s="11"/>
      <c r="BA2390" s="11"/>
      <c r="BB2390" s="11"/>
      <c r="BC2390" s="11"/>
      <c r="BD2390" s="11"/>
      <c r="BE2390" s="11"/>
      <c r="BF2390" s="11"/>
      <c r="BG2390" s="11"/>
      <c r="BH2390" s="11"/>
      <c r="BI2390" s="11"/>
      <c r="BJ2390" s="11"/>
      <c r="BK2390" s="11"/>
      <c r="BL2390" s="11"/>
      <c r="BM2390" s="11"/>
      <c r="BN2390" s="11"/>
      <c r="BO2390" s="11"/>
      <c r="BP2390" s="16" t="str">
        <v>0- Port Costs</v>
      </c>
      <c r="BT2390" s="16" t="str">
        <v>0- Port Value</v>
      </c>
      <c r="BU2390" s="11"/>
      <c r="BV2390" s="16" t="str">
        <v>0</v>
      </c>
    </row>
    <row r="2391" spans="8:74" hidden="1" outlineLevel="1" x14ac:dyDescent="0.3">
      <c r="H2391" s="16" t="str">
        <v>0 - BM Costs</v>
      </c>
      <c r="L2391" s="16" t="str">
        <v>0 - BM Port</v>
      </c>
      <c r="N2391" s="16" t="str">
        <v>0 - Port Assets</v>
      </c>
      <c r="O2391" s="11"/>
      <c r="P2391" s="11"/>
      <c r="Q2391" s="11"/>
      <c r="R2391" s="11"/>
      <c r="S2391" s="11"/>
      <c r="T2391" s="11"/>
      <c r="U2391" s="11"/>
      <c r="V2391" s="11"/>
      <c r="W2391" s="11"/>
      <c r="X2391" s="11"/>
      <c r="Y2391" s="11"/>
      <c r="Z2391" s="11"/>
      <c r="AA2391" s="11"/>
      <c r="AB2391" s="11"/>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c r="BC2391" s="11"/>
      <c r="BD2391" s="11"/>
      <c r="BE2391" s="11"/>
      <c r="BF2391" s="11"/>
      <c r="BG2391" s="11"/>
      <c r="BH2391" s="11"/>
      <c r="BI2391" s="11"/>
      <c r="BJ2391" s="11"/>
      <c r="BK2391" s="11"/>
      <c r="BL2391" s="11"/>
      <c r="BM2391" s="11"/>
      <c r="BN2391" s="11"/>
      <c r="BO2391" s="11"/>
      <c r="BP2391" s="16" t="str">
        <v>0- Port Costs</v>
      </c>
      <c r="BT2391" s="16" t="str">
        <v>0- Port Value</v>
      </c>
      <c r="BU2391" s="11"/>
      <c r="BV2391" s="16" t="str">
        <v>0</v>
      </c>
    </row>
    <row r="2392" spans="8:74" hidden="1" outlineLevel="1" x14ac:dyDescent="0.3">
      <c r="H2392" s="16" t="str">
        <v>0 - BM Costs</v>
      </c>
      <c r="L2392" s="16" t="str">
        <v>0 - BM Port</v>
      </c>
      <c r="N2392" s="16" t="str">
        <v>0 - Port Assets</v>
      </c>
      <c r="O2392" s="11"/>
      <c r="P2392" s="11"/>
      <c r="Q2392" s="11"/>
      <c r="R2392" s="11"/>
      <c r="S2392" s="11"/>
      <c r="T2392" s="11"/>
      <c r="U2392" s="11"/>
      <c r="V2392" s="11"/>
      <c r="W2392" s="11"/>
      <c r="X2392" s="11"/>
      <c r="Y2392" s="11"/>
      <c r="Z2392" s="11"/>
      <c r="AA2392" s="11"/>
      <c r="AB2392" s="11"/>
      <c r="AC2392" s="11"/>
      <c r="AD2392" s="11"/>
      <c r="AE2392" s="11"/>
      <c r="AF2392" s="11"/>
      <c r="AG2392" s="11"/>
      <c r="AH2392" s="11"/>
      <c r="AI2392" s="11"/>
      <c r="AJ2392" s="11"/>
      <c r="AK2392" s="11"/>
      <c r="AL2392" s="11"/>
      <c r="AM2392" s="11"/>
      <c r="AN2392" s="11"/>
      <c r="AO2392" s="11"/>
      <c r="AP2392" s="11"/>
      <c r="AQ2392" s="11"/>
      <c r="AR2392" s="11"/>
      <c r="AS2392" s="11"/>
      <c r="AT2392" s="11"/>
      <c r="AU2392" s="11"/>
      <c r="AV2392" s="11"/>
      <c r="AW2392" s="11"/>
      <c r="AX2392" s="11"/>
      <c r="AY2392" s="11"/>
      <c r="AZ2392" s="11"/>
      <c r="BA2392" s="11"/>
      <c r="BB2392" s="11"/>
      <c r="BC2392" s="11"/>
      <c r="BD2392" s="11"/>
      <c r="BE2392" s="11"/>
      <c r="BF2392" s="11"/>
      <c r="BG2392" s="11"/>
      <c r="BH2392" s="11"/>
      <c r="BI2392" s="11"/>
      <c r="BJ2392" s="11"/>
      <c r="BK2392" s="11"/>
      <c r="BL2392" s="11"/>
      <c r="BM2392" s="11"/>
      <c r="BN2392" s="11"/>
      <c r="BO2392" s="11"/>
      <c r="BP2392" s="16" t="str">
        <v>0- Port Costs</v>
      </c>
      <c r="BT2392" s="16" t="str">
        <v>0- Port Value</v>
      </c>
      <c r="BU2392" s="11"/>
      <c r="BV2392" s="16" t="str">
        <v>0</v>
      </c>
    </row>
    <row r="2393" spans="8:74" hidden="1" outlineLevel="1" x14ac:dyDescent="0.3">
      <c r="H2393" s="16" t="str">
        <v>0 - BM Costs</v>
      </c>
      <c r="L2393" s="16" t="str">
        <v>0 - BM Port</v>
      </c>
      <c r="N2393" s="16" t="str">
        <v>0 - Port Assets</v>
      </c>
      <c r="O2393" s="11"/>
      <c r="P2393" s="11"/>
      <c r="Q2393" s="11"/>
      <c r="R2393" s="11"/>
      <c r="S2393" s="11"/>
      <c r="T2393" s="11"/>
      <c r="U2393" s="11"/>
      <c r="V2393" s="11"/>
      <c r="W2393" s="11"/>
      <c r="X2393" s="11"/>
      <c r="Y2393" s="11"/>
      <c r="Z2393" s="11"/>
      <c r="AA2393" s="11"/>
      <c r="AB2393" s="11"/>
      <c r="AC2393" s="11"/>
      <c r="AD2393" s="11"/>
      <c r="AE2393" s="11"/>
      <c r="AF2393" s="11"/>
      <c r="AG2393" s="11"/>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c r="BC2393" s="11"/>
      <c r="BD2393" s="11"/>
      <c r="BE2393" s="11"/>
      <c r="BF2393" s="11"/>
      <c r="BG2393" s="11"/>
      <c r="BH2393" s="11"/>
      <c r="BI2393" s="11"/>
      <c r="BJ2393" s="11"/>
      <c r="BK2393" s="11"/>
      <c r="BL2393" s="11"/>
      <c r="BM2393" s="11"/>
      <c r="BN2393" s="11"/>
      <c r="BO2393" s="11"/>
      <c r="BP2393" s="16" t="str">
        <v>0- Port Costs</v>
      </c>
      <c r="BT2393" s="16" t="str">
        <v>0- Port Value</v>
      </c>
      <c r="BU2393" s="11"/>
      <c r="BV2393" s="16" t="str">
        <v>0</v>
      </c>
    </row>
    <row r="2394" spans="8:74" hidden="1" outlineLevel="1" x14ac:dyDescent="0.3">
      <c r="H2394" s="16" t="str">
        <v>0 - BM Costs</v>
      </c>
      <c r="L2394" s="16" t="str">
        <v>0 - BM Port</v>
      </c>
      <c r="N2394" s="16" t="str">
        <v>0 - Port Assets</v>
      </c>
      <c r="O2394" s="11"/>
      <c r="P2394" s="11"/>
      <c r="Q2394" s="11"/>
      <c r="R2394" s="11"/>
      <c r="S2394" s="11"/>
      <c r="T2394" s="11"/>
      <c r="U2394" s="11"/>
      <c r="V2394" s="11"/>
      <c r="W2394" s="11"/>
      <c r="X2394" s="11"/>
      <c r="Y2394" s="11"/>
      <c r="Z2394" s="11"/>
      <c r="AA2394" s="11"/>
      <c r="AB2394" s="11"/>
      <c r="AC2394" s="11"/>
      <c r="AD2394" s="11"/>
      <c r="AE2394" s="11"/>
      <c r="AF2394" s="11"/>
      <c r="AG2394" s="11"/>
      <c r="AH2394" s="11"/>
      <c r="AI2394" s="11"/>
      <c r="AJ2394" s="11"/>
      <c r="AK2394" s="11"/>
      <c r="AL2394" s="11"/>
      <c r="AM2394" s="11"/>
      <c r="AN2394" s="11"/>
      <c r="AO2394" s="11"/>
      <c r="AP2394" s="11"/>
      <c r="AQ2394" s="11"/>
      <c r="AR2394" s="11"/>
      <c r="AS2394" s="11"/>
      <c r="AT2394" s="11"/>
      <c r="AU2394" s="11"/>
      <c r="AV2394" s="11"/>
      <c r="AW2394" s="11"/>
      <c r="AX2394" s="11"/>
      <c r="AY2394" s="11"/>
      <c r="AZ2394" s="11"/>
      <c r="BA2394" s="11"/>
      <c r="BB2394" s="11"/>
      <c r="BC2394" s="11"/>
      <c r="BD2394" s="11"/>
      <c r="BE2394" s="11"/>
      <c r="BF2394" s="11"/>
      <c r="BG2394" s="11"/>
      <c r="BH2394" s="11"/>
      <c r="BI2394" s="11"/>
      <c r="BJ2394" s="11"/>
      <c r="BK2394" s="11"/>
      <c r="BL2394" s="11"/>
      <c r="BM2394" s="11"/>
      <c r="BN2394" s="11"/>
      <c r="BO2394" s="11"/>
      <c r="BP2394" s="16" t="str">
        <v>0- Port Costs</v>
      </c>
      <c r="BT2394" s="16" t="str">
        <v>0- Port Value</v>
      </c>
      <c r="BU2394" s="11"/>
      <c r="BV2394" s="16" t="str">
        <v>0</v>
      </c>
    </row>
    <row r="2395" spans="8:74" hidden="1" outlineLevel="1" x14ac:dyDescent="0.3">
      <c r="H2395" s="16" t="str">
        <v>0 - BM Costs</v>
      </c>
      <c r="L2395" s="16" t="str">
        <v>0 - BM Port</v>
      </c>
      <c r="N2395" s="16" t="str">
        <v>0 - Port Assets</v>
      </c>
      <c r="O2395" s="11"/>
      <c r="P2395" s="11"/>
      <c r="Q2395" s="11"/>
      <c r="R2395" s="11"/>
      <c r="S2395" s="11"/>
      <c r="T2395" s="11"/>
      <c r="U2395" s="11"/>
      <c r="V2395" s="11"/>
      <c r="W2395" s="11"/>
      <c r="X2395" s="11"/>
      <c r="Y2395" s="11"/>
      <c r="Z2395" s="11"/>
      <c r="AA2395" s="11"/>
      <c r="AB2395" s="11"/>
      <c r="AC2395" s="11"/>
      <c r="AD2395" s="11"/>
      <c r="AE2395" s="11"/>
      <c r="AF2395" s="11"/>
      <c r="AG2395" s="11"/>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c r="BC2395" s="11"/>
      <c r="BD2395" s="11"/>
      <c r="BE2395" s="11"/>
      <c r="BF2395" s="11"/>
      <c r="BG2395" s="11"/>
      <c r="BH2395" s="11"/>
      <c r="BI2395" s="11"/>
      <c r="BJ2395" s="11"/>
      <c r="BK2395" s="11"/>
      <c r="BL2395" s="11"/>
      <c r="BM2395" s="11"/>
      <c r="BN2395" s="11"/>
      <c r="BO2395" s="11"/>
      <c r="BP2395" s="16" t="str">
        <v>0- Port Costs</v>
      </c>
      <c r="BT2395" s="16" t="str">
        <v>0- Port Value</v>
      </c>
      <c r="BU2395" s="11"/>
      <c r="BV2395" s="16" t="str">
        <v>0</v>
      </c>
    </row>
    <row r="2396" spans="8:74" hidden="1" outlineLevel="1" x14ac:dyDescent="0.3">
      <c r="H2396" s="16" t="str">
        <v>0 - BM Costs</v>
      </c>
      <c r="L2396" s="16" t="str">
        <v>0 - BM Port</v>
      </c>
      <c r="N2396" s="16" t="str">
        <v>0 - Port Assets</v>
      </c>
      <c r="O2396" s="11"/>
      <c r="P2396" s="11"/>
      <c r="Q2396" s="11"/>
      <c r="R2396" s="11"/>
      <c r="S2396" s="11"/>
      <c r="T2396" s="11"/>
      <c r="U2396" s="11"/>
      <c r="V2396" s="11"/>
      <c r="W2396" s="11"/>
      <c r="X2396" s="11"/>
      <c r="Y2396" s="11"/>
      <c r="Z2396" s="11"/>
      <c r="AA2396" s="11"/>
      <c r="AB2396" s="11"/>
      <c r="AC2396" s="11"/>
      <c r="AD2396" s="11"/>
      <c r="AE2396" s="11"/>
      <c r="AF2396" s="11"/>
      <c r="AG2396" s="11"/>
      <c r="AH2396" s="11"/>
      <c r="AI2396" s="11"/>
      <c r="AJ2396" s="11"/>
      <c r="AK2396" s="11"/>
      <c r="AL2396" s="11"/>
      <c r="AM2396" s="11"/>
      <c r="AN2396" s="11"/>
      <c r="AO2396" s="11"/>
      <c r="AP2396" s="11"/>
      <c r="AQ2396" s="11"/>
      <c r="AR2396" s="11"/>
      <c r="AS2396" s="11"/>
      <c r="AT2396" s="11"/>
      <c r="AU2396" s="11"/>
      <c r="AV2396" s="11"/>
      <c r="AW2396" s="11"/>
      <c r="AX2396" s="11"/>
      <c r="AY2396" s="11"/>
      <c r="AZ2396" s="11"/>
      <c r="BA2396" s="11"/>
      <c r="BB2396" s="11"/>
      <c r="BC2396" s="11"/>
      <c r="BD2396" s="11"/>
      <c r="BE2396" s="11"/>
      <c r="BF2396" s="11"/>
      <c r="BG2396" s="11"/>
      <c r="BH2396" s="11"/>
      <c r="BI2396" s="11"/>
      <c r="BJ2396" s="11"/>
      <c r="BK2396" s="11"/>
      <c r="BL2396" s="11"/>
      <c r="BM2396" s="11"/>
      <c r="BN2396" s="11"/>
      <c r="BO2396" s="11"/>
      <c r="BP2396" s="16" t="str">
        <v>0- Port Costs</v>
      </c>
      <c r="BT2396" s="16" t="str">
        <v>0- Port Value</v>
      </c>
      <c r="BU2396" s="11"/>
      <c r="BV2396" s="16" t="str">
        <v>0</v>
      </c>
    </row>
    <row r="2397" spans="8:74" hidden="1" outlineLevel="1" x14ac:dyDescent="0.3">
      <c r="H2397" s="16" t="str">
        <v>0 - BM Costs</v>
      </c>
      <c r="L2397" s="16" t="str">
        <v>0 - BM Port</v>
      </c>
      <c r="N2397" s="16" t="str">
        <v>0 - Port Assets</v>
      </c>
      <c r="O2397" s="11"/>
      <c r="P2397" s="11"/>
      <c r="Q2397" s="11"/>
      <c r="R2397" s="11"/>
      <c r="S2397" s="11"/>
      <c r="T2397" s="11"/>
      <c r="U2397" s="11"/>
      <c r="V2397" s="11"/>
      <c r="W2397" s="11"/>
      <c r="X2397" s="11"/>
      <c r="Y2397" s="11"/>
      <c r="Z2397" s="11"/>
      <c r="AA2397" s="11"/>
      <c r="AB2397" s="11"/>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c r="BC2397" s="11"/>
      <c r="BD2397" s="11"/>
      <c r="BE2397" s="11"/>
      <c r="BF2397" s="11"/>
      <c r="BG2397" s="11"/>
      <c r="BH2397" s="11"/>
      <c r="BI2397" s="11"/>
      <c r="BJ2397" s="11"/>
      <c r="BK2397" s="11"/>
      <c r="BL2397" s="11"/>
      <c r="BM2397" s="11"/>
      <c r="BN2397" s="11"/>
      <c r="BO2397" s="11"/>
      <c r="BP2397" s="16" t="str">
        <v>0- Port Costs</v>
      </c>
      <c r="BT2397" s="16" t="str">
        <v>0- Port Value</v>
      </c>
      <c r="BU2397" s="11"/>
      <c r="BV2397" s="16" t="str">
        <v>0</v>
      </c>
    </row>
    <row r="2398" spans="8:74" hidden="1" outlineLevel="1" x14ac:dyDescent="0.3">
      <c r="H2398" s="16" t="str">
        <v>0 - BM Costs</v>
      </c>
      <c r="L2398" s="16" t="str">
        <v>0 - BM Port</v>
      </c>
      <c r="N2398" s="16" t="str">
        <v>0 - Port Assets</v>
      </c>
      <c r="O2398" s="11"/>
      <c r="P2398" s="11"/>
      <c r="Q2398" s="11"/>
      <c r="R2398" s="11"/>
      <c r="S2398" s="11"/>
      <c r="T2398" s="11"/>
      <c r="U2398" s="11"/>
      <c r="V2398" s="11"/>
      <c r="W2398" s="11"/>
      <c r="X2398" s="11"/>
      <c r="Y2398" s="11"/>
      <c r="Z2398" s="11"/>
      <c r="AA2398" s="11"/>
      <c r="AB2398" s="11"/>
      <c r="AC2398" s="11"/>
      <c r="AD2398" s="11"/>
      <c r="AE2398" s="11"/>
      <c r="AF2398" s="11"/>
      <c r="AG2398" s="11"/>
      <c r="AH2398" s="11"/>
      <c r="AI2398" s="11"/>
      <c r="AJ2398" s="11"/>
      <c r="AK2398" s="11"/>
      <c r="AL2398" s="11"/>
      <c r="AM2398" s="11"/>
      <c r="AN2398" s="11"/>
      <c r="AO2398" s="11"/>
      <c r="AP2398" s="11"/>
      <c r="AQ2398" s="11"/>
      <c r="AR2398" s="11"/>
      <c r="AS2398" s="11"/>
      <c r="AT2398" s="11"/>
      <c r="AU2398" s="11"/>
      <c r="AV2398" s="11"/>
      <c r="AW2398" s="11"/>
      <c r="AX2398" s="11"/>
      <c r="AY2398" s="11"/>
      <c r="AZ2398" s="11"/>
      <c r="BA2398" s="11"/>
      <c r="BB2398" s="11"/>
      <c r="BC2398" s="11"/>
      <c r="BD2398" s="11"/>
      <c r="BE2398" s="11"/>
      <c r="BF2398" s="11"/>
      <c r="BG2398" s="11"/>
      <c r="BH2398" s="11"/>
      <c r="BI2398" s="11"/>
      <c r="BJ2398" s="11"/>
      <c r="BK2398" s="11"/>
      <c r="BL2398" s="11"/>
      <c r="BM2398" s="11"/>
      <c r="BN2398" s="11"/>
      <c r="BO2398" s="11"/>
      <c r="BP2398" s="16" t="str">
        <v>0- Port Costs</v>
      </c>
      <c r="BT2398" s="16" t="str">
        <v>0- Port Value</v>
      </c>
      <c r="BU2398" s="11"/>
      <c r="BV2398" s="16" t="str">
        <v>0</v>
      </c>
    </row>
    <row r="2399" spans="8:74" hidden="1" outlineLevel="1" x14ac:dyDescent="0.3">
      <c r="H2399" s="16" t="str">
        <v>0 - BM Costs</v>
      </c>
      <c r="L2399" s="16" t="str">
        <v>0 - BM Port</v>
      </c>
      <c r="N2399" s="16" t="str">
        <v>0 - Port Assets</v>
      </c>
      <c r="O2399" s="11"/>
      <c r="P2399" s="11"/>
      <c r="Q2399" s="11"/>
      <c r="R2399" s="11"/>
      <c r="S2399" s="11"/>
      <c r="T2399" s="11"/>
      <c r="U2399" s="11"/>
      <c r="V2399" s="11"/>
      <c r="W2399" s="11"/>
      <c r="X2399" s="11"/>
      <c r="Y2399" s="11"/>
      <c r="Z2399" s="11"/>
      <c r="AA2399" s="11"/>
      <c r="AB2399" s="11"/>
      <c r="AC2399" s="11"/>
      <c r="AD2399" s="11"/>
      <c r="AE2399" s="11"/>
      <c r="AF2399" s="11"/>
      <c r="AG2399" s="11"/>
      <c r="AH2399" s="11"/>
      <c r="AI2399" s="11"/>
      <c r="AJ2399" s="11"/>
      <c r="AK2399" s="11"/>
      <c r="AL2399" s="11"/>
      <c r="AM2399" s="11"/>
      <c r="AN2399" s="11"/>
      <c r="AO2399" s="11"/>
      <c r="AP2399" s="11"/>
      <c r="AQ2399" s="11"/>
      <c r="AR2399" s="11"/>
      <c r="AS2399" s="11"/>
      <c r="AT2399" s="11"/>
      <c r="AU2399" s="11"/>
      <c r="AV2399" s="11"/>
      <c r="AW2399" s="11"/>
      <c r="AX2399" s="11"/>
      <c r="AY2399" s="11"/>
      <c r="AZ2399" s="11"/>
      <c r="BA2399" s="11"/>
      <c r="BB2399" s="11"/>
      <c r="BC2399" s="11"/>
      <c r="BD2399" s="11"/>
      <c r="BE2399" s="11"/>
      <c r="BF2399" s="11"/>
      <c r="BG2399" s="11"/>
      <c r="BH2399" s="11"/>
      <c r="BI2399" s="11"/>
      <c r="BJ2399" s="11"/>
      <c r="BK2399" s="11"/>
      <c r="BL2399" s="11"/>
      <c r="BM2399" s="11"/>
      <c r="BN2399" s="11"/>
      <c r="BO2399" s="11"/>
      <c r="BP2399" s="16" t="str">
        <v>0- Port Costs</v>
      </c>
      <c r="BT2399" s="16" t="str">
        <v>0- Port Value</v>
      </c>
      <c r="BU2399" s="11"/>
      <c r="BV2399" s="16" t="str">
        <v>0</v>
      </c>
    </row>
    <row r="2400" spans="8:74" hidden="1" outlineLevel="1" x14ac:dyDescent="0.3">
      <c r="H2400" s="16" t="str">
        <v>0 - BM Costs</v>
      </c>
      <c r="L2400" s="16" t="str">
        <v>0 - BM Port</v>
      </c>
      <c r="N2400" s="16" t="str">
        <v>0 - Port Assets</v>
      </c>
      <c r="O2400" s="11"/>
      <c r="P2400" s="11"/>
      <c r="Q2400" s="11"/>
      <c r="R2400" s="11"/>
      <c r="S2400" s="11"/>
      <c r="T2400" s="11"/>
      <c r="U2400" s="11"/>
      <c r="V2400" s="11"/>
      <c r="W2400" s="11"/>
      <c r="X2400" s="11"/>
      <c r="Y2400" s="11"/>
      <c r="Z2400" s="11"/>
      <c r="AA2400" s="11"/>
      <c r="AB2400" s="11"/>
      <c r="AC2400" s="11"/>
      <c r="AD2400" s="11"/>
      <c r="AE2400" s="11"/>
      <c r="AF2400" s="11"/>
      <c r="AG2400" s="11"/>
      <c r="AH2400" s="11"/>
      <c r="AI2400" s="11"/>
      <c r="AJ2400" s="11"/>
      <c r="AK2400" s="11"/>
      <c r="AL2400" s="11"/>
      <c r="AM2400" s="11"/>
      <c r="AN2400" s="11"/>
      <c r="AO2400" s="11"/>
      <c r="AP2400" s="11"/>
      <c r="AQ2400" s="11"/>
      <c r="AR2400" s="11"/>
      <c r="AS2400" s="11"/>
      <c r="AT2400" s="11"/>
      <c r="AU2400" s="11"/>
      <c r="AV2400" s="11"/>
      <c r="AW2400" s="11"/>
      <c r="AX2400" s="11"/>
      <c r="AY2400" s="11"/>
      <c r="AZ2400" s="11"/>
      <c r="BA2400" s="11"/>
      <c r="BB2400" s="11"/>
      <c r="BC2400" s="11"/>
      <c r="BD2400" s="11"/>
      <c r="BE2400" s="11"/>
      <c r="BF2400" s="11"/>
      <c r="BG2400" s="11"/>
      <c r="BH2400" s="11"/>
      <c r="BI2400" s="11"/>
      <c r="BJ2400" s="11"/>
      <c r="BK2400" s="11"/>
      <c r="BL2400" s="11"/>
      <c r="BM2400" s="11"/>
      <c r="BN2400" s="11"/>
      <c r="BO2400" s="11"/>
      <c r="BP2400" s="16" t="str">
        <v>0- Port Costs</v>
      </c>
      <c r="BT2400" s="16" t="str">
        <v>0- Port Value</v>
      </c>
      <c r="BU2400" s="11"/>
      <c r="BV2400" s="16" t="str">
        <v>0</v>
      </c>
    </row>
    <row r="2401" spans="8:74" hidden="1" outlineLevel="1" x14ac:dyDescent="0.3">
      <c r="H2401" s="16" t="str">
        <v>0 - BM Costs</v>
      </c>
      <c r="L2401" s="16" t="str">
        <v>0 - BM Port</v>
      </c>
      <c r="N2401" s="16" t="str">
        <v>0 - Port Assets</v>
      </c>
      <c r="O2401" s="11"/>
      <c r="P2401" s="11"/>
      <c r="Q2401" s="11"/>
      <c r="R2401" s="11"/>
      <c r="S2401" s="11"/>
      <c r="T2401" s="11"/>
      <c r="U2401" s="11"/>
      <c r="V2401" s="11"/>
      <c r="W2401" s="11"/>
      <c r="X2401" s="11"/>
      <c r="Y2401" s="11"/>
      <c r="Z2401" s="11"/>
      <c r="AA2401" s="11"/>
      <c r="AB2401" s="11"/>
      <c r="AC2401" s="11"/>
      <c r="AD2401" s="11"/>
      <c r="AE2401" s="11"/>
      <c r="AF2401" s="11"/>
      <c r="AG2401" s="11"/>
      <c r="AH2401" s="11"/>
      <c r="AI2401" s="11"/>
      <c r="AJ2401" s="11"/>
      <c r="AK2401" s="11"/>
      <c r="AL2401" s="11"/>
      <c r="AM2401" s="11"/>
      <c r="AN2401" s="11"/>
      <c r="AO2401" s="11"/>
      <c r="AP2401" s="11"/>
      <c r="AQ2401" s="11"/>
      <c r="AR2401" s="11"/>
      <c r="AS2401" s="11"/>
      <c r="AT2401" s="11"/>
      <c r="AU2401" s="11"/>
      <c r="AV2401" s="11"/>
      <c r="AW2401" s="11"/>
      <c r="AX2401" s="11"/>
      <c r="AY2401" s="11"/>
      <c r="AZ2401" s="11"/>
      <c r="BA2401" s="11"/>
      <c r="BB2401" s="11"/>
      <c r="BC2401" s="11"/>
      <c r="BD2401" s="11"/>
      <c r="BE2401" s="11"/>
      <c r="BF2401" s="11"/>
      <c r="BG2401" s="11"/>
      <c r="BH2401" s="11"/>
      <c r="BI2401" s="11"/>
      <c r="BJ2401" s="11"/>
      <c r="BK2401" s="11"/>
      <c r="BL2401" s="11"/>
      <c r="BM2401" s="11"/>
      <c r="BN2401" s="11"/>
      <c r="BO2401" s="11"/>
      <c r="BP2401" s="16" t="str">
        <v>0- Port Costs</v>
      </c>
      <c r="BT2401" s="16" t="str">
        <v>0- Port Value</v>
      </c>
      <c r="BU2401" s="11"/>
      <c r="BV2401" s="16" t="str">
        <v>0</v>
      </c>
    </row>
    <row r="2402" spans="8:74" hidden="1" outlineLevel="1" x14ac:dyDescent="0.3">
      <c r="H2402" s="16" t="str">
        <v>0 - BM Costs</v>
      </c>
      <c r="L2402" s="16" t="str">
        <v>0 - BM Port</v>
      </c>
      <c r="N2402" s="16" t="str">
        <v>0 - Port Assets</v>
      </c>
      <c r="O2402" s="11"/>
      <c r="P2402" s="11"/>
      <c r="Q2402" s="11"/>
      <c r="R2402" s="11"/>
      <c r="S2402" s="11"/>
      <c r="T2402" s="11"/>
      <c r="U2402" s="11"/>
      <c r="V2402" s="11"/>
      <c r="W2402" s="11"/>
      <c r="X2402" s="11"/>
      <c r="Y2402" s="11"/>
      <c r="Z2402" s="11"/>
      <c r="AA2402" s="11"/>
      <c r="AB2402" s="11"/>
      <c r="AC2402" s="11"/>
      <c r="AD2402" s="11"/>
      <c r="AE2402" s="11"/>
      <c r="AF2402" s="11"/>
      <c r="AG2402" s="11"/>
      <c r="AH2402" s="11"/>
      <c r="AI2402" s="11"/>
      <c r="AJ2402" s="11"/>
      <c r="AK2402" s="11"/>
      <c r="AL2402" s="11"/>
      <c r="AM2402" s="11"/>
      <c r="AN2402" s="11"/>
      <c r="AO2402" s="11"/>
      <c r="AP2402" s="11"/>
      <c r="AQ2402" s="11"/>
      <c r="AR2402" s="11"/>
      <c r="AS2402" s="11"/>
      <c r="AT2402" s="11"/>
      <c r="AU2402" s="11"/>
      <c r="AV2402" s="11"/>
      <c r="AW2402" s="11"/>
      <c r="AX2402" s="11"/>
      <c r="AY2402" s="11"/>
      <c r="AZ2402" s="11"/>
      <c r="BA2402" s="11"/>
      <c r="BB2402" s="11"/>
      <c r="BC2402" s="11"/>
      <c r="BD2402" s="11"/>
      <c r="BE2402" s="11"/>
      <c r="BF2402" s="11"/>
      <c r="BG2402" s="11"/>
      <c r="BH2402" s="11"/>
      <c r="BI2402" s="11"/>
      <c r="BJ2402" s="11"/>
      <c r="BK2402" s="11"/>
      <c r="BL2402" s="11"/>
      <c r="BM2402" s="11"/>
      <c r="BN2402" s="11"/>
      <c r="BO2402" s="11"/>
      <c r="BP2402" s="16" t="str">
        <v>0- Port Costs</v>
      </c>
      <c r="BT2402" s="16" t="str">
        <v>0- Port Value</v>
      </c>
      <c r="BU2402" s="11"/>
      <c r="BV2402" s="16" t="str">
        <v>0</v>
      </c>
    </row>
    <row r="2403" spans="8:74" hidden="1" outlineLevel="1" x14ac:dyDescent="0.3">
      <c r="H2403" s="16" t="str">
        <v>0 - BM Costs</v>
      </c>
      <c r="L2403" s="16" t="str">
        <v>0 - BM Port</v>
      </c>
      <c r="N2403" s="16" t="str">
        <v>0 - Port Assets</v>
      </c>
      <c r="O2403" s="11"/>
      <c r="P2403" s="11"/>
      <c r="Q2403" s="11"/>
      <c r="R2403" s="11"/>
      <c r="S2403" s="11"/>
      <c r="T2403" s="11"/>
      <c r="U2403" s="11"/>
      <c r="V2403" s="11"/>
      <c r="W2403" s="11"/>
      <c r="X2403" s="11"/>
      <c r="Y2403" s="11"/>
      <c r="Z2403" s="11"/>
      <c r="AA2403" s="11"/>
      <c r="AB2403" s="11"/>
      <c r="AC2403" s="11"/>
      <c r="AD2403" s="11"/>
      <c r="AE2403" s="11"/>
      <c r="AF2403" s="11"/>
      <c r="AG2403" s="11"/>
      <c r="AH2403" s="11"/>
      <c r="AI2403" s="11"/>
      <c r="AJ2403" s="11"/>
      <c r="AK2403" s="11"/>
      <c r="AL2403" s="11"/>
      <c r="AM2403" s="11"/>
      <c r="AN2403" s="11"/>
      <c r="AO2403" s="11"/>
      <c r="AP2403" s="11"/>
      <c r="AQ2403" s="11"/>
      <c r="AR2403" s="11"/>
      <c r="AS2403" s="11"/>
      <c r="AT2403" s="11"/>
      <c r="AU2403" s="11"/>
      <c r="AV2403" s="11"/>
      <c r="AW2403" s="11"/>
      <c r="AX2403" s="11"/>
      <c r="AY2403" s="11"/>
      <c r="AZ2403" s="11"/>
      <c r="BA2403" s="11"/>
      <c r="BB2403" s="11"/>
      <c r="BC2403" s="11"/>
      <c r="BD2403" s="11"/>
      <c r="BE2403" s="11"/>
      <c r="BF2403" s="11"/>
      <c r="BG2403" s="11"/>
      <c r="BH2403" s="11"/>
      <c r="BI2403" s="11"/>
      <c r="BJ2403" s="11"/>
      <c r="BK2403" s="11"/>
      <c r="BL2403" s="11"/>
      <c r="BM2403" s="11"/>
      <c r="BN2403" s="11"/>
      <c r="BO2403" s="11"/>
      <c r="BP2403" s="16" t="str">
        <v>0- Port Costs</v>
      </c>
      <c r="BT2403" s="16" t="str">
        <v>0- Port Value</v>
      </c>
      <c r="BU2403" s="11"/>
      <c r="BV2403" s="16" t="str">
        <v>0</v>
      </c>
    </row>
    <row r="2404" spans="8:74" hidden="1" outlineLevel="1" x14ac:dyDescent="0.3">
      <c r="H2404" s="16" t="str">
        <v>0 - BM Costs</v>
      </c>
      <c r="L2404" s="16" t="str">
        <v>0 - BM Port</v>
      </c>
      <c r="N2404" s="16" t="str">
        <v>0 - Port Assets</v>
      </c>
      <c r="O2404" s="11"/>
      <c r="P2404" s="11"/>
      <c r="Q2404" s="11"/>
      <c r="R2404" s="11"/>
      <c r="S2404" s="11"/>
      <c r="T2404" s="11"/>
      <c r="U2404" s="11"/>
      <c r="V2404" s="11"/>
      <c r="W2404" s="11"/>
      <c r="X2404" s="11"/>
      <c r="Y2404" s="11"/>
      <c r="Z2404" s="11"/>
      <c r="AA2404" s="11"/>
      <c r="AB2404" s="11"/>
      <c r="AC2404" s="11"/>
      <c r="AD2404" s="11"/>
      <c r="AE2404" s="11"/>
      <c r="AF2404" s="11"/>
      <c r="AG2404" s="11"/>
      <c r="AH2404" s="11"/>
      <c r="AI2404" s="11"/>
      <c r="AJ2404" s="11"/>
      <c r="AK2404" s="11"/>
      <c r="AL2404" s="11"/>
      <c r="AM2404" s="11"/>
      <c r="AN2404" s="11"/>
      <c r="AO2404" s="11"/>
      <c r="AP2404" s="11"/>
      <c r="AQ2404" s="11"/>
      <c r="AR2404" s="11"/>
      <c r="AS2404" s="11"/>
      <c r="AT2404" s="11"/>
      <c r="AU2404" s="11"/>
      <c r="AV2404" s="11"/>
      <c r="AW2404" s="11"/>
      <c r="AX2404" s="11"/>
      <c r="AY2404" s="11"/>
      <c r="AZ2404" s="11"/>
      <c r="BA2404" s="11"/>
      <c r="BB2404" s="11"/>
      <c r="BC2404" s="11"/>
      <c r="BD2404" s="11"/>
      <c r="BE2404" s="11"/>
      <c r="BF2404" s="11"/>
      <c r="BG2404" s="11"/>
      <c r="BH2404" s="11"/>
      <c r="BI2404" s="11"/>
      <c r="BJ2404" s="11"/>
      <c r="BK2404" s="11"/>
      <c r="BL2404" s="11"/>
      <c r="BM2404" s="11"/>
      <c r="BN2404" s="11"/>
      <c r="BO2404" s="11"/>
      <c r="BP2404" s="16" t="str">
        <v>0- Port Costs</v>
      </c>
      <c r="BT2404" s="16" t="str">
        <v>0- Port Value</v>
      </c>
      <c r="BU2404" s="11"/>
      <c r="BV2404" s="16" t="str">
        <v>0</v>
      </c>
    </row>
    <row r="2405" spans="8:74" hidden="1" outlineLevel="1" x14ac:dyDescent="0.3">
      <c r="H2405" s="16" t="str">
        <v>0 - BM Costs</v>
      </c>
      <c r="L2405" s="16" t="str">
        <v>0 - BM Port</v>
      </c>
      <c r="N2405" s="16" t="str">
        <v>0 - Port Assets</v>
      </c>
      <c r="O2405" s="11"/>
      <c r="P2405" s="11"/>
      <c r="Q2405" s="11"/>
      <c r="R2405" s="11"/>
      <c r="S2405" s="11"/>
      <c r="T2405" s="11"/>
      <c r="U2405" s="11"/>
      <c r="V2405" s="11"/>
      <c r="W2405" s="11"/>
      <c r="X2405" s="11"/>
      <c r="Y2405" s="11"/>
      <c r="Z2405" s="11"/>
      <c r="AA2405" s="11"/>
      <c r="AB2405" s="11"/>
      <c r="AC2405" s="11"/>
      <c r="AD2405" s="11"/>
      <c r="AE2405" s="11"/>
      <c r="AF2405" s="11"/>
      <c r="AG2405" s="11"/>
      <c r="AH2405" s="11"/>
      <c r="AI2405" s="11"/>
      <c r="AJ2405" s="11"/>
      <c r="AK2405" s="11"/>
      <c r="AL2405" s="11"/>
      <c r="AM2405" s="11"/>
      <c r="AN2405" s="11"/>
      <c r="AO2405" s="11"/>
      <c r="AP2405" s="11"/>
      <c r="AQ2405" s="11"/>
      <c r="AR2405" s="11"/>
      <c r="AS2405" s="11"/>
      <c r="AT2405" s="11"/>
      <c r="AU2405" s="11"/>
      <c r="AV2405" s="11"/>
      <c r="AW2405" s="11"/>
      <c r="AX2405" s="11"/>
      <c r="AY2405" s="11"/>
      <c r="AZ2405" s="11"/>
      <c r="BA2405" s="11"/>
      <c r="BB2405" s="11"/>
      <c r="BC2405" s="11"/>
      <c r="BD2405" s="11"/>
      <c r="BE2405" s="11"/>
      <c r="BF2405" s="11"/>
      <c r="BG2405" s="11"/>
      <c r="BH2405" s="11"/>
      <c r="BI2405" s="11"/>
      <c r="BJ2405" s="11"/>
      <c r="BK2405" s="11"/>
      <c r="BL2405" s="11"/>
      <c r="BM2405" s="11"/>
      <c r="BN2405" s="11"/>
      <c r="BO2405" s="11"/>
      <c r="BP2405" s="16" t="str">
        <v>0- Port Costs</v>
      </c>
      <c r="BT2405" s="16" t="str">
        <v>0- Port Value</v>
      </c>
      <c r="BU2405" s="11"/>
      <c r="BV2405" s="16" t="str">
        <v>0</v>
      </c>
    </row>
    <row r="2406" spans="8:74" hidden="1" outlineLevel="1" x14ac:dyDescent="0.3">
      <c r="H2406" s="16" t="str">
        <v>0 - BM Costs</v>
      </c>
      <c r="L2406" s="16" t="str">
        <v>0 - BM Port</v>
      </c>
      <c r="N2406" s="16" t="str">
        <v>0 - Port Assets</v>
      </c>
      <c r="O2406" s="11"/>
      <c r="P2406" s="11"/>
      <c r="Q2406" s="11"/>
      <c r="R2406" s="11"/>
      <c r="S2406" s="11"/>
      <c r="T2406" s="11"/>
      <c r="U2406" s="11"/>
      <c r="V2406" s="11"/>
      <c r="W2406" s="11"/>
      <c r="X2406" s="11"/>
      <c r="Y2406" s="11"/>
      <c r="Z2406" s="11"/>
      <c r="AA2406" s="11"/>
      <c r="AB2406" s="11"/>
      <c r="AC2406" s="11"/>
      <c r="AD2406" s="11"/>
      <c r="AE2406" s="11"/>
      <c r="AF2406" s="11"/>
      <c r="AG2406" s="11"/>
      <c r="AH2406" s="11"/>
      <c r="AI2406" s="11"/>
      <c r="AJ2406" s="11"/>
      <c r="AK2406" s="11"/>
      <c r="AL2406" s="11"/>
      <c r="AM2406" s="11"/>
      <c r="AN2406" s="11"/>
      <c r="AO2406" s="11"/>
      <c r="AP2406" s="11"/>
      <c r="AQ2406" s="11"/>
      <c r="AR2406" s="11"/>
      <c r="AS2406" s="11"/>
      <c r="AT2406" s="11"/>
      <c r="AU2406" s="11"/>
      <c r="AV2406" s="11"/>
      <c r="AW2406" s="11"/>
      <c r="AX2406" s="11"/>
      <c r="AY2406" s="11"/>
      <c r="AZ2406" s="11"/>
      <c r="BA2406" s="11"/>
      <c r="BB2406" s="11"/>
      <c r="BC2406" s="11"/>
      <c r="BD2406" s="11"/>
      <c r="BE2406" s="11"/>
      <c r="BF2406" s="11"/>
      <c r="BG2406" s="11"/>
      <c r="BH2406" s="11"/>
      <c r="BI2406" s="11"/>
      <c r="BJ2406" s="11"/>
      <c r="BK2406" s="11"/>
      <c r="BL2406" s="11"/>
      <c r="BM2406" s="11"/>
      <c r="BN2406" s="11"/>
      <c r="BO2406" s="11"/>
      <c r="BP2406" s="16" t="str">
        <v>0- Port Costs</v>
      </c>
      <c r="BT2406" s="16" t="str">
        <v>0- Port Value</v>
      </c>
      <c r="BU2406" s="11"/>
      <c r="BV2406" s="16" t="str">
        <v>0</v>
      </c>
    </row>
    <row r="2407" spans="8:74" hidden="1" outlineLevel="1" x14ac:dyDescent="0.3">
      <c r="H2407" s="16" t="str">
        <v>0 - BM Costs</v>
      </c>
      <c r="L2407" s="16" t="str">
        <v>0 - BM Port</v>
      </c>
      <c r="N2407" s="16" t="str">
        <v>0 - Port Assets</v>
      </c>
      <c r="O2407" s="11"/>
      <c r="P2407" s="11"/>
      <c r="Q2407" s="11"/>
      <c r="R2407" s="11"/>
      <c r="S2407" s="11"/>
      <c r="T2407" s="11"/>
      <c r="U2407" s="11"/>
      <c r="V2407" s="11"/>
      <c r="W2407" s="11"/>
      <c r="X2407" s="11"/>
      <c r="Y2407" s="11"/>
      <c r="Z2407" s="11"/>
      <c r="AA2407" s="11"/>
      <c r="AB2407" s="11"/>
      <c r="AC2407" s="11"/>
      <c r="AD2407" s="11"/>
      <c r="AE2407" s="11"/>
      <c r="AF2407" s="11"/>
      <c r="AG2407" s="11"/>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c r="BC2407" s="11"/>
      <c r="BD2407" s="11"/>
      <c r="BE2407" s="11"/>
      <c r="BF2407" s="11"/>
      <c r="BG2407" s="11"/>
      <c r="BH2407" s="11"/>
      <c r="BI2407" s="11"/>
      <c r="BJ2407" s="11"/>
      <c r="BK2407" s="11"/>
      <c r="BL2407" s="11"/>
      <c r="BM2407" s="11"/>
      <c r="BN2407" s="11"/>
      <c r="BO2407" s="11"/>
      <c r="BP2407" s="16" t="str">
        <v>0- Port Costs</v>
      </c>
      <c r="BT2407" s="16" t="str">
        <v>0- Port Value</v>
      </c>
      <c r="BU2407" s="11"/>
      <c r="BV2407" s="16" t="str">
        <v>0</v>
      </c>
    </row>
    <row r="2408" spans="8:74" hidden="1" outlineLevel="1" x14ac:dyDescent="0.3">
      <c r="H2408" s="16" t="str">
        <v>0 - BM Costs</v>
      </c>
      <c r="L2408" s="16" t="str">
        <v>0 - BM Port</v>
      </c>
      <c r="N2408" s="16" t="str">
        <v>0 - Port Assets</v>
      </c>
      <c r="O2408" s="11"/>
      <c r="P2408" s="11"/>
      <c r="Q2408" s="11"/>
      <c r="R2408" s="11"/>
      <c r="S2408" s="11"/>
      <c r="T2408" s="11"/>
      <c r="U2408" s="11"/>
      <c r="V2408" s="11"/>
      <c r="W2408" s="11"/>
      <c r="X2408" s="11"/>
      <c r="Y2408" s="11"/>
      <c r="Z2408" s="11"/>
      <c r="AA2408" s="11"/>
      <c r="AB2408" s="11"/>
      <c r="AC2408" s="11"/>
      <c r="AD2408" s="11"/>
      <c r="AE2408" s="11"/>
      <c r="AF2408" s="11"/>
      <c r="AG2408" s="11"/>
      <c r="AH2408" s="11"/>
      <c r="AI2408" s="11"/>
      <c r="AJ2408" s="11"/>
      <c r="AK2408" s="11"/>
      <c r="AL2408" s="11"/>
      <c r="AM2408" s="11"/>
      <c r="AN2408" s="11"/>
      <c r="AO2408" s="11"/>
      <c r="AP2408" s="11"/>
      <c r="AQ2408" s="11"/>
      <c r="AR2408" s="11"/>
      <c r="AS2408" s="11"/>
      <c r="AT2408" s="11"/>
      <c r="AU2408" s="11"/>
      <c r="AV2408" s="11"/>
      <c r="AW2408" s="11"/>
      <c r="AX2408" s="11"/>
      <c r="AY2408" s="11"/>
      <c r="AZ2408" s="11"/>
      <c r="BA2408" s="11"/>
      <c r="BB2408" s="11"/>
      <c r="BC2408" s="11"/>
      <c r="BD2408" s="11"/>
      <c r="BE2408" s="11"/>
      <c r="BF2408" s="11"/>
      <c r="BG2408" s="11"/>
      <c r="BH2408" s="11"/>
      <c r="BI2408" s="11"/>
      <c r="BJ2408" s="11"/>
      <c r="BK2408" s="11"/>
      <c r="BL2408" s="11"/>
      <c r="BM2408" s="11"/>
      <c r="BN2408" s="11"/>
      <c r="BO2408" s="11"/>
      <c r="BP2408" s="16" t="str">
        <v>0- Port Costs</v>
      </c>
      <c r="BT2408" s="16" t="str">
        <v>0- Port Value</v>
      </c>
      <c r="BU2408" s="11"/>
      <c r="BV2408" s="16" t="str">
        <v>0</v>
      </c>
    </row>
    <row r="2409" spans="8:74" hidden="1" outlineLevel="1" x14ac:dyDescent="0.3">
      <c r="H2409" s="16" t="str">
        <v>0 - BM Costs</v>
      </c>
      <c r="L2409" s="16" t="str">
        <v>0 - BM Port</v>
      </c>
      <c r="N2409" s="16" t="str">
        <v>0 - Port Assets</v>
      </c>
      <c r="O2409" s="11"/>
      <c r="P2409" s="11"/>
      <c r="Q2409" s="11"/>
      <c r="R2409" s="11"/>
      <c r="S2409" s="11"/>
      <c r="T2409" s="11"/>
      <c r="U2409" s="11"/>
      <c r="V2409" s="11"/>
      <c r="W2409" s="11"/>
      <c r="X2409" s="11"/>
      <c r="Y2409" s="11"/>
      <c r="Z2409" s="11"/>
      <c r="AA2409" s="11"/>
      <c r="AB2409" s="11"/>
      <c r="AC2409" s="11"/>
      <c r="AD2409" s="11"/>
      <c r="AE2409" s="11"/>
      <c r="AF2409" s="11"/>
      <c r="AG2409" s="11"/>
      <c r="AH2409" s="11"/>
      <c r="AI2409" s="11"/>
      <c r="AJ2409" s="11"/>
      <c r="AK2409" s="11"/>
      <c r="AL2409" s="11"/>
      <c r="AM2409" s="11"/>
      <c r="AN2409" s="11"/>
      <c r="AO2409" s="11"/>
      <c r="AP2409" s="11"/>
      <c r="AQ2409" s="11"/>
      <c r="AR2409" s="11"/>
      <c r="AS2409" s="11"/>
      <c r="AT2409" s="11"/>
      <c r="AU2409" s="11"/>
      <c r="AV2409" s="11"/>
      <c r="AW2409" s="11"/>
      <c r="AX2409" s="11"/>
      <c r="AY2409" s="11"/>
      <c r="AZ2409" s="11"/>
      <c r="BA2409" s="11"/>
      <c r="BB2409" s="11"/>
      <c r="BC2409" s="11"/>
      <c r="BD2409" s="11"/>
      <c r="BE2409" s="11"/>
      <c r="BF2409" s="11"/>
      <c r="BG2409" s="11"/>
      <c r="BH2409" s="11"/>
      <c r="BI2409" s="11"/>
      <c r="BJ2409" s="11"/>
      <c r="BK2409" s="11"/>
      <c r="BL2409" s="11"/>
      <c r="BM2409" s="11"/>
      <c r="BN2409" s="11"/>
      <c r="BO2409" s="11"/>
      <c r="BP2409" s="16" t="str">
        <v>0- Port Costs</v>
      </c>
      <c r="BT2409" s="16" t="str">
        <v>0- Port Value</v>
      </c>
      <c r="BU2409" s="11"/>
      <c r="BV2409" s="16" t="str">
        <v>0</v>
      </c>
    </row>
    <row r="2410" spans="8:74" hidden="1" outlineLevel="1" x14ac:dyDescent="0.3">
      <c r="H2410" s="16" t="str">
        <v>0 - BM Costs</v>
      </c>
      <c r="L2410" s="16" t="str">
        <v>0 - BM Port</v>
      </c>
      <c r="N2410" s="16" t="str">
        <v>0 - Port Assets</v>
      </c>
      <c r="O2410" s="11"/>
      <c r="P2410" s="11"/>
      <c r="Q2410" s="11"/>
      <c r="R2410" s="11"/>
      <c r="S2410" s="11"/>
      <c r="T2410" s="11"/>
      <c r="U2410" s="11"/>
      <c r="V2410" s="11"/>
      <c r="W2410" s="11"/>
      <c r="X2410" s="11"/>
      <c r="Y2410" s="11"/>
      <c r="Z2410" s="11"/>
      <c r="AA2410" s="11"/>
      <c r="AB2410" s="11"/>
      <c r="AC2410" s="11"/>
      <c r="AD2410" s="11"/>
      <c r="AE2410" s="11"/>
      <c r="AF2410" s="11"/>
      <c r="AG2410" s="11"/>
      <c r="AH2410" s="11"/>
      <c r="AI2410" s="11"/>
      <c r="AJ2410" s="11"/>
      <c r="AK2410" s="11"/>
      <c r="AL2410" s="11"/>
      <c r="AM2410" s="11"/>
      <c r="AN2410" s="11"/>
      <c r="AO2410" s="11"/>
      <c r="AP2410" s="11"/>
      <c r="AQ2410" s="11"/>
      <c r="AR2410" s="11"/>
      <c r="AS2410" s="11"/>
      <c r="AT2410" s="11"/>
      <c r="AU2410" s="11"/>
      <c r="AV2410" s="11"/>
      <c r="AW2410" s="11"/>
      <c r="AX2410" s="11"/>
      <c r="AY2410" s="11"/>
      <c r="AZ2410" s="11"/>
      <c r="BA2410" s="11"/>
      <c r="BB2410" s="11"/>
      <c r="BC2410" s="11"/>
      <c r="BD2410" s="11"/>
      <c r="BE2410" s="11"/>
      <c r="BF2410" s="11"/>
      <c r="BG2410" s="11"/>
      <c r="BH2410" s="11"/>
      <c r="BI2410" s="11"/>
      <c r="BJ2410" s="11"/>
      <c r="BK2410" s="11"/>
      <c r="BL2410" s="11"/>
      <c r="BM2410" s="11"/>
      <c r="BN2410" s="11"/>
      <c r="BO2410" s="11"/>
      <c r="BP2410" s="16" t="str">
        <v>0- Port Costs</v>
      </c>
      <c r="BT2410" s="16" t="str">
        <v>0- Port Value</v>
      </c>
      <c r="BU2410" s="11"/>
      <c r="BV2410" s="16" t="str">
        <v>0</v>
      </c>
    </row>
    <row r="2411" spans="8:74" hidden="1" outlineLevel="1" x14ac:dyDescent="0.3">
      <c r="H2411" s="16" t="str">
        <v>0 - BM Costs</v>
      </c>
      <c r="L2411" s="16" t="str">
        <v>0 - BM Port</v>
      </c>
      <c r="N2411" s="16" t="str">
        <v>0 - Port Assets</v>
      </c>
      <c r="O2411" s="11"/>
      <c r="P2411" s="11"/>
      <c r="Q2411" s="11"/>
      <c r="R2411" s="11"/>
      <c r="S2411" s="11"/>
      <c r="T2411" s="11"/>
      <c r="U2411" s="11"/>
      <c r="V2411" s="11"/>
      <c r="W2411" s="11"/>
      <c r="X2411" s="11"/>
      <c r="Y2411" s="11"/>
      <c r="Z2411" s="11"/>
      <c r="AA2411" s="11"/>
      <c r="AB2411" s="11"/>
      <c r="AC2411" s="11"/>
      <c r="AD2411" s="11"/>
      <c r="AE2411" s="11"/>
      <c r="AF2411" s="11"/>
      <c r="AG2411" s="11"/>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c r="BB2411" s="11"/>
      <c r="BC2411" s="11"/>
      <c r="BD2411" s="11"/>
      <c r="BE2411" s="11"/>
      <c r="BF2411" s="11"/>
      <c r="BG2411" s="11"/>
      <c r="BH2411" s="11"/>
      <c r="BI2411" s="11"/>
      <c r="BJ2411" s="11"/>
      <c r="BK2411" s="11"/>
      <c r="BL2411" s="11"/>
      <c r="BM2411" s="11"/>
      <c r="BN2411" s="11"/>
      <c r="BO2411" s="11"/>
      <c r="BP2411" s="16" t="str">
        <v>0- Port Costs</v>
      </c>
      <c r="BT2411" s="16" t="str">
        <v>0- Port Value</v>
      </c>
      <c r="BU2411" s="11"/>
      <c r="BV2411" s="16" t="str">
        <v>0</v>
      </c>
    </row>
    <row r="2412" spans="8:74" hidden="1" outlineLevel="1" x14ac:dyDescent="0.3">
      <c r="H2412" s="16" t="str">
        <v>0 - BM Costs</v>
      </c>
      <c r="L2412" s="16" t="str">
        <v>0 - BM Port</v>
      </c>
      <c r="N2412" s="16" t="str">
        <v>0 - Port Assets</v>
      </c>
      <c r="O2412" s="11"/>
      <c r="P2412" s="11"/>
      <c r="Q2412" s="11"/>
      <c r="R2412" s="11"/>
      <c r="S2412" s="11"/>
      <c r="T2412" s="11"/>
      <c r="U2412" s="11"/>
      <c r="V2412" s="11"/>
      <c r="W2412" s="11"/>
      <c r="X2412" s="11"/>
      <c r="Y2412" s="11"/>
      <c r="Z2412" s="11"/>
      <c r="AA2412" s="11"/>
      <c r="AB2412" s="11"/>
      <c r="AC2412" s="11"/>
      <c r="AD2412" s="11"/>
      <c r="AE2412" s="11"/>
      <c r="AF2412" s="11"/>
      <c r="AG2412" s="11"/>
      <c r="AH2412" s="11"/>
      <c r="AI2412" s="11"/>
      <c r="AJ2412" s="11"/>
      <c r="AK2412" s="11"/>
      <c r="AL2412" s="11"/>
      <c r="AM2412" s="11"/>
      <c r="AN2412" s="11"/>
      <c r="AO2412" s="11"/>
      <c r="AP2412" s="11"/>
      <c r="AQ2412" s="11"/>
      <c r="AR2412" s="11"/>
      <c r="AS2412" s="11"/>
      <c r="AT2412" s="11"/>
      <c r="AU2412" s="11"/>
      <c r="AV2412" s="11"/>
      <c r="AW2412" s="11"/>
      <c r="AX2412" s="11"/>
      <c r="AY2412" s="11"/>
      <c r="AZ2412" s="11"/>
      <c r="BA2412" s="11"/>
      <c r="BB2412" s="11"/>
      <c r="BC2412" s="11"/>
      <c r="BD2412" s="11"/>
      <c r="BE2412" s="11"/>
      <c r="BF2412" s="11"/>
      <c r="BG2412" s="11"/>
      <c r="BH2412" s="11"/>
      <c r="BI2412" s="11"/>
      <c r="BJ2412" s="11"/>
      <c r="BK2412" s="11"/>
      <c r="BL2412" s="11"/>
      <c r="BM2412" s="11"/>
      <c r="BN2412" s="11"/>
      <c r="BO2412" s="11"/>
      <c r="BP2412" s="16" t="str">
        <v>0- Port Costs</v>
      </c>
      <c r="BT2412" s="16" t="str">
        <v>0- Port Value</v>
      </c>
      <c r="BU2412" s="11"/>
      <c r="BV2412" s="16" t="str">
        <v>0</v>
      </c>
    </row>
    <row r="2413" spans="8:74" hidden="1" outlineLevel="1" x14ac:dyDescent="0.3">
      <c r="H2413" s="16" t="str">
        <v>0 - BM Costs</v>
      </c>
      <c r="L2413" s="16" t="str">
        <v>0 - BM Port</v>
      </c>
      <c r="N2413" s="16" t="str">
        <v>0 - Port Assets</v>
      </c>
      <c r="O2413" s="11"/>
      <c r="P2413" s="11"/>
      <c r="Q2413" s="11"/>
      <c r="R2413" s="11"/>
      <c r="S2413" s="11"/>
      <c r="T2413" s="11"/>
      <c r="U2413" s="11"/>
      <c r="V2413" s="11"/>
      <c r="W2413" s="11"/>
      <c r="X2413" s="11"/>
      <c r="Y2413" s="11"/>
      <c r="Z2413" s="11"/>
      <c r="AA2413" s="11"/>
      <c r="AB2413" s="11"/>
      <c r="AC2413" s="11"/>
      <c r="AD2413" s="11"/>
      <c r="AE2413" s="11"/>
      <c r="AF2413" s="11"/>
      <c r="AG2413" s="11"/>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c r="BC2413" s="11"/>
      <c r="BD2413" s="11"/>
      <c r="BE2413" s="11"/>
      <c r="BF2413" s="11"/>
      <c r="BG2413" s="11"/>
      <c r="BH2413" s="11"/>
      <c r="BI2413" s="11"/>
      <c r="BJ2413" s="11"/>
      <c r="BK2413" s="11"/>
      <c r="BL2413" s="11"/>
      <c r="BM2413" s="11"/>
      <c r="BN2413" s="11"/>
      <c r="BO2413" s="11"/>
      <c r="BP2413" s="16" t="str">
        <v>0- Port Costs</v>
      </c>
      <c r="BT2413" s="16" t="str">
        <v>0- Port Value</v>
      </c>
      <c r="BU2413" s="11"/>
      <c r="BV2413" s="16" t="str">
        <v>0</v>
      </c>
    </row>
    <row r="2414" spans="8:74" hidden="1" outlineLevel="1" x14ac:dyDescent="0.3">
      <c r="H2414" s="16" t="str">
        <v>0 - BM Costs</v>
      </c>
      <c r="L2414" s="16" t="str">
        <v>0 - BM Port</v>
      </c>
      <c r="N2414" s="16" t="str">
        <v>0 - Port Assets</v>
      </c>
      <c r="O2414" s="11"/>
      <c r="P2414" s="11"/>
      <c r="Q2414" s="11"/>
      <c r="R2414" s="11"/>
      <c r="S2414" s="11"/>
      <c r="T2414" s="11"/>
      <c r="U2414" s="11"/>
      <c r="V2414" s="11"/>
      <c r="W2414" s="11"/>
      <c r="X2414" s="11"/>
      <c r="Y2414" s="11"/>
      <c r="Z2414" s="11"/>
      <c r="AA2414" s="11"/>
      <c r="AB2414" s="11"/>
      <c r="AC2414" s="11"/>
      <c r="AD2414" s="11"/>
      <c r="AE2414" s="11"/>
      <c r="AF2414" s="11"/>
      <c r="AG2414" s="11"/>
      <c r="AH2414" s="11"/>
      <c r="AI2414" s="11"/>
      <c r="AJ2414" s="11"/>
      <c r="AK2414" s="11"/>
      <c r="AL2414" s="11"/>
      <c r="AM2414" s="11"/>
      <c r="AN2414" s="11"/>
      <c r="AO2414" s="11"/>
      <c r="AP2414" s="11"/>
      <c r="AQ2414" s="11"/>
      <c r="AR2414" s="11"/>
      <c r="AS2414" s="11"/>
      <c r="AT2414" s="11"/>
      <c r="AU2414" s="11"/>
      <c r="AV2414" s="11"/>
      <c r="AW2414" s="11"/>
      <c r="AX2414" s="11"/>
      <c r="AY2414" s="11"/>
      <c r="AZ2414" s="11"/>
      <c r="BA2414" s="11"/>
      <c r="BB2414" s="11"/>
      <c r="BC2414" s="11"/>
      <c r="BD2414" s="11"/>
      <c r="BE2414" s="11"/>
      <c r="BF2414" s="11"/>
      <c r="BG2414" s="11"/>
      <c r="BH2414" s="11"/>
      <c r="BI2414" s="11"/>
      <c r="BJ2414" s="11"/>
      <c r="BK2414" s="11"/>
      <c r="BL2414" s="11"/>
      <c r="BM2414" s="11"/>
      <c r="BN2414" s="11"/>
      <c r="BO2414" s="11"/>
      <c r="BP2414" s="16" t="str">
        <v>0- Port Costs</v>
      </c>
      <c r="BT2414" s="16" t="str">
        <v>0- Port Value</v>
      </c>
      <c r="BU2414" s="11"/>
      <c r="BV2414" s="16" t="str">
        <v>0</v>
      </c>
    </row>
    <row r="2415" spans="8:74" hidden="1" outlineLevel="1" x14ac:dyDescent="0.3">
      <c r="H2415" s="16" t="str">
        <v>0 - BM Costs</v>
      </c>
      <c r="L2415" s="16" t="str">
        <v>0 - BM Port</v>
      </c>
      <c r="N2415" s="16" t="str">
        <v>0 - Port Assets</v>
      </c>
      <c r="O2415" s="11"/>
      <c r="P2415" s="11"/>
      <c r="Q2415" s="11"/>
      <c r="R2415" s="11"/>
      <c r="S2415" s="11"/>
      <c r="T2415" s="11"/>
      <c r="U2415" s="11"/>
      <c r="V2415" s="11"/>
      <c r="W2415" s="11"/>
      <c r="X2415" s="11"/>
      <c r="Y2415" s="11"/>
      <c r="Z2415" s="11"/>
      <c r="AA2415" s="11"/>
      <c r="AB2415" s="11"/>
      <c r="AC2415" s="11"/>
      <c r="AD2415" s="11"/>
      <c r="AE2415" s="11"/>
      <c r="AF2415" s="11"/>
      <c r="AG2415" s="11"/>
      <c r="AH2415" s="11"/>
      <c r="AI2415" s="11"/>
      <c r="AJ2415" s="11"/>
      <c r="AK2415" s="11"/>
      <c r="AL2415" s="11"/>
      <c r="AM2415" s="11"/>
      <c r="AN2415" s="11"/>
      <c r="AO2415" s="11"/>
      <c r="AP2415" s="11"/>
      <c r="AQ2415" s="11"/>
      <c r="AR2415" s="11"/>
      <c r="AS2415" s="11"/>
      <c r="AT2415" s="11"/>
      <c r="AU2415" s="11"/>
      <c r="AV2415" s="11"/>
      <c r="AW2415" s="11"/>
      <c r="AX2415" s="11"/>
      <c r="AY2415" s="11"/>
      <c r="AZ2415" s="11"/>
      <c r="BA2415" s="11"/>
      <c r="BB2415" s="11"/>
      <c r="BC2415" s="11"/>
      <c r="BD2415" s="11"/>
      <c r="BE2415" s="11"/>
      <c r="BF2415" s="11"/>
      <c r="BG2415" s="11"/>
      <c r="BH2415" s="11"/>
      <c r="BI2415" s="11"/>
      <c r="BJ2415" s="11"/>
      <c r="BK2415" s="11"/>
      <c r="BL2415" s="11"/>
      <c r="BM2415" s="11"/>
      <c r="BN2415" s="11"/>
      <c r="BO2415" s="11"/>
      <c r="BP2415" s="16" t="str">
        <v>0- Port Costs</v>
      </c>
      <c r="BT2415" s="16" t="str">
        <v>0- Port Value</v>
      </c>
      <c r="BU2415" s="11"/>
      <c r="BV2415" s="16" t="str">
        <v>0</v>
      </c>
    </row>
    <row r="2416" spans="8:74" hidden="1" outlineLevel="1" x14ac:dyDescent="0.3">
      <c r="H2416" s="16" t="str">
        <v>0 - BM Costs</v>
      </c>
      <c r="L2416" s="16" t="str">
        <v>0 - BM Port</v>
      </c>
      <c r="N2416" s="16" t="str">
        <v>0 - Port Assets</v>
      </c>
      <c r="O2416" s="11"/>
      <c r="P2416" s="11"/>
      <c r="Q2416" s="11"/>
      <c r="R2416" s="11"/>
      <c r="S2416" s="11"/>
      <c r="T2416" s="11"/>
      <c r="U2416" s="11"/>
      <c r="V2416" s="11"/>
      <c r="W2416" s="11"/>
      <c r="X2416" s="11"/>
      <c r="Y2416" s="11"/>
      <c r="Z2416" s="11"/>
      <c r="AA2416" s="11"/>
      <c r="AB2416" s="11"/>
      <c r="AC2416" s="11"/>
      <c r="AD2416" s="11"/>
      <c r="AE2416" s="11"/>
      <c r="AF2416" s="11"/>
      <c r="AG2416" s="11"/>
      <c r="AH2416" s="11"/>
      <c r="AI2416" s="11"/>
      <c r="AJ2416" s="11"/>
      <c r="AK2416" s="11"/>
      <c r="AL2416" s="11"/>
      <c r="AM2416" s="11"/>
      <c r="AN2416" s="11"/>
      <c r="AO2416" s="11"/>
      <c r="AP2416" s="11"/>
      <c r="AQ2416" s="11"/>
      <c r="AR2416" s="11"/>
      <c r="AS2416" s="11"/>
      <c r="AT2416" s="11"/>
      <c r="AU2416" s="11"/>
      <c r="AV2416" s="11"/>
      <c r="AW2416" s="11"/>
      <c r="AX2416" s="11"/>
      <c r="AY2416" s="11"/>
      <c r="AZ2416" s="11"/>
      <c r="BA2416" s="11"/>
      <c r="BB2416" s="11"/>
      <c r="BC2416" s="11"/>
      <c r="BD2416" s="11"/>
      <c r="BE2416" s="11"/>
      <c r="BF2416" s="11"/>
      <c r="BG2416" s="11"/>
      <c r="BH2416" s="11"/>
      <c r="BI2416" s="11"/>
      <c r="BJ2416" s="11"/>
      <c r="BK2416" s="11"/>
      <c r="BL2416" s="11"/>
      <c r="BM2416" s="11"/>
      <c r="BN2416" s="11"/>
      <c r="BO2416" s="11"/>
      <c r="BP2416" s="16" t="str">
        <v>0- Port Costs</v>
      </c>
      <c r="BT2416" s="16" t="str">
        <v>0- Port Value</v>
      </c>
      <c r="BU2416" s="11"/>
      <c r="BV2416" s="16" t="str">
        <v>0</v>
      </c>
    </row>
    <row r="2417" spans="8:74" hidden="1" outlineLevel="1" x14ac:dyDescent="0.3">
      <c r="H2417" s="16" t="str">
        <v>0 - BM Costs</v>
      </c>
      <c r="L2417" s="16" t="str">
        <v>0 - BM Port</v>
      </c>
      <c r="N2417" s="16" t="str">
        <v>0 - Port Assets</v>
      </c>
      <c r="O2417" s="11"/>
      <c r="P2417" s="11"/>
      <c r="Q2417" s="11"/>
      <c r="R2417" s="11"/>
      <c r="S2417" s="11"/>
      <c r="T2417" s="11"/>
      <c r="U2417" s="11"/>
      <c r="V2417" s="11"/>
      <c r="W2417" s="11"/>
      <c r="X2417" s="11"/>
      <c r="Y2417" s="11"/>
      <c r="Z2417" s="11"/>
      <c r="AA2417" s="11"/>
      <c r="AB2417" s="11"/>
      <c r="AC2417" s="11"/>
      <c r="AD2417" s="11"/>
      <c r="AE2417" s="11"/>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c r="BC2417" s="11"/>
      <c r="BD2417" s="11"/>
      <c r="BE2417" s="11"/>
      <c r="BF2417" s="11"/>
      <c r="BG2417" s="11"/>
      <c r="BH2417" s="11"/>
      <c r="BI2417" s="11"/>
      <c r="BJ2417" s="11"/>
      <c r="BK2417" s="11"/>
      <c r="BL2417" s="11"/>
      <c r="BM2417" s="11"/>
      <c r="BN2417" s="11"/>
      <c r="BO2417" s="11"/>
      <c r="BP2417" s="16" t="str">
        <v>0- Port Costs</v>
      </c>
      <c r="BT2417" s="16" t="str">
        <v>0- Port Value</v>
      </c>
      <c r="BU2417" s="11"/>
      <c r="BV2417" s="16" t="str">
        <v>0</v>
      </c>
    </row>
    <row r="2418" spans="8:74" hidden="1" outlineLevel="1" x14ac:dyDescent="0.3">
      <c r="H2418" s="16" t="str">
        <v>0 - BM Costs</v>
      </c>
      <c r="L2418" s="16" t="str">
        <v>0 - BM Port</v>
      </c>
      <c r="N2418" s="16" t="str">
        <v>0 - Port Assets</v>
      </c>
      <c r="O2418" s="11"/>
      <c r="P2418" s="11"/>
      <c r="Q2418" s="11"/>
      <c r="R2418" s="11"/>
      <c r="S2418" s="11"/>
      <c r="T2418" s="11"/>
      <c r="U2418" s="11"/>
      <c r="V2418" s="11"/>
      <c r="W2418" s="11"/>
      <c r="X2418" s="11"/>
      <c r="Y2418" s="11"/>
      <c r="Z2418" s="11"/>
      <c r="AA2418" s="11"/>
      <c r="AB2418" s="11"/>
      <c r="AC2418" s="11"/>
      <c r="AD2418" s="11"/>
      <c r="AE2418" s="11"/>
      <c r="AF2418" s="11"/>
      <c r="AG2418" s="11"/>
      <c r="AH2418" s="11"/>
      <c r="AI2418" s="11"/>
      <c r="AJ2418" s="11"/>
      <c r="AK2418" s="11"/>
      <c r="AL2418" s="11"/>
      <c r="AM2418" s="11"/>
      <c r="AN2418" s="11"/>
      <c r="AO2418" s="11"/>
      <c r="AP2418" s="11"/>
      <c r="AQ2418" s="11"/>
      <c r="AR2418" s="11"/>
      <c r="AS2418" s="11"/>
      <c r="AT2418" s="11"/>
      <c r="AU2418" s="11"/>
      <c r="AV2418" s="11"/>
      <c r="AW2418" s="11"/>
      <c r="AX2418" s="11"/>
      <c r="AY2418" s="11"/>
      <c r="AZ2418" s="11"/>
      <c r="BA2418" s="11"/>
      <c r="BB2418" s="11"/>
      <c r="BC2418" s="11"/>
      <c r="BD2418" s="11"/>
      <c r="BE2418" s="11"/>
      <c r="BF2418" s="11"/>
      <c r="BG2418" s="11"/>
      <c r="BH2418" s="11"/>
      <c r="BI2418" s="11"/>
      <c r="BJ2418" s="11"/>
      <c r="BK2418" s="11"/>
      <c r="BL2418" s="11"/>
      <c r="BM2418" s="11"/>
      <c r="BN2418" s="11"/>
      <c r="BO2418" s="11"/>
      <c r="BP2418" s="16" t="str">
        <v>0- Port Costs</v>
      </c>
      <c r="BT2418" s="16" t="str">
        <v>0- Port Value</v>
      </c>
      <c r="BU2418" s="11"/>
      <c r="BV2418" s="16" t="str">
        <v>0</v>
      </c>
    </row>
    <row r="2419" spans="8:74" hidden="1" outlineLevel="1" x14ac:dyDescent="0.3">
      <c r="H2419" s="16" t="str">
        <v>0 - BM Costs</v>
      </c>
      <c r="L2419" s="16" t="str">
        <v>0 - BM Port</v>
      </c>
      <c r="N2419" s="16" t="str">
        <v>0 - Port Assets</v>
      </c>
      <c r="O2419" s="11"/>
      <c r="P2419" s="11"/>
      <c r="Q2419" s="11"/>
      <c r="R2419" s="11"/>
      <c r="S2419" s="11"/>
      <c r="T2419" s="11"/>
      <c r="U2419" s="11"/>
      <c r="V2419" s="11"/>
      <c r="W2419" s="11"/>
      <c r="X2419" s="11"/>
      <c r="Y2419" s="11"/>
      <c r="Z2419" s="11"/>
      <c r="AA2419" s="11"/>
      <c r="AB2419" s="11"/>
      <c r="AC2419" s="11"/>
      <c r="AD2419" s="11"/>
      <c r="AE2419" s="11"/>
      <c r="AF2419" s="11"/>
      <c r="AG2419" s="11"/>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c r="BC2419" s="11"/>
      <c r="BD2419" s="11"/>
      <c r="BE2419" s="11"/>
      <c r="BF2419" s="11"/>
      <c r="BG2419" s="11"/>
      <c r="BH2419" s="11"/>
      <c r="BI2419" s="11"/>
      <c r="BJ2419" s="11"/>
      <c r="BK2419" s="11"/>
      <c r="BL2419" s="11"/>
      <c r="BM2419" s="11"/>
      <c r="BN2419" s="11"/>
      <c r="BO2419" s="11"/>
      <c r="BP2419" s="16" t="str">
        <v>0- Port Costs</v>
      </c>
      <c r="BT2419" s="16" t="str">
        <v>0- Port Value</v>
      </c>
      <c r="BU2419" s="11"/>
      <c r="BV2419" s="16" t="str">
        <v>0</v>
      </c>
    </row>
    <row r="2420" spans="8:74" hidden="1" outlineLevel="1" x14ac:dyDescent="0.3">
      <c r="H2420" s="16" t="str">
        <v>0 - BM Costs</v>
      </c>
      <c r="L2420" s="16" t="str">
        <v>0 - BM Port</v>
      </c>
      <c r="N2420" s="16" t="str">
        <v>0 - Port Assets</v>
      </c>
      <c r="O2420" s="11"/>
      <c r="P2420" s="11"/>
      <c r="Q2420" s="11"/>
      <c r="R2420" s="11"/>
      <c r="S2420" s="11"/>
      <c r="T2420" s="11"/>
      <c r="U2420" s="11"/>
      <c r="V2420" s="11"/>
      <c r="W2420" s="11"/>
      <c r="X2420" s="11"/>
      <c r="Y2420" s="11"/>
      <c r="Z2420" s="11"/>
      <c r="AA2420" s="11"/>
      <c r="AB2420" s="11"/>
      <c r="AC2420" s="11"/>
      <c r="AD2420" s="11"/>
      <c r="AE2420" s="11"/>
      <c r="AF2420" s="11"/>
      <c r="AG2420" s="11"/>
      <c r="AH2420" s="11"/>
      <c r="AI2420" s="11"/>
      <c r="AJ2420" s="11"/>
      <c r="AK2420" s="11"/>
      <c r="AL2420" s="11"/>
      <c r="AM2420" s="11"/>
      <c r="AN2420" s="11"/>
      <c r="AO2420" s="11"/>
      <c r="AP2420" s="11"/>
      <c r="AQ2420" s="11"/>
      <c r="AR2420" s="11"/>
      <c r="AS2420" s="11"/>
      <c r="AT2420" s="11"/>
      <c r="AU2420" s="11"/>
      <c r="AV2420" s="11"/>
      <c r="AW2420" s="11"/>
      <c r="AX2420" s="11"/>
      <c r="AY2420" s="11"/>
      <c r="AZ2420" s="11"/>
      <c r="BA2420" s="11"/>
      <c r="BB2420" s="11"/>
      <c r="BC2420" s="11"/>
      <c r="BD2420" s="11"/>
      <c r="BE2420" s="11"/>
      <c r="BF2420" s="11"/>
      <c r="BG2420" s="11"/>
      <c r="BH2420" s="11"/>
      <c r="BI2420" s="11"/>
      <c r="BJ2420" s="11"/>
      <c r="BK2420" s="11"/>
      <c r="BL2420" s="11"/>
      <c r="BM2420" s="11"/>
      <c r="BN2420" s="11"/>
      <c r="BO2420" s="11"/>
      <c r="BP2420" s="16" t="str">
        <v>0- Port Costs</v>
      </c>
      <c r="BT2420" s="16" t="str">
        <v>0- Port Value</v>
      </c>
      <c r="BU2420" s="11"/>
      <c r="BV2420" s="16" t="str">
        <v>0</v>
      </c>
    </row>
    <row r="2421" spans="8:74" hidden="1" outlineLevel="1" x14ac:dyDescent="0.3">
      <c r="H2421" s="16" t="str">
        <v>0 - BM Costs</v>
      </c>
      <c r="L2421" s="16" t="str">
        <v>0 - BM Port</v>
      </c>
      <c r="N2421" s="16" t="str">
        <v>0 - Port Assets</v>
      </c>
      <c r="O2421" s="11"/>
      <c r="P2421" s="11"/>
      <c r="Q2421" s="11"/>
      <c r="R2421" s="11"/>
      <c r="S2421" s="11"/>
      <c r="T2421" s="11"/>
      <c r="U2421" s="11"/>
      <c r="V2421" s="11"/>
      <c r="W2421" s="11"/>
      <c r="X2421" s="11"/>
      <c r="Y2421" s="11"/>
      <c r="Z2421" s="11"/>
      <c r="AA2421" s="11"/>
      <c r="AB2421" s="11"/>
      <c r="AC2421" s="11"/>
      <c r="AD2421" s="11"/>
      <c r="AE2421" s="11"/>
      <c r="AF2421" s="11"/>
      <c r="AG2421" s="11"/>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c r="BC2421" s="11"/>
      <c r="BD2421" s="11"/>
      <c r="BE2421" s="11"/>
      <c r="BF2421" s="11"/>
      <c r="BG2421" s="11"/>
      <c r="BH2421" s="11"/>
      <c r="BI2421" s="11"/>
      <c r="BJ2421" s="11"/>
      <c r="BK2421" s="11"/>
      <c r="BL2421" s="11"/>
      <c r="BM2421" s="11"/>
      <c r="BN2421" s="11"/>
      <c r="BO2421" s="11"/>
      <c r="BP2421" s="16" t="str">
        <v>0- Port Costs</v>
      </c>
      <c r="BT2421" s="16" t="str">
        <v>0- Port Value</v>
      </c>
      <c r="BU2421" s="11"/>
      <c r="BV2421" s="16" t="str">
        <v>0</v>
      </c>
    </row>
    <row r="2422" spans="8:74" hidden="1" outlineLevel="1" x14ac:dyDescent="0.3">
      <c r="H2422" s="16" t="str">
        <v>0 - BM Costs</v>
      </c>
      <c r="L2422" s="16" t="str">
        <v>0 - BM Port</v>
      </c>
      <c r="N2422" s="16" t="str">
        <v>0 - Port Assets</v>
      </c>
      <c r="O2422" s="11"/>
      <c r="P2422" s="11"/>
      <c r="Q2422" s="11"/>
      <c r="R2422" s="11"/>
      <c r="S2422" s="11"/>
      <c r="T2422" s="11"/>
      <c r="U2422" s="11"/>
      <c r="V2422" s="11"/>
      <c r="W2422" s="11"/>
      <c r="X2422" s="11"/>
      <c r="Y2422" s="11"/>
      <c r="Z2422" s="11"/>
      <c r="AA2422" s="11"/>
      <c r="AB2422" s="11"/>
      <c r="AC2422" s="11"/>
      <c r="AD2422" s="11"/>
      <c r="AE2422" s="11"/>
      <c r="AF2422" s="11"/>
      <c r="AG2422" s="11"/>
      <c r="AH2422" s="11"/>
      <c r="AI2422" s="11"/>
      <c r="AJ2422" s="11"/>
      <c r="AK2422" s="11"/>
      <c r="AL2422" s="11"/>
      <c r="AM2422" s="11"/>
      <c r="AN2422" s="11"/>
      <c r="AO2422" s="11"/>
      <c r="AP2422" s="11"/>
      <c r="AQ2422" s="11"/>
      <c r="AR2422" s="11"/>
      <c r="AS2422" s="11"/>
      <c r="AT2422" s="11"/>
      <c r="AU2422" s="11"/>
      <c r="AV2422" s="11"/>
      <c r="AW2422" s="11"/>
      <c r="AX2422" s="11"/>
      <c r="AY2422" s="11"/>
      <c r="AZ2422" s="11"/>
      <c r="BA2422" s="11"/>
      <c r="BB2422" s="11"/>
      <c r="BC2422" s="11"/>
      <c r="BD2422" s="11"/>
      <c r="BE2422" s="11"/>
      <c r="BF2422" s="11"/>
      <c r="BG2422" s="11"/>
      <c r="BH2422" s="11"/>
      <c r="BI2422" s="11"/>
      <c r="BJ2422" s="11"/>
      <c r="BK2422" s="11"/>
      <c r="BL2422" s="11"/>
      <c r="BM2422" s="11"/>
      <c r="BN2422" s="11"/>
      <c r="BO2422" s="11"/>
      <c r="BP2422" s="16" t="str">
        <v>0- Port Costs</v>
      </c>
      <c r="BT2422" s="16" t="str">
        <v>0- Port Value</v>
      </c>
      <c r="BU2422" s="11"/>
      <c r="BV2422" s="16" t="str">
        <v>0</v>
      </c>
    </row>
    <row r="2423" spans="8:74" hidden="1" outlineLevel="1" x14ac:dyDescent="0.3">
      <c r="H2423" s="16" t="str">
        <v>0 - BM Costs</v>
      </c>
      <c r="L2423" s="16" t="str">
        <v>0 - BM Port</v>
      </c>
      <c r="N2423" s="16" t="str">
        <v>0 - Port Assets</v>
      </c>
      <c r="O2423" s="11"/>
      <c r="P2423" s="11"/>
      <c r="Q2423" s="11"/>
      <c r="R2423" s="11"/>
      <c r="S2423" s="11"/>
      <c r="T2423" s="11"/>
      <c r="U2423" s="11"/>
      <c r="V2423" s="11"/>
      <c r="W2423" s="11"/>
      <c r="X2423" s="11"/>
      <c r="Y2423" s="11"/>
      <c r="Z2423" s="11"/>
      <c r="AA2423" s="11"/>
      <c r="AB2423" s="11"/>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c r="BC2423" s="11"/>
      <c r="BD2423" s="11"/>
      <c r="BE2423" s="11"/>
      <c r="BF2423" s="11"/>
      <c r="BG2423" s="11"/>
      <c r="BH2423" s="11"/>
      <c r="BI2423" s="11"/>
      <c r="BJ2423" s="11"/>
      <c r="BK2423" s="11"/>
      <c r="BL2423" s="11"/>
      <c r="BM2423" s="11"/>
      <c r="BN2423" s="11"/>
      <c r="BO2423" s="11"/>
      <c r="BP2423" s="16" t="str">
        <v>0- Port Costs</v>
      </c>
      <c r="BT2423" s="16" t="str">
        <v>0- Port Value</v>
      </c>
      <c r="BU2423" s="11"/>
      <c r="BV2423" s="16" t="str">
        <v>0</v>
      </c>
    </row>
    <row r="2424" spans="8:74" hidden="1" outlineLevel="1" x14ac:dyDescent="0.3">
      <c r="H2424" s="16" t="str">
        <v>0 - BM Costs</v>
      </c>
      <c r="L2424" s="16" t="str">
        <v>0 - BM Port</v>
      </c>
      <c r="N2424" s="16" t="str">
        <v>0 - Port Assets</v>
      </c>
      <c r="O2424" s="11"/>
      <c r="P2424" s="11"/>
      <c r="Q2424" s="11"/>
      <c r="R2424" s="11"/>
      <c r="S2424" s="11"/>
      <c r="T2424" s="11"/>
      <c r="U2424" s="11"/>
      <c r="V2424" s="11"/>
      <c r="W2424" s="11"/>
      <c r="X2424" s="11"/>
      <c r="Y2424" s="11"/>
      <c r="Z2424" s="11"/>
      <c r="AA2424" s="11"/>
      <c r="AB2424" s="11"/>
      <c r="AC2424" s="11"/>
      <c r="AD2424" s="11"/>
      <c r="AE2424" s="11"/>
      <c r="AF2424" s="11"/>
      <c r="AG2424" s="11"/>
      <c r="AH2424" s="11"/>
      <c r="AI2424" s="11"/>
      <c r="AJ2424" s="11"/>
      <c r="AK2424" s="11"/>
      <c r="AL2424" s="11"/>
      <c r="AM2424" s="11"/>
      <c r="AN2424" s="11"/>
      <c r="AO2424" s="11"/>
      <c r="AP2424" s="11"/>
      <c r="AQ2424" s="11"/>
      <c r="AR2424" s="11"/>
      <c r="AS2424" s="11"/>
      <c r="AT2424" s="11"/>
      <c r="AU2424" s="11"/>
      <c r="AV2424" s="11"/>
      <c r="AW2424" s="11"/>
      <c r="AX2424" s="11"/>
      <c r="AY2424" s="11"/>
      <c r="AZ2424" s="11"/>
      <c r="BA2424" s="11"/>
      <c r="BB2424" s="11"/>
      <c r="BC2424" s="11"/>
      <c r="BD2424" s="11"/>
      <c r="BE2424" s="11"/>
      <c r="BF2424" s="11"/>
      <c r="BG2424" s="11"/>
      <c r="BH2424" s="11"/>
      <c r="BI2424" s="11"/>
      <c r="BJ2424" s="11"/>
      <c r="BK2424" s="11"/>
      <c r="BL2424" s="11"/>
      <c r="BM2424" s="11"/>
      <c r="BN2424" s="11"/>
      <c r="BO2424" s="11"/>
      <c r="BP2424" s="16" t="str">
        <v>0- Port Costs</v>
      </c>
      <c r="BT2424" s="16" t="str">
        <v>0- Port Value</v>
      </c>
      <c r="BU2424" s="11"/>
      <c r="BV2424" s="16" t="str">
        <v>0</v>
      </c>
    </row>
    <row r="2425" spans="8:74" hidden="1" outlineLevel="1" x14ac:dyDescent="0.3">
      <c r="H2425" s="16" t="str">
        <v>0 - BM Costs</v>
      </c>
      <c r="L2425" s="16" t="str">
        <v>0 - BM Port</v>
      </c>
      <c r="N2425" s="16" t="str">
        <v>0 - Port Assets</v>
      </c>
      <c r="O2425" s="11"/>
      <c r="P2425" s="11"/>
      <c r="Q2425" s="11"/>
      <c r="R2425" s="11"/>
      <c r="S2425" s="11"/>
      <c r="T2425" s="11"/>
      <c r="U2425" s="11"/>
      <c r="V2425" s="11"/>
      <c r="W2425" s="11"/>
      <c r="X2425" s="11"/>
      <c r="Y2425" s="11"/>
      <c r="Z2425" s="11"/>
      <c r="AA2425" s="11"/>
      <c r="AB2425" s="11"/>
      <c r="AC2425" s="11"/>
      <c r="AD2425" s="11"/>
      <c r="AE2425" s="11"/>
      <c r="AF2425" s="11"/>
      <c r="AG2425" s="11"/>
      <c r="AH2425" s="11"/>
      <c r="AI2425" s="11"/>
      <c r="AJ2425" s="11"/>
      <c r="AK2425" s="11"/>
      <c r="AL2425" s="11"/>
      <c r="AM2425" s="11"/>
      <c r="AN2425" s="11"/>
      <c r="AO2425" s="11"/>
      <c r="AP2425" s="11"/>
      <c r="AQ2425" s="11"/>
      <c r="AR2425" s="11"/>
      <c r="AS2425" s="11"/>
      <c r="AT2425" s="11"/>
      <c r="AU2425" s="11"/>
      <c r="AV2425" s="11"/>
      <c r="AW2425" s="11"/>
      <c r="AX2425" s="11"/>
      <c r="AY2425" s="11"/>
      <c r="AZ2425" s="11"/>
      <c r="BA2425" s="11"/>
      <c r="BB2425" s="11"/>
      <c r="BC2425" s="11"/>
      <c r="BD2425" s="11"/>
      <c r="BE2425" s="11"/>
      <c r="BF2425" s="11"/>
      <c r="BG2425" s="11"/>
      <c r="BH2425" s="11"/>
      <c r="BI2425" s="11"/>
      <c r="BJ2425" s="11"/>
      <c r="BK2425" s="11"/>
      <c r="BL2425" s="11"/>
      <c r="BM2425" s="11"/>
      <c r="BN2425" s="11"/>
      <c r="BO2425" s="11"/>
      <c r="BP2425" s="16" t="str">
        <v>0- Port Costs</v>
      </c>
      <c r="BT2425" s="16" t="str">
        <v>0- Port Value</v>
      </c>
      <c r="BU2425" s="11"/>
      <c r="BV2425" s="16" t="str">
        <v>0</v>
      </c>
    </row>
    <row r="2426" spans="8:74" hidden="1" outlineLevel="1" x14ac:dyDescent="0.3">
      <c r="H2426" s="16" t="str">
        <v>0 - BM Costs</v>
      </c>
      <c r="L2426" s="16" t="str">
        <v>0 - BM Port</v>
      </c>
      <c r="N2426" s="16" t="str">
        <v>0 - Port Assets</v>
      </c>
      <c r="O2426" s="11"/>
      <c r="P2426" s="11"/>
      <c r="Q2426" s="11"/>
      <c r="R2426" s="11"/>
      <c r="S2426" s="11"/>
      <c r="T2426" s="11"/>
      <c r="U2426" s="11"/>
      <c r="V2426" s="11"/>
      <c r="W2426" s="11"/>
      <c r="X2426" s="11"/>
      <c r="Y2426" s="11"/>
      <c r="Z2426" s="11"/>
      <c r="AA2426" s="11"/>
      <c r="AB2426" s="11"/>
      <c r="AC2426" s="11"/>
      <c r="AD2426" s="11"/>
      <c r="AE2426" s="11"/>
      <c r="AF2426" s="11"/>
      <c r="AG2426" s="11"/>
      <c r="AH2426" s="11"/>
      <c r="AI2426" s="11"/>
      <c r="AJ2426" s="11"/>
      <c r="AK2426" s="11"/>
      <c r="AL2426" s="11"/>
      <c r="AM2426" s="11"/>
      <c r="AN2426" s="11"/>
      <c r="AO2426" s="11"/>
      <c r="AP2426" s="11"/>
      <c r="AQ2426" s="11"/>
      <c r="AR2426" s="11"/>
      <c r="AS2426" s="11"/>
      <c r="AT2426" s="11"/>
      <c r="AU2426" s="11"/>
      <c r="AV2426" s="11"/>
      <c r="AW2426" s="11"/>
      <c r="AX2426" s="11"/>
      <c r="AY2426" s="11"/>
      <c r="AZ2426" s="11"/>
      <c r="BA2426" s="11"/>
      <c r="BB2426" s="11"/>
      <c r="BC2426" s="11"/>
      <c r="BD2426" s="11"/>
      <c r="BE2426" s="11"/>
      <c r="BF2426" s="11"/>
      <c r="BG2426" s="11"/>
      <c r="BH2426" s="11"/>
      <c r="BI2426" s="11"/>
      <c r="BJ2426" s="11"/>
      <c r="BK2426" s="11"/>
      <c r="BL2426" s="11"/>
      <c r="BM2426" s="11"/>
      <c r="BN2426" s="11"/>
      <c r="BO2426" s="11"/>
      <c r="BP2426" s="16" t="str">
        <v>0- Port Costs</v>
      </c>
      <c r="BT2426" s="16" t="str">
        <v>0- Port Value</v>
      </c>
      <c r="BU2426" s="11"/>
      <c r="BV2426" s="16" t="str">
        <v>0</v>
      </c>
    </row>
    <row r="2427" spans="8:74" hidden="1" outlineLevel="1" x14ac:dyDescent="0.3">
      <c r="H2427" s="16" t="str">
        <v>0 - BM Costs</v>
      </c>
      <c r="L2427" s="16" t="str">
        <v>0 - BM Port</v>
      </c>
      <c r="N2427" s="16" t="str">
        <v>0 - Port Assets</v>
      </c>
      <c r="O2427" s="11"/>
      <c r="P2427" s="11"/>
      <c r="Q2427" s="11"/>
      <c r="R2427" s="11"/>
      <c r="S2427" s="11"/>
      <c r="T2427" s="11"/>
      <c r="U2427" s="11"/>
      <c r="V2427" s="11"/>
      <c r="W2427" s="11"/>
      <c r="X2427" s="11"/>
      <c r="Y2427" s="11"/>
      <c r="Z2427" s="11"/>
      <c r="AA2427" s="11"/>
      <c r="AB2427" s="11"/>
      <c r="AC2427" s="11"/>
      <c r="AD2427" s="11"/>
      <c r="AE2427" s="11"/>
      <c r="AF2427" s="11"/>
      <c r="AG2427" s="11"/>
      <c r="AH2427" s="11"/>
      <c r="AI2427" s="11"/>
      <c r="AJ2427" s="11"/>
      <c r="AK2427" s="11"/>
      <c r="AL2427" s="11"/>
      <c r="AM2427" s="11"/>
      <c r="AN2427" s="11"/>
      <c r="AO2427" s="11"/>
      <c r="AP2427" s="11"/>
      <c r="AQ2427" s="11"/>
      <c r="AR2427" s="11"/>
      <c r="AS2427" s="11"/>
      <c r="AT2427" s="11"/>
      <c r="AU2427" s="11"/>
      <c r="AV2427" s="11"/>
      <c r="AW2427" s="11"/>
      <c r="AX2427" s="11"/>
      <c r="AY2427" s="11"/>
      <c r="AZ2427" s="11"/>
      <c r="BA2427" s="11"/>
      <c r="BB2427" s="11"/>
      <c r="BC2427" s="11"/>
      <c r="BD2427" s="11"/>
      <c r="BE2427" s="11"/>
      <c r="BF2427" s="11"/>
      <c r="BG2427" s="11"/>
      <c r="BH2427" s="11"/>
      <c r="BI2427" s="11"/>
      <c r="BJ2427" s="11"/>
      <c r="BK2427" s="11"/>
      <c r="BL2427" s="11"/>
      <c r="BM2427" s="11"/>
      <c r="BN2427" s="11"/>
      <c r="BO2427" s="11"/>
      <c r="BP2427" s="16" t="str">
        <v>0- Port Costs</v>
      </c>
      <c r="BT2427" s="16" t="str">
        <v>0- Port Value</v>
      </c>
      <c r="BU2427" s="11"/>
      <c r="BV2427" s="16" t="str">
        <v>0</v>
      </c>
    </row>
    <row r="2428" spans="8:74" hidden="1" outlineLevel="1" x14ac:dyDescent="0.3">
      <c r="H2428" s="16" t="str">
        <v>0 - BM Costs</v>
      </c>
      <c r="L2428" s="16" t="str">
        <v>0 - BM Port</v>
      </c>
      <c r="N2428" s="16" t="str">
        <v>0 - Port Assets</v>
      </c>
      <c r="O2428" s="11"/>
      <c r="P2428" s="11"/>
      <c r="Q2428" s="11"/>
      <c r="R2428" s="11"/>
      <c r="S2428" s="11"/>
      <c r="T2428" s="11"/>
      <c r="U2428" s="11"/>
      <c r="V2428" s="11"/>
      <c r="W2428" s="11"/>
      <c r="X2428" s="11"/>
      <c r="Y2428" s="11"/>
      <c r="Z2428" s="11"/>
      <c r="AA2428" s="11"/>
      <c r="AB2428" s="11"/>
      <c r="AC2428" s="11"/>
      <c r="AD2428" s="11"/>
      <c r="AE2428" s="11"/>
      <c r="AF2428" s="11"/>
      <c r="AG2428" s="11"/>
      <c r="AH2428" s="11"/>
      <c r="AI2428" s="11"/>
      <c r="AJ2428" s="11"/>
      <c r="AK2428" s="11"/>
      <c r="AL2428" s="11"/>
      <c r="AM2428" s="11"/>
      <c r="AN2428" s="11"/>
      <c r="AO2428" s="11"/>
      <c r="AP2428" s="11"/>
      <c r="AQ2428" s="11"/>
      <c r="AR2428" s="11"/>
      <c r="AS2428" s="11"/>
      <c r="AT2428" s="11"/>
      <c r="AU2428" s="11"/>
      <c r="AV2428" s="11"/>
      <c r="AW2428" s="11"/>
      <c r="AX2428" s="11"/>
      <c r="AY2428" s="11"/>
      <c r="AZ2428" s="11"/>
      <c r="BA2428" s="11"/>
      <c r="BB2428" s="11"/>
      <c r="BC2428" s="11"/>
      <c r="BD2428" s="11"/>
      <c r="BE2428" s="11"/>
      <c r="BF2428" s="11"/>
      <c r="BG2428" s="11"/>
      <c r="BH2428" s="11"/>
      <c r="BI2428" s="11"/>
      <c r="BJ2428" s="11"/>
      <c r="BK2428" s="11"/>
      <c r="BL2428" s="11"/>
      <c r="BM2428" s="11"/>
      <c r="BN2428" s="11"/>
      <c r="BO2428" s="11"/>
      <c r="BP2428" s="16" t="str">
        <v>0- Port Costs</v>
      </c>
      <c r="BT2428" s="16" t="str">
        <v>0- Port Value</v>
      </c>
      <c r="BU2428" s="11"/>
      <c r="BV2428" s="16" t="str">
        <v>0</v>
      </c>
    </row>
    <row r="2429" spans="8:74" hidden="1" outlineLevel="1" x14ac:dyDescent="0.3">
      <c r="H2429" s="16" t="str">
        <v>0 - BM Costs</v>
      </c>
      <c r="L2429" s="16" t="str">
        <v>0 - BM Port</v>
      </c>
      <c r="N2429" s="16" t="str">
        <v>0 - Port Assets</v>
      </c>
      <c r="O2429" s="11"/>
      <c r="P2429" s="11"/>
      <c r="Q2429" s="11"/>
      <c r="R2429" s="11"/>
      <c r="S2429" s="11"/>
      <c r="T2429" s="11"/>
      <c r="U2429" s="11"/>
      <c r="V2429" s="11"/>
      <c r="W2429" s="11"/>
      <c r="X2429" s="11"/>
      <c r="Y2429" s="11"/>
      <c r="Z2429" s="11"/>
      <c r="AA2429" s="11"/>
      <c r="AB2429" s="11"/>
      <c r="AC2429" s="11"/>
      <c r="AD2429" s="11"/>
      <c r="AE2429" s="11"/>
      <c r="AF2429" s="11"/>
      <c r="AG2429" s="11"/>
      <c r="AH2429" s="11"/>
      <c r="AI2429" s="11"/>
      <c r="AJ2429" s="11"/>
      <c r="AK2429" s="11"/>
      <c r="AL2429" s="11"/>
      <c r="AM2429" s="11"/>
      <c r="AN2429" s="11"/>
      <c r="AO2429" s="11"/>
      <c r="AP2429" s="11"/>
      <c r="AQ2429" s="11"/>
      <c r="AR2429" s="11"/>
      <c r="AS2429" s="11"/>
      <c r="AT2429" s="11"/>
      <c r="AU2429" s="11"/>
      <c r="AV2429" s="11"/>
      <c r="AW2429" s="11"/>
      <c r="AX2429" s="11"/>
      <c r="AY2429" s="11"/>
      <c r="AZ2429" s="11"/>
      <c r="BA2429" s="11"/>
      <c r="BB2429" s="11"/>
      <c r="BC2429" s="11"/>
      <c r="BD2429" s="11"/>
      <c r="BE2429" s="11"/>
      <c r="BF2429" s="11"/>
      <c r="BG2429" s="11"/>
      <c r="BH2429" s="11"/>
      <c r="BI2429" s="11"/>
      <c r="BJ2429" s="11"/>
      <c r="BK2429" s="11"/>
      <c r="BL2429" s="11"/>
      <c r="BM2429" s="11"/>
      <c r="BN2429" s="11"/>
      <c r="BO2429" s="11"/>
      <c r="BP2429" s="16" t="str">
        <v>0- Port Costs</v>
      </c>
      <c r="BT2429" s="16" t="str">
        <v>0- Port Value</v>
      </c>
      <c r="BU2429" s="11"/>
      <c r="BV2429" s="16" t="str">
        <v>0</v>
      </c>
    </row>
    <row r="2430" spans="8:74" hidden="1" outlineLevel="1" x14ac:dyDescent="0.3">
      <c r="H2430" s="16" t="str">
        <v>0 - BM Costs</v>
      </c>
      <c r="L2430" s="16" t="str">
        <v>0 - BM Port</v>
      </c>
      <c r="N2430" s="16" t="str">
        <v>0 - Port Assets</v>
      </c>
      <c r="O2430" s="11"/>
      <c r="P2430" s="11"/>
      <c r="Q2430" s="11"/>
      <c r="R2430" s="11"/>
      <c r="S2430" s="11"/>
      <c r="T2430" s="11"/>
      <c r="U2430" s="11"/>
      <c r="V2430" s="11"/>
      <c r="W2430" s="11"/>
      <c r="X2430" s="11"/>
      <c r="Y2430" s="11"/>
      <c r="Z2430" s="11"/>
      <c r="AA2430" s="11"/>
      <c r="AB2430" s="11"/>
      <c r="AC2430" s="11"/>
      <c r="AD2430" s="11"/>
      <c r="AE2430" s="11"/>
      <c r="AF2430" s="11"/>
      <c r="AG2430" s="11"/>
      <c r="AH2430" s="11"/>
      <c r="AI2430" s="11"/>
      <c r="AJ2430" s="11"/>
      <c r="AK2430" s="11"/>
      <c r="AL2430" s="11"/>
      <c r="AM2430" s="11"/>
      <c r="AN2430" s="11"/>
      <c r="AO2430" s="11"/>
      <c r="AP2430" s="11"/>
      <c r="AQ2430" s="11"/>
      <c r="AR2430" s="11"/>
      <c r="AS2430" s="11"/>
      <c r="AT2430" s="11"/>
      <c r="AU2430" s="11"/>
      <c r="AV2430" s="11"/>
      <c r="AW2430" s="11"/>
      <c r="AX2430" s="11"/>
      <c r="AY2430" s="11"/>
      <c r="AZ2430" s="11"/>
      <c r="BA2430" s="11"/>
      <c r="BB2430" s="11"/>
      <c r="BC2430" s="11"/>
      <c r="BD2430" s="11"/>
      <c r="BE2430" s="11"/>
      <c r="BF2430" s="11"/>
      <c r="BG2430" s="11"/>
      <c r="BH2430" s="11"/>
      <c r="BI2430" s="11"/>
      <c r="BJ2430" s="11"/>
      <c r="BK2430" s="11"/>
      <c r="BL2430" s="11"/>
      <c r="BM2430" s="11"/>
      <c r="BN2430" s="11"/>
      <c r="BO2430" s="11"/>
      <c r="BP2430" s="16" t="str">
        <v>0- Port Costs</v>
      </c>
      <c r="BT2430" s="16" t="str">
        <v>0- Port Value</v>
      </c>
      <c r="BU2430" s="11"/>
      <c r="BV2430" s="16" t="str">
        <v>0</v>
      </c>
    </row>
    <row r="2431" spans="8:74" hidden="1" outlineLevel="1" x14ac:dyDescent="0.3">
      <c r="H2431" s="16" t="str">
        <v>0 - BM Costs</v>
      </c>
      <c r="L2431" s="16" t="str">
        <v>0 - BM Port</v>
      </c>
      <c r="N2431" s="16" t="str">
        <v>0 - Port Assets</v>
      </c>
      <c r="O2431" s="11"/>
      <c r="P2431" s="11"/>
      <c r="Q2431" s="11"/>
      <c r="R2431" s="11"/>
      <c r="S2431" s="11"/>
      <c r="T2431" s="11"/>
      <c r="U2431" s="11"/>
      <c r="V2431" s="11"/>
      <c r="W2431" s="11"/>
      <c r="X2431" s="11"/>
      <c r="Y2431" s="11"/>
      <c r="Z2431" s="11"/>
      <c r="AA2431" s="11"/>
      <c r="AB2431" s="11"/>
      <c r="AC2431" s="11"/>
      <c r="AD2431" s="11"/>
      <c r="AE2431" s="11"/>
      <c r="AF2431" s="11"/>
      <c r="AG2431" s="11"/>
      <c r="AH2431" s="11"/>
      <c r="AI2431" s="11"/>
      <c r="AJ2431" s="11"/>
      <c r="AK2431" s="11"/>
      <c r="AL2431" s="11"/>
      <c r="AM2431" s="11"/>
      <c r="AN2431" s="11"/>
      <c r="AO2431" s="11"/>
      <c r="AP2431" s="11"/>
      <c r="AQ2431" s="11"/>
      <c r="AR2431" s="11"/>
      <c r="AS2431" s="11"/>
      <c r="AT2431" s="11"/>
      <c r="AU2431" s="11"/>
      <c r="AV2431" s="11"/>
      <c r="AW2431" s="11"/>
      <c r="AX2431" s="11"/>
      <c r="AY2431" s="11"/>
      <c r="AZ2431" s="11"/>
      <c r="BA2431" s="11"/>
      <c r="BB2431" s="11"/>
      <c r="BC2431" s="11"/>
      <c r="BD2431" s="11"/>
      <c r="BE2431" s="11"/>
      <c r="BF2431" s="11"/>
      <c r="BG2431" s="11"/>
      <c r="BH2431" s="11"/>
      <c r="BI2431" s="11"/>
      <c r="BJ2431" s="11"/>
      <c r="BK2431" s="11"/>
      <c r="BL2431" s="11"/>
      <c r="BM2431" s="11"/>
      <c r="BN2431" s="11"/>
      <c r="BO2431" s="11"/>
      <c r="BP2431" s="16" t="str">
        <v>0- Port Costs</v>
      </c>
      <c r="BT2431" s="16" t="str">
        <v>0- Port Value</v>
      </c>
      <c r="BU2431" s="11"/>
      <c r="BV2431" s="16" t="str">
        <v>0</v>
      </c>
    </row>
    <row r="2432" spans="8:74" hidden="1" outlineLevel="1" x14ac:dyDescent="0.3">
      <c r="H2432" s="16" t="str">
        <v>0 - BM Costs</v>
      </c>
      <c r="L2432" s="16" t="str">
        <v>0 - BM Port</v>
      </c>
      <c r="N2432" s="16" t="str">
        <v>0 - Port Assets</v>
      </c>
      <c r="O2432" s="11"/>
      <c r="P2432" s="11"/>
      <c r="Q2432" s="11"/>
      <c r="R2432" s="11"/>
      <c r="S2432" s="11"/>
      <c r="T2432" s="11"/>
      <c r="U2432" s="11"/>
      <c r="V2432" s="11"/>
      <c r="W2432" s="11"/>
      <c r="X2432" s="11"/>
      <c r="Y2432" s="11"/>
      <c r="Z2432" s="11"/>
      <c r="AA2432" s="11"/>
      <c r="AB2432" s="11"/>
      <c r="AC2432" s="11"/>
      <c r="AD2432" s="11"/>
      <c r="AE2432" s="11"/>
      <c r="AF2432" s="11"/>
      <c r="AG2432" s="11"/>
      <c r="AH2432" s="11"/>
      <c r="AI2432" s="11"/>
      <c r="AJ2432" s="11"/>
      <c r="AK2432" s="11"/>
      <c r="AL2432" s="11"/>
      <c r="AM2432" s="11"/>
      <c r="AN2432" s="11"/>
      <c r="AO2432" s="11"/>
      <c r="AP2432" s="11"/>
      <c r="AQ2432" s="11"/>
      <c r="AR2432" s="11"/>
      <c r="AS2432" s="11"/>
      <c r="AT2432" s="11"/>
      <c r="AU2432" s="11"/>
      <c r="AV2432" s="11"/>
      <c r="AW2432" s="11"/>
      <c r="AX2432" s="11"/>
      <c r="AY2432" s="11"/>
      <c r="AZ2432" s="11"/>
      <c r="BA2432" s="11"/>
      <c r="BB2432" s="11"/>
      <c r="BC2432" s="11"/>
      <c r="BD2432" s="11"/>
      <c r="BE2432" s="11"/>
      <c r="BF2432" s="11"/>
      <c r="BG2432" s="11"/>
      <c r="BH2432" s="11"/>
      <c r="BI2432" s="11"/>
      <c r="BJ2432" s="11"/>
      <c r="BK2432" s="11"/>
      <c r="BL2432" s="11"/>
      <c r="BM2432" s="11"/>
      <c r="BN2432" s="11"/>
      <c r="BO2432" s="11"/>
      <c r="BP2432" s="16" t="str">
        <v>0- Port Costs</v>
      </c>
      <c r="BT2432" s="16" t="str">
        <v>0- Port Value</v>
      </c>
      <c r="BU2432" s="11"/>
      <c r="BV2432" s="16" t="str">
        <v>0</v>
      </c>
    </row>
    <row r="2433" spans="8:74" hidden="1" outlineLevel="1" x14ac:dyDescent="0.3">
      <c r="H2433" s="16" t="str">
        <v>0 - BM Costs</v>
      </c>
      <c r="L2433" s="16" t="str">
        <v>0 - BM Port</v>
      </c>
      <c r="N2433" s="16" t="str">
        <v>0 - Port Assets</v>
      </c>
      <c r="O2433" s="11"/>
      <c r="P2433" s="11"/>
      <c r="Q2433" s="11"/>
      <c r="R2433" s="11"/>
      <c r="S2433" s="11"/>
      <c r="T2433" s="11"/>
      <c r="U2433" s="11"/>
      <c r="V2433" s="11"/>
      <c r="W2433" s="11"/>
      <c r="X2433" s="11"/>
      <c r="Y2433" s="11"/>
      <c r="Z2433" s="11"/>
      <c r="AA2433" s="11"/>
      <c r="AB2433" s="11"/>
      <c r="AC2433" s="11"/>
      <c r="AD2433" s="11"/>
      <c r="AE2433" s="11"/>
      <c r="AF2433" s="11"/>
      <c r="AG2433" s="11"/>
      <c r="AH2433" s="11"/>
      <c r="AI2433" s="11"/>
      <c r="AJ2433" s="11"/>
      <c r="AK2433" s="11"/>
      <c r="AL2433" s="11"/>
      <c r="AM2433" s="11"/>
      <c r="AN2433" s="11"/>
      <c r="AO2433" s="11"/>
      <c r="AP2433" s="11"/>
      <c r="AQ2433" s="11"/>
      <c r="AR2433" s="11"/>
      <c r="AS2433" s="11"/>
      <c r="AT2433" s="11"/>
      <c r="AU2433" s="11"/>
      <c r="AV2433" s="11"/>
      <c r="AW2433" s="11"/>
      <c r="AX2433" s="11"/>
      <c r="AY2433" s="11"/>
      <c r="AZ2433" s="11"/>
      <c r="BA2433" s="11"/>
      <c r="BB2433" s="11"/>
      <c r="BC2433" s="11"/>
      <c r="BD2433" s="11"/>
      <c r="BE2433" s="11"/>
      <c r="BF2433" s="11"/>
      <c r="BG2433" s="11"/>
      <c r="BH2433" s="11"/>
      <c r="BI2433" s="11"/>
      <c r="BJ2433" s="11"/>
      <c r="BK2433" s="11"/>
      <c r="BL2433" s="11"/>
      <c r="BM2433" s="11"/>
      <c r="BN2433" s="11"/>
      <c r="BO2433" s="11"/>
      <c r="BP2433" s="16" t="str">
        <v>0- Port Costs</v>
      </c>
      <c r="BT2433" s="16" t="str">
        <v>0- Port Value</v>
      </c>
      <c r="BU2433" s="11"/>
      <c r="BV2433" s="16" t="str">
        <v>0</v>
      </c>
    </row>
    <row r="2434" spans="8:74" hidden="1" outlineLevel="1" x14ac:dyDescent="0.3">
      <c r="H2434" s="16" t="str">
        <v>0 - BM Costs</v>
      </c>
      <c r="L2434" s="16" t="str">
        <v>0 - BM Port</v>
      </c>
      <c r="N2434" s="16" t="str">
        <v>0 - Port Assets</v>
      </c>
      <c r="O2434" s="11"/>
      <c r="P2434" s="11"/>
      <c r="Q2434" s="11"/>
      <c r="R2434" s="11"/>
      <c r="S2434" s="11"/>
      <c r="T2434" s="11"/>
      <c r="U2434" s="11"/>
      <c r="V2434" s="11"/>
      <c r="W2434" s="11"/>
      <c r="X2434" s="11"/>
      <c r="Y2434" s="11"/>
      <c r="Z2434" s="11"/>
      <c r="AA2434" s="11"/>
      <c r="AB2434" s="11"/>
      <c r="AC2434" s="11"/>
      <c r="AD2434" s="11"/>
      <c r="AE2434" s="11"/>
      <c r="AF2434" s="11"/>
      <c r="AG2434" s="11"/>
      <c r="AH2434" s="11"/>
      <c r="AI2434" s="11"/>
      <c r="AJ2434" s="11"/>
      <c r="AK2434" s="11"/>
      <c r="AL2434" s="11"/>
      <c r="AM2434" s="11"/>
      <c r="AN2434" s="11"/>
      <c r="AO2434" s="11"/>
      <c r="AP2434" s="11"/>
      <c r="AQ2434" s="11"/>
      <c r="AR2434" s="11"/>
      <c r="AS2434" s="11"/>
      <c r="AT2434" s="11"/>
      <c r="AU2434" s="11"/>
      <c r="AV2434" s="11"/>
      <c r="AW2434" s="11"/>
      <c r="AX2434" s="11"/>
      <c r="AY2434" s="11"/>
      <c r="AZ2434" s="11"/>
      <c r="BA2434" s="11"/>
      <c r="BB2434" s="11"/>
      <c r="BC2434" s="11"/>
      <c r="BD2434" s="11"/>
      <c r="BE2434" s="11"/>
      <c r="BF2434" s="11"/>
      <c r="BG2434" s="11"/>
      <c r="BH2434" s="11"/>
      <c r="BI2434" s="11"/>
      <c r="BJ2434" s="11"/>
      <c r="BK2434" s="11"/>
      <c r="BL2434" s="11"/>
      <c r="BM2434" s="11"/>
      <c r="BN2434" s="11"/>
      <c r="BO2434" s="11"/>
      <c r="BP2434" s="16" t="str">
        <v>0- Port Costs</v>
      </c>
      <c r="BT2434" s="16" t="str">
        <v>0- Port Value</v>
      </c>
      <c r="BU2434" s="11"/>
      <c r="BV2434" s="16" t="str">
        <v>0</v>
      </c>
    </row>
    <row r="2435" spans="8:74" hidden="1" outlineLevel="1" x14ac:dyDescent="0.3">
      <c r="H2435" s="16" t="str">
        <v>0 - BM Costs</v>
      </c>
      <c r="L2435" s="16" t="str">
        <v>0 - BM Port</v>
      </c>
      <c r="N2435" s="16" t="str">
        <v>0 - Port Assets</v>
      </c>
      <c r="O2435" s="11"/>
      <c r="P2435" s="11"/>
      <c r="Q2435" s="11"/>
      <c r="R2435" s="11"/>
      <c r="S2435" s="11"/>
      <c r="T2435" s="11"/>
      <c r="U2435" s="11"/>
      <c r="V2435" s="11"/>
      <c r="W2435" s="11"/>
      <c r="X2435" s="11"/>
      <c r="Y2435" s="11"/>
      <c r="Z2435" s="11"/>
      <c r="AA2435" s="11"/>
      <c r="AB2435" s="11"/>
      <c r="AC2435" s="11"/>
      <c r="AD2435" s="11"/>
      <c r="AE2435" s="11"/>
      <c r="AF2435" s="11"/>
      <c r="AG2435" s="11"/>
      <c r="AH2435" s="11"/>
      <c r="AI2435" s="11"/>
      <c r="AJ2435" s="11"/>
      <c r="AK2435" s="11"/>
      <c r="AL2435" s="11"/>
      <c r="AM2435" s="11"/>
      <c r="AN2435" s="11"/>
      <c r="AO2435" s="11"/>
      <c r="AP2435" s="11"/>
      <c r="AQ2435" s="11"/>
      <c r="AR2435" s="11"/>
      <c r="AS2435" s="11"/>
      <c r="AT2435" s="11"/>
      <c r="AU2435" s="11"/>
      <c r="AV2435" s="11"/>
      <c r="AW2435" s="11"/>
      <c r="AX2435" s="11"/>
      <c r="AY2435" s="11"/>
      <c r="AZ2435" s="11"/>
      <c r="BA2435" s="11"/>
      <c r="BB2435" s="11"/>
      <c r="BC2435" s="11"/>
      <c r="BD2435" s="11"/>
      <c r="BE2435" s="11"/>
      <c r="BF2435" s="11"/>
      <c r="BG2435" s="11"/>
      <c r="BH2435" s="11"/>
      <c r="BI2435" s="11"/>
      <c r="BJ2435" s="11"/>
      <c r="BK2435" s="11"/>
      <c r="BL2435" s="11"/>
      <c r="BM2435" s="11"/>
      <c r="BN2435" s="11"/>
      <c r="BO2435" s="11"/>
      <c r="BP2435" s="16" t="str">
        <v>0- Port Costs</v>
      </c>
      <c r="BT2435" s="16" t="str">
        <v>0- Port Value</v>
      </c>
      <c r="BU2435" s="11"/>
      <c r="BV2435" s="16" t="str">
        <v>0</v>
      </c>
    </row>
    <row r="2436" spans="8:74" hidden="1" outlineLevel="1" x14ac:dyDescent="0.3">
      <c r="H2436" s="16" t="str">
        <v>0 - BM Costs</v>
      </c>
      <c r="L2436" s="16" t="str">
        <v>0 - BM Port</v>
      </c>
      <c r="N2436" s="16" t="str">
        <v>0 - Port Assets</v>
      </c>
      <c r="O2436" s="11"/>
      <c r="P2436" s="11"/>
      <c r="Q2436" s="11"/>
      <c r="R2436" s="11"/>
      <c r="S2436" s="11"/>
      <c r="T2436" s="11"/>
      <c r="U2436" s="11"/>
      <c r="V2436" s="11"/>
      <c r="W2436" s="11"/>
      <c r="X2436" s="11"/>
      <c r="Y2436" s="11"/>
      <c r="Z2436" s="11"/>
      <c r="AA2436" s="11"/>
      <c r="AB2436" s="11"/>
      <c r="AC2436" s="11"/>
      <c r="AD2436" s="11"/>
      <c r="AE2436" s="11"/>
      <c r="AF2436" s="11"/>
      <c r="AG2436" s="11"/>
      <c r="AH2436" s="11"/>
      <c r="AI2436" s="11"/>
      <c r="AJ2436" s="11"/>
      <c r="AK2436" s="11"/>
      <c r="AL2436" s="11"/>
      <c r="AM2436" s="11"/>
      <c r="AN2436" s="11"/>
      <c r="AO2436" s="11"/>
      <c r="AP2436" s="11"/>
      <c r="AQ2436" s="11"/>
      <c r="AR2436" s="11"/>
      <c r="AS2436" s="11"/>
      <c r="AT2436" s="11"/>
      <c r="AU2436" s="11"/>
      <c r="AV2436" s="11"/>
      <c r="AW2436" s="11"/>
      <c r="AX2436" s="11"/>
      <c r="AY2436" s="11"/>
      <c r="AZ2436" s="11"/>
      <c r="BA2436" s="11"/>
      <c r="BB2436" s="11"/>
      <c r="BC2436" s="11"/>
      <c r="BD2436" s="11"/>
      <c r="BE2436" s="11"/>
      <c r="BF2436" s="11"/>
      <c r="BG2436" s="11"/>
      <c r="BH2436" s="11"/>
      <c r="BI2436" s="11"/>
      <c r="BJ2436" s="11"/>
      <c r="BK2436" s="11"/>
      <c r="BL2436" s="11"/>
      <c r="BM2436" s="11"/>
      <c r="BN2436" s="11"/>
      <c r="BO2436" s="11"/>
      <c r="BP2436" s="16" t="str">
        <v>0- Port Costs</v>
      </c>
      <c r="BT2436" s="16" t="str">
        <v>0- Port Value</v>
      </c>
      <c r="BU2436" s="11"/>
      <c r="BV2436" s="16" t="str">
        <v>0</v>
      </c>
    </row>
    <row r="2437" spans="8:74" hidden="1" outlineLevel="1" x14ac:dyDescent="0.3">
      <c r="H2437" s="16" t="str">
        <v>0 - BM Costs</v>
      </c>
      <c r="L2437" s="16" t="str">
        <v>0 - BM Port</v>
      </c>
      <c r="N2437" s="16" t="str">
        <v>0 - Port Assets</v>
      </c>
      <c r="O2437" s="11"/>
      <c r="P2437" s="11"/>
      <c r="Q2437" s="11"/>
      <c r="R2437" s="11"/>
      <c r="S2437" s="11"/>
      <c r="T2437" s="11"/>
      <c r="U2437" s="11"/>
      <c r="V2437" s="11"/>
      <c r="W2437" s="11"/>
      <c r="X2437" s="11"/>
      <c r="Y2437" s="11"/>
      <c r="Z2437" s="11"/>
      <c r="AA2437" s="11"/>
      <c r="AB2437" s="11"/>
      <c r="AC2437" s="11"/>
      <c r="AD2437" s="11"/>
      <c r="AE2437" s="11"/>
      <c r="AF2437" s="11"/>
      <c r="AG2437" s="11"/>
      <c r="AH2437" s="11"/>
      <c r="AI2437" s="11"/>
      <c r="AJ2437" s="11"/>
      <c r="AK2437" s="11"/>
      <c r="AL2437" s="11"/>
      <c r="AM2437" s="11"/>
      <c r="AN2437" s="11"/>
      <c r="AO2437" s="11"/>
      <c r="AP2437" s="11"/>
      <c r="AQ2437" s="11"/>
      <c r="AR2437" s="11"/>
      <c r="AS2437" s="11"/>
      <c r="AT2437" s="11"/>
      <c r="AU2437" s="11"/>
      <c r="AV2437" s="11"/>
      <c r="AW2437" s="11"/>
      <c r="AX2437" s="11"/>
      <c r="AY2437" s="11"/>
      <c r="AZ2437" s="11"/>
      <c r="BA2437" s="11"/>
      <c r="BB2437" s="11"/>
      <c r="BC2437" s="11"/>
      <c r="BD2437" s="11"/>
      <c r="BE2437" s="11"/>
      <c r="BF2437" s="11"/>
      <c r="BG2437" s="11"/>
      <c r="BH2437" s="11"/>
      <c r="BI2437" s="11"/>
      <c r="BJ2437" s="11"/>
      <c r="BK2437" s="11"/>
      <c r="BL2437" s="11"/>
      <c r="BM2437" s="11"/>
      <c r="BN2437" s="11"/>
      <c r="BO2437" s="11"/>
      <c r="BP2437" s="16" t="str">
        <v>0- Port Costs</v>
      </c>
      <c r="BT2437" s="16" t="str">
        <v>0- Port Value</v>
      </c>
      <c r="BU2437" s="11"/>
      <c r="BV2437" s="16" t="str">
        <v>0</v>
      </c>
    </row>
    <row r="2438" spans="8:74" hidden="1" outlineLevel="1" x14ac:dyDescent="0.3">
      <c r="H2438" s="16" t="str">
        <v>0 - BM Costs</v>
      </c>
      <c r="L2438" s="16" t="str">
        <v>0 - BM Port</v>
      </c>
      <c r="N2438" s="16" t="str">
        <v>0 - Port Assets</v>
      </c>
      <c r="O2438" s="11"/>
      <c r="P2438" s="11"/>
      <c r="Q2438" s="11"/>
      <c r="R2438" s="11"/>
      <c r="S2438" s="11"/>
      <c r="T2438" s="11"/>
      <c r="U2438" s="11"/>
      <c r="V2438" s="11"/>
      <c r="W2438" s="11"/>
      <c r="X2438" s="11"/>
      <c r="Y2438" s="11"/>
      <c r="Z2438" s="11"/>
      <c r="AA2438" s="11"/>
      <c r="AB2438" s="11"/>
      <c r="AC2438" s="11"/>
      <c r="AD2438" s="11"/>
      <c r="AE2438" s="11"/>
      <c r="AF2438" s="11"/>
      <c r="AG2438" s="11"/>
      <c r="AH2438" s="11"/>
      <c r="AI2438" s="11"/>
      <c r="AJ2438" s="11"/>
      <c r="AK2438" s="11"/>
      <c r="AL2438" s="11"/>
      <c r="AM2438" s="11"/>
      <c r="AN2438" s="11"/>
      <c r="AO2438" s="11"/>
      <c r="AP2438" s="11"/>
      <c r="AQ2438" s="11"/>
      <c r="AR2438" s="11"/>
      <c r="AS2438" s="11"/>
      <c r="AT2438" s="11"/>
      <c r="AU2438" s="11"/>
      <c r="AV2438" s="11"/>
      <c r="AW2438" s="11"/>
      <c r="AX2438" s="11"/>
      <c r="AY2438" s="11"/>
      <c r="AZ2438" s="11"/>
      <c r="BA2438" s="11"/>
      <c r="BB2438" s="11"/>
      <c r="BC2438" s="11"/>
      <c r="BD2438" s="11"/>
      <c r="BE2438" s="11"/>
      <c r="BF2438" s="11"/>
      <c r="BG2438" s="11"/>
      <c r="BH2438" s="11"/>
      <c r="BI2438" s="11"/>
      <c r="BJ2438" s="11"/>
      <c r="BK2438" s="11"/>
      <c r="BL2438" s="11"/>
      <c r="BM2438" s="11"/>
      <c r="BN2438" s="11"/>
      <c r="BO2438" s="11"/>
      <c r="BP2438" s="16" t="str">
        <v>0- Port Costs</v>
      </c>
      <c r="BT2438" s="16" t="str">
        <v>0- Port Value</v>
      </c>
      <c r="BU2438" s="11"/>
      <c r="BV2438" s="16" t="str">
        <v>0</v>
      </c>
    </row>
    <row r="2439" spans="8:74" hidden="1" outlineLevel="1" x14ac:dyDescent="0.3">
      <c r="H2439" s="16" t="str">
        <v>0 - BM Costs</v>
      </c>
      <c r="L2439" s="16" t="str">
        <v>0 - BM Port</v>
      </c>
      <c r="N2439" s="16" t="str">
        <v>0 - Port Assets</v>
      </c>
      <c r="O2439" s="11"/>
      <c r="P2439" s="11"/>
      <c r="Q2439" s="11"/>
      <c r="R2439" s="11"/>
      <c r="S2439" s="11"/>
      <c r="T2439" s="11"/>
      <c r="U2439" s="11"/>
      <c r="V2439" s="11"/>
      <c r="W2439" s="11"/>
      <c r="X2439" s="11"/>
      <c r="Y2439" s="11"/>
      <c r="Z2439" s="11"/>
      <c r="AA2439" s="11"/>
      <c r="AB2439" s="11"/>
      <c r="AC2439" s="11"/>
      <c r="AD2439" s="11"/>
      <c r="AE2439" s="11"/>
      <c r="AF2439" s="11"/>
      <c r="AG2439" s="11"/>
      <c r="AH2439" s="11"/>
      <c r="AI2439" s="11"/>
      <c r="AJ2439" s="11"/>
      <c r="AK2439" s="11"/>
      <c r="AL2439" s="11"/>
      <c r="AM2439" s="11"/>
      <c r="AN2439" s="11"/>
      <c r="AO2439" s="11"/>
      <c r="AP2439" s="11"/>
      <c r="AQ2439" s="11"/>
      <c r="AR2439" s="11"/>
      <c r="AS2439" s="11"/>
      <c r="AT2439" s="11"/>
      <c r="AU2439" s="11"/>
      <c r="AV2439" s="11"/>
      <c r="AW2439" s="11"/>
      <c r="AX2439" s="11"/>
      <c r="AY2439" s="11"/>
      <c r="AZ2439" s="11"/>
      <c r="BA2439" s="11"/>
      <c r="BB2439" s="11"/>
      <c r="BC2439" s="11"/>
      <c r="BD2439" s="11"/>
      <c r="BE2439" s="11"/>
      <c r="BF2439" s="11"/>
      <c r="BG2439" s="11"/>
      <c r="BH2439" s="11"/>
      <c r="BI2439" s="11"/>
      <c r="BJ2439" s="11"/>
      <c r="BK2439" s="11"/>
      <c r="BL2439" s="11"/>
      <c r="BM2439" s="11"/>
      <c r="BN2439" s="11"/>
      <c r="BO2439" s="11"/>
      <c r="BP2439" s="16" t="str">
        <v>0- Port Costs</v>
      </c>
      <c r="BT2439" s="16" t="str">
        <v>0- Port Value</v>
      </c>
      <c r="BU2439" s="11"/>
      <c r="BV2439" s="16" t="str">
        <v>0</v>
      </c>
    </row>
    <row r="2440" spans="8:74" hidden="1" outlineLevel="1" x14ac:dyDescent="0.3">
      <c r="H2440" s="16" t="str">
        <v>0 - BM Costs</v>
      </c>
      <c r="L2440" s="16" t="str">
        <v>0 - BM Port</v>
      </c>
      <c r="N2440" s="16" t="str">
        <v>0 - Port Assets</v>
      </c>
      <c r="O2440" s="11"/>
      <c r="P2440" s="11"/>
      <c r="Q2440" s="11"/>
      <c r="R2440" s="11"/>
      <c r="S2440" s="11"/>
      <c r="T2440" s="11"/>
      <c r="U2440" s="11"/>
      <c r="V2440" s="11"/>
      <c r="W2440" s="11"/>
      <c r="X2440" s="11"/>
      <c r="Y2440" s="11"/>
      <c r="Z2440" s="11"/>
      <c r="AA2440" s="11"/>
      <c r="AB2440" s="11"/>
      <c r="AC2440" s="11"/>
      <c r="AD2440" s="11"/>
      <c r="AE2440" s="11"/>
      <c r="AF2440" s="11"/>
      <c r="AG2440" s="11"/>
      <c r="AH2440" s="11"/>
      <c r="AI2440" s="11"/>
      <c r="AJ2440" s="11"/>
      <c r="AK2440" s="11"/>
      <c r="AL2440" s="11"/>
      <c r="AM2440" s="11"/>
      <c r="AN2440" s="11"/>
      <c r="AO2440" s="11"/>
      <c r="AP2440" s="11"/>
      <c r="AQ2440" s="11"/>
      <c r="AR2440" s="11"/>
      <c r="AS2440" s="11"/>
      <c r="AT2440" s="11"/>
      <c r="AU2440" s="11"/>
      <c r="AV2440" s="11"/>
      <c r="AW2440" s="11"/>
      <c r="AX2440" s="11"/>
      <c r="AY2440" s="11"/>
      <c r="AZ2440" s="11"/>
      <c r="BA2440" s="11"/>
      <c r="BB2440" s="11"/>
      <c r="BC2440" s="11"/>
      <c r="BD2440" s="11"/>
      <c r="BE2440" s="11"/>
      <c r="BF2440" s="11"/>
      <c r="BG2440" s="11"/>
      <c r="BH2440" s="11"/>
      <c r="BI2440" s="11"/>
      <c r="BJ2440" s="11"/>
      <c r="BK2440" s="11"/>
      <c r="BL2440" s="11"/>
      <c r="BM2440" s="11"/>
      <c r="BN2440" s="11"/>
      <c r="BO2440" s="11"/>
      <c r="BP2440" s="16" t="str">
        <v>0- Port Costs</v>
      </c>
      <c r="BT2440" s="16" t="str">
        <v>0- Port Value</v>
      </c>
      <c r="BU2440" s="11"/>
      <c r="BV2440" s="16" t="str">
        <v>0</v>
      </c>
    </row>
    <row r="2441" spans="8:74" hidden="1" outlineLevel="1" x14ac:dyDescent="0.3">
      <c r="H2441" s="16" t="str">
        <v>0 - BM Costs</v>
      </c>
      <c r="L2441" s="16" t="str">
        <v>0 - BM Port</v>
      </c>
      <c r="N2441" s="16" t="str">
        <v>0 - Port Assets</v>
      </c>
      <c r="O2441" s="11"/>
      <c r="P2441" s="11"/>
      <c r="Q2441" s="11"/>
      <c r="R2441" s="11"/>
      <c r="S2441" s="11"/>
      <c r="T2441" s="11"/>
      <c r="U2441" s="11"/>
      <c r="V2441" s="11"/>
      <c r="W2441" s="11"/>
      <c r="X2441" s="11"/>
      <c r="Y2441" s="11"/>
      <c r="Z2441" s="11"/>
      <c r="AA2441" s="11"/>
      <c r="AB2441" s="11"/>
      <c r="AC2441" s="11"/>
      <c r="AD2441" s="11"/>
      <c r="AE2441" s="11"/>
      <c r="AF2441" s="11"/>
      <c r="AG2441" s="11"/>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c r="BC2441" s="11"/>
      <c r="BD2441" s="11"/>
      <c r="BE2441" s="11"/>
      <c r="BF2441" s="11"/>
      <c r="BG2441" s="11"/>
      <c r="BH2441" s="11"/>
      <c r="BI2441" s="11"/>
      <c r="BJ2441" s="11"/>
      <c r="BK2441" s="11"/>
      <c r="BL2441" s="11"/>
      <c r="BM2441" s="11"/>
      <c r="BN2441" s="11"/>
      <c r="BO2441" s="11"/>
      <c r="BP2441" s="16" t="str">
        <v>0- Port Costs</v>
      </c>
      <c r="BT2441" s="16" t="str">
        <v>0- Port Value</v>
      </c>
      <c r="BU2441" s="11"/>
      <c r="BV2441" s="16" t="str">
        <v>0</v>
      </c>
    </row>
    <row r="2442" spans="8:74" hidden="1" outlineLevel="1" x14ac:dyDescent="0.3">
      <c r="H2442" s="16" t="str">
        <v>0 - BM Costs</v>
      </c>
      <c r="L2442" s="16" t="str">
        <v>0 - BM Port</v>
      </c>
      <c r="N2442" s="16" t="str">
        <v>0 - Port Assets</v>
      </c>
      <c r="O2442" s="11"/>
      <c r="P2442" s="11"/>
      <c r="Q2442" s="11"/>
      <c r="R2442" s="11"/>
      <c r="S2442" s="11"/>
      <c r="T2442" s="11"/>
      <c r="U2442" s="11"/>
      <c r="V2442" s="11"/>
      <c r="W2442" s="11"/>
      <c r="X2442" s="11"/>
      <c r="Y2442" s="11"/>
      <c r="Z2442" s="11"/>
      <c r="AA2442" s="11"/>
      <c r="AB2442" s="11"/>
      <c r="AC2442" s="11"/>
      <c r="AD2442" s="11"/>
      <c r="AE2442" s="11"/>
      <c r="AF2442" s="11"/>
      <c r="AG2442" s="11"/>
      <c r="AH2442" s="11"/>
      <c r="AI2442" s="11"/>
      <c r="AJ2442" s="11"/>
      <c r="AK2442" s="11"/>
      <c r="AL2442" s="11"/>
      <c r="AM2442" s="11"/>
      <c r="AN2442" s="11"/>
      <c r="AO2442" s="11"/>
      <c r="AP2442" s="11"/>
      <c r="AQ2442" s="11"/>
      <c r="AR2442" s="11"/>
      <c r="AS2442" s="11"/>
      <c r="AT2442" s="11"/>
      <c r="AU2442" s="11"/>
      <c r="AV2442" s="11"/>
      <c r="AW2442" s="11"/>
      <c r="AX2442" s="11"/>
      <c r="AY2442" s="11"/>
      <c r="AZ2442" s="11"/>
      <c r="BA2442" s="11"/>
      <c r="BB2442" s="11"/>
      <c r="BC2442" s="11"/>
      <c r="BD2442" s="11"/>
      <c r="BE2442" s="11"/>
      <c r="BF2442" s="11"/>
      <c r="BG2442" s="11"/>
      <c r="BH2442" s="11"/>
      <c r="BI2442" s="11"/>
      <c r="BJ2442" s="11"/>
      <c r="BK2442" s="11"/>
      <c r="BL2442" s="11"/>
      <c r="BM2442" s="11"/>
      <c r="BN2442" s="11"/>
      <c r="BO2442" s="11"/>
      <c r="BP2442" s="16" t="str">
        <v>0- Port Costs</v>
      </c>
      <c r="BT2442" s="16" t="str">
        <v>0- Port Value</v>
      </c>
      <c r="BU2442" s="11"/>
      <c r="BV2442" s="16" t="str">
        <v>0</v>
      </c>
    </row>
    <row r="2443" spans="8:74" hidden="1" outlineLevel="1" x14ac:dyDescent="0.3">
      <c r="H2443" s="16" t="str">
        <v>0 - BM Costs</v>
      </c>
      <c r="L2443" s="16" t="str">
        <v>0 - BM Port</v>
      </c>
      <c r="N2443" s="16" t="str">
        <v>0 - Port Assets</v>
      </c>
      <c r="O2443" s="11"/>
      <c r="P2443" s="11"/>
      <c r="Q2443" s="11"/>
      <c r="R2443" s="11"/>
      <c r="S2443" s="11"/>
      <c r="T2443" s="11"/>
      <c r="U2443" s="11"/>
      <c r="V2443" s="11"/>
      <c r="W2443" s="11"/>
      <c r="X2443" s="11"/>
      <c r="Y2443" s="11"/>
      <c r="Z2443" s="11"/>
      <c r="AA2443" s="11"/>
      <c r="AB2443" s="11"/>
      <c r="AC2443" s="11"/>
      <c r="AD2443" s="11"/>
      <c r="AE2443" s="11"/>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c r="BC2443" s="11"/>
      <c r="BD2443" s="11"/>
      <c r="BE2443" s="11"/>
      <c r="BF2443" s="11"/>
      <c r="BG2443" s="11"/>
      <c r="BH2443" s="11"/>
      <c r="BI2443" s="11"/>
      <c r="BJ2443" s="11"/>
      <c r="BK2443" s="11"/>
      <c r="BL2443" s="11"/>
      <c r="BM2443" s="11"/>
      <c r="BN2443" s="11"/>
      <c r="BO2443" s="11"/>
      <c r="BP2443" s="16" t="str">
        <v>0- Port Costs</v>
      </c>
      <c r="BT2443" s="16" t="str">
        <v>0- Port Value</v>
      </c>
      <c r="BU2443" s="11"/>
      <c r="BV2443" s="16" t="str">
        <v>0</v>
      </c>
    </row>
    <row r="2444" spans="8:74" hidden="1" outlineLevel="1" x14ac:dyDescent="0.3">
      <c r="H2444" s="16" t="str">
        <v>0 - BM Costs</v>
      </c>
      <c r="L2444" s="16" t="str">
        <v>0 - BM Port</v>
      </c>
      <c r="N2444" s="16" t="str">
        <v>0 - Port Assets</v>
      </c>
      <c r="O2444" s="11"/>
      <c r="P2444" s="11"/>
      <c r="Q2444" s="11"/>
      <c r="R2444" s="11"/>
      <c r="S2444" s="11"/>
      <c r="T2444" s="11"/>
      <c r="U2444" s="11"/>
      <c r="V2444" s="11"/>
      <c r="W2444" s="11"/>
      <c r="X2444" s="11"/>
      <c r="Y2444" s="11"/>
      <c r="Z2444" s="11"/>
      <c r="AA2444" s="11"/>
      <c r="AB2444" s="11"/>
      <c r="AC2444" s="11"/>
      <c r="AD2444" s="11"/>
      <c r="AE2444" s="11"/>
      <c r="AF2444" s="11"/>
      <c r="AG2444" s="11"/>
      <c r="AH2444" s="11"/>
      <c r="AI2444" s="11"/>
      <c r="AJ2444" s="11"/>
      <c r="AK2444" s="11"/>
      <c r="AL2444" s="11"/>
      <c r="AM2444" s="11"/>
      <c r="AN2444" s="11"/>
      <c r="AO2444" s="11"/>
      <c r="AP2444" s="11"/>
      <c r="AQ2444" s="11"/>
      <c r="AR2444" s="11"/>
      <c r="AS2444" s="11"/>
      <c r="AT2444" s="11"/>
      <c r="AU2444" s="11"/>
      <c r="AV2444" s="11"/>
      <c r="AW2444" s="11"/>
      <c r="AX2444" s="11"/>
      <c r="AY2444" s="11"/>
      <c r="AZ2444" s="11"/>
      <c r="BA2444" s="11"/>
      <c r="BB2444" s="11"/>
      <c r="BC2444" s="11"/>
      <c r="BD2444" s="11"/>
      <c r="BE2444" s="11"/>
      <c r="BF2444" s="11"/>
      <c r="BG2444" s="11"/>
      <c r="BH2444" s="11"/>
      <c r="BI2444" s="11"/>
      <c r="BJ2444" s="11"/>
      <c r="BK2444" s="11"/>
      <c r="BL2444" s="11"/>
      <c r="BM2444" s="11"/>
      <c r="BN2444" s="11"/>
      <c r="BO2444" s="11"/>
      <c r="BP2444" s="16" t="str">
        <v>0- Port Costs</v>
      </c>
      <c r="BT2444" s="16" t="str">
        <v>0- Port Value</v>
      </c>
      <c r="BU2444" s="11"/>
      <c r="BV2444" s="16" t="str">
        <v>0</v>
      </c>
    </row>
    <row r="2445" spans="8:74" hidden="1" outlineLevel="1" x14ac:dyDescent="0.3">
      <c r="H2445" s="16" t="str">
        <v>0 - BM Costs</v>
      </c>
      <c r="L2445" s="16" t="str">
        <v>0 - BM Port</v>
      </c>
      <c r="N2445" s="16" t="str">
        <v>0 - Port Assets</v>
      </c>
      <c r="O2445" s="11"/>
      <c r="P2445" s="11"/>
      <c r="Q2445" s="11"/>
      <c r="R2445" s="11"/>
      <c r="S2445" s="11"/>
      <c r="T2445" s="11"/>
      <c r="U2445" s="11"/>
      <c r="V2445" s="11"/>
      <c r="W2445" s="11"/>
      <c r="X2445" s="11"/>
      <c r="Y2445" s="11"/>
      <c r="Z2445" s="11"/>
      <c r="AA2445" s="11"/>
      <c r="AB2445" s="11"/>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c r="BC2445" s="11"/>
      <c r="BD2445" s="11"/>
      <c r="BE2445" s="11"/>
      <c r="BF2445" s="11"/>
      <c r="BG2445" s="11"/>
      <c r="BH2445" s="11"/>
      <c r="BI2445" s="11"/>
      <c r="BJ2445" s="11"/>
      <c r="BK2445" s="11"/>
      <c r="BL2445" s="11"/>
      <c r="BM2445" s="11"/>
      <c r="BN2445" s="11"/>
      <c r="BO2445" s="11"/>
      <c r="BP2445" s="16" t="str">
        <v>0- Port Costs</v>
      </c>
      <c r="BT2445" s="16" t="str">
        <v>0- Port Value</v>
      </c>
      <c r="BU2445" s="11"/>
      <c r="BV2445" s="16" t="str">
        <v>0</v>
      </c>
    </row>
    <row r="2446" spans="8:74" hidden="1" outlineLevel="1" x14ac:dyDescent="0.3">
      <c r="H2446" s="16" t="str">
        <v>0 - BM Costs</v>
      </c>
      <c r="L2446" s="16" t="str">
        <v>0 - BM Port</v>
      </c>
      <c r="N2446" s="16" t="str">
        <v>0 - Port Assets</v>
      </c>
      <c r="O2446" s="11"/>
      <c r="P2446" s="11"/>
      <c r="Q2446" s="11"/>
      <c r="R2446" s="11"/>
      <c r="S2446" s="11"/>
      <c r="T2446" s="11"/>
      <c r="U2446" s="11"/>
      <c r="V2446" s="11"/>
      <c r="W2446" s="11"/>
      <c r="X2446" s="11"/>
      <c r="Y2446" s="11"/>
      <c r="Z2446" s="11"/>
      <c r="AA2446" s="11"/>
      <c r="AB2446" s="11"/>
      <c r="AC2446" s="11"/>
      <c r="AD2446" s="11"/>
      <c r="AE2446" s="11"/>
      <c r="AF2446" s="11"/>
      <c r="AG2446" s="11"/>
      <c r="AH2446" s="11"/>
      <c r="AI2446" s="11"/>
      <c r="AJ2446" s="11"/>
      <c r="AK2446" s="11"/>
      <c r="AL2446" s="11"/>
      <c r="AM2446" s="11"/>
      <c r="AN2446" s="11"/>
      <c r="AO2446" s="11"/>
      <c r="AP2446" s="11"/>
      <c r="AQ2446" s="11"/>
      <c r="AR2446" s="11"/>
      <c r="AS2446" s="11"/>
      <c r="AT2446" s="11"/>
      <c r="AU2446" s="11"/>
      <c r="AV2446" s="11"/>
      <c r="AW2446" s="11"/>
      <c r="AX2446" s="11"/>
      <c r="AY2446" s="11"/>
      <c r="AZ2446" s="11"/>
      <c r="BA2446" s="11"/>
      <c r="BB2446" s="11"/>
      <c r="BC2446" s="11"/>
      <c r="BD2446" s="11"/>
      <c r="BE2446" s="11"/>
      <c r="BF2446" s="11"/>
      <c r="BG2446" s="11"/>
      <c r="BH2446" s="11"/>
      <c r="BI2446" s="11"/>
      <c r="BJ2446" s="11"/>
      <c r="BK2446" s="11"/>
      <c r="BL2446" s="11"/>
      <c r="BM2446" s="11"/>
      <c r="BN2446" s="11"/>
      <c r="BO2446" s="11"/>
      <c r="BP2446" s="16" t="str">
        <v>0- Port Costs</v>
      </c>
      <c r="BT2446" s="16" t="str">
        <v>0- Port Value</v>
      </c>
      <c r="BU2446" s="11"/>
      <c r="BV2446" s="16" t="str">
        <v>0</v>
      </c>
    </row>
    <row r="2447" spans="8:74" hidden="1" outlineLevel="1" x14ac:dyDescent="0.3">
      <c r="H2447" s="16" t="str">
        <v>0 - BM Costs</v>
      </c>
      <c r="L2447" s="16" t="str">
        <v>0 - BM Port</v>
      </c>
      <c r="N2447" s="16" t="str">
        <v>0 - Port Assets</v>
      </c>
      <c r="O2447" s="11"/>
      <c r="P2447" s="11"/>
      <c r="Q2447" s="11"/>
      <c r="R2447" s="11"/>
      <c r="S2447" s="11"/>
      <c r="T2447" s="11"/>
      <c r="U2447" s="11"/>
      <c r="V2447" s="11"/>
      <c r="W2447" s="11"/>
      <c r="X2447" s="11"/>
      <c r="Y2447" s="11"/>
      <c r="Z2447" s="11"/>
      <c r="AA2447" s="11"/>
      <c r="AB2447" s="11"/>
      <c r="AC2447" s="11"/>
      <c r="AD2447" s="11"/>
      <c r="AE2447" s="11"/>
      <c r="AF2447" s="11"/>
      <c r="AG2447" s="11"/>
      <c r="AH2447" s="11"/>
      <c r="AI2447" s="11"/>
      <c r="AJ2447" s="11"/>
      <c r="AK2447" s="11"/>
      <c r="AL2447" s="11"/>
      <c r="AM2447" s="11"/>
      <c r="AN2447" s="11"/>
      <c r="AO2447" s="11"/>
      <c r="AP2447" s="11"/>
      <c r="AQ2447" s="11"/>
      <c r="AR2447" s="11"/>
      <c r="AS2447" s="11"/>
      <c r="AT2447" s="11"/>
      <c r="AU2447" s="11"/>
      <c r="AV2447" s="11"/>
      <c r="AW2447" s="11"/>
      <c r="AX2447" s="11"/>
      <c r="AY2447" s="11"/>
      <c r="AZ2447" s="11"/>
      <c r="BA2447" s="11"/>
      <c r="BB2447" s="11"/>
      <c r="BC2447" s="11"/>
      <c r="BD2447" s="11"/>
      <c r="BE2447" s="11"/>
      <c r="BF2447" s="11"/>
      <c r="BG2447" s="11"/>
      <c r="BH2447" s="11"/>
      <c r="BI2447" s="11"/>
      <c r="BJ2447" s="11"/>
      <c r="BK2447" s="11"/>
      <c r="BL2447" s="11"/>
      <c r="BM2447" s="11"/>
      <c r="BN2447" s="11"/>
      <c r="BO2447" s="11"/>
      <c r="BP2447" s="16" t="str">
        <v>0- Port Costs</v>
      </c>
      <c r="BT2447" s="16" t="str">
        <v>0- Port Value</v>
      </c>
      <c r="BU2447" s="11"/>
      <c r="BV2447" s="16" t="str">
        <v>0</v>
      </c>
    </row>
    <row r="2448" spans="8:74" hidden="1" outlineLevel="1" x14ac:dyDescent="0.3">
      <c r="H2448" s="16" t="str">
        <v>0 - BM Costs</v>
      </c>
      <c r="L2448" s="16" t="str">
        <v>0 - BM Port</v>
      </c>
      <c r="N2448" s="16" t="str">
        <v>0 - Port Assets</v>
      </c>
      <c r="O2448" s="11"/>
      <c r="P2448" s="11"/>
      <c r="Q2448" s="11"/>
      <c r="R2448" s="11"/>
      <c r="S2448" s="11"/>
      <c r="T2448" s="11"/>
      <c r="U2448" s="11"/>
      <c r="V2448" s="11"/>
      <c r="W2448" s="11"/>
      <c r="X2448" s="11"/>
      <c r="Y2448" s="11"/>
      <c r="Z2448" s="11"/>
      <c r="AA2448" s="11"/>
      <c r="AB2448" s="11"/>
      <c r="AC2448" s="11"/>
      <c r="AD2448" s="11"/>
      <c r="AE2448" s="11"/>
      <c r="AF2448" s="11"/>
      <c r="AG2448" s="11"/>
      <c r="AH2448" s="11"/>
      <c r="AI2448" s="11"/>
      <c r="AJ2448" s="11"/>
      <c r="AK2448" s="11"/>
      <c r="AL2448" s="11"/>
      <c r="AM2448" s="11"/>
      <c r="AN2448" s="11"/>
      <c r="AO2448" s="11"/>
      <c r="AP2448" s="11"/>
      <c r="AQ2448" s="11"/>
      <c r="AR2448" s="11"/>
      <c r="AS2448" s="11"/>
      <c r="AT2448" s="11"/>
      <c r="AU2448" s="11"/>
      <c r="AV2448" s="11"/>
      <c r="AW2448" s="11"/>
      <c r="AX2448" s="11"/>
      <c r="AY2448" s="11"/>
      <c r="AZ2448" s="11"/>
      <c r="BA2448" s="11"/>
      <c r="BB2448" s="11"/>
      <c r="BC2448" s="11"/>
      <c r="BD2448" s="11"/>
      <c r="BE2448" s="11"/>
      <c r="BF2448" s="11"/>
      <c r="BG2448" s="11"/>
      <c r="BH2448" s="11"/>
      <c r="BI2448" s="11"/>
      <c r="BJ2448" s="11"/>
      <c r="BK2448" s="11"/>
      <c r="BL2448" s="11"/>
      <c r="BM2448" s="11"/>
      <c r="BN2448" s="11"/>
      <c r="BO2448" s="11"/>
      <c r="BP2448" s="16" t="str">
        <v>0- Port Costs</v>
      </c>
      <c r="BT2448" s="16" t="str">
        <v>0- Port Value</v>
      </c>
      <c r="BU2448" s="11"/>
      <c r="BV2448" s="16" t="str">
        <v>0</v>
      </c>
    </row>
    <row r="2449" spans="8:74" hidden="1" outlineLevel="1" x14ac:dyDescent="0.3">
      <c r="H2449" s="16" t="str">
        <v>0 - BM Costs</v>
      </c>
      <c r="L2449" s="16" t="str">
        <v>0 - BM Port</v>
      </c>
      <c r="N2449" s="16" t="str">
        <v>0 - Port Assets</v>
      </c>
      <c r="O2449" s="11"/>
      <c r="P2449" s="11"/>
      <c r="Q2449" s="11"/>
      <c r="R2449" s="11"/>
      <c r="S2449" s="11"/>
      <c r="T2449" s="11"/>
      <c r="U2449" s="11"/>
      <c r="V2449" s="11"/>
      <c r="W2449" s="11"/>
      <c r="X2449" s="11"/>
      <c r="Y2449" s="11"/>
      <c r="Z2449" s="11"/>
      <c r="AA2449" s="11"/>
      <c r="AB2449" s="11"/>
      <c r="AC2449" s="11"/>
      <c r="AD2449" s="11"/>
      <c r="AE2449" s="11"/>
      <c r="AF2449" s="11"/>
      <c r="AG2449" s="11"/>
      <c r="AH2449" s="11"/>
      <c r="AI2449" s="11"/>
      <c r="AJ2449" s="11"/>
      <c r="AK2449" s="11"/>
      <c r="AL2449" s="11"/>
      <c r="AM2449" s="11"/>
      <c r="AN2449" s="11"/>
      <c r="AO2449" s="11"/>
      <c r="AP2449" s="11"/>
      <c r="AQ2449" s="11"/>
      <c r="AR2449" s="11"/>
      <c r="AS2449" s="11"/>
      <c r="AT2449" s="11"/>
      <c r="AU2449" s="11"/>
      <c r="AV2449" s="11"/>
      <c r="AW2449" s="11"/>
      <c r="AX2449" s="11"/>
      <c r="AY2449" s="11"/>
      <c r="AZ2449" s="11"/>
      <c r="BA2449" s="11"/>
      <c r="BB2449" s="11"/>
      <c r="BC2449" s="11"/>
      <c r="BD2449" s="11"/>
      <c r="BE2449" s="11"/>
      <c r="BF2449" s="11"/>
      <c r="BG2449" s="11"/>
      <c r="BH2449" s="11"/>
      <c r="BI2449" s="11"/>
      <c r="BJ2449" s="11"/>
      <c r="BK2449" s="11"/>
      <c r="BL2449" s="11"/>
      <c r="BM2449" s="11"/>
      <c r="BN2449" s="11"/>
      <c r="BO2449" s="11"/>
      <c r="BP2449" s="16" t="str">
        <v>0- Port Costs</v>
      </c>
      <c r="BT2449" s="16" t="str">
        <v>0- Port Value</v>
      </c>
      <c r="BU2449" s="11"/>
      <c r="BV2449" s="16" t="str">
        <v>0</v>
      </c>
    </row>
    <row r="2450" spans="8:74" hidden="1" outlineLevel="1" x14ac:dyDescent="0.3">
      <c r="H2450" s="16" t="str">
        <v>0 - BM Costs</v>
      </c>
      <c r="L2450" s="16" t="str">
        <v>0 - BM Port</v>
      </c>
      <c r="N2450" s="16" t="str">
        <v>0 - Port Assets</v>
      </c>
      <c r="O2450" s="11"/>
      <c r="P2450" s="11"/>
      <c r="Q2450" s="11"/>
      <c r="R2450" s="11"/>
      <c r="S2450" s="11"/>
      <c r="T2450" s="11"/>
      <c r="U2450" s="11"/>
      <c r="V2450" s="11"/>
      <c r="W2450" s="11"/>
      <c r="X2450" s="11"/>
      <c r="Y2450" s="11"/>
      <c r="Z2450" s="11"/>
      <c r="AA2450" s="11"/>
      <c r="AB2450" s="11"/>
      <c r="AC2450" s="11"/>
      <c r="AD2450" s="11"/>
      <c r="AE2450" s="11"/>
      <c r="AF2450" s="11"/>
      <c r="AG2450" s="11"/>
      <c r="AH2450" s="11"/>
      <c r="AI2450" s="11"/>
      <c r="AJ2450" s="11"/>
      <c r="AK2450" s="11"/>
      <c r="AL2450" s="11"/>
      <c r="AM2450" s="11"/>
      <c r="AN2450" s="11"/>
      <c r="AO2450" s="11"/>
      <c r="AP2450" s="11"/>
      <c r="AQ2450" s="11"/>
      <c r="AR2450" s="11"/>
      <c r="AS2450" s="11"/>
      <c r="AT2450" s="11"/>
      <c r="AU2450" s="11"/>
      <c r="AV2450" s="11"/>
      <c r="AW2450" s="11"/>
      <c r="AX2450" s="11"/>
      <c r="AY2450" s="11"/>
      <c r="AZ2450" s="11"/>
      <c r="BA2450" s="11"/>
      <c r="BB2450" s="11"/>
      <c r="BC2450" s="11"/>
      <c r="BD2450" s="11"/>
      <c r="BE2450" s="11"/>
      <c r="BF2450" s="11"/>
      <c r="BG2450" s="11"/>
      <c r="BH2450" s="11"/>
      <c r="BI2450" s="11"/>
      <c r="BJ2450" s="11"/>
      <c r="BK2450" s="11"/>
      <c r="BL2450" s="11"/>
      <c r="BM2450" s="11"/>
      <c r="BN2450" s="11"/>
      <c r="BO2450" s="11"/>
      <c r="BP2450" s="16" t="str">
        <v>0- Port Costs</v>
      </c>
      <c r="BT2450" s="16" t="str">
        <v>0- Port Value</v>
      </c>
      <c r="BU2450" s="11"/>
      <c r="BV2450" s="16" t="str">
        <v>0</v>
      </c>
    </row>
    <row r="2451" spans="8:74" hidden="1" outlineLevel="1" x14ac:dyDescent="0.3">
      <c r="H2451" s="16" t="str">
        <v>0 - BM Costs</v>
      </c>
      <c r="L2451" s="16" t="str">
        <v>0 - BM Port</v>
      </c>
      <c r="N2451" s="16" t="str">
        <v>0 - Port Assets</v>
      </c>
      <c r="O2451" s="11"/>
      <c r="P2451" s="11"/>
      <c r="Q2451" s="11"/>
      <c r="R2451" s="11"/>
      <c r="S2451" s="11"/>
      <c r="T2451" s="11"/>
      <c r="U2451" s="11"/>
      <c r="V2451" s="11"/>
      <c r="W2451" s="11"/>
      <c r="X2451" s="11"/>
      <c r="Y2451" s="11"/>
      <c r="Z2451" s="11"/>
      <c r="AA2451" s="11"/>
      <c r="AB2451" s="11"/>
      <c r="AC2451" s="11"/>
      <c r="AD2451" s="11"/>
      <c r="AE2451" s="11"/>
      <c r="AF2451" s="11"/>
      <c r="AG2451" s="11"/>
      <c r="AH2451" s="11"/>
      <c r="AI2451" s="11"/>
      <c r="AJ2451" s="11"/>
      <c r="AK2451" s="11"/>
      <c r="AL2451" s="11"/>
      <c r="AM2451" s="11"/>
      <c r="AN2451" s="11"/>
      <c r="AO2451" s="11"/>
      <c r="AP2451" s="11"/>
      <c r="AQ2451" s="11"/>
      <c r="AR2451" s="11"/>
      <c r="AS2451" s="11"/>
      <c r="AT2451" s="11"/>
      <c r="AU2451" s="11"/>
      <c r="AV2451" s="11"/>
      <c r="AW2451" s="11"/>
      <c r="AX2451" s="11"/>
      <c r="AY2451" s="11"/>
      <c r="AZ2451" s="11"/>
      <c r="BA2451" s="11"/>
      <c r="BB2451" s="11"/>
      <c r="BC2451" s="11"/>
      <c r="BD2451" s="11"/>
      <c r="BE2451" s="11"/>
      <c r="BF2451" s="11"/>
      <c r="BG2451" s="11"/>
      <c r="BH2451" s="11"/>
      <c r="BI2451" s="11"/>
      <c r="BJ2451" s="11"/>
      <c r="BK2451" s="11"/>
      <c r="BL2451" s="11"/>
      <c r="BM2451" s="11"/>
      <c r="BN2451" s="11"/>
      <c r="BO2451" s="11"/>
      <c r="BP2451" s="16" t="str">
        <v>0- Port Costs</v>
      </c>
      <c r="BT2451" s="16" t="str">
        <v>0- Port Value</v>
      </c>
      <c r="BU2451" s="11"/>
      <c r="BV2451" s="16" t="str">
        <v>0</v>
      </c>
    </row>
    <row r="2452" spans="8:74" hidden="1" outlineLevel="1" x14ac:dyDescent="0.3">
      <c r="H2452" s="16" t="str">
        <v>0 - BM Costs</v>
      </c>
      <c r="L2452" s="16" t="str">
        <v>0 - BM Port</v>
      </c>
      <c r="N2452" s="16" t="str">
        <v>0 - Port Assets</v>
      </c>
      <c r="O2452" s="11"/>
      <c r="P2452" s="11"/>
      <c r="Q2452" s="11"/>
      <c r="R2452" s="11"/>
      <c r="S2452" s="11"/>
      <c r="T2452" s="11"/>
      <c r="U2452" s="11"/>
      <c r="V2452" s="11"/>
      <c r="W2452" s="11"/>
      <c r="X2452" s="11"/>
      <c r="Y2452" s="11"/>
      <c r="Z2452" s="11"/>
      <c r="AA2452" s="11"/>
      <c r="AB2452" s="11"/>
      <c r="AC2452" s="11"/>
      <c r="AD2452" s="11"/>
      <c r="AE2452" s="11"/>
      <c r="AF2452" s="11"/>
      <c r="AG2452" s="11"/>
      <c r="AH2452" s="11"/>
      <c r="AI2452" s="11"/>
      <c r="AJ2452" s="11"/>
      <c r="AK2452" s="11"/>
      <c r="AL2452" s="11"/>
      <c r="AM2452" s="11"/>
      <c r="AN2452" s="11"/>
      <c r="AO2452" s="11"/>
      <c r="AP2452" s="11"/>
      <c r="AQ2452" s="11"/>
      <c r="AR2452" s="11"/>
      <c r="AS2452" s="11"/>
      <c r="AT2452" s="11"/>
      <c r="AU2452" s="11"/>
      <c r="AV2452" s="11"/>
      <c r="AW2452" s="11"/>
      <c r="AX2452" s="11"/>
      <c r="AY2452" s="11"/>
      <c r="AZ2452" s="11"/>
      <c r="BA2452" s="11"/>
      <c r="BB2452" s="11"/>
      <c r="BC2452" s="11"/>
      <c r="BD2452" s="11"/>
      <c r="BE2452" s="11"/>
      <c r="BF2452" s="11"/>
      <c r="BG2452" s="11"/>
      <c r="BH2452" s="11"/>
      <c r="BI2452" s="11"/>
      <c r="BJ2452" s="11"/>
      <c r="BK2452" s="11"/>
      <c r="BL2452" s="11"/>
      <c r="BM2452" s="11"/>
      <c r="BN2452" s="11"/>
      <c r="BO2452" s="11"/>
      <c r="BP2452" s="16" t="str">
        <v>0- Port Costs</v>
      </c>
      <c r="BT2452" s="16" t="str">
        <v>0- Port Value</v>
      </c>
      <c r="BU2452" s="11"/>
      <c r="BV2452" s="16" t="str">
        <v>0</v>
      </c>
    </row>
    <row r="2453" spans="8:74" hidden="1" outlineLevel="1" x14ac:dyDescent="0.3">
      <c r="H2453" s="16" t="str">
        <v>0 - BM Costs</v>
      </c>
      <c r="L2453" s="16" t="str">
        <v>0 - BM Port</v>
      </c>
      <c r="N2453" s="16" t="str">
        <v>0 - Port Assets</v>
      </c>
      <c r="O2453" s="11"/>
      <c r="P2453" s="11"/>
      <c r="Q2453" s="11"/>
      <c r="R2453" s="11"/>
      <c r="S2453" s="11"/>
      <c r="T2453" s="11"/>
      <c r="U2453" s="11"/>
      <c r="V2453" s="11"/>
      <c r="W2453" s="11"/>
      <c r="X2453" s="11"/>
      <c r="Y2453" s="11"/>
      <c r="Z2453" s="11"/>
      <c r="AA2453" s="11"/>
      <c r="AB2453" s="11"/>
      <c r="AC2453" s="11"/>
      <c r="AD2453" s="11"/>
      <c r="AE2453" s="11"/>
      <c r="AF2453" s="11"/>
      <c r="AG2453" s="11"/>
      <c r="AH2453" s="11"/>
      <c r="AI2453" s="11"/>
      <c r="AJ2453" s="11"/>
      <c r="AK2453" s="11"/>
      <c r="AL2453" s="11"/>
      <c r="AM2453" s="11"/>
      <c r="AN2453" s="11"/>
      <c r="AO2453" s="11"/>
      <c r="AP2453" s="11"/>
      <c r="AQ2453" s="11"/>
      <c r="AR2453" s="11"/>
      <c r="AS2453" s="11"/>
      <c r="AT2453" s="11"/>
      <c r="AU2453" s="11"/>
      <c r="AV2453" s="11"/>
      <c r="AW2453" s="11"/>
      <c r="AX2453" s="11"/>
      <c r="AY2453" s="11"/>
      <c r="AZ2453" s="11"/>
      <c r="BA2453" s="11"/>
      <c r="BB2453" s="11"/>
      <c r="BC2453" s="11"/>
      <c r="BD2453" s="11"/>
      <c r="BE2453" s="11"/>
      <c r="BF2453" s="11"/>
      <c r="BG2453" s="11"/>
      <c r="BH2453" s="11"/>
      <c r="BI2453" s="11"/>
      <c r="BJ2453" s="11"/>
      <c r="BK2453" s="11"/>
      <c r="BL2453" s="11"/>
      <c r="BM2453" s="11"/>
      <c r="BN2453" s="11"/>
      <c r="BO2453" s="11"/>
      <c r="BP2453" s="16" t="str">
        <v>0- Port Costs</v>
      </c>
      <c r="BT2453" s="16" t="str">
        <v>0- Port Value</v>
      </c>
      <c r="BU2453" s="11"/>
      <c r="BV2453" s="16" t="str">
        <v>0</v>
      </c>
    </row>
    <row r="2454" spans="8:74" hidden="1" outlineLevel="1" x14ac:dyDescent="0.3">
      <c r="H2454" s="16" t="str">
        <v>0 - BM Costs</v>
      </c>
      <c r="L2454" s="16" t="str">
        <v>0 - BM Port</v>
      </c>
      <c r="N2454" s="16" t="str">
        <v>0 - Port Assets</v>
      </c>
      <c r="O2454" s="11"/>
      <c r="P2454" s="11"/>
      <c r="Q2454" s="11"/>
      <c r="R2454" s="11"/>
      <c r="S2454" s="11"/>
      <c r="T2454" s="11"/>
      <c r="U2454" s="11"/>
      <c r="V2454" s="11"/>
      <c r="W2454" s="11"/>
      <c r="X2454" s="11"/>
      <c r="Y2454" s="11"/>
      <c r="Z2454" s="11"/>
      <c r="AA2454" s="11"/>
      <c r="AB2454" s="11"/>
      <c r="AC2454" s="11"/>
      <c r="AD2454" s="11"/>
      <c r="AE2454" s="11"/>
      <c r="AF2454" s="11"/>
      <c r="AG2454" s="11"/>
      <c r="AH2454" s="11"/>
      <c r="AI2454" s="11"/>
      <c r="AJ2454" s="11"/>
      <c r="AK2454" s="11"/>
      <c r="AL2454" s="11"/>
      <c r="AM2454" s="11"/>
      <c r="AN2454" s="11"/>
      <c r="AO2454" s="11"/>
      <c r="AP2454" s="11"/>
      <c r="AQ2454" s="11"/>
      <c r="AR2454" s="11"/>
      <c r="AS2454" s="11"/>
      <c r="AT2454" s="11"/>
      <c r="AU2454" s="11"/>
      <c r="AV2454" s="11"/>
      <c r="AW2454" s="11"/>
      <c r="AX2454" s="11"/>
      <c r="AY2454" s="11"/>
      <c r="AZ2454" s="11"/>
      <c r="BA2454" s="11"/>
      <c r="BB2454" s="11"/>
      <c r="BC2454" s="11"/>
      <c r="BD2454" s="11"/>
      <c r="BE2454" s="11"/>
      <c r="BF2454" s="11"/>
      <c r="BG2454" s="11"/>
      <c r="BH2454" s="11"/>
      <c r="BI2454" s="11"/>
      <c r="BJ2454" s="11"/>
      <c r="BK2454" s="11"/>
      <c r="BL2454" s="11"/>
      <c r="BM2454" s="11"/>
      <c r="BN2454" s="11"/>
      <c r="BO2454" s="11"/>
      <c r="BP2454" s="16" t="str">
        <v>0- Port Costs</v>
      </c>
      <c r="BT2454" s="16" t="str">
        <v>0- Port Value</v>
      </c>
      <c r="BU2454" s="11"/>
      <c r="BV2454" s="16" t="str">
        <v>0</v>
      </c>
    </row>
    <row r="2455" spans="8:74" hidden="1" outlineLevel="1" x14ac:dyDescent="0.3">
      <c r="H2455" s="16" t="str">
        <v>0 - BM Costs</v>
      </c>
      <c r="L2455" s="16" t="str">
        <v>0 - BM Port</v>
      </c>
      <c r="N2455" s="16" t="str">
        <v>0 - Port Assets</v>
      </c>
      <c r="O2455" s="11"/>
      <c r="P2455" s="11"/>
      <c r="Q2455" s="11"/>
      <c r="R2455" s="11"/>
      <c r="S2455" s="11"/>
      <c r="T2455" s="11"/>
      <c r="U2455" s="11"/>
      <c r="V2455" s="11"/>
      <c r="W2455" s="11"/>
      <c r="X2455" s="11"/>
      <c r="Y2455" s="11"/>
      <c r="Z2455" s="11"/>
      <c r="AA2455" s="11"/>
      <c r="AB2455" s="11"/>
      <c r="AC2455" s="11"/>
      <c r="AD2455" s="11"/>
      <c r="AE2455" s="11"/>
      <c r="AF2455" s="11"/>
      <c r="AG2455" s="11"/>
      <c r="AH2455" s="11"/>
      <c r="AI2455" s="11"/>
      <c r="AJ2455" s="11"/>
      <c r="AK2455" s="11"/>
      <c r="AL2455" s="11"/>
      <c r="AM2455" s="11"/>
      <c r="AN2455" s="11"/>
      <c r="AO2455" s="11"/>
      <c r="AP2455" s="11"/>
      <c r="AQ2455" s="11"/>
      <c r="AR2455" s="11"/>
      <c r="AS2455" s="11"/>
      <c r="AT2455" s="11"/>
      <c r="AU2455" s="11"/>
      <c r="AV2455" s="11"/>
      <c r="AW2455" s="11"/>
      <c r="AX2455" s="11"/>
      <c r="AY2455" s="11"/>
      <c r="AZ2455" s="11"/>
      <c r="BA2455" s="11"/>
      <c r="BB2455" s="11"/>
      <c r="BC2455" s="11"/>
      <c r="BD2455" s="11"/>
      <c r="BE2455" s="11"/>
      <c r="BF2455" s="11"/>
      <c r="BG2455" s="11"/>
      <c r="BH2455" s="11"/>
      <c r="BI2455" s="11"/>
      <c r="BJ2455" s="11"/>
      <c r="BK2455" s="11"/>
      <c r="BL2455" s="11"/>
      <c r="BM2455" s="11"/>
      <c r="BN2455" s="11"/>
      <c r="BO2455" s="11"/>
      <c r="BP2455" s="16" t="str">
        <v>0- Port Costs</v>
      </c>
      <c r="BT2455" s="16" t="str">
        <v>0- Port Value</v>
      </c>
      <c r="BU2455" s="11"/>
      <c r="BV2455" s="16" t="str">
        <v>0</v>
      </c>
    </row>
    <row r="2456" spans="8:74" hidden="1" outlineLevel="1" x14ac:dyDescent="0.3">
      <c r="H2456" s="16" t="str">
        <v>0 - BM Costs</v>
      </c>
      <c r="L2456" s="16" t="str">
        <v>0 - BM Port</v>
      </c>
      <c r="N2456" s="16" t="str">
        <v>0 - Port Assets</v>
      </c>
      <c r="O2456" s="11"/>
      <c r="P2456" s="11"/>
      <c r="Q2456" s="11"/>
      <c r="R2456" s="11"/>
      <c r="S2456" s="11"/>
      <c r="T2456" s="11"/>
      <c r="U2456" s="11"/>
      <c r="V2456" s="11"/>
      <c r="W2456" s="11"/>
      <c r="X2456" s="11"/>
      <c r="Y2456" s="11"/>
      <c r="Z2456" s="11"/>
      <c r="AA2456" s="11"/>
      <c r="AB2456" s="11"/>
      <c r="AC2456" s="11"/>
      <c r="AD2456" s="11"/>
      <c r="AE2456" s="11"/>
      <c r="AF2456" s="11"/>
      <c r="AG2456" s="11"/>
      <c r="AH2456" s="11"/>
      <c r="AI2456" s="11"/>
      <c r="AJ2456" s="11"/>
      <c r="AK2456" s="11"/>
      <c r="AL2456" s="11"/>
      <c r="AM2456" s="11"/>
      <c r="AN2456" s="11"/>
      <c r="AO2456" s="11"/>
      <c r="AP2456" s="11"/>
      <c r="AQ2456" s="11"/>
      <c r="AR2456" s="11"/>
      <c r="AS2456" s="11"/>
      <c r="AT2456" s="11"/>
      <c r="AU2456" s="11"/>
      <c r="AV2456" s="11"/>
      <c r="AW2456" s="11"/>
      <c r="AX2456" s="11"/>
      <c r="AY2456" s="11"/>
      <c r="AZ2456" s="11"/>
      <c r="BA2456" s="11"/>
      <c r="BB2456" s="11"/>
      <c r="BC2456" s="11"/>
      <c r="BD2456" s="11"/>
      <c r="BE2456" s="11"/>
      <c r="BF2456" s="11"/>
      <c r="BG2456" s="11"/>
      <c r="BH2456" s="11"/>
      <c r="BI2456" s="11"/>
      <c r="BJ2456" s="11"/>
      <c r="BK2456" s="11"/>
      <c r="BL2456" s="11"/>
      <c r="BM2456" s="11"/>
      <c r="BN2456" s="11"/>
      <c r="BO2456" s="11"/>
      <c r="BP2456" s="16" t="str">
        <v>0- Port Costs</v>
      </c>
      <c r="BT2456" s="16" t="str">
        <v>0- Port Value</v>
      </c>
      <c r="BU2456" s="11"/>
      <c r="BV2456" s="16" t="str">
        <v>0</v>
      </c>
    </row>
    <row r="2457" spans="8:74" hidden="1" outlineLevel="1" x14ac:dyDescent="0.3">
      <c r="H2457" s="16" t="str">
        <v>0 - BM Costs</v>
      </c>
      <c r="L2457" s="16" t="str">
        <v>0 - BM Port</v>
      </c>
      <c r="N2457" s="16" t="str">
        <v>0 - Port Assets</v>
      </c>
      <c r="O2457" s="11"/>
      <c r="P2457" s="11"/>
      <c r="Q2457" s="11"/>
      <c r="R2457" s="11"/>
      <c r="S2457" s="11"/>
      <c r="T2457" s="11"/>
      <c r="U2457" s="11"/>
      <c r="V2457" s="11"/>
      <c r="W2457" s="11"/>
      <c r="X2457" s="11"/>
      <c r="Y2457" s="11"/>
      <c r="Z2457" s="11"/>
      <c r="AA2457" s="11"/>
      <c r="AB2457" s="11"/>
      <c r="AC2457" s="11"/>
      <c r="AD2457" s="11"/>
      <c r="AE2457" s="11"/>
      <c r="AF2457" s="11"/>
      <c r="AG2457" s="11"/>
      <c r="AH2457" s="11"/>
      <c r="AI2457" s="11"/>
      <c r="AJ2457" s="11"/>
      <c r="AK2457" s="11"/>
      <c r="AL2457" s="11"/>
      <c r="AM2457" s="11"/>
      <c r="AN2457" s="11"/>
      <c r="AO2457" s="11"/>
      <c r="AP2457" s="11"/>
      <c r="AQ2457" s="11"/>
      <c r="AR2457" s="11"/>
      <c r="AS2457" s="11"/>
      <c r="AT2457" s="11"/>
      <c r="AU2457" s="11"/>
      <c r="AV2457" s="11"/>
      <c r="AW2457" s="11"/>
      <c r="AX2457" s="11"/>
      <c r="AY2457" s="11"/>
      <c r="AZ2457" s="11"/>
      <c r="BA2457" s="11"/>
      <c r="BB2457" s="11"/>
      <c r="BC2457" s="11"/>
      <c r="BD2457" s="11"/>
      <c r="BE2457" s="11"/>
      <c r="BF2457" s="11"/>
      <c r="BG2457" s="11"/>
      <c r="BH2457" s="11"/>
      <c r="BI2457" s="11"/>
      <c r="BJ2457" s="11"/>
      <c r="BK2457" s="11"/>
      <c r="BL2457" s="11"/>
      <c r="BM2457" s="11"/>
      <c r="BN2457" s="11"/>
      <c r="BO2457" s="11"/>
      <c r="BP2457" s="16" t="str">
        <v>0- Port Costs</v>
      </c>
      <c r="BT2457" s="16" t="str">
        <v>0- Port Value</v>
      </c>
      <c r="BU2457" s="11"/>
      <c r="BV2457" s="16" t="str">
        <v>0</v>
      </c>
    </row>
    <row r="2458" spans="8:74" hidden="1" outlineLevel="1" x14ac:dyDescent="0.3">
      <c r="H2458" s="16" t="str">
        <v>0 - BM Costs</v>
      </c>
      <c r="L2458" s="16" t="str">
        <v>0 - BM Port</v>
      </c>
      <c r="N2458" s="16" t="str">
        <v>0 - Port Assets</v>
      </c>
      <c r="O2458" s="11"/>
      <c r="P2458" s="11"/>
      <c r="Q2458" s="11"/>
      <c r="R2458" s="11"/>
      <c r="S2458" s="11"/>
      <c r="T2458" s="11"/>
      <c r="U2458" s="11"/>
      <c r="V2458" s="11"/>
      <c r="W2458" s="11"/>
      <c r="X2458" s="11"/>
      <c r="Y2458" s="11"/>
      <c r="Z2458" s="11"/>
      <c r="AA2458" s="11"/>
      <c r="AB2458" s="11"/>
      <c r="AC2458" s="11"/>
      <c r="AD2458" s="11"/>
      <c r="AE2458" s="11"/>
      <c r="AF2458" s="11"/>
      <c r="AG2458" s="11"/>
      <c r="AH2458" s="11"/>
      <c r="AI2458" s="11"/>
      <c r="AJ2458" s="11"/>
      <c r="AK2458" s="11"/>
      <c r="AL2458" s="11"/>
      <c r="AM2458" s="11"/>
      <c r="AN2458" s="11"/>
      <c r="AO2458" s="11"/>
      <c r="AP2458" s="11"/>
      <c r="AQ2458" s="11"/>
      <c r="AR2458" s="11"/>
      <c r="AS2458" s="11"/>
      <c r="AT2458" s="11"/>
      <c r="AU2458" s="11"/>
      <c r="AV2458" s="11"/>
      <c r="AW2458" s="11"/>
      <c r="AX2458" s="11"/>
      <c r="AY2458" s="11"/>
      <c r="AZ2458" s="11"/>
      <c r="BA2458" s="11"/>
      <c r="BB2458" s="11"/>
      <c r="BC2458" s="11"/>
      <c r="BD2458" s="11"/>
      <c r="BE2458" s="11"/>
      <c r="BF2458" s="11"/>
      <c r="BG2458" s="11"/>
      <c r="BH2458" s="11"/>
      <c r="BI2458" s="11"/>
      <c r="BJ2458" s="11"/>
      <c r="BK2458" s="11"/>
      <c r="BL2458" s="11"/>
      <c r="BM2458" s="11"/>
      <c r="BN2458" s="11"/>
      <c r="BO2458" s="11"/>
      <c r="BP2458" s="16" t="str">
        <v>0- Port Costs</v>
      </c>
      <c r="BT2458" s="16" t="str">
        <v>0- Port Value</v>
      </c>
      <c r="BU2458" s="11"/>
      <c r="BV2458" s="16" t="str">
        <v>0</v>
      </c>
    </row>
    <row r="2459" spans="8:74" hidden="1" outlineLevel="1" x14ac:dyDescent="0.3">
      <c r="H2459" s="16" t="str">
        <v>0 - BM Costs</v>
      </c>
      <c r="L2459" s="16" t="str">
        <v>0 - BM Port</v>
      </c>
      <c r="N2459" s="16" t="str">
        <v>0 - Port Assets</v>
      </c>
      <c r="O2459" s="11"/>
      <c r="P2459" s="11"/>
      <c r="Q2459" s="11"/>
      <c r="R2459" s="11"/>
      <c r="S2459" s="11"/>
      <c r="T2459" s="11"/>
      <c r="U2459" s="11"/>
      <c r="V2459" s="11"/>
      <c r="W2459" s="11"/>
      <c r="X2459" s="11"/>
      <c r="Y2459" s="11"/>
      <c r="Z2459" s="11"/>
      <c r="AA2459" s="11"/>
      <c r="AB2459" s="11"/>
      <c r="AC2459" s="11"/>
      <c r="AD2459" s="11"/>
      <c r="AE2459" s="11"/>
      <c r="AF2459" s="11"/>
      <c r="AG2459" s="11"/>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c r="BC2459" s="11"/>
      <c r="BD2459" s="11"/>
      <c r="BE2459" s="11"/>
      <c r="BF2459" s="11"/>
      <c r="BG2459" s="11"/>
      <c r="BH2459" s="11"/>
      <c r="BI2459" s="11"/>
      <c r="BJ2459" s="11"/>
      <c r="BK2459" s="11"/>
      <c r="BL2459" s="11"/>
      <c r="BM2459" s="11"/>
      <c r="BN2459" s="11"/>
      <c r="BO2459" s="11"/>
      <c r="BP2459" s="16" t="str">
        <v>0- Port Costs</v>
      </c>
      <c r="BT2459" s="16" t="str">
        <v>0- Port Value</v>
      </c>
      <c r="BU2459" s="11"/>
      <c r="BV2459" s="16" t="str">
        <v>0</v>
      </c>
    </row>
    <row r="2460" spans="8:74" hidden="1" outlineLevel="1" x14ac:dyDescent="0.3">
      <c r="H2460" s="16" t="str">
        <v>0 - BM Costs</v>
      </c>
      <c r="L2460" s="16" t="str">
        <v>0 - BM Port</v>
      </c>
      <c r="N2460" s="16" t="str">
        <v>0 - Port Assets</v>
      </c>
      <c r="O2460" s="11"/>
      <c r="P2460" s="11"/>
      <c r="Q2460" s="11"/>
      <c r="R2460" s="11"/>
      <c r="S2460" s="11"/>
      <c r="T2460" s="11"/>
      <c r="U2460" s="11"/>
      <c r="V2460" s="11"/>
      <c r="W2460" s="11"/>
      <c r="X2460" s="11"/>
      <c r="Y2460" s="11"/>
      <c r="Z2460" s="11"/>
      <c r="AA2460" s="11"/>
      <c r="AB2460" s="11"/>
      <c r="AC2460" s="11"/>
      <c r="AD2460" s="11"/>
      <c r="AE2460" s="11"/>
      <c r="AF2460" s="11"/>
      <c r="AG2460" s="11"/>
      <c r="AH2460" s="11"/>
      <c r="AI2460" s="11"/>
      <c r="AJ2460" s="11"/>
      <c r="AK2460" s="11"/>
      <c r="AL2460" s="11"/>
      <c r="AM2460" s="11"/>
      <c r="AN2460" s="11"/>
      <c r="AO2460" s="11"/>
      <c r="AP2460" s="11"/>
      <c r="AQ2460" s="11"/>
      <c r="AR2460" s="11"/>
      <c r="AS2460" s="11"/>
      <c r="AT2460" s="11"/>
      <c r="AU2460" s="11"/>
      <c r="AV2460" s="11"/>
      <c r="AW2460" s="11"/>
      <c r="AX2460" s="11"/>
      <c r="AY2460" s="11"/>
      <c r="AZ2460" s="11"/>
      <c r="BA2460" s="11"/>
      <c r="BB2460" s="11"/>
      <c r="BC2460" s="11"/>
      <c r="BD2460" s="11"/>
      <c r="BE2460" s="11"/>
      <c r="BF2460" s="11"/>
      <c r="BG2460" s="11"/>
      <c r="BH2460" s="11"/>
      <c r="BI2460" s="11"/>
      <c r="BJ2460" s="11"/>
      <c r="BK2460" s="11"/>
      <c r="BL2460" s="11"/>
      <c r="BM2460" s="11"/>
      <c r="BN2460" s="11"/>
      <c r="BO2460" s="11"/>
      <c r="BP2460" s="16" t="str">
        <v>0- Port Costs</v>
      </c>
      <c r="BT2460" s="16" t="str">
        <v>0- Port Value</v>
      </c>
      <c r="BU2460" s="11"/>
      <c r="BV2460" s="16" t="str">
        <v>0</v>
      </c>
    </row>
    <row r="2461" spans="8:74" hidden="1" outlineLevel="1" x14ac:dyDescent="0.3">
      <c r="H2461" s="16" t="str">
        <v>0 - BM Costs</v>
      </c>
      <c r="L2461" s="16" t="str">
        <v>0 - BM Port</v>
      </c>
      <c r="N2461" s="16" t="str">
        <v>0 - Port Assets</v>
      </c>
      <c r="O2461" s="11"/>
      <c r="P2461" s="11"/>
      <c r="Q2461" s="11"/>
      <c r="R2461" s="11"/>
      <c r="S2461" s="11"/>
      <c r="T2461" s="11"/>
      <c r="U2461" s="11"/>
      <c r="V2461" s="11"/>
      <c r="W2461" s="11"/>
      <c r="X2461" s="11"/>
      <c r="Y2461" s="11"/>
      <c r="Z2461" s="11"/>
      <c r="AA2461" s="11"/>
      <c r="AB2461" s="11"/>
      <c r="AC2461" s="11"/>
      <c r="AD2461" s="11"/>
      <c r="AE2461" s="11"/>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c r="BC2461" s="11"/>
      <c r="BD2461" s="11"/>
      <c r="BE2461" s="11"/>
      <c r="BF2461" s="11"/>
      <c r="BG2461" s="11"/>
      <c r="BH2461" s="11"/>
      <c r="BI2461" s="11"/>
      <c r="BJ2461" s="11"/>
      <c r="BK2461" s="11"/>
      <c r="BL2461" s="11"/>
      <c r="BM2461" s="11"/>
      <c r="BN2461" s="11"/>
      <c r="BO2461" s="11"/>
      <c r="BP2461" s="16" t="str">
        <v>0- Port Costs</v>
      </c>
      <c r="BT2461" s="16" t="str">
        <v>0- Port Value</v>
      </c>
      <c r="BU2461" s="11"/>
      <c r="BV2461" s="16" t="str">
        <v>0</v>
      </c>
    </row>
    <row r="2462" spans="8:74" hidden="1" outlineLevel="1" x14ac:dyDescent="0.3">
      <c r="H2462" s="16" t="str">
        <v>0 - BM Costs</v>
      </c>
      <c r="L2462" s="16" t="str">
        <v>0 - BM Port</v>
      </c>
      <c r="N2462" s="16" t="str">
        <v>0 - Port Assets</v>
      </c>
      <c r="O2462" s="11"/>
      <c r="P2462" s="11"/>
      <c r="Q2462" s="11"/>
      <c r="R2462" s="11"/>
      <c r="S2462" s="11"/>
      <c r="T2462" s="11"/>
      <c r="U2462" s="11"/>
      <c r="V2462" s="11"/>
      <c r="W2462" s="11"/>
      <c r="X2462" s="11"/>
      <c r="Y2462" s="11"/>
      <c r="Z2462" s="11"/>
      <c r="AA2462" s="11"/>
      <c r="AB2462" s="11"/>
      <c r="AC2462" s="11"/>
      <c r="AD2462" s="11"/>
      <c r="AE2462" s="11"/>
      <c r="AF2462" s="11"/>
      <c r="AG2462" s="11"/>
      <c r="AH2462" s="11"/>
      <c r="AI2462" s="11"/>
      <c r="AJ2462" s="11"/>
      <c r="AK2462" s="11"/>
      <c r="AL2462" s="11"/>
      <c r="AM2462" s="11"/>
      <c r="AN2462" s="11"/>
      <c r="AO2462" s="11"/>
      <c r="AP2462" s="11"/>
      <c r="AQ2462" s="11"/>
      <c r="AR2462" s="11"/>
      <c r="AS2462" s="11"/>
      <c r="AT2462" s="11"/>
      <c r="AU2462" s="11"/>
      <c r="AV2462" s="11"/>
      <c r="AW2462" s="11"/>
      <c r="AX2462" s="11"/>
      <c r="AY2462" s="11"/>
      <c r="AZ2462" s="11"/>
      <c r="BA2462" s="11"/>
      <c r="BB2462" s="11"/>
      <c r="BC2462" s="11"/>
      <c r="BD2462" s="11"/>
      <c r="BE2462" s="11"/>
      <c r="BF2462" s="11"/>
      <c r="BG2462" s="11"/>
      <c r="BH2462" s="11"/>
      <c r="BI2462" s="11"/>
      <c r="BJ2462" s="11"/>
      <c r="BK2462" s="11"/>
      <c r="BL2462" s="11"/>
      <c r="BM2462" s="11"/>
      <c r="BN2462" s="11"/>
      <c r="BO2462" s="11"/>
      <c r="BP2462" s="16" t="str">
        <v>0- Port Costs</v>
      </c>
      <c r="BT2462" s="16" t="str">
        <v>0- Port Value</v>
      </c>
      <c r="BU2462" s="11"/>
      <c r="BV2462" s="16" t="str">
        <v>0</v>
      </c>
    </row>
    <row r="2463" spans="8:74" hidden="1" outlineLevel="1" x14ac:dyDescent="0.3">
      <c r="H2463" s="16" t="str">
        <v>0 - BM Costs</v>
      </c>
      <c r="L2463" s="16" t="str">
        <v>0 - BM Port</v>
      </c>
      <c r="N2463" s="16" t="str">
        <v>0 - Port Assets</v>
      </c>
      <c r="O2463" s="11"/>
      <c r="P2463" s="11"/>
      <c r="Q2463" s="11"/>
      <c r="R2463" s="11"/>
      <c r="S2463" s="11"/>
      <c r="T2463" s="11"/>
      <c r="U2463" s="11"/>
      <c r="V2463" s="11"/>
      <c r="W2463" s="11"/>
      <c r="X2463" s="11"/>
      <c r="Y2463" s="11"/>
      <c r="Z2463" s="11"/>
      <c r="AA2463" s="11"/>
      <c r="AB2463" s="11"/>
      <c r="AC2463" s="11"/>
      <c r="AD2463" s="11"/>
      <c r="AE2463" s="11"/>
      <c r="AF2463" s="11"/>
      <c r="AG2463" s="11"/>
      <c r="AH2463" s="11"/>
      <c r="AI2463" s="11"/>
      <c r="AJ2463" s="11"/>
      <c r="AK2463" s="11"/>
      <c r="AL2463" s="11"/>
      <c r="AM2463" s="11"/>
      <c r="AN2463" s="11"/>
      <c r="AO2463" s="11"/>
      <c r="AP2463" s="11"/>
      <c r="AQ2463" s="11"/>
      <c r="AR2463" s="11"/>
      <c r="AS2463" s="11"/>
      <c r="AT2463" s="11"/>
      <c r="AU2463" s="11"/>
      <c r="AV2463" s="11"/>
      <c r="AW2463" s="11"/>
      <c r="AX2463" s="11"/>
      <c r="AY2463" s="11"/>
      <c r="AZ2463" s="11"/>
      <c r="BA2463" s="11"/>
      <c r="BB2463" s="11"/>
      <c r="BC2463" s="11"/>
      <c r="BD2463" s="11"/>
      <c r="BE2463" s="11"/>
      <c r="BF2463" s="11"/>
      <c r="BG2463" s="11"/>
      <c r="BH2463" s="11"/>
      <c r="BI2463" s="11"/>
      <c r="BJ2463" s="11"/>
      <c r="BK2463" s="11"/>
      <c r="BL2463" s="11"/>
      <c r="BM2463" s="11"/>
      <c r="BN2463" s="11"/>
      <c r="BO2463" s="11"/>
      <c r="BP2463" s="16" t="str">
        <v>0- Port Costs</v>
      </c>
      <c r="BT2463" s="16" t="str">
        <v>0- Port Value</v>
      </c>
      <c r="BU2463" s="11"/>
      <c r="BV2463" s="16" t="str">
        <v>0</v>
      </c>
    </row>
    <row r="2464" spans="8:74" hidden="1" outlineLevel="1" x14ac:dyDescent="0.3">
      <c r="H2464" s="16" t="str">
        <v>0 - BM Costs</v>
      </c>
      <c r="L2464" s="16" t="str">
        <v>0 - BM Port</v>
      </c>
      <c r="N2464" s="16" t="str">
        <v>0 - Port Assets</v>
      </c>
      <c r="O2464" s="11"/>
      <c r="P2464" s="11"/>
      <c r="Q2464" s="11"/>
      <c r="R2464" s="11"/>
      <c r="S2464" s="11"/>
      <c r="T2464" s="11"/>
      <c r="U2464" s="11"/>
      <c r="V2464" s="11"/>
      <c r="W2464" s="11"/>
      <c r="X2464" s="11"/>
      <c r="Y2464" s="11"/>
      <c r="Z2464" s="11"/>
      <c r="AA2464" s="11"/>
      <c r="AB2464" s="11"/>
      <c r="AC2464" s="11"/>
      <c r="AD2464" s="11"/>
      <c r="AE2464" s="11"/>
      <c r="AF2464" s="11"/>
      <c r="AG2464" s="11"/>
      <c r="AH2464" s="11"/>
      <c r="AI2464" s="11"/>
      <c r="AJ2464" s="11"/>
      <c r="AK2464" s="11"/>
      <c r="AL2464" s="11"/>
      <c r="AM2464" s="11"/>
      <c r="AN2464" s="11"/>
      <c r="AO2464" s="11"/>
      <c r="AP2464" s="11"/>
      <c r="AQ2464" s="11"/>
      <c r="AR2464" s="11"/>
      <c r="AS2464" s="11"/>
      <c r="AT2464" s="11"/>
      <c r="AU2464" s="11"/>
      <c r="AV2464" s="11"/>
      <c r="AW2464" s="11"/>
      <c r="AX2464" s="11"/>
      <c r="AY2464" s="11"/>
      <c r="AZ2464" s="11"/>
      <c r="BA2464" s="11"/>
      <c r="BB2464" s="11"/>
      <c r="BC2464" s="11"/>
      <c r="BD2464" s="11"/>
      <c r="BE2464" s="11"/>
      <c r="BF2464" s="11"/>
      <c r="BG2464" s="11"/>
      <c r="BH2464" s="11"/>
      <c r="BI2464" s="11"/>
      <c r="BJ2464" s="11"/>
      <c r="BK2464" s="11"/>
      <c r="BL2464" s="11"/>
      <c r="BM2464" s="11"/>
      <c r="BN2464" s="11"/>
      <c r="BO2464" s="11"/>
      <c r="BP2464" s="16" t="str">
        <v>0- Port Costs</v>
      </c>
      <c r="BT2464" s="16" t="str">
        <v>0- Port Value</v>
      </c>
      <c r="BU2464" s="11"/>
      <c r="BV2464" s="16" t="str">
        <v>0</v>
      </c>
    </row>
    <row r="2465" spans="8:74" hidden="1" outlineLevel="1" x14ac:dyDescent="0.3">
      <c r="H2465" s="16" t="str">
        <v>0 - BM Costs</v>
      </c>
      <c r="L2465" s="16" t="str">
        <v>0 - BM Port</v>
      </c>
      <c r="N2465" s="16" t="str">
        <v>0 - Port Assets</v>
      </c>
      <c r="O2465" s="11"/>
      <c r="P2465" s="11"/>
      <c r="Q2465" s="11"/>
      <c r="R2465" s="11"/>
      <c r="S2465" s="11"/>
      <c r="T2465" s="11"/>
      <c r="U2465" s="11"/>
      <c r="V2465" s="11"/>
      <c r="W2465" s="11"/>
      <c r="X2465" s="11"/>
      <c r="Y2465" s="11"/>
      <c r="Z2465" s="11"/>
      <c r="AA2465" s="11"/>
      <c r="AB2465" s="11"/>
      <c r="AC2465" s="11"/>
      <c r="AD2465" s="11"/>
      <c r="AE2465" s="11"/>
      <c r="AF2465" s="11"/>
      <c r="AG2465" s="11"/>
      <c r="AH2465" s="11"/>
      <c r="AI2465" s="11"/>
      <c r="AJ2465" s="11"/>
      <c r="AK2465" s="11"/>
      <c r="AL2465" s="11"/>
      <c r="AM2465" s="11"/>
      <c r="AN2465" s="11"/>
      <c r="AO2465" s="11"/>
      <c r="AP2465" s="11"/>
      <c r="AQ2465" s="11"/>
      <c r="AR2465" s="11"/>
      <c r="AS2465" s="11"/>
      <c r="AT2465" s="11"/>
      <c r="AU2465" s="11"/>
      <c r="AV2465" s="11"/>
      <c r="AW2465" s="11"/>
      <c r="AX2465" s="11"/>
      <c r="AY2465" s="11"/>
      <c r="AZ2465" s="11"/>
      <c r="BA2465" s="11"/>
      <c r="BB2465" s="11"/>
      <c r="BC2465" s="11"/>
      <c r="BD2465" s="11"/>
      <c r="BE2465" s="11"/>
      <c r="BF2465" s="11"/>
      <c r="BG2465" s="11"/>
      <c r="BH2465" s="11"/>
      <c r="BI2465" s="11"/>
      <c r="BJ2465" s="11"/>
      <c r="BK2465" s="11"/>
      <c r="BL2465" s="11"/>
      <c r="BM2465" s="11"/>
      <c r="BN2465" s="11"/>
      <c r="BO2465" s="11"/>
      <c r="BP2465" s="16" t="str">
        <v>0- Port Costs</v>
      </c>
      <c r="BT2465" s="16" t="str">
        <v>0- Port Value</v>
      </c>
      <c r="BU2465" s="11"/>
      <c r="BV2465" s="16" t="str">
        <v>0</v>
      </c>
    </row>
    <row r="2466" spans="8:74" hidden="1" outlineLevel="1" x14ac:dyDescent="0.3">
      <c r="H2466" s="16" t="str">
        <v>0 - BM Costs</v>
      </c>
      <c r="L2466" s="16" t="str">
        <v>0 - BM Port</v>
      </c>
      <c r="N2466" s="16" t="str">
        <v>0 - Port Assets</v>
      </c>
      <c r="O2466" s="11"/>
      <c r="P2466" s="11"/>
      <c r="Q2466" s="11"/>
      <c r="R2466" s="11"/>
      <c r="S2466" s="11"/>
      <c r="T2466" s="11"/>
      <c r="U2466" s="11"/>
      <c r="V2466" s="11"/>
      <c r="W2466" s="11"/>
      <c r="X2466" s="11"/>
      <c r="Y2466" s="11"/>
      <c r="Z2466" s="11"/>
      <c r="AA2466" s="11"/>
      <c r="AB2466" s="11"/>
      <c r="AC2466" s="11"/>
      <c r="AD2466" s="11"/>
      <c r="AE2466" s="11"/>
      <c r="AF2466" s="11"/>
      <c r="AG2466" s="11"/>
      <c r="AH2466" s="11"/>
      <c r="AI2466" s="11"/>
      <c r="AJ2466" s="11"/>
      <c r="AK2466" s="11"/>
      <c r="AL2466" s="11"/>
      <c r="AM2466" s="11"/>
      <c r="AN2466" s="11"/>
      <c r="AO2466" s="11"/>
      <c r="AP2466" s="11"/>
      <c r="AQ2466" s="11"/>
      <c r="AR2466" s="11"/>
      <c r="AS2466" s="11"/>
      <c r="AT2466" s="11"/>
      <c r="AU2466" s="11"/>
      <c r="AV2466" s="11"/>
      <c r="AW2466" s="11"/>
      <c r="AX2466" s="11"/>
      <c r="AY2466" s="11"/>
      <c r="AZ2466" s="11"/>
      <c r="BA2466" s="11"/>
      <c r="BB2466" s="11"/>
      <c r="BC2466" s="11"/>
      <c r="BD2466" s="11"/>
      <c r="BE2466" s="11"/>
      <c r="BF2466" s="11"/>
      <c r="BG2466" s="11"/>
      <c r="BH2466" s="11"/>
      <c r="BI2466" s="11"/>
      <c r="BJ2466" s="11"/>
      <c r="BK2466" s="11"/>
      <c r="BL2466" s="11"/>
      <c r="BM2466" s="11"/>
      <c r="BN2466" s="11"/>
      <c r="BO2466" s="11"/>
      <c r="BP2466" s="16" t="str">
        <v>0- Port Costs</v>
      </c>
      <c r="BT2466" s="16" t="str">
        <v>0- Port Value</v>
      </c>
      <c r="BU2466" s="11"/>
      <c r="BV2466" s="16" t="str">
        <v>0</v>
      </c>
    </row>
    <row r="2467" spans="8:74" hidden="1" outlineLevel="1" x14ac:dyDescent="0.3">
      <c r="H2467" s="16" t="str">
        <v>0 - BM Costs</v>
      </c>
      <c r="L2467" s="16" t="str">
        <v>0 - BM Port</v>
      </c>
      <c r="N2467" s="16" t="str">
        <v>0 - Port Assets</v>
      </c>
      <c r="O2467" s="11"/>
      <c r="P2467" s="11"/>
      <c r="Q2467" s="11"/>
      <c r="R2467" s="11"/>
      <c r="S2467" s="11"/>
      <c r="T2467" s="11"/>
      <c r="U2467" s="11"/>
      <c r="V2467" s="11"/>
      <c r="W2467" s="11"/>
      <c r="X2467" s="11"/>
      <c r="Y2467" s="11"/>
      <c r="Z2467" s="11"/>
      <c r="AA2467" s="11"/>
      <c r="AB2467" s="11"/>
      <c r="AC2467" s="11"/>
      <c r="AD2467" s="11"/>
      <c r="AE2467" s="11"/>
      <c r="AF2467" s="11"/>
      <c r="AG2467" s="11"/>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c r="BC2467" s="11"/>
      <c r="BD2467" s="11"/>
      <c r="BE2467" s="11"/>
      <c r="BF2467" s="11"/>
      <c r="BG2467" s="11"/>
      <c r="BH2467" s="11"/>
      <c r="BI2467" s="11"/>
      <c r="BJ2467" s="11"/>
      <c r="BK2467" s="11"/>
      <c r="BL2467" s="11"/>
      <c r="BM2467" s="11"/>
      <c r="BN2467" s="11"/>
      <c r="BO2467" s="11"/>
      <c r="BP2467" s="16" t="str">
        <v>0- Port Costs</v>
      </c>
      <c r="BT2467" s="16" t="str">
        <v>0- Port Value</v>
      </c>
      <c r="BU2467" s="11"/>
      <c r="BV2467" s="16" t="str">
        <v>0</v>
      </c>
    </row>
    <row r="2468" spans="8:74" hidden="1" outlineLevel="1" x14ac:dyDescent="0.3">
      <c r="H2468" s="16" t="str">
        <v>0 - BM Costs</v>
      </c>
      <c r="L2468" s="16" t="str">
        <v>0 - BM Port</v>
      </c>
      <c r="N2468" s="16" t="str">
        <v>0 - Port Assets</v>
      </c>
      <c r="O2468" s="11"/>
      <c r="P2468" s="11"/>
      <c r="Q2468" s="11"/>
      <c r="R2468" s="11"/>
      <c r="S2468" s="11"/>
      <c r="T2468" s="11"/>
      <c r="U2468" s="11"/>
      <c r="V2468" s="11"/>
      <c r="W2468" s="11"/>
      <c r="X2468" s="11"/>
      <c r="Y2468" s="11"/>
      <c r="Z2468" s="11"/>
      <c r="AA2468" s="11"/>
      <c r="AB2468" s="11"/>
      <c r="AC2468" s="11"/>
      <c r="AD2468" s="11"/>
      <c r="AE2468" s="11"/>
      <c r="AF2468" s="11"/>
      <c r="AG2468" s="11"/>
      <c r="AH2468" s="11"/>
      <c r="AI2468" s="11"/>
      <c r="AJ2468" s="11"/>
      <c r="AK2468" s="11"/>
      <c r="AL2468" s="11"/>
      <c r="AM2468" s="11"/>
      <c r="AN2468" s="11"/>
      <c r="AO2468" s="11"/>
      <c r="AP2468" s="11"/>
      <c r="AQ2468" s="11"/>
      <c r="AR2468" s="11"/>
      <c r="AS2468" s="11"/>
      <c r="AT2468" s="11"/>
      <c r="AU2468" s="11"/>
      <c r="AV2468" s="11"/>
      <c r="AW2468" s="11"/>
      <c r="AX2468" s="11"/>
      <c r="AY2468" s="11"/>
      <c r="AZ2468" s="11"/>
      <c r="BA2468" s="11"/>
      <c r="BB2468" s="11"/>
      <c r="BC2468" s="11"/>
      <c r="BD2468" s="11"/>
      <c r="BE2468" s="11"/>
      <c r="BF2468" s="11"/>
      <c r="BG2468" s="11"/>
      <c r="BH2468" s="11"/>
      <c r="BI2468" s="11"/>
      <c r="BJ2468" s="11"/>
      <c r="BK2468" s="11"/>
      <c r="BL2468" s="11"/>
      <c r="BM2468" s="11"/>
      <c r="BN2468" s="11"/>
      <c r="BO2468" s="11"/>
      <c r="BP2468" s="16" t="str">
        <v>0- Port Costs</v>
      </c>
      <c r="BT2468" s="16" t="str">
        <v>0- Port Value</v>
      </c>
      <c r="BU2468" s="11"/>
      <c r="BV2468" s="16" t="str">
        <v>0</v>
      </c>
    </row>
    <row r="2469" spans="8:74" hidden="1" outlineLevel="1" x14ac:dyDescent="0.3">
      <c r="H2469" s="16" t="str">
        <v>0 - BM Costs</v>
      </c>
      <c r="L2469" s="16" t="str">
        <v>0 - BM Port</v>
      </c>
      <c r="N2469" s="16" t="str">
        <v>0 - Port Assets</v>
      </c>
      <c r="O2469" s="11"/>
      <c r="P2469" s="11"/>
      <c r="Q2469" s="11"/>
      <c r="R2469" s="11"/>
      <c r="S2469" s="11"/>
      <c r="T2469" s="11"/>
      <c r="U2469" s="11"/>
      <c r="V2469" s="11"/>
      <c r="W2469" s="11"/>
      <c r="X2469" s="11"/>
      <c r="Y2469" s="11"/>
      <c r="Z2469" s="11"/>
      <c r="AA2469" s="11"/>
      <c r="AB2469" s="11"/>
      <c r="AC2469" s="11"/>
      <c r="AD2469" s="11"/>
      <c r="AE2469" s="11"/>
      <c r="AF2469" s="11"/>
      <c r="AG2469" s="11"/>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c r="BC2469" s="11"/>
      <c r="BD2469" s="11"/>
      <c r="BE2469" s="11"/>
      <c r="BF2469" s="11"/>
      <c r="BG2469" s="11"/>
      <c r="BH2469" s="11"/>
      <c r="BI2469" s="11"/>
      <c r="BJ2469" s="11"/>
      <c r="BK2469" s="11"/>
      <c r="BL2469" s="11"/>
      <c r="BM2469" s="11"/>
      <c r="BN2469" s="11"/>
      <c r="BO2469" s="11"/>
      <c r="BP2469" s="16" t="str">
        <v>0- Port Costs</v>
      </c>
      <c r="BT2469" s="16" t="str">
        <v>0- Port Value</v>
      </c>
      <c r="BU2469" s="11"/>
      <c r="BV2469" s="16" t="str">
        <v>0</v>
      </c>
    </row>
    <row r="2470" spans="8:74" hidden="1" outlineLevel="1" x14ac:dyDescent="0.3">
      <c r="H2470" s="16" t="str">
        <v>0 - BM Costs</v>
      </c>
      <c r="L2470" s="16" t="str">
        <v>0 - BM Port</v>
      </c>
      <c r="N2470" s="16" t="str">
        <v>0 - Port Assets</v>
      </c>
      <c r="O2470" s="11"/>
      <c r="P2470" s="11"/>
      <c r="Q2470" s="11"/>
      <c r="R2470" s="11"/>
      <c r="S2470" s="11"/>
      <c r="T2470" s="11"/>
      <c r="U2470" s="11"/>
      <c r="V2470" s="11"/>
      <c r="W2470" s="11"/>
      <c r="X2470" s="11"/>
      <c r="Y2470" s="11"/>
      <c r="Z2470" s="11"/>
      <c r="AA2470" s="11"/>
      <c r="AB2470" s="11"/>
      <c r="AC2470" s="11"/>
      <c r="AD2470" s="11"/>
      <c r="AE2470" s="11"/>
      <c r="AF2470" s="11"/>
      <c r="AG2470" s="11"/>
      <c r="AH2470" s="11"/>
      <c r="AI2470" s="11"/>
      <c r="AJ2470" s="11"/>
      <c r="AK2470" s="11"/>
      <c r="AL2470" s="11"/>
      <c r="AM2470" s="11"/>
      <c r="AN2470" s="11"/>
      <c r="AO2470" s="11"/>
      <c r="AP2470" s="11"/>
      <c r="AQ2470" s="11"/>
      <c r="AR2470" s="11"/>
      <c r="AS2470" s="11"/>
      <c r="AT2470" s="11"/>
      <c r="AU2470" s="11"/>
      <c r="AV2470" s="11"/>
      <c r="AW2470" s="11"/>
      <c r="AX2470" s="11"/>
      <c r="AY2470" s="11"/>
      <c r="AZ2470" s="11"/>
      <c r="BA2470" s="11"/>
      <c r="BB2470" s="11"/>
      <c r="BC2470" s="11"/>
      <c r="BD2470" s="11"/>
      <c r="BE2470" s="11"/>
      <c r="BF2470" s="11"/>
      <c r="BG2470" s="11"/>
      <c r="BH2470" s="11"/>
      <c r="BI2470" s="11"/>
      <c r="BJ2470" s="11"/>
      <c r="BK2470" s="11"/>
      <c r="BL2470" s="11"/>
      <c r="BM2470" s="11"/>
      <c r="BN2470" s="11"/>
      <c r="BO2470" s="11"/>
      <c r="BP2470" s="16" t="str">
        <v>0- Port Costs</v>
      </c>
      <c r="BT2470" s="16" t="str">
        <v>0- Port Value</v>
      </c>
      <c r="BU2470" s="11"/>
      <c r="BV2470" s="16" t="str">
        <v>0</v>
      </c>
    </row>
    <row r="2471" spans="8:74" hidden="1" outlineLevel="1" x14ac:dyDescent="0.3">
      <c r="H2471" s="16" t="str">
        <v>0 - BM Costs</v>
      </c>
      <c r="L2471" s="16" t="str">
        <v>0 - BM Port</v>
      </c>
      <c r="N2471" s="16" t="str">
        <v>0 - Port Assets</v>
      </c>
      <c r="O2471" s="11"/>
      <c r="P2471" s="11"/>
      <c r="Q2471" s="11"/>
      <c r="R2471" s="11"/>
      <c r="S2471" s="11"/>
      <c r="T2471" s="11"/>
      <c r="U2471" s="11"/>
      <c r="V2471" s="11"/>
      <c r="W2471" s="11"/>
      <c r="X2471" s="11"/>
      <c r="Y2471" s="11"/>
      <c r="Z2471" s="11"/>
      <c r="AA2471" s="11"/>
      <c r="AB2471" s="11"/>
      <c r="AC2471" s="11"/>
      <c r="AD2471" s="11"/>
      <c r="AE2471" s="11"/>
      <c r="AF2471" s="11"/>
      <c r="AG2471" s="11"/>
      <c r="AH2471" s="11"/>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c r="BC2471" s="11"/>
      <c r="BD2471" s="11"/>
      <c r="BE2471" s="11"/>
      <c r="BF2471" s="11"/>
      <c r="BG2471" s="11"/>
      <c r="BH2471" s="11"/>
      <c r="BI2471" s="11"/>
      <c r="BJ2471" s="11"/>
      <c r="BK2471" s="11"/>
      <c r="BL2471" s="11"/>
      <c r="BM2471" s="11"/>
      <c r="BN2471" s="11"/>
      <c r="BO2471" s="11"/>
      <c r="BP2471" s="16" t="str">
        <v>0- Port Costs</v>
      </c>
      <c r="BT2471" s="16" t="str">
        <v>0- Port Value</v>
      </c>
      <c r="BU2471" s="11"/>
      <c r="BV2471" s="16" t="str">
        <v>0</v>
      </c>
    </row>
    <row r="2472" spans="8:74" hidden="1" outlineLevel="1" x14ac:dyDescent="0.3">
      <c r="H2472" s="16" t="str">
        <v>0 - BM Costs</v>
      </c>
      <c r="L2472" s="16" t="str">
        <v>0 - BM Port</v>
      </c>
      <c r="N2472" s="16" t="str">
        <v>0 - Port Assets</v>
      </c>
      <c r="O2472" s="11"/>
      <c r="P2472" s="11"/>
      <c r="Q2472" s="11"/>
      <c r="R2472" s="11"/>
      <c r="S2472" s="11"/>
      <c r="T2472" s="11"/>
      <c r="U2472" s="11"/>
      <c r="V2472" s="11"/>
      <c r="W2472" s="11"/>
      <c r="X2472" s="11"/>
      <c r="Y2472" s="11"/>
      <c r="Z2472" s="11"/>
      <c r="AA2472" s="11"/>
      <c r="AB2472" s="11"/>
      <c r="AC2472" s="11"/>
      <c r="AD2472" s="11"/>
      <c r="AE2472" s="11"/>
      <c r="AF2472" s="11"/>
      <c r="AG2472" s="11"/>
      <c r="AH2472" s="11"/>
      <c r="AI2472" s="11"/>
      <c r="AJ2472" s="11"/>
      <c r="AK2472" s="11"/>
      <c r="AL2472" s="11"/>
      <c r="AM2472" s="11"/>
      <c r="AN2472" s="11"/>
      <c r="AO2472" s="11"/>
      <c r="AP2472" s="11"/>
      <c r="AQ2472" s="11"/>
      <c r="AR2472" s="11"/>
      <c r="AS2472" s="11"/>
      <c r="AT2472" s="11"/>
      <c r="AU2472" s="11"/>
      <c r="AV2472" s="11"/>
      <c r="AW2472" s="11"/>
      <c r="AX2472" s="11"/>
      <c r="AY2472" s="11"/>
      <c r="AZ2472" s="11"/>
      <c r="BA2472" s="11"/>
      <c r="BB2472" s="11"/>
      <c r="BC2472" s="11"/>
      <c r="BD2472" s="11"/>
      <c r="BE2472" s="11"/>
      <c r="BF2472" s="11"/>
      <c r="BG2472" s="11"/>
      <c r="BH2472" s="11"/>
      <c r="BI2472" s="11"/>
      <c r="BJ2472" s="11"/>
      <c r="BK2472" s="11"/>
      <c r="BL2472" s="11"/>
      <c r="BM2472" s="11"/>
      <c r="BN2472" s="11"/>
      <c r="BO2472" s="11"/>
      <c r="BP2472" s="16" t="str">
        <v>0- Port Costs</v>
      </c>
      <c r="BT2472" s="16" t="str">
        <v>0- Port Value</v>
      </c>
      <c r="BU2472" s="11"/>
      <c r="BV2472" s="16" t="str">
        <v>0</v>
      </c>
    </row>
    <row r="2473" spans="8:74" hidden="1" outlineLevel="1" x14ac:dyDescent="0.3">
      <c r="H2473" s="16" t="str">
        <v>0 - BM Costs</v>
      </c>
      <c r="L2473" s="16" t="str">
        <v>0 - BM Port</v>
      </c>
      <c r="N2473" s="16" t="str">
        <v>0 - Port Assets</v>
      </c>
      <c r="O2473" s="11"/>
      <c r="P2473" s="11"/>
      <c r="Q2473" s="11"/>
      <c r="R2473" s="11"/>
      <c r="S2473" s="11"/>
      <c r="T2473" s="11"/>
      <c r="U2473" s="11"/>
      <c r="V2473" s="11"/>
      <c r="W2473" s="11"/>
      <c r="X2473" s="11"/>
      <c r="Y2473" s="11"/>
      <c r="Z2473" s="11"/>
      <c r="AA2473" s="11"/>
      <c r="AB2473" s="11"/>
      <c r="AC2473" s="11"/>
      <c r="AD2473" s="11"/>
      <c r="AE2473" s="11"/>
      <c r="AF2473" s="11"/>
      <c r="AG2473" s="11"/>
      <c r="AH2473" s="11"/>
      <c r="AI2473" s="11"/>
      <c r="AJ2473" s="11"/>
      <c r="AK2473" s="11"/>
      <c r="AL2473" s="11"/>
      <c r="AM2473" s="11"/>
      <c r="AN2473" s="11"/>
      <c r="AO2473" s="11"/>
      <c r="AP2473" s="11"/>
      <c r="AQ2473" s="11"/>
      <c r="AR2473" s="11"/>
      <c r="AS2473" s="11"/>
      <c r="AT2473" s="11"/>
      <c r="AU2473" s="11"/>
      <c r="AV2473" s="11"/>
      <c r="AW2473" s="11"/>
      <c r="AX2473" s="11"/>
      <c r="AY2473" s="11"/>
      <c r="AZ2473" s="11"/>
      <c r="BA2473" s="11"/>
      <c r="BB2473" s="11"/>
      <c r="BC2473" s="11"/>
      <c r="BD2473" s="11"/>
      <c r="BE2473" s="11"/>
      <c r="BF2473" s="11"/>
      <c r="BG2473" s="11"/>
      <c r="BH2473" s="11"/>
      <c r="BI2473" s="11"/>
      <c r="BJ2473" s="11"/>
      <c r="BK2473" s="11"/>
      <c r="BL2473" s="11"/>
      <c r="BM2473" s="11"/>
      <c r="BN2473" s="11"/>
      <c r="BO2473" s="11"/>
      <c r="BP2473" s="16" t="str">
        <v>0- Port Costs</v>
      </c>
      <c r="BT2473" s="16" t="str">
        <v>0- Port Value</v>
      </c>
      <c r="BU2473" s="11"/>
      <c r="BV2473" s="16" t="str">
        <v>0</v>
      </c>
    </row>
    <row r="2474" spans="8:74" hidden="1" outlineLevel="1" x14ac:dyDescent="0.3">
      <c r="H2474" s="16" t="str">
        <v>0 - BM Costs</v>
      </c>
      <c r="L2474" s="16" t="str">
        <v>0 - BM Port</v>
      </c>
      <c r="N2474" s="16" t="str">
        <v>0 - Port Assets</v>
      </c>
      <c r="O2474" s="11"/>
      <c r="P2474" s="11"/>
      <c r="Q2474" s="11"/>
      <c r="R2474" s="11"/>
      <c r="S2474" s="11"/>
      <c r="T2474" s="11"/>
      <c r="U2474" s="11"/>
      <c r="V2474" s="11"/>
      <c r="W2474" s="11"/>
      <c r="X2474" s="11"/>
      <c r="Y2474" s="11"/>
      <c r="Z2474" s="11"/>
      <c r="AA2474" s="11"/>
      <c r="AB2474" s="11"/>
      <c r="AC2474" s="11"/>
      <c r="AD2474" s="11"/>
      <c r="AE2474" s="11"/>
      <c r="AF2474" s="11"/>
      <c r="AG2474" s="11"/>
      <c r="AH2474" s="11"/>
      <c r="AI2474" s="11"/>
      <c r="AJ2474" s="11"/>
      <c r="AK2474" s="11"/>
      <c r="AL2474" s="11"/>
      <c r="AM2474" s="11"/>
      <c r="AN2474" s="11"/>
      <c r="AO2474" s="11"/>
      <c r="AP2474" s="11"/>
      <c r="AQ2474" s="11"/>
      <c r="AR2474" s="11"/>
      <c r="AS2474" s="11"/>
      <c r="AT2474" s="11"/>
      <c r="AU2474" s="11"/>
      <c r="AV2474" s="11"/>
      <c r="AW2474" s="11"/>
      <c r="AX2474" s="11"/>
      <c r="AY2474" s="11"/>
      <c r="AZ2474" s="11"/>
      <c r="BA2474" s="11"/>
      <c r="BB2474" s="11"/>
      <c r="BC2474" s="11"/>
      <c r="BD2474" s="11"/>
      <c r="BE2474" s="11"/>
      <c r="BF2474" s="11"/>
      <c r="BG2474" s="11"/>
      <c r="BH2474" s="11"/>
      <c r="BI2474" s="11"/>
      <c r="BJ2474" s="11"/>
      <c r="BK2474" s="11"/>
      <c r="BL2474" s="11"/>
      <c r="BM2474" s="11"/>
      <c r="BN2474" s="11"/>
      <c r="BO2474" s="11"/>
      <c r="BP2474" s="16" t="str">
        <v>0- Port Costs</v>
      </c>
      <c r="BT2474" s="16" t="str">
        <v>0- Port Value</v>
      </c>
      <c r="BU2474" s="11"/>
      <c r="BV2474" s="16" t="str">
        <v>0</v>
      </c>
    </row>
    <row r="2475" spans="8:74" hidden="1" outlineLevel="1" x14ac:dyDescent="0.3">
      <c r="H2475" s="16" t="str">
        <v>0 - BM Costs</v>
      </c>
      <c r="L2475" s="16" t="str">
        <v>0 - BM Port</v>
      </c>
      <c r="N2475" s="16" t="str">
        <v>0 - Port Assets</v>
      </c>
      <c r="O2475" s="11"/>
      <c r="P2475" s="11"/>
      <c r="Q2475" s="11"/>
      <c r="R2475" s="11"/>
      <c r="S2475" s="11"/>
      <c r="T2475" s="11"/>
      <c r="U2475" s="11"/>
      <c r="V2475" s="11"/>
      <c r="W2475" s="11"/>
      <c r="X2475" s="11"/>
      <c r="Y2475" s="11"/>
      <c r="Z2475" s="11"/>
      <c r="AA2475" s="11"/>
      <c r="AB2475" s="11"/>
      <c r="AC2475" s="11"/>
      <c r="AD2475" s="11"/>
      <c r="AE2475" s="11"/>
      <c r="AF2475" s="11"/>
      <c r="AG2475" s="11"/>
      <c r="AH2475" s="11"/>
      <c r="AI2475" s="11"/>
      <c r="AJ2475" s="11"/>
      <c r="AK2475" s="11"/>
      <c r="AL2475" s="11"/>
      <c r="AM2475" s="11"/>
      <c r="AN2475" s="11"/>
      <c r="AO2475" s="11"/>
      <c r="AP2475" s="11"/>
      <c r="AQ2475" s="11"/>
      <c r="AR2475" s="11"/>
      <c r="AS2475" s="11"/>
      <c r="AT2475" s="11"/>
      <c r="AU2475" s="11"/>
      <c r="AV2475" s="11"/>
      <c r="AW2475" s="11"/>
      <c r="AX2475" s="11"/>
      <c r="AY2475" s="11"/>
      <c r="AZ2475" s="11"/>
      <c r="BA2475" s="11"/>
      <c r="BB2475" s="11"/>
      <c r="BC2475" s="11"/>
      <c r="BD2475" s="11"/>
      <c r="BE2475" s="11"/>
      <c r="BF2475" s="11"/>
      <c r="BG2475" s="11"/>
      <c r="BH2475" s="11"/>
      <c r="BI2475" s="11"/>
      <c r="BJ2475" s="11"/>
      <c r="BK2475" s="11"/>
      <c r="BL2475" s="11"/>
      <c r="BM2475" s="11"/>
      <c r="BN2475" s="11"/>
      <c r="BO2475" s="11"/>
      <c r="BP2475" s="16" t="str">
        <v>0- Port Costs</v>
      </c>
      <c r="BT2475" s="16" t="str">
        <v>0- Port Value</v>
      </c>
      <c r="BU2475" s="11"/>
      <c r="BV2475" s="16" t="str">
        <v>0</v>
      </c>
    </row>
    <row r="2476" spans="8:74" hidden="1" outlineLevel="1" x14ac:dyDescent="0.3">
      <c r="H2476" s="16" t="str">
        <v>0 - BM Costs</v>
      </c>
      <c r="L2476" s="16" t="str">
        <v>0 - BM Port</v>
      </c>
      <c r="N2476" s="16" t="str">
        <v>0 - Port Assets</v>
      </c>
      <c r="O2476" s="11"/>
      <c r="P2476" s="11"/>
      <c r="Q2476" s="11"/>
      <c r="R2476" s="11"/>
      <c r="S2476" s="11"/>
      <c r="T2476" s="11"/>
      <c r="U2476" s="11"/>
      <c r="V2476" s="11"/>
      <c r="W2476" s="11"/>
      <c r="X2476" s="11"/>
      <c r="Y2476" s="11"/>
      <c r="Z2476" s="11"/>
      <c r="AA2476" s="11"/>
      <c r="AB2476" s="11"/>
      <c r="AC2476" s="11"/>
      <c r="AD2476" s="11"/>
      <c r="AE2476" s="11"/>
      <c r="AF2476" s="11"/>
      <c r="AG2476" s="11"/>
      <c r="AH2476" s="11"/>
      <c r="AI2476" s="11"/>
      <c r="AJ2476" s="11"/>
      <c r="AK2476" s="11"/>
      <c r="AL2476" s="11"/>
      <c r="AM2476" s="11"/>
      <c r="AN2476" s="11"/>
      <c r="AO2476" s="11"/>
      <c r="AP2476" s="11"/>
      <c r="AQ2476" s="11"/>
      <c r="AR2476" s="11"/>
      <c r="AS2476" s="11"/>
      <c r="AT2476" s="11"/>
      <c r="AU2476" s="11"/>
      <c r="AV2476" s="11"/>
      <c r="AW2476" s="11"/>
      <c r="AX2476" s="11"/>
      <c r="AY2476" s="11"/>
      <c r="AZ2476" s="11"/>
      <c r="BA2476" s="11"/>
      <c r="BB2476" s="11"/>
      <c r="BC2476" s="11"/>
      <c r="BD2476" s="11"/>
      <c r="BE2476" s="11"/>
      <c r="BF2476" s="11"/>
      <c r="BG2476" s="11"/>
      <c r="BH2476" s="11"/>
      <c r="BI2476" s="11"/>
      <c r="BJ2476" s="11"/>
      <c r="BK2476" s="11"/>
      <c r="BL2476" s="11"/>
      <c r="BM2476" s="11"/>
      <c r="BN2476" s="11"/>
      <c r="BO2476" s="11"/>
      <c r="BP2476" s="16" t="str">
        <v>0- Port Costs</v>
      </c>
      <c r="BT2476" s="16" t="str">
        <v>0- Port Value</v>
      </c>
      <c r="BU2476" s="11"/>
      <c r="BV2476" s="16" t="str">
        <v>0</v>
      </c>
    </row>
    <row r="2477" spans="8:74" hidden="1" outlineLevel="1" x14ac:dyDescent="0.3">
      <c r="H2477" s="16" t="str">
        <v>0 - BM Costs</v>
      </c>
      <c r="L2477" s="16" t="str">
        <v>0 - BM Port</v>
      </c>
      <c r="N2477" s="16" t="str">
        <v>0 - Port Assets</v>
      </c>
      <c r="O2477" s="11"/>
      <c r="P2477" s="11"/>
      <c r="Q2477" s="11"/>
      <c r="R2477" s="11"/>
      <c r="S2477" s="11"/>
      <c r="T2477" s="11"/>
      <c r="U2477" s="11"/>
      <c r="V2477" s="11"/>
      <c r="W2477" s="11"/>
      <c r="X2477" s="11"/>
      <c r="Y2477" s="11"/>
      <c r="Z2477" s="11"/>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c r="BC2477" s="11"/>
      <c r="BD2477" s="11"/>
      <c r="BE2477" s="11"/>
      <c r="BF2477" s="11"/>
      <c r="BG2477" s="11"/>
      <c r="BH2477" s="11"/>
      <c r="BI2477" s="11"/>
      <c r="BJ2477" s="11"/>
      <c r="BK2477" s="11"/>
      <c r="BL2477" s="11"/>
      <c r="BM2477" s="11"/>
      <c r="BN2477" s="11"/>
      <c r="BO2477" s="11"/>
      <c r="BP2477" s="16" t="str">
        <v>0- Port Costs</v>
      </c>
      <c r="BT2477" s="16" t="str">
        <v>0- Port Value</v>
      </c>
      <c r="BU2477" s="11"/>
      <c r="BV2477" s="16" t="str">
        <v>0</v>
      </c>
    </row>
    <row r="2478" spans="8:74" hidden="1" outlineLevel="1" x14ac:dyDescent="0.3">
      <c r="H2478" s="16" t="str">
        <v>0 - BM Costs</v>
      </c>
      <c r="L2478" s="16" t="str">
        <v>0 - BM Port</v>
      </c>
      <c r="N2478" s="16" t="str">
        <v>0 - Port Assets</v>
      </c>
      <c r="O2478" s="11"/>
      <c r="P2478" s="11"/>
      <c r="Q2478" s="11"/>
      <c r="R2478" s="11"/>
      <c r="S2478" s="11"/>
      <c r="T2478" s="11"/>
      <c r="U2478" s="11"/>
      <c r="V2478" s="11"/>
      <c r="W2478" s="11"/>
      <c r="X2478" s="11"/>
      <c r="Y2478" s="11"/>
      <c r="Z2478" s="11"/>
      <c r="AA2478" s="11"/>
      <c r="AB2478" s="11"/>
      <c r="AC2478" s="11"/>
      <c r="AD2478" s="11"/>
      <c r="AE2478" s="11"/>
      <c r="AF2478" s="11"/>
      <c r="AG2478" s="11"/>
      <c r="AH2478" s="11"/>
      <c r="AI2478" s="11"/>
      <c r="AJ2478" s="11"/>
      <c r="AK2478" s="11"/>
      <c r="AL2478" s="11"/>
      <c r="AM2478" s="11"/>
      <c r="AN2478" s="11"/>
      <c r="AO2478" s="11"/>
      <c r="AP2478" s="11"/>
      <c r="AQ2478" s="11"/>
      <c r="AR2478" s="11"/>
      <c r="AS2478" s="11"/>
      <c r="AT2478" s="11"/>
      <c r="AU2478" s="11"/>
      <c r="AV2478" s="11"/>
      <c r="AW2478" s="11"/>
      <c r="AX2478" s="11"/>
      <c r="AY2478" s="11"/>
      <c r="AZ2478" s="11"/>
      <c r="BA2478" s="11"/>
      <c r="BB2478" s="11"/>
      <c r="BC2478" s="11"/>
      <c r="BD2478" s="11"/>
      <c r="BE2478" s="11"/>
      <c r="BF2478" s="11"/>
      <c r="BG2478" s="11"/>
      <c r="BH2478" s="11"/>
      <c r="BI2478" s="11"/>
      <c r="BJ2478" s="11"/>
      <c r="BK2478" s="11"/>
      <c r="BL2478" s="11"/>
      <c r="BM2478" s="11"/>
      <c r="BN2478" s="11"/>
      <c r="BO2478" s="11"/>
      <c r="BP2478" s="16" t="str">
        <v>0- Port Costs</v>
      </c>
      <c r="BT2478" s="16" t="str">
        <v>0- Port Value</v>
      </c>
      <c r="BU2478" s="11"/>
      <c r="BV2478" s="16" t="str">
        <v>0</v>
      </c>
    </row>
    <row r="2479" spans="8:74" hidden="1" outlineLevel="1" x14ac:dyDescent="0.3">
      <c r="H2479" s="16" t="str">
        <v>0 - BM Costs</v>
      </c>
      <c r="L2479" s="16" t="str">
        <v>0 - BM Port</v>
      </c>
      <c r="N2479" s="16" t="str">
        <v>0 - Port Assets</v>
      </c>
      <c r="O2479" s="11"/>
      <c r="P2479" s="11"/>
      <c r="Q2479" s="11"/>
      <c r="R2479" s="11"/>
      <c r="S2479" s="11"/>
      <c r="T2479" s="11"/>
      <c r="U2479" s="11"/>
      <c r="V2479" s="11"/>
      <c r="W2479" s="11"/>
      <c r="X2479" s="11"/>
      <c r="Y2479" s="11"/>
      <c r="Z2479" s="11"/>
      <c r="AA2479" s="11"/>
      <c r="AB2479" s="11"/>
      <c r="AC2479" s="11"/>
      <c r="AD2479" s="11"/>
      <c r="AE2479" s="11"/>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c r="BC2479" s="11"/>
      <c r="BD2479" s="11"/>
      <c r="BE2479" s="11"/>
      <c r="BF2479" s="11"/>
      <c r="BG2479" s="11"/>
      <c r="BH2479" s="11"/>
      <c r="BI2479" s="11"/>
      <c r="BJ2479" s="11"/>
      <c r="BK2479" s="11"/>
      <c r="BL2479" s="11"/>
      <c r="BM2479" s="11"/>
      <c r="BN2479" s="11"/>
      <c r="BO2479" s="11"/>
      <c r="BP2479" s="16" t="str">
        <v>0- Port Costs</v>
      </c>
      <c r="BT2479" s="16" t="str">
        <v>0- Port Value</v>
      </c>
      <c r="BU2479" s="11"/>
      <c r="BV2479" s="16" t="str">
        <v>0</v>
      </c>
    </row>
    <row r="2480" spans="8:74" hidden="1" outlineLevel="1" x14ac:dyDescent="0.3">
      <c r="H2480" s="16" t="str">
        <v>0 - BM Costs</v>
      </c>
      <c r="L2480" s="16" t="str">
        <v>0 - BM Port</v>
      </c>
      <c r="N2480" s="16" t="str">
        <v>0 - Port Assets</v>
      </c>
      <c r="O2480" s="11"/>
      <c r="P2480" s="11"/>
      <c r="Q2480" s="11"/>
      <c r="R2480" s="11"/>
      <c r="S2480" s="11"/>
      <c r="T2480" s="11"/>
      <c r="U2480" s="11"/>
      <c r="V2480" s="11"/>
      <c r="W2480" s="11"/>
      <c r="X2480" s="11"/>
      <c r="Y2480" s="11"/>
      <c r="Z2480" s="11"/>
      <c r="AA2480" s="11"/>
      <c r="AB2480" s="11"/>
      <c r="AC2480" s="11"/>
      <c r="AD2480" s="11"/>
      <c r="AE2480" s="11"/>
      <c r="AF2480" s="11"/>
      <c r="AG2480" s="11"/>
      <c r="AH2480" s="11"/>
      <c r="AI2480" s="11"/>
      <c r="AJ2480" s="11"/>
      <c r="AK2480" s="11"/>
      <c r="AL2480" s="11"/>
      <c r="AM2480" s="11"/>
      <c r="AN2480" s="11"/>
      <c r="AO2480" s="11"/>
      <c r="AP2480" s="11"/>
      <c r="AQ2480" s="11"/>
      <c r="AR2480" s="11"/>
      <c r="AS2480" s="11"/>
      <c r="AT2480" s="11"/>
      <c r="AU2480" s="11"/>
      <c r="AV2480" s="11"/>
      <c r="AW2480" s="11"/>
      <c r="AX2480" s="11"/>
      <c r="AY2480" s="11"/>
      <c r="AZ2480" s="11"/>
      <c r="BA2480" s="11"/>
      <c r="BB2480" s="11"/>
      <c r="BC2480" s="11"/>
      <c r="BD2480" s="11"/>
      <c r="BE2480" s="11"/>
      <c r="BF2480" s="11"/>
      <c r="BG2480" s="11"/>
      <c r="BH2480" s="11"/>
      <c r="BI2480" s="11"/>
      <c r="BJ2480" s="11"/>
      <c r="BK2480" s="11"/>
      <c r="BL2480" s="11"/>
      <c r="BM2480" s="11"/>
      <c r="BN2480" s="11"/>
      <c r="BO2480" s="11"/>
      <c r="BP2480" s="16" t="str">
        <v>0- Port Costs</v>
      </c>
      <c r="BT2480" s="16" t="str">
        <v>0- Port Value</v>
      </c>
      <c r="BU2480" s="11"/>
      <c r="BV2480" s="16" t="str">
        <v>0</v>
      </c>
    </row>
    <row r="2481" spans="8:74" hidden="1" outlineLevel="1" x14ac:dyDescent="0.3">
      <c r="H2481" s="16" t="str">
        <v>0 - BM Costs</v>
      </c>
      <c r="L2481" s="16" t="str">
        <v>0 - BM Port</v>
      </c>
      <c r="N2481" s="16" t="str">
        <v>0 - Port Assets</v>
      </c>
      <c r="O2481" s="11"/>
      <c r="P2481" s="11"/>
      <c r="Q2481" s="11"/>
      <c r="R2481" s="11"/>
      <c r="S2481" s="11"/>
      <c r="T2481" s="11"/>
      <c r="U2481" s="11"/>
      <c r="V2481" s="11"/>
      <c r="W2481" s="11"/>
      <c r="X2481" s="11"/>
      <c r="Y2481" s="11"/>
      <c r="Z2481" s="11"/>
      <c r="AA2481" s="11"/>
      <c r="AB2481" s="11"/>
      <c r="AC2481" s="11"/>
      <c r="AD2481" s="11"/>
      <c r="AE2481" s="11"/>
      <c r="AF2481" s="11"/>
      <c r="AG2481" s="11"/>
      <c r="AH2481" s="11"/>
      <c r="AI2481" s="11"/>
      <c r="AJ2481" s="11"/>
      <c r="AK2481" s="11"/>
      <c r="AL2481" s="11"/>
      <c r="AM2481" s="11"/>
      <c r="AN2481" s="11"/>
      <c r="AO2481" s="11"/>
      <c r="AP2481" s="11"/>
      <c r="AQ2481" s="11"/>
      <c r="AR2481" s="11"/>
      <c r="AS2481" s="11"/>
      <c r="AT2481" s="11"/>
      <c r="AU2481" s="11"/>
      <c r="AV2481" s="11"/>
      <c r="AW2481" s="11"/>
      <c r="AX2481" s="11"/>
      <c r="AY2481" s="11"/>
      <c r="AZ2481" s="11"/>
      <c r="BA2481" s="11"/>
      <c r="BB2481" s="11"/>
      <c r="BC2481" s="11"/>
      <c r="BD2481" s="11"/>
      <c r="BE2481" s="11"/>
      <c r="BF2481" s="11"/>
      <c r="BG2481" s="11"/>
      <c r="BH2481" s="11"/>
      <c r="BI2481" s="11"/>
      <c r="BJ2481" s="11"/>
      <c r="BK2481" s="11"/>
      <c r="BL2481" s="11"/>
      <c r="BM2481" s="11"/>
      <c r="BN2481" s="11"/>
      <c r="BO2481" s="11"/>
      <c r="BP2481" s="16" t="str">
        <v>0- Port Costs</v>
      </c>
      <c r="BT2481" s="16" t="str">
        <v>0- Port Value</v>
      </c>
      <c r="BU2481" s="11"/>
      <c r="BV2481" s="16" t="str">
        <v>0</v>
      </c>
    </row>
    <row r="2482" spans="8:74" hidden="1" outlineLevel="1" x14ac:dyDescent="0.3">
      <c r="H2482" s="16" t="str">
        <v>0 - BM Costs</v>
      </c>
      <c r="L2482" s="16" t="str">
        <v>0 - BM Port</v>
      </c>
      <c r="N2482" s="16" t="str">
        <v>0 - Port Assets</v>
      </c>
      <c r="O2482" s="11"/>
      <c r="P2482" s="11"/>
      <c r="Q2482" s="11"/>
      <c r="R2482" s="11"/>
      <c r="S2482" s="11"/>
      <c r="T2482" s="11"/>
      <c r="U2482" s="11"/>
      <c r="V2482" s="11"/>
      <c r="W2482" s="11"/>
      <c r="X2482" s="11"/>
      <c r="Y2482" s="11"/>
      <c r="Z2482" s="11"/>
      <c r="AA2482" s="11"/>
      <c r="AB2482" s="11"/>
      <c r="AC2482" s="11"/>
      <c r="AD2482" s="11"/>
      <c r="AE2482" s="11"/>
      <c r="AF2482" s="11"/>
      <c r="AG2482" s="11"/>
      <c r="AH2482" s="11"/>
      <c r="AI2482" s="11"/>
      <c r="AJ2482" s="11"/>
      <c r="AK2482" s="11"/>
      <c r="AL2482" s="11"/>
      <c r="AM2482" s="11"/>
      <c r="AN2482" s="11"/>
      <c r="AO2482" s="11"/>
      <c r="AP2482" s="11"/>
      <c r="AQ2482" s="11"/>
      <c r="AR2482" s="11"/>
      <c r="AS2482" s="11"/>
      <c r="AT2482" s="11"/>
      <c r="AU2482" s="11"/>
      <c r="AV2482" s="11"/>
      <c r="AW2482" s="11"/>
      <c r="AX2482" s="11"/>
      <c r="AY2482" s="11"/>
      <c r="AZ2482" s="11"/>
      <c r="BA2482" s="11"/>
      <c r="BB2482" s="11"/>
      <c r="BC2482" s="11"/>
      <c r="BD2482" s="11"/>
      <c r="BE2482" s="11"/>
      <c r="BF2482" s="11"/>
      <c r="BG2482" s="11"/>
      <c r="BH2482" s="11"/>
      <c r="BI2482" s="11"/>
      <c r="BJ2482" s="11"/>
      <c r="BK2482" s="11"/>
      <c r="BL2482" s="11"/>
      <c r="BM2482" s="11"/>
      <c r="BN2482" s="11"/>
      <c r="BO2482" s="11"/>
      <c r="BP2482" s="16" t="str">
        <v>0- Port Costs</v>
      </c>
      <c r="BT2482" s="16" t="str">
        <v>0- Port Value</v>
      </c>
      <c r="BU2482" s="11"/>
      <c r="BV2482" s="16" t="str">
        <v>0</v>
      </c>
    </row>
    <row r="2483" spans="8:74" hidden="1" outlineLevel="1" x14ac:dyDescent="0.3">
      <c r="H2483" s="16" t="str">
        <v>0 - BM Costs</v>
      </c>
      <c r="L2483" s="16" t="str">
        <v>0 - BM Port</v>
      </c>
      <c r="N2483" s="16" t="str">
        <v>0 - Port Assets</v>
      </c>
      <c r="O2483" s="11"/>
      <c r="P2483" s="11"/>
      <c r="Q2483" s="11"/>
      <c r="R2483" s="11"/>
      <c r="S2483" s="11"/>
      <c r="T2483" s="11"/>
      <c r="U2483" s="11"/>
      <c r="V2483" s="11"/>
      <c r="W2483" s="11"/>
      <c r="X2483" s="11"/>
      <c r="Y2483" s="11"/>
      <c r="Z2483" s="11"/>
      <c r="AA2483" s="11"/>
      <c r="AB2483" s="11"/>
      <c r="AC2483" s="11"/>
      <c r="AD2483" s="11"/>
      <c r="AE2483" s="11"/>
      <c r="AF2483" s="11"/>
      <c r="AG2483" s="11"/>
      <c r="AH2483" s="11"/>
      <c r="AI2483" s="11"/>
      <c r="AJ2483" s="11"/>
      <c r="AK2483" s="11"/>
      <c r="AL2483" s="11"/>
      <c r="AM2483" s="11"/>
      <c r="AN2483" s="11"/>
      <c r="AO2483" s="11"/>
      <c r="AP2483" s="11"/>
      <c r="AQ2483" s="11"/>
      <c r="AR2483" s="11"/>
      <c r="AS2483" s="11"/>
      <c r="AT2483" s="11"/>
      <c r="AU2483" s="11"/>
      <c r="AV2483" s="11"/>
      <c r="AW2483" s="11"/>
      <c r="AX2483" s="11"/>
      <c r="AY2483" s="11"/>
      <c r="AZ2483" s="11"/>
      <c r="BA2483" s="11"/>
      <c r="BB2483" s="11"/>
      <c r="BC2483" s="11"/>
      <c r="BD2483" s="11"/>
      <c r="BE2483" s="11"/>
      <c r="BF2483" s="11"/>
      <c r="BG2483" s="11"/>
      <c r="BH2483" s="11"/>
      <c r="BI2483" s="11"/>
      <c r="BJ2483" s="11"/>
      <c r="BK2483" s="11"/>
      <c r="BL2483" s="11"/>
      <c r="BM2483" s="11"/>
      <c r="BN2483" s="11"/>
      <c r="BO2483" s="11"/>
      <c r="BP2483" s="16" t="str">
        <v>0- Port Costs</v>
      </c>
      <c r="BT2483" s="16" t="str">
        <v>0- Port Value</v>
      </c>
      <c r="BU2483" s="11"/>
      <c r="BV2483" s="16" t="str">
        <v>0</v>
      </c>
    </row>
    <row r="2484" spans="8:74" hidden="1" outlineLevel="1" x14ac:dyDescent="0.3">
      <c r="H2484" s="16" t="str">
        <v>0 - BM Costs</v>
      </c>
      <c r="L2484" s="16" t="str">
        <v>0 - BM Port</v>
      </c>
      <c r="N2484" s="16" t="str">
        <v>0 - Port Assets</v>
      </c>
      <c r="O2484" s="11"/>
      <c r="P2484" s="11"/>
      <c r="Q2484" s="11"/>
      <c r="R2484" s="11"/>
      <c r="S2484" s="11"/>
      <c r="T2484" s="11"/>
      <c r="U2484" s="11"/>
      <c r="V2484" s="11"/>
      <c r="W2484" s="11"/>
      <c r="X2484" s="11"/>
      <c r="Y2484" s="11"/>
      <c r="Z2484" s="11"/>
      <c r="AA2484" s="11"/>
      <c r="AB2484" s="11"/>
      <c r="AC2484" s="11"/>
      <c r="AD2484" s="11"/>
      <c r="AE2484" s="11"/>
      <c r="AF2484" s="11"/>
      <c r="AG2484" s="11"/>
      <c r="AH2484" s="11"/>
      <c r="AI2484" s="11"/>
      <c r="AJ2484" s="11"/>
      <c r="AK2484" s="11"/>
      <c r="AL2484" s="11"/>
      <c r="AM2484" s="11"/>
      <c r="AN2484" s="11"/>
      <c r="AO2484" s="11"/>
      <c r="AP2484" s="11"/>
      <c r="AQ2484" s="11"/>
      <c r="AR2484" s="11"/>
      <c r="AS2484" s="11"/>
      <c r="AT2484" s="11"/>
      <c r="AU2484" s="11"/>
      <c r="AV2484" s="11"/>
      <c r="AW2484" s="11"/>
      <c r="AX2484" s="11"/>
      <c r="AY2484" s="11"/>
      <c r="AZ2484" s="11"/>
      <c r="BA2484" s="11"/>
      <c r="BB2484" s="11"/>
      <c r="BC2484" s="11"/>
      <c r="BD2484" s="11"/>
      <c r="BE2484" s="11"/>
      <c r="BF2484" s="11"/>
      <c r="BG2484" s="11"/>
      <c r="BH2484" s="11"/>
      <c r="BI2484" s="11"/>
      <c r="BJ2484" s="11"/>
      <c r="BK2484" s="11"/>
      <c r="BL2484" s="11"/>
      <c r="BM2484" s="11"/>
      <c r="BN2484" s="11"/>
      <c r="BO2484" s="11"/>
      <c r="BP2484" s="16" t="str">
        <v>0- Port Costs</v>
      </c>
      <c r="BT2484" s="16" t="str">
        <v>0- Port Value</v>
      </c>
      <c r="BU2484" s="11"/>
      <c r="BV2484" s="16" t="str">
        <v>0</v>
      </c>
    </row>
    <row r="2485" spans="8:74" hidden="1" outlineLevel="1" x14ac:dyDescent="0.3">
      <c r="H2485" s="16" t="str">
        <v>0 - BM Costs</v>
      </c>
      <c r="L2485" s="16" t="str">
        <v>0 - BM Port</v>
      </c>
      <c r="N2485" s="16" t="str">
        <v>0 - Port Assets</v>
      </c>
      <c r="O2485" s="11"/>
      <c r="P2485" s="11"/>
      <c r="Q2485" s="11"/>
      <c r="R2485" s="11"/>
      <c r="S2485" s="11"/>
      <c r="T2485" s="11"/>
      <c r="U2485" s="11"/>
      <c r="V2485" s="11"/>
      <c r="W2485" s="11"/>
      <c r="X2485" s="11"/>
      <c r="Y2485" s="11"/>
      <c r="Z2485" s="11"/>
      <c r="AA2485" s="11"/>
      <c r="AB2485" s="11"/>
      <c r="AC2485" s="11"/>
      <c r="AD2485" s="11"/>
      <c r="AE2485" s="11"/>
      <c r="AF2485" s="11"/>
      <c r="AG2485" s="11"/>
      <c r="AH2485" s="11"/>
      <c r="AI2485" s="11"/>
      <c r="AJ2485" s="11"/>
      <c r="AK2485" s="11"/>
      <c r="AL2485" s="11"/>
      <c r="AM2485" s="11"/>
      <c r="AN2485" s="11"/>
      <c r="AO2485" s="11"/>
      <c r="AP2485" s="11"/>
      <c r="AQ2485" s="11"/>
      <c r="AR2485" s="11"/>
      <c r="AS2485" s="11"/>
      <c r="AT2485" s="11"/>
      <c r="AU2485" s="11"/>
      <c r="AV2485" s="11"/>
      <c r="AW2485" s="11"/>
      <c r="AX2485" s="11"/>
      <c r="AY2485" s="11"/>
      <c r="AZ2485" s="11"/>
      <c r="BA2485" s="11"/>
      <c r="BB2485" s="11"/>
      <c r="BC2485" s="11"/>
      <c r="BD2485" s="11"/>
      <c r="BE2485" s="11"/>
      <c r="BF2485" s="11"/>
      <c r="BG2485" s="11"/>
      <c r="BH2485" s="11"/>
      <c r="BI2485" s="11"/>
      <c r="BJ2485" s="11"/>
      <c r="BK2485" s="11"/>
      <c r="BL2485" s="11"/>
      <c r="BM2485" s="11"/>
      <c r="BN2485" s="11"/>
      <c r="BO2485" s="11"/>
      <c r="BP2485" s="16" t="str">
        <v>0- Port Costs</v>
      </c>
      <c r="BT2485" s="16" t="str">
        <v>0- Port Value</v>
      </c>
      <c r="BU2485" s="11"/>
      <c r="BV2485" s="16" t="str">
        <v>0</v>
      </c>
    </row>
    <row r="2486" spans="8:74" hidden="1" outlineLevel="1" x14ac:dyDescent="0.3">
      <c r="H2486" s="16" t="str">
        <v>0 - BM Costs</v>
      </c>
      <c r="L2486" s="16" t="str">
        <v>0 - BM Port</v>
      </c>
      <c r="N2486" s="16" t="str">
        <v>0 - Port Assets</v>
      </c>
      <c r="O2486" s="11"/>
      <c r="P2486" s="11"/>
      <c r="Q2486" s="11"/>
      <c r="R2486" s="11"/>
      <c r="S2486" s="11"/>
      <c r="T2486" s="11"/>
      <c r="U2486" s="11"/>
      <c r="V2486" s="11"/>
      <c r="W2486" s="11"/>
      <c r="X2486" s="11"/>
      <c r="Y2486" s="11"/>
      <c r="Z2486" s="11"/>
      <c r="AA2486" s="11"/>
      <c r="AB2486" s="11"/>
      <c r="AC2486" s="11"/>
      <c r="AD2486" s="11"/>
      <c r="AE2486" s="11"/>
      <c r="AF2486" s="11"/>
      <c r="AG2486" s="11"/>
      <c r="AH2486" s="11"/>
      <c r="AI2486" s="11"/>
      <c r="AJ2486" s="11"/>
      <c r="AK2486" s="11"/>
      <c r="AL2486" s="11"/>
      <c r="AM2486" s="11"/>
      <c r="AN2486" s="11"/>
      <c r="AO2486" s="11"/>
      <c r="AP2486" s="11"/>
      <c r="AQ2486" s="11"/>
      <c r="AR2486" s="11"/>
      <c r="AS2486" s="11"/>
      <c r="AT2486" s="11"/>
      <c r="AU2486" s="11"/>
      <c r="AV2486" s="11"/>
      <c r="AW2486" s="11"/>
      <c r="AX2486" s="11"/>
      <c r="AY2486" s="11"/>
      <c r="AZ2486" s="11"/>
      <c r="BA2486" s="11"/>
      <c r="BB2486" s="11"/>
      <c r="BC2486" s="11"/>
      <c r="BD2486" s="11"/>
      <c r="BE2486" s="11"/>
      <c r="BF2486" s="11"/>
      <c r="BG2486" s="11"/>
      <c r="BH2486" s="11"/>
      <c r="BI2486" s="11"/>
      <c r="BJ2486" s="11"/>
      <c r="BK2486" s="11"/>
      <c r="BL2486" s="11"/>
      <c r="BM2486" s="11"/>
      <c r="BN2486" s="11"/>
      <c r="BO2486" s="11"/>
      <c r="BP2486" s="16" t="str">
        <v>0- Port Costs</v>
      </c>
      <c r="BT2486" s="16" t="str">
        <v>0- Port Value</v>
      </c>
      <c r="BU2486" s="11"/>
      <c r="BV2486" s="16" t="str">
        <v>0</v>
      </c>
    </row>
    <row r="2487" spans="8:74" hidden="1" outlineLevel="1" x14ac:dyDescent="0.3">
      <c r="H2487" s="16" t="str">
        <v>0 - BM Costs</v>
      </c>
      <c r="L2487" s="16" t="str">
        <v>0 - BM Port</v>
      </c>
      <c r="N2487" s="16" t="str">
        <v>0 - Port Assets</v>
      </c>
      <c r="O2487" s="11"/>
      <c r="P2487" s="11"/>
      <c r="Q2487" s="11"/>
      <c r="R2487" s="11"/>
      <c r="S2487" s="11"/>
      <c r="T2487" s="11"/>
      <c r="U2487" s="11"/>
      <c r="V2487" s="11"/>
      <c r="W2487" s="11"/>
      <c r="X2487" s="11"/>
      <c r="Y2487" s="11"/>
      <c r="Z2487" s="11"/>
      <c r="AA2487" s="11"/>
      <c r="AB2487" s="11"/>
      <c r="AC2487" s="11"/>
      <c r="AD2487" s="11"/>
      <c r="AE2487" s="11"/>
      <c r="AF2487" s="11"/>
      <c r="AG2487" s="11"/>
      <c r="AH2487" s="11"/>
      <c r="AI2487" s="11"/>
      <c r="AJ2487" s="11"/>
      <c r="AK2487" s="11"/>
      <c r="AL2487" s="11"/>
      <c r="AM2487" s="11"/>
      <c r="AN2487" s="11"/>
      <c r="AO2487" s="11"/>
      <c r="AP2487" s="11"/>
      <c r="AQ2487" s="11"/>
      <c r="AR2487" s="11"/>
      <c r="AS2487" s="11"/>
      <c r="AT2487" s="11"/>
      <c r="AU2487" s="11"/>
      <c r="AV2487" s="11"/>
      <c r="AW2487" s="11"/>
      <c r="AX2487" s="11"/>
      <c r="AY2487" s="11"/>
      <c r="AZ2487" s="11"/>
      <c r="BA2487" s="11"/>
      <c r="BB2487" s="11"/>
      <c r="BC2487" s="11"/>
      <c r="BD2487" s="11"/>
      <c r="BE2487" s="11"/>
      <c r="BF2487" s="11"/>
      <c r="BG2487" s="11"/>
      <c r="BH2487" s="11"/>
      <c r="BI2487" s="11"/>
      <c r="BJ2487" s="11"/>
      <c r="BK2487" s="11"/>
      <c r="BL2487" s="11"/>
      <c r="BM2487" s="11"/>
      <c r="BN2487" s="11"/>
      <c r="BO2487" s="11"/>
      <c r="BP2487" s="16" t="str">
        <v>0- Port Costs</v>
      </c>
      <c r="BT2487" s="16" t="str">
        <v>0- Port Value</v>
      </c>
      <c r="BU2487" s="11"/>
      <c r="BV2487" s="16" t="str">
        <v>0</v>
      </c>
    </row>
    <row r="2488" spans="8:74" hidden="1" outlineLevel="1" x14ac:dyDescent="0.3">
      <c r="H2488" s="16" t="str">
        <v>0 - BM Costs</v>
      </c>
      <c r="L2488" s="16" t="str">
        <v>0 - BM Port</v>
      </c>
      <c r="N2488" s="16" t="str">
        <v>0 - Port Assets</v>
      </c>
      <c r="O2488" s="11"/>
      <c r="P2488" s="11"/>
      <c r="Q2488" s="11"/>
      <c r="R2488" s="11"/>
      <c r="S2488" s="11"/>
      <c r="T2488" s="11"/>
      <c r="U2488" s="11"/>
      <c r="V2488" s="11"/>
      <c r="W2488" s="11"/>
      <c r="X2488" s="11"/>
      <c r="Y2488" s="11"/>
      <c r="Z2488" s="11"/>
      <c r="AA2488" s="11"/>
      <c r="AB2488" s="11"/>
      <c r="AC2488" s="11"/>
      <c r="AD2488" s="11"/>
      <c r="AE2488" s="11"/>
      <c r="AF2488" s="11"/>
      <c r="AG2488" s="11"/>
      <c r="AH2488" s="11"/>
      <c r="AI2488" s="11"/>
      <c r="AJ2488" s="11"/>
      <c r="AK2488" s="11"/>
      <c r="AL2488" s="11"/>
      <c r="AM2488" s="11"/>
      <c r="AN2488" s="11"/>
      <c r="AO2488" s="11"/>
      <c r="AP2488" s="11"/>
      <c r="AQ2488" s="11"/>
      <c r="AR2488" s="11"/>
      <c r="AS2488" s="11"/>
      <c r="AT2488" s="11"/>
      <c r="AU2488" s="11"/>
      <c r="AV2488" s="11"/>
      <c r="AW2488" s="11"/>
      <c r="AX2488" s="11"/>
      <c r="AY2488" s="11"/>
      <c r="AZ2488" s="11"/>
      <c r="BA2488" s="11"/>
      <c r="BB2488" s="11"/>
      <c r="BC2488" s="11"/>
      <c r="BD2488" s="11"/>
      <c r="BE2488" s="11"/>
      <c r="BF2488" s="11"/>
      <c r="BG2488" s="11"/>
      <c r="BH2488" s="11"/>
      <c r="BI2488" s="11"/>
      <c r="BJ2488" s="11"/>
      <c r="BK2488" s="11"/>
      <c r="BL2488" s="11"/>
      <c r="BM2488" s="11"/>
      <c r="BN2488" s="11"/>
      <c r="BO2488" s="11"/>
      <c r="BP2488" s="16" t="str">
        <v>0- Port Costs</v>
      </c>
      <c r="BT2488" s="16" t="str">
        <v>0- Port Value</v>
      </c>
      <c r="BU2488" s="11"/>
      <c r="BV2488" s="16" t="str">
        <v>0</v>
      </c>
    </row>
    <row r="2489" spans="8:74" hidden="1" outlineLevel="1" x14ac:dyDescent="0.3">
      <c r="H2489" s="16" t="str">
        <v>0 - BM Costs</v>
      </c>
      <c r="L2489" s="16" t="str">
        <v>0 - BM Port</v>
      </c>
      <c r="N2489" s="16" t="str">
        <v>0 - Port Assets</v>
      </c>
      <c r="O2489" s="11"/>
      <c r="P2489" s="11"/>
      <c r="Q2489" s="11"/>
      <c r="R2489" s="11"/>
      <c r="S2489" s="11"/>
      <c r="T2489" s="11"/>
      <c r="U2489" s="11"/>
      <c r="V2489" s="11"/>
      <c r="W2489" s="11"/>
      <c r="X2489" s="11"/>
      <c r="Y2489" s="11"/>
      <c r="Z2489" s="11"/>
      <c r="AA2489" s="11"/>
      <c r="AB2489" s="11"/>
      <c r="AC2489" s="11"/>
      <c r="AD2489" s="11"/>
      <c r="AE2489" s="11"/>
      <c r="AF2489" s="11"/>
      <c r="AG2489" s="11"/>
      <c r="AH2489" s="11"/>
      <c r="AI2489" s="11"/>
      <c r="AJ2489" s="11"/>
      <c r="AK2489" s="11"/>
      <c r="AL2489" s="11"/>
      <c r="AM2489" s="11"/>
      <c r="AN2489" s="11"/>
      <c r="AO2489" s="11"/>
      <c r="AP2489" s="11"/>
      <c r="AQ2489" s="11"/>
      <c r="AR2489" s="11"/>
      <c r="AS2489" s="11"/>
      <c r="AT2489" s="11"/>
      <c r="AU2489" s="11"/>
      <c r="AV2489" s="11"/>
      <c r="AW2489" s="11"/>
      <c r="AX2489" s="11"/>
      <c r="AY2489" s="11"/>
      <c r="AZ2489" s="11"/>
      <c r="BA2489" s="11"/>
      <c r="BB2489" s="11"/>
      <c r="BC2489" s="11"/>
      <c r="BD2489" s="11"/>
      <c r="BE2489" s="11"/>
      <c r="BF2489" s="11"/>
      <c r="BG2489" s="11"/>
      <c r="BH2489" s="11"/>
      <c r="BI2489" s="11"/>
      <c r="BJ2489" s="11"/>
      <c r="BK2489" s="11"/>
      <c r="BL2489" s="11"/>
      <c r="BM2489" s="11"/>
      <c r="BN2489" s="11"/>
      <c r="BO2489" s="11"/>
      <c r="BP2489" s="16" t="str">
        <v>0- Port Costs</v>
      </c>
      <c r="BT2489" s="16" t="str">
        <v>0- Port Value</v>
      </c>
      <c r="BU2489" s="11"/>
      <c r="BV2489" s="16" t="str">
        <v>0</v>
      </c>
    </row>
    <row r="2490" spans="8:74" hidden="1" outlineLevel="1" x14ac:dyDescent="0.3">
      <c r="H2490" s="16" t="str">
        <v>0 - BM Costs</v>
      </c>
      <c r="L2490" s="16" t="str">
        <v>0 - BM Port</v>
      </c>
      <c r="N2490" s="16" t="str">
        <v>0 - Port Assets</v>
      </c>
      <c r="O2490" s="11"/>
      <c r="P2490" s="11"/>
      <c r="Q2490" s="11"/>
      <c r="R2490" s="11"/>
      <c r="S2490" s="11"/>
      <c r="T2490" s="11"/>
      <c r="U2490" s="11"/>
      <c r="V2490" s="11"/>
      <c r="W2490" s="11"/>
      <c r="X2490" s="11"/>
      <c r="Y2490" s="11"/>
      <c r="Z2490" s="11"/>
      <c r="AA2490" s="11"/>
      <c r="AB2490" s="11"/>
      <c r="AC2490" s="11"/>
      <c r="AD2490" s="11"/>
      <c r="AE2490" s="11"/>
      <c r="AF2490" s="11"/>
      <c r="AG2490" s="11"/>
      <c r="AH2490" s="11"/>
      <c r="AI2490" s="11"/>
      <c r="AJ2490" s="11"/>
      <c r="AK2490" s="11"/>
      <c r="AL2490" s="11"/>
      <c r="AM2490" s="11"/>
      <c r="AN2490" s="11"/>
      <c r="AO2490" s="11"/>
      <c r="AP2490" s="11"/>
      <c r="AQ2490" s="11"/>
      <c r="AR2490" s="11"/>
      <c r="AS2490" s="11"/>
      <c r="AT2490" s="11"/>
      <c r="AU2490" s="11"/>
      <c r="AV2490" s="11"/>
      <c r="AW2490" s="11"/>
      <c r="AX2490" s="11"/>
      <c r="AY2490" s="11"/>
      <c r="AZ2490" s="11"/>
      <c r="BA2490" s="11"/>
      <c r="BB2490" s="11"/>
      <c r="BC2490" s="11"/>
      <c r="BD2490" s="11"/>
      <c r="BE2490" s="11"/>
      <c r="BF2490" s="11"/>
      <c r="BG2490" s="11"/>
      <c r="BH2490" s="11"/>
      <c r="BI2490" s="11"/>
      <c r="BJ2490" s="11"/>
      <c r="BK2490" s="11"/>
      <c r="BL2490" s="11"/>
      <c r="BM2490" s="11"/>
      <c r="BN2490" s="11"/>
      <c r="BO2490" s="11"/>
      <c r="BP2490" s="16" t="str">
        <v>0- Port Costs</v>
      </c>
      <c r="BT2490" s="16" t="str">
        <v>0- Port Value</v>
      </c>
      <c r="BU2490" s="11"/>
      <c r="BV2490" s="16" t="str">
        <v>0</v>
      </c>
    </row>
    <row r="2491" spans="8:74" hidden="1" outlineLevel="1" x14ac:dyDescent="0.3">
      <c r="H2491" s="16" t="str">
        <v>0 - BM Costs</v>
      </c>
      <c r="L2491" s="16" t="str">
        <v>0 - BM Port</v>
      </c>
      <c r="N2491" s="16" t="str">
        <v>0 - Port Assets</v>
      </c>
      <c r="O2491" s="11"/>
      <c r="P2491" s="11"/>
      <c r="Q2491" s="11"/>
      <c r="R2491" s="11"/>
      <c r="S2491" s="11"/>
      <c r="T2491" s="11"/>
      <c r="U2491" s="11"/>
      <c r="V2491" s="11"/>
      <c r="W2491" s="11"/>
      <c r="X2491" s="11"/>
      <c r="Y2491" s="11"/>
      <c r="Z2491" s="11"/>
      <c r="AA2491" s="11"/>
      <c r="AB2491" s="11"/>
      <c r="AC2491" s="11"/>
      <c r="AD2491" s="11"/>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c r="BC2491" s="11"/>
      <c r="BD2491" s="11"/>
      <c r="BE2491" s="11"/>
      <c r="BF2491" s="11"/>
      <c r="BG2491" s="11"/>
      <c r="BH2491" s="11"/>
      <c r="BI2491" s="11"/>
      <c r="BJ2491" s="11"/>
      <c r="BK2491" s="11"/>
      <c r="BL2491" s="11"/>
      <c r="BM2491" s="11"/>
      <c r="BN2491" s="11"/>
      <c r="BO2491" s="11"/>
      <c r="BP2491" s="16" t="str">
        <v>0- Port Costs</v>
      </c>
      <c r="BT2491" s="16" t="str">
        <v>0- Port Value</v>
      </c>
      <c r="BU2491" s="11"/>
      <c r="BV2491" s="16" t="str">
        <v>0</v>
      </c>
    </row>
    <row r="2492" spans="8:74" hidden="1" outlineLevel="1" x14ac:dyDescent="0.3">
      <c r="H2492" s="16" t="str">
        <v>0 - BM Costs</v>
      </c>
      <c r="L2492" s="16" t="str">
        <v>0 - BM Port</v>
      </c>
      <c r="N2492" s="16" t="str">
        <v>0 - Port Assets</v>
      </c>
      <c r="O2492" s="11"/>
      <c r="P2492" s="11"/>
      <c r="Q2492" s="11"/>
      <c r="R2492" s="11"/>
      <c r="S2492" s="11"/>
      <c r="T2492" s="11"/>
      <c r="U2492" s="11"/>
      <c r="V2492" s="11"/>
      <c r="W2492" s="11"/>
      <c r="X2492" s="11"/>
      <c r="Y2492" s="11"/>
      <c r="Z2492" s="11"/>
      <c r="AA2492" s="11"/>
      <c r="AB2492" s="11"/>
      <c r="AC2492" s="11"/>
      <c r="AD2492" s="11"/>
      <c r="AE2492" s="11"/>
      <c r="AF2492" s="11"/>
      <c r="AG2492" s="11"/>
      <c r="AH2492" s="11"/>
      <c r="AI2492" s="11"/>
      <c r="AJ2492" s="11"/>
      <c r="AK2492" s="11"/>
      <c r="AL2492" s="11"/>
      <c r="AM2492" s="11"/>
      <c r="AN2492" s="11"/>
      <c r="AO2492" s="11"/>
      <c r="AP2492" s="11"/>
      <c r="AQ2492" s="11"/>
      <c r="AR2492" s="11"/>
      <c r="AS2492" s="11"/>
      <c r="AT2492" s="11"/>
      <c r="AU2492" s="11"/>
      <c r="AV2492" s="11"/>
      <c r="AW2492" s="11"/>
      <c r="AX2492" s="11"/>
      <c r="AY2492" s="11"/>
      <c r="AZ2492" s="11"/>
      <c r="BA2492" s="11"/>
      <c r="BB2492" s="11"/>
      <c r="BC2492" s="11"/>
      <c r="BD2492" s="11"/>
      <c r="BE2492" s="11"/>
      <c r="BF2492" s="11"/>
      <c r="BG2492" s="11"/>
      <c r="BH2492" s="11"/>
      <c r="BI2492" s="11"/>
      <c r="BJ2492" s="11"/>
      <c r="BK2492" s="11"/>
      <c r="BL2492" s="11"/>
      <c r="BM2492" s="11"/>
      <c r="BN2492" s="11"/>
      <c r="BO2492" s="11"/>
      <c r="BP2492" s="16" t="str">
        <v>0- Port Costs</v>
      </c>
      <c r="BT2492" s="16" t="str">
        <v>0- Port Value</v>
      </c>
      <c r="BU2492" s="11"/>
      <c r="BV2492" s="16" t="str">
        <v>0</v>
      </c>
    </row>
    <row r="2493" spans="8:74" hidden="1" outlineLevel="1" x14ac:dyDescent="0.3">
      <c r="H2493" s="16" t="str">
        <v>0 - BM Costs</v>
      </c>
      <c r="L2493" s="16" t="str">
        <v>0 - BM Port</v>
      </c>
      <c r="N2493" s="16" t="str">
        <v>0 - Port Assets</v>
      </c>
      <c r="O2493" s="11"/>
      <c r="P2493" s="11"/>
      <c r="Q2493" s="11"/>
      <c r="R2493" s="11"/>
      <c r="S2493" s="11"/>
      <c r="T2493" s="11"/>
      <c r="U2493" s="11"/>
      <c r="V2493" s="11"/>
      <c r="W2493" s="11"/>
      <c r="X2493" s="11"/>
      <c r="Y2493" s="11"/>
      <c r="Z2493" s="11"/>
      <c r="AA2493" s="11"/>
      <c r="AB2493" s="11"/>
      <c r="AC2493" s="11"/>
      <c r="AD2493" s="11"/>
      <c r="AE2493" s="11"/>
      <c r="AF2493" s="11"/>
      <c r="AG2493" s="11"/>
      <c r="AH2493" s="11"/>
      <c r="AI2493" s="11"/>
      <c r="AJ2493" s="11"/>
      <c r="AK2493" s="11"/>
      <c r="AL2493" s="11"/>
      <c r="AM2493" s="11"/>
      <c r="AN2493" s="11"/>
      <c r="AO2493" s="11"/>
      <c r="AP2493" s="11"/>
      <c r="AQ2493" s="11"/>
      <c r="AR2493" s="11"/>
      <c r="AS2493" s="11"/>
      <c r="AT2493" s="11"/>
      <c r="AU2493" s="11"/>
      <c r="AV2493" s="11"/>
      <c r="AW2493" s="11"/>
      <c r="AX2493" s="11"/>
      <c r="AY2493" s="11"/>
      <c r="AZ2493" s="11"/>
      <c r="BA2493" s="11"/>
      <c r="BB2493" s="11"/>
      <c r="BC2493" s="11"/>
      <c r="BD2493" s="11"/>
      <c r="BE2493" s="11"/>
      <c r="BF2493" s="11"/>
      <c r="BG2493" s="11"/>
      <c r="BH2493" s="11"/>
      <c r="BI2493" s="11"/>
      <c r="BJ2493" s="11"/>
      <c r="BK2493" s="11"/>
      <c r="BL2493" s="11"/>
      <c r="BM2493" s="11"/>
      <c r="BN2493" s="11"/>
      <c r="BO2493" s="11"/>
      <c r="BP2493" s="16" t="str">
        <v>0- Port Costs</v>
      </c>
      <c r="BT2493" s="16" t="str">
        <v>0- Port Value</v>
      </c>
      <c r="BU2493" s="11"/>
      <c r="BV2493" s="16" t="str">
        <v>0</v>
      </c>
    </row>
    <row r="2494" spans="8:74" hidden="1" outlineLevel="1" x14ac:dyDescent="0.3">
      <c r="H2494" s="16" t="str">
        <v>0 - BM Costs</v>
      </c>
      <c r="L2494" s="16" t="str">
        <v>0 - BM Port</v>
      </c>
      <c r="N2494" s="16" t="str">
        <v>0 - Port Assets</v>
      </c>
      <c r="O2494" s="11"/>
      <c r="P2494" s="11"/>
      <c r="Q2494" s="11"/>
      <c r="R2494" s="11"/>
      <c r="S2494" s="11"/>
      <c r="T2494" s="11"/>
      <c r="U2494" s="11"/>
      <c r="V2494" s="11"/>
      <c r="W2494" s="11"/>
      <c r="X2494" s="11"/>
      <c r="Y2494" s="11"/>
      <c r="Z2494" s="11"/>
      <c r="AA2494" s="11"/>
      <c r="AB2494" s="11"/>
      <c r="AC2494" s="11"/>
      <c r="AD2494" s="11"/>
      <c r="AE2494" s="11"/>
      <c r="AF2494" s="11"/>
      <c r="AG2494" s="11"/>
      <c r="AH2494" s="11"/>
      <c r="AI2494" s="11"/>
      <c r="AJ2494" s="11"/>
      <c r="AK2494" s="11"/>
      <c r="AL2494" s="11"/>
      <c r="AM2494" s="11"/>
      <c r="AN2494" s="11"/>
      <c r="AO2494" s="11"/>
      <c r="AP2494" s="11"/>
      <c r="AQ2494" s="11"/>
      <c r="AR2494" s="11"/>
      <c r="AS2494" s="11"/>
      <c r="AT2494" s="11"/>
      <c r="AU2494" s="11"/>
      <c r="AV2494" s="11"/>
      <c r="AW2494" s="11"/>
      <c r="AX2494" s="11"/>
      <c r="AY2494" s="11"/>
      <c r="AZ2494" s="11"/>
      <c r="BA2494" s="11"/>
      <c r="BB2494" s="11"/>
      <c r="BC2494" s="11"/>
      <c r="BD2494" s="11"/>
      <c r="BE2494" s="11"/>
      <c r="BF2494" s="11"/>
      <c r="BG2494" s="11"/>
      <c r="BH2494" s="11"/>
      <c r="BI2494" s="11"/>
      <c r="BJ2494" s="11"/>
      <c r="BK2494" s="11"/>
      <c r="BL2494" s="11"/>
      <c r="BM2494" s="11"/>
      <c r="BN2494" s="11"/>
      <c r="BO2494" s="11"/>
      <c r="BP2494" s="16" t="str">
        <v>0- Port Costs</v>
      </c>
      <c r="BT2494" s="16" t="str">
        <v>0- Port Value</v>
      </c>
      <c r="BU2494" s="11"/>
      <c r="BV2494" s="16" t="str">
        <v>0</v>
      </c>
    </row>
    <row r="2495" spans="8:74" hidden="1" outlineLevel="1" x14ac:dyDescent="0.3">
      <c r="H2495" s="16" t="str">
        <v>0 - BM Costs</v>
      </c>
      <c r="L2495" s="16" t="str">
        <v>0 - BM Port</v>
      </c>
      <c r="N2495" s="16" t="str">
        <v>0 - Port Assets</v>
      </c>
      <c r="O2495" s="11"/>
      <c r="P2495" s="11"/>
      <c r="Q2495" s="11"/>
      <c r="R2495" s="11"/>
      <c r="S2495" s="11"/>
      <c r="T2495" s="11"/>
      <c r="U2495" s="11"/>
      <c r="V2495" s="11"/>
      <c r="W2495" s="11"/>
      <c r="X2495" s="11"/>
      <c r="Y2495" s="11"/>
      <c r="Z2495" s="11"/>
      <c r="AA2495" s="11"/>
      <c r="AB2495" s="11"/>
      <c r="AC2495" s="11"/>
      <c r="AD2495" s="11"/>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c r="BC2495" s="11"/>
      <c r="BD2495" s="11"/>
      <c r="BE2495" s="11"/>
      <c r="BF2495" s="11"/>
      <c r="BG2495" s="11"/>
      <c r="BH2495" s="11"/>
      <c r="BI2495" s="11"/>
      <c r="BJ2495" s="11"/>
      <c r="BK2495" s="11"/>
      <c r="BL2495" s="11"/>
      <c r="BM2495" s="11"/>
      <c r="BN2495" s="11"/>
      <c r="BO2495" s="11"/>
      <c r="BP2495" s="16" t="str">
        <v>0- Port Costs</v>
      </c>
      <c r="BT2495" s="16" t="str">
        <v>0- Port Value</v>
      </c>
      <c r="BU2495" s="11"/>
      <c r="BV2495" s="16" t="str">
        <v>0</v>
      </c>
    </row>
    <row r="2496" spans="8:74" hidden="1" outlineLevel="1" x14ac:dyDescent="0.3">
      <c r="H2496" s="16" t="str">
        <v>0 - BM Costs</v>
      </c>
      <c r="L2496" s="16" t="str">
        <v>0 - BM Port</v>
      </c>
      <c r="N2496" s="16" t="str">
        <v>0 - Port Assets</v>
      </c>
      <c r="O2496" s="11"/>
      <c r="P2496" s="11"/>
      <c r="Q2496" s="11"/>
      <c r="R2496" s="11"/>
      <c r="S2496" s="11"/>
      <c r="T2496" s="11"/>
      <c r="U2496" s="11"/>
      <c r="V2496" s="11"/>
      <c r="W2496" s="11"/>
      <c r="X2496" s="11"/>
      <c r="Y2496" s="11"/>
      <c r="Z2496" s="11"/>
      <c r="AA2496" s="11"/>
      <c r="AB2496" s="11"/>
      <c r="AC2496" s="11"/>
      <c r="AD2496" s="11"/>
      <c r="AE2496" s="11"/>
      <c r="AF2496" s="11"/>
      <c r="AG2496" s="11"/>
      <c r="AH2496" s="11"/>
      <c r="AI2496" s="11"/>
      <c r="AJ2496" s="11"/>
      <c r="AK2496" s="11"/>
      <c r="AL2496" s="11"/>
      <c r="AM2496" s="11"/>
      <c r="AN2496" s="11"/>
      <c r="AO2496" s="11"/>
      <c r="AP2496" s="11"/>
      <c r="AQ2496" s="11"/>
      <c r="AR2496" s="11"/>
      <c r="AS2496" s="11"/>
      <c r="AT2496" s="11"/>
      <c r="AU2496" s="11"/>
      <c r="AV2496" s="11"/>
      <c r="AW2496" s="11"/>
      <c r="AX2496" s="11"/>
      <c r="AY2496" s="11"/>
      <c r="AZ2496" s="11"/>
      <c r="BA2496" s="11"/>
      <c r="BB2496" s="11"/>
      <c r="BC2496" s="11"/>
      <c r="BD2496" s="11"/>
      <c r="BE2496" s="11"/>
      <c r="BF2496" s="11"/>
      <c r="BG2496" s="11"/>
      <c r="BH2496" s="11"/>
      <c r="BI2496" s="11"/>
      <c r="BJ2496" s="11"/>
      <c r="BK2496" s="11"/>
      <c r="BL2496" s="11"/>
      <c r="BM2496" s="11"/>
      <c r="BN2496" s="11"/>
      <c r="BO2496" s="11"/>
      <c r="BP2496" s="16" t="str">
        <v>0- Port Costs</v>
      </c>
      <c r="BT2496" s="16" t="str">
        <v>0- Port Value</v>
      </c>
      <c r="BU2496" s="11"/>
      <c r="BV2496" s="16" t="str">
        <v>0</v>
      </c>
    </row>
    <row r="2497" spans="8:74" hidden="1" outlineLevel="1" x14ac:dyDescent="0.3">
      <c r="H2497" s="16" t="str">
        <v>0 - BM Costs</v>
      </c>
      <c r="L2497" s="16" t="str">
        <v>0 - BM Port</v>
      </c>
      <c r="N2497" s="16" t="str">
        <v>0 - Port Assets</v>
      </c>
      <c r="O2497" s="11"/>
      <c r="P2497" s="11"/>
      <c r="Q2497" s="11"/>
      <c r="R2497" s="11"/>
      <c r="S2497" s="11"/>
      <c r="T2497" s="11"/>
      <c r="U2497" s="11"/>
      <c r="V2497" s="11"/>
      <c r="W2497" s="11"/>
      <c r="X2497" s="11"/>
      <c r="Y2497" s="11"/>
      <c r="Z2497" s="11"/>
      <c r="AA2497" s="11"/>
      <c r="AB2497" s="11"/>
      <c r="AC2497" s="11"/>
      <c r="AD2497" s="11"/>
      <c r="AE2497" s="11"/>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c r="BC2497" s="11"/>
      <c r="BD2497" s="11"/>
      <c r="BE2497" s="11"/>
      <c r="BF2497" s="11"/>
      <c r="BG2497" s="11"/>
      <c r="BH2497" s="11"/>
      <c r="BI2497" s="11"/>
      <c r="BJ2497" s="11"/>
      <c r="BK2497" s="11"/>
      <c r="BL2497" s="11"/>
      <c r="BM2497" s="11"/>
      <c r="BN2497" s="11"/>
      <c r="BO2497" s="11"/>
      <c r="BP2497" s="16" t="str">
        <v>0- Port Costs</v>
      </c>
      <c r="BT2497" s="16" t="str">
        <v>0- Port Value</v>
      </c>
      <c r="BU2497" s="11"/>
      <c r="BV2497" s="16" t="str">
        <v>0</v>
      </c>
    </row>
    <row r="2498" spans="8:74" hidden="1" outlineLevel="1" x14ac:dyDescent="0.3">
      <c r="H2498" s="16" t="str">
        <v>0 - BM Costs</v>
      </c>
      <c r="L2498" s="16" t="str">
        <v>0 - BM Port</v>
      </c>
      <c r="N2498" s="16" t="str">
        <v>0 - Port Assets</v>
      </c>
      <c r="O2498" s="11"/>
      <c r="P2498" s="11"/>
      <c r="Q2498" s="11"/>
      <c r="R2498" s="11"/>
      <c r="S2498" s="11"/>
      <c r="T2498" s="11"/>
      <c r="U2498" s="11"/>
      <c r="V2498" s="11"/>
      <c r="W2498" s="11"/>
      <c r="X2498" s="11"/>
      <c r="Y2498" s="11"/>
      <c r="Z2498" s="11"/>
      <c r="AA2498" s="11"/>
      <c r="AB2498" s="11"/>
      <c r="AC2498" s="11"/>
      <c r="AD2498" s="11"/>
      <c r="AE2498" s="11"/>
      <c r="AF2498" s="11"/>
      <c r="AG2498" s="11"/>
      <c r="AH2498" s="11"/>
      <c r="AI2498" s="11"/>
      <c r="AJ2498" s="11"/>
      <c r="AK2498" s="11"/>
      <c r="AL2498" s="11"/>
      <c r="AM2498" s="11"/>
      <c r="AN2498" s="11"/>
      <c r="AO2498" s="11"/>
      <c r="AP2498" s="11"/>
      <c r="AQ2498" s="11"/>
      <c r="AR2498" s="11"/>
      <c r="AS2498" s="11"/>
      <c r="AT2498" s="11"/>
      <c r="AU2498" s="11"/>
      <c r="AV2498" s="11"/>
      <c r="AW2498" s="11"/>
      <c r="AX2498" s="11"/>
      <c r="AY2498" s="11"/>
      <c r="AZ2498" s="11"/>
      <c r="BA2498" s="11"/>
      <c r="BB2498" s="11"/>
      <c r="BC2498" s="11"/>
      <c r="BD2498" s="11"/>
      <c r="BE2498" s="11"/>
      <c r="BF2498" s="11"/>
      <c r="BG2498" s="11"/>
      <c r="BH2498" s="11"/>
      <c r="BI2498" s="11"/>
      <c r="BJ2498" s="11"/>
      <c r="BK2498" s="11"/>
      <c r="BL2498" s="11"/>
      <c r="BM2498" s="11"/>
      <c r="BN2498" s="11"/>
      <c r="BO2498" s="11"/>
      <c r="BP2498" s="16" t="str">
        <v>0- Port Costs</v>
      </c>
      <c r="BT2498" s="16" t="str">
        <v>0- Port Value</v>
      </c>
      <c r="BU2498" s="11"/>
      <c r="BV2498" s="16" t="str">
        <v>0</v>
      </c>
    </row>
    <row r="2499" spans="8:74" hidden="1" outlineLevel="1" x14ac:dyDescent="0.3">
      <c r="H2499" s="16" t="str">
        <v>0 - BM Costs</v>
      </c>
      <c r="L2499" s="16" t="str">
        <v>0 - BM Port</v>
      </c>
      <c r="N2499" s="16" t="str">
        <v>0 - Port Assets</v>
      </c>
      <c r="O2499" s="11"/>
      <c r="P2499" s="11"/>
      <c r="Q2499" s="11"/>
      <c r="R2499" s="11"/>
      <c r="S2499" s="11"/>
      <c r="T2499" s="11"/>
      <c r="U2499" s="11"/>
      <c r="V2499" s="11"/>
      <c r="W2499" s="11"/>
      <c r="X2499" s="11"/>
      <c r="Y2499" s="11"/>
      <c r="Z2499" s="11"/>
      <c r="AA2499" s="11"/>
      <c r="AB2499" s="11"/>
      <c r="AC2499" s="11"/>
      <c r="AD2499" s="11"/>
      <c r="AE2499" s="11"/>
      <c r="AF2499" s="11"/>
      <c r="AG2499" s="11"/>
      <c r="AH2499" s="11"/>
      <c r="AI2499" s="11"/>
      <c r="AJ2499" s="11"/>
      <c r="AK2499" s="11"/>
      <c r="AL2499" s="11"/>
      <c r="AM2499" s="11"/>
      <c r="AN2499" s="11"/>
      <c r="AO2499" s="11"/>
      <c r="AP2499" s="11"/>
      <c r="AQ2499" s="11"/>
      <c r="AR2499" s="11"/>
      <c r="AS2499" s="11"/>
      <c r="AT2499" s="11"/>
      <c r="AU2499" s="11"/>
      <c r="AV2499" s="11"/>
      <c r="AW2499" s="11"/>
      <c r="AX2499" s="11"/>
      <c r="AY2499" s="11"/>
      <c r="AZ2499" s="11"/>
      <c r="BA2499" s="11"/>
      <c r="BB2499" s="11"/>
      <c r="BC2499" s="11"/>
      <c r="BD2499" s="11"/>
      <c r="BE2499" s="11"/>
      <c r="BF2499" s="11"/>
      <c r="BG2499" s="11"/>
      <c r="BH2499" s="11"/>
      <c r="BI2499" s="11"/>
      <c r="BJ2499" s="11"/>
      <c r="BK2499" s="11"/>
      <c r="BL2499" s="11"/>
      <c r="BM2499" s="11"/>
      <c r="BN2499" s="11"/>
      <c r="BO2499" s="11"/>
      <c r="BP2499" s="16" t="str">
        <v>0- Port Costs</v>
      </c>
      <c r="BT2499" s="16" t="str">
        <v>0- Port Value</v>
      </c>
      <c r="BU2499" s="11"/>
      <c r="BV2499" s="16" t="str">
        <v>0</v>
      </c>
    </row>
    <row r="2500" spans="8:74" hidden="1" outlineLevel="1" x14ac:dyDescent="0.3">
      <c r="H2500" s="16" t="str">
        <v>0 - BM Costs</v>
      </c>
      <c r="L2500" s="16" t="str">
        <v>0 - BM Port</v>
      </c>
      <c r="N2500" s="16" t="str">
        <v>0 - Port Assets</v>
      </c>
      <c r="O2500" s="11"/>
      <c r="P2500" s="11"/>
      <c r="Q2500" s="11"/>
      <c r="R2500" s="11"/>
      <c r="S2500" s="11"/>
      <c r="T2500" s="11"/>
      <c r="U2500" s="11"/>
      <c r="V2500" s="11"/>
      <c r="W2500" s="11"/>
      <c r="X2500" s="11"/>
      <c r="Y2500" s="11"/>
      <c r="Z2500" s="11"/>
      <c r="AA2500" s="11"/>
      <c r="AB2500" s="11"/>
      <c r="AC2500" s="11"/>
      <c r="AD2500" s="11"/>
      <c r="AE2500" s="11"/>
      <c r="AF2500" s="11"/>
      <c r="AG2500" s="11"/>
      <c r="AH2500" s="11"/>
      <c r="AI2500" s="11"/>
      <c r="AJ2500" s="11"/>
      <c r="AK2500" s="11"/>
      <c r="AL2500" s="11"/>
      <c r="AM2500" s="11"/>
      <c r="AN2500" s="11"/>
      <c r="AO2500" s="11"/>
      <c r="AP2500" s="11"/>
      <c r="AQ2500" s="11"/>
      <c r="AR2500" s="11"/>
      <c r="AS2500" s="11"/>
      <c r="AT2500" s="11"/>
      <c r="AU2500" s="11"/>
      <c r="AV2500" s="11"/>
      <c r="AW2500" s="11"/>
      <c r="AX2500" s="11"/>
      <c r="AY2500" s="11"/>
      <c r="AZ2500" s="11"/>
      <c r="BA2500" s="11"/>
      <c r="BB2500" s="11"/>
      <c r="BC2500" s="11"/>
      <c r="BD2500" s="11"/>
      <c r="BE2500" s="11"/>
      <c r="BF2500" s="11"/>
      <c r="BG2500" s="11"/>
      <c r="BH2500" s="11"/>
      <c r="BI2500" s="11"/>
      <c r="BJ2500" s="11"/>
      <c r="BK2500" s="11"/>
      <c r="BL2500" s="11"/>
      <c r="BM2500" s="11"/>
      <c r="BN2500" s="11"/>
      <c r="BO2500" s="11"/>
      <c r="BP2500" s="16" t="str">
        <v>0- Port Costs</v>
      </c>
      <c r="BT2500" s="16" t="str">
        <v>0- Port Value</v>
      </c>
      <c r="BU2500" s="11"/>
      <c r="BV2500" s="16" t="str">
        <v>0</v>
      </c>
    </row>
    <row r="2501" spans="8:74" hidden="1" outlineLevel="1" x14ac:dyDescent="0.3">
      <c r="H2501" s="16" t="str">
        <v>0 - BM Costs</v>
      </c>
      <c r="L2501" s="16" t="str">
        <v>0 - BM Port</v>
      </c>
      <c r="N2501" s="16" t="str">
        <v>0 - Port Assets</v>
      </c>
      <c r="O2501" s="11"/>
      <c r="P2501" s="11"/>
      <c r="Q2501" s="11"/>
      <c r="R2501" s="11"/>
      <c r="S2501" s="11"/>
      <c r="T2501" s="11"/>
      <c r="U2501" s="11"/>
      <c r="V2501" s="11"/>
      <c r="W2501" s="11"/>
      <c r="X2501" s="11"/>
      <c r="Y2501" s="11"/>
      <c r="Z2501" s="11"/>
      <c r="AA2501" s="11"/>
      <c r="AB2501" s="11"/>
      <c r="AC2501" s="11"/>
      <c r="AD2501" s="11"/>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c r="BC2501" s="11"/>
      <c r="BD2501" s="11"/>
      <c r="BE2501" s="11"/>
      <c r="BF2501" s="11"/>
      <c r="BG2501" s="11"/>
      <c r="BH2501" s="11"/>
      <c r="BI2501" s="11"/>
      <c r="BJ2501" s="11"/>
      <c r="BK2501" s="11"/>
      <c r="BL2501" s="11"/>
      <c r="BM2501" s="11"/>
      <c r="BN2501" s="11"/>
      <c r="BO2501" s="11"/>
      <c r="BP2501" s="16" t="str">
        <v>0- Port Costs</v>
      </c>
      <c r="BT2501" s="16" t="str">
        <v>0- Port Value</v>
      </c>
      <c r="BU2501" s="11"/>
      <c r="BV2501" s="16" t="str">
        <v>0</v>
      </c>
    </row>
    <row r="2502" spans="8:74" hidden="1" outlineLevel="1" x14ac:dyDescent="0.3">
      <c r="H2502" s="16" t="str">
        <v>0 - BM Costs</v>
      </c>
      <c r="L2502" s="16" t="str">
        <v>0 - BM Port</v>
      </c>
      <c r="N2502" s="16" t="str">
        <v>0 - Port Assets</v>
      </c>
      <c r="O2502" s="11"/>
      <c r="P2502" s="11"/>
      <c r="Q2502" s="11"/>
      <c r="R2502" s="11"/>
      <c r="S2502" s="11"/>
      <c r="T2502" s="11"/>
      <c r="U2502" s="11"/>
      <c r="V2502" s="11"/>
      <c r="W2502" s="11"/>
      <c r="X2502" s="11"/>
      <c r="Y2502" s="11"/>
      <c r="Z2502" s="11"/>
      <c r="AA2502" s="11"/>
      <c r="AB2502" s="11"/>
      <c r="AC2502" s="11"/>
      <c r="AD2502" s="11"/>
      <c r="AE2502" s="11"/>
      <c r="AF2502" s="11"/>
      <c r="AG2502" s="11"/>
      <c r="AH2502" s="11"/>
      <c r="AI2502" s="11"/>
      <c r="AJ2502" s="11"/>
      <c r="AK2502" s="11"/>
      <c r="AL2502" s="11"/>
      <c r="AM2502" s="11"/>
      <c r="AN2502" s="11"/>
      <c r="AO2502" s="11"/>
      <c r="AP2502" s="11"/>
      <c r="AQ2502" s="11"/>
      <c r="AR2502" s="11"/>
      <c r="AS2502" s="11"/>
      <c r="AT2502" s="11"/>
      <c r="AU2502" s="11"/>
      <c r="AV2502" s="11"/>
      <c r="AW2502" s="11"/>
      <c r="AX2502" s="11"/>
      <c r="AY2502" s="11"/>
      <c r="AZ2502" s="11"/>
      <c r="BA2502" s="11"/>
      <c r="BB2502" s="11"/>
      <c r="BC2502" s="11"/>
      <c r="BD2502" s="11"/>
      <c r="BE2502" s="11"/>
      <c r="BF2502" s="11"/>
      <c r="BG2502" s="11"/>
      <c r="BH2502" s="11"/>
      <c r="BI2502" s="11"/>
      <c r="BJ2502" s="11"/>
      <c r="BK2502" s="11"/>
      <c r="BL2502" s="11"/>
      <c r="BM2502" s="11"/>
      <c r="BN2502" s="11"/>
      <c r="BO2502" s="11"/>
      <c r="BP2502" s="16" t="str">
        <v>0- Port Costs</v>
      </c>
      <c r="BT2502" s="16" t="str">
        <v>0- Port Value</v>
      </c>
      <c r="BU2502" s="11"/>
      <c r="BV2502" s="16" t="str">
        <v>0</v>
      </c>
    </row>
    <row r="2503" spans="8:74" hidden="1" outlineLevel="1" x14ac:dyDescent="0.3">
      <c r="H2503" s="16" t="str">
        <v>0 - BM Costs</v>
      </c>
      <c r="L2503" s="16" t="str">
        <v>0 - BM Port</v>
      </c>
      <c r="N2503" s="16" t="str">
        <v>0 - Port Assets</v>
      </c>
      <c r="O2503" s="11"/>
      <c r="P2503" s="11"/>
      <c r="Q2503" s="11"/>
      <c r="R2503" s="11"/>
      <c r="S2503" s="11"/>
      <c r="T2503" s="11"/>
      <c r="U2503" s="11"/>
      <c r="V2503" s="11"/>
      <c r="W2503" s="11"/>
      <c r="X2503" s="11"/>
      <c r="Y2503" s="11"/>
      <c r="Z2503" s="11"/>
      <c r="AA2503" s="11"/>
      <c r="AB2503" s="11"/>
      <c r="AC2503" s="11"/>
      <c r="AD2503" s="11"/>
      <c r="AE2503" s="11"/>
      <c r="AF2503" s="11"/>
      <c r="AG2503" s="11"/>
      <c r="AH2503" s="11"/>
      <c r="AI2503" s="11"/>
      <c r="AJ2503" s="11"/>
      <c r="AK2503" s="11"/>
      <c r="AL2503" s="11"/>
      <c r="AM2503" s="11"/>
      <c r="AN2503" s="11"/>
      <c r="AO2503" s="11"/>
      <c r="AP2503" s="11"/>
      <c r="AQ2503" s="11"/>
      <c r="AR2503" s="11"/>
      <c r="AS2503" s="11"/>
      <c r="AT2503" s="11"/>
      <c r="AU2503" s="11"/>
      <c r="AV2503" s="11"/>
      <c r="AW2503" s="11"/>
      <c r="AX2503" s="11"/>
      <c r="AY2503" s="11"/>
      <c r="AZ2503" s="11"/>
      <c r="BA2503" s="11"/>
      <c r="BB2503" s="11"/>
      <c r="BC2503" s="11"/>
      <c r="BD2503" s="11"/>
      <c r="BE2503" s="11"/>
      <c r="BF2503" s="11"/>
      <c r="BG2503" s="11"/>
      <c r="BH2503" s="11"/>
      <c r="BI2503" s="11"/>
      <c r="BJ2503" s="11"/>
      <c r="BK2503" s="11"/>
      <c r="BL2503" s="11"/>
      <c r="BM2503" s="11"/>
      <c r="BN2503" s="11"/>
      <c r="BO2503" s="11"/>
      <c r="BP2503" s="16" t="str">
        <v>0- Port Costs</v>
      </c>
      <c r="BT2503" s="16" t="str">
        <v>0- Port Value</v>
      </c>
      <c r="BU2503" s="11"/>
      <c r="BV2503" s="16" t="str">
        <v>0</v>
      </c>
    </row>
    <row r="2504" spans="8:74" hidden="1" outlineLevel="1" x14ac:dyDescent="0.3">
      <c r="H2504" s="16" t="str">
        <v>0 - BM Costs</v>
      </c>
      <c r="L2504" s="16" t="str">
        <v>0 - BM Port</v>
      </c>
      <c r="N2504" s="16" t="str">
        <v>0 - Port Assets</v>
      </c>
      <c r="O2504" s="11"/>
      <c r="P2504" s="11"/>
      <c r="Q2504" s="11"/>
      <c r="R2504" s="11"/>
      <c r="S2504" s="11"/>
      <c r="T2504" s="11"/>
      <c r="U2504" s="11"/>
      <c r="V2504" s="11"/>
      <c r="W2504" s="11"/>
      <c r="X2504" s="11"/>
      <c r="Y2504" s="11"/>
      <c r="Z2504" s="11"/>
      <c r="AA2504" s="11"/>
      <c r="AB2504" s="11"/>
      <c r="AC2504" s="11"/>
      <c r="AD2504" s="11"/>
      <c r="AE2504" s="11"/>
      <c r="AF2504" s="11"/>
      <c r="AG2504" s="11"/>
      <c r="AH2504" s="11"/>
      <c r="AI2504" s="11"/>
      <c r="AJ2504" s="11"/>
      <c r="AK2504" s="11"/>
      <c r="AL2504" s="11"/>
      <c r="AM2504" s="11"/>
      <c r="AN2504" s="11"/>
      <c r="AO2504" s="11"/>
      <c r="AP2504" s="11"/>
      <c r="AQ2504" s="11"/>
      <c r="AR2504" s="11"/>
      <c r="AS2504" s="11"/>
      <c r="AT2504" s="11"/>
      <c r="AU2504" s="11"/>
      <c r="AV2504" s="11"/>
      <c r="AW2504" s="11"/>
      <c r="AX2504" s="11"/>
      <c r="AY2504" s="11"/>
      <c r="AZ2504" s="11"/>
      <c r="BA2504" s="11"/>
      <c r="BB2504" s="11"/>
      <c r="BC2504" s="11"/>
      <c r="BD2504" s="11"/>
      <c r="BE2504" s="11"/>
      <c r="BF2504" s="11"/>
      <c r="BG2504" s="11"/>
      <c r="BH2504" s="11"/>
      <c r="BI2504" s="11"/>
      <c r="BJ2504" s="11"/>
      <c r="BK2504" s="11"/>
      <c r="BL2504" s="11"/>
      <c r="BM2504" s="11"/>
      <c r="BN2504" s="11"/>
      <c r="BO2504" s="11"/>
      <c r="BP2504" s="16" t="str">
        <v>0- Port Costs</v>
      </c>
      <c r="BT2504" s="16" t="str">
        <v>0- Port Value</v>
      </c>
      <c r="BU2504" s="11"/>
      <c r="BV2504" s="16" t="str">
        <v>0</v>
      </c>
    </row>
    <row r="2505" spans="8:74" hidden="1" outlineLevel="1" x14ac:dyDescent="0.3">
      <c r="H2505" s="16" t="str">
        <v>0 - BM Costs</v>
      </c>
      <c r="L2505" s="16" t="str">
        <v>0 - BM Port</v>
      </c>
      <c r="N2505" s="16" t="str">
        <v>0 - Port Assets</v>
      </c>
      <c r="O2505" s="11"/>
      <c r="P2505" s="11"/>
      <c r="Q2505" s="11"/>
      <c r="R2505" s="11"/>
      <c r="S2505" s="11"/>
      <c r="T2505" s="11"/>
      <c r="U2505" s="11"/>
      <c r="V2505" s="11"/>
      <c r="W2505" s="11"/>
      <c r="X2505" s="11"/>
      <c r="Y2505" s="11"/>
      <c r="Z2505" s="11"/>
      <c r="AA2505" s="11"/>
      <c r="AB2505" s="11"/>
      <c r="AC2505" s="11"/>
      <c r="AD2505" s="11"/>
      <c r="AE2505" s="11"/>
      <c r="AF2505" s="11"/>
      <c r="AG2505" s="11"/>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c r="BC2505" s="11"/>
      <c r="BD2505" s="11"/>
      <c r="BE2505" s="11"/>
      <c r="BF2505" s="11"/>
      <c r="BG2505" s="11"/>
      <c r="BH2505" s="11"/>
      <c r="BI2505" s="11"/>
      <c r="BJ2505" s="11"/>
      <c r="BK2505" s="11"/>
      <c r="BL2505" s="11"/>
      <c r="BM2505" s="11"/>
      <c r="BN2505" s="11"/>
      <c r="BO2505" s="11"/>
      <c r="BP2505" s="16" t="str">
        <v>0- Port Costs</v>
      </c>
      <c r="BT2505" s="16" t="str">
        <v>0- Port Value</v>
      </c>
      <c r="BU2505" s="11"/>
      <c r="BV2505" s="16" t="str">
        <v>0</v>
      </c>
    </row>
    <row r="2506" spans="8:74" hidden="1" outlineLevel="1" x14ac:dyDescent="0.3">
      <c r="H2506" s="16" t="str">
        <v>0 - BM Costs</v>
      </c>
      <c r="L2506" s="16" t="str">
        <v>0 - BM Port</v>
      </c>
      <c r="N2506" s="16" t="str">
        <v>0 - Port Assets</v>
      </c>
      <c r="O2506" s="11"/>
      <c r="P2506" s="11"/>
      <c r="Q2506" s="11"/>
      <c r="R2506" s="11"/>
      <c r="S2506" s="11"/>
      <c r="T2506" s="11"/>
      <c r="U2506" s="11"/>
      <c r="V2506" s="11"/>
      <c r="W2506" s="11"/>
      <c r="X2506" s="11"/>
      <c r="Y2506" s="11"/>
      <c r="Z2506" s="11"/>
      <c r="AA2506" s="11"/>
      <c r="AB2506" s="11"/>
      <c r="AC2506" s="11"/>
      <c r="AD2506" s="11"/>
      <c r="AE2506" s="11"/>
      <c r="AF2506" s="11"/>
      <c r="AG2506" s="11"/>
      <c r="AH2506" s="11"/>
      <c r="AI2506" s="11"/>
      <c r="AJ2506" s="11"/>
      <c r="AK2506" s="11"/>
      <c r="AL2506" s="11"/>
      <c r="AM2506" s="11"/>
      <c r="AN2506" s="11"/>
      <c r="AO2506" s="11"/>
      <c r="AP2506" s="11"/>
      <c r="AQ2506" s="11"/>
      <c r="AR2506" s="11"/>
      <c r="AS2506" s="11"/>
      <c r="AT2506" s="11"/>
      <c r="AU2506" s="11"/>
      <c r="AV2506" s="11"/>
      <c r="AW2506" s="11"/>
      <c r="AX2506" s="11"/>
      <c r="AY2506" s="11"/>
      <c r="AZ2506" s="11"/>
      <c r="BA2506" s="11"/>
      <c r="BB2506" s="11"/>
      <c r="BC2506" s="11"/>
      <c r="BD2506" s="11"/>
      <c r="BE2506" s="11"/>
      <c r="BF2506" s="11"/>
      <c r="BG2506" s="11"/>
      <c r="BH2506" s="11"/>
      <c r="BI2506" s="11"/>
      <c r="BJ2506" s="11"/>
      <c r="BK2506" s="11"/>
      <c r="BL2506" s="11"/>
      <c r="BM2506" s="11"/>
      <c r="BN2506" s="11"/>
      <c r="BO2506" s="11"/>
      <c r="BP2506" s="16" t="str">
        <v>0- Port Costs</v>
      </c>
      <c r="BT2506" s="16" t="str">
        <v>0- Port Value</v>
      </c>
      <c r="BU2506" s="11"/>
      <c r="BV2506" s="16" t="str">
        <v>0</v>
      </c>
    </row>
    <row r="2507" spans="8:74" hidden="1" outlineLevel="1" x14ac:dyDescent="0.3">
      <c r="H2507" s="16" t="str">
        <v>0 - BM Costs</v>
      </c>
      <c r="L2507" s="16" t="str">
        <v>0 - BM Port</v>
      </c>
      <c r="N2507" s="16" t="str">
        <v>0 - Port Assets</v>
      </c>
      <c r="O2507" s="11"/>
      <c r="P2507" s="11"/>
      <c r="Q2507" s="11"/>
      <c r="R2507" s="11"/>
      <c r="S2507" s="11"/>
      <c r="T2507" s="11"/>
      <c r="U2507" s="11"/>
      <c r="V2507" s="11"/>
      <c r="W2507" s="11"/>
      <c r="X2507" s="11"/>
      <c r="Y2507" s="11"/>
      <c r="Z2507" s="11"/>
      <c r="AA2507" s="11"/>
      <c r="AB2507" s="11"/>
      <c r="AC2507" s="11"/>
      <c r="AD2507" s="11"/>
      <c r="AE2507" s="11"/>
      <c r="AF2507" s="11"/>
      <c r="AG2507" s="11"/>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c r="BC2507" s="11"/>
      <c r="BD2507" s="11"/>
      <c r="BE2507" s="11"/>
      <c r="BF2507" s="11"/>
      <c r="BG2507" s="11"/>
      <c r="BH2507" s="11"/>
      <c r="BI2507" s="11"/>
      <c r="BJ2507" s="11"/>
      <c r="BK2507" s="11"/>
      <c r="BL2507" s="11"/>
      <c r="BM2507" s="11"/>
      <c r="BN2507" s="11"/>
      <c r="BO2507" s="11"/>
      <c r="BP2507" s="16" t="str">
        <v>0- Port Costs</v>
      </c>
      <c r="BT2507" s="16" t="str">
        <v>0- Port Value</v>
      </c>
      <c r="BU2507" s="11"/>
      <c r="BV2507" s="16" t="str">
        <v>0</v>
      </c>
    </row>
    <row r="2508" spans="8:74" hidden="1" outlineLevel="1" x14ac:dyDescent="0.3">
      <c r="H2508" s="16" t="str">
        <v>0 - BM Costs</v>
      </c>
      <c r="L2508" s="16" t="str">
        <v>0 - BM Port</v>
      </c>
      <c r="N2508" s="16" t="str">
        <v>0 - Port Assets</v>
      </c>
      <c r="O2508" s="11"/>
      <c r="P2508" s="11"/>
      <c r="Q2508" s="11"/>
      <c r="R2508" s="11"/>
      <c r="S2508" s="11"/>
      <c r="T2508" s="11"/>
      <c r="U2508" s="11"/>
      <c r="V2508" s="11"/>
      <c r="W2508" s="11"/>
      <c r="X2508" s="11"/>
      <c r="Y2508" s="11"/>
      <c r="Z2508" s="11"/>
      <c r="AA2508" s="11"/>
      <c r="AB2508" s="11"/>
      <c r="AC2508" s="11"/>
      <c r="AD2508" s="11"/>
      <c r="AE2508" s="11"/>
      <c r="AF2508" s="11"/>
      <c r="AG2508" s="11"/>
      <c r="AH2508" s="11"/>
      <c r="AI2508" s="11"/>
      <c r="AJ2508" s="11"/>
      <c r="AK2508" s="11"/>
      <c r="AL2508" s="11"/>
      <c r="AM2508" s="11"/>
      <c r="AN2508" s="11"/>
      <c r="AO2508" s="11"/>
      <c r="AP2508" s="11"/>
      <c r="AQ2508" s="11"/>
      <c r="AR2508" s="11"/>
      <c r="AS2508" s="11"/>
      <c r="AT2508" s="11"/>
      <c r="AU2508" s="11"/>
      <c r="AV2508" s="11"/>
      <c r="AW2508" s="11"/>
      <c r="AX2508" s="11"/>
      <c r="AY2508" s="11"/>
      <c r="AZ2508" s="11"/>
      <c r="BA2508" s="11"/>
      <c r="BB2508" s="11"/>
      <c r="BC2508" s="11"/>
      <c r="BD2508" s="11"/>
      <c r="BE2508" s="11"/>
      <c r="BF2508" s="11"/>
      <c r="BG2508" s="11"/>
      <c r="BH2508" s="11"/>
      <c r="BI2508" s="11"/>
      <c r="BJ2508" s="11"/>
      <c r="BK2508" s="11"/>
      <c r="BL2508" s="11"/>
      <c r="BM2508" s="11"/>
      <c r="BN2508" s="11"/>
      <c r="BO2508" s="11"/>
      <c r="BP2508" s="16" t="str">
        <v>0- Port Costs</v>
      </c>
      <c r="BT2508" s="16" t="str">
        <v>0- Port Value</v>
      </c>
      <c r="BU2508" s="11"/>
      <c r="BV2508" s="16" t="str">
        <v>0</v>
      </c>
    </row>
    <row r="2509" spans="8:74" hidden="1" outlineLevel="1" x14ac:dyDescent="0.3">
      <c r="H2509" s="16" t="str">
        <v>0 - BM Costs</v>
      </c>
      <c r="L2509" s="16" t="str">
        <v>0 - BM Port</v>
      </c>
      <c r="N2509" s="16" t="str">
        <v>0 - Port Assets</v>
      </c>
      <c r="O2509" s="11"/>
      <c r="P2509" s="11"/>
      <c r="Q2509" s="11"/>
      <c r="R2509" s="11"/>
      <c r="S2509" s="11"/>
      <c r="T2509" s="11"/>
      <c r="U2509" s="11"/>
      <c r="V2509" s="11"/>
      <c r="W2509" s="11"/>
      <c r="X2509" s="11"/>
      <c r="Y2509" s="11"/>
      <c r="Z2509" s="11"/>
      <c r="AA2509" s="11"/>
      <c r="AB2509" s="11"/>
      <c r="AC2509" s="11"/>
      <c r="AD2509" s="11"/>
      <c r="AE2509" s="11"/>
      <c r="AF2509" s="11"/>
      <c r="AG2509" s="11"/>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c r="BC2509" s="11"/>
      <c r="BD2509" s="11"/>
      <c r="BE2509" s="11"/>
      <c r="BF2509" s="11"/>
      <c r="BG2509" s="11"/>
      <c r="BH2509" s="11"/>
      <c r="BI2509" s="11"/>
      <c r="BJ2509" s="11"/>
      <c r="BK2509" s="11"/>
      <c r="BL2509" s="11"/>
      <c r="BM2509" s="11"/>
      <c r="BN2509" s="11"/>
      <c r="BO2509" s="11"/>
      <c r="BP2509" s="16" t="str">
        <v>0- Port Costs</v>
      </c>
      <c r="BT2509" s="16" t="str">
        <v>0- Port Value</v>
      </c>
      <c r="BU2509" s="11"/>
      <c r="BV2509" s="16" t="str">
        <v>0</v>
      </c>
    </row>
    <row r="2510" spans="8:74" hidden="1" outlineLevel="1" x14ac:dyDescent="0.3">
      <c r="H2510" s="16" t="str">
        <v>0 - BM Costs</v>
      </c>
      <c r="L2510" s="16" t="str">
        <v>0 - BM Port</v>
      </c>
      <c r="N2510" s="16" t="str">
        <v>0 - Port Assets</v>
      </c>
      <c r="O2510" s="11"/>
      <c r="P2510" s="11"/>
      <c r="Q2510" s="11"/>
      <c r="R2510" s="11"/>
      <c r="S2510" s="11"/>
      <c r="T2510" s="11"/>
      <c r="U2510" s="11"/>
      <c r="V2510" s="11"/>
      <c r="W2510" s="11"/>
      <c r="X2510" s="11"/>
      <c r="Y2510" s="11"/>
      <c r="Z2510" s="11"/>
      <c r="AA2510" s="11"/>
      <c r="AB2510" s="11"/>
      <c r="AC2510" s="11"/>
      <c r="AD2510" s="11"/>
      <c r="AE2510" s="11"/>
      <c r="AF2510" s="11"/>
      <c r="AG2510" s="11"/>
      <c r="AH2510" s="11"/>
      <c r="AI2510" s="11"/>
      <c r="AJ2510" s="11"/>
      <c r="AK2510" s="11"/>
      <c r="AL2510" s="11"/>
      <c r="AM2510" s="11"/>
      <c r="AN2510" s="11"/>
      <c r="AO2510" s="11"/>
      <c r="AP2510" s="11"/>
      <c r="AQ2510" s="11"/>
      <c r="AR2510" s="11"/>
      <c r="AS2510" s="11"/>
      <c r="AT2510" s="11"/>
      <c r="AU2510" s="11"/>
      <c r="AV2510" s="11"/>
      <c r="AW2510" s="11"/>
      <c r="AX2510" s="11"/>
      <c r="AY2510" s="11"/>
      <c r="AZ2510" s="11"/>
      <c r="BA2510" s="11"/>
      <c r="BB2510" s="11"/>
      <c r="BC2510" s="11"/>
      <c r="BD2510" s="11"/>
      <c r="BE2510" s="11"/>
      <c r="BF2510" s="11"/>
      <c r="BG2510" s="11"/>
      <c r="BH2510" s="11"/>
      <c r="BI2510" s="11"/>
      <c r="BJ2510" s="11"/>
      <c r="BK2510" s="11"/>
      <c r="BL2510" s="11"/>
      <c r="BM2510" s="11"/>
      <c r="BN2510" s="11"/>
      <c r="BO2510" s="11"/>
      <c r="BP2510" s="16" t="str">
        <v>0- Port Costs</v>
      </c>
      <c r="BT2510" s="16" t="str">
        <v>0- Port Value</v>
      </c>
      <c r="BU2510" s="11"/>
      <c r="BV2510" s="16" t="str">
        <v>0</v>
      </c>
    </row>
    <row r="2511" spans="8:74" hidden="1" outlineLevel="1" x14ac:dyDescent="0.3">
      <c r="H2511" s="16" t="str">
        <v>0 - BM Costs</v>
      </c>
      <c r="L2511" s="16" t="str">
        <v>0 - BM Port</v>
      </c>
      <c r="N2511" s="16" t="str">
        <v>0 - Port Assets</v>
      </c>
      <c r="O2511" s="11"/>
      <c r="P2511" s="11"/>
      <c r="Q2511" s="11"/>
      <c r="R2511" s="11"/>
      <c r="S2511" s="11"/>
      <c r="T2511" s="11"/>
      <c r="U2511" s="11"/>
      <c r="V2511" s="11"/>
      <c r="W2511" s="11"/>
      <c r="X2511" s="11"/>
      <c r="Y2511" s="11"/>
      <c r="Z2511" s="11"/>
      <c r="AA2511" s="11"/>
      <c r="AB2511" s="11"/>
      <c r="AC2511" s="11"/>
      <c r="AD2511" s="11"/>
      <c r="AE2511" s="11"/>
      <c r="AF2511" s="11"/>
      <c r="AG2511" s="11"/>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c r="BC2511" s="11"/>
      <c r="BD2511" s="11"/>
      <c r="BE2511" s="11"/>
      <c r="BF2511" s="11"/>
      <c r="BG2511" s="11"/>
      <c r="BH2511" s="11"/>
      <c r="BI2511" s="11"/>
      <c r="BJ2511" s="11"/>
      <c r="BK2511" s="11"/>
      <c r="BL2511" s="11"/>
      <c r="BM2511" s="11"/>
      <c r="BN2511" s="11"/>
      <c r="BO2511" s="11"/>
      <c r="BP2511" s="16" t="str">
        <v>0- Port Costs</v>
      </c>
      <c r="BT2511" s="16" t="str">
        <v>0- Port Value</v>
      </c>
      <c r="BU2511" s="11"/>
      <c r="BV2511" s="16" t="str">
        <v>0</v>
      </c>
    </row>
    <row r="2512" spans="8:74" hidden="1" outlineLevel="1" x14ac:dyDescent="0.3">
      <c r="H2512" s="16" t="str">
        <v>0 - BM Costs</v>
      </c>
      <c r="L2512" s="16" t="str">
        <v>0 - BM Port</v>
      </c>
      <c r="N2512" s="16" t="str">
        <v>0 - Port Assets</v>
      </c>
      <c r="O2512" s="11"/>
      <c r="P2512" s="11"/>
      <c r="Q2512" s="11"/>
      <c r="R2512" s="11"/>
      <c r="S2512" s="11"/>
      <c r="T2512" s="11"/>
      <c r="U2512" s="11"/>
      <c r="V2512" s="11"/>
      <c r="W2512" s="11"/>
      <c r="X2512" s="11"/>
      <c r="Y2512" s="11"/>
      <c r="Z2512" s="11"/>
      <c r="AA2512" s="11"/>
      <c r="AB2512" s="11"/>
      <c r="AC2512" s="11"/>
      <c r="AD2512" s="11"/>
      <c r="AE2512" s="11"/>
      <c r="AF2512" s="11"/>
      <c r="AG2512" s="11"/>
      <c r="AH2512" s="11"/>
      <c r="AI2512" s="11"/>
      <c r="AJ2512" s="11"/>
      <c r="AK2512" s="11"/>
      <c r="AL2512" s="11"/>
      <c r="AM2512" s="11"/>
      <c r="AN2512" s="11"/>
      <c r="AO2512" s="11"/>
      <c r="AP2512" s="11"/>
      <c r="AQ2512" s="11"/>
      <c r="AR2512" s="11"/>
      <c r="AS2512" s="11"/>
      <c r="AT2512" s="11"/>
      <c r="AU2512" s="11"/>
      <c r="AV2512" s="11"/>
      <c r="AW2512" s="11"/>
      <c r="AX2512" s="11"/>
      <c r="AY2512" s="11"/>
      <c r="AZ2512" s="11"/>
      <c r="BA2512" s="11"/>
      <c r="BB2512" s="11"/>
      <c r="BC2512" s="11"/>
      <c r="BD2512" s="11"/>
      <c r="BE2512" s="11"/>
      <c r="BF2512" s="11"/>
      <c r="BG2512" s="11"/>
      <c r="BH2512" s="11"/>
      <c r="BI2512" s="11"/>
      <c r="BJ2512" s="11"/>
      <c r="BK2512" s="11"/>
      <c r="BL2512" s="11"/>
      <c r="BM2512" s="11"/>
      <c r="BN2512" s="11"/>
      <c r="BO2512" s="11"/>
      <c r="BP2512" s="16" t="str">
        <v>0- Port Costs</v>
      </c>
      <c r="BT2512" s="16" t="str">
        <v>0- Port Value</v>
      </c>
      <c r="BU2512" s="11"/>
      <c r="BV2512" s="16" t="str">
        <v>0</v>
      </c>
    </row>
    <row r="2513" spans="8:74" hidden="1" outlineLevel="1" x14ac:dyDescent="0.3">
      <c r="H2513" s="16" t="str">
        <v>0 - BM Costs</v>
      </c>
      <c r="L2513" s="16" t="str">
        <v>0 - BM Port</v>
      </c>
      <c r="N2513" s="16" t="str">
        <v>0 - Port Assets</v>
      </c>
      <c r="O2513" s="11"/>
      <c r="P2513" s="11"/>
      <c r="Q2513" s="11"/>
      <c r="R2513" s="11"/>
      <c r="S2513" s="11"/>
      <c r="T2513" s="11"/>
      <c r="U2513" s="11"/>
      <c r="V2513" s="11"/>
      <c r="W2513" s="11"/>
      <c r="X2513" s="11"/>
      <c r="Y2513" s="11"/>
      <c r="Z2513" s="11"/>
      <c r="AA2513" s="11"/>
      <c r="AB2513" s="11"/>
      <c r="AC2513" s="11"/>
      <c r="AD2513" s="11"/>
      <c r="AE2513" s="11"/>
      <c r="AF2513" s="11"/>
      <c r="AG2513" s="11"/>
      <c r="AH2513" s="11"/>
      <c r="AI2513" s="11"/>
      <c r="AJ2513" s="11"/>
      <c r="AK2513" s="11"/>
      <c r="AL2513" s="11"/>
      <c r="AM2513" s="11"/>
      <c r="AN2513" s="11"/>
      <c r="AO2513" s="11"/>
      <c r="AP2513" s="11"/>
      <c r="AQ2513" s="11"/>
      <c r="AR2513" s="11"/>
      <c r="AS2513" s="11"/>
      <c r="AT2513" s="11"/>
      <c r="AU2513" s="11"/>
      <c r="AV2513" s="11"/>
      <c r="AW2513" s="11"/>
      <c r="AX2513" s="11"/>
      <c r="AY2513" s="11"/>
      <c r="AZ2513" s="11"/>
      <c r="BA2513" s="11"/>
      <c r="BB2513" s="11"/>
      <c r="BC2513" s="11"/>
      <c r="BD2513" s="11"/>
      <c r="BE2513" s="11"/>
      <c r="BF2513" s="11"/>
      <c r="BG2513" s="11"/>
      <c r="BH2513" s="11"/>
      <c r="BI2513" s="11"/>
      <c r="BJ2513" s="11"/>
      <c r="BK2513" s="11"/>
      <c r="BL2513" s="11"/>
      <c r="BM2513" s="11"/>
      <c r="BN2513" s="11"/>
      <c r="BO2513" s="11"/>
      <c r="BP2513" s="16" t="str">
        <v>0- Port Costs</v>
      </c>
      <c r="BT2513" s="16" t="str">
        <v>0- Port Value</v>
      </c>
      <c r="BU2513" s="11"/>
      <c r="BV2513" s="16" t="str">
        <v>0</v>
      </c>
    </row>
    <row r="2514" spans="8:74" hidden="1" outlineLevel="1" x14ac:dyDescent="0.3">
      <c r="H2514" s="16" t="str">
        <v>0 - BM Costs</v>
      </c>
      <c r="L2514" s="16" t="str">
        <v>0 - BM Port</v>
      </c>
      <c r="N2514" s="16" t="str">
        <v>0 - Port Assets</v>
      </c>
      <c r="O2514" s="11"/>
      <c r="P2514" s="11"/>
      <c r="Q2514" s="11"/>
      <c r="R2514" s="11"/>
      <c r="S2514" s="11"/>
      <c r="T2514" s="11"/>
      <c r="U2514" s="11"/>
      <c r="V2514" s="11"/>
      <c r="W2514" s="11"/>
      <c r="X2514" s="11"/>
      <c r="Y2514" s="11"/>
      <c r="Z2514" s="11"/>
      <c r="AA2514" s="11"/>
      <c r="AB2514" s="11"/>
      <c r="AC2514" s="11"/>
      <c r="AD2514" s="11"/>
      <c r="AE2514" s="11"/>
      <c r="AF2514" s="11"/>
      <c r="AG2514" s="11"/>
      <c r="AH2514" s="11"/>
      <c r="AI2514" s="11"/>
      <c r="AJ2514" s="11"/>
      <c r="AK2514" s="11"/>
      <c r="AL2514" s="11"/>
      <c r="AM2514" s="11"/>
      <c r="AN2514" s="11"/>
      <c r="AO2514" s="11"/>
      <c r="AP2514" s="11"/>
      <c r="AQ2514" s="11"/>
      <c r="AR2514" s="11"/>
      <c r="AS2514" s="11"/>
      <c r="AT2514" s="11"/>
      <c r="AU2514" s="11"/>
      <c r="AV2514" s="11"/>
      <c r="AW2514" s="11"/>
      <c r="AX2514" s="11"/>
      <c r="AY2514" s="11"/>
      <c r="AZ2514" s="11"/>
      <c r="BA2514" s="11"/>
      <c r="BB2514" s="11"/>
      <c r="BC2514" s="11"/>
      <c r="BD2514" s="11"/>
      <c r="BE2514" s="11"/>
      <c r="BF2514" s="11"/>
      <c r="BG2514" s="11"/>
      <c r="BH2514" s="11"/>
      <c r="BI2514" s="11"/>
      <c r="BJ2514" s="11"/>
      <c r="BK2514" s="11"/>
      <c r="BL2514" s="11"/>
      <c r="BM2514" s="11"/>
      <c r="BN2514" s="11"/>
      <c r="BO2514" s="11"/>
      <c r="BP2514" s="16" t="str">
        <v>0- Port Costs</v>
      </c>
      <c r="BT2514" s="16" t="str">
        <v>0- Port Value</v>
      </c>
      <c r="BU2514" s="11"/>
      <c r="BV2514" s="16" t="str">
        <v>0</v>
      </c>
    </row>
    <row r="2515" spans="8:74" hidden="1" outlineLevel="1" x14ac:dyDescent="0.3">
      <c r="H2515" s="16" t="str">
        <v>0 - BM Costs</v>
      </c>
      <c r="L2515" s="16" t="str">
        <v>0 - BM Port</v>
      </c>
      <c r="N2515" s="16" t="str">
        <v>0 - Port Assets</v>
      </c>
      <c r="O2515" s="11"/>
      <c r="P2515" s="11"/>
      <c r="Q2515" s="11"/>
      <c r="R2515" s="11"/>
      <c r="S2515" s="11"/>
      <c r="T2515" s="11"/>
      <c r="U2515" s="11"/>
      <c r="V2515" s="11"/>
      <c r="W2515" s="11"/>
      <c r="X2515" s="11"/>
      <c r="Y2515" s="11"/>
      <c r="Z2515" s="11"/>
      <c r="AA2515" s="11"/>
      <c r="AB2515" s="11"/>
      <c r="AC2515" s="11"/>
      <c r="AD2515" s="11"/>
      <c r="AE2515" s="11"/>
      <c r="AF2515" s="11"/>
      <c r="AG2515" s="11"/>
      <c r="AH2515" s="11"/>
      <c r="AI2515" s="11"/>
      <c r="AJ2515" s="11"/>
      <c r="AK2515" s="11"/>
      <c r="AL2515" s="11"/>
      <c r="AM2515" s="11"/>
      <c r="AN2515" s="11"/>
      <c r="AO2515" s="11"/>
      <c r="AP2515" s="11"/>
      <c r="AQ2515" s="11"/>
      <c r="AR2515" s="11"/>
      <c r="AS2515" s="11"/>
      <c r="AT2515" s="11"/>
      <c r="AU2515" s="11"/>
      <c r="AV2515" s="11"/>
      <c r="AW2515" s="11"/>
      <c r="AX2515" s="11"/>
      <c r="AY2515" s="11"/>
      <c r="AZ2515" s="11"/>
      <c r="BA2515" s="11"/>
      <c r="BB2515" s="11"/>
      <c r="BC2515" s="11"/>
      <c r="BD2515" s="11"/>
      <c r="BE2515" s="11"/>
      <c r="BF2515" s="11"/>
      <c r="BG2515" s="11"/>
      <c r="BH2515" s="11"/>
      <c r="BI2515" s="11"/>
      <c r="BJ2515" s="11"/>
      <c r="BK2515" s="11"/>
      <c r="BL2515" s="11"/>
      <c r="BM2515" s="11"/>
      <c r="BN2515" s="11"/>
      <c r="BO2515" s="11"/>
      <c r="BP2515" s="16" t="str">
        <v>0- Port Costs</v>
      </c>
      <c r="BT2515" s="16" t="str">
        <v>0- Port Value</v>
      </c>
      <c r="BU2515" s="11"/>
      <c r="BV2515" s="16" t="str">
        <v>0</v>
      </c>
    </row>
    <row r="2516" spans="8:74" hidden="1" outlineLevel="1" x14ac:dyDescent="0.3">
      <c r="H2516" s="16" t="str">
        <v>0 - BM Costs</v>
      </c>
      <c r="L2516" s="16" t="str">
        <v>0 - BM Port</v>
      </c>
      <c r="N2516" s="16" t="str">
        <v>0 - Port Assets</v>
      </c>
      <c r="O2516" s="11"/>
      <c r="P2516" s="11"/>
      <c r="Q2516" s="11"/>
      <c r="R2516" s="11"/>
      <c r="S2516" s="11"/>
      <c r="T2516" s="11"/>
      <c r="U2516" s="11"/>
      <c r="V2516" s="11"/>
      <c r="W2516" s="11"/>
      <c r="X2516" s="11"/>
      <c r="Y2516" s="11"/>
      <c r="Z2516" s="11"/>
      <c r="AA2516" s="11"/>
      <c r="AB2516" s="11"/>
      <c r="AC2516" s="11"/>
      <c r="AD2516" s="11"/>
      <c r="AE2516" s="11"/>
      <c r="AF2516" s="11"/>
      <c r="AG2516" s="11"/>
      <c r="AH2516" s="11"/>
      <c r="AI2516" s="11"/>
      <c r="AJ2516" s="11"/>
      <c r="AK2516" s="11"/>
      <c r="AL2516" s="11"/>
      <c r="AM2516" s="11"/>
      <c r="AN2516" s="11"/>
      <c r="AO2516" s="11"/>
      <c r="AP2516" s="11"/>
      <c r="AQ2516" s="11"/>
      <c r="AR2516" s="11"/>
      <c r="AS2516" s="11"/>
      <c r="AT2516" s="11"/>
      <c r="AU2516" s="11"/>
      <c r="AV2516" s="11"/>
      <c r="AW2516" s="11"/>
      <c r="AX2516" s="11"/>
      <c r="AY2516" s="11"/>
      <c r="AZ2516" s="11"/>
      <c r="BA2516" s="11"/>
      <c r="BB2516" s="11"/>
      <c r="BC2516" s="11"/>
      <c r="BD2516" s="11"/>
      <c r="BE2516" s="11"/>
      <c r="BF2516" s="11"/>
      <c r="BG2516" s="11"/>
      <c r="BH2516" s="11"/>
      <c r="BI2516" s="11"/>
      <c r="BJ2516" s="11"/>
      <c r="BK2516" s="11"/>
      <c r="BL2516" s="11"/>
      <c r="BM2516" s="11"/>
      <c r="BN2516" s="11"/>
      <c r="BO2516" s="11"/>
      <c r="BP2516" s="16" t="str">
        <v>0- Port Costs</v>
      </c>
      <c r="BT2516" s="16" t="str">
        <v>0- Port Value</v>
      </c>
      <c r="BU2516" s="11"/>
      <c r="BV2516" s="16" t="str">
        <v>0</v>
      </c>
    </row>
    <row r="2517" spans="8:74" hidden="1" outlineLevel="1" x14ac:dyDescent="0.3">
      <c r="H2517" s="16" t="str">
        <v>0 - BM Costs</v>
      </c>
      <c r="L2517" s="16" t="str">
        <v>0 - BM Port</v>
      </c>
      <c r="N2517" s="16" t="str">
        <v>0 - Port Assets</v>
      </c>
      <c r="O2517" s="11"/>
      <c r="P2517" s="11"/>
      <c r="Q2517" s="11"/>
      <c r="R2517" s="11"/>
      <c r="S2517" s="11"/>
      <c r="T2517" s="11"/>
      <c r="U2517" s="11"/>
      <c r="V2517" s="11"/>
      <c r="W2517" s="11"/>
      <c r="X2517" s="11"/>
      <c r="Y2517" s="11"/>
      <c r="Z2517" s="11"/>
      <c r="AA2517" s="11"/>
      <c r="AB2517" s="11"/>
      <c r="AC2517" s="11"/>
      <c r="AD2517" s="11"/>
      <c r="AE2517" s="11"/>
      <c r="AF2517" s="11"/>
      <c r="AG2517" s="11"/>
      <c r="AH2517" s="11"/>
      <c r="AI2517" s="11"/>
      <c r="AJ2517" s="11"/>
      <c r="AK2517" s="11"/>
      <c r="AL2517" s="11"/>
      <c r="AM2517" s="11"/>
      <c r="AN2517" s="11"/>
      <c r="AO2517" s="11"/>
      <c r="AP2517" s="11"/>
      <c r="AQ2517" s="11"/>
      <c r="AR2517" s="11"/>
      <c r="AS2517" s="11"/>
      <c r="AT2517" s="11"/>
      <c r="AU2517" s="11"/>
      <c r="AV2517" s="11"/>
      <c r="AW2517" s="11"/>
      <c r="AX2517" s="11"/>
      <c r="AY2517" s="11"/>
      <c r="AZ2517" s="11"/>
      <c r="BA2517" s="11"/>
      <c r="BB2517" s="11"/>
      <c r="BC2517" s="11"/>
      <c r="BD2517" s="11"/>
      <c r="BE2517" s="11"/>
      <c r="BF2517" s="11"/>
      <c r="BG2517" s="11"/>
      <c r="BH2517" s="11"/>
      <c r="BI2517" s="11"/>
      <c r="BJ2517" s="11"/>
      <c r="BK2517" s="11"/>
      <c r="BL2517" s="11"/>
      <c r="BM2517" s="11"/>
      <c r="BN2517" s="11"/>
      <c r="BO2517" s="11"/>
      <c r="BP2517" s="16" t="str">
        <v>0- Port Costs</v>
      </c>
      <c r="BT2517" s="16" t="str">
        <v>0- Port Value</v>
      </c>
      <c r="BU2517" s="11"/>
      <c r="BV2517" s="16" t="str">
        <v>0</v>
      </c>
    </row>
    <row r="2518" spans="8:74" hidden="1" outlineLevel="1" x14ac:dyDescent="0.3">
      <c r="H2518" s="16" t="str">
        <v>0 - BM Costs</v>
      </c>
      <c r="L2518" s="16" t="str">
        <v>0 - BM Port</v>
      </c>
      <c r="N2518" s="16" t="str">
        <v>0 - Port Assets</v>
      </c>
      <c r="O2518" s="11"/>
      <c r="P2518" s="11"/>
      <c r="Q2518" s="11"/>
      <c r="R2518" s="11"/>
      <c r="S2518" s="11"/>
      <c r="T2518" s="11"/>
      <c r="U2518" s="11"/>
      <c r="V2518" s="11"/>
      <c r="W2518" s="11"/>
      <c r="X2518" s="11"/>
      <c r="Y2518" s="11"/>
      <c r="Z2518" s="11"/>
      <c r="AA2518" s="11"/>
      <c r="AB2518" s="11"/>
      <c r="AC2518" s="11"/>
      <c r="AD2518" s="11"/>
      <c r="AE2518" s="11"/>
      <c r="AF2518" s="11"/>
      <c r="AG2518" s="11"/>
      <c r="AH2518" s="11"/>
      <c r="AI2518" s="11"/>
      <c r="AJ2518" s="11"/>
      <c r="AK2518" s="11"/>
      <c r="AL2518" s="11"/>
      <c r="AM2518" s="11"/>
      <c r="AN2518" s="11"/>
      <c r="AO2518" s="11"/>
      <c r="AP2518" s="11"/>
      <c r="AQ2518" s="11"/>
      <c r="AR2518" s="11"/>
      <c r="AS2518" s="11"/>
      <c r="AT2518" s="11"/>
      <c r="AU2518" s="11"/>
      <c r="AV2518" s="11"/>
      <c r="AW2518" s="11"/>
      <c r="AX2518" s="11"/>
      <c r="AY2518" s="11"/>
      <c r="AZ2518" s="11"/>
      <c r="BA2518" s="11"/>
      <c r="BB2518" s="11"/>
      <c r="BC2518" s="11"/>
      <c r="BD2518" s="11"/>
      <c r="BE2518" s="11"/>
      <c r="BF2518" s="11"/>
      <c r="BG2518" s="11"/>
      <c r="BH2518" s="11"/>
      <c r="BI2518" s="11"/>
      <c r="BJ2518" s="11"/>
      <c r="BK2518" s="11"/>
      <c r="BL2518" s="11"/>
      <c r="BM2518" s="11"/>
      <c r="BN2518" s="11"/>
      <c r="BO2518" s="11"/>
      <c r="BP2518" s="16" t="str">
        <v>0- Port Costs</v>
      </c>
      <c r="BT2518" s="16" t="str">
        <v>0- Port Value</v>
      </c>
      <c r="BU2518" s="11"/>
      <c r="BV2518" s="16" t="str">
        <v>0</v>
      </c>
    </row>
    <row r="2519" spans="8:74" hidden="1" outlineLevel="1" x14ac:dyDescent="0.3">
      <c r="H2519" s="16" t="str">
        <v>0 - BM Costs</v>
      </c>
      <c r="L2519" s="16" t="str">
        <v>0 - BM Port</v>
      </c>
      <c r="N2519" s="16" t="str">
        <v>0 - Port Assets</v>
      </c>
      <c r="O2519" s="11"/>
      <c r="P2519" s="11"/>
      <c r="Q2519" s="11"/>
      <c r="R2519" s="11"/>
      <c r="S2519" s="11"/>
      <c r="T2519" s="11"/>
      <c r="U2519" s="11"/>
      <c r="V2519" s="11"/>
      <c r="W2519" s="11"/>
      <c r="X2519" s="11"/>
      <c r="Y2519" s="11"/>
      <c r="Z2519" s="11"/>
      <c r="AA2519" s="11"/>
      <c r="AB2519" s="11"/>
      <c r="AC2519" s="11"/>
      <c r="AD2519" s="11"/>
      <c r="AE2519" s="11"/>
      <c r="AF2519" s="11"/>
      <c r="AG2519" s="11"/>
      <c r="AH2519" s="11"/>
      <c r="AI2519" s="11"/>
      <c r="AJ2519" s="11"/>
      <c r="AK2519" s="11"/>
      <c r="AL2519" s="11"/>
      <c r="AM2519" s="11"/>
      <c r="AN2519" s="11"/>
      <c r="AO2519" s="11"/>
      <c r="AP2519" s="11"/>
      <c r="AQ2519" s="11"/>
      <c r="AR2519" s="11"/>
      <c r="AS2519" s="11"/>
      <c r="AT2519" s="11"/>
      <c r="AU2519" s="11"/>
      <c r="AV2519" s="11"/>
      <c r="AW2519" s="11"/>
      <c r="AX2519" s="11"/>
      <c r="AY2519" s="11"/>
      <c r="AZ2519" s="11"/>
      <c r="BA2519" s="11"/>
      <c r="BB2519" s="11"/>
      <c r="BC2519" s="11"/>
      <c r="BD2519" s="11"/>
      <c r="BE2519" s="11"/>
      <c r="BF2519" s="11"/>
      <c r="BG2519" s="11"/>
      <c r="BH2519" s="11"/>
      <c r="BI2519" s="11"/>
      <c r="BJ2519" s="11"/>
      <c r="BK2519" s="11"/>
      <c r="BL2519" s="11"/>
      <c r="BM2519" s="11"/>
      <c r="BN2519" s="11"/>
      <c r="BO2519" s="11"/>
      <c r="BP2519" s="16" t="str">
        <v>0- Port Costs</v>
      </c>
      <c r="BT2519" s="16" t="str">
        <v>0- Port Value</v>
      </c>
      <c r="BU2519" s="11"/>
      <c r="BV2519" s="16" t="str">
        <v>0</v>
      </c>
    </row>
    <row r="2520" spans="8:74" hidden="1" outlineLevel="1" x14ac:dyDescent="0.3">
      <c r="H2520" s="16" t="str">
        <v>0 - BM Costs</v>
      </c>
      <c r="L2520" s="16" t="str">
        <v>0 - BM Port</v>
      </c>
      <c r="N2520" s="16" t="str">
        <v>0 - Port Assets</v>
      </c>
      <c r="O2520" s="11"/>
      <c r="P2520" s="11"/>
      <c r="Q2520" s="11"/>
      <c r="R2520" s="11"/>
      <c r="S2520" s="11"/>
      <c r="T2520" s="11"/>
      <c r="U2520" s="11"/>
      <c r="V2520" s="11"/>
      <c r="W2520" s="11"/>
      <c r="X2520" s="11"/>
      <c r="Y2520" s="11"/>
      <c r="Z2520" s="11"/>
      <c r="AA2520" s="11"/>
      <c r="AB2520" s="11"/>
      <c r="AC2520" s="11"/>
      <c r="AD2520" s="11"/>
      <c r="AE2520" s="11"/>
      <c r="AF2520" s="11"/>
      <c r="AG2520" s="11"/>
      <c r="AH2520" s="11"/>
      <c r="AI2520" s="11"/>
      <c r="AJ2520" s="11"/>
      <c r="AK2520" s="11"/>
      <c r="AL2520" s="11"/>
      <c r="AM2520" s="11"/>
      <c r="AN2520" s="11"/>
      <c r="AO2520" s="11"/>
      <c r="AP2520" s="11"/>
      <c r="AQ2520" s="11"/>
      <c r="AR2520" s="11"/>
      <c r="AS2520" s="11"/>
      <c r="AT2520" s="11"/>
      <c r="AU2520" s="11"/>
      <c r="AV2520" s="11"/>
      <c r="AW2520" s="11"/>
      <c r="AX2520" s="11"/>
      <c r="AY2520" s="11"/>
      <c r="AZ2520" s="11"/>
      <c r="BA2520" s="11"/>
      <c r="BB2520" s="11"/>
      <c r="BC2520" s="11"/>
      <c r="BD2520" s="11"/>
      <c r="BE2520" s="11"/>
      <c r="BF2520" s="11"/>
      <c r="BG2520" s="11"/>
      <c r="BH2520" s="11"/>
      <c r="BI2520" s="11"/>
      <c r="BJ2520" s="11"/>
      <c r="BK2520" s="11"/>
      <c r="BL2520" s="11"/>
      <c r="BM2520" s="11"/>
      <c r="BN2520" s="11"/>
      <c r="BO2520" s="11"/>
      <c r="BP2520" s="16" t="str">
        <v>0- Port Costs</v>
      </c>
      <c r="BT2520" s="16" t="str">
        <v>0- Port Value</v>
      </c>
      <c r="BU2520" s="11"/>
      <c r="BV2520" s="16" t="str">
        <v>0</v>
      </c>
    </row>
    <row r="2521" spans="8:74" hidden="1" outlineLevel="1" x14ac:dyDescent="0.3">
      <c r="H2521" s="16" t="str">
        <v>0 - BM Costs</v>
      </c>
      <c r="L2521" s="16" t="str">
        <v>0 - BM Port</v>
      </c>
      <c r="N2521" s="16" t="str">
        <v>0 - Port Assets</v>
      </c>
      <c r="O2521" s="11"/>
      <c r="P2521" s="11"/>
      <c r="Q2521" s="11"/>
      <c r="R2521" s="11"/>
      <c r="S2521" s="11"/>
      <c r="T2521" s="11"/>
      <c r="U2521" s="11"/>
      <c r="V2521" s="11"/>
      <c r="W2521" s="11"/>
      <c r="X2521" s="11"/>
      <c r="Y2521" s="11"/>
      <c r="Z2521" s="11"/>
      <c r="AA2521" s="11"/>
      <c r="AB2521" s="11"/>
      <c r="AC2521" s="11"/>
      <c r="AD2521" s="11"/>
      <c r="AE2521" s="11"/>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c r="BC2521" s="11"/>
      <c r="BD2521" s="11"/>
      <c r="BE2521" s="11"/>
      <c r="BF2521" s="11"/>
      <c r="BG2521" s="11"/>
      <c r="BH2521" s="11"/>
      <c r="BI2521" s="11"/>
      <c r="BJ2521" s="11"/>
      <c r="BK2521" s="11"/>
      <c r="BL2521" s="11"/>
      <c r="BM2521" s="11"/>
      <c r="BN2521" s="11"/>
      <c r="BO2521" s="11"/>
      <c r="BP2521" s="16" t="str">
        <v>0- Port Costs</v>
      </c>
      <c r="BT2521" s="16" t="str">
        <v>0- Port Value</v>
      </c>
      <c r="BU2521" s="11"/>
      <c r="BV2521" s="16" t="str">
        <v>0</v>
      </c>
    </row>
    <row r="2522" spans="8:74" hidden="1" outlineLevel="1" x14ac:dyDescent="0.3">
      <c r="H2522" s="16" t="str">
        <v>0 - BM Costs</v>
      </c>
      <c r="L2522" s="16" t="str">
        <v>0 - BM Port</v>
      </c>
      <c r="N2522" s="16" t="str">
        <v>0 - Port Assets</v>
      </c>
      <c r="O2522" s="11"/>
      <c r="P2522" s="11"/>
      <c r="Q2522" s="11"/>
      <c r="R2522" s="11"/>
      <c r="S2522" s="11"/>
      <c r="T2522" s="11"/>
      <c r="U2522" s="11"/>
      <c r="V2522" s="11"/>
      <c r="W2522" s="11"/>
      <c r="X2522" s="11"/>
      <c r="Y2522" s="11"/>
      <c r="Z2522" s="11"/>
      <c r="AA2522" s="11"/>
      <c r="AB2522" s="11"/>
      <c r="AC2522" s="11"/>
      <c r="AD2522" s="11"/>
      <c r="AE2522" s="11"/>
      <c r="AF2522" s="11"/>
      <c r="AG2522" s="11"/>
      <c r="AH2522" s="11"/>
      <c r="AI2522" s="11"/>
      <c r="AJ2522" s="11"/>
      <c r="AK2522" s="11"/>
      <c r="AL2522" s="11"/>
      <c r="AM2522" s="11"/>
      <c r="AN2522" s="11"/>
      <c r="AO2522" s="11"/>
      <c r="AP2522" s="11"/>
      <c r="AQ2522" s="11"/>
      <c r="AR2522" s="11"/>
      <c r="AS2522" s="11"/>
      <c r="AT2522" s="11"/>
      <c r="AU2522" s="11"/>
      <c r="AV2522" s="11"/>
      <c r="AW2522" s="11"/>
      <c r="AX2522" s="11"/>
      <c r="AY2522" s="11"/>
      <c r="AZ2522" s="11"/>
      <c r="BA2522" s="11"/>
      <c r="BB2522" s="11"/>
      <c r="BC2522" s="11"/>
      <c r="BD2522" s="11"/>
      <c r="BE2522" s="11"/>
      <c r="BF2522" s="11"/>
      <c r="BG2522" s="11"/>
      <c r="BH2522" s="11"/>
      <c r="BI2522" s="11"/>
      <c r="BJ2522" s="11"/>
      <c r="BK2522" s="11"/>
      <c r="BL2522" s="11"/>
      <c r="BM2522" s="11"/>
      <c r="BN2522" s="11"/>
      <c r="BO2522" s="11"/>
      <c r="BP2522" s="16" t="str">
        <v>0- Port Costs</v>
      </c>
      <c r="BT2522" s="16" t="str">
        <v>0- Port Value</v>
      </c>
      <c r="BU2522" s="11"/>
      <c r="BV2522" s="16" t="str">
        <v>0</v>
      </c>
    </row>
    <row r="2523" spans="8:74" hidden="1" outlineLevel="1" x14ac:dyDescent="0.3">
      <c r="H2523" s="16" t="str">
        <v>0 - BM Costs</v>
      </c>
      <c r="L2523" s="16" t="str">
        <v>0 - BM Port</v>
      </c>
      <c r="N2523" s="16" t="str">
        <v>0 - Port Assets</v>
      </c>
      <c r="O2523" s="11"/>
      <c r="P2523" s="11"/>
      <c r="Q2523" s="11"/>
      <c r="R2523" s="11"/>
      <c r="S2523" s="11"/>
      <c r="T2523" s="11"/>
      <c r="U2523" s="11"/>
      <c r="V2523" s="11"/>
      <c r="W2523" s="11"/>
      <c r="X2523" s="11"/>
      <c r="Y2523" s="11"/>
      <c r="Z2523" s="11"/>
      <c r="AA2523" s="11"/>
      <c r="AB2523" s="11"/>
      <c r="AC2523" s="11"/>
      <c r="AD2523" s="11"/>
      <c r="AE2523" s="11"/>
      <c r="AF2523" s="11"/>
      <c r="AG2523" s="11"/>
      <c r="AH2523" s="11"/>
      <c r="AI2523" s="11"/>
      <c r="AJ2523" s="11"/>
      <c r="AK2523" s="11"/>
      <c r="AL2523" s="11"/>
      <c r="AM2523" s="11"/>
      <c r="AN2523" s="11"/>
      <c r="AO2523" s="11"/>
      <c r="AP2523" s="11"/>
      <c r="AQ2523" s="11"/>
      <c r="AR2523" s="11"/>
      <c r="AS2523" s="11"/>
      <c r="AT2523" s="11"/>
      <c r="AU2523" s="11"/>
      <c r="AV2523" s="11"/>
      <c r="AW2523" s="11"/>
      <c r="AX2523" s="11"/>
      <c r="AY2523" s="11"/>
      <c r="AZ2523" s="11"/>
      <c r="BA2523" s="11"/>
      <c r="BB2523" s="11"/>
      <c r="BC2523" s="11"/>
      <c r="BD2523" s="11"/>
      <c r="BE2523" s="11"/>
      <c r="BF2523" s="11"/>
      <c r="BG2523" s="11"/>
      <c r="BH2523" s="11"/>
      <c r="BI2523" s="11"/>
      <c r="BJ2523" s="11"/>
      <c r="BK2523" s="11"/>
      <c r="BL2523" s="11"/>
      <c r="BM2523" s="11"/>
      <c r="BN2523" s="11"/>
      <c r="BO2523" s="11"/>
      <c r="BP2523" s="16" t="str">
        <v>0- Port Costs</v>
      </c>
      <c r="BT2523" s="16" t="str">
        <v>0- Port Value</v>
      </c>
      <c r="BU2523" s="11"/>
      <c r="BV2523" s="16" t="str">
        <v>0</v>
      </c>
    </row>
    <row r="2524" spans="8:74" hidden="1" outlineLevel="1" x14ac:dyDescent="0.3">
      <c r="H2524" s="16" t="str">
        <v>0 - BM Costs</v>
      </c>
      <c r="L2524" s="16" t="str">
        <v>0 - BM Port</v>
      </c>
      <c r="N2524" s="16" t="str">
        <v>0 - Port Assets</v>
      </c>
      <c r="O2524" s="11"/>
      <c r="P2524" s="11"/>
      <c r="Q2524" s="11"/>
      <c r="R2524" s="11"/>
      <c r="S2524" s="11"/>
      <c r="T2524" s="11"/>
      <c r="U2524" s="11"/>
      <c r="V2524" s="11"/>
      <c r="W2524" s="11"/>
      <c r="X2524" s="11"/>
      <c r="Y2524" s="11"/>
      <c r="Z2524" s="11"/>
      <c r="AA2524" s="11"/>
      <c r="AB2524" s="11"/>
      <c r="AC2524" s="11"/>
      <c r="AD2524" s="11"/>
      <c r="AE2524" s="11"/>
      <c r="AF2524" s="11"/>
      <c r="AG2524" s="11"/>
      <c r="AH2524" s="11"/>
      <c r="AI2524" s="11"/>
      <c r="AJ2524" s="11"/>
      <c r="AK2524" s="11"/>
      <c r="AL2524" s="11"/>
      <c r="AM2524" s="11"/>
      <c r="AN2524" s="11"/>
      <c r="AO2524" s="11"/>
      <c r="AP2524" s="11"/>
      <c r="AQ2524" s="11"/>
      <c r="AR2524" s="11"/>
      <c r="AS2524" s="11"/>
      <c r="AT2524" s="11"/>
      <c r="AU2524" s="11"/>
      <c r="AV2524" s="11"/>
      <c r="AW2524" s="11"/>
      <c r="AX2524" s="11"/>
      <c r="AY2524" s="11"/>
      <c r="AZ2524" s="11"/>
      <c r="BA2524" s="11"/>
      <c r="BB2524" s="11"/>
      <c r="BC2524" s="11"/>
      <c r="BD2524" s="11"/>
      <c r="BE2524" s="11"/>
      <c r="BF2524" s="11"/>
      <c r="BG2524" s="11"/>
      <c r="BH2524" s="11"/>
      <c r="BI2524" s="11"/>
      <c r="BJ2524" s="11"/>
      <c r="BK2524" s="11"/>
      <c r="BL2524" s="11"/>
      <c r="BM2524" s="11"/>
      <c r="BN2524" s="11"/>
      <c r="BO2524" s="11"/>
      <c r="BP2524" s="16" t="str">
        <v>0- Port Costs</v>
      </c>
      <c r="BT2524" s="16" t="str">
        <v>0- Port Value</v>
      </c>
      <c r="BU2524" s="11"/>
      <c r="BV2524" s="16" t="str">
        <v>0</v>
      </c>
    </row>
    <row r="2525" spans="8:74" hidden="1" outlineLevel="1" x14ac:dyDescent="0.3">
      <c r="H2525" s="16" t="str">
        <v>0 - BM Costs</v>
      </c>
      <c r="L2525" s="16" t="str">
        <v>0 - BM Port</v>
      </c>
      <c r="N2525" s="16" t="str">
        <v>0 - Port Assets</v>
      </c>
      <c r="O2525" s="11"/>
      <c r="P2525" s="11"/>
      <c r="Q2525" s="11"/>
      <c r="R2525" s="11"/>
      <c r="S2525" s="11"/>
      <c r="T2525" s="11"/>
      <c r="U2525" s="11"/>
      <c r="V2525" s="11"/>
      <c r="W2525" s="11"/>
      <c r="X2525" s="11"/>
      <c r="Y2525" s="11"/>
      <c r="Z2525" s="11"/>
      <c r="AA2525" s="11"/>
      <c r="AB2525" s="11"/>
      <c r="AC2525" s="11"/>
      <c r="AD2525" s="11"/>
      <c r="AE2525" s="11"/>
      <c r="AF2525" s="11"/>
      <c r="AG2525" s="11"/>
      <c r="AH2525" s="11"/>
      <c r="AI2525" s="11"/>
      <c r="AJ2525" s="11"/>
      <c r="AK2525" s="11"/>
      <c r="AL2525" s="11"/>
      <c r="AM2525" s="11"/>
      <c r="AN2525" s="11"/>
      <c r="AO2525" s="11"/>
      <c r="AP2525" s="11"/>
      <c r="AQ2525" s="11"/>
      <c r="AR2525" s="11"/>
      <c r="AS2525" s="11"/>
      <c r="AT2525" s="11"/>
      <c r="AU2525" s="11"/>
      <c r="AV2525" s="11"/>
      <c r="AW2525" s="11"/>
      <c r="AX2525" s="11"/>
      <c r="AY2525" s="11"/>
      <c r="AZ2525" s="11"/>
      <c r="BA2525" s="11"/>
      <c r="BB2525" s="11"/>
      <c r="BC2525" s="11"/>
      <c r="BD2525" s="11"/>
      <c r="BE2525" s="11"/>
      <c r="BF2525" s="11"/>
      <c r="BG2525" s="11"/>
      <c r="BH2525" s="11"/>
      <c r="BI2525" s="11"/>
      <c r="BJ2525" s="11"/>
      <c r="BK2525" s="11"/>
      <c r="BL2525" s="11"/>
      <c r="BM2525" s="11"/>
      <c r="BN2525" s="11"/>
      <c r="BO2525" s="11"/>
      <c r="BP2525" s="16" t="str">
        <v>0- Port Costs</v>
      </c>
      <c r="BT2525" s="16" t="str">
        <v>0- Port Value</v>
      </c>
      <c r="BU2525" s="11"/>
      <c r="BV2525" s="16" t="str">
        <v>0</v>
      </c>
    </row>
    <row r="2526" spans="8:74" hidden="1" outlineLevel="1" x14ac:dyDescent="0.3">
      <c r="H2526" s="16" t="str">
        <v>0 - BM Costs</v>
      </c>
      <c r="L2526" s="16" t="str">
        <v>0 - BM Port</v>
      </c>
      <c r="N2526" s="16" t="str">
        <v>0 - Port Assets</v>
      </c>
      <c r="O2526" s="11"/>
      <c r="P2526" s="11"/>
      <c r="Q2526" s="11"/>
      <c r="R2526" s="11"/>
      <c r="S2526" s="11"/>
      <c r="T2526" s="11"/>
      <c r="U2526" s="11"/>
      <c r="V2526" s="11"/>
      <c r="W2526" s="11"/>
      <c r="X2526" s="11"/>
      <c r="Y2526" s="11"/>
      <c r="Z2526" s="11"/>
      <c r="AA2526" s="11"/>
      <c r="AB2526" s="11"/>
      <c r="AC2526" s="11"/>
      <c r="AD2526" s="11"/>
      <c r="AE2526" s="11"/>
      <c r="AF2526" s="11"/>
      <c r="AG2526" s="11"/>
      <c r="AH2526" s="11"/>
      <c r="AI2526" s="11"/>
      <c r="AJ2526" s="11"/>
      <c r="AK2526" s="11"/>
      <c r="AL2526" s="11"/>
      <c r="AM2526" s="11"/>
      <c r="AN2526" s="11"/>
      <c r="AO2526" s="11"/>
      <c r="AP2526" s="11"/>
      <c r="AQ2526" s="11"/>
      <c r="AR2526" s="11"/>
      <c r="AS2526" s="11"/>
      <c r="AT2526" s="11"/>
      <c r="AU2526" s="11"/>
      <c r="AV2526" s="11"/>
      <c r="AW2526" s="11"/>
      <c r="AX2526" s="11"/>
      <c r="AY2526" s="11"/>
      <c r="AZ2526" s="11"/>
      <c r="BA2526" s="11"/>
      <c r="BB2526" s="11"/>
      <c r="BC2526" s="11"/>
      <c r="BD2526" s="11"/>
      <c r="BE2526" s="11"/>
      <c r="BF2526" s="11"/>
      <c r="BG2526" s="11"/>
      <c r="BH2526" s="11"/>
      <c r="BI2526" s="11"/>
      <c r="BJ2526" s="11"/>
      <c r="BK2526" s="11"/>
      <c r="BL2526" s="11"/>
      <c r="BM2526" s="11"/>
      <c r="BN2526" s="11"/>
      <c r="BO2526" s="11"/>
      <c r="BP2526" s="16" t="str">
        <v>0- Port Costs</v>
      </c>
      <c r="BT2526" s="16" t="str">
        <v>0- Port Value</v>
      </c>
      <c r="BU2526" s="11"/>
      <c r="BV2526" s="16" t="str">
        <v>0</v>
      </c>
    </row>
    <row r="2527" spans="8:74" hidden="1" outlineLevel="1" x14ac:dyDescent="0.3">
      <c r="H2527" s="16" t="str">
        <v>0 - BM Costs</v>
      </c>
      <c r="L2527" s="16" t="str">
        <v>0 - BM Port</v>
      </c>
      <c r="N2527" s="16" t="str">
        <v>0 - Port Assets</v>
      </c>
      <c r="O2527" s="11"/>
      <c r="P2527" s="11"/>
      <c r="Q2527" s="11"/>
      <c r="R2527" s="11"/>
      <c r="S2527" s="11"/>
      <c r="T2527" s="11"/>
      <c r="U2527" s="11"/>
      <c r="V2527" s="11"/>
      <c r="W2527" s="11"/>
      <c r="X2527" s="11"/>
      <c r="Y2527" s="11"/>
      <c r="Z2527" s="11"/>
      <c r="AA2527" s="11"/>
      <c r="AB2527" s="11"/>
      <c r="AC2527" s="11"/>
      <c r="AD2527" s="11"/>
      <c r="AE2527" s="11"/>
      <c r="AF2527" s="11"/>
      <c r="AG2527" s="11"/>
      <c r="AH2527" s="11"/>
      <c r="AI2527" s="11"/>
      <c r="AJ2527" s="11"/>
      <c r="AK2527" s="11"/>
      <c r="AL2527" s="11"/>
      <c r="AM2527" s="11"/>
      <c r="AN2527" s="11"/>
      <c r="AO2527" s="11"/>
      <c r="AP2527" s="11"/>
      <c r="AQ2527" s="11"/>
      <c r="AR2527" s="11"/>
      <c r="AS2527" s="11"/>
      <c r="AT2527" s="11"/>
      <c r="AU2527" s="11"/>
      <c r="AV2527" s="11"/>
      <c r="AW2527" s="11"/>
      <c r="AX2527" s="11"/>
      <c r="AY2527" s="11"/>
      <c r="AZ2527" s="11"/>
      <c r="BA2527" s="11"/>
      <c r="BB2527" s="11"/>
      <c r="BC2527" s="11"/>
      <c r="BD2527" s="11"/>
      <c r="BE2527" s="11"/>
      <c r="BF2527" s="11"/>
      <c r="BG2527" s="11"/>
      <c r="BH2527" s="11"/>
      <c r="BI2527" s="11"/>
      <c r="BJ2527" s="11"/>
      <c r="BK2527" s="11"/>
      <c r="BL2527" s="11"/>
      <c r="BM2527" s="11"/>
      <c r="BN2527" s="11"/>
      <c r="BO2527" s="11"/>
      <c r="BP2527" s="16" t="str">
        <v>0- Port Costs</v>
      </c>
      <c r="BT2527" s="16" t="str">
        <v>0- Port Value</v>
      </c>
      <c r="BU2527" s="11"/>
      <c r="BV2527" s="16" t="str">
        <v>0</v>
      </c>
    </row>
    <row r="2528" spans="8:74" hidden="1" outlineLevel="1" x14ac:dyDescent="0.3">
      <c r="H2528" s="16" t="str">
        <v>0 - BM Costs</v>
      </c>
      <c r="L2528" s="16" t="str">
        <v>0 - BM Port</v>
      </c>
      <c r="N2528" s="16" t="str">
        <v>0 - Port Assets</v>
      </c>
      <c r="O2528" s="11"/>
      <c r="P2528" s="11"/>
      <c r="Q2528" s="11"/>
      <c r="R2528" s="11"/>
      <c r="S2528" s="11"/>
      <c r="T2528" s="11"/>
      <c r="U2528" s="11"/>
      <c r="V2528" s="11"/>
      <c r="W2528" s="11"/>
      <c r="X2528" s="11"/>
      <c r="Y2528" s="11"/>
      <c r="Z2528" s="11"/>
      <c r="AA2528" s="11"/>
      <c r="AB2528" s="11"/>
      <c r="AC2528" s="11"/>
      <c r="AD2528" s="11"/>
      <c r="AE2528" s="11"/>
      <c r="AF2528" s="11"/>
      <c r="AG2528" s="11"/>
      <c r="AH2528" s="11"/>
      <c r="AI2528" s="11"/>
      <c r="AJ2528" s="11"/>
      <c r="AK2528" s="11"/>
      <c r="AL2528" s="11"/>
      <c r="AM2528" s="11"/>
      <c r="AN2528" s="11"/>
      <c r="AO2528" s="11"/>
      <c r="AP2528" s="11"/>
      <c r="AQ2528" s="11"/>
      <c r="AR2528" s="11"/>
      <c r="AS2528" s="11"/>
      <c r="AT2528" s="11"/>
      <c r="AU2528" s="11"/>
      <c r="AV2528" s="11"/>
      <c r="AW2528" s="11"/>
      <c r="AX2528" s="11"/>
      <c r="AY2528" s="11"/>
      <c r="AZ2528" s="11"/>
      <c r="BA2528" s="11"/>
      <c r="BB2528" s="11"/>
      <c r="BC2528" s="11"/>
      <c r="BD2528" s="11"/>
      <c r="BE2528" s="11"/>
      <c r="BF2528" s="11"/>
      <c r="BG2528" s="11"/>
      <c r="BH2528" s="11"/>
      <c r="BI2528" s="11"/>
      <c r="BJ2528" s="11"/>
      <c r="BK2528" s="11"/>
      <c r="BL2528" s="11"/>
      <c r="BM2528" s="11"/>
      <c r="BN2528" s="11"/>
      <c r="BO2528" s="11"/>
      <c r="BP2528" s="16" t="str">
        <v>0- Port Costs</v>
      </c>
      <c r="BT2528" s="16" t="str">
        <v>0- Port Value</v>
      </c>
      <c r="BU2528" s="11"/>
      <c r="BV2528" s="16" t="str">
        <v>0</v>
      </c>
    </row>
    <row r="2529" spans="8:74" hidden="1" outlineLevel="1" x14ac:dyDescent="0.3">
      <c r="H2529" s="16" t="str">
        <v>0 - BM Costs</v>
      </c>
      <c r="L2529" s="16" t="str">
        <v>0 - BM Port</v>
      </c>
      <c r="N2529" s="16" t="str">
        <v>0 - Port Assets</v>
      </c>
      <c r="O2529" s="11"/>
      <c r="P2529" s="11"/>
      <c r="Q2529" s="11"/>
      <c r="R2529" s="11"/>
      <c r="S2529" s="11"/>
      <c r="T2529" s="11"/>
      <c r="U2529" s="11"/>
      <c r="V2529" s="11"/>
      <c r="W2529" s="11"/>
      <c r="X2529" s="11"/>
      <c r="Y2529" s="11"/>
      <c r="Z2529" s="11"/>
      <c r="AA2529" s="11"/>
      <c r="AB2529" s="11"/>
      <c r="AC2529" s="11"/>
      <c r="AD2529" s="11"/>
      <c r="AE2529" s="11"/>
      <c r="AF2529" s="11"/>
      <c r="AG2529" s="11"/>
      <c r="AH2529" s="11"/>
      <c r="AI2529" s="11"/>
      <c r="AJ2529" s="11"/>
      <c r="AK2529" s="11"/>
      <c r="AL2529" s="11"/>
      <c r="AM2529" s="11"/>
      <c r="AN2529" s="11"/>
      <c r="AO2529" s="11"/>
      <c r="AP2529" s="11"/>
      <c r="AQ2529" s="11"/>
      <c r="AR2529" s="11"/>
      <c r="AS2529" s="11"/>
      <c r="AT2529" s="11"/>
      <c r="AU2529" s="11"/>
      <c r="AV2529" s="11"/>
      <c r="AW2529" s="11"/>
      <c r="AX2529" s="11"/>
      <c r="AY2529" s="11"/>
      <c r="AZ2529" s="11"/>
      <c r="BA2529" s="11"/>
      <c r="BB2529" s="11"/>
      <c r="BC2529" s="11"/>
      <c r="BD2529" s="11"/>
      <c r="BE2529" s="11"/>
      <c r="BF2529" s="11"/>
      <c r="BG2529" s="11"/>
      <c r="BH2529" s="11"/>
      <c r="BI2529" s="11"/>
      <c r="BJ2529" s="11"/>
      <c r="BK2529" s="11"/>
      <c r="BL2529" s="11"/>
      <c r="BM2529" s="11"/>
      <c r="BN2529" s="11"/>
      <c r="BO2529" s="11"/>
      <c r="BP2529" s="16" t="str">
        <v>0- Port Costs</v>
      </c>
      <c r="BT2529" s="16" t="str">
        <v>0- Port Value</v>
      </c>
      <c r="BU2529" s="11"/>
      <c r="BV2529" s="16" t="str">
        <v>0</v>
      </c>
    </row>
    <row r="2530" spans="8:74" hidden="1" outlineLevel="1" x14ac:dyDescent="0.3">
      <c r="H2530" s="16" t="str">
        <v>0 - BM Costs</v>
      </c>
      <c r="L2530" s="16" t="str">
        <v>0 - BM Port</v>
      </c>
      <c r="N2530" s="16" t="str">
        <v>0 - Port Assets</v>
      </c>
      <c r="O2530" s="11"/>
      <c r="P2530" s="11"/>
      <c r="Q2530" s="11"/>
      <c r="R2530" s="11"/>
      <c r="S2530" s="11"/>
      <c r="T2530" s="11"/>
      <c r="U2530" s="11"/>
      <c r="V2530" s="11"/>
      <c r="W2530" s="11"/>
      <c r="X2530" s="11"/>
      <c r="Y2530" s="11"/>
      <c r="Z2530" s="11"/>
      <c r="AA2530" s="11"/>
      <c r="AB2530" s="11"/>
      <c r="AC2530" s="11"/>
      <c r="AD2530" s="11"/>
      <c r="AE2530" s="11"/>
      <c r="AF2530" s="11"/>
      <c r="AG2530" s="11"/>
      <c r="AH2530" s="11"/>
      <c r="AI2530" s="11"/>
      <c r="AJ2530" s="11"/>
      <c r="AK2530" s="11"/>
      <c r="AL2530" s="11"/>
      <c r="AM2530" s="11"/>
      <c r="AN2530" s="11"/>
      <c r="AO2530" s="11"/>
      <c r="AP2530" s="11"/>
      <c r="AQ2530" s="11"/>
      <c r="AR2530" s="11"/>
      <c r="AS2530" s="11"/>
      <c r="AT2530" s="11"/>
      <c r="AU2530" s="11"/>
      <c r="AV2530" s="11"/>
      <c r="AW2530" s="11"/>
      <c r="AX2530" s="11"/>
      <c r="AY2530" s="11"/>
      <c r="AZ2530" s="11"/>
      <c r="BA2530" s="11"/>
      <c r="BB2530" s="11"/>
      <c r="BC2530" s="11"/>
      <c r="BD2530" s="11"/>
      <c r="BE2530" s="11"/>
      <c r="BF2530" s="11"/>
      <c r="BG2530" s="11"/>
      <c r="BH2530" s="11"/>
      <c r="BI2530" s="11"/>
      <c r="BJ2530" s="11"/>
      <c r="BK2530" s="11"/>
      <c r="BL2530" s="11"/>
      <c r="BM2530" s="11"/>
      <c r="BN2530" s="11"/>
      <c r="BO2530" s="11"/>
      <c r="BP2530" s="16" t="str">
        <v>0- Port Costs</v>
      </c>
      <c r="BT2530" s="16" t="str">
        <v>0- Port Value</v>
      </c>
      <c r="BU2530" s="11"/>
      <c r="BV2530" s="16" t="str">
        <v>0</v>
      </c>
    </row>
    <row r="2531" spans="8:74" hidden="1" outlineLevel="1" x14ac:dyDescent="0.3">
      <c r="H2531" s="16" t="str">
        <v>0 - BM Costs</v>
      </c>
      <c r="L2531" s="16" t="str">
        <v>0 - BM Port</v>
      </c>
      <c r="N2531" s="16" t="str">
        <v>0 - Port Assets</v>
      </c>
      <c r="O2531" s="11"/>
      <c r="P2531" s="11"/>
      <c r="Q2531" s="11"/>
      <c r="R2531" s="11"/>
      <c r="S2531" s="11"/>
      <c r="T2531" s="11"/>
      <c r="U2531" s="11"/>
      <c r="V2531" s="11"/>
      <c r="W2531" s="11"/>
      <c r="X2531" s="11"/>
      <c r="Y2531" s="11"/>
      <c r="Z2531" s="11"/>
      <c r="AA2531" s="11"/>
      <c r="AB2531" s="11"/>
      <c r="AC2531" s="11"/>
      <c r="AD2531" s="11"/>
      <c r="AE2531" s="11"/>
      <c r="AF2531" s="11"/>
      <c r="AG2531" s="11"/>
      <c r="AH2531" s="11"/>
      <c r="AI2531" s="11"/>
      <c r="AJ2531" s="11"/>
      <c r="AK2531" s="11"/>
      <c r="AL2531" s="11"/>
      <c r="AM2531" s="11"/>
      <c r="AN2531" s="11"/>
      <c r="AO2531" s="11"/>
      <c r="AP2531" s="11"/>
      <c r="AQ2531" s="11"/>
      <c r="AR2531" s="11"/>
      <c r="AS2531" s="11"/>
      <c r="AT2531" s="11"/>
      <c r="AU2531" s="11"/>
      <c r="AV2531" s="11"/>
      <c r="AW2531" s="11"/>
      <c r="AX2531" s="11"/>
      <c r="AY2531" s="11"/>
      <c r="AZ2531" s="11"/>
      <c r="BA2531" s="11"/>
      <c r="BB2531" s="11"/>
      <c r="BC2531" s="11"/>
      <c r="BD2531" s="11"/>
      <c r="BE2531" s="11"/>
      <c r="BF2531" s="11"/>
      <c r="BG2531" s="11"/>
      <c r="BH2531" s="11"/>
      <c r="BI2531" s="11"/>
      <c r="BJ2531" s="11"/>
      <c r="BK2531" s="11"/>
      <c r="BL2531" s="11"/>
      <c r="BM2531" s="11"/>
      <c r="BN2531" s="11"/>
      <c r="BO2531" s="11"/>
      <c r="BP2531" s="16" t="str">
        <v>0- Port Costs</v>
      </c>
      <c r="BT2531" s="16" t="str">
        <v>0- Port Value</v>
      </c>
      <c r="BU2531" s="11"/>
      <c r="BV2531" s="16" t="str">
        <v>0</v>
      </c>
    </row>
    <row r="2532" spans="8:74" hidden="1" outlineLevel="1" x14ac:dyDescent="0.3">
      <c r="H2532" s="16" t="str">
        <v>0 - BM Costs</v>
      </c>
      <c r="L2532" s="16" t="str">
        <v>0 - BM Port</v>
      </c>
      <c r="N2532" s="16" t="str">
        <v>0 - Port Assets</v>
      </c>
      <c r="O2532" s="11"/>
      <c r="P2532" s="11"/>
      <c r="Q2532" s="11"/>
      <c r="R2532" s="11"/>
      <c r="S2532" s="11"/>
      <c r="T2532" s="11"/>
      <c r="U2532" s="11"/>
      <c r="V2532" s="11"/>
      <c r="W2532" s="11"/>
      <c r="X2532" s="11"/>
      <c r="Y2532" s="11"/>
      <c r="Z2532" s="11"/>
      <c r="AA2532" s="11"/>
      <c r="AB2532" s="11"/>
      <c r="AC2532" s="11"/>
      <c r="AD2532" s="11"/>
      <c r="AE2532" s="11"/>
      <c r="AF2532" s="11"/>
      <c r="AG2532" s="11"/>
      <c r="AH2532" s="11"/>
      <c r="AI2532" s="11"/>
      <c r="AJ2532" s="11"/>
      <c r="AK2532" s="11"/>
      <c r="AL2532" s="11"/>
      <c r="AM2532" s="11"/>
      <c r="AN2532" s="11"/>
      <c r="AO2532" s="11"/>
      <c r="AP2532" s="11"/>
      <c r="AQ2532" s="11"/>
      <c r="AR2532" s="11"/>
      <c r="AS2532" s="11"/>
      <c r="AT2532" s="11"/>
      <c r="AU2532" s="11"/>
      <c r="AV2532" s="11"/>
      <c r="AW2532" s="11"/>
      <c r="AX2532" s="11"/>
      <c r="AY2532" s="11"/>
      <c r="AZ2532" s="11"/>
      <c r="BA2532" s="11"/>
      <c r="BB2532" s="11"/>
      <c r="BC2532" s="11"/>
      <c r="BD2532" s="11"/>
      <c r="BE2532" s="11"/>
      <c r="BF2532" s="11"/>
      <c r="BG2532" s="11"/>
      <c r="BH2532" s="11"/>
      <c r="BI2532" s="11"/>
      <c r="BJ2532" s="11"/>
      <c r="BK2532" s="11"/>
      <c r="BL2532" s="11"/>
      <c r="BM2532" s="11"/>
      <c r="BN2532" s="11"/>
      <c r="BO2532" s="11"/>
      <c r="BP2532" s="16" t="str">
        <v>0- Port Costs</v>
      </c>
      <c r="BT2532" s="16" t="str">
        <v>0- Port Value</v>
      </c>
      <c r="BU2532" s="11"/>
      <c r="BV2532" s="16" t="str">
        <v>0</v>
      </c>
    </row>
    <row r="2533" spans="8:74" hidden="1" outlineLevel="1" x14ac:dyDescent="0.3">
      <c r="H2533" s="16" t="str">
        <v>0 - BM Costs</v>
      </c>
      <c r="L2533" s="16" t="str">
        <v>0 - BM Port</v>
      </c>
      <c r="N2533" s="16" t="str">
        <v>0 - Port Assets</v>
      </c>
      <c r="O2533" s="11"/>
      <c r="P2533" s="11"/>
      <c r="Q2533" s="11"/>
      <c r="R2533" s="11"/>
      <c r="S2533" s="11"/>
      <c r="T2533" s="11"/>
      <c r="U2533" s="11"/>
      <c r="V2533" s="11"/>
      <c r="W2533" s="11"/>
      <c r="X2533" s="11"/>
      <c r="Y2533" s="11"/>
      <c r="Z2533" s="11"/>
      <c r="AA2533" s="11"/>
      <c r="AB2533" s="11"/>
      <c r="AC2533" s="11"/>
      <c r="AD2533" s="11"/>
      <c r="AE2533" s="11"/>
      <c r="AF2533" s="11"/>
      <c r="AG2533" s="11"/>
      <c r="AH2533" s="11"/>
      <c r="AI2533" s="11"/>
      <c r="AJ2533" s="11"/>
      <c r="AK2533" s="11"/>
      <c r="AL2533" s="11"/>
      <c r="AM2533" s="11"/>
      <c r="AN2533" s="11"/>
      <c r="AO2533" s="11"/>
      <c r="AP2533" s="11"/>
      <c r="AQ2533" s="11"/>
      <c r="AR2533" s="11"/>
      <c r="AS2533" s="11"/>
      <c r="AT2533" s="11"/>
      <c r="AU2533" s="11"/>
      <c r="AV2533" s="11"/>
      <c r="AW2533" s="11"/>
      <c r="AX2533" s="11"/>
      <c r="AY2533" s="11"/>
      <c r="AZ2533" s="11"/>
      <c r="BA2533" s="11"/>
      <c r="BB2533" s="11"/>
      <c r="BC2533" s="11"/>
      <c r="BD2533" s="11"/>
      <c r="BE2533" s="11"/>
      <c r="BF2533" s="11"/>
      <c r="BG2533" s="11"/>
      <c r="BH2533" s="11"/>
      <c r="BI2533" s="11"/>
      <c r="BJ2533" s="11"/>
      <c r="BK2533" s="11"/>
      <c r="BL2533" s="11"/>
      <c r="BM2533" s="11"/>
      <c r="BN2533" s="11"/>
      <c r="BO2533" s="11"/>
      <c r="BP2533" s="16" t="str">
        <v>0- Port Costs</v>
      </c>
      <c r="BT2533" s="16" t="str">
        <v>0- Port Value</v>
      </c>
      <c r="BU2533" s="11"/>
      <c r="BV2533" s="16" t="str">
        <v>0</v>
      </c>
    </row>
    <row r="2534" spans="8:74" hidden="1" outlineLevel="1" x14ac:dyDescent="0.3">
      <c r="H2534" s="16" t="str">
        <v>0 - BM Costs</v>
      </c>
      <c r="L2534" s="16" t="str">
        <v>0 - BM Port</v>
      </c>
      <c r="N2534" s="16" t="str">
        <v>0 - Port Assets</v>
      </c>
      <c r="O2534" s="11"/>
      <c r="P2534" s="11"/>
      <c r="Q2534" s="11"/>
      <c r="R2534" s="11"/>
      <c r="S2534" s="11"/>
      <c r="T2534" s="11"/>
      <c r="U2534" s="11"/>
      <c r="V2534" s="11"/>
      <c r="W2534" s="11"/>
      <c r="X2534" s="11"/>
      <c r="Y2534" s="11"/>
      <c r="Z2534" s="11"/>
      <c r="AA2534" s="11"/>
      <c r="AB2534" s="11"/>
      <c r="AC2534" s="11"/>
      <c r="AD2534" s="11"/>
      <c r="AE2534" s="11"/>
      <c r="AF2534" s="11"/>
      <c r="AG2534" s="11"/>
      <c r="AH2534" s="11"/>
      <c r="AI2534" s="11"/>
      <c r="AJ2534" s="11"/>
      <c r="AK2534" s="11"/>
      <c r="AL2534" s="11"/>
      <c r="AM2534" s="11"/>
      <c r="AN2534" s="11"/>
      <c r="AO2534" s="11"/>
      <c r="AP2534" s="11"/>
      <c r="AQ2534" s="11"/>
      <c r="AR2534" s="11"/>
      <c r="AS2534" s="11"/>
      <c r="AT2534" s="11"/>
      <c r="AU2534" s="11"/>
      <c r="AV2534" s="11"/>
      <c r="AW2534" s="11"/>
      <c r="AX2534" s="11"/>
      <c r="AY2534" s="11"/>
      <c r="AZ2534" s="11"/>
      <c r="BA2534" s="11"/>
      <c r="BB2534" s="11"/>
      <c r="BC2534" s="11"/>
      <c r="BD2534" s="11"/>
      <c r="BE2534" s="11"/>
      <c r="BF2534" s="11"/>
      <c r="BG2534" s="11"/>
      <c r="BH2534" s="11"/>
      <c r="BI2534" s="11"/>
      <c r="BJ2534" s="11"/>
      <c r="BK2534" s="11"/>
      <c r="BL2534" s="11"/>
      <c r="BM2534" s="11"/>
      <c r="BN2534" s="11"/>
      <c r="BO2534" s="11"/>
      <c r="BP2534" s="16" t="str">
        <v>0- Port Costs</v>
      </c>
      <c r="BT2534" s="16" t="str">
        <v>0- Port Value</v>
      </c>
      <c r="BU2534" s="11"/>
      <c r="BV2534" s="16" t="str">
        <v>0</v>
      </c>
    </row>
    <row r="2535" spans="8:74" hidden="1" outlineLevel="1" x14ac:dyDescent="0.3">
      <c r="H2535" s="16" t="str">
        <v>0 - BM Costs</v>
      </c>
      <c r="L2535" s="16" t="str">
        <v>0 - BM Port</v>
      </c>
      <c r="N2535" s="16" t="str">
        <v>0 - Port Assets</v>
      </c>
      <c r="O2535" s="11"/>
      <c r="P2535" s="11"/>
      <c r="Q2535" s="11"/>
      <c r="R2535" s="11"/>
      <c r="S2535" s="11"/>
      <c r="T2535" s="11"/>
      <c r="U2535" s="11"/>
      <c r="V2535" s="11"/>
      <c r="W2535" s="11"/>
      <c r="X2535" s="11"/>
      <c r="Y2535" s="11"/>
      <c r="Z2535" s="11"/>
      <c r="AA2535" s="11"/>
      <c r="AB2535" s="11"/>
      <c r="AC2535" s="11"/>
      <c r="AD2535" s="11"/>
      <c r="AE2535" s="11"/>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c r="BC2535" s="11"/>
      <c r="BD2535" s="11"/>
      <c r="BE2535" s="11"/>
      <c r="BF2535" s="11"/>
      <c r="BG2535" s="11"/>
      <c r="BH2535" s="11"/>
      <c r="BI2535" s="11"/>
      <c r="BJ2535" s="11"/>
      <c r="BK2535" s="11"/>
      <c r="BL2535" s="11"/>
      <c r="BM2535" s="11"/>
      <c r="BN2535" s="11"/>
      <c r="BO2535" s="11"/>
      <c r="BP2535" s="16" t="str">
        <v>0- Port Costs</v>
      </c>
      <c r="BT2535" s="16" t="str">
        <v>0- Port Value</v>
      </c>
      <c r="BU2535" s="11"/>
      <c r="BV2535" s="16" t="str">
        <v>0</v>
      </c>
    </row>
    <row r="2536" spans="8:74" hidden="1" outlineLevel="1" x14ac:dyDescent="0.3">
      <c r="H2536" s="16" t="str">
        <v>0 - BM Costs</v>
      </c>
      <c r="L2536" s="16" t="str">
        <v>0 - BM Port</v>
      </c>
      <c r="N2536" s="16" t="str">
        <v>0 - Port Assets</v>
      </c>
      <c r="O2536" s="11"/>
      <c r="P2536" s="11"/>
      <c r="Q2536" s="11"/>
      <c r="R2536" s="11"/>
      <c r="S2536" s="11"/>
      <c r="T2536" s="11"/>
      <c r="U2536" s="11"/>
      <c r="V2536" s="11"/>
      <c r="W2536" s="11"/>
      <c r="X2536" s="11"/>
      <c r="Y2536" s="11"/>
      <c r="Z2536" s="11"/>
      <c r="AA2536" s="11"/>
      <c r="AB2536" s="11"/>
      <c r="AC2536" s="11"/>
      <c r="AD2536" s="11"/>
      <c r="AE2536" s="11"/>
      <c r="AF2536" s="11"/>
      <c r="AG2536" s="11"/>
      <c r="AH2536" s="11"/>
      <c r="AI2536" s="11"/>
      <c r="AJ2536" s="11"/>
      <c r="AK2536" s="11"/>
      <c r="AL2536" s="11"/>
      <c r="AM2536" s="11"/>
      <c r="AN2536" s="11"/>
      <c r="AO2536" s="11"/>
      <c r="AP2536" s="11"/>
      <c r="AQ2536" s="11"/>
      <c r="AR2536" s="11"/>
      <c r="AS2536" s="11"/>
      <c r="AT2536" s="11"/>
      <c r="AU2536" s="11"/>
      <c r="AV2536" s="11"/>
      <c r="AW2536" s="11"/>
      <c r="AX2536" s="11"/>
      <c r="AY2536" s="11"/>
      <c r="AZ2536" s="11"/>
      <c r="BA2536" s="11"/>
      <c r="BB2536" s="11"/>
      <c r="BC2536" s="11"/>
      <c r="BD2536" s="11"/>
      <c r="BE2536" s="11"/>
      <c r="BF2536" s="11"/>
      <c r="BG2536" s="11"/>
      <c r="BH2536" s="11"/>
      <c r="BI2536" s="11"/>
      <c r="BJ2536" s="11"/>
      <c r="BK2536" s="11"/>
      <c r="BL2536" s="11"/>
      <c r="BM2536" s="11"/>
      <c r="BN2536" s="11"/>
      <c r="BO2536" s="11"/>
      <c r="BP2536" s="16" t="str">
        <v>0- Port Costs</v>
      </c>
      <c r="BT2536" s="16" t="str">
        <v>0- Port Value</v>
      </c>
      <c r="BU2536" s="11"/>
      <c r="BV2536" s="16" t="str">
        <v>0</v>
      </c>
    </row>
    <row r="2537" spans="8:74" hidden="1" outlineLevel="1" x14ac:dyDescent="0.3">
      <c r="H2537" s="16" t="str">
        <v>0 - BM Costs</v>
      </c>
      <c r="L2537" s="16" t="str">
        <v>0 - BM Port</v>
      </c>
      <c r="N2537" s="16" t="str">
        <v>0 - Port Assets</v>
      </c>
      <c r="O2537" s="11"/>
      <c r="P2537" s="11"/>
      <c r="Q2537" s="11"/>
      <c r="R2537" s="11"/>
      <c r="S2537" s="11"/>
      <c r="T2537" s="11"/>
      <c r="U2537" s="11"/>
      <c r="V2537" s="11"/>
      <c r="W2537" s="11"/>
      <c r="X2537" s="11"/>
      <c r="Y2537" s="11"/>
      <c r="Z2537" s="11"/>
      <c r="AA2537" s="11"/>
      <c r="AB2537" s="11"/>
      <c r="AC2537" s="11"/>
      <c r="AD2537" s="11"/>
      <c r="AE2537" s="11"/>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c r="BC2537" s="11"/>
      <c r="BD2537" s="11"/>
      <c r="BE2537" s="11"/>
      <c r="BF2537" s="11"/>
      <c r="BG2537" s="11"/>
      <c r="BH2537" s="11"/>
      <c r="BI2537" s="11"/>
      <c r="BJ2537" s="11"/>
      <c r="BK2537" s="11"/>
      <c r="BL2537" s="11"/>
      <c r="BM2537" s="11"/>
      <c r="BN2537" s="11"/>
      <c r="BO2537" s="11"/>
      <c r="BP2537" s="16" t="str">
        <v>0- Port Costs</v>
      </c>
      <c r="BT2537" s="16" t="str">
        <v>0- Port Value</v>
      </c>
      <c r="BU2537" s="11"/>
      <c r="BV2537" s="16" t="str">
        <v>0</v>
      </c>
    </row>
    <row r="2538" spans="8:74" hidden="1" outlineLevel="1" x14ac:dyDescent="0.3">
      <c r="H2538" s="16" t="str">
        <v>0 - BM Costs</v>
      </c>
      <c r="L2538" s="16" t="str">
        <v>0 - BM Port</v>
      </c>
      <c r="N2538" s="16" t="str">
        <v>0 - Port Assets</v>
      </c>
      <c r="O2538" s="11"/>
      <c r="P2538" s="11"/>
      <c r="Q2538" s="11"/>
      <c r="R2538" s="11"/>
      <c r="S2538" s="11"/>
      <c r="T2538" s="11"/>
      <c r="U2538" s="11"/>
      <c r="V2538" s="11"/>
      <c r="W2538" s="11"/>
      <c r="X2538" s="11"/>
      <c r="Y2538" s="11"/>
      <c r="Z2538" s="11"/>
      <c r="AA2538" s="11"/>
      <c r="AB2538" s="11"/>
      <c r="AC2538" s="11"/>
      <c r="AD2538" s="11"/>
      <c r="AE2538" s="11"/>
      <c r="AF2538" s="11"/>
      <c r="AG2538" s="11"/>
      <c r="AH2538" s="11"/>
      <c r="AI2538" s="11"/>
      <c r="AJ2538" s="11"/>
      <c r="AK2538" s="11"/>
      <c r="AL2538" s="11"/>
      <c r="AM2538" s="11"/>
      <c r="AN2538" s="11"/>
      <c r="AO2538" s="11"/>
      <c r="AP2538" s="11"/>
      <c r="AQ2538" s="11"/>
      <c r="AR2538" s="11"/>
      <c r="AS2538" s="11"/>
      <c r="AT2538" s="11"/>
      <c r="AU2538" s="11"/>
      <c r="AV2538" s="11"/>
      <c r="AW2538" s="11"/>
      <c r="AX2538" s="11"/>
      <c r="AY2538" s="11"/>
      <c r="AZ2538" s="11"/>
      <c r="BA2538" s="11"/>
      <c r="BB2538" s="11"/>
      <c r="BC2538" s="11"/>
      <c r="BD2538" s="11"/>
      <c r="BE2538" s="11"/>
      <c r="BF2538" s="11"/>
      <c r="BG2538" s="11"/>
      <c r="BH2538" s="11"/>
      <c r="BI2538" s="11"/>
      <c r="BJ2538" s="11"/>
      <c r="BK2538" s="11"/>
      <c r="BL2538" s="11"/>
      <c r="BM2538" s="11"/>
      <c r="BN2538" s="11"/>
      <c r="BO2538" s="11"/>
      <c r="BP2538" s="16" t="str">
        <v>0- Port Costs</v>
      </c>
      <c r="BT2538" s="16" t="str">
        <v>0- Port Value</v>
      </c>
      <c r="BU2538" s="11"/>
      <c r="BV2538" s="16" t="str">
        <v>0</v>
      </c>
    </row>
    <row r="2539" spans="8:74" hidden="1" outlineLevel="1" x14ac:dyDescent="0.3">
      <c r="H2539" s="16" t="str">
        <v>0 - BM Costs</v>
      </c>
      <c r="L2539" s="16" t="str">
        <v>0 - BM Port</v>
      </c>
      <c r="N2539" s="16" t="str">
        <v>0 - Port Assets</v>
      </c>
      <c r="O2539" s="11"/>
      <c r="P2539" s="11"/>
      <c r="Q2539" s="11"/>
      <c r="R2539" s="11"/>
      <c r="S2539" s="11"/>
      <c r="T2539" s="11"/>
      <c r="U2539" s="11"/>
      <c r="V2539" s="11"/>
      <c r="W2539" s="11"/>
      <c r="X2539" s="11"/>
      <c r="Y2539" s="11"/>
      <c r="Z2539" s="11"/>
      <c r="AA2539" s="11"/>
      <c r="AB2539" s="11"/>
      <c r="AC2539" s="11"/>
      <c r="AD2539" s="11"/>
      <c r="AE2539" s="11"/>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c r="BB2539" s="11"/>
      <c r="BC2539" s="11"/>
      <c r="BD2539" s="11"/>
      <c r="BE2539" s="11"/>
      <c r="BF2539" s="11"/>
      <c r="BG2539" s="11"/>
      <c r="BH2539" s="11"/>
      <c r="BI2539" s="11"/>
      <c r="BJ2539" s="11"/>
      <c r="BK2539" s="11"/>
      <c r="BL2539" s="11"/>
      <c r="BM2539" s="11"/>
      <c r="BN2539" s="11"/>
      <c r="BO2539" s="11"/>
      <c r="BP2539" s="16" t="str">
        <v>0- Port Costs</v>
      </c>
      <c r="BT2539" s="16" t="str">
        <v>0- Port Value</v>
      </c>
      <c r="BU2539" s="11"/>
      <c r="BV2539" s="16" t="str">
        <v>0</v>
      </c>
    </row>
    <row r="2540" spans="8:74" hidden="1" outlineLevel="1" x14ac:dyDescent="0.3">
      <c r="H2540" s="16" t="str">
        <v>0 - BM Costs</v>
      </c>
      <c r="L2540" s="16" t="str">
        <v>0 - BM Port</v>
      </c>
      <c r="N2540" s="16" t="str">
        <v>0 - Port Assets</v>
      </c>
      <c r="O2540" s="11"/>
      <c r="P2540" s="11"/>
      <c r="Q2540" s="11"/>
      <c r="R2540" s="11"/>
      <c r="S2540" s="11"/>
      <c r="T2540" s="11"/>
      <c r="U2540" s="11"/>
      <c r="V2540" s="11"/>
      <c r="W2540" s="11"/>
      <c r="X2540" s="11"/>
      <c r="Y2540" s="11"/>
      <c r="Z2540" s="11"/>
      <c r="AA2540" s="11"/>
      <c r="AB2540" s="11"/>
      <c r="AC2540" s="11"/>
      <c r="AD2540" s="11"/>
      <c r="AE2540" s="11"/>
      <c r="AF2540" s="11"/>
      <c r="AG2540" s="11"/>
      <c r="AH2540" s="11"/>
      <c r="AI2540" s="11"/>
      <c r="AJ2540" s="11"/>
      <c r="AK2540" s="11"/>
      <c r="AL2540" s="11"/>
      <c r="AM2540" s="11"/>
      <c r="AN2540" s="11"/>
      <c r="AO2540" s="11"/>
      <c r="AP2540" s="11"/>
      <c r="AQ2540" s="11"/>
      <c r="AR2540" s="11"/>
      <c r="AS2540" s="11"/>
      <c r="AT2540" s="11"/>
      <c r="AU2540" s="11"/>
      <c r="AV2540" s="11"/>
      <c r="AW2540" s="11"/>
      <c r="AX2540" s="11"/>
      <c r="AY2540" s="11"/>
      <c r="AZ2540" s="11"/>
      <c r="BA2540" s="11"/>
      <c r="BB2540" s="11"/>
      <c r="BC2540" s="11"/>
      <c r="BD2540" s="11"/>
      <c r="BE2540" s="11"/>
      <c r="BF2540" s="11"/>
      <c r="BG2540" s="11"/>
      <c r="BH2540" s="11"/>
      <c r="BI2540" s="11"/>
      <c r="BJ2540" s="11"/>
      <c r="BK2540" s="11"/>
      <c r="BL2540" s="11"/>
      <c r="BM2540" s="11"/>
      <c r="BN2540" s="11"/>
      <c r="BO2540" s="11"/>
      <c r="BP2540" s="16" t="str">
        <v>0- Port Costs</v>
      </c>
      <c r="BT2540" s="16" t="str">
        <v>0- Port Value</v>
      </c>
      <c r="BU2540" s="11"/>
      <c r="BV2540" s="16" t="str">
        <v>0</v>
      </c>
    </row>
    <row r="2541" spans="8:74" hidden="1" outlineLevel="1" x14ac:dyDescent="0.3">
      <c r="H2541" s="16" t="str">
        <v>0 - BM Costs</v>
      </c>
      <c r="L2541" s="16" t="str">
        <v>0 - BM Port</v>
      </c>
      <c r="N2541" s="16" t="str">
        <v>0 - Port Assets</v>
      </c>
      <c r="O2541" s="11"/>
      <c r="P2541" s="11"/>
      <c r="Q2541" s="11"/>
      <c r="R2541" s="11"/>
      <c r="S2541" s="11"/>
      <c r="T2541" s="11"/>
      <c r="U2541" s="11"/>
      <c r="V2541" s="11"/>
      <c r="W2541" s="11"/>
      <c r="X2541" s="11"/>
      <c r="Y2541" s="11"/>
      <c r="Z2541" s="11"/>
      <c r="AA2541" s="11"/>
      <c r="AB2541" s="11"/>
      <c r="AC2541" s="11"/>
      <c r="AD2541" s="11"/>
      <c r="AE2541" s="11"/>
      <c r="AF2541" s="11"/>
      <c r="AG2541" s="11"/>
      <c r="AH2541" s="11"/>
      <c r="AI2541" s="11"/>
      <c r="AJ2541" s="11"/>
      <c r="AK2541" s="11"/>
      <c r="AL2541" s="11"/>
      <c r="AM2541" s="11"/>
      <c r="AN2541" s="11"/>
      <c r="AO2541" s="11"/>
      <c r="AP2541" s="11"/>
      <c r="AQ2541" s="11"/>
      <c r="AR2541" s="11"/>
      <c r="AS2541" s="11"/>
      <c r="AT2541" s="11"/>
      <c r="AU2541" s="11"/>
      <c r="AV2541" s="11"/>
      <c r="AW2541" s="11"/>
      <c r="AX2541" s="11"/>
      <c r="AY2541" s="11"/>
      <c r="AZ2541" s="11"/>
      <c r="BA2541" s="11"/>
      <c r="BB2541" s="11"/>
      <c r="BC2541" s="11"/>
      <c r="BD2541" s="11"/>
      <c r="BE2541" s="11"/>
      <c r="BF2541" s="11"/>
      <c r="BG2541" s="11"/>
      <c r="BH2541" s="11"/>
      <c r="BI2541" s="11"/>
      <c r="BJ2541" s="11"/>
      <c r="BK2541" s="11"/>
      <c r="BL2541" s="11"/>
      <c r="BM2541" s="11"/>
      <c r="BN2541" s="11"/>
      <c r="BO2541" s="11"/>
      <c r="BP2541" s="16" t="str">
        <v>0- Port Costs</v>
      </c>
      <c r="BT2541" s="16" t="str">
        <v>0- Port Value</v>
      </c>
      <c r="BU2541" s="11"/>
      <c r="BV2541" s="16" t="str">
        <v>0</v>
      </c>
    </row>
    <row r="2542" spans="8:74" hidden="1" outlineLevel="1" x14ac:dyDescent="0.3">
      <c r="H2542" s="16" t="str">
        <v>0 - BM Costs</v>
      </c>
      <c r="L2542" s="16" t="str">
        <v>0 - BM Port</v>
      </c>
      <c r="N2542" s="16" t="str">
        <v>0 - Port Assets</v>
      </c>
      <c r="O2542" s="11"/>
      <c r="P2542" s="11"/>
      <c r="Q2542" s="11"/>
      <c r="R2542" s="11"/>
      <c r="S2542" s="11"/>
      <c r="T2542" s="11"/>
      <c r="U2542" s="11"/>
      <c r="V2542" s="11"/>
      <c r="W2542" s="11"/>
      <c r="X2542" s="11"/>
      <c r="Y2542" s="11"/>
      <c r="Z2542" s="11"/>
      <c r="AA2542" s="11"/>
      <c r="AB2542" s="11"/>
      <c r="AC2542" s="11"/>
      <c r="AD2542" s="11"/>
      <c r="AE2542" s="11"/>
      <c r="AF2542" s="11"/>
      <c r="AG2542" s="11"/>
      <c r="AH2542" s="11"/>
      <c r="AI2542" s="11"/>
      <c r="AJ2542" s="11"/>
      <c r="AK2542" s="11"/>
      <c r="AL2542" s="11"/>
      <c r="AM2542" s="11"/>
      <c r="AN2542" s="11"/>
      <c r="AO2542" s="11"/>
      <c r="AP2542" s="11"/>
      <c r="AQ2542" s="11"/>
      <c r="AR2542" s="11"/>
      <c r="AS2542" s="11"/>
      <c r="AT2542" s="11"/>
      <c r="AU2542" s="11"/>
      <c r="AV2542" s="11"/>
      <c r="AW2542" s="11"/>
      <c r="AX2542" s="11"/>
      <c r="AY2542" s="11"/>
      <c r="AZ2542" s="11"/>
      <c r="BA2542" s="11"/>
      <c r="BB2542" s="11"/>
      <c r="BC2542" s="11"/>
      <c r="BD2542" s="11"/>
      <c r="BE2542" s="11"/>
      <c r="BF2542" s="11"/>
      <c r="BG2542" s="11"/>
      <c r="BH2542" s="11"/>
      <c r="BI2542" s="11"/>
      <c r="BJ2542" s="11"/>
      <c r="BK2542" s="11"/>
      <c r="BL2542" s="11"/>
      <c r="BM2542" s="11"/>
      <c r="BN2542" s="11"/>
      <c r="BO2542" s="11"/>
      <c r="BP2542" s="16" t="str">
        <v>0- Port Costs</v>
      </c>
      <c r="BT2542" s="16" t="str">
        <v>0- Port Value</v>
      </c>
      <c r="BU2542" s="11"/>
      <c r="BV2542" s="16" t="str">
        <v>0</v>
      </c>
    </row>
    <row r="2543" spans="8:74" hidden="1" outlineLevel="1" x14ac:dyDescent="0.3">
      <c r="H2543" s="16" t="str">
        <v>0 - BM Costs</v>
      </c>
      <c r="L2543" s="16" t="str">
        <v>0 - BM Port</v>
      </c>
      <c r="N2543" s="16" t="str">
        <v>0 - Port Assets</v>
      </c>
      <c r="O2543" s="11"/>
      <c r="P2543" s="11"/>
      <c r="Q2543" s="11"/>
      <c r="R2543" s="11"/>
      <c r="S2543" s="11"/>
      <c r="T2543" s="11"/>
      <c r="U2543" s="11"/>
      <c r="V2543" s="11"/>
      <c r="W2543" s="11"/>
      <c r="X2543" s="11"/>
      <c r="Y2543" s="11"/>
      <c r="Z2543" s="11"/>
      <c r="AA2543" s="11"/>
      <c r="AB2543" s="11"/>
      <c r="AC2543" s="11"/>
      <c r="AD2543" s="11"/>
      <c r="AE2543" s="11"/>
      <c r="AF2543" s="11"/>
      <c r="AG2543" s="11"/>
      <c r="AH2543" s="11"/>
      <c r="AI2543" s="11"/>
      <c r="AJ2543" s="11"/>
      <c r="AK2543" s="11"/>
      <c r="AL2543" s="11"/>
      <c r="AM2543" s="11"/>
      <c r="AN2543" s="11"/>
      <c r="AO2543" s="11"/>
      <c r="AP2543" s="11"/>
      <c r="AQ2543" s="11"/>
      <c r="AR2543" s="11"/>
      <c r="AS2543" s="11"/>
      <c r="AT2543" s="11"/>
      <c r="AU2543" s="11"/>
      <c r="AV2543" s="11"/>
      <c r="AW2543" s="11"/>
      <c r="AX2543" s="11"/>
      <c r="AY2543" s="11"/>
      <c r="AZ2543" s="11"/>
      <c r="BA2543" s="11"/>
      <c r="BB2543" s="11"/>
      <c r="BC2543" s="11"/>
      <c r="BD2543" s="11"/>
      <c r="BE2543" s="11"/>
      <c r="BF2543" s="11"/>
      <c r="BG2543" s="11"/>
      <c r="BH2543" s="11"/>
      <c r="BI2543" s="11"/>
      <c r="BJ2543" s="11"/>
      <c r="BK2543" s="11"/>
      <c r="BL2543" s="11"/>
      <c r="BM2543" s="11"/>
      <c r="BN2543" s="11"/>
      <c r="BO2543" s="11"/>
      <c r="BP2543" s="16" t="str">
        <v>0- Port Costs</v>
      </c>
      <c r="BT2543" s="16" t="str">
        <v>0- Port Value</v>
      </c>
      <c r="BU2543" s="11"/>
      <c r="BV2543" s="16" t="str">
        <v>0</v>
      </c>
    </row>
    <row r="2544" spans="8:74" hidden="1" outlineLevel="1" x14ac:dyDescent="0.3">
      <c r="H2544" s="16" t="str">
        <v>0 - BM Costs</v>
      </c>
      <c r="L2544" s="16" t="str">
        <v>0 - BM Port</v>
      </c>
      <c r="N2544" s="16" t="str">
        <v>0 - Port Assets</v>
      </c>
      <c r="O2544" s="11"/>
      <c r="P2544" s="11"/>
      <c r="Q2544" s="11"/>
      <c r="R2544" s="11"/>
      <c r="S2544" s="11"/>
      <c r="T2544" s="11"/>
      <c r="U2544" s="11"/>
      <c r="V2544" s="11"/>
      <c r="W2544" s="11"/>
      <c r="X2544" s="11"/>
      <c r="Y2544" s="11"/>
      <c r="Z2544" s="11"/>
      <c r="AA2544" s="11"/>
      <c r="AB2544" s="11"/>
      <c r="AC2544" s="11"/>
      <c r="AD2544" s="11"/>
      <c r="AE2544" s="11"/>
      <c r="AF2544" s="11"/>
      <c r="AG2544" s="11"/>
      <c r="AH2544" s="11"/>
      <c r="AI2544" s="11"/>
      <c r="AJ2544" s="11"/>
      <c r="AK2544" s="11"/>
      <c r="AL2544" s="11"/>
      <c r="AM2544" s="11"/>
      <c r="AN2544" s="11"/>
      <c r="AO2544" s="11"/>
      <c r="AP2544" s="11"/>
      <c r="AQ2544" s="11"/>
      <c r="AR2544" s="11"/>
      <c r="AS2544" s="11"/>
      <c r="AT2544" s="11"/>
      <c r="AU2544" s="11"/>
      <c r="AV2544" s="11"/>
      <c r="AW2544" s="11"/>
      <c r="AX2544" s="11"/>
      <c r="AY2544" s="11"/>
      <c r="AZ2544" s="11"/>
      <c r="BA2544" s="11"/>
      <c r="BB2544" s="11"/>
      <c r="BC2544" s="11"/>
      <c r="BD2544" s="11"/>
      <c r="BE2544" s="11"/>
      <c r="BF2544" s="11"/>
      <c r="BG2544" s="11"/>
      <c r="BH2544" s="11"/>
      <c r="BI2544" s="11"/>
      <c r="BJ2544" s="11"/>
      <c r="BK2544" s="11"/>
      <c r="BL2544" s="11"/>
      <c r="BM2544" s="11"/>
      <c r="BN2544" s="11"/>
      <c r="BO2544" s="11"/>
      <c r="BP2544" s="16" t="str">
        <v>0- Port Costs</v>
      </c>
      <c r="BT2544" s="16" t="str">
        <v>0- Port Value</v>
      </c>
      <c r="BU2544" s="11"/>
      <c r="BV2544" s="16" t="str">
        <v>0</v>
      </c>
    </row>
    <row r="2545" spans="8:74" hidden="1" outlineLevel="1" x14ac:dyDescent="0.3">
      <c r="H2545" s="16" t="str">
        <v>0 - BM Costs</v>
      </c>
      <c r="L2545" s="16" t="str">
        <v>0 - BM Port</v>
      </c>
      <c r="N2545" s="16" t="str">
        <v>0 - Port Assets</v>
      </c>
      <c r="O2545" s="11"/>
      <c r="P2545" s="11"/>
      <c r="Q2545" s="11"/>
      <c r="R2545" s="11"/>
      <c r="S2545" s="11"/>
      <c r="T2545" s="11"/>
      <c r="U2545" s="11"/>
      <c r="V2545" s="11"/>
      <c r="W2545" s="11"/>
      <c r="X2545" s="11"/>
      <c r="Y2545" s="11"/>
      <c r="Z2545" s="11"/>
      <c r="AA2545" s="11"/>
      <c r="AB2545" s="11"/>
      <c r="AC2545" s="11"/>
      <c r="AD2545" s="11"/>
      <c r="AE2545" s="11"/>
      <c r="AF2545" s="11"/>
      <c r="AG2545" s="11"/>
      <c r="AH2545" s="11"/>
      <c r="AI2545" s="11"/>
      <c r="AJ2545" s="11"/>
      <c r="AK2545" s="11"/>
      <c r="AL2545" s="11"/>
      <c r="AM2545" s="11"/>
      <c r="AN2545" s="11"/>
      <c r="AO2545" s="11"/>
      <c r="AP2545" s="11"/>
      <c r="AQ2545" s="11"/>
      <c r="AR2545" s="11"/>
      <c r="AS2545" s="11"/>
      <c r="AT2545" s="11"/>
      <c r="AU2545" s="11"/>
      <c r="AV2545" s="11"/>
      <c r="AW2545" s="11"/>
      <c r="AX2545" s="11"/>
      <c r="AY2545" s="11"/>
      <c r="AZ2545" s="11"/>
      <c r="BA2545" s="11"/>
      <c r="BB2545" s="11"/>
      <c r="BC2545" s="11"/>
      <c r="BD2545" s="11"/>
      <c r="BE2545" s="11"/>
      <c r="BF2545" s="11"/>
      <c r="BG2545" s="11"/>
      <c r="BH2545" s="11"/>
      <c r="BI2545" s="11"/>
      <c r="BJ2545" s="11"/>
      <c r="BK2545" s="11"/>
      <c r="BL2545" s="11"/>
      <c r="BM2545" s="11"/>
      <c r="BN2545" s="11"/>
      <c r="BO2545" s="11"/>
      <c r="BP2545" s="16" t="str">
        <v>0- Port Costs</v>
      </c>
      <c r="BT2545" s="16" t="str">
        <v>0- Port Value</v>
      </c>
      <c r="BU2545" s="11"/>
      <c r="BV2545" s="16" t="str">
        <v>0</v>
      </c>
    </row>
    <row r="2546" spans="8:74" hidden="1" outlineLevel="1" x14ac:dyDescent="0.3">
      <c r="H2546" s="16" t="str">
        <v>0 - BM Costs</v>
      </c>
      <c r="L2546" s="16" t="str">
        <v>0 - BM Port</v>
      </c>
      <c r="N2546" s="16" t="str">
        <v>0 - Port Assets</v>
      </c>
      <c r="O2546" s="11"/>
      <c r="P2546" s="11"/>
      <c r="Q2546" s="11"/>
      <c r="R2546" s="11"/>
      <c r="S2546" s="11"/>
      <c r="T2546" s="11"/>
      <c r="U2546" s="11"/>
      <c r="V2546" s="11"/>
      <c r="W2546" s="11"/>
      <c r="X2546" s="11"/>
      <c r="Y2546" s="11"/>
      <c r="Z2546" s="11"/>
      <c r="AA2546" s="11"/>
      <c r="AB2546" s="11"/>
      <c r="AC2546" s="11"/>
      <c r="AD2546" s="11"/>
      <c r="AE2546" s="11"/>
      <c r="AF2546" s="11"/>
      <c r="AG2546" s="11"/>
      <c r="AH2546" s="11"/>
      <c r="AI2546" s="11"/>
      <c r="AJ2546" s="11"/>
      <c r="AK2546" s="11"/>
      <c r="AL2546" s="11"/>
      <c r="AM2546" s="11"/>
      <c r="AN2546" s="11"/>
      <c r="AO2546" s="11"/>
      <c r="AP2546" s="11"/>
      <c r="AQ2546" s="11"/>
      <c r="AR2546" s="11"/>
      <c r="AS2546" s="11"/>
      <c r="AT2546" s="11"/>
      <c r="AU2546" s="11"/>
      <c r="AV2546" s="11"/>
      <c r="AW2546" s="11"/>
      <c r="AX2546" s="11"/>
      <c r="AY2546" s="11"/>
      <c r="AZ2546" s="11"/>
      <c r="BA2546" s="11"/>
      <c r="BB2546" s="11"/>
      <c r="BC2546" s="11"/>
      <c r="BD2546" s="11"/>
      <c r="BE2546" s="11"/>
      <c r="BF2546" s="11"/>
      <c r="BG2546" s="11"/>
      <c r="BH2546" s="11"/>
      <c r="BI2546" s="11"/>
      <c r="BJ2546" s="11"/>
      <c r="BK2546" s="11"/>
      <c r="BL2546" s="11"/>
      <c r="BM2546" s="11"/>
      <c r="BN2546" s="11"/>
      <c r="BO2546" s="11"/>
      <c r="BP2546" s="16" t="str">
        <v>0- Port Costs</v>
      </c>
      <c r="BT2546" s="16" t="str">
        <v>0- Port Value</v>
      </c>
      <c r="BU2546" s="11"/>
      <c r="BV2546" s="16" t="str">
        <v>0</v>
      </c>
    </row>
    <row r="2547" spans="8:74" hidden="1" outlineLevel="1" x14ac:dyDescent="0.3">
      <c r="H2547" s="16" t="str">
        <v>0 - BM Costs</v>
      </c>
      <c r="L2547" s="16" t="str">
        <v>0 - BM Port</v>
      </c>
      <c r="N2547" s="16" t="str">
        <v>0 - Port Assets</v>
      </c>
      <c r="O2547" s="11"/>
      <c r="P2547" s="11"/>
      <c r="Q2547" s="11"/>
      <c r="R2547" s="11"/>
      <c r="S2547" s="11"/>
      <c r="T2547" s="11"/>
      <c r="U2547" s="11"/>
      <c r="V2547" s="11"/>
      <c r="W2547" s="11"/>
      <c r="X2547" s="11"/>
      <c r="Y2547" s="11"/>
      <c r="Z2547" s="11"/>
      <c r="AA2547" s="11"/>
      <c r="AB2547" s="11"/>
      <c r="AC2547" s="11"/>
      <c r="AD2547" s="11"/>
      <c r="AE2547" s="11"/>
      <c r="AF2547" s="11"/>
      <c r="AG2547" s="11"/>
      <c r="AH2547" s="11"/>
      <c r="AI2547" s="11"/>
      <c r="AJ2547" s="11"/>
      <c r="AK2547" s="11"/>
      <c r="AL2547" s="11"/>
      <c r="AM2547" s="11"/>
      <c r="AN2547" s="11"/>
      <c r="AO2547" s="11"/>
      <c r="AP2547" s="11"/>
      <c r="AQ2547" s="11"/>
      <c r="AR2547" s="11"/>
      <c r="AS2547" s="11"/>
      <c r="AT2547" s="11"/>
      <c r="AU2547" s="11"/>
      <c r="AV2547" s="11"/>
      <c r="AW2547" s="11"/>
      <c r="AX2547" s="11"/>
      <c r="AY2547" s="11"/>
      <c r="AZ2547" s="11"/>
      <c r="BA2547" s="11"/>
      <c r="BB2547" s="11"/>
      <c r="BC2547" s="11"/>
      <c r="BD2547" s="11"/>
      <c r="BE2547" s="11"/>
      <c r="BF2547" s="11"/>
      <c r="BG2547" s="11"/>
      <c r="BH2547" s="11"/>
      <c r="BI2547" s="11"/>
      <c r="BJ2547" s="11"/>
      <c r="BK2547" s="11"/>
      <c r="BL2547" s="11"/>
      <c r="BM2547" s="11"/>
      <c r="BN2547" s="11"/>
      <c r="BO2547" s="11"/>
      <c r="BP2547" s="16" t="str">
        <v>0- Port Costs</v>
      </c>
      <c r="BT2547" s="16" t="str">
        <v>0- Port Value</v>
      </c>
      <c r="BU2547" s="11"/>
      <c r="BV2547" s="16" t="str">
        <v>0</v>
      </c>
    </row>
    <row r="2548" spans="8:74" hidden="1" outlineLevel="1" x14ac:dyDescent="0.3">
      <c r="H2548" s="16" t="str">
        <v>0 - BM Costs</v>
      </c>
      <c r="L2548" s="16" t="str">
        <v>0 - BM Port</v>
      </c>
      <c r="N2548" s="16" t="str">
        <v>0 - Port Assets</v>
      </c>
      <c r="O2548" s="11"/>
      <c r="P2548" s="11"/>
      <c r="Q2548" s="11"/>
      <c r="R2548" s="11"/>
      <c r="S2548" s="11"/>
      <c r="T2548" s="11"/>
      <c r="U2548" s="11"/>
      <c r="V2548" s="11"/>
      <c r="W2548" s="11"/>
      <c r="X2548" s="11"/>
      <c r="Y2548" s="11"/>
      <c r="Z2548" s="11"/>
      <c r="AA2548" s="11"/>
      <c r="AB2548" s="11"/>
      <c r="AC2548" s="11"/>
      <c r="AD2548" s="11"/>
      <c r="AE2548" s="11"/>
      <c r="AF2548" s="11"/>
      <c r="AG2548" s="11"/>
      <c r="AH2548" s="11"/>
      <c r="AI2548" s="11"/>
      <c r="AJ2548" s="11"/>
      <c r="AK2548" s="11"/>
      <c r="AL2548" s="11"/>
      <c r="AM2548" s="11"/>
      <c r="AN2548" s="11"/>
      <c r="AO2548" s="11"/>
      <c r="AP2548" s="11"/>
      <c r="AQ2548" s="11"/>
      <c r="AR2548" s="11"/>
      <c r="AS2548" s="11"/>
      <c r="AT2548" s="11"/>
      <c r="AU2548" s="11"/>
      <c r="AV2548" s="11"/>
      <c r="AW2548" s="11"/>
      <c r="AX2548" s="11"/>
      <c r="AY2548" s="11"/>
      <c r="AZ2548" s="11"/>
      <c r="BA2548" s="11"/>
      <c r="BB2548" s="11"/>
      <c r="BC2548" s="11"/>
      <c r="BD2548" s="11"/>
      <c r="BE2548" s="11"/>
      <c r="BF2548" s="11"/>
      <c r="BG2548" s="11"/>
      <c r="BH2548" s="11"/>
      <c r="BI2548" s="11"/>
      <c r="BJ2548" s="11"/>
      <c r="BK2548" s="11"/>
      <c r="BL2548" s="11"/>
      <c r="BM2548" s="11"/>
      <c r="BN2548" s="11"/>
      <c r="BO2548" s="11"/>
      <c r="BP2548" s="16" t="str">
        <v>0- Port Costs</v>
      </c>
      <c r="BT2548" s="16" t="str">
        <v>0- Port Value</v>
      </c>
      <c r="BU2548" s="11"/>
      <c r="BV2548" s="16" t="str">
        <v>0</v>
      </c>
    </row>
    <row r="2549" spans="8:74" hidden="1" outlineLevel="1" x14ac:dyDescent="0.3">
      <c r="H2549" s="16" t="str">
        <v>0 - BM Costs</v>
      </c>
      <c r="L2549" s="16" t="str">
        <v>0 - BM Port</v>
      </c>
      <c r="N2549" s="16" t="str">
        <v>0 - Port Assets</v>
      </c>
      <c r="O2549" s="11"/>
      <c r="P2549" s="11"/>
      <c r="Q2549" s="11"/>
      <c r="R2549" s="11"/>
      <c r="S2549" s="11"/>
      <c r="T2549" s="11"/>
      <c r="U2549" s="11"/>
      <c r="V2549" s="11"/>
      <c r="W2549" s="11"/>
      <c r="X2549" s="11"/>
      <c r="Y2549" s="11"/>
      <c r="Z2549" s="11"/>
      <c r="AA2549" s="11"/>
      <c r="AB2549" s="11"/>
      <c r="AC2549" s="11"/>
      <c r="AD2549" s="11"/>
      <c r="AE2549" s="11"/>
      <c r="AF2549" s="11"/>
      <c r="AG2549" s="11"/>
      <c r="AH2549" s="11"/>
      <c r="AI2549" s="11"/>
      <c r="AJ2549" s="11"/>
      <c r="AK2549" s="11"/>
      <c r="AL2549" s="11"/>
      <c r="AM2549" s="11"/>
      <c r="AN2549" s="11"/>
      <c r="AO2549" s="11"/>
      <c r="AP2549" s="11"/>
      <c r="AQ2549" s="11"/>
      <c r="AR2549" s="11"/>
      <c r="AS2549" s="11"/>
      <c r="AT2549" s="11"/>
      <c r="AU2549" s="11"/>
      <c r="AV2549" s="11"/>
      <c r="AW2549" s="11"/>
      <c r="AX2549" s="11"/>
      <c r="AY2549" s="11"/>
      <c r="AZ2549" s="11"/>
      <c r="BA2549" s="11"/>
      <c r="BB2549" s="11"/>
      <c r="BC2549" s="11"/>
      <c r="BD2549" s="11"/>
      <c r="BE2549" s="11"/>
      <c r="BF2549" s="11"/>
      <c r="BG2549" s="11"/>
      <c r="BH2549" s="11"/>
      <c r="BI2549" s="11"/>
      <c r="BJ2549" s="11"/>
      <c r="BK2549" s="11"/>
      <c r="BL2549" s="11"/>
      <c r="BM2549" s="11"/>
      <c r="BN2549" s="11"/>
      <c r="BO2549" s="11"/>
      <c r="BP2549" s="16" t="str">
        <v>0- Port Costs</v>
      </c>
      <c r="BT2549" s="16" t="str">
        <v>0- Port Value</v>
      </c>
      <c r="BU2549" s="11"/>
      <c r="BV2549" s="16" t="str">
        <v>0</v>
      </c>
    </row>
    <row r="2550" spans="8:74" hidden="1" outlineLevel="1" x14ac:dyDescent="0.3">
      <c r="H2550" s="16" t="str">
        <v>0 - BM Costs</v>
      </c>
      <c r="L2550" s="16" t="str">
        <v>0 - BM Port</v>
      </c>
      <c r="N2550" s="16" t="str">
        <v>0 - Port Assets</v>
      </c>
      <c r="O2550" s="11"/>
      <c r="P2550" s="11"/>
      <c r="Q2550" s="11"/>
      <c r="R2550" s="11"/>
      <c r="S2550" s="11"/>
      <c r="T2550" s="11"/>
      <c r="U2550" s="11"/>
      <c r="V2550" s="11"/>
      <c r="W2550" s="11"/>
      <c r="X2550" s="11"/>
      <c r="Y2550" s="11"/>
      <c r="Z2550" s="11"/>
      <c r="AA2550" s="11"/>
      <c r="AB2550" s="11"/>
      <c r="AC2550" s="11"/>
      <c r="AD2550" s="11"/>
      <c r="AE2550" s="11"/>
      <c r="AF2550" s="11"/>
      <c r="AG2550" s="11"/>
      <c r="AH2550" s="11"/>
      <c r="AI2550" s="11"/>
      <c r="AJ2550" s="11"/>
      <c r="AK2550" s="11"/>
      <c r="AL2550" s="11"/>
      <c r="AM2550" s="11"/>
      <c r="AN2550" s="11"/>
      <c r="AO2550" s="11"/>
      <c r="AP2550" s="11"/>
      <c r="AQ2550" s="11"/>
      <c r="AR2550" s="11"/>
      <c r="AS2550" s="11"/>
      <c r="AT2550" s="11"/>
      <c r="AU2550" s="11"/>
      <c r="AV2550" s="11"/>
      <c r="AW2550" s="11"/>
      <c r="AX2550" s="11"/>
      <c r="AY2550" s="11"/>
      <c r="AZ2550" s="11"/>
      <c r="BA2550" s="11"/>
      <c r="BB2550" s="11"/>
      <c r="BC2550" s="11"/>
      <c r="BD2550" s="11"/>
      <c r="BE2550" s="11"/>
      <c r="BF2550" s="11"/>
      <c r="BG2550" s="11"/>
      <c r="BH2550" s="11"/>
      <c r="BI2550" s="11"/>
      <c r="BJ2550" s="11"/>
      <c r="BK2550" s="11"/>
      <c r="BL2550" s="11"/>
      <c r="BM2550" s="11"/>
      <c r="BN2550" s="11"/>
      <c r="BO2550" s="11"/>
      <c r="BP2550" s="16" t="str">
        <v>0- Port Costs</v>
      </c>
      <c r="BT2550" s="16" t="str">
        <v>0- Port Value</v>
      </c>
      <c r="BU2550" s="11"/>
      <c r="BV2550" s="16" t="str">
        <v>0</v>
      </c>
    </row>
    <row r="2551" spans="8:74" hidden="1" outlineLevel="1" x14ac:dyDescent="0.3">
      <c r="H2551" s="16" t="str">
        <v>0 - BM Costs</v>
      </c>
      <c r="L2551" s="16" t="str">
        <v>0 - BM Port</v>
      </c>
      <c r="N2551" s="16" t="str">
        <v>0 - Port Assets</v>
      </c>
      <c r="O2551" s="11"/>
      <c r="P2551" s="11"/>
      <c r="Q2551" s="11"/>
      <c r="R2551" s="11"/>
      <c r="S2551" s="11"/>
      <c r="T2551" s="11"/>
      <c r="U2551" s="11"/>
      <c r="V2551" s="11"/>
      <c r="W2551" s="11"/>
      <c r="X2551" s="11"/>
      <c r="Y2551" s="11"/>
      <c r="Z2551" s="11"/>
      <c r="AA2551" s="11"/>
      <c r="AB2551" s="11"/>
      <c r="AC2551" s="11"/>
      <c r="AD2551" s="11"/>
      <c r="AE2551" s="11"/>
      <c r="AF2551" s="11"/>
      <c r="AG2551" s="11"/>
      <c r="AH2551" s="11"/>
      <c r="AI2551" s="11"/>
      <c r="AJ2551" s="11"/>
      <c r="AK2551" s="11"/>
      <c r="AL2551" s="11"/>
      <c r="AM2551" s="11"/>
      <c r="AN2551" s="11"/>
      <c r="AO2551" s="11"/>
      <c r="AP2551" s="11"/>
      <c r="AQ2551" s="11"/>
      <c r="AR2551" s="11"/>
      <c r="AS2551" s="11"/>
      <c r="AT2551" s="11"/>
      <c r="AU2551" s="11"/>
      <c r="AV2551" s="11"/>
      <c r="AW2551" s="11"/>
      <c r="AX2551" s="11"/>
      <c r="AY2551" s="11"/>
      <c r="AZ2551" s="11"/>
      <c r="BA2551" s="11"/>
      <c r="BB2551" s="11"/>
      <c r="BC2551" s="11"/>
      <c r="BD2551" s="11"/>
      <c r="BE2551" s="11"/>
      <c r="BF2551" s="11"/>
      <c r="BG2551" s="11"/>
      <c r="BH2551" s="11"/>
      <c r="BI2551" s="11"/>
      <c r="BJ2551" s="11"/>
      <c r="BK2551" s="11"/>
      <c r="BL2551" s="11"/>
      <c r="BM2551" s="11"/>
      <c r="BN2551" s="11"/>
      <c r="BO2551" s="11"/>
      <c r="BP2551" s="16" t="str">
        <v>0- Port Costs</v>
      </c>
      <c r="BT2551" s="16" t="str">
        <v>0- Port Value</v>
      </c>
      <c r="BU2551" s="11"/>
      <c r="BV2551" s="16" t="str">
        <v>0</v>
      </c>
    </row>
    <row r="2552" spans="8:74" hidden="1" outlineLevel="1" x14ac:dyDescent="0.3">
      <c r="H2552" s="16" t="str">
        <v>0 - BM Costs</v>
      </c>
      <c r="L2552" s="16" t="str">
        <v>0 - BM Port</v>
      </c>
      <c r="N2552" s="16" t="str">
        <v>0 - Port Assets</v>
      </c>
      <c r="O2552" s="11"/>
      <c r="P2552" s="11"/>
      <c r="Q2552" s="11"/>
      <c r="R2552" s="11"/>
      <c r="S2552" s="11"/>
      <c r="T2552" s="11"/>
      <c r="U2552" s="11"/>
      <c r="V2552" s="11"/>
      <c r="W2552" s="11"/>
      <c r="X2552" s="11"/>
      <c r="Y2552" s="11"/>
      <c r="Z2552" s="11"/>
      <c r="AA2552" s="11"/>
      <c r="AB2552" s="11"/>
      <c r="AC2552" s="11"/>
      <c r="AD2552" s="11"/>
      <c r="AE2552" s="11"/>
      <c r="AF2552" s="11"/>
      <c r="AG2552" s="11"/>
      <c r="AH2552" s="11"/>
      <c r="AI2552" s="11"/>
      <c r="AJ2552" s="11"/>
      <c r="AK2552" s="11"/>
      <c r="AL2552" s="11"/>
      <c r="AM2552" s="11"/>
      <c r="AN2552" s="11"/>
      <c r="AO2552" s="11"/>
      <c r="AP2552" s="11"/>
      <c r="AQ2552" s="11"/>
      <c r="AR2552" s="11"/>
      <c r="AS2552" s="11"/>
      <c r="AT2552" s="11"/>
      <c r="AU2552" s="11"/>
      <c r="AV2552" s="11"/>
      <c r="AW2552" s="11"/>
      <c r="AX2552" s="11"/>
      <c r="AY2552" s="11"/>
      <c r="AZ2552" s="11"/>
      <c r="BA2552" s="11"/>
      <c r="BB2552" s="11"/>
      <c r="BC2552" s="11"/>
      <c r="BD2552" s="11"/>
      <c r="BE2552" s="11"/>
      <c r="BF2552" s="11"/>
      <c r="BG2552" s="11"/>
      <c r="BH2552" s="11"/>
      <c r="BI2552" s="11"/>
      <c r="BJ2552" s="11"/>
      <c r="BK2552" s="11"/>
      <c r="BL2552" s="11"/>
      <c r="BM2552" s="11"/>
      <c r="BN2552" s="11"/>
      <c r="BO2552" s="11"/>
      <c r="BP2552" s="16" t="str">
        <v>0- Port Costs</v>
      </c>
      <c r="BT2552" s="16" t="str">
        <v>0- Port Value</v>
      </c>
      <c r="BU2552" s="11"/>
      <c r="BV2552" s="16" t="str">
        <v>0</v>
      </c>
    </row>
    <row r="2553" spans="8:74" hidden="1" outlineLevel="1" x14ac:dyDescent="0.3">
      <c r="H2553" s="16" t="str">
        <v>0 - BM Costs</v>
      </c>
      <c r="L2553" s="16" t="str">
        <v>0 - BM Port</v>
      </c>
      <c r="N2553" s="16" t="str">
        <v>0 - Port Assets</v>
      </c>
      <c r="O2553" s="11"/>
      <c r="P2553" s="11"/>
      <c r="Q2553" s="11"/>
      <c r="R2553" s="11"/>
      <c r="S2553" s="11"/>
      <c r="T2553" s="11"/>
      <c r="U2553" s="11"/>
      <c r="V2553" s="11"/>
      <c r="W2553" s="11"/>
      <c r="X2553" s="11"/>
      <c r="Y2553" s="11"/>
      <c r="Z2553" s="11"/>
      <c r="AA2553" s="11"/>
      <c r="AB2553" s="11"/>
      <c r="AC2553" s="11"/>
      <c r="AD2553" s="11"/>
      <c r="AE2553" s="11"/>
      <c r="AF2553" s="11"/>
      <c r="AG2553" s="11"/>
      <c r="AH2553" s="11"/>
      <c r="AI2553" s="11"/>
      <c r="AJ2553" s="11"/>
      <c r="AK2553" s="11"/>
      <c r="AL2553" s="11"/>
      <c r="AM2553" s="11"/>
      <c r="AN2553" s="11"/>
      <c r="AO2553" s="11"/>
      <c r="AP2553" s="11"/>
      <c r="AQ2553" s="11"/>
      <c r="AR2553" s="11"/>
      <c r="AS2553" s="11"/>
      <c r="AT2553" s="11"/>
      <c r="AU2553" s="11"/>
      <c r="AV2553" s="11"/>
      <c r="AW2553" s="11"/>
      <c r="AX2553" s="11"/>
      <c r="AY2553" s="11"/>
      <c r="AZ2553" s="11"/>
      <c r="BA2553" s="11"/>
      <c r="BB2553" s="11"/>
      <c r="BC2553" s="11"/>
      <c r="BD2553" s="11"/>
      <c r="BE2553" s="11"/>
      <c r="BF2553" s="11"/>
      <c r="BG2553" s="11"/>
      <c r="BH2553" s="11"/>
      <c r="BI2553" s="11"/>
      <c r="BJ2553" s="11"/>
      <c r="BK2553" s="11"/>
      <c r="BL2553" s="11"/>
      <c r="BM2553" s="11"/>
      <c r="BN2553" s="11"/>
      <c r="BO2553" s="11"/>
      <c r="BP2553" s="16" t="str">
        <v>0- Port Costs</v>
      </c>
      <c r="BT2553" s="16" t="str">
        <v>0- Port Value</v>
      </c>
      <c r="BU2553" s="11"/>
      <c r="BV2553" s="16" t="str">
        <v>0</v>
      </c>
    </row>
    <row r="2554" spans="8:74" hidden="1" outlineLevel="1" x14ac:dyDescent="0.3">
      <c r="H2554" s="16" t="str">
        <v>0 - BM Costs</v>
      </c>
      <c r="L2554" s="16" t="str">
        <v>0 - BM Port</v>
      </c>
      <c r="N2554" s="16" t="str">
        <v>0 - Port Assets</v>
      </c>
      <c r="O2554" s="11"/>
      <c r="P2554" s="11"/>
      <c r="Q2554" s="11"/>
      <c r="R2554" s="11"/>
      <c r="S2554" s="11"/>
      <c r="T2554" s="11"/>
      <c r="U2554" s="11"/>
      <c r="V2554" s="11"/>
      <c r="W2554" s="11"/>
      <c r="X2554" s="11"/>
      <c r="Y2554" s="11"/>
      <c r="Z2554" s="11"/>
      <c r="AA2554" s="11"/>
      <c r="AB2554" s="11"/>
      <c r="AC2554" s="11"/>
      <c r="AD2554" s="11"/>
      <c r="AE2554" s="11"/>
      <c r="AF2554" s="11"/>
      <c r="AG2554" s="11"/>
      <c r="AH2554" s="11"/>
      <c r="AI2554" s="11"/>
      <c r="AJ2554" s="11"/>
      <c r="AK2554" s="11"/>
      <c r="AL2554" s="11"/>
      <c r="AM2554" s="11"/>
      <c r="AN2554" s="11"/>
      <c r="AO2554" s="11"/>
      <c r="AP2554" s="11"/>
      <c r="AQ2554" s="11"/>
      <c r="AR2554" s="11"/>
      <c r="AS2554" s="11"/>
      <c r="AT2554" s="11"/>
      <c r="AU2554" s="11"/>
      <c r="AV2554" s="11"/>
      <c r="AW2554" s="11"/>
      <c r="AX2554" s="11"/>
      <c r="AY2554" s="11"/>
      <c r="AZ2554" s="11"/>
      <c r="BA2554" s="11"/>
      <c r="BB2554" s="11"/>
      <c r="BC2554" s="11"/>
      <c r="BD2554" s="11"/>
      <c r="BE2554" s="11"/>
      <c r="BF2554" s="11"/>
      <c r="BG2554" s="11"/>
      <c r="BH2554" s="11"/>
      <c r="BI2554" s="11"/>
      <c r="BJ2554" s="11"/>
      <c r="BK2554" s="11"/>
      <c r="BL2554" s="11"/>
      <c r="BM2554" s="11"/>
      <c r="BN2554" s="11"/>
      <c r="BO2554" s="11"/>
      <c r="BP2554" s="16" t="str">
        <v>0- Port Costs</v>
      </c>
      <c r="BT2554" s="16" t="str">
        <v>0- Port Value</v>
      </c>
      <c r="BU2554" s="11"/>
      <c r="BV2554" s="16" t="str">
        <v>0</v>
      </c>
    </row>
    <row r="2555" spans="8:74" hidden="1" outlineLevel="1" x14ac:dyDescent="0.3">
      <c r="H2555" s="16" t="str">
        <v>0 - BM Costs</v>
      </c>
      <c r="L2555" s="16" t="str">
        <v>0 - BM Port</v>
      </c>
      <c r="N2555" s="16" t="str">
        <v>0 - Port Assets</v>
      </c>
      <c r="O2555" s="11"/>
      <c r="P2555" s="11"/>
      <c r="Q2555" s="11"/>
      <c r="R2555" s="11"/>
      <c r="S2555" s="11"/>
      <c r="T2555" s="11"/>
      <c r="U2555" s="11"/>
      <c r="V2555" s="11"/>
      <c r="W2555" s="11"/>
      <c r="X2555" s="11"/>
      <c r="Y2555" s="11"/>
      <c r="Z2555" s="11"/>
      <c r="AA2555" s="11"/>
      <c r="AB2555" s="11"/>
      <c r="AC2555" s="11"/>
      <c r="AD2555" s="11"/>
      <c r="AE2555" s="11"/>
      <c r="AF2555" s="11"/>
      <c r="AG2555" s="11"/>
      <c r="AH2555" s="11"/>
      <c r="AI2555" s="11"/>
      <c r="AJ2555" s="11"/>
      <c r="AK2555" s="11"/>
      <c r="AL2555" s="11"/>
      <c r="AM2555" s="11"/>
      <c r="AN2555" s="11"/>
      <c r="AO2555" s="11"/>
      <c r="AP2555" s="11"/>
      <c r="AQ2555" s="11"/>
      <c r="AR2555" s="11"/>
      <c r="AS2555" s="11"/>
      <c r="AT2555" s="11"/>
      <c r="AU2555" s="11"/>
      <c r="AV2555" s="11"/>
      <c r="AW2555" s="11"/>
      <c r="AX2555" s="11"/>
      <c r="AY2555" s="11"/>
      <c r="AZ2555" s="11"/>
      <c r="BA2555" s="11"/>
      <c r="BB2555" s="11"/>
      <c r="BC2555" s="11"/>
      <c r="BD2555" s="11"/>
      <c r="BE2555" s="11"/>
      <c r="BF2555" s="11"/>
      <c r="BG2555" s="11"/>
      <c r="BH2555" s="11"/>
      <c r="BI2555" s="11"/>
      <c r="BJ2555" s="11"/>
      <c r="BK2555" s="11"/>
      <c r="BL2555" s="11"/>
      <c r="BM2555" s="11"/>
      <c r="BN2555" s="11"/>
      <c r="BO2555" s="11"/>
      <c r="BP2555" s="16" t="str">
        <v>0- Port Costs</v>
      </c>
      <c r="BT2555" s="16" t="str">
        <v>0- Port Value</v>
      </c>
      <c r="BU2555" s="11"/>
      <c r="BV2555" s="16" t="str">
        <v>0</v>
      </c>
    </row>
    <row r="2556" spans="8:74" hidden="1" outlineLevel="1" x14ac:dyDescent="0.3">
      <c r="H2556" s="16" t="str">
        <v>0 - BM Costs</v>
      </c>
      <c r="L2556" s="16" t="str">
        <v>0 - BM Port</v>
      </c>
      <c r="N2556" s="16" t="str">
        <v>0 - Port Assets</v>
      </c>
      <c r="O2556" s="11"/>
      <c r="P2556" s="11"/>
      <c r="Q2556" s="11"/>
      <c r="R2556" s="11"/>
      <c r="S2556" s="11"/>
      <c r="T2556" s="11"/>
      <c r="U2556" s="11"/>
      <c r="V2556" s="11"/>
      <c r="W2556" s="11"/>
      <c r="X2556" s="11"/>
      <c r="Y2556" s="11"/>
      <c r="Z2556" s="11"/>
      <c r="AA2556" s="11"/>
      <c r="AB2556" s="11"/>
      <c r="AC2556" s="11"/>
      <c r="AD2556" s="11"/>
      <c r="AE2556" s="11"/>
      <c r="AF2556" s="11"/>
      <c r="AG2556" s="11"/>
      <c r="AH2556" s="11"/>
      <c r="AI2556" s="11"/>
      <c r="AJ2556" s="11"/>
      <c r="AK2556" s="11"/>
      <c r="AL2556" s="11"/>
      <c r="AM2556" s="11"/>
      <c r="AN2556" s="11"/>
      <c r="AO2556" s="11"/>
      <c r="AP2556" s="11"/>
      <c r="AQ2556" s="11"/>
      <c r="AR2556" s="11"/>
      <c r="AS2556" s="11"/>
      <c r="AT2556" s="11"/>
      <c r="AU2556" s="11"/>
      <c r="AV2556" s="11"/>
      <c r="AW2556" s="11"/>
      <c r="AX2556" s="11"/>
      <c r="AY2556" s="11"/>
      <c r="AZ2556" s="11"/>
      <c r="BA2556" s="11"/>
      <c r="BB2556" s="11"/>
      <c r="BC2556" s="11"/>
      <c r="BD2556" s="11"/>
      <c r="BE2556" s="11"/>
      <c r="BF2556" s="11"/>
      <c r="BG2556" s="11"/>
      <c r="BH2556" s="11"/>
      <c r="BI2556" s="11"/>
      <c r="BJ2556" s="11"/>
      <c r="BK2556" s="11"/>
      <c r="BL2556" s="11"/>
      <c r="BM2556" s="11"/>
      <c r="BN2556" s="11"/>
      <c r="BO2556" s="11"/>
      <c r="BP2556" s="16" t="str">
        <v>0- Port Costs</v>
      </c>
      <c r="BT2556" s="16" t="str">
        <v>0- Port Value</v>
      </c>
      <c r="BU2556" s="11"/>
      <c r="BV2556" s="16" t="str">
        <v>0</v>
      </c>
    </row>
    <row r="2557" spans="8:74" hidden="1" outlineLevel="1" x14ac:dyDescent="0.3">
      <c r="H2557" s="16" t="str">
        <v>0 - BM Costs</v>
      </c>
      <c r="L2557" s="16" t="str">
        <v>0 - BM Port</v>
      </c>
      <c r="N2557" s="16" t="str">
        <v>0 - Port Assets</v>
      </c>
      <c r="O2557" s="11"/>
      <c r="P2557" s="11"/>
      <c r="Q2557" s="11"/>
      <c r="R2557" s="11"/>
      <c r="S2557" s="11"/>
      <c r="T2557" s="11"/>
      <c r="U2557" s="11"/>
      <c r="V2557" s="11"/>
      <c r="W2557" s="11"/>
      <c r="X2557" s="11"/>
      <c r="Y2557" s="11"/>
      <c r="Z2557" s="11"/>
      <c r="AA2557" s="11"/>
      <c r="AB2557" s="11"/>
      <c r="AC2557" s="11"/>
      <c r="AD2557" s="11"/>
      <c r="AE2557" s="11"/>
      <c r="AF2557" s="11"/>
      <c r="AG2557" s="11"/>
      <c r="AH2557" s="11"/>
      <c r="AI2557" s="11"/>
      <c r="AJ2557" s="11"/>
      <c r="AK2557" s="11"/>
      <c r="AL2557" s="11"/>
      <c r="AM2557" s="11"/>
      <c r="AN2557" s="11"/>
      <c r="AO2557" s="11"/>
      <c r="AP2557" s="11"/>
      <c r="AQ2557" s="11"/>
      <c r="AR2557" s="11"/>
      <c r="AS2557" s="11"/>
      <c r="AT2557" s="11"/>
      <c r="AU2557" s="11"/>
      <c r="AV2557" s="11"/>
      <c r="AW2557" s="11"/>
      <c r="AX2557" s="11"/>
      <c r="AY2557" s="11"/>
      <c r="AZ2557" s="11"/>
      <c r="BA2557" s="11"/>
      <c r="BB2557" s="11"/>
      <c r="BC2557" s="11"/>
      <c r="BD2557" s="11"/>
      <c r="BE2557" s="11"/>
      <c r="BF2557" s="11"/>
      <c r="BG2557" s="11"/>
      <c r="BH2557" s="11"/>
      <c r="BI2557" s="11"/>
      <c r="BJ2557" s="11"/>
      <c r="BK2557" s="11"/>
      <c r="BL2557" s="11"/>
      <c r="BM2557" s="11"/>
      <c r="BN2557" s="11"/>
      <c r="BO2557" s="11"/>
      <c r="BP2557" s="16" t="str">
        <v>0- Port Costs</v>
      </c>
      <c r="BT2557" s="16" t="str">
        <v>0- Port Value</v>
      </c>
      <c r="BU2557" s="11"/>
      <c r="BV2557" s="16" t="str">
        <v>0</v>
      </c>
    </row>
    <row r="2558" spans="8:74" hidden="1" outlineLevel="1" x14ac:dyDescent="0.3">
      <c r="H2558" s="16" t="str">
        <v>0 - BM Costs</v>
      </c>
      <c r="L2558" s="16" t="str">
        <v>0 - BM Port</v>
      </c>
      <c r="N2558" s="16" t="str">
        <v>0 - Port Assets</v>
      </c>
      <c r="O2558" s="11"/>
      <c r="P2558" s="11"/>
      <c r="Q2558" s="11"/>
      <c r="R2558" s="11"/>
      <c r="S2558" s="11"/>
      <c r="T2558" s="11"/>
      <c r="U2558" s="11"/>
      <c r="V2558" s="11"/>
      <c r="W2558" s="11"/>
      <c r="X2558" s="11"/>
      <c r="Y2558" s="11"/>
      <c r="Z2558" s="11"/>
      <c r="AA2558" s="11"/>
      <c r="AB2558" s="11"/>
      <c r="AC2558" s="11"/>
      <c r="AD2558" s="11"/>
      <c r="AE2558" s="11"/>
      <c r="AF2558" s="11"/>
      <c r="AG2558" s="11"/>
      <c r="AH2558" s="11"/>
      <c r="AI2558" s="11"/>
      <c r="AJ2558" s="11"/>
      <c r="AK2558" s="11"/>
      <c r="AL2558" s="11"/>
      <c r="AM2558" s="11"/>
      <c r="AN2558" s="11"/>
      <c r="AO2558" s="11"/>
      <c r="AP2558" s="11"/>
      <c r="AQ2558" s="11"/>
      <c r="AR2558" s="11"/>
      <c r="AS2558" s="11"/>
      <c r="AT2558" s="11"/>
      <c r="AU2558" s="11"/>
      <c r="AV2558" s="11"/>
      <c r="AW2558" s="11"/>
      <c r="AX2558" s="11"/>
      <c r="AY2558" s="11"/>
      <c r="AZ2558" s="11"/>
      <c r="BA2558" s="11"/>
      <c r="BB2558" s="11"/>
      <c r="BC2558" s="11"/>
      <c r="BD2558" s="11"/>
      <c r="BE2558" s="11"/>
      <c r="BF2558" s="11"/>
      <c r="BG2558" s="11"/>
      <c r="BH2558" s="11"/>
      <c r="BI2558" s="11"/>
      <c r="BJ2558" s="11"/>
      <c r="BK2558" s="11"/>
      <c r="BL2558" s="11"/>
      <c r="BM2558" s="11"/>
      <c r="BN2558" s="11"/>
      <c r="BO2558" s="11"/>
      <c r="BP2558" s="16" t="str">
        <v>0- Port Costs</v>
      </c>
      <c r="BT2558" s="16" t="str">
        <v>0- Port Value</v>
      </c>
      <c r="BU2558" s="11"/>
      <c r="BV2558" s="16" t="str">
        <v>0</v>
      </c>
    </row>
    <row r="2559" spans="8:74" hidden="1" outlineLevel="1" x14ac:dyDescent="0.3">
      <c r="H2559" s="16" t="str">
        <v>0 - BM Costs</v>
      </c>
      <c r="L2559" s="16" t="str">
        <v>0 - BM Port</v>
      </c>
      <c r="N2559" s="16" t="str">
        <v>0 - Port Assets</v>
      </c>
      <c r="O2559" s="11"/>
      <c r="P2559" s="11"/>
      <c r="Q2559" s="11"/>
      <c r="R2559" s="11"/>
      <c r="S2559" s="11"/>
      <c r="T2559" s="11"/>
      <c r="U2559" s="11"/>
      <c r="V2559" s="11"/>
      <c r="W2559" s="11"/>
      <c r="X2559" s="11"/>
      <c r="Y2559" s="11"/>
      <c r="Z2559" s="11"/>
      <c r="AA2559" s="11"/>
      <c r="AB2559" s="11"/>
      <c r="AC2559" s="11"/>
      <c r="AD2559" s="11"/>
      <c r="AE2559" s="11"/>
      <c r="AF2559" s="11"/>
      <c r="AG2559" s="11"/>
      <c r="AH2559" s="11"/>
      <c r="AI2559" s="11"/>
      <c r="AJ2559" s="11"/>
      <c r="AK2559" s="11"/>
      <c r="AL2559" s="11"/>
      <c r="AM2559" s="11"/>
      <c r="AN2559" s="11"/>
      <c r="AO2559" s="11"/>
      <c r="AP2559" s="11"/>
      <c r="AQ2559" s="11"/>
      <c r="AR2559" s="11"/>
      <c r="AS2559" s="11"/>
      <c r="AT2559" s="11"/>
      <c r="AU2559" s="11"/>
      <c r="AV2559" s="11"/>
      <c r="AW2559" s="11"/>
      <c r="AX2559" s="11"/>
      <c r="AY2559" s="11"/>
      <c r="AZ2559" s="11"/>
      <c r="BA2559" s="11"/>
      <c r="BB2559" s="11"/>
      <c r="BC2559" s="11"/>
      <c r="BD2559" s="11"/>
      <c r="BE2559" s="11"/>
      <c r="BF2559" s="11"/>
      <c r="BG2559" s="11"/>
      <c r="BH2559" s="11"/>
      <c r="BI2559" s="11"/>
      <c r="BJ2559" s="11"/>
      <c r="BK2559" s="11"/>
      <c r="BL2559" s="11"/>
      <c r="BM2559" s="11"/>
      <c r="BN2559" s="11"/>
      <c r="BO2559" s="11"/>
      <c r="BP2559" s="16" t="str">
        <v>0- Port Costs</v>
      </c>
      <c r="BT2559" s="16" t="str">
        <v>0- Port Value</v>
      </c>
      <c r="BU2559" s="11"/>
      <c r="BV2559" s="16" t="str">
        <v>0</v>
      </c>
    </row>
    <row r="2560" spans="8:74" hidden="1" outlineLevel="1" x14ac:dyDescent="0.3">
      <c r="H2560" s="16" t="str">
        <v>0 - BM Costs</v>
      </c>
      <c r="L2560" s="16" t="str">
        <v>0 - BM Port</v>
      </c>
      <c r="N2560" s="16" t="str">
        <v>0 - Port Assets</v>
      </c>
      <c r="O2560" s="11"/>
      <c r="P2560" s="11"/>
      <c r="Q2560" s="11"/>
      <c r="R2560" s="11"/>
      <c r="S2560" s="11"/>
      <c r="T2560" s="11"/>
      <c r="U2560" s="11"/>
      <c r="V2560" s="11"/>
      <c r="W2560" s="11"/>
      <c r="X2560" s="11"/>
      <c r="Y2560" s="11"/>
      <c r="Z2560" s="11"/>
      <c r="AA2560" s="11"/>
      <c r="AB2560" s="11"/>
      <c r="AC2560" s="11"/>
      <c r="AD2560" s="11"/>
      <c r="AE2560" s="11"/>
      <c r="AF2560" s="11"/>
      <c r="AG2560" s="11"/>
      <c r="AH2560" s="11"/>
      <c r="AI2560" s="11"/>
      <c r="AJ2560" s="11"/>
      <c r="AK2560" s="11"/>
      <c r="AL2560" s="11"/>
      <c r="AM2560" s="11"/>
      <c r="AN2560" s="11"/>
      <c r="AO2560" s="11"/>
      <c r="AP2560" s="11"/>
      <c r="AQ2560" s="11"/>
      <c r="AR2560" s="11"/>
      <c r="AS2560" s="11"/>
      <c r="AT2560" s="11"/>
      <c r="AU2560" s="11"/>
      <c r="AV2560" s="11"/>
      <c r="AW2560" s="11"/>
      <c r="AX2560" s="11"/>
      <c r="AY2560" s="11"/>
      <c r="AZ2560" s="11"/>
      <c r="BA2560" s="11"/>
      <c r="BB2560" s="11"/>
      <c r="BC2560" s="11"/>
      <c r="BD2560" s="11"/>
      <c r="BE2560" s="11"/>
      <c r="BF2560" s="11"/>
      <c r="BG2560" s="11"/>
      <c r="BH2560" s="11"/>
      <c r="BI2560" s="11"/>
      <c r="BJ2560" s="11"/>
      <c r="BK2560" s="11"/>
      <c r="BL2560" s="11"/>
      <c r="BM2560" s="11"/>
      <c r="BN2560" s="11"/>
      <c r="BO2560" s="11"/>
      <c r="BP2560" s="16" t="str">
        <v>0- Port Costs</v>
      </c>
      <c r="BT2560" s="16" t="str">
        <v>0- Port Value</v>
      </c>
      <c r="BU2560" s="11"/>
      <c r="BV2560" s="16" t="str">
        <v>0</v>
      </c>
    </row>
    <row r="2561" spans="8:74" hidden="1" outlineLevel="1" x14ac:dyDescent="0.3">
      <c r="H2561" s="16" t="str">
        <v>0 - BM Costs</v>
      </c>
      <c r="L2561" s="16" t="str">
        <v>0 - BM Port</v>
      </c>
      <c r="N2561" s="16" t="str">
        <v>0 - Port Assets</v>
      </c>
      <c r="O2561" s="11"/>
      <c r="P2561" s="11"/>
      <c r="Q2561" s="11"/>
      <c r="R2561" s="11"/>
      <c r="S2561" s="11"/>
      <c r="T2561" s="11"/>
      <c r="U2561" s="11"/>
      <c r="V2561" s="11"/>
      <c r="W2561" s="11"/>
      <c r="X2561" s="11"/>
      <c r="Y2561" s="11"/>
      <c r="Z2561" s="11"/>
      <c r="AA2561" s="11"/>
      <c r="AB2561" s="11"/>
      <c r="AC2561" s="11"/>
      <c r="AD2561" s="11"/>
      <c r="AE2561" s="11"/>
      <c r="AF2561" s="11"/>
      <c r="AG2561" s="11"/>
      <c r="AH2561" s="11"/>
      <c r="AI2561" s="11"/>
      <c r="AJ2561" s="11"/>
      <c r="AK2561" s="11"/>
      <c r="AL2561" s="11"/>
      <c r="AM2561" s="11"/>
      <c r="AN2561" s="11"/>
      <c r="AO2561" s="11"/>
      <c r="AP2561" s="11"/>
      <c r="AQ2561" s="11"/>
      <c r="AR2561" s="11"/>
      <c r="AS2561" s="11"/>
      <c r="AT2561" s="11"/>
      <c r="AU2561" s="11"/>
      <c r="AV2561" s="11"/>
      <c r="AW2561" s="11"/>
      <c r="AX2561" s="11"/>
      <c r="AY2561" s="11"/>
      <c r="AZ2561" s="11"/>
      <c r="BA2561" s="11"/>
      <c r="BB2561" s="11"/>
      <c r="BC2561" s="11"/>
      <c r="BD2561" s="11"/>
      <c r="BE2561" s="11"/>
      <c r="BF2561" s="11"/>
      <c r="BG2561" s="11"/>
      <c r="BH2561" s="11"/>
      <c r="BI2561" s="11"/>
      <c r="BJ2561" s="11"/>
      <c r="BK2561" s="11"/>
      <c r="BL2561" s="11"/>
      <c r="BM2561" s="11"/>
      <c r="BN2561" s="11"/>
      <c r="BO2561" s="11"/>
      <c r="BP2561" s="16" t="str">
        <v>0- Port Costs</v>
      </c>
      <c r="BT2561" s="16" t="str">
        <v>0- Port Value</v>
      </c>
      <c r="BU2561" s="11"/>
      <c r="BV2561" s="16" t="str">
        <v>0</v>
      </c>
    </row>
    <row r="2562" spans="8:74" hidden="1" outlineLevel="1" x14ac:dyDescent="0.3">
      <c r="H2562" s="16" t="str">
        <v>0 - BM Costs</v>
      </c>
      <c r="L2562" s="16" t="str">
        <v>0 - BM Port</v>
      </c>
      <c r="N2562" s="16" t="str">
        <v>0 - Port Assets</v>
      </c>
      <c r="O2562" s="11"/>
      <c r="P2562" s="11"/>
      <c r="Q2562" s="11"/>
      <c r="R2562" s="11"/>
      <c r="S2562" s="11"/>
      <c r="T2562" s="11"/>
      <c r="U2562" s="11"/>
      <c r="V2562" s="11"/>
      <c r="W2562" s="11"/>
      <c r="X2562" s="11"/>
      <c r="Y2562" s="11"/>
      <c r="Z2562" s="11"/>
      <c r="AA2562" s="11"/>
      <c r="AB2562" s="11"/>
      <c r="AC2562" s="11"/>
      <c r="AD2562" s="11"/>
      <c r="AE2562" s="11"/>
      <c r="AF2562" s="11"/>
      <c r="AG2562" s="11"/>
      <c r="AH2562" s="11"/>
      <c r="AI2562" s="11"/>
      <c r="AJ2562" s="11"/>
      <c r="AK2562" s="11"/>
      <c r="AL2562" s="11"/>
      <c r="AM2562" s="11"/>
      <c r="AN2562" s="11"/>
      <c r="AO2562" s="11"/>
      <c r="AP2562" s="11"/>
      <c r="AQ2562" s="11"/>
      <c r="AR2562" s="11"/>
      <c r="AS2562" s="11"/>
      <c r="AT2562" s="11"/>
      <c r="AU2562" s="11"/>
      <c r="AV2562" s="11"/>
      <c r="AW2562" s="11"/>
      <c r="AX2562" s="11"/>
      <c r="AY2562" s="11"/>
      <c r="AZ2562" s="11"/>
      <c r="BA2562" s="11"/>
      <c r="BB2562" s="11"/>
      <c r="BC2562" s="11"/>
      <c r="BD2562" s="11"/>
      <c r="BE2562" s="11"/>
      <c r="BF2562" s="11"/>
      <c r="BG2562" s="11"/>
      <c r="BH2562" s="11"/>
      <c r="BI2562" s="11"/>
      <c r="BJ2562" s="11"/>
      <c r="BK2562" s="11"/>
      <c r="BL2562" s="11"/>
      <c r="BM2562" s="11"/>
      <c r="BN2562" s="11"/>
      <c r="BO2562" s="11"/>
      <c r="BP2562" s="16" t="str">
        <v>0- Port Costs</v>
      </c>
      <c r="BT2562" s="16" t="str">
        <v>0- Port Value</v>
      </c>
      <c r="BU2562" s="11"/>
      <c r="BV2562" s="16" t="str">
        <v>0</v>
      </c>
    </row>
    <row r="2563" spans="8:74" hidden="1" outlineLevel="1" x14ac:dyDescent="0.3">
      <c r="H2563" s="16" t="str">
        <v>0 - BM Costs</v>
      </c>
      <c r="L2563" s="16" t="str">
        <v>0 - BM Port</v>
      </c>
      <c r="N2563" s="16" t="str">
        <v>0 - Port Assets</v>
      </c>
      <c r="O2563" s="11"/>
      <c r="P2563" s="11"/>
      <c r="Q2563" s="11"/>
      <c r="R2563" s="11"/>
      <c r="S2563" s="11"/>
      <c r="T2563" s="11"/>
      <c r="U2563" s="11"/>
      <c r="V2563" s="11"/>
      <c r="W2563" s="11"/>
      <c r="X2563" s="11"/>
      <c r="Y2563" s="11"/>
      <c r="Z2563" s="11"/>
      <c r="AA2563" s="11"/>
      <c r="AB2563" s="11"/>
      <c r="AC2563" s="11"/>
      <c r="AD2563" s="11"/>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c r="BB2563" s="11"/>
      <c r="BC2563" s="11"/>
      <c r="BD2563" s="11"/>
      <c r="BE2563" s="11"/>
      <c r="BF2563" s="11"/>
      <c r="BG2563" s="11"/>
      <c r="BH2563" s="11"/>
      <c r="BI2563" s="11"/>
      <c r="BJ2563" s="11"/>
      <c r="BK2563" s="11"/>
      <c r="BL2563" s="11"/>
      <c r="BM2563" s="11"/>
      <c r="BN2563" s="11"/>
      <c r="BO2563" s="11"/>
      <c r="BP2563" s="16" t="str">
        <v>0- Port Costs</v>
      </c>
      <c r="BT2563" s="16" t="str">
        <v>0- Port Value</v>
      </c>
      <c r="BU2563" s="11"/>
      <c r="BV2563" s="16" t="str">
        <v>0</v>
      </c>
    </row>
    <row r="2564" spans="8:74" hidden="1" outlineLevel="1" x14ac:dyDescent="0.3">
      <c r="H2564" s="16" t="str">
        <v>0 - BM Costs</v>
      </c>
      <c r="L2564" s="16" t="str">
        <v>0 - BM Port</v>
      </c>
      <c r="N2564" s="16" t="str">
        <v>0 - Port Assets</v>
      </c>
      <c r="O2564" s="11"/>
      <c r="P2564" s="11"/>
      <c r="Q2564" s="11"/>
      <c r="R2564" s="11"/>
      <c r="S2564" s="11"/>
      <c r="T2564" s="11"/>
      <c r="U2564" s="11"/>
      <c r="V2564" s="11"/>
      <c r="W2564" s="11"/>
      <c r="X2564" s="11"/>
      <c r="Y2564" s="11"/>
      <c r="Z2564" s="11"/>
      <c r="AA2564" s="11"/>
      <c r="AB2564" s="11"/>
      <c r="AC2564" s="11"/>
      <c r="AD2564" s="11"/>
      <c r="AE2564" s="11"/>
      <c r="AF2564" s="11"/>
      <c r="AG2564" s="11"/>
      <c r="AH2564" s="11"/>
      <c r="AI2564" s="11"/>
      <c r="AJ2564" s="11"/>
      <c r="AK2564" s="11"/>
      <c r="AL2564" s="11"/>
      <c r="AM2564" s="11"/>
      <c r="AN2564" s="11"/>
      <c r="AO2564" s="11"/>
      <c r="AP2564" s="11"/>
      <c r="AQ2564" s="11"/>
      <c r="AR2564" s="11"/>
      <c r="AS2564" s="11"/>
      <c r="AT2564" s="11"/>
      <c r="AU2564" s="11"/>
      <c r="AV2564" s="11"/>
      <c r="AW2564" s="11"/>
      <c r="AX2564" s="11"/>
      <c r="AY2564" s="11"/>
      <c r="AZ2564" s="11"/>
      <c r="BA2564" s="11"/>
      <c r="BB2564" s="11"/>
      <c r="BC2564" s="11"/>
      <c r="BD2564" s="11"/>
      <c r="BE2564" s="11"/>
      <c r="BF2564" s="11"/>
      <c r="BG2564" s="11"/>
      <c r="BH2564" s="11"/>
      <c r="BI2564" s="11"/>
      <c r="BJ2564" s="11"/>
      <c r="BK2564" s="11"/>
      <c r="BL2564" s="11"/>
      <c r="BM2564" s="11"/>
      <c r="BN2564" s="11"/>
      <c r="BO2564" s="11"/>
      <c r="BP2564" s="16" t="str">
        <v>0- Port Costs</v>
      </c>
      <c r="BT2564" s="16" t="str">
        <v>0- Port Value</v>
      </c>
      <c r="BU2564" s="11"/>
      <c r="BV2564" s="16" t="str">
        <v>0</v>
      </c>
    </row>
    <row r="2565" spans="8:74" hidden="1" outlineLevel="1" x14ac:dyDescent="0.3">
      <c r="H2565" s="16" t="str">
        <v>0 - BM Costs</v>
      </c>
      <c r="L2565" s="16" t="str">
        <v>0 - BM Port</v>
      </c>
      <c r="N2565" s="16" t="str">
        <v>0 - Port Assets</v>
      </c>
      <c r="O2565" s="11"/>
      <c r="P2565" s="11"/>
      <c r="Q2565" s="11"/>
      <c r="R2565" s="11"/>
      <c r="S2565" s="11"/>
      <c r="T2565" s="11"/>
      <c r="U2565" s="11"/>
      <c r="V2565" s="11"/>
      <c r="W2565" s="11"/>
      <c r="X2565" s="11"/>
      <c r="Y2565" s="11"/>
      <c r="Z2565" s="11"/>
      <c r="AA2565" s="11"/>
      <c r="AB2565" s="11"/>
      <c r="AC2565" s="11"/>
      <c r="AD2565" s="11"/>
      <c r="AE2565" s="11"/>
      <c r="AF2565" s="11"/>
      <c r="AG2565" s="11"/>
      <c r="AH2565" s="11"/>
      <c r="AI2565" s="11"/>
      <c r="AJ2565" s="11"/>
      <c r="AK2565" s="11"/>
      <c r="AL2565" s="11"/>
      <c r="AM2565" s="11"/>
      <c r="AN2565" s="11"/>
      <c r="AO2565" s="11"/>
      <c r="AP2565" s="11"/>
      <c r="AQ2565" s="11"/>
      <c r="AR2565" s="11"/>
      <c r="AS2565" s="11"/>
      <c r="AT2565" s="11"/>
      <c r="AU2565" s="11"/>
      <c r="AV2565" s="11"/>
      <c r="AW2565" s="11"/>
      <c r="AX2565" s="11"/>
      <c r="AY2565" s="11"/>
      <c r="AZ2565" s="11"/>
      <c r="BA2565" s="11"/>
      <c r="BB2565" s="11"/>
      <c r="BC2565" s="11"/>
      <c r="BD2565" s="11"/>
      <c r="BE2565" s="11"/>
      <c r="BF2565" s="11"/>
      <c r="BG2565" s="11"/>
      <c r="BH2565" s="11"/>
      <c r="BI2565" s="11"/>
      <c r="BJ2565" s="11"/>
      <c r="BK2565" s="11"/>
      <c r="BL2565" s="11"/>
      <c r="BM2565" s="11"/>
      <c r="BN2565" s="11"/>
      <c r="BO2565" s="11"/>
      <c r="BP2565" s="16" t="str">
        <v>0- Port Costs</v>
      </c>
      <c r="BT2565" s="16" t="str">
        <v>0- Port Value</v>
      </c>
      <c r="BU2565" s="11"/>
      <c r="BV2565" s="16" t="str">
        <v>0</v>
      </c>
    </row>
    <row r="2566" spans="8:74" hidden="1" outlineLevel="1" x14ac:dyDescent="0.3">
      <c r="H2566" s="16" t="str">
        <v>0 - BM Costs</v>
      </c>
      <c r="L2566" s="16" t="str">
        <v>0 - BM Port</v>
      </c>
      <c r="N2566" s="16" t="str">
        <v>0 - Port Assets</v>
      </c>
      <c r="O2566" s="11"/>
      <c r="P2566" s="11"/>
      <c r="Q2566" s="11"/>
      <c r="R2566" s="11"/>
      <c r="S2566" s="11"/>
      <c r="T2566" s="11"/>
      <c r="U2566" s="11"/>
      <c r="V2566" s="11"/>
      <c r="W2566" s="11"/>
      <c r="X2566" s="11"/>
      <c r="Y2566" s="11"/>
      <c r="Z2566" s="11"/>
      <c r="AA2566" s="11"/>
      <c r="AB2566" s="11"/>
      <c r="AC2566" s="11"/>
      <c r="AD2566" s="11"/>
      <c r="AE2566" s="11"/>
      <c r="AF2566" s="11"/>
      <c r="AG2566" s="11"/>
      <c r="AH2566" s="11"/>
      <c r="AI2566" s="11"/>
      <c r="AJ2566" s="11"/>
      <c r="AK2566" s="11"/>
      <c r="AL2566" s="11"/>
      <c r="AM2566" s="11"/>
      <c r="AN2566" s="11"/>
      <c r="AO2566" s="11"/>
      <c r="AP2566" s="11"/>
      <c r="AQ2566" s="11"/>
      <c r="AR2566" s="11"/>
      <c r="AS2566" s="11"/>
      <c r="AT2566" s="11"/>
      <c r="AU2566" s="11"/>
      <c r="AV2566" s="11"/>
      <c r="AW2566" s="11"/>
      <c r="AX2566" s="11"/>
      <c r="AY2566" s="11"/>
      <c r="AZ2566" s="11"/>
      <c r="BA2566" s="11"/>
      <c r="BB2566" s="11"/>
      <c r="BC2566" s="11"/>
      <c r="BD2566" s="11"/>
      <c r="BE2566" s="11"/>
      <c r="BF2566" s="11"/>
      <c r="BG2566" s="11"/>
      <c r="BH2566" s="11"/>
      <c r="BI2566" s="11"/>
      <c r="BJ2566" s="11"/>
      <c r="BK2566" s="11"/>
      <c r="BL2566" s="11"/>
      <c r="BM2566" s="11"/>
      <c r="BN2566" s="11"/>
      <c r="BO2566" s="11"/>
      <c r="BP2566" s="16" t="str">
        <v>0- Port Costs</v>
      </c>
      <c r="BT2566" s="16" t="str">
        <v>0- Port Value</v>
      </c>
      <c r="BU2566" s="11"/>
      <c r="BV2566" s="16" t="str">
        <v>0</v>
      </c>
    </row>
    <row r="2567" spans="8:74" hidden="1" outlineLevel="1" x14ac:dyDescent="0.3">
      <c r="H2567" s="16" t="str">
        <v>0 - BM Costs</v>
      </c>
      <c r="L2567" s="16" t="str">
        <v>0 - BM Port</v>
      </c>
      <c r="N2567" s="16" t="str">
        <v>0 - Port Assets</v>
      </c>
      <c r="O2567" s="11"/>
      <c r="P2567" s="11"/>
      <c r="Q2567" s="11"/>
      <c r="R2567" s="11"/>
      <c r="S2567" s="11"/>
      <c r="T2567" s="11"/>
      <c r="U2567" s="11"/>
      <c r="V2567" s="11"/>
      <c r="W2567" s="11"/>
      <c r="X2567" s="11"/>
      <c r="Y2567" s="11"/>
      <c r="Z2567" s="11"/>
      <c r="AA2567" s="11"/>
      <c r="AB2567" s="11"/>
      <c r="AC2567" s="11"/>
      <c r="AD2567" s="11"/>
      <c r="AE2567" s="11"/>
      <c r="AF2567" s="11"/>
      <c r="AG2567" s="11"/>
      <c r="AH2567" s="11"/>
      <c r="AI2567" s="11"/>
      <c r="AJ2567" s="11"/>
      <c r="AK2567" s="11"/>
      <c r="AL2567" s="11"/>
      <c r="AM2567" s="11"/>
      <c r="AN2567" s="11"/>
      <c r="AO2567" s="11"/>
      <c r="AP2567" s="11"/>
      <c r="AQ2567" s="11"/>
      <c r="AR2567" s="11"/>
      <c r="AS2567" s="11"/>
      <c r="AT2567" s="11"/>
      <c r="AU2567" s="11"/>
      <c r="AV2567" s="11"/>
      <c r="AW2567" s="11"/>
      <c r="AX2567" s="11"/>
      <c r="AY2567" s="11"/>
      <c r="AZ2567" s="11"/>
      <c r="BA2567" s="11"/>
      <c r="BB2567" s="11"/>
      <c r="BC2567" s="11"/>
      <c r="BD2567" s="11"/>
      <c r="BE2567" s="11"/>
      <c r="BF2567" s="11"/>
      <c r="BG2567" s="11"/>
      <c r="BH2567" s="11"/>
      <c r="BI2567" s="11"/>
      <c r="BJ2567" s="11"/>
      <c r="BK2567" s="11"/>
      <c r="BL2567" s="11"/>
      <c r="BM2567" s="11"/>
      <c r="BN2567" s="11"/>
      <c r="BO2567" s="11"/>
      <c r="BP2567" s="16" t="str">
        <v>0- Port Costs</v>
      </c>
      <c r="BT2567" s="16" t="str">
        <v>0- Port Value</v>
      </c>
      <c r="BU2567" s="11"/>
      <c r="BV2567" s="16" t="str">
        <v>0</v>
      </c>
    </row>
    <row r="2568" spans="8:74" hidden="1" outlineLevel="1" x14ac:dyDescent="0.3">
      <c r="H2568" s="16" t="str">
        <v>0 - BM Costs</v>
      </c>
      <c r="L2568" s="16" t="str">
        <v>0 - BM Port</v>
      </c>
      <c r="N2568" s="16" t="str">
        <v>0 - Port Assets</v>
      </c>
      <c r="O2568" s="11"/>
      <c r="P2568" s="11"/>
      <c r="Q2568" s="11"/>
      <c r="R2568" s="11"/>
      <c r="S2568" s="11"/>
      <c r="T2568" s="11"/>
      <c r="U2568" s="11"/>
      <c r="V2568" s="11"/>
      <c r="W2568" s="11"/>
      <c r="X2568" s="11"/>
      <c r="Y2568" s="11"/>
      <c r="Z2568" s="11"/>
      <c r="AA2568" s="11"/>
      <c r="AB2568" s="11"/>
      <c r="AC2568" s="11"/>
      <c r="AD2568" s="11"/>
      <c r="AE2568" s="11"/>
      <c r="AF2568" s="11"/>
      <c r="AG2568" s="11"/>
      <c r="AH2568" s="11"/>
      <c r="AI2568" s="11"/>
      <c r="AJ2568" s="11"/>
      <c r="AK2568" s="11"/>
      <c r="AL2568" s="11"/>
      <c r="AM2568" s="11"/>
      <c r="AN2568" s="11"/>
      <c r="AO2568" s="11"/>
      <c r="AP2568" s="11"/>
      <c r="AQ2568" s="11"/>
      <c r="AR2568" s="11"/>
      <c r="AS2568" s="11"/>
      <c r="AT2568" s="11"/>
      <c r="AU2568" s="11"/>
      <c r="AV2568" s="11"/>
      <c r="AW2568" s="11"/>
      <c r="AX2568" s="11"/>
      <c r="AY2568" s="11"/>
      <c r="AZ2568" s="11"/>
      <c r="BA2568" s="11"/>
      <c r="BB2568" s="11"/>
      <c r="BC2568" s="11"/>
      <c r="BD2568" s="11"/>
      <c r="BE2568" s="11"/>
      <c r="BF2568" s="11"/>
      <c r="BG2568" s="11"/>
      <c r="BH2568" s="11"/>
      <c r="BI2568" s="11"/>
      <c r="BJ2568" s="11"/>
      <c r="BK2568" s="11"/>
      <c r="BL2568" s="11"/>
      <c r="BM2568" s="11"/>
      <c r="BN2568" s="11"/>
      <c r="BO2568" s="11"/>
      <c r="BP2568" s="16" t="str">
        <v>0- Port Costs</v>
      </c>
      <c r="BT2568" s="16" t="str">
        <v>0- Port Value</v>
      </c>
      <c r="BU2568" s="11"/>
      <c r="BV2568" s="16" t="str">
        <v>0</v>
      </c>
    </row>
    <row r="2569" spans="8:74" hidden="1" outlineLevel="1" x14ac:dyDescent="0.3">
      <c r="H2569" s="16" t="str">
        <v>0 - BM Costs</v>
      </c>
      <c r="L2569" s="16" t="str">
        <v>0 - BM Port</v>
      </c>
      <c r="N2569" s="16" t="str">
        <v>0 - Port Assets</v>
      </c>
      <c r="O2569" s="11"/>
      <c r="P2569" s="11"/>
      <c r="Q2569" s="11"/>
      <c r="R2569" s="11"/>
      <c r="S2569" s="11"/>
      <c r="T2569" s="11"/>
      <c r="U2569" s="11"/>
      <c r="V2569" s="11"/>
      <c r="W2569" s="11"/>
      <c r="X2569" s="11"/>
      <c r="Y2569" s="11"/>
      <c r="Z2569" s="11"/>
      <c r="AA2569" s="11"/>
      <c r="AB2569" s="11"/>
      <c r="AC2569" s="11"/>
      <c r="AD2569" s="11"/>
      <c r="AE2569" s="11"/>
      <c r="AF2569" s="11"/>
      <c r="AG2569" s="11"/>
      <c r="AH2569" s="11"/>
      <c r="AI2569" s="11"/>
      <c r="AJ2569" s="11"/>
      <c r="AK2569" s="11"/>
      <c r="AL2569" s="11"/>
      <c r="AM2569" s="11"/>
      <c r="AN2569" s="11"/>
      <c r="AO2569" s="11"/>
      <c r="AP2569" s="11"/>
      <c r="AQ2569" s="11"/>
      <c r="AR2569" s="11"/>
      <c r="AS2569" s="11"/>
      <c r="AT2569" s="11"/>
      <c r="AU2569" s="11"/>
      <c r="AV2569" s="11"/>
      <c r="AW2569" s="11"/>
      <c r="AX2569" s="11"/>
      <c r="AY2569" s="11"/>
      <c r="AZ2569" s="11"/>
      <c r="BA2569" s="11"/>
      <c r="BB2569" s="11"/>
      <c r="BC2569" s="11"/>
      <c r="BD2569" s="11"/>
      <c r="BE2569" s="11"/>
      <c r="BF2569" s="11"/>
      <c r="BG2569" s="11"/>
      <c r="BH2569" s="11"/>
      <c r="BI2569" s="11"/>
      <c r="BJ2569" s="11"/>
      <c r="BK2569" s="11"/>
      <c r="BL2569" s="11"/>
      <c r="BM2569" s="11"/>
      <c r="BN2569" s="11"/>
      <c r="BO2569" s="11"/>
      <c r="BP2569" s="16" t="str">
        <v>0- Port Costs</v>
      </c>
      <c r="BT2569" s="16" t="str">
        <v>0- Port Value</v>
      </c>
      <c r="BU2569" s="11"/>
      <c r="BV2569" s="16" t="str">
        <v>0</v>
      </c>
    </row>
    <row r="2570" spans="8:74" hidden="1" outlineLevel="1" x14ac:dyDescent="0.3">
      <c r="H2570" s="16" t="str">
        <v>0 - BM Costs</v>
      </c>
      <c r="L2570" s="16" t="str">
        <v>0 - BM Port</v>
      </c>
      <c r="N2570" s="16" t="str">
        <v>0 - Port Assets</v>
      </c>
      <c r="O2570" s="11"/>
      <c r="P2570" s="11"/>
      <c r="Q2570" s="11"/>
      <c r="R2570" s="11"/>
      <c r="S2570" s="11"/>
      <c r="T2570" s="11"/>
      <c r="U2570" s="11"/>
      <c r="V2570" s="11"/>
      <c r="W2570" s="11"/>
      <c r="X2570" s="11"/>
      <c r="Y2570" s="11"/>
      <c r="Z2570" s="11"/>
      <c r="AA2570" s="11"/>
      <c r="AB2570" s="11"/>
      <c r="AC2570" s="11"/>
      <c r="AD2570" s="11"/>
      <c r="AE2570" s="11"/>
      <c r="AF2570" s="11"/>
      <c r="AG2570" s="11"/>
      <c r="AH2570" s="11"/>
      <c r="AI2570" s="11"/>
      <c r="AJ2570" s="11"/>
      <c r="AK2570" s="11"/>
      <c r="AL2570" s="11"/>
      <c r="AM2570" s="11"/>
      <c r="AN2570" s="11"/>
      <c r="AO2570" s="11"/>
      <c r="AP2570" s="11"/>
      <c r="AQ2570" s="11"/>
      <c r="AR2570" s="11"/>
      <c r="AS2570" s="11"/>
      <c r="AT2570" s="11"/>
      <c r="AU2570" s="11"/>
      <c r="AV2570" s="11"/>
      <c r="AW2570" s="11"/>
      <c r="AX2570" s="11"/>
      <c r="AY2570" s="11"/>
      <c r="AZ2570" s="11"/>
      <c r="BA2570" s="11"/>
      <c r="BB2570" s="11"/>
      <c r="BC2570" s="11"/>
      <c r="BD2570" s="11"/>
      <c r="BE2570" s="11"/>
      <c r="BF2570" s="11"/>
      <c r="BG2570" s="11"/>
      <c r="BH2570" s="11"/>
      <c r="BI2570" s="11"/>
      <c r="BJ2570" s="11"/>
      <c r="BK2570" s="11"/>
      <c r="BL2570" s="11"/>
      <c r="BM2570" s="11"/>
      <c r="BN2570" s="11"/>
      <c r="BO2570" s="11"/>
      <c r="BP2570" s="16" t="str">
        <v>0- Port Costs</v>
      </c>
      <c r="BT2570" s="16" t="str">
        <v>0- Port Value</v>
      </c>
      <c r="BU2570" s="11"/>
      <c r="BV2570" s="16" t="str">
        <v>0</v>
      </c>
    </row>
    <row r="2571" spans="8:74" hidden="1" outlineLevel="1" x14ac:dyDescent="0.3">
      <c r="H2571" s="16" t="str">
        <v>0 - BM Costs</v>
      </c>
      <c r="L2571" s="16" t="str">
        <v>0 - BM Port</v>
      </c>
      <c r="N2571" s="16" t="str">
        <v>0 - Port Assets</v>
      </c>
      <c r="O2571" s="11"/>
      <c r="P2571" s="11"/>
      <c r="Q2571" s="11"/>
      <c r="R2571" s="11"/>
      <c r="S2571" s="11"/>
      <c r="T2571" s="11"/>
      <c r="U2571" s="11"/>
      <c r="V2571" s="11"/>
      <c r="W2571" s="11"/>
      <c r="X2571" s="11"/>
      <c r="Y2571" s="11"/>
      <c r="Z2571" s="11"/>
      <c r="AA2571" s="11"/>
      <c r="AB2571" s="11"/>
      <c r="AC2571" s="11"/>
      <c r="AD2571" s="11"/>
      <c r="AE2571" s="11"/>
      <c r="AF2571" s="11"/>
      <c r="AG2571" s="11"/>
      <c r="AH2571" s="11"/>
      <c r="AI2571" s="11"/>
      <c r="AJ2571" s="11"/>
      <c r="AK2571" s="11"/>
      <c r="AL2571" s="11"/>
      <c r="AM2571" s="11"/>
      <c r="AN2571" s="11"/>
      <c r="AO2571" s="11"/>
      <c r="AP2571" s="11"/>
      <c r="AQ2571" s="11"/>
      <c r="AR2571" s="11"/>
      <c r="AS2571" s="11"/>
      <c r="AT2571" s="11"/>
      <c r="AU2571" s="11"/>
      <c r="AV2571" s="11"/>
      <c r="AW2571" s="11"/>
      <c r="AX2571" s="11"/>
      <c r="AY2571" s="11"/>
      <c r="AZ2571" s="11"/>
      <c r="BA2571" s="11"/>
      <c r="BB2571" s="11"/>
      <c r="BC2571" s="11"/>
      <c r="BD2571" s="11"/>
      <c r="BE2571" s="11"/>
      <c r="BF2571" s="11"/>
      <c r="BG2571" s="11"/>
      <c r="BH2571" s="11"/>
      <c r="BI2571" s="11"/>
      <c r="BJ2571" s="11"/>
      <c r="BK2571" s="11"/>
      <c r="BL2571" s="11"/>
      <c r="BM2571" s="11"/>
      <c r="BN2571" s="11"/>
      <c r="BO2571" s="11"/>
      <c r="BP2571" s="16" t="str">
        <v>0- Port Costs</v>
      </c>
      <c r="BT2571" s="16" t="str">
        <v>0- Port Value</v>
      </c>
      <c r="BU2571" s="11"/>
      <c r="BV2571" s="16" t="str">
        <v>0</v>
      </c>
    </row>
    <row r="2572" spans="8:74" hidden="1" outlineLevel="1" x14ac:dyDescent="0.3">
      <c r="H2572" s="16" t="str">
        <v>0 - BM Costs</v>
      </c>
      <c r="L2572" s="16" t="str">
        <v>0 - BM Port</v>
      </c>
      <c r="N2572" s="16" t="str">
        <v>0 - Port Assets</v>
      </c>
      <c r="O2572" s="11"/>
      <c r="P2572" s="11"/>
      <c r="Q2572" s="11"/>
      <c r="R2572" s="11"/>
      <c r="S2572" s="11"/>
      <c r="T2572" s="11"/>
      <c r="U2572" s="11"/>
      <c r="V2572" s="11"/>
      <c r="W2572" s="11"/>
      <c r="X2572" s="11"/>
      <c r="Y2572" s="11"/>
      <c r="Z2572" s="11"/>
      <c r="AA2572" s="11"/>
      <c r="AB2572" s="11"/>
      <c r="AC2572" s="11"/>
      <c r="AD2572" s="11"/>
      <c r="AE2572" s="11"/>
      <c r="AF2572" s="11"/>
      <c r="AG2572" s="11"/>
      <c r="AH2572" s="11"/>
      <c r="AI2572" s="11"/>
      <c r="AJ2572" s="11"/>
      <c r="AK2572" s="11"/>
      <c r="AL2572" s="11"/>
      <c r="AM2572" s="11"/>
      <c r="AN2572" s="11"/>
      <c r="AO2572" s="11"/>
      <c r="AP2572" s="11"/>
      <c r="AQ2572" s="11"/>
      <c r="AR2572" s="11"/>
      <c r="AS2572" s="11"/>
      <c r="AT2572" s="11"/>
      <c r="AU2572" s="11"/>
      <c r="AV2572" s="11"/>
      <c r="AW2572" s="11"/>
      <c r="AX2572" s="11"/>
      <c r="AY2572" s="11"/>
      <c r="AZ2572" s="11"/>
      <c r="BA2572" s="11"/>
      <c r="BB2572" s="11"/>
      <c r="BC2572" s="11"/>
      <c r="BD2572" s="11"/>
      <c r="BE2572" s="11"/>
      <c r="BF2572" s="11"/>
      <c r="BG2572" s="11"/>
      <c r="BH2572" s="11"/>
      <c r="BI2572" s="11"/>
      <c r="BJ2572" s="11"/>
      <c r="BK2572" s="11"/>
      <c r="BL2572" s="11"/>
      <c r="BM2572" s="11"/>
      <c r="BN2572" s="11"/>
      <c r="BO2572" s="11"/>
      <c r="BP2572" s="16" t="str">
        <v>0- Port Costs</v>
      </c>
      <c r="BT2572" s="16" t="str">
        <v>0- Port Value</v>
      </c>
      <c r="BU2572" s="11"/>
      <c r="BV2572" s="16" t="str">
        <v>0</v>
      </c>
    </row>
    <row r="2573" spans="8:74" hidden="1" outlineLevel="1" x14ac:dyDescent="0.3">
      <c r="H2573" s="16" t="str">
        <v>0 - BM Costs</v>
      </c>
      <c r="L2573" s="16" t="str">
        <v>0 - BM Port</v>
      </c>
      <c r="N2573" s="16" t="str">
        <v>0 - Port Assets</v>
      </c>
      <c r="O2573" s="11"/>
      <c r="P2573" s="11"/>
      <c r="Q2573" s="11"/>
      <c r="R2573" s="11"/>
      <c r="S2573" s="11"/>
      <c r="T2573" s="11"/>
      <c r="U2573" s="11"/>
      <c r="V2573" s="11"/>
      <c r="W2573" s="11"/>
      <c r="X2573" s="11"/>
      <c r="Y2573" s="11"/>
      <c r="Z2573" s="11"/>
      <c r="AA2573" s="11"/>
      <c r="AB2573" s="11"/>
      <c r="AC2573" s="11"/>
      <c r="AD2573" s="11"/>
      <c r="AE2573" s="11"/>
      <c r="AF2573" s="11"/>
      <c r="AG2573" s="11"/>
      <c r="AH2573" s="11"/>
      <c r="AI2573" s="11"/>
      <c r="AJ2573" s="11"/>
      <c r="AK2573" s="11"/>
      <c r="AL2573" s="11"/>
      <c r="AM2573" s="11"/>
      <c r="AN2573" s="11"/>
      <c r="AO2573" s="11"/>
      <c r="AP2573" s="11"/>
      <c r="AQ2573" s="11"/>
      <c r="AR2573" s="11"/>
      <c r="AS2573" s="11"/>
      <c r="AT2573" s="11"/>
      <c r="AU2573" s="11"/>
      <c r="AV2573" s="11"/>
      <c r="AW2573" s="11"/>
      <c r="AX2573" s="11"/>
      <c r="AY2573" s="11"/>
      <c r="AZ2573" s="11"/>
      <c r="BA2573" s="11"/>
      <c r="BB2573" s="11"/>
      <c r="BC2573" s="11"/>
      <c r="BD2573" s="11"/>
      <c r="BE2573" s="11"/>
      <c r="BF2573" s="11"/>
      <c r="BG2573" s="11"/>
      <c r="BH2573" s="11"/>
      <c r="BI2573" s="11"/>
      <c r="BJ2573" s="11"/>
      <c r="BK2573" s="11"/>
      <c r="BL2573" s="11"/>
      <c r="BM2573" s="11"/>
      <c r="BN2573" s="11"/>
      <c r="BO2573" s="11"/>
      <c r="BP2573" s="16" t="str">
        <v>0- Port Costs</v>
      </c>
      <c r="BT2573" s="16" t="str">
        <v>0- Port Value</v>
      </c>
      <c r="BU2573" s="11"/>
      <c r="BV2573" s="16" t="str">
        <v>0</v>
      </c>
    </row>
    <row r="2574" spans="8:74" hidden="1" outlineLevel="1" x14ac:dyDescent="0.3">
      <c r="H2574" s="16" t="str">
        <v>0 - BM Costs</v>
      </c>
      <c r="L2574" s="16" t="str">
        <v>0 - BM Port</v>
      </c>
      <c r="N2574" s="16" t="str">
        <v>0 - Port Assets</v>
      </c>
      <c r="O2574" s="11"/>
      <c r="P2574" s="11"/>
      <c r="Q2574" s="11"/>
      <c r="R2574" s="11"/>
      <c r="S2574" s="11"/>
      <c r="T2574" s="11"/>
      <c r="U2574" s="11"/>
      <c r="V2574" s="11"/>
      <c r="W2574" s="11"/>
      <c r="X2574" s="11"/>
      <c r="Y2574" s="11"/>
      <c r="Z2574" s="11"/>
      <c r="AA2574" s="11"/>
      <c r="AB2574" s="11"/>
      <c r="AC2574" s="11"/>
      <c r="AD2574" s="11"/>
      <c r="AE2574" s="11"/>
      <c r="AF2574" s="11"/>
      <c r="AG2574" s="11"/>
      <c r="AH2574" s="11"/>
      <c r="AI2574" s="11"/>
      <c r="AJ2574" s="11"/>
      <c r="AK2574" s="11"/>
      <c r="AL2574" s="11"/>
      <c r="AM2574" s="11"/>
      <c r="AN2574" s="11"/>
      <c r="AO2574" s="11"/>
      <c r="AP2574" s="11"/>
      <c r="AQ2574" s="11"/>
      <c r="AR2574" s="11"/>
      <c r="AS2574" s="11"/>
      <c r="AT2574" s="11"/>
      <c r="AU2574" s="11"/>
      <c r="AV2574" s="11"/>
      <c r="AW2574" s="11"/>
      <c r="AX2574" s="11"/>
      <c r="AY2574" s="11"/>
      <c r="AZ2574" s="11"/>
      <c r="BA2574" s="11"/>
      <c r="BB2574" s="11"/>
      <c r="BC2574" s="11"/>
      <c r="BD2574" s="11"/>
      <c r="BE2574" s="11"/>
      <c r="BF2574" s="11"/>
      <c r="BG2574" s="11"/>
      <c r="BH2574" s="11"/>
      <c r="BI2574" s="11"/>
      <c r="BJ2574" s="11"/>
      <c r="BK2574" s="11"/>
      <c r="BL2574" s="11"/>
      <c r="BM2574" s="11"/>
      <c r="BN2574" s="11"/>
      <c r="BO2574" s="11"/>
      <c r="BP2574" s="16" t="str">
        <v>0- Port Costs</v>
      </c>
      <c r="BT2574" s="16" t="str">
        <v>0- Port Value</v>
      </c>
      <c r="BU2574" s="11"/>
      <c r="BV2574" s="16" t="str">
        <v>0</v>
      </c>
    </row>
    <row r="2575" spans="8:74" hidden="1" outlineLevel="1" x14ac:dyDescent="0.3">
      <c r="H2575" s="16" t="str">
        <v>0 - BM Costs</v>
      </c>
      <c r="L2575" s="16" t="str">
        <v>0 - BM Port</v>
      </c>
      <c r="N2575" s="16" t="str">
        <v>0 - Port Assets</v>
      </c>
      <c r="O2575" s="11"/>
      <c r="P2575" s="11"/>
      <c r="Q2575" s="11"/>
      <c r="R2575" s="11"/>
      <c r="S2575" s="11"/>
      <c r="T2575" s="11"/>
      <c r="U2575" s="11"/>
      <c r="V2575" s="11"/>
      <c r="W2575" s="11"/>
      <c r="X2575" s="11"/>
      <c r="Y2575" s="11"/>
      <c r="Z2575" s="11"/>
      <c r="AA2575" s="11"/>
      <c r="AB2575" s="11"/>
      <c r="AC2575" s="11"/>
      <c r="AD2575" s="11"/>
      <c r="AE2575" s="11"/>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c r="BB2575" s="11"/>
      <c r="BC2575" s="11"/>
      <c r="BD2575" s="11"/>
      <c r="BE2575" s="11"/>
      <c r="BF2575" s="11"/>
      <c r="BG2575" s="11"/>
      <c r="BH2575" s="11"/>
      <c r="BI2575" s="11"/>
      <c r="BJ2575" s="11"/>
      <c r="BK2575" s="11"/>
      <c r="BL2575" s="11"/>
      <c r="BM2575" s="11"/>
      <c r="BN2575" s="11"/>
      <c r="BO2575" s="11"/>
      <c r="BP2575" s="16" t="str">
        <v>0- Port Costs</v>
      </c>
      <c r="BT2575" s="16" t="str">
        <v>0- Port Value</v>
      </c>
      <c r="BU2575" s="11"/>
      <c r="BV2575" s="16" t="str">
        <v>0</v>
      </c>
    </row>
    <row r="2576" spans="8:74" hidden="1" outlineLevel="1" x14ac:dyDescent="0.3">
      <c r="H2576" s="16" t="str">
        <v>0 - BM Costs</v>
      </c>
      <c r="L2576" s="16" t="str">
        <v>0 - BM Port</v>
      </c>
      <c r="N2576" s="16" t="str">
        <v>0 - Port Assets</v>
      </c>
      <c r="O2576" s="11"/>
      <c r="P2576" s="11"/>
      <c r="Q2576" s="11"/>
      <c r="R2576" s="11"/>
      <c r="S2576" s="11"/>
      <c r="T2576" s="11"/>
      <c r="U2576" s="11"/>
      <c r="V2576" s="11"/>
      <c r="W2576" s="11"/>
      <c r="X2576" s="11"/>
      <c r="Y2576" s="11"/>
      <c r="Z2576" s="11"/>
      <c r="AA2576" s="11"/>
      <c r="AB2576" s="11"/>
      <c r="AC2576" s="11"/>
      <c r="AD2576" s="11"/>
      <c r="AE2576" s="11"/>
      <c r="AF2576" s="11"/>
      <c r="AG2576" s="11"/>
      <c r="AH2576" s="11"/>
      <c r="AI2576" s="11"/>
      <c r="AJ2576" s="11"/>
      <c r="AK2576" s="11"/>
      <c r="AL2576" s="11"/>
      <c r="AM2576" s="11"/>
      <c r="AN2576" s="11"/>
      <c r="AO2576" s="11"/>
      <c r="AP2576" s="11"/>
      <c r="AQ2576" s="11"/>
      <c r="AR2576" s="11"/>
      <c r="AS2576" s="11"/>
      <c r="AT2576" s="11"/>
      <c r="AU2576" s="11"/>
      <c r="AV2576" s="11"/>
      <c r="AW2576" s="11"/>
      <c r="AX2576" s="11"/>
      <c r="AY2576" s="11"/>
      <c r="AZ2576" s="11"/>
      <c r="BA2576" s="11"/>
      <c r="BB2576" s="11"/>
      <c r="BC2576" s="11"/>
      <c r="BD2576" s="11"/>
      <c r="BE2576" s="11"/>
      <c r="BF2576" s="11"/>
      <c r="BG2576" s="11"/>
      <c r="BH2576" s="11"/>
      <c r="BI2576" s="11"/>
      <c r="BJ2576" s="11"/>
      <c r="BK2576" s="11"/>
      <c r="BL2576" s="11"/>
      <c r="BM2576" s="11"/>
      <c r="BN2576" s="11"/>
      <c r="BO2576" s="11"/>
      <c r="BP2576" s="16" t="str">
        <v>0- Port Costs</v>
      </c>
      <c r="BT2576" s="16" t="str">
        <v>0- Port Value</v>
      </c>
      <c r="BU2576" s="11"/>
      <c r="BV2576" s="16" t="str">
        <v>0</v>
      </c>
    </row>
    <row r="2577" spans="8:74" hidden="1" outlineLevel="1" x14ac:dyDescent="0.3">
      <c r="H2577" s="16" t="str">
        <v>0 - BM Costs</v>
      </c>
      <c r="L2577" s="16" t="str">
        <v>0 - BM Port</v>
      </c>
      <c r="N2577" s="16" t="str">
        <v>0 - Port Assets</v>
      </c>
      <c r="O2577" s="11"/>
      <c r="P2577" s="11"/>
      <c r="Q2577" s="11"/>
      <c r="R2577" s="11"/>
      <c r="S2577" s="11"/>
      <c r="T2577" s="11"/>
      <c r="U2577" s="11"/>
      <c r="V2577" s="11"/>
      <c r="W2577" s="11"/>
      <c r="X2577" s="11"/>
      <c r="Y2577" s="11"/>
      <c r="Z2577" s="11"/>
      <c r="AA2577" s="11"/>
      <c r="AB2577" s="11"/>
      <c r="AC2577" s="11"/>
      <c r="AD2577" s="11"/>
      <c r="AE2577" s="11"/>
      <c r="AF2577" s="11"/>
      <c r="AG2577" s="11"/>
      <c r="AH2577" s="11"/>
      <c r="AI2577" s="11"/>
      <c r="AJ2577" s="11"/>
      <c r="AK2577" s="11"/>
      <c r="AL2577" s="11"/>
      <c r="AM2577" s="11"/>
      <c r="AN2577" s="11"/>
      <c r="AO2577" s="11"/>
      <c r="AP2577" s="11"/>
      <c r="AQ2577" s="11"/>
      <c r="AR2577" s="11"/>
      <c r="AS2577" s="11"/>
      <c r="AT2577" s="11"/>
      <c r="AU2577" s="11"/>
      <c r="AV2577" s="11"/>
      <c r="AW2577" s="11"/>
      <c r="AX2577" s="11"/>
      <c r="AY2577" s="11"/>
      <c r="AZ2577" s="11"/>
      <c r="BA2577" s="11"/>
      <c r="BB2577" s="11"/>
      <c r="BC2577" s="11"/>
      <c r="BD2577" s="11"/>
      <c r="BE2577" s="11"/>
      <c r="BF2577" s="11"/>
      <c r="BG2577" s="11"/>
      <c r="BH2577" s="11"/>
      <c r="BI2577" s="11"/>
      <c r="BJ2577" s="11"/>
      <c r="BK2577" s="11"/>
      <c r="BL2577" s="11"/>
      <c r="BM2577" s="11"/>
      <c r="BN2577" s="11"/>
      <c r="BO2577" s="11"/>
      <c r="BP2577" s="16" t="str">
        <v>0- Port Costs</v>
      </c>
      <c r="BT2577" s="16" t="str">
        <v>0- Port Value</v>
      </c>
      <c r="BU2577" s="11"/>
      <c r="BV2577" s="16" t="str">
        <v>0</v>
      </c>
    </row>
    <row r="2578" spans="8:74" hidden="1" outlineLevel="1" x14ac:dyDescent="0.3">
      <c r="H2578" s="16" t="str">
        <v>0 - BM Costs</v>
      </c>
      <c r="L2578" s="16" t="str">
        <v>0 - BM Port</v>
      </c>
      <c r="N2578" s="16" t="str">
        <v>0 - Port Assets</v>
      </c>
      <c r="O2578" s="11"/>
      <c r="P2578" s="11"/>
      <c r="Q2578" s="11"/>
      <c r="R2578" s="11"/>
      <c r="S2578" s="11"/>
      <c r="T2578" s="11"/>
      <c r="U2578" s="11"/>
      <c r="V2578" s="11"/>
      <c r="W2578" s="11"/>
      <c r="X2578" s="11"/>
      <c r="Y2578" s="11"/>
      <c r="Z2578" s="11"/>
      <c r="AA2578" s="11"/>
      <c r="AB2578" s="11"/>
      <c r="AC2578" s="11"/>
      <c r="AD2578" s="11"/>
      <c r="AE2578" s="11"/>
      <c r="AF2578" s="11"/>
      <c r="AG2578" s="11"/>
      <c r="AH2578" s="11"/>
      <c r="AI2578" s="11"/>
      <c r="AJ2578" s="11"/>
      <c r="AK2578" s="11"/>
      <c r="AL2578" s="11"/>
      <c r="AM2578" s="11"/>
      <c r="AN2578" s="11"/>
      <c r="AO2578" s="11"/>
      <c r="AP2578" s="11"/>
      <c r="AQ2578" s="11"/>
      <c r="AR2578" s="11"/>
      <c r="AS2578" s="11"/>
      <c r="AT2578" s="11"/>
      <c r="AU2578" s="11"/>
      <c r="AV2578" s="11"/>
      <c r="AW2578" s="11"/>
      <c r="AX2578" s="11"/>
      <c r="AY2578" s="11"/>
      <c r="AZ2578" s="11"/>
      <c r="BA2578" s="11"/>
      <c r="BB2578" s="11"/>
      <c r="BC2578" s="11"/>
      <c r="BD2578" s="11"/>
      <c r="BE2578" s="11"/>
      <c r="BF2578" s="11"/>
      <c r="BG2578" s="11"/>
      <c r="BH2578" s="11"/>
      <c r="BI2578" s="11"/>
      <c r="BJ2578" s="11"/>
      <c r="BK2578" s="11"/>
      <c r="BL2578" s="11"/>
      <c r="BM2578" s="11"/>
      <c r="BN2578" s="11"/>
      <c r="BO2578" s="11"/>
      <c r="BP2578" s="16" t="str">
        <v>0- Port Costs</v>
      </c>
      <c r="BT2578" s="16" t="str">
        <v>0- Port Value</v>
      </c>
      <c r="BU2578" s="11"/>
      <c r="BV2578" s="16" t="str">
        <v>0</v>
      </c>
    </row>
    <row r="2579" spans="8:74" hidden="1" outlineLevel="1" x14ac:dyDescent="0.3">
      <c r="H2579" s="16" t="str">
        <v>0 - BM Costs</v>
      </c>
      <c r="L2579" s="16" t="str">
        <v>0 - BM Port</v>
      </c>
      <c r="N2579" s="16" t="str">
        <v>0 - Port Assets</v>
      </c>
      <c r="O2579" s="11"/>
      <c r="P2579" s="11"/>
      <c r="Q2579" s="11"/>
      <c r="R2579" s="11"/>
      <c r="S2579" s="11"/>
      <c r="T2579" s="11"/>
      <c r="U2579" s="11"/>
      <c r="V2579" s="11"/>
      <c r="W2579" s="11"/>
      <c r="X2579" s="11"/>
      <c r="Y2579" s="11"/>
      <c r="Z2579" s="11"/>
      <c r="AA2579" s="11"/>
      <c r="AB2579" s="11"/>
      <c r="AC2579" s="11"/>
      <c r="AD2579" s="11"/>
      <c r="AE2579" s="11"/>
      <c r="AF2579" s="11"/>
      <c r="AG2579" s="11"/>
      <c r="AH2579" s="11"/>
      <c r="AI2579" s="11"/>
      <c r="AJ2579" s="11"/>
      <c r="AK2579" s="11"/>
      <c r="AL2579" s="11"/>
      <c r="AM2579" s="11"/>
      <c r="AN2579" s="11"/>
      <c r="AO2579" s="11"/>
      <c r="AP2579" s="11"/>
      <c r="AQ2579" s="11"/>
      <c r="AR2579" s="11"/>
      <c r="AS2579" s="11"/>
      <c r="AT2579" s="11"/>
      <c r="AU2579" s="11"/>
      <c r="AV2579" s="11"/>
      <c r="AW2579" s="11"/>
      <c r="AX2579" s="11"/>
      <c r="AY2579" s="11"/>
      <c r="AZ2579" s="11"/>
      <c r="BA2579" s="11"/>
      <c r="BB2579" s="11"/>
      <c r="BC2579" s="11"/>
      <c r="BD2579" s="11"/>
      <c r="BE2579" s="11"/>
      <c r="BF2579" s="11"/>
      <c r="BG2579" s="11"/>
      <c r="BH2579" s="11"/>
      <c r="BI2579" s="11"/>
      <c r="BJ2579" s="11"/>
      <c r="BK2579" s="11"/>
      <c r="BL2579" s="11"/>
      <c r="BM2579" s="11"/>
      <c r="BN2579" s="11"/>
      <c r="BO2579" s="11"/>
      <c r="BP2579" s="16" t="str">
        <v>0- Port Costs</v>
      </c>
      <c r="BT2579" s="16" t="str">
        <v>0- Port Value</v>
      </c>
      <c r="BU2579" s="11"/>
      <c r="BV2579" s="16" t="str">
        <v>0</v>
      </c>
    </row>
    <row r="2580" spans="8:74" hidden="1" outlineLevel="1" x14ac:dyDescent="0.3">
      <c r="H2580" s="16" t="str">
        <v>0 - BM Costs</v>
      </c>
      <c r="L2580" s="16" t="str">
        <v>0 - BM Port</v>
      </c>
      <c r="N2580" s="16" t="str">
        <v>0 - Port Assets</v>
      </c>
      <c r="O2580" s="11"/>
      <c r="P2580" s="11"/>
      <c r="Q2580" s="11"/>
      <c r="R2580" s="11"/>
      <c r="S2580" s="11"/>
      <c r="T2580" s="11"/>
      <c r="U2580" s="11"/>
      <c r="V2580" s="11"/>
      <c r="W2580" s="11"/>
      <c r="X2580" s="11"/>
      <c r="Y2580" s="11"/>
      <c r="Z2580" s="11"/>
      <c r="AA2580" s="11"/>
      <c r="AB2580" s="11"/>
      <c r="AC2580" s="11"/>
      <c r="AD2580" s="11"/>
      <c r="AE2580" s="11"/>
      <c r="AF2580" s="11"/>
      <c r="AG2580" s="11"/>
      <c r="AH2580" s="11"/>
      <c r="AI2580" s="11"/>
      <c r="AJ2580" s="11"/>
      <c r="AK2580" s="11"/>
      <c r="AL2580" s="11"/>
      <c r="AM2580" s="11"/>
      <c r="AN2580" s="11"/>
      <c r="AO2580" s="11"/>
      <c r="AP2580" s="11"/>
      <c r="AQ2580" s="11"/>
      <c r="AR2580" s="11"/>
      <c r="AS2580" s="11"/>
      <c r="AT2580" s="11"/>
      <c r="AU2580" s="11"/>
      <c r="AV2580" s="11"/>
      <c r="AW2580" s="11"/>
      <c r="AX2580" s="11"/>
      <c r="AY2580" s="11"/>
      <c r="AZ2580" s="11"/>
      <c r="BA2580" s="11"/>
      <c r="BB2580" s="11"/>
      <c r="BC2580" s="11"/>
      <c r="BD2580" s="11"/>
      <c r="BE2580" s="11"/>
      <c r="BF2580" s="11"/>
      <c r="BG2580" s="11"/>
      <c r="BH2580" s="11"/>
      <c r="BI2580" s="11"/>
      <c r="BJ2580" s="11"/>
      <c r="BK2580" s="11"/>
      <c r="BL2580" s="11"/>
      <c r="BM2580" s="11"/>
      <c r="BN2580" s="11"/>
      <c r="BO2580" s="11"/>
      <c r="BP2580" s="16" t="str">
        <v>0- Port Costs</v>
      </c>
      <c r="BT2580" s="16" t="str">
        <v>0- Port Value</v>
      </c>
      <c r="BU2580" s="11"/>
      <c r="BV2580" s="16" t="str">
        <v>0</v>
      </c>
    </row>
    <row r="2581" spans="8:74" hidden="1" outlineLevel="1" x14ac:dyDescent="0.3">
      <c r="H2581" s="16" t="str">
        <v>0 - BM Costs</v>
      </c>
      <c r="L2581" s="16" t="str">
        <v>0 - BM Port</v>
      </c>
      <c r="N2581" s="16" t="str">
        <v>0 - Port Assets</v>
      </c>
      <c r="O2581" s="11"/>
      <c r="P2581" s="11"/>
      <c r="Q2581" s="11"/>
      <c r="R2581" s="11"/>
      <c r="S2581" s="11"/>
      <c r="T2581" s="11"/>
      <c r="U2581" s="11"/>
      <c r="V2581" s="11"/>
      <c r="W2581" s="11"/>
      <c r="X2581" s="11"/>
      <c r="Y2581" s="11"/>
      <c r="Z2581" s="11"/>
      <c r="AA2581" s="11"/>
      <c r="AB2581" s="11"/>
      <c r="AC2581" s="11"/>
      <c r="AD2581" s="11"/>
      <c r="AE2581" s="11"/>
      <c r="AF2581" s="11"/>
      <c r="AG2581" s="11"/>
      <c r="AH2581" s="11"/>
      <c r="AI2581" s="11"/>
      <c r="AJ2581" s="11"/>
      <c r="AK2581" s="11"/>
      <c r="AL2581" s="11"/>
      <c r="AM2581" s="11"/>
      <c r="AN2581" s="11"/>
      <c r="AO2581" s="11"/>
      <c r="AP2581" s="11"/>
      <c r="AQ2581" s="11"/>
      <c r="AR2581" s="11"/>
      <c r="AS2581" s="11"/>
      <c r="AT2581" s="11"/>
      <c r="AU2581" s="11"/>
      <c r="AV2581" s="11"/>
      <c r="AW2581" s="11"/>
      <c r="AX2581" s="11"/>
      <c r="AY2581" s="11"/>
      <c r="AZ2581" s="11"/>
      <c r="BA2581" s="11"/>
      <c r="BB2581" s="11"/>
      <c r="BC2581" s="11"/>
      <c r="BD2581" s="11"/>
      <c r="BE2581" s="11"/>
      <c r="BF2581" s="11"/>
      <c r="BG2581" s="11"/>
      <c r="BH2581" s="11"/>
      <c r="BI2581" s="11"/>
      <c r="BJ2581" s="11"/>
      <c r="BK2581" s="11"/>
      <c r="BL2581" s="11"/>
      <c r="BM2581" s="11"/>
      <c r="BN2581" s="11"/>
      <c r="BO2581" s="11"/>
      <c r="BP2581" s="16" t="str">
        <v>0- Port Costs</v>
      </c>
      <c r="BT2581" s="16" t="str">
        <v>0- Port Value</v>
      </c>
      <c r="BU2581" s="11"/>
      <c r="BV2581" s="16" t="str">
        <v>0</v>
      </c>
    </row>
    <row r="2582" spans="8:74" hidden="1" outlineLevel="1" x14ac:dyDescent="0.3">
      <c r="H2582" s="16" t="str">
        <v>0 - BM Costs</v>
      </c>
      <c r="L2582" s="16" t="str">
        <v>0 - BM Port</v>
      </c>
      <c r="N2582" s="16" t="str">
        <v>0 - Port Assets</v>
      </c>
      <c r="O2582" s="11"/>
      <c r="P2582" s="11"/>
      <c r="Q2582" s="11"/>
      <c r="R2582" s="11"/>
      <c r="S2582" s="11"/>
      <c r="T2582" s="11"/>
      <c r="U2582" s="11"/>
      <c r="V2582" s="11"/>
      <c r="W2582" s="11"/>
      <c r="X2582" s="11"/>
      <c r="Y2582" s="11"/>
      <c r="Z2582" s="11"/>
      <c r="AA2582" s="11"/>
      <c r="AB2582" s="11"/>
      <c r="AC2582" s="11"/>
      <c r="AD2582" s="11"/>
      <c r="AE2582" s="11"/>
      <c r="AF2582" s="11"/>
      <c r="AG2582" s="11"/>
      <c r="AH2582" s="11"/>
      <c r="AI2582" s="11"/>
      <c r="AJ2582" s="11"/>
      <c r="AK2582" s="11"/>
      <c r="AL2582" s="11"/>
      <c r="AM2582" s="11"/>
      <c r="AN2582" s="11"/>
      <c r="AO2582" s="11"/>
      <c r="AP2582" s="11"/>
      <c r="AQ2582" s="11"/>
      <c r="AR2582" s="11"/>
      <c r="AS2582" s="11"/>
      <c r="AT2582" s="11"/>
      <c r="AU2582" s="11"/>
      <c r="AV2582" s="11"/>
      <c r="AW2582" s="11"/>
      <c r="AX2582" s="11"/>
      <c r="AY2582" s="11"/>
      <c r="AZ2582" s="11"/>
      <c r="BA2582" s="11"/>
      <c r="BB2582" s="11"/>
      <c r="BC2582" s="11"/>
      <c r="BD2582" s="11"/>
      <c r="BE2582" s="11"/>
      <c r="BF2582" s="11"/>
      <c r="BG2582" s="11"/>
      <c r="BH2582" s="11"/>
      <c r="BI2582" s="11"/>
      <c r="BJ2582" s="11"/>
      <c r="BK2582" s="11"/>
      <c r="BL2582" s="11"/>
      <c r="BM2582" s="11"/>
      <c r="BN2582" s="11"/>
      <c r="BO2582" s="11"/>
      <c r="BP2582" s="16" t="str">
        <v>0- Port Costs</v>
      </c>
      <c r="BT2582" s="16" t="str">
        <v>0- Port Value</v>
      </c>
      <c r="BU2582" s="11"/>
      <c r="BV2582" s="16" t="str">
        <v>0</v>
      </c>
    </row>
    <row r="2583" spans="8:74" hidden="1" outlineLevel="1" x14ac:dyDescent="0.3">
      <c r="H2583" s="16" t="str">
        <v>0 - BM Costs</v>
      </c>
      <c r="L2583" s="16" t="str">
        <v>0 - BM Port</v>
      </c>
      <c r="N2583" s="16" t="str">
        <v>0 - Port Assets</v>
      </c>
      <c r="O2583" s="11"/>
      <c r="P2583" s="11"/>
      <c r="Q2583" s="11"/>
      <c r="R2583" s="11"/>
      <c r="S2583" s="11"/>
      <c r="T2583" s="11"/>
      <c r="U2583" s="11"/>
      <c r="V2583" s="11"/>
      <c r="W2583" s="11"/>
      <c r="X2583" s="11"/>
      <c r="Y2583" s="11"/>
      <c r="Z2583" s="11"/>
      <c r="AA2583" s="11"/>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c r="BC2583" s="11"/>
      <c r="BD2583" s="11"/>
      <c r="BE2583" s="11"/>
      <c r="BF2583" s="11"/>
      <c r="BG2583" s="11"/>
      <c r="BH2583" s="11"/>
      <c r="BI2583" s="11"/>
      <c r="BJ2583" s="11"/>
      <c r="BK2583" s="11"/>
      <c r="BL2583" s="11"/>
      <c r="BM2583" s="11"/>
      <c r="BN2583" s="11"/>
      <c r="BO2583" s="11"/>
      <c r="BP2583" s="16" t="str">
        <v>0- Port Costs</v>
      </c>
      <c r="BT2583" s="16" t="str">
        <v>0- Port Value</v>
      </c>
      <c r="BU2583" s="11"/>
      <c r="BV2583" s="16" t="str">
        <v>0</v>
      </c>
    </row>
    <row r="2584" spans="8:74" hidden="1" outlineLevel="1" x14ac:dyDescent="0.3">
      <c r="H2584" s="16" t="str">
        <v>0 - BM Costs</v>
      </c>
      <c r="L2584" s="16" t="str">
        <v>0 - BM Port</v>
      </c>
      <c r="N2584" s="16" t="str">
        <v>0 - Port Assets</v>
      </c>
      <c r="O2584" s="11"/>
      <c r="P2584" s="11"/>
      <c r="Q2584" s="11"/>
      <c r="R2584" s="11"/>
      <c r="S2584" s="11"/>
      <c r="T2584" s="11"/>
      <c r="U2584" s="11"/>
      <c r="V2584" s="11"/>
      <c r="W2584" s="11"/>
      <c r="X2584" s="11"/>
      <c r="Y2584" s="11"/>
      <c r="Z2584" s="11"/>
      <c r="AA2584" s="11"/>
      <c r="AB2584" s="11"/>
      <c r="AC2584" s="11"/>
      <c r="AD2584" s="11"/>
      <c r="AE2584" s="11"/>
      <c r="AF2584" s="11"/>
      <c r="AG2584" s="11"/>
      <c r="AH2584" s="11"/>
      <c r="AI2584" s="11"/>
      <c r="AJ2584" s="11"/>
      <c r="AK2584" s="11"/>
      <c r="AL2584" s="11"/>
      <c r="AM2584" s="11"/>
      <c r="AN2584" s="11"/>
      <c r="AO2584" s="11"/>
      <c r="AP2584" s="11"/>
      <c r="AQ2584" s="11"/>
      <c r="AR2584" s="11"/>
      <c r="AS2584" s="11"/>
      <c r="AT2584" s="11"/>
      <c r="AU2584" s="11"/>
      <c r="AV2584" s="11"/>
      <c r="AW2584" s="11"/>
      <c r="AX2584" s="11"/>
      <c r="AY2584" s="11"/>
      <c r="AZ2584" s="11"/>
      <c r="BA2584" s="11"/>
      <c r="BB2584" s="11"/>
      <c r="BC2584" s="11"/>
      <c r="BD2584" s="11"/>
      <c r="BE2584" s="11"/>
      <c r="BF2584" s="11"/>
      <c r="BG2584" s="11"/>
      <c r="BH2584" s="11"/>
      <c r="BI2584" s="11"/>
      <c r="BJ2584" s="11"/>
      <c r="BK2584" s="11"/>
      <c r="BL2584" s="11"/>
      <c r="BM2584" s="11"/>
      <c r="BN2584" s="11"/>
      <c r="BO2584" s="11"/>
      <c r="BP2584" s="16" t="str">
        <v>0- Port Costs</v>
      </c>
      <c r="BT2584" s="16" t="str">
        <v>0- Port Value</v>
      </c>
      <c r="BU2584" s="11"/>
      <c r="BV2584" s="16" t="str">
        <v>0</v>
      </c>
    </row>
    <row r="2585" spans="8:74" hidden="1" outlineLevel="1" x14ac:dyDescent="0.3">
      <c r="H2585" s="16" t="str">
        <v>0 - BM Costs</v>
      </c>
      <c r="L2585" s="16" t="str">
        <v>0 - BM Port</v>
      </c>
      <c r="N2585" s="16" t="str">
        <v>0 - Port Assets</v>
      </c>
      <c r="O2585" s="11"/>
      <c r="P2585" s="11"/>
      <c r="Q2585" s="11"/>
      <c r="R2585" s="11"/>
      <c r="S2585" s="11"/>
      <c r="T2585" s="11"/>
      <c r="U2585" s="11"/>
      <c r="V2585" s="11"/>
      <c r="W2585" s="11"/>
      <c r="X2585" s="11"/>
      <c r="Y2585" s="11"/>
      <c r="Z2585" s="11"/>
      <c r="AA2585" s="11"/>
      <c r="AB2585" s="11"/>
      <c r="AC2585" s="11"/>
      <c r="AD2585" s="11"/>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c r="BC2585" s="11"/>
      <c r="BD2585" s="11"/>
      <c r="BE2585" s="11"/>
      <c r="BF2585" s="11"/>
      <c r="BG2585" s="11"/>
      <c r="BH2585" s="11"/>
      <c r="BI2585" s="11"/>
      <c r="BJ2585" s="11"/>
      <c r="BK2585" s="11"/>
      <c r="BL2585" s="11"/>
      <c r="BM2585" s="11"/>
      <c r="BN2585" s="11"/>
      <c r="BO2585" s="11"/>
      <c r="BP2585" s="16" t="str">
        <v>0- Port Costs</v>
      </c>
      <c r="BT2585" s="16" t="str">
        <v>0- Port Value</v>
      </c>
      <c r="BU2585" s="11"/>
      <c r="BV2585" s="16" t="str">
        <v>0</v>
      </c>
    </row>
    <row r="2586" spans="8:74" hidden="1" outlineLevel="1" x14ac:dyDescent="0.3">
      <c r="H2586" s="16" t="str">
        <v>0 - BM Costs</v>
      </c>
      <c r="L2586" s="16" t="str">
        <v>0 - BM Port</v>
      </c>
      <c r="N2586" s="16" t="str">
        <v>0 - Port Assets</v>
      </c>
      <c r="O2586" s="11"/>
      <c r="P2586" s="11"/>
      <c r="Q2586" s="11"/>
      <c r="R2586" s="11"/>
      <c r="S2586" s="11"/>
      <c r="T2586" s="11"/>
      <c r="U2586" s="11"/>
      <c r="V2586" s="11"/>
      <c r="W2586" s="11"/>
      <c r="X2586" s="11"/>
      <c r="Y2586" s="11"/>
      <c r="Z2586" s="11"/>
      <c r="AA2586" s="11"/>
      <c r="AB2586" s="11"/>
      <c r="AC2586" s="11"/>
      <c r="AD2586" s="11"/>
      <c r="AE2586" s="11"/>
      <c r="AF2586" s="11"/>
      <c r="AG2586" s="11"/>
      <c r="AH2586" s="11"/>
      <c r="AI2586" s="11"/>
      <c r="AJ2586" s="11"/>
      <c r="AK2586" s="11"/>
      <c r="AL2586" s="11"/>
      <c r="AM2586" s="11"/>
      <c r="AN2586" s="11"/>
      <c r="AO2586" s="11"/>
      <c r="AP2586" s="11"/>
      <c r="AQ2586" s="11"/>
      <c r="AR2586" s="11"/>
      <c r="AS2586" s="11"/>
      <c r="AT2586" s="11"/>
      <c r="AU2586" s="11"/>
      <c r="AV2586" s="11"/>
      <c r="AW2586" s="11"/>
      <c r="AX2586" s="11"/>
      <c r="AY2586" s="11"/>
      <c r="AZ2586" s="11"/>
      <c r="BA2586" s="11"/>
      <c r="BB2586" s="11"/>
      <c r="BC2586" s="11"/>
      <c r="BD2586" s="11"/>
      <c r="BE2586" s="11"/>
      <c r="BF2586" s="11"/>
      <c r="BG2586" s="11"/>
      <c r="BH2586" s="11"/>
      <c r="BI2586" s="11"/>
      <c r="BJ2586" s="11"/>
      <c r="BK2586" s="11"/>
      <c r="BL2586" s="11"/>
      <c r="BM2586" s="11"/>
      <c r="BN2586" s="11"/>
      <c r="BO2586" s="11"/>
      <c r="BP2586" s="16" t="str">
        <v>0- Port Costs</v>
      </c>
      <c r="BT2586" s="16" t="str">
        <v>0- Port Value</v>
      </c>
      <c r="BU2586" s="11"/>
      <c r="BV2586" s="16" t="str">
        <v>0</v>
      </c>
    </row>
    <row r="2587" spans="8:74" hidden="1" outlineLevel="1" x14ac:dyDescent="0.3">
      <c r="H2587" s="16" t="str">
        <v>0 - BM Costs</v>
      </c>
      <c r="L2587" s="16" t="str">
        <v>0 - BM Port</v>
      </c>
      <c r="N2587" s="16" t="str">
        <v>0 - Port Assets</v>
      </c>
      <c r="O2587" s="11"/>
      <c r="P2587" s="11"/>
      <c r="Q2587" s="11"/>
      <c r="R2587" s="11"/>
      <c r="S2587" s="11"/>
      <c r="T2587" s="11"/>
      <c r="U2587" s="11"/>
      <c r="V2587" s="11"/>
      <c r="W2587" s="11"/>
      <c r="X2587" s="11"/>
      <c r="Y2587" s="11"/>
      <c r="Z2587" s="11"/>
      <c r="AA2587" s="11"/>
      <c r="AB2587" s="11"/>
      <c r="AC2587" s="11"/>
      <c r="AD2587" s="11"/>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c r="BC2587" s="11"/>
      <c r="BD2587" s="11"/>
      <c r="BE2587" s="11"/>
      <c r="BF2587" s="11"/>
      <c r="BG2587" s="11"/>
      <c r="BH2587" s="11"/>
      <c r="BI2587" s="11"/>
      <c r="BJ2587" s="11"/>
      <c r="BK2587" s="11"/>
      <c r="BL2587" s="11"/>
      <c r="BM2587" s="11"/>
      <c r="BN2587" s="11"/>
      <c r="BO2587" s="11"/>
      <c r="BP2587" s="16" t="str">
        <v>0- Port Costs</v>
      </c>
      <c r="BT2587" s="16" t="str">
        <v>0- Port Value</v>
      </c>
      <c r="BU2587" s="11"/>
      <c r="BV2587" s="16" t="str">
        <v>0</v>
      </c>
    </row>
    <row r="2588" spans="8:74" hidden="1" outlineLevel="1" x14ac:dyDescent="0.3">
      <c r="H2588" s="16" t="str">
        <v>0 - BM Costs</v>
      </c>
      <c r="L2588" s="16" t="str">
        <v>0 - BM Port</v>
      </c>
      <c r="N2588" s="16" t="str">
        <v>0 - Port Assets</v>
      </c>
      <c r="O2588" s="11"/>
      <c r="P2588" s="11"/>
      <c r="Q2588" s="11"/>
      <c r="R2588" s="11"/>
      <c r="S2588" s="11"/>
      <c r="T2588" s="11"/>
      <c r="U2588" s="11"/>
      <c r="V2588" s="11"/>
      <c r="W2588" s="11"/>
      <c r="X2588" s="11"/>
      <c r="Y2588" s="11"/>
      <c r="Z2588" s="11"/>
      <c r="AA2588" s="11"/>
      <c r="AB2588" s="11"/>
      <c r="AC2588" s="11"/>
      <c r="AD2588" s="11"/>
      <c r="AE2588" s="11"/>
      <c r="AF2588" s="11"/>
      <c r="AG2588" s="11"/>
      <c r="AH2588" s="11"/>
      <c r="AI2588" s="11"/>
      <c r="AJ2588" s="11"/>
      <c r="AK2588" s="11"/>
      <c r="AL2588" s="11"/>
      <c r="AM2588" s="11"/>
      <c r="AN2588" s="11"/>
      <c r="AO2588" s="11"/>
      <c r="AP2588" s="11"/>
      <c r="AQ2588" s="11"/>
      <c r="AR2588" s="11"/>
      <c r="AS2588" s="11"/>
      <c r="AT2588" s="11"/>
      <c r="AU2588" s="11"/>
      <c r="AV2588" s="11"/>
      <c r="AW2588" s="11"/>
      <c r="AX2588" s="11"/>
      <c r="AY2588" s="11"/>
      <c r="AZ2588" s="11"/>
      <c r="BA2588" s="11"/>
      <c r="BB2588" s="11"/>
      <c r="BC2588" s="11"/>
      <c r="BD2588" s="11"/>
      <c r="BE2588" s="11"/>
      <c r="BF2588" s="11"/>
      <c r="BG2588" s="11"/>
      <c r="BH2588" s="11"/>
      <c r="BI2588" s="11"/>
      <c r="BJ2588" s="11"/>
      <c r="BK2588" s="11"/>
      <c r="BL2588" s="11"/>
      <c r="BM2588" s="11"/>
      <c r="BN2588" s="11"/>
      <c r="BO2588" s="11"/>
      <c r="BP2588" s="16" t="str">
        <v>0- Port Costs</v>
      </c>
      <c r="BT2588" s="16" t="str">
        <v>0- Port Value</v>
      </c>
      <c r="BU2588" s="11"/>
      <c r="BV2588" s="16" t="str">
        <v>0</v>
      </c>
    </row>
    <row r="2589" spans="8:74" hidden="1" outlineLevel="1" x14ac:dyDescent="0.3">
      <c r="H2589" s="16" t="str">
        <v>0 - BM Costs</v>
      </c>
      <c r="L2589" s="16" t="str">
        <v>0 - BM Port</v>
      </c>
      <c r="N2589" s="16" t="str">
        <v>0 - Port Assets</v>
      </c>
      <c r="O2589" s="11"/>
      <c r="P2589" s="11"/>
      <c r="Q2589" s="11"/>
      <c r="R2589" s="11"/>
      <c r="S2589" s="11"/>
      <c r="T2589" s="11"/>
      <c r="U2589" s="11"/>
      <c r="V2589" s="11"/>
      <c r="W2589" s="11"/>
      <c r="X2589" s="11"/>
      <c r="Y2589" s="11"/>
      <c r="Z2589" s="11"/>
      <c r="AA2589" s="11"/>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c r="BC2589" s="11"/>
      <c r="BD2589" s="11"/>
      <c r="BE2589" s="11"/>
      <c r="BF2589" s="11"/>
      <c r="BG2589" s="11"/>
      <c r="BH2589" s="11"/>
      <c r="BI2589" s="11"/>
      <c r="BJ2589" s="11"/>
      <c r="BK2589" s="11"/>
      <c r="BL2589" s="11"/>
      <c r="BM2589" s="11"/>
      <c r="BN2589" s="11"/>
      <c r="BO2589" s="11"/>
      <c r="BP2589" s="16" t="str">
        <v>0- Port Costs</v>
      </c>
      <c r="BT2589" s="16" t="str">
        <v>0- Port Value</v>
      </c>
      <c r="BU2589" s="11"/>
      <c r="BV2589" s="16" t="str">
        <v>0</v>
      </c>
    </row>
    <row r="2590" spans="8:74" hidden="1" outlineLevel="1" x14ac:dyDescent="0.3">
      <c r="H2590" s="16" t="str">
        <v>0 - BM Costs</v>
      </c>
      <c r="L2590" s="16" t="str">
        <v>0 - BM Port</v>
      </c>
      <c r="N2590" s="16" t="str">
        <v>0 - Port Assets</v>
      </c>
      <c r="O2590" s="11"/>
      <c r="P2590" s="11"/>
      <c r="Q2590" s="11"/>
      <c r="R2590" s="11"/>
      <c r="S2590" s="11"/>
      <c r="T2590" s="11"/>
      <c r="U2590" s="11"/>
      <c r="V2590" s="11"/>
      <c r="W2590" s="11"/>
      <c r="X2590" s="11"/>
      <c r="Y2590" s="11"/>
      <c r="Z2590" s="11"/>
      <c r="AA2590" s="11"/>
      <c r="AB2590" s="11"/>
      <c r="AC2590" s="11"/>
      <c r="AD2590" s="11"/>
      <c r="AE2590" s="11"/>
      <c r="AF2590" s="11"/>
      <c r="AG2590" s="11"/>
      <c r="AH2590" s="11"/>
      <c r="AI2590" s="11"/>
      <c r="AJ2590" s="11"/>
      <c r="AK2590" s="11"/>
      <c r="AL2590" s="11"/>
      <c r="AM2590" s="11"/>
      <c r="AN2590" s="11"/>
      <c r="AO2590" s="11"/>
      <c r="AP2590" s="11"/>
      <c r="AQ2590" s="11"/>
      <c r="AR2590" s="11"/>
      <c r="AS2590" s="11"/>
      <c r="AT2590" s="11"/>
      <c r="AU2590" s="11"/>
      <c r="AV2590" s="11"/>
      <c r="AW2590" s="11"/>
      <c r="AX2590" s="11"/>
      <c r="AY2590" s="11"/>
      <c r="AZ2590" s="11"/>
      <c r="BA2590" s="11"/>
      <c r="BB2590" s="11"/>
      <c r="BC2590" s="11"/>
      <c r="BD2590" s="11"/>
      <c r="BE2590" s="11"/>
      <c r="BF2590" s="11"/>
      <c r="BG2590" s="11"/>
      <c r="BH2590" s="11"/>
      <c r="BI2590" s="11"/>
      <c r="BJ2590" s="11"/>
      <c r="BK2590" s="11"/>
      <c r="BL2590" s="11"/>
      <c r="BM2590" s="11"/>
      <c r="BN2590" s="11"/>
      <c r="BO2590" s="11"/>
      <c r="BP2590" s="16" t="str">
        <v>0- Port Costs</v>
      </c>
      <c r="BT2590" s="16" t="str">
        <v>0- Port Value</v>
      </c>
      <c r="BU2590" s="11"/>
      <c r="BV2590" s="16" t="str">
        <v>0</v>
      </c>
    </row>
    <row r="2591" spans="8:74" hidden="1" outlineLevel="1" x14ac:dyDescent="0.3">
      <c r="H2591" s="16" t="str">
        <v>0 - BM Costs</v>
      </c>
      <c r="L2591" s="16" t="str">
        <v>0 - BM Port</v>
      </c>
      <c r="N2591" s="16" t="str">
        <v>0 - Port Assets</v>
      </c>
      <c r="O2591" s="11"/>
      <c r="P2591" s="11"/>
      <c r="Q2591" s="11"/>
      <c r="R2591" s="11"/>
      <c r="S2591" s="11"/>
      <c r="T2591" s="11"/>
      <c r="U2591" s="11"/>
      <c r="V2591" s="11"/>
      <c r="W2591" s="11"/>
      <c r="X2591" s="11"/>
      <c r="Y2591" s="11"/>
      <c r="Z2591" s="11"/>
      <c r="AA2591" s="11"/>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c r="BC2591" s="11"/>
      <c r="BD2591" s="11"/>
      <c r="BE2591" s="11"/>
      <c r="BF2591" s="11"/>
      <c r="BG2591" s="11"/>
      <c r="BH2591" s="11"/>
      <c r="BI2591" s="11"/>
      <c r="BJ2591" s="11"/>
      <c r="BK2591" s="11"/>
      <c r="BL2591" s="11"/>
      <c r="BM2591" s="11"/>
      <c r="BN2591" s="11"/>
      <c r="BO2591" s="11"/>
      <c r="BP2591" s="16" t="str">
        <v>0- Port Costs</v>
      </c>
      <c r="BT2591" s="16" t="str">
        <v>0- Port Value</v>
      </c>
      <c r="BU2591" s="11"/>
      <c r="BV2591" s="16" t="str">
        <v>0</v>
      </c>
    </row>
    <row r="2592" spans="8:74" hidden="1" outlineLevel="1" x14ac:dyDescent="0.3">
      <c r="H2592" s="16" t="str">
        <v>0 - BM Costs</v>
      </c>
      <c r="L2592" s="16" t="str">
        <v>0 - BM Port</v>
      </c>
      <c r="N2592" s="16" t="str">
        <v>0 - Port Assets</v>
      </c>
      <c r="O2592" s="11"/>
      <c r="P2592" s="11"/>
      <c r="Q2592" s="11"/>
      <c r="R2592" s="11"/>
      <c r="S2592" s="11"/>
      <c r="T2592" s="11"/>
      <c r="U2592" s="11"/>
      <c r="V2592" s="11"/>
      <c r="W2592" s="11"/>
      <c r="X2592" s="11"/>
      <c r="Y2592" s="11"/>
      <c r="Z2592" s="11"/>
      <c r="AA2592" s="11"/>
      <c r="AB2592" s="11"/>
      <c r="AC2592" s="11"/>
      <c r="AD2592" s="11"/>
      <c r="AE2592" s="11"/>
      <c r="AF2592" s="11"/>
      <c r="AG2592" s="11"/>
      <c r="AH2592" s="11"/>
      <c r="AI2592" s="11"/>
      <c r="AJ2592" s="11"/>
      <c r="AK2592" s="11"/>
      <c r="AL2592" s="11"/>
      <c r="AM2592" s="11"/>
      <c r="AN2592" s="11"/>
      <c r="AO2592" s="11"/>
      <c r="AP2592" s="11"/>
      <c r="AQ2592" s="11"/>
      <c r="AR2592" s="11"/>
      <c r="AS2592" s="11"/>
      <c r="AT2592" s="11"/>
      <c r="AU2592" s="11"/>
      <c r="AV2592" s="11"/>
      <c r="AW2592" s="11"/>
      <c r="AX2592" s="11"/>
      <c r="AY2592" s="11"/>
      <c r="AZ2592" s="11"/>
      <c r="BA2592" s="11"/>
      <c r="BB2592" s="11"/>
      <c r="BC2592" s="11"/>
      <c r="BD2592" s="11"/>
      <c r="BE2592" s="11"/>
      <c r="BF2592" s="11"/>
      <c r="BG2592" s="11"/>
      <c r="BH2592" s="11"/>
      <c r="BI2592" s="11"/>
      <c r="BJ2592" s="11"/>
      <c r="BK2592" s="11"/>
      <c r="BL2592" s="11"/>
      <c r="BM2592" s="11"/>
      <c r="BN2592" s="11"/>
      <c r="BO2592" s="11"/>
      <c r="BP2592" s="16" t="str">
        <v>0- Port Costs</v>
      </c>
      <c r="BT2592" s="16" t="str">
        <v>0- Port Value</v>
      </c>
      <c r="BU2592" s="11"/>
      <c r="BV2592" s="16" t="str">
        <v>0</v>
      </c>
    </row>
    <row r="2593" spans="8:74" hidden="1" outlineLevel="1" x14ac:dyDescent="0.3">
      <c r="H2593" s="16" t="str">
        <v>0 - BM Costs</v>
      </c>
      <c r="L2593" s="16" t="str">
        <v>0 - BM Port</v>
      </c>
      <c r="N2593" s="16" t="str">
        <v>0 - Port Assets</v>
      </c>
      <c r="O2593" s="11"/>
      <c r="P2593" s="11"/>
      <c r="Q2593" s="11"/>
      <c r="R2593" s="11"/>
      <c r="S2593" s="11"/>
      <c r="T2593" s="11"/>
      <c r="U2593" s="11"/>
      <c r="V2593" s="11"/>
      <c r="W2593" s="11"/>
      <c r="X2593" s="11"/>
      <c r="Y2593" s="11"/>
      <c r="Z2593" s="11"/>
      <c r="AA2593" s="11"/>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c r="BC2593" s="11"/>
      <c r="BD2593" s="11"/>
      <c r="BE2593" s="11"/>
      <c r="BF2593" s="11"/>
      <c r="BG2593" s="11"/>
      <c r="BH2593" s="11"/>
      <c r="BI2593" s="11"/>
      <c r="BJ2593" s="11"/>
      <c r="BK2593" s="11"/>
      <c r="BL2593" s="11"/>
      <c r="BM2593" s="11"/>
      <c r="BN2593" s="11"/>
      <c r="BO2593" s="11"/>
      <c r="BP2593" s="16" t="str">
        <v>0- Port Costs</v>
      </c>
      <c r="BT2593" s="16" t="str">
        <v>0- Port Value</v>
      </c>
      <c r="BU2593" s="11"/>
      <c r="BV2593" s="16" t="str">
        <v>0</v>
      </c>
    </row>
    <row r="2594" spans="8:74" hidden="1" outlineLevel="1" x14ac:dyDescent="0.3">
      <c r="H2594" s="16" t="str">
        <v>0 - BM Costs</v>
      </c>
      <c r="L2594" s="16" t="str">
        <v>0 - BM Port</v>
      </c>
      <c r="N2594" s="16" t="str">
        <v>0 - Port Assets</v>
      </c>
      <c r="O2594" s="11"/>
      <c r="P2594" s="11"/>
      <c r="Q2594" s="11"/>
      <c r="R2594" s="11"/>
      <c r="S2594" s="11"/>
      <c r="T2594" s="11"/>
      <c r="U2594" s="11"/>
      <c r="V2594" s="11"/>
      <c r="W2594" s="11"/>
      <c r="X2594" s="11"/>
      <c r="Y2594" s="11"/>
      <c r="Z2594" s="11"/>
      <c r="AA2594" s="11"/>
      <c r="AB2594" s="11"/>
      <c r="AC2594" s="11"/>
      <c r="AD2594" s="11"/>
      <c r="AE2594" s="11"/>
      <c r="AF2594" s="11"/>
      <c r="AG2594" s="11"/>
      <c r="AH2594" s="11"/>
      <c r="AI2594" s="11"/>
      <c r="AJ2594" s="11"/>
      <c r="AK2594" s="11"/>
      <c r="AL2594" s="11"/>
      <c r="AM2594" s="11"/>
      <c r="AN2594" s="11"/>
      <c r="AO2594" s="11"/>
      <c r="AP2594" s="11"/>
      <c r="AQ2594" s="11"/>
      <c r="AR2594" s="11"/>
      <c r="AS2594" s="11"/>
      <c r="AT2594" s="11"/>
      <c r="AU2594" s="11"/>
      <c r="AV2594" s="11"/>
      <c r="AW2594" s="11"/>
      <c r="AX2594" s="11"/>
      <c r="AY2594" s="11"/>
      <c r="AZ2594" s="11"/>
      <c r="BA2594" s="11"/>
      <c r="BB2594" s="11"/>
      <c r="BC2594" s="11"/>
      <c r="BD2594" s="11"/>
      <c r="BE2594" s="11"/>
      <c r="BF2594" s="11"/>
      <c r="BG2594" s="11"/>
      <c r="BH2594" s="11"/>
      <c r="BI2594" s="11"/>
      <c r="BJ2594" s="11"/>
      <c r="BK2594" s="11"/>
      <c r="BL2594" s="11"/>
      <c r="BM2594" s="11"/>
      <c r="BN2594" s="11"/>
      <c r="BO2594" s="11"/>
      <c r="BP2594" s="16" t="str">
        <v>0- Port Costs</v>
      </c>
      <c r="BT2594" s="16" t="str">
        <v>0- Port Value</v>
      </c>
      <c r="BU2594" s="11"/>
      <c r="BV2594" s="16" t="str">
        <v>0</v>
      </c>
    </row>
    <row r="2595" spans="8:74" hidden="1" outlineLevel="1" x14ac:dyDescent="0.3">
      <c r="H2595" s="16" t="str">
        <v>0 - BM Costs</v>
      </c>
      <c r="L2595" s="16" t="str">
        <v>0 - BM Port</v>
      </c>
      <c r="N2595" s="16" t="str">
        <v>0 - Port Assets</v>
      </c>
      <c r="O2595" s="11"/>
      <c r="P2595" s="11"/>
      <c r="Q2595" s="11"/>
      <c r="R2595" s="11"/>
      <c r="S2595" s="11"/>
      <c r="T2595" s="11"/>
      <c r="U2595" s="11"/>
      <c r="V2595" s="11"/>
      <c r="W2595" s="11"/>
      <c r="X2595" s="11"/>
      <c r="Y2595" s="11"/>
      <c r="Z2595" s="11"/>
      <c r="AA2595" s="11"/>
      <c r="AB2595" s="11"/>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c r="BC2595" s="11"/>
      <c r="BD2595" s="11"/>
      <c r="BE2595" s="11"/>
      <c r="BF2595" s="11"/>
      <c r="BG2595" s="11"/>
      <c r="BH2595" s="11"/>
      <c r="BI2595" s="11"/>
      <c r="BJ2595" s="11"/>
      <c r="BK2595" s="11"/>
      <c r="BL2595" s="11"/>
      <c r="BM2595" s="11"/>
      <c r="BN2595" s="11"/>
      <c r="BO2595" s="11"/>
      <c r="BP2595" s="16" t="str">
        <v>0- Port Costs</v>
      </c>
      <c r="BT2595" s="16" t="str">
        <v>0- Port Value</v>
      </c>
      <c r="BU2595" s="11"/>
      <c r="BV2595" s="16" t="str">
        <v>0</v>
      </c>
    </row>
    <row r="2596" spans="8:74" hidden="1" outlineLevel="1" x14ac:dyDescent="0.3">
      <c r="H2596" s="16" t="str">
        <v>0 - BM Costs</v>
      </c>
      <c r="L2596" s="16" t="str">
        <v>0 - BM Port</v>
      </c>
      <c r="N2596" s="16" t="str">
        <v>0 - Port Assets</v>
      </c>
      <c r="O2596" s="11"/>
      <c r="P2596" s="11"/>
      <c r="Q2596" s="11"/>
      <c r="R2596" s="11"/>
      <c r="S2596" s="11"/>
      <c r="T2596" s="11"/>
      <c r="U2596" s="11"/>
      <c r="V2596" s="11"/>
      <c r="W2596" s="11"/>
      <c r="X2596" s="11"/>
      <c r="Y2596" s="11"/>
      <c r="Z2596" s="11"/>
      <c r="AA2596" s="11"/>
      <c r="AB2596" s="11"/>
      <c r="AC2596" s="11"/>
      <c r="AD2596" s="11"/>
      <c r="AE2596" s="11"/>
      <c r="AF2596" s="11"/>
      <c r="AG2596" s="11"/>
      <c r="AH2596" s="11"/>
      <c r="AI2596" s="11"/>
      <c r="AJ2596" s="11"/>
      <c r="AK2596" s="11"/>
      <c r="AL2596" s="11"/>
      <c r="AM2596" s="11"/>
      <c r="AN2596" s="11"/>
      <c r="AO2596" s="11"/>
      <c r="AP2596" s="11"/>
      <c r="AQ2596" s="11"/>
      <c r="AR2596" s="11"/>
      <c r="AS2596" s="11"/>
      <c r="AT2596" s="11"/>
      <c r="AU2596" s="11"/>
      <c r="AV2596" s="11"/>
      <c r="AW2596" s="11"/>
      <c r="AX2596" s="11"/>
      <c r="AY2596" s="11"/>
      <c r="AZ2596" s="11"/>
      <c r="BA2596" s="11"/>
      <c r="BB2596" s="11"/>
      <c r="BC2596" s="11"/>
      <c r="BD2596" s="11"/>
      <c r="BE2596" s="11"/>
      <c r="BF2596" s="11"/>
      <c r="BG2596" s="11"/>
      <c r="BH2596" s="11"/>
      <c r="BI2596" s="11"/>
      <c r="BJ2596" s="11"/>
      <c r="BK2596" s="11"/>
      <c r="BL2596" s="11"/>
      <c r="BM2596" s="11"/>
      <c r="BN2596" s="11"/>
      <c r="BO2596" s="11"/>
      <c r="BP2596" s="16" t="str">
        <v>0- Port Costs</v>
      </c>
      <c r="BT2596" s="16" t="str">
        <v>0- Port Value</v>
      </c>
      <c r="BU2596" s="11"/>
      <c r="BV2596" s="16" t="str">
        <v>0</v>
      </c>
    </row>
    <row r="2597" spans="8:74" hidden="1" outlineLevel="1" x14ac:dyDescent="0.3">
      <c r="H2597" s="16" t="str">
        <v>0 - BM Costs</v>
      </c>
      <c r="L2597" s="16" t="str">
        <v>0 - BM Port</v>
      </c>
      <c r="N2597" s="16" t="str">
        <v>0 - Port Assets</v>
      </c>
      <c r="O2597" s="11"/>
      <c r="P2597" s="11"/>
      <c r="Q2597" s="11"/>
      <c r="R2597" s="11"/>
      <c r="S2597" s="11"/>
      <c r="T2597" s="11"/>
      <c r="U2597" s="11"/>
      <c r="V2597" s="11"/>
      <c r="W2597" s="11"/>
      <c r="X2597" s="11"/>
      <c r="Y2597" s="11"/>
      <c r="Z2597" s="11"/>
      <c r="AA2597" s="11"/>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c r="BC2597" s="11"/>
      <c r="BD2597" s="11"/>
      <c r="BE2597" s="11"/>
      <c r="BF2597" s="11"/>
      <c r="BG2597" s="11"/>
      <c r="BH2597" s="11"/>
      <c r="BI2597" s="11"/>
      <c r="BJ2597" s="11"/>
      <c r="BK2597" s="11"/>
      <c r="BL2597" s="11"/>
      <c r="BM2597" s="11"/>
      <c r="BN2597" s="11"/>
      <c r="BO2597" s="11"/>
      <c r="BP2597" s="16" t="str">
        <v>0- Port Costs</v>
      </c>
      <c r="BT2597" s="16" t="str">
        <v>0- Port Value</v>
      </c>
      <c r="BU2597" s="11"/>
      <c r="BV2597" s="16" t="str">
        <v>0</v>
      </c>
    </row>
    <row r="2598" spans="8:74" hidden="1" outlineLevel="1" x14ac:dyDescent="0.3">
      <c r="H2598" s="16" t="str">
        <v>0 - BM Costs</v>
      </c>
      <c r="L2598" s="16" t="str">
        <v>0 - BM Port</v>
      </c>
      <c r="N2598" s="16" t="str">
        <v>0 - Port Assets</v>
      </c>
      <c r="O2598" s="11"/>
      <c r="P2598" s="11"/>
      <c r="Q2598" s="11"/>
      <c r="R2598" s="11"/>
      <c r="S2598" s="11"/>
      <c r="T2598" s="11"/>
      <c r="U2598" s="11"/>
      <c r="V2598" s="11"/>
      <c r="W2598" s="11"/>
      <c r="X2598" s="11"/>
      <c r="Y2598" s="11"/>
      <c r="Z2598" s="11"/>
      <c r="AA2598" s="11"/>
      <c r="AB2598" s="11"/>
      <c r="AC2598" s="11"/>
      <c r="AD2598" s="11"/>
      <c r="AE2598" s="11"/>
      <c r="AF2598" s="11"/>
      <c r="AG2598" s="11"/>
      <c r="AH2598" s="11"/>
      <c r="AI2598" s="11"/>
      <c r="AJ2598" s="11"/>
      <c r="AK2598" s="11"/>
      <c r="AL2598" s="11"/>
      <c r="AM2598" s="11"/>
      <c r="AN2598" s="11"/>
      <c r="AO2598" s="11"/>
      <c r="AP2598" s="11"/>
      <c r="AQ2598" s="11"/>
      <c r="AR2598" s="11"/>
      <c r="AS2598" s="11"/>
      <c r="AT2598" s="11"/>
      <c r="AU2598" s="11"/>
      <c r="AV2598" s="11"/>
      <c r="AW2598" s="11"/>
      <c r="AX2598" s="11"/>
      <c r="AY2598" s="11"/>
      <c r="AZ2598" s="11"/>
      <c r="BA2598" s="11"/>
      <c r="BB2598" s="11"/>
      <c r="BC2598" s="11"/>
      <c r="BD2598" s="11"/>
      <c r="BE2598" s="11"/>
      <c r="BF2598" s="11"/>
      <c r="BG2598" s="11"/>
      <c r="BH2598" s="11"/>
      <c r="BI2598" s="11"/>
      <c r="BJ2598" s="11"/>
      <c r="BK2598" s="11"/>
      <c r="BL2598" s="11"/>
      <c r="BM2598" s="11"/>
      <c r="BN2598" s="11"/>
      <c r="BO2598" s="11"/>
      <c r="BP2598" s="16" t="str">
        <v>0- Port Costs</v>
      </c>
      <c r="BT2598" s="16" t="str">
        <v>0- Port Value</v>
      </c>
      <c r="BU2598" s="11"/>
      <c r="BV2598" s="16" t="str">
        <v>0</v>
      </c>
    </row>
    <row r="2599" spans="8:74" hidden="1" outlineLevel="1" x14ac:dyDescent="0.3">
      <c r="H2599" s="16" t="str">
        <v>0 - BM Costs</v>
      </c>
      <c r="L2599" s="16" t="str">
        <v>0 - BM Port</v>
      </c>
      <c r="N2599" s="16" t="str">
        <v>0 - Port Assets</v>
      </c>
      <c r="O2599" s="11"/>
      <c r="P2599" s="11"/>
      <c r="Q2599" s="11"/>
      <c r="R2599" s="11"/>
      <c r="S2599" s="11"/>
      <c r="T2599" s="11"/>
      <c r="U2599" s="11"/>
      <c r="V2599" s="11"/>
      <c r="W2599" s="11"/>
      <c r="X2599" s="11"/>
      <c r="Y2599" s="11"/>
      <c r="Z2599" s="11"/>
      <c r="AA2599" s="11"/>
      <c r="AB2599" s="11"/>
      <c r="AC2599" s="11"/>
      <c r="AD2599" s="11"/>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c r="BC2599" s="11"/>
      <c r="BD2599" s="11"/>
      <c r="BE2599" s="11"/>
      <c r="BF2599" s="11"/>
      <c r="BG2599" s="11"/>
      <c r="BH2599" s="11"/>
      <c r="BI2599" s="11"/>
      <c r="BJ2599" s="11"/>
      <c r="BK2599" s="11"/>
      <c r="BL2599" s="11"/>
      <c r="BM2599" s="11"/>
      <c r="BN2599" s="11"/>
      <c r="BO2599" s="11"/>
      <c r="BP2599" s="16" t="str">
        <v>0- Port Costs</v>
      </c>
      <c r="BT2599" s="16" t="str">
        <v>0- Port Value</v>
      </c>
      <c r="BU2599" s="11"/>
      <c r="BV2599" s="16" t="str">
        <v>0</v>
      </c>
    </row>
    <row r="2600" spans="8:74" hidden="1" outlineLevel="1" x14ac:dyDescent="0.3">
      <c r="H2600" s="16" t="str">
        <v>0 - BM Costs</v>
      </c>
      <c r="L2600" s="16" t="str">
        <v>0 - BM Port</v>
      </c>
      <c r="N2600" s="16" t="str">
        <v>0 - Port Assets</v>
      </c>
      <c r="O2600" s="11"/>
      <c r="P2600" s="11"/>
      <c r="Q2600" s="11"/>
      <c r="R2600" s="11"/>
      <c r="S2600" s="11"/>
      <c r="T2600" s="11"/>
      <c r="U2600" s="11"/>
      <c r="V2600" s="11"/>
      <c r="W2600" s="11"/>
      <c r="X2600" s="11"/>
      <c r="Y2600" s="11"/>
      <c r="Z2600" s="11"/>
      <c r="AA2600" s="11"/>
      <c r="AB2600" s="11"/>
      <c r="AC2600" s="11"/>
      <c r="AD2600" s="11"/>
      <c r="AE2600" s="11"/>
      <c r="AF2600" s="11"/>
      <c r="AG2600" s="11"/>
      <c r="AH2600" s="11"/>
      <c r="AI2600" s="11"/>
      <c r="AJ2600" s="11"/>
      <c r="AK2600" s="11"/>
      <c r="AL2600" s="11"/>
      <c r="AM2600" s="11"/>
      <c r="AN2600" s="11"/>
      <c r="AO2600" s="11"/>
      <c r="AP2600" s="11"/>
      <c r="AQ2600" s="11"/>
      <c r="AR2600" s="11"/>
      <c r="AS2600" s="11"/>
      <c r="AT2600" s="11"/>
      <c r="AU2600" s="11"/>
      <c r="AV2600" s="11"/>
      <c r="AW2600" s="11"/>
      <c r="AX2600" s="11"/>
      <c r="AY2600" s="11"/>
      <c r="AZ2600" s="11"/>
      <c r="BA2600" s="11"/>
      <c r="BB2600" s="11"/>
      <c r="BC2600" s="11"/>
      <c r="BD2600" s="11"/>
      <c r="BE2600" s="11"/>
      <c r="BF2600" s="11"/>
      <c r="BG2600" s="11"/>
      <c r="BH2600" s="11"/>
      <c r="BI2600" s="11"/>
      <c r="BJ2600" s="11"/>
      <c r="BK2600" s="11"/>
      <c r="BL2600" s="11"/>
      <c r="BM2600" s="11"/>
      <c r="BN2600" s="11"/>
      <c r="BO2600" s="11"/>
      <c r="BP2600" s="16" t="str">
        <v>0- Port Costs</v>
      </c>
      <c r="BT2600" s="16" t="str">
        <v>0- Port Value</v>
      </c>
      <c r="BU2600" s="11"/>
      <c r="BV2600" s="16" t="str">
        <v>0</v>
      </c>
    </row>
    <row r="2601" spans="8:74" hidden="1" outlineLevel="1" x14ac:dyDescent="0.3">
      <c r="H2601" s="16" t="str">
        <v>0 - BM Costs</v>
      </c>
      <c r="L2601" s="16" t="str">
        <v>0 - BM Port</v>
      </c>
      <c r="N2601" s="16" t="str">
        <v>0 - Port Assets</v>
      </c>
      <c r="O2601" s="11"/>
      <c r="P2601" s="11"/>
      <c r="Q2601" s="11"/>
      <c r="R2601" s="11"/>
      <c r="S2601" s="11"/>
      <c r="T2601" s="11"/>
      <c r="U2601" s="11"/>
      <c r="V2601" s="11"/>
      <c r="W2601" s="11"/>
      <c r="X2601" s="11"/>
      <c r="Y2601" s="11"/>
      <c r="Z2601" s="11"/>
      <c r="AA2601" s="11"/>
      <c r="AB2601" s="11"/>
      <c r="AC2601" s="11"/>
      <c r="AD2601" s="11"/>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c r="BC2601" s="11"/>
      <c r="BD2601" s="11"/>
      <c r="BE2601" s="11"/>
      <c r="BF2601" s="11"/>
      <c r="BG2601" s="11"/>
      <c r="BH2601" s="11"/>
      <c r="BI2601" s="11"/>
      <c r="BJ2601" s="11"/>
      <c r="BK2601" s="11"/>
      <c r="BL2601" s="11"/>
      <c r="BM2601" s="11"/>
      <c r="BN2601" s="11"/>
      <c r="BO2601" s="11"/>
      <c r="BP2601" s="16" t="str">
        <v>0- Port Costs</v>
      </c>
      <c r="BT2601" s="16" t="str">
        <v>0- Port Value</v>
      </c>
      <c r="BU2601" s="11"/>
      <c r="BV2601" s="16" t="str">
        <v>0</v>
      </c>
    </row>
    <row r="2602" spans="8:74" hidden="1" outlineLevel="1" x14ac:dyDescent="0.3">
      <c r="H2602" s="16" t="str">
        <v>0 - BM Costs</v>
      </c>
      <c r="L2602" s="16" t="str">
        <v>0 - BM Port</v>
      </c>
      <c r="N2602" s="16" t="str">
        <v>0 - Port Assets</v>
      </c>
      <c r="O2602" s="11"/>
      <c r="P2602" s="11"/>
      <c r="Q2602" s="11"/>
      <c r="R2602" s="11"/>
      <c r="S2602" s="11"/>
      <c r="T2602" s="11"/>
      <c r="U2602" s="11"/>
      <c r="V2602" s="11"/>
      <c r="W2602" s="11"/>
      <c r="X2602" s="11"/>
      <c r="Y2602" s="11"/>
      <c r="Z2602" s="11"/>
      <c r="AA2602" s="11"/>
      <c r="AB2602" s="11"/>
      <c r="AC2602" s="11"/>
      <c r="AD2602" s="11"/>
      <c r="AE2602" s="11"/>
      <c r="AF2602" s="11"/>
      <c r="AG2602" s="11"/>
      <c r="AH2602" s="11"/>
      <c r="AI2602" s="11"/>
      <c r="AJ2602" s="11"/>
      <c r="AK2602" s="11"/>
      <c r="AL2602" s="11"/>
      <c r="AM2602" s="11"/>
      <c r="AN2602" s="11"/>
      <c r="AO2602" s="11"/>
      <c r="AP2602" s="11"/>
      <c r="AQ2602" s="11"/>
      <c r="AR2602" s="11"/>
      <c r="AS2602" s="11"/>
      <c r="AT2602" s="11"/>
      <c r="AU2602" s="11"/>
      <c r="AV2602" s="11"/>
      <c r="AW2602" s="11"/>
      <c r="AX2602" s="11"/>
      <c r="AY2602" s="11"/>
      <c r="AZ2602" s="11"/>
      <c r="BA2602" s="11"/>
      <c r="BB2602" s="11"/>
      <c r="BC2602" s="11"/>
      <c r="BD2602" s="11"/>
      <c r="BE2602" s="11"/>
      <c r="BF2602" s="11"/>
      <c r="BG2602" s="11"/>
      <c r="BH2602" s="11"/>
      <c r="BI2602" s="11"/>
      <c r="BJ2602" s="11"/>
      <c r="BK2602" s="11"/>
      <c r="BL2602" s="11"/>
      <c r="BM2602" s="11"/>
      <c r="BN2602" s="11"/>
      <c r="BO2602" s="11"/>
      <c r="BP2602" s="16" t="str">
        <v>0- Port Costs</v>
      </c>
      <c r="BT2602" s="16" t="str">
        <v>0- Port Value</v>
      </c>
      <c r="BU2602" s="11"/>
      <c r="BV2602" s="16" t="str">
        <v>0</v>
      </c>
    </row>
    <row r="2603" spans="8:74" hidden="1" outlineLevel="1" x14ac:dyDescent="0.3">
      <c r="H2603" s="16" t="str">
        <v>0 - BM Costs</v>
      </c>
      <c r="L2603" s="16" t="str">
        <v>0 - BM Port</v>
      </c>
      <c r="N2603" s="16" t="str">
        <v>0 - Port Assets</v>
      </c>
      <c r="O2603" s="11"/>
      <c r="P2603" s="11"/>
      <c r="Q2603" s="11"/>
      <c r="R2603" s="11"/>
      <c r="S2603" s="11"/>
      <c r="T2603" s="11"/>
      <c r="U2603" s="11"/>
      <c r="V2603" s="11"/>
      <c r="W2603" s="11"/>
      <c r="X2603" s="11"/>
      <c r="Y2603" s="11"/>
      <c r="Z2603" s="11"/>
      <c r="AA2603" s="11"/>
      <c r="AB2603" s="11"/>
      <c r="AC2603" s="11"/>
      <c r="AD2603" s="11"/>
      <c r="AE2603" s="11"/>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c r="BC2603" s="11"/>
      <c r="BD2603" s="11"/>
      <c r="BE2603" s="11"/>
      <c r="BF2603" s="11"/>
      <c r="BG2603" s="11"/>
      <c r="BH2603" s="11"/>
      <c r="BI2603" s="11"/>
      <c r="BJ2603" s="11"/>
      <c r="BK2603" s="11"/>
      <c r="BL2603" s="11"/>
      <c r="BM2603" s="11"/>
      <c r="BN2603" s="11"/>
      <c r="BO2603" s="11"/>
      <c r="BP2603" s="16" t="str">
        <v>0- Port Costs</v>
      </c>
      <c r="BT2603" s="16" t="str">
        <v>0- Port Value</v>
      </c>
      <c r="BU2603" s="11"/>
      <c r="BV2603" s="16" t="str">
        <v>0</v>
      </c>
    </row>
    <row r="2604" spans="8:74" hidden="1" outlineLevel="1" x14ac:dyDescent="0.3">
      <c r="H2604" s="16" t="str">
        <v>0 - BM Costs</v>
      </c>
      <c r="L2604" s="16" t="str">
        <v>0 - BM Port</v>
      </c>
      <c r="N2604" s="16" t="str">
        <v>0 - Port Assets</v>
      </c>
      <c r="O2604" s="11"/>
      <c r="P2604" s="11"/>
      <c r="Q2604" s="11"/>
      <c r="R2604" s="11"/>
      <c r="S2604" s="11"/>
      <c r="T2604" s="11"/>
      <c r="U2604" s="11"/>
      <c r="V2604" s="11"/>
      <c r="W2604" s="11"/>
      <c r="X2604" s="11"/>
      <c r="Y2604" s="11"/>
      <c r="Z2604" s="11"/>
      <c r="AA2604" s="11"/>
      <c r="AB2604" s="11"/>
      <c r="AC2604" s="11"/>
      <c r="AD2604" s="11"/>
      <c r="AE2604" s="11"/>
      <c r="AF2604" s="11"/>
      <c r="AG2604" s="11"/>
      <c r="AH2604" s="11"/>
      <c r="AI2604" s="11"/>
      <c r="AJ2604" s="11"/>
      <c r="AK2604" s="11"/>
      <c r="AL2604" s="11"/>
      <c r="AM2604" s="11"/>
      <c r="AN2604" s="11"/>
      <c r="AO2604" s="11"/>
      <c r="AP2604" s="11"/>
      <c r="AQ2604" s="11"/>
      <c r="AR2604" s="11"/>
      <c r="AS2604" s="11"/>
      <c r="AT2604" s="11"/>
      <c r="AU2604" s="11"/>
      <c r="AV2604" s="11"/>
      <c r="AW2604" s="11"/>
      <c r="AX2604" s="11"/>
      <c r="AY2604" s="11"/>
      <c r="AZ2604" s="11"/>
      <c r="BA2604" s="11"/>
      <c r="BB2604" s="11"/>
      <c r="BC2604" s="11"/>
      <c r="BD2604" s="11"/>
      <c r="BE2604" s="11"/>
      <c r="BF2604" s="11"/>
      <c r="BG2604" s="11"/>
      <c r="BH2604" s="11"/>
      <c r="BI2604" s="11"/>
      <c r="BJ2604" s="11"/>
      <c r="BK2604" s="11"/>
      <c r="BL2604" s="11"/>
      <c r="BM2604" s="11"/>
      <c r="BN2604" s="11"/>
      <c r="BO2604" s="11"/>
      <c r="BP2604" s="16" t="str">
        <v>0- Port Costs</v>
      </c>
      <c r="BT2604" s="16" t="str">
        <v>0- Port Value</v>
      </c>
      <c r="BU2604" s="11"/>
      <c r="BV2604" s="16" t="str">
        <v>0</v>
      </c>
    </row>
    <row r="2605" spans="8:74" hidden="1" outlineLevel="1" x14ac:dyDescent="0.3">
      <c r="H2605" s="16" t="str">
        <v>0 - BM Costs</v>
      </c>
      <c r="L2605" s="16" t="str">
        <v>0 - BM Port</v>
      </c>
      <c r="N2605" s="16" t="str">
        <v>0 - Port Assets</v>
      </c>
      <c r="O2605" s="11"/>
      <c r="P2605" s="11"/>
      <c r="Q2605" s="11"/>
      <c r="R2605" s="11"/>
      <c r="S2605" s="11"/>
      <c r="T2605" s="11"/>
      <c r="U2605" s="11"/>
      <c r="V2605" s="11"/>
      <c r="W2605" s="11"/>
      <c r="X2605" s="11"/>
      <c r="Y2605" s="11"/>
      <c r="Z2605" s="11"/>
      <c r="AA2605" s="11"/>
      <c r="AB2605" s="11"/>
      <c r="AC2605" s="11"/>
      <c r="AD2605" s="11"/>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c r="BC2605" s="11"/>
      <c r="BD2605" s="11"/>
      <c r="BE2605" s="11"/>
      <c r="BF2605" s="11"/>
      <c r="BG2605" s="11"/>
      <c r="BH2605" s="11"/>
      <c r="BI2605" s="11"/>
      <c r="BJ2605" s="11"/>
      <c r="BK2605" s="11"/>
      <c r="BL2605" s="11"/>
      <c r="BM2605" s="11"/>
      <c r="BN2605" s="11"/>
      <c r="BO2605" s="11"/>
      <c r="BP2605" s="16" t="str">
        <v>0- Port Costs</v>
      </c>
      <c r="BT2605" s="16" t="str">
        <v>0- Port Value</v>
      </c>
      <c r="BU2605" s="11"/>
      <c r="BV2605" s="16" t="str">
        <v>0</v>
      </c>
    </row>
    <row r="2606" spans="8:74" hidden="1" outlineLevel="1" x14ac:dyDescent="0.3">
      <c r="H2606" s="16" t="str">
        <v>0 - BM Costs</v>
      </c>
      <c r="L2606" s="16" t="str">
        <v>0 - BM Port</v>
      </c>
      <c r="N2606" s="16" t="str">
        <v>0 - Port Assets</v>
      </c>
      <c r="O2606" s="11"/>
      <c r="P2606" s="11"/>
      <c r="Q2606" s="11"/>
      <c r="R2606" s="11"/>
      <c r="S2606" s="11"/>
      <c r="T2606" s="11"/>
      <c r="U2606" s="11"/>
      <c r="V2606" s="11"/>
      <c r="W2606" s="11"/>
      <c r="X2606" s="11"/>
      <c r="Y2606" s="11"/>
      <c r="Z2606" s="11"/>
      <c r="AA2606" s="11"/>
      <c r="AB2606" s="11"/>
      <c r="AC2606" s="11"/>
      <c r="AD2606" s="11"/>
      <c r="AE2606" s="11"/>
      <c r="AF2606" s="11"/>
      <c r="AG2606" s="11"/>
      <c r="AH2606" s="11"/>
      <c r="AI2606" s="11"/>
      <c r="AJ2606" s="11"/>
      <c r="AK2606" s="11"/>
      <c r="AL2606" s="11"/>
      <c r="AM2606" s="11"/>
      <c r="AN2606" s="11"/>
      <c r="AO2606" s="11"/>
      <c r="AP2606" s="11"/>
      <c r="AQ2606" s="11"/>
      <c r="AR2606" s="11"/>
      <c r="AS2606" s="11"/>
      <c r="AT2606" s="11"/>
      <c r="AU2606" s="11"/>
      <c r="AV2606" s="11"/>
      <c r="AW2606" s="11"/>
      <c r="AX2606" s="11"/>
      <c r="AY2606" s="11"/>
      <c r="AZ2606" s="11"/>
      <c r="BA2606" s="11"/>
      <c r="BB2606" s="11"/>
      <c r="BC2606" s="11"/>
      <c r="BD2606" s="11"/>
      <c r="BE2606" s="11"/>
      <c r="BF2606" s="11"/>
      <c r="BG2606" s="11"/>
      <c r="BH2606" s="11"/>
      <c r="BI2606" s="11"/>
      <c r="BJ2606" s="11"/>
      <c r="BK2606" s="11"/>
      <c r="BL2606" s="11"/>
      <c r="BM2606" s="11"/>
      <c r="BN2606" s="11"/>
      <c r="BO2606" s="11"/>
      <c r="BP2606" s="16" t="str">
        <v>0- Port Costs</v>
      </c>
      <c r="BT2606" s="16" t="str">
        <v>0- Port Value</v>
      </c>
      <c r="BU2606" s="11"/>
      <c r="BV2606" s="16" t="str">
        <v>0</v>
      </c>
    </row>
    <row r="2607" spans="8:74" hidden="1" outlineLevel="1" x14ac:dyDescent="0.3">
      <c r="H2607" s="16" t="str">
        <v>0 - BM Costs</v>
      </c>
      <c r="L2607" s="16" t="str">
        <v>0 - BM Port</v>
      </c>
      <c r="N2607" s="16" t="str">
        <v>0 - Port Assets</v>
      </c>
      <c r="O2607" s="11"/>
      <c r="P2607" s="11"/>
      <c r="Q2607" s="11"/>
      <c r="R2607" s="11"/>
      <c r="S2607" s="11"/>
      <c r="T2607" s="11"/>
      <c r="U2607" s="11"/>
      <c r="V2607" s="11"/>
      <c r="W2607" s="11"/>
      <c r="X2607" s="11"/>
      <c r="Y2607" s="11"/>
      <c r="Z2607" s="11"/>
      <c r="AA2607" s="11"/>
      <c r="AB2607" s="11"/>
      <c r="AC2607" s="11"/>
      <c r="AD2607" s="11"/>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c r="BC2607" s="11"/>
      <c r="BD2607" s="11"/>
      <c r="BE2607" s="11"/>
      <c r="BF2607" s="11"/>
      <c r="BG2607" s="11"/>
      <c r="BH2607" s="11"/>
      <c r="BI2607" s="11"/>
      <c r="BJ2607" s="11"/>
      <c r="BK2607" s="11"/>
      <c r="BL2607" s="11"/>
      <c r="BM2607" s="11"/>
      <c r="BN2607" s="11"/>
      <c r="BO2607" s="11"/>
      <c r="BP2607" s="16" t="str">
        <v>0- Port Costs</v>
      </c>
      <c r="BT2607" s="16" t="str">
        <v>0- Port Value</v>
      </c>
      <c r="BU2607" s="11"/>
      <c r="BV2607" s="16" t="str">
        <v>0</v>
      </c>
    </row>
    <row r="2608" spans="8:74" hidden="1" outlineLevel="1" x14ac:dyDescent="0.3">
      <c r="H2608" s="16" t="str">
        <v>0 - BM Costs</v>
      </c>
      <c r="L2608" s="16" t="str">
        <v>0 - BM Port</v>
      </c>
      <c r="N2608" s="16" t="str">
        <v>0 - Port Assets</v>
      </c>
      <c r="O2608" s="11"/>
      <c r="P2608" s="11"/>
      <c r="Q2608" s="11"/>
      <c r="R2608" s="11"/>
      <c r="S2608" s="11"/>
      <c r="T2608" s="11"/>
      <c r="U2608" s="11"/>
      <c r="V2608" s="11"/>
      <c r="W2608" s="11"/>
      <c r="X2608" s="11"/>
      <c r="Y2608" s="11"/>
      <c r="Z2608" s="11"/>
      <c r="AA2608" s="11"/>
      <c r="AB2608" s="11"/>
      <c r="AC2608" s="11"/>
      <c r="AD2608" s="11"/>
      <c r="AE2608" s="11"/>
      <c r="AF2608" s="11"/>
      <c r="AG2608" s="11"/>
      <c r="AH2608" s="11"/>
      <c r="AI2608" s="11"/>
      <c r="AJ2608" s="11"/>
      <c r="AK2608" s="11"/>
      <c r="AL2608" s="11"/>
      <c r="AM2608" s="11"/>
      <c r="AN2608" s="11"/>
      <c r="AO2608" s="11"/>
      <c r="AP2608" s="11"/>
      <c r="AQ2608" s="11"/>
      <c r="AR2608" s="11"/>
      <c r="AS2608" s="11"/>
      <c r="AT2608" s="11"/>
      <c r="AU2608" s="11"/>
      <c r="AV2608" s="11"/>
      <c r="AW2608" s="11"/>
      <c r="AX2608" s="11"/>
      <c r="AY2608" s="11"/>
      <c r="AZ2608" s="11"/>
      <c r="BA2608" s="11"/>
      <c r="BB2608" s="11"/>
      <c r="BC2608" s="11"/>
      <c r="BD2608" s="11"/>
      <c r="BE2608" s="11"/>
      <c r="BF2608" s="11"/>
      <c r="BG2608" s="11"/>
      <c r="BH2608" s="11"/>
      <c r="BI2608" s="11"/>
      <c r="BJ2608" s="11"/>
      <c r="BK2608" s="11"/>
      <c r="BL2608" s="11"/>
      <c r="BM2608" s="11"/>
      <c r="BN2608" s="11"/>
      <c r="BO2608" s="11"/>
      <c r="BP2608" s="16" t="str">
        <v>0- Port Costs</v>
      </c>
      <c r="BT2608" s="16" t="str">
        <v>0- Port Value</v>
      </c>
      <c r="BU2608" s="11"/>
      <c r="BV2608" s="16" t="str">
        <v>0</v>
      </c>
    </row>
    <row r="2609" spans="8:74" hidden="1" outlineLevel="1" x14ac:dyDescent="0.3">
      <c r="H2609" s="16" t="str">
        <v>0 - BM Costs</v>
      </c>
      <c r="L2609" s="16" t="str">
        <v>0 - BM Port</v>
      </c>
      <c r="N2609" s="16" t="str">
        <v>0 - Port Assets</v>
      </c>
      <c r="O2609" s="11"/>
      <c r="P2609" s="11"/>
      <c r="Q2609" s="11"/>
      <c r="R2609" s="11"/>
      <c r="S2609" s="11"/>
      <c r="T2609" s="11"/>
      <c r="U2609" s="11"/>
      <c r="V2609" s="11"/>
      <c r="W2609" s="11"/>
      <c r="X2609" s="11"/>
      <c r="Y2609" s="11"/>
      <c r="Z2609" s="11"/>
      <c r="AA2609" s="11"/>
      <c r="AB2609" s="11"/>
      <c r="AC2609" s="11"/>
      <c r="AD2609" s="11"/>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c r="BC2609" s="11"/>
      <c r="BD2609" s="11"/>
      <c r="BE2609" s="11"/>
      <c r="BF2609" s="11"/>
      <c r="BG2609" s="11"/>
      <c r="BH2609" s="11"/>
      <c r="BI2609" s="11"/>
      <c r="BJ2609" s="11"/>
      <c r="BK2609" s="11"/>
      <c r="BL2609" s="11"/>
      <c r="BM2609" s="11"/>
      <c r="BN2609" s="11"/>
      <c r="BO2609" s="11"/>
      <c r="BP2609" s="16" t="str">
        <v>0- Port Costs</v>
      </c>
      <c r="BT2609" s="16" t="str">
        <v>0- Port Value</v>
      </c>
      <c r="BU2609" s="11"/>
      <c r="BV2609" s="16" t="str">
        <v>0</v>
      </c>
    </row>
    <row r="2610" spans="8:74" hidden="1" outlineLevel="1" x14ac:dyDescent="0.3">
      <c r="H2610" s="16" t="str">
        <v>0 - BM Costs</v>
      </c>
      <c r="L2610" s="16" t="str">
        <v>0 - BM Port</v>
      </c>
      <c r="N2610" s="16" t="str">
        <v>0 - Port Assets</v>
      </c>
      <c r="O2610" s="11"/>
      <c r="P2610" s="11"/>
      <c r="Q2610" s="11"/>
      <c r="R2610" s="11"/>
      <c r="S2610" s="11"/>
      <c r="T2610" s="11"/>
      <c r="U2610" s="11"/>
      <c r="V2610" s="11"/>
      <c r="W2610" s="11"/>
      <c r="X2610" s="11"/>
      <c r="Y2610" s="11"/>
      <c r="Z2610" s="11"/>
      <c r="AA2610" s="11"/>
      <c r="AB2610" s="11"/>
      <c r="AC2610" s="11"/>
      <c r="AD2610" s="11"/>
      <c r="AE2610" s="11"/>
      <c r="AF2610" s="11"/>
      <c r="AG2610" s="11"/>
      <c r="AH2610" s="11"/>
      <c r="AI2610" s="11"/>
      <c r="AJ2610" s="11"/>
      <c r="AK2610" s="11"/>
      <c r="AL2610" s="11"/>
      <c r="AM2610" s="11"/>
      <c r="AN2610" s="11"/>
      <c r="AO2610" s="11"/>
      <c r="AP2610" s="11"/>
      <c r="AQ2610" s="11"/>
      <c r="AR2610" s="11"/>
      <c r="AS2610" s="11"/>
      <c r="AT2610" s="11"/>
      <c r="AU2610" s="11"/>
      <c r="AV2610" s="11"/>
      <c r="AW2610" s="11"/>
      <c r="AX2610" s="11"/>
      <c r="AY2610" s="11"/>
      <c r="AZ2610" s="11"/>
      <c r="BA2610" s="11"/>
      <c r="BB2610" s="11"/>
      <c r="BC2610" s="11"/>
      <c r="BD2610" s="11"/>
      <c r="BE2610" s="11"/>
      <c r="BF2610" s="11"/>
      <c r="BG2610" s="11"/>
      <c r="BH2610" s="11"/>
      <c r="BI2610" s="11"/>
      <c r="BJ2610" s="11"/>
      <c r="BK2610" s="11"/>
      <c r="BL2610" s="11"/>
      <c r="BM2610" s="11"/>
      <c r="BN2610" s="11"/>
      <c r="BO2610" s="11"/>
      <c r="BP2610" s="16" t="str">
        <v>0- Port Costs</v>
      </c>
      <c r="BT2610" s="16" t="str">
        <v>0- Port Value</v>
      </c>
      <c r="BU2610" s="11"/>
      <c r="BV2610" s="16" t="str">
        <v>0</v>
      </c>
    </row>
    <row r="2611" spans="8:74" hidden="1" outlineLevel="1" x14ac:dyDescent="0.3">
      <c r="H2611" s="16" t="str">
        <v>0 - BM Costs</v>
      </c>
      <c r="L2611" s="16" t="str">
        <v>0 - BM Port</v>
      </c>
      <c r="N2611" s="16" t="str">
        <v>0 - Port Assets</v>
      </c>
      <c r="O2611" s="11"/>
      <c r="P2611" s="11"/>
      <c r="Q2611" s="11"/>
      <c r="R2611" s="11"/>
      <c r="S2611" s="11"/>
      <c r="T2611" s="11"/>
      <c r="U2611" s="11"/>
      <c r="V2611" s="11"/>
      <c r="W2611" s="11"/>
      <c r="X2611" s="11"/>
      <c r="Y2611" s="11"/>
      <c r="Z2611" s="11"/>
      <c r="AA2611" s="11"/>
      <c r="AB2611" s="11"/>
      <c r="AC2611" s="11"/>
      <c r="AD2611" s="11"/>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c r="BC2611" s="11"/>
      <c r="BD2611" s="11"/>
      <c r="BE2611" s="11"/>
      <c r="BF2611" s="11"/>
      <c r="BG2611" s="11"/>
      <c r="BH2611" s="11"/>
      <c r="BI2611" s="11"/>
      <c r="BJ2611" s="11"/>
      <c r="BK2611" s="11"/>
      <c r="BL2611" s="11"/>
      <c r="BM2611" s="11"/>
      <c r="BN2611" s="11"/>
      <c r="BO2611" s="11"/>
      <c r="BP2611" s="16" t="str">
        <v>0- Port Costs</v>
      </c>
      <c r="BT2611" s="16" t="str">
        <v>0- Port Value</v>
      </c>
      <c r="BU2611" s="11"/>
      <c r="BV2611" s="16" t="str">
        <v>0</v>
      </c>
    </row>
    <row r="2612" spans="8:74" hidden="1" outlineLevel="1" x14ac:dyDescent="0.3">
      <c r="H2612" s="16" t="str">
        <v>0 - BM Costs</v>
      </c>
      <c r="L2612" s="16" t="str">
        <v>0 - BM Port</v>
      </c>
      <c r="N2612" s="16" t="str">
        <v>0 - Port Assets</v>
      </c>
      <c r="O2612" s="11"/>
      <c r="P2612" s="11"/>
      <c r="Q2612" s="11"/>
      <c r="R2612" s="11"/>
      <c r="S2612" s="11"/>
      <c r="T2612" s="11"/>
      <c r="U2612" s="11"/>
      <c r="V2612" s="11"/>
      <c r="W2612" s="11"/>
      <c r="X2612" s="11"/>
      <c r="Y2612" s="11"/>
      <c r="Z2612" s="11"/>
      <c r="AA2612" s="11"/>
      <c r="AB2612" s="11"/>
      <c r="AC2612" s="11"/>
      <c r="AD2612" s="11"/>
      <c r="AE2612" s="11"/>
      <c r="AF2612" s="11"/>
      <c r="AG2612" s="11"/>
      <c r="AH2612" s="11"/>
      <c r="AI2612" s="11"/>
      <c r="AJ2612" s="11"/>
      <c r="AK2612" s="11"/>
      <c r="AL2612" s="11"/>
      <c r="AM2612" s="11"/>
      <c r="AN2612" s="11"/>
      <c r="AO2612" s="11"/>
      <c r="AP2612" s="11"/>
      <c r="AQ2612" s="11"/>
      <c r="AR2612" s="11"/>
      <c r="AS2612" s="11"/>
      <c r="AT2612" s="11"/>
      <c r="AU2612" s="11"/>
      <c r="AV2612" s="11"/>
      <c r="AW2612" s="11"/>
      <c r="AX2612" s="11"/>
      <c r="AY2612" s="11"/>
      <c r="AZ2612" s="11"/>
      <c r="BA2612" s="11"/>
      <c r="BB2612" s="11"/>
      <c r="BC2612" s="11"/>
      <c r="BD2612" s="11"/>
      <c r="BE2612" s="11"/>
      <c r="BF2612" s="11"/>
      <c r="BG2612" s="11"/>
      <c r="BH2612" s="11"/>
      <c r="BI2612" s="11"/>
      <c r="BJ2612" s="11"/>
      <c r="BK2612" s="11"/>
      <c r="BL2612" s="11"/>
      <c r="BM2612" s="11"/>
      <c r="BN2612" s="11"/>
      <c r="BO2612" s="11"/>
      <c r="BP2612" s="16" t="str">
        <v>0- Port Costs</v>
      </c>
      <c r="BT2612" s="16" t="str">
        <v>0- Port Value</v>
      </c>
      <c r="BU2612" s="11"/>
      <c r="BV2612" s="16" t="str">
        <v>0</v>
      </c>
    </row>
    <row r="2613" spans="8:74" hidden="1" outlineLevel="1" x14ac:dyDescent="0.3">
      <c r="H2613" s="16" t="str">
        <v>0 - BM Costs</v>
      </c>
      <c r="L2613" s="16" t="str">
        <v>0 - BM Port</v>
      </c>
      <c r="N2613" s="16" t="str">
        <v>0 - Port Assets</v>
      </c>
      <c r="O2613" s="11"/>
      <c r="P2613" s="11"/>
      <c r="Q2613" s="11"/>
      <c r="R2613" s="11"/>
      <c r="S2613" s="11"/>
      <c r="T2613" s="11"/>
      <c r="U2613" s="11"/>
      <c r="V2613" s="11"/>
      <c r="W2613" s="11"/>
      <c r="X2613" s="11"/>
      <c r="Y2613" s="11"/>
      <c r="Z2613" s="11"/>
      <c r="AA2613" s="11"/>
      <c r="AB2613" s="11"/>
      <c r="AC2613" s="11"/>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c r="BC2613" s="11"/>
      <c r="BD2613" s="11"/>
      <c r="BE2613" s="11"/>
      <c r="BF2613" s="11"/>
      <c r="BG2613" s="11"/>
      <c r="BH2613" s="11"/>
      <c r="BI2613" s="11"/>
      <c r="BJ2613" s="11"/>
      <c r="BK2613" s="11"/>
      <c r="BL2613" s="11"/>
      <c r="BM2613" s="11"/>
      <c r="BN2613" s="11"/>
      <c r="BO2613" s="11"/>
      <c r="BP2613" s="16" t="str">
        <v>0- Port Costs</v>
      </c>
      <c r="BT2613" s="16" t="str">
        <v>0- Port Value</v>
      </c>
      <c r="BU2613" s="11"/>
      <c r="BV2613" s="16" t="str">
        <v>0</v>
      </c>
    </row>
    <row r="2614" spans="8:74" hidden="1" outlineLevel="1" x14ac:dyDescent="0.3">
      <c r="H2614" s="16" t="str">
        <v>0 - BM Costs</v>
      </c>
      <c r="L2614" s="16" t="str">
        <v>0 - BM Port</v>
      </c>
      <c r="N2614" s="16" t="str">
        <v>0 - Port Assets</v>
      </c>
      <c r="O2614" s="11"/>
      <c r="P2614" s="11"/>
      <c r="Q2614" s="11"/>
      <c r="R2614" s="11"/>
      <c r="S2614" s="11"/>
      <c r="T2614" s="11"/>
      <c r="U2614" s="11"/>
      <c r="V2614" s="11"/>
      <c r="W2614" s="11"/>
      <c r="X2614" s="11"/>
      <c r="Y2614" s="11"/>
      <c r="Z2614" s="11"/>
      <c r="AA2614" s="11"/>
      <c r="AB2614" s="11"/>
      <c r="AC2614" s="11"/>
      <c r="AD2614" s="11"/>
      <c r="AE2614" s="11"/>
      <c r="AF2614" s="11"/>
      <c r="AG2614" s="11"/>
      <c r="AH2614" s="11"/>
      <c r="AI2614" s="11"/>
      <c r="AJ2614" s="11"/>
      <c r="AK2614" s="11"/>
      <c r="AL2614" s="11"/>
      <c r="AM2614" s="11"/>
      <c r="AN2614" s="11"/>
      <c r="AO2614" s="11"/>
      <c r="AP2614" s="11"/>
      <c r="AQ2614" s="11"/>
      <c r="AR2614" s="11"/>
      <c r="AS2614" s="11"/>
      <c r="AT2614" s="11"/>
      <c r="AU2614" s="11"/>
      <c r="AV2614" s="11"/>
      <c r="AW2614" s="11"/>
      <c r="AX2614" s="11"/>
      <c r="AY2614" s="11"/>
      <c r="AZ2614" s="11"/>
      <c r="BA2614" s="11"/>
      <c r="BB2614" s="11"/>
      <c r="BC2614" s="11"/>
      <c r="BD2614" s="11"/>
      <c r="BE2614" s="11"/>
      <c r="BF2614" s="11"/>
      <c r="BG2614" s="11"/>
      <c r="BH2614" s="11"/>
      <c r="BI2614" s="11"/>
      <c r="BJ2614" s="11"/>
      <c r="BK2614" s="11"/>
      <c r="BL2614" s="11"/>
      <c r="BM2614" s="11"/>
      <c r="BN2614" s="11"/>
      <c r="BO2614" s="11"/>
      <c r="BP2614" s="16" t="str">
        <v>0- Port Costs</v>
      </c>
      <c r="BT2614" s="16" t="str">
        <v>0- Port Value</v>
      </c>
      <c r="BU2614" s="11"/>
      <c r="BV2614" s="16" t="str">
        <v>0</v>
      </c>
    </row>
    <row r="2615" spans="8:74" hidden="1" outlineLevel="1" x14ac:dyDescent="0.3">
      <c r="H2615" s="16" t="str">
        <v>0 - BM Costs</v>
      </c>
      <c r="L2615" s="16" t="str">
        <v>0 - BM Port</v>
      </c>
      <c r="N2615" s="16" t="str">
        <v>0 - Port Assets</v>
      </c>
      <c r="O2615" s="11"/>
      <c r="P2615" s="11"/>
      <c r="Q2615" s="11"/>
      <c r="R2615" s="11"/>
      <c r="S2615" s="11"/>
      <c r="T2615" s="11"/>
      <c r="U2615" s="11"/>
      <c r="V2615" s="11"/>
      <c r="W2615" s="11"/>
      <c r="X2615" s="11"/>
      <c r="Y2615" s="11"/>
      <c r="Z2615" s="11"/>
      <c r="AA2615" s="11"/>
      <c r="AB2615" s="11"/>
      <c r="AC2615" s="11"/>
      <c r="AD2615" s="11"/>
      <c r="AE2615" s="11"/>
      <c r="AF2615" s="11"/>
      <c r="AG2615" s="11"/>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c r="BC2615" s="11"/>
      <c r="BD2615" s="11"/>
      <c r="BE2615" s="11"/>
      <c r="BF2615" s="11"/>
      <c r="BG2615" s="11"/>
      <c r="BH2615" s="11"/>
      <c r="BI2615" s="11"/>
      <c r="BJ2615" s="11"/>
      <c r="BK2615" s="11"/>
      <c r="BL2615" s="11"/>
      <c r="BM2615" s="11"/>
      <c r="BN2615" s="11"/>
      <c r="BO2615" s="11"/>
      <c r="BP2615" s="16" t="str">
        <v>0- Port Costs</v>
      </c>
      <c r="BT2615" s="16" t="str">
        <v>0- Port Value</v>
      </c>
      <c r="BU2615" s="11"/>
      <c r="BV2615" s="16" t="str">
        <v>0</v>
      </c>
    </row>
    <row r="2616" spans="8:74" hidden="1" outlineLevel="1" x14ac:dyDescent="0.3">
      <c r="H2616" s="16" t="str">
        <v>0 - BM Costs</v>
      </c>
      <c r="L2616" s="16" t="str">
        <v>0 - BM Port</v>
      </c>
      <c r="N2616" s="16" t="str">
        <v>0 - Port Assets</v>
      </c>
      <c r="O2616" s="11"/>
      <c r="P2616" s="11"/>
      <c r="Q2616" s="11"/>
      <c r="R2616" s="11"/>
      <c r="S2616" s="11"/>
      <c r="T2616" s="11"/>
      <c r="U2616" s="11"/>
      <c r="V2616" s="11"/>
      <c r="W2616" s="11"/>
      <c r="X2616" s="11"/>
      <c r="Y2616" s="11"/>
      <c r="Z2616" s="11"/>
      <c r="AA2616" s="11"/>
      <c r="AB2616" s="11"/>
      <c r="AC2616" s="11"/>
      <c r="AD2616" s="11"/>
      <c r="AE2616" s="11"/>
      <c r="AF2616" s="11"/>
      <c r="AG2616" s="11"/>
      <c r="AH2616" s="11"/>
      <c r="AI2616" s="11"/>
      <c r="AJ2616" s="11"/>
      <c r="AK2616" s="11"/>
      <c r="AL2616" s="11"/>
      <c r="AM2616" s="11"/>
      <c r="AN2616" s="11"/>
      <c r="AO2616" s="11"/>
      <c r="AP2616" s="11"/>
      <c r="AQ2616" s="11"/>
      <c r="AR2616" s="11"/>
      <c r="AS2616" s="11"/>
      <c r="AT2616" s="11"/>
      <c r="AU2616" s="11"/>
      <c r="AV2616" s="11"/>
      <c r="AW2616" s="11"/>
      <c r="AX2616" s="11"/>
      <c r="AY2616" s="11"/>
      <c r="AZ2616" s="11"/>
      <c r="BA2616" s="11"/>
      <c r="BB2616" s="11"/>
      <c r="BC2616" s="11"/>
      <c r="BD2616" s="11"/>
      <c r="BE2616" s="11"/>
      <c r="BF2616" s="11"/>
      <c r="BG2616" s="11"/>
      <c r="BH2616" s="11"/>
      <c r="BI2616" s="11"/>
      <c r="BJ2616" s="11"/>
      <c r="BK2616" s="11"/>
      <c r="BL2616" s="11"/>
      <c r="BM2616" s="11"/>
      <c r="BN2616" s="11"/>
      <c r="BO2616" s="11"/>
      <c r="BP2616" s="16" t="str">
        <v>0- Port Costs</v>
      </c>
      <c r="BT2616" s="16" t="str">
        <v>0- Port Value</v>
      </c>
      <c r="BU2616" s="11"/>
      <c r="BV2616" s="16" t="str">
        <v>0</v>
      </c>
    </row>
    <row r="2617" spans="8:74" hidden="1" outlineLevel="1" x14ac:dyDescent="0.3">
      <c r="H2617" s="16" t="str">
        <v>0 - BM Costs</v>
      </c>
      <c r="L2617" s="16" t="str">
        <v>0 - BM Port</v>
      </c>
      <c r="N2617" s="16" t="str">
        <v>0 - Port Assets</v>
      </c>
      <c r="O2617" s="11"/>
      <c r="P2617" s="11"/>
      <c r="Q2617" s="11"/>
      <c r="R2617" s="11"/>
      <c r="S2617" s="11"/>
      <c r="T2617" s="11"/>
      <c r="U2617" s="11"/>
      <c r="V2617" s="11"/>
      <c r="W2617" s="11"/>
      <c r="X2617" s="11"/>
      <c r="Y2617" s="11"/>
      <c r="Z2617" s="11"/>
      <c r="AA2617" s="11"/>
      <c r="AB2617" s="11"/>
      <c r="AC2617" s="11"/>
      <c r="AD2617" s="11"/>
      <c r="AE2617" s="11"/>
      <c r="AF2617" s="11"/>
      <c r="AG2617" s="11"/>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c r="BC2617" s="11"/>
      <c r="BD2617" s="11"/>
      <c r="BE2617" s="11"/>
      <c r="BF2617" s="11"/>
      <c r="BG2617" s="11"/>
      <c r="BH2617" s="11"/>
      <c r="BI2617" s="11"/>
      <c r="BJ2617" s="11"/>
      <c r="BK2617" s="11"/>
      <c r="BL2617" s="11"/>
      <c r="BM2617" s="11"/>
      <c r="BN2617" s="11"/>
      <c r="BO2617" s="11"/>
      <c r="BP2617" s="16" t="str">
        <v>0- Port Costs</v>
      </c>
      <c r="BT2617" s="16" t="str">
        <v>0- Port Value</v>
      </c>
      <c r="BU2617" s="11"/>
      <c r="BV2617" s="16" t="str">
        <v>0</v>
      </c>
    </row>
    <row r="2618" spans="8:74" hidden="1" outlineLevel="1" x14ac:dyDescent="0.3">
      <c r="H2618" s="16" t="str">
        <v>0 - BM Costs</v>
      </c>
      <c r="L2618" s="16" t="str">
        <v>0 - BM Port</v>
      </c>
      <c r="N2618" s="16" t="str">
        <v>0 - Port Assets</v>
      </c>
      <c r="O2618" s="11"/>
      <c r="P2618" s="11"/>
      <c r="Q2618" s="11"/>
      <c r="R2618" s="11"/>
      <c r="S2618" s="11"/>
      <c r="T2618" s="11"/>
      <c r="U2618" s="11"/>
      <c r="V2618" s="11"/>
      <c r="W2618" s="11"/>
      <c r="X2618" s="11"/>
      <c r="Y2618" s="11"/>
      <c r="Z2618" s="11"/>
      <c r="AA2618" s="11"/>
      <c r="AB2618" s="11"/>
      <c r="AC2618" s="11"/>
      <c r="AD2618" s="11"/>
      <c r="AE2618" s="11"/>
      <c r="AF2618" s="11"/>
      <c r="AG2618" s="11"/>
      <c r="AH2618" s="11"/>
      <c r="AI2618" s="11"/>
      <c r="AJ2618" s="11"/>
      <c r="AK2618" s="11"/>
      <c r="AL2618" s="11"/>
      <c r="AM2618" s="11"/>
      <c r="AN2618" s="11"/>
      <c r="AO2618" s="11"/>
      <c r="AP2618" s="11"/>
      <c r="AQ2618" s="11"/>
      <c r="AR2618" s="11"/>
      <c r="AS2618" s="11"/>
      <c r="AT2618" s="11"/>
      <c r="AU2618" s="11"/>
      <c r="AV2618" s="11"/>
      <c r="AW2618" s="11"/>
      <c r="AX2618" s="11"/>
      <c r="AY2618" s="11"/>
      <c r="AZ2618" s="11"/>
      <c r="BA2618" s="11"/>
      <c r="BB2618" s="11"/>
      <c r="BC2618" s="11"/>
      <c r="BD2618" s="11"/>
      <c r="BE2618" s="11"/>
      <c r="BF2618" s="11"/>
      <c r="BG2618" s="11"/>
      <c r="BH2618" s="11"/>
      <c r="BI2618" s="11"/>
      <c r="BJ2618" s="11"/>
      <c r="BK2618" s="11"/>
      <c r="BL2618" s="11"/>
      <c r="BM2618" s="11"/>
      <c r="BN2618" s="11"/>
      <c r="BO2618" s="11"/>
      <c r="BP2618" s="16" t="str">
        <v>0- Port Costs</v>
      </c>
      <c r="BT2618" s="16" t="str">
        <v>0- Port Value</v>
      </c>
      <c r="BU2618" s="11"/>
      <c r="BV2618" s="16" t="str">
        <v>0</v>
      </c>
    </row>
    <row r="2619" spans="8:74" hidden="1" outlineLevel="1" x14ac:dyDescent="0.3">
      <c r="H2619" s="16" t="str">
        <v>0 - BM Costs</v>
      </c>
      <c r="L2619" s="16" t="str">
        <v>0 - BM Port</v>
      </c>
      <c r="N2619" s="16" t="str">
        <v>0 - Port Assets</v>
      </c>
      <c r="O2619" s="11"/>
      <c r="P2619" s="11"/>
      <c r="Q2619" s="11"/>
      <c r="R2619" s="11"/>
      <c r="S2619" s="11"/>
      <c r="T2619" s="11"/>
      <c r="U2619" s="11"/>
      <c r="V2619" s="11"/>
      <c r="W2619" s="11"/>
      <c r="X2619" s="11"/>
      <c r="Y2619" s="11"/>
      <c r="Z2619" s="11"/>
      <c r="AA2619" s="11"/>
      <c r="AB2619" s="11"/>
      <c r="AC2619" s="11"/>
      <c r="AD2619" s="11"/>
      <c r="AE2619" s="11"/>
      <c r="AF2619" s="11"/>
      <c r="AG2619" s="11"/>
      <c r="AH2619" s="11"/>
      <c r="AI2619" s="11"/>
      <c r="AJ2619" s="11"/>
      <c r="AK2619" s="11"/>
      <c r="AL2619" s="11"/>
      <c r="AM2619" s="11"/>
      <c r="AN2619" s="11"/>
      <c r="AO2619" s="11"/>
      <c r="AP2619" s="11"/>
      <c r="AQ2619" s="11"/>
      <c r="AR2619" s="11"/>
      <c r="AS2619" s="11"/>
      <c r="AT2619" s="11"/>
      <c r="AU2619" s="11"/>
      <c r="AV2619" s="11"/>
      <c r="AW2619" s="11"/>
      <c r="AX2619" s="11"/>
      <c r="AY2619" s="11"/>
      <c r="AZ2619" s="11"/>
      <c r="BA2619" s="11"/>
      <c r="BB2619" s="11"/>
      <c r="BC2619" s="11"/>
      <c r="BD2619" s="11"/>
      <c r="BE2619" s="11"/>
      <c r="BF2619" s="11"/>
      <c r="BG2619" s="11"/>
      <c r="BH2619" s="11"/>
      <c r="BI2619" s="11"/>
      <c r="BJ2619" s="11"/>
      <c r="BK2619" s="11"/>
      <c r="BL2619" s="11"/>
      <c r="BM2619" s="11"/>
      <c r="BN2619" s="11"/>
      <c r="BO2619" s="11"/>
      <c r="BP2619" s="16" t="str">
        <v>0- Port Costs</v>
      </c>
      <c r="BT2619" s="16" t="str">
        <v>0- Port Value</v>
      </c>
      <c r="BU2619" s="11"/>
      <c r="BV2619" s="16" t="str">
        <v>0</v>
      </c>
    </row>
    <row r="2620" spans="8:74" hidden="1" outlineLevel="1" x14ac:dyDescent="0.3">
      <c r="H2620" s="16" t="str">
        <v>0 - BM Costs</v>
      </c>
      <c r="L2620" s="16" t="str">
        <v>0 - BM Port</v>
      </c>
      <c r="N2620" s="16" t="str">
        <v>0 - Port Assets</v>
      </c>
      <c r="O2620" s="11"/>
      <c r="P2620" s="11"/>
      <c r="Q2620" s="11"/>
      <c r="R2620" s="11"/>
      <c r="S2620" s="11"/>
      <c r="T2620" s="11"/>
      <c r="U2620" s="11"/>
      <c r="V2620" s="11"/>
      <c r="W2620" s="11"/>
      <c r="X2620" s="11"/>
      <c r="Y2620" s="11"/>
      <c r="Z2620" s="11"/>
      <c r="AA2620" s="11"/>
      <c r="AB2620" s="11"/>
      <c r="AC2620" s="11"/>
      <c r="AD2620" s="11"/>
      <c r="AE2620" s="11"/>
      <c r="AF2620" s="11"/>
      <c r="AG2620" s="11"/>
      <c r="AH2620" s="11"/>
      <c r="AI2620" s="11"/>
      <c r="AJ2620" s="11"/>
      <c r="AK2620" s="11"/>
      <c r="AL2620" s="11"/>
      <c r="AM2620" s="11"/>
      <c r="AN2620" s="11"/>
      <c r="AO2620" s="11"/>
      <c r="AP2620" s="11"/>
      <c r="AQ2620" s="11"/>
      <c r="AR2620" s="11"/>
      <c r="AS2620" s="11"/>
      <c r="AT2620" s="11"/>
      <c r="AU2620" s="11"/>
      <c r="AV2620" s="11"/>
      <c r="AW2620" s="11"/>
      <c r="AX2620" s="11"/>
      <c r="AY2620" s="11"/>
      <c r="AZ2620" s="11"/>
      <c r="BA2620" s="11"/>
      <c r="BB2620" s="11"/>
      <c r="BC2620" s="11"/>
      <c r="BD2620" s="11"/>
      <c r="BE2620" s="11"/>
      <c r="BF2620" s="11"/>
      <c r="BG2620" s="11"/>
      <c r="BH2620" s="11"/>
      <c r="BI2620" s="11"/>
      <c r="BJ2620" s="11"/>
      <c r="BK2620" s="11"/>
      <c r="BL2620" s="11"/>
      <c r="BM2620" s="11"/>
      <c r="BN2620" s="11"/>
      <c r="BO2620" s="11"/>
      <c r="BP2620" s="16" t="str">
        <v>0- Port Costs</v>
      </c>
      <c r="BT2620" s="16" t="str">
        <v>0- Port Value</v>
      </c>
      <c r="BU2620" s="11"/>
      <c r="BV2620" s="16" t="str">
        <v>0</v>
      </c>
    </row>
    <row r="2621" spans="8:74" hidden="1" outlineLevel="1" x14ac:dyDescent="0.3">
      <c r="H2621" s="16" t="str">
        <v>0 - BM Costs</v>
      </c>
      <c r="L2621" s="16" t="str">
        <v>0 - BM Port</v>
      </c>
      <c r="N2621" s="16" t="str">
        <v>0 - Port Assets</v>
      </c>
      <c r="O2621" s="11"/>
      <c r="P2621" s="11"/>
      <c r="Q2621" s="11"/>
      <c r="R2621" s="11"/>
      <c r="S2621" s="11"/>
      <c r="T2621" s="11"/>
      <c r="U2621" s="11"/>
      <c r="V2621" s="11"/>
      <c r="W2621" s="11"/>
      <c r="X2621" s="11"/>
      <c r="Y2621" s="11"/>
      <c r="Z2621" s="11"/>
      <c r="AA2621" s="11"/>
      <c r="AB2621" s="11"/>
      <c r="AC2621" s="11"/>
      <c r="AD2621" s="11"/>
      <c r="AE2621" s="11"/>
      <c r="AF2621" s="11"/>
      <c r="AG2621" s="11"/>
      <c r="AH2621" s="11"/>
      <c r="AI2621" s="11"/>
      <c r="AJ2621" s="11"/>
      <c r="AK2621" s="11"/>
      <c r="AL2621" s="11"/>
      <c r="AM2621" s="11"/>
      <c r="AN2621" s="11"/>
      <c r="AO2621" s="11"/>
      <c r="AP2621" s="11"/>
      <c r="AQ2621" s="11"/>
      <c r="AR2621" s="11"/>
      <c r="AS2621" s="11"/>
      <c r="AT2621" s="11"/>
      <c r="AU2621" s="11"/>
      <c r="AV2621" s="11"/>
      <c r="AW2621" s="11"/>
      <c r="AX2621" s="11"/>
      <c r="AY2621" s="11"/>
      <c r="AZ2621" s="11"/>
      <c r="BA2621" s="11"/>
      <c r="BB2621" s="11"/>
      <c r="BC2621" s="11"/>
      <c r="BD2621" s="11"/>
      <c r="BE2621" s="11"/>
      <c r="BF2621" s="11"/>
      <c r="BG2621" s="11"/>
      <c r="BH2621" s="11"/>
      <c r="BI2621" s="11"/>
      <c r="BJ2621" s="11"/>
      <c r="BK2621" s="11"/>
      <c r="BL2621" s="11"/>
      <c r="BM2621" s="11"/>
      <c r="BN2621" s="11"/>
      <c r="BO2621" s="11"/>
      <c r="BP2621" s="16" t="str">
        <v>0- Port Costs</v>
      </c>
      <c r="BT2621" s="16" t="str">
        <v>0- Port Value</v>
      </c>
      <c r="BU2621" s="11"/>
      <c r="BV2621" s="16" t="str">
        <v>0</v>
      </c>
    </row>
    <row r="2622" spans="8:74" hidden="1" outlineLevel="1" x14ac:dyDescent="0.3">
      <c r="H2622" s="16" t="str">
        <v>0 - BM Costs</v>
      </c>
      <c r="L2622" s="16" t="str">
        <v>0 - BM Port</v>
      </c>
      <c r="N2622" s="16" t="str">
        <v>0 - Port Assets</v>
      </c>
      <c r="O2622" s="11"/>
      <c r="P2622" s="11"/>
      <c r="Q2622" s="11"/>
      <c r="R2622" s="11"/>
      <c r="S2622" s="11"/>
      <c r="T2622" s="11"/>
      <c r="U2622" s="11"/>
      <c r="V2622" s="11"/>
      <c r="W2622" s="11"/>
      <c r="X2622" s="11"/>
      <c r="Y2622" s="11"/>
      <c r="Z2622" s="11"/>
      <c r="AA2622" s="11"/>
      <c r="AB2622" s="11"/>
      <c r="AC2622" s="11"/>
      <c r="AD2622" s="11"/>
      <c r="AE2622" s="11"/>
      <c r="AF2622" s="11"/>
      <c r="AG2622" s="11"/>
      <c r="AH2622" s="11"/>
      <c r="AI2622" s="11"/>
      <c r="AJ2622" s="11"/>
      <c r="AK2622" s="11"/>
      <c r="AL2622" s="11"/>
      <c r="AM2622" s="11"/>
      <c r="AN2622" s="11"/>
      <c r="AO2622" s="11"/>
      <c r="AP2622" s="11"/>
      <c r="AQ2622" s="11"/>
      <c r="AR2622" s="11"/>
      <c r="AS2622" s="11"/>
      <c r="AT2622" s="11"/>
      <c r="AU2622" s="11"/>
      <c r="AV2622" s="11"/>
      <c r="AW2622" s="11"/>
      <c r="AX2622" s="11"/>
      <c r="AY2622" s="11"/>
      <c r="AZ2622" s="11"/>
      <c r="BA2622" s="11"/>
      <c r="BB2622" s="11"/>
      <c r="BC2622" s="11"/>
      <c r="BD2622" s="11"/>
      <c r="BE2622" s="11"/>
      <c r="BF2622" s="11"/>
      <c r="BG2622" s="11"/>
      <c r="BH2622" s="11"/>
      <c r="BI2622" s="11"/>
      <c r="BJ2622" s="11"/>
      <c r="BK2622" s="11"/>
      <c r="BL2622" s="11"/>
      <c r="BM2622" s="11"/>
      <c r="BN2622" s="11"/>
      <c r="BO2622" s="11"/>
      <c r="BP2622" s="16" t="str">
        <v>0- Port Costs</v>
      </c>
      <c r="BT2622" s="16" t="str">
        <v>0- Port Value</v>
      </c>
      <c r="BU2622" s="11"/>
      <c r="BV2622" s="16" t="str">
        <v>0</v>
      </c>
    </row>
    <row r="2623" spans="8:74" hidden="1" outlineLevel="1" x14ac:dyDescent="0.3">
      <c r="H2623" s="16" t="str">
        <v>0 - BM Costs</v>
      </c>
      <c r="L2623" s="16" t="str">
        <v>0 - BM Port</v>
      </c>
      <c r="N2623" s="16" t="str">
        <v>0 - Port Assets</v>
      </c>
      <c r="O2623" s="11"/>
      <c r="P2623" s="11"/>
      <c r="Q2623" s="11"/>
      <c r="R2623" s="11"/>
      <c r="S2623" s="11"/>
      <c r="T2623" s="11"/>
      <c r="U2623" s="11"/>
      <c r="V2623" s="11"/>
      <c r="W2623" s="11"/>
      <c r="X2623" s="11"/>
      <c r="Y2623" s="11"/>
      <c r="Z2623" s="11"/>
      <c r="AA2623" s="11"/>
      <c r="AB2623" s="11"/>
      <c r="AC2623" s="11"/>
      <c r="AD2623" s="11"/>
      <c r="AE2623" s="11"/>
      <c r="AF2623" s="11"/>
      <c r="AG2623" s="11"/>
      <c r="AH2623" s="11"/>
      <c r="AI2623" s="11"/>
      <c r="AJ2623" s="11"/>
      <c r="AK2623" s="11"/>
      <c r="AL2623" s="11"/>
      <c r="AM2623" s="11"/>
      <c r="AN2623" s="11"/>
      <c r="AO2623" s="11"/>
      <c r="AP2623" s="11"/>
      <c r="AQ2623" s="11"/>
      <c r="AR2623" s="11"/>
      <c r="AS2623" s="11"/>
      <c r="AT2623" s="11"/>
      <c r="AU2623" s="11"/>
      <c r="AV2623" s="11"/>
      <c r="AW2623" s="11"/>
      <c r="AX2623" s="11"/>
      <c r="AY2623" s="11"/>
      <c r="AZ2623" s="11"/>
      <c r="BA2623" s="11"/>
      <c r="BB2623" s="11"/>
      <c r="BC2623" s="11"/>
      <c r="BD2623" s="11"/>
      <c r="BE2623" s="11"/>
      <c r="BF2623" s="11"/>
      <c r="BG2623" s="11"/>
      <c r="BH2623" s="11"/>
      <c r="BI2623" s="11"/>
      <c r="BJ2623" s="11"/>
      <c r="BK2623" s="11"/>
      <c r="BL2623" s="11"/>
      <c r="BM2623" s="11"/>
      <c r="BN2623" s="11"/>
      <c r="BO2623" s="11"/>
      <c r="BP2623" s="16" t="str">
        <v>0- Port Costs</v>
      </c>
      <c r="BT2623" s="16" t="str">
        <v>0- Port Value</v>
      </c>
      <c r="BU2623" s="11"/>
      <c r="BV2623" s="16" t="str">
        <v>0</v>
      </c>
    </row>
    <row r="2624" spans="8:74" hidden="1" outlineLevel="1" x14ac:dyDescent="0.3">
      <c r="H2624" s="16" t="str">
        <v>0 - BM Costs</v>
      </c>
      <c r="L2624" s="16" t="str">
        <v>0 - BM Port</v>
      </c>
      <c r="N2624" s="16" t="str">
        <v>0 - Port Assets</v>
      </c>
      <c r="O2624" s="11"/>
      <c r="P2624" s="11"/>
      <c r="Q2624" s="11"/>
      <c r="R2624" s="11"/>
      <c r="S2624" s="11"/>
      <c r="T2624" s="11"/>
      <c r="U2624" s="11"/>
      <c r="V2624" s="11"/>
      <c r="W2624" s="11"/>
      <c r="X2624" s="11"/>
      <c r="Y2624" s="11"/>
      <c r="Z2624" s="11"/>
      <c r="AA2624" s="11"/>
      <c r="AB2624" s="11"/>
      <c r="AC2624" s="11"/>
      <c r="AD2624" s="11"/>
      <c r="AE2624" s="11"/>
      <c r="AF2624" s="11"/>
      <c r="AG2624" s="11"/>
      <c r="AH2624" s="11"/>
      <c r="AI2624" s="11"/>
      <c r="AJ2624" s="11"/>
      <c r="AK2624" s="11"/>
      <c r="AL2624" s="11"/>
      <c r="AM2624" s="11"/>
      <c r="AN2624" s="11"/>
      <c r="AO2624" s="11"/>
      <c r="AP2624" s="11"/>
      <c r="AQ2624" s="11"/>
      <c r="AR2624" s="11"/>
      <c r="AS2624" s="11"/>
      <c r="AT2624" s="11"/>
      <c r="AU2624" s="11"/>
      <c r="AV2624" s="11"/>
      <c r="AW2624" s="11"/>
      <c r="AX2624" s="11"/>
      <c r="AY2624" s="11"/>
      <c r="AZ2624" s="11"/>
      <c r="BA2624" s="11"/>
      <c r="BB2624" s="11"/>
      <c r="BC2624" s="11"/>
      <c r="BD2624" s="11"/>
      <c r="BE2624" s="11"/>
      <c r="BF2624" s="11"/>
      <c r="BG2624" s="11"/>
      <c r="BH2624" s="11"/>
      <c r="BI2624" s="11"/>
      <c r="BJ2624" s="11"/>
      <c r="BK2624" s="11"/>
      <c r="BL2624" s="11"/>
      <c r="BM2624" s="11"/>
      <c r="BN2624" s="11"/>
      <c r="BO2624" s="11"/>
      <c r="BP2624" s="16" t="str">
        <v>0- Port Costs</v>
      </c>
      <c r="BT2624" s="16" t="str">
        <v>0- Port Value</v>
      </c>
      <c r="BU2624" s="11"/>
      <c r="BV2624" s="16" t="str">
        <v>0</v>
      </c>
    </row>
    <row r="2625" spans="8:74" hidden="1" outlineLevel="1" x14ac:dyDescent="0.3">
      <c r="H2625" s="16" t="str">
        <v>0 - BM Costs</v>
      </c>
      <c r="L2625" s="16" t="str">
        <v>0 - BM Port</v>
      </c>
      <c r="N2625" s="16" t="str">
        <v>0 - Port Assets</v>
      </c>
      <c r="O2625" s="11"/>
      <c r="P2625" s="11"/>
      <c r="Q2625" s="11"/>
      <c r="R2625" s="11"/>
      <c r="S2625" s="11"/>
      <c r="T2625" s="11"/>
      <c r="U2625" s="11"/>
      <c r="V2625" s="11"/>
      <c r="W2625" s="11"/>
      <c r="X2625" s="11"/>
      <c r="Y2625" s="11"/>
      <c r="Z2625" s="11"/>
      <c r="AA2625" s="11"/>
      <c r="AB2625" s="11"/>
      <c r="AC2625" s="11"/>
      <c r="AD2625" s="11"/>
      <c r="AE2625" s="11"/>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c r="BC2625" s="11"/>
      <c r="BD2625" s="11"/>
      <c r="BE2625" s="11"/>
      <c r="BF2625" s="11"/>
      <c r="BG2625" s="11"/>
      <c r="BH2625" s="11"/>
      <c r="BI2625" s="11"/>
      <c r="BJ2625" s="11"/>
      <c r="BK2625" s="11"/>
      <c r="BL2625" s="11"/>
      <c r="BM2625" s="11"/>
      <c r="BN2625" s="11"/>
      <c r="BO2625" s="11"/>
      <c r="BP2625" s="16" t="str">
        <v>0- Port Costs</v>
      </c>
      <c r="BT2625" s="16" t="str">
        <v>0- Port Value</v>
      </c>
      <c r="BU2625" s="11"/>
      <c r="BV2625" s="16" t="str">
        <v>0</v>
      </c>
    </row>
    <row r="2626" spans="8:74" hidden="1" outlineLevel="1" x14ac:dyDescent="0.3">
      <c r="H2626" s="16" t="str">
        <v>0 - BM Costs</v>
      </c>
      <c r="L2626" s="16" t="str">
        <v>0 - BM Port</v>
      </c>
      <c r="N2626" s="16" t="str">
        <v>0 - Port Assets</v>
      </c>
      <c r="O2626" s="11"/>
      <c r="P2626" s="11"/>
      <c r="Q2626" s="11"/>
      <c r="R2626" s="11"/>
      <c r="S2626" s="11"/>
      <c r="T2626" s="11"/>
      <c r="U2626" s="11"/>
      <c r="V2626" s="11"/>
      <c r="W2626" s="11"/>
      <c r="X2626" s="11"/>
      <c r="Y2626" s="11"/>
      <c r="Z2626" s="11"/>
      <c r="AA2626" s="11"/>
      <c r="AB2626" s="11"/>
      <c r="AC2626" s="11"/>
      <c r="AD2626" s="11"/>
      <c r="AE2626" s="11"/>
      <c r="AF2626" s="11"/>
      <c r="AG2626" s="11"/>
      <c r="AH2626" s="11"/>
      <c r="AI2626" s="11"/>
      <c r="AJ2626" s="11"/>
      <c r="AK2626" s="11"/>
      <c r="AL2626" s="11"/>
      <c r="AM2626" s="11"/>
      <c r="AN2626" s="11"/>
      <c r="AO2626" s="11"/>
      <c r="AP2626" s="11"/>
      <c r="AQ2626" s="11"/>
      <c r="AR2626" s="11"/>
      <c r="AS2626" s="11"/>
      <c r="AT2626" s="11"/>
      <c r="AU2626" s="11"/>
      <c r="AV2626" s="11"/>
      <c r="AW2626" s="11"/>
      <c r="AX2626" s="11"/>
      <c r="AY2626" s="11"/>
      <c r="AZ2626" s="11"/>
      <c r="BA2626" s="11"/>
      <c r="BB2626" s="11"/>
      <c r="BC2626" s="11"/>
      <c r="BD2626" s="11"/>
      <c r="BE2626" s="11"/>
      <c r="BF2626" s="11"/>
      <c r="BG2626" s="11"/>
      <c r="BH2626" s="11"/>
      <c r="BI2626" s="11"/>
      <c r="BJ2626" s="11"/>
      <c r="BK2626" s="11"/>
      <c r="BL2626" s="11"/>
      <c r="BM2626" s="11"/>
      <c r="BN2626" s="11"/>
      <c r="BO2626" s="11"/>
      <c r="BP2626" s="16" t="str">
        <v>0- Port Costs</v>
      </c>
      <c r="BT2626" s="16" t="str">
        <v>0- Port Value</v>
      </c>
      <c r="BU2626" s="11"/>
      <c r="BV2626" s="16" t="str">
        <v>0</v>
      </c>
    </row>
    <row r="2627" spans="8:74" hidden="1" outlineLevel="1" x14ac:dyDescent="0.3">
      <c r="H2627" s="16" t="str">
        <v>0 - BM Costs</v>
      </c>
      <c r="L2627" s="16" t="str">
        <v>0 - BM Port</v>
      </c>
      <c r="N2627" s="16" t="str">
        <v>0 - Port Assets</v>
      </c>
      <c r="O2627" s="11"/>
      <c r="P2627" s="11"/>
      <c r="Q2627" s="11"/>
      <c r="R2627" s="11"/>
      <c r="S2627" s="11"/>
      <c r="T2627" s="11"/>
      <c r="U2627" s="11"/>
      <c r="V2627" s="11"/>
      <c r="W2627" s="11"/>
      <c r="X2627" s="11"/>
      <c r="Y2627" s="11"/>
      <c r="Z2627" s="11"/>
      <c r="AA2627" s="11"/>
      <c r="AB2627" s="11"/>
      <c r="AC2627" s="11"/>
      <c r="AD2627" s="11"/>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c r="BC2627" s="11"/>
      <c r="BD2627" s="11"/>
      <c r="BE2627" s="11"/>
      <c r="BF2627" s="11"/>
      <c r="BG2627" s="11"/>
      <c r="BH2627" s="11"/>
      <c r="BI2627" s="11"/>
      <c r="BJ2627" s="11"/>
      <c r="BK2627" s="11"/>
      <c r="BL2627" s="11"/>
      <c r="BM2627" s="11"/>
      <c r="BN2627" s="11"/>
      <c r="BO2627" s="11"/>
      <c r="BP2627" s="16" t="str">
        <v>0- Port Costs</v>
      </c>
      <c r="BT2627" s="16" t="str">
        <v>0- Port Value</v>
      </c>
      <c r="BU2627" s="11"/>
      <c r="BV2627" s="16" t="str">
        <v>0</v>
      </c>
    </row>
    <row r="2628" spans="8:74" hidden="1" outlineLevel="1" x14ac:dyDescent="0.3">
      <c r="H2628" s="16" t="str">
        <v>0 - BM Costs</v>
      </c>
      <c r="L2628" s="16" t="str">
        <v>0 - BM Port</v>
      </c>
      <c r="N2628" s="16" t="str">
        <v>0 - Port Assets</v>
      </c>
      <c r="O2628" s="11"/>
      <c r="P2628" s="11"/>
      <c r="Q2628" s="11"/>
      <c r="R2628" s="11"/>
      <c r="S2628" s="11"/>
      <c r="T2628" s="11"/>
      <c r="U2628" s="11"/>
      <c r="V2628" s="11"/>
      <c r="W2628" s="11"/>
      <c r="X2628" s="11"/>
      <c r="Y2628" s="11"/>
      <c r="Z2628" s="11"/>
      <c r="AA2628" s="11"/>
      <c r="AB2628" s="11"/>
      <c r="AC2628" s="11"/>
      <c r="AD2628" s="11"/>
      <c r="AE2628" s="11"/>
      <c r="AF2628" s="11"/>
      <c r="AG2628" s="11"/>
      <c r="AH2628" s="11"/>
      <c r="AI2628" s="11"/>
      <c r="AJ2628" s="11"/>
      <c r="AK2628" s="11"/>
      <c r="AL2628" s="11"/>
      <c r="AM2628" s="11"/>
      <c r="AN2628" s="11"/>
      <c r="AO2628" s="11"/>
      <c r="AP2628" s="11"/>
      <c r="AQ2628" s="11"/>
      <c r="AR2628" s="11"/>
      <c r="AS2628" s="11"/>
      <c r="AT2628" s="11"/>
      <c r="AU2628" s="11"/>
      <c r="AV2628" s="11"/>
      <c r="AW2628" s="11"/>
      <c r="AX2628" s="11"/>
      <c r="AY2628" s="11"/>
      <c r="AZ2628" s="11"/>
      <c r="BA2628" s="11"/>
      <c r="BB2628" s="11"/>
      <c r="BC2628" s="11"/>
      <c r="BD2628" s="11"/>
      <c r="BE2628" s="11"/>
      <c r="BF2628" s="11"/>
      <c r="BG2628" s="11"/>
      <c r="BH2628" s="11"/>
      <c r="BI2628" s="11"/>
      <c r="BJ2628" s="11"/>
      <c r="BK2628" s="11"/>
      <c r="BL2628" s="11"/>
      <c r="BM2628" s="11"/>
      <c r="BN2628" s="11"/>
      <c r="BO2628" s="11"/>
      <c r="BP2628" s="16" t="str">
        <v>0- Port Costs</v>
      </c>
      <c r="BT2628" s="16" t="str">
        <v>0- Port Value</v>
      </c>
      <c r="BU2628" s="11"/>
      <c r="BV2628" s="16" t="str">
        <v>0</v>
      </c>
    </row>
    <row r="2629" spans="8:74" hidden="1" outlineLevel="1" x14ac:dyDescent="0.3">
      <c r="H2629" s="16" t="str">
        <v>0 - BM Costs</v>
      </c>
      <c r="L2629" s="16" t="str">
        <v>0 - BM Port</v>
      </c>
      <c r="N2629" s="16" t="str">
        <v>0 - Port Assets</v>
      </c>
      <c r="O2629" s="11"/>
      <c r="P2629" s="11"/>
      <c r="Q2629" s="11"/>
      <c r="R2629" s="11"/>
      <c r="S2629" s="11"/>
      <c r="T2629" s="11"/>
      <c r="U2629" s="11"/>
      <c r="V2629" s="11"/>
      <c r="W2629" s="11"/>
      <c r="X2629" s="11"/>
      <c r="Y2629" s="11"/>
      <c r="Z2629" s="11"/>
      <c r="AA2629" s="11"/>
      <c r="AB2629" s="11"/>
      <c r="AC2629" s="11"/>
      <c r="AD2629" s="11"/>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c r="BC2629" s="11"/>
      <c r="BD2629" s="11"/>
      <c r="BE2629" s="11"/>
      <c r="BF2629" s="11"/>
      <c r="BG2629" s="11"/>
      <c r="BH2629" s="11"/>
      <c r="BI2629" s="11"/>
      <c r="BJ2629" s="11"/>
      <c r="BK2629" s="11"/>
      <c r="BL2629" s="11"/>
      <c r="BM2629" s="11"/>
      <c r="BN2629" s="11"/>
      <c r="BO2629" s="11"/>
      <c r="BP2629" s="16" t="str">
        <v>0- Port Costs</v>
      </c>
      <c r="BT2629" s="16" t="str">
        <v>0- Port Value</v>
      </c>
      <c r="BU2629" s="11"/>
      <c r="BV2629" s="16" t="str">
        <v>0</v>
      </c>
    </row>
    <row r="2630" spans="8:74" hidden="1" outlineLevel="1" x14ac:dyDescent="0.3">
      <c r="H2630" s="16" t="str">
        <v>0 - BM Costs</v>
      </c>
      <c r="L2630" s="16" t="str">
        <v>0 - BM Port</v>
      </c>
      <c r="N2630" s="16" t="str">
        <v>0 - Port Assets</v>
      </c>
      <c r="O2630" s="11"/>
      <c r="P2630" s="11"/>
      <c r="Q2630" s="11"/>
      <c r="R2630" s="11"/>
      <c r="S2630" s="11"/>
      <c r="T2630" s="11"/>
      <c r="U2630" s="11"/>
      <c r="V2630" s="11"/>
      <c r="W2630" s="11"/>
      <c r="X2630" s="11"/>
      <c r="Y2630" s="11"/>
      <c r="Z2630" s="11"/>
      <c r="AA2630" s="11"/>
      <c r="AB2630" s="11"/>
      <c r="AC2630" s="11"/>
      <c r="AD2630" s="11"/>
      <c r="AE2630" s="11"/>
      <c r="AF2630" s="11"/>
      <c r="AG2630" s="11"/>
      <c r="AH2630" s="11"/>
      <c r="AI2630" s="11"/>
      <c r="AJ2630" s="11"/>
      <c r="AK2630" s="11"/>
      <c r="AL2630" s="11"/>
      <c r="AM2630" s="11"/>
      <c r="AN2630" s="11"/>
      <c r="AO2630" s="11"/>
      <c r="AP2630" s="11"/>
      <c r="AQ2630" s="11"/>
      <c r="AR2630" s="11"/>
      <c r="AS2630" s="11"/>
      <c r="AT2630" s="11"/>
      <c r="AU2630" s="11"/>
      <c r="AV2630" s="11"/>
      <c r="AW2630" s="11"/>
      <c r="AX2630" s="11"/>
      <c r="AY2630" s="11"/>
      <c r="AZ2630" s="11"/>
      <c r="BA2630" s="11"/>
      <c r="BB2630" s="11"/>
      <c r="BC2630" s="11"/>
      <c r="BD2630" s="11"/>
      <c r="BE2630" s="11"/>
      <c r="BF2630" s="11"/>
      <c r="BG2630" s="11"/>
      <c r="BH2630" s="11"/>
      <c r="BI2630" s="11"/>
      <c r="BJ2630" s="11"/>
      <c r="BK2630" s="11"/>
      <c r="BL2630" s="11"/>
      <c r="BM2630" s="11"/>
      <c r="BN2630" s="11"/>
      <c r="BO2630" s="11"/>
      <c r="BP2630" s="16" t="str">
        <v>0- Port Costs</v>
      </c>
      <c r="BT2630" s="16" t="str">
        <v>0- Port Value</v>
      </c>
      <c r="BU2630" s="11"/>
      <c r="BV2630" s="16" t="str">
        <v>0</v>
      </c>
    </row>
    <row r="2631" spans="8:74" hidden="1" outlineLevel="1" x14ac:dyDescent="0.3">
      <c r="H2631" s="16" t="str">
        <v>0 - BM Costs</v>
      </c>
      <c r="L2631" s="16" t="str">
        <v>0 - BM Port</v>
      </c>
      <c r="N2631" s="16" t="str">
        <v>0 - Port Assets</v>
      </c>
      <c r="O2631" s="11"/>
      <c r="P2631" s="11"/>
      <c r="Q2631" s="11"/>
      <c r="R2631" s="11"/>
      <c r="S2631" s="11"/>
      <c r="T2631" s="11"/>
      <c r="U2631" s="11"/>
      <c r="V2631" s="11"/>
      <c r="W2631" s="11"/>
      <c r="X2631" s="11"/>
      <c r="Y2631" s="11"/>
      <c r="Z2631" s="11"/>
      <c r="AA2631" s="11"/>
      <c r="AB2631" s="11"/>
      <c r="AC2631" s="11"/>
      <c r="AD2631" s="11"/>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c r="BC2631" s="11"/>
      <c r="BD2631" s="11"/>
      <c r="BE2631" s="11"/>
      <c r="BF2631" s="11"/>
      <c r="BG2631" s="11"/>
      <c r="BH2631" s="11"/>
      <c r="BI2631" s="11"/>
      <c r="BJ2631" s="11"/>
      <c r="BK2631" s="11"/>
      <c r="BL2631" s="11"/>
      <c r="BM2631" s="11"/>
      <c r="BN2631" s="11"/>
      <c r="BO2631" s="11"/>
      <c r="BP2631" s="16" t="str">
        <v>0- Port Costs</v>
      </c>
      <c r="BT2631" s="16" t="str">
        <v>0- Port Value</v>
      </c>
      <c r="BU2631" s="11"/>
      <c r="BV2631" s="16" t="str">
        <v>0</v>
      </c>
    </row>
    <row r="2632" spans="8:74" hidden="1" outlineLevel="1" x14ac:dyDescent="0.3">
      <c r="H2632" s="16" t="str">
        <v>0 - BM Costs</v>
      </c>
      <c r="L2632" s="16" t="str">
        <v>0 - BM Port</v>
      </c>
      <c r="N2632" s="16" t="str">
        <v>0 - Port Assets</v>
      </c>
      <c r="O2632" s="11"/>
      <c r="P2632" s="11"/>
      <c r="Q2632" s="11"/>
      <c r="R2632" s="11"/>
      <c r="S2632" s="11"/>
      <c r="T2632" s="11"/>
      <c r="U2632" s="11"/>
      <c r="V2632" s="11"/>
      <c r="W2632" s="11"/>
      <c r="X2632" s="11"/>
      <c r="Y2632" s="11"/>
      <c r="Z2632" s="11"/>
      <c r="AA2632" s="11"/>
      <c r="AB2632" s="11"/>
      <c r="AC2632" s="11"/>
      <c r="AD2632" s="11"/>
      <c r="AE2632" s="11"/>
      <c r="AF2632" s="11"/>
      <c r="AG2632" s="11"/>
      <c r="AH2632" s="11"/>
      <c r="AI2632" s="11"/>
      <c r="AJ2632" s="11"/>
      <c r="AK2632" s="11"/>
      <c r="AL2632" s="11"/>
      <c r="AM2632" s="11"/>
      <c r="AN2632" s="11"/>
      <c r="AO2632" s="11"/>
      <c r="AP2632" s="11"/>
      <c r="AQ2632" s="11"/>
      <c r="AR2632" s="11"/>
      <c r="AS2632" s="11"/>
      <c r="AT2632" s="11"/>
      <c r="AU2632" s="11"/>
      <c r="AV2632" s="11"/>
      <c r="AW2632" s="11"/>
      <c r="AX2632" s="11"/>
      <c r="AY2632" s="11"/>
      <c r="AZ2632" s="11"/>
      <c r="BA2632" s="11"/>
      <c r="BB2632" s="11"/>
      <c r="BC2632" s="11"/>
      <c r="BD2632" s="11"/>
      <c r="BE2632" s="11"/>
      <c r="BF2632" s="11"/>
      <c r="BG2632" s="11"/>
      <c r="BH2632" s="11"/>
      <c r="BI2632" s="11"/>
      <c r="BJ2632" s="11"/>
      <c r="BK2632" s="11"/>
      <c r="BL2632" s="11"/>
      <c r="BM2632" s="11"/>
      <c r="BN2632" s="11"/>
      <c r="BO2632" s="11"/>
      <c r="BP2632" s="16" t="str">
        <v>0- Port Costs</v>
      </c>
      <c r="BT2632" s="16" t="str">
        <v>0- Port Value</v>
      </c>
      <c r="BU2632" s="11"/>
      <c r="BV2632" s="16" t="str">
        <v>0</v>
      </c>
    </row>
    <row r="2633" spans="8:74" hidden="1" outlineLevel="1" x14ac:dyDescent="0.3">
      <c r="H2633" s="16" t="str">
        <v>0 - BM Costs</v>
      </c>
      <c r="L2633" s="16" t="str">
        <v>0 - BM Port</v>
      </c>
      <c r="N2633" s="16" t="str">
        <v>0 - Port Assets</v>
      </c>
      <c r="O2633" s="11"/>
      <c r="P2633" s="11"/>
      <c r="Q2633" s="11"/>
      <c r="R2633" s="11"/>
      <c r="S2633" s="11"/>
      <c r="T2633" s="11"/>
      <c r="U2633" s="11"/>
      <c r="V2633" s="11"/>
      <c r="W2633" s="11"/>
      <c r="X2633" s="11"/>
      <c r="Y2633" s="11"/>
      <c r="Z2633" s="11"/>
      <c r="AA2633" s="11"/>
      <c r="AB2633" s="11"/>
      <c r="AC2633" s="11"/>
      <c r="AD2633" s="11"/>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c r="BC2633" s="11"/>
      <c r="BD2633" s="11"/>
      <c r="BE2633" s="11"/>
      <c r="BF2633" s="11"/>
      <c r="BG2633" s="11"/>
      <c r="BH2633" s="11"/>
      <c r="BI2633" s="11"/>
      <c r="BJ2633" s="11"/>
      <c r="BK2633" s="11"/>
      <c r="BL2633" s="11"/>
      <c r="BM2633" s="11"/>
      <c r="BN2633" s="11"/>
      <c r="BO2633" s="11"/>
      <c r="BP2633" s="16" t="str">
        <v>0- Port Costs</v>
      </c>
      <c r="BT2633" s="16" t="str">
        <v>0- Port Value</v>
      </c>
      <c r="BU2633" s="11"/>
      <c r="BV2633" s="16" t="str">
        <v>0</v>
      </c>
    </row>
    <row r="2634" spans="8:74" hidden="1" outlineLevel="1" x14ac:dyDescent="0.3">
      <c r="H2634" s="16" t="str">
        <v>0 - BM Costs</v>
      </c>
      <c r="L2634" s="16" t="str">
        <v>0 - BM Port</v>
      </c>
      <c r="N2634" s="16" t="str">
        <v>0 - Port Assets</v>
      </c>
      <c r="O2634" s="11"/>
      <c r="P2634" s="11"/>
      <c r="Q2634" s="11"/>
      <c r="R2634" s="11"/>
      <c r="S2634" s="11"/>
      <c r="T2634" s="11"/>
      <c r="U2634" s="11"/>
      <c r="V2634" s="11"/>
      <c r="W2634" s="11"/>
      <c r="X2634" s="11"/>
      <c r="Y2634" s="11"/>
      <c r="Z2634" s="11"/>
      <c r="AA2634" s="11"/>
      <c r="AB2634" s="11"/>
      <c r="AC2634" s="11"/>
      <c r="AD2634" s="11"/>
      <c r="AE2634" s="11"/>
      <c r="AF2634" s="11"/>
      <c r="AG2634" s="11"/>
      <c r="AH2634" s="11"/>
      <c r="AI2634" s="11"/>
      <c r="AJ2634" s="11"/>
      <c r="AK2634" s="11"/>
      <c r="AL2634" s="11"/>
      <c r="AM2634" s="11"/>
      <c r="AN2634" s="11"/>
      <c r="AO2634" s="11"/>
      <c r="AP2634" s="11"/>
      <c r="AQ2634" s="11"/>
      <c r="AR2634" s="11"/>
      <c r="AS2634" s="11"/>
      <c r="AT2634" s="11"/>
      <c r="AU2634" s="11"/>
      <c r="AV2634" s="11"/>
      <c r="AW2634" s="11"/>
      <c r="AX2634" s="11"/>
      <c r="AY2634" s="11"/>
      <c r="AZ2634" s="11"/>
      <c r="BA2634" s="11"/>
      <c r="BB2634" s="11"/>
      <c r="BC2634" s="11"/>
      <c r="BD2634" s="11"/>
      <c r="BE2634" s="11"/>
      <c r="BF2634" s="11"/>
      <c r="BG2634" s="11"/>
      <c r="BH2634" s="11"/>
      <c r="BI2634" s="11"/>
      <c r="BJ2634" s="11"/>
      <c r="BK2634" s="11"/>
      <c r="BL2634" s="11"/>
      <c r="BM2634" s="11"/>
      <c r="BN2634" s="11"/>
      <c r="BO2634" s="11"/>
      <c r="BP2634" s="16" t="str">
        <v>0- Port Costs</v>
      </c>
      <c r="BT2634" s="16" t="str">
        <v>0- Port Value</v>
      </c>
      <c r="BU2634" s="11"/>
      <c r="BV2634" s="16" t="str">
        <v>0</v>
      </c>
    </row>
    <row r="2635" spans="8:74" hidden="1" outlineLevel="1" x14ac:dyDescent="0.3">
      <c r="H2635" s="16" t="str">
        <v>0 - BM Costs</v>
      </c>
      <c r="L2635" s="16" t="str">
        <v>0 - BM Port</v>
      </c>
      <c r="N2635" s="16" t="str">
        <v>0 - Port Assets</v>
      </c>
      <c r="O2635" s="11"/>
      <c r="P2635" s="11"/>
      <c r="Q2635" s="11"/>
      <c r="R2635" s="11"/>
      <c r="S2635" s="11"/>
      <c r="T2635" s="11"/>
      <c r="U2635" s="11"/>
      <c r="V2635" s="11"/>
      <c r="W2635" s="11"/>
      <c r="X2635" s="11"/>
      <c r="Y2635" s="11"/>
      <c r="Z2635" s="11"/>
      <c r="AA2635" s="11"/>
      <c r="AB2635" s="11"/>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c r="BC2635" s="11"/>
      <c r="BD2635" s="11"/>
      <c r="BE2635" s="11"/>
      <c r="BF2635" s="11"/>
      <c r="BG2635" s="11"/>
      <c r="BH2635" s="11"/>
      <c r="BI2635" s="11"/>
      <c r="BJ2635" s="11"/>
      <c r="BK2635" s="11"/>
      <c r="BL2635" s="11"/>
      <c r="BM2635" s="11"/>
      <c r="BN2635" s="11"/>
      <c r="BO2635" s="11"/>
      <c r="BP2635" s="16" t="str">
        <v>0- Port Costs</v>
      </c>
      <c r="BT2635" s="16" t="str">
        <v>0- Port Value</v>
      </c>
      <c r="BU2635" s="11"/>
      <c r="BV2635" s="16" t="str">
        <v>0</v>
      </c>
    </row>
    <row r="2636" spans="8:74" hidden="1" outlineLevel="1" x14ac:dyDescent="0.3">
      <c r="H2636" s="16" t="str">
        <v>0 - BM Costs</v>
      </c>
      <c r="L2636" s="16" t="str">
        <v>0 - BM Port</v>
      </c>
      <c r="N2636" s="16" t="str">
        <v>0 - Port Assets</v>
      </c>
      <c r="O2636" s="11"/>
      <c r="P2636" s="11"/>
      <c r="Q2636" s="11"/>
      <c r="R2636" s="11"/>
      <c r="S2636" s="11"/>
      <c r="T2636" s="11"/>
      <c r="U2636" s="11"/>
      <c r="V2636" s="11"/>
      <c r="W2636" s="11"/>
      <c r="X2636" s="11"/>
      <c r="Y2636" s="11"/>
      <c r="Z2636" s="11"/>
      <c r="AA2636" s="11"/>
      <c r="AB2636" s="11"/>
      <c r="AC2636" s="11"/>
      <c r="AD2636" s="11"/>
      <c r="AE2636" s="11"/>
      <c r="AF2636" s="11"/>
      <c r="AG2636" s="11"/>
      <c r="AH2636" s="11"/>
      <c r="AI2636" s="11"/>
      <c r="AJ2636" s="11"/>
      <c r="AK2636" s="11"/>
      <c r="AL2636" s="11"/>
      <c r="AM2636" s="11"/>
      <c r="AN2636" s="11"/>
      <c r="AO2636" s="11"/>
      <c r="AP2636" s="11"/>
      <c r="AQ2636" s="11"/>
      <c r="AR2636" s="11"/>
      <c r="AS2636" s="11"/>
      <c r="AT2636" s="11"/>
      <c r="AU2636" s="11"/>
      <c r="AV2636" s="11"/>
      <c r="AW2636" s="11"/>
      <c r="AX2636" s="11"/>
      <c r="AY2636" s="11"/>
      <c r="AZ2636" s="11"/>
      <c r="BA2636" s="11"/>
      <c r="BB2636" s="11"/>
      <c r="BC2636" s="11"/>
      <c r="BD2636" s="11"/>
      <c r="BE2636" s="11"/>
      <c r="BF2636" s="11"/>
      <c r="BG2636" s="11"/>
      <c r="BH2636" s="11"/>
      <c r="BI2636" s="11"/>
      <c r="BJ2636" s="11"/>
      <c r="BK2636" s="11"/>
      <c r="BL2636" s="11"/>
      <c r="BM2636" s="11"/>
      <c r="BN2636" s="11"/>
      <c r="BO2636" s="11"/>
      <c r="BP2636" s="16" t="str">
        <v>0- Port Costs</v>
      </c>
      <c r="BT2636" s="16" t="str">
        <v>0- Port Value</v>
      </c>
      <c r="BU2636" s="11"/>
      <c r="BV2636" s="16" t="str">
        <v>0</v>
      </c>
    </row>
    <row r="2637" spans="8:74" hidden="1" outlineLevel="1" x14ac:dyDescent="0.3">
      <c r="H2637" s="16" t="str">
        <v>0 - BM Costs</v>
      </c>
      <c r="L2637" s="16" t="str">
        <v>0 - BM Port</v>
      </c>
      <c r="N2637" s="16" t="str">
        <v>0 - Port Assets</v>
      </c>
      <c r="O2637" s="11"/>
      <c r="P2637" s="11"/>
      <c r="Q2637" s="11"/>
      <c r="R2637" s="11"/>
      <c r="S2637" s="11"/>
      <c r="T2637" s="11"/>
      <c r="U2637" s="11"/>
      <c r="V2637" s="11"/>
      <c r="W2637" s="11"/>
      <c r="X2637" s="11"/>
      <c r="Y2637" s="11"/>
      <c r="Z2637" s="11"/>
      <c r="AA2637" s="11"/>
      <c r="AB2637" s="11"/>
      <c r="AC2637" s="11"/>
      <c r="AD2637" s="11"/>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c r="BC2637" s="11"/>
      <c r="BD2637" s="11"/>
      <c r="BE2637" s="11"/>
      <c r="BF2637" s="11"/>
      <c r="BG2637" s="11"/>
      <c r="BH2637" s="11"/>
      <c r="BI2637" s="11"/>
      <c r="BJ2637" s="11"/>
      <c r="BK2637" s="11"/>
      <c r="BL2637" s="11"/>
      <c r="BM2637" s="11"/>
      <c r="BN2637" s="11"/>
      <c r="BO2637" s="11"/>
      <c r="BP2637" s="16" t="str">
        <v>0- Port Costs</v>
      </c>
      <c r="BT2637" s="16" t="str">
        <v>0- Port Value</v>
      </c>
      <c r="BU2637" s="11"/>
      <c r="BV2637" s="16" t="str">
        <v>0</v>
      </c>
    </row>
    <row r="2638" spans="8:74" hidden="1" outlineLevel="1" x14ac:dyDescent="0.3">
      <c r="H2638" s="16" t="str">
        <v>0 - BM Costs</v>
      </c>
      <c r="L2638" s="16" t="str">
        <v>0 - BM Port</v>
      </c>
      <c r="N2638" s="16" t="str">
        <v>0 - Port Assets</v>
      </c>
      <c r="O2638" s="11"/>
      <c r="P2638" s="11"/>
      <c r="Q2638" s="11"/>
      <c r="R2638" s="11"/>
      <c r="S2638" s="11"/>
      <c r="T2638" s="11"/>
      <c r="U2638" s="11"/>
      <c r="V2638" s="11"/>
      <c r="W2638" s="11"/>
      <c r="X2638" s="11"/>
      <c r="Y2638" s="11"/>
      <c r="Z2638" s="11"/>
      <c r="AA2638" s="11"/>
      <c r="AB2638" s="11"/>
      <c r="AC2638" s="11"/>
      <c r="AD2638" s="11"/>
      <c r="AE2638" s="11"/>
      <c r="AF2638" s="11"/>
      <c r="AG2638" s="11"/>
      <c r="AH2638" s="11"/>
      <c r="AI2638" s="11"/>
      <c r="AJ2638" s="11"/>
      <c r="AK2638" s="11"/>
      <c r="AL2638" s="11"/>
      <c r="AM2638" s="11"/>
      <c r="AN2638" s="11"/>
      <c r="AO2638" s="11"/>
      <c r="AP2638" s="11"/>
      <c r="AQ2638" s="11"/>
      <c r="AR2638" s="11"/>
      <c r="AS2638" s="11"/>
      <c r="AT2638" s="11"/>
      <c r="AU2638" s="11"/>
      <c r="AV2638" s="11"/>
      <c r="AW2638" s="11"/>
      <c r="AX2638" s="11"/>
      <c r="AY2638" s="11"/>
      <c r="AZ2638" s="11"/>
      <c r="BA2638" s="11"/>
      <c r="BB2638" s="11"/>
      <c r="BC2638" s="11"/>
      <c r="BD2638" s="11"/>
      <c r="BE2638" s="11"/>
      <c r="BF2638" s="11"/>
      <c r="BG2638" s="11"/>
      <c r="BH2638" s="11"/>
      <c r="BI2638" s="11"/>
      <c r="BJ2638" s="11"/>
      <c r="BK2638" s="11"/>
      <c r="BL2638" s="11"/>
      <c r="BM2638" s="11"/>
      <c r="BN2638" s="11"/>
      <c r="BO2638" s="11"/>
      <c r="BP2638" s="16" t="str">
        <v>0- Port Costs</v>
      </c>
      <c r="BT2638" s="16" t="str">
        <v>0- Port Value</v>
      </c>
      <c r="BU2638" s="11"/>
      <c r="BV2638" s="16" t="str">
        <v>0</v>
      </c>
    </row>
    <row r="2639" spans="8:74" hidden="1" outlineLevel="1" x14ac:dyDescent="0.3">
      <c r="H2639" s="16" t="str">
        <v>0 - BM Costs</v>
      </c>
      <c r="L2639" s="16" t="str">
        <v>0 - BM Port</v>
      </c>
      <c r="N2639" s="16" t="str">
        <v>0 - Port Assets</v>
      </c>
      <c r="O2639" s="11"/>
      <c r="P2639" s="11"/>
      <c r="Q2639" s="11"/>
      <c r="R2639" s="11"/>
      <c r="S2639" s="11"/>
      <c r="T2639" s="11"/>
      <c r="U2639" s="11"/>
      <c r="V2639" s="11"/>
      <c r="W2639" s="11"/>
      <c r="X2639" s="11"/>
      <c r="Y2639" s="11"/>
      <c r="Z2639" s="11"/>
      <c r="AA2639" s="11"/>
      <c r="AB2639" s="11"/>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c r="BC2639" s="11"/>
      <c r="BD2639" s="11"/>
      <c r="BE2639" s="11"/>
      <c r="BF2639" s="11"/>
      <c r="BG2639" s="11"/>
      <c r="BH2639" s="11"/>
      <c r="BI2639" s="11"/>
      <c r="BJ2639" s="11"/>
      <c r="BK2639" s="11"/>
      <c r="BL2639" s="11"/>
      <c r="BM2639" s="11"/>
      <c r="BN2639" s="11"/>
      <c r="BO2639" s="11"/>
      <c r="BP2639" s="16" t="str">
        <v>0- Port Costs</v>
      </c>
      <c r="BT2639" s="16" t="str">
        <v>0- Port Value</v>
      </c>
      <c r="BU2639" s="11"/>
      <c r="BV2639" s="16" t="str">
        <v>0</v>
      </c>
    </row>
    <row r="2640" spans="8:74" hidden="1" outlineLevel="1" x14ac:dyDescent="0.3">
      <c r="H2640" s="16" t="str">
        <v>0 - BM Costs</v>
      </c>
      <c r="L2640" s="16" t="str">
        <v>0 - BM Port</v>
      </c>
      <c r="N2640" s="16" t="str">
        <v>0 - Port Assets</v>
      </c>
      <c r="O2640" s="11"/>
      <c r="P2640" s="11"/>
      <c r="Q2640" s="11"/>
      <c r="R2640" s="11"/>
      <c r="S2640" s="11"/>
      <c r="T2640" s="11"/>
      <c r="U2640" s="11"/>
      <c r="V2640" s="11"/>
      <c r="W2640" s="11"/>
      <c r="X2640" s="11"/>
      <c r="Y2640" s="11"/>
      <c r="Z2640" s="11"/>
      <c r="AA2640" s="11"/>
      <c r="AB2640" s="11"/>
      <c r="AC2640" s="11"/>
      <c r="AD2640" s="11"/>
      <c r="AE2640" s="11"/>
      <c r="AF2640" s="11"/>
      <c r="AG2640" s="11"/>
      <c r="AH2640" s="11"/>
      <c r="AI2640" s="11"/>
      <c r="AJ2640" s="11"/>
      <c r="AK2640" s="11"/>
      <c r="AL2640" s="11"/>
      <c r="AM2640" s="11"/>
      <c r="AN2640" s="11"/>
      <c r="AO2640" s="11"/>
      <c r="AP2640" s="11"/>
      <c r="AQ2640" s="11"/>
      <c r="AR2640" s="11"/>
      <c r="AS2640" s="11"/>
      <c r="AT2640" s="11"/>
      <c r="AU2640" s="11"/>
      <c r="AV2640" s="11"/>
      <c r="AW2640" s="11"/>
      <c r="AX2640" s="11"/>
      <c r="AY2640" s="11"/>
      <c r="AZ2640" s="11"/>
      <c r="BA2640" s="11"/>
      <c r="BB2640" s="11"/>
      <c r="BC2640" s="11"/>
      <c r="BD2640" s="11"/>
      <c r="BE2640" s="11"/>
      <c r="BF2640" s="11"/>
      <c r="BG2640" s="11"/>
      <c r="BH2640" s="11"/>
      <c r="BI2640" s="11"/>
      <c r="BJ2640" s="11"/>
      <c r="BK2640" s="11"/>
      <c r="BL2640" s="11"/>
      <c r="BM2640" s="11"/>
      <c r="BN2640" s="11"/>
      <c r="BO2640" s="11"/>
      <c r="BP2640" s="16" t="str">
        <v>0- Port Costs</v>
      </c>
      <c r="BT2640" s="16" t="str">
        <v>0- Port Value</v>
      </c>
      <c r="BU2640" s="11"/>
      <c r="BV2640" s="16" t="str">
        <v>0</v>
      </c>
    </row>
    <row r="2641" spans="8:74" hidden="1" outlineLevel="1" x14ac:dyDescent="0.3">
      <c r="H2641" s="16" t="str">
        <v>0 - BM Costs</v>
      </c>
      <c r="L2641" s="16" t="str">
        <v>0 - BM Port</v>
      </c>
      <c r="N2641" s="16" t="str">
        <v>0 - Port Assets</v>
      </c>
      <c r="O2641" s="11"/>
      <c r="P2641" s="11"/>
      <c r="Q2641" s="11"/>
      <c r="R2641" s="11"/>
      <c r="S2641" s="11"/>
      <c r="T2641" s="11"/>
      <c r="U2641" s="11"/>
      <c r="V2641" s="11"/>
      <c r="W2641" s="11"/>
      <c r="X2641" s="11"/>
      <c r="Y2641" s="11"/>
      <c r="Z2641" s="11"/>
      <c r="AA2641" s="11"/>
      <c r="AB2641" s="11"/>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c r="AY2641" s="11"/>
      <c r="AZ2641" s="11"/>
      <c r="BA2641" s="11"/>
      <c r="BB2641" s="11"/>
      <c r="BC2641" s="11"/>
      <c r="BD2641" s="11"/>
      <c r="BE2641" s="11"/>
      <c r="BF2641" s="11"/>
      <c r="BG2641" s="11"/>
      <c r="BH2641" s="11"/>
      <c r="BI2641" s="11"/>
      <c r="BJ2641" s="11"/>
      <c r="BK2641" s="11"/>
      <c r="BL2641" s="11"/>
      <c r="BM2641" s="11"/>
      <c r="BN2641" s="11"/>
      <c r="BO2641" s="11"/>
      <c r="BP2641" s="16" t="str">
        <v>0- Port Costs</v>
      </c>
      <c r="BT2641" s="16" t="str">
        <v>0- Port Value</v>
      </c>
      <c r="BU2641" s="11"/>
      <c r="BV2641" s="16" t="str">
        <v>0</v>
      </c>
    </row>
    <row r="2642" spans="8:74" hidden="1" outlineLevel="1" x14ac:dyDescent="0.3">
      <c r="H2642" s="16" t="str">
        <v>0 - BM Costs</v>
      </c>
      <c r="L2642" s="16" t="str">
        <v>0 - BM Port</v>
      </c>
      <c r="N2642" s="16" t="str">
        <v>0 - Port Assets</v>
      </c>
      <c r="O2642" s="11"/>
      <c r="P2642" s="11"/>
      <c r="Q2642" s="11"/>
      <c r="R2642" s="11"/>
      <c r="S2642" s="11"/>
      <c r="T2642" s="11"/>
      <c r="U2642" s="11"/>
      <c r="V2642" s="11"/>
      <c r="W2642" s="11"/>
      <c r="X2642" s="11"/>
      <c r="Y2642" s="11"/>
      <c r="Z2642" s="11"/>
      <c r="AA2642" s="11"/>
      <c r="AB2642" s="11"/>
      <c r="AC2642" s="11"/>
      <c r="AD2642" s="11"/>
      <c r="AE2642" s="11"/>
      <c r="AF2642" s="11"/>
      <c r="AG2642" s="11"/>
      <c r="AH2642" s="11"/>
      <c r="AI2642" s="11"/>
      <c r="AJ2642" s="11"/>
      <c r="AK2642" s="11"/>
      <c r="AL2642" s="11"/>
      <c r="AM2642" s="11"/>
      <c r="AN2642" s="11"/>
      <c r="AO2642" s="11"/>
      <c r="AP2642" s="11"/>
      <c r="AQ2642" s="11"/>
      <c r="AR2642" s="11"/>
      <c r="AS2642" s="11"/>
      <c r="AT2642" s="11"/>
      <c r="AU2642" s="11"/>
      <c r="AV2642" s="11"/>
      <c r="AW2642" s="11"/>
      <c r="AX2642" s="11"/>
      <c r="AY2642" s="11"/>
      <c r="AZ2642" s="11"/>
      <c r="BA2642" s="11"/>
      <c r="BB2642" s="11"/>
      <c r="BC2642" s="11"/>
      <c r="BD2642" s="11"/>
      <c r="BE2642" s="11"/>
      <c r="BF2642" s="11"/>
      <c r="BG2642" s="11"/>
      <c r="BH2642" s="11"/>
      <c r="BI2642" s="11"/>
      <c r="BJ2642" s="11"/>
      <c r="BK2642" s="11"/>
      <c r="BL2642" s="11"/>
      <c r="BM2642" s="11"/>
      <c r="BN2642" s="11"/>
      <c r="BO2642" s="11"/>
      <c r="BP2642" s="16" t="str">
        <v>0- Port Costs</v>
      </c>
      <c r="BT2642" s="16" t="str">
        <v>0- Port Value</v>
      </c>
      <c r="BU2642" s="11"/>
      <c r="BV2642" s="16" t="str">
        <v>0</v>
      </c>
    </row>
    <row r="2643" spans="8:74" hidden="1" outlineLevel="1" x14ac:dyDescent="0.3">
      <c r="H2643" s="16" t="str">
        <v>0 - BM Costs</v>
      </c>
      <c r="L2643" s="16" t="str">
        <v>0 - BM Port</v>
      </c>
      <c r="N2643" s="16" t="str">
        <v>0 - Port Assets</v>
      </c>
      <c r="O2643" s="11"/>
      <c r="P2643" s="11"/>
      <c r="Q2643" s="11"/>
      <c r="R2643" s="11"/>
      <c r="S2643" s="11"/>
      <c r="T2643" s="11"/>
      <c r="U2643" s="11"/>
      <c r="V2643" s="11"/>
      <c r="W2643" s="11"/>
      <c r="X2643" s="11"/>
      <c r="Y2643" s="11"/>
      <c r="Z2643" s="11"/>
      <c r="AA2643" s="11"/>
      <c r="AB2643" s="11"/>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c r="BC2643" s="11"/>
      <c r="BD2643" s="11"/>
      <c r="BE2643" s="11"/>
      <c r="BF2643" s="11"/>
      <c r="BG2643" s="11"/>
      <c r="BH2643" s="11"/>
      <c r="BI2643" s="11"/>
      <c r="BJ2643" s="11"/>
      <c r="BK2643" s="11"/>
      <c r="BL2643" s="11"/>
      <c r="BM2643" s="11"/>
      <c r="BN2643" s="11"/>
      <c r="BO2643" s="11"/>
      <c r="BP2643" s="16" t="str">
        <v>0- Port Costs</v>
      </c>
      <c r="BT2643" s="16" t="str">
        <v>0- Port Value</v>
      </c>
      <c r="BU2643" s="11"/>
      <c r="BV2643" s="16" t="str">
        <v>0</v>
      </c>
    </row>
    <row r="2644" spans="8:74" hidden="1" outlineLevel="1" x14ac:dyDescent="0.3">
      <c r="H2644" s="16" t="str">
        <v>0 - BM Costs</v>
      </c>
      <c r="L2644" s="16" t="str">
        <v>0 - BM Port</v>
      </c>
      <c r="N2644" s="16" t="str">
        <v>0 - Port Assets</v>
      </c>
      <c r="O2644" s="11"/>
      <c r="P2644" s="11"/>
      <c r="Q2644" s="11"/>
      <c r="R2644" s="11"/>
      <c r="S2644" s="11"/>
      <c r="T2644" s="11"/>
      <c r="U2644" s="11"/>
      <c r="V2644" s="11"/>
      <c r="W2644" s="11"/>
      <c r="X2644" s="11"/>
      <c r="Y2644" s="11"/>
      <c r="Z2644" s="11"/>
      <c r="AA2644" s="11"/>
      <c r="AB2644" s="11"/>
      <c r="AC2644" s="11"/>
      <c r="AD2644" s="11"/>
      <c r="AE2644" s="11"/>
      <c r="AF2644" s="11"/>
      <c r="AG2644" s="11"/>
      <c r="AH2644" s="11"/>
      <c r="AI2644" s="11"/>
      <c r="AJ2644" s="11"/>
      <c r="AK2644" s="11"/>
      <c r="AL2644" s="11"/>
      <c r="AM2644" s="11"/>
      <c r="AN2644" s="11"/>
      <c r="AO2644" s="11"/>
      <c r="AP2644" s="11"/>
      <c r="AQ2644" s="11"/>
      <c r="AR2644" s="11"/>
      <c r="AS2644" s="11"/>
      <c r="AT2644" s="11"/>
      <c r="AU2644" s="11"/>
      <c r="AV2644" s="11"/>
      <c r="AW2644" s="11"/>
      <c r="AX2644" s="11"/>
      <c r="AY2644" s="11"/>
      <c r="AZ2644" s="11"/>
      <c r="BA2644" s="11"/>
      <c r="BB2644" s="11"/>
      <c r="BC2644" s="11"/>
      <c r="BD2644" s="11"/>
      <c r="BE2644" s="11"/>
      <c r="BF2644" s="11"/>
      <c r="BG2644" s="11"/>
      <c r="BH2644" s="11"/>
      <c r="BI2644" s="11"/>
      <c r="BJ2644" s="11"/>
      <c r="BK2644" s="11"/>
      <c r="BL2644" s="11"/>
      <c r="BM2644" s="11"/>
      <c r="BN2644" s="11"/>
      <c r="BO2644" s="11"/>
      <c r="BP2644" s="16" t="str">
        <v>0- Port Costs</v>
      </c>
      <c r="BT2644" s="16" t="str">
        <v>0- Port Value</v>
      </c>
      <c r="BU2644" s="11"/>
      <c r="BV2644" s="16" t="str">
        <v>0</v>
      </c>
    </row>
    <row r="2645" spans="8:74" hidden="1" outlineLevel="1" x14ac:dyDescent="0.3">
      <c r="H2645" s="16" t="str">
        <v>0 - BM Costs</v>
      </c>
      <c r="L2645" s="16" t="str">
        <v>0 - BM Port</v>
      </c>
      <c r="N2645" s="16" t="str">
        <v>0 - Port Assets</v>
      </c>
      <c r="O2645" s="11"/>
      <c r="P2645" s="11"/>
      <c r="Q2645" s="11"/>
      <c r="R2645" s="11"/>
      <c r="S2645" s="11"/>
      <c r="T2645" s="11"/>
      <c r="U2645" s="11"/>
      <c r="V2645" s="11"/>
      <c r="W2645" s="11"/>
      <c r="X2645" s="11"/>
      <c r="Y2645" s="11"/>
      <c r="Z2645" s="11"/>
      <c r="AA2645" s="11"/>
      <c r="AB2645" s="11"/>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c r="BC2645" s="11"/>
      <c r="BD2645" s="11"/>
      <c r="BE2645" s="11"/>
      <c r="BF2645" s="11"/>
      <c r="BG2645" s="11"/>
      <c r="BH2645" s="11"/>
      <c r="BI2645" s="11"/>
      <c r="BJ2645" s="11"/>
      <c r="BK2645" s="11"/>
      <c r="BL2645" s="11"/>
      <c r="BM2645" s="11"/>
      <c r="BN2645" s="11"/>
      <c r="BO2645" s="11"/>
      <c r="BP2645" s="16" t="str">
        <v>0- Port Costs</v>
      </c>
      <c r="BT2645" s="16" t="str">
        <v>0- Port Value</v>
      </c>
      <c r="BU2645" s="11"/>
      <c r="BV2645" s="16" t="str">
        <v>0</v>
      </c>
    </row>
    <row r="2646" spans="8:74" hidden="1" outlineLevel="1" x14ac:dyDescent="0.3">
      <c r="H2646" s="16" t="str">
        <v>0 - BM Costs</v>
      </c>
      <c r="L2646" s="16" t="str">
        <v>0 - BM Port</v>
      </c>
      <c r="N2646" s="16" t="str">
        <v>0 - Port Assets</v>
      </c>
      <c r="O2646" s="11"/>
      <c r="P2646" s="11"/>
      <c r="Q2646" s="11"/>
      <c r="R2646" s="11"/>
      <c r="S2646" s="11"/>
      <c r="T2646" s="11"/>
      <c r="U2646" s="11"/>
      <c r="V2646" s="11"/>
      <c r="W2646" s="11"/>
      <c r="X2646" s="11"/>
      <c r="Y2646" s="11"/>
      <c r="Z2646" s="11"/>
      <c r="AA2646" s="11"/>
      <c r="AB2646" s="11"/>
      <c r="AC2646" s="11"/>
      <c r="AD2646" s="11"/>
      <c r="AE2646" s="11"/>
      <c r="AF2646" s="11"/>
      <c r="AG2646" s="11"/>
      <c r="AH2646" s="11"/>
      <c r="AI2646" s="11"/>
      <c r="AJ2646" s="11"/>
      <c r="AK2646" s="11"/>
      <c r="AL2646" s="11"/>
      <c r="AM2646" s="11"/>
      <c r="AN2646" s="11"/>
      <c r="AO2646" s="11"/>
      <c r="AP2646" s="11"/>
      <c r="AQ2646" s="11"/>
      <c r="AR2646" s="11"/>
      <c r="AS2646" s="11"/>
      <c r="AT2646" s="11"/>
      <c r="AU2646" s="11"/>
      <c r="AV2646" s="11"/>
      <c r="AW2646" s="11"/>
      <c r="AX2646" s="11"/>
      <c r="AY2646" s="11"/>
      <c r="AZ2646" s="11"/>
      <c r="BA2646" s="11"/>
      <c r="BB2646" s="11"/>
      <c r="BC2646" s="11"/>
      <c r="BD2646" s="11"/>
      <c r="BE2646" s="11"/>
      <c r="BF2646" s="11"/>
      <c r="BG2646" s="11"/>
      <c r="BH2646" s="11"/>
      <c r="BI2646" s="11"/>
      <c r="BJ2646" s="11"/>
      <c r="BK2646" s="11"/>
      <c r="BL2646" s="11"/>
      <c r="BM2646" s="11"/>
      <c r="BN2646" s="11"/>
      <c r="BO2646" s="11"/>
      <c r="BP2646" s="16" t="str">
        <v>0- Port Costs</v>
      </c>
      <c r="BT2646" s="16" t="str">
        <v>0- Port Value</v>
      </c>
      <c r="BU2646" s="11"/>
      <c r="BV2646" s="16" t="str">
        <v>0</v>
      </c>
    </row>
    <row r="2647" spans="8:74" hidden="1" outlineLevel="1" x14ac:dyDescent="0.3">
      <c r="H2647" s="16" t="str">
        <v>0 - BM Costs</v>
      </c>
      <c r="L2647" s="16" t="str">
        <v>0 - BM Port</v>
      </c>
      <c r="N2647" s="16" t="str">
        <v>0 - Port Assets</v>
      </c>
      <c r="O2647" s="11"/>
      <c r="P2647" s="11"/>
      <c r="Q2647" s="11"/>
      <c r="R2647" s="11"/>
      <c r="S2647" s="11"/>
      <c r="T2647" s="11"/>
      <c r="U2647" s="11"/>
      <c r="V2647" s="11"/>
      <c r="W2647" s="11"/>
      <c r="X2647" s="11"/>
      <c r="Y2647" s="11"/>
      <c r="Z2647" s="11"/>
      <c r="AA2647" s="11"/>
      <c r="AB2647" s="11"/>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c r="BC2647" s="11"/>
      <c r="BD2647" s="11"/>
      <c r="BE2647" s="11"/>
      <c r="BF2647" s="11"/>
      <c r="BG2647" s="11"/>
      <c r="BH2647" s="11"/>
      <c r="BI2647" s="11"/>
      <c r="BJ2647" s="11"/>
      <c r="BK2647" s="11"/>
      <c r="BL2647" s="11"/>
      <c r="BM2647" s="11"/>
      <c r="BN2647" s="11"/>
      <c r="BO2647" s="11"/>
      <c r="BP2647" s="16" t="str">
        <v>0- Port Costs</v>
      </c>
      <c r="BT2647" s="16" t="str">
        <v>0- Port Value</v>
      </c>
      <c r="BU2647" s="11"/>
      <c r="BV2647" s="16" t="str">
        <v>0</v>
      </c>
    </row>
    <row r="2648" spans="8:74" hidden="1" outlineLevel="1" x14ac:dyDescent="0.3">
      <c r="H2648" s="16" t="str">
        <v>0 - BM Costs</v>
      </c>
      <c r="L2648" s="16" t="str">
        <v>0 - BM Port</v>
      </c>
      <c r="N2648" s="16" t="str">
        <v>0 - Port Assets</v>
      </c>
      <c r="O2648" s="11"/>
      <c r="P2648" s="11"/>
      <c r="Q2648" s="11"/>
      <c r="R2648" s="11"/>
      <c r="S2648" s="11"/>
      <c r="T2648" s="11"/>
      <c r="U2648" s="11"/>
      <c r="V2648" s="11"/>
      <c r="W2648" s="11"/>
      <c r="X2648" s="11"/>
      <c r="Y2648" s="11"/>
      <c r="Z2648" s="11"/>
      <c r="AA2648" s="11"/>
      <c r="AB2648" s="11"/>
      <c r="AC2648" s="11"/>
      <c r="AD2648" s="11"/>
      <c r="AE2648" s="11"/>
      <c r="AF2648" s="11"/>
      <c r="AG2648" s="11"/>
      <c r="AH2648" s="11"/>
      <c r="AI2648" s="11"/>
      <c r="AJ2648" s="11"/>
      <c r="AK2648" s="11"/>
      <c r="AL2648" s="11"/>
      <c r="AM2648" s="11"/>
      <c r="AN2648" s="11"/>
      <c r="AO2648" s="11"/>
      <c r="AP2648" s="11"/>
      <c r="AQ2648" s="11"/>
      <c r="AR2648" s="11"/>
      <c r="AS2648" s="11"/>
      <c r="AT2648" s="11"/>
      <c r="AU2648" s="11"/>
      <c r="AV2648" s="11"/>
      <c r="AW2648" s="11"/>
      <c r="AX2648" s="11"/>
      <c r="AY2648" s="11"/>
      <c r="AZ2648" s="11"/>
      <c r="BA2648" s="11"/>
      <c r="BB2648" s="11"/>
      <c r="BC2648" s="11"/>
      <c r="BD2648" s="11"/>
      <c r="BE2648" s="11"/>
      <c r="BF2648" s="11"/>
      <c r="BG2648" s="11"/>
      <c r="BH2648" s="11"/>
      <c r="BI2648" s="11"/>
      <c r="BJ2648" s="11"/>
      <c r="BK2648" s="11"/>
      <c r="BL2648" s="11"/>
      <c r="BM2648" s="11"/>
      <c r="BN2648" s="11"/>
      <c r="BO2648" s="11"/>
      <c r="BP2648" s="16" t="str">
        <v>0- Port Costs</v>
      </c>
      <c r="BT2648" s="16" t="str">
        <v>0- Port Value</v>
      </c>
      <c r="BU2648" s="11"/>
      <c r="BV2648" s="16" t="str">
        <v>0</v>
      </c>
    </row>
    <row r="2649" spans="8:74" hidden="1" outlineLevel="1" x14ac:dyDescent="0.3">
      <c r="H2649" s="16" t="str">
        <v>0 - BM Costs</v>
      </c>
      <c r="L2649" s="16" t="str">
        <v>0 - BM Port</v>
      </c>
      <c r="N2649" s="16" t="str">
        <v>0 - Port Assets</v>
      </c>
      <c r="O2649" s="11"/>
      <c r="P2649" s="11"/>
      <c r="Q2649" s="11"/>
      <c r="R2649" s="11"/>
      <c r="S2649" s="11"/>
      <c r="T2649" s="11"/>
      <c r="U2649" s="11"/>
      <c r="V2649" s="11"/>
      <c r="W2649" s="11"/>
      <c r="X2649" s="11"/>
      <c r="Y2649" s="11"/>
      <c r="Z2649" s="11"/>
      <c r="AA2649" s="11"/>
      <c r="AB2649" s="11"/>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c r="BC2649" s="11"/>
      <c r="BD2649" s="11"/>
      <c r="BE2649" s="11"/>
      <c r="BF2649" s="11"/>
      <c r="BG2649" s="11"/>
      <c r="BH2649" s="11"/>
      <c r="BI2649" s="11"/>
      <c r="BJ2649" s="11"/>
      <c r="BK2649" s="11"/>
      <c r="BL2649" s="11"/>
      <c r="BM2649" s="11"/>
      <c r="BN2649" s="11"/>
      <c r="BO2649" s="11"/>
      <c r="BP2649" s="16" t="str">
        <v>0- Port Costs</v>
      </c>
      <c r="BT2649" s="16" t="str">
        <v>0- Port Value</v>
      </c>
      <c r="BU2649" s="11"/>
      <c r="BV2649" s="16" t="str">
        <v>0</v>
      </c>
    </row>
    <row r="2650" spans="8:74" hidden="1" outlineLevel="1" x14ac:dyDescent="0.3">
      <c r="H2650" s="16" t="str">
        <v>0 - BM Costs</v>
      </c>
      <c r="L2650" s="16" t="str">
        <v>0 - BM Port</v>
      </c>
      <c r="N2650" s="16" t="str">
        <v>0 - Port Assets</v>
      </c>
      <c r="O2650" s="11"/>
      <c r="P2650" s="11"/>
      <c r="Q2650" s="11"/>
      <c r="R2650" s="11"/>
      <c r="S2650" s="11"/>
      <c r="T2650" s="11"/>
      <c r="U2650" s="11"/>
      <c r="V2650" s="11"/>
      <c r="W2650" s="11"/>
      <c r="X2650" s="11"/>
      <c r="Y2650" s="11"/>
      <c r="Z2650" s="11"/>
      <c r="AA2650" s="11"/>
      <c r="AB2650" s="11"/>
      <c r="AC2650" s="11"/>
      <c r="AD2650" s="11"/>
      <c r="AE2650" s="11"/>
      <c r="AF2650" s="11"/>
      <c r="AG2650" s="11"/>
      <c r="AH2650" s="11"/>
      <c r="AI2650" s="11"/>
      <c r="AJ2650" s="11"/>
      <c r="AK2650" s="11"/>
      <c r="AL2650" s="11"/>
      <c r="AM2650" s="11"/>
      <c r="AN2650" s="11"/>
      <c r="AO2650" s="11"/>
      <c r="AP2650" s="11"/>
      <c r="AQ2650" s="11"/>
      <c r="AR2650" s="11"/>
      <c r="AS2650" s="11"/>
      <c r="AT2650" s="11"/>
      <c r="AU2650" s="11"/>
      <c r="AV2650" s="11"/>
      <c r="AW2650" s="11"/>
      <c r="AX2650" s="11"/>
      <c r="AY2650" s="11"/>
      <c r="AZ2650" s="11"/>
      <c r="BA2650" s="11"/>
      <c r="BB2650" s="11"/>
      <c r="BC2650" s="11"/>
      <c r="BD2650" s="11"/>
      <c r="BE2650" s="11"/>
      <c r="BF2650" s="11"/>
      <c r="BG2650" s="11"/>
      <c r="BH2650" s="11"/>
      <c r="BI2650" s="11"/>
      <c r="BJ2650" s="11"/>
      <c r="BK2650" s="11"/>
      <c r="BL2650" s="11"/>
      <c r="BM2650" s="11"/>
      <c r="BN2650" s="11"/>
      <c r="BO2650" s="11"/>
      <c r="BP2650" s="16" t="str">
        <v>0- Port Costs</v>
      </c>
      <c r="BT2650" s="16" t="str">
        <v>0- Port Value</v>
      </c>
      <c r="BU2650" s="11"/>
      <c r="BV2650" s="16" t="str">
        <v>0</v>
      </c>
    </row>
    <row r="2651" spans="8:74" hidden="1" outlineLevel="1" x14ac:dyDescent="0.3">
      <c r="H2651" s="16" t="str">
        <v>0 - BM Costs</v>
      </c>
      <c r="L2651" s="16" t="str">
        <v>0 - BM Port</v>
      </c>
      <c r="N2651" s="16" t="str">
        <v>0 - Port Assets</v>
      </c>
      <c r="O2651" s="11"/>
      <c r="P2651" s="11"/>
      <c r="Q2651" s="11"/>
      <c r="R2651" s="11"/>
      <c r="S2651" s="11"/>
      <c r="T2651" s="11"/>
      <c r="U2651" s="11"/>
      <c r="V2651" s="11"/>
      <c r="W2651" s="11"/>
      <c r="X2651" s="11"/>
      <c r="Y2651" s="11"/>
      <c r="Z2651" s="11"/>
      <c r="AA2651" s="11"/>
      <c r="AB2651" s="11"/>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c r="BC2651" s="11"/>
      <c r="BD2651" s="11"/>
      <c r="BE2651" s="11"/>
      <c r="BF2651" s="11"/>
      <c r="BG2651" s="11"/>
      <c r="BH2651" s="11"/>
      <c r="BI2651" s="11"/>
      <c r="BJ2651" s="11"/>
      <c r="BK2651" s="11"/>
      <c r="BL2651" s="11"/>
      <c r="BM2651" s="11"/>
      <c r="BN2651" s="11"/>
      <c r="BO2651" s="11"/>
      <c r="BP2651" s="16" t="str">
        <v>0- Port Costs</v>
      </c>
      <c r="BT2651" s="16" t="str">
        <v>0- Port Value</v>
      </c>
      <c r="BU2651" s="11"/>
      <c r="BV2651" s="16" t="str">
        <v>0</v>
      </c>
    </row>
    <row r="2652" spans="8:74" hidden="1" outlineLevel="1" x14ac:dyDescent="0.3">
      <c r="H2652" s="16" t="str">
        <v>0 - BM Costs</v>
      </c>
      <c r="L2652" s="16" t="str">
        <v>0 - BM Port</v>
      </c>
      <c r="N2652" s="16" t="str">
        <v>0 - Port Assets</v>
      </c>
      <c r="O2652" s="11"/>
      <c r="P2652" s="11"/>
      <c r="Q2652" s="11"/>
      <c r="R2652" s="11"/>
      <c r="S2652" s="11"/>
      <c r="T2652" s="11"/>
      <c r="U2652" s="11"/>
      <c r="V2652" s="11"/>
      <c r="W2652" s="11"/>
      <c r="X2652" s="11"/>
      <c r="Y2652" s="11"/>
      <c r="Z2652" s="11"/>
      <c r="AA2652" s="11"/>
      <c r="AB2652" s="11"/>
      <c r="AC2652" s="11"/>
      <c r="AD2652" s="11"/>
      <c r="AE2652" s="11"/>
      <c r="AF2652" s="11"/>
      <c r="AG2652" s="11"/>
      <c r="AH2652" s="11"/>
      <c r="AI2652" s="11"/>
      <c r="AJ2652" s="11"/>
      <c r="AK2652" s="11"/>
      <c r="AL2652" s="11"/>
      <c r="AM2652" s="11"/>
      <c r="AN2652" s="11"/>
      <c r="AO2652" s="11"/>
      <c r="AP2652" s="11"/>
      <c r="AQ2652" s="11"/>
      <c r="AR2652" s="11"/>
      <c r="AS2652" s="11"/>
      <c r="AT2652" s="11"/>
      <c r="AU2652" s="11"/>
      <c r="AV2652" s="11"/>
      <c r="AW2652" s="11"/>
      <c r="AX2652" s="11"/>
      <c r="AY2652" s="11"/>
      <c r="AZ2652" s="11"/>
      <c r="BA2652" s="11"/>
      <c r="BB2652" s="11"/>
      <c r="BC2652" s="11"/>
      <c r="BD2652" s="11"/>
      <c r="BE2652" s="11"/>
      <c r="BF2652" s="11"/>
      <c r="BG2652" s="11"/>
      <c r="BH2652" s="11"/>
      <c r="BI2652" s="11"/>
      <c r="BJ2652" s="11"/>
      <c r="BK2652" s="11"/>
      <c r="BL2652" s="11"/>
      <c r="BM2652" s="11"/>
      <c r="BN2652" s="11"/>
      <c r="BO2652" s="11"/>
      <c r="BP2652" s="16" t="str">
        <v>0- Port Costs</v>
      </c>
      <c r="BT2652" s="16" t="str">
        <v>0- Port Value</v>
      </c>
      <c r="BU2652" s="11"/>
      <c r="BV2652" s="16" t="str">
        <v>0</v>
      </c>
    </row>
    <row r="2653" spans="8:74" hidden="1" outlineLevel="1" x14ac:dyDescent="0.3">
      <c r="H2653" s="16" t="str">
        <v>0 - BM Costs</v>
      </c>
      <c r="L2653" s="16" t="str">
        <v>0 - BM Port</v>
      </c>
      <c r="N2653" s="16" t="str">
        <v>0 - Port Assets</v>
      </c>
      <c r="O2653" s="11"/>
      <c r="P2653" s="11"/>
      <c r="Q2653" s="11"/>
      <c r="R2653" s="11"/>
      <c r="S2653" s="11"/>
      <c r="T2653" s="11"/>
      <c r="U2653" s="11"/>
      <c r="V2653" s="11"/>
      <c r="W2653" s="11"/>
      <c r="X2653" s="11"/>
      <c r="Y2653" s="11"/>
      <c r="Z2653" s="11"/>
      <c r="AA2653" s="11"/>
      <c r="AB2653" s="11"/>
      <c r="AC2653" s="11"/>
      <c r="AD2653" s="11"/>
      <c r="AE2653" s="11"/>
      <c r="AF2653" s="11"/>
      <c r="AG2653" s="11"/>
      <c r="AH2653" s="11"/>
      <c r="AI2653" s="11"/>
      <c r="AJ2653" s="11"/>
      <c r="AK2653" s="11"/>
      <c r="AL2653" s="11"/>
      <c r="AM2653" s="11"/>
      <c r="AN2653" s="11"/>
      <c r="AO2653" s="11"/>
      <c r="AP2653" s="11"/>
      <c r="AQ2653" s="11"/>
      <c r="AR2653" s="11"/>
      <c r="AS2653" s="11"/>
      <c r="AT2653" s="11"/>
      <c r="AU2653" s="11"/>
      <c r="AV2653" s="11"/>
      <c r="AW2653" s="11"/>
      <c r="AX2653" s="11"/>
      <c r="AY2653" s="11"/>
      <c r="AZ2653" s="11"/>
      <c r="BA2653" s="11"/>
      <c r="BB2653" s="11"/>
      <c r="BC2653" s="11"/>
      <c r="BD2653" s="11"/>
      <c r="BE2653" s="11"/>
      <c r="BF2653" s="11"/>
      <c r="BG2653" s="11"/>
      <c r="BH2653" s="11"/>
      <c r="BI2653" s="11"/>
      <c r="BJ2653" s="11"/>
      <c r="BK2653" s="11"/>
      <c r="BL2653" s="11"/>
      <c r="BM2653" s="11"/>
      <c r="BN2653" s="11"/>
      <c r="BO2653" s="11"/>
      <c r="BP2653" s="16" t="str">
        <v>0- Port Costs</v>
      </c>
      <c r="BT2653" s="16" t="str">
        <v>0- Port Value</v>
      </c>
      <c r="BU2653" s="11"/>
      <c r="BV2653" s="16" t="str">
        <v>0</v>
      </c>
    </row>
    <row r="2654" spans="8:74" hidden="1" outlineLevel="1" x14ac:dyDescent="0.3">
      <c r="H2654" s="16" t="str">
        <v>0 - BM Costs</v>
      </c>
      <c r="L2654" s="16" t="str">
        <v>0 - BM Port</v>
      </c>
      <c r="N2654" s="16" t="str">
        <v>0 - Port Assets</v>
      </c>
      <c r="O2654" s="11"/>
      <c r="P2654" s="11"/>
      <c r="Q2654" s="11"/>
      <c r="R2654" s="11"/>
      <c r="S2654" s="11"/>
      <c r="T2654" s="11"/>
      <c r="U2654" s="11"/>
      <c r="V2654" s="11"/>
      <c r="W2654" s="11"/>
      <c r="X2654" s="11"/>
      <c r="Y2654" s="11"/>
      <c r="Z2654" s="11"/>
      <c r="AA2654" s="11"/>
      <c r="AB2654" s="11"/>
      <c r="AC2654" s="11"/>
      <c r="AD2654" s="11"/>
      <c r="AE2654" s="11"/>
      <c r="AF2654" s="11"/>
      <c r="AG2654" s="11"/>
      <c r="AH2654" s="11"/>
      <c r="AI2654" s="11"/>
      <c r="AJ2654" s="11"/>
      <c r="AK2654" s="11"/>
      <c r="AL2654" s="11"/>
      <c r="AM2654" s="11"/>
      <c r="AN2654" s="11"/>
      <c r="AO2654" s="11"/>
      <c r="AP2654" s="11"/>
      <c r="AQ2654" s="11"/>
      <c r="AR2654" s="11"/>
      <c r="AS2654" s="11"/>
      <c r="AT2654" s="11"/>
      <c r="AU2654" s="11"/>
      <c r="AV2654" s="11"/>
      <c r="AW2654" s="11"/>
      <c r="AX2654" s="11"/>
      <c r="AY2654" s="11"/>
      <c r="AZ2654" s="11"/>
      <c r="BA2654" s="11"/>
      <c r="BB2654" s="11"/>
      <c r="BC2654" s="11"/>
      <c r="BD2654" s="11"/>
      <c r="BE2654" s="11"/>
      <c r="BF2654" s="11"/>
      <c r="BG2654" s="11"/>
      <c r="BH2654" s="11"/>
      <c r="BI2654" s="11"/>
      <c r="BJ2654" s="11"/>
      <c r="BK2654" s="11"/>
      <c r="BL2654" s="11"/>
      <c r="BM2654" s="11"/>
      <c r="BN2654" s="11"/>
      <c r="BO2654" s="11"/>
      <c r="BP2654" s="16" t="str">
        <v>0- Port Costs</v>
      </c>
      <c r="BT2654" s="16" t="str">
        <v>0- Port Value</v>
      </c>
      <c r="BU2654" s="11"/>
      <c r="BV2654" s="16" t="str">
        <v>0</v>
      </c>
    </row>
    <row r="2655" spans="8:74" hidden="1" outlineLevel="1" x14ac:dyDescent="0.3">
      <c r="H2655" s="16" t="str">
        <v>0 - BM Costs</v>
      </c>
      <c r="L2655" s="16" t="str">
        <v>0 - BM Port</v>
      </c>
      <c r="N2655" s="16" t="str">
        <v>0 - Port Assets</v>
      </c>
      <c r="O2655" s="11"/>
      <c r="P2655" s="11"/>
      <c r="Q2655" s="11"/>
      <c r="R2655" s="11"/>
      <c r="S2655" s="11"/>
      <c r="T2655" s="11"/>
      <c r="U2655" s="11"/>
      <c r="V2655" s="11"/>
      <c r="W2655" s="11"/>
      <c r="X2655" s="11"/>
      <c r="Y2655" s="11"/>
      <c r="Z2655" s="11"/>
      <c r="AA2655" s="11"/>
      <c r="AB2655" s="11"/>
      <c r="AC2655" s="11"/>
      <c r="AD2655" s="11"/>
      <c r="AE2655" s="11"/>
      <c r="AF2655" s="11"/>
      <c r="AG2655" s="11"/>
      <c r="AH2655" s="11"/>
      <c r="AI2655" s="11"/>
      <c r="AJ2655" s="11"/>
      <c r="AK2655" s="11"/>
      <c r="AL2655" s="11"/>
      <c r="AM2655" s="11"/>
      <c r="AN2655" s="11"/>
      <c r="AO2655" s="11"/>
      <c r="AP2655" s="11"/>
      <c r="AQ2655" s="11"/>
      <c r="AR2655" s="11"/>
      <c r="AS2655" s="11"/>
      <c r="AT2655" s="11"/>
      <c r="AU2655" s="11"/>
      <c r="AV2655" s="11"/>
      <c r="AW2655" s="11"/>
      <c r="AX2655" s="11"/>
      <c r="AY2655" s="11"/>
      <c r="AZ2655" s="11"/>
      <c r="BA2655" s="11"/>
      <c r="BB2655" s="11"/>
      <c r="BC2655" s="11"/>
      <c r="BD2655" s="11"/>
      <c r="BE2655" s="11"/>
      <c r="BF2655" s="11"/>
      <c r="BG2655" s="11"/>
      <c r="BH2655" s="11"/>
      <c r="BI2655" s="11"/>
      <c r="BJ2655" s="11"/>
      <c r="BK2655" s="11"/>
      <c r="BL2655" s="11"/>
      <c r="BM2655" s="11"/>
      <c r="BN2655" s="11"/>
      <c r="BO2655" s="11"/>
      <c r="BP2655" s="16" t="str">
        <v>0- Port Costs</v>
      </c>
      <c r="BT2655" s="16" t="str">
        <v>0- Port Value</v>
      </c>
      <c r="BU2655" s="11"/>
      <c r="BV2655" s="16" t="str">
        <v>0</v>
      </c>
    </row>
    <row r="2656" spans="8:74" hidden="1" outlineLevel="1" x14ac:dyDescent="0.3">
      <c r="H2656" s="16" t="str">
        <v>0 - BM Costs</v>
      </c>
      <c r="L2656" s="16" t="str">
        <v>0 - BM Port</v>
      </c>
      <c r="N2656" s="16" t="str">
        <v>0 - Port Assets</v>
      </c>
      <c r="O2656" s="11"/>
      <c r="P2656" s="11"/>
      <c r="Q2656" s="11"/>
      <c r="R2656" s="11"/>
      <c r="S2656" s="11"/>
      <c r="T2656" s="11"/>
      <c r="U2656" s="11"/>
      <c r="V2656" s="11"/>
      <c r="W2656" s="11"/>
      <c r="X2656" s="11"/>
      <c r="Y2656" s="11"/>
      <c r="Z2656" s="11"/>
      <c r="AA2656" s="11"/>
      <c r="AB2656" s="11"/>
      <c r="AC2656" s="11"/>
      <c r="AD2656" s="11"/>
      <c r="AE2656" s="11"/>
      <c r="AF2656" s="11"/>
      <c r="AG2656" s="11"/>
      <c r="AH2656" s="11"/>
      <c r="AI2656" s="11"/>
      <c r="AJ2656" s="11"/>
      <c r="AK2656" s="11"/>
      <c r="AL2656" s="11"/>
      <c r="AM2656" s="11"/>
      <c r="AN2656" s="11"/>
      <c r="AO2656" s="11"/>
      <c r="AP2656" s="11"/>
      <c r="AQ2656" s="11"/>
      <c r="AR2656" s="11"/>
      <c r="AS2656" s="11"/>
      <c r="AT2656" s="11"/>
      <c r="AU2656" s="11"/>
      <c r="AV2656" s="11"/>
      <c r="AW2656" s="11"/>
      <c r="AX2656" s="11"/>
      <c r="AY2656" s="11"/>
      <c r="AZ2656" s="11"/>
      <c r="BA2656" s="11"/>
      <c r="BB2656" s="11"/>
      <c r="BC2656" s="11"/>
      <c r="BD2656" s="11"/>
      <c r="BE2656" s="11"/>
      <c r="BF2656" s="11"/>
      <c r="BG2656" s="11"/>
      <c r="BH2656" s="11"/>
      <c r="BI2656" s="11"/>
      <c r="BJ2656" s="11"/>
      <c r="BK2656" s="11"/>
      <c r="BL2656" s="11"/>
      <c r="BM2656" s="11"/>
      <c r="BN2656" s="11"/>
      <c r="BO2656" s="11"/>
      <c r="BP2656" s="16" t="str">
        <v>0- Port Costs</v>
      </c>
      <c r="BT2656" s="16" t="str">
        <v>0- Port Value</v>
      </c>
      <c r="BU2656" s="11"/>
      <c r="BV2656" s="16" t="str">
        <v>0</v>
      </c>
    </row>
    <row r="2657" spans="8:74" hidden="1" outlineLevel="1" x14ac:dyDescent="0.3">
      <c r="H2657" s="16" t="str">
        <v>0 - BM Costs</v>
      </c>
      <c r="L2657" s="16" t="str">
        <v>0 - BM Port</v>
      </c>
      <c r="N2657" s="16" t="str">
        <v>0 - Port Assets</v>
      </c>
      <c r="O2657" s="11"/>
      <c r="P2657" s="11"/>
      <c r="Q2657" s="11"/>
      <c r="R2657" s="11"/>
      <c r="S2657" s="11"/>
      <c r="T2657" s="11"/>
      <c r="U2657" s="11"/>
      <c r="V2657" s="11"/>
      <c r="W2657" s="11"/>
      <c r="X2657" s="11"/>
      <c r="Y2657" s="11"/>
      <c r="Z2657" s="11"/>
      <c r="AA2657" s="11"/>
      <c r="AB2657" s="11"/>
      <c r="AC2657" s="11"/>
      <c r="AD2657" s="11"/>
      <c r="AE2657" s="11"/>
      <c r="AF2657" s="11"/>
      <c r="AG2657" s="11"/>
      <c r="AH2657" s="11"/>
      <c r="AI2657" s="11"/>
      <c r="AJ2657" s="11"/>
      <c r="AK2657" s="11"/>
      <c r="AL2657" s="11"/>
      <c r="AM2657" s="11"/>
      <c r="AN2657" s="11"/>
      <c r="AO2657" s="11"/>
      <c r="AP2657" s="11"/>
      <c r="AQ2657" s="11"/>
      <c r="AR2657" s="11"/>
      <c r="AS2657" s="11"/>
      <c r="AT2657" s="11"/>
      <c r="AU2657" s="11"/>
      <c r="AV2657" s="11"/>
      <c r="AW2657" s="11"/>
      <c r="AX2657" s="11"/>
      <c r="AY2657" s="11"/>
      <c r="AZ2657" s="11"/>
      <c r="BA2657" s="11"/>
      <c r="BB2657" s="11"/>
      <c r="BC2657" s="11"/>
      <c r="BD2657" s="11"/>
      <c r="BE2657" s="11"/>
      <c r="BF2657" s="11"/>
      <c r="BG2657" s="11"/>
      <c r="BH2657" s="11"/>
      <c r="BI2657" s="11"/>
      <c r="BJ2657" s="11"/>
      <c r="BK2657" s="11"/>
      <c r="BL2657" s="11"/>
      <c r="BM2657" s="11"/>
      <c r="BN2657" s="11"/>
      <c r="BO2657" s="11"/>
      <c r="BP2657" s="16" t="str">
        <v>0- Port Costs</v>
      </c>
      <c r="BT2657" s="16" t="str">
        <v>0- Port Value</v>
      </c>
      <c r="BU2657" s="11"/>
      <c r="BV2657" s="16" t="str">
        <v>0</v>
      </c>
    </row>
    <row r="2658" spans="8:74" hidden="1" outlineLevel="1" x14ac:dyDescent="0.3">
      <c r="H2658" s="16" t="str">
        <v>0 - BM Costs</v>
      </c>
      <c r="L2658" s="16" t="str">
        <v>0 - BM Port</v>
      </c>
      <c r="N2658" s="16" t="str">
        <v>0 - Port Assets</v>
      </c>
      <c r="O2658" s="11"/>
      <c r="P2658" s="11"/>
      <c r="Q2658" s="11"/>
      <c r="R2658" s="11"/>
      <c r="S2658" s="11"/>
      <c r="T2658" s="11"/>
      <c r="U2658" s="11"/>
      <c r="V2658" s="11"/>
      <c r="W2658" s="11"/>
      <c r="X2658" s="11"/>
      <c r="Y2658" s="11"/>
      <c r="Z2658" s="11"/>
      <c r="AA2658" s="11"/>
      <c r="AB2658" s="11"/>
      <c r="AC2658" s="11"/>
      <c r="AD2658" s="11"/>
      <c r="AE2658" s="11"/>
      <c r="AF2658" s="11"/>
      <c r="AG2658" s="11"/>
      <c r="AH2658" s="11"/>
      <c r="AI2658" s="11"/>
      <c r="AJ2658" s="11"/>
      <c r="AK2658" s="11"/>
      <c r="AL2658" s="11"/>
      <c r="AM2658" s="11"/>
      <c r="AN2658" s="11"/>
      <c r="AO2658" s="11"/>
      <c r="AP2658" s="11"/>
      <c r="AQ2658" s="11"/>
      <c r="AR2658" s="11"/>
      <c r="AS2658" s="11"/>
      <c r="AT2658" s="11"/>
      <c r="AU2658" s="11"/>
      <c r="AV2658" s="11"/>
      <c r="AW2658" s="11"/>
      <c r="AX2658" s="11"/>
      <c r="AY2658" s="11"/>
      <c r="AZ2658" s="11"/>
      <c r="BA2658" s="11"/>
      <c r="BB2658" s="11"/>
      <c r="BC2658" s="11"/>
      <c r="BD2658" s="11"/>
      <c r="BE2658" s="11"/>
      <c r="BF2658" s="11"/>
      <c r="BG2658" s="11"/>
      <c r="BH2658" s="11"/>
      <c r="BI2658" s="11"/>
      <c r="BJ2658" s="11"/>
      <c r="BK2658" s="11"/>
      <c r="BL2658" s="11"/>
      <c r="BM2658" s="11"/>
      <c r="BN2658" s="11"/>
      <c r="BO2658" s="11"/>
      <c r="BP2658" s="16" t="str">
        <v>0- Port Costs</v>
      </c>
      <c r="BT2658" s="16" t="str">
        <v>0- Port Value</v>
      </c>
      <c r="BU2658" s="11"/>
      <c r="BV2658" s="16" t="str">
        <v>0</v>
      </c>
    </row>
    <row r="2659" spans="8:74" hidden="1" outlineLevel="1" x14ac:dyDescent="0.3">
      <c r="H2659" s="16" t="str">
        <v>0 - BM Costs</v>
      </c>
      <c r="L2659" s="16" t="str">
        <v>0 - BM Port</v>
      </c>
      <c r="N2659" s="16" t="str">
        <v>0 - Port Assets</v>
      </c>
      <c r="O2659" s="11"/>
      <c r="P2659" s="11"/>
      <c r="Q2659" s="11"/>
      <c r="R2659" s="11"/>
      <c r="S2659" s="11"/>
      <c r="T2659" s="11"/>
      <c r="U2659" s="11"/>
      <c r="V2659" s="11"/>
      <c r="W2659" s="11"/>
      <c r="X2659" s="11"/>
      <c r="Y2659" s="11"/>
      <c r="Z2659" s="11"/>
      <c r="AA2659" s="11"/>
      <c r="AB2659" s="11"/>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c r="BC2659" s="11"/>
      <c r="BD2659" s="11"/>
      <c r="BE2659" s="11"/>
      <c r="BF2659" s="11"/>
      <c r="BG2659" s="11"/>
      <c r="BH2659" s="11"/>
      <c r="BI2659" s="11"/>
      <c r="BJ2659" s="11"/>
      <c r="BK2659" s="11"/>
      <c r="BL2659" s="11"/>
      <c r="BM2659" s="11"/>
      <c r="BN2659" s="11"/>
      <c r="BO2659" s="11"/>
      <c r="BP2659" s="16" t="str">
        <v>0- Port Costs</v>
      </c>
      <c r="BT2659" s="16" t="str">
        <v>0- Port Value</v>
      </c>
      <c r="BU2659" s="11"/>
      <c r="BV2659" s="16" t="str">
        <v>0</v>
      </c>
    </row>
    <row r="2660" spans="8:74" hidden="1" outlineLevel="1" x14ac:dyDescent="0.3">
      <c r="H2660" s="16" t="str">
        <v>0 - BM Costs</v>
      </c>
      <c r="L2660" s="16" t="str">
        <v>0 - BM Port</v>
      </c>
      <c r="N2660" s="16" t="str">
        <v>0 - Port Assets</v>
      </c>
      <c r="O2660" s="11"/>
      <c r="P2660" s="11"/>
      <c r="Q2660" s="11"/>
      <c r="R2660" s="11"/>
      <c r="S2660" s="11"/>
      <c r="T2660" s="11"/>
      <c r="U2660" s="11"/>
      <c r="V2660" s="11"/>
      <c r="W2660" s="11"/>
      <c r="X2660" s="11"/>
      <c r="Y2660" s="11"/>
      <c r="Z2660" s="11"/>
      <c r="AA2660" s="11"/>
      <c r="AB2660" s="11"/>
      <c r="AC2660" s="11"/>
      <c r="AD2660" s="11"/>
      <c r="AE2660" s="11"/>
      <c r="AF2660" s="11"/>
      <c r="AG2660" s="11"/>
      <c r="AH2660" s="11"/>
      <c r="AI2660" s="11"/>
      <c r="AJ2660" s="11"/>
      <c r="AK2660" s="11"/>
      <c r="AL2660" s="11"/>
      <c r="AM2660" s="11"/>
      <c r="AN2660" s="11"/>
      <c r="AO2660" s="11"/>
      <c r="AP2660" s="11"/>
      <c r="AQ2660" s="11"/>
      <c r="AR2660" s="11"/>
      <c r="AS2660" s="11"/>
      <c r="AT2660" s="11"/>
      <c r="AU2660" s="11"/>
      <c r="AV2660" s="11"/>
      <c r="AW2660" s="11"/>
      <c r="AX2660" s="11"/>
      <c r="AY2660" s="11"/>
      <c r="AZ2660" s="11"/>
      <c r="BA2660" s="11"/>
      <c r="BB2660" s="11"/>
      <c r="BC2660" s="11"/>
      <c r="BD2660" s="11"/>
      <c r="BE2660" s="11"/>
      <c r="BF2660" s="11"/>
      <c r="BG2660" s="11"/>
      <c r="BH2660" s="11"/>
      <c r="BI2660" s="11"/>
      <c r="BJ2660" s="11"/>
      <c r="BK2660" s="11"/>
      <c r="BL2660" s="11"/>
      <c r="BM2660" s="11"/>
      <c r="BN2660" s="11"/>
      <c r="BO2660" s="11"/>
      <c r="BP2660" s="16" t="str">
        <v>0- Port Costs</v>
      </c>
      <c r="BT2660" s="16" t="str">
        <v>0- Port Value</v>
      </c>
      <c r="BU2660" s="11"/>
      <c r="BV2660" s="16" t="str">
        <v>0</v>
      </c>
    </row>
    <row r="2661" spans="8:74" hidden="1" outlineLevel="1" x14ac:dyDescent="0.3">
      <c r="H2661" s="16" t="str">
        <v>0 - BM Costs</v>
      </c>
      <c r="L2661" s="16" t="str">
        <v>0 - BM Port</v>
      </c>
      <c r="N2661" s="16" t="str">
        <v>0 - Port Assets</v>
      </c>
      <c r="O2661" s="11"/>
      <c r="P2661" s="11"/>
      <c r="Q2661" s="11"/>
      <c r="R2661" s="11"/>
      <c r="S2661" s="11"/>
      <c r="T2661" s="11"/>
      <c r="U2661" s="11"/>
      <c r="V2661" s="11"/>
      <c r="W2661" s="11"/>
      <c r="X2661" s="11"/>
      <c r="Y2661" s="11"/>
      <c r="Z2661" s="11"/>
      <c r="AA2661" s="11"/>
      <c r="AB2661" s="11"/>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c r="BC2661" s="11"/>
      <c r="BD2661" s="11"/>
      <c r="BE2661" s="11"/>
      <c r="BF2661" s="11"/>
      <c r="BG2661" s="11"/>
      <c r="BH2661" s="11"/>
      <c r="BI2661" s="11"/>
      <c r="BJ2661" s="11"/>
      <c r="BK2661" s="11"/>
      <c r="BL2661" s="11"/>
      <c r="BM2661" s="11"/>
      <c r="BN2661" s="11"/>
      <c r="BO2661" s="11"/>
      <c r="BP2661" s="16" t="str">
        <v>0- Port Costs</v>
      </c>
      <c r="BT2661" s="16" t="str">
        <v>0- Port Value</v>
      </c>
      <c r="BU2661" s="11"/>
      <c r="BV2661" s="16" t="str">
        <v>0</v>
      </c>
    </row>
    <row r="2662" spans="8:74" hidden="1" outlineLevel="1" x14ac:dyDescent="0.3">
      <c r="H2662" s="16" t="str">
        <v>0 - BM Costs</v>
      </c>
      <c r="L2662" s="16" t="str">
        <v>0 - BM Port</v>
      </c>
      <c r="N2662" s="16" t="str">
        <v>0 - Port Assets</v>
      </c>
      <c r="O2662" s="11"/>
      <c r="P2662" s="11"/>
      <c r="Q2662" s="11"/>
      <c r="R2662" s="11"/>
      <c r="S2662" s="11"/>
      <c r="T2662" s="11"/>
      <c r="U2662" s="11"/>
      <c r="V2662" s="11"/>
      <c r="W2662" s="11"/>
      <c r="X2662" s="11"/>
      <c r="Y2662" s="11"/>
      <c r="Z2662" s="11"/>
      <c r="AA2662" s="11"/>
      <c r="AB2662" s="11"/>
      <c r="AC2662" s="11"/>
      <c r="AD2662" s="11"/>
      <c r="AE2662" s="11"/>
      <c r="AF2662" s="11"/>
      <c r="AG2662" s="11"/>
      <c r="AH2662" s="11"/>
      <c r="AI2662" s="11"/>
      <c r="AJ2662" s="11"/>
      <c r="AK2662" s="11"/>
      <c r="AL2662" s="11"/>
      <c r="AM2662" s="11"/>
      <c r="AN2662" s="11"/>
      <c r="AO2662" s="11"/>
      <c r="AP2662" s="11"/>
      <c r="AQ2662" s="11"/>
      <c r="AR2662" s="11"/>
      <c r="AS2662" s="11"/>
      <c r="AT2662" s="11"/>
      <c r="AU2662" s="11"/>
      <c r="AV2662" s="11"/>
      <c r="AW2662" s="11"/>
      <c r="AX2662" s="11"/>
      <c r="AY2662" s="11"/>
      <c r="AZ2662" s="11"/>
      <c r="BA2662" s="11"/>
      <c r="BB2662" s="11"/>
      <c r="BC2662" s="11"/>
      <c r="BD2662" s="11"/>
      <c r="BE2662" s="11"/>
      <c r="BF2662" s="11"/>
      <c r="BG2662" s="11"/>
      <c r="BH2662" s="11"/>
      <c r="BI2662" s="11"/>
      <c r="BJ2662" s="11"/>
      <c r="BK2662" s="11"/>
      <c r="BL2662" s="11"/>
      <c r="BM2662" s="11"/>
      <c r="BN2662" s="11"/>
      <c r="BO2662" s="11"/>
      <c r="BP2662" s="16" t="str">
        <v>0- Port Costs</v>
      </c>
      <c r="BT2662" s="16" t="str">
        <v>0- Port Value</v>
      </c>
      <c r="BU2662" s="11"/>
      <c r="BV2662" s="16" t="str">
        <v>0</v>
      </c>
    </row>
    <row r="2663" spans="8:74" hidden="1" outlineLevel="1" x14ac:dyDescent="0.3">
      <c r="H2663" s="16" t="str">
        <v>0 - BM Costs</v>
      </c>
      <c r="L2663" s="16" t="str">
        <v>0 - BM Port</v>
      </c>
      <c r="N2663" s="16" t="str">
        <v>0 - Port Assets</v>
      </c>
      <c r="O2663" s="11"/>
      <c r="P2663" s="11"/>
      <c r="Q2663" s="11"/>
      <c r="R2663" s="11"/>
      <c r="S2663" s="11"/>
      <c r="T2663" s="11"/>
      <c r="U2663" s="11"/>
      <c r="V2663" s="11"/>
      <c r="W2663" s="11"/>
      <c r="X2663" s="11"/>
      <c r="Y2663" s="11"/>
      <c r="Z2663" s="11"/>
      <c r="AA2663" s="11"/>
      <c r="AB2663" s="11"/>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c r="BC2663" s="11"/>
      <c r="BD2663" s="11"/>
      <c r="BE2663" s="11"/>
      <c r="BF2663" s="11"/>
      <c r="BG2663" s="11"/>
      <c r="BH2663" s="11"/>
      <c r="BI2663" s="11"/>
      <c r="BJ2663" s="11"/>
      <c r="BK2663" s="11"/>
      <c r="BL2663" s="11"/>
      <c r="BM2663" s="11"/>
      <c r="BN2663" s="11"/>
      <c r="BO2663" s="11"/>
      <c r="BP2663" s="16" t="str">
        <v>0- Port Costs</v>
      </c>
      <c r="BT2663" s="16" t="str">
        <v>0- Port Value</v>
      </c>
      <c r="BU2663" s="11"/>
      <c r="BV2663" s="16" t="str">
        <v>0</v>
      </c>
    </row>
    <row r="2664" spans="8:74" hidden="1" outlineLevel="1" x14ac:dyDescent="0.3">
      <c r="H2664" s="16" t="str">
        <v>0 - BM Costs</v>
      </c>
      <c r="L2664" s="16" t="str">
        <v>0 - BM Port</v>
      </c>
      <c r="N2664" s="16" t="str">
        <v>0 - Port Assets</v>
      </c>
      <c r="O2664" s="11"/>
      <c r="P2664" s="11"/>
      <c r="Q2664" s="11"/>
      <c r="R2664" s="11"/>
      <c r="S2664" s="11"/>
      <c r="T2664" s="11"/>
      <c r="U2664" s="11"/>
      <c r="V2664" s="11"/>
      <c r="W2664" s="11"/>
      <c r="X2664" s="11"/>
      <c r="Y2664" s="11"/>
      <c r="Z2664" s="11"/>
      <c r="AA2664" s="11"/>
      <c r="AB2664" s="11"/>
      <c r="AC2664" s="11"/>
      <c r="AD2664" s="11"/>
      <c r="AE2664" s="11"/>
      <c r="AF2664" s="11"/>
      <c r="AG2664" s="11"/>
      <c r="AH2664" s="11"/>
      <c r="AI2664" s="11"/>
      <c r="AJ2664" s="11"/>
      <c r="AK2664" s="11"/>
      <c r="AL2664" s="11"/>
      <c r="AM2664" s="11"/>
      <c r="AN2664" s="11"/>
      <c r="AO2664" s="11"/>
      <c r="AP2664" s="11"/>
      <c r="AQ2664" s="11"/>
      <c r="AR2664" s="11"/>
      <c r="AS2664" s="11"/>
      <c r="AT2664" s="11"/>
      <c r="AU2664" s="11"/>
      <c r="AV2664" s="11"/>
      <c r="AW2664" s="11"/>
      <c r="AX2664" s="11"/>
      <c r="AY2664" s="11"/>
      <c r="AZ2664" s="11"/>
      <c r="BA2664" s="11"/>
      <c r="BB2664" s="11"/>
      <c r="BC2664" s="11"/>
      <c r="BD2664" s="11"/>
      <c r="BE2664" s="11"/>
      <c r="BF2664" s="11"/>
      <c r="BG2664" s="11"/>
      <c r="BH2664" s="11"/>
      <c r="BI2664" s="11"/>
      <c r="BJ2664" s="11"/>
      <c r="BK2664" s="11"/>
      <c r="BL2664" s="11"/>
      <c r="BM2664" s="11"/>
      <c r="BN2664" s="11"/>
      <c r="BO2664" s="11"/>
      <c r="BP2664" s="16" t="str">
        <v>0- Port Costs</v>
      </c>
      <c r="BT2664" s="16" t="str">
        <v>0- Port Value</v>
      </c>
      <c r="BU2664" s="11"/>
      <c r="BV2664" s="16" t="str">
        <v>0</v>
      </c>
    </row>
    <row r="2665" spans="8:74" hidden="1" outlineLevel="1" x14ac:dyDescent="0.3">
      <c r="H2665" s="16" t="str">
        <v>0 - BM Costs</v>
      </c>
      <c r="L2665" s="16" t="str">
        <v>0 - BM Port</v>
      </c>
      <c r="N2665" s="16" t="str">
        <v>0 - Port Assets</v>
      </c>
      <c r="O2665" s="11"/>
      <c r="P2665" s="11"/>
      <c r="Q2665" s="11"/>
      <c r="R2665" s="11"/>
      <c r="S2665" s="11"/>
      <c r="T2665" s="11"/>
      <c r="U2665" s="11"/>
      <c r="V2665" s="11"/>
      <c r="W2665" s="11"/>
      <c r="X2665" s="11"/>
      <c r="Y2665" s="11"/>
      <c r="Z2665" s="11"/>
      <c r="AA2665" s="11"/>
      <c r="AB2665" s="11"/>
      <c r="AC2665" s="11"/>
      <c r="AD2665" s="11"/>
      <c r="AE2665" s="11"/>
      <c r="AF2665" s="11"/>
      <c r="AG2665" s="11"/>
      <c r="AH2665" s="11"/>
      <c r="AI2665" s="11"/>
      <c r="AJ2665" s="11"/>
      <c r="AK2665" s="11"/>
      <c r="AL2665" s="11"/>
      <c r="AM2665" s="11"/>
      <c r="AN2665" s="11"/>
      <c r="AO2665" s="11"/>
      <c r="AP2665" s="11"/>
      <c r="AQ2665" s="11"/>
      <c r="AR2665" s="11"/>
      <c r="AS2665" s="11"/>
      <c r="AT2665" s="11"/>
      <c r="AU2665" s="11"/>
      <c r="AV2665" s="11"/>
      <c r="AW2665" s="11"/>
      <c r="AX2665" s="11"/>
      <c r="AY2665" s="11"/>
      <c r="AZ2665" s="11"/>
      <c r="BA2665" s="11"/>
      <c r="BB2665" s="11"/>
      <c r="BC2665" s="11"/>
      <c r="BD2665" s="11"/>
      <c r="BE2665" s="11"/>
      <c r="BF2665" s="11"/>
      <c r="BG2665" s="11"/>
      <c r="BH2665" s="11"/>
      <c r="BI2665" s="11"/>
      <c r="BJ2665" s="11"/>
      <c r="BK2665" s="11"/>
      <c r="BL2665" s="11"/>
      <c r="BM2665" s="11"/>
      <c r="BN2665" s="11"/>
      <c r="BO2665" s="11"/>
      <c r="BP2665" s="16" t="str">
        <v>0- Port Costs</v>
      </c>
      <c r="BT2665" s="16" t="str">
        <v>0- Port Value</v>
      </c>
      <c r="BU2665" s="11"/>
      <c r="BV2665" s="16" t="str">
        <v>0</v>
      </c>
    </row>
    <row r="2666" spans="8:74" hidden="1" outlineLevel="1" x14ac:dyDescent="0.3">
      <c r="H2666" s="16" t="str">
        <v>0 - BM Costs</v>
      </c>
      <c r="L2666" s="16" t="str">
        <v>0 - BM Port</v>
      </c>
      <c r="N2666" s="16" t="str">
        <v>0 - Port Assets</v>
      </c>
      <c r="O2666" s="11"/>
      <c r="P2666" s="11"/>
      <c r="Q2666" s="11"/>
      <c r="R2666" s="11"/>
      <c r="S2666" s="11"/>
      <c r="T2666" s="11"/>
      <c r="U2666" s="11"/>
      <c r="V2666" s="11"/>
      <c r="W2666" s="11"/>
      <c r="X2666" s="11"/>
      <c r="Y2666" s="11"/>
      <c r="Z2666" s="11"/>
      <c r="AA2666" s="11"/>
      <c r="AB2666" s="11"/>
      <c r="AC2666" s="11"/>
      <c r="AD2666" s="11"/>
      <c r="AE2666" s="11"/>
      <c r="AF2666" s="11"/>
      <c r="AG2666" s="11"/>
      <c r="AH2666" s="11"/>
      <c r="AI2666" s="11"/>
      <c r="AJ2666" s="11"/>
      <c r="AK2666" s="11"/>
      <c r="AL2666" s="11"/>
      <c r="AM2666" s="11"/>
      <c r="AN2666" s="11"/>
      <c r="AO2666" s="11"/>
      <c r="AP2666" s="11"/>
      <c r="AQ2666" s="11"/>
      <c r="AR2666" s="11"/>
      <c r="AS2666" s="11"/>
      <c r="AT2666" s="11"/>
      <c r="AU2666" s="11"/>
      <c r="AV2666" s="11"/>
      <c r="AW2666" s="11"/>
      <c r="AX2666" s="11"/>
      <c r="AY2666" s="11"/>
      <c r="AZ2666" s="11"/>
      <c r="BA2666" s="11"/>
      <c r="BB2666" s="11"/>
      <c r="BC2666" s="11"/>
      <c r="BD2666" s="11"/>
      <c r="BE2666" s="11"/>
      <c r="BF2666" s="11"/>
      <c r="BG2666" s="11"/>
      <c r="BH2666" s="11"/>
      <c r="BI2666" s="11"/>
      <c r="BJ2666" s="11"/>
      <c r="BK2666" s="11"/>
      <c r="BL2666" s="11"/>
      <c r="BM2666" s="11"/>
      <c r="BN2666" s="11"/>
      <c r="BO2666" s="11"/>
      <c r="BP2666" s="16" t="str">
        <v>0- Port Costs</v>
      </c>
      <c r="BT2666" s="16" t="str">
        <v>0- Port Value</v>
      </c>
      <c r="BU2666" s="11"/>
      <c r="BV2666" s="16" t="str">
        <v>0</v>
      </c>
    </row>
    <row r="2667" spans="8:74" hidden="1" outlineLevel="1" x14ac:dyDescent="0.3">
      <c r="H2667" s="16" t="str">
        <v>0 - BM Costs</v>
      </c>
      <c r="L2667" s="16" t="str">
        <v>0 - BM Port</v>
      </c>
      <c r="N2667" s="16" t="str">
        <v>0 - Port Assets</v>
      </c>
      <c r="O2667" s="11"/>
      <c r="P2667" s="11"/>
      <c r="Q2667" s="11"/>
      <c r="R2667" s="11"/>
      <c r="S2667" s="11"/>
      <c r="T2667" s="11"/>
      <c r="U2667" s="11"/>
      <c r="V2667" s="11"/>
      <c r="W2667" s="11"/>
      <c r="X2667" s="11"/>
      <c r="Y2667" s="11"/>
      <c r="Z2667" s="11"/>
      <c r="AA2667" s="11"/>
      <c r="AB2667" s="11"/>
      <c r="AC2667" s="11"/>
      <c r="AD2667" s="11"/>
      <c r="AE2667" s="11"/>
      <c r="AF2667" s="11"/>
      <c r="AG2667" s="11"/>
      <c r="AH2667" s="11"/>
      <c r="AI2667" s="11"/>
      <c r="AJ2667" s="11"/>
      <c r="AK2667" s="11"/>
      <c r="AL2667" s="11"/>
      <c r="AM2667" s="11"/>
      <c r="AN2667" s="11"/>
      <c r="AO2667" s="11"/>
      <c r="AP2667" s="11"/>
      <c r="AQ2667" s="11"/>
      <c r="AR2667" s="11"/>
      <c r="AS2667" s="11"/>
      <c r="AT2667" s="11"/>
      <c r="AU2667" s="11"/>
      <c r="AV2667" s="11"/>
      <c r="AW2667" s="11"/>
      <c r="AX2667" s="11"/>
      <c r="AY2667" s="11"/>
      <c r="AZ2667" s="11"/>
      <c r="BA2667" s="11"/>
      <c r="BB2667" s="11"/>
      <c r="BC2667" s="11"/>
      <c r="BD2667" s="11"/>
      <c r="BE2667" s="11"/>
      <c r="BF2667" s="11"/>
      <c r="BG2667" s="11"/>
      <c r="BH2667" s="11"/>
      <c r="BI2667" s="11"/>
      <c r="BJ2667" s="11"/>
      <c r="BK2667" s="11"/>
      <c r="BL2667" s="11"/>
      <c r="BM2667" s="11"/>
      <c r="BN2667" s="11"/>
      <c r="BO2667" s="11"/>
      <c r="BP2667" s="16" t="str">
        <v>0- Port Costs</v>
      </c>
      <c r="BT2667" s="16" t="str">
        <v>0- Port Value</v>
      </c>
      <c r="BU2667" s="11"/>
      <c r="BV2667" s="16" t="str">
        <v>0</v>
      </c>
    </row>
    <row r="2668" spans="8:74" hidden="1" outlineLevel="1" x14ac:dyDescent="0.3">
      <c r="H2668" s="16" t="str">
        <v>0 - BM Costs</v>
      </c>
      <c r="L2668" s="16" t="str">
        <v>0 - BM Port</v>
      </c>
      <c r="N2668" s="16" t="str">
        <v>0 - Port Assets</v>
      </c>
      <c r="O2668" s="11"/>
      <c r="P2668" s="11"/>
      <c r="Q2668" s="11"/>
      <c r="R2668" s="11"/>
      <c r="S2668" s="11"/>
      <c r="T2668" s="11"/>
      <c r="U2668" s="11"/>
      <c r="V2668" s="11"/>
      <c r="W2668" s="11"/>
      <c r="X2668" s="11"/>
      <c r="Y2668" s="11"/>
      <c r="Z2668" s="11"/>
      <c r="AA2668" s="11"/>
      <c r="AB2668" s="11"/>
      <c r="AC2668" s="11"/>
      <c r="AD2668" s="11"/>
      <c r="AE2668" s="11"/>
      <c r="AF2668" s="11"/>
      <c r="AG2668" s="11"/>
      <c r="AH2668" s="11"/>
      <c r="AI2668" s="11"/>
      <c r="AJ2668" s="11"/>
      <c r="AK2668" s="11"/>
      <c r="AL2668" s="11"/>
      <c r="AM2668" s="11"/>
      <c r="AN2668" s="11"/>
      <c r="AO2668" s="11"/>
      <c r="AP2668" s="11"/>
      <c r="AQ2668" s="11"/>
      <c r="AR2668" s="11"/>
      <c r="AS2668" s="11"/>
      <c r="AT2668" s="11"/>
      <c r="AU2668" s="11"/>
      <c r="AV2668" s="11"/>
      <c r="AW2668" s="11"/>
      <c r="AX2668" s="11"/>
      <c r="AY2668" s="11"/>
      <c r="AZ2668" s="11"/>
      <c r="BA2668" s="11"/>
      <c r="BB2668" s="11"/>
      <c r="BC2668" s="11"/>
      <c r="BD2668" s="11"/>
      <c r="BE2668" s="11"/>
      <c r="BF2668" s="11"/>
      <c r="BG2668" s="11"/>
      <c r="BH2668" s="11"/>
      <c r="BI2668" s="11"/>
      <c r="BJ2668" s="11"/>
      <c r="BK2668" s="11"/>
      <c r="BL2668" s="11"/>
      <c r="BM2668" s="11"/>
      <c r="BN2668" s="11"/>
      <c r="BO2668" s="11"/>
      <c r="BP2668" s="16" t="str">
        <v>0- Port Costs</v>
      </c>
      <c r="BT2668" s="16" t="str">
        <v>0- Port Value</v>
      </c>
      <c r="BU2668" s="11"/>
      <c r="BV2668" s="16" t="str">
        <v>0</v>
      </c>
    </row>
    <row r="2669" spans="8:74" hidden="1" outlineLevel="1" x14ac:dyDescent="0.3">
      <c r="H2669" s="16" t="str">
        <v>0 - BM Costs</v>
      </c>
      <c r="L2669" s="16" t="str">
        <v>0 - BM Port</v>
      </c>
      <c r="N2669" s="16" t="str">
        <v>0 - Port Assets</v>
      </c>
      <c r="O2669" s="11"/>
      <c r="P2669" s="11"/>
      <c r="Q2669" s="11"/>
      <c r="R2669" s="11"/>
      <c r="S2669" s="11"/>
      <c r="T2669" s="11"/>
      <c r="U2669" s="11"/>
      <c r="V2669" s="11"/>
      <c r="W2669" s="11"/>
      <c r="X2669" s="11"/>
      <c r="Y2669" s="11"/>
      <c r="Z2669" s="11"/>
      <c r="AA2669" s="11"/>
      <c r="AB2669" s="11"/>
      <c r="AC2669" s="11"/>
      <c r="AD2669" s="11"/>
      <c r="AE2669" s="11"/>
      <c r="AF2669" s="11"/>
      <c r="AG2669" s="11"/>
      <c r="AH2669" s="11"/>
      <c r="AI2669" s="11"/>
      <c r="AJ2669" s="11"/>
      <c r="AK2669" s="11"/>
      <c r="AL2669" s="11"/>
      <c r="AM2669" s="11"/>
      <c r="AN2669" s="11"/>
      <c r="AO2669" s="11"/>
      <c r="AP2669" s="11"/>
      <c r="AQ2669" s="11"/>
      <c r="AR2669" s="11"/>
      <c r="AS2669" s="11"/>
      <c r="AT2669" s="11"/>
      <c r="AU2669" s="11"/>
      <c r="AV2669" s="11"/>
      <c r="AW2669" s="11"/>
      <c r="AX2669" s="11"/>
      <c r="AY2669" s="11"/>
      <c r="AZ2669" s="11"/>
      <c r="BA2669" s="11"/>
      <c r="BB2669" s="11"/>
      <c r="BC2669" s="11"/>
      <c r="BD2669" s="11"/>
      <c r="BE2669" s="11"/>
      <c r="BF2669" s="11"/>
      <c r="BG2669" s="11"/>
      <c r="BH2669" s="11"/>
      <c r="BI2669" s="11"/>
      <c r="BJ2669" s="11"/>
      <c r="BK2669" s="11"/>
      <c r="BL2669" s="11"/>
      <c r="BM2669" s="11"/>
      <c r="BN2669" s="11"/>
      <c r="BO2669" s="11"/>
      <c r="BP2669" s="16" t="str">
        <v>0- Port Costs</v>
      </c>
      <c r="BT2669" s="16" t="str">
        <v>0- Port Value</v>
      </c>
      <c r="BU2669" s="11"/>
      <c r="BV2669" s="16" t="str">
        <v>0</v>
      </c>
    </row>
    <row r="2670" spans="8:74" hidden="1" outlineLevel="1" x14ac:dyDescent="0.3">
      <c r="H2670" s="16" t="str">
        <v>0 - BM Costs</v>
      </c>
      <c r="L2670" s="16" t="str">
        <v>0 - BM Port</v>
      </c>
      <c r="N2670" s="16" t="str">
        <v>0 - Port Assets</v>
      </c>
      <c r="O2670" s="11"/>
      <c r="P2670" s="11"/>
      <c r="Q2670" s="11"/>
      <c r="R2670" s="11"/>
      <c r="S2670" s="11"/>
      <c r="T2670" s="11"/>
      <c r="U2670" s="11"/>
      <c r="V2670" s="11"/>
      <c r="W2670" s="11"/>
      <c r="X2670" s="11"/>
      <c r="Y2670" s="11"/>
      <c r="Z2670" s="11"/>
      <c r="AA2670" s="11"/>
      <c r="AB2670" s="11"/>
      <c r="AC2670" s="11"/>
      <c r="AD2670" s="11"/>
      <c r="AE2670" s="11"/>
      <c r="AF2670" s="11"/>
      <c r="AG2670" s="11"/>
      <c r="AH2670" s="11"/>
      <c r="AI2670" s="11"/>
      <c r="AJ2670" s="11"/>
      <c r="AK2670" s="11"/>
      <c r="AL2670" s="11"/>
      <c r="AM2670" s="11"/>
      <c r="AN2670" s="11"/>
      <c r="AO2670" s="11"/>
      <c r="AP2670" s="11"/>
      <c r="AQ2670" s="11"/>
      <c r="AR2670" s="11"/>
      <c r="AS2670" s="11"/>
      <c r="AT2670" s="11"/>
      <c r="AU2670" s="11"/>
      <c r="AV2670" s="11"/>
      <c r="AW2670" s="11"/>
      <c r="AX2670" s="11"/>
      <c r="AY2670" s="11"/>
      <c r="AZ2670" s="11"/>
      <c r="BA2670" s="11"/>
      <c r="BB2670" s="11"/>
      <c r="BC2670" s="11"/>
      <c r="BD2670" s="11"/>
      <c r="BE2670" s="11"/>
      <c r="BF2670" s="11"/>
      <c r="BG2670" s="11"/>
      <c r="BH2670" s="11"/>
      <c r="BI2670" s="11"/>
      <c r="BJ2670" s="11"/>
      <c r="BK2670" s="11"/>
      <c r="BL2670" s="11"/>
      <c r="BM2670" s="11"/>
      <c r="BN2670" s="11"/>
      <c r="BO2670" s="11"/>
      <c r="BP2670" s="16" t="str">
        <v>0- Port Costs</v>
      </c>
      <c r="BT2670" s="16" t="str">
        <v>0- Port Value</v>
      </c>
      <c r="BU2670" s="11"/>
      <c r="BV2670" s="16" t="str">
        <v>0</v>
      </c>
    </row>
    <row r="2671" spans="8:74" hidden="1" outlineLevel="1" x14ac:dyDescent="0.3">
      <c r="H2671" s="16" t="str">
        <v>0 - BM Costs</v>
      </c>
      <c r="L2671" s="16" t="str">
        <v>0 - BM Port</v>
      </c>
      <c r="N2671" s="16" t="str">
        <v>0 - Port Assets</v>
      </c>
      <c r="O2671" s="11"/>
      <c r="P2671" s="11"/>
      <c r="Q2671" s="11"/>
      <c r="R2671" s="11"/>
      <c r="S2671" s="11"/>
      <c r="T2671" s="11"/>
      <c r="U2671" s="11"/>
      <c r="V2671" s="11"/>
      <c r="W2671" s="11"/>
      <c r="X2671" s="11"/>
      <c r="Y2671" s="11"/>
      <c r="Z2671" s="11"/>
      <c r="AA2671" s="11"/>
      <c r="AB2671" s="11"/>
      <c r="AC2671" s="11"/>
      <c r="AD2671" s="11"/>
      <c r="AE2671" s="11"/>
      <c r="AF2671" s="11"/>
      <c r="AG2671" s="11"/>
      <c r="AH2671" s="11"/>
      <c r="AI2671" s="11"/>
      <c r="AJ2671" s="11"/>
      <c r="AK2671" s="11"/>
      <c r="AL2671" s="11"/>
      <c r="AM2671" s="11"/>
      <c r="AN2671" s="11"/>
      <c r="AO2671" s="11"/>
      <c r="AP2671" s="11"/>
      <c r="AQ2671" s="11"/>
      <c r="AR2671" s="11"/>
      <c r="AS2671" s="11"/>
      <c r="AT2671" s="11"/>
      <c r="AU2671" s="11"/>
      <c r="AV2671" s="11"/>
      <c r="AW2671" s="11"/>
      <c r="AX2671" s="11"/>
      <c r="AY2671" s="11"/>
      <c r="AZ2671" s="11"/>
      <c r="BA2671" s="11"/>
      <c r="BB2671" s="11"/>
      <c r="BC2671" s="11"/>
      <c r="BD2671" s="11"/>
      <c r="BE2671" s="11"/>
      <c r="BF2671" s="11"/>
      <c r="BG2671" s="11"/>
      <c r="BH2671" s="11"/>
      <c r="BI2671" s="11"/>
      <c r="BJ2671" s="11"/>
      <c r="BK2671" s="11"/>
      <c r="BL2671" s="11"/>
      <c r="BM2671" s="11"/>
      <c r="BN2671" s="11"/>
      <c r="BO2671" s="11"/>
      <c r="BP2671" s="16" t="str">
        <v>0- Port Costs</v>
      </c>
      <c r="BT2671" s="16" t="str">
        <v>0- Port Value</v>
      </c>
      <c r="BU2671" s="11"/>
      <c r="BV2671" s="16" t="str">
        <v>0</v>
      </c>
    </row>
    <row r="2672" spans="8:74" hidden="1" outlineLevel="1" x14ac:dyDescent="0.3">
      <c r="H2672" s="16" t="str">
        <v>0 - BM Costs</v>
      </c>
      <c r="L2672" s="16" t="str">
        <v>0 - BM Port</v>
      </c>
      <c r="N2672" s="16" t="str">
        <v>0 - Port Assets</v>
      </c>
      <c r="O2672" s="11"/>
      <c r="P2672" s="11"/>
      <c r="Q2672" s="11"/>
      <c r="R2672" s="11"/>
      <c r="S2672" s="11"/>
      <c r="T2672" s="11"/>
      <c r="U2672" s="11"/>
      <c r="V2672" s="11"/>
      <c r="W2672" s="11"/>
      <c r="X2672" s="11"/>
      <c r="Y2672" s="11"/>
      <c r="Z2672" s="11"/>
      <c r="AA2672" s="11"/>
      <c r="AB2672" s="11"/>
      <c r="AC2672" s="11"/>
      <c r="AD2672" s="11"/>
      <c r="AE2672" s="11"/>
      <c r="AF2672" s="11"/>
      <c r="AG2672" s="11"/>
      <c r="AH2672" s="11"/>
      <c r="AI2672" s="11"/>
      <c r="AJ2672" s="11"/>
      <c r="AK2672" s="11"/>
      <c r="AL2672" s="11"/>
      <c r="AM2672" s="11"/>
      <c r="AN2672" s="11"/>
      <c r="AO2672" s="11"/>
      <c r="AP2672" s="11"/>
      <c r="AQ2672" s="11"/>
      <c r="AR2672" s="11"/>
      <c r="AS2672" s="11"/>
      <c r="AT2672" s="11"/>
      <c r="AU2672" s="11"/>
      <c r="AV2672" s="11"/>
      <c r="AW2672" s="11"/>
      <c r="AX2672" s="11"/>
      <c r="AY2672" s="11"/>
      <c r="AZ2672" s="11"/>
      <c r="BA2672" s="11"/>
      <c r="BB2672" s="11"/>
      <c r="BC2672" s="11"/>
      <c r="BD2672" s="11"/>
      <c r="BE2672" s="11"/>
      <c r="BF2672" s="11"/>
      <c r="BG2672" s="11"/>
      <c r="BH2672" s="11"/>
      <c r="BI2672" s="11"/>
      <c r="BJ2672" s="11"/>
      <c r="BK2672" s="11"/>
      <c r="BL2672" s="11"/>
      <c r="BM2672" s="11"/>
      <c r="BN2672" s="11"/>
      <c r="BO2672" s="11"/>
      <c r="BP2672" s="16" t="str">
        <v>0- Port Costs</v>
      </c>
      <c r="BT2672" s="16" t="str">
        <v>0- Port Value</v>
      </c>
      <c r="BU2672" s="11"/>
      <c r="BV2672" s="16" t="str">
        <v>0</v>
      </c>
    </row>
    <row r="2673" spans="8:74" hidden="1" outlineLevel="1" x14ac:dyDescent="0.3">
      <c r="H2673" s="16" t="str">
        <v>0 - BM Costs</v>
      </c>
      <c r="L2673" s="16" t="str">
        <v>0 - BM Port</v>
      </c>
      <c r="N2673" s="16" t="str">
        <v>0 - Port Assets</v>
      </c>
      <c r="O2673" s="11"/>
      <c r="P2673" s="11"/>
      <c r="Q2673" s="11"/>
      <c r="R2673" s="11"/>
      <c r="S2673" s="11"/>
      <c r="T2673" s="11"/>
      <c r="U2673" s="11"/>
      <c r="V2673" s="11"/>
      <c r="W2673" s="11"/>
      <c r="X2673" s="11"/>
      <c r="Y2673" s="11"/>
      <c r="Z2673" s="11"/>
      <c r="AA2673" s="11"/>
      <c r="AB2673" s="11"/>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c r="BC2673" s="11"/>
      <c r="BD2673" s="11"/>
      <c r="BE2673" s="11"/>
      <c r="BF2673" s="11"/>
      <c r="BG2673" s="11"/>
      <c r="BH2673" s="11"/>
      <c r="BI2673" s="11"/>
      <c r="BJ2673" s="11"/>
      <c r="BK2673" s="11"/>
      <c r="BL2673" s="11"/>
      <c r="BM2673" s="11"/>
      <c r="BN2673" s="11"/>
      <c r="BO2673" s="11"/>
      <c r="BP2673" s="16" t="str">
        <v>0- Port Costs</v>
      </c>
      <c r="BT2673" s="16" t="str">
        <v>0- Port Value</v>
      </c>
      <c r="BU2673" s="11"/>
      <c r="BV2673" s="16" t="str">
        <v>0</v>
      </c>
    </row>
    <row r="2674" spans="8:74" hidden="1" outlineLevel="1" x14ac:dyDescent="0.3">
      <c r="H2674" s="16" t="str">
        <v>0 - BM Costs</v>
      </c>
      <c r="L2674" s="16" t="str">
        <v>0 - BM Port</v>
      </c>
      <c r="N2674" s="16" t="str">
        <v>0 - Port Assets</v>
      </c>
      <c r="O2674" s="11"/>
      <c r="P2674" s="11"/>
      <c r="Q2674" s="11"/>
      <c r="R2674" s="11"/>
      <c r="S2674" s="11"/>
      <c r="T2674" s="11"/>
      <c r="U2674" s="11"/>
      <c r="V2674" s="11"/>
      <c r="W2674" s="11"/>
      <c r="X2674" s="11"/>
      <c r="Y2674" s="11"/>
      <c r="Z2674" s="11"/>
      <c r="AA2674" s="11"/>
      <c r="AB2674" s="11"/>
      <c r="AC2674" s="11"/>
      <c r="AD2674" s="11"/>
      <c r="AE2674" s="11"/>
      <c r="AF2674" s="11"/>
      <c r="AG2674" s="11"/>
      <c r="AH2674" s="11"/>
      <c r="AI2674" s="11"/>
      <c r="AJ2674" s="11"/>
      <c r="AK2674" s="11"/>
      <c r="AL2674" s="11"/>
      <c r="AM2674" s="11"/>
      <c r="AN2674" s="11"/>
      <c r="AO2674" s="11"/>
      <c r="AP2674" s="11"/>
      <c r="AQ2674" s="11"/>
      <c r="AR2674" s="11"/>
      <c r="AS2674" s="11"/>
      <c r="AT2674" s="11"/>
      <c r="AU2674" s="11"/>
      <c r="AV2674" s="11"/>
      <c r="AW2674" s="11"/>
      <c r="AX2674" s="11"/>
      <c r="AY2674" s="11"/>
      <c r="AZ2674" s="11"/>
      <c r="BA2674" s="11"/>
      <c r="BB2674" s="11"/>
      <c r="BC2674" s="11"/>
      <c r="BD2674" s="11"/>
      <c r="BE2674" s="11"/>
      <c r="BF2674" s="11"/>
      <c r="BG2674" s="11"/>
      <c r="BH2674" s="11"/>
      <c r="BI2674" s="11"/>
      <c r="BJ2674" s="11"/>
      <c r="BK2674" s="11"/>
      <c r="BL2674" s="11"/>
      <c r="BM2674" s="11"/>
      <c r="BN2674" s="11"/>
      <c r="BO2674" s="11"/>
      <c r="BP2674" s="16" t="str">
        <v>0- Port Costs</v>
      </c>
      <c r="BT2674" s="16" t="str">
        <v>0- Port Value</v>
      </c>
      <c r="BU2674" s="11"/>
      <c r="BV2674" s="16" t="str">
        <v>0</v>
      </c>
    </row>
    <row r="2675" spans="8:74" hidden="1" outlineLevel="1" x14ac:dyDescent="0.3">
      <c r="H2675" s="16" t="str">
        <v>0 - BM Costs</v>
      </c>
      <c r="L2675" s="16" t="str">
        <v>0 - BM Port</v>
      </c>
      <c r="N2675" s="16" t="str">
        <v>0 - Port Assets</v>
      </c>
      <c r="O2675" s="11"/>
      <c r="P2675" s="11"/>
      <c r="Q2675" s="11"/>
      <c r="R2675" s="11"/>
      <c r="S2675" s="11"/>
      <c r="T2675" s="11"/>
      <c r="U2675" s="11"/>
      <c r="V2675" s="11"/>
      <c r="W2675" s="11"/>
      <c r="X2675" s="11"/>
      <c r="Y2675" s="11"/>
      <c r="Z2675" s="11"/>
      <c r="AA2675" s="11"/>
      <c r="AB2675" s="11"/>
      <c r="AC2675" s="11"/>
      <c r="AD2675" s="11"/>
      <c r="AE2675" s="11"/>
      <c r="AF2675" s="11"/>
      <c r="AG2675" s="11"/>
      <c r="AH2675" s="11"/>
      <c r="AI2675" s="11"/>
      <c r="AJ2675" s="11"/>
      <c r="AK2675" s="11"/>
      <c r="AL2675" s="11"/>
      <c r="AM2675" s="11"/>
      <c r="AN2675" s="11"/>
      <c r="AO2675" s="11"/>
      <c r="AP2675" s="11"/>
      <c r="AQ2675" s="11"/>
      <c r="AR2675" s="11"/>
      <c r="AS2675" s="11"/>
      <c r="AT2675" s="11"/>
      <c r="AU2675" s="11"/>
      <c r="AV2675" s="11"/>
      <c r="AW2675" s="11"/>
      <c r="AX2675" s="11"/>
      <c r="AY2675" s="11"/>
      <c r="AZ2675" s="11"/>
      <c r="BA2675" s="11"/>
      <c r="BB2675" s="11"/>
      <c r="BC2675" s="11"/>
      <c r="BD2675" s="11"/>
      <c r="BE2675" s="11"/>
      <c r="BF2675" s="11"/>
      <c r="BG2675" s="11"/>
      <c r="BH2675" s="11"/>
      <c r="BI2675" s="11"/>
      <c r="BJ2675" s="11"/>
      <c r="BK2675" s="11"/>
      <c r="BL2675" s="11"/>
      <c r="BM2675" s="11"/>
      <c r="BN2675" s="11"/>
      <c r="BO2675" s="11"/>
      <c r="BP2675" s="16" t="str">
        <v>0- Port Costs</v>
      </c>
      <c r="BT2675" s="16" t="str">
        <v>0- Port Value</v>
      </c>
      <c r="BU2675" s="11"/>
      <c r="BV2675" s="16" t="str">
        <v>0</v>
      </c>
    </row>
    <row r="2676" spans="8:74" hidden="1" outlineLevel="1" x14ac:dyDescent="0.3">
      <c r="H2676" s="16" t="str">
        <v>0 - BM Costs</v>
      </c>
      <c r="L2676" s="16" t="str">
        <v>0 - BM Port</v>
      </c>
      <c r="N2676" s="16" t="str">
        <v>0 - Port Assets</v>
      </c>
      <c r="O2676" s="11"/>
      <c r="P2676" s="11"/>
      <c r="Q2676" s="11"/>
      <c r="R2676" s="11"/>
      <c r="S2676" s="11"/>
      <c r="T2676" s="11"/>
      <c r="U2676" s="11"/>
      <c r="V2676" s="11"/>
      <c r="W2676" s="11"/>
      <c r="X2676" s="11"/>
      <c r="Y2676" s="11"/>
      <c r="Z2676" s="11"/>
      <c r="AA2676" s="11"/>
      <c r="AB2676" s="11"/>
      <c r="AC2676" s="11"/>
      <c r="AD2676" s="11"/>
      <c r="AE2676" s="11"/>
      <c r="AF2676" s="11"/>
      <c r="AG2676" s="11"/>
      <c r="AH2676" s="11"/>
      <c r="AI2676" s="11"/>
      <c r="AJ2676" s="11"/>
      <c r="AK2676" s="11"/>
      <c r="AL2676" s="11"/>
      <c r="AM2676" s="11"/>
      <c r="AN2676" s="11"/>
      <c r="AO2676" s="11"/>
      <c r="AP2676" s="11"/>
      <c r="AQ2676" s="11"/>
      <c r="AR2676" s="11"/>
      <c r="AS2676" s="11"/>
      <c r="AT2676" s="11"/>
      <c r="AU2676" s="11"/>
      <c r="AV2676" s="11"/>
      <c r="AW2676" s="11"/>
      <c r="AX2676" s="11"/>
      <c r="AY2676" s="11"/>
      <c r="AZ2676" s="11"/>
      <c r="BA2676" s="11"/>
      <c r="BB2676" s="11"/>
      <c r="BC2676" s="11"/>
      <c r="BD2676" s="11"/>
      <c r="BE2676" s="11"/>
      <c r="BF2676" s="11"/>
      <c r="BG2676" s="11"/>
      <c r="BH2676" s="11"/>
      <c r="BI2676" s="11"/>
      <c r="BJ2676" s="11"/>
      <c r="BK2676" s="11"/>
      <c r="BL2676" s="11"/>
      <c r="BM2676" s="11"/>
      <c r="BN2676" s="11"/>
      <c r="BO2676" s="11"/>
      <c r="BP2676" s="16" t="str">
        <v>0- Port Costs</v>
      </c>
      <c r="BT2676" s="16" t="str">
        <v>0- Port Value</v>
      </c>
      <c r="BU2676" s="11"/>
      <c r="BV2676" s="16" t="str">
        <v>0</v>
      </c>
    </row>
    <row r="2677" spans="8:74" hidden="1" outlineLevel="1" x14ac:dyDescent="0.3">
      <c r="H2677" s="16" t="str">
        <v>0 - BM Costs</v>
      </c>
      <c r="L2677" s="16" t="str">
        <v>0 - BM Port</v>
      </c>
      <c r="N2677" s="16" t="str">
        <v>0 - Port Assets</v>
      </c>
      <c r="O2677" s="11"/>
      <c r="P2677" s="11"/>
      <c r="Q2677" s="11"/>
      <c r="R2677" s="11"/>
      <c r="S2677" s="11"/>
      <c r="T2677" s="11"/>
      <c r="U2677" s="11"/>
      <c r="V2677" s="11"/>
      <c r="W2677" s="11"/>
      <c r="X2677" s="11"/>
      <c r="Y2677" s="11"/>
      <c r="Z2677" s="11"/>
      <c r="AA2677" s="11"/>
      <c r="AB2677" s="11"/>
      <c r="AC2677" s="11"/>
      <c r="AD2677" s="11"/>
      <c r="AE2677" s="11"/>
      <c r="AF2677" s="11"/>
      <c r="AG2677" s="11"/>
      <c r="AH2677" s="11"/>
      <c r="AI2677" s="11"/>
      <c r="AJ2677" s="11"/>
      <c r="AK2677" s="11"/>
      <c r="AL2677" s="11"/>
      <c r="AM2677" s="11"/>
      <c r="AN2677" s="11"/>
      <c r="AO2677" s="11"/>
      <c r="AP2677" s="11"/>
      <c r="AQ2677" s="11"/>
      <c r="AR2677" s="11"/>
      <c r="AS2677" s="11"/>
      <c r="AT2677" s="11"/>
      <c r="AU2677" s="11"/>
      <c r="AV2677" s="11"/>
      <c r="AW2677" s="11"/>
      <c r="AX2677" s="11"/>
      <c r="AY2677" s="11"/>
      <c r="AZ2677" s="11"/>
      <c r="BA2677" s="11"/>
      <c r="BB2677" s="11"/>
      <c r="BC2677" s="11"/>
      <c r="BD2677" s="11"/>
      <c r="BE2677" s="11"/>
      <c r="BF2677" s="11"/>
      <c r="BG2677" s="11"/>
      <c r="BH2677" s="11"/>
      <c r="BI2677" s="11"/>
      <c r="BJ2677" s="11"/>
      <c r="BK2677" s="11"/>
      <c r="BL2677" s="11"/>
      <c r="BM2677" s="11"/>
      <c r="BN2677" s="11"/>
      <c r="BO2677" s="11"/>
      <c r="BP2677" s="16" t="str">
        <v>0- Port Costs</v>
      </c>
      <c r="BT2677" s="16" t="str">
        <v>0- Port Value</v>
      </c>
      <c r="BU2677" s="11"/>
      <c r="BV2677" s="16" t="str">
        <v>0</v>
      </c>
    </row>
    <row r="2678" spans="8:74" hidden="1" outlineLevel="1" x14ac:dyDescent="0.3">
      <c r="H2678" s="16" t="str">
        <v>0 - BM Costs</v>
      </c>
      <c r="L2678" s="16" t="str">
        <v>0 - BM Port</v>
      </c>
      <c r="N2678" s="16" t="str">
        <v>0 - Port Assets</v>
      </c>
      <c r="O2678" s="11"/>
      <c r="P2678" s="11"/>
      <c r="Q2678" s="11"/>
      <c r="R2678" s="11"/>
      <c r="S2678" s="11"/>
      <c r="T2678" s="11"/>
      <c r="U2678" s="11"/>
      <c r="V2678" s="11"/>
      <c r="W2678" s="11"/>
      <c r="X2678" s="11"/>
      <c r="Y2678" s="11"/>
      <c r="Z2678" s="11"/>
      <c r="AA2678" s="11"/>
      <c r="AB2678" s="11"/>
      <c r="AC2678" s="11"/>
      <c r="AD2678" s="11"/>
      <c r="AE2678" s="11"/>
      <c r="AF2678" s="11"/>
      <c r="AG2678" s="11"/>
      <c r="AH2678" s="11"/>
      <c r="AI2678" s="11"/>
      <c r="AJ2678" s="11"/>
      <c r="AK2678" s="11"/>
      <c r="AL2678" s="11"/>
      <c r="AM2678" s="11"/>
      <c r="AN2678" s="11"/>
      <c r="AO2678" s="11"/>
      <c r="AP2678" s="11"/>
      <c r="AQ2678" s="11"/>
      <c r="AR2678" s="11"/>
      <c r="AS2678" s="11"/>
      <c r="AT2678" s="11"/>
      <c r="AU2678" s="11"/>
      <c r="AV2678" s="11"/>
      <c r="AW2678" s="11"/>
      <c r="AX2678" s="11"/>
      <c r="AY2678" s="11"/>
      <c r="AZ2678" s="11"/>
      <c r="BA2678" s="11"/>
      <c r="BB2678" s="11"/>
      <c r="BC2678" s="11"/>
      <c r="BD2678" s="11"/>
      <c r="BE2678" s="11"/>
      <c r="BF2678" s="11"/>
      <c r="BG2678" s="11"/>
      <c r="BH2678" s="11"/>
      <c r="BI2678" s="11"/>
      <c r="BJ2678" s="11"/>
      <c r="BK2678" s="11"/>
      <c r="BL2678" s="11"/>
      <c r="BM2678" s="11"/>
      <c r="BN2678" s="11"/>
      <c r="BO2678" s="11"/>
      <c r="BP2678" s="16" t="str">
        <v>0- Port Costs</v>
      </c>
      <c r="BT2678" s="16" t="str">
        <v>0- Port Value</v>
      </c>
      <c r="BU2678" s="11"/>
      <c r="BV2678" s="16" t="str">
        <v>0</v>
      </c>
    </row>
    <row r="2679" spans="8:74" hidden="1" outlineLevel="1" x14ac:dyDescent="0.3">
      <c r="H2679" s="16" t="str">
        <v>0 - BM Costs</v>
      </c>
      <c r="L2679" s="16" t="str">
        <v>0 - BM Port</v>
      </c>
      <c r="N2679" s="16" t="str">
        <v>0 - Port Assets</v>
      </c>
      <c r="O2679" s="11"/>
      <c r="P2679" s="11"/>
      <c r="Q2679" s="11"/>
      <c r="R2679" s="11"/>
      <c r="S2679" s="11"/>
      <c r="T2679" s="11"/>
      <c r="U2679" s="11"/>
      <c r="V2679" s="11"/>
      <c r="W2679" s="11"/>
      <c r="X2679" s="11"/>
      <c r="Y2679" s="11"/>
      <c r="Z2679" s="11"/>
      <c r="AA2679" s="11"/>
      <c r="AB2679" s="11"/>
      <c r="AC2679" s="11"/>
      <c r="AD2679" s="11"/>
      <c r="AE2679" s="11"/>
      <c r="AF2679" s="11"/>
      <c r="AG2679" s="11"/>
      <c r="AH2679" s="11"/>
      <c r="AI2679" s="11"/>
      <c r="AJ2679" s="11"/>
      <c r="AK2679" s="11"/>
      <c r="AL2679" s="11"/>
      <c r="AM2679" s="11"/>
      <c r="AN2679" s="11"/>
      <c r="AO2679" s="11"/>
      <c r="AP2679" s="11"/>
      <c r="AQ2679" s="11"/>
      <c r="AR2679" s="11"/>
      <c r="AS2679" s="11"/>
      <c r="AT2679" s="11"/>
      <c r="AU2679" s="11"/>
      <c r="AV2679" s="11"/>
      <c r="AW2679" s="11"/>
      <c r="AX2679" s="11"/>
      <c r="AY2679" s="11"/>
      <c r="AZ2679" s="11"/>
      <c r="BA2679" s="11"/>
      <c r="BB2679" s="11"/>
      <c r="BC2679" s="11"/>
      <c r="BD2679" s="11"/>
      <c r="BE2679" s="11"/>
      <c r="BF2679" s="11"/>
      <c r="BG2679" s="11"/>
      <c r="BH2679" s="11"/>
      <c r="BI2679" s="11"/>
      <c r="BJ2679" s="11"/>
      <c r="BK2679" s="11"/>
      <c r="BL2679" s="11"/>
      <c r="BM2679" s="11"/>
      <c r="BN2679" s="11"/>
      <c r="BO2679" s="11"/>
      <c r="BP2679" s="16" t="str">
        <v>0- Port Costs</v>
      </c>
      <c r="BT2679" s="16" t="str">
        <v>0- Port Value</v>
      </c>
      <c r="BU2679" s="11"/>
      <c r="BV2679" s="16" t="str">
        <v>0</v>
      </c>
    </row>
    <row r="2680" spans="8:74" hidden="1" outlineLevel="1" x14ac:dyDescent="0.3">
      <c r="H2680" s="16" t="str">
        <v>0 - BM Costs</v>
      </c>
      <c r="L2680" s="16" t="str">
        <v>0 - BM Port</v>
      </c>
      <c r="N2680" s="16" t="str">
        <v>0 - Port Assets</v>
      </c>
      <c r="O2680" s="11"/>
      <c r="P2680" s="11"/>
      <c r="Q2680" s="11"/>
      <c r="R2680" s="11"/>
      <c r="S2680" s="11"/>
      <c r="T2680" s="11"/>
      <c r="U2680" s="11"/>
      <c r="V2680" s="11"/>
      <c r="W2680" s="11"/>
      <c r="X2680" s="11"/>
      <c r="Y2680" s="11"/>
      <c r="Z2680" s="11"/>
      <c r="AA2680" s="11"/>
      <c r="AB2680" s="11"/>
      <c r="AC2680" s="11"/>
      <c r="AD2680" s="11"/>
      <c r="AE2680" s="11"/>
      <c r="AF2680" s="11"/>
      <c r="AG2680" s="11"/>
      <c r="AH2680" s="11"/>
      <c r="AI2680" s="11"/>
      <c r="AJ2680" s="11"/>
      <c r="AK2680" s="11"/>
      <c r="AL2680" s="11"/>
      <c r="AM2680" s="11"/>
      <c r="AN2680" s="11"/>
      <c r="AO2680" s="11"/>
      <c r="AP2680" s="11"/>
      <c r="AQ2680" s="11"/>
      <c r="AR2680" s="11"/>
      <c r="AS2680" s="11"/>
      <c r="AT2680" s="11"/>
      <c r="AU2680" s="11"/>
      <c r="AV2680" s="11"/>
      <c r="AW2680" s="11"/>
      <c r="AX2680" s="11"/>
      <c r="AY2680" s="11"/>
      <c r="AZ2680" s="11"/>
      <c r="BA2680" s="11"/>
      <c r="BB2680" s="11"/>
      <c r="BC2680" s="11"/>
      <c r="BD2680" s="11"/>
      <c r="BE2680" s="11"/>
      <c r="BF2680" s="11"/>
      <c r="BG2680" s="11"/>
      <c r="BH2680" s="11"/>
      <c r="BI2680" s="11"/>
      <c r="BJ2680" s="11"/>
      <c r="BK2680" s="11"/>
      <c r="BL2680" s="11"/>
      <c r="BM2680" s="11"/>
      <c r="BN2680" s="11"/>
      <c r="BO2680" s="11"/>
      <c r="BP2680" s="16" t="str">
        <v>0- Port Costs</v>
      </c>
      <c r="BT2680" s="16" t="str">
        <v>0- Port Value</v>
      </c>
      <c r="BU2680" s="11"/>
      <c r="BV2680" s="16" t="str">
        <v>0</v>
      </c>
    </row>
    <row r="2681" spans="8:74" hidden="1" outlineLevel="1" x14ac:dyDescent="0.3">
      <c r="H2681" s="16" t="str">
        <v>0 - BM Costs</v>
      </c>
      <c r="L2681" s="16" t="str">
        <v>0 - BM Port</v>
      </c>
      <c r="N2681" s="16" t="str">
        <v>0 - Port Assets</v>
      </c>
      <c r="O2681" s="11"/>
      <c r="P2681" s="11"/>
      <c r="Q2681" s="11"/>
      <c r="R2681" s="11"/>
      <c r="S2681" s="11"/>
      <c r="T2681" s="11"/>
      <c r="U2681" s="11"/>
      <c r="V2681" s="11"/>
      <c r="W2681" s="11"/>
      <c r="X2681" s="11"/>
      <c r="Y2681" s="11"/>
      <c r="Z2681" s="11"/>
      <c r="AA2681" s="11"/>
      <c r="AB2681" s="11"/>
      <c r="AC2681" s="11"/>
      <c r="AD2681" s="11"/>
      <c r="AE2681" s="11"/>
      <c r="AF2681" s="11"/>
      <c r="AG2681" s="11"/>
      <c r="AH2681" s="11"/>
      <c r="AI2681" s="11"/>
      <c r="AJ2681" s="11"/>
      <c r="AK2681" s="11"/>
      <c r="AL2681" s="11"/>
      <c r="AM2681" s="11"/>
      <c r="AN2681" s="11"/>
      <c r="AO2681" s="11"/>
      <c r="AP2681" s="11"/>
      <c r="AQ2681" s="11"/>
      <c r="AR2681" s="11"/>
      <c r="AS2681" s="11"/>
      <c r="AT2681" s="11"/>
      <c r="AU2681" s="11"/>
      <c r="AV2681" s="11"/>
      <c r="AW2681" s="11"/>
      <c r="AX2681" s="11"/>
      <c r="AY2681" s="11"/>
      <c r="AZ2681" s="11"/>
      <c r="BA2681" s="11"/>
      <c r="BB2681" s="11"/>
      <c r="BC2681" s="11"/>
      <c r="BD2681" s="11"/>
      <c r="BE2681" s="11"/>
      <c r="BF2681" s="11"/>
      <c r="BG2681" s="11"/>
      <c r="BH2681" s="11"/>
      <c r="BI2681" s="11"/>
      <c r="BJ2681" s="11"/>
      <c r="BK2681" s="11"/>
      <c r="BL2681" s="11"/>
      <c r="BM2681" s="11"/>
      <c r="BN2681" s="11"/>
      <c r="BO2681" s="11"/>
      <c r="BP2681" s="16" t="str">
        <v>0- Port Costs</v>
      </c>
      <c r="BT2681" s="16" t="str">
        <v>0- Port Value</v>
      </c>
      <c r="BU2681" s="11"/>
      <c r="BV2681" s="16" t="str">
        <v>0</v>
      </c>
    </row>
    <row r="2682" spans="8:74" hidden="1" outlineLevel="1" x14ac:dyDescent="0.3">
      <c r="H2682" s="16" t="str">
        <v>0 - BM Costs</v>
      </c>
      <c r="L2682" s="16" t="str">
        <v>0 - BM Port</v>
      </c>
      <c r="N2682" s="16" t="str">
        <v>0 - Port Assets</v>
      </c>
      <c r="O2682" s="11"/>
      <c r="P2682" s="11"/>
      <c r="Q2682" s="11"/>
      <c r="R2682" s="11"/>
      <c r="S2682" s="11"/>
      <c r="T2682" s="11"/>
      <c r="U2682" s="11"/>
      <c r="V2682" s="11"/>
      <c r="W2682" s="11"/>
      <c r="X2682" s="11"/>
      <c r="Y2682" s="11"/>
      <c r="Z2682" s="11"/>
      <c r="AA2682" s="11"/>
      <c r="AB2682" s="11"/>
      <c r="AC2682" s="11"/>
      <c r="AD2682" s="11"/>
      <c r="AE2682" s="11"/>
      <c r="AF2682" s="11"/>
      <c r="AG2682" s="11"/>
      <c r="AH2682" s="11"/>
      <c r="AI2682" s="11"/>
      <c r="AJ2682" s="11"/>
      <c r="AK2682" s="11"/>
      <c r="AL2682" s="11"/>
      <c r="AM2682" s="11"/>
      <c r="AN2682" s="11"/>
      <c r="AO2682" s="11"/>
      <c r="AP2682" s="11"/>
      <c r="AQ2682" s="11"/>
      <c r="AR2682" s="11"/>
      <c r="AS2682" s="11"/>
      <c r="AT2682" s="11"/>
      <c r="AU2682" s="11"/>
      <c r="AV2682" s="11"/>
      <c r="AW2682" s="11"/>
      <c r="AX2682" s="11"/>
      <c r="AY2682" s="11"/>
      <c r="AZ2682" s="11"/>
      <c r="BA2682" s="11"/>
      <c r="BB2682" s="11"/>
      <c r="BC2682" s="11"/>
      <c r="BD2682" s="11"/>
      <c r="BE2682" s="11"/>
      <c r="BF2682" s="11"/>
      <c r="BG2682" s="11"/>
      <c r="BH2682" s="11"/>
      <c r="BI2682" s="11"/>
      <c r="BJ2682" s="11"/>
      <c r="BK2682" s="11"/>
      <c r="BL2682" s="11"/>
      <c r="BM2682" s="11"/>
      <c r="BN2682" s="11"/>
      <c r="BO2682" s="11"/>
      <c r="BP2682" s="16" t="str">
        <v>0- Port Costs</v>
      </c>
      <c r="BT2682" s="16" t="str">
        <v>0- Port Value</v>
      </c>
      <c r="BU2682" s="11"/>
      <c r="BV2682" s="16" t="str">
        <v>0</v>
      </c>
    </row>
    <row r="2683" spans="8:74" hidden="1" outlineLevel="1" x14ac:dyDescent="0.3">
      <c r="H2683" s="16" t="str">
        <v>0 - BM Costs</v>
      </c>
      <c r="L2683" s="16" t="str">
        <v>0 - BM Port</v>
      </c>
      <c r="N2683" s="16" t="str">
        <v>0 - Port Assets</v>
      </c>
      <c r="O2683" s="11"/>
      <c r="P2683" s="11"/>
      <c r="Q2683" s="11"/>
      <c r="R2683" s="11"/>
      <c r="S2683" s="11"/>
      <c r="T2683" s="11"/>
      <c r="U2683" s="11"/>
      <c r="V2683" s="11"/>
      <c r="W2683" s="11"/>
      <c r="X2683" s="11"/>
      <c r="Y2683" s="11"/>
      <c r="Z2683" s="11"/>
      <c r="AA2683" s="11"/>
      <c r="AB2683" s="11"/>
      <c r="AC2683" s="11"/>
      <c r="AD2683" s="11"/>
      <c r="AE2683" s="11"/>
      <c r="AF2683" s="11"/>
      <c r="AG2683" s="11"/>
      <c r="AH2683" s="11"/>
      <c r="AI2683" s="11"/>
      <c r="AJ2683" s="11"/>
      <c r="AK2683" s="11"/>
      <c r="AL2683" s="11"/>
      <c r="AM2683" s="11"/>
      <c r="AN2683" s="11"/>
      <c r="AO2683" s="11"/>
      <c r="AP2683" s="11"/>
      <c r="AQ2683" s="11"/>
      <c r="AR2683" s="11"/>
      <c r="AS2683" s="11"/>
      <c r="AT2683" s="11"/>
      <c r="AU2683" s="11"/>
      <c r="AV2683" s="11"/>
      <c r="AW2683" s="11"/>
      <c r="AX2683" s="11"/>
      <c r="AY2683" s="11"/>
      <c r="AZ2683" s="11"/>
      <c r="BA2683" s="11"/>
      <c r="BB2683" s="11"/>
      <c r="BC2683" s="11"/>
      <c r="BD2683" s="11"/>
      <c r="BE2683" s="11"/>
      <c r="BF2683" s="11"/>
      <c r="BG2683" s="11"/>
      <c r="BH2683" s="11"/>
      <c r="BI2683" s="11"/>
      <c r="BJ2683" s="11"/>
      <c r="BK2683" s="11"/>
      <c r="BL2683" s="11"/>
      <c r="BM2683" s="11"/>
      <c r="BN2683" s="11"/>
      <c r="BO2683" s="11"/>
      <c r="BP2683" s="16" t="str">
        <v>0- Port Costs</v>
      </c>
      <c r="BT2683" s="16" t="str">
        <v>0- Port Value</v>
      </c>
      <c r="BU2683" s="11"/>
      <c r="BV2683" s="16" t="str">
        <v>0</v>
      </c>
    </row>
    <row r="2684" spans="8:74" hidden="1" outlineLevel="1" x14ac:dyDescent="0.3">
      <c r="H2684" s="16" t="str">
        <v>0 - BM Costs</v>
      </c>
      <c r="L2684" s="16" t="str">
        <v>0 - BM Port</v>
      </c>
      <c r="N2684" s="16" t="str">
        <v>0 - Port Assets</v>
      </c>
      <c r="O2684" s="11"/>
      <c r="P2684" s="11"/>
      <c r="Q2684" s="11"/>
      <c r="R2684" s="11"/>
      <c r="S2684" s="11"/>
      <c r="T2684" s="11"/>
      <c r="U2684" s="11"/>
      <c r="V2684" s="11"/>
      <c r="W2684" s="11"/>
      <c r="X2684" s="11"/>
      <c r="Y2684" s="11"/>
      <c r="Z2684" s="11"/>
      <c r="AA2684" s="11"/>
      <c r="AB2684" s="11"/>
      <c r="AC2684" s="11"/>
      <c r="AD2684" s="11"/>
      <c r="AE2684" s="11"/>
      <c r="AF2684" s="11"/>
      <c r="AG2684" s="11"/>
      <c r="AH2684" s="11"/>
      <c r="AI2684" s="11"/>
      <c r="AJ2684" s="11"/>
      <c r="AK2684" s="11"/>
      <c r="AL2684" s="11"/>
      <c r="AM2684" s="11"/>
      <c r="AN2684" s="11"/>
      <c r="AO2684" s="11"/>
      <c r="AP2684" s="11"/>
      <c r="AQ2684" s="11"/>
      <c r="AR2684" s="11"/>
      <c r="AS2684" s="11"/>
      <c r="AT2684" s="11"/>
      <c r="AU2684" s="11"/>
      <c r="AV2684" s="11"/>
      <c r="AW2684" s="11"/>
      <c r="AX2684" s="11"/>
      <c r="AY2684" s="11"/>
      <c r="AZ2684" s="11"/>
      <c r="BA2684" s="11"/>
      <c r="BB2684" s="11"/>
      <c r="BC2684" s="11"/>
      <c r="BD2684" s="11"/>
      <c r="BE2684" s="11"/>
      <c r="BF2684" s="11"/>
      <c r="BG2684" s="11"/>
      <c r="BH2684" s="11"/>
      <c r="BI2684" s="11"/>
      <c r="BJ2684" s="11"/>
      <c r="BK2684" s="11"/>
      <c r="BL2684" s="11"/>
      <c r="BM2684" s="11"/>
      <c r="BN2684" s="11"/>
      <c r="BO2684" s="11"/>
      <c r="BP2684" s="16" t="str">
        <v>0- Port Costs</v>
      </c>
      <c r="BT2684" s="16" t="str">
        <v>0- Port Value</v>
      </c>
      <c r="BU2684" s="11"/>
      <c r="BV2684" s="16" t="str">
        <v>0</v>
      </c>
    </row>
    <row r="2685" spans="8:74" hidden="1" outlineLevel="1" x14ac:dyDescent="0.3">
      <c r="H2685" s="16" t="str">
        <v>0 - BM Costs</v>
      </c>
      <c r="L2685" s="16" t="str">
        <v>0 - BM Port</v>
      </c>
      <c r="N2685" s="16" t="str">
        <v>0 - Port Assets</v>
      </c>
      <c r="O2685" s="11"/>
      <c r="P2685" s="11"/>
      <c r="Q2685" s="11"/>
      <c r="R2685" s="11"/>
      <c r="S2685" s="11"/>
      <c r="T2685" s="11"/>
      <c r="U2685" s="11"/>
      <c r="V2685" s="11"/>
      <c r="W2685" s="11"/>
      <c r="X2685" s="11"/>
      <c r="Y2685" s="11"/>
      <c r="Z2685" s="11"/>
      <c r="AA2685" s="11"/>
      <c r="AB2685" s="11"/>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c r="BC2685" s="11"/>
      <c r="BD2685" s="11"/>
      <c r="BE2685" s="11"/>
      <c r="BF2685" s="11"/>
      <c r="BG2685" s="11"/>
      <c r="BH2685" s="11"/>
      <c r="BI2685" s="11"/>
      <c r="BJ2685" s="11"/>
      <c r="BK2685" s="11"/>
      <c r="BL2685" s="11"/>
      <c r="BM2685" s="11"/>
      <c r="BN2685" s="11"/>
      <c r="BO2685" s="11"/>
      <c r="BP2685" s="16" t="str">
        <v>0- Port Costs</v>
      </c>
      <c r="BT2685" s="16" t="str">
        <v>0- Port Value</v>
      </c>
      <c r="BU2685" s="11"/>
      <c r="BV2685" s="16" t="str">
        <v>0</v>
      </c>
    </row>
    <row r="2686" spans="8:74" hidden="1" outlineLevel="1" x14ac:dyDescent="0.3">
      <c r="H2686" s="16" t="str">
        <v>0 - BM Costs</v>
      </c>
      <c r="L2686" s="16" t="str">
        <v>0 - BM Port</v>
      </c>
      <c r="N2686" s="16" t="str">
        <v>0 - Port Assets</v>
      </c>
      <c r="O2686" s="11"/>
      <c r="P2686" s="11"/>
      <c r="Q2686" s="11"/>
      <c r="R2686" s="11"/>
      <c r="S2686" s="11"/>
      <c r="T2686" s="11"/>
      <c r="U2686" s="11"/>
      <c r="V2686" s="11"/>
      <c r="W2686" s="11"/>
      <c r="X2686" s="11"/>
      <c r="Y2686" s="11"/>
      <c r="Z2686" s="11"/>
      <c r="AA2686" s="11"/>
      <c r="AB2686" s="11"/>
      <c r="AC2686" s="11"/>
      <c r="AD2686" s="11"/>
      <c r="AE2686" s="11"/>
      <c r="AF2686" s="11"/>
      <c r="AG2686" s="11"/>
      <c r="AH2686" s="11"/>
      <c r="AI2686" s="11"/>
      <c r="AJ2686" s="11"/>
      <c r="AK2686" s="11"/>
      <c r="AL2686" s="11"/>
      <c r="AM2686" s="11"/>
      <c r="AN2686" s="11"/>
      <c r="AO2686" s="11"/>
      <c r="AP2686" s="11"/>
      <c r="AQ2686" s="11"/>
      <c r="AR2686" s="11"/>
      <c r="AS2686" s="11"/>
      <c r="AT2686" s="11"/>
      <c r="AU2686" s="11"/>
      <c r="AV2686" s="11"/>
      <c r="AW2686" s="11"/>
      <c r="AX2686" s="11"/>
      <c r="AY2686" s="11"/>
      <c r="AZ2686" s="11"/>
      <c r="BA2686" s="11"/>
      <c r="BB2686" s="11"/>
      <c r="BC2686" s="11"/>
      <c r="BD2686" s="11"/>
      <c r="BE2686" s="11"/>
      <c r="BF2686" s="11"/>
      <c r="BG2686" s="11"/>
      <c r="BH2686" s="11"/>
      <c r="BI2686" s="11"/>
      <c r="BJ2686" s="11"/>
      <c r="BK2686" s="11"/>
      <c r="BL2686" s="11"/>
      <c r="BM2686" s="11"/>
      <c r="BN2686" s="11"/>
      <c r="BO2686" s="11"/>
      <c r="BP2686" s="16" t="str">
        <v>0- Port Costs</v>
      </c>
      <c r="BT2686" s="16" t="str">
        <v>0- Port Value</v>
      </c>
      <c r="BU2686" s="11"/>
      <c r="BV2686" s="16" t="str">
        <v>0</v>
      </c>
    </row>
    <row r="2687" spans="8:74" hidden="1" outlineLevel="1" x14ac:dyDescent="0.3">
      <c r="H2687" s="16" t="str">
        <v>0 - BM Costs</v>
      </c>
      <c r="L2687" s="16" t="str">
        <v>0 - BM Port</v>
      </c>
      <c r="N2687" s="16" t="str">
        <v>0 - Port Assets</v>
      </c>
      <c r="O2687" s="11"/>
      <c r="P2687" s="11"/>
      <c r="Q2687" s="11"/>
      <c r="R2687" s="11"/>
      <c r="S2687" s="11"/>
      <c r="T2687" s="11"/>
      <c r="U2687" s="11"/>
      <c r="V2687" s="11"/>
      <c r="W2687" s="11"/>
      <c r="X2687" s="11"/>
      <c r="Y2687" s="11"/>
      <c r="Z2687" s="11"/>
      <c r="AA2687" s="11"/>
      <c r="AB2687" s="11"/>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c r="BC2687" s="11"/>
      <c r="BD2687" s="11"/>
      <c r="BE2687" s="11"/>
      <c r="BF2687" s="11"/>
      <c r="BG2687" s="11"/>
      <c r="BH2687" s="11"/>
      <c r="BI2687" s="11"/>
      <c r="BJ2687" s="11"/>
      <c r="BK2687" s="11"/>
      <c r="BL2687" s="11"/>
      <c r="BM2687" s="11"/>
      <c r="BN2687" s="11"/>
      <c r="BO2687" s="11"/>
      <c r="BP2687" s="16" t="str">
        <v>0- Port Costs</v>
      </c>
      <c r="BT2687" s="16" t="str">
        <v>0- Port Value</v>
      </c>
      <c r="BU2687" s="11"/>
      <c r="BV2687" s="16" t="str">
        <v>0</v>
      </c>
    </row>
    <row r="2688" spans="8:74" hidden="1" outlineLevel="1" x14ac:dyDescent="0.3">
      <c r="H2688" s="16" t="str">
        <v>0 - BM Costs</v>
      </c>
      <c r="L2688" s="16" t="str">
        <v>0 - BM Port</v>
      </c>
      <c r="N2688" s="16" t="str">
        <v>0 - Port Assets</v>
      </c>
      <c r="O2688" s="11"/>
      <c r="P2688" s="11"/>
      <c r="Q2688" s="11"/>
      <c r="R2688" s="11"/>
      <c r="S2688" s="11"/>
      <c r="T2688" s="11"/>
      <c r="U2688" s="11"/>
      <c r="V2688" s="11"/>
      <c r="W2688" s="11"/>
      <c r="X2688" s="11"/>
      <c r="Y2688" s="11"/>
      <c r="Z2688" s="11"/>
      <c r="AA2688" s="11"/>
      <c r="AB2688" s="11"/>
      <c r="AC2688" s="11"/>
      <c r="AD2688" s="11"/>
      <c r="AE2688" s="11"/>
      <c r="AF2688" s="11"/>
      <c r="AG2688" s="11"/>
      <c r="AH2688" s="11"/>
      <c r="AI2688" s="11"/>
      <c r="AJ2688" s="11"/>
      <c r="AK2688" s="11"/>
      <c r="AL2688" s="11"/>
      <c r="AM2688" s="11"/>
      <c r="AN2688" s="11"/>
      <c r="AO2688" s="11"/>
      <c r="AP2688" s="11"/>
      <c r="AQ2688" s="11"/>
      <c r="AR2688" s="11"/>
      <c r="AS2688" s="11"/>
      <c r="AT2688" s="11"/>
      <c r="AU2688" s="11"/>
      <c r="AV2688" s="11"/>
      <c r="AW2688" s="11"/>
      <c r="AX2688" s="11"/>
      <c r="AY2688" s="11"/>
      <c r="AZ2688" s="11"/>
      <c r="BA2688" s="11"/>
      <c r="BB2688" s="11"/>
      <c r="BC2688" s="11"/>
      <c r="BD2688" s="11"/>
      <c r="BE2688" s="11"/>
      <c r="BF2688" s="11"/>
      <c r="BG2688" s="11"/>
      <c r="BH2688" s="11"/>
      <c r="BI2688" s="11"/>
      <c r="BJ2688" s="11"/>
      <c r="BK2688" s="11"/>
      <c r="BL2688" s="11"/>
      <c r="BM2688" s="11"/>
      <c r="BN2688" s="11"/>
      <c r="BO2688" s="11"/>
      <c r="BP2688" s="16" t="str">
        <v>0- Port Costs</v>
      </c>
      <c r="BT2688" s="16" t="str">
        <v>0- Port Value</v>
      </c>
      <c r="BU2688" s="11"/>
      <c r="BV2688" s="16" t="str">
        <v>0</v>
      </c>
    </row>
    <row r="2689" spans="8:74" hidden="1" outlineLevel="1" x14ac:dyDescent="0.3">
      <c r="H2689" s="16" t="str">
        <v>0 - BM Costs</v>
      </c>
      <c r="L2689" s="16" t="str">
        <v>0 - BM Port</v>
      </c>
      <c r="N2689" s="16" t="str">
        <v>0 - Port Assets</v>
      </c>
      <c r="O2689" s="11"/>
      <c r="P2689" s="11"/>
      <c r="Q2689" s="11"/>
      <c r="R2689" s="11"/>
      <c r="S2689" s="11"/>
      <c r="T2689" s="11"/>
      <c r="U2689" s="11"/>
      <c r="V2689" s="11"/>
      <c r="W2689" s="11"/>
      <c r="X2689" s="11"/>
      <c r="Y2689" s="11"/>
      <c r="Z2689" s="11"/>
      <c r="AA2689" s="11"/>
      <c r="AB2689" s="11"/>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c r="AY2689" s="11"/>
      <c r="AZ2689" s="11"/>
      <c r="BA2689" s="11"/>
      <c r="BB2689" s="11"/>
      <c r="BC2689" s="11"/>
      <c r="BD2689" s="11"/>
      <c r="BE2689" s="11"/>
      <c r="BF2689" s="11"/>
      <c r="BG2689" s="11"/>
      <c r="BH2689" s="11"/>
      <c r="BI2689" s="11"/>
      <c r="BJ2689" s="11"/>
      <c r="BK2689" s="11"/>
      <c r="BL2689" s="11"/>
      <c r="BM2689" s="11"/>
      <c r="BN2689" s="11"/>
      <c r="BO2689" s="11"/>
      <c r="BP2689" s="16" t="str">
        <v>0- Port Costs</v>
      </c>
      <c r="BT2689" s="16" t="str">
        <v>0- Port Value</v>
      </c>
      <c r="BU2689" s="11"/>
      <c r="BV2689" s="16" t="str">
        <v>0</v>
      </c>
    </row>
    <row r="2690" spans="8:74" hidden="1" outlineLevel="1" x14ac:dyDescent="0.3">
      <c r="H2690" s="16" t="str">
        <v>0 - BM Costs</v>
      </c>
      <c r="L2690" s="16" t="str">
        <v>0 - BM Port</v>
      </c>
      <c r="N2690" s="16" t="str">
        <v>0 - Port Assets</v>
      </c>
      <c r="O2690" s="11"/>
      <c r="P2690" s="11"/>
      <c r="Q2690" s="11"/>
      <c r="R2690" s="11"/>
      <c r="S2690" s="11"/>
      <c r="T2690" s="11"/>
      <c r="U2690" s="11"/>
      <c r="V2690" s="11"/>
      <c r="W2690" s="11"/>
      <c r="X2690" s="11"/>
      <c r="Y2690" s="11"/>
      <c r="Z2690" s="11"/>
      <c r="AA2690" s="11"/>
      <c r="AB2690" s="11"/>
      <c r="AC2690" s="11"/>
      <c r="AD2690" s="11"/>
      <c r="AE2690" s="11"/>
      <c r="AF2690" s="11"/>
      <c r="AG2690" s="11"/>
      <c r="AH2690" s="11"/>
      <c r="AI2690" s="11"/>
      <c r="AJ2690" s="11"/>
      <c r="AK2690" s="11"/>
      <c r="AL2690" s="11"/>
      <c r="AM2690" s="11"/>
      <c r="AN2690" s="11"/>
      <c r="AO2690" s="11"/>
      <c r="AP2690" s="11"/>
      <c r="AQ2690" s="11"/>
      <c r="AR2690" s="11"/>
      <c r="AS2690" s="11"/>
      <c r="AT2690" s="11"/>
      <c r="AU2690" s="11"/>
      <c r="AV2690" s="11"/>
      <c r="AW2690" s="11"/>
      <c r="AX2690" s="11"/>
      <c r="AY2690" s="11"/>
      <c r="AZ2690" s="11"/>
      <c r="BA2690" s="11"/>
      <c r="BB2690" s="11"/>
      <c r="BC2690" s="11"/>
      <c r="BD2690" s="11"/>
      <c r="BE2690" s="11"/>
      <c r="BF2690" s="11"/>
      <c r="BG2690" s="11"/>
      <c r="BH2690" s="11"/>
      <c r="BI2690" s="11"/>
      <c r="BJ2690" s="11"/>
      <c r="BK2690" s="11"/>
      <c r="BL2690" s="11"/>
      <c r="BM2690" s="11"/>
      <c r="BN2690" s="11"/>
      <c r="BO2690" s="11"/>
      <c r="BP2690" s="16" t="str">
        <v>0- Port Costs</v>
      </c>
      <c r="BT2690" s="16" t="str">
        <v>0- Port Value</v>
      </c>
      <c r="BU2690" s="11"/>
      <c r="BV2690" s="16" t="str">
        <v>0</v>
      </c>
    </row>
    <row r="2691" spans="8:74" hidden="1" outlineLevel="1" x14ac:dyDescent="0.3">
      <c r="H2691" s="16" t="str">
        <v>0 - BM Costs</v>
      </c>
      <c r="L2691" s="16" t="str">
        <v>0 - BM Port</v>
      </c>
      <c r="N2691" s="16" t="str">
        <v>0 - Port Assets</v>
      </c>
      <c r="O2691" s="11"/>
      <c r="P2691" s="11"/>
      <c r="Q2691" s="11"/>
      <c r="R2691" s="11"/>
      <c r="S2691" s="11"/>
      <c r="T2691" s="11"/>
      <c r="U2691" s="11"/>
      <c r="V2691" s="11"/>
      <c r="W2691" s="11"/>
      <c r="X2691" s="11"/>
      <c r="Y2691" s="11"/>
      <c r="Z2691" s="11"/>
      <c r="AA2691" s="11"/>
      <c r="AB2691" s="11"/>
      <c r="AC2691" s="11"/>
      <c r="AD2691" s="11"/>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c r="BC2691" s="11"/>
      <c r="BD2691" s="11"/>
      <c r="BE2691" s="11"/>
      <c r="BF2691" s="11"/>
      <c r="BG2691" s="11"/>
      <c r="BH2691" s="11"/>
      <c r="BI2691" s="11"/>
      <c r="BJ2691" s="11"/>
      <c r="BK2691" s="11"/>
      <c r="BL2691" s="11"/>
      <c r="BM2691" s="11"/>
      <c r="BN2691" s="11"/>
      <c r="BO2691" s="11"/>
      <c r="BP2691" s="16" t="str">
        <v>0- Port Costs</v>
      </c>
      <c r="BT2691" s="16" t="str">
        <v>0- Port Value</v>
      </c>
      <c r="BU2691" s="11"/>
      <c r="BV2691" s="16" t="str">
        <v>0</v>
      </c>
    </row>
    <row r="2692" spans="8:74" hidden="1" outlineLevel="1" x14ac:dyDescent="0.3">
      <c r="H2692" s="16" t="str">
        <v>0 - BM Costs</v>
      </c>
      <c r="L2692" s="16" t="str">
        <v>0 - BM Port</v>
      </c>
      <c r="N2692" s="16" t="str">
        <v>0 - Port Assets</v>
      </c>
      <c r="O2692" s="11"/>
      <c r="P2692" s="11"/>
      <c r="Q2692" s="11"/>
      <c r="R2692" s="11"/>
      <c r="S2692" s="11"/>
      <c r="T2692" s="11"/>
      <c r="U2692" s="11"/>
      <c r="V2692" s="11"/>
      <c r="W2692" s="11"/>
      <c r="X2692" s="11"/>
      <c r="Y2692" s="11"/>
      <c r="Z2692" s="11"/>
      <c r="AA2692" s="11"/>
      <c r="AB2692" s="11"/>
      <c r="AC2692" s="11"/>
      <c r="AD2692" s="11"/>
      <c r="AE2692" s="11"/>
      <c r="AF2692" s="11"/>
      <c r="AG2692" s="11"/>
      <c r="AH2692" s="11"/>
      <c r="AI2692" s="11"/>
      <c r="AJ2692" s="11"/>
      <c r="AK2692" s="11"/>
      <c r="AL2692" s="11"/>
      <c r="AM2692" s="11"/>
      <c r="AN2692" s="11"/>
      <c r="AO2692" s="11"/>
      <c r="AP2692" s="11"/>
      <c r="AQ2692" s="11"/>
      <c r="AR2692" s="11"/>
      <c r="AS2692" s="11"/>
      <c r="AT2692" s="11"/>
      <c r="AU2692" s="11"/>
      <c r="AV2692" s="11"/>
      <c r="AW2692" s="11"/>
      <c r="AX2692" s="11"/>
      <c r="AY2692" s="11"/>
      <c r="AZ2692" s="11"/>
      <c r="BA2692" s="11"/>
      <c r="BB2692" s="11"/>
      <c r="BC2692" s="11"/>
      <c r="BD2692" s="11"/>
      <c r="BE2692" s="11"/>
      <c r="BF2692" s="11"/>
      <c r="BG2692" s="11"/>
      <c r="BH2692" s="11"/>
      <c r="BI2692" s="11"/>
      <c r="BJ2692" s="11"/>
      <c r="BK2692" s="11"/>
      <c r="BL2692" s="11"/>
      <c r="BM2692" s="11"/>
      <c r="BN2692" s="11"/>
      <c r="BO2692" s="11"/>
      <c r="BP2692" s="16" t="str">
        <v>0- Port Costs</v>
      </c>
      <c r="BT2692" s="16" t="str">
        <v>0- Port Value</v>
      </c>
      <c r="BU2692" s="11"/>
      <c r="BV2692" s="16" t="str">
        <v>0</v>
      </c>
    </row>
    <row r="2693" spans="8:74" hidden="1" outlineLevel="1" x14ac:dyDescent="0.3">
      <c r="H2693" s="16" t="str">
        <v>0 - BM Costs</v>
      </c>
      <c r="L2693" s="16" t="str">
        <v>0 - BM Port</v>
      </c>
      <c r="N2693" s="16" t="str">
        <v>0 - Port Assets</v>
      </c>
      <c r="O2693" s="11"/>
      <c r="P2693" s="11"/>
      <c r="Q2693" s="11"/>
      <c r="R2693" s="11"/>
      <c r="S2693" s="11"/>
      <c r="T2693" s="11"/>
      <c r="U2693" s="11"/>
      <c r="V2693" s="11"/>
      <c r="W2693" s="11"/>
      <c r="X2693" s="11"/>
      <c r="Y2693" s="11"/>
      <c r="Z2693" s="11"/>
      <c r="AA2693" s="11"/>
      <c r="AB2693" s="11"/>
      <c r="AC2693" s="11"/>
      <c r="AD2693" s="11"/>
      <c r="AE2693" s="11"/>
      <c r="AF2693" s="11"/>
      <c r="AG2693" s="11"/>
      <c r="AH2693" s="11"/>
      <c r="AI2693" s="11"/>
      <c r="AJ2693" s="11"/>
      <c r="AK2693" s="11"/>
      <c r="AL2693" s="11"/>
      <c r="AM2693" s="11"/>
      <c r="AN2693" s="11"/>
      <c r="AO2693" s="11"/>
      <c r="AP2693" s="11"/>
      <c r="AQ2693" s="11"/>
      <c r="AR2693" s="11"/>
      <c r="AS2693" s="11"/>
      <c r="AT2693" s="11"/>
      <c r="AU2693" s="11"/>
      <c r="AV2693" s="11"/>
      <c r="AW2693" s="11"/>
      <c r="AX2693" s="11"/>
      <c r="AY2693" s="11"/>
      <c r="AZ2693" s="11"/>
      <c r="BA2693" s="11"/>
      <c r="BB2693" s="11"/>
      <c r="BC2693" s="11"/>
      <c r="BD2693" s="11"/>
      <c r="BE2693" s="11"/>
      <c r="BF2693" s="11"/>
      <c r="BG2693" s="11"/>
      <c r="BH2693" s="11"/>
      <c r="BI2693" s="11"/>
      <c r="BJ2693" s="11"/>
      <c r="BK2693" s="11"/>
      <c r="BL2693" s="11"/>
      <c r="BM2693" s="11"/>
      <c r="BN2693" s="11"/>
      <c r="BO2693" s="11"/>
      <c r="BP2693" s="16" t="str">
        <v>0- Port Costs</v>
      </c>
      <c r="BT2693" s="16" t="str">
        <v>0- Port Value</v>
      </c>
      <c r="BU2693" s="11"/>
      <c r="BV2693" s="16" t="str">
        <v>0</v>
      </c>
    </row>
    <row r="2694" spans="8:74" hidden="1" outlineLevel="1" x14ac:dyDescent="0.3">
      <c r="H2694" s="16" t="str">
        <v>0 - BM Costs</v>
      </c>
      <c r="L2694" s="16" t="str">
        <v>0 - BM Port</v>
      </c>
      <c r="N2694" s="16" t="str">
        <v>0 - Port Assets</v>
      </c>
      <c r="O2694" s="11"/>
      <c r="P2694" s="11"/>
      <c r="Q2694" s="11"/>
      <c r="R2694" s="11"/>
      <c r="S2694" s="11"/>
      <c r="T2694" s="11"/>
      <c r="U2694" s="11"/>
      <c r="V2694" s="11"/>
      <c r="W2694" s="11"/>
      <c r="X2694" s="11"/>
      <c r="Y2694" s="11"/>
      <c r="Z2694" s="11"/>
      <c r="AA2694" s="11"/>
      <c r="AB2694" s="11"/>
      <c r="AC2694" s="11"/>
      <c r="AD2694" s="11"/>
      <c r="AE2694" s="11"/>
      <c r="AF2694" s="11"/>
      <c r="AG2694" s="11"/>
      <c r="AH2694" s="11"/>
      <c r="AI2694" s="11"/>
      <c r="AJ2694" s="11"/>
      <c r="AK2694" s="11"/>
      <c r="AL2694" s="11"/>
      <c r="AM2694" s="11"/>
      <c r="AN2694" s="11"/>
      <c r="AO2694" s="11"/>
      <c r="AP2694" s="11"/>
      <c r="AQ2694" s="11"/>
      <c r="AR2694" s="11"/>
      <c r="AS2694" s="11"/>
      <c r="AT2694" s="11"/>
      <c r="AU2694" s="11"/>
      <c r="AV2694" s="11"/>
      <c r="AW2694" s="11"/>
      <c r="AX2694" s="11"/>
      <c r="AY2694" s="11"/>
      <c r="AZ2694" s="11"/>
      <c r="BA2694" s="11"/>
      <c r="BB2694" s="11"/>
      <c r="BC2694" s="11"/>
      <c r="BD2694" s="11"/>
      <c r="BE2694" s="11"/>
      <c r="BF2694" s="11"/>
      <c r="BG2694" s="11"/>
      <c r="BH2694" s="11"/>
      <c r="BI2694" s="11"/>
      <c r="BJ2694" s="11"/>
      <c r="BK2694" s="11"/>
      <c r="BL2694" s="11"/>
      <c r="BM2694" s="11"/>
      <c r="BN2694" s="11"/>
      <c r="BO2694" s="11"/>
      <c r="BP2694" s="16" t="str">
        <v>0- Port Costs</v>
      </c>
      <c r="BT2694" s="16" t="str">
        <v>0- Port Value</v>
      </c>
      <c r="BU2694" s="11"/>
      <c r="BV2694" s="16" t="str">
        <v>0</v>
      </c>
    </row>
    <row r="2695" spans="8:74" hidden="1" outlineLevel="1" x14ac:dyDescent="0.3">
      <c r="H2695" s="16" t="str">
        <v>0 - BM Costs</v>
      </c>
      <c r="L2695" s="16" t="str">
        <v>0 - BM Port</v>
      </c>
      <c r="N2695" s="16" t="str">
        <v>0 - Port Assets</v>
      </c>
      <c r="O2695" s="11"/>
      <c r="P2695" s="11"/>
      <c r="Q2695" s="11"/>
      <c r="R2695" s="11"/>
      <c r="S2695" s="11"/>
      <c r="T2695" s="11"/>
      <c r="U2695" s="11"/>
      <c r="V2695" s="11"/>
      <c r="W2695" s="11"/>
      <c r="X2695" s="11"/>
      <c r="Y2695" s="11"/>
      <c r="Z2695" s="11"/>
      <c r="AA2695" s="11"/>
      <c r="AB2695" s="11"/>
      <c r="AC2695" s="11"/>
      <c r="AD2695" s="11"/>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c r="BB2695" s="11"/>
      <c r="BC2695" s="11"/>
      <c r="BD2695" s="11"/>
      <c r="BE2695" s="11"/>
      <c r="BF2695" s="11"/>
      <c r="BG2695" s="11"/>
      <c r="BH2695" s="11"/>
      <c r="BI2695" s="11"/>
      <c r="BJ2695" s="11"/>
      <c r="BK2695" s="11"/>
      <c r="BL2695" s="11"/>
      <c r="BM2695" s="11"/>
      <c r="BN2695" s="11"/>
      <c r="BO2695" s="11"/>
      <c r="BP2695" s="16" t="str">
        <v>0- Port Costs</v>
      </c>
      <c r="BT2695" s="16" t="str">
        <v>0- Port Value</v>
      </c>
      <c r="BU2695" s="11"/>
      <c r="BV2695" s="16" t="str">
        <v>0</v>
      </c>
    </row>
    <row r="2696" spans="8:74" hidden="1" outlineLevel="1" x14ac:dyDescent="0.3">
      <c r="H2696" s="16" t="str">
        <v>0 - BM Costs</v>
      </c>
      <c r="L2696" s="16" t="str">
        <v>0 - BM Port</v>
      </c>
      <c r="N2696" s="16" t="str">
        <v>0 - Port Assets</v>
      </c>
      <c r="O2696" s="11"/>
      <c r="P2696" s="11"/>
      <c r="Q2696" s="11"/>
      <c r="R2696" s="11"/>
      <c r="S2696" s="11"/>
      <c r="T2696" s="11"/>
      <c r="U2696" s="11"/>
      <c r="V2696" s="11"/>
      <c r="W2696" s="11"/>
      <c r="X2696" s="11"/>
      <c r="Y2696" s="11"/>
      <c r="Z2696" s="11"/>
      <c r="AA2696" s="11"/>
      <c r="AB2696" s="11"/>
      <c r="AC2696" s="11"/>
      <c r="AD2696" s="11"/>
      <c r="AE2696" s="11"/>
      <c r="AF2696" s="11"/>
      <c r="AG2696" s="11"/>
      <c r="AH2696" s="11"/>
      <c r="AI2696" s="11"/>
      <c r="AJ2696" s="11"/>
      <c r="AK2696" s="11"/>
      <c r="AL2696" s="11"/>
      <c r="AM2696" s="11"/>
      <c r="AN2696" s="11"/>
      <c r="AO2696" s="11"/>
      <c r="AP2696" s="11"/>
      <c r="AQ2696" s="11"/>
      <c r="AR2696" s="11"/>
      <c r="AS2696" s="11"/>
      <c r="AT2696" s="11"/>
      <c r="AU2696" s="11"/>
      <c r="AV2696" s="11"/>
      <c r="AW2696" s="11"/>
      <c r="AX2696" s="11"/>
      <c r="AY2696" s="11"/>
      <c r="AZ2696" s="11"/>
      <c r="BA2696" s="11"/>
      <c r="BB2696" s="11"/>
      <c r="BC2696" s="11"/>
      <c r="BD2696" s="11"/>
      <c r="BE2696" s="11"/>
      <c r="BF2696" s="11"/>
      <c r="BG2696" s="11"/>
      <c r="BH2696" s="11"/>
      <c r="BI2696" s="11"/>
      <c r="BJ2696" s="11"/>
      <c r="BK2696" s="11"/>
      <c r="BL2696" s="11"/>
      <c r="BM2696" s="11"/>
      <c r="BN2696" s="11"/>
      <c r="BO2696" s="11"/>
      <c r="BP2696" s="16" t="str">
        <v>0- Port Costs</v>
      </c>
      <c r="BT2696" s="16" t="str">
        <v>0- Port Value</v>
      </c>
      <c r="BU2696" s="11"/>
      <c r="BV2696" s="16" t="str">
        <v>0</v>
      </c>
    </row>
    <row r="2697" spans="8:74" hidden="1" outlineLevel="1" x14ac:dyDescent="0.3">
      <c r="H2697" s="16" t="str">
        <v>0 - BM Costs</v>
      </c>
      <c r="L2697" s="16" t="str">
        <v>0 - BM Port</v>
      </c>
      <c r="N2697" s="16" t="str">
        <v>0 - Port Assets</v>
      </c>
      <c r="O2697" s="11"/>
      <c r="P2697" s="11"/>
      <c r="Q2697" s="11"/>
      <c r="R2697" s="11"/>
      <c r="S2697" s="11"/>
      <c r="T2697" s="11"/>
      <c r="U2697" s="11"/>
      <c r="V2697" s="11"/>
      <c r="W2697" s="11"/>
      <c r="X2697" s="11"/>
      <c r="Y2697" s="11"/>
      <c r="Z2697" s="11"/>
      <c r="AA2697" s="11"/>
      <c r="AB2697" s="11"/>
      <c r="AC2697" s="11"/>
      <c r="AD2697" s="11"/>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c r="BC2697" s="11"/>
      <c r="BD2697" s="11"/>
      <c r="BE2697" s="11"/>
      <c r="BF2697" s="11"/>
      <c r="BG2697" s="11"/>
      <c r="BH2697" s="11"/>
      <c r="BI2697" s="11"/>
      <c r="BJ2697" s="11"/>
      <c r="BK2697" s="11"/>
      <c r="BL2697" s="11"/>
      <c r="BM2697" s="11"/>
      <c r="BN2697" s="11"/>
      <c r="BO2697" s="11"/>
      <c r="BP2697" s="16" t="str">
        <v>0- Port Costs</v>
      </c>
      <c r="BT2697" s="16" t="str">
        <v>0- Port Value</v>
      </c>
      <c r="BU2697" s="11"/>
      <c r="BV2697" s="16" t="str">
        <v>0</v>
      </c>
    </row>
    <row r="2698" spans="8:74" hidden="1" outlineLevel="1" x14ac:dyDescent="0.3">
      <c r="H2698" s="16" t="str">
        <v>0 - BM Costs</v>
      </c>
      <c r="L2698" s="16" t="str">
        <v>0 - BM Port</v>
      </c>
      <c r="N2698" s="16" t="str">
        <v>0 - Port Assets</v>
      </c>
      <c r="O2698" s="11"/>
      <c r="P2698" s="11"/>
      <c r="Q2698" s="11"/>
      <c r="R2698" s="11"/>
      <c r="S2698" s="11"/>
      <c r="T2698" s="11"/>
      <c r="U2698" s="11"/>
      <c r="V2698" s="11"/>
      <c r="W2698" s="11"/>
      <c r="X2698" s="11"/>
      <c r="Y2698" s="11"/>
      <c r="Z2698" s="11"/>
      <c r="AA2698" s="11"/>
      <c r="AB2698" s="11"/>
      <c r="AC2698" s="11"/>
      <c r="AD2698" s="11"/>
      <c r="AE2698" s="11"/>
      <c r="AF2698" s="11"/>
      <c r="AG2698" s="11"/>
      <c r="AH2698" s="11"/>
      <c r="AI2698" s="11"/>
      <c r="AJ2698" s="11"/>
      <c r="AK2698" s="11"/>
      <c r="AL2698" s="11"/>
      <c r="AM2698" s="11"/>
      <c r="AN2698" s="11"/>
      <c r="AO2698" s="11"/>
      <c r="AP2698" s="11"/>
      <c r="AQ2698" s="11"/>
      <c r="AR2698" s="11"/>
      <c r="AS2698" s="11"/>
      <c r="AT2698" s="11"/>
      <c r="AU2698" s="11"/>
      <c r="AV2698" s="11"/>
      <c r="AW2698" s="11"/>
      <c r="AX2698" s="11"/>
      <c r="AY2698" s="11"/>
      <c r="AZ2698" s="11"/>
      <c r="BA2698" s="11"/>
      <c r="BB2698" s="11"/>
      <c r="BC2698" s="11"/>
      <c r="BD2698" s="11"/>
      <c r="BE2698" s="11"/>
      <c r="BF2698" s="11"/>
      <c r="BG2698" s="11"/>
      <c r="BH2698" s="11"/>
      <c r="BI2698" s="11"/>
      <c r="BJ2698" s="11"/>
      <c r="BK2698" s="11"/>
      <c r="BL2698" s="11"/>
      <c r="BM2698" s="11"/>
      <c r="BN2698" s="11"/>
      <c r="BO2698" s="11"/>
      <c r="BP2698" s="16" t="str">
        <v>0- Port Costs</v>
      </c>
      <c r="BT2698" s="16" t="str">
        <v>0- Port Value</v>
      </c>
      <c r="BU2698" s="11"/>
      <c r="BV2698" s="16" t="str">
        <v>0</v>
      </c>
    </row>
    <row r="2699" spans="8:74" hidden="1" outlineLevel="1" x14ac:dyDescent="0.3">
      <c r="H2699" s="16" t="str">
        <v>0 - BM Costs</v>
      </c>
      <c r="L2699" s="16" t="str">
        <v>0 - BM Port</v>
      </c>
      <c r="N2699" s="16" t="str">
        <v>0 - Port Assets</v>
      </c>
      <c r="O2699" s="11"/>
      <c r="P2699" s="11"/>
      <c r="Q2699" s="11"/>
      <c r="R2699" s="11"/>
      <c r="S2699" s="11"/>
      <c r="T2699" s="11"/>
      <c r="U2699" s="11"/>
      <c r="V2699" s="11"/>
      <c r="W2699" s="11"/>
      <c r="X2699" s="11"/>
      <c r="Y2699" s="11"/>
      <c r="Z2699" s="11"/>
      <c r="AA2699" s="11"/>
      <c r="AB2699" s="11"/>
      <c r="AC2699" s="11"/>
      <c r="AD2699" s="11"/>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c r="AY2699" s="11"/>
      <c r="AZ2699" s="11"/>
      <c r="BA2699" s="11"/>
      <c r="BB2699" s="11"/>
      <c r="BC2699" s="11"/>
      <c r="BD2699" s="11"/>
      <c r="BE2699" s="11"/>
      <c r="BF2699" s="11"/>
      <c r="BG2699" s="11"/>
      <c r="BH2699" s="11"/>
      <c r="BI2699" s="11"/>
      <c r="BJ2699" s="11"/>
      <c r="BK2699" s="11"/>
      <c r="BL2699" s="11"/>
      <c r="BM2699" s="11"/>
      <c r="BN2699" s="11"/>
      <c r="BO2699" s="11"/>
      <c r="BP2699" s="16" t="str">
        <v>0- Port Costs</v>
      </c>
      <c r="BT2699" s="16" t="str">
        <v>0- Port Value</v>
      </c>
      <c r="BU2699" s="11"/>
      <c r="BV2699" s="16" t="str">
        <v>0</v>
      </c>
    </row>
    <row r="2700" spans="8:74" hidden="1" outlineLevel="1" x14ac:dyDescent="0.3">
      <c r="H2700" s="16" t="str">
        <v>0 - BM Costs</v>
      </c>
      <c r="L2700" s="16" t="str">
        <v>0 - BM Port</v>
      </c>
      <c r="N2700" s="16" t="str">
        <v>0 - Port Assets</v>
      </c>
      <c r="O2700" s="11"/>
      <c r="P2700" s="11"/>
      <c r="Q2700" s="11"/>
      <c r="R2700" s="11"/>
      <c r="S2700" s="11"/>
      <c r="T2700" s="11"/>
      <c r="U2700" s="11"/>
      <c r="V2700" s="11"/>
      <c r="W2700" s="11"/>
      <c r="X2700" s="11"/>
      <c r="Y2700" s="11"/>
      <c r="Z2700" s="11"/>
      <c r="AA2700" s="11"/>
      <c r="AB2700" s="11"/>
      <c r="AC2700" s="11"/>
      <c r="AD2700" s="11"/>
      <c r="AE2700" s="11"/>
      <c r="AF2700" s="11"/>
      <c r="AG2700" s="11"/>
      <c r="AH2700" s="11"/>
      <c r="AI2700" s="11"/>
      <c r="AJ2700" s="11"/>
      <c r="AK2700" s="11"/>
      <c r="AL2700" s="11"/>
      <c r="AM2700" s="11"/>
      <c r="AN2700" s="11"/>
      <c r="AO2700" s="11"/>
      <c r="AP2700" s="11"/>
      <c r="AQ2700" s="11"/>
      <c r="AR2700" s="11"/>
      <c r="AS2700" s="11"/>
      <c r="AT2700" s="11"/>
      <c r="AU2700" s="11"/>
      <c r="AV2700" s="11"/>
      <c r="AW2700" s="11"/>
      <c r="AX2700" s="11"/>
      <c r="AY2700" s="11"/>
      <c r="AZ2700" s="11"/>
      <c r="BA2700" s="11"/>
      <c r="BB2700" s="11"/>
      <c r="BC2700" s="11"/>
      <c r="BD2700" s="11"/>
      <c r="BE2700" s="11"/>
      <c r="BF2700" s="11"/>
      <c r="BG2700" s="11"/>
      <c r="BH2700" s="11"/>
      <c r="BI2700" s="11"/>
      <c r="BJ2700" s="11"/>
      <c r="BK2700" s="11"/>
      <c r="BL2700" s="11"/>
      <c r="BM2700" s="11"/>
      <c r="BN2700" s="11"/>
      <c r="BO2700" s="11"/>
      <c r="BP2700" s="16" t="str">
        <v>0- Port Costs</v>
      </c>
      <c r="BT2700" s="16" t="str">
        <v>0- Port Value</v>
      </c>
      <c r="BU2700" s="11"/>
      <c r="BV2700" s="16" t="str">
        <v>0</v>
      </c>
    </row>
    <row r="2701" spans="8:74" hidden="1" outlineLevel="1" x14ac:dyDescent="0.3">
      <c r="H2701" s="16" t="str">
        <v>0 - BM Costs</v>
      </c>
      <c r="L2701" s="16" t="str">
        <v>0 - BM Port</v>
      </c>
      <c r="N2701" s="16" t="str">
        <v>0 - Port Assets</v>
      </c>
      <c r="O2701" s="11"/>
      <c r="P2701" s="11"/>
      <c r="Q2701" s="11"/>
      <c r="R2701" s="11"/>
      <c r="S2701" s="11"/>
      <c r="T2701" s="11"/>
      <c r="U2701" s="11"/>
      <c r="V2701" s="11"/>
      <c r="W2701" s="11"/>
      <c r="X2701" s="11"/>
      <c r="Y2701" s="11"/>
      <c r="Z2701" s="11"/>
      <c r="AA2701" s="11"/>
      <c r="AB2701" s="11"/>
      <c r="AC2701" s="11"/>
      <c r="AD2701" s="11"/>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c r="BC2701" s="11"/>
      <c r="BD2701" s="11"/>
      <c r="BE2701" s="11"/>
      <c r="BF2701" s="11"/>
      <c r="BG2701" s="11"/>
      <c r="BH2701" s="11"/>
      <c r="BI2701" s="11"/>
      <c r="BJ2701" s="11"/>
      <c r="BK2701" s="11"/>
      <c r="BL2701" s="11"/>
      <c r="BM2701" s="11"/>
      <c r="BN2701" s="11"/>
      <c r="BO2701" s="11"/>
      <c r="BP2701" s="16" t="str">
        <v>0- Port Costs</v>
      </c>
      <c r="BT2701" s="16" t="str">
        <v>0- Port Value</v>
      </c>
      <c r="BU2701" s="11"/>
      <c r="BV2701" s="16" t="str">
        <v>0</v>
      </c>
    </row>
    <row r="2702" spans="8:74" hidden="1" outlineLevel="1" x14ac:dyDescent="0.3">
      <c r="H2702" s="16" t="str">
        <v>0 - BM Costs</v>
      </c>
      <c r="L2702" s="16" t="str">
        <v>0 - BM Port</v>
      </c>
      <c r="N2702" s="16" t="str">
        <v>0 - Port Assets</v>
      </c>
      <c r="O2702" s="11"/>
      <c r="P2702" s="11"/>
      <c r="Q2702" s="11"/>
      <c r="R2702" s="11"/>
      <c r="S2702" s="11"/>
      <c r="T2702" s="11"/>
      <c r="U2702" s="11"/>
      <c r="V2702" s="11"/>
      <c r="W2702" s="11"/>
      <c r="X2702" s="11"/>
      <c r="Y2702" s="11"/>
      <c r="Z2702" s="11"/>
      <c r="AA2702" s="11"/>
      <c r="AB2702" s="11"/>
      <c r="AC2702" s="11"/>
      <c r="AD2702" s="11"/>
      <c r="AE2702" s="11"/>
      <c r="AF2702" s="11"/>
      <c r="AG2702" s="11"/>
      <c r="AH2702" s="11"/>
      <c r="AI2702" s="11"/>
      <c r="AJ2702" s="11"/>
      <c r="AK2702" s="11"/>
      <c r="AL2702" s="11"/>
      <c r="AM2702" s="11"/>
      <c r="AN2702" s="11"/>
      <c r="AO2702" s="11"/>
      <c r="AP2702" s="11"/>
      <c r="AQ2702" s="11"/>
      <c r="AR2702" s="11"/>
      <c r="AS2702" s="11"/>
      <c r="AT2702" s="11"/>
      <c r="AU2702" s="11"/>
      <c r="AV2702" s="11"/>
      <c r="AW2702" s="11"/>
      <c r="AX2702" s="11"/>
      <c r="AY2702" s="11"/>
      <c r="AZ2702" s="11"/>
      <c r="BA2702" s="11"/>
      <c r="BB2702" s="11"/>
      <c r="BC2702" s="11"/>
      <c r="BD2702" s="11"/>
      <c r="BE2702" s="11"/>
      <c r="BF2702" s="11"/>
      <c r="BG2702" s="11"/>
      <c r="BH2702" s="11"/>
      <c r="BI2702" s="11"/>
      <c r="BJ2702" s="11"/>
      <c r="BK2702" s="11"/>
      <c r="BL2702" s="11"/>
      <c r="BM2702" s="11"/>
      <c r="BN2702" s="11"/>
      <c r="BO2702" s="11"/>
      <c r="BP2702" s="16" t="str">
        <v>0- Port Costs</v>
      </c>
      <c r="BT2702" s="16" t="str">
        <v>0- Port Value</v>
      </c>
      <c r="BU2702" s="11"/>
      <c r="BV2702" s="16" t="str">
        <v>0</v>
      </c>
    </row>
    <row r="2703" spans="8:74" hidden="1" outlineLevel="1" x14ac:dyDescent="0.3">
      <c r="H2703" s="16" t="str">
        <v>0 - BM Costs</v>
      </c>
      <c r="L2703" s="16" t="str">
        <v>0 - BM Port</v>
      </c>
      <c r="N2703" s="16" t="str">
        <v>0 - Port Assets</v>
      </c>
      <c r="O2703" s="11"/>
      <c r="P2703" s="11"/>
      <c r="Q2703" s="11"/>
      <c r="R2703" s="11"/>
      <c r="S2703" s="11"/>
      <c r="T2703" s="11"/>
      <c r="U2703" s="11"/>
      <c r="V2703" s="11"/>
      <c r="W2703" s="11"/>
      <c r="X2703" s="11"/>
      <c r="Y2703" s="11"/>
      <c r="Z2703" s="11"/>
      <c r="AA2703" s="11"/>
      <c r="AB2703" s="11"/>
      <c r="AC2703" s="11"/>
      <c r="AD2703" s="11"/>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c r="BC2703" s="11"/>
      <c r="BD2703" s="11"/>
      <c r="BE2703" s="11"/>
      <c r="BF2703" s="11"/>
      <c r="BG2703" s="11"/>
      <c r="BH2703" s="11"/>
      <c r="BI2703" s="11"/>
      <c r="BJ2703" s="11"/>
      <c r="BK2703" s="11"/>
      <c r="BL2703" s="11"/>
      <c r="BM2703" s="11"/>
      <c r="BN2703" s="11"/>
      <c r="BO2703" s="11"/>
      <c r="BP2703" s="16" t="str">
        <v>0- Port Costs</v>
      </c>
      <c r="BT2703" s="16" t="str">
        <v>0- Port Value</v>
      </c>
      <c r="BU2703" s="11"/>
      <c r="BV2703" s="16" t="str">
        <v>0</v>
      </c>
    </row>
    <row r="2704" spans="8:74" hidden="1" outlineLevel="1" x14ac:dyDescent="0.3">
      <c r="H2704" s="16" t="str">
        <v>0 - BM Costs</v>
      </c>
      <c r="L2704" s="16" t="str">
        <v>0 - BM Port</v>
      </c>
      <c r="N2704" s="16" t="str">
        <v>0 - Port Assets</v>
      </c>
      <c r="O2704" s="11"/>
      <c r="P2704" s="11"/>
      <c r="Q2704" s="11"/>
      <c r="R2704" s="11"/>
      <c r="S2704" s="11"/>
      <c r="T2704" s="11"/>
      <c r="U2704" s="11"/>
      <c r="V2704" s="11"/>
      <c r="W2704" s="11"/>
      <c r="X2704" s="11"/>
      <c r="Y2704" s="11"/>
      <c r="Z2704" s="11"/>
      <c r="AA2704" s="11"/>
      <c r="AB2704" s="11"/>
      <c r="AC2704" s="11"/>
      <c r="AD2704" s="11"/>
      <c r="AE2704" s="11"/>
      <c r="AF2704" s="11"/>
      <c r="AG2704" s="11"/>
      <c r="AH2704" s="11"/>
      <c r="AI2704" s="11"/>
      <c r="AJ2704" s="11"/>
      <c r="AK2704" s="11"/>
      <c r="AL2704" s="11"/>
      <c r="AM2704" s="11"/>
      <c r="AN2704" s="11"/>
      <c r="AO2704" s="11"/>
      <c r="AP2704" s="11"/>
      <c r="AQ2704" s="11"/>
      <c r="AR2704" s="11"/>
      <c r="AS2704" s="11"/>
      <c r="AT2704" s="11"/>
      <c r="AU2704" s="11"/>
      <c r="AV2704" s="11"/>
      <c r="AW2704" s="11"/>
      <c r="AX2704" s="11"/>
      <c r="AY2704" s="11"/>
      <c r="AZ2704" s="11"/>
      <c r="BA2704" s="11"/>
      <c r="BB2704" s="11"/>
      <c r="BC2704" s="11"/>
      <c r="BD2704" s="11"/>
      <c r="BE2704" s="11"/>
      <c r="BF2704" s="11"/>
      <c r="BG2704" s="11"/>
      <c r="BH2704" s="11"/>
      <c r="BI2704" s="11"/>
      <c r="BJ2704" s="11"/>
      <c r="BK2704" s="11"/>
      <c r="BL2704" s="11"/>
      <c r="BM2704" s="11"/>
      <c r="BN2704" s="11"/>
      <c r="BO2704" s="11"/>
      <c r="BP2704" s="16" t="str">
        <v>0- Port Costs</v>
      </c>
      <c r="BT2704" s="16" t="str">
        <v>0- Port Value</v>
      </c>
      <c r="BU2704" s="11"/>
      <c r="BV2704" s="16" t="str">
        <v>0</v>
      </c>
    </row>
    <row r="2705" spans="8:74" hidden="1" outlineLevel="1" x14ac:dyDescent="0.3">
      <c r="H2705" s="16" t="str">
        <v>0 - BM Costs</v>
      </c>
      <c r="L2705" s="16" t="str">
        <v>0 - BM Port</v>
      </c>
      <c r="N2705" s="16" t="str">
        <v>0 - Port Assets</v>
      </c>
      <c r="O2705" s="11"/>
      <c r="P2705" s="11"/>
      <c r="Q2705" s="11"/>
      <c r="R2705" s="11"/>
      <c r="S2705" s="11"/>
      <c r="T2705" s="11"/>
      <c r="U2705" s="11"/>
      <c r="V2705" s="11"/>
      <c r="W2705" s="11"/>
      <c r="X2705" s="11"/>
      <c r="Y2705" s="11"/>
      <c r="Z2705" s="11"/>
      <c r="AA2705" s="11"/>
      <c r="AB2705" s="11"/>
      <c r="AC2705" s="11"/>
      <c r="AD2705" s="11"/>
      <c r="AE2705" s="11"/>
      <c r="AF2705" s="11"/>
      <c r="AG2705" s="11"/>
      <c r="AH2705" s="11"/>
      <c r="AI2705" s="11"/>
      <c r="AJ2705" s="11"/>
      <c r="AK2705" s="11"/>
      <c r="AL2705" s="11"/>
      <c r="AM2705" s="11"/>
      <c r="AN2705" s="11"/>
      <c r="AO2705" s="11"/>
      <c r="AP2705" s="11"/>
      <c r="AQ2705" s="11"/>
      <c r="AR2705" s="11"/>
      <c r="AS2705" s="11"/>
      <c r="AT2705" s="11"/>
      <c r="AU2705" s="11"/>
      <c r="AV2705" s="11"/>
      <c r="AW2705" s="11"/>
      <c r="AX2705" s="11"/>
      <c r="AY2705" s="11"/>
      <c r="AZ2705" s="11"/>
      <c r="BA2705" s="11"/>
      <c r="BB2705" s="11"/>
      <c r="BC2705" s="11"/>
      <c r="BD2705" s="11"/>
      <c r="BE2705" s="11"/>
      <c r="BF2705" s="11"/>
      <c r="BG2705" s="11"/>
      <c r="BH2705" s="11"/>
      <c r="BI2705" s="11"/>
      <c r="BJ2705" s="11"/>
      <c r="BK2705" s="11"/>
      <c r="BL2705" s="11"/>
      <c r="BM2705" s="11"/>
      <c r="BN2705" s="11"/>
      <c r="BO2705" s="11"/>
      <c r="BP2705" s="16" t="str">
        <v>0- Port Costs</v>
      </c>
      <c r="BT2705" s="16" t="str">
        <v>0- Port Value</v>
      </c>
      <c r="BU2705" s="11"/>
      <c r="BV2705" s="16" t="str">
        <v>0</v>
      </c>
    </row>
    <row r="2706" spans="8:74" hidden="1" outlineLevel="1" x14ac:dyDescent="0.3">
      <c r="H2706" s="16" t="str">
        <v>0 - BM Costs</v>
      </c>
      <c r="L2706" s="16" t="str">
        <v>0 - BM Port</v>
      </c>
      <c r="N2706" s="16" t="str">
        <v>0 - Port Assets</v>
      </c>
      <c r="O2706" s="11"/>
      <c r="P2706" s="11"/>
      <c r="Q2706" s="11"/>
      <c r="R2706" s="11"/>
      <c r="S2706" s="11"/>
      <c r="T2706" s="11"/>
      <c r="U2706" s="11"/>
      <c r="V2706" s="11"/>
      <c r="W2706" s="11"/>
      <c r="X2706" s="11"/>
      <c r="Y2706" s="11"/>
      <c r="Z2706" s="11"/>
      <c r="AA2706" s="11"/>
      <c r="AB2706" s="11"/>
      <c r="AC2706" s="11"/>
      <c r="AD2706" s="11"/>
      <c r="AE2706" s="11"/>
      <c r="AF2706" s="11"/>
      <c r="AG2706" s="11"/>
      <c r="AH2706" s="11"/>
      <c r="AI2706" s="11"/>
      <c r="AJ2706" s="11"/>
      <c r="AK2706" s="11"/>
      <c r="AL2706" s="11"/>
      <c r="AM2706" s="11"/>
      <c r="AN2706" s="11"/>
      <c r="AO2706" s="11"/>
      <c r="AP2706" s="11"/>
      <c r="AQ2706" s="11"/>
      <c r="AR2706" s="11"/>
      <c r="AS2706" s="11"/>
      <c r="AT2706" s="11"/>
      <c r="AU2706" s="11"/>
      <c r="AV2706" s="11"/>
      <c r="AW2706" s="11"/>
      <c r="AX2706" s="11"/>
      <c r="AY2706" s="11"/>
      <c r="AZ2706" s="11"/>
      <c r="BA2706" s="11"/>
      <c r="BB2706" s="11"/>
      <c r="BC2706" s="11"/>
      <c r="BD2706" s="11"/>
      <c r="BE2706" s="11"/>
      <c r="BF2706" s="11"/>
      <c r="BG2706" s="11"/>
      <c r="BH2706" s="11"/>
      <c r="BI2706" s="11"/>
      <c r="BJ2706" s="11"/>
      <c r="BK2706" s="11"/>
      <c r="BL2706" s="11"/>
      <c r="BM2706" s="11"/>
      <c r="BN2706" s="11"/>
      <c r="BO2706" s="11"/>
      <c r="BP2706" s="16" t="str">
        <v>0- Port Costs</v>
      </c>
      <c r="BT2706" s="16" t="str">
        <v>0- Port Value</v>
      </c>
      <c r="BU2706" s="11"/>
      <c r="BV2706" s="16" t="str">
        <v>0</v>
      </c>
    </row>
    <row r="2707" spans="8:74" hidden="1" outlineLevel="1" x14ac:dyDescent="0.3">
      <c r="H2707" s="16" t="str">
        <v>0 - BM Costs</v>
      </c>
      <c r="L2707" s="16" t="str">
        <v>0 - BM Port</v>
      </c>
      <c r="N2707" s="16" t="str">
        <v>0 - Port Assets</v>
      </c>
      <c r="O2707" s="11"/>
      <c r="P2707" s="11"/>
      <c r="Q2707" s="11"/>
      <c r="R2707" s="11"/>
      <c r="S2707" s="11"/>
      <c r="T2707" s="11"/>
      <c r="U2707" s="11"/>
      <c r="V2707" s="11"/>
      <c r="W2707" s="11"/>
      <c r="X2707" s="11"/>
      <c r="Y2707" s="11"/>
      <c r="Z2707" s="11"/>
      <c r="AA2707" s="11"/>
      <c r="AB2707" s="11"/>
      <c r="AC2707" s="11"/>
      <c r="AD2707" s="11"/>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c r="BC2707" s="11"/>
      <c r="BD2707" s="11"/>
      <c r="BE2707" s="11"/>
      <c r="BF2707" s="11"/>
      <c r="BG2707" s="11"/>
      <c r="BH2707" s="11"/>
      <c r="BI2707" s="11"/>
      <c r="BJ2707" s="11"/>
      <c r="BK2707" s="11"/>
      <c r="BL2707" s="11"/>
      <c r="BM2707" s="11"/>
      <c r="BN2707" s="11"/>
      <c r="BO2707" s="11"/>
      <c r="BP2707" s="16" t="str">
        <v>0- Port Costs</v>
      </c>
      <c r="BT2707" s="16" t="str">
        <v>0- Port Value</v>
      </c>
      <c r="BU2707" s="11"/>
      <c r="BV2707" s="16" t="str">
        <v>0</v>
      </c>
    </row>
    <row r="2708" spans="8:74" hidden="1" outlineLevel="1" x14ac:dyDescent="0.3">
      <c r="H2708" s="16" t="str">
        <v>0 - BM Costs</v>
      </c>
      <c r="L2708" s="16" t="str">
        <v>0 - BM Port</v>
      </c>
      <c r="N2708" s="16" t="str">
        <v>0 - Port Assets</v>
      </c>
      <c r="O2708" s="11"/>
      <c r="P2708" s="11"/>
      <c r="Q2708" s="11"/>
      <c r="R2708" s="11"/>
      <c r="S2708" s="11"/>
      <c r="T2708" s="11"/>
      <c r="U2708" s="11"/>
      <c r="V2708" s="11"/>
      <c r="W2708" s="11"/>
      <c r="X2708" s="11"/>
      <c r="Y2708" s="11"/>
      <c r="Z2708" s="11"/>
      <c r="AA2708" s="11"/>
      <c r="AB2708" s="11"/>
      <c r="AC2708" s="11"/>
      <c r="AD2708" s="11"/>
      <c r="AE2708" s="11"/>
      <c r="AF2708" s="11"/>
      <c r="AG2708" s="11"/>
      <c r="AH2708" s="11"/>
      <c r="AI2708" s="11"/>
      <c r="AJ2708" s="11"/>
      <c r="AK2708" s="11"/>
      <c r="AL2708" s="11"/>
      <c r="AM2708" s="11"/>
      <c r="AN2708" s="11"/>
      <c r="AO2708" s="11"/>
      <c r="AP2708" s="11"/>
      <c r="AQ2708" s="11"/>
      <c r="AR2708" s="11"/>
      <c r="AS2708" s="11"/>
      <c r="AT2708" s="11"/>
      <c r="AU2708" s="11"/>
      <c r="AV2708" s="11"/>
      <c r="AW2708" s="11"/>
      <c r="AX2708" s="11"/>
      <c r="AY2708" s="11"/>
      <c r="AZ2708" s="11"/>
      <c r="BA2708" s="11"/>
      <c r="BB2708" s="11"/>
      <c r="BC2708" s="11"/>
      <c r="BD2708" s="11"/>
      <c r="BE2708" s="11"/>
      <c r="BF2708" s="11"/>
      <c r="BG2708" s="11"/>
      <c r="BH2708" s="11"/>
      <c r="BI2708" s="11"/>
      <c r="BJ2708" s="11"/>
      <c r="BK2708" s="11"/>
      <c r="BL2708" s="11"/>
      <c r="BM2708" s="11"/>
      <c r="BN2708" s="11"/>
      <c r="BO2708" s="11"/>
      <c r="BP2708" s="16" t="str">
        <v>0- Port Costs</v>
      </c>
      <c r="BT2708" s="16" t="str">
        <v>0- Port Value</v>
      </c>
      <c r="BU2708" s="11"/>
      <c r="BV2708" s="16" t="str">
        <v>0</v>
      </c>
    </row>
    <row r="2709" spans="8:74" hidden="1" outlineLevel="1" x14ac:dyDescent="0.3">
      <c r="H2709" s="16" t="str">
        <v>0 - BM Costs</v>
      </c>
      <c r="L2709" s="16" t="str">
        <v>0 - BM Port</v>
      </c>
      <c r="N2709" s="16" t="str">
        <v>0 - Port Assets</v>
      </c>
      <c r="O2709" s="11"/>
      <c r="P2709" s="11"/>
      <c r="Q2709" s="11"/>
      <c r="R2709" s="11"/>
      <c r="S2709" s="11"/>
      <c r="T2709" s="11"/>
      <c r="U2709" s="11"/>
      <c r="V2709" s="11"/>
      <c r="W2709" s="11"/>
      <c r="X2709" s="11"/>
      <c r="Y2709" s="11"/>
      <c r="Z2709" s="11"/>
      <c r="AA2709" s="11"/>
      <c r="AB2709" s="11"/>
      <c r="AC2709" s="11"/>
      <c r="AD2709" s="11"/>
      <c r="AE2709" s="11"/>
      <c r="AF2709" s="11"/>
      <c r="AG2709" s="11"/>
      <c r="AH2709" s="11"/>
      <c r="AI2709" s="11"/>
      <c r="AJ2709" s="11"/>
      <c r="AK2709" s="11"/>
      <c r="AL2709" s="11"/>
      <c r="AM2709" s="11"/>
      <c r="AN2709" s="11"/>
      <c r="AO2709" s="11"/>
      <c r="AP2709" s="11"/>
      <c r="AQ2709" s="11"/>
      <c r="AR2709" s="11"/>
      <c r="AS2709" s="11"/>
      <c r="AT2709" s="11"/>
      <c r="AU2709" s="11"/>
      <c r="AV2709" s="11"/>
      <c r="AW2709" s="11"/>
      <c r="AX2709" s="11"/>
      <c r="AY2709" s="11"/>
      <c r="AZ2709" s="11"/>
      <c r="BA2709" s="11"/>
      <c r="BB2709" s="11"/>
      <c r="BC2709" s="11"/>
      <c r="BD2709" s="11"/>
      <c r="BE2709" s="11"/>
      <c r="BF2709" s="11"/>
      <c r="BG2709" s="11"/>
      <c r="BH2709" s="11"/>
      <c r="BI2709" s="11"/>
      <c r="BJ2709" s="11"/>
      <c r="BK2709" s="11"/>
      <c r="BL2709" s="11"/>
      <c r="BM2709" s="11"/>
      <c r="BN2709" s="11"/>
      <c r="BO2709" s="11"/>
      <c r="BP2709" s="16" t="str">
        <v>0- Port Costs</v>
      </c>
      <c r="BT2709" s="16" t="str">
        <v>0- Port Value</v>
      </c>
      <c r="BU2709" s="11"/>
      <c r="BV2709" s="16" t="str">
        <v>0</v>
      </c>
    </row>
    <row r="2710" spans="8:74" hidden="1" outlineLevel="1" x14ac:dyDescent="0.3">
      <c r="H2710" s="16" t="str">
        <v>0 - BM Costs</v>
      </c>
      <c r="L2710" s="16" t="str">
        <v>0 - BM Port</v>
      </c>
      <c r="N2710" s="16" t="str">
        <v>0 - Port Assets</v>
      </c>
      <c r="O2710" s="11"/>
      <c r="P2710" s="11"/>
      <c r="Q2710" s="11"/>
      <c r="R2710" s="11"/>
      <c r="S2710" s="11"/>
      <c r="T2710" s="11"/>
      <c r="U2710" s="11"/>
      <c r="V2710" s="11"/>
      <c r="W2710" s="11"/>
      <c r="X2710" s="11"/>
      <c r="Y2710" s="11"/>
      <c r="Z2710" s="11"/>
      <c r="AA2710" s="11"/>
      <c r="AB2710" s="11"/>
      <c r="AC2710" s="11"/>
      <c r="AD2710" s="11"/>
      <c r="AE2710" s="11"/>
      <c r="AF2710" s="11"/>
      <c r="AG2710" s="11"/>
      <c r="AH2710" s="11"/>
      <c r="AI2710" s="11"/>
      <c r="AJ2710" s="11"/>
      <c r="AK2710" s="11"/>
      <c r="AL2710" s="11"/>
      <c r="AM2710" s="11"/>
      <c r="AN2710" s="11"/>
      <c r="AO2710" s="11"/>
      <c r="AP2710" s="11"/>
      <c r="AQ2710" s="11"/>
      <c r="AR2710" s="11"/>
      <c r="AS2710" s="11"/>
      <c r="AT2710" s="11"/>
      <c r="AU2710" s="11"/>
      <c r="AV2710" s="11"/>
      <c r="AW2710" s="11"/>
      <c r="AX2710" s="11"/>
      <c r="AY2710" s="11"/>
      <c r="AZ2710" s="11"/>
      <c r="BA2710" s="11"/>
      <c r="BB2710" s="11"/>
      <c r="BC2710" s="11"/>
      <c r="BD2710" s="11"/>
      <c r="BE2710" s="11"/>
      <c r="BF2710" s="11"/>
      <c r="BG2710" s="11"/>
      <c r="BH2710" s="11"/>
      <c r="BI2710" s="11"/>
      <c r="BJ2710" s="11"/>
      <c r="BK2710" s="11"/>
      <c r="BL2710" s="11"/>
      <c r="BM2710" s="11"/>
      <c r="BN2710" s="11"/>
      <c r="BO2710" s="11"/>
      <c r="BP2710" s="16" t="str">
        <v>0- Port Costs</v>
      </c>
      <c r="BT2710" s="16" t="str">
        <v>0- Port Value</v>
      </c>
      <c r="BU2710" s="11"/>
      <c r="BV2710" s="16" t="str">
        <v>0</v>
      </c>
    </row>
    <row r="2711" spans="8:74" hidden="1" outlineLevel="1" x14ac:dyDescent="0.3">
      <c r="H2711" s="16" t="str">
        <v>0 - BM Costs</v>
      </c>
      <c r="L2711" s="16" t="str">
        <v>0 - BM Port</v>
      </c>
      <c r="N2711" s="16" t="str">
        <v>0 - Port Assets</v>
      </c>
      <c r="O2711" s="11"/>
      <c r="P2711" s="11"/>
      <c r="Q2711" s="11"/>
      <c r="R2711" s="11"/>
      <c r="S2711" s="11"/>
      <c r="T2711" s="11"/>
      <c r="U2711" s="11"/>
      <c r="V2711" s="11"/>
      <c r="W2711" s="11"/>
      <c r="X2711" s="11"/>
      <c r="Y2711" s="11"/>
      <c r="Z2711" s="11"/>
      <c r="AA2711" s="11"/>
      <c r="AB2711" s="11"/>
      <c r="AC2711" s="11"/>
      <c r="AD2711" s="11"/>
      <c r="AE2711" s="11"/>
      <c r="AF2711" s="11"/>
      <c r="AG2711" s="11"/>
      <c r="AH2711" s="11"/>
      <c r="AI2711" s="11"/>
      <c r="AJ2711" s="11"/>
      <c r="AK2711" s="11"/>
      <c r="AL2711" s="11"/>
      <c r="AM2711" s="11"/>
      <c r="AN2711" s="11"/>
      <c r="AO2711" s="11"/>
      <c r="AP2711" s="11"/>
      <c r="AQ2711" s="11"/>
      <c r="AR2711" s="11"/>
      <c r="AS2711" s="11"/>
      <c r="AT2711" s="11"/>
      <c r="AU2711" s="11"/>
      <c r="AV2711" s="11"/>
      <c r="AW2711" s="11"/>
      <c r="AX2711" s="11"/>
      <c r="AY2711" s="11"/>
      <c r="AZ2711" s="11"/>
      <c r="BA2711" s="11"/>
      <c r="BB2711" s="11"/>
      <c r="BC2711" s="11"/>
      <c r="BD2711" s="11"/>
      <c r="BE2711" s="11"/>
      <c r="BF2711" s="11"/>
      <c r="BG2711" s="11"/>
      <c r="BH2711" s="11"/>
      <c r="BI2711" s="11"/>
      <c r="BJ2711" s="11"/>
      <c r="BK2711" s="11"/>
      <c r="BL2711" s="11"/>
      <c r="BM2711" s="11"/>
      <c r="BN2711" s="11"/>
      <c r="BO2711" s="11"/>
      <c r="BP2711" s="16" t="str">
        <v>0- Port Costs</v>
      </c>
      <c r="BT2711" s="16" t="str">
        <v>0- Port Value</v>
      </c>
      <c r="BU2711" s="11"/>
      <c r="BV2711" s="16" t="str">
        <v>0</v>
      </c>
    </row>
    <row r="2712" spans="8:74" hidden="1" outlineLevel="1" x14ac:dyDescent="0.3">
      <c r="H2712" s="16" t="str">
        <v>0 - BM Costs</v>
      </c>
      <c r="L2712" s="16" t="str">
        <v>0 - BM Port</v>
      </c>
      <c r="N2712" s="16" t="str">
        <v>0 - Port Assets</v>
      </c>
      <c r="O2712" s="11"/>
      <c r="P2712" s="11"/>
      <c r="Q2712" s="11"/>
      <c r="R2712" s="11"/>
      <c r="S2712" s="11"/>
      <c r="T2712" s="11"/>
      <c r="U2712" s="11"/>
      <c r="V2712" s="11"/>
      <c r="W2712" s="11"/>
      <c r="X2712" s="11"/>
      <c r="Y2712" s="11"/>
      <c r="Z2712" s="11"/>
      <c r="AA2712" s="11"/>
      <c r="AB2712" s="11"/>
      <c r="AC2712" s="11"/>
      <c r="AD2712" s="11"/>
      <c r="AE2712" s="11"/>
      <c r="AF2712" s="11"/>
      <c r="AG2712" s="11"/>
      <c r="AH2712" s="11"/>
      <c r="AI2712" s="11"/>
      <c r="AJ2712" s="11"/>
      <c r="AK2712" s="11"/>
      <c r="AL2712" s="11"/>
      <c r="AM2712" s="11"/>
      <c r="AN2712" s="11"/>
      <c r="AO2712" s="11"/>
      <c r="AP2712" s="11"/>
      <c r="AQ2712" s="11"/>
      <c r="AR2712" s="11"/>
      <c r="AS2712" s="11"/>
      <c r="AT2712" s="11"/>
      <c r="AU2712" s="11"/>
      <c r="AV2712" s="11"/>
      <c r="AW2712" s="11"/>
      <c r="AX2712" s="11"/>
      <c r="AY2712" s="11"/>
      <c r="AZ2712" s="11"/>
      <c r="BA2712" s="11"/>
      <c r="BB2712" s="11"/>
      <c r="BC2712" s="11"/>
      <c r="BD2712" s="11"/>
      <c r="BE2712" s="11"/>
      <c r="BF2712" s="11"/>
      <c r="BG2712" s="11"/>
      <c r="BH2712" s="11"/>
      <c r="BI2712" s="11"/>
      <c r="BJ2712" s="11"/>
      <c r="BK2712" s="11"/>
      <c r="BL2712" s="11"/>
      <c r="BM2712" s="11"/>
      <c r="BN2712" s="11"/>
      <c r="BO2712" s="11"/>
      <c r="BP2712" s="16" t="str">
        <v>0- Port Costs</v>
      </c>
      <c r="BT2712" s="16" t="str">
        <v>0- Port Value</v>
      </c>
      <c r="BU2712" s="11"/>
      <c r="BV2712" s="16" t="str">
        <v>0</v>
      </c>
    </row>
    <row r="2713" spans="8:74" hidden="1" outlineLevel="1" x14ac:dyDescent="0.3">
      <c r="H2713" s="16" t="str">
        <v>0 - BM Costs</v>
      </c>
      <c r="L2713" s="16" t="str">
        <v>0 - BM Port</v>
      </c>
      <c r="N2713" s="16" t="str">
        <v>0 - Port Assets</v>
      </c>
      <c r="O2713" s="11"/>
      <c r="P2713" s="11"/>
      <c r="Q2713" s="11"/>
      <c r="R2713" s="11"/>
      <c r="S2713" s="11"/>
      <c r="T2713" s="11"/>
      <c r="U2713" s="11"/>
      <c r="V2713" s="11"/>
      <c r="W2713" s="11"/>
      <c r="X2713" s="11"/>
      <c r="Y2713" s="11"/>
      <c r="Z2713" s="11"/>
      <c r="AA2713" s="11"/>
      <c r="AB2713" s="11"/>
      <c r="AC2713" s="11"/>
      <c r="AD2713" s="11"/>
      <c r="AE2713" s="11"/>
      <c r="AF2713" s="11"/>
      <c r="AG2713" s="11"/>
      <c r="AH2713" s="11"/>
      <c r="AI2713" s="11"/>
      <c r="AJ2713" s="11"/>
      <c r="AK2713" s="11"/>
      <c r="AL2713" s="11"/>
      <c r="AM2713" s="11"/>
      <c r="AN2713" s="11"/>
      <c r="AO2713" s="11"/>
      <c r="AP2713" s="11"/>
      <c r="AQ2713" s="11"/>
      <c r="AR2713" s="11"/>
      <c r="AS2713" s="11"/>
      <c r="AT2713" s="11"/>
      <c r="AU2713" s="11"/>
      <c r="AV2713" s="11"/>
      <c r="AW2713" s="11"/>
      <c r="AX2713" s="11"/>
      <c r="AY2713" s="11"/>
      <c r="AZ2713" s="11"/>
      <c r="BA2713" s="11"/>
      <c r="BB2713" s="11"/>
      <c r="BC2713" s="11"/>
      <c r="BD2713" s="11"/>
      <c r="BE2713" s="11"/>
      <c r="BF2713" s="11"/>
      <c r="BG2713" s="11"/>
      <c r="BH2713" s="11"/>
      <c r="BI2713" s="11"/>
      <c r="BJ2713" s="11"/>
      <c r="BK2713" s="11"/>
      <c r="BL2713" s="11"/>
      <c r="BM2713" s="11"/>
      <c r="BN2713" s="11"/>
      <c r="BO2713" s="11"/>
      <c r="BP2713" s="16" t="str">
        <v>0- Port Costs</v>
      </c>
      <c r="BT2713" s="16" t="str">
        <v>0- Port Value</v>
      </c>
      <c r="BU2713" s="11"/>
      <c r="BV2713" s="16" t="str">
        <v>0</v>
      </c>
    </row>
    <row r="2714" spans="8:74" hidden="1" outlineLevel="1" x14ac:dyDescent="0.3">
      <c r="H2714" s="16" t="str">
        <v>0 - BM Costs</v>
      </c>
      <c r="L2714" s="16" t="str">
        <v>0 - BM Port</v>
      </c>
      <c r="N2714" s="16" t="str">
        <v>0 - Port Assets</v>
      </c>
      <c r="O2714" s="11"/>
      <c r="P2714" s="11"/>
      <c r="Q2714" s="11"/>
      <c r="R2714" s="11"/>
      <c r="S2714" s="11"/>
      <c r="T2714" s="11"/>
      <c r="U2714" s="11"/>
      <c r="V2714" s="11"/>
      <c r="W2714" s="11"/>
      <c r="X2714" s="11"/>
      <c r="Y2714" s="11"/>
      <c r="Z2714" s="11"/>
      <c r="AA2714" s="11"/>
      <c r="AB2714" s="11"/>
      <c r="AC2714" s="11"/>
      <c r="AD2714" s="11"/>
      <c r="AE2714" s="11"/>
      <c r="AF2714" s="11"/>
      <c r="AG2714" s="11"/>
      <c r="AH2714" s="11"/>
      <c r="AI2714" s="11"/>
      <c r="AJ2714" s="11"/>
      <c r="AK2714" s="11"/>
      <c r="AL2714" s="11"/>
      <c r="AM2714" s="11"/>
      <c r="AN2714" s="11"/>
      <c r="AO2714" s="11"/>
      <c r="AP2714" s="11"/>
      <c r="AQ2714" s="11"/>
      <c r="AR2714" s="11"/>
      <c r="AS2714" s="11"/>
      <c r="AT2714" s="11"/>
      <c r="AU2714" s="11"/>
      <c r="AV2714" s="11"/>
      <c r="AW2714" s="11"/>
      <c r="AX2714" s="11"/>
      <c r="AY2714" s="11"/>
      <c r="AZ2714" s="11"/>
      <c r="BA2714" s="11"/>
      <c r="BB2714" s="11"/>
      <c r="BC2714" s="11"/>
      <c r="BD2714" s="11"/>
      <c r="BE2714" s="11"/>
      <c r="BF2714" s="11"/>
      <c r="BG2714" s="11"/>
      <c r="BH2714" s="11"/>
      <c r="BI2714" s="11"/>
      <c r="BJ2714" s="11"/>
      <c r="BK2714" s="11"/>
      <c r="BL2714" s="11"/>
      <c r="BM2714" s="11"/>
      <c r="BN2714" s="11"/>
      <c r="BO2714" s="11"/>
      <c r="BP2714" s="16" t="str">
        <v>0- Port Costs</v>
      </c>
      <c r="BT2714" s="16" t="str">
        <v>0- Port Value</v>
      </c>
      <c r="BU2714" s="11"/>
      <c r="BV2714" s="16" t="str">
        <v>0</v>
      </c>
    </row>
    <row r="2715" spans="8:74" hidden="1" outlineLevel="1" x14ac:dyDescent="0.3">
      <c r="H2715" s="16" t="str">
        <v>0 - BM Costs</v>
      </c>
      <c r="L2715" s="16" t="str">
        <v>0 - BM Port</v>
      </c>
      <c r="N2715" s="16" t="str">
        <v>0 - Port Assets</v>
      </c>
      <c r="O2715" s="11"/>
      <c r="P2715" s="11"/>
      <c r="Q2715" s="11"/>
      <c r="R2715" s="11"/>
      <c r="S2715" s="11"/>
      <c r="T2715" s="11"/>
      <c r="U2715" s="11"/>
      <c r="V2715" s="11"/>
      <c r="W2715" s="11"/>
      <c r="X2715" s="11"/>
      <c r="Y2715" s="11"/>
      <c r="Z2715" s="11"/>
      <c r="AA2715" s="11"/>
      <c r="AB2715" s="11"/>
      <c r="AC2715" s="11"/>
      <c r="AD2715" s="11"/>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c r="BB2715" s="11"/>
      <c r="BC2715" s="11"/>
      <c r="BD2715" s="11"/>
      <c r="BE2715" s="11"/>
      <c r="BF2715" s="11"/>
      <c r="BG2715" s="11"/>
      <c r="BH2715" s="11"/>
      <c r="BI2715" s="11"/>
      <c r="BJ2715" s="11"/>
      <c r="BK2715" s="11"/>
      <c r="BL2715" s="11"/>
      <c r="BM2715" s="11"/>
      <c r="BN2715" s="11"/>
      <c r="BO2715" s="11"/>
      <c r="BP2715" s="16" t="str">
        <v>0- Port Costs</v>
      </c>
      <c r="BT2715" s="16" t="str">
        <v>0- Port Value</v>
      </c>
      <c r="BU2715" s="11"/>
      <c r="BV2715" s="16" t="str">
        <v>0</v>
      </c>
    </row>
    <row r="2716" spans="8:74" hidden="1" outlineLevel="1" x14ac:dyDescent="0.3">
      <c r="H2716" s="16" t="str">
        <v>0 - BM Costs</v>
      </c>
      <c r="L2716" s="16" t="str">
        <v>0 - BM Port</v>
      </c>
      <c r="N2716" s="16" t="str">
        <v>0 - Port Assets</v>
      </c>
      <c r="O2716" s="11"/>
      <c r="P2716" s="11"/>
      <c r="Q2716" s="11"/>
      <c r="R2716" s="11"/>
      <c r="S2716" s="11"/>
      <c r="T2716" s="11"/>
      <c r="U2716" s="11"/>
      <c r="V2716" s="11"/>
      <c r="W2716" s="11"/>
      <c r="X2716" s="11"/>
      <c r="Y2716" s="11"/>
      <c r="Z2716" s="11"/>
      <c r="AA2716" s="11"/>
      <c r="AB2716" s="11"/>
      <c r="AC2716" s="11"/>
      <c r="AD2716" s="11"/>
      <c r="AE2716" s="11"/>
      <c r="AF2716" s="11"/>
      <c r="AG2716" s="11"/>
      <c r="AH2716" s="11"/>
      <c r="AI2716" s="11"/>
      <c r="AJ2716" s="11"/>
      <c r="AK2716" s="11"/>
      <c r="AL2716" s="11"/>
      <c r="AM2716" s="11"/>
      <c r="AN2716" s="11"/>
      <c r="AO2716" s="11"/>
      <c r="AP2716" s="11"/>
      <c r="AQ2716" s="11"/>
      <c r="AR2716" s="11"/>
      <c r="AS2716" s="11"/>
      <c r="AT2716" s="11"/>
      <c r="AU2716" s="11"/>
      <c r="AV2716" s="11"/>
      <c r="AW2716" s="11"/>
      <c r="AX2716" s="11"/>
      <c r="AY2716" s="11"/>
      <c r="AZ2716" s="11"/>
      <c r="BA2716" s="11"/>
      <c r="BB2716" s="11"/>
      <c r="BC2716" s="11"/>
      <c r="BD2716" s="11"/>
      <c r="BE2716" s="11"/>
      <c r="BF2716" s="11"/>
      <c r="BG2716" s="11"/>
      <c r="BH2716" s="11"/>
      <c r="BI2716" s="11"/>
      <c r="BJ2716" s="11"/>
      <c r="BK2716" s="11"/>
      <c r="BL2716" s="11"/>
      <c r="BM2716" s="11"/>
      <c r="BN2716" s="11"/>
      <c r="BO2716" s="11"/>
      <c r="BP2716" s="16" t="str">
        <v>0- Port Costs</v>
      </c>
      <c r="BT2716" s="16" t="str">
        <v>0- Port Value</v>
      </c>
      <c r="BU2716" s="11"/>
      <c r="BV2716" s="16" t="str">
        <v>0</v>
      </c>
    </row>
    <row r="2717" spans="8:74" hidden="1" outlineLevel="1" x14ac:dyDescent="0.3">
      <c r="H2717" s="16" t="str">
        <v>0 - BM Costs</v>
      </c>
      <c r="L2717" s="16" t="str">
        <v>0 - BM Port</v>
      </c>
      <c r="N2717" s="16" t="str">
        <v>0 - Port Assets</v>
      </c>
      <c r="O2717" s="11"/>
      <c r="P2717" s="11"/>
      <c r="Q2717" s="11"/>
      <c r="R2717" s="11"/>
      <c r="S2717" s="11"/>
      <c r="T2717" s="11"/>
      <c r="U2717" s="11"/>
      <c r="V2717" s="11"/>
      <c r="W2717" s="11"/>
      <c r="X2717" s="11"/>
      <c r="Y2717" s="11"/>
      <c r="Z2717" s="11"/>
      <c r="AA2717" s="11"/>
      <c r="AB2717" s="11"/>
      <c r="AC2717" s="11"/>
      <c r="AD2717" s="11"/>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c r="BC2717" s="11"/>
      <c r="BD2717" s="11"/>
      <c r="BE2717" s="11"/>
      <c r="BF2717" s="11"/>
      <c r="BG2717" s="11"/>
      <c r="BH2717" s="11"/>
      <c r="BI2717" s="11"/>
      <c r="BJ2717" s="11"/>
      <c r="BK2717" s="11"/>
      <c r="BL2717" s="11"/>
      <c r="BM2717" s="11"/>
      <c r="BN2717" s="11"/>
      <c r="BO2717" s="11"/>
      <c r="BP2717" s="16" t="str">
        <v>0- Port Costs</v>
      </c>
      <c r="BT2717" s="16" t="str">
        <v>0- Port Value</v>
      </c>
      <c r="BU2717" s="11"/>
      <c r="BV2717" s="16" t="str">
        <v>0</v>
      </c>
    </row>
    <row r="2718" spans="8:74" hidden="1" outlineLevel="1" x14ac:dyDescent="0.3">
      <c r="H2718" s="16" t="str">
        <v>0 - BM Costs</v>
      </c>
      <c r="L2718" s="16" t="str">
        <v>0 - BM Port</v>
      </c>
      <c r="N2718" s="16" t="str">
        <v>0 - Port Assets</v>
      </c>
      <c r="O2718" s="11"/>
      <c r="P2718" s="11"/>
      <c r="Q2718" s="11"/>
      <c r="R2718" s="11"/>
      <c r="S2718" s="11"/>
      <c r="T2718" s="11"/>
      <c r="U2718" s="11"/>
      <c r="V2718" s="11"/>
      <c r="W2718" s="11"/>
      <c r="X2718" s="11"/>
      <c r="Y2718" s="11"/>
      <c r="Z2718" s="11"/>
      <c r="AA2718" s="11"/>
      <c r="AB2718" s="11"/>
      <c r="AC2718" s="11"/>
      <c r="AD2718" s="11"/>
      <c r="AE2718" s="11"/>
      <c r="AF2718" s="11"/>
      <c r="AG2718" s="11"/>
      <c r="AH2718" s="11"/>
      <c r="AI2718" s="11"/>
      <c r="AJ2718" s="11"/>
      <c r="AK2718" s="11"/>
      <c r="AL2718" s="11"/>
      <c r="AM2718" s="11"/>
      <c r="AN2718" s="11"/>
      <c r="AO2718" s="11"/>
      <c r="AP2718" s="11"/>
      <c r="AQ2718" s="11"/>
      <c r="AR2718" s="11"/>
      <c r="AS2718" s="11"/>
      <c r="AT2718" s="11"/>
      <c r="AU2718" s="11"/>
      <c r="AV2718" s="11"/>
      <c r="AW2718" s="11"/>
      <c r="AX2718" s="11"/>
      <c r="AY2718" s="11"/>
      <c r="AZ2718" s="11"/>
      <c r="BA2718" s="11"/>
      <c r="BB2718" s="11"/>
      <c r="BC2718" s="11"/>
      <c r="BD2718" s="11"/>
      <c r="BE2718" s="11"/>
      <c r="BF2718" s="11"/>
      <c r="BG2718" s="11"/>
      <c r="BH2718" s="11"/>
      <c r="BI2718" s="11"/>
      <c r="BJ2718" s="11"/>
      <c r="BK2718" s="11"/>
      <c r="BL2718" s="11"/>
      <c r="BM2718" s="11"/>
      <c r="BN2718" s="11"/>
      <c r="BO2718" s="11"/>
      <c r="BP2718" s="16" t="str">
        <v>0- Port Costs</v>
      </c>
      <c r="BT2718" s="16" t="str">
        <v>0- Port Value</v>
      </c>
      <c r="BU2718" s="11"/>
      <c r="BV2718" s="16" t="str">
        <v>0</v>
      </c>
    </row>
    <row r="2719" spans="8:74" hidden="1" outlineLevel="1" x14ac:dyDescent="0.3">
      <c r="H2719" s="16" t="str">
        <v>0 - BM Costs</v>
      </c>
      <c r="L2719" s="16" t="str">
        <v>0 - BM Port</v>
      </c>
      <c r="N2719" s="16" t="str">
        <v>0 - Port Assets</v>
      </c>
      <c r="O2719" s="11"/>
      <c r="P2719" s="11"/>
      <c r="Q2719" s="11"/>
      <c r="R2719" s="11"/>
      <c r="S2719" s="11"/>
      <c r="T2719" s="11"/>
      <c r="U2719" s="11"/>
      <c r="V2719" s="11"/>
      <c r="W2719" s="11"/>
      <c r="X2719" s="11"/>
      <c r="Y2719" s="11"/>
      <c r="Z2719" s="11"/>
      <c r="AA2719" s="11"/>
      <c r="AB2719" s="11"/>
      <c r="AC2719" s="11"/>
      <c r="AD2719" s="11"/>
      <c r="AE2719" s="11"/>
      <c r="AF2719" s="11"/>
      <c r="AG2719" s="11"/>
      <c r="AH2719" s="11"/>
      <c r="AI2719" s="11"/>
      <c r="AJ2719" s="11"/>
      <c r="AK2719" s="11"/>
      <c r="AL2719" s="11"/>
      <c r="AM2719" s="11"/>
      <c r="AN2719" s="11"/>
      <c r="AO2719" s="11"/>
      <c r="AP2719" s="11"/>
      <c r="AQ2719" s="11"/>
      <c r="AR2719" s="11"/>
      <c r="AS2719" s="11"/>
      <c r="AT2719" s="11"/>
      <c r="AU2719" s="11"/>
      <c r="AV2719" s="11"/>
      <c r="AW2719" s="11"/>
      <c r="AX2719" s="11"/>
      <c r="AY2719" s="11"/>
      <c r="AZ2719" s="11"/>
      <c r="BA2719" s="11"/>
      <c r="BB2719" s="11"/>
      <c r="BC2719" s="11"/>
      <c r="BD2719" s="11"/>
      <c r="BE2719" s="11"/>
      <c r="BF2719" s="11"/>
      <c r="BG2719" s="11"/>
      <c r="BH2719" s="11"/>
      <c r="BI2719" s="11"/>
      <c r="BJ2719" s="11"/>
      <c r="BK2719" s="11"/>
      <c r="BL2719" s="11"/>
      <c r="BM2719" s="11"/>
      <c r="BN2719" s="11"/>
      <c r="BO2719" s="11"/>
      <c r="BP2719" s="16" t="str">
        <v>0- Port Costs</v>
      </c>
      <c r="BT2719" s="16" t="str">
        <v>0- Port Value</v>
      </c>
      <c r="BU2719" s="11"/>
      <c r="BV2719" s="16" t="str">
        <v>0</v>
      </c>
    </row>
    <row r="2720" spans="8:74" hidden="1" outlineLevel="1" x14ac:dyDescent="0.3">
      <c r="H2720" s="16" t="str">
        <v>0 - BM Costs</v>
      </c>
      <c r="L2720" s="16" t="str">
        <v>0 - BM Port</v>
      </c>
      <c r="N2720" s="16" t="str">
        <v>0 - Port Assets</v>
      </c>
      <c r="O2720" s="11"/>
      <c r="P2720" s="11"/>
      <c r="Q2720" s="11"/>
      <c r="R2720" s="11"/>
      <c r="S2720" s="11"/>
      <c r="T2720" s="11"/>
      <c r="U2720" s="11"/>
      <c r="V2720" s="11"/>
      <c r="W2720" s="11"/>
      <c r="X2720" s="11"/>
      <c r="Y2720" s="11"/>
      <c r="Z2720" s="11"/>
      <c r="AA2720" s="11"/>
      <c r="AB2720" s="11"/>
      <c r="AC2720" s="11"/>
      <c r="AD2720" s="11"/>
      <c r="AE2720" s="11"/>
      <c r="AF2720" s="11"/>
      <c r="AG2720" s="11"/>
      <c r="AH2720" s="11"/>
      <c r="AI2720" s="11"/>
      <c r="AJ2720" s="11"/>
      <c r="AK2720" s="11"/>
      <c r="AL2720" s="11"/>
      <c r="AM2720" s="11"/>
      <c r="AN2720" s="11"/>
      <c r="AO2720" s="11"/>
      <c r="AP2720" s="11"/>
      <c r="AQ2720" s="11"/>
      <c r="AR2720" s="11"/>
      <c r="AS2720" s="11"/>
      <c r="AT2720" s="11"/>
      <c r="AU2720" s="11"/>
      <c r="AV2720" s="11"/>
      <c r="AW2720" s="11"/>
      <c r="AX2720" s="11"/>
      <c r="AY2720" s="11"/>
      <c r="AZ2720" s="11"/>
      <c r="BA2720" s="11"/>
      <c r="BB2720" s="11"/>
      <c r="BC2720" s="11"/>
      <c r="BD2720" s="11"/>
      <c r="BE2720" s="11"/>
      <c r="BF2720" s="11"/>
      <c r="BG2720" s="11"/>
      <c r="BH2720" s="11"/>
      <c r="BI2720" s="11"/>
      <c r="BJ2720" s="11"/>
      <c r="BK2720" s="11"/>
      <c r="BL2720" s="11"/>
      <c r="BM2720" s="11"/>
      <c r="BN2720" s="11"/>
      <c r="BO2720" s="11"/>
      <c r="BP2720" s="16" t="str">
        <v>0- Port Costs</v>
      </c>
      <c r="BT2720" s="16" t="str">
        <v>0- Port Value</v>
      </c>
      <c r="BU2720" s="11"/>
      <c r="BV2720" s="16" t="str">
        <v>0</v>
      </c>
    </row>
    <row r="2721" spans="8:74" hidden="1" outlineLevel="1" x14ac:dyDescent="0.3">
      <c r="H2721" s="16" t="str">
        <v>0 - BM Costs</v>
      </c>
      <c r="L2721" s="16" t="str">
        <v>0 - BM Port</v>
      </c>
      <c r="N2721" s="16" t="str">
        <v>0 - Port Assets</v>
      </c>
      <c r="O2721" s="11"/>
      <c r="P2721" s="11"/>
      <c r="Q2721" s="11"/>
      <c r="R2721" s="11"/>
      <c r="S2721" s="11"/>
      <c r="T2721" s="11"/>
      <c r="U2721" s="11"/>
      <c r="V2721" s="11"/>
      <c r="W2721" s="11"/>
      <c r="X2721" s="11"/>
      <c r="Y2721" s="11"/>
      <c r="Z2721" s="11"/>
      <c r="AA2721" s="11"/>
      <c r="AB2721" s="11"/>
      <c r="AC2721" s="11"/>
      <c r="AD2721" s="11"/>
      <c r="AE2721" s="11"/>
      <c r="AF2721" s="11"/>
      <c r="AG2721" s="11"/>
      <c r="AH2721" s="11"/>
      <c r="AI2721" s="11"/>
      <c r="AJ2721" s="11"/>
      <c r="AK2721" s="11"/>
      <c r="AL2721" s="11"/>
      <c r="AM2721" s="11"/>
      <c r="AN2721" s="11"/>
      <c r="AO2721" s="11"/>
      <c r="AP2721" s="11"/>
      <c r="AQ2721" s="11"/>
      <c r="AR2721" s="11"/>
      <c r="AS2721" s="11"/>
      <c r="AT2721" s="11"/>
      <c r="AU2721" s="11"/>
      <c r="AV2721" s="11"/>
      <c r="AW2721" s="11"/>
      <c r="AX2721" s="11"/>
      <c r="AY2721" s="11"/>
      <c r="AZ2721" s="11"/>
      <c r="BA2721" s="11"/>
      <c r="BB2721" s="11"/>
      <c r="BC2721" s="11"/>
      <c r="BD2721" s="11"/>
      <c r="BE2721" s="11"/>
      <c r="BF2721" s="11"/>
      <c r="BG2721" s="11"/>
      <c r="BH2721" s="11"/>
      <c r="BI2721" s="11"/>
      <c r="BJ2721" s="11"/>
      <c r="BK2721" s="11"/>
      <c r="BL2721" s="11"/>
      <c r="BM2721" s="11"/>
      <c r="BN2721" s="11"/>
      <c r="BO2721" s="11"/>
      <c r="BP2721" s="16" t="str">
        <v>0- Port Costs</v>
      </c>
      <c r="BT2721" s="16" t="str">
        <v>0- Port Value</v>
      </c>
      <c r="BU2721" s="11"/>
      <c r="BV2721" s="16" t="str">
        <v>0</v>
      </c>
    </row>
    <row r="2722" spans="8:74" hidden="1" outlineLevel="1" x14ac:dyDescent="0.3">
      <c r="H2722" s="16" t="str">
        <v>0 - BM Costs</v>
      </c>
      <c r="L2722" s="16" t="str">
        <v>0 - BM Port</v>
      </c>
      <c r="N2722" s="16" t="str">
        <v>0 - Port Assets</v>
      </c>
      <c r="O2722" s="11"/>
      <c r="P2722" s="11"/>
      <c r="Q2722" s="11"/>
      <c r="R2722" s="11"/>
      <c r="S2722" s="11"/>
      <c r="T2722" s="11"/>
      <c r="U2722" s="11"/>
      <c r="V2722" s="11"/>
      <c r="W2722" s="11"/>
      <c r="X2722" s="11"/>
      <c r="Y2722" s="11"/>
      <c r="Z2722" s="11"/>
      <c r="AA2722" s="11"/>
      <c r="AB2722" s="11"/>
      <c r="AC2722" s="11"/>
      <c r="AD2722" s="11"/>
      <c r="AE2722" s="11"/>
      <c r="AF2722" s="11"/>
      <c r="AG2722" s="11"/>
      <c r="AH2722" s="11"/>
      <c r="AI2722" s="11"/>
      <c r="AJ2722" s="11"/>
      <c r="AK2722" s="11"/>
      <c r="AL2722" s="11"/>
      <c r="AM2722" s="11"/>
      <c r="AN2722" s="11"/>
      <c r="AO2722" s="11"/>
      <c r="AP2722" s="11"/>
      <c r="AQ2722" s="11"/>
      <c r="AR2722" s="11"/>
      <c r="AS2722" s="11"/>
      <c r="AT2722" s="11"/>
      <c r="AU2722" s="11"/>
      <c r="AV2722" s="11"/>
      <c r="AW2722" s="11"/>
      <c r="AX2722" s="11"/>
      <c r="AY2722" s="11"/>
      <c r="AZ2722" s="11"/>
      <c r="BA2722" s="11"/>
      <c r="BB2722" s="11"/>
      <c r="BC2722" s="11"/>
      <c r="BD2722" s="11"/>
      <c r="BE2722" s="11"/>
      <c r="BF2722" s="11"/>
      <c r="BG2722" s="11"/>
      <c r="BH2722" s="11"/>
      <c r="BI2722" s="11"/>
      <c r="BJ2722" s="11"/>
      <c r="BK2722" s="11"/>
      <c r="BL2722" s="11"/>
      <c r="BM2722" s="11"/>
      <c r="BN2722" s="11"/>
      <c r="BO2722" s="11"/>
      <c r="BP2722" s="16" t="str">
        <v>0- Port Costs</v>
      </c>
      <c r="BT2722" s="16" t="str">
        <v>0- Port Value</v>
      </c>
      <c r="BU2722" s="11"/>
      <c r="BV2722" s="16" t="str">
        <v>0</v>
      </c>
    </row>
    <row r="2723" spans="8:74" hidden="1" outlineLevel="1" x14ac:dyDescent="0.3">
      <c r="H2723" s="16" t="str">
        <v>0 - BM Costs</v>
      </c>
      <c r="L2723" s="16" t="str">
        <v>0 - BM Port</v>
      </c>
      <c r="N2723" s="16" t="str">
        <v>0 - Port Assets</v>
      </c>
      <c r="O2723" s="11"/>
      <c r="P2723" s="11"/>
      <c r="Q2723" s="11"/>
      <c r="R2723" s="11"/>
      <c r="S2723" s="11"/>
      <c r="T2723" s="11"/>
      <c r="U2723" s="11"/>
      <c r="V2723" s="11"/>
      <c r="W2723" s="11"/>
      <c r="X2723" s="11"/>
      <c r="Y2723" s="11"/>
      <c r="Z2723" s="11"/>
      <c r="AA2723" s="11"/>
      <c r="AB2723" s="11"/>
      <c r="AC2723" s="11"/>
      <c r="AD2723" s="11"/>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c r="BB2723" s="11"/>
      <c r="BC2723" s="11"/>
      <c r="BD2723" s="11"/>
      <c r="BE2723" s="11"/>
      <c r="BF2723" s="11"/>
      <c r="BG2723" s="11"/>
      <c r="BH2723" s="11"/>
      <c r="BI2723" s="11"/>
      <c r="BJ2723" s="11"/>
      <c r="BK2723" s="11"/>
      <c r="BL2723" s="11"/>
      <c r="BM2723" s="11"/>
      <c r="BN2723" s="11"/>
      <c r="BO2723" s="11"/>
      <c r="BP2723" s="16" t="str">
        <v>0- Port Costs</v>
      </c>
      <c r="BT2723" s="16" t="str">
        <v>0- Port Value</v>
      </c>
      <c r="BU2723" s="11"/>
      <c r="BV2723" s="16" t="str">
        <v>0</v>
      </c>
    </row>
    <row r="2724" spans="8:74" hidden="1" outlineLevel="1" x14ac:dyDescent="0.3">
      <c r="H2724" s="16" t="str">
        <v>0 - BM Costs</v>
      </c>
      <c r="L2724" s="16" t="str">
        <v>0 - BM Port</v>
      </c>
      <c r="N2724" s="16" t="str">
        <v>0 - Port Assets</v>
      </c>
      <c r="O2724" s="11"/>
      <c r="P2724" s="11"/>
      <c r="Q2724" s="11"/>
      <c r="R2724" s="11"/>
      <c r="S2724" s="11"/>
      <c r="T2724" s="11"/>
      <c r="U2724" s="11"/>
      <c r="V2724" s="11"/>
      <c r="W2724" s="11"/>
      <c r="X2724" s="11"/>
      <c r="Y2724" s="11"/>
      <c r="Z2724" s="11"/>
      <c r="AA2724" s="11"/>
      <c r="AB2724" s="11"/>
      <c r="AC2724" s="11"/>
      <c r="AD2724" s="11"/>
      <c r="AE2724" s="11"/>
      <c r="AF2724" s="11"/>
      <c r="AG2724" s="11"/>
      <c r="AH2724" s="11"/>
      <c r="AI2724" s="11"/>
      <c r="AJ2724" s="11"/>
      <c r="AK2724" s="11"/>
      <c r="AL2724" s="11"/>
      <c r="AM2724" s="11"/>
      <c r="AN2724" s="11"/>
      <c r="AO2724" s="11"/>
      <c r="AP2724" s="11"/>
      <c r="AQ2724" s="11"/>
      <c r="AR2724" s="11"/>
      <c r="AS2724" s="11"/>
      <c r="AT2724" s="11"/>
      <c r="AU2724" s="11"/>
      <c r="AV2724" s="11"/>
      <c r="AW2724" s="11"/>
      <c r="AX2724" s="11"/>
      <c r="AY2724" s="11"/>
      <c r="AZ2724" s="11"/>
      <c r="BA2724" s="11"/>
      <c r="BB2724" s="11"/>
      <c r="BC2724" s="11"/>
      <c r="BD2724" s="11"/>
      <c r="BE2724" s="11"/>
      <c r="BF2724" s="11"/>
      <c r="BG2724" s="11"/>
      <c r="BH2724" s="11"/>
      <c r="BI2724" s="11"/>
      <c r="BJ2724" s="11"/>
      <c r="BK2724" s="11"/>
      <c r="BL2724" s="11"/>
      <c r="BM2724" s="11"/>
      <c r="BN2724" s="11"/>
      <c r="BO2724" s="11"/>
      <c r="BP2724" s="16" t="str">
        <v>0- Port Costs</v>
      </c>
      <c r="BT2724" s="16" t="str">
        <v>0- Port Value</v>
      </c>
      <c r="BU2724" s="11"/>
      <c r="BV2724" s="16" t="str">
        <v>0</v>
      </c>
    </row>
    <row r="2725" spans="8:74" hidden="1" outlineLevel="1" x14ac:dyDescent="0.3">
      <c r="H2725" s="16" t="str">
        <v>0 - BM Costs</v>
      </c>
      <c r="L2725" s="16" t="str">
        <v>0 - BM Port</v>
      </c>
      <c r="N2725" s="16" t="str">
        <v>0 - Port Assets</v>
      </c>
      <c r="O2725" s="11"/>
      <c r="P2725" s="11"/>
      <c r="Q2725" s="11"/>
      <c r="R2725" s="11"/>
      <c r="S2725" s="11"/>
      <c r="T2725" s="11"/>
      <c r="U2725" s="11"/>
      <c r="V2725" s="11"/>
      <c r="W2725" s="11"/>
      <c r="X2725" s="11"/>
      <c r="Y2725" s="11"/>
      <c r="Z2725" s="11"/>
      <c r="AA2725" s="11"/>
      <c r="AB2725" s="11"/>
      <c r="AC2725" s="11"/>
      <c r="AD2725" s="11"/>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c r="AY2725" s="11"/>
      <c r="AZ2725" s="11"/>
      <c r="BA2725" s="11"/>
      <c r="BB2725" s="11"/>
      <c r="BC2725" s="11"/>
      <c r="BD2725" s="11"/>
      <c r="BE2725" s="11"/>
      <c r="BF2725" s="11"/>
      <c r="BG2725" s="11"/>
      <c r="BH2725" s="11"/>
      <c r="BI2725" s="11"/>
      <c r="BJ2725" s="11"/>
      <c r="BK2725" s="11"/>
      <c r="BL2725" s="11"/>
      <c r="BM2725" s="11"/>
      <c r="BN2725" s="11"/>
      <c r="BO2725" s="11"/>
      <c r="BP2725" s="16" t="str">
        <v>0- Port Costs</v>
      </c>
      <c r="BT2725" s="16" t="str">
        <v>0- Port Value</v>
      </c>
      <c r="BU2725" s="11"/>
      <c r="BV2725" s="16" t="str">
        <v>0</v>
      </c>
    </row>
    <row r="2726" spans="8:74" hidden="1" outlineLevel="1" x14ac:dyDescent="0.3">
      <c r="H2726" s="16" t="str">
        <v>0 - BM Costs</v>
      </c>
      <c r="L2726" s="16" t="str">
        <v>0 - BM Port</v>
      </c>
      <c r="N2726" s="16" t="str">
        <v>0 - Port Assets</v>
      </c>
      <c r="O2726" s="11"/>
      <c r="P2726" s="11"/>
      <c r="Q2726" s="11"/>
      <c r="R2726" s="11"/>
      <c r="S2726" s="11"/>
      <c r="T2726" s="11"/>
      <c r="U2726" s="11"/>
      <c r="V2726" s="11"/>
      <c r="W2726" s="11"/>
      <c r="X2726" s="11"/>
      <c r="Y2726" s="11"/>
      <c r="Z2726" s="11"/>
      <c r="AA2726" s="11"/>
      <c r="AB2726" s="11"/>
      <c r="AC2726" s="11"/>
      <c r="AD2726" s="11"/>
      <c r="AE2726" s="11"/>
      <c r="AF2726" s="11"/>
      <c r="AG2726" s="11"/>
      <c r="AH2726" s="11"/>
      <c r="AI2726" s="11"/>
      <c r="AJ2726" s="11"/>
      <c r="AK2726" s="11"/>
      <c r="AL2726" s="11"/>
      <c r="AM2726" s="11"/>
      <c r="AN2726" s="11"/>
      <c r="AO2726" s="11"/>
      <c r="AP2726" s="11"/>
      <c r="AQ2726" s="11"/>
      <c r="AR2726" s="11"/>
      <c r="AS2726" s="11"/>
      <c r="AT2726" s="11"/>
      <c r="AU2726" s="11"/>
      <c r="AV2726" s="11"/>
      <c r="AW2726" s="11"/>
      <c r="AX2726" s="11"/>
      <c r="AY2726" s="11"/>
      <c r="AZ2726" s="11"/>
      <c r="BA2726" s="11"/>
      <c r="BB2726" s="11"/>
      <c r="BC2726" s="11"/>
      <c r="BD2726" s="11"/>
      <c r="BE2726" s="11"/>
      <c r="BF2726" s="11"/>
      <c r="BG2726" s="11"/>
      <c r="BH2726" s="11"/>
      <c r="BI2726" s="11"/>
      <c r="BJ2726" s="11"/>
      <c r="BK2726" s="11"/>
      <c r="BL2726" s="11"/>
      <c r="BM2726" s="11"/>
      <c r="BN2726" s="11"/>
      <c r="BO2726" s="11"/>
      <c r="BP2726" s="16" t="str">
        <v>0- Port Costs</v>
      </c>
      <c r="BT2726" s="16" t="str">
        <v>0- Port Value</v>
      </c>
      <c r="BU2726" s="11"/>
      <c r="BV2726" s="16" t="str">
        <v>0</v>
      </c>
    </row>
    <row r="2727" spans="8:74" hidden="1" outlineLevel="1" x14ac:dyDescent="0.3">
      <c r="H2727" s="16" t="str">
        <v>0 - BM Costs</v>
      </c>
      <c r="L2727" s="16" t="str">
        <v>0 - BM Port</v>
      </c>
      <c r="N2727" s="16" t="str">
        <v>0 - Port Assets</v>
      </c>
      <c r="O2727" s="11"/>
      <c r="P2727" s="11"/>
      <c r="Q2727" s="11"/>
      <c r="R2727" s="11"/>
      <c r="S2727" s="11"/>
      <c r="T2727" s="11"/>
      <c r="U2727" s="11"/>
      <c r="V2727" s="11"/>
      <c r="W2727" s="11"/>
      <c r="X2727" s="11"/>
      <c r="Y2727" s="11"/>
      <c r="Z2727" s="11"/>
      <c r="AA2727" s="11"/>
      <c r="AB2727" s="11"/>
      <c r="AC2727" s="11"/>
      <c r="AD2727" s="11"/>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c r="BB2727" s="11"/>
      <c r="BC2727" s="11"/>
      <c r="BD2727" s="11"/>
      <c r="BE2727" s="11"/>
      <c r="BF2727" s="11"/>
      <c r="BG2727" s="11"/>
      <c r="BH2727" s="11"/>
      <c r="BI2727" s="11"/>
      <c r="BJ2727" s="11"/>
      <c r="BK2727" s="11"/>
      <c r="BL2727" s="11"/>
      <c r="BM2727" s="11"/>
      <c r="BN2727" s="11"/>
      <c r="BO2727" s="11"/>
      <c r="BP2727" s="16" t="str">
        <v>0- Port Costs</v>
      </c>
      <c r="BT2727" s="16" t="str">
        <v>0- Port Value</v>
      </c>
      <c r="BU2727" s="11"/>
      <c r="BV2727" s="16" t="str">
        <v>0</v>
      </c>
    </row>
    <row r="2728" spans="8:74" hidden="1" outlineLevel="1" x14ac:dyDescent="0.3">
      <c r="H2728" s="16" t="str">
        <v>0 - BM Costs</v>
      </c>
      <c r="L2728" s="16" t="str">
        <v>0 - BM Port</v>
      </c>
      <c r="N2728" s="16" t="str">
        <v>0 - Port Assets</v>
      </c>
      <c r="O2728" s="11"/>
      <c r="P2728" s="11"/>
      <c r="Q2728" s="11"/>
      <c r="R2728" s="11"/>
      <c r="S2728" s="11"/>
      <c r="T2728" s="11"/>
      <c r="U2728" s="11"/>
      <c r="V2728" s="11"/>
      <c r="W2728" s="11"/>
      <c r="X2728" s="11"/>
      <c r="Y2728" s="11"/>
      <c r="Z2728" s="11"/>
      <c r="AA2728" s="11"/>
      <c r="AB2728" s="11"/>
      <c r="AC2728" s="11"/>
      <c r="AD2728" s="11"/>
      <c r="AE2728" s="11"/>
      <c r="AF2728" s="11"/>
      <c r="AG2728" s="11"/>
      <c r="AH2728" s="11"/>
      <c r="AI2728" s="11"/>
      <c r="AJ2728" s="11"/>
      <c r="AK2728" s="11"/>
      <c r="AL2728" s="11"/>
      <c r="AM2728" s="11"/>
      <c r="AN2728" s="11"/>
      <c r="AO2728" s="11"/>
      <c r="AP2728" s="11"/>
      <c r="AQ2728" s="11"/>
      <c r="AR2728" s="11"/>
      <c r="AS2728" s="11"/>
      <c r="AT2728" s="11"/>
      <c r="AU2728" s="11"/>
      <c r="AV2728" s="11"/>
      <c r="AW2728" s="11"/>
      <c r="AX2728" s="11"/>
      <c r="AY2728" s="11"/>
      <c r="AZ2728" s="11"/>
      <c r="BA2728" s="11"/>
      <c r="BB2728" s="11"/>
      <c r="BC2728" s="11"/>
      <c r="BD2728" s="11"/>
      <c r="BE2728" s="11"/>
      <c r="BF2728" s="11"/>
      <c r="BG2728" s="11"/>
      <c r="BH2728" s="11"/>
      <c r="BI2728" s="11"/>
      <c r="BJ2728" s="11"/>
      <c r="BK2728" s="11"/>
      <c r="BL2728" s="11"/>
      <c r="BM2728" s="11"/>
      <c r="BN2728" s="11"/>
      <c r="BO2728" s="11"/>
      <c r="BP2728" s="16" t="str">
        <v>0- Port Costs</v>
      </c>
      <c r="BT2728" s="16" t="str">
        <v>0- Port Value</v>
      </c>
      <c r="BU2728" s="11"/>
      <c r="BV2728" s="16" t="str">
        <v>0</v>
      </c>
    </row>
    <row r="2729" spans="8:74" hidden="1" outlineLevel="1" x14ac:dyDescent="0.3">
      <c r="H2729" s="16" t="str">
        <v>0 - BM Costs</v>
      </c>
      <c r="L2729" s="16" t="str">
        <v>0 - BM Port</v>
      </c>
      <c r="N2729" s="16" t="str">
        <v>0 - Port Assets</v>
      </c>
      <c r="O2729" s="11"/>
      <c r="P2729" s="11"/>
      <c r="Q2729" s="11"/>
      <c r="R2729" s="11"/>
      <c r="S2729" s="11"/>
      <c r="T2729" s="11"/>
      <c r="U2729" s="11"/>
      <c r="V2729" s="11"/>
      <c r="W2729" s="11"/>
      <c r="X2729" s="11"/>
      <c r="Y2729" s="11"/>
      <c r="Z2729" s="11"/>
      <c r="AA2729" s="11"/>
      <c r="AB2729" s="11"/>
      <c r="AC2729" s="11"/>
      <c r="AD2729" s="11"/>
      <c r="AE2729" s="11"/>
      <c r="AF2729" s="11"/>
      <c r="AG2729" s="11"/>
      <c r="AH2729" s="11"/>
      <c r="AI2729" s="11"/>
      <c r="AJ2729" s="11"/>
      <c r="AK2729" s="11"/>
      <c r="AL2729" s="11"/>
      <c r="AM2729" s="11"/>
      <c r="AN2729" s="11"/>
      <c r="AO2729" s="11"/>
      <c r="AP2729" s="11"/>
      <c r="AQ2729" s="11"/>
      <c r="AR2729" s="11"/>
      <c r="AS2729" s="11"/>
      <c r="AT2729" s="11"/>
      <c r="AU2729" s="11"/>
      <c r="AV2729" s="11"/>
      <c r="AW2729" s="11"/>
      <c r="AX2729" s="11"/>
      <c r="AY2729" s="11"/>
      <c r="AZ2729" s="11"/>
      <c r="BA2729" s="11"/>
      <c r="BB2729" s="11"/>
      <c r="BC2729" s="11"/>
      <c r="BD2729" s="11"/>
      <c r="BE2729" s="11"/>
      <c r="BF2729" s="11"/>
      <c r="BG2729" s="11"/>
      <c r="BH2729" s="11"/>
      <c r="BI2729" s="11"/>
      <c r="BJ2729" s="11"/>
      <c r="BK2729" s="11"/>
      <c r="BL2729" s="11"/>
      <c r="BM2729" s="11"/>
      <c r="BN2729" s="11"/>
      <c r="BO2729" s="11"/>
      <c r="BP2729" s="16" t="str">
        <v>0- Port Costs</v>
      </c>
      <c r="BT2729" s="16" t="str">
        <v>0- Port Value</v>
      </c>
      <c r="BU2729" s="11"/>
      <c r="BV2729" s="16" t="str">
        <v>0</v>
      </c>
    </row>
    <row r="2730" spans="8:74" hidden="1" outlineLevel="1" x14ac:dyDescent="0.3">
      <c r="H2730" s="16" t="str">
        <v>0 - BM Costs</v>
      </c>
      <c r="L2730" s="16" t="str">
        <v>0 - BM Port</v>
      </c>
      <c r="N2730" s="16" t="str">
        <v>0 - Port Assets</v>
      </c>
      <c r="O2730" s="11"/>
      <c r="P2730" s="11"/>
      <c r="Q2730" s="11"/>
      <c r="R2730" s="11"/>
      <c r="S2730" s="11"/>
      <c r="T2730" s="11"/>
      <c r="U2730" s="11"/>
      <c r="V2730" s="11"/>
      <c r="W2730" s="11"/>
      <c r="X2730" s="11"/>
      <c r="Y2730" s="11"/>
      <c r="Z2730" s="11"/>
      <c r="AA2730" s="11"/>
      <c r="AB2730" s="11"/>
      <c r="AC2730" s="11"/>
      <c r="AD2730" s="11"/>
      <c r="AE2730" s="11"/>
      <c r="AF2730" s="11"/>
      <c r="AG2730" s="11"/>
      <c r="AH2730" s="11"/>
      <c r="AI2730" s="11"/>
      <c r="AJ2730" s="11"/>
      <c r="AK2730" s="11"/>
      <c r="AL2730" s="11"/>
      <c r="AM2730" s="11"/>
      <c r="AN2730" s="11"/>
      <c r="AO2730" s="11"/>
      <c r="AP2730" s="11"/>
      <c r="AQ2730" s="11"/>
      <c r="AR2730" s="11"/>
      <c r="AS2730" s="11"/>
      <c r="AT2730" s="11"/>
      <c r="AU2730" s="11"/>
      <c r="AV2730" s="11"/>
      <c r="AW2730" s="11"/>
      <c r="AX2730" s="11"/>
      <c r="AY2730" s="11"/>
      <c r="AZ2730" s="11"/>
      <c r="BA2730" s="11"/>
      <c r="BB2730" s="11"/>
      <c r="BC2730" s="11"/>
      <c r="BD2730" s="11"/>
      <c r="BE2730" s="11"/>
      <c r="BF2730" s="11"/>
      <c r="BG2730" s="11"/>
      <c r="BH2730" s="11"/>
      <c r="BI2730" s="11"/>
      <c r="BJ2730" s="11"/>
      <c r="BK2730" s="11"/>
      <c r="BL2730" s="11"/>
      <c r="BM2730" s="11"/>
      <c r="BN2730" s="11"/>
      <c r="BO2730" s="11"/>
      <c r="BP2730" s="16" t="str">
        <v>0- Port Costs</v>
      </c>
      <c r="BT2730" s="16" t="str">
        <v>0- Port Value</v>
      </c>
      <c r="BU2730" s="11"/>
      <c r="BV2730" s="16" t="str">
        <v>0</v>
      </c>
    </row>
    <row r="2731" spans="8:74" hidden="1" outlineLevel="1" x14ac:dyDescent="0.3">
      <c r="H2731" s="16" t="str">
        <v>0 - BM Costs</v>
      </c>
      <c r="L2731" s="16" t="str">
        <v>0 - BM Port</v>
      </c>
      <c r="N2731" s="16" t="str">
        <v>0 - Port Assets</v>
      </c>
      <c r="O2731" s="11"/>
      <c r="P2731" s="11"/>
      <c r="Q2731" s="11"/>
      <c r="R2731" s="11"/>
      <c r="S2731" s="11"/>
      <c r="T2731" s="11"/>
      <c r="U2731" s="11"/>
      <c r="V2731" s="11"/>
      <c r="W2731" s="11"/>
      <c r="X2731" s="11"/>
      <c r="Y2731" s="11"/>
      <c r="Z2731" s="11"/>
      <c r="AA2731" s="11"/>
      <c r="AB2731" s="11"/>
      <c r="AC2731" s="11"/>
      <c r="AD2731" s="11"/>
      <c r="AE2731" s="11"/>
      <c r="AF2731" s="11"/>
      <c r="AG2731" s="11"/>
      <c r="AH2731" s="11"/>
      <c r="AI2731" s="11"/>
      <c r="AJ2731" s="11"/>
      <c r="AK2731" s="11"/>
      <c r="AL2731" s="11"/>
      <c r="AM2731" s="11"/>
      <c r="AN2731" s="11"/>
      <c r="AO2731" s="11"/>
      <c r="AP2731" s="11"/>
      <c r="AQ2731" s="11"/>
      <c r="AR2731" s="11"/>
      <c r="AS2731" s="11"/>
      <c r="AT2731" s="11"/>
      <c r="AU2731" s="11"/>
      <c r="AV2731" s="11"/>
      <c r="AW2731" s="11"/>
      <c r="AX2731" s="11"/>
      <c r="AY2731" s="11"/>
      <c r="AZ2731" s="11"/>
      <c r="BA2731" s="11"/>
      <c r="BB2731" s="11"/>
      <c r="BC2731" s="11"/>
      <c r="BD2731" s="11"/>
      <c r="BE2731" s="11"/>
      <c r="BF2731" s="11"/>
      <c r="BG2731" s="11"/>
      <c r="BH2731" s="11"/>
      <c r="BI2731" s="11"/>
      <c r="BJ2731" s="11"/>
      <c r="BK2731" s="11"/>
      <c r="BL2731" s="11"/>
      <c r="BM2731" s="11"/>
      <c r="BN2731" s="11"/>
      <c r="BO2731" s="11"/>
      <c r="BP2731" s="16" t="str">
        <v>0- Port Costs</v>
      </c>
      <c r="BT2731" s="16" t="str">
        <v>0- Port Value</v>
      </c>
      <c r="BU2731" s="11"/>
      <c r="BV2731" s="16" t="str">
        <v>0</v>
      </c>
    </row>
    <row r="2732" spans="8:74" hidden="1" outlineLevel="1" x14ac:dyDescent="0.3">
      <c r="H2732" s="16" t="str">
        <v>0 - BM Costs</v>
      </c>
      <c r="L2732" s="16" t="str">
        <v>0 - BM Port</v>
      </c>
      <c r="N2732" s="16" t="str">
        <v>0 - Port Assets</v>
      </c>
      <c r="O2732" s="11"/>
      <c r="P2732" s="11"/>
      <c r="Q2732" s="11"/>
      <c r="R2732" s="11"/>
      <c r="S2732" s="11"/>
      <c r="T2732" s="11"/>
      <c r="U2732" s="11"/>
      <c r="V2732" s="11"/>
      <c r="W2732" s="11"/>
      <c r="X2732" s="11"/>
      <c r="Y2732" s="11"/>
      <c r="Z2732" s="11"/>
      <c r="AA2732" s="11"/>
      <c r="AB2732" s="11"/>
      <c r="AC2732" s="11"/>
      <c r="AD2732" s="11"/>
      <c r="AE2732" s="11"/>
      <c r="AF2732" s="11"/>
      <c r="AG2732" s="11"/>
      <c r="AH2732" s="11"/>
      <c r="AI2732" s="11"/>
      <c r="AJ2732" s="11"/>
      <c r="AK2732" s="11"/>
      <c r="AL2732" s="11"/>
      <c r="AM2732" s="11"/>
      <c r="AN2732" s="11"/>
      <c r="AO2732" s="11"/>
      <c r="AP2732" s="11"/>
      <c r="AQ2732" s="11"/>
      <c r="AR2732" s="11"/>
      <c r="AS2732" s="11"/>
      <c r="AT2732" s="11"/>
      <c r="AU2732" s="11"/>
      <c r="AV2732" s="11"/>
      <c r="AW2732" s="11"/>
      <c r="AX2732" s="11"/>
      <c r="AY2732" s="11"/>
      <c r="AZ2732" s="11"/>
      <c r="BA2732" s="11"/>
      <c r="BB2732" s="11"/>
      <c r="BC2732" s="11"/>
      <c r="BD2732" s="11"/>
      <c r="BE2732" s="11"/>
      <c r="BF2732" s="11"/>
      <c r="BG2732" s="11"/>
      <c r="BH2732" s="11"/>
      <c r="BI2732" s="11"/>
      <c r="BJ2732" s="11"/>
      <c r="BK2732" s="11"/>
      <c r="BL2732" s="11"/>
      <c r="BM2732" s="11"/>
      <c r="BN2732" s="11"/>
      <c r="BO2732" s="11"/>
      <c r="BP2732" s="16" t="str">
        <v>0- Port Costs</v>
      </c>
      <c r="BT2732" s="16" t="str">
        <v>0- Port Value</v>
      </c>
      <c r="BU2732" s="11"/>
      <c r="BV2732" s="16" t="str">
        <v>0</v>
      </c>
    </row>
    <row r="2733" spans="8:74" hidden="1" outlineLevel="1" x14ac:dyDescent="0.3">
      <c r="H2733" s="16" t="str">
        <v>0 - BM Costs</v>
      </c>
      <c r="L2733" s="16" t="str">
        <v>0 - BM Port</v>
      </c>
      <c r="N2733" s="16" t="str">
        <v>0 - Port Assets</v>
      </c>
      <c r="O2733" s="11"/>
      <c r="P2733" s="11"/>
      <c r="Q2733" s="11"/>
      <c r="R2733" s="11"/>
      <c r="S2733" s="11"/>
      <c r="T2733" s="11"/>
      <c r="U2733" s="11"/>
      <c r="V2733" s="11"/>
      <c r="W2733" s="11"/>
      <c r="X2733" s="11"/>
      <c r="Y2733" s="11"/>
      <c r="Z2733" s="11"/>
      <c r="AA2733" s="11"/>
      <c r="AB2733" s="11"/>
      <c r="AC2733" s="11"/>
      <c r="AD2733" s="11"/>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c r="BC2733" s="11"/>
      <c r="BD2733" s="11"/>
      <c r="BE2733" s="11"/>
      <c r="BF2733" s="11"/>
      <c r="BG2733" s="11"/>
      <c r="BH2733" s="11"/>
      <c r="BI2733" s="11"/>
      <c r="BJ2733" s="11"/>
      <c r="BK2733" s="11"/>
      <c r="BL2733" s="11"/>
      <c r="BM2733" s="11"/>
      <c r="BN2733" s="11"/>
      <c r="BO2733" s="11"/>
      <c r="BP2733" s="16" t="str">
        <v>0- Port Costs</v>
      </c>
      <c r="BT2733" s="16" t="str">
        <v>0- Port Value</v>
      </c>
      <c r="BU2733" s="11"/>
      <c r="BV2733" s="16" t="str">
        <v>0</v>
      </c>
    </row>
    <row r="2734" spans="8:74" hidden="1" outlineLevel="1" x14ac:dyDescent="0.3">
      <c r="H2734" s="16" t="str">
        <v>0 - BM Costs</v>
      </c>
      <c r="L2734" s="16" t="str">
        <v>0 - BM Port</v>
      </c>
      <c r="N2734" s="16" t="str">
        <v>0 - Port Assets</v>
      </c>
      <c r="O2734" s="11"/>
      <c r="P2734" s="11"/>
      <c r="Q2734" s="11"/>
      <c r="R2734" s="11"/>
      <c r="S2734" s="11"/>
      <c r="T2734" s="11"/>
      <c r="U2734" s="11"/>
      <c r="V2734" s="11"/>
      <c r="W2734" s="11"/>
      <c r="X2734" s="11"/>
      <c r="Y2734" s="11"/>
      <c r="Z2734" s="11"/>
      <c r="AA2734" s="11"/>
      <c r="AB2734" s="11"/>
      <c r="AC2734" s="11"/>
      <c r="AD2734" s="11"/>
      <c r="AE2734" s="11"/>
      <c r="AF2734" s="11"/>
      <c r="AG2734" s="11"/>
      <c r="AH2734" s="11"/>
      <c r="AI2734" s="11"/>
      <c r="AJ2734" s="11"/>
      <c r="AK2734" s="11"/>
      <c r="AL2734" s="11"/>
      <c r="AM2734" s="11"/>
      <c r="AN2734" s="11"/>
      <c r="AO2734" s="11"/>
      <c r="AP2734" s="11"/>
      <c r="AQ2734" s="11"/>
      <c r="AR2734" s="11"/>
      <c r="AS2734" s="11"/>
      <c r="AT2734" s="11"/>
      <c r="AU2734" s="11"/>
      <c r="AV2734" s="11"/>
      <c r="AW2734" s="11"/>
      <c r="AX2734" s="11"/>
      <c r="AY2734" s="11"/>
      <c r="AZ2734" s="11"/>
      <c r="BA2734" s="11"/>
      <c r="BB2734" s="11"/>
      <c r="BC2734" s="11"/>
      <c r="BD2734" s="11"/>
      <c r="BE2734" s="11"/>
      <c r="BF2734" s="11"/>
      <c r="BG2734" s="11"/>
      <c r="BH2734" s="11"/>
      <c r="BI2734" s="11"/>
      <c r="BJ2734" s="11"/>
      <c r="BK2734" s="11"/>
      <c r="BL2734" s="11"/>
      <c r="BM2734" s="11"/>
      <c r="BN2734" s="11"/>
      <c r="BO2734" s="11"/>
      <c r="BP2734" s="16" t="str">
        <v>0- Port Costs</v>
      </c>
      <c r="BT2734" s="16" t="str">
        <v>0- Port Value</v>
      </c>
      <c r="BU2734" s="11"/>
      <c r="BV2734" s="16" t="str">
        <v>0</v>
      </c>
    </row>
    <row r="2735" spans="8:74" hidden="1" outlineLevel="1" x14ac:dyDescent="0.3">
      <c r="H2735" s="16" t="str">
        <v>0 - BM Costs</v>
      </c>
      <c r="L2735" s="16" t="str">
        <v>0 - BM Port</v>
      </c>
      <c r="N2735" s="16" t="str">
        <v>0 - Port Assets</v>
      </c>
      <c r="O2735" s="11"/>
      <c r="P2735" s="11"/>
      <c r="Q2735" s="11"/>
      <c r="R2735" s="11"/>
      <c r="S2735" s="11"/>
      <c r="T2735" s="11"/>
      <c r="U2735" s="11"/>
      <c r="V2735" s="11"/>
      <c r="W2735" s="11"/>
      <c r="X2735" s="11"/>
      <c r="Y2735" s="11"/>
      <c r="Z2735" s="11"/>
      <c r="AA2735" s="11"/>
      <c r="AB2735" s="11"/>
      <c r="AC2735" s="11"/>
      <c r="AD2735" s="11"/>
      <c r="AE2735" s="11"/>
      <c r="AF2735" s="11"/>
      <c r="AG2735" s="11"/>
      <c r="AH2735" s="11"/>
      <c r="AI2735" s="11"/>
      <c r="AJ2735" s="11"/>
      <c r="AK2735" s="11"/>
      <c r="AL2735" s="11"/>
      <c r="AM2735" s="11"/>
      <c r="AN2735" s="11"/>
      <c r="AO2735" s="11"/>
      <c r="AP2735" s="11"/>
      <c r="AQ2735" s="11"/>
      <c r="AR2735" s="11"/>
      <c r="AS2735" s="11"/>
      <c r="AT2735" s="11"/>
      <c r="AU2735" s="11"/>
      <c r="AV2735" s="11"/>
      <c r="AW2735" s="11"/>
      <c r="AX2735" s="11"/>
      <c r="AY2735" s="11"/>
      <c r="AZ2735" s="11"/>
      <c r="BA2735" s="11"/>
      <c r="BB2735" s="11"/>
      <c r="BC2735" s="11"/>
      <c r="BD2735" s="11"/>
      <c r="BE2735" s="11"/>
      <c r="BF2735" s="11"/>
      <c r="BG2735" s="11"/>
      <c r="BH2735" s="11"/>
      <c r="BI2735" s="11"/>
      <c r="BJ2735" s="11"/>
      <c r="BK2735" s="11"/>
      <c r="BL2735" s="11"/>
      <c r="BM2735" s="11"/>
      <c r="BN2735" s="11"/>
      <c r="BO2735" s="11"/>
      <c r="BP2735" s="16" t="str">
        <v>0- Port Costs</v>
      </c>
      <c r="BT2735" s="16" t="str">
        <v>0- Port Value</v>
      </c>
      <c r="BU2735" s="11"/>
      <c r="BV2735" s="16" t="str">
        <v>0</v>
      </c>
    </row>
    <row r="2736" spans="8:74" hidden="1" outlineLevel="1" x14ac:dyDescent="0.3">
      <c r="H2736" s="16" t="str">
        <v>0 - BM Costs</v>
      </c>
      <c r="L2736" s="16" t="str">
        <v>0 - BM Port</v>
      </c>
      <c r="N2736" s="16" t="str">
        <v>0 - Port Assets</v>
      </c>
      <c r="O2736" s="11"/>
      <c r="P2736" s="11"/>
      <c r="Q2736" s="11"/>
      <c r="R2736" s="11"/>
      <c r="S2736" s="11"/>
      <c r="T2736" s="11"/>
      <c r="U2736" s="11"/>
      <c r="V2736" s="11"/>
      <c r="W2736" s="11"/>
      <c r="X2736" s="11"/>
      <c r="Y2736" s="11"/>
      <c r="Z2736" s="11"/>
      <c r="AA2736" s="11"/>
      <c r="AB2736" s="11"/>
      <c r="AC2736" s="11"/>
      <c r="AD2736" s="11"/>
      <c r="AE2736" s="11"/>
      <c r="AF2736" s="11"/>
      <c r="AG2736" s="11"/>
      <c r="AH2736" s="11"/>
      <c r="AI2736" s="11"/>
      <c r="AJ2736" s="11"/>
      <c r="AK2736" s="11"/>
      <c r="AL2736" s="11"/>
      <c r="AM2736" s="11"/>
      <c r="AN2736" s="11"/>
      <c r="AO2736" s="11"/>
      <c r="AP2736" s="11"/>
      <c r="AQ2736" s="11"/>
      <c r="AR2736" s="11"/>
      <c r="AS2736" s="11"/>
      <c r="AT2736" s="11"/>
      <c r="AU2736" s="11"/>
      <c r="AV2736" s="11"/>
      <c r="AW2736" s="11"/>
      <c r="AX2736" s="11"/>
      <c r="AY2736" s="11"/>
      <c r="AZ2736" s="11"/>
      <c r="BA2736" s="11"/>
      <c r="BB2736" s="11"/>
      <c r="BC2736" s="11"/>
      <c r="BD2736" s="11"/>
      <c r="BE2736" s="11"/>
      <c r="BF2736" s="11"/>
      <c r="BG2736" s="11"/>
      <c r="BH2736" s="11"/>
      <c r="BI2736" s="11"/>
      <c r="BJ2736" s="11"/>
      <c r="BK2736" s="11"/>
      <c r="BL2736" s="11"/>
      <c r="BM2736" s="11"/>
      <c r="BN2736" s="11"/>
      <c r="BO2736" s="11"/>
      <c r="BP2736" s="16" t="str">
        <v>0- Port Costs</v>
      </c>
      <c r="BT2736" s="16" t="str">
        <v>0- Port Value</v>
      </c>
      <c r="BU2736" s="11"/>
      <c r="BV2736" s="16" t="str">
        <v>0</v>
      </c>
    </row>
    <row r="2737" spans="8:74" hidden="1" outlineLevel="1" x14ac:dyDescent="0.3">
      <c r="H2737" s="16" t="str">
        <v>0 - BM Costs</v>
      </c>
      <c r="L2737" s="16" t="str">
        <v>0 - BM Port</v>
      </c>
      <c r="N2737" s="16" t="str">
        <v>0 - Port Assets</v>
      </c>
      <c r="O2737" s="11"/>
      <c r="P2737" s="11"/>
      <c r="Q2737" s="11"/>
      <c r="R2737" s="11"/>
      <c r="S2737" s="11"/>
      <c r="T2737" s="11"/>
      <c r="U2737" s="11"/>
      <c r="V2737" s="11"/>
      <c r="W2737" s="11"/>
      <c r="X2737" s="11"/>
      <c r="Y2737" s="11"/>
      <c r="Z2737" s="11"/>
      <c r="AA2737" s="11"/>
      <c r="AB2737" s="11"/>
      <c r="AC2737" s="11"/>
      <c r="AD2737" s="11"/>
      <c r="AE2737" s="11"/>
      <c r="AF2737" s="11"/>
      <c r="AG2737" s="11"/>
      <c r="AH2737" s="11"/>
      <c r="AI2737" s="11"/>
      <c r="AJ2737" s="11"/>
      <c r="AK2737" s="11"/>
      <c r="AL2737" s="11"/>
      <c r="AM2737" s="11"/>
      <c r="AN2737" s="11"/>
      <c r="AO2737" s="11"/>
      <c r="AP2737" s="11"/>
      <c r="AQ2737" s="11"/>
      <c r="AR2737" s="11"/>
      <c r="AS2737" s="11"/>
      <c r="AT2737" s="11"/>
      <c r="AU2737" s="11"/>
      <c r="AV2737" s="11"/>
      <c r="AW2737" s="11"/>
      <c r="AX2737" s="11"/>
      <c r="AY2737" s="11"/>
      <c r="AZ2737" s="11"/>
      <c r="BA2737" s="11"/>
      <c r="BB2737" s="11"/>
      <c r="BC2737" s="11"/>
      <c r="BD2737" s="11"/>
      <c r="BE2737" s="11"/>
      <c r="BF2737" s="11"/>
      <c r="BG2737" s="11"/>
      <c r="BH2737" s="11"/>
      <c r="BI2737" s="11"/>
      <c r="BJ2737" s="11"/>
      <c r="BK2737" s="11"/>
      <c r="BL2737" s="11"/>
      <c r="BM2737" s="11"/>
      <c r="BN2737" s="11"/>
      <c r="BO2737" s="11"/>
      <c r="BP2737" s="16" t="str">
        <v>0- Port Costs</v>
      </c>
      <c r="BT2737" s="16" t="str">
        <v>0- Port Value</v>
      </c>
      <c r="BU2737" s="11"/>
      <c r="BV2737" s="16" t="str">
        <v>0</v>
      </c>
    </row>
    <row r="2738" spans="8:74" hidden="1" outlineLevel="1" x14ac:dyDescent="0.3">
      <c r="H2738" s="16" t="str">
        <v>0 - BM Costs</v>
      </c>
      <c r="L2738" s="16" t="str">
        <v>0 - BM Port</v>
      </c>
      <c r="N2738" s="16" t="str">
        <v>0 - Port Assets</v>
      </c>
      <c r="O2738" s="11"/>
      <c r="P2738" s="11"/>
      <c r="Q2738" s="11"/>
      <c r="R2738" s="11"/>
      <c r="S2738" s="11"/>
      <c r="T2738" s="11"/>
      <c r="U2738" s="11"/>
      <c r="V2738" s="11"/>
      <c r="W2738" s="11"/>
      <c r="X2738" s="11"/>
      <c r="Y2738" s="11"/>
      <c r="Z2738" s="11"/>
      <c r="AA2738" s="11"/>
      <c r="AB2738" s="11"/>
      <c r="AC2738" s="11"/>
      <c r="AD2738" s="11"/>
      <c r="AE2738" s="11"/>
      <c r="AF2738" s="11"/>
      <c r="AG2738" s="11"/>
      <c r="AH2738" s="11"/>
      <c r="AI2738" s="11"/>
      <c r="AJ2738" s="11"/>
      <c r="AK2738" s="11"/>
      <c r="AL2738" s="11"/>
      <c r="AM2738" s="11"/>
      <c r="AN2738" s="11"/>
      <c r="AO2738" s="11"/>
      <c r="AP2738" s="11"/>
      <c r="AQ2738" s="11"/>
      <c r="AR2738" s="11"/>
      <c r="AS2738" s="11"/>
      <c r="AT2738" s="11"/>
      <c r="AU2738" s="11"/>
      <c r="AV2738" s="11"/>
      <c r="AW2738" s="11"/>
      <c r="AX2738" s="11"/>
      <c r="AY2738" s="11"/>
      <c r="AZ2738" s="11"/>
      <c r="BA2738" s="11"/>
      <c r="BB2738" s="11"/>
      <c r="BC2738" s="11"/>
      <c r="BD2738" s="11"/>
      <c r="BE2738" s="11"/>
      <c r="BF2738" s="11"/>
      <c r="BG2738" s="11"/>
      <c r="BH2738" s="11"/>
      <c r="BI2738" s="11"/>
      <c r="BJ2738" s="11"/>
      <c r="BK2738" s="11"/>
      <c r="BL2738" s="11"/>
      <c r="BM2738" s="11"/>
      <c r="BN2738" s="11"/>
      <c r="BO2738" s="11"/>
      <c r="BP2738" s="16" t="str">
        <v>0- Port Costs</v>
      </c>
      <c r="BT2738" s="16" t="str">
        <v>0- Port Value</v>
      </c>
      <c r="BU2738" s="11"/>
      <c r="BV2738" s="16" t="str">
        <v>0</v>
      </c>
    </row>
    <row r="2739" spans="8:74" hidden="1" outlineLevel="1" x14ac:dyDescent="0.3">
      <c r="H2739" s="16" t="str">
        <v>0 - BM Costs</v>
      </c>
      <c r="L2739" s="16" t="str">
        <v>0 - BM Port</v>
      </c>
      <c r="N2739" s="16" t="str">
        <v>0 - Port Assets</v>
      </c>
      <c r="O2739" s="11"/>
      <c r="P2739" s="11"/>
      <c r="Q2739" s="11"/>
      <c r="R2739" s="11"/>
      <c r="S2739" s="11"/>
      <c r="T2739" s="11"/>
      <c r="U2739" s="11"/>
      <c r="V2739" s="11"/>
      <c r="W2739" s="11"/>
      <c r="X2739" s="11"/>
      <c r="Y2739" s="11"/>
      <c r="Z2739" s="11"/>
      <c r="AA2739" s="11"/>
      <c r="AB2739" s="11"/>
      <c r="AC2739" s="11"/>
      <c r="AD2739" s="11"/>
      <c r="AE2739" s="11"/>
      <c r="AF2739" s="11"/>
      <c r="AG2739" s="11"/>
      <c r="AH2739" s="11"/>
      <c r="AI2739" s="11"/>
      <c r="AJ2739" s="11"/>
      <c r="AK2739" s="11"/>
      <c r="AL2739" s="11"/>
      <c r="AM2739" s="11"/>
      <c r="AN2739" s="11"/>
      <c r="AO2739" s="11"/>
      <c r="AP2739" s="11"/>
      <c r="AQ2739" s="11"/>
      <c r="AR2739" s="11"/>
      <c r="AS2739" s="11"/>
      <c r="AT2739" s="11"/>
      <c r="AU2739" s="11"/>
      <c r="AV2739" s="11"/>
      <c r="AW2739" s="11"/>
      <c r="AX2739" s="11"/>
      <c r="AY2739" s="11"/>
      <c r="AZ2739" s="11"/>
      <c r="BA2739" s="11"/>
      <c r="BB2739" s="11"/>
      <c r="BC2739" s="11"/>
      <c r="BD2739" s="11"/>
      <c r="BE2739" s="11"/>
      <c r="BF2739" s="11"/>
      <c r="BG2739" s="11"/>
      <c r="BH2739" s="11"/>
      <c r="BI2739" s="11"/>
      <c r="BJ2739" s="11"/>
      <c r="BK2739" s="11"/>
      <c r="BL2739" s="11"/>
      <c r="BM2739" s="11"/>
      <c r="BN2739" s="11"/>
      <c r="BO2739" s="11"/>
      <c r="BP2739" s="16" t="str">
        <v>0- Port Costs</v>
      </c>
      <c r="BT2739" s="16" t="str">
        <v>0- Port Value</v>
      </c>
      <c r="BU2739" s="11"/>
      <c r="BV2739" s="16" t="str">
        <v>0</v>
      </c>
    </row>
    <row r="2740" spans="8:74" hidden="1" outlineLevel="1" x14ac:dyDescent="0.3">
      <c r="H2740" s="16" t="str">
        <v>0 - BM Costs</v>
      </c>
      <c r="L2740" s="16" t="str">
        <v>0 - BM Port</v>
      </c>
      <c r="N2740" s="16" t="str">
        <v>0 - Port Assets</v>
      </c>
      <c r="O2740" s="11"/>
      <c r="P2740" s="11"/>
      <c r="Q2740" s="11"/>
      <c r="R2740" s="11"/>
      <c r="S2740" s="11"/>
      <c r="T2740" s="11"/>
      <c r="U2740" s="11"/>
      <c r="V2740" s="11"/>
      <c r="W2740" s="11"/>
      <c r="X2740" s="11"/>
      <c r="Y2740" s="11"/>
      <c r="Z2740" s="11"/>
      <c r="AA2740" s="11"/>
      <c r="AB2740" s="11"/>
      <c r="AC2740" s="11"/>
      <c r="AD2740" s="11"/>
      <c r="AE2740" s="11"/>
      <c r="AF2740" s="11"/>
      <c r="AG2740" s="11"/>
      <c r="AH2740" s="11"/>
      <c r="AI2740" s="11"/>
      <c r="AJ2740" s="11"/>
      <c r="AK2740" s="11"/>
      <c r="AL2740" s="11"/>
      <c r="AM2740" s="11"/>
      <c r="AN2740" s="11"/>
      <c r="AO2740" s="11"/>
      <c r="AP2740" s="11"/>
      <c r="AQ2740" s="11"/>
      <c r="AR2740" s="11"/>
      <c r="AS2740" s="11"/>
      <c r="AT2740" s="11"/>
      <c r="AU2740" s="11"/>
      <c r="AV2740" s="11"/>
      <c r="AW2740" s="11"/>
      <c r="AX2740" s="11"/>
      <c r="AY2740" s="11"/>
      <c r="AZ2740" s="11"/>
      <c r="BA2740" s="11"/>
      <c r="BB2740" s="11"/>
      <c r="BC2740" s="11"/>
      <c r="BD2740" s="11"/>
      <c r="BE2740" s="11"/>
      <c r="BF2740" s="11"/>
      <c r="BG2740" s="11"/>
      <c r="BH2740" s="11"/>
      <c r="BI2740" s="11"/>
      <c r="BJ2740" s="11"/>
      <c r="BK2740" s="11"/>
      <c r="BL2740" s="11"/>
      <c r="BM2740" s="11"/>
      <c r="BN2740" s="11"/>
      <c r="BO2740" s="11"/>
      <c r="BP2740" s="16" t="str">
        <v>0- Port Costs</v>
      </c>
      <c r="BT2740" s="16" t="str">
        <v>0- Port Value</v>
      </c>
      <c r="BU2740" s="11"/>
      <c r="BV2740" s="16" t="str">
        <v>0</v>
      </c>
    </row>
    <row r="2741" spans="8:74" hidden="1" outlineLevel="1" x14ac:dyDescent="0.3">
      <c r="H2741" s="16" t="str">
        <v>0 - BM Costs</v>
      </c>
      <c r="L2741" s="16" t="str">
        <v>0 - BM Port</v>
      </c>
      <c r="N2741" s="16" t="str">
        <v>0 - Port Assets</v>
      </c>
      <c r="O2741" s="11"/>
      <c r="P2741" s="11"/>
      <c r="Q2741" s="11"/>
      <c r="R2741" s="11"/>
      <c r="S2741" s="11"/>
      <c r="T2741" s="11"/>
      <c r="U2741" s="11"/>
      <c r="V2741" s="11"/>
      <c r="W2741" s="11"/>
      <c r="X2741" s="11"/>
      <c r="Y2741" s="11"/>
      <c r="Z2741" s="11"/>
      <c r="AA2741" s="11"/>
      <c r="AB2741" s="11"/>
      <c r="AC2741" s="11"/>
      <c r="AD2741" s="11"/>
      <c r="AE2741" s="11"/>
      <c r="AF2741" s="11"/>
      <c r="AG2741" s="11"/>
      <c r="AH2741" s="11"/>
      <c r="AI2741" s="11"/>
      <c r="AJ2741" s="11"/>
      <c r="AK2741" s="11"/>
      <c r="AL2741" s="11"/>
      <c r="AM2741" s="11"/>
      <c r="AN2741" s="11"/>
      <c r="AO2741" s="11"/>
      <c r="AP2741" s="11"/>
      <c r="AQ2741" s="11"/>
      <c r="AR2741" s="11"/>
      <c r="AS2741" s="11"/>
      <c r="AT2741" s="11"/>
      <c r="AU2741" s="11"/>
      <c r="AV2741" s="11"/>
      <c r="AW2741" s="11"/>
      <c r="AX2741" s="11"/>
      <c r="AY2741" s="11"/>
      <c r="AZ2741" s="11"/>
      <c r="BA2741" s="11"/>
      <c r="BB2741" s="11"/>
      <c r="BC2741" s="11"/>
      <c r="BD2741" s="11"/>
      <c r="BE2741" s="11"/>
      <c r="BF2741" s="11"/>
      <c r="BG2741" s="11"/>
      <c r="BH2741" s="11"/>
      <c r="BI2741" s="11"/>
      <c r="BJ2741" s="11"/>
      <c r="BK2741" s="11"/>
      <c r="BL2741" s="11"/>
      <c r="BM2741" s="11"/>
      <c r="BN2741" s="11"/>
      <c r="BO2741" s="11"/>
      <c r="BP2741" s="16" t="str">
        <v>0- Port Costs</v>
      </c>
      <c r="BT2741" s="16" t="str">
        <v>0- Port Value</v>
      </c>
      <c r="BU2741" s="11"/>
      <c r="BV2741" s="16" t="str">
        <v>0</v>
      </c>
    </row>
    <row r="2742" spans="8:74" hidden="1" outlineLevel="1" x14ac:dyDescent="0.3">
      <c r="H2742" s="16" t="str">
        <v>0 - BM Costs</v>
      </c>
      <c r="L2742" s="16" t="str">
        <v>0 - BM Port</v>
      </c>
      <c r="N2742" s="16" t="str">
        <v>0 - Port Assets</v>
      </c>
      <c r="O2742" s="11"/>
      <c r="P2742" s="11"/>
      <c r="Q2742" s="11"/>
      <c r="R2742" s="11"/>
      <c r="S2742" s="11"/>
      <c r="T2742" s="11"/>
      <c r="U2742" s="11"/>
      <c r="V2742" s="11"/>
      <c r="W2742" s="11"/>
      <c r="X2742" s="11"/>
      <c r="Y2742" s="11"/>
      <c r="Z2742" s="11"/>
      <c r="AA2742" s="11"/>
      <c r="AB2742" s="11"/>
      <c r="AC2742" s="11"/>
      <c r="AD2742" s="11"/>
      <c r="AE2742" s="11"/>
      <c r="AF2742" s="11"/>
      <c r="AG2742" s="11"/>
      <c r="AH2742" s="11"/>
      <c r="AI2742" s="11"/>
      <c r="AJ2742" s="11"/>
      <c r="AK2742" s="11"/>
      <c r="AL2742" s="11"/>
      <c r="AM2742" s="11"/>
      <c r="AN2742" s="11"/>
      <c r="AO2742" s="11"/>
      <c r="AP2742" s="11"/>
      <c r="AQ2742" s="11"/>
      <c r="AR2742" s="11"/>
      <c r="AS2742" s="11"/>
      <c r="AT2742" s="11"/>
      <c r="AU2742" s="11"/>
      <c r="AV2742" s="11"/>
      <c r="AW2742" s="11"/>
      <c r="AX2742" s="11"/>
      <c r="AY2742" s="11"/>
      <c r="AZ2742" s="11"/>
      <c r="BA2742" s="11"/>
      <c r="BB2742" s="11"/>
      <c r="BC2742" s="11"/>
      <c r="BD2742" s="11"/>
      <c r="BE2742" s="11"/>
      <c r="BF2742" s="11"/>
      <c r="BG2742" s="11"/>
      <c r="BH2742" s="11"/>
      <c r="BI2742" s="11"/>
      <c r="BJ2742" s="11"/>
      <c r="BK2742" s="11"/>
      <c r="BL2742" s="11"/>
      <c r="BM2742" s="11"/>
      <c r="BN2742" s="11"/>
      <c r="BO2742" s="11"/>
      <c r="BP2742" s="16" t="str">
        <v>0- Port Costs</v>
      </c>
      <c r="BT2742" s="16" t="str">
        <v>0- Port Value</v>
      </c>
      <c r="BU2742" s="11"/>
      <c r="BV2742" s="16" t="str">
        <v>0</v>
      </c>
    </row>
    <row r="2743" spans="8:74" hidden="1" outlineLevel="1" x14ac:dyDescent="0.3">
      <c r="H2743" s="16" t="str">
        <v>0 - BM Costs</v>
      </c>
      <c r="L2743" s="16" t="str">
        <v>0 - BM Port</v>
      </c>
      <c r="N2743" s="16" t="str">
        <v>0 - Port Assets</v>
      </c>
      <c r="O2743" s="11"/>
      <c r="P2743" s="11"/>
      <c r="Q2743" s="11"/>
      <c r="R2743" s="11"/>
      <c r="S2743" s="11"/>
      <c r="T2743" s="11"/>
      <c r="U2743" s="11"/>
      <c r="V2743" s="11"/>
      <c r="W2743" s="11"/>
      <c r="X2743" s="11"/>
      <c r="Y2743" s="11"/>
      <c r="Z2743" s="11"/>
      <c r="AA2743" s="11"/>
      <c r="AB2743" s="11"/>
      <c r="AC2743" s="11"/>
      <c r="AD2743" s="11"/>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c r="BC2743" s="11"/>
      <c r="BD2743" s="11"/>
      <c r="BE2743" s="11"/>
      <c r="BF2743" s="11"/>
      <c r="BG2743" s="11"/>
      <c r="BH2743" s="11"/>
      <c r="BI2743" s="11"/>
      <c r="BJ2743" s="11"/>
      <c r="BK2743" s="11"/>
      <c r="BL2743" s="11"/>
      <c r="BM2743" s="11"/>
      <c r="BN2743" s="11"/>
      <c r="BO2743" s="11"/>
      <c r="BP2743" s="16" t="str">
        <v>0- Port Costs</v>
      </c>
      <c r="BT2743" s="16" t="str">
        <v>0- Port Value</v>
      </c>
      <c r="BU2743" s="11"/>
      <c r="BV2743" s="16" t="str">
        <v>0</v>
      </c>
    </row>
    <row r="2744" spans="8:74" hidden="1" outlineLevel="1" x14ac:dyDescent="0.3">
      <c r="H2744" s="16" t="str">
        <v>0 - BM Costs</v>
      </c>
      <c r="L2744" s="16" t="str">
        <v>0 - BM Port</v>
      </c>
      <c r="N2744" s="16" t="str">
        <v>0 - Port Assets</v>
      </c>
      <c r="O2744" s="11"/>
      <c r="P2744" s="11"/>
      <c r="Q2744" s="11"/>
      <c r="R2744" s="11"/>
      <c r="S2744" s="11"/>
      <c r="T2744" s="11"/>
      <c r="U2744" s="11"/>
      <c r="V2744" s="11"/>
      <c r="W2744" s="11"/>
      <c r="X2744" s="11"/>
      <c r="Y2744" s="11"/>
      <c r="Z2744" s="11"/>
      <c r="AA2744" s="11"/>
      <c r="AB2744" s="11"/>
      <c r="AC2744" s="11"/>
      <c r="AD2744" s="11"/>
      <c r="AE2744" s="11"/>
      <c r="AF2744" s="11"/>
      <c r="AG2744" s="11"/>
      <c r="AH2744" s="11"/>
      <c r="AI2744" s="11"/>
      <c r="AJ2744" s="11"/>
      <c r="AK2744" s="11"/>
      <c r="AL2744" s="11"/>
      <c r="AM2744" s="11"/>
      <c r="AN2744" s="11"/>
      <c r="AO2744" s="11"/>
      <c r="AP2744" s="11"/>
      <c r="AQ2744" s="11"/>
      <c r="AR2744" s="11"/>
      <c r="AS2744" s="11"/>
      <c r="AT2744" s="11"/>
      <c r="AU2744" s="11"/>
      <c r="AV2744" s="11"/>
      <c r="AW2744" s="11"/>
      <c r="AX2744" s="11"/>
      <c r="AY2744" s="11"/>
      <c r="AZ2744" s="11"/>
      <c r="BA2744" s="11"/>
      <c r="BB2744" s="11"/>
      <c r="BC2744" s="11"/>
      <c r="BD2744" s="11"/>
      <c r="BE2744" s="11"/>
      <c r="BF2744" s="11"/>
      <c r="BG2744" s="11"/>
      <c r="BH2744" s="11"/>
      <c r="BI2744" s="11"/>
      <c r="BJ2744" s="11"/>
      <c r="BK2744" s="11"/>
      <c r="BL2744" s="11"/>
      <c r="BM2744" s="11"/>
      <c r="BN2744" s="11"/>
      <c r="BO2744" s="11"/>
      <c r="BP2744" s="16" t="str">
        <v>0- Port Costs</v>
      </c>
      <c r="BT2744" s="16" t="str">
        <v>0- Port Value</v>
      </c>
      <c r="BU2744" s="11"/>
      <c r="BV2744" s="16" t="str">
        <v>0</v>
      </c>
    </row>
    <row r="2745" spans="8:74" hidden="1" outlineLevel="1" x14ac:dyDescent="0.3">
      <c r="H2745" s="16" t="str">
        <v>0 - BM Costs</v>
      </c>
      <c r="L2745" s="16" t="str">
        <v>0 - BM Port</v>
      </c>
      <c r="N2745" s="16" t="str">
        <v>0 - Port Assets</v>
      </c>
      <c r="O2745" s="11"/>
      <c r="P2745" s="11"/>
      <c r="Q2745" s="11"/>
      <c r="R2745" s="11"/>
      <c r="S2745" s="11"/>
      <c r="T2745" s="11"/>
      <c r="U2745" s="11"/>
      <c r="V2745" s="11"/>
      <c r="W2745" s="11"/>
      <c r="X2745" s="11"/>
      <c r="Y2745" s="11"/>
      <c r="Z2745" s="11"/>
      <c r="AA2745" s="11"/>
      <c r="AB2745" s="11"/>
      <c r="AC2745" s="11"/>
      <c r="AD2745" s="11"/>
      <c r="AE2745" s="11"/>
      <c r="AF2745" s="11"/>
      <c r="AG2745" s="11"/>
      <c r="AH2745" s="11"/>
      <c r="AI2745" s="11"/>
      <c r="AJ2745" s="11"/>
      <c r="AK2745" s="11"/>
      <c r="AL2745" s="11"/>
      <c r="AM2745" s="11"/>
      <c r="AN2745" s="11"/>
      <c r="AO2745" s="11"/>
      <c r="AP2745" s="11"/>
      <c r="AQ2745" s="11"/>
      <c r="AR2745" s="11"/>
      <c r="AS2745" s="11"/>
      <c r="AT2745" s="11"/>
      <c r="AU2745" s="11"/>
      <c r="AV2745" s="11"/>
      <c r="AW2745" s="11"/>
      <c r="AX2745" s="11"/>
      <c r="AY2745" s="11"/>
      <c r="AZ2745" s="11"/>
      <c r="BA2745" s="11"/>
      <c r="BB2745" s="11"/>
      <c r="BC2745" s="11"/>
      <c r="BD2745" s="11"/>
      <c r="BE2745" s="11"/>
      <c r="BF2745" s="11"/>
      <c r="BG2745" s="11"/>
      <c r="BH2745" s="11"/>
      <c r="BI2745" s="11"/>
      <c r="BJ2745" s="11"/>
      <c r="BK2745" s="11"/>
      <c r="BL2745" s="11"/>
      <c r="BM2745" s="11"/>
      <c r="BN2745" s="11"/>
      <c r="BO2745" s="11"/>
      <c r="BP2745" s="16" t="str">
        <v>0- Port Costs</v>
      </c>
      <c r="BT2745" s="16" t="str">
        <v>0- Port Value</v>
      </c>
      <c r="BU2745" s="11"/>
      <c r="BV2745" s="16" t="str">
        <v>0</v>
      </c>
    </row>
    <row r="2746" spans="8:74" hidden="1" outlineLevel="1" x14ac:dyDescent="0.3">
      <c r="H2746" s="16" t="str">
        <v>0 - BM Costs</v>
      </c>
      <c r="L2746" s="16" t="str">
        <v>0 - BM Port</v>
      </c>
      <c r="N2746" s="16" t="str">
        <v>0 - Port Assets</v>
      </c>
      <c r="O2746" s="11"/>
      <c r="P2746" s="11"/>
      <c r="Q2746" s="11"/>
      <c r="R2746" s="11"/>
      <c r="S2746" s="11"/>
      <c r="T2746" s="11"/>
      <c r="U2746" s="11"/>
      <c r="V2746" s="11"/>
      <c r="W2746" s="11"/>
      <c r="X2746" s="11"/>
      <c r="Y2746" s="11"/>
      <c r="Z2746" s="11"/>
      <c r="AA2746" s="11"/>
      <c r="AB2746" s="11"/>
      <c r="AC2746" s="11"/>
      <c r="AD2746" s="11"/>
      <c r="AE2746" s="11"/>
      <c r="AF2746" s="11"/>
      <c r="AG2746" s="11"/>
      <c r="AH2746" s="11"/>
      <c r="AI2746" s="11"/>
      <c r="AJ2746" s="11"/>
      <c r="AK2746" s="11"/>
      <c r="AL2746" s="11"/>
      <c r="AM2746" s="11"/>
      <c r="AN2746" s="11"/>
      <c r="AO2746" s="11"/>
      <c r="AP2746" s="11"/>
      <c r="AQ2746" s="11"/>
      <c r="AR2746" s="11"/>
      <c r="AS2746" s="11"/>
      <c r="AT2746" s="11"/>
      <c r="AU2746" s="11"/>
      <c r="AV2746" s="11"/>
      <c r="AW2746" s="11"/>
      <c r="AX2746" s="11"/>
      <c r="AY2746" s="11"/>
      <c r="AZ2746" s="11"/>
      <c r="BA2746" s="11"/>
      <c r="BB2746" s="11"/>
      <c r="BC2746" s="11"/>
      <c r="BD2746" s="11"/>
      <c r="BE2746" s="11"/>
      <c r="BF2746" s="11"/>
      <c r="BG2746" s="11"/>
      <c r="BH2746" s="11"/>
      <c r="BI2746" s="11"/>
      <c r="BJ2746" s="11"/>
      <c r="BK2746" s="11"/>
      <c r="BL2746" s="11"/>
      <c r="BM2746" s="11"/>
      <c r="BN2746" s="11"/>
      <c r="BO2746" s="11"/>
      <c r="BP2746" s="16" t="str">
        <v>0- Port Costs</v>
      </c>
      <c r="BT2746" s="16" t="str">
        <v>0- Port Value</v>
      </c>
      <c r="BU2746" s="11"/>
      <c r="BV2746" s="16" t="str">
        <v>0</v>
      </c>
    </row>
    <row r="2747" spans="8:74" hidden="1" outlineLevel="1" x14ac:dyDescent="0.3">
      <c r="H2747" s="16" t="str">
        <v>0 - BM Costs</v>
      </c>
      <c r="L2747" s="16" t="str">
        <v>0 - BM Port</v>
      </c>
      <c r="N2747" s="16" t="str">
        <v>0 - Port Assets</v>
      </c>
      <c r="O2747" s="11"/>
      <c r="P2747" s="11"/>
      <c r="Q2747" s="11"/>
      <c r="R2747" s="11"/>
      <c r="S2747" s="11"/>
      <c r="T2747" s="11"/>
      <c r="U2747" s="11"/>
      <c r="V2747" s="11"/>
      <c r="W2747" s="11"/>
      <c r="X2747" s="11"/>
      <c r="Y2747" s="11"/>
      <c r="Z2747" s="11"/>
      <c r="AA2747" s="11"/>
      <c r="AB2747" s="11"/>
      <c r="AC2747" s="11"/>
      <c r="AD2747" s="11"/>
      <c r="AE2747" s="11"/>
      <c r="AF2747" s="11"/>
      <c r="AG2747" s="11"/>
      <c r="AH2747" s="11"/>
      <c r="AI2747" s="11"/>
      <c r="AJ2747" s="11"/>
      <c r="AK2747" s="11"/>
      <c r="AL2747" s="11"/>
      <c r="AM2747" s="11"/>
      <c r="AN2747" s="11"/>
      <c r="AO2747" s="11"/>
      <c r="AP2747" s="11"/>
      <c r="AQ2747" s="11"/>
      <c r="AR2747" s="11"/>
      <c r="AS2747" s="11"/>
      <c r="AT2747" s="11"/>
      <c r="AU2747" s="11"/>
      <c r="AV2747" s="11"/>
      <c r="AW2747" s="11"/>
      <c r="AX2747" s="11"/>
      <c r="AY2747" s="11"/>
      <c r="AZ2747" s="11"/>
      <c r="BA2747" s="11"/>
      <c r="BB2747" s="11"/>
      <c r="BC2747" s="11"/>
      <c r="BD2747" s="11"/>
      <c r="BE2747" s="11"/>
      <c r="BF2747" s="11"/>
      <c r="BG2747" s="11"/>
      <c r="BH2747" s="11"/>
      <c r="BI2747" s="11"/>
      <c r="BJ2747" s="11"/>
      <c r="BK2747" s="11"/>
      <c r="BL2747" s="11"/>
      <c r="BM2747" s="11"/>
      <c r="BN2747" s="11"/>
      <c r="BO2747" s="11"/>
      <c r="BP2747" s="16" t="str">
        <v>0- Port Costs</v>
      </c>
      <c r="BT2747" s="16" t="str">
        <v>0- Port Value</v>
      </c>
      <c r="BU2747" s="11"/>
      <c r="BV2747" s="16" t="str">
        <v>0</v>
      </c>
    </row>
    <row r="2748" spans="8:74" hidden="1" outlineLevel="1" x14ac:dyDescent="0.3">
      <c r="H2748" s="16" t="str">
        <v>0 - BM Costs</v>
      </c>
      <c r="L2748" s="16" t="str">
        <v>0 - BM Port</v>
      </c>
      <c r="N2748" s="16" t="str">
        <v>0 - Port Assets</v>
      </c>
      <c r="O2748" s="11"/>
      <c r="P2748" s="11"/>
      <c r="Q2748" s="11"/>
      <c r="R2748" s="11"/>
      <c r="S2748" s="11"/>
      <c r="T2748" s="11"/>
      <c r="U2748" s="11"/>
      <c r="V2748" s="11"/>
      <c r="W2748" s="11"/>
      <c r="X2748" s="11"/>
      <c r="Y2748" s="11"/>
      <c r="Z2748" s="11"/>
      <c r="AA2748" s="11"/>
      <c r="AB2748" s="11"/>
      <c r="AC2748" s="11"/>
      <c r="AD2748" s="11"/>
      <c r="AE2748" s="11"/>
      <c r="AF2748" s="11"/>
      <c r="AG2748" s="11"/>
      <c r="AH2748" s="11"/>
      <c r="AI2748" s="11"/>
      <c r="AJ2748" s="11"/>
      <c r="AK2748" s="11"/>
      <c r="AL2748" s="11"/>
      <c r="AM2748" s="11"/>
      <c r="AN2748" s="11"/>
      <c r="AO2748" s="11"/>
      <c r="AP2748" s="11"/>
      <c r="AQ2748" s="11"/>
      <c r="AR2748" s="11"/>
      <c r="AS2748" s="11"/>
      <c r="AT2748" s="11"/>
      <c r="AU2748" s="11"/>
      <c r="AV2748" s="11"/>
      <c r="AW2748" s="11"/>
      <c r="AX2748" s="11"/>
      <c r="AY2748" s="11"/>
      <c r="AZ2748" s="11"/>
      <c r="BA2748" s="11"/>
      <c r="BB2748" s="11"/>
      <c r="BC2748" s="11"/>
      <c r="BD2748" s="11"/>
      <c r="BE2748" s="11"/>
      <c r="BF2748" s="11"/>
      <c r="BG2748" s="11"/>
      <c r="BH2748" s="11"/>
      <c r="BI2748" s="11"/>
      <c r="BJ2748" s="11"/>
      <c r="BK2748" s="11"/>
      <c r="BL2748" s="11"/>
      <c r="BM2748" s="11"/>
      <c r="BN2748" s="11"/>
      <c r="BO2748" s="11"/>
      <c r="BP2748" s="16" t="str">
        <v>0- Port Costs</v>
      </c>
      <c r="BT2748" s="16" t="str">
        <v>0- Port Value</v>
      </c>
      <c r="BU2748" s="11"/>
      <c r="BV2748" s="16" t="str">
        <v>0</v>
      </c>
    </row>
    <row r="2749" spans="8:74" hidden="1" outlineLevel="1" x14ac:dyDescent="0.3">
      <c r="H2749" s="16" t="str">
        <v>0 - BM Costs</v>
      </c>
      <c r="L2749" s="16" t="str">
        <v>0 - BM Port</v>
      </c>
      <c r="N2749" s="16" t="str">
        <v>0 - Port Assets</v>
      </c>
      <c r="O2749" s="11"/>
      <c r="P2749" s="11"/>
      <c r="Q2749" s="11"/>
      <c r="R2749" s="11"/>
      <c r="S2749" s="11"/>
      <c r="T2749" s="11"/>
      <c r="U2749" s="11"/>
      <c r="V2749" s="11"/>
      <c r="W2749" s="11"/>
      <c r="X2749" s="11"/>
      <c r="Y2749" s="11"/>
      <c r="Z2749" s="11"/>
      <c r="AA2749" s="11"/>
      <c r="AB2749" s="11"/>
      <c r="AC2749" s="11"/>
      <c r="AD2749" s="11"/>
      <c r="AE2749" s="11"/>
      <c r="AF2749" s="11"/>
      <c r="AG2749" s="11"/>
      <c r="AH2749" s="11"/>
      <c r="AI2749" s="11"/>
      <c r="AJ2749" s="11"/>
      <c r="AK2749" s="11"/>
      <c r="AL2749" s="11"/>
      <c r="AM2749" s="11"/>
      <c r="AN2749" s="11"/>
      <c r="AO2749" s="11"/>
      <c r="AP2749" s="11"/>
      <c r="AQ2749" s="11"/>
      <c r="AR2749" s="11"/>
      <c r="AS2749" s="11"/>
      <c r="AT2749" s="11"/>
      <c r="AU2749" s="11"/>
      <c r="AV2749" s="11"/>
      <c r="AW2749" s="11"/>
      <c r="AX2749" s="11"/>
      <c r="AY2749" s="11"/>
      <c r="AZ2749" s="11"/>
      <c r="BA2749" s="11"/>
      <c r="BB2749" s="11"/>
      <c r="BC2749" s="11"/>
      <c r="BD2749" s="11"/>
      <c r="BE2749" s="11"/>
      <c r="BF2749" s="11"/>
      <c r="BG2749" s="11"/>
      <c r="BH2749" s="11"/>
      <c r="BI2749" s="11"/>
      <c r="BJ2749" s="11"/>
      <c r="BK2749" s="11"/>
      <c r="BL2749" s="11"/>
      <c r="BM2749" s="11"/>
      <c r="BN2749" s="11"/>
      <c r="BO2749" s="11"/>
      <c r="BP2749" s="16" t="str">
        <v>0- Port Costs</v>
      </c>
      <c r="BT2749" s="16" t="str">
        <v>0- Port Value</v>
      </c>
      <c r="BU2749" s="11"/>
      <c r="BV2749" s="16" t="str">
        <v>0</v>
      </c>
    </row>
    <row r="2750" spans="8:74" hidden="1" outlineLevel="1" x14ac:dyDescent="0.3">
      <c r="H2750" s="16" t="str">
        <v>0 - BM Costs</v>
      </c>
      <c r="L2750" s="16" t="str">
        <v>0 - BM Port</v>
      </c>
      <c r="N2750" s="16" t="str">
        <v>0 - Port Assets</v>
      </c>
      <c r="O2750" s="11"/>
      <c r="P2750" s="11"/>
      <c r="Q2750" s="11"/>
      <c r="R2750" s="11"/>
      <c r="S2750" s="11"/>
      <c r="T2750" s="11"/>
      <c r="U2750" s="11"/>
      <c r="V2750" s="11"/>
      <c r="W2750" s="11"/>
      <c r="X2750" s="11"/>
      <c r="Y2750" s="11"/>
      <c r="Z2750" s="11"/>
      <c r="AA2750" s="11"/>
      <c r="AB2750" s="11"/>
      <c r="AC2750" s="11"/>
      <c r="AD2750" s="11"/>
      <c r="AE2750" s="11"/>
      <c r="AF2750" s="11"/>
      <c r="AG2750" s="11"/>
      <c r="AH2750" s="11"/>
      <c r="AI2750" s="11"/>
      <c r="AJ2750" s="11"/>
      <c r="AK2750" s="11"/>
      <c r="AL2750" s="11"/>
      <c r="AM2750" s="11"/>
      <c r="AN2750" s="11"/>
      <c r="AO2750" s="11"/>
      <c r="AP2750" s="11"/>
      <c r="AQ2750" s="11"/>
      <c r="AR2750" s="11"/>
      <c r="AS2750" s="11"/>
      <c r="AT2750" s="11"/>
      <c r="AU2750" s="11"/>
      <c r="AV2750" s="11"/>
      <c r="AW2750" s="11"/>
      <c r="AX2750" s="11"/>
      <c r="AY2750" s="11"/>
      <c r="AZ2750" s="11"/>
      <c r="BA2750" s="11"/>
      <c r="BB2750" s="11"/>
      <c r="BC2750" s="11"/>
      <c r="BD2750" s="11"/>
      <c r="BE2750" s="11"/>
      <c r="BF2750" s="11"/>
      <c r="BG2750" s="11"/>
      <c r="BH2750" s="11"/>
      <c r="BI2750" s="11"/>
      <c r="BJ2750" s="11"/>
      <c r="BK2750" s="11"/>
      <c r="BL2750" s="11"/>
      <c r="BM2750" s="11"/>
      <c r="BN2750" s="11"/>
      <c r="BO2750" s="11"/>
      <c r="BP2750" s="16" t="str">
        <v>0- Port Costs</v>
      </c>
      <c r="BT2750" s="16" t="str">
        <v>0- Port Value</v>
      </c>
      <c r="BU2750" s="11"/>
      <c r="BV2750" s="16" t="str">
        <v>0</v>
      </c>
    </row>
    <row r="2751" spans="8:74" hidden="1" outlineLevel="1" x14ac:dyDescent="0.3">
      <c r="H2751" s="16" t="str">
        <v>0 - BM Costs</v>
      </c>
      <c r="L2751" s="16" t="str">
        <v>0 - BM Port</v>
      </c>
      <c r="N2751" s="16" t="str">
        <v>0 - Port Assets</v>
      </c>
      <c r="O2751" s="11"/>
      <c r="P2751" s="11"/>
      <c r="Q2751" s="11"/>
      <c r="R2751" s="11"/>
      <c r="S2751" s="11"/>
      <c r="T2751" s="11"/>
      <c r="U2751" s="11"/>
      <c r="V2751" s="11"/>
      <c r="W2751" s="11"/>
      <c r="X2751" s="11"/>
      <c r="Y2751" s="11"/>
      <c r="Z2751" s="11"/>
      <c r="AA2751" s="11"/>
      <c r="AB2751" s="11"/>
      <c r="AC2751" s="11"/>
      <c r="AD2751" s="11"/>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c r="AY2751" s="11"/>
      <c r="AZ2751" s="11"/>
      <c r="BA2751" s="11"/>
      <c r="BB2751" s="11"/>
      <c r="BC2751" s="11"/>
      <c r="BD2751" s="11"/>
      <c r="BE2751" s="11"/>
      <c r="BF2751" s="11"/>
      <c r="BG2751" s="11"/>
      <c r="BH2751" s="11"/>
      <c r="BI2751" s="11"/>
      <c r="BJ2751" s="11"/>
      <c r="BK2751" s="11"/>
      <c r="BL2751" s="11"/>
      <c r="BM2751" s="11"/>
      <c r="BN2751" s="11"/>
      <c r="BO2751" s="11"/>
      <c r="BP2751" s="16" t="str">
        <v>0- Port Costs</v>
      </c>
      <c r="BT2751" s="16" t="str">
        <v>0- Port Value</v>
      </c>
      <c r="BU2751" s="11"/>
      <c r="BV2751" s="16" t="str">
        <v>0</v>
      </c>
    </row>
    <row r="2752" spans="8:74" hidden="1" outlineLevel="1" x14ac:dyDescent="0.3">
      <c r="H2752" s="16" t="str">
        <v>0 - BM Costs</v>
      </c>
      <c r="L2752" s="16" t="str">
        <v>0 - BM Port</v>
      </c>
      <c r="N2752" s="16" t="str">
        <v>0 - Port Assets</v>
      </c>
      <c r="O2752" s="11"/>
      <c r="P2752" s="11"/>
      <c r="Q2752" s="11"/>
      <c r="R2752" s="11"/>
      <c r="S2752" s="11"/>
      <c r="T2752" s="11"/>
      <c r="U2752" s="11"/>
      <c r="V2752" s="11"/>
      <c r="W2752" s="11"/>
      <c r="X2752" s="11"/>
      <c r="Y2752" s="11"/>
      <c r="Z2752" s="11"/>
      <c r="AA2752" s="11"/>
      <c r="AB2752" s="11"/>
      <c r="AC2752" s="11"/>
      <c r="AD2752" s="11"/>
      <c r="AE2752" s="11"/>
      <c r="AF2752" s="11"/>
      <c r="AG2752" s="11"/>
      <c r="AH2752" s="11"/>
      <c r="AI2752" s="11"/>
      <c r="AJ2752" s="11"/>
      <c r="AK2752" s="11"/>
      <c r="AL2752" s="11"/>
      <c r="AM2752" s="11"/>
      <c r="AN2752" s="11"/>
      <c r="AO2752" s="11"/>
      <c r="AP2752" s="11"/>
      <c r="AQ2752" s="11"/>
      <c r="AR2752" s="11"/>
      <c r="AS2752" s="11"/>
      <c r="AT2752" s="11"/>
      <c r="AU2752" s="11"/>
      <c r="AV2752" s="11"/>
      <c r="AW2752" s="11"/>
      <c r="AX2752" s="11"/>
      <c r="AY2752" s="11"/>
      <c r="AZ2752" s="11"/>
      <c r="BA2752" s="11"/>
      <c r="BB2752" s="11"/>
      <c r="BC2752" s="11"/>
      <c r="BD2752" s="11"/>
      <c r="BE2752" s="11"/>
      <c r="BF2752" s="11"/>
      <c r="BG2752" s="11"/>
      <c r="BH2752" s="11"/>
      <c r="BI2752" s="11"/>
      <c r="BJ2752" s="11"/>
      <c r="BK2752" s="11"/>
      <c r="BL2752" s="11"/>
      <c r="BM2752" s="11"/>
      <c r="BN2752" s="11"/>
      <c r="BO2752" s="11"/>
      <c r="BP2752" s="16" t="str">
        <v>0- Port Costs</v>
      </c>
      <c r="BT2752" s="16" t="str">
        <v>0- Port Value</v>
      </c>
      <c r="BU2752" s="11"/>
      <c r="BV2752" s="16" t="str">
        <v>0</v>
      </c>
    </row>
    <row r="2753" spans="8:74" hidden="1" outlineLevel="1" x14ac:dyDescent="0.3">
      <c r="H2753" s="16" t="str">
        <v>0 - BM Costs</v>
      </c>
      <c r="L2753" s="16" t="str">
        <v>0 - BM Port</v>
      </c>
      <c r="N2753" s="16" t="str">
        <v>0 - Port Assets</v>
      </c>
      <c r="O2753" s="11"/>
      <c r="P2753" s="11"/>
      <c r="Q2753" s="11"/>
      <c r="R2753" s="11"/>
      <c r="S2753" s="11"/>
      <c r="T2753" s="11"/>
      <c r="U2753" s="11"/>
      <c r="V2753" s="11"/>
      <c r="W2753" s="11"/>
      <c r="X2753" s="11"/>
      <c r="Y2753" s="11"/>
      <c r="Z2753" s="11"/>
      <c r="AA2753" s="11"/>
      <c r="AB2753" s="11"/>
      <c r="AC2753" s="11"/>
      <c r="AD2753" s="11"/>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c r="BC2753" s="11"/>
      <c r="BD2753" s="11"/>
      <c r="BE2753" s="11"/>
      <c r="BF2753" s="11"/>
      <c r="BG2753" s="11"/>
      <c r="BH2753" s="11"/>
      <c r="BI2753" s="11"/>
      <c r="BJ2753" s="11"/>
      <c r="BK2753" s="11"/>
      <c r="BL2753" s="11"/>
      <c r="BM2753" s="11"/>
      <c r="BN2753" s="11"/>
      <c r="BO2753" s="11"/>
      <c r="BP2753" s="16" t="str">
        <v>0- Port Costs</v>
      </c>
      <c r="BT2753" s="16" t="str">
        <v>0- Port Value</v>
      </c>
      <c r="BU2753" s="11"/>
      <c r="BV2753" s="16" t="str">
        <v>0</v>
      </c>
    </row>
    <row r="2754" spans="8:74" hidden="1" outlineLevel="1" x14ac:dyDescent="0.3">
      <c r="H2754" s="16" t="str">
        <v>0 - BM Costs</v>
      </c>
      <c r="L2754" s="16" t="str">
        <v>0 - BM Port</v>
      </c>
      <c r="N2754" s="16" t="str">
        <v>0 - Port Assets</v>
      </c>
      <c r="O2754" s="11"/>
      <c r="P2754" s="11"/>
      <c r="Q2754" s="11"/>
      <c r="R2754" s="11"/>
      <c r="S2754" s="11"/>
      <c r="T2754" s="11"/>
      <c r="U2754" s="11"/>
      <c r="V2754" s="11"/>
      <c r="W2754" s="11"/>
      <c r="X2754" s="11"/>
      <c r="Y2754" s="11"/>
      <c r="Z2754" s="11"/>
      <c r="AA2754" s="11"/>
      <c r="AB2754" s="11"/>
      <c r="AC2754" s="11"/>
      <c r="AD2754" s="11"/>
      <c r="AE2754" s="11"/>
      <c r="AF2754" s="11"/>
      <c r="AG2754" s="11"/>
      <c r="AH2754" s="11"/>
      <c r="AI2754" s="11"/>
      <c r="AJ2754" s="11"/>
      <c r="AK2754" s="11"/>
      <c r="AL2754" s="11"/>
      <c r="AM2754" s="11"/>
      <c r="AN2754" s="11"/>
      <c r="AO2754" s="11"/>
      <c r="AP2754" s="11"/>
      <c r="AQ2754" s="11"/>
      <c r="AR2754" s="11"/>
      <c r="AS2754" s="11"/>
      <c r="AT2754" s="11"/>
      <c r="AU2754" s="11"/>
      <c r="AV2754" s="11"/>
      <c r="AW2754" s="11"/>
      <c r="AX2754" s="11"/>
      <c r="AY2754" s="11"/>
      <c r="AZ2754" s="11"/>
      <c r="BA2754" s="11"/>
      <c r="BB2754" s="11"/>
      <c r="BC2754" s="11"/>
      <c r="BD2754" s="11"/>
      <c r="BE2754" s="11"/>
      <c r="BF2754" s="11"/>
      <c r="BG2754" s="11"/>
      <c r="BH2754" s="11"/>
      <c r="BI2754" s="11"/>
      <c r="BJ2754" s="11"/>
      <c r="BK2754" s="11"/>
      <c r="BL2754" s="11"/>
      <c r="BM2754" s="11"/>
      <c r="BN2754" s="11"/>
      <c r="BO2754" s="11"/>
      <c r="BP2754" s="16" t="str">
        <v>0- Port Costs</v>
      </c>
      <c r="BT2754" s="16" t="str">
        <v>0- Port Value</v>
      </c>
      <c r="BU2754" s="11"/>
      <c r="BV2754" s="16" t="str">
        <v>0</v>
      </c>
    </row>
    <row r="2755" spans="8:74" hidden="1" outlineLevel="1" x14ac:dyDescent="0.3">
      <c r="H2755" s="16" t="str">
        <v>0 - BM Costs</v>
      </c>
      <c r="L2755" s="16" t="str">
        <v>0 - BM Port</v>
      </c>
      <c r="N2755" s="16" t="str">
        <v>0 - Port Assets</v>
      </c>
      <c r="O2755" s="11"/>
      <c r="P2755" s="11"/>
      <c r="Q2755" s="11"/>
      <c r="R2755" s="11"/>
      <c r="S2755" s="11"/>
      <c r="T2755" s="11"/>
      <c r="U2755" s="11"/>
      <c r="V2755" s="11"/>
      <c r="W2755" s="11"/>
      <c r="X2755" s="11"/>
      <c r="Y2755" s="11"/>
      <c r="Z2755" s="11"/>
      <c r="AA2755" s="11"/>
      <c r="AB2755" s="11"/>
      <c r="AC2755" s="11"/>
      <c r="AD2755" s="11"/>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c r="BC2755" s="11"/>
      <c r="BD2755" s="11"/>
      <c r="BE2755" s="11"/>
      <c r="BF2755" s="11"/>
      <c r="BG2755" s="11"/>
      <c r="BH2755" s="11"/>
      <c r="BI2755" s="11"/>
      <c r="BJ2755" s="11"/>
      <c r="BK2755" s="11"/>
      <c r="BL2755" s="11"/>
      <c r="BM2755" s="11"/>
      <c r="BN2755" s="11"/>
      <c r="BO2755" s="11"/>
      <c r="BP2755" s="16" t="str">
        <v>0- Port Costs</v>
      </c>
      <c r="BT2755" s="16" t="str">
        <v>0- Port Value</v>
      </c>
      <c r="BU2755" s="11"/>
      <c r="BV2755" s="16" t="str">
        <v>0</v>
      </c>
    </row>
    <row r="2756" spans="8:74" hidden="1" outlineLevel="1" x14ac:dyDescent="0.3">
      <c r="H2756" s="16" t="str">
        <v>0 - BM Costs</v>
      </c>
      <c r="L2756" s="16" t="str">
        <v>0 - BM Port</v>
      </c>
      <c r="N2756" s="16" t="str">
        <v>0 - Port Assets</v>
      </c>
      <c r="O2756" s="11"/>
      <c r="P2756" s="11"/>
      <c r="Q2756" s="11"/>
      <c r="R2756" s="11"/>
      <c r="S2756" s="11"/>
      <c r="T2756" s="11"/>
      <c r="U2756" s="11"/>
      <c r="V2756" s="11"/>
      <c r="W2756" s="11"/>
      <c r="X2756" s="11"/>
      <c r="Y2756" s="11"/>
      <c r="Z2756" s="11"/>
      <c r="AA2756" s="11"/>
      <c r="AB2756" s="11"/>
      <c r="AC2756" s="11"/>
      <c r="AD2756" s="11"/>
      <c r="AE2756" s="11"/>
      <c r="AF2756" s="11"/>
      <c r="AG2756" s="11"/>
      <c r="AH2756" s="11"/>
      <c r="AI2756" s="11"/>
      <c r="AJ2756" s="11"/>
      <c r="AK2756" s="11"/>
      <c r="AL2756" s="11"/>
      <c r="AM2756" s="11"/>
      <c r="AN2756" s="11"/>
      <c r="AO2756" s="11"/>
      <c r="AP2756" s="11"/>
      <c r="AQ2756" s="11"/>
      <c r="AR2756" s="11"/>
      <c r="AS2756" s="11"/>
      <c r="AT2756" s="11"/>
      <c r="AU2756" s="11"/>
      <c r="AV2756" s="11"/>
      <c r="AW2756" s="11"/>
      <c r="AX2756" s="11"/>
      <c r="AY2756" s="11"/>
      <c r="AZ2756" s="11"/>
      <c r="BA2756" s="11"/>
      <c r="BB2756" s="11"/>
      <c r="BC2756" s="11"/>
      <c r="BD2756" s="11"/>
      <c r="BE2756" s="11"/>
      <c r="BF2756" s="11"/>
      <c r="BG2756" s="11"/>
      <c r="BH2756" s="11"/>
      <c r="BI2756" s="11"/>
      <c r="BJ2756" s="11"/>
      <c r="BK2756" s="11"/>
      <c r="BL2756" s="11"/>
      <c r="BM2756" s="11"/>
      <c r="BN2756" s="11"/>
      <c r="BO2756" s="11"/>
      <c r="BP2756" s="16" t="str">
        <v>0- Port Costs</v>
      </c>
      <c r="BT2756" s="16" t="str">
        <v>0- Port Value</v>
      </c>
      <c r="BU2756" s="11"/>
      <c r="BV2756" s="16" t="str">
        <v>0</v>
      </c>
    </row>
    <row r="2757" spans="8:74" hidden="1" outlineLevel="1" x14ac:dyDescent="0.3">
      <c r="H2757" s="16" t="str">
        <v>0 - BM Costs</v>
      </c>
      <c r="L2757" s="16" t="str">
        <v>0 - BM Port</v>
      </c>
      <c r="N2757" s="16" t="str">
        <v>0 - Port Assets</v>
      </c>
      <c r="O2757" s="11"/>
      <c r="P2757" s="11"/>
      <c r="Q2757" s="11"/>
      <c r="R2757" s="11"/>
      <c r="S2757" s="11"/>
      <c r="T2757" s="11"/>
      <c r="U2757" s="11"/>
      <c r="V2757" s="11"/>
      <c r="W2757" s="11"/>
      <c r="X2757" s="11"/>
      <c r="Y2757" s="11"/>
      <c r="Z2757" s="11"/>
      <c r="AA2757" s="11"/>
      <c r="AB2757" s="11"/>
      <c r="AC2757" s="11"/>
      <c r="AD2757" s="11"/>
      <c r="AE2757" s="11"/>
      <c r="AF2757" s="11"/>
      <c r="AG2757" s="11"/>
      <c r="AH2757" s="11"/>
      <c r="AI2757" s="11"/>
      <c r="AJ2757" s="11"/>
      <c r="AK2757" s="11"/>
      <c r="AL2757" s="11"/>
      <c r="AM2757" s="11"/>
      <c r="AN2757" s="11"/>
      <c r="AO2757" s="11"/>
      <c r="AP2757" s="11"/>
      <c r="AQ2757" s="11"/>
      <c r="AR2757" s="11"/>
      <c r="AS2757" s="11"/>
      <c r="AT2757" s="11"/>
      <c r="AU2757" s="11"/>
      <c r="AV2757" s="11"/>
      <c r="AW2757" s="11"/>
      <c r="AX2757" s="11"/>
      <c r="AY2757" s="11"/>
      <c r="AZ2757" s="11"/>
      <c r="BA2757" s="11"/>
      <c r="BB2757" s="11"/>
      <c r="BC2757" s="11"/>
      <c r="BD2757" s="11"/>
      <c r="BE2757" s="11"/>
      <c r="BF2757" s="11"/>
      <c r="BG2757" s="11"/>
      <c r="BH2757" s="11"/>
      <c r="BI2757" s="11"/>
      <c r="BJ2757" s="11"/>
      <c r="BK2757" s="11"/>
      <c r="BL2757" s="11"/>
      <c r="BM2757" s="11"/>
      <c r="BN2757" s="11"/>
      <c r="BO2757" s="11"/>
      <c r="BP2757" s="16" t="str">
        <v>0- Port Costs</v>
      </c>
      <c r="BT2757" s="16" t="str">
        <v>0- Port Value</v>
      </c>
      <c r="BU2757" s="11"/>
      <c r="BV2757" s="16" t="str">
        <v>0</v>
      </c>
    </row>
    <row r="2758" spans="8:74" hidden="1" outlineLevel="1" x14ac:dyDescent="0.3">
      <c r="H2758" s="16" t="str">
        <v>0 - BM Costs</v>
      </c>
      <c r="L2758" s="16" t="str">
        <v>0 - BM Port</v>
      </c>
      <c r="N2758" s="16" t="str">
        <v>0 - Port Assets</v>
      </c>
      <c r="O2758" s="11"/>
      <c r="P2758" s="11"/>
      <c r="Q2758" s="11"/>
      <c r="R2758" s="11"/>
      <c r="S2758" s="11"/>
      <c r="T2758" s="11"/>
      <c r="U2758" s="11"/>
      <c r="V2758" s="11"/>
      <c r="W2758" s="11"/>
      <c r="X2758" s="11"/>
      <c r="Y2758" s="11"/>
      <c r="Z2758" s="11"/>
      <c r="AA2758" s="11"/>
      <c r="AB2758" s="11"/>
      <c r="AC2758" s="11"/>
      <c r="AD2758" s="11"/>
      <c r="AE2758" s="11"/>
      <c r="AF2758" s="11"/>
      <c r="AG2758" s="11"/>
      <c r="AH2758" s="11"/>
      <c r="AI2758" s="11"/>
      <c r="AJ2758" s="11"/>
      <c r="AK2758" s="11"/>
      <c r="AL2758" s="11"/>
      <c r="AM2758" s="11"/>
      <c r="AN2758" s="11"/>
      <c r="AO2758" s="11"/>
      <c r="AP2758" s="11"/>
      <c r="AQ2758" s="11"/>
      <c r="AR2758" s="11"/>
      <c r="AS2758" s="11"/>
      <c r="AT2758" s="11"/>
      <c r="AU2758" s="11"/>
      <c r="AV2758" s="11"/>
      <c r="AW2758" s="11"/>
      <c r="AX2758" s="11"/>
      <c r="AY2758" s="11"/>
      <c r="AZ2758" s="11"/>
      <c r="BA2758" s="11"/>
      <c r="BB2758" s="11"/>
      <c r="BC2758" s="11"/>
      <c r="BD2758" s="11"/>
      <c r="BE2758" s="11"/>
      <c r="BF2758" s="11"/>
      <c r="BG2758" s="11"/>
      <c r="BH2758" s="11"/>
      <c r="BI2758" s="11"/>
      <c r="BJ2758" s="11"/>
      <c r="BK2758" s="11"/>
      <c r="BL2758" s="11"/>
      <c r="BM2758" s="11"/>
      <c r="BN2758" s="11"/>
      <c r="BO2758" s="11"/>
      <c r="BP2758" s="16" t="str">
        <v>0- Port Costs</v>
      </c>
      <c r="BT2758" s="16" t="str">
        <v>0- Port Value</v>
      </c>
      <c r="BU2758" s="11"/>
      <c r="BV2758" s="16" t="str">
        <v>0</v>
      </c>
    </row>
    <row r="2759" spans="8:74" hidden="1" outlineLevel="1" x14ac:dyDescent="0.3">
      <c r="H2759" s="16" t="str">
        <v>0 - BM Costs</v>
      </c>
      <c r="L2759" s="16" t="str">
        <v>0 - BM Port</v>
      </c>
      <c r="N2759" s="16" t="str">
        <v>0 - Port Assets</v>
      </c>
      <c r="O2759" s="11"/>
      <c r="P2759" s="11"/>
      <c r="Q2759" s="11"/>
      <c r="R2759" s="11"/>
      <c r="S2759" s="11"/>
      <c r="T2759" s="11"/>
      <c r="U2759" s="11"/>
      <c r="V2759" s="11"/>
      <c r="W2759" s="11"/>
      <c r="X2759" s="11"/>
      <c r="Y2759" s="11"/>
      <c r="Z2759" s="11"/>
      <c r="AA2759" s="11"/>
      <c r="AB2759" s="11"/>
      <c r="AC2759" s="11"/>
      <c r="AD2759" s="11"/>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c r="BC2759" s="11"/>
      <c r="BD2759" s="11"/>
      <c r="BE2759" s="11"/>
      <c r="BF2759" s="11"/>
      <c r="BG2759" s="11"/>
      <c r="BH2759" s="11"/>
      <c r="BI2759" s="11"/>
      <c r="BJ2759" s="11"/>
      <c r="BK2759" s="11"/>
      <c r="BL2759" s="11"/>
      <c r="BM2759" s="11"/>
      <c r="BN2759" s="11"/>
      <c r="BO2759" s="11"/>
      <c r="BP2759" s="16" t="str">
        <v>0- Port Costs</v>
      </c>
      <c r="BT2759" s="16" t="str">
        <v>0- Port Value</v>
      </c>
      <c r="BU2759" s="11"/>
      <c r="BV2759" s="16" t="str">
        <v>0</v>
      </c>
    </row>
    <row r="2760" spans="8:74" hidden="1" outlineLevel="1" x14ac:dyDescent="0.3">
      <c r="H2760" s="16" t="str">
        <v>0 - BM Costs</v>
      </c>
      <c r="L2760" s="16" t="str">
        <v>0 - BM Port</v>
      </c>
      <c r="N2760" s="16" t="str">
        <v>0 - Port Assets</v>
      </c>
      <c r="O2760" s="11"/>
      <c r="P2760" s="11"/>
      <c r="Q2760" s="11"/>
      <c r="R2760" s="11"/>
      <c r="S2760" s="11"/>
      <c r="T2760" s="11"/>
      <c r="U2760" s="11"/>
      <c r="V2760" s="11"/>
      <c r="W2760" s="11"/>
      <c r="X2760" s="11"/>
      <c r="Y2760" s="11"/>
      <c r="Z2760" s="11"/>
      <c r="AA2760" s="11"/>
      <c r="AB2760" s="11"/>
      <c r="AC2760" s="11"/>
      <c r="AD2760" s="11"/>
      <c r="AE2760" s="11"/>
      <c r="AF2760" s="11"/>
      <c r="AG2760" s="11"/>
      <c r="AH2760" s="11"/>
      <c r="AI2760" s="11"/>
      <c r="AJ2760" s="11"/>
      <c r="AK2760" s="11"/>
      <c r="AL2760" s="11"/>
      <c r="AM2760" s="11"/>
      <c r="AN2760" s="11"/>
      <c r="AO2760" s="11"/>
      <c r="AP2760" s="11"/>
      <c r="AQ2760" s="11"/>
      <c r="AR2760" s="11"/>
      <c r="AS2760" s="11"/>
      <c r="AT2760" s="11"/>
      <c r="AU2760" s="11"/>
      <c r="AV2760" s="11"/>
      <c r="AW2760" s="11"/>
      <c r="AX2760" s="11"/>
      <c r="AY2760" s="11"/>
      <c r="AZ2760" s="11"/>
      <c r="BA2760" s="11"/>
      <c r="BB2760" s="11"/>
      <c r="BC2760" s="11"/>
      <c r="BD2760" s="11"/>
      <c r="BE2760" s="11"/>
      <c r="BF2760" s="11"/>
      <c r="BG2760" s="11"/>
      <c r="BH2760" s="11"/>
      <c r="BI2760" s="11"/>
      <c r="BJ2760" s="11"/>
      <c r="BK2760" s="11"/>
      <c r="BL2760" s="11"/>
      <c r="BM2760" s="11"/>
      <c r="BN2760" s="11"/>
      <c r="BO2760" s="11"/>
      <c r="BP2760" s="16" t="str">
        <v>0- Port Costs</v>
      </c>
      <c r="BT2760" s="16" t="str">
        <v>0- Port Value</v>
      </c>
      <c r="BU2760" s="11"/>
      <c r="BV2760" s="16" t="str">
        <v>0</v>
      </c>
    </row>
    <row r="2761" spans="8:74" hidden="1" outlineLevel="1" x14ac:dyDescent="0.3">
      <c r="H2761" s="16" t="str">
        <v>0 - BM Costs</v>
      </c>
      <c r="L2761" s="16" t="str">
        <v>0 - BM Port</v>
      </c>
      <c r="N2761" s="16" t="str">
        <v>0 - Port Assets</v>
      </c>
      <c r="O2761" s="11"/>
      <c r="P2761" s="11"/>
      <c r="Q2761" s="11"/>
      <c r="R2761" s="11"/>
      <c r="S2761" s="11"/>
      <c r="T2761" s="11"/>
      <c r="U2761" s="11"/>
      <c r="V2761" s="11"/>
      <c r="W2761" s="11"/>
      <c r="X2761" s="11"/>
      <c r="Y2761" s="11"/>
      <c r="Z2761" s="11"/>
      <c r="AA2761" s="11"/>
      <c r="AB2761" s="11"/>
      <c r="AC2761" s="11"/>
      <c r="AD2761" s="11"/>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c r="BC2761" s="11"/>
      <c r="BD2761" s="11"/>
      <c r="BE2761" s="11"/>
      <c r="BF2761" s="11"/>
      <c r="BG2761" s="11"/>
      <c r="BH2761" s="11"/>
      <c r="BI2761" s="11"/>
      <c r="BJ2761" s="11"/>
      <c r="BK2761" s="11"/>
      <c r="BL2761" s="11"/>
      <c r="BM2761" s="11"/>
      <c r="BN2761" s="11"/>
      <c r="BO2761" s="11"/>
      <c r="BP2761" s="16" t="str">
        <v>0- Port Costs</v>
      </c>
      <c r="BT2761" s="16" t="str">
        <v>0- Port Value</v>
      </c>
      <c r="BU2761" s="11"/>
      <c r="BV2761" s="16" t="str">
        <v>0</v>
      </c>
    </row>
    <row r="2762" spans="8:74" hidden="1" outlineLevel="1" x14ac:dyDescent="0.3">
      <c r="H2762" s="16" t="str">
        <v>0 - BM Costs</v>
      </c>
      <c r="L2762" s="16" t="str">
        <v>0 - BM Port</v>
      </c>
      <c r="N2762" s="16" t="str">
        <v>0 - Port Assets</v>
      </c>
      <c r="O2762" s="11"/>
      <c r="P2762" s="11"/>
      <c r="Q2762" s="11"/>
      <c r="R2762" s="11"/>
      <c r="S2762" s="11"/>
      <c r="T2762" s="11"/>
      <c r="U2762" s="11"/>
      <c r="V2762" s="11"/>
      <c r="W2762" s="11"/>
      <c r="X2762" s="11"/>
      <c r="Y2762" s="11"/>
      <c r="Z2762" s="11"/>
      <c r="AA2762" s="11"/>
      <c r="AB2762" s="11"/>
      <c r="AC2762" s="11"/>
      <c r="AD2762" s="11"/>
      <c r="AE2762" s="11"/>
      <c r="AF2762" s="11"/>
      <c r="AG2762" s="11"/>
      <c r="AH2762" s="11"/>
      <c r="AI2762" s="11"/>
      <c r="AJ2762" s="11"/>
      <c r="AK2762" s="11"/>
      <c r="AL2762" s="11"/>
      <c r="AM2762" s="11"/>
      <c r="AN2762" s="11"/>
      <c r="AO2762" s="11"/>
      <c r="AP2762" s="11"/>
      <c r="AQ2762" s="11"/>
      <c r="AR2762" s="11"/>
      <c r="AS2762" s="11"/>
      <c r="AT2762" s="11"/>
      <c r="AU2762" s="11"/>
      <c r="AV2762" s="11"/>
      <c r="AW2762" s="11"/>
      <c r="AX2762" s="11"/>
      <c r="AY2762" s="11"/>
      <c r="AZ2762" s="11"/>
      <c r="BA2762" s="11"/>
      <c r="BB2762" s="11"/>
      <c r="BC2762" s="11"/>
      <c r="BD2762" s="11"/>
      <c r="BE2762" s="11"/>
      <c r="BF2762" s="11"/>
      <c r="BG2762" s="11"/>
      <c r="BH2762" s="11"/>
      <c r="BI2762" s="11"/>
      <c r="BJ2762" s="11"/>
      <c r="BK2762" s="11"/>
      <c r="BL2762" s="11"/>
      <c r="BM2762" s="11"/>
      <c r="BN2762" s="11"/>
      <c r="BO2762" s="11"/>
      <c r="BP2762" s="16" t="str">
        <v>0- Port Costs</v>
      </c>
      <c r="BT2762" s="16" t="str">
        <v>0- Port Value</v>
      </c>
      <c r="BU2762" s="11"/>
      <c r="BV2762" s="16" t="str">
        <v>0</v>
      </c>
    </row>
    <row r="2763" spans="8:74" hidden="1" outlineLevel="1" x14ac:dyDescent="0.3">
      <c r="H2763" s="16" t="str">
        <v>0 - BM Costs</v>
      </c>
      <c r="L2763" s="16" t="str">
        <v>0 - BM Port</v>
      </c>
      <c r="N2763" s="16" t="str">
        <v>0 - Port Assets</v>
      </c>
      <c r="O2763" s="11"/>
      <c r="P2763" s="11"/>
      <c r="Q2763" s="11"/>
      <c r="R2763" s="11"/>
      <c r="S2763" s="11"/>
      <c r="T2763" s="11"/>
      <c r="U2763" s="11"/>
      <c r="V2763" s="11"/>
      <c r="W2763" s="11"/>
      <c r="X2763" s="11"/>
      <c r="Y2763" s="11"/>
      <c r="Z2763" s="11"/>
      <c r="AA2763" s="11"/>
      <c r="AB2763" s="11"/>
      <c r="AC2763" s="11"/>
      <c r="AD2763" s="11"/>
      <c r="AE2763" s="11"/>
      <c r="AF2763" s="11"/>
      <c r="AG2763" s="11"/>
      <c r="AH2763" s="11"/>
      <c r="AI2763" s="11"/>
      <c r="AJ2763" s="11"/>
      <c r="AK2763" s="11"/>
      <c r="AL2763" s="11"/>
      <c r="AM2763" s="11"/>
      <c r="AN2763" s="11"/>
      <c r="AO2763" s="11"/>
      <c r="AP2763" s="11"/>
      <c r="AQ2763" s="11"/>
      <c r="AR2763" s="11"/>
      <c r="AS2763" s="11"/>
      <c r="AT2763" s="11"/>
      <c r="AU2763" s="11"/>
      <c r="AV2763" s="11"/>
      <c r="AW2763" s="11"/>
      <c r="AX2763" s="11"/>
      <c r="AY2763" s="11"/>
      <c r="AZ2763" s="11"/>
      <c r="BA2763" s="11"/>
      <c r="BB2763" s="11"/>
      <c r="BC2763" s="11"/>
      <c r="BD2763" s="11"/>
      <c r="BE2763" s="11"/>
      <c r="BF2763" s="11"/>
      <c r="BG2763" s="11"/>
      <c r="BH2763" s="11"/>
      <c r="BI2763" s="11"/>
      <c r="BJ2763" s="11"/>
      <c r="BK2763" s="11"/>
      <c r="BL2763" s="11"/>
      <c r="BM2763" s="11"/>
      <c r="BN2763" s="11"/>
      <c r="BO2763" s="11"/>
      <c r="BP2763" s="16" t="str">
        <v>0- Port Costs</v>
      </c>
      <c r="BT2763" s="16" t="str">
        <v>0- Port Value</v>
      </c>
      <c r="BU2763" s="11"/>
      <c r="BV2763" s="16" t="str">
        <v>0</v>
      </c>
    </row>
    <row r="2764" spans="8:74" hidden="1" outlineLevel="1" x14ac:dyDescent="0.3">
      <c r="H2764" s="16" t="str">
        <v>0 - BM Costs</v>
      </c>
      <c r="L2764" s="16" t="str">
        <v>0 - BM Port</v>
      </c>
      <c r="N2764" s="16" t="str">
        <v>0 - Port Assets</v>
      </c>
      <c r="O2764" s="11"/>
      <c r="P2764" s="11"/>
      <c r="Q2764" s="11"/>
      <c r="R2764" s="11"/>
      <c r="S2764" s="11"/>
      <c r="T2764" s="11"/>
      <c r="U2764" s="11"/>
      <c r="V2764" s="11"/>
      <c r="W2764" s="11"/>
      <c r="X2764" s="11"/>
      <c r="Y2764" s="11"/>
      <c r="Z2764" s="11"/>
      <c r="AA2764" s="11"/>
      <c r="AB2764" s="11"/>
      <c r="AC2764" s="11"/>
      <c r="AD2764" s="11"/>
      <c r="AE2764" s="11"/>
      <c r="AF2764" s="11"/>
      <c r="AG2764" s="11"/>
      <c r="AH2764" s="11"/>
      <c r="AI2764" s="11"/>
      <c r="AJ2764" s="11"/>
      <c r="AK2764" s="11"/>
      <c r="AL2764" s="11"/>
      <c r="AM2764" s="11"/>
      <c r="AN2764" s="11"/>
      <c r="AO2764" s="11"/>
      <c r="AP2764" s="11"/>
      <c r="AQ2764" s="11"/>
      <c r="AR2764" s="11"/>
      <c r="AS2764" s="11"/>
      <c r="AT2764" s="11"/>
      <c r="AU2764" s="11"/>
      <c r="AV2764" s="11"/>
      <c r="AW2764" s="11"/>
      <c r="AX2764" s="11"/>
      <c r="AY2764" s="11"/>
      <c r="AZ2764" s="11"/>
      <c r="BA2764" s="11"/>
      <c r="BB2764" s="11"/>
      <c r="BC2764" s="11"/>
      <c r="BD2764" s="11"/>
      <c r="BE2764" s="11"/>
      <c r="BF2764" s="11"/>
      <c r="BG2764" s="11"/>
      <c r="BH2764" s="11"/>
      <c r="BI2764" s="11"/>
      <c r="BJ2764" s="11"/>
      <c r="BK2764" s="11"/>
      <c r="BL2764" s="11"/>
      <c r="BM2764" s="11"/>
      <c r="BN2764" s="11"/>
      <c r="BO2764" s="11"/>
      <c r="BP2764" s="16" t="str">
        <v>0- Port Costs</v>
      </c>
      <c r="BT2764" s="16" t="str">
        <v>0- Port Value</v>
      </c>
      <c r="BU2764" s="11"/>
      <c r="BV2764" s="16" t="str">
        <v>0</v>
      </c>
    </row>
    <row r="2765" spans="8:74" hidden="1" outlineLevel="1" x14ac:dyDescent="0.3">
      <c r="H2765" s="16" t="str">
        <v>0 - BM Costs</v>
      </c>
      <c r="L2765" s="16" t="str">
        <v>0 - BM Port</v>
      </c>
      <c r="N2765" s="16" t="str">
        <v>0 - Port Assets</v>
      </c>
      <c r="O2765" s="11"/>
      <c r="P2765" s="11"/>
      <c r="Q2765" s="11"/>
      <c r="R2765" s="11"/>
      <c r="S2765" s="11"/>
      <c r="T2765" s="11"/>
      <c r="U2765" s="11"/>
      <c r="V2765" s="11"/>
      <c r="W2765" s="11"/>
      <c r="X2765" s="11"/>
      <c r="Y2765" s="11"/>
      <c r="Z2765" s="11"/>
      <c r="AA2765" s="11"/>
      <c r="AB2765" s="11"/>
      <c r="AC2765" s="11"/>
      <c r="AD2765" s="11"/>
      <c r="AE2765" s="11"/>
      <c r="AF2765" s="11"/>
      <c r="AG2765" s="11"/>
      <c r="AH2765" s="11"/>
      <c r="AI2765" s="11"/>
      <c r="AJ2765" s="11"/>
      <c r="AK2765" s="11"/>
      <c r="AL2765" s="11"/>
      <c r="AM2765" s="11"/>
      <c r="AN2765" s="11"/>
      <c r="AO2765" s="11"/>
      <c r="AP2765" s="11"/>
      <c r="AQ2765" s="11"/>
      <c r="AR2765" s="11"/>
      <c r="AS2765" s="11"/>
      <c r="AT2765" s="11"/>
      <c r="AU2765" s="11"/>
      <c r="AV2765" s="11"/>
      <c r="AW2765" s="11"/>
      <c r="AX2765" s="11"/>
      <c r="AY2765" s="11"/>
      <c r="AZ2765" s="11"/>
      <c r="BA2765" s="11"/>
      <c r="BB2765" s="11"/>
      <c r="BC2765" s="11"/>
      <c r="BD2765" s="11"/>
      <c r="BE2765" s="11"/>
      <c r="BF2765" s="11"/>
      <c r="BG2765" s="11"/>
      <c r="BH2765" s="11"/>
      <c r="BI2765" s="11"/>
      <c r="BJ2765" s="11"/>
      <c r="BK2765" s="11"/>
      <c r="BL2765" s="11"/>
      <c r="BM2765" s="11"/>
      <c r="BN2765" s="11"/>
      <c r="BO2765" s="11"/>
      <c r="BP2765" s="16" t="str">
        <v>0- Port Costs</v>
      </c>
      <c r="BT2765" s="16" t="str">
        <v>0- Port Value</v>
      </c>
      <c r="BU2765" s="11"/>
      <c r="BV2765" s="16" t="str">
        <v>0</v>
      </c>
    </row>
    <row r="2766" spans="8:74" hidden="1" outlineLevel="1" x14ac:dyDescent="0.3">
      <c r="H2766" s="16" t="str">
        <v>0 - BM Costs</v>
      </c>
      <c r="L2766" s="16" t="str">
        <v>0 - BM Port</v>
      </c>
      <c r="N2766" s="16" t="str">
        <v>0 - Port Assets</v>
      </c>
      <c r="O2766" s="11"/>
      <c r="P2766" s="11"/>
      <c r="Q2766" s="11"/>
      <c r="R2766" s="11"/>
      <c r="S2766" s="11"/>
      <c r="T2766" s="11"/>
      <c r="U2766" s="11"/>
      <c r="V2766" s="11"/>
      <c r="W2766" s="11"/>
      <c r="X2766" s="11"/>
      <c r="Y2766" s="11"/>
      <c r="Z2766" s="11"/>
      <c r="AA2766" s="11"/>
      <c r="AB2766" s="11"/>
      <c r="AC2766" s="11"/>
      <c r="AD2766" s="11"/>
      <c r="AE2766" s="11"/>
      <c r="AF2766" s="11"/>
      <c r="AG2766" s="11"/>
      <c r="AH2766" s="11"/>
      <c r="AI2766" s="11"/>
      <c r="AJ2766" s="11"/>
      <c r="AK2766" s="11"/>
      <c r="AL2766" s="11"/>
      <c r="AM2766" s="11"/>
      <c r="AN2766" s="11"/>
      <c r="AO2766" s="11"/>
      <c r="AP2766" s="11"/>
      <c r="AQ2766" s="11"/>
      <c r="AR2766" s="11"/>
      <c r="AS2766" s="11"/>
      <c r="AT2766" s="11"/>
      <c r="AU2766" s="11"/>
      <c r="AV2766" s="11"/>
      <c r="AW2766" s="11"/>
      <c r="AX2766" s="11"/>
      <c r="AY2766" s="11"/>
      <c r="AZ2766" s="11"/>
      <c r="BA2766" s="11"/>
      <c r="BB2766" s="11"/>
      <c r="BC2766" s="11"/>
      <c r="BD2766" s="11"/>
      <c r="BE2766" s="11"/>
      <c r="BF2766" s="11"/>
      <c r="BG2766" s="11"/>
      <c r="BH2766" s="11"/>
      <c r="BI2766" s="11"/>
      <c r="BJ2766" s="11"/>
      <c r="BK2766" s="11"/>
      <c r="BL2766" s="11"/>
      <c r="BM2766" s="11"/>
      <c r="BN2766" s="11"/>
      <c r="BO2766" s="11"/>
      <c r="BP2766" s="16" t="str">
        <v>0- Port Costs</v>
      </c>
      <c r="BT2766" s="16" t="str">
        <v>0- Port Value</v>
      </c>
      <c r="BU2766" s="11"/>
      <c r="BV2766" s="16" t="str">
        <v>0</v>
      </c>
    </row>
    <row r="2767" spans="8:74" hidden="1" outlineLevel="1" x14ac:dyDescent="0.3">
      <c r="H2767" s="16" t="str">
        <v>0 - BM Costs</v>
      </c>
      <c r="L2767" s="16" t="str">
        <v>0 - BM Port</v>
      </c>
      <c r="N2767" s="16" t="str">
        <v>0 - Port Assets</v>
      </c>
      <c r="O2767" s="11"/>
      <c r="P2767" s="11"/>
      <c r="Q2767" s="11"/>
      <c r="R2767" s="11"/>
      <c r="S2767" s="11"/>
      <c r="T2767" s="11"/>
      <c r="U2767" s="11"/>
      <c r="V2767" s="11"/>
      <c r="W2767" s="11"/>
      <c r="X2767" s="11"/>
      <c r="Y2767" s="11"/>
      <c r="Z2767" s="11"/>
      <c r="AA2767" s="11"/>
      <c r="AB2767" s="11"/>
      <c r="AC2767" s="11"/>
      <c r="AD2767" s="11"/>
      <c r="AE2767" s="11"/>
      <c r="AF2767" s="11"/>
      <c r="AG2767" s="11"/>
      <c r="AH2767" s="11"/>
      <c r="AI2767" s="11"/>
      <c r="AJ2767" s="11"/>
      <c r="AK2767" s="11"/>
      <c r="AL2767" s="11"/>
      <c r="AM2767" s="11"/>
      <c r="AN2767" s="11"/>
      <c r="AO2767" s="11"/>
      <c r="AP2767" s="11"/>
      <c r="AQ2767" s="11"/>
      <c r="AR2767" s="11"/>
      <c r="AS2767" s="11"/>
      <c r="AT2767" s="11"/>
      <c r="AU2767" s="11"/>
      <c r="AV2767" s="11"/>
      <c r="AW2767" s="11"/>
      <c r="AX2767" s="11"/>
      <c r="AY2767" s="11"/>
      <c r="AZ2767" s="11"/>
      <c r="BA2767" s="11"/>
      <c r="BB2767" s="11"/>
      <c r="BC2767" s="11"/>
      <c r="BD2767" s="11"/>
      <c r="BE2767" s="11"/>
      <c r="BF2767" s="11"/>
      <c r="BG2767" s="11"/>
      <c r="BH2767" s="11"/>
      <c r="BI2767" s="11"/>
      <c r="BJ2767" s="11"/>
      <c r="BK2767" s="11"/>
      <c r="BL2767" s="11"/>
      <c r="BM2767" s="11"/>
      <c r="BN2767" s="11"/>
      <c r="BO2767" s="11"/>
      <c r="BP2767" s="16" t="str">
        <v>0- Port Costs</v>
      </c>
      <c r="BT2767" s="16" t="str">
        <v>0- Port Value</v>
      </c>
      <c r="BU2767" s="11"/>
      <c r="BV2767" s="16" t="str">
        <v>0</v>
      </c>
    </row>
    <row r="2768" spans="8:74" hidden="1" outlineLevel="1" x14ac:dyDescent="0.3">
      <c r="H2768" s="16" t="str">
        <v>0 - BM Costs</v>
      </c>
      <c r="L2768" s="16" t="str">
        <v>0 - BM Port</v>
      </c>
      <c r="N2768" s="16" t="str">
        <v>0 - Port Assets</v>
      </c>
      <c r="O2768" s="11"/>
      <c r="P2768" s="11"/>
      <c r="Q2768" s="11"/>
      <c r="R2768" s="11"/>
      <c r="S2768" s="11"/>
      <c r="T2768" s="11"/>
      <c r="U2768" s="11"/>
      <c r="V2768" s="11"/>
      <c r="W2768" s="11"/>
      <c r="X2768" s="11"/>
      <c r="Y2768" s="11"/>
      <c r="Z2768" s="11"/>
      <c r="AA2768" s="11"/>
      <c r="AB2768" s="11"/>
      <c r="AC2768" s="11"/>
      <c r="AD2768" s="11"/>
      <c r="AE2768" s="11"/>
      <c r="AF2768" s="11"/>
      <c r="AG2768" s="11"/>
      <c r="AH2768" s="11"/>
      <c r="AI2768" s="11"/>
      <c r="AJ2768" s="11"/>
      <c r="AK2768" s="11"/>
      <c r="AL2768" s="11"/>
      <c r="AM2768" s="11"/>
      <c r="AN2768" s="11"/>
      <c r="AO2768" s="11"/>
      <c r="AP2768" s="11"/>
      <c r="AQ2768" s="11"/>
      <c r="AR2768" s="11"/>
      <c r="AS2768" s="11"/>
      <c r="AT2768" s="11"/>
      <c r="AU2768" s="11"/>
      <c r="AV2768" s="11"/>
      <c r="AW2768" s="11"/>
      <c r="AX2768" s="11"/>
      <c r="AY2768" s="11"/>
      <c r="AZ2768" s="11"/>
      <c r="BA2768" s="11"/>
      <c r="BB2768" s="11"/>
      <c r="BC2768" s="11"/>
      <c r="BD2768" s="11"/>
      <c r="BE2768" s="11"/>
      <c r="BF2768" s="11"/>
      <c r="BG2768" s="11"/>
      <c r="BH2768" s="11"/>
      <c r="BI2768" s="11"/>
      <c r="BJ2768" s="11"/>
      <c r="BK2768" s="11"/>
      <c r="BL2768" s="11"/>
      <c r="BM2768" s="11"/>
      <c r="BN2768" s="11"/>
      <c r="BO2768" s="11"/>
      <c r="BP2768" s="16" t="str">
        <v>0- Port Costs</v>
      </c>
      <c r="BT2768" s="16" t="str">
        <v>0- Port Value</v>
      </c>
      <c r="BU2768" s="11"/>
      <c r="BV2768" s="16" t="str">
        <v>0</v>
      </c>
    </row>
    <row r="2769" spans="8:74" hidden="1" outlineLevel="1" x14ac:dyDescent="0.3">
      <c r="H2769" s="16" t="str">
        <v>0 - BM Costs</v>
      </c>
      <c r="L2769" s="16" t="str">
        <v>0 - BM Port</v>
      </c>
      <c r="N2769" s="16" t="str">
        <v>0 - Port Assets</v>
      </c>
      <c r="O2769" s="11"/>
      <c r="P2769" s="11"/>
      <c r="Q2769" s="11"/>
      <c r="R2769" s="11"/>
      <c r="S2769" s="11"/>
      <c r="T2769" s="11"/>
      <c r="U2769" s="11"/>
      <c r="V2769" s="11"/>
      <c r="W2769" s="11"/>
      <c r="X2769" s="11"/>
      <c r="Y2769" s="11"/>
      <c r="Z2769" s="11"/>
      <c r="AA2769" s="11"/>
      <c r="AB2769" s="11"/>
      <c r="AC2769" s="11"/>
      <c r="AD2769" s="11"/>
      <c r="AE2769" s="11"/>
      <c r="AF2769" s="11"/>
      <c r="AG2769" s="11"/>
      <c r="AH2769" s="11"/>
      <c r="AI2769" s="11"/>
      <c r="AJ2769" s="11"/>
      <c r="AK2769" s="11"/>
      <c r="AL2769" s="11"/>
      <c r="AM2769" s="11"/>
      <c r="AN2769" s="11"/>
      <c r="AO2769" s="11"/>
      <c r="AP2769" s="11"/>
      <c r="AQ2769" s="11"/>
      <c r="AR2769" s="11"/>
      <c r="AS2769" s="11"/>
      <c r="AT2769" s="11"/>
      <c r="AU2769" s="11"/>
      <c r="AV2769" s="11"/>
      <c r="AW2769" s="11"/>
      <c r="AX2769" s="11"/>
      <c r="AY2769" s="11"/>
      <c r="AZ2769" s="11"/>
      <c r="BA2769" s="11"/>
      <c r="BB2769" s="11"/>
      <c r="BC2769" s="11"/>
      <c r="BD2769" s="11"/>
      <c r="BE2769" s="11"/>
      <c r="BF2769" s="11"/>
      <c r="BG2769" s="11"/>
      <c r="BH2769" s="11"/>
      <c r="BI2769" s="11"/>
      <c r="BJ2769" s="11"/>
      <c r="BK2769" s="11"/>
      <c r="BL2769" s="11"/>
      <c r="BM2769" s="11"/>
      <c r="BN2769" s="11"/>
      <c r="BO2769" s="11"/>
      <c r="BP2769" s="16" t="str">
        <v>0- Port Costs</v>
      </c>
      <c r="BT2769" s="16" t="str">
        <v>0- Port Value</v>
      </c>
      <c r="BU2769" s="11"/>
      <c r="BV2769" s="16" t="str">
        <v>0</v>
      </c>
    </row>
    <row r="2770" spans="8:74" hidden="1" outlineLevel="1" x14ac:dyDescent="0.3">
      <c r="H2770" s="16" t="str">
        <v>0 - BM Costs</v>
      </c>
      <c r="L2770" s="16" t="str">
        <v>0 - BM Port</v>
      </c>
      <c r="N2770" s="16" t="str">
        <v>0 - Port Assets</v>
      </c>
      <c r="O2770" s="11"/>
      <c r="P2770" s="11"/>
      <c r="Q2770" s="11"/>
      <c r="R2770" s="11"/>
      <c r="S2770" s="11"/>
      <c r="T2770" s="11"/>
      <c r="U2770" s="11"/>
      <c r="V2770" s="11"/>
      <c r="W2770" s="11"/>
      <c r="X2770" s="11"/>
      <c r="Y2770" s="11"/>
      <c r="Z2770" s="11"/>
      <c r="AA2770" s="11"/>
      <c r="AB2770" s="11"/>
      <c r="AC2770" s="11"/>
      <c r="AD2770" s="11"/>
      <c r="AE2770" s="11"/>
      <c r="AF2770" s="11"/>
      <c r="AG2770" s="11"/>
      <c r="AH2770" s="11"/>
      <c r="AI2770" s="11"/>
      <c r="AJ2770" s="11"/>
      <c r="AK2770" s="11"/>
      <c r="AL2770" s="11"/>
      <c r="AM2770" s="11"/>
      <c r="AN2770" s="11"/>
      <c r="AO2770" s="11"/>
      <c r="AP2770" s="11"/>
      <c r="AQ2770" s="11"/>
      <c r="AR2770" s="11"/>
      <c r="AS2770" s="11"/>
      <c r="AT2770" s="11"/>
      <c r="AU2770" s="11"/>
      <c r="AV2770" s="11"/>
      <c r="AW2770" s="11"/>
      <c r="AX2770" s="11"/>
      <c r="AY2770" s="11"/>
      <c r="AZ2770" s="11"/>
      <c r="BA2770" s="11"/>
      <c r="BB2770" s="11"/>
      <c r="BC2770" s="11"/>
      <c r="BD2770" s="11"/>
      <c r="BE2770" s="11"/>
      <c r="BF2770" s="11"/>
      <c r="BG2770" s="11"/>
      <c r="BH2770" s="11"/>
      <c r="BI2770" s="11"/>
      <c r="BJ2770" s="11"/>
      <c r="BK2770" s="11"/>
      <c r="BL2770" s="11"/>
      <c r="BM2770" s="11"/>
      <c r="BN2770" s="11"/>
      <c r="BO2770" s="11"/>
      <c r="BP2770" s="16" t="str">
        <v>0- Port Costs</v>
      </c>
      <c r="BT2770" s="16" t="str">
        <v>0- Port Value</v>
      </c>
      <c r="BU2770" s="11"/>
      <c r="BV2770" s="16" t="str">
        <v>0</v>
      </c>
    </row>
    <row r="2771" spans="8:74" hidden="1" outlineLevel="1" x14ac:dyDescent="0.3">
      <c r="H2771" s="16" t="str">
        <v>0 - BM Costs</v>
      </c>
      <c r="L2771" s="16" t="str">
        <v>0 - BM Port</v>
      </c>
      <c r="N2771" s="16" t="str">
        <v>0 - Port Assets</v>
      </c>
      <c r="O2771" s="11"/>
      <c r="P2771" s="11"/>
      <c r="Q2771" s="11"/>
      <c r="R2771" s="11"/>
      <c r="S2771" s="11"/>
      <c r="T2771" s="11"/>
      <c r="U2771" s="11"/>
      <c r="V2771" s="11"/>
      <c r="W2771" s="11"/>
      <c r="X2771" s="11"/>
      <c r="Y2771" s="11"/>
      <c r="Z2771" s="11"/>
      <c r="AA2771" s="11"/>
      <c r="AB2771" s="11"/>
      <c r="AC2771" s="11"/>
      <c r="AD2771" s="11"/>
      <c r="AE2771" s="11"/>
      <c r="AF2771" s="11"/>
      <c r="AG2771" s="11"/>
      <c r="AH2771" s="11"/>
      <c r="AI2771" s="11"/>
      <c r="AJ2771" s="11"/>
      <c r="AK2771" s="11"/>
      <c r="AL2771" s="11"/>
      <c r="AM2771" s="11"/>
      <c r="AN2771" s="11"/>
      <c r="AO2771" s="11"/>
      <c r="AP2771" s="11"/>
      <c r="AQ2771" s="11"/>
      <c r="AR2771" s="11"/>
      <c r="AS2771" s="11"/>
      <c r="AT2771" s="11"/>
      <c r="AU2771" s="11"/>
      <c r="AV2771" s="11"/>
      <c r="AW2771" s="11"/>
      <c r="AX2771" s="11"/>
      <c r="AY2771" s="11"/>
      <c r="AZ2771" s="11"/>
      <c r="BA2771" s="11"/>
      <c r="BB2771" s="11"/>
      <c r="BC2771" s="11"/>
      <c r="BD2771" s="11"/>
      <c r="BE2771" s="11"/>
      <c r="BF2771" s="11"/>
      <c r="BG2771" s="11"/>
      <c r="BH2771" s="11"/>
      <c r="BI2771" s="11"/>
      <c r="BJ2771" s="11"/>
      <c r="BK2771" s="11"/>
      <c r="BL2771" s="11"/>
      <c r="BM2771" s="11"/>
      <c r="BN2771" s="11"/>
      <c r="BO2771" s="11"/>
      <c r="BP2771" s="16" t="str">
        <v>0- Port Costs</v>
      </c>
      <c r="BT2771" s="16" t="str">
        <v>0- Port Value</v>
      </c>
      <c r="BU2771" s="11"/>
      <c r="BV2771" s="16" t="str">
        <v>0</v>
      </c>
    </row>
    <row r="2772" spans="8:74" hidden="1" outlineLevel="1" x14ac:dyDescent="0.3">
      <c r="H2772" s="16" t="str">
        <v>0 - BM Costs</v>
      </c>
      <c r="L2772" s="16" t="str">
        <v>0 - BM Port</v>
      </c>
      <c r="N2772" s="16" t="str">
        <v>0 - Port Assets</v>
      </c>
      <c r="O2772" s="11"/>
      <c r="P2772" s="11"/>
      <c r="Q2772" s="11"/>
      <c r="R2772" s="11"/>
      <c r="S2772" s="11"/>
      <c r="T2772" s="11"/>
      <c r="U2772" s="11"/>
      <c r="V2772" s="11"/>
      <c r="W2772" s="11"/>
      <c r="X2772" s="11"/>
      <c r="Y2772" s="11"/>
      <c r="Z2772" s="11"/>
      <c r="AA2772" s="11"/>
      <c r="AB2772" s="11"/>
      <c r="AC2772" s="11"/>
      <c r="AD2772" s="11"/>
      <c r="AE2772" s="11"/>
      <c r="AF2772" s="11"/>
      <c r="AG2772" s="11"/>
      <c r="AH2772" s="11"/>
      <c r="AI2772" s="11"/>
      <c r="AJ2772" s="11"/>
      <c r="AK2772" s="11"/>
      <c r="AL2772" s="11"/>
      <c r="AM2772" s="11"/>
      <c r="AN2772" s="11"/>
      <c r="AO2772" s="11"/>
      <c r="AP2772" s="11"/>
      <c r="AQ2772" s="11"/>
      <c r="AR2772" s="11"/>
      <c r="AS2772" s="11"/>
      <c r="AT2772" s="11"/>
      <c r="AU2772" s="11"/>
      <c r="AV2772" s="11"/>
      <c r="AW2772" s="11"/>
      <c r="AX2772" s="11"/>
      <c r="AY2772" s="11"/>
      <c r="AZ2772" s="11"/>
      <c r="BA2772" s="11"/>
      <c r="BB2772" s="11"/>
      <c r="BC2772" s="11"/>
      <c r="BD2772" s="11"/>
      <c r="BE2772" s="11"/>
      <c r="BF2772" s="11"/>
      <c r="BG2772" s="11"/>
      <c r="BH2772" s="11"/>
      <c r="BI2772" s="11"/>
      <c r="BJ2772" s="11"/>
      <c r="BK2772" s="11"/>
      <c r="BL2772" s="11"/>
      <c r="BM2772" s="11"/>
      <c r="BN2772" s="11"/>
      <c r="BO2772" s="11"/>
      <c r="BP2772" s="16" t="str">
        <v>0- Port Costs</v>
      </c>
      <c r="BT2772" s="16" t="str">
        <v>0- Port Value</v>
      </c>
      <c r="BU2772" s="11"/>
      <c r="BV2772" s="16" t="str">
        <v>0</v>
      </c>
    </row>
    <row r="2773" spans="8:74" hidden="1" outlineLevel="1" x14ac:dyDescent="0.3">
      <c r="H2773" s="16" t="str">
        <v>0 - BM Costs</v>
      </c>
      <c r="L2773" s="16" t="str">
        <v>0 - BM Port</v>
      </c>
      <c r="N2773" s="16" t="str">
        <v>0 - Port Assets</v>
      </c>
      <c r="O2773" s="11"/>
      <c r="P2773" s="11"/>
      <c r="Q2773" s="11"/>
      <c r="R2773" s="11"/>
      <c r="S2773" s="11"/>
      <c r="T2773" s="11"/>
      <c r="U2773" s="11"/>
      <c r="V2773" s="11"/>
      <c r="W2773" s="11"/>
      <c r="X2773" s="11"/>
      <c r="Y2773" s="11"/>
      <c r="Z2773" s="11"/>
      <c r="AA2773" s="11"/>
      <c r="AB2773" s="11"/>
      <c r="AC2773" s="11"/>
      <c r="AD2773" s="11"/>
      <c r="AE2773" s="11"/>
      <c r="AF2773" s="11"/>
      <c r="AG2773" s="11"/>
      <c r="AH2773" s="11"/>
      <c r="AI2773" s="11"/>
      <c r="AJ2773" s="11"/>
      <c r="AK2773" s="11"/>
      <c r="AL2773" s="11"/>
      <c r="AM2773" s="11"/>
      <c r="AN2773" s="11"/>
      <c r="AO2773" s="11"/>
      <c r="AP2773" s="11"/>
      <c r="AQ2773" s="11"/>
      <c r="AR2773" s="11"/>
      <c r="AS2773" s="11"/>
      <c r="AT2773" s="11"/>
      <c r="AU2773" s="11"/>
      <c r="AV2773" s="11"/>
      <c r="AW2773" s="11"/>
      <c r="AX2773" s="11"/>
      <c r="AY2773" s="11"/>
      <c r="AZ2773" s="11"/>
      <c r="BA2773" s="11"/>
      <c r="BB2773" s="11"/>
      <c r="BC2773" s="11"/>
      <c r="BD2773" s="11"/>
      <c r="BE2773" s="11"/>
      <c r="BF2773" s="11"/>
      <c r="BG2773" s="11"/>
      <c r="BH2773" s="11"/>
      <c r="BI2773" s="11"/>
      <c r="BJ2773" s="11"/>
      <c r="BK2773" s="11"/>
      <c r="BL2773" s="11"/>
      <c r="BM2773" s="11"/>
      <c r="BN2773" s="11"/>
      <c r="BO2773" s="11"/>
      <c r="BP2773" s="16" t="str">
        <v>0- Port Costs</v>
      </c>
      <c r="BT2773" s="16" t="str">
        <v>0- Port Value</v>
      </c>
      <c r="BU2773" s="11"/>
      <c r="BV2773" s="16" t="str">
        <v>0</v>
      </c>
    </row>
    <row r="2774" spans="8:74" hidden="1" outlineLevel="1" x14ac:dyDescent="0.3">
      <c r="H2774" s="16" t="str">
        <v>0 - BM Costs</v>
      </c>
      <c r="L2774" s="16" t="str">
        <v>0 - BM Port</v>
      </c>
      <c r="N2774" s="16" t="str">
        <v>0 - Port Assets</v>
      </c>
      <c r="O2774" s="11"/>
      <c r="P2774" s="11"/>
      <c r="Q2774" s="11"/>
      <c r="R2774" s="11"/>
      <c r="S2774" s="11"/>
      <c r="T2774" s="11"/>
      <c r="U2774" s="11"/>
      <c r="V2774" s="11"/>
      <c r="W2774" s="11"/>
      <c r="X2774" s="11"/>
      <c r="Y2774" s="11"/>
      <c r="Z2774" s="11"/>
      <c r="AA2774" s="11"/>
      <c r="AB2774" s="11"/>
      <c r="AC2774" s="11"/>
      <c r="AD2774" s="11"/>
      <c r="AE2774" s="11"/>
      <c r="AF2774" s="11"/>
      <c r="AG2774" s="11"/>
      <c r="AH2774" s="11"/>
      <c r="AI2774" s="11"/>
      <c r="AJ2774" s="11"/>
      <c r="AK2774" s="11"/>
      <c r="AL2774" s="11"/>
      <c r="AM2774" s="11"/>
      <c r="AN2774" s="11"/>
      <c r="AO2774" s="11"/>
      <c r="AP2774" s="11"/>
      <c r="AQ2774" s="11"/>
      <c r="AR2774" s="11"/>
      <c r="AS2774" s="11"/>
      <c r="AT2774" s="11"/>
      <c r="AU2774" s="11"/>
      <c r="AV2774" s="11"/>
      <c r="AW2774" s="11"/>
      <c r="AX2774" s="11"/>
      <c r="AY2774" s="11"/>
      <c r="AZ2774" s="11"/>
      <c r="BA2774" s="11"/>
      <c r="BB2774" s="11"/>
      <c r="BC2774" s="11"/>
      <c r="BD2774" s="11"/>
      <c r="BE2774" s="11"/>
      <c r="BF2774" s="11"/>
      <c r="BG2774" s="11"/>
      <c r="BH2774" s="11"/>
      <c r="BI2774" s="11"/>
      <c r="BJ2774" s="11"/>
      <c r="BK2774" s="11"/>
      <c r="BL2774" s="11"/>
      <c r="BM2774" s="11"/>
      <c r="BN2774" s="11"/>
      <c r="BO2774" s="11"/>
      <c r="BP2774" s="16" t="str">
        <v>0- Port Costs</v>
      </c>
      <c r="BT2774" s="16" t="str">
        <v>0- Port Value</v>
      </c>
      <c r="BU2774" s="11"/>
      <c r="BV2774" s="16" t="str">
        <v>0</v>
      </c>
    </row>
    <row r="2775" spans="8:74" hidden="1" outlineLevel="1" x14ac:dyDescent="0.3">
      <c r="H2775" s="16" t="str">
        <v>0 - BM Costs</v>
      </c>
      <c r="L2775" s="16" t="str">
        <v>0 - BM Port</v>
      </c>
      <c r="N2775" s="16" t="str">
        <v>0 - Port Assets</v>
      </c>
      <c r="O2775" s="11"/>
      <c r="P2775" s="11"/>
      <c r="Q2775" s="11"/>
      <c r="R2775" s="11"/>
      <c r="S2775" s="11"/>
      <c r="T2775" s="11"/>
      <c r="U2775" s="11"/>
      <c r="V2775" s="11"/>
      <c r="W2775" s="11"/>
      <c r="X2775" s="11"/>
      <c r="Y2775" s="11"/>
      <c r="Z2775" s="11"/>
      <c r="AA2775" s="11"/>
      <c r="AB2775" s="11"/>
      <c r="AC2775" s="11"/>
      <c r="AD2775" s="11"/>
      <c r="AE2775" s="11"/>
      <c r="AF2775" s="11"/>
      <c r="AG2775" s="11"/>
      <c r="AH2775" s="11"/>
      <c r="AI2775" s="11"/>
      <c r="AJ2775" s="11"/>
      <c r="AK2775" s="11"/>
      <c r="AL2775" s="11"/>
      <c r="AM2775" s="11"/>
      <c r="AN2775" s="11"/>
      <c r="AO2775" s="11"/>
      <c r="AP2775" s="11"/>
      <c r="AQ2775" s="11"/>
      <c r="AR2775" s="11"/>
      <c r="AS2775" s="11"/>
      <c r="AT2775" s="11"/>
      <c r="AU2775" s="11"/>
      <c r="AV2775" s="11"/>
      <c r="AW2775" s="11"/>
      <c r="AX2775" s="11"/>
      <c r="AY2775" s="11"/>
      <c r="AZ2775" s="11"/>
      <c r="BA2775" s="11"/>
      <c r="BB2775" s="11"/>
      <c r="BC2775" s="11"/>
      <c r="BD2775" s="11"/>
      <c r="BE2775" s="11"/>
      <c r="BF2775" s="11"/>
      <c r="BG2775" s="11"/>
      <c r="BH2775" s="11"/>
      <c r="BI2775" s="11"/>
      <c r="BJ2775" s="11"/>
      <c r="BK2775" s="11"/>
      <c r="BL2775" s="11"/>
      <c r="BM2775" s="11"/>
      <c r="BN2775" s="11"/>
      <c r="BO2775" s="11"/>
      <c r="BP2775" s="16" t="str">
        <v>0- Port Costs</v>
      </c>
      <c r="BT2775" s="16" t="str">
        <v>0- Port Value</v>
      </c>
      <c r="BU2775" s="11"/>
      <c r="BV2775" s="16" t="str">
        <v>0</v>
      </c>
    </row>
    <row r="2776" spans="8:74" hidden="1" outlineLevel="1" x14ac:dyDescent="0.3">
      <c r="H2776" s="16" t="str">
        <v>0 - BM Costs</v>
      </c>
      <c r="L2776" s="16" t="str">
        <v>0 - BM Port</v>
      </c>
      <c r="N2776" s="16" t="str">
        <v>0 - Port Assets</v>
      </c>
      <c r="O2776" s="11"/>
      <c r="P2776" s="11"/>
      <c r="Q2776" s="11"/>
      <c r="R2776" s="11"/>
      <c r="S2776" s="11"/>
      <c r="T2776" s="11"/>
      <c r="U2776" s="11"/>
      <c r="V2776" s="11"/>
      <c r="W2776" s="11"/>
      <c r="X2776" s="11"/>
      <c r="Y2776" s="11"/>
      <c r="Z2776" s="11"/>
      <c r="AA2776" s="11"/>
      <c r="AB2776" s="11"/>
      <c r="AC2776" s="11"/>
      <c r="AD2776" s="11"/>
      <c r="AE2776" s="11"/>
      <c r="AF2776" s="11"/>
      <c r="AG2776" s="11"/>
      <c r="AH2776" s="11"/>
      <c r="AI2776" s="11"/>
      <c r="AJ2776" s="11"/>
      <c r="AK2776" s="11"/>
      <c r="AL2776" s="11"/>
      <c r="AM2776" s="11"/>
      <c r="AN2776" s="11"/>
      <c r="AO2776" s="11"/>
      <c r="AP2776" s="11"/>
      <c r="AQ2776" s="11"/>
      <c r="AR2776" s="11"/>
      <c r="AS2776" s="11"/>
      <c r="AT2776" s="11"/>
      <c r="AU2776" s="11"/>
      <c r="AV2776" s="11"/>
      <c r="AW2776" s="11"/>
      <c r="AX2776" s="11"/>
      <c r="AY2776" s="11"/>
      <c r="AZ2776" s="11"/>
      <c r="BA2776" s="11"/>
      <c r="BB2776" s="11"/>
      <c r="BC2776" s="11"/>
      <c r="BD2776" s="11"/>
      <c r="BE2776" s="11"/>
      <c r="BF2776" s="11"/>
      <c r="BG2776" s="11"/>
      <c r="BH2776" s="11"/>
      <c r="BI2776" s="11"/>
      <c r="BJ2776" s="11"/>
      <c r="BK2776" s="11"/>
      <c r="BL2776" s="11"/>
      <c r="BM2776" s="11"/>
      <c r="BN2776" s="11"/>
      <c r="BO2776" s="11"/>
      <c r="BP2776" s="16" t="str">
        <v>0- Port Costs</v>
      </c>
      <c r="BT2776" s="16" t="str">
        <v>0- Port Value</v>
      </c>
      <c r="BU2776" s="11"/>
      <c r="BV2776" s="16" t="str">
        <v>0</v>
      </c>
    </row>
    <row r="2777" spans="8:74" hidden="1" outlineLevel="1" x14ac:dyDescent="0.3">
      <c r="H2777" s="16" t="str">
        <v>0 - BM Costs</v>
      </c>
      <c r="L2777" s="16" t="str">
        <v>0 - BM Port</v>
      </c>
      <c r="N2777" s="16" t="str">
        <v>0 - Port Assets</v>
      </c>
      <c r="O2777" s="11"/>
      <c r="P2777" s="11"/>
      <c r="Q2777" s="11"/>
      <c r="R2777" s="11"/>
      <c r="S2777" s="11"/>
      <c r="T2777" s="11"/>
      <c r="U2777" s="11"/>
      <c r="V2777" s="11"/>
      <c r="W2777" s="11"/>
      <c r="X2777" s="11"/>
      <c r="Y2777" s="11"/>
      <c r="Z2777" s="11"/>
      <c r="AA2777" s="11"/>
      <c r="AB2777" s="11"/>
      <c r="AC2777" s="11"/>
      <c r="AD2777" s="11"/>
      <c r="AE2777" s="11"/>
      <c r="AF2777" s="11"/>
      <c r="AG2777" s="11"/>
      <c r="AH2777" s="11"/>
      <c r="AI2777" s="11"/>
      <c r="AJ2777" s="11"/>
      <c r="AK2777" s="11"/>
      <c r="AL2777" s="11"/>
      <c r="AM2777" s="11"/>
      <c r="AN2777" s="11"/>
      <c r="AO2777" s="11"/>
      <c r="AP2777" s="11"/>
      <c r="AQ2777" s="11"/>
      <c r="AR2777" s="11"/>
      <c r="AS2777" s="11"/>
      <c r="AT2777" s="11"/>
      <c r="AU2777" s="11"/>
      <c r="AV2777" s="11"/>
      <c r="AW2777" s="11"/>
      <c r="AX2777" s="11"/>
      <c r="AY2777" s="11"/>
      <c r="AZ2777" s="11"/>
      <c r="BA2777" s="11"/>
      <c r="BB2777" s="11"/>
      <c r="BC2777" s="11"/>
      <c r="BD2777" s="11"/>
      <c r="BE2777" s="11"/>
      <c r="BF2777" s="11"/>
      <c r="BG2777" s="11"/>
      <c r="BH2777" s="11"/>
      <c r="BI2777" s="11"/>
      <c r="BJ2777" s="11"/>
      <c r="BK2777" s="11"/>
      <c r="BL2777" s="11"/>
      <c r="BM2777" s="11"/>
      <c r="BN2777" s="11"/>
      <c r="BO2777" s="11"/>
      <c r="BP2777" s="16" t="str">
        <v>0- Port Costs</v>
      </c>
      <c r="BT2777" s="16" t="str">
        <v>0- Port Value</v>
      </c>
      <c r="BU2777" s="11"/>
      <c r="BV2777" s="16" t="str">
        <v>0</v>
      </c>
    </row>
    <row r="2778" spans="8:74" hidden="1" outlineLevel="1" x14ac:dyDescent="0.3">
      <c r="H2778" s="16" t="str">
        <v>0 - BM Costs</v>
      </c>
      <c r="L2778" s="16" t="str">
        <v>0 - BM Port</v>
      </c>
      <c r="N2778" s="16" t="str">
        <v>0 - Port Assets</v>
      </c>
      <c r="O2778" s="11"/>
      <c r="P2778" s="11"/>
      <c r="Q2778" s="11"/>
      <c r="R2778" s="11"/>
      <c r="S2778" s="11"/>
      <c r="T2778" s="11"/>
      <c r="U2778" s="11"/>
      <c r="V2778" s="11"/>
      <c r="W2778" s="11"/>
      <c r="X2778" s="11"/>
      <c r="Y2778" s="11"/>
      <c r="Z2778" s="11"/>
      <c r="AA2778" s="11"/>
      <c r="AB2778" s="11"/>
      <c r="AC2778" s="11"/>
      <c r="AD2778" s="11"/>
      <c r="AE2778" s="11"/>
      <c r="AF2778" s="11"/>
      <c r="AG2778" s="11"/>
      <c r="AH2778" s="11"/>
      <c r="AI2778" s="11"/>
      <c r="AJ2778" s="11"/>
      <c r="AK2778" s="11"/>
      <c r="AL2778" s="11"/>
      <c r="AM2778" s="11"/>
      <c r="AN2778" s="11"/>
      <c r="AO2778" s="11"/>
      <c r="AP2778" s="11"/>
      <c r="AQ2778" s="11"/>
      <c r="AR2778" s="11"/>
      <c r="AS2778" s="11"/>
      <c r="AT2778" s="11"/>
      <c r="AU2778" s="11"/>
      <c r="AV2778" s="11"/>
      <c r="AW2778" s="11"/>
      <c r="AX2778" s="11"/>
      <c r="AY2778" s="11"/>
      <c r="AZ2778" s="11"/>
      <c r="BA2778" s="11"/>
      <c r="BB2778" s="11"/>
      <c r="BC2778" s="11"/>
      <c r="BD2778" s="11"/>
      <c r="BE2778" s="11"/>
      <c r="BF2778" s="11"/>
      <c r="BG2778" s="11"/>
      <c r="BH2778" s="11"/>
      <c r="BI2778" s="11"/>
      <c r="BJ2778" s="11"/>
      <c r="BK2778" s="11"/>
      <c r="BL2778" s="11"/>
      <c r="BM2778" s="11"/>
      <c r="BN2778" s="11"/>
      <c r="BO2778" s="11"/>
      <c r="BP2778" s="16" t="str">
        <v>0- Port Costs</v>
      </c>
      <c r="BT2778" s="16" t="str">
        <v>0- Port Value</v>
      </c>
      <c r="BU2778" s="11"/>
      <c r="BV2778" s="16" t="str">
        <v>0</v>
      </c>
    </row>
    <row r="2779" spans="8:74" hidden="1" outlineLevel="1" x14ac:dyDescent="0.3">
      <c r="H2779" s="16" t="str">
        <v>0 - BM Costs</v>
      </c>
      <c r="L2779" s="16" t="str">
        <v>0 - BM Port</v>
      </c>
      <c r="N2779" s="16" t="str">
        <v>0 - Port Assets</v>
      </c>
      <c r="O2779" s="11"/>
      <c r="P2779" s="11"/>
      <c r="Q2779" s="11"/>
      <c r="R2779" s="11"/>
      <c r="S2779" s="11"/>
      <c r="T2779" s="11"/>
      <c r="U2779" s="11"/>
      <c r="V2779" s="11"/>
      <c r="W2779" s="11"/>
      <c r="X2779" s="11"/>
      <c r="Y2779" s="11"/>
      <c r="Z2779" s="11"/>
      <c r="AA2779" s="11"/>
      <c r="AB2779" s="11"/>
      <c r="AC2779" s="11"/>
      <c r="AD2779" s="11"/>
      <c r="AE2779" s="11"/>
      <c r="AF2779" s="11"/>
      <c r="AG2779" s="11"/>
      <c r="AH2779" s="11"/>
      <c r="AI2779" s="11"/>
      <c r="AJ2779" s="11"/>
      <c r="AK2779" s="11"/>
      <c r="AL2779" s="11"/>
      <c r="AM2779" s="11"/>
      <c r="AN2779" s="11"/>
      <c r="AO2779" s="11"/>
      <c r="AP2779" s="11"/>
      <c r="AQ2779" s="11"/>
      <c r="AR2779" s="11"/>
      <c r="AS2779" s="11"/>
      <c r="AT2779" s="11"/>
      <c r="AU2779" s="11"/>
      <c r="AV2779" s="11"/>
      <c r="AW2779" s="11"/>
      <c r="AX2779" s="11"/>
      <c r="AY2779" s="11"/>
      <c r="AZ2779" s="11"/>
      <c r="BA2779" s="11"/>
      <c r="BB2779" s="11"/>
      <c r="BC2779" s="11"/>
      <c r="BD2779" s="11"/>
      <c r="BE2779" s="11"/>
      <c r="BF2779" s="11"/>
      <c r="BG2779" s="11"/>
      <c r="BH2779" s="11"/>
      <c r="BI2779" s="11"/>
      <c r="BJ2779" s="11"/>
      <c r="BK2779" s="11"/>
      <c r="BL2779" s="11"/>
      <c r="BM2779" s="11"/>
      <c r="BN2779" s="11"/>
      <c r="BO2779" s="11"/>
      <c r="BP2779" s="16" t="str">
        <v>0- Port Costs</v>
      </c>
      <c r="BT2779" s="16" t="str">
        <v>0- Port Value</v>
      </c>
      <c r="BU2779" s="11"/>
      <c r="BV2779" s="16" t="str">
        <v>0</v>
      </c>
    </row>
    <row r="2780" spans="8:74" hidden="1" outlineLevel="1" x14ac:dyDescent="0.3">
      <c r="H2780" s="16" t="str">
        <v>0 - BM Costs</v>
      </c>
      <c r="L2780" s="16" t="str">
        <v>0 - BM Port</v>
      </c>
      <c r="N2780" s="16" t="str">
        <v>0 - Port Assets</v>
      </c>
      <c r="O2780" s="11"/>
      <c r="P2780" s="11"/>
      <c r="Q2780" s="11"/>
      <c r="R2780" s="11"/>
      <c r="S2780" s="11"/>
      <c r="T2780" s="11"/>
      <c r="U2780" s="11"/>
      <c r="V2780" s="11"/>
      <c r="W2780" s="11"/>
      <c r="X2780" s="11"/>
      <c r="Y2780" s="11"/>
      <c r="Z2780" s="11"/>
      <c r="AA2780" s="11"/>
      <c r="AB2780" s="11"/>
      <c r="AC2780" s="11"/>
      <c r="AD2780" s="11"/>
      <c r="AE2780" s="11"/>
      <c r="AF2780" s="11"/>
      <c r="AG2780" s="11"/>
      <c r="AH2780" s="11"/>
      <c r="AI2780" s="11"/>
      <c r="AJ2780" s="11"/>
      <c r="AK2780" s="11"/>
      <c r="AL2780" s="11"/>
      <c r="AM2780" s="11"/>
      <c r="AN2780" s="11"/>
      <c r="AO2780" s="11"/>
      <c r="AP2780" s="11"/>
      <c r="AQ2780" s="11"/>
      <c r="AR2780" s="11"/>
      <c r="AS2780" s="11"/>
      <c r="AT2780" s="11"/>
      <c r="AU2780" s="11"/>
      <c r="AV2780" s="11"/>
      <c r="AW2780" s="11"/>
      <c r="AX2780" s="11"/>
      <c r="AY2780" s="11"/>
      <c r="AZ2780" s="11"/>
      <c r="BA2780" s="11"/>
      <c r="BB2780" s="11"/>
      <c r="BC2780" s="11"/>
      <c r="BD2780" s="11"/>
      <c r="BE2780" s="11"/>
      <c r="BF2780" s="11"/>
      <c r="BG2780" s="11"/>
      <c r="BH2780" s="11"/>
      <c r="BI2780" s="11"/>
      <c r="BJ2780" s="11"/>
      <c r="BK2780" s="11"/>
      <c r="BL2780" s="11"/>
      <c r="BM2780" s="11"/>
      <c r="BN2780" s="11"/>
      <c r="BO2780" s="11"/>
      <c r="BP2780" s="16" t="str">
        <v>0- Port Costs</v>
      </c>
      <c r="BT2780" s="16" t="str">
        <v>0- Port Value</v>
      </c>
      <c r="BU2780" s="11"/>
      <c r="BV2780" s="16" t="str">
        <v>0</v>
      </c>
    </row>
    <row r="2781" spans="8:74" hidden="1" outlineLevel="1" x14ac:dyDescent="0.3">
      <c r="H2781" s="16" t="str">
        <v>0 - BM Costs</v>
      </c>
      <c r="L2781" s="16" t="str">
        <v>0 - BM Port</v>
      </c>
      <c r="N2781" s="16" t="str">
        <v>0 - Port Assets</v>
      </c>
      <c r="O2781" s="11"/>
      <c r="P2781" s="11"/>
      <c r="Q2781" s="11"/>
      <c r="R2781" s="11"/>
      <c r="S2781" s="11"/>
      <c r="T2781" s="11"/>
      <c r="U2781" s="11"/>
      <c r="V2781" s="11"/>
      <c r="W2781" s="11"/>
      <c r="X2781" s="11"/>
      <c r="Y2781" s="11"/>
      <c r="Z2781" s="11"/>
      <c r="AA2781" s="11"/>
      <c r="AB2781" s="11"/>
      <c r="AC2781" s="11"/>
      <c r="AD2781" s="11"/>
      <c r="AE2781" s="11"/>
      <c r="AF2781" s="11"/>
      <c r="AG2781" s="11"/>
      <c r="AH2781" s="11"/>
      <c r="AI2781" s="11"/>
      <c r="AJ2781" s="11"/>
      <c r="AK2781" s="11"/>
      <c r="AL2781" s="11"/>
      <c r="AM2781" s="11"/>
      <c r="AN2781" s="11"/>
      <c r="AO2781" s="11"/>
      <c r="AP2781" s="11"/>
      <c r="AQ2781" s="11"/>
      <c r="AR2781" s="11"/>
      <c r="AS2781" s="11"/>
      <c r="AT2781" s="11"/>
      <c r="AU2781" s="11"/>
      <c r="AV2781" s="11"/>
      <c r="AW2781" s="11"/>
      <c r="AX2781" s="11"/>
      <c r="AY2781" s="11"/>
      <c r="AZ2781" s="11"/>
      <c r="BA2781" s="11"/>
      <c r="BB2781" s="11"/>
      <c r="BC2781" s="11"/>
      <c r="BD2781" s="11"/>
      <c r="BE2781" s="11"/>
      <c r="BF2781" s="11"/>
      <c r="BG2781" s="11"/>
      <c r="BH2781" s="11"/>
      <c r="BI2781" s="11"/>
      <c r="BJ2781" s="11"/>
      <c r="BK2781" s="11"/>
      <c r="BL2781" s="11"/>
      <c r="BM2781" s="11"/>
      <c r="BN2781" s="11"/>
      <c r="BO2781" s="11"/>
      <c r="BP2781" s="16" t="str">
        <v>0- Port Costs</v>
      </c>
      <c r="BT2781" s="16" t="str">
        <v>0- Port Value</v>
      </c>
      <c r="BU2781" s="11"/>
      <c r="BV2781" s="16" t="str">
        <v>0</v>
      </c>
    </row>
    <row r="2782" spans="8:74" hidden="1" outlineLevel="1" x14ac:dyDescent="0.3">
      <c r="H2782" s="16" t="str">
        <v>0 - BM Costs</v>
      </c>
      <c r="L2782" s="16" t="str">
        <v>0 - BM Port</v>
      </c>
      <c r="N2782" s="16" t="str">
        <v>0 - Port Assets</v>
      </c>
      <c r="O2782" s="11"/>
      <c r="P2782" s="11"/>
      <c r="Q2782" s="11"/>
      <c r="R2782" s="11"/>
      <c r="S2782" s="11"/>
      <c r="T2782" s="11"/>
      <c r="U2782" s="11"/>
      <c r="V2782" s="11"/>
      <c r="W2782" s="11"/>
      <c r="X2782" s="11"/>
      <c r="Y2782" s="11"/>
      <c r="Z2782" s="11"/>
      <c r="AA2782" s="11"/>
      <c r="AB2782" s="11"/>
      <c r="AC2782" s="11"/>
      <c r="AD2782" s="11"/>
      <c r="AE2782" s="11"/>
      <c r="AF2782" s="11"/>
      <c r="AG2782" s="11"/>
      <c r="AH2782" s="11"/>
      <c r="AI2782" s="11"/>
      <c r="AJ2782" s="11"/>
      <c r="AK2782" s="11"/>
      <c r="AL2782" s="11"/>
      <c r="AM2782" s="11"/>
      <c r="AN2782" s="11"/>
      <c r="AO2782" s="11"/>
      <c r="AP2782" s="11"/>
      <c r="AQ2782" s="11"/>
      <c r="AR2782" s="11"/>
      <c r="AS2782" s="11"/>
      <c r="AT2782" s="11"/>
      <c r="AU2782" s="11"/>
      <c r="AV2782" s="11"/>
      <c r="AW2782" s="11"/>
      <c r="AX2782" s="11"/>
      <c r="AY2782" s="11"/>
      <c r="AZ2782" s="11"/>
      <c r="BA2782" s="11"/>
      <c r="BB2782" s="11"/>
      <c r="BC2782" s="11"/>
      <c r="BD2782" s="11"/>
      <c r="BE2782" s="11"/>
      <c r="BF2782" s="11"/>
      <c r="BG2782" s="11"/>
      <c r="BH2782" s="11"/>
      <c r="BI2782" s="11"/>
      <c r="BJ2782" s="11"/>
      <c r="BK2782" s="11"/>
      <c r="BL2782" s="11"/>
      <c r="BM2782" s="11"/>
      <c r="BN2782" s="11"/>
      <c r="BO2782" s="11"/>
      <c r="BP2782" s="16" t="str">
        <v>0- Port Costs</v>
      </c>
      <c r="BT2782" s="16" t="str">
        <v>0- Port Value</v>
      </c>
      <c r="BU2782" s="11"/>
      <c r="BV2782" s="16" t="str">
        <v>0</v>
      </c>
    </row>
    <row r="2783" spans="8:74" hidden="1" outlineLevel="1" x14ac:dyDescent="0.3">
      <c r="H2783" s="16" t="str">
        <v>0 - BM Costs</v>
      </c>
      <c r="L2783" s="16" t="str">
        <v>0 - BM Port</v>
      </c>
      <c r="N2783" s="16" t="str">
        <v>0 - Port Assets</v>
      </c>
      <c r="O2783" s="11"/>
      <c r="P2783" s="11"/>
      <c r="Q2783" s="11"/>
      <c r="R2783" s="11"/>
      <c r="S2783" s="11"/>
      <c r="T2783" s="11"/>
      <c r="U2783" s="11"/>
      <c r="V2783" s="11"/>
      <c r="W2783" s="11"/>
      <c r="X2783" s="11"/>
      <c r="Y2783" s="11"/>
      <c r="Z2783" s="11"/>
      <c r="AA2783" s="11"/>
      <c r="AB2783" s="11"/>
      <c r="AC2783" s="11"/>
      <c r="AD2783" s="11"/>
      <c r="AE2783" s="11"/>
      <c r="AF2783" s="11"/>
      <c r="AG2783" s="11"/>
      <c r="AH2783" s="11"/>
      <c r="AI2783" s="11"/>
      <c r="AJ2783" s="11"/>
      <c r="AK2783" s="11"/>
      <c r="AL2783" s="11"/>
      <c r="AM2783" s="11"/>
      <c r="AN2783" s="11"/>
      <c r="AO2783" s="11"/>
      <c r="AP2783" s="11"/>
      <c r="AQ2783" s="11"/>
      <c r="AR2783" s="11"/>
      <c r="AS2783" s="11"/>
      <c r="AT2783" s="11"/>
      <c r="AU2783" s="11"/>
      <c r="AV2783" s="11"/>
      <c r="AW2783" s="11"/>
      <c r="AX2783" s="11"/>
      <c r="AY2783" s="11"/>
      <c r="AZ2783" s="11"/>
      <c r="BA2783" s="11"/>
      <c r="BB2783" s="11"/>
      <c r="BC2783" s="11"/>
      <c r="BD2783" s="11"/>
      <c r="BE2783" s="11"/>
      <c r="BF2783" s="11"/>
      <c r="BG2783" s="11"/>
      <c r="BH2783" s="11"/>
      <c r="BI2783" s="11"/>
      <c r="BJ2783" s="11"/>
      <c r="BK2783" s="11"/>
      <c r="BL2783" s="11"/>
      <c r="BM2783" s="11"/>
      <c r="BN2783" s="11"/>
      <c r="BO2783" s="11"/>
      <c r="BP2783" s="16" t="str">
        <v>0- Port Costs</v>
      </c>
      <c r="BT2783" s="16" t="str">
        <v>0- Port Value</v>
      </c>
      <c r="BU2783" s="11"/>
      <c r="BV2783" s="16" t="str">
        <v>0</v>
      </c>
    </row>
    <row r="2784" spans="8:74" hidden="1" outlineLevel="1" x14ac:dyDescent="0.3">
      <c r="H2784" s="16" t="str">
        <v>0 - BM Costs</v>
      </c>
      <c r="L2784" s="16" t="str">
        <v>0 - BM Port</v>
      </c>
      <c r="N2784" s="16" t="str">
        <v>0 - Port Assets</v>
      </c>
      <c r="O2784" s="11"/>
      <c r="P2784" s="11"/>
      <c r="Q2784" s="11"/>
      <c r="R2784" s="11"/>
      <c r="S2784" s="11"/>
      <c r="T2784" s="11"/>
      <c r="U2784" s="11"/>
      <c r="V2784" s="11"/>
      <c r="W2784" s="11"/>
      <c r="X2784" s="11"/>
      <c r="Y2784" s="11"/>
      <c r="Z2784" s="11"/>
      <c r="AA2784" s="11"/>
      <c r="AB2784" s="11"/>
      <c r="AC2784" s="11"/>
      <c r="AD2784" s="11"/>
      <c r="AE2784" s="11"/>
      <c r="AF2784" s="11"/>
      <c r="AG2784" s="11"/>
      <c r="AH2784" s="11"/>
      <c r="AI2784" s="11"/>
      <c r="AJ2784" s="11"/>
      <c r="AK2784" s="11"/>
      <c r="AL2784" s="11"/>
      <c r="AM2784" s="11"/>
      <c r="AN2784" s="11"/>
      <c r="AO2784" s="11"/>
      <c r="AP2784" s="11"/>
      <c r="AQ2784" s="11"/>
      <c r="AR2784" s="11"/>
      <c r="AS2784" s="11"/>
      <c r="AT2784" s="11"/>
      <c r="AU2784" s="11"/>
      <c r="AV2784" s="11"/>
      <c r="AW2784" s="11"/>
      <c r="AX2784" s="11"/>
      <c r="AY2784" s="11"/>
      <c r="AZ2784" s="11"/>
      <c r="BA2784" s="11"/>
      <c r="BB2784" s="11"/>
      <c r="BC2784" s="11"/>
      <c r="BD2784" s="11"/>
      <c r="BE2784" s="11"/>
      <c r="BF2784" s="11"/>
      <c r="BG2784" s="11"/>
      <c r="BH2784" s="11"/>
      <c r="BI2784" s="11"/>
      <c r="BJ2784" s="11"/>
      <c r="BK2784" s="11"/>
      <c r="BL2784" s="11"/>
      <c r="BM2784" s="11"/>
      <c r="BN2784" s="11"/>
      <c r="BO2784" s="11"/>
      <c r="BP2784" s="16" t="str">
        <v>0- Port Costs</v>
      </c>
      <c r="BT2784" s="16" t="str">
        <v>0- Port Value</v>
      </c>
      <c r="BU2784" s="11"/>
      <c r="BV2784" s="16" t="str">
        <v>0</v>
      </c>
    </row>
    <row r="2785" spans="8:74" hidden="1" outlineLevel="1" x14ac:dyDescent="0.3">
      <c r="H2785" s="16" t="str">
        <v>0 - BM Costs</v>
      </c>
      <c r="L2785" s="16" t="str">
        <v>0 - BM Port</v>
      </c>
      <c r="N2785" s="16" t="str">
        <v>0 - Port Assets</v>
      </c>
      <c r="O2785" s="11"/>
      <c r="P2785" s="11"/>
      <c r="Q2785" s="11"/>
      <c r="R2785" s="11"/>
      <c r="S2785" s="11"/>
      <c r="T2785" s="11"/>
      <c r="U2785" s="11"/>
      <c r="V2785" s="11"/>
      <c r="W2785" s="11"/>
      <c r="X2785" s="11"/>
      <c r="Y2785" s="11"/>
      <c r="Z2785" s="11"/>
      <c r="AA2785" s="11"/>
      <c r="AB2785" s="11"/>
      <c r="AC2785" s="11"/>
      <c r="AD2785" s="11"/>
      <c r="AE2785" s="11"/>
      <c r="AF2785" s="11"/>
      <c r="AG2785" s="11"/>
      <c r="AH2785" s="11"/>
      <c r="AI2785" s="11"/>
      <c r="AJ2785" s="11"/>
      <c r="AK2785" s="11"/>
      <c r="AL2785" s="11"/>
      <c r="AM2785" s="11"/>
      <c r="AN2785" s="11"/>
      <c r="AO2785" s="11"/>
      <c r="AP2785" s="11"/>
      <c r="AQ2785" s="11"/>
      <c r="AR2785" s="11"/>
      <c r="AS2785" s="11"/>
      <c r="AT2785" s="11"/>
      <c r="AU2785" s="11"/>
      <c r="AV2785" s="11"/>
      <c r="AW2785" s="11"/>
      <c r="AX2785" s="11"/>
      <c r="AY2785" s="11"/>
      <c r="AZ2785" s="11"/>
      <c r="BA2785" s="11"/>
      <c r="BB2785" s="11"/>
      <c r="BC2785" s="11"/>
      <c r="BD2785" s="11"/>
      <c r="BE2785" s="11"/>
      <c r="BF2785" s="11"/>
      <c r="BG2785" s="11"/>
      <c r="BH2785" s="11"/>
      <c r="BI2785" s="11"/>
      <c r="BJ2785" s="11"/>
      <c r="BK2785" s="11"/>
      <c r="BL2785" s="11"/>
      <c r="BM2785" s="11"/>
      <c r="BN2785" s="11"/>
      <c r="BO2785" s="11"/>
      <c r="BP2785" s="16" t="str">
        <v>0- Port Costs</v>
      </c>
      <c r="BT2785" s="16" t="str">
        <v>0- Port Value</v>
      </c>
      <c r="BU2785" s="11"/>
      <c r="BV2785" s="16" t="str">
        <v>0</v>
      </c>
    </row>
    <row r="2786" spans="8:74" hidden="1" outlineLevel="1" x14ac:dyDescent="0.3">
      <c r="H2786" s="16" t="str">
        <v>0 - BM Costs</v>
      </c>
      <c r="L2786" s="16" t="str">
        <v>0 - BM Port</v>
      </c>
      <c r="N2786" s="16" t="str">
        <v>0 - Port Assets</v>
      </c>
      <c r="O2786" s="11"/>
      <c r="P2786" s="11"/>
      <c r="Q2786" s="11"/>
      <c r="R2786" s="11"/>
      <c r="S2786" s="11"/>
      <c r="T2786" s="11"/>
      <c r="U2786" s="11"/>
      <c r="V2786" s="11"/>
      <c r="W2786" s="11"/>
      <c r="X2786" s="11"/>
      <c r="Y2786" s="11"/>
      <c r="Z2786" s="11"/>
      <c r="AA2786" s="11"/>
      <c r="AB2786" s="11"/>
      <c r="AC2786" s="11"/>
      <c r="AD2786" s="11"/>
      <c r="AE2786" s="11"/>
      <c r="AF2786" s="11"/>
      <c r="AG2786" s="11"/>
      <c r="AH2786" s="11"/>
      <c r="AI2786" s="11"/>
      <c r="AJ2786" s="11"/>
      <c r="AK2786" s="11"/>
      <c r="AL2786" s="11"/>
      <c r="AM2786" s="11"/>
      <c r="AN2786" s="11"/>
      <c r="AO2786" s="11"/>
      <c r="AP2786" s="11"/>
      <c r="AQ2786" s="11"/>
      <c r="AR2786" s="11"/>
      <c r="AS2786" s="11"/>
      <c r="AT2786" s="11"/>
      <c r="AU2786" s="11"/>
      <c r="AV2786" s="11"/>
      <c r="AW2786" s="11"/>
      <c r="AX2786" s="11"/>
      <c r="AY2786" s="11"/>
      <c r="AZ2786" s="11"/>
      <c r="BA2786" s="11"/>
      <c r="BB2786" s="11"/>
      <c r="BC2786" s="11"/>
      <c r="BD2786" s="11"/>
      <c r="BE2786" s="11"/>
      <c r="BF2786" s="11"/>
      <c r="BG2786" s="11"/>
      <c r="BH2786" s="11"/>
      <c r="BI2786" s="11"/>
      <c r="BJ2786" s="11"/>
      <c r="BK2786" s="11"/>
      <c r="BL2786" s="11"/>
      <c r="BM2786" s="11"/>
      <c r="BN2786" s="11"/>
      <c r="BO2786" s="11"/>
      <c r="BP2786" s="16" t="str">
        <v>0- Port Costs</v>
      </c>
      <c r="BT2786" s="16" t="str">
        <v>0- Port Value</v>
      </c>
      <c r="BU2786" s="11"/>
      <c r="BV2786" s="16" t="str">
        <v>0</v>
      </c>
    </row>
    <row r="2787" spans="8:74" hidden="1" outlineLevel="1" x14ac:dyDescent="0.3">
      <c r="H2787" s="16" t="str">
        <v>0 - BM Costs</v>
      </c>
      <c r="L2787" s="16" t="str">
        <v>0 - BM Port</v>
      </c>
      <c r="N2787" s="16" t="str">
        <v>0 - Port Assets</v>
      </c>
      <c r="O2787" s="11"/>
      <c r="P2787" s="11"/>
      <c r="Q2787" s="11"/>
      <c r="R2787" s="11"/>
      <c r="S2787" s="11"/>
      <c r="T2787" s="11"/>
      <c r="U2787" s="11"/>
      <c r="V2787" s="11"/>
      <c r="W2787" s="11"/>
      <c r="X2787" s="11"/>
      <c r="Y2787" s="11"/>
      <c r="Z2787" s="11"/>
      <c r="AA2787" s="11"/>
      <c r="AB2787" s="11"/>
      <c r="AC2787" s="11"/>
      <c r="AD2787" s="11"/>
      <c r="AE2787" s="11"/>
      <c r="AF2787" s="11"/>
      <c r="AG2787" s="11"/>
      <c r="AH2787" s="11"/>
      <c r="AI2787" s="11"/>
      <c r="AJ2787" s="11"/>
      <c r="AK2787" s="11"/>
      <c r="AL2787" s="11"/>
      <c r="AM2787" s="11"/>
      <c r="AN2787" s="11"/>
      <c r="AO2787" s="11"/>
      <c r="AP2787" s="11"/>
      <c r="AQ2787" s="11"/>
      <c r="AR2787" s="11"/>
      <c r="AS2787" s="11"/>
      <c r="AT2787" s="11"/>
      <c r="AU2787" s="11"/>
      <c r="AV2787" s="11"/>
      <c r="AW2787" s="11"/>
      <c r="AX2787" s="11"/>
      <c r="AY2787" s="11"/>
      <c r="AZ2787" s="11"/>
      <c r="BA2787" s="11"/>
      <c r="BB2787" s="11"/>
      <c r="BC2787" s="11"/>
      <c r="BD2787" s="11"/>
      <c r="BE2787" s="11"/>
      <c r="BF2787" s="11"/>
      <c r="BG2787" s="11"/>
      <c r="BH2787" s="11"/>
      <c r="BI2787" s="11"/>
      <c r="BJ2787" s="11"/>
      <c r="BK2787" s="11"/>
      <c r="BL2787" s="11"/>
      <c r="BM2787" s="11"/>
      <c r="BN2787" s="11"/>
      <c r="BO2787" s="11"/>
      <c r="BP2787" s="16" t="str">
        <v>0- Port Costs</v>
      </c>
      <c r="BT2787" s="16" t="str">
        <v>0- Port Value</v>
      </c>
      <c r="BU2787" s="11"/>
      <c r="BV2787" s="16" t="str">
        <v>0</v>
      </c>
    </row>
    <row r="2788" spans="8:74" hidden="1" outlineLevel="1" x14ac:dyDescent="0.3">
      <c r="H2788" s="16" t="str">
        <v>0 - BM Costs</v>
      </c>
      <c r="L2788" s="16" t="str">
        <v>0 - BM Port</v>
      </c>
      <c r="N2788" s="16" t="str">
        <v>0 - Port Assets</v>
      </c>
      <c r="O2788" s="11"/>
      <c r="P2788" s="11"/>
      <c r="Q2788" s="11"/>
      <c r="R2788" s="11"/>
      <c r="S2788" s="11"/>
      <c r="T2788" s="11"/>
      <c r="U2788" s="11"/>
      <c r="V2788" s="11"/>
      <c r="W2788" s="11"/>
      <c r="X2788" s="11"/>
      <c r="Y2788" s="11"/>
      <c r="Z2788" s="11"/>
      <c r="AA2788" s="11"/>
      <c r="AB2788" s="11"/>
      <c r="AC2788" s="11"/>
      <c r="AD2788" s="11"/>
      <c r="AE2788" s="11"/>
      <c r="AF2788" s="11"/>
      <c r="AG2788" s="11"/>
      <c r="AH2788" s="11"/>
      <c r="AI2788" s="11"/>
      <c r="AJ2788" s="11"/>
      <c r="AK2788" s="11"/>
      <c r="AL2788" s="11"/>
      <c r="AM2788" s="11"/>
      <c r="AN2788" s="11"/>
      <c r="AO2788" s="11"/>
      <c r="AP2788" s="11"/>
      <c r="AQ2788" s="11"/>
      <c r="AR2788" s="11"/>
      <c r="AS2788" s="11"/>
      <c r="AT2788" s="11"/>
      <c r="AU2788" s="11"/>
      <c r="AV2788" s="11"/>
      <c r="AW2788" s="11"/>
      <c r="AX2788" s="11"/>
      <c r="AY2788" s="11"/>
      <c r="AZ2788" s="11"/>
      <c r="BA2788" s="11"/>
      <c r="BB2788" s="11"/>
      <c r="BC2788" s="11"/>
      <c r="BD2788" s="11"/>
      <c r="BE2788" s="11"/>
      <c r="BF2788" s="11"/>
      <c r="BG2788" s="11"/>
      <c r="BH2788" s="11"/>
      <c r="BI2788" s="11"/>
      <c r="BJ2788" s="11"/>
      <c r="BK2788" s="11"/>
      <c r="BL2788" s="11"/>
      <c r="BM2788" s="11"/>
      <c r="BN2788" s="11"/>
      <c r="BO2788" s="11"/>
      <c r="BP2788" s="16" t="str">
        <v>0- Port Costs</v>
      </c>
      <c r="BT2788" s="16" t="str">
        <v>0- Port Value</v>
      </c>
      <c r="BU2788" s="11"/>
      <c r="BV2788" s="16" t="str">
        <v>0</v>
      </c>
    </row>
    <row r="2789" spans="8:74" hidden="1" outlineLevel="1" x14ac:dyDescent="0.3">
      <c r="H2789" s="16" t="str">
        <v>0 - BM Costs</v>
      </c>
      <c r="L2789" s="16" t="str">
        <v>0 - BM Port</v>
      </c>
      <c r="N2789" s="16" t="str">
        <v>0 - Port Assets</v>
      </c>
      <c r="O2789" s="11"/>
      <c r="P2789" s="11"/>
      <c r="Q2789" s="11"/>
      <c r="R2789" s="11"/>
      <c r="S2789" s="11"/>
      <c r="T2789" s="11"/>
      <c r="U2789" s="11"/>
      <c r="V2789" s="11"/>
      <c r="W2789" s="11"/>
      <c r="X2789" s="11"/>
      <c r="Y2789" s="11"/>
      <c r="Z2789" s="11"/>
      <c r="AA2789" s="11"/>
      <c r="AB2789" s="11"/>
      <c r="AC2789" s="11"/>
      <c r="AD2789" s="11"/>
      <c r="AE2789" s="11"/>
      <c r="AF2789" s="11"/>
      <c r="AG2789" s="11"/>
      <c r="AH2789" s="11"/>
      <c r="AI2789" s="11"/>
      <c r="AJ2789" s="11"/>
      <c r="AK2789" s="11"/>
      <c r="AL2789" s="11"/>
      <c r="AM2789" s="11"/>
      <c r="AN2789" s="11"/>
      <c r="AO2789" s="11"/>
      <c r="AP2789" s="11"/>
      <c r="AQ2789" s="11"/>
      <c r="AR2789" s="11"/>
      <c r="AS2789" s="11"/>
      <c r="AT2789" s="11"/>
      <c r="AU2789" s="11"/>
      <c r="AV2789" s="11"/>
      <c r="AW2789" s="11"/>
      <c r="AX2789" s="11"/>
      <c r="AY2789" s="11"/>
      <c r="AZ2789" s="11"/>
      <c r="BA2789" s="11"/>
      <c r="BB2789" s="11"/>
      <c r="BC2789" s="11"/>
      <c r="BD2789" s="11"/>
      <c r="BE2789" s="11"/>
      <c r="BF2789" s="11"/>
      <c r="BG2789" s="11"/>
      <c r="BH2789" s="11"/>
      <c r="BI2789" s="11"/>
      <c r="BJ2789" s="11"/>
      <c r="BK2789" s="11"/>
      <c r="BL2789" s="11"/>
      <c r="BM2789" s="11"/>
      <c r="BN2789" s="11"/>
      <c r="BO2789" s="11"/>
      <c r="BP2789" s="16" t="str">
        <v>0- Port Costs</v>
      </c>
      <c r="BT2789" s="16" t="str">
        <v>0- Port Value</v>
      </c>
      <c r="BU2789" s="11"/>
      <c r="BV2789" s="16" t="str">
        <v>0</v>
      </c>
    </row>
    <row r="2790" spans="8:74" hidden="1" outlineLevel="1" x14ac:dyDescent="0.3">
      <c r="H2790" s="16" t="str">
        <v>0 - BM Costs</v>
      </c>
      <c r="L2790" s="16" t="str">
        <v>0 - BM Port</v>
      </c>
      <c r="N2790" s="16" t="str">
        <v>0 - Port Assets</v>
      </c>
      <c r="O2790" s="11"/>
      <c r="P2790" s="11"/>
      <c r="Q2790" s="11"/>
      <c r="R2790" s="11"/>
      <c r="S2790" s="11"/>
      <c r="T2790" s="11"/>
      <c r="U2790" s="11"/>
      <c r="V2790" s="11"/>
      <c r="W2790" s="11"/>
      <c r="X2790" s="11"/>
      <c r="Y2790" s="11"/>
      <c r="Z2790" s="11"/>
      <c r="AA2790" s="11"/>
      <c r="AB2790" s="11"/>
      <c r="AC2790" s="11"/>
      <c r="AD2790" s="11"/>
      <c r="AE2790" s="11"/>
      <c r="AF2790" s="11"/>
      <c r="AG2790" s="11"/>
      <c r="AH2790" s="11"/>
      <c r="AI2790" s="11"/>
      <c r="AJ2790" s="11"/>
      <c r="AK2790" s="11"/>
      <c r="AL2790" s="11"/>
      <c r="AM2790" s="11"/>
      <c r="AN2790" s="11"/>
      <c r="AO2790" s="11"/>
      <c r="AP2790" s="11"/>
      <c r="AQ2790" s="11"/>
      <c r="AR2790" s="11"/>
      <c r="AS2790" s="11"/>
      <c r="AT2790" s="11"/>
      <c r="AU2790" s="11"/>
      <c r="AV2790" s="11"/>
      <c r="AW2790" s="11"/>
      <c r="AX2790" s="11"/>
      <c r="AY2790" s="11"/>
      <c r="AZ2790" s="11"/>
      <c r="BA2790" s="11"/>
      <c r="BB2790" s="11"/>
      <c r="BC2790" s="11"/>
      <c r="BD2790" s="11"/>
      <c r="BE2790" s="11"/>
      <c r="BF2790" s="11"/>
      <c r="BG2790" s="11"/>
      <c r="BH2790" s="11"/>
      <c r="BI2790" s="11"/>
      <c r="BJ2790" s="11"/>
      <c r="BK2790" s="11"/>
      <c r="BL2790" s="11"/>
      <c r="BM2790" s="11"/>
      <c r="BN2790" s="11"/>
      <c r="BO2790" s="11"/>
      <c r="BP2790" s="16" t="str">
        <v>0- Port Costs</v>
      </c>
      <c r="BT2790" s="16" t="str">
        <v>0- Port Value</v>
      </c>
      <c r="BU2790" s="11"/>
      <c r="BV2790" s="16" t="str">
        <v>0</v>
      </c>
    </row>
    <row r="2791" spans="8:74" hidden="1" outlineLevel="1" x14ac:dyDescent="0.3">
      <c r="H2791" s="16" t="str">
        <v>0 - BM Costs</v>
      </c>
      <c r="L2791" s="16" t="str">
        <v>0 - BM Port</v>
      </c>
      <c r="N2791" s="16" t="str">
        <v>0 - Port Assets</v>
      </c>
      <c r="O2791" s="11"/>
      <c r="P2791" s="11"/>
      <c r="Q2791" s="11"/>
      <c r="R2791" s="11"/>
      <c r="S2791" s="11"/>
      <c r="T2791" s="11"/>
      <c r="U2791" s="11"/>
      <c r="V2791" s="11"/>
      <c r="W2791" s="11"/>
      <c r="X2791" s="11"/>
      <c r="Y2791" s="11"/>
      <c r="Z2791" s="11"/>
      <c r="AA2791" s="11"/>
      <c r="AB2791" s="11"/>
      <c r="AC2791" s="11"/>
      <c r="AD2791" s="11"/>
      <c r="AE2791" s="11"/>
      <c r="AF2791" s="11"/>
      <c r="AG2791" s="11"/>
      <c r="AH2791" s="11"/>
      <c r="AI2791" s="11"/>
      <c r="AJ2791" s="11"/>
      <c r="AK2791" s="11"/>
      <c r="AL2791" s="11"/>
      <c r="AM2791" s="11"/>
      <c r="AN2791" s="11"/>
      <c r="AO2791" s="11"/>
      <c r="AP2791" s="11"/>
      <c r="AQ2791" s="11"/>
      <c r="AR2791" s="11"/>
      <c r="AS2791" s="11"/>
      <c r="AT2791" s="11"/>
      <c r="AU2791" s="11"/>
      <c r="AV2791" s="11"/>
      <c r="AW2791" s="11"/>
      <c r="AX2791" s="11"/>
      <c r="AY2791" s="11"/>
      <c r="AZ2791" s="11"/>
      <c r="BA2791" s="11"/>
      <c r="BB2791" s="11"/>
      <c r="BC2791" s="11"/>
      <c r="BD2791" s="11"/>
      <c r="BE2791" s="11"/>
      <c r="BF2791" s="11"/>
      <c r="BG2791" s="11"/>
      <c r="BH2791" s="11"/>
      <c r="BI2791" s="11"/>
      <c r="BJ2791" s="11"/>
      <c r="BK2791" s="11"/>
      <c r="BL2791" s="11"/>
      <c r="BM2791" s="11"/>
      <c r="BN2791" s="11"/>
      <c r="BO2791" s="11"/>
      <c r="BP2791" s="16" t="str">
        <v>0- Port Costs</v>
      </c>
      <c r="BT2791" s="16" t="str">
        <v>0- Port Value</v>
      </c>
      <c r="BU2791" s="11"/>
      <c r="BV2791" s="16" t="str">
        <v>0</v>
      </c>
    </row>
    <row r="2792" spans="8:74" hidden="1" outlineLevel="1" x14ac:dyDescent="0.3">
      <c r="H2792" s="16" t="str">
        <v>0 - BM Costs</v>
      </c>
      <c r="L2792" s="16" t="str">
        <v>0 - BM Port</v>
      </c>
      <c r="N2792" s="16" t="str">
        <v>0 - Port Assets</v>
      </c>
      <c r="O2792" s="11"/>
      <c r="P2792" s="11"/>
      <c r="Q2792" s="11"/>
      <c r="R2792" s="11"/>
      <c r="S2792" s="11"/>
      <c r="T2792" s="11"/>
      <c r="U2792" s="11"/>
      <c r="V2792" s="11"/>
      <c r="W2792" s="11"/>
      <c r="X2792" s="11"/>
      <c r="Y2792" s="11"/>
      <c r="Z2792" s="11"/>
      <c r="AA2792" s="11"/>
      <c r="AB2792" s="11"/>
      <c r="AC2792" s="11"/>
      <c r="AD2792" s="11"/>
      <c r="AE2792" s="11"/>
      <c r="AF2792" s="11"/>
      <c r="AG2792" s="11"/>
      <c r="AH2792" s="11"/>
      <c r="AI2792" s="11"/>
      <c r="AJ2792" s="11"/>
      <c r="AK2792" s="11"/>
      <c r="AL2792" s="11"/>
      <c r="AM2792" s="11"/>
      <c r="AN2792" s="11"/>
      <c r="AO2792" s="11"/>
      <c r="AP2792" s="11"/>
      <c r="AQ2792" s="11"/>
      <c r="AR2792" s="11"/>
      <c r="AS2792" s="11"/>
      <c r="AT2792" s="11"/>
      <c r="AU2792" s="11"/>
      <c r="AV2792" s="11"/>
      <c r="AW2792" s="11"/>
      <c r="AX2792" s="11"/>
      <c r="AY2792" s="11"/>
      <c r="AZ2792" s="11"/>
      <c r="BA2792" s="11"/>
      <c r="BB2792" s="11"/>
      <c r="BC2792" s="11"/>
      <c r="BD2792" s="11"/>
      <c r="BE2792" s="11"/>
      <c r="BF2792" s="11"/>
      <c r="BG2792" s="11"/>
      <c r="BH2792" s="11"/>
      <c r="BI2792" s="11"/>
      <c r="BJ2792" s="11"/>
      <c r="BK2792" s="11"/>
      <c r="BL2792" s="11"/>
      <c r="BM2792" s="11"/>
      <c r="BN2792" s="11"/>
      <c r="BO2792" s="11"/>
      <c r="BP2792" s="16" t="str">
        <v>0- Port Costs</v>
      </c>
      <c r="BT2792" s="16" t="str">
        <v>0- Port Value</v>
      </c>
      <c r="BU2792" s="11"/>
      <c r="BV2792" s="16" t="str">
        <v>0</v>
      </c>
    </row>
    <row r="2793" spans="8:74" hidden="1" outlineLevel="1" x14ac:dyDescent="0.3">
      <c r="H2793" s="16" t="str">
        <v>0 - BM Costs</v>
      </c>
      <c r="L2793" s="16" t="str">
        <v>0 - BM Port</v>
      </c>
      <c r="N2793" s="16" t="str">
        <v>0 - Port Assets</v>
      </c>
      <c r="O2793" s="11"/>
      <c r="P2793" s="11"/>
      <c r="Q2793" s="11"/>
      <c r="R2793" s="11"/>
      <c r="S2793" s="11"/>
      <c r="T2793" s="11"/>
      <c r="U2793" s="11"/>
      <c r="V2793" s="11"/>
      <c r="W2793" s="11"/>
      <c r="X2793" s="11"/>
      <c r="Y2793" s="11"/>
      <c r="Z2793" s="11"/>
      <c r="AA2793" s="11"/>
      <c r="AB2793" s="11"/>
      <c r="AC2793" s="11"/>
      <c r="AD2793" s="11"/>
      <c r="AE2793" s="11"/>
      <c r="AF2793" s="11"/>
      <c r="AG2793" s="11"/>
      <c r="AH2793" s="11"/>
      <c r="AI2793" s="11"/>
      <c r="AJ2793" s="11"/>
      <c r="AK2793" s="11"/>
      <c r="AL2793" s="11"/>
      <c r="AM2793" s="11"/>
      <c r="AN2793" s="11"/>
      <c r="AO2793" s="11"/>
      <c r="AP2793" s="11"/>
      <c r="AQ2793" s="11"/>
      <c r="AR2793" s="11"/>
      <c r="AS2793" s="11"/>
      <c r="AT2793" s="11"/>
      <c r="AU2793" s="11"/>
      <c r="AV2793" s="11"/>
      <c r="AW2793" s="11"/>
      <c r="AX2793" s="11"/>
      <c r="AY2793" s="11"/>
      <c r="AZ2793" s="11"/>
      <c r="BA2793" s="11"/>
      <c r="BB2793" s="11"/>
      <c r="BC2793" s="11"/>
      <c r="BD2793" s="11"/>
      <c r="BE2793" s="11"/>
      <c r="BF2793" s="11"/>
      <c r="BG2793" s="11"/>
      <c r="BH2793" s="11"/>
      <c r="BI2793" s="11"/>
      <c r="BJ2793" s="11"/>
      <c r="BK2793" s="11"/>
      <c r="BL2793" s="11"/>
      <c r="BM2793" s="11"/>
      <c r="BN2793" s="11"/>
      <c r="BO2793" s="11"/>
      <c r="BP2793" s="16" t="str">
        <v>0- Port Costs</v>
      </c>
      <c r="BT2793" s="16" t="str">
        <v>0- Port Value</v>
      </c>
      <c r="BU2793" s="11"/>
      <c r="BV2793" s="16" t="str">
        <v>0</v>
      </c>
    </row>
    <row r="2794" spans="8:74" hidden="1" outlineLevel="1" x14ac:dyDescent="0.3">
      <c r="H2794" s="16" t="str">
        <v>0 - BM Costs</v>
      </c>
      <c r="L2794" s="16" t="str">
        <v>0 - BM Port</v>
      </c>
      <c r="N2794" s="16" t="str">
        <v>0 - Port Assets</v>
      </c>
      <c r="O2794" s="11"/>
      <c r="P2794" s="11"/>
      <c r="Q2794" s="11"/>
      <c r="R2794" s="11"/>
      <c r="S2794" s="11"/>
      <c r="T2794" s="11"/>
      <c r="U2794" s="11"/>
      <c r="V2794" s="11"/>
      <c r="W2794" s="11"/>
      <c r="X2794" s="11"/>
      <c r="Y2794" s="11"/>
      <c r="Z2794" s="11"/>
      <c r="AA2794" s="11"/>
      <c r="AB2794" s="11"/>
      <c r="AC2794" s="11"/>
      <c r="AD2794" s="11"/>
      <c r="AE2794" s="11"/>
      <c r="AF2794" s="11"/>
      <c r="AG2794" s="11"/>
      <c r="AH2794" s="11"/>
      <c r="AI2794" s="11"/>
      <c r="AJ2794" s="11"/>
      <c r="AK2794" s="11"/>
      <c r="AL2794" s="11"/>
      <c r="AM2794" s="11"/>
      <c r="AN2794" s="11"/>
      <c r="AO2794" s="11"/>
      <c r="AP2794" s="11"/>
      <c r="AQ2794" s="11"/>
      <c r="AR2794" s="11"/>
      <c r="AS2794" s="11"/>
      <c r="AT2794" s="11"/>
      <c r="AU2794" s="11"/>
      <c r="AV2794" s="11"/>
      <c r="AW2794" s="11"/>
      <c r="AX2794" s="11"/>
      <c r="AY2794" s="11"/>
      <c r="AZ2794" s="11"/>
      <c r="BA2794" s="11"/>
      <c r="BB2794" s="11"/>
      <c r="BC2794" s="11"/>
      <c r="BD2794" s="11"/>
      <c r="BE2794" s="11"/>
      <c r="BF2794" s="11"/>
      <c r="BG2794" s="11"/>
      <c r="BH2794" s="11"/>
      <c r="BI2794" s="11"/>
      <c r="BJ2794" s="11"/>
      <c r="BK2794" s="11"/>
      <c r="BL2794" s="11"/>
      <c r="BM2794" s="11"/>
      <c r="BN2794" s="11"/>
      <c r="BO2794" s="11"/>
      <c r="BP2794" s="16" t="str">
        <v>0- Port Costs</v>
      </c>
      <c r="BT2794" s="16" t="str">
        <v>0- Port Value</v>
      </c>
      <c r="BU2794" s="11"/>
      <c r="BV2794" s="16" t="str">
        <v>0</v>
      </c>
    </row>
    <row r="2795" spans="8:74" hidden="1" outlineLevel="1" x14ac:dyDescent="0.3">
      <c r="H2795" s="16" t="str">
        <v>0 - BM Costs</v>
      </c>
      <c r="L2795" s="16" t="str">
        <v>0 - BM Port</v>
      </c>
      <c r="N2795" s="16" t="str">
        <v>0 - Port Assets</v>
      </c>
      <c r="O2795" s="11"/>
      <c r="P2795" s="11"/>
      <c r="Q2795" s="11"/>
      <c r="R2795" s="11"/>
      <c r="S2795" s="11"/>
      <c r="T2795" s="11"/>
      <c r="U2795" s="11"/>
      <c r="V2795" s="11"/>
      <c r="W2795" s="11"/>
      <c r="X2795" s="11"/>
      <c r="Y2795" s="11"/>
      <c r="Z2795" s="11"/>
      <c r="AA2795" s="11"/>
      <c r="AB2795" s="11"/>
      <c r="AC2795" s="11"/>
      <c r="AD2795" s="11"/>
      <c r="AE2795" s="11"/>
      <c r="AF2795" s="11"/>
      <c r="AG2795" s="11"/>
      <c r="AH2795" s="11"/>
      <c r="AI2795" s="11"/>
      <c r="AJ2795" s="11"/>
      <c r="AK2795" s="11"/>
      <c r="AL2795" s="11"/>
      <c r="AM2795" s="11"/>
      <c r="AN2795" s="11"/>
      <c r="AO2795" s="11"/>
      <c r="AP2795" s="11"/>
      <c r="AQ2795" s="11"/>
      <c r="AR2795" s="11"/>
      <c r="AS2795" s="11"/>
      <c r="AT2795" s="11"/>
      <c r="AU2795" s="11"/>
      <c r="AV2795" s="11"/>
      <c r="AW2795" s="11"/>
      <c r="AX2795" s="11"/>
      <c r="AY2795" s="11"/>
      <c r="AZ2795" s="11"/>
      <c r="BA2795" s="11"/>
      <c r="BB2795" s="11"/>
      <c r="BC2795" s="11"/>
      <c r="BD2795" s="11"/>
      <c r="BE2795" s="11"/>
      <c r="BF2795" s="11"/>
      <c r="BG2795" s="11"/>
      <c r="BH2795" s="11"/>
      <c r="BI2795" s="11"/>
      <c r="BJ2795" s="11"/>
      <c r="BK2795" s="11"/>
      <c r="BL2795" s="11"/>
      <c r="BM2795" s="11"/>
      <c r="BN2795" s="11"/>
      <c r="BO2795" s="11"/>
      <c r="BP2795" s="16" t="str">
        <v>0- Port Costs</v>
      </c>
      <c r="BT2795" s="16" t="str">
        <v>0- Port Value</v>
      </c>
      <c r="BU2795" s="11"/>
      <c r="BV2795" s="16" t="str">
        <v>0</v>
      </c>
    </row>
    <row r="2796" spans="8:74" hidden="1" outlineLevel="1" x14ac:dyDescent="0.3">
      <c r="H2796" s="16" t="str">
        <v>0 - BM Costs</v>
      </c>
      <c r="L2796" s="16" t="str">
        <v>0 - BM Port</v>
      </c>
      <c r="N2796" s="16" t="str">
        <v>0 - Port Assets</v>
      </c>
      <c r="O2796" s="11"/>
      <c r="P2796" s="11"/>
      <c r="Q2796" s="11"/>
      <c r="R2796" s="11"/>
      <c r="S2796" s="11"/>
      <c r="T2796" s="11"/>
      <c r="U2796" s="11"/>
      <c r="V2796" s="11"/>
      <c r="W2796" s="11"/>
      <c r="X2796" s="11"/>
      <c r="Y2796" s="11"/>
      <c r="Z2796" s="11"/>
      <c r="AA2796" s="11"/>
      <c r="AB2796" s="11"/>
      <c r="AC2796" s="11"/>
      <c r="AD2796" s="11"/>
      <c r="AE2796" s="11"/>
      <c r="AF2796" s="11"/>
      <c r="AG2796" s="11"/>
      <c r="AH2796" s="11"/>
      <c r="AI2796" s="11"/>
      <c r="AJ2796" s="11"/>
      <c r="AK2796" s="11"/>
      <c r="AL2796" s="11"/>
      <c r="AM2796" s="11"/>
      <c r="AN2796" s="11"/>
      <c r="AO2796" s="11"/>
      <c r="AP2796" s="11"/>
      <c r="AQ2796" s="11"/>
      <c r="AR2796" s="11"/>
      <c r="AS2796" s="11"/>
      <c r="AT2796" s="11"/>
      <c r="AU2796" s="11"/>
      <c r="AV2796" s="11"/>
      <c r="AW2796" s="11"/>
      <c r="AX2796" s="11"/>
      <c r="AY2796" s="11"/>
      <c r="AZ2796" s="11"/>
      <c r="BA2796" s="11"/>
      <c r="BB2796" s="11"/>
      <c r="BC2796" s="11"/>
      <c r="BD2796" s="11"/>
      <c r="BE2796" s="11"/>
      <c r="BF2796" s="11"/>
      <c r="BG2796" s="11"/>
      <c r="BH2796" s="11"/>
      <c r="BI2796" s="11"/>
      <c r="BJ2796" s="11"/>
      <c r="BK2796" s="11"/>
      <c r="BL2796" s="11"/>
      <c r="BM2796" s="11"/>
      <c r="BN2796" s="11"/>
      <c r="BO2796" s="11"/>
      <c r="BP2796" s="16" t="str">
        <v>0- Port Costs</v>
      </c>
      <c r="BT2796" s="16" t="str">
        <v>0- Port Value</v>
      </c>
      <c r="BU2796" s="11"/>
      <c r="BV2796" s="16" t="str">
        <v>0</v>
      </c>
    </row>
    <row r="2797" spans="8:74" hidden="1" outlineLevel="1" x14ac:dyDescent="0.3">
      <c r="H2797" s="16" t="str">
        <v>0 - BM Costs</v>
      </c>
      <c r="L2797" s="16" t="str">
        <v>0 - BM Port</v>
      </c>
      <c r="N2797" s="16" t="str">
        <v>0 - Port Assets</v>
      </c>
      <c r="O2797" s="11"/>
      <c r="P2797" s="11"/>
      <c r="Q2797" s="11"/>
      <c r="R2797" s="11"/>
      <c r="S2797" s="11"/>
      <c r="T2797" s="11"/>
      <c r="U2797" s="11"/>
      <c r="V2797" s="11"/>
      <c r="W2797" s="11"/>
      <c r="X2797" s="11"/>
      <c r="Y2797" s="11"/>
      <c r="Z2797" s="11"/>
      <c r="AA2797" s="11"/>
      <c r="AB2797" s="11"/>
      <c r="AC2797" s="11"/>
      <c r="AD2797" s="11"/>
      <c r="AE2797" s="11"/>
      <c r="AF2797" s="11"/>
      <c r="AG2797" s="11"/>
      <c r="AH2797" s="11"/>
      <c r="AI2797" s="11"/>
      <c r="AJ2797" s="11"/>
      <c r="AK2797" s="11"/>
      <c r="AL2797" s="11"/>
      <c r="AM2797" s="11"/>
      <c r="AN2797" s="11"/>
      <c r="AO2797" s="11"/>
      <c r="AP2797" s="11"/>
      <c r="AQ2797" s="11"/>
      <c r="AR2797" s="11"/>
      <c r="AS2797" s="11"/>
      <c r="AT2797" s="11"/>
      <c r="AU2797" s="11"/>
      <c r="AV2797" s="11"/>
      <c r="AW2797" s="11"/>
      <c r="AX2797" s="11"/>
      <c r="AY2797" s="11"/>
      <c r="AZ2797" s="11"/>
      <c r="BA2797" s="11"/>
      <c r="BB2797" s="11"/>
      <c r="BC2797" s="11"/>
      <c r="BD2797" s="11"/>
      <c r="BE2797" s="11"/>
      <c r="BF2797" s="11"/>
      <c r="BG2797" s="11"/>
      <c r="BH2797" s="11"/>
      <c r="BI2797" s="11"/>
      <c r="BJ2797" s="11"/>
      <c r="BK2797" s="11"/>
      <c r="BL2797" s="11"/>
      <c r="BM2797" s="11"/>
      <c r="BN2797" s="11"/>
      <c r="BO2797" s="11"/>
      <c r="BP2797" s="16" t="str">
        <v>0- Port Costs</v>
      </c>
      <c r="BT2797" s="16" t="str">
        <v>0- Port Value</v>
      </c>
      <c r="BU2797" s="11"/>
      <c r="BV2797" s="16" t="str">
        <v>0</v>
      </c>
    </row>
    <row r="2798" spans="8:74" hidden="1" outlineLevel="1" x14ac:dyDescent="0.3">
      <c r="H2798" s="16" t="str">
        <v>0 - BM Costs</v>
      </c>
      <c r="L2798" s="16" t="str">
        <v>0 - BM Port</v>
      </c>
      <c r="N2798" s="16" t="str">
        <v>0 - Port Assets</v>
      </c>
      <c r="O2798" s="11"/>
      <c r="P2798" s="11"/>
      <c r="Q2798" s="11"/>
      <c r="R2798" s="11"/>
      <c r="S2798" s="11"/>
      <c r="T2798" s="11"/>
      <c r="U2798" s="11"/>
      <c r="V2798" s="11"/>
      <c r="W2798" s="11"/>
      <c r="X2798" s="11"/>
      <c r="Y2798" s="11"/>
      <c r="Z2798" s="11"/>
      <c r="AA2798" s="11"/>
      <c r="AB2798" s="11"/>
      <c r="AC2798" s="11"/>
      <c r="AD2798" s="11"/>
      <c r="AE2798" s="11"/>
      <c r="AF2798" s="11"/>
      <c r="AG2798" s="11"/>
      <c r="AH2798" s="11"/>
      <c r="AI2798" s="11"/>
      <c r="AJ2798" s="11"/>
      <c r="AK2798" s="11"/>
      <c r="AL2798" s="11"/>
      <c r="AM2798" s="11"/>
      <c r="AN2798" s="11"/>
      <c r="AO2798" s="11"/>
      <c r="AP2798" s="11"/>
      <c r="AQ2798" s="11"/>
      <c r="AR2798" s="11"/>
      <c r="AS2798" s="11"/>
      <c r="AT2798" s="11"/>
      <c r="AU2798" s="11"/>
      <c r="AV2798" s="11"/>
      <c r="AW2798" s="11"/>
      <c r="AX2798" s="11"/>
      <c r="AY2798" s="11"/>
      <c r="AZ2798" s="11"/>
      <c r="BA2798" s="11"/>
      <c r="BB2798" s="11"/>
      <c r="BC2798" s="11"/>
      <c r="BD2798" s="11"/>
      <c r="BE2798" s="11"/>
      <c r="BF2798" s="11"/>
      <c r="BG2798" s="11"/>
      <c r="BH2798" s="11"/>
      <c r="BI2798" s="11"/>
      <c r="BJ2798" s="11"/>
      <c r="BK2798" s="11"/>
      <c r="BL2798" s="11"/>
      <c r="BM2798" s="11"/>
      <c r="BN2798" s="11"/>
      <c r="BO2798" s="11"/>
      <c r="BP2798" s="16" t="str">
        <v>0- Port Costs</v>
      </c>
      <c r="BT2798" s="16" t="str">
        <v>0- Port Value</v>
      </c>
      <c r="BU2798" s="11"/>
      <c r="BV2798" s="16" t="str">
        <v>0</v>
      </c>
    </row>
    <row r="2799" spans="8:74" hidden="1" outlineLevel="1" x14ac:dyDescent="0.3">
      <c r="H2799" s="16" t="str">
        <v>0 - BM Costs</v>
      </c>
      <c r="L2799" s="16" t="str">
        <v>0 - BM Port</v>
      </c>
      <c r="N2799" s="16" t="str">
        <v>0 - Port Assets</v>
      </c>
      <c r="O2799" s="11"/>
      <c r="P2799" s="11"/>
      <c r="Q2799" s="11"/>
      <c r="R2799" s="11"/>
      <c r="S2799" s="11"/>
      <c r="T2799" s="11"/>
      <c r="U2799" s="11"/>
      <c r="V2799" s="11"/>
      <c r="W2799" s="11"/>
      <c r="X2799" s="11"/>
      <c r="Y2799" s="11"/>
      <c r="Z2799" s="11"/>
      <c r="AA2799" s="11"/>
      <c r="AB2799" s="11"/>
      <c r="AC2799" s="11"/>
      <c r="AD2799" s="11"/>
      <c r="AE2799" s="11"/>
      <c r="AF2799" s="11"/>
      <c r="AG2799" s="11"/>
      <c r="AH2799" s="11"/>
      <c r="AI2799" s="11"/>
      <c r="AJ2799" s="11"/>
      <c r="AK2799" s="11"/>
      <c r="AL2799" s="11"/>
      <c r="AM2799" s="11"/>
      <c r="AN2799" s="11"/>
      <c r="AO2799" s="11"/>
      <c r="AP2799" s="11"/>
      <c r="AQ2799" s="11"/>
      <c r="AR2799" s="11"/>
      <c r="AS2799" s="11"/>
      <c r="AT2799" s="11"/>
      <c r="AU2799" s="11"/>
      <c r="AV2799" s="11"/>
      <c r="AW2799" s="11"/>
      <c r="AX2799" s="11"/>
      <c r="AY2799" s="11"/>
      <c r="AZ2799" s="11"/>
      <c r="BA2799" s="11"/>
      <c r="BB2799" s="11"/>
      <c r="BC2799" s="11"/>
      <c r="BD2799" s="11"/>
      <c r="BE2799" s="11"/>
      <c r="BF2799" s="11"/>
      <c r="BG2799" s="11"/>
      <c r="BH2799" s="11"/>
      <c r="BI2799" s="11"/>
      <c r="BJ2799" s="11"/>
      <c r="BK2799" s="11"/>
      <c r="BL2799" s="11"/>
      <c r="BM2799" s="11"/>
      <c r="BN2799" s="11"/>
      <c r="BO2799" s="11"/>
      <c r="BP2799" s="16" t="str">
        <v>0- Port Costs</v>
      </c>
      <c r="BT2799" s="16" t="str">
        <v>0- Port Value</v>
      </c>
      <c r="BU2799" s="11"/>
      <c r="BV2799" s="16" t="str">
        <v>0</v>
      </c>
    </row>
    <row r="2800" spans="8:74" hidden="1" outlineLevel="1" x14ac:dyDescent="0.3">
      <c r="H2800" s="16" t="str">
        <v>0 - BM Costs</v>
      </c>
      <c r="L2800" s="16" t="str">
        <v>0 - BM Port</v>
      </c>
      <c r="N2800" s="16" t="str">
        <v>0 - Port Assets</v>
      </c>
      <c r="O2800" s="11"/>
      <c r="P2800" s="11"/>
      <c r="Q2800" s="11"/>
      <c r="R2800" s="11"/>
      <c r="S2800" s="11"/>
      <c r="T2800" s="11"/>
      <c r="U2800" s="11"/>
      <c r="V2800" s="11"/>
      <c r="W2800" s="11"/>
      <c r="X2800" s="11"/>
      <c r="Y2800" s="11"/>
      <c r="Z2800" s="11"/>
      <c r="AA2800" s="11"/>
      <c r="AB2800" s="11"/>
      <c r="AC2800" s="11"/>
      <c r="AD2800" s="11"/>
      <c r="AE2800" s="11"/>
      <c r="AF2800" s="11"/>
      <c r="AG2800" s="11"/>
      <c r="AH2800" s="11"/>
      <c r="AI2800" s="11"/>
      <c r="AJ2800" s="11"/>
      <c r="AK2800" s="11"/>
      <c r="AL2800" s="11"/>
      <c r="AM2800" s="11"/>
      <c r="AN2800" s="11"/>
      <c r="AO2800" s="11"/>
      <c r="AP2800" s="11"/>
      <c r="AQ2800" s="11"/>
      <c r="AR2800" s="11"/>
      <c r="AS2800" s="11"/>
      <c r="AT2800" s="11"/>
      <c r="AU2800" s="11"/>
      <c r="AV2800" s="11"/>
      <c r="AW2800" s="11"/>
      <c r="AX2800" s="11"/>
      <c r="AY2800" s="11"/>
      <c r="AZ2800" s="11"/>
      <c r="BA2800" s="11"/>
      <c r="BB2800" s="11"/>
      <c r="BC2800" s="11"/>
      <c r="BD2800" s="11"/>
      <c r="BE2800" s="11"/>
      <c r="BF2800" s="11"/>
      <c r="BG2800" s="11"/>
      <c r="BH2800" s="11"/>
      <c r="BI2800" s="11"/>
      <c r="BJ2800" s="11"/>
      <c r="BK2800" s="11"/>
      <c r="BL2800" s="11"/>
      <c r="BM2800" s="11"/>
      <c r="BN2800" s="11"/>
      <c r="BO2800" s="11"/>
      <c r="BP2800" s="16" t="str">
        <v>0- Port Costs</v>
      </c>
      <c r="BT2800" s="16" t="str">
        <v>0- Port Value</v>
      </c>
      <c r="BU2800" s="11"/>
      <c r="BV2800" s="16" t="str">
        <v>0</v>
      </c>
    </row>
    <row r="2801" spans="8:74" hidden="1" outlineLevel="1" x14ac:dyDescent="0.3">
      <c r="H2801" s="16" t="str">
        <v>0 - BM Costs</v>
      </c>
      <c r="L2801" s="16" t="str">
        <v>0 - BM Port</v>
      </c>
      <c r="N2801" s="16" t="str">
        <v>0 - Port Assets</v>
      </c>
      <c r="O2801" s="11"/>
      <c r="P2801" s="11"/>
      <c r="Q2801" s="11"/>
      <c r="R2801" s="11"/>
      <c r="S2801" s="11"/>
      <c r="T2801" s="11"/>
      <c r="U2801" s="11"/>
      <c r="V2801" s="11"/>
      <c r="W2801" s="11"/>
      <c r="X2801" s="11"/>
      <c r="Y2801" s="11"/>
      <c r="Z2801" s="11"/>
      <c r="AA2801" s="11"/>
      <c r="AB2801" s="11"/>
      <c r="AC2801" s="11"/>
      <c r="AD2801" s="11"/>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c r="BC2801" s="11"/>
      <c r="BD2801" s="11"/>
      <c r="BE2801" s="11"/>
      <c r="BF2801" s="11"/>
      <c r="BG2801" s="11"/>
      <c r="BH2801" s="11"/>
      <c r="BI2801" s="11"/>
      <c r="BJ2801" s="11"/>
      <c r="BK2801" s="11"/>
      <c r="BL2801" s="11"/>
      <c r="BM2801" s="11"/>
      <c r="BN2801" s="11"/>
      <c r="BO2801" s="11"/>
      <c r="BP2801" s="16" t="str">
        <v>0- Port Costs</v>
      </c>
      <c r="BT2801" s="16" t="str">
        <v>0- Port Value</v>
      </c>
      <c r="BU2801" s="11"/>
      <c r="BV2801" s="16" t="str">
        <v>0</v>
      </c>
    </row>
    <row r="2802" spans="8:74" hidden="1" outlineLevel="1" x14ac:dyDescent="0.3">
      <c r="H2802" s="16" t="str">
        <v>0 - BM Costs</v>
      </c>
      <c r="L2802" s="16" t="str">
        <v>0 - BM Port</v>
      </c>
      <c r="N2802" s="16" t="str">
        <v>0 - Port Assets</v>
      </c>
      <c r="O2802" s="11"/>
      <c r="P2802" s="11"/>
      <c r="Q2802" s="11"/>
      <c r="R2802" s="11"/>
      <c r="S2802" s="11"/>
      <c r="T2802" s="11"/>
      <c r="U2802" s="11"/>
      <c r="V2802" s="11"/>
      <c r="W2802" s="11"/>
      <c r="X2802" s="11"/>
      <c r="Y2802" s="11"/>
      <c r="Z2802" s="11"/>
      <c r="AA2802" s="11"/>
      <c r="AB2802" s="11"/>
      <c r="AC2802" s="11"/>
      <c r="AD2802" s="11"/>
      <c r="AE2802" s="11"/>
      <c r="AF2802" s="11"/>
      <c r="AG2802" s="11"/>
      <c r="AH2802" s="11"/>
      <c r="AI2802" s="11"/>
      <c r="AJ2802" s="11"/>
      <c r="AK2802" s="11"/>
      <c r="AL2802" s="11"/>
      <c r="AM2802" s="11"/>
      <c r="AN2802" s="11"/>
      <c r="AO2802" s="11"/>
      <c r="AP2802" s="11"/>
      <c r="AQ2802" s="11"/>
      <c r="AR2802" s="11"/>
      <c r="AS2802" s="11"/>
      <c r="AT2802" s="11"/>
      <c r="AU2802" s="11"/>
      <c r="AV2802" s="11"/>
      <c r="AW2802" s="11"/>
      <c r="AX2802" s="11"/>
      <c r="AY2802" s="11"/>
      <c r="AZ2802" s="11"/>
      <c r="BA2802" s="11"/>
      <c r="BB2802" s="11"/>
      <c r="BC2802" s="11"/>
      <c r="BD2802" s="11"/>
      <c r="BE2802" s="11"/>
      <c r="BF2802" s="11"/>
      <c r="BG2802" s="11"/>
      <c r="BH2802" s="11"/>
      <c r="BI2802" s="11"/>
      <c r="BJ2802" s="11"/>
      <c r="BK2802" s="11"/>
      <c r="BL2802" s="11"/>
      <c r="BM2802" s="11"/>
      <c r="BN2802" s="11"/>
      <c r="BO2802" s="11"/>
      <c r="BP2802" s="16" t="str">
        <v>0- Port Costs</v>
      </c>
      <c r="BT2802" s="16" t="str">
        <v>0- Port Value</v>
      </c>
      <c r="BU2802" s="11"/>
      <c r="BV2802" s="16" t="str">
        <v>0</v>
      </c>
    </row>
    <row r="2803" spans="8:74" hidden="1" outlineLevel="1" x14ac:dyDescent="0.3">
      <c r="H2803" s="16" t="str">
        <v>0 - BM Costs</v>
      </c>
      <c r="L2803" s="16" t="str">
        <v>0 - BM Port</v>
      </c>
      <c r="N2803" s="16" t="str">
        <v>0 - Port Assets</v>
      </c>
      <c r="O2803" s="11"/>
      <c r="P2803" s="11"/>
      <c r="Q2803" s="11"/>
      <c r="R2803" s="11"/>
      <c r="S2803" s="11"/>
      <c r="T2803" s="11"/>
      <c r="U2803" s="11"/>
      <c r="V2803" s="11"/>
      <c r="W2803" s="11"/>
      <c r="X2803" s="11"/>
      <c r="Y2803" s="11"/>
      <c r="Z2803" s="11"/>
      <c r="AA2803" s="11"/>
      <c r="AB2803" s="11"/>
      <c r="AC2803" s="11"/>
      <c r="AD2803" s="11"/>
      <c r="AE2803" s="11"/>
      <c r="AF2803" s="11"/>
      <c r="AG2803" s="11"/>
      <c r="AH2803" s="11"/>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c r="BC2803" s="11"/>
      <c r="BD2803" s="11"/>
      <c r="BE2803" s="11"/>
      <c r="BF2803" s="11"/>
      <c r="BG2803" s="11"/>
      <c r="BH2803" s="11"/>
      <c r="BI2803" s="11"/>
      <c r="BJ2803" s="11"/>
      <c r="BK2803" s="11"/>
      <c r="BL2803" s="11"/>
      <c r="BM2803" s="11"/>
      <c r="BN2803" s="11"/>
      <c r="BO2803" s="11"/>
      <c r="BP2803" s="16" t="str">
        <v>0- Port Costs</v>
      </c>
      <c r="BT2803" s="16" t="str">
        <v>0- Port Value</v>
      </c>
      <c r="BU2803" s="11"/>
      <c r="BV2803" s="16" t="str">
        <v>0</v>
      </c>
    </row>
    <row r="2804" spans="8:74" hidden="1" outlineLevel="1" x14ac:dyDescent="0.3">
      <c r="H2804" s="16" t="str">
        <v>0 - BM Costs</v>
      </c>
      <c r="L2804" s="16" t="str">
        <v>0 - BM Port</v>
      </c>
      <c r="N2804" s="16" t="str">
        <v>0 - Port Assets</v>
      </c>
      <c r="O2804" s="11"/>
      <c r="P2804" s="11"/>
      <c r="Q2804" s="11"/>
      <c r="R2804" s="11"/>
      <c r="S2804" s="11"/>
      <c r="T2804" s="11"/>
      <c r="U2804" s="11"/>
      <c r="V2804" s="11"/>
      <c r="W2804" s="11"/>
      <c r="X2804" s="11"/>
      <c r="Y2804" s="11"/>
      <c r="Z2804" s="11"/>
      <c r="AA2804" s="11"/>
      <c r="AB2804" s="11"/>
      <c r="AC2804" s="11"/>
      <c r="AD2804" s="11"/>
      <c r="AE2804" s="11"/>
      <c r="AF2804" s="11"/>
      <c r="AG2804" s="11"/>
      <c r="AH2804" s="11"/>
      <c r="AI2804" s="11"/>
      <c r="AJ2804" s="11"/>
      <c r="AK2804" s="11"/>
      <c r="AL2804" s="11"/>
      <c r="AM2804" s="11"/>
      <c r="AN2804" s="11"/>
      <c r="AO2804" s="11"/>
      <c r="AP2804" s="11"/>
      <c r="AQ2804" s="11"/>
      <c r="AR2804" s="11"/>
      <c r="AS2804" s="11"/>
      <c r="AT2804" s="11"/>
      <c r="AU2804" s="11"/>
      <c r="AV2804" s="11"/>
      <c r="AW2804" s="11"/>
      <c r="AX2804" s="11"/>
      <c r="AY2804" s="11"/>
      <c r="AZ2804" s="11"/>
      <c r="BA2804" s="11"/>
      <c r="BB2804" s="11"/>
      <c r="BC2804" s="11"/>
      <c r="BD2804" s="11"/>
      <c r="BE2804" s="11"/>
      <c r="BF2804" s="11"/>
      <c r="BG2804" s="11"/>
      <c r="BH2804" s="11"/>
      <c r="BI2804" s="11"/>
      <c r="BJ2804" s="11"/>
      <c r="BK2804" s="11"/>
      <c r="BL2804" s="11"/>
      <c r="BM2804" s="11"/>
      <c r="BN2804" s="11"/>
      <c r="BO2804" s="11"/>
      <c r="BP2804" s="16" t="str">
        <v>0- Port Costs</v>
      </c>
      <c r="BT2804" s="16" t="str">
        <v>0- Port Value</v>
      </c>
      <c r="BU2804" s="11"/>
      <c r="BV2804" s="16" t="str">
        <v>0</v>
      </c>
    </row>
    <row r="2805" spans="8:74" hidden="1" outlineLevel="1" x14ac:dyDescent="0.3">
      <c r="H2805" s="16" t="str">
        <v>0 - BM Costs</v>
      </c>
      <c r="L2805" s="16" t="str">
        <v>0 - BM Port</v>
      </c>
      <c r="N2805" s="16" t="str">
        <v>0 - Port Assets</v>
      </c>
      <c r="O2805" s="11"/>
      <c r="P2805" s="11"/>
      <c r="Q2805" s="11"/>
      <c r="R2805" s="11"/>
      <c r="S2805" s="11"/>
      <c r="T2805" s="11"/>
      <c r="U2805" s="11"/>
      <c r="V2805" s="11"/>
      <c r="W2805" s="11"/>
      <c r="X2805" s="11"/>
      <c r="Y2805" s="11"/>
      <c r="Z2805" s="11"/>
      <c r="AA2805" s="11"/>
      <c r="AB2805" s="11"/>
      <c r="AC2805" s="11"/>
      <c r="AD2805" s="11"/>
      <c r="AE2805" s="11"/>
      <c r="AF2805" s="11"/>
      <c r="AG2805" s="11"/>
      <c r="AH2805" s="11"/>
      <c r="AI2805" s="11"/>
      <c r="AJ2805" s="11"/>
      <c r="AK2805" s="11"/>
      <c r="AL2805" s="11"/>
      <c r="AM2805" s="11"/>
      <c r="AN2805" s="11"/>
      <c r="AO2805" s="11"/>
      <c r="AP2805" s="11"/>
      <c r="AQ2805" s="11"/>
      <c r="AR2805" s="11"/>
      <c r="AS2805" s="11"/>
      <c r="AT2805" s="11"/>
      <c r="AU2805" s="11"/>
      <c r="AV2805" s="11"/>
      <c r="AW2805" s="11"/>
      <c r="AX2805" s="11"/>
      <c r="AY2805" s="11"/>
      <c r="AZ2805" s="11"/>
      <c r="BA2805" s="11"/>
      <c r="BB2805" s="11"/>
      <c r="BC2805" s="11"/>
      <c r="BD2805" s="11"/>
      <c r="BE2805" s="11"/>
      <c r="BF2805" s="11"/>
      <c r="BG2805" s="11"/>
      <c r="BH2805" s="11"/>
      <c r="BI2805" s="11"/>
      <c r="BJ2805" s="11"/>
      <c r="BK2805" s="11"/>
      <c r="BL2805" s="11"/>
      <c r="BM2805" s="11"/>
      <c r="BN2805" s="11"/>
      <c r="BO2805" s="11"/>
      <c r="BP2805" s="16" t="str">
        <v>0- Port Costs</v>
      </c>
      <c r="BT2805" s="16" t="str">
        <v>0- Port Value</v>
      </c>
      <c r="BU2805" s="11"/>
      <c r="BV2805" s="16" t="str">
        <v>0</v>
      </c>
    </row>
    <row r="2806" spans="8:74" hidden="1" outlineLevel="1" x14ac:dyDescent="0.3">
      <c r="H2806" s="16" t="str">
        <v>0 - BM Costs</v>
      </c>
      <c r="L2806" s="16" t="str">
        <v>0 - BM Port</v>
      </c>
      <c r="N2806" s="16" t="str">
        <v>0 - Port Assets</v>
      </c>
      <c r="O2806" s="11"/>
      <c r="P2806" s="11"/>
      <c r="Q2806" s="11"/>
      <c r="R2806" s="11"/>
      <c r="S2806" s="11"/>
      <c r="T2806" s="11"/>
      <c r="U2806" s="11"/>
      <c r="V2806" s="11"/>
      <c r="W2806" s="11"/>
      <c r="X2806" s="11"/>
      <c r="Y2806" s="11"/>
      <c r="Z2806" s="11"/>
      <c r="AA2806" s="11"/>
      <c r="AB2806" s="11"/>
      <c r="AC2806" s="11"/>
      <c r="AD2806" s="11"/>
      <c r="AE2806" s="11"/>
      <c r="AF2806" s="11"/>
      <c r="AG2806" s="11"/>
      <c r="AH2806" s="11"/>
      <c r="AI2806" s="11"/>
      <c r="AJ2806" s="11"/>
      <c r="AK2806" s="11"/>
      <c r="AL2806" s="11"/>
      <c r="AM2806" s="11"/>
      <c r="AN2806" s="11"/>
      <c r="AO2806" s="11"/>
      <c r="AP2806" s="11"/>
      <c r="AQ2806" s="11"/>
      <c r="AR2806" s="11"/>
      <c r="AS2806" s="11"/>
      <c r="AT2806" s="11"/>
      <c r="AU2806" s="11"/>
      <c r="AV2806" s="11"/>
      <c r="AW2806" s="11"/>
      <c r="AX2806" s="11"/>
      <c r="AY2806" s="11"/>
      <c r="AZ2806" s="11"/>
      <c r="BA2806" s="11"/>
      <c r="BB2806" s="11"/>
      <c r="BC2806" s="11"/>
      <c r="BD2806" s="11"/>
      <c r="BE2806" s="11"/>
      <c r="BF2806" s="11"/>
      <c r="BG2806" s="11"/>
      <c r="BH2806" s="11"/>
      <c r="BI2806" s="11"/>
      <c r="BJ2806" s="11"/>
      <c r="BK2806" s="11"/>
      <c r="BL2806" s="11"/>
      <c r="BM2806" s="11"/>
      <c r="BN2806" s="11"/>
      <c r="BO2806" s="11"/>
      <c r="BP2806" s="16" t="str">
        <v>0- Port Costs</v>
      </c>
      <c r="BT2806" s="16" t="str">
        <v>0- Port Value</v>
      </c>
      <c r="BU2806" s="11"/>
      <c r="BV2806" s="16" t="str">
        <v>0</v>
      </c>
    </row>
    <row r="2807" spans="8:74" hidden="1" outlineLevel="1" x14ac:dyDescent="0.3">
      <c r="H2807" s="16" t="str">
        <v>0 - BM Costs</v>
      </c>
      <c r="L2807" s="16" t="str">
        <v>0 - BM Port</v>
      </c>
      <c r="N2807" s="16" t="str">
        <v>0 - Port Assets</v>
      </c>
      <c r="O2807" s="11"/>
      <c r="P2807" s="11"/>
      <c r="Q2807" s="11"/>
      <c r="R2807" s="11"/>
      <c r="S2807" s="11"/>
      <c r="T2807" s="11"/>
      <c r="U2807" s="11"/>
      <c r="V2807" s="11"/>
      <c r="W2807" s="11"/>
      <c r="X2807" s="11"/>
      <c r="Y2807" s="11"/>
      <c r="Z2807" s="11"/>
      <c r="AA2807" s="11"/>
      <c r="AB2807" s="11"/>
      <c r="AC2807" s="11"/>
      <c r="AD2807" s="11"/>
      <c r="AE2807" s="11"/>
      <c r="AF2807" s="11"/>
      <c r="AG2807" s="11"/>
      <c r="AH2807" s="11"/>
      <c r="AI2807" s="11"/>
      <c r="AJ2807" s="11"/>
      <c r="AK2807" s="11"/>
      <c r="AL2807" s="11"/>
      <c r="AM2807" s="11"/>
      <c r="AN2807" s="11"/>
      <c r="AO2807" s="11"/>
      <c r="AP2807" s="11"/>
      <c r="AQ2807" s="11"/>
      <c r="AR2807" s="11"/>
      <c r="AS2807" s="11"/>
      <c r="AT2807" s="11"/>
      <c r="AU2807" s="11"/>
      <c r="AV2807" s="11"/>
      <c r="AW2807" s="11"/>
      <c r="AX2807" s="11"/>
      <c r="AY2807" s="11"/>
      <c r="AZ2807" s="11"/>
      <c r="BA2807" s="11"/>
      <c r="BB2807" s="11"/>
      <c r="BC2807" s="11"/>
      <c r="BD2807" s="11"/>
      <c r="BE2807" s="11"/>
      <c r="BF2807" s="11"/>
      <c r="BG2807" s="11"/>
      <c r="BH2807" s="11"/>
      <c r="BI2807" s="11"/>
      <c r="BJ2807" s="11"/>
      <c r="BK2807" s="11"/>
      <c r="BL2807" s="11"/>
      <c r="BM2807" s="11"/>
      <c r="BN2807" s="11"/>
      <c r="BO2807" s="11"/>
      <c r="BP2807" s="16" t="str">
        <v>0- Port Costs</v>
      </c>
      <c r="BT2807" s="16" t="str">
        <v>0- Port Value</v>
      </c>
      <c r="BU2807" s="11"/>
      <c r="BV2807" s="16" t="str">
        <v>0</v>
      </c>
    </row>
    <row r="2808" spans="8:74" hidden="1" outlineLevel="1" x14ac:dyDescent="0.3">
      <c r="H2808" s="16" t="str">
        <v>0 - BM Costs</v>
      </c>
      <c r="L2808" s="16" t="str">
        <v>0 - BM Port</v>
      </c>
      <c r="N2808" s="16" t="str">
        <v>0 - Port Assets</v>
      </c>
      <c r="O2808" s="11"/>
      <c r="P2808" s="11"/>
      <c r="Q2808" s="11"/>
      <c r="R2808" s="11"/>
      <c r="S2808" s="11"/>
      <c r="T2808" s="11"/>
      <c r="U2808" s="11"/>
      <c r="V2808" s="11"/>
      <c r="W2808" s="11"/>
      <c r="X2808" s="11"/>
      <c r="Y2808" s="11"/>
      <c r="Z2808" s="11"/>
      <c r="AA2808" s="11"/>
      <c r="AB2808" s="11"/>
      <c r="AC2808" s="11"/>
      <c r="AD2808" s="11"/>
      <c r="AE2808" s="11"/>
      <c r="AF2808" s="11"/>
      <c r="AG2808" s="11"/>
      <c r="AH2808" s="11"/>
      <c r="AI2808" s="11"/>
      <c r="AJ2808" s="11"/>
      <c r="AK2808" s="11"/>
      <c r="AL2808" s="11"/>
      <c r="AM2808" s="11"/>
      <c r="AN2808" s="11"/>
      <c r="AO2808" s="11"/>
      <c r="AP2808" s="11"/>
      <c r="AQ2808" s="11"/>
      <c r="AR2808" s="11"/>
      <c r="AS2808" s="11"/>
      <c r="AT2808" s="11"/>
      <c r="AU2808" s="11"/>
      <c r="AV2808" s="11"/>
      <c r="AW2808" s="11"/>
      <c r="AX2808" s="11"/>
      <c r="AY2808" s="11"/>
      <c r="AZ2808" s="11"/>
      <c r="BA2808" s="11"/>
      <c r="BB2808" s="11"/>
      <c r="BC2808" s="11"/>
      <c r="BD2808" s="11"/>
      <c r="BE2808" s="11"/>
      <c r="BF2808" s="11"/>
      <c r="BG2808" s="11"/>
      <c r="BH2808" s="11"/>
      <c r="BI2808" s="11"/>
      <c r="BJ2808" s="11"/>
      <c r="BK2808" s="11"/>
      <c r="BL2808" s="11"/>
      <c r="BM2808" s="11"/>
      <c r="BN2808" s="11"/>
      <c r="BO2808" s="11"/>
      <c r="BP2808" s="16" t="str">
        <v>0- Port Costs</v>
      </c>
      <c r="BT2808" s="16" t="str">
        <v>0- Port Value</v>
      </c>
      <c r="BU2808" s="11"/>
      <c r="BV2808" s="16" t="str">
        <v>0</v>
      </c>
    </row>
    <row r="2809" spans="8:74" hidden="1" outlineLevel="1" x14ac:dyDescent="0.3">
      <c r="H2809" s="16" t="str">
        <v>0 - BM Costs</v>
      </c>
      <c r="L2809" s="16" t="str">
        <v>0 - BM Port</v>
      </c>
      <c r="N2809" s="16" t="str">
        <v>0 - Port Assets</v>
      </c>
      <c r="O2809" s="11"/>
      <c r="P2809" s="11"/>
      <c r="Q2809" s="11"/>
      <c r="R2809" s="11"/>
      <c r="S2809" s="11"/>
      <c r="T2809" s="11"/>
      <c r="U2809" s="11"/>
      <c r="V2809" s="11"/>
      <c r="W2809" s="11"/>
      <c r="X2809" s="11"/>
      <c r="Y2809" s="11"/>
      <c r="Z2809" s="11"/>
      <c r="AA2809" s="11"/>
      <c r="AB2809" s="11"/>
      <c r="AC2809" s="11"/>
      <c r="AD2809" s="11"/>
      <c r="AE2809" s="11"/>
      <c r="AF2809" s="11"/>
      <c r="AG2809" s="11"/>
      <c r="AH2809" s="11"/>
      <c r="AI2809" s="11"/>
      <c r="AJ2809" s="11"/>
      <c r="AK2809" s="11"/>
      <c r="AL2809" s="11"/>
      <c r="AM2809" s="11"/>
      <c r="AN2809" s="11"/>
      <c r="AO2809" s="11"/>
      <c r="AP2809" s="11"/>
      <c r="AQ2809" s="11"/>
      <c r="AR2809" s="11"/>
      <c r="AS2809" s="11"/>
      <c r="AT2809" s="11"/>
      <c r="AU2809" s="11"/>
      <c r="AV2809" s="11"/>
      <c r="AW2809" s="11"/>
      <c r="AX2809" s="11"/>
      <c r="AY2809" s="11"/>
      <c r="AZ2809" s="11"/>
      <c r="BA2809" s="11"/>
      <c r="BB2809" s="11"/>
      <c r="BC2809" s="11"/>
      <c r="BD2809" s="11"/>
      <c r="BE2809" s="11"/>
      <c r="BF2809" s="11"/>
      <c r="BG2809" s="11"/>
      <c r="BH2809" s="11"/>
      <c r="BI2809" s="11"/>
      <c r="BJ2809" s="11"/>
      <c r="BK2809" s="11"/>
      <c r="BL2809" s="11"/>
      <c r="BM2809" s="11"/>
      <c r="BN2809" s="11"/>
      <c r="BO2809" s="11"/>
      <c r="BP2809" s="16" t="str">
        <v>0- Port Costs</v>
      </c>
      <c r="BT2809" s="16" t="str">
        <v>0- Port Value</v>
      </c>
      <c r="BU2809" s="11"/>
      <c r="BV2809" s="16" t="str">
        <v>0</v>
      </c>
    </row>
    <row r="2810" spans="8:74" hidden="1" outlineLevel="1" x14ac:dyDescent="0.3">
      <c r="H2810" s="16" t="str">
        <v>0 - BM Costs</v>
      </c>
      <c r="L2810" s="16" t="str">
        <v>0 - BM Port</v>
      </c>
      <c r="N2810" s="16" t="str">
        <v>0 - Port Assets</v>
      </c>
      <c r="O2810" s="11"/>
      <c r="P2810" s="11"/>
      <c r="Q2810" s="11"/>
      <c r="R2810" s="11"/>
      <c r="S2810" s="11"/>
      <c r="T2810" s="11"/>
      <c r="U2810" s="11"/>
      <c r="V2810" s="11"/>
      <c r="W2810" s="11"/>
      <c r="X2810" s="11"/>
      <c r="Y2810" s="11"/>
      <c r="Z2810" s="11"/>
      <c r="AA2810" s="11"/>
      <c r="AB2810" s="11"/>
      <c r="AC2810" s="11"/>
      <c r="AD2810" s="11"/>
      <c r="AE2810" s="11"/>
      <c r="AF2810" s="11"/>
      <c r="AG2810" s="11"/>
      <c r="AH2810" s="11"/>
      <c r="AI2810" s="11"/>
      <c r="AJ2810" s="11"/>
      <c r="AK2810" s="11"/>
      <c r="AL2810" s="11"/>
      <c r="AM2810" s="11"/>
      <c r="AN2810" s="11"/>
      <c r="AO2810" s="11"/>
      <c r="AP2810" s="11"/>
      <c r="AQ2810" s="11"/>
      <c r="AR2810" s="11"/>
      <c r="AS2810" s="11"/>
      <c r="AT2810" s="11"/>
      <c r="AU2810" s="11"/>
      <c r="AV2810" s="11"/>
      <c r="AW2810" s="11"/>
      <c r="AX2810" s="11"/>
      <c r="AY2810" s="11"/>
      <c r="AZ2810" s="11"/>
      <c r="BA2810" s="11"/>
      <c r="BB2810" s="11"/>
      <c r="BC2810" s="11"/>
      <c r="BD2810" s="11"/>
      <c r="BE2810" s="11"/>
      <c r="BF2810" s="11"/>
      <c r="BG2810" s="11"/>
      <c r="BH2810" s="11"/>
      <c r="BI2810" s="11"/>
      <c r="BJ2810" s="11"/>
      <c r="BK2810" s="11"/>
      <c r="BL2810" s="11"/>
      <c r="BM2810" s="11"/>
      <c r="BN2810" s="11"/>
      <c r="BO2810" s="11"/>
      <c r="BP2810" s="16" t="str">
        <v>0- Port Costs</v>
      </c>
      <c r="BT2810" s="16" t="str">
        <v>0- Port Value</v>
      </c>
      <c r="BU2810" s="11"/>
      <c r="BV2810" s="16" t="str">
        <v>0</v>
      </c>
    </row>
    <row r="2811" spans="8:74" hidden="1" outlineLevel="1" x14ac:dyDescent="0.3">
      <c r="H2811" s="16" t="str">
        <v>0 - BM Costs</v>
      </c>
      <c r="L2811" s="16" t="str">
        <v>0 - BM Port</v>
      </c>
      <c r="N2811" s="16" t="str">
        <v>0 - Port Assets</v>
      </c>
      <c r="O2811" s="11"/>
      <c r="P2811" s="11"/>
      <c r="Q2811" s="11"/>
      <c r="R2811" s="11"/>
      <c r="S2811" s="11"/>
      <c r="T2811" s="11"/>
      <c r="U2811" s="11"/>
      <c r="V2811" s="11"/>
      <c r="W2811" s="11"/>
      <c r="X2811" s="11"/>
      <c r="Y2811" s="11"/>
      <c r="Z2811" s="11"/>
      <c r="AA2811" s="11"/>
      <c r="AB2811" s="11"/>
      <c r="AC2811" s="11"/>
      <c r="AD2811" s="11"/>
      <c r="AE2811" s="11"/>
      <c r="AF2811" s="11"/>
      <c r="AG2811" s="11"/>
      <c r="AH2811" s="11"/>
      <c r="AI2811" s="11"/>
      <c r="AJ2811" s="11"/>
      <c r="AK2811" s="11"/>
      <c r="AL2811" s="11"/>
      <c r="AM2811" s="11"/>
      <c r="AN2811" s="11"/>
      <c r="AO2811" s="11"/>
      <c r="AP2811" s="11"/>
      <c r="AQ2811" s="11"/>
      <c r="AR2811" s="11"/>
      <c r="AS2811" s="11"/>
      <c r="AT2811" s="11"/>
      <c r="AU2811" s="11"/>
      <c r="AV2811" s="11"/>
      <c r="AW2811" s="11"/>
      <c r="AX2811" s="11"/>
      <c r="AY2811" s="11"/>
      <c r="AZ2811" s="11"/>
      <c r="BA2811" s="11"/>
      <c r="BB2811" s="11"/>
      <c r="BC2811" s="11"/>
      <c r="BD2811" s="11"/>
      <c r="BE2811" s="11"/>
      <c r="BF2811" s="11"/>
      <c r="BG2811" s="11"/>
      <c r="BH2811" s="11"/>
      <c r="BI2811" s="11"/>
      <c r="BJ2811" s="11"/>
      <c r="BK2811" s="11"/>
      <c r="BL2811" s="11"/>
      <c r="BM2811" s="11"/>
      <c r="BN2811" s="11"/>
      <c r="BO2811" s="11"/>
      <c r="BP2811" s="16" t="str">
        <v>0- Port Costs</v>
      </c>
      <c r="BT2811" s="16" t="str">
        <v>0- Port Value</v>
      </c>
      <c r="BU2811" s="11"/>
      <c r="BV2811" s="16" t="str">
        <v>0</v>
      </c>
    </row>
    <row r="2812" spans="8:74" hidden="1" outlineLevel="1" x14ac:dyDescent="0.3">
      <c r="H2812" s="16" t="str">
        <v>0 - BM Costs</v>
      </c>
      <c r="L2812" s="16" t="str">
        <v>0 - BM Port</v>
      </c>
      <c r="N2812" s="16" t="str">
        <v>0 - Port Assets</v>
      </c>
      <c r="O2812" s="11"/>
      <c r="P2812" s="11"/>
      <c r="Q2812" s="11"/>
      <c r="R2812" s="11"/>
      <c r="S2812" s="11"/>
      <c r="T2812" s="11"/>
      <c r="U2812" s="11"/>
      <c r="V2812" s="11"/>
      <c r="W2812" s="11"/>
      <c r="X2812" s="11"/>
      <c r="Y2812" s="11"/>
      <c r="Z2812" s="11"/>
      <c r="AA2812" s="11"/>
      <c r="AB2812" s="11"/>
      <c r="AC2812" s="11"/>
      <c r="AD2812" s="11"/>
      <c r="AE2812" s="11"/>
      <c r="AF2812" s="11"/>
      <c r="AG2812" s="11"/>
      <c r="AH2812" s="11"/>
      <c r="AI2812" s="11"/>
      <c r="AJ2812" s="11"/>
      <c r="AK2812" s="11"/>
      <c r="AL2812" s="11"/>
      <c r="AM2812" s="11"/>
      <c r="AN2812" s="11"/>
      <c r="AO2812" s="11"/>
      <c r="AP2812" s="11"/>
      <c r="AQ2812" s="11"/>
      <c r="AR2812" s="11"/>
      <c r="AS2812" s="11"/>
      <c r="AT2812" s="11"/>
      <c r="AU2812" s="11"/>
      <c r="AV2812" s="11"/>
      <c r="AW2812" s="11"/>
      <c r="AX2812" s="11"/>
      <c r="AY2812" s="11"/>
      <c r="AZ2812" s="11"/>
      <c r="BA2812" s="11"/>
      <c r="BB2812" s="11"/>
      <c r="BC2812" s="11"/>
      <c r="BD2812" s="11"/>
      <c r="BE2812" s="11"/>
      <c r="BF2812" s="11"/>
      <c r="BG2812" s="11"/>
      <c r="BH2812" s="11"/>
      <c r="BI2812" s="11"/>
      <c r="BJ2812" s="11"/>
      <c r="BK2812" s="11"/>
      <c r="BL2812" s="11"/>
      <c r="BM2812" s="11"/>
      <c r="BN2812" s="11"/>
      <c r="BO2812" s="11"/>
      <c r="BP2812" s="16" t="str">
        <v>0- Port Costs</v>
      </c>
      <c r="BT2812" s="16" t="str">
        <v>0- Port Value</v>
      </c>
      <c r="BU2812" s="11"/>
      <c r="BV2812" s="16" t="str">
        <v>0</v>
      </c>
    </row>
    <row r="2813" spans="8:74" hidden="1" outlineLevel="1" x14ac:dyDescent="0.3">
      <c r="H2813" s="16" t="str">
        <v>0 - BM Costs</v>
      </c>
      <c r="L2813" s="16" t="str">
        <v>0 - BM Port</v>
      </c>
      <c r="N2813" s="16" t="str">
        <v>0 - Port Assets</v>
      </c>
      <c r="O2813" s="11"/>
      <c r="P2813" s="11"/>
      <c r="Q2813" s="11"/>
      <c r="R2813" s="11"/>
      <c r="S2813" s="11"/>
      <c r="T2813" s="11"/>
      <c r="U2813" s="11"/>
      <c r="V2813" s="11"/>
      <c r="W2813" s="11"/>
      <c r="X2813" s="11"/>
      <c r="Y2813" s="11"/>
      <c r="Z2813" s="11"/>
      <c r="AA2813" s="11"/>
      <c r="AB2813" s="11"/>
      <c r="AC2813" s="11"/>
      <c r="AD2813" s="11"/>
      <c r="AE2813" s="11"/>
      <c r="AF2813" s="11"/>
      <c r="AG2813" s="11"/>
      <c r="AH2813" s="11"/>
      <c r="AI2813" s="11"/>
      <c r="AJ2813" s="11"/>
      <c r="AK2813" s="11"/>
      <c r="AL2813" s="11"/>
      <c r="AM2813" s="11"/>
      <c r="AN2813" s="11"/>
      <c r="AO2813" s="11"/>
      <c r="AP2813" s="11"/>
      <c r="AQ2813" s="11"/>
      <c r="AR2813" s="11"/>
      <c r="AS2813" s="11"/>
      <c r="AT2813" s="11"/>
      <c r="AU2813" s="11"/>
      <c r="AV2813" s="11"/>
      <c r="AW2813" s="11"/>
      <c r="AX2813" s="11"/>
      <c r="AY2813" s="11"/>
      <c r="AZ2813" s="11"/>
      <c r="BA2813" s="11"/>
      <c r="BB2813" s="11"/>
      <c r="BC2813" s="11"/>
      <c r="BD2813" s="11"/>
      <c r="BE2813" s="11"/>
      <c r="BF2813" s="11"/>
      <c r="BG2813" s="11"/>
      <c r="BH2813" s="11"/>
      <c r="BI2813" s="11"/>
      <c r="BJ2813" s="11"/>
      <c r="BK2813" s="11"/>
      <c r="BL2813" s="11"/>
      <c r="BM2813" s="11"/>
      <c r="BN2813" s="11"/>
      <c r="BO2813" s="11"/>
      <c r="BP2813" s="16" t="str">
        <v>0- Port Costs</v>
      </c>
      <c r="BT2813" s="16" t="str">
        <v>0- Port Value</v>
      </c>
      <c r="BU2813" s="11"/>
      <c r="BV2813" s="16" t="str">
        <v>0</v>
      </c>
    </row>
    <row r="2814" spans="8:74" hidden="1" outlineLevel="1" x14ac:dyDescent="0.3">
      <c r="H2814" s="16" t="str">
        <v>0 - BM Costs</v>
      </c>
      <c r="L2814" s="16" t="str">
        <v>0 - BM Port</v>
      </c>
      <c r="N2814" s="16" t="str">
        <v>0 - Port Assets</v>
      </c>
      <c r="O2814" s="11"/>
      <c r="P2814" s="11"/>
      <c r="Q2814" s="11"/>
      <c r="R2814" s="11"/>
      <c r="S2814" s="11"/>
      <c r="T2814" s="11"/>
      <c r="U2814" s="11"/>
      <c r="V2814" s="11"/>
      <c r="W2814" s="11"/>
      <c r="X2814" s="11"/>
      <c r="Y2814" s="11"/>
      <c r="Z2814" s="11"/>
      <c r="AA2814" s="11"/>
      <c r="AB2814" s="11"/>
      <c r="AC2814" s="11"/>
      <c r="AD2814" s="11"/>
      <c r="AE2814" s="11"/>
      <c r="AF2814" s="11"/>
      <c r="AG2814" s="11"/>
      <c r="AH2814" s="11"/>
      <c r="AI2814" s="11"/>
      <c r="AJ2814" s="11"/>
      <c r="AK2814" s="11"/>
      <c r="AL2814" s="11"/>
      <c r="AM2814" s="11"/>
      <c r="AN2814" s="11"/>
      <c r="AO2814" s="11"/>
      <c r="AP2814" s="11"/>
      <c r="AQ2814" s="11"/>
      <c r="AR2814" s="11"/>
      <c r="AS2814" s="11"/>
      <c r="AT2814" s="11"/>
      <c r="AU2814" s="11"/>
      <c r="AV2814" s="11"/>
      <c r="AW2814" s="11"/>
      <c r="AX2814" s="11"/>
      <c r="AY2814" s="11"/>
      <c r="AZ2814" s="11"/>
      <c r="BA2814" s="11"/>
      <c r="BB2814" s="11"/>
      <c r="BC2814" s="11"/>
      <c r="BD2814" s="11"/>
      <c r="BE2814" s="11"/>
      <c r="BF2814" s="11"/>
      <c r="BG2814" s="11"/>
      <c r="BH2814" s="11"/>
      <c r="BI2814" s="11"/>
      <c r="BJ2814" s="11"/>
      <c r="BK2814" s="11"/>
      <c r="BL2814" s="11"/>
      <c r="BM2814" s="11"/>
      <c r="BN2814" s="11"/>
      <c r="BO2814" s="11"/>
      <c r="BP2814" s="16" t="str">
        <v>0- Port Costs</v>
      </c>
      <c r="BT2814" s="16" t="str">
        <v>0- Port Value</v>
      </c>
      <c r="BU2814" s="11"/>
      <c r="BV2814" s="16" t="str">
        <v>0</v>
      </c>
    </row>
    <row r="2815" spans="8:74" hidden="1" outlineLevel="1" x14ac:dyDescent="0.3">
      <c r="H2815" s="16" t="str">
        <v>0 - BM Costs</v>
      </c>
      <c r="L2815" s="16" t="str">
        <v>0 - BM Port</v>
      </c>
      <c r="N2815" s="16" t="str">
        <v>0 - Port Assets</v>
      </c>
      <c r="O2815" s="11"/>
      <c r="P2815" s="11"/>
      <c r="Q2815" s="11"/>
      <c r="R2815" s="11"/>
      <c r="S2815" s="11"/>
      <c r="T2815" s="11"/>
      <c r="U2815" s="11"/>
      <c r="V2815" s="11"/>
      <c r="W2815" s="11"/>
      <c r="X2815" s="11"/>
      <c r="Y2815" s="11"/>
      <c r="Z2815" s="11"/>
      <c r="AA2815" s="11"/>
      <c r="AB2815" s="11"/>
      <c r="AC2815" s="11"/>
      <c r="AD2815" s="11"/>
      <c r="AE2815" s="11"/>
      <c r="AF2815" s="11"/>
      <c r="AG2815" s="11"/>
      <c r="AH2815" s="11"/>
      <c r="AI2815" s="11"/>
      <c r="AJ2815" s="11"/>
      <c r="AK2815" s="11"/>
      <c r="AL2815" s="11"/>
      <c r="AM2815" s="11"/>
      <c r="AN2815" s="11"/>
      <c r="AO2815" s="11"/>
      <c r="AP2815" s="11"/>
      <c r="AQ2815" s="11"/>
      <c r="AR2815" s="11"/>
      <c r="AS2815" s="11"/>
      <c r="AT2815" s="11"/>
      <c r="AU2815" s="11"/>
      <c r="AV2815" s="11"/>
      <c r="AW2815" s="11"/>
      <c r="AX2815" s="11"/>
      <c r="AY2815" s="11"/>
      <c r="AZ2815" s="11"/>
      <c r="BA2815" s="11"/>
      <c r="BB2815" s="11"/>
      <c r="BC2815" s="11"/>
      <c r="BD2815" s="11"/>
      <c r="BE2815" s="11"/>
      <c r="BF2815" s="11"/>
      <c r="BG2815" s="11"/>
      <c r="BH2815" s="11"/>
      <c r="BI2815" s="11"/>
      <c r="BJ2815" s="11"/>
      <c r="BK2815" s="11"/>
      <c r="BL2815" s="11"/>
      <c r="BM2815" s="11"/>
      <c r="BN2815" s="11"/>
      <c r="BO2815" s="11"/>
      <c r="BP2815" s="16" t="str">
        <v>0- Port Costs</v>
      </c>
      <c r="BT2815" s="16" t="str">
        <v>0- Port Value</v>
      </c>
      <c r="BU2815" s="11"/>
      <c r="BV2815" s="16" t="str">
        <v>0</v>
      </c>
    </row>
    <row r="2816" spans="8:74" hidden="1" outlineLevel="1" x14ac:dyDescent="0.3">
      <c r="H2816" s="16" t="str">
        <v>0 - BM Costs</v>
      </c>
      <c r="L2816" s="16" t="str">
        <v>0 - BM Port</v>
      </c>
      <c r="N2816" s="16" t="str">
        <v>0 - Port Assets</v>
      </c>
      <c r="O2816" s="11"/>
      <c r="P2816" s="11"/>
      <c r="Q2816" s="11"/>
      <c r="R2816" s="11"/>
      <c r="S2816" s="11"/>
      <c r="T2816" s="11"/>
      <c r="U2816" s="11"/>
      <c r="V2816" s="11"/>
      <c r="W2816" s="11"/>
      <c r="X2816" s="11"/>
      <c r="Y2816" s="11"/>
      <c r="Z2816" s="11"/>
      <c r="AA2816" s="11"/>
      <c r="AB2816" s="11"/>
      <c r="AC2816" s="11"/>
      <c r="AD2816" s="11"/>
      <c r="AE2816" s="11"/>
      <c r="AF2816" s="11"/>
      <c r="AG2816" s="11"/>
      <c r="AH2816" s="11"/>
      <c r="AI2816" s="11"/>
      <c r="AJ2816" s="11"/>
      <c r="AK2816" s="11"/>
      <c r="AL2816" s="11"/>
      <c r="AM2816" s="11"/>
      <c r="AN2816" s="11"/>
      <c r="AO2816" s="11"/>
      <c r="AP2816" s="11"/>
      <c r="AQ2816" s="11"/>
      <c r="AR2816" s="11"/>
      <c r="AS2816" s="11"/>
      <c r="AT2816" s="11"/>
      <c r="AU2816" s="11"/>
      <c r="AV2816" s="11"/>
      <c r="AW2816" s="11"/>
      <c r="AX2816" s="11"/>
      <c r="AY2816" s="11"/>
      <c r="AZ2816" s="11"/>
      <c r="BA2816" s="11"/>
      <c r="BB2816" s="11"/>
      <c r="BC2816" s="11"/>
      <c r="BD2816" s="11"/>
      <c r="BE2816" s="11"/>
      <c r="BF2816" s="11"/>
      <c r="BG2816" s="11"/>
      <c r="BH2816" s="11"/>
      <c r="BI2816" s="11"/>
      <c r="BJ2816" s="11"/>
      <c r="BK2816" s="11"/>
      <c r="BL2816" s="11"/>
      <c r="BM2816" s="11"/>
      <c r="BN2816" s="11"/>
      <c r="BO2816" s="11"/>
      <c r="BP2816" s="16" t="str">
        <v>0- Port Costs</v>
      </c>
      <c r="BT2816" s="16" t="str">
        <v>0- Port Value</v>
      </c>
      <c r="BU2816" s="11"/>
      <c r="BV2816" s="16" t="str">
        <v>0</v>
      </c>
    </row>
    <row r="2817" spans="8:74" hidden="1" outlineLevel="1" x14ac:dyDescent="0.3">
      <c r="H2817" s="16" t="str">
        <v>0 - BM Costs</v>
      </c>
      <c r="L2817" s="16" t="str">
        <v>0 - BM Port</v>
      </c>
      <c r="N2817" s="16" t="str">
        <v>0 - Port Assets</v>
      </c>
      <c r="O2817" s="11"/>
      <c r="P2817" s="11"/>
      <c r="Q2817" s="11"/>
      <c r="R2817" s="11"/>
      <c r="S2817" s="11"/>
      <c r="T2817" s="11"/>
      <c r="U2817" s="11"/>
      <c r="V2817" s="11"/>
      <c r="W2817" s="11"/>
      <c r="X2817" s="11"/>
      <c r="Y2817" s="11"/>
      <c r="Z2817" s="11"/>
      <c r="AA2817" s="11"/>
      <c r="AB2817" s="11"/>
      <c r="AC2817" s="11"/>
      <c r="AD2817" s="11"/>
      <c r="AE2817" s="11"/>
      <c r="AF2817" s="11"/>
      <c r="AG2817" s="11"/>
      <c r="AH2817" s="11"/>
      <c r="AI2817" s="11"/>
      <c r="AJ2817" s="11"/>
      <c r="AK2817" s="11"/>
      <c r="AL2817" s="11"/>
      <c r="AM2817" s="11"/>
      <c r="AN2817" s="11"/>
      <c r="AO2817" s="11"/>
      <c r="AP2817" s="11"/>
      <c r="AQ2817" s="11"/>
      <c r="AR2817" s="11"/>
      <c r="AS2817" s="11"/>
      <c r="AT2817" s="11"/>
      <c r="AU2817" s="11"/>
      <c r="AV2817" s="11"/>
      <c r="AW2817" s="11"/>
      <c r="AX2817" s="11"/>
      <c r="AY2817" s="11"/>
      <c r="AZ2817" s="11"/>
      <c r="BA2817" s="11"/>
      <c r="BB2817" s="11"/>
      <c r="BC2817" s="11"/>
      <c r="BD2817" s="11"/>
      <c r="BE2817" s="11"/>
      <c r="BF2817" s="11"/>
      <c r="BG2817" s="11"/>
      <c r="BH2817" s="11"/>
      <c r="BI2817" s="11"/>
      <c r="BJ2817" s="11"/>
      <c r="BK2817" s="11"/>
      <c r="BL2817" s="11"/>
      <c r="BM2817" s="11"/>
      <c r="BN2817" s="11"/>
      <c r="BO2817" s="11"/>
      <c r="BP2817" s="16" t="str">
        <v>0- Port Costs</v>
      </c>
      <c r="BT2817" s="16" t="str">
        <v>0- Port Value</v>
      </c>
      <c r="BU2817" s="11"/>
      <c r="BV2817" s="16" t="str">
        <v>0</v>
      </c>
    </row>
    <row r="2818" spans="8:74" hidden="1" outlineLevel="1" x14ac:dyDescent="0.3">
      <c r="H2818" s="16" t="str">
        <v>0 - BM Costs</v>
      </c>
      <c r="L2818" s="16" t="str">
        <v>0 - BM Port</v>
      </c>
      <c r="N2818" s="16" t="str">
        <v>0 - Port Assets</v>
      </c>
      <c r="O2818" s="11"/>
      <c r="P2818" s="11"/>
      <c r="Q2818" s="11"/>
      <c r="R2818" s="11"/>
      <c r="S2818" s="11"/>
      <c r="T2818" s="11"/>
      <c r="U2818" s="11"/>
      <c r="V2818" s="11"/>
      <c r="W2818" s="11"/>
      <c r="X2818" s="11"/>
      <c r="Y2818" s="11"/>
      <c r="Z2818" s="11"/>
      <c r="AA2818" s="11"/>
      <c r="AB2818" s="11"/>
      <c r="AC2818" s="11"/>
      <c r="AD2818" s="11"/>
      <c r="AE2818" s="11"/>
      <c r="AF2818" s="11"/>
      <c r="AG2818" s="11"/>
      <c r="AH2818" s="11"/>
      <c r="AI2818" s="11"/>
      <c r="AJ2818" s="11"/>
      <c r="AK2818" s="11"/>
      <c r="AL2818" s="11"/>
      <c r="AM2818" s="11"/>
      <c r="AN2818" s="11"/>
      <c r="AO2818" s="11"/>
      <c r="AP2818" s="11"/>
      <c r="AQ2818" s="11"/>
      <c r="AR2818" s="11"/>
      <c r="AS2818" s="11"/>
      <c r="AT2818" s="11"/>
      <c r="AU2818" s="11"/>
      <c r="AV2818" s="11"/>
      <c r="AW2818" s="11"/>
      <c r="AX2818" s="11"/>
      <c r="AY2818" s="11"/>
      <c r="AZ2818" s="11"/>
      <c r="BA2818" s="11"/>
      <c r="BB2818" s="11"/>
      <c r="BC2818" s="11"/>
      <c r="BD2818" s="11"/>
      <c r="BE2818" s="11"/>
      <c r="BF2818" s="11"/>
      <c r="BG2818" s="11"/>
      <c r="BH2818" s="11"/>
      <c r="BI2818" s="11"/>
      <c r="BJ2818" s="11"/>
      <c r="BK2818" s="11"/>
      <c r="BL2818" s="11"/>
      <c r="BM2818" s="11"/>
      <c r="BN2818" s="11"/>
      <c r="BO2818" s="11"/>
      <c r="BP2818" s="16" t="str">
        <v>0- Port Costs</v>
      </c>
      <c r="BT2818" s="16" t="str">
        <v>0- Port Value</v>
      </c>
      <c r="BU2818" s="11"/>
      <c r="BV2818" s="16" t="str">
        <v>0</v>
      </c>
    </row>
    <row r="2819" spans="8:74" hidden="1" outlineLevel="1" x14ac:dyDescent="0.3">
      <c r="H2819" s="16" t="str">
        <v>0 - BM Costs</v>
      </c>
      <c r="L2819" s="16" t="str">
        <v>0 - BM Port</v>
      </c>
      <c r="N2819" s="16" t="str">
        <v>0 - Port Assets</v>
      </c>
      <c r="O2819" s="11"/>
      <c r="P2819" s="11"/>
      <c r="Q2819" s="11"/>
      <c r="R2819" s="11"/>
      <c r="S2819" s="11"/>
      <c r="T2819" s="11"/>
      <c r="U2819" s="11"/>
      <c r="V2819" s="11"/>
      <c r="W2819" s="11"/>
      <c r="X2819" s="11"/>
      <c r="Y2819" s="11"/>
      <c r="Z2819" s="11"/>
      <c r="AA2819" s="11"/>
      <c r="AB2819" s="11"/>
      <c r="AC2819" s="11"/>
      <c r="AD2819" s="11"/>
      <c r="AE2819" s="11"/>
      <c r="AF2819" s="11"/>
      <c r="AG2819" s="11"/>
      <c r="AH2819" s="11"/>
      <c r="AI2819" s="11"/>
      <c r="AJ2819" s="11"/>
      <c r="AK2819" s="11"/>
      <c r="AL2819" s="11"/>
      <c r="AM2819" s="11"/>
      <c r="AN2819" s="11"/>
      <c r="AO2819" s="11"/>
      <c r="AP2819" s="11"/>
      <c r="AQ2819" s="11"/>
      <c r="AR2819" s="11"/>
      <c r="AS2819" s="11"/>
      <c r="AT2819" s="11"/>
      <c r="AU2819" s="11"/>
      <c r="AV2819" s="11"/>
      <c r="AW2819" s="11"/>
      <c r="AX2819" s="11"/>
      <c r="AY2819" s="11"/>
      <c r="AZ2819" s="11"/>
      <c r="BA2819" s="11"/>
      <c r="BB2819" s="11"/>
      <c r="BC2819" s="11"/>
      <c r="BD2819" s="11"/>
      <c r="BE2819" s="11"/>
      <c r="BF2819" s="11"/>
      <c r="BG2819" s="11"/>
      <c r="BH2819" s="11"/>
      <c r="BI2819" s="11"/>
      <c r="BJ2819" s="11"/>
      <c r="BK2819" s="11"/>
      <c r="BL2819" s="11"/>
      <c r="BM2819" s="11"/>
      <c r="BN2819" s="11"/>
      <c r="BO2819" s="11"/>
      <c r="BP2819" s="16" t="str">
        <v>0- Port Costs</v>
      </c>
      <c r="BT2819" s="16" t="str">
        <v>0- Port Value</v>
      </c>
      <c r="BU2819" s="11"/>
      <c r="BV2819" s="16" t="str">
        <v>0</v>
      </c>
    </row>
    <row r="2820" spans="8:74" hidden="1" outlineLevel="1" x14ac:dyDescent="0.3">
      <c r="H2820" s="16" t="str">
        <v>0 - BM Costs</v>
      </c>
      <c r="L2820" s="16" t="str">
        <v>0 - BM Port</v>
      </c>
      <c r="N2820" s="16" t="str">
        <v>0 - Port Assets</v>
      </c>
      <c r="O2820" s="11"/>
      <c r="P2820" s="11"/>
      <c r="Q2820" s="11"/>
      <c r="R2820" s="11"/>
      <c r="S2820" s="11"/>
      <c r="T2820" s="11"/>
      <c r="U2820" s="11"/>
      <c r="V2820" s="11"/>
      <c r="W2820" s="11"/>
      <c r="X2820" s="11"/>
      <c r="Y2820" s="11"/>
      <c r="Z2820" s="11"/>
      <c r="AA2820" s="11"/>
      <c r="AB2820" s="11"/>
      <c r="AC2820" s="11"/>
      <c r="AD2820" s="11"/>
      <c r="AE2820" s="11"/>
      <c r="AF2820" s="11"/>
      <c r="AG2820" s="11"/>
      <c r="AH2820" s="11"/>
      <c r="AI2820" s="11"/>
      <c r="AJ2820" s="11"/>
      <c r="AK2820" s="11"/>
      <c r="AL2820" s="11"/>
      <c r="AM2820" s="11"/>
      <c r="AN2820" s="11"/>
      <c r="AO2820" s="11"/>
      <c r="AP2820" s="11"/>
      <c r="AQ2820" s="11"/>
      <c r="AR2820" s="11"/>
      <c r="AS2820" s="11"/>
      <c r="AT2820" s="11"/>
      <c r="AU2820" s="11"/>
      <c r="AV2820" s="11"/>
      <c r="AW2820" s="11"/>
      <c r="AX2820" s="11"/>
      <c r="AY2820" s="11"/>
      <c r="AZ2820" s="11"/>
      <c r="BA2820" s="11"/>
      <c r="BB2820" s="11"/>
      <c r="BC2820" s="11"/>
      <c r="BD2820" s="11"/>
      <c r="BE2820" s="11"/>
      <c r="BF2820" s="11"/>
      <c r="BG2820" s="11"/>
      <c r="BH2820" s="11"/>
      <c r="BI2820" s="11"/>
      <c r="BJ2820" s="11"/>
      <c r="BK2820" s="11"/>
      <c r="BL2820" s="11"/>
      <c r="BM2820" s="11"/>
      <c r="BN2820" s="11"/>
      <c r="BO2820" s="11"/>
      <c r="BP2820" s="16" t="str">
        <v>0- Port Costs</v>
      </c>
      <c r="BT2820" s="16" t="str">
        <v>0- Port Value</v>
      </c>
      <c r="BU2820" s="11"/>
      <c r="BV2820" s="16" t="str">
        <v>0</v>
      </c>
    </row>
    <row r="2821" spans="8:74" hidden="1" outlineLevel="1" x14ac:dyDescent="0.3">
      <c r="H2821" s="16" t="str">
        <v>0 - BM Costs</v>
      </c>
      <c r="L2821" s="16" t="str">
        <v>0 - BM Port</v>
      </c>
      <c r="N2821" s="16" t="str">
        <v>0 - Port Assets</v>
      </c>
      <c r="O2821" s="11"/>
      <c r="P2821" s="11"/>
      <c r="Q2821" s="11"/>
      <c r="R2821" s="11"/>
      <c r="S2821" s="11"/>
      <c r="T2821" s="11"/>
      <c r="U2821" s="11"/>
      <c r="V2821" s="11"/>
      <c r="W2821" s="11"/>
      <c r="X2821" s="11"/>
      <c r="Y2821" s="11"/>
      <c r="Z2821" s="11"/>
      <c r="AA2821" s="11"/>
      <c r="AB2821" s="11"/>
      <c r="AC2821" s="11"/>
      <c r="AD2821" s="11"/>
      <c r="AE2821" s="11"/>
      <c r="AF2821" s="11"/>
      <c r="AG2821" s="11"/>
      <c r="AH2821" s="11"/>
      <c r="AI2821" s="11"/>
      <c r="AJ2821" s="11"/>
      <c r="AK2821" s="11"/>
      <c r="AL2821" s="11"/>
      <c r="AM2821" s="11"/>
      <c r="AN2821" s="11"/>
      <c r="AO2821" s="11"/>
      <c r="AP2821" s="11"/>
      <c r="AQ2821" s="11"/>
      <c r="AR2821" s="11"/>
      <c r="AS2821" s="11"/>
      <c r="AT2821" s="11"/>
      <c r="AU2821" s="11"/>
      <c r="AV2821" s="11"/>
      <c r="AW2821" s="11"/>
      <c r="AX2821" s="11"/>
      <c r="AY2821" s="11"/>
      <c r="AZ2821" s="11"/>
      <c r="BA2821" s="11"/>
      <c r="BB2821" s="11"/>
      <c r="BC2821" s="11"/>
      <c r="BD2821" s="11"/>
      <c r="BE2821" s="11"/>
      <c r="BF2821" s="11"/>
      <c r="BG2821" s="11"/>
      <c r="BH2821" s="11"/>
      <c r="BI2821" s="11"/>
      <c r="BJ2821" s="11"/>
      <c r="BK2821" s="11"/>
      <c r="BL2821" s="11"/>
      <c r="BM2821" s="11"/>
      <c r="BN2821" s="11"/>
      <c r="BO2821" s="11"/>
      <c r="BP2821" s="16" t="str">
        <v>0- Port Costs</v>
      </c>
      <c r="BT2821" s="16" t="str">
        <v>0- Port Value</v>
      </c>
      <c r="BU2821" s="11"/>
      <c r="BV2821" s="16" t="str">
        <v>0</v>
      </c>
    </row>
    <row r="2822" spans="8:74" hidden="1" outlineLevel="1" x14ac:dyDescent="0.3">
      <c r="H2822" s="16" t="str">
        <v>0 - BM Costs</v>
      </c>
      <c r="L2822" s="16" t="str">
        <v>0 - BM Port</v>
      </c>
      <c r="N2822" s="16" t="str">
        <v>0 - Port Assets</v>
      </c>
      <c r="O2822" s="11"/>
      <c r="P2822" s="11"/>
      <c r="Q2822" s="11"/>
      <c r="R2822" s="11"/>
      <c r="S2822" s="11"/>
      <c r="T2822" s="11"/>
      <c r="U2822" s="11"/>
      <c r="V2822" s="11"/>
      <c r="W2822" s="11"/>
      <c r="X2822" s="11"/>
      <c r="Y2822" s="11"/>
      <c r="Z2822" s="11"/>
      <c r="AA2822" s="11"/>
      <c r="AB2822" s="11"/>
      <c r="AC2822" s="11"/>
      <c r="AD2822" s="11"/>
      <c r="AE2822" s="11"/>
      <c r="AF2822" s="11"/>
      <c r="AG2822" s="11"/>
      <c r="AH2822" s="11"/>
      <c r="AI2822" s="11"/>
      <c r="AJ2822" s="11"/>
      <c r="AK2822" s="11"/>
      <c r="AL2822" s="11"/>
      <c r="AM2822" s="11"/>
      <c r="AN2822" s="11"/>
      <c r="AO2822" s="11"/>
      <c r="AP2822" s="11"/>
      <c r="AQ2822" s="11"/>
      <c r="AR2822" s="11"/>
      <c r="AS2822" s="11"/>
      <c r="AT2822" s="11"/>
      <c r="AU2822" s="11"/>
      <c r="AV2822" s="11"/>
      <c r="AW2822" s="11"/>
      <c r="AX2822" s="11"/>
      <c r="AY2822" s="11"/>
      <c r="AZ2822" s="11"/>
      <c r="BA2822" s="11"/>
      <c r="BB2822" s="11"/>
      <c r="BC2822" s="11"/>
      <c r="BD2822" s="11"/>
      <c r="BE2822" s="11"/>
      <c r="BF2822" s="11"/>
      <c r="BG2822" s="11"/>
      <c r="BH2822" s="11"/>
      <c r="BI2822" s="11"/>
      <c r="BJ2822" s="11"/>
      <c r="BK2822" s="11"/>
      <c r="BL2822" s="11"/>
      <c r="BM2822" s="11"/>
      <c r="BN2822" s="11"/>
      <c r="BO2822" s="11"/>
      <c r="BP2822" s="16" t="str">
        <v>0- Port Costs</v>
      </c>
      <c r="BT2822" s="16" t="str">
        <v>0- Port Value</v>
      </c>
      <c r="BU2822" s="11"/>
      <c r="BV2822" s="16" t="str">
        <v>0</v>
      </c>
    </row>
    <row r="2823" spans="8:74" hidden="1" outlineLevel="1" x14ac:dyDescent="0.3">
      <c r="H2823" s="16" t="str">
        <v>0 - BM Costs</v>
      </c>
      <c r="L2823" s="16" t="str">
        <v>0 - BM Port</v>
      </c>
      <c r="N2823" s="16" t="str">
        <v>0 - Port Assets</v>
      </c>
      <c r="O2823" s="11"/>
      <c r="P2823" s="11"/>
      <c r="Q2823" s="11"/>
      <c r="R2823" s="11"/>
      <c r="S2823" s="11"/>
      <c r="T2823" s="11"/>
      <c r="U2823" s="11"/>
      <c r="V2823" s="11"/>
      <c r="W2823" s="11"/>
      <c r="X2823" s="11"/>
      <c r="Y2823" s="11"/>
      <c r="Z2823" s="11"/>
      <c r="AA2823" s="11"/>
      <c r="AB2823" s="11"/>
      <c r="AC2823" s="11"/>
      <c r="AD2823" s="11"/>
      <c r="AE2823" s="11"/>
      <c r="AF2823" s="11"/>
      <c r="AG2823" s="11"/>
      <c r="AH2823" s="11"/>
      <c r="AI2823" s="11"/>
      <c r="AJ2823" s="11"/>
      <c r="AK2823" s="11"/>
      <c r="AL2823" s="11"/>
      <c r="AM2823" s="11"/>
      <c r="AN2823" s="11"/>
      <c r="AO2823" s="11"/>
      <c r="AP2823" s="11"/>
      <c r="AQ2823" s="11"/>
      <c r="AR2823" s="11"/>
      <c r="AS2823" s="11"/>
      <c r="AT2823" s="11"/>
      <c r="AU2823" s="11"/>
      <c r="AV2823" s="11"/>
      <c r="AW2823" s="11"/>
      <c r="AX2823" s="11"/>
      <c r="AY2823" s="11"/>
      <c r="AZ2823" s="11"/>
      <c r="BA2823" s="11"/>
      <c r="BB2823" s="11"/>
      <c r="BC2823" s="11"/>
      <c r="BD2823" s="11"/>
      <c r="BE2823" s="11"/>
      <c r="BF2823" s="11"/>
      <c r="BG2823" s="11"/>
      <c r="BH2823" s="11"/>
      <c r="BI2823" s="11"/>
      <c r="BJ2823" s="11"/>
      <c r="BK2823" s="11"/>
      <c r="BL2823" s="11"/>
      <c r="BM2823" s="11"/>
      <c r="BN2823" s="11"/>
      <c r="BO2823" s="11"/>
      <c r="BP2823" s="16" t="str">
        <v>0- Port Costs</v>
      </c>
      <c r="BT2823" s="16" t="str">
        <v>0- Port Value</v>
      </c>
      <c r="BU2823" s="11"/>
      <c r="BV2823" s="16" t="str">
        <v>0</v>
      </c>
    </row>
    <row r="2824" spans="8:74" hidden="1" outlineLevel="1" x14ac:dyDescent="0.3">
      <c r="H2824" s="16" t="str">
        <v>0 - BM Costs</v>
      </c>
      <c r="L2824" s="16" t="str">
        <v>0 - BM Port</v>
      </c>
      <c r="N2824" s="16" t="str">
        <v>0 - Port Assets</v>
      </c>
      <c r="O2824" s="11"/>
      <c r="P2824" s="11"/>
      <c r="Q2824" s="11"/>
      <c r="R2824" s="11"/>
      <c r="S2824" s="11"/>
      <c r="T2824" s="11"/>
      <c r="U2824" s="11"/>
      <c r="V2824" s="11"/>
      <c r="W2824" s="11"/>
      <c r="X2824" s="11"/>
      <c r="Y2824" s="11"/>
      <c r="Z2824" s="11"/>
      <c r="AA2824" s="11"/>
      <c r="AB2824" s="11"/>
      <c r="AC2824" s="11"/>
      <c r="AD2824" s="11"/>
      <c r="AE2824" s="11"/>
      <c r="AF2824" s="11"/>
      <c r="AG2824" s="11"/>
      <c r="AH2824" s="11"/>
      <c r="AI2824" s="11"/>
      <c r="AJ2824" s="11"/>
      <c r="AK2824" s="11"/>
      <c r="AL2824" s="11"/>
      <c r="AM2824" s="11"/>
      <c r="AN2824" s="11"/>
      <c r="AO2824" s="11"/>
      <c r="AP2824" s="11"/>
      <c r="AQ2824" s="11"/>
      <c r="AR2824" s="11"/>
      <c r="AS2824" s="11"/>
      <c r="AT2824" s="11"/>
      <c r="AU2824" s="11"/>
      <c r="AV2824" s="11"/>
      <c r="AW2824" s="11"/>
      <c r="AX2824" s="11"/>
      <c r="AY2824" s="11"/>
      <c r="AZ2824" s="11"/>
      <c r="BA2824" s="11"/>
      <c r="BB2824" s="11"/>
      <c r="BC2824" s="11"/>
      <c r="BD2824" s="11"/>
      <c r="BE2824" s="11"/>
      <c r="BF2824" s="11"/>
      <c r="BG2824" s="11"/>
      <c r="BH2824" s="11"/>
      <c r="BI2824" s="11"/>
      <c r="BJ2824" s="11"/>
      <c r="BK2824" s="11"/>
      <c r="BL2824" s="11"/>
      <c r="BM2824" s="11"/>
      <c r="BN2824" s="11"/>
      <c r="BO2824" s="11"/>
      <c r="BP2824" s="16" t="str">
        <v>0- Port Costs</v>
      </c>
      <c r="BT2824" s="16" t="str">
        <v>0- Port Value</v>
      </c>
      <c r="BU2824" s="11"/>
      <c r="BV2824" s="16" t="str">
        <v>0</v>
      </c>
    </row>
    <row r="2825" spans="8:74" hidden="1" outlineLevel="1" x14ac:dyDescent="0.3">
      <c r="H2825" s="16" t="str">
        <v>0 - BM Costs</v>
      </c>
      <c r="L2825" s="16" t="str">
        <v>0 - BM Port</v>
      </c>
      <c r="N2825" s="16" t="str">
        <v>0 - Port Assets</v>
      </c>
      <c r="O2825" s="11"/>
      <c r="P2825" s="11"/>
      <c r="Q2825" s="11"/>
      <c r="R2825" s="11"/>
      <c r="S2825" s="11"/>
      <c r="T2825" s="11"/>
      <c r="U2825" s="11"/>
      <c r="V2825" s="11"/>
      <c r="W2825" s="11"/>
      <c r="X2825" s="11"/>
      <c r="Y2825" s="11"/>
      <c r="Z2825" s="11"/>
      <c r="AA2825" s="11"/>
      <c r="AB2825" s="11"/>
      <c r="AC2825" s="11"/>
      <c r="AD2825" s="11"/>
      <c r="AE2825" s="11"/>
      <c r="AF2825" s="11"/>
      <c r="AG2825" s="11"/>
      <c r="AH2825" s="11"/>
      <c r="AI2825" s="11"/>
      <c r="AJ2825" s="11"/>
      <c r="AK2825" s="11"/>
      <c r="AL2825" s="11"/>
      <c r="AM2825" s="11"/>
      <c r="AN2825" s="11"/>
      <c r="AO2825" s="11"/>
      <c r="AP2825" s="11"/>
      <c r="AQ2825" s="11"/>
      <c r="AR2825" s="11"/>
      <c r="AS2825" s="11"/>
      <c r="AT2825" s="11"/>
      <c r="AU2825" s="11"/>
      <c r="AV2825" s="11"/>
      <c r="AW2825" s="11"/>
      <c r="AX2825" s="11"/>
      <c r="AY2825" s="11"/>
      <c r="AZ2825" s="11"/>
      <c r="BA2825" s="11"/>
      <c r="BB2825" s="11"/>
      <c r="BC2825" s="11"/>
      <c r="BD2825" s="11"/>
      <c r="BE2825" s="11"/>
      <c r="BF2825" s="11"/>
      <c r="BG2825" s="11"/>
      <c r="BH2825" s="11"/>
      <c r="BI2825" s="11"/>
      <c r="BJ2825" s="11"/>
      <c r="BK2825" s="11"/>
      <c r="BL2825" s="11"/>
      <c r="BM2825" s="11"/>
      <c r="BN2825" s="11"/>
      <c r="BO2825" s="11"/>
      <c r="BP2825" s="16" t="str">
        <v>0- Port Costs</v>
      </c>
      <c r="BT2825" s="16" t="str">
        <v>0- Port Value</v>
      </c>
      <c r="BU2825" s="11"/>
      <c r="BV2825" s="16" t="str">
        <v>0</v>
      </c>
    </row>
    <row r="2826" spans="8:74" hidden="1" outlineLevel="1" x14ac:dyDescent="0.3">
      <c r="H2826" s="16" t="str">
        <v>0 - BM Costs</v>
      </c>
      <c r="L2826" s="16" t="str">
        <v>0 - BM Port</v>
      </c>
      <c r="N2826" s="16" t="str">
        <v>0 - Port Assets</v>
      </c>
      <c r="O2826" s="11"/>
      <c r="P2826" s="11"/>
      <c r="Q2826" s="11"/>
      <c r="R2826" s="11"/>
      <c r="S2826" s="11"/>
      <c r="T2826" s="11"/>
      <c r="U2826" s="11"/>
      <c r="V2826" s="11"/>
      <c r="W2826" s="11"/>
      <c r="X2826" s="11"/>
      <c r="Y2826" s="11"/>
      <c r="Z2826" s="11"/>
      <c r="AA2826" s="11"/>
      <c r="AB2826" s="11"/>
      <c r="AC2826" s="11"/>
      <c r="AD2826" s="11"/>
      <c r="AE2826" s="11"/>
      <c r="AF2826" s="11"/>
      <c r="AG2826" s="11"/>
      <c r="AH2826" s="11"/>
      <c r="AI2826" s="11"/>
      <c r="AJ2826" s="11"/>
      <c r="AK2826" s="11"/>
      <c r="AL2826" s="11"/>
      <c r="AM2826" s="11"/>
      <c r="AN2826" s="11"/>
      <c r="AO2826" s="11"/>
      <c r="AP2826" s="11"/>
      <c r="AQ2826" s="11"/>
      <c r="AR2826" s="11"/>
      <c r="AS2826" s="11"/>
      <c r="AT2826" s="11"/>
      <c r="AU2826" s="11"/>
      <c r="AV2826" s="11"/>
      <c r="AW2826" s="11"/>
      <c r="AX2826" s="11"/>
      <c r="AY2826" s="11"/>
      <c r="AZ2826" s="11"/>
      <c r="BA2826" s="11"/>
      <c r="BB2826" s="11"/>
      <c r="BC2826" s="11"/>
      <c r="BD2826" s="11"/>
      <c r="BE2826" s="11"/>
      <c r="BF2826" s="11"/>
      <c r="BG2826" s="11"/>
      <c r="BH2826" s="11"/>
      <c r="BI2826" s="11"/>
      <c r="BJ2826" s="11"/>
      <c r="BK2826" s="11"/>
      <c r="BL2826" s="11"/>
      <c r="BM2826" s="11"/>
      <c r="BN2826" s="11"/>
      <c r="BO2826" s="11"/>
      <c r="BP2826" s="16" t="str">
        <v>0- Port Costs</v>
      </c>
      <c r="BT2826" s="16" t="str">
        <v>0- Port Value</v>
      </c>
      <c r="BU2826" s="11"/>
      <c r="BV2826" s="16" t="str">
        <v>0</v>
      </c>
    </row>
    <row r="2827" spans="8:74" hidden="1" outlineLevel="1" x14ac:dyDescent="0.3">
      <c r="H2827" s="16" t="str">
        <v>0 - BM Costs</v>
      </c>
      <c r="L2827" s="16" t="str">
        <v>0 - BM Port</v>
      </c>
      <c r="N2827" s="16" t="str">
        <v>0 - Port Assets</v>
      </c>
      <c r="O2827" s="11"/>
      <c r="P2827" s="11"/>
      <c r="Q2827" s="11"/>
      <c r="R2827" s="11"/>
      <c r="S2827" s="11"/>
      <c r="T2827" s="11"/>
      <c r="U2827" s="11"/>
      <c r="V2827" s="11"/>
      <c r="W2827" s="11"/>
      <c r="X2827" s="11"/>
      <c r="Y2827" s="11"/>
      <c r="Z2827" s="11"/>
      <c r="AA2827" s="11"/>
      <c r="AB2827" s="11"/>
      <c r="AC2827" s="11"/>
      <c r="AD2827" s="11"/>
      <c r="AE2827" s="11"/>
      <c r="AF2827" s="11"/>
      <c r="AG2827" s="11"/>
      <c r="AH2827" s="11"/>
      <c r="AI2827" s="11"/>
      <c r="AJ2827" s="11"/>
      <c r="AK2827" s="11"/>
      <c r="AL2827" s="11"/>
      <c r="AM2827" s="11"/>
      <c r="AN2827" s="11"/>
      <c r="AO2827" s="11"/>
      <c r="AP2827" s="11"/>
      <c r="AQ2827" s="11"/>
      <c r="AR2827" s="11"/>
      <c r="AS2827" s="11"/>
      <c r="AT2827" s="11"/>
      <c r="AU2827" s="11"/>
      <c r="AV2827" s="11"/>
      <c r="AW2827" s="11"/>
      <c r="AX2827" s="11"/>
      <c r="AY2827" s="11"/>
      <c r="AZ2827" s="11"/>
      <c r="BA2827" s="11"/>
      <c r="BB2827" s="11"/>
      <c r="BC2827" s="11"/>
      <c r="BD2827" s="11"/>
      <c r="BE2827" s="11"/>
      <c r="BF2827" s="11"/>
      <c r="BG2827" s="11"/>
      <c r="BH2827" s="11"/>
      <c r="BI2827" s="11"/>
      <c r="BJ2827" s="11"/>
      <c r="BK2827" s="11"/>
      <c r="BL2827" s="11"/>
      <c r="BM2827" s="11"/>
      <c r="BN2827" s="11"/>
      <c r="BO2827" s="11"/>
      <c r="BP2827" s="16" t="str">
        <v>0- Port Costs</v>
      </c>
      <c r="BT2827" s="16" t="str">
        <v>0- Port Value</v>
      </c>
      <c r="BU2827" s="11"/>
      <c r="BV2827" s="16" t="str">
        <v>0</v>
      </c>
    </row>
    <row r="2828" spans="8:74" hidden="1" outlineLevel="1" x14ac:dyDescent="0.3">
      <c r="H2828" s="16" t="str">
        <v>0 - BM Costs</v>
      </c>
      <c r="L2828" s="16" t="str">
        <v>0 - BM Port</v>
      </c>
      <c r="N2828" s="16" t="str">
        <v>0 - Port Assets</v>
      </c>
      <c r="O2828" s="11"/>
      <c r="P2828" s="11"/>
      <c r="Q2828" s="11"/>
      <c r="R2828" s="11"/>
      <c r="S2828" s="11"/>
      <c r="T2828" s="11"/>
      <c r="U2828" s="11"/>
      <c r="V2828" s="11"/>
      <c r="W2828" s="11"/>
      <c r="X2828" s="11"/>
      <c r="Y2828" s="11"/>
      <c r="Z2828" s="11"/>
      <c r="AA2828" s="11"/>
      <c r="AB2828" s="11"/>
      <c r="AC2828" s="11"/>
      <c r="AD2828" s="11"/>
      <c r="AE2828" s="11"/>
      <c r="AF2828" s="11"/>
      <c r="AG2828" s="11"/>
      <c r="AH2828" s="11"/>
      <c r="AI2828" s="11"/>
      <c r="AJ2828" s="11"/>
      <c r="AK2828" s="11"/>
      <c r="AL2828" s="11"/>
      <c r="AM2828" s="11"/>
      <c r="AN2828" s="11"/>
      <c r="AO2828" s="11"/>
      <c r="AP2828" s="11"/>
      <c r="AQ2828" s="11"/>
      <c r="AR2828" s="11"/>
      <c r="AS2828" s="11"/>
      <c r="AT2828" s="11"/>
      <c r="AU2828" s="11"/>
      <c r="AV2828" s="11"/>
      <c r="AW2828" s="11"/>
      <c r="AX2828" s="11"/>
      <c r="AY2828" s="11"/>
      <c r="AZ2828" s="11"/>
      <c r="BA2828" s="11"/>
      <c r="BB2828" s="11"/>
      <c r="BC2828" s="11"/>
      <c r="BD2828" s="11"/>
      <c r="BE2828" s="11"/>
      <c r="BF2828" s="11"/>
      <c r="BG2828" s="11"/>
      <c r="BH2828" s="11"/>
      <c r="BI2828" s="11"/>
      <c r="BJ2828" s="11"/>
      <c r="BK2828" s="11"/>
      <c r="BL2828" s="11"/>
      <c r="BM2828" s="11"/>
      <c r="BN2828" s="11"/>
      <c r="BO2828" s="11"/>
      <c r="BP2828" s="16" t="str">
        <v>0- Port Costs</v>
      </c>
      <c r="BT2828" s="16" t="str">
        <v>0- Port Value</v>
      </c>
      <c r="BU2828" s="11"/>
      <c r="BV2828" s="16" t="str">
        <v>0</v>
      </c>
    </row>
    <row r="2829" spans="8:74" hidden="1" outlineLevel="1" x14ac:dyDescent="0.3">
      <c r="H2829" s="16" t="str">
        <v>0 - BM Costs</v>
      </c>
      <c r="L2829" s="16" t="str">
        <v>0 - BM Port</v>
      </c>
      <c r="N2829" s="16" t="str">
        <v>0 - Port Assets</v>
      </c>
      <c r="O2829" s="11"/>
      <c r="P2829" s="11"/>
      <c r="Q2829" s="11"/>
      <c r="R2829" s="11"/>
      <c r="S2829" s="11"/>
      <c r="T2829" s="11"/>
      <c r="U2829" s="11"/>
      <c r="V2829" s="11"/>
      <c r="W2829" s="11"/>
      <c r="X2829" s="11"/>
      <c r="Y2829" s="11"/>
      <c r="Z2829" s="11"/>
      <c r="AA2829" s="11"/>
      <c r="AB2829" s="11"/>
      <c r="AC2829" s="11"/>
      <c r="AD2829" s="11"/>
      <c r="AE2829" s="11"/>
      <c r="AF2829" s="11"/>
      <c r="AG2829" s="11"/>
      <c r="AH2829" s="11"/>
      <c r="AI2829" s="11"/>
      <c r="AJ2829" s="11"/>
      <c r="AK2829" s="11"/>
      <c r="AL2829" s="11"/>
      <c r="AM2829" s="11"/>
      <c r="AN2829" s="11"/>
      <c r="AO2829" s="11"/>
      <c r="AP2829" s="11"/>
      <c r="AQ2829" s="11"/>
      <c r="AR2829" s="11"/>
      <c r="AS2829" s="11"/>
      <c r="AT2829" s="11"/>
      <c r="AU2829" s="11"/>
      <c r="AV2829" s="11"/>
      <c r="AW2829" s="11"/>
      <c r="AX2829" s="11"/>
      <c r="AY2829" s="11"/>
      <c r="AZ2829" s="11"/>
      <c r="BA2829" s="11"/>
      <c r="BB2829" s="11"/>
      <c r="BC2829" s="11"/>
      <c r="BD2829" s="11"/>
      <c r="BE2829" s="11"/>
      <c r="BF2829" s="11"/>
      <c r="BG2829" s="11"/>
      <c r="BH2829" s="11"/>
      <c r="BI2829" s="11"/>
      <c r="BJ2829" s="11"/>
      <c r="BK2829" s="11"/>
      <c r="BL2829" s="11"/>
      <c r="BM2829" s="11"/>
      <c r="BN2829" s="11"/>
      <c r="BO2829" s="11"/>
      <c r="BP2829" s="16" t="str">
        <v>0- Port Costs</v>
      </c>
      <c r="BT2829" s="16" t="str">
        <v>0- Port Value</v>
      </c>
      <c r="BU2829" s="11"/>
      <c r="BV2829" s="16" t="str">
        <v>0</v>
      </c>
    </row>
    <row r="2830" spans="8:74" hidden="1" outlineLevel="1" x14ac:dyDescent="0.3">
      <c r="H2830" s="16" t="str">
        <v>0 - BM Costs</v>
      </c>
      <c r="L2830" s="16" t="str">
        <v>0 - BM Port</v>
      </c>
      <c r="N2830" s="16" t="str">
        <v>0 - Port Assets</v>
      </c>
      <c r="O2830" s="11"/>
      <c r="P2830" s="11"/>
      <c r="Q2830" s="11"/>
      <c r="R2830" s="11"/>
      <c r="S2830" s="11"/>
      <c r="T2830" s="11"/>
      <c r="U2830" s="11"/>
      <c r="V2830" s="11"/>
      <c r="W2830" s="11"/>
      <c r="X2830" s="11"/>
      <c r="Y2830" s="11"/>
      <c r="Z2830" s="11"/>
      <c r="AA2830" s="11"/>
      <c r="AB2830" s="11"/>
      <c r="AC2830" s="11"/>
      <c r="AD2830" s="11"/>
      <c r="AE2830" s="11"/>
      <c r="AF2830" s="11"/>
      <c r="AG2830" s="11"/>
      <c r="AH2830" s="11"/>
      <c r="AI2830" s="11"/>
      <c r="AJ2830" s="11"/>
      <c r="AK2830" s="11"/>
      <c r="AL2830" s="11"/>
      <c r="AM2830" s="11"/>
      <c r="AN2830" s="11"/>
      <c r="AO2830" s="11"/>
      <c r="AP2830" s="11"/>
      <c r="AQ2830" s="11"/>
      <c r="AR2830" s="11"/>
      <c r="AS2830" s="11"/>
      <c r="AT2830" s="11"/>
      <c r="AU2830" s="11"/>
      <c r="AV2830" s="11"/>
      <c r="AW2830" s="11"/>
      <c r="AX2830" s="11"/>
      <c r="AY2830" s="11"/>
      <c r="AZ2830" s="11"/>
      <c r="BA2830" s="11"/>
      <c r="BB2830" s="11"/>
      <c r="BC2830" s="11"/>
      <c r="BD2830" s="11"/>
      <c r="BE2830" s="11"/>
      <c r="BF2830" s="11"/>
      <c r="BG2830" s="11"/>
      <c r="BH2830" s="11"/>
      <c r="BI2830" s="11"/>
      <c r="BJ2830" s="11"/>
      <c r="BK2830" s="11"/>
      <c r="BL2830" s="11"/>
      <c r="BM2830" s="11"/>
      <c r="BN2830" s="11"/>
      <c r="BO2830" s="11"/>
      <c r="BP2830" s="16" t="str">
        <v>0- Port Costs</v>
      </c>
      <c r="BT2830" s="16" t="str">
        <v>0- Port Value</v>
      </c>
      <c r="BU2830" s="11"/>
      <c r="BV2830" s="16" t="str">
        <v>0</v>
      </c>
    </row>
    <row r="2831" spans="8:74" hidden="1" outlineLevel="1" x14ac:dyDescent="0.3">
      <c r="H2831" s="16" t="str">
        <v>0 - BM Costs</v>
      </c>
      <c r="L2831" s="16" t="str">
        <v>0 - BM Port</v>
      </c>
      <c r="N2831" s="16" t="str">
        <v>0 - Port Assets</v>
      </c>
      <c r="O2831" s="11"/>
      <c r="P2831" s="11"/>
      <c r="Q2831" s="11"/>
      <c r="R2831" s="11"/>
      <c r="S2831" s="11"/>
      <c r="T2831" s="11"/>
      <c r="U2831" s="11"/>
      <c r="V2831" s="11"/>
      <c r="W2831" s="11"/>
      <c r="X2831" s="11"/>
      <c r="Y2831" s="11"/>
      <c r="Z2831" s="11"/>
      <c r="AA2831" s="11"/>
      <c r="AB2831" s="11"/>
      <c r="AC2831" s="11"/>
      <c r="AD2831" s="11"/>
      <c r="AE2831" s="11"/>
      <c r="AF2831" s="11"/>
      <c r="AG2831" s="11"/>
      <c r="AH2831" s="11"/>
      <c r="AI2831" s="11"/>
      <c r="AJ2831" s="11"/>
      <c r="AK2831" s="11"/>
      <c r="AL2831" s="11"/>
      <c r="AM2831" s="11"/>
      <c r="AN2831" s="11"/>
      <c r="AO2831" s="11"/>
      <c r="AP2831" s="11"/>
      <c r="AQ2831" s="11"/>
      <c r="AR2831" s="11"/>
      <c r="AS2831" s="11"/>
      <c r="AT2831" s="11"/>
      <c r="AU2831" s="11"/>
      <c r="AV2831" s="11"/>
      <c r="AW2831" s="11"/>
      <c r="AX2831" s="11"/>
      <c r="AY2831" s="11"/>
      <c r="AZ2831" s="11"/>
      <c r="BA2831" s="11"/>
      <c r="BB2831" s="11"/>
      <c r="BC2831" s="11"/>
      <c r="BD2831" s="11"/>
      <c r="BE2831" s="11"/>
      <c r="BF2831" s="11"/>
      <c r="BG2831" s="11"/>
      <c r="BH2831" s="11"/>
      <c r="BI2831" s="11"/>
      <c r="BJ2831" s="11"/>
      <c r="BK2831" s="11"/>
      <c r="BL2831" s="11"/>
      <c r="BM2831" s="11"/>
      <c r="BN2831" s="11"/>
      <c r="BO2831" s="11"/>
      <c r="BP2831" s="16" t="str">
        <v>0- Port Costs</v>
      </c>
      <c r="BT2831" s="16" t="str">
        <v>0- Port Value</v>
      </c>
      <c r="BU2831" s="11"/>
      <c r="BV2831" s="16" t="str">
        <v>0</v>
      </c>
    </row>
    <row r="2832" spans="8:74" hidden="1" outlineLevel="1" x14ac:dyDescent="0.3">
      <c r="H2832" s="16" t="str">
        <v>0 - BM Costs</v>
      </c>
      <c r="L2832" s="16" t="str">
        <v>0 - BM Port</v>
      </c>
      <c r="N2832" s="16" t="str">
        <v>0 - Port Assets</v>
      </c>
      <c r="O2832" s="11"/>
      <c r="P2832" s="11"/>
      <c r="Q2832" s="11"/>
      <c r="R2832" s="11"/>
      <c r="S2832" s="11"/>
      <c r="T2832" s="11"/>
      <c r="U2832" s="11"/>
      <c r="V2832" s="11"/>
      <c r="W2832" s="11"/>
      <c r="X2832" s="11"/>
      <c r="Y2832" s="11"/>
      <c r="Z2832" s="11"/>
      <c r="AA2832" s="11"/>
      <c r="AB2832" s="11"/>
      <c r="AC2832" s="11"/>
      <c r="AD2832" s="11"/>
      <c r="AE2832" s="11"/>
      <c r="AF2832" s="11"/>
      <c r="AG2832" s="11"/>
      <c r="AH2832" s="11"/>
      <c r="AI2832" s="11"/>
      <c r="AJ2832" s="11"/>
      <c r="AK2832" s="11"/>
      <c r="AL2832" s="11"/>
      <c r="AM2832" s="11"/>
      <c r="AN2832" s="11"/>
      <c r="AO2832" s="11"/>
      <c r="AP2832" s="11"/>
      <c r="AQ2832" s="11"/>
      <c r="AR2832" s="11"/>
      <c r="AS2832" s="11"/>
      <c r="AT2832" s="11"/>
      <c r="AU2832" s="11"/>
      <c r="AV2832" s="11"/>
      <c r="AW2832" s="11"/>
      <c r="AX2832" s="11"/>
      <c r="AY2832" s="11"/>
      <c r="AZ2832" s="11"/>
      <c r="BA2832" s="11"/>
      <c r="BB2832" s="11"/>
      <c r="BC2832" s="11"/>
      <c r="BD2832" s="11"/>
      <c r="BE2832" s="11"/>
      <c r="BF2832" s="11"/>
      <c r="BG2832" s="11"/>
      <c r="BH2832" s="11"/>
      <c r="BI2832" s="11"/>
      <c r="BJ2832" s="11"/>
      <c r="BK2832" s="11"/>
      <c r="BL2832" s="11"/>
      <c r="BM2832" s="11"/>
      <c r="BN2832" s="11"/>
      <c r="BO2832" s="11"/>
      <c r="BP2832" s="16" t="str">
        <v>0- Port Costs</v>
      </c>
      <c r="BT2832" s="16" t="str">
        <v>0- Port Value</v>
      </c>
      <c r="BU2832" s="11"/>
      <c r="BV2832" s="16" t="str">
        <v>0</v>
      </c>
    </row>
    <row r="2833" spans="8:74" hidden="1" outlineLevel="1" x14ac:dyDescent="0.3">
      <c r="H2833" s="16" t="str">
        <v>0 - BM Costs</v>
      </c>
      <c r="L2833" s="16" t="str">
        <v>0 - BM Port</v>
      </c>
      <c r="N2833" s="16" t="str">
        <v>0 - Port Assets</v>
      </c>
      <c r="O2833" s="11"/>
      <c r="P2833" s="11"/>
      <c r="Q2833" s="11"/>
      <c r="R2833" s="11"/>
      <c r="S2833" s="11"/>
      <c r="T2833" s="11"/>
      <c r="U2833" s="11"/>
      <c r="V2833" s="11"/>
      <c r="W2833" s="11"/>
      <c r="X2833" s="11"/>
      <c r="Y2833" s="11"/>
      <c r="Z2833" s="11"/>
      <c r="AA2833" s="11"/>
      <c r="AB2833" s="11"/>
      <c r="AC2833" s="11"/>
      <c r="AD2833" s="11"/>
      <c r="AE2833" s="11"/>
      <c r="AF2833" s="11"/>
      <c r="AG2833" s="11"/>
      <c r="AH2833" s="11"/>
      <c r="AI2833" s="11"/>
      <c r="AJ2833" s="11"/>
      <c r="AK2833" s="11"/>
      <c r="AL2833" s="11"/>
      <c r="AM2833" s="11"/>
      <c r="AN2833" s="11"/>
      <c r="AO2833" s="11"/>
      <c r="AP2833" s="11"/>
      <c r="AQ2833" s="11"/>
      <c r="AR2833" s="11"/>
      <c r="AS2833" s="11"/>
      <c r="AT2833" s="11"/>
      <c r="AU2833" s="11"/>
      <c r="AV2833" s="11"/>
      <c r="AW2833" s="11"/>
      <c r="AX2833" s="11"/>
      <c r="AY2833" s="11"/>
      <c r="AZ2833" s="11"/>
      <c r="BA2833" s="11"/>
      <c r="BB2833" s="11"/>
      <c r="BC2833" s="11"/>
      <c r="BD2833" s="11"/>
      <c r="BE2833" s="11"/>
      <c r="BF2833" s="11"/>
      <c r="BG2833" s="11"/>
      <c r="BH2833" s="11"/>
      <c r="BI2833" s="11"/>
      <c r="BJ2833" s="11"/>
      <c r="BK2833" s="11"/>
      <c r="BL2833" s="11"/>
      <c r="BM2833" s="11"/>
      <c r="BN2833" s="11"/>
      <c r="BO2833" s="11"/>
      <c r="BP2833" s="16" t="str">
        <v>0- Port Costs</v>
      </c>
      <c r="BT2833" s="16" t="str">
        <v>0- Port Value</v>
      </c>
      <c r="BU2833" s="11"/>
      <c r="BV2833" s="16" t="str">
        <v>0</v>
      </c>
    </row>
    <row r="2834" spans="8:74" hidden="1" outlineLevel="1" x14ac:dyDescent="0.3">
      <c r="H2834" s="16" t="str">
        <v>0 - BM Costs</v>
      </c>
      <c r="L2834" s="16" t="str">
        <v>0 - BM Port</v>
      </c>
      <c r="N2834" s="16" t="str">
        <v>0 - Port Assets</v>
      </c>
      <c r="O2834" s="11"/>
      <c r="P2834" s="11"/>
      <c r="Q2834" s="11"/>
      <c r="R2834" s="11"/>
      <c r="S2834" s="11"/>
      <c r="T2834" s="11"/>
      <c r="U2834" s="11"/>
      <c r="V2834" s="11"/>
      <c r="W2834" s="11"/>
      <c r="X2834" s="11"/>
      <c r="Y2834" s="11"/>
      <c r="Z2834" s="11"/>
      <c r="AA2834" s="11"/>
      <c r="AB2834" s="11"/>
      <c r="AC2834" s="11"/>
      <c r="AD2834" s="11"/>
      <c r="AE2834" s="11"/>
      <c r="AF2834" s="11"/>
      <c r="AG2834" s="11"/>
      <c r="AH2834" s="11"/>
      <c r="AI2834" s="11"/>
      <c r="AJ2834" s="11"/>
      <c r="AK2834" s="11"/>
      <c r="AL2834" s="11"/>
      <c r="AM2834" s="11"/>
      <c r="AN2834" s="11"/>
      <c r="AO2834" s="11"/>
      <c r="AP2834" s="11"/>
      <c r="AQ2834" s="11"/>
      <c r="AR2834" s="11"/>
      <c r="AS2834" s="11"/>
      <c r="AT2834" s="11"/>
      <c r="AU2834" s="11"/>
      <c r="AV2834" s="11"/>
      <c r="AW2834" s="11"/>
      <c r="AX2834" s="11"/>
      <c r="AY2834" s="11"/>
      <c r="AZ2834" s="11"/>
      <c r="BA2834" s="11"/>
      <c r="BB2834" s="11"/>
      <c r="BC2834" s="11"/>
      <c r="BD2834" s="11"/>
      <c r="BE2834" s="11"/>
      <c r="BF2834" s="11"/>
      <c r="BG2834" s="11"/>
      <c r="BH2834" s="11"/>
      <c r="BI2834" s="11"/>
      <c r="BJ2834" s="11"/>
      <c r="BK2834" s="11"/>
      <c r="BL2834" s="11"/>
      <c r="BM2834" s="11"/>
      <c r="BN2834" s="11"/>
      <c r="BO2834" s="11"/>
      <c r="BP2834" s="16" t="str">
        <v>0- Port Costs</v>
      </c>
      <c r="BT2834" s="16" t="str">
        <v>0- Port Value</v>
      </c>
      <c r="BU2834" s="11"/>
      <c r="BV2834" s="16" t="str">
        <v>0</v>
      </c>
    </row>
    <row r="2835" spans="8:74" hidden="1" outlineLevel="1" x14ac:dyDescent="0.3">
      <c r="H2835" s="16" t="str">
        <v>0 - BM Costs</v>
      </c>
      <c r="L2835" s="16" t="str">
        <v>0 - BM Port</v>
      </c>
      <c r="N2835" s="16" t="str">
        <v>0 - Port Assets</v>
      </c>
      <c r="O2835" s="11"/>
      <c r="P2835" s="11"/>
      <c r="Q2835" s="11"/>
      <c r="R2835" s="11"/>
      <c r="S2835" s="11"/>
      <c r="T2835" s="11"/>
      <c r="U2835" s="11"/>
      <c r="V2835" s="11"/>
      <c r="W2835" s="11"/>
      <c r="X2835" s="11"/>
      <c r="Y2835" s="11"/>
      <c r="Z2835" s="11"/>
      <c r="AA2835" s="11"/>
      <c r="AB2835" s="11"/>
      <c r="AC2835" s="11"/>
      <c r="AD2835" s="11"/>
      <c r="AE2835" s="11"/>
      <c r="AF2835" s="11"/>
      <c r="AG2835" s="11"/>
      <c r="AH2835" s="11"/>
      <c r="AI2835" s="11"/>
      <c r="AJ2835" s="11"/>
      <c r="AK2835" s="11"/>
      <c r="AL2835" s="11"/>
      <c r="AM2835" s="11"/>
      <c r="AN2835" s="11"/>
      <c r="AO2835" s="11"/>
      <c r="AP2835" s="11"/>
      <c r="AQ2835" s="11"/>
      <c r="AR2835" s="11"/>
      <c r="AS2835" s="11"/>
      <c r="AT2835" s="11"/>
      <c r="AU2835" s="11"/>
      <c r="AV2835" s="11"/>
      <c r="AW2835" s="11"/>
      <c r="AX2835" s="11"/>
      <c r="AY2835" s="11"/>
      <c r="AZ2835" s="11"/>
      <c r="BA2835" s="11"/>
      <c r="BB2835" s="11"/>
      <c r="BC2835" s="11"/>
      <c r="BD2835" s="11"/>
      <c r="BE2835" s="11"/>
      <c r="BF2835" s="11"/>
      <c r="BG2835" s="11"/>
      <c r="BH2835" s="11"/>
      <c r="BI2835" s="11"/>
      <c r="BJ2835" s="11"/>
      <c r="BK2835" s="11"/>
      <c r="BL2835" s="11"/>
      <c r="BM2835" s="11"/>
      <c r="BN2835" s="11"/>
      <c r="BO2835" s="11"/>
      <c r="BP2835" s="16" t="str">
        <v>0- Port Costs</v>
      </c>
      <c r="BT2835" s="16" t="str">
        <v>0- Port Value</v>
      </c>
      <c r="BU2835" s="11"/>
      <c r="BV2835" s="16" t="str">
        <v>0</v>
      </c>
    </row>
    <row r="2836" spans="8:74" hidden="1" outlineLevel="1" x14ac:dyDescent="0.3">
      <c r="H2836" s="16" t="str">
        <v>0 - BM Costs</v>
      </c>
      <c r="L2836" s="16" t="str">
        <v>0 - BM Port</v>
      </c>
      <c r="N2836" s="16" t="str">
        <v>0 - Port Assets</v>
      </c>
      <c r="O2836" s="11"/>
      <c r="P2836" s="11"/>
      <c r="Q2836" s="11"/>
      <c r="R2836" s="11"/>
      <c r="S2836" s="11"/>
      <c r="T2836" s="11"/>
      <c r="U2836" s="11"/>
      <c r="V2836" s="11"/>
      <c r="W2836" s="11"/>
      <c r="X2836" s="11"/>
      <c r="Y2836" s="11"/>
      <c r="Z2836" s="11"/>
      <c r="AA2836" s="11"/>
      <c r="AB2836" s="11"/>
      <c r="AC2836" s="11"/>
      <c r="AD2836" s="11"/>
      <c r="AE2836" s="11"/>
      <c r="AF2836" s="11"/>
      <c r="AG2836" s="11"/>
      <c r="AH2836" s="11"/>
      <c r="AI2836" s="11"/>
      <c r="AJ2836" s="11"/>
      <c r="AK2836" s="11"/>
      <c r="AL2836" s="11"/>
      <c r="AM2836" s="11"/>
      <c r="AN2836" s="11"/>
      <c r="AO2836" s="11"/>
      <c r="AP2836" s="11"/>
      <c r="AQ2836" s="11"/>
      <c r="AR2836" s="11"/>
      <c r="AS2836" s="11"/>
      <c r="AT2836" s="11"/>
      <c r="AU2836" s="11"/>
      <c r="AV2836" s="11"/>
      <c r="AW2836" s="11"/>
      <c r="AX2836" s="11"/>
      <c r="AY2836" s="11"/>
      <c r="AZ2836" s="11"/>
      <c r="BA2836" s="11"/>
      <c r="BB2836" s="11"/>
      <c r="BC2836" s="11"/>
      <c r="BD2836" s="11"/>
      <c r="BE2836" s="11"/>
      <c r="BF2836" s="11"/>
      <c r="BG2836" s="11"/>
      <c r="BH2836" s="11"/>
      <c r="BI2836" s="11"/>
      <c r="BJ2836" s="11"/>
      <c r="BK2836" s="11"/>
      <c r="BL2836" s="11"/>
      <c r="BM2836" s="11"/>
      <c r="BN2836" s="11"/>
      <c r="BO2836" s="11"/>
      <c r="BP2836" s="16" t="str">
        <v>0- Port Costs</v>
      </c>
      <c r="BT2836" s="16" t="str">
        <v>0- Port Value</v>
      </c>
      <c r="BU2836" s="11"/>
      <c r="BV2836" s="16" t="str">
        <v>0</v>
      </c>
    </row>
    <row r="2837" spans="8:74" hidden="1" outlineLevel="1" x14ac:dyDescent="0.3">
      <c r="H2837" s="16" t="str">
        <v>0 - BM Costs</v>
      </c>
      <c r="L2837" s="16" t="str">
        <v>0 - BM Port</v>
      </c>
      <c r="N2837" s="16" t="str">
        <v>0 - Port Assets</v>
      </c>
      <c r="O2837" s="11"/>
      <c r="P2837" s="11"/>
      <c r="Q2837" s="11"/>
      <c r="R2837" s="11"/>
      <c r="S2837" s="11"/>
      <c r="T2837" s="11"/>
      <c r="U2837" s="11"/>
      <c r="V2837" s="11"/>
      <c r="W2837" s="11"/>
      <c r="X2837" s="11"/>
      <c r="Y2837" s="11"/>
      <c r="Z2837" s="11"/>
      <c r="AA2837" s="11"/>
      <c r="AB2837" s="11"/>
      <c r="AC2837" s="11"/>
      <c r="AD2837" s="11"/>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c r="BB2837" s="11"/>
      <c r="BC2837" s="11"/>
      <c r="BD2837" s="11"/>
      <c r="BE2837" s="11"/>
      <c r="BF2837" s="11"/>
      <c r="BG2837" s="11"/>
      <c r="BH2837" s="11"/>
      <c r="BI2837" s="11"/>
      <c r="BJ2837" s="11"/>
      <c r="BK2837" s="11"/>
      <c r="BL2837" s="11"/>
      <c r="BM2837" s="11"/>
      <c r="BN2837" s="11"/>
      <c r="BO2837" s="11"/>
      <c r="BP2837" s="16" t="str">
        <v>0- Port Costs</v>
      </c>
      <c r="BT2837" s="16" t="str">
        <v>0- Port Value</v>
      </c>
      <c r="BU2837" s="11"/>
      <c r="BV2837" s="16" t="str">
        <v>0</v>
      </c>
    </row>
    <row r="2838" spans="8:74" hidden="1" outlineLevel="1" x14ac:dyDescent="0.3">
      <c r="H2838" s="16" t="str">
        <v>0 - BM Costs</v>
      </c>
      <c r="L2838" s="16" t="str">
        <v>0 - BM Port</v>
      </c>
      <c r="N2838" s="16" t="str">
        <v>0 - Port Assets</v>
      </c>
      <c r="O2838" s="11"/>
      <c r="P2838" s="11"/>
      <c r="Q2838" s="11"/>
      <c r="R2838" s="11"/>
      <c r="S2838" s="11"/>
      <c r="T2838" s="11"/>
      <c r="U2838" s="11"/>
      <c r="V2838" s="11"/>
      <c r="W2838" s="11"/>
      <c r="X2838" s="11"/>
      <c r="Y2838" s="11"/>
      <c r="Z2838" s="11"/>
      <c r="AA2838" s="11"/>
      <c r="AB2838" s="11"/>
      <c r="AC2838" s="11"/>
      <c r="AD2838" s="11"/>
      <c r="AE2838" s="11"/>
      <c r="AF2838" s="11"/>
      <c r="AG2838" s="11"/>
      <c r="AH2838" s="11"/>
      <c r="AI2838" s="11"/>
      <c r="AJ2838" s="11"/>
      <c r="AK2838" s="11"/>
      <c r="AL2838" s="11"/>
      <c r="AM2838" s="11"/>
      <c r="AN2838" s="11"/>
      <c r="AO2838" s="11"/>
      <c r="AP2838" s="11"/>
      <c r="AQ2838" s="11"/>
      <c r="AR2838" s="11"/>
      <c r="AS2838" s="11"/>
      <c r="AT2838" s="11"/>
      <c r="AU2838" s="11"/>
      <c r="AV2838" s="11"/>
      <c r="AW2838" s="11"/>
      <c r="AX2838" s="11"/>
      <c r="AY2838" s="11"/>
      <c r="AZ2838" s="11"/>
      <c r="BA2838" s="11"/>
      <c r="BB2838" s="11"/>
      <c r="BC2838" s="11"/>
      <c r="BD2838" s="11"/>
      <c r="BE2838" s="11"/>
      <c r="BF2838" s="11"/>
      <c r="BG2838" s="11"/>
      <c r="BH2838" s="11"/>
      <c r="BI2838" s="11"/>
      <c r="BJ2838" s="11"/>
      <c r="BK2838" s="11"/>
      <c r="BL2838" s="11"/>
      <c r="BM2838" s="11"/>
      <c r="BN2838" s="11"/>
      <c r="BO2838" s="11"/>
      <c r="BP2838" s="16" t="str">
        <v>0- Port Costs</v>
      </c>
      <c r="BT2838" s="16" t="str">
        <v>0- Port Value</v>
      </c>
      <c r="BU2838" s="11"/>
      <c r="BV2838" s="16" t="str">
        <v>0</v>
      </c>
    </row>
    <row r="2839" spans="8:74" hidden="1" outlineLevel="1" x14ac:dyDescent="0.3">
      <c r="H2839" s="16" t="str">
        <v>0 - BM Costs</v>
      </c>
      <c r="L2839" s="16" t="str">
        <v>0 - BM Port</v>
      </c>
      <c r="N2839" s="16" t="str">
        <v>0 - Port Assets</v>
      </c>
      <c r="O2839" s="11"/>
      <c r="P2839" s="11"/>
      <c r="Q2839" s="11"/>
      <c r="R2839" s="11"/>
      <c r="S2839" s="11"/>
      <c r="T2839" s="11"/>
      <c r="U2839" s="11"/>
      <c r="V2839" s="11"/>
      <c r="W2839" s="11"/>
      <c r="X2839" s="11"/>
      <c r="Y2839" s="11"/>
      <c r="Z2839" s="11"/>
      <c r="AA2839" s="11"/>
      <c r="AB2839" s="11"/>
      <c r="AC2839" s="11"/>
      <c r="AD2839" s="11"/>
      <c r="AE2839" s="11"/>
      <c r="AF2839" s="11"/>
      <c r="AG2839" s="11"/>
      <c r="AH2839" s="11"/>
      <c r="AI2839" s="11"/>
      <c r="AJ2839" s="11"/>
      <c r="AK2839" s="11"/>
      <c r="AL2839" s="11"/>
      <c r="AM2839" s="11"/>
      <c r="AN2839" s="11"/>
      <c r="AO2839" s="11"/>
      <c r="AP2839" s="11"/>
      <c r="AQ2839" s="11"/>
      <c r="AR2839" s="11"/>
      <c r="AS2839" s="11"/>
      <c r="AT2839" s="11"/>
      <c r="AU2839" s="11"/>
      <c r="AV2839" s="11"/>
      <c r="AW2839" s="11"/>
      <c r="AX2839" s="11"/>
      <c r="AY2839" s="11"/>
      <c r="AZ2839" s="11"/>
      <c r="BA2839" s="11"/>
      <c r="BB2839" s="11"/>
      <c r="BC2839" s="11"/>
      <c r="BD2839" s="11"/>
      <c r="BE2839" s="11"/>
      <c r="BF2839" s="11"/>
      <c r="BG2839" s="11"/>
      <c r="BH2839" s="11"/>
      <c r="BI2839" s="11"/>
      <c r="BJ2839" s="11"/>
      <c r="BK2839" s="11"/>
      <c r="BL2839" s="11"/>
      <c r="BM2839" s="11"/>
      <c r="BN2839" s="11"/>
      <c r="BO2839" s="11"/>
      <c r="BP2839" s="16" t="str">
        <v>0- Port Costs</v>
      </c>
      <c r="BT2839" s="16" t="str">
        <v>0- Port Value</v>
      </c>
      <c r="BU2839" s="11"/>
      <c r="BV2839" s="16" t="str">
        <v>0</v>
      </c>
    </row>
    <row r="2840" spans="8:74" hidden="1" outlineLevel="1" x14ac:dyDescent="0.3">
      <c r="H2840" s="16" t="str">
        <v>0 - BM Costs</v>
      </c>
      <c r="L2840" s="16" t="str">
        <v>0 - BM Port</v>
      </c>
      <c r="N2840" s="16" t="str">
        <v>0 - Port Assets</v>
      </c>
      <c r="O2840" s="11"/>
      <c r="P2840" s="11"/>
      <c r="Q2840" s="11"/>
      <c r="R2840" s="11"/>
      <c r="S2840" s="11"/>
      <c r="T2840" s="11"/>
      <c r="U2840" s="11"/>
      <c r="V2840" s="11"/>
      <c r="W2840" s="11"/>
      <c r="X2840" s="11"/>
      <c r="Y2840" s="11"/>
      <c r="Z2840" s="11"/>
      <c r="AA2840" s="11"/>
      <c r="AB2840" s="11"/>
      <c r="AC2840" s="11"/>
      <c r="AD2840" s="11"/>
      <c r="AE2840" s="11"/>
      <c r="AF2840" s="11"/>
      <c r="AG2840" s="11"/>
      <c r="AH2840" s="11"/>
      <c r="AI2840" s="11"/>
      <c r="AJ2840" s="11"/>
      <c r="AK2840" s="11"/>
      <c r="AL2840" s="11"/>
      <c r="AM2840" s="11"/>
      <c r="AN2840" s="11"/>
      <c r="AO2840" s="11"/>
      <c r="AP2840" s="11"/>
      <c r="AQ2840" s="11"/>
      <c r="AR2840" s="11"/>
      <c r="AS2840" s="11"/>
      <c r="AT2840" s="11"/>
      <c r="AU2840" s="11"/>
      <c r="AV2840" s="11"/>
      <c r="AW2840" s="11"/>
      <c r="AX2840" s="11"/>
      <c r="AY2840" s="11"/>
      <c r="AZ2840" s="11"/>
      <c r="BA2840" s="11"/>
      <c r="BB2840" s="11"/>
      <c r="BC2840" s="11"/>
      <c r="BD2840" s="11"/>
      <c r="BE2840" s="11"/>
      <c r="BF2840" s="11"/>
      <c r="BG2840" s="11"/>
      <c r="BH2840" s="11"/>
      <c r="BI2840" s="11"/>
      <c r="BJ2840" s="11"/>
      <c r="BK2840" s="11"/>
      <c r="BL2840" s="11"/>
      <c r="BM2840" s="11"/>
      <c r="BN2840" s="11"/>
      <c r="BO2840" s="11"/>
      <c r="BP2840" s="16" t="str">
        <v>0- Port Costs</v>
      </c>
      <c r="BT2840" s="16" t="str">
        <v>0- Port Value</v>
      </c>
      <c r="BU2840" s="11"/>
      <c r="BV2840" s="16" t="str">
        <v>0</v>
      </c>
    </row>
    <row r="2841" spans="8:74" hidden="1" outlineLevel="1" x14ac:dyDescent="0.3">
      <c r="H2841" s="16" t="str">
        <v>0 - BM Costs</v>
      </c>
      <c r="L2841" s="16" t="str">
        <v>0 - BM Port</v>
      </c>
      <c r="N2841" s="16" t="str">
        <v>0 - Port Assets</v>
      </c>
      <c r="O2841" s="11"/>
      <c r="P2841" s="11"/>
      <c r="Q2841" s="11"/>
      <c r="R2841" s="11"/>
      <c r="S2841" s="11"/>
      <c r="T2841" s="11"/>
      <c r="U2841" s="11"/>
      <c r="V2841" s="11"/>
      <c r="W2841" s="11"/>
      <c r="X2841" s="11"/>
      <c r="Y2841" s="11"/>
      <c r="Z2841" s="11"/>
      <c r="AA2841" s="11"/>
      <c r="AB2841" s="11"/>
      <c r="AC2841" s="11"/>
      <c r="AD2841" s="11"/>
      <c r="AE2841" s="11"/>
      <c r="AF2841" s="11"/>
      <c r="AG2841" s="11"/>
      <c r="AH2841" s="11"/>
      <c r="AI2841" s="11"/>
      <c r="AJ2841" s="11"/>
      <c r="AK2841" s="11"/>
      <c r="AL2841" s="11"/>
      <c r="AM2841" s="11"/>
      <c r="AN2841" s="11"/>
      <c r="AO2841" s="11"/>
      <c r="AP2841" s="11"/>
      <c r="AQ2841" s="11"/>
      <c r="AR2841" s="11"/>
      <c r="AS2841" s="11"/>
      <c r="AT2841" s="11"/>
      <c r="AU2841" s="11"/>
      <c r="AV2841" s="11"/>
      <c r="AW2841" s="11"/>
      <c r="AX2841" s="11"/>
      <c r="AY2841" s="11"/>
      <c r="AZ2841" s="11"/>
      <c r="BA2841" s="11"/>
      <c r="BB2841" s="11"/>
      <c r="BC2841" s="11"/>
      <c r="BD2841" s="11"/>
      <c r="BE2841" s="11"/>
      <c r="BF2841" s="11"/>
      <c r="BG2841" s="11"/>
      <c r="BH2841" s="11"/>
      <c r="BI2841" s="11"/>
      <c r="BJ2841" s="11"/>
      <c r="BK2841" s="11"/>
      <c r="BL2841" s="11"/>
      <c r="BM2841" s="11"/>
      <c r="BN2841" s="11"/>
      <c r="BO2841" s="11"/>
      <c r="BP2841" s="16" t="str">
        <v>0- Port Costs</v>
      </c>
      <c r="BT2841" s="16" t="str">
        <v>0- Port Value</v>
      </c>
      <c r="BU2841" s="11"/>
      <c r="BV2841" s="16" t="str">
        <v>0</v>
      </c>
    </row>
    <row r="2842" spans="8:74" hidden="1" outlineLevel="1" x14ac:dyDescent="0.3">
      <c r="H2842" s="16" t="str">
        <v>0 - BM Costs</v>
      </c>
      <c r="L2842" s="16" t="str">
        <v>0 - BM Port</v>
      </c>
      <c r="N2842" s="16" t="str">
        <v>0 - Port Assets</v>
      </c>
      <c r="O2842" s="11"/>
      <c r="P2842" s="11"/>
      <c r="Q2842" s="11"/>
      <c r="R2842" s="11"/>
      <c r="S2842" s="11"/>
      <c r="T2842" s="11"/>
      <c r="U2842" s="11"/>
      <c r="V2842" s="11"/>
      <c r="W2842" s="11"/>
      <c r="X2842" s="11"/>
      <c r="Y2842" s="11"/>
      <c r="Z2842" s="11"/>
      <c r="AA2842" s="11"/>
      <c r="AB2842" s="11"/>
      <c r="AC2842" s="11"/>
      <c r="AD2842" s="11"/>
      <c r="AE2842" s="11"/>
      <c r="AF2842" s="11"/>
      <c r="AG2842" s="11"/>
      <c r="AH2842" s="11"/>
      <c r="AI2842" s="11"/>
      <c r="AJ2842" s="11"/>
      <c r="AK2842" s="11"/>
      <c r="AL2842" s="11"/>
      <c r="AM2842" s="11"/>
      <c r="AN2842" s="11"/>
      <c r="AO2842" s="11"/>
      <c r="AP2842" s="11"/>
      <c r="AQ2842" s="11"/>
      <c r="AR2842" s="11"/>
      <c r="AS2842" s="11"/>
      <c r="AT2842" s="11"/>
      <c r="AU2842" s="11"/>
      <c r="AV2842" s="11"/>
      <c r="AW2842" s="11"/>
      <c r="AX2842" s="11"/>
      <c r="AY2842" s="11"/>
      <c r="AZ2842" s="11"/>
      <c r="BA2842" s="11"/>
      <c r="BB2842" s="11"/>
      <c r="BC2842" s="11"/>
      <c r="BD2842" s="11"/>
      <c r="BE2842" s="11"/>
      <c r="BF2842" s="11"/>
      <c r="BG2842" s="11"/>
      <c r="BH2842" s="11"/>
      <c r="BI2842" s="11"/>
      <c r="BJ2842" s="11"/>
      <c r="BK2842" s="11"/>
      <c r="BL2842" s="11"/>
      <c r="BM2842" s="11"/>
      <c r="BN2842" s="11"/>
      <c r="BO2842" s="11"/>
      <c r="BP2842" s="16" t="str">
        <v>0- Port Costs</v>
      </c>
      <c r="BT2842" s="16" t="str">
        <v>0- Port Value</v>
      </c>
      <c r="BU2842" s="11"/>
      <c r="BV2842" s="16" t="str">
        <v>0</v>
      </c>
    </row>
    <row r="2843" spans="8:74" hidden="1" outlineLevel="1" x14ac:dyDescent="0.3">
      <c r="H2843" s="16" t="str">
        <v>0 - BM Costs</v>
      </c>
      <c r="L2843" s="16" t="str">
        <v>0 - BM Port</v>
      </c>
      <c r="N2843" s="16" t="str">
        <v>0 - Port Assets</v>
      </c>
      <c r="O2843" s="11"/>
      <c r="P2843" s="11"/>
      <c r="Q2843" s="11"/>
      <c r="R2843" s="11"/>
      <c r="S2843" s="11"/>
      <c r="T2843" s="11"/>
      <c r="U2843" s="11"/>
      <c r="V2843" s="11"/>
      <c r="W2843" s="11"/>
      <c r="X2843" s="11"/>
      <c r="Y2843" s="11"/>
      <c r="Z2843" s="11"/>
      <c r="AA2843" s="11"/>
      <c r="AB2843" s="11"/>
      <c r="AC2843" s="11"/>
      <c r="AD2843" s="11"/>
      <c r="AE2843" s="11"/>
      <c r="AF2843" s="11"/>
      <c r="AG2843" s="11"/>
      <c r="AH2843" s="11"/>
      <c r="AI2843" s="11"/>
      <c r="AJ2843" s="11"/>
      <c r="AK2843" s="11"/>
      <c r="AL2843" s="11"/>
      <c r="AM2843" s="11"/>
      <c r="AN2843" s="11"/>
      <c r="AO2843" s="11"/>
      <c r="AP2843" s="11"/>
      <c r="AQ2843" s="11"/>
      <c r="AR2843" s="11"/>
      <c r="AS2843" s="11"/>
      <c r="AT2843" s="11"/>
      <c r="AU2843" s="11"/>
      <c r="AV2843" s="11"/>
      <c r="AW2843" s="11"/>
      <c r="AX2843" s="11"/>
      <c r="AY2843" s="11"/>
      <c r="AZ2843" s="11"/>
      <c r="BA2843" s="11"/>
      <c r="BB2843" s="11"/>
      <c r="BC2843" s="11"/>
      <c r="BD2843" s="11"/>
      <c r="BE2843" s="11"/>
      <c r="BF2843" s="11"/>
      <c r="BG2843" s="11"/>
      <c r="BH2843" s="11"/>
      <c r="BI2843" s="11"/>
      <c r="BJ2843" s="11"/>
      <c r="BK2843" s="11"/>
      <c r="BL2843" s="11"/>
      <c r="BM2843" s="11"/>
      <c r="BN2843" s="11"/>
      <c r="BO2843" s="11"/>
      <c r="BP2843" s="16" t="str">
        <v>0- Port Costs</v>
      </c>
      <c r="BT2843" s="16" t="str">
        <v>0- Port Value</v>
      </c>
      <c r="BU2843" s="11"/>
      <c r="BV2843" s="16" t="str">
        <v>0</v>
      </c>
    </row>
    <row r="2844" spans="8:74" hidden="1" outlineLevel="1" x14ac:dyDescent="0.3">
      <c r="H2844" s="16" t="str">
        <v>0 - BM Costs</v>
      </c>
      <c r="L2844" s="16" t="str">
        <v>0 - BM Port</v>
      </c>
      <c r="N2844" s="16" t="str">
        <v>0 - Port Assets</v>
      </c>
      <c r="O2844" s="11"/>
      <c r="P2844" s="11"/>
      <c r="Q2844" s="11"/>
      <c r="R2844" s="11"/>
      <c r="S2844" s="11"/>
      <c r="T2844" s="11"/>
      <c r="U2844" s="11"/>
      <c r="V2844" s="11"/>
      <c r="W2844" s="11"/>
      <c r="X2844" s="11"/>
      <c r="Y2844" s="11"/>
      <c r="Z2844" s="11"/>
      <c r="AA2844" s="11"/>
      <c r="AB2844" s="11"/>
      <c r="AC2844" s="11"/>
      <c r="AD2844" s="11"/>
      <c r="AE2844" s="11"/>
      <c r="AF2844" s="11"/>
      <c r="AG2844" s="11"/>
      <c r="AH2844" s="11"/>
      <c r="AI2844" s="11"/>
      <c r="AJ2844" s="11"/>
      <c r="AK2844" s="11"/>
      <c r="AL2844" s="11"/>
      <c r="AM2844" s="11"/>
      <c r="AN2844" s="11"/>
      <c r="AO2844" s="11"/>
      <c r="AP2844" s="11"/>
      <c r="AQ2844" s="11"/>
      <c r="AR2844" s="11"/>
      <c r="AS2844" s="11"/>
      <c r="AT2844" s="11"/>
      <c r="AU2844" s="11"/>
      <c r="AV2844" s="11"/>
      <c r="AW2844" s="11"/>
      <c r="AX2844" s="11"/>
      <c r="AY2844" s="11"/>
      <c r="AZ2844" s="11"/>
      <c r="BA2844" s="11"/>
      <c r="BB2844" s="11"/>
      <c r="BC2844" s="11"/>
      <c r="BD2844" s="11"/>
      <c r="BE2844" s="11"/>
      <c r="BF2844" s="11"/>
      <c r="BG2844" s="11"/>
      <c r="BH2844" s="11"/>
      <c r="BI2844" s="11"/>
      <c r="BJ2844" s="11"/>
      <c r="BK2844" s="11"/>
      <c r="BL2844" s="11"/>
      <c r="BM2844" s="11"/>
      <c r="BN2844" s="11"/>
      <c r="BO2844" s="11"/>
      <c r="BP2844" s="16" t="str">
        <v>0- Port Costs</v>
      </c>
      <c r="BT2844" s="16" t="str">
        <v>0- Port Value</v>
      </c>
      <c r="BU2844" s="11"/>
      <c r="BV2844" s="16" t="str">
        <v>0</v>
      </c>
    </row>
    <row r="2845" spans="8:74" hidden="1" outlineLevel="1" x14ac:dyDescent="0.3">
      <c r="H2845" s="16" t="str">
        <v>0 - BM Costs</v>
      </c>
      <c r="L2845" s="16" t="str">
        <v>0 - BM Port</v>
      </c>
      <c r="N2845" s="16" t="str">
        <v>0 - Port Assets</v>
      </c>
      <c r="O2845" s="11"/>
      <c r="P2845" s="11"/>
      <c r="Q2845" s="11"/>
      <c r="R2845" s="11"/>
      <c r="S2845" s="11"/>
      <c r="T2845" s="11"/>
      <c r="U2845" s="11"/>
      <c r="V2845" s="11"/>
      <c r="W2845" s="11"/>
      <c r="X2845" s="11"/>
      <c r="Y2845" s="11"/>
      <c r="Z2845" s="11"/>
      <c r="AA2845" s="11"/>
      <c r="AB2845" s="11"/>
      <c r="AC2845" s="11"/>
      <c r="AD2845" s="11"/>
      <c r="AE2845" s="11"/>
      <c r="AF2845" s="11"/>
      <c r="AG2845" s="11"/>
      <c r="AH2845" s="11"/>
      <c r="AI2845" s="11"/>
      <c r="AJ2845" s="11"/>
      <c r="AK2845" s="11"/>
      <c r="AL2845" s="11"/>
      <c r="AM2845" s="11"/>
      <c r="AN2845" s="11"/>
      <c r="AO2845" s="11"/>
      <c r="AP2845" s="11"/>
      <c r="AQ2845" s="11"/>
      <c r="AR2845" s="11"/>
      <c r="AS2845" s="11"/>
      <c r="AT2845" s="11"/>
      <c r="AU2845" s="11"/>
      <c r="AV2845" s="11"/>
      <c r="AW2845" s="11"/>
      <c r="AX2845" s="11"/>
      <c r="AY2845" s="11"/>
      <c r="AZ2845" s="11"/>
      <c r="BA2845" s="11"/>
      <c r="BB2845" s="11"/>
      <c r="BC2845" s="11"/>
      <c r="BD2845" s="11"/>
      <c r="BE2845" s="11"/>
      <c r="BF2845" s="11"/>
      <c r="BG2845" s="11"/>
      <c r="BH2845" s="11"/>
      <c r="BI2845" s="11"/>
      <c r="BJ2845" s="11"/>
      <c r="BK2845" s="11"/>
      <c r="BL2845" s="11"/>
      <c r="BM2845" s="11"/>
      <c r="BN2845" s="11"/>
      <c r="BO2845" s="11"/>
      <c r="BP2845" s="16" t="str">
        <v>0- Port Costs</v>
      </c>
      <c r="BT2845" s="16" t="str">
        <v>0- Port Value</v>
      </c>
      <c r="BU2845" s="11"/>
      <c r="BV2845" s="16" t="str">
        <v>0</v>
      </c>
    </row>
    <row r="2846" spans="8:74" hidden="1" outlineLevel="1" x14ac:dyDescent="0.3">
      <c r="H2846" s="16" t="str">
        <v>0 - BM Costs</v>
      </c>
      <c r="L2846" s="16" t="str">
        <v>0 - BM Port</v>
      </c>
      <c r="N2846" s="16" t="str">
        <v>0 - Port Assets</v>
      </c>
      <c r="O2846" s="11"/>
      <c r="P2846" s="11"/>
      <c r="Q2846" s="11"/>
      <c r="R2846" s="11"/>
      <c r="S2846" s="11"/>
      <c r="T2846" s="11"/>
      <c r="U2846" s="11"/>
      <c r="V2846" s="11"/>
      <c r="W2846" s="11"/>
      <c r="X2846" s="11"/>
      <c r="Y2846" s="11"/>
      <c r="Z2846" s="11"/>
      <c r="AA2846" s="11"/>
      <c r="AB2846" s="11"/>
      <c r="AC2846" s="11"/>
      <c r="AD2846" s="11"/>
      <c r="AE2846" s="11"/>
      <c r="AF2846" s="11"/>
      <c r="AG2846" s="11"/>
      <c r="AH2846" s="11"/>
      <c r="AI2846" s="11"/>
      <c r="AJ2846" s="11"/>
      <c r="AK2846" s="11"/>
      <c r="AL2846" s="11"/>
      <c r="AM2846" s="11"/>
      <c r="AN2846" s="11"/>
      <c r="AO2846" s="11"/>
      <c r="AP2846" s="11"/>
      <c r="AQ2846" s="11"/>
      <c r="AR2846" s="11"/>
      <c r="AS2846" s="11"/>
      <c r="AT2846" s="11"/>
      <c r="AU2846" s="11"/>
      <c r="AV2846" s="11"/>
      <c r="AW2846" s="11"/>
      <c r="AX2846" s="11"/>
      <c r="AY2846" s="11"/>
      <c r="AZ2846" s="11"/>
      <c r="BA2846" s="11"/>
      <c r="BB2846" s="11"/>
      <c r="BC2846" s="11"/>
      <c r="BD2846" s="11"/>
      <c r="BE2846" s="11"/>
      <c r="BF2846" s="11"/>
      <c r="BG2846" s="11"/>
      <c r="BH2846" s="11"/>
      <c r="BI2846" s="11"/>
      <c r="BJ2846" s="11"/>
      <c r="BK2846" s="11"/>
      <c r="BL2846" s="11"/>
      <c r="BM2846" s="11"/>
      <c r="BN2846" s="11"/>
      <c r="BO2846" s="11"/>
      <c r="BP2846" s="16" t="str">
        <v>0- Port Costs</v>
      </c>
      <c r="BT2846" s="16" t="str">
        <v>0- Port Value</v>
      </c>
      <c r="BU2846" s="11"/>
      <c r="BV2846" s="16" t="str">
        <v>0</v>
      </c>
    </row>
    <row r="2847" spans="8:74" hidden="1" outlineLevel="1" x14ac:dyDescent="0.3">
      <c r="H2847" s="16" t="str">
        <v>0 - BM Costs</v>
      </c>
      <c r="L2847" s="16" t="str">
        <v>0 - BM Port</v>
      </c>
      <c r="N2847" s="16" t="str">
        <v>0 - Port Assets</v>
      </c>
      <c r="O2847" s="11"/>
      <c r="P2847" s="11"/>
      <c r="Q2847" s="11"/>
      <c r="R2847" s="11"/>
      <c r="S2847" s="11"/>
      <c r="T2847" s="11"/>
      <c r="U2847" s="11"/>
      <c r="V2847" s="11"/>
      <c r="W2847" s="11"/>
      <c r="X2847" s="11"/>
      <c r="Y2847" s="11"/>
      <c r="Z2847" s="11"/>
      <c r="AA2847" s="11"/>
      <c r="AB2847" s="11"/>
      <c r="AC2847" s="11"/>
      <c r="AD2847" s="11"/>
      <c r="AE2847" s="11"/>
      <c r="AF2847" s="11"/>
      <c r="AG2847" s="11"/>
      <c r="AH2847" s="11"/>
      <c r="AI2847" s="11"/>
      <c r="AJ2847" s="11"/>
      <c r="AK2847" s="11"/>
      <c r="AL2847" s="11"/>
      <c r="AM2847" s="11"/>
      <c r="AN2847" s="11"/>
      <c r="AO2847" s="11"/>
      <c r="AP2847" s="11"/>
      <c r="AQ2847" s="11"/>
      <c r="AR2847" s="11"/>
      <c r="AS2847" s="11"/>
      <c r="AT2847" s="11"/>
      <c r="AU2847" s="11"/>
      <c r="AV2847" s="11"/>
      <c r="AW2847" s="11"/>
      <c r="AX2847" s="11"/>
      <c r="AY2847" s="11"/>
      <c r="AZ2847" s="11"/>
      <c r="BA2847" s="11"/>
      <c r="BB2847" s="11"/>
      <c r="BC2847" s="11"/>
      <c r="BD2847" s="11"/>
      <c r="BE2847" s="11"/>
      <c r="BF2847" s="11"/>
      <c r="BG2847" s="11"/>
      <c r="BH2847" s="11"/>
      <c r="BI2847" s="11"/>
      <c r="BJ2847" s="11"/>
      <c r="BK2847" s="11"/>
      <c r="BL2847" s="11"/>
      <c r="BM2847" s="11"/>
      <c r="BN2847" s="11"/>
      <c r="BO2847" s="11"/>
      <c r="BP2847" s="16" t="str">
        <v>0- Port Costs</v>
      </c>
      <c r="BT2847" s="16" t="str">
        <v>0- Port Value</v>
      </c>
      <c r="BU2847" s="11"/>
      <c r="BV2847" s="16" t="str">
        <v>0</v>
      </c>
    </row>
    <row r="2848" spans="8:74" hidden="1" outlineLevel="1" x14ac:dyDescent="0.3">
      <c r="H2848" s="16" t="str">
        <v>0 - BM Costs</v>
      </c>
      <c r="L2848" s="16" t="str">
        <v>0 - BM Port</v>
      </c>
      <c r="N2848" s="16" t="str">
        <v>0 - Port Assets</v>
      </c>
      <c r="O2848" s="11"/>
      <c r="P2848" s="11"/>
      <c r="Q2848" s="11"/>
      <c r="R2848" s="11"/>
      <c r="S2848" s="11"/>
      <c r="T2848" s="11"/>
      <c r="U2848" s="11"/>
      <c r="V2848" s="11"/>
      <c r="W2848" s="11"/>
      <c r="X2848" s="11"/>
      <c r="Y2848" s="11"/>
      <c r="Z2848" s="11"/>
      <c r="AA2848" s="11"/>
      <c r="AB2848" s="11"/>
      <c r="AC2848" s="11"/>
      <c r="AD2848" s="11"/>
      <c r="AE2848" s="11"/>
      <c r="AF2848" s="11"/>
      <c r="AG2848" s="11"/>
      <c r="AH2848" s="11"/>
      <c r="AI2848" s="11"/>
      <c r="AJ2848" s="11"/>
      <c r="AK2848" s="11"/>
      <c r="AL2848" s="11"/>
      <c r="AM2848" s="11"/>
      <c r="AN2848" s="11"/>
      <c r="AO2848" s="11"/>
      <c r="AP2848" s="11"/>
      <c r="AQ2848" s="11"/>
      <c r="AR2848" s="11"/>
      <c r="AS2848" s="11"/>
      <c r="AT2848" s="11"/>
      <c r="AU2848" s="11"/>
      <c r="AV2848" s="11"/>
      <c r="AW2848" s="11"/>
      <c r="AX2848" s="11"/>
      <c r="AY2848" s="11"/>
      <c r="AZ2848" s="11"/>
      <c r="BA2848" s="11"/>
      <c r="BB2848" s="11"/>
      <c r="BC2848" s="11"/>
      <c r="BD2848" s="11"/>
      <c r="BE2848" s="11"/>
      <c r="BF2848" s="11"/>
      <c r="BG2848" s="11"/>
      <c r="BH2848" s="11"/>
      <c r="BI2848" s="11"/>
      <c r="BJ2848" s="11"/>
      <c r="BK2848" s="11"/>
      <c r="BL2848" s="11"/>
      <c r="BM2848" s="11"/>
      <c r="BN2848" s="11"/>
      <c r="BO2848" s="11"/>
      <c r="BP2848" s="16" t="str">
        <v>0- Port Costs</v>
      </c>
      <c r="BT2848" s="16" t="str">
        <v>0- Port Value</v>
      </c>
      <c r="BU2848" s="11"/>
      <c r="BV2848" s="16" t="str">
        <v>0</v>
      </c>
    </row>
    <row r="2849" spans="8:74" hidden="1" outlineLevel="1" x14ac:dyDescent="0.3">
      <c r="H2849" s="16" t="str">
        <v>0 - BM Costs</v>
      </c>
      <c r="L2849" s="16" t="str">
        <v>0 - BM Port</v>
      </c>
      <c r="N2849" s="16" t="str">
        <v>0 - Port Assets</v>
      </c>
      <c r="O2849" s="11"/>
      <c r="P2849" s="11"/>
      <c r="Q2849" s="11"/>
      <c r="R2849" s="11"/>
      <c r="S2849" s="11"/>
      <c r="T2849" s="11"/>
      <c r="U2849" s="11"/>
      <c r="V2849" s="11"/>
      <c r="W2849" s="11"/>
      <c r="X2849" s="11"/>
      <c r="Y2849" s="11"/>
      <c r="Z2849" s="11"/>
      <c r="AA2849" s="11"/>
      <c r="AB2849" s="11"/>
      <c r="AC2849" s="11"/>
      <c r="AD2849" s="11"/>
      <c r="AE2849" s="11"/>
      <c r="AF2849" s="11"/>
      <c r="AG2849" s="11"/>
      <c r="AH2849" s="11"/>
      <c r="AI2849" s="11"/>
      <c r="AJ2849" s="11"/>
      <c r="AK2849" s="11"/>
      <c r="AL2849" s="11"/>
      <c r="AM2849" s="11"/>
      <c r="AN2849" s="11"/>
      <c r="AO2849" s="11"/>
      <c r="AP2849" s="11"/>
      <c r="AQ2849" s="11"/>
      <c r="AR2849" s="11"/>
      <c r="AS2849" s="11"/>
      <c r="AT2849" s="11"/>
      <c r="AU2849" s="11"/>
      <c r="AV2849" s="11"/>
      <c r="AW2849" s="11"/>
      <c r="AX2849" s="11"/>
      <c r="AY2849" s="11"/>
      <c r="AZ2849" s="11"/>
      <c r="BA2849" s="11"/>
      <c r="BB2849" s="11"/>
      <c r="BC2849" s="11"/>
      <c r="BD2849" s="11"/>
      <c r="BE2849" s="11"/>
      <c r="BF2849" s="11"/>
      <c r="BG2849" s="11"/>
      <c r="BH2849" s="11"/>
      <c r="BI2849" s="11"/>
      <c r="BJ2849" s="11"/>
      <c r="BK2849" s="11"/>
      <c r="BL2849" s="11"/>
      <c r="BM2849" s="11"/>
      <c r="BN2849" s="11"/>
      <c r="BO2849" s="11"/>
      <c r="BP2849" s="16" t="str">
        <v>0- Port Costs</v>
      </c>
      <c r="BT2849" s="16" t="str">
        <v>0- Port Value</v>
      </c>
      <c r="BU2849" s="11"/>
      <c r="BV2849" s="16" t="str">
        <v>0</v>
      </c>
    </row>
    <row r="2850" spans="8:74" hidden="1" outlineLevel="1" x14ac:dyDescent="0.3">
      <c r="H2850" s="16" t="str">
        <v>0 - BM Costs</v>
      </c>
      <c r="L2850" s="16" t="str">
        <v>0 - BM Port</v>
      </c>
      <c r="N2850" s="16" t="str">
        <v>0 - Port Assets</v>
      </c>
      <c r="O2850" s="11"/>
      <c r="P2850" s="11"/>
      <c r="Q2850" s="11"/>
      <c r="R2850" s="11"/>
      <c r="S2850" s="11"/>
      <c r="T2850" s="11"/>
      <c r="U2850" s="11"/>
      <c r="V2850" s="11"/>
      <c r="W2850" s="11"/>
      <c r="X2850" s="11"/>
      <c r="Y2850" s="11"/>
      <c r="Z2850" s="11"/>
      <c r="AA2850" s="11"/>
      <c r="AB2850" s="11"/>
      <c r="AC2850" s="11"/>
      <c r="AD2850" s="11"/>
      <c r="AE2850" s="11"/>
      <c r="AF2850" s="11"/>
      <c r="AG2850" s="11"/>
      <c r="AH2850" s="11"/>
      <c r="AI2850" s="11"/>
      <c r="AJ2850" s="11"/>
      <c r="AK2850" s="11"/>
      <c r="AL2850" s="11"/>
      <c r="AM2850" s="11"/>
      <c r="AN2850" s="11"/>
      <c r="AO2850" s="11"/>
      <c r="AP2850" s="11"/>
      <c r="AQ2850" s="11"/>
      <c r="AR2850" s="11"/>
      <c r="AS2850" s="11"/>
      <c r="AT2850" s="11"/>
      <c r="AU2850" s="11"/>
      <c r="AV2850" s="11"/>
      <c r="AW2850" s="11"/>
      <c r="AX2850" s="11"/>
      <c r="AY2850" s="11"/>
      <c r="AZ2850" s="11"/>
      <c r="BA2850" s="11"/>
      <c r="BB2850" s="11"/>
      <c r="BC2850" s="11"/>
      <c r="BD2850" s="11"/>
      <c r="BE2850" s="11"/>
      <c r="BF2850" s="11"/>
      <c r="BG2850" s="11"/>
      <c r="BH2850" s="11"/>
      <c r="BI2850" s="11"/>
      <c r="BJ2850" s="11"/>
      <c r="BK2850" s="11"/>
      <c r="BL2850" s="11"/>
      <c r="BM2850" s="11"/>
      <c r="BN2850" s="11"/>
      <c r="BO2850" s="11"/>
      <c r="BP2850" s="16" t="str">
        <v>0- Port Costs</v>
      </c>
      <c r="BT2850" s="16" t="str">
        <v>0- Port Value</v>
      </c>
      <c r="BU2850" s="11"/>
      <c r="BV2850" s="16" t="str">
        <v>0</v>
      </c>
    </row>
    <row r="2851" spans="8:74" hidden="1" outlineLevel="1" x14ac:dyDescent="0.3">
      <c r="H2851" s="16" t="str">
        <v>0 - BM Costs</v>
      </c>
      <c r="L2851" s="16" t="str">
        <v>0 - BM Port</v>
      </c>
      <c r="N2851" s="16" t="str">
        <v>0 - Port Assets</v>
      </c>
      <c r="O2851" s="11"/>
      <c r="P2851" s="11"/>
      <c r="Q2851" s="11"/>
      <c r="R2851" s="11"/>
      <c r="S2851" s="11"/>
      <c r="T2851" s="11"/>
      <c r="U2851" s="11"/>
      <c r="V2851" s="11"/>
      <c r="W2851" s="11"/>
      <c r="X2851" s="11"/>
      <c r="Y2851" s="11"/>
      <c r="Z2851" s="11"/>
      <c r="AA2851" s="11"/>
      <c r="AB2851" s="11"/>
      <c r="AC2851" s="11"/>
      <c r="AD2851" s="11"/>
      <c r="AE2851" s="11"/>
      <c r="AF2851" s="11"/>
      <c r="AG2851" s="11"/>
      <c r="AH2851" s="11"/>
      <c r="AI2851" s="11"/>
      <c r="AJ2851" s="11"/>
      <c r="AK2851" s="11"/>
      <c r="AL2851" s="11"/>
      <c r="AM2851" s="11"/>
      <c r="AN2851" s="11"/>
      <c r="AO2851" s="11"/>
      <c r="AP2851" s="11"/>
      <c r="AQ2851" s="11"/>
      <c r="AR2851" s="11"/>
      <c r="AS2851" s="11"/>
      <c r="AT2851" s="11"/>
      <c r="AU2851" s="11"/>
      <c r="AV2851" s="11"/>
      <c r="AW2851" s="11"/>
      <c r="AX2851" s="11"/>
      <c r="AY2851" s="11"/>
      <c r="AZ2851" s="11"/>
      <c r="BA2851" s="11"/>
      <c r="BB2851" s="11"/>
      <c r="BC2851" s="11"/>
      <c r="BD2851" s="11"/>
      <c r="BE2851" s="11"/>
      <c r="BF2851" s="11"/>
      <c r="BG2851" s="11"/>
      <c r="BH2851" s="11"/>
      <c r="BI2851" s="11"/>
      <c r="BJ2851" s="11"/>
      <c r="BK2851" s="11"/>
      <c r="BL2851" s="11"/>
      <c r="BM2851" s="11"/>
      <c r="BN2851" s="11"/>
      <c r="BO2851" s="11"/>
      <c r="BP2851" s="16" t="str">
        <v>0- Port Costs</v>
      </c>
      <c r="BT2851" s="16" t="str">
        <v>0- Port Value</v>
      </c>
      <c r="BU2851" s="11"/>
      <c r="BV2851" s="16" t="str">
        <v>0</v>
      </c>
    </row>
    <row r="2852" spans="8:74" hidden="1" outlineLevel="1" x14ac:dyDescent="0.3">
      <c r="H2852" s="16" t="str">
        <v>0 - BM Costs</v>
      </c>
      <c r="L2852" s="16" t="str">
        <v>0 - BM Port</v>
      </c>
      <c r="N2852" s="16" t="str">
        <v>0 - Port Assets</v>
      </c>
      <c r="O2852" s="11"/>
      <c r="P2852" s="11"/>
      <c r="Q2852" s="11"/>
      <c r="R2852" s="11"/>
      <c r="S2852" s="11"/>
      <c r="T2852" s="11"/>
      <c r="U2852" s="11"/>
      <c r="V2852" s="11"/>
      <c r="W2852" s="11"/>
      <c r="X2852" s="11"/>
      <c r="Y2852" s="11"/>
      <c r="Z2852" s="11"/>
      <c r="AA2852" s="11"/>
      <c r="AB2852" s="11"/>
      <c r="AC2852" s="11"/>
      <c r="AD2852" s="11"/>
      <c r="AE2852" s="11"/>
      <c r="AF2852" s="11"/>
      <c r="AG2852" s="11"/>
      <c r="AH2852" s="11"/>
      <c r="AI2852" s="11"/>
      <c r="AJ2852" s="11"/>
      <c r="AK2852" s="11"/>
      <c r="AL2852" s="11"/>
      <c r="AM2852" s="11"/>
      <c r="AN2852" s="11"/>
      <c r="AO2852" s="11"/>
      <c r="AP2852" s="11"/>
      <c r="AQ2852" s="11"/>
      <c r="AR2852" s="11"/>
      <c r="AS2852" s="11"/>
      <c r="AT2852" s="11"/>
      <c r="AU2852" s="11"/>
      <c r="AV2852" s="11"/>
      <c r="AW2852" s="11"/>
      <c r="AX2852" s="11"/>
      <c r="AY2852" s="11"/>
      <c r="AZ2852" s="11"/>
      <c r="BA2852" s="11"/>
      <c r="BB2852" s="11"/>
      <c r="BC2852" s="11"/>
      <c r="BD2852" s="11"/>
      <c r="BE2852" s="11"/>
      <c r="BF2852" s="11"/>
      <c r="BG2852" s="11"/>
      <c r="BH2852" s="11"/>
      <c r="BI2852" s="11"/>
      <c r="BJ2852" s="11"/>
      <c r="BK2852" s="11"/>
      <c r="BL2852" s="11"/>
      <c r="BM2852" s="11"/>
      <c r="BN2852" s="11"/>
      <c r="BO2852" s="11"/>
      <c r="BP2852" s="16" t="str">
        <v>0- Port Costs</v>
      </c>
      <c r="BT2852" s="16" t="str">
        <v>0- Port Value</v>
      </c>
      <c r="BU2852" s="11"/>
      <c r="BV2852" s="16" t="str">
        <v>0</v>
      </c>
    </row>
    <row r="2853" spans="8:74" hidden="1" outlineLevel="1" x14ac:dyDescent="0.3">
      <c r="H2853" s="16" t="str">
        <v>0 - BM Costs</v>
      </c>
      <c r="L2853" s="16" t="str">
        <v>0 - BM Port</v>
      </c>
      <c r="N2853" s="16" t="str">
        <v>0 - Port Assets</v>
      </c>
      <c r="O2853" s="11"/>
      <c r="P2853" s="11"/>
      <c r="Q2853" s="11"/>
      <c r="R2853" s="11"/>
      <c r="S2853" s="11"/>
      <c r="T2853" s="11"/>
      <c r="U2853" s="11"/>
      <c r="V2853" s="11"/>
      <c r="W2853" s="11"/>
      <c r="X2853" s="11"/>
      <c r="Y2853" s="11"/>
      <c r="Z2853" s="11"/>
      <c r="AA2853" s="11"/>
      <c r="AB2853" s="11"/>
      <c r="AC2853" s="11"/>
      <c r="AD2853" s="11"/>
      <c r="AE2853" s="11"/>
      <c r="AF2853" s="11"/>
      <c r="AG2853" s="11"/>
      <c r="AH2853" s="11"/>
      <c r="AI2853" s="11"/>
      <c r="AJ2853" s="11"/>
      <c r="AK2853" s="11"/>
      <c r="AL2853" s="11"/>
      <c r="AM2853" s="11"/>
      <c r="AN2853" s="11"/>
      <c r="AO2853" s="11"/>
      <c r="AP2853" s="11"/>
      <c r="AQ2853" s="11"/>
      <c r="AR2853" s="11"/>
      <c r="AS2853" s="11"/>
      <c r="AT2853" s="11"/>
      <c r="AU2853" s="11"/>
      <c r="AV2853" s="11"/>
      <c r="AW2853" s="11"/>
      <c r="AX2853" s="11"/>
      <c r="AY2853" s="11"/>
      <c r="AZ2853" s="11"/>
      <c r="BA2853" s="11"/>
      <c r="BB2853" s="11"/>
      <c r="BC2853" s="11"/>
      <c r="BD2853" s="11"/>
      <c r="BE2853" s="11"/>
      <c r="BF2853" s="11"/>
      <c r="BG2853" s="11"/>
      <c r="BH2853" s="11"/>
      <c r="BI2853" s="11"/>
      <c r="BJ2853" s="11"/>
      <c r="BK2853" s="11"/>
      <c r="BL2853" s="11"/>
      <c r="BM2853" s="11"/>
      <c r="BN2853" s="11"/>
      <c r="BO2853" s="11"/>
      <c r="BP2853" s="16" t="str">
        <v>0- Port Costs</v>
      </c>
      <c r="BT2853" s="16" t="str">
        <v>0- Port Value</v>
      </c>
      <c r="BU2853" s="11"/>
      <c r="BV2853" s="16" t="str">
        <v>0</v>
      </c>
    </row>
    <row r="2854" spans="8:74" hidden="1" outlineLevel="1" x14ac:dyDescent="0.3">
      <c r="H2854" s="16" t="str">
        <v>0 - BM Costs</v>
      </c>
      <c r="L2854" s="16" t="str">
        <v>0 - BM Port</v>
      </c>
      <c r="N2854" s="16" t="str">
        <v>0 - Port Assets</v>
      </c>
      <c r="O2854" s="11"/>
      <c r="P2854" s="11"/>
      <c r="Q2854" s="11"/>
      <c r="R2854" s="11"/>
      <c r="S2854" s="11"/>
      <c r="T2854" s="11"/>
      <c r="U2854" s="11"/>
      <c r="V2854" s="11"/>
      <c r="W2854" s="11"/>
      <c r="X2854" s="11"/>
      <c r="Y2854" s="11"/>
      <c r="Z2854" s="11"/>
      <c r="AA2854" s="11"/>
      <c r="AB2854" s="11"/>
      <c r="AC2854" s="11"/>
      <c r="AD2854" s="11"/>
      <c r="AE2854" s="11"/>
      <c r="AF2854" s="11"/>
      <c r="AG2854" s="11"/>
      <c r="AH2854" s="11"/>
      <c r="AI2854" s="11"/>
      <c r="AJ2854" s="11"/>
      <c r="AK2854" s="11"/>
      <c r="AL2854" s="11"/>
      <c r="AM2854" s="11"/>
      <c r="AN2854" s="11"/>
      <c r="AO2854" s="11"/>
      <c r="AP2854" s="11"/>
      <c r="AQ2854" s="11"/>
      <c r="AR2854" s="11"/>
      <c r="AS2854" s="11"/>
      <c r="AT2854" s="11"/>
      <c r="AU2854" s="11"/>
      <c r="AV2854" s="11"/>
      <c r="AW2854" s="11"/>
      <c r="AX2854" s="11"/>
      <c r="AY2854" s="11"/>
      <c r="AZ2854" s="11"/>
      <c r="BA2854" s="11"/>
      <c r="BB2854" s="11"/>
      <c r="BC2854" s="11"/>
      <c r="BD2854" s="11"/>
      <c r="BE2854" s="11"/>
      <c r="BF2854" s="11"/>
      <c r="BG2854" s="11"/>
      <c r="BH2854" s="11"/>
      <c r="BI2854" s="11"/>
      <c r="BJ2854" s="11"/>
      <c r="BK2854" s="11"/>
      <c r="BL2854" s="11"/>
      <c r="BM2854" s="11"/>
      <c r="BN2854" s="11"/>
      <c r="BO2854" s="11"/>
      <c r="BP2854" s="16" t="str">
        <v>0- Port Costs</v>
      </c>
      <c r="BT2854" s="16" t="str">
        <v>0- Port Value</v>
      </c>
      <c r="BU2854" s="11"/>
      <c r="BV2854" s="16" t="str">
        <v>0</v>
      </c>
    </row>
    <row r="2855" spans="8:74" hidden="1" outlineLevel="1" x14ac:dyDescent="0.3">
      <c r="H2855" s="16" t="str">
        <v>0 - BM Costs</v>
      </c>
      <c r="L2855" s="16" t="str">
        <v>0 - BM Port</v>
      </c>
      <c r="N2855" s="16" t="str">
        <v>0 - Port Assets</v>
      </c>
      <c r="O2855" s="11"/>
      <c r="P2855" s="11"/>
      <c r="Q2855" s="11"/>
      <c r="R2855" s="11"/>
      <c r="S2855" s="11"/>
      <c r="T2855" s="11"/>
      <c r="U2855" s="11"/>
      <c r="V2855" s="11"/>
      <c r="W2855" s="11"/>
      <c r="X2855" s="11"/>
      <c r="Y2855" s="11"/>
      <c r="Z2855" s="11"/>
      <c r="AA2855" s="11"/>
      <c r="AB2855" s="11"/>
      <c r="AC2855" s="11"/>
      <c r="AD2855" s="11"/>
      <c r="AE2855" s="11"/>
      <c r="AF2855" s="11"/>
      <c r="AG2855" s="11"/>
      <c r="AH2855" s="11"/>
      <c r="AI2855" s="11"/>
      <c r="AJ2855" s="11"/>
      <c r="AK2855" s="11"/>
      <c r="AL2855" s="11"/>
      <c r="AM2855" s="11"/>
      <c r="AN2855" s="11"/>
      <c r="AO2855" s="11"/>
      <c r="AP2855" s="11"/>
      <c r="AQ2855" s="11"/>
      <c r="AR2855" s="11"/>
      <c r="AS2855" s="11"/>
      <c r="AT2855" s="11"/>
      <c r="AU2855" s="11"/>
      <c r="AV2855" s="11"/>
      <c r="AW2855" s="11"/>
      <c r="AX2855" s="11"/>
      <c r="AY2855" s="11"/>
      <c r="AZ2855" s="11"/>
      <c r="BA2855" s="11"/>
      <c r="BB2855" s="11"/>
      <c r="BC2855" s="11"/>
      <c r="BD2855" s="11"/>
      <c r="BE2855" s="11"/>
      <c r="BF2855" s="11"/>
      <c r="BG2855" s="11"/>
      <c r="BH2855" s="11"/>
      <c r="BI2855" s="11"/>
      <c r="BJ2855" s="11"/>
      <c r="BK2855" s="11"/>
      <c r="BL2855" s="11"/>
      <c r="BM2855" s="11"/>
      <c r="BN2855" s="11"/>
      <c r="BO2855" s="11"/>
      <c r="BP2855" s="16" t="str">
        <v>0- Port Costs</v>
      </c>
      <c r="BT2855" s="16" t="str">
        <v>0- Port Value</v>
      </c>
      <c r="BU2855" s="11"/>
      <c r="BV2855" s="16" t="str">
        <v>0</v>
      </c>
    </row>
    <row r="2856" spans="8:74" hidden="1" outlineLevel="1" x14ac:dyDescent="0.3">
      <c r="H2856" s="16" t="str">
        <v>0 - BM Costs</v>
      </c>
      <c r="L2856" s="16" t="str">
        <v>0 - BM Port</v>
      </c>
      <c r="N2856" s="16" t="str">
        <v>0 - Port Assets</v>
      </c>
      <c r="O2856" s="11"/>
      <c r="P2856" s="11"/>
      <c r="Q2856" s="11"/>
      <c r="R2856" s="11"/>
      <c r="S2856" s="11"/>
      <c r="T2856" s="11"/>
      <c r="U2856" s="11"/>
      <c r="V2856" s="11"/>
      <c r="W2856" s="11"/>
      <c r="X2856" s="11"/>
      <c r="Y2856" s="11"/>
      <c r="Z2856" s="11"/>
      <c r="AA2856" s="11"/>
      <c r="AB2856" s="11"/>
      <c r="AC2856" s="11"/>
      <c r="AD2856" s="11"/>
      <c r="AE2856" s="11"/>
      <c r="AF2856" s="11"/>
      <c r="AG2856" s="11"/>
      <c r="AH2856" s="11"/>
      <c r="AI2856" s="11"/>
      <c r="AJ2856" s="11"/>
      <c r="AK2856" s="11"/>
      <c r="AL2856" s="11"/>
      <c r="AM2856" s="11"/>
      <c r="AN2856" s="11"/>
      <c r="AO2856" s="11"/>
      <c r="AP2856" s="11"/>
      <c r="AQ2856" s="11"/>
      <c r="AR2856" s="11"/>
      <c r="AS2856" s="11"/>
      <c r="AT2856" s="11"/>
      <c r="AU2856" s="11"/>
      <c r="AV2856" s="11"/>
      <c r="AW2856" s="11"/>
      <c r="AX2856" s="11"/>
      <c r="AY2856" s="11"/>
      <c r="AZ2856" s="11"/>
      <c r="BA2856" s="11"/>
      <c r="BB2856" s="11"/>
      <c r="BC2856" s="11"/>
      <c r="BD2856" s="11"/>
      <c r="BE2856" s="11"/>
      <c r="BF2856" s="11"/>
      <c r="BG2856" s="11"/>
      <c r="BH2856" s="11"/>
      <c r="BI2856" s="11"/>
      <c r="BJ2856" s="11"/>
      <c r="BK2856" s="11"/>
      <c r="BL2856" s="11"/>
      <c r="BM2856" s="11"/>
      <c r="BN2856" s="11"/>
      <c r="BO2856" s="11"/>
      <c r="BP2856" s="16" t="str">
        <v>0- Port Costs</v>
      </c>
      <c r="BT2856" s="16" t="str">
        <v>0- Port Value</v>
      </c>
      <c r="BU2856" s="11"/>
      <c r="BV2856" s="16" t="str">
        <v>0</v>
      </c>
    </row>
    <row r="2857" spans="8:74" hidden="1" outlineLevel="1" x14ac:dyDescent="0.3">
      <c r="H2857" s="16" t="str">
        <v>0 - BM Costs</v>
      </c>
      <c r="L2857" s="16" t="str">
        <v>0 - BM Port</v>
      </c>
      <c r="N2857" s="16" t="str">
        <v>0 - Port Assets</v>
      </c>
      <c r="O2857" s="11"/>
      <c r="P2857" s="11"/>
      <c r="Q2857" s="11"/>
      <c r="R2857" s="11"/>
      <c r="S2857" s="11"/>
      <c r="T2857" s="11"/>
      <c r="U2857" s="11"/>
      <c r="V2857" s="11"/>
      <c r="W2857" s="11"/>
      <c r="X2857" s="11"/>
      <c r="Y2857" s="11"/>
      <c r="Z2857" s="11"/>
      <c r="AA2857" s="11"/>
      <c r="AB2857" s="11"/>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c r="BC2857" s="11"/>
      <c r="BD2857" s="11"/>
      <c r="BE2857" s="11"/>
      <c r="BF2857" s="11"/>
      <c r="BG2857" s="11"/>
      <c r="BH2857" s="11"/>
      <c r="BI2857" s="11"/>
      <c r="BJ2857" s="11"/>
      <c r="BK2857" s="11"/>
      <c r="BL2857" s="11"/>
      <c r="BM2857" s="11"/>
      <c r="BN2857" s="11"/>
      <c r="BO2857" s="11"/>
      <c r="BP2857" s="16" t="str">
        <v>0- Port Costs</v>
      </c>
      <c r="BT2857" s="16" t="str">
        <v>0- Port Value</v>
      </c>
      <c r="BU2857" s="11"/>
      <c r="BV2857" s="16" t="str">
        <v>0</v>
      </c>
    </row>
    <row r="2858" spans="8:74" hidden="1" outlineLevel="1" x14ac:dyDescent="0.3">
      <c r="H2858" s="16" t="str">
        <v>0 - BM Costs</v>
      </c>
      <c r="L2858" s="16" t="str">
        <v>0 - BM Port</v>
      </c>
      <c r="N2858" s="16" t="str">
        <v>0 - Port Assets</v>
      </c>
      <c r="O2858" s="11"/>
      <c r="P2858" s="11"/>
      <c r="Q2858" s="11"/>
      <c r="R2858" s="11"/>
      <c r="S2858" s="11"/>
      <c r="T2858" s="11"/>
      <c r="U2858" s="11"/>
      <c r="V2858" s="11"/>
      <c r="W2858" s="11"/>
      <c r="X2858" s="11"/>
      <c r="Y2858" s="11"/>
      <c r="Z2858" s="11"/>
      <c r="AA2858" s="11"/>
      <c r="AB2858" s="11"/>
      <c r="AC2858" s="11"/>
      <c r="AD2858" s="11"/>
      <c r="AE2858" s="11"/>
      <c r="AF2858" s="11"/>
      <c r="AG2858" s="11"/>
      <c r="AH2858" s="11"/>
      <c r="AI2858" s="11"/>
      <c r="AJ2858" s="11"/>
      <c r="AK2858" s="11"/>
      <c r="AL2858" s="11"/>
      <c r="AM2858" s="11"/>
      <c r="AN2858" s="11"/>
      <c r="AO2858" s="11"/>
      <c r="AP2858" s="11"/>
      <c r="AQ2858" s="11"/>
      <c r="AR2858" s="11"/>
      <c r="AS2858" s="11"/>
      <c r="AT2858" s="11"/>
      <c r="AU2858" s="11"/>
      <c r="AV2858" s="11"/>
      <c r="AW2858" s="11"/>
      <c r="AX2858" s="11"/>
      <c r="AY2858" s="11"/>
      <c r="AZ2858" s="11"/>
      <c r="BA2858" s="11"/>
      <c r="BB2858" s="11"/>
      <c r="BC2858" s="11"/>
      <c r="BD2858" s="11"/>
      <c r="BE2858" s="11"/>
      <c r="BF2858" s="11"/>
      <c r="BG2858" s="11"/>
      <c r="BH2858" s="11"/>
      <c r="BI2858" s="11"/>
      <c r="BJ2858" s="11"/>
      <c r="BK2858" s="11"/>
      <c r="BL2858" s="11"/>
      <c r="BM2858" s="11"/>
      <c r="BN2858" s="11"/>
      <c r="BO2858" s="11"/>
      <c r="BP2858" s="16" t="str">
        <v>0- Port Costs</v>
      </c>
      <c r="BT2858" s="16" t="str">
        <v>0- Port Value</v>
      </c>
      <c r="BU2858" s="11"/>
      <c r="BV2858" s="16" t="str">
        <v>0</v>
      </c>
    </row>
    <row r="2859" spans="8:74" hidden="1" outlineLevel="1" x14ac:dyDescent="0.3">
      <c r="H2859" s="16" t="str">
        <v>0 - BM Costs</v>
      </c>
      <c r="L2859" s="16" t="str">
        <v>0 - BM Port</v>
      </c>
      <c r="N2859" s="16" t="str">
        <v>0 - Port Assets</v>
      </c>
      <c r="O2859" s="11"/>
      <c r="P2859" s="11"/>
      <c r="Q2859" s="11"/>
      <c r="R2859" s="11"/>
      <c r="S2859" s="11"/>
      <c r="T2859" s="11"/>
      <c r="U2859" s="11"/>
      <c r="V2859" s="11"/>
      <c r="W2859" s="11"/>
      <c r="X2859" s="11"/>
      <c r="Y2859" s="11"/>
      <c r="Z2859" s="11"/>
      <c r="AA2859" s="11"/>
      <c r="AB2859" s="11"/>
      <c r="AC2859" s="11"/>
      <c r="AD2859" s="11"/>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c r="BC2859" s="11"/>
      <c r="BD2859" s="11"/>
      <c r="BE2859" s="11"/>
      <c r="BF2859" s="11"/>
      <c r="BG2859" s="11"/>
      <c r="BH2859" s="11"/>
      <c r="BI2859" s="11"/>
      <c r="BJ2859" s="11"/>
      <c r="BK2859" s="11"/>
      <c r="BL2859" s="11"/>
      <c r="BM2859" s="11"/>
      <c r="BN2859" s="11"/>
      <c r="BO2859" s="11"/>
      <c r="BP2859" s="16" t="str">
        <v>0- Port Costs</v>
      </c>
      <c r="BT2859" s="16" t="str">
        <v>0- Port Value</v>
      </c>
      <c r="BU2859" s="11"/>
      <c r="BV2859" s="16" t="str">
        <v>0</v>
      </c>
    </row>
    <row r="2860" spans="8:74" hidden="1" outlineLevel="1" x14ac:dyDescent="0.3">
      <c r="H2860" s="16" t="str">
        <v>0 - BM Costs</v>
      </c>
      <c r="L2860" s="16" t="str">
        <v>0 - BM Port</v>
      </c>
      <c r="N2860" s="16" t="str">
        <v>0 - Port Assets</v>
      </c>
      <c r="O2860" s="11"/>
      <c r="P2860" s="11"/>
      <c r="Q2860" s="11"/>
      <c r="R2860" s="11"/>
      <c r="S2860" s="11"/>
      <c r="T2860" s="11"/>
      <c r="U2860" s="11"/>
      <c r="V2860" s="11"/>
      <c r="W2860" s="11"/>
      <c r="X2860" s="11"/>
      <c r="Y2860" s="11"/>
      <c r="Z2860" s="11"/>
      <c r="AA2860" s="11"/>
      <c r="AB2860" s="11"/>
      <c r="AC2860" s="11"/>
      <c r="AD2860" s="11"/>
      <c r="AE2860" s="11"/>
      <c r="AF2860" s="11"/>
      <c r="AG2860" s="11"/>
      <c r="AH2860" s="11"/>
      <c r="AI2860" s="11"/>
      <c r="AJ2860" s="11"/>
      <c r="AK2860" s="11"/>
      <c r="AL2860" s="11"/>
      <c r="AM2860" s="11"/>
      <c r="AN2860" s="11"/>
      <c r="AO2860" s="11"/>
      <c r="AP2860" s="11"/>
      <c r="AQ2860" s="11"/>
      <c r="AR2860" s="11"/>
      <c r="AS2860" s="11"/>
      <c r="AT2860" s="11"/>
      <c r="AU2860" s="11"/>
      <c r="AV2860" s="11"/>
      <c r="AW2860" s="11"/>
      <c r="AX2860" s="11"/>
      <c r="AY2860" s="11"/>
      <c r="AZ2860" s="11"/>
      <c r="BA2860" s="11"/>
      <c r="BB2860" s="11"/>
      <c r="BC2860" s="11"/>
      <c r="BD2860" s="11"/>
      <c r="BE2860" s="11"/>
      <c r="BF2860" s="11"/>
      <c r="BG2860" s="11"/>
      <c r="BH2860" s="11"/>
      <c r="BI2860" s="11"/>
      <c r="BJ2860" s="11"/>
      <c r="BK2860" s="11"/>
      <c r="BL2860" s="11"/>
      <c r="BM2860" s="11"/>
      <c r="BN2860" s="11"/>
      <c r="BO2860" s="11"/>
      <c r="BP2860" s="16" t="str">
        <v>0- Port Costs</v>
      </c>
      <c r="BT2860" s="16" t="str">
        <v>0- Port Value</v>
      </c>
      <c r="BU2860" s="11"/>
      <c r="BV2860" s="16" t="str">
        <v>0</v>
      </c>
    </row>
    <row r="2861" spans="8:74" hidden="1" outlineLevel="1" x14ac:dyDescent="0.3">
      <c r="H2861" s="16" t="str">
        <v>0 - BM Costs</v>
      </c>
      <c r="L2861" s="16" t="str">
        <v>0 - BM Port</v>
      </c>
      <c r="N2861" s="16" t="str">
        <v>0 - Port Assets</v>
      </c>
      <c r="O2861" s="11"/>
      <c r="P2861" s="11"/>
      <c r="Q2861" s="11"/>
      <c r="R2861" s="11"/>
      <c r="S2861" s="11"/>
      <c r="T2861" s="11"/>
      <c r="U2861" s="11"/>
      <c r="V2861" s="11"/>
      <c r="W2861" s="11"/>
      <c r="X2861" s="11"/>
      <c r="Y2861" s="11"/>
      <c r="Z2861" s="11"/>
      <c r="AA2861" s="11"/>
      <c r="AB2861" s="11"/>
      <c r="AC2861" s="11"/>
      <c r="AD2861" s="11"/>
      <c r="AE2861" s="11"/>
      <c r="AF2861" s="11"/>
      <c r="AG2861" s="11"/>
      <c r="AH2861" s="11"/>
      <c r="AI2861" s="11"/>
      <c r="AJ2861" s="11"/>
      <c r="AK2861" s="11"/>
      <c r="AL2861" s="11"/>
      <c r="AM2861" s="11"/>
      <c r="AN2861" s="11"/>
      <c r="AO2861" s="11"/>
      <c r="AP2861" s="11"/>
      <c r="AQ2861" s="11"/>
      <c r="AR2861" s="11"/>
      <c r="AS2861" s="11"/>
      <c r="AT2861" s="11"/>
      <c r="AU2861" s="11"/>
      <c r="AV2861" s="11"/>
      <c r="AW2861" s="11"/>
      <c r="AX2861" s="11"/>
      <c r="AY2861" s="11"/>
      <c r="AZ2861" s="11"/>
      <c r="BA2861" s="11"/>
      <c r="BB2861" s="11"/>
      <c r="BC2861" s="11"/>
      <c r="BD2861" s="11"/>
      <c r="BE2861" s="11"/>
      <c r="BF2861" s="11"/>
      <c r="BG2861" s="11"/>
      <c r="BH2861" s="11"/>
      <c r="BI2861" s="11"/>
      <c r="BJ2861" s="11"/>
      <c r="BK2861" s="11"/>
      <c r="BL2861" s="11"/>
      <c r="BM2861" s="11"/>
      <c r="BN2861" s="11"/>
      <c r="BO2861" s="11"/>
      <c r="BP2861" s="16" t="str">
        <v>0- Port Costs</v>
      </c>
      <c r="BT2861" s="16" t="str">
        <v>0- Port Value</v>
      </c>
      <c r="BU2861" s="11"/>
      <c r="BV2861" s="16" t="str">
        <v>0</v>
      </c>
    </row>
    <row r="2862" spans="8:74" hidden="1" outlineLevel="1" x14ac:dyDescent="0.3">
      <c r="H2862" s="16" t="str">
        <v>0 - BM Costs</v>
      </c>
      <c r="L2862" s="16" t="str">
        <v>0 - BM Port</v>
      </c>
      <c r="N2862" s="16" t="str">
        <v>0 - Port Assets</v>
      </c>
      <c r="O2862" s="11"/>
      <c r="P2862" s="11"/>
      <c r="Q2862" s="11"/>
      <c r="R2862" s="11"/>
      <c r="S2862" s="11"/>
      <c r="T2862" s="11"/>
      <c r="U2862" s="11"/>
      <c r="V2862" s="11"/>
      <c r="W2862" s="11"/>
      <c r="X2862" s="11"/>
      <c r="Y2862" s="11"/>
      <c r="Z2862" s="11"/>
      <c r="AA2862" s="11"/>
      <c r="AB2862" s="11"/>
      <c r="AC2862" s="11"/>
      <c r="AD2862" s="11"/>
      <c r="AE2862" s="11"/>
      <c r="AF2862" s="11"/>
      <c r="AG2862" s="11"/>
      <c r="AH2862" s="11"/>
      <c r="AI2862" s="11"/>
      <c r="AJ2862" s="11"/>
      <c r="AK2862" s="11"/>
      <c r="AL2862" s="11"/>
      <c r="AM2862" s="11"/>
      <c r="AN2862" s="11"/>
      <c r="AO2862" s="11"/>
      <c r="AP2862" s="11"/>
      <c r="AQ2862" s="11"/>
      <c r="AR2862" s="11"/>
      <c r="AS2862" s="11"/>
      <c r="AT2862" s="11"/>
      <c r="AU2862" s="11"/>
      <c r="AV2862" s="11"/>
      <c r="AW2862" s="11"/>
      <c r="AX2862" s="11"/>
      <c r="AY2862" s="11"/>
      <c r="AZ2862" s="11"/>
      <c r="BA2862" s="11"/>
      <c r="BB2862" s="11"/>
      <c r="BC2862" s="11"/>
      <c r="BD2862" s="11"/>
      <c r="BE2862" s="11"/>
      <c r="BF2862" s="11"/>
      <c r="BG2862" s="11"/>
      <c r="BH2862" s="11"/>
      <c r="BI2862" s="11"/>
      <c r="BJ2862" s="11"/>
      <c r="BK2862" s="11"/>
      <c r="BL2862" s="11"/>
      <c r="BM2862" s="11"/>
      <c r="BN2862" s="11"/>
      <c r="BO2862" s="11"/>
      <c r="BP2862" s="16" t="str">
        <v>0- Port Costs</v>
      </c>
      <c r="BT2862" s="16" t="str">
        <v>0- Port Value</v>
      </c>
      <c r="BU2862" s="11"/>
      <c r="BV2862" s="16" t="str">
        <v>0</v>
      </c>
    </row>
    <row r="2863" spans="8:74" hidden="1" outlineLevel="1" x14ac:dyDescent="0.3">
      <c r="H2863" s="16" t="str">
        <v>0 - BM Costs</v>
      </c>
      <c r="L2863" s="16" t="str">
        <v>0 - BM Port</v>
      </c>
      <c r="N2863" s="16" t="str">
        <v>0 - Port Assets</v>
      </c>
      <c r="O2863" s="11"/>
      <c r="P2863" s="11"/>
      <c r="Q2863" s="11"/>
      <c r="R2863" s="11"/>
      <c r="S2863" s="11"/>
      <c r="T2863" s="11"/>
      <c r="U2863" s="11"/>
      <c r="V2863" s="11"/>
      <c r="W2863" s="11"/>
      <c r="X2863" s="11"/>
      <c r="Y2863" s="11"/>
      <c r="Z2863" s="11"/>
      <c r="AA2863" s="11"/>
      <c r="AB2863" s="11"/>
      <c r="AC2863" s="11"/>
      <c r="AD2863" s="11"/>
      <c r="AE2863" s="11"/>
      <c r="AF2863" s="11"/>
      <c r="AG2863" s="11"/>
      <c r="AH2863" s="11"/>
      <c r="AI2863" s="11"/>
      <c r="AJ2863" s="11"/>
      <c r="AK2863" s="11"/>
      <c r="AL2863" s="11"/>
      <c r="AM2863" s="11"/>
      <c r="AN2863" s="11"/>
      <c r="AO2863" s="11"/>
      <c r="AP2863" s="11"/>
      <c r="AQ2863" s="11"/>
      <c r="AR2863" s="11"/>
      <c r="AS2863" s="11"/>
      <c r="AT2863" s="11"/>
      <c r="AU2863" s="11"/>
      <c r="AV2863" s="11"/>
      <c r="AW2863" s="11"/>
      <c r="AX2863" s="11"/>
      <c r="AY2863" s="11"/>
      <c r="AZ2863" s="11"/>
      <c r="BA2863" s="11"/>
      <c r="BB2863" s="11"/>
      <c r="BC2863" s="11"/>
      <c r="BD2863" s="11"/>
      <c r="BE2863" s="11"/>
      <c r="BF2863" s="11"/>
      <c r="BG2863" s="11"/>
      <c r="BH2863" s="11"/>
      <c r="BI2863" s="11"/>
      <c r="BJ2863" s="11"/>
      <c r="BK2863" s="11"/>
      <c r="BL2863" s="11"/>
      <c r="BM2863" s="11"/>
      <c r="BN2863" s="11"/>
      <c r="BO2863" s="11"/>
      <c r="BP2863" s="16" t="str">
        <v>0- Port Costs</v>
      </c>
      <c r="BT2863" s="16" t="str">
        <v>0- Port Value</v>
      </c>
      <c r="BU2863" s="11"/>
      <c r="BV2863" s="16" t="str">
        <v>0</v>
      </c>
    </row>
    <row r="2864" spans="8:74" hidden="1" outlineLevel="1" x14ac:dyDescent="0.3">
      <c r="H2864" s="16" t="str">
        <v>0 - BM Costs</v>
      </c>
      <c r="L2864" s="16" t="str">
        <v>0 - BM Port</v>
      </c>
      <c r="N2864" s="16" t="str">
        <v>0 - Port Assets</v>
      </c>
      <c r="O2864" s="11"/>
      <c r="P2864" s="11"/>
      <c r="Q2864" s="11"/>
      <c r="R2864" s="11"/>
      <c r="S2864" s="11"/>
      <c r="T2864" s="11"/>
      <c r="U2864" s="11"/>
      <c r="V2864" s="11"/>
      <c r="W2864" s="11"/>
      <c r="X2864" s="11"/>
      <c r="Y2864" s="11"/>
      <c r="Z2864" s="11"/>
      <c r="AA2864" s="11"/>
      <c r="AB2864" s="11"/>
      <c r="AC2864" s="11"/>
      <c r="AD2864" s="11"/>
      <c r="AE2864" s="11"/>
      <c r="AF2864" s="11"/>
      <c r="AG2864" s="11"/>
      <c r="AH2864" s="11"/>
      <c r="AI2864" s="11"/>
      <c r="AJ2864" s="11"/>
      <c r="AK2864" s="11"/>
      <c r="AL2864" s="11"/>
      <c r="AM2864" s="11"/>
      <c r="AN2864" s="11"/>
      <c r="AO2864" s="11"/>
      <c r="AP2864" s="11"/>
      <c r="AQ2864" s="11"/>
      <c r="AR2864" s="11"/>
      <c r="AS2864" s="11"/>
      <c r="AT2864" s="11"/>
      <c r="AU2864" s="11"/>
      <c r="AV2864" s="11"/>
      <c r="AW2864" s="11"/>
      <c r="AX2864" s="11"/>
      <c r="AY2864" s="11"/>
      <c r="AZ2864" s="11"/>
      <c r="BA2864" s="11"/>
      <c r="BB2864" s="11"/>
      <c r="BC2864" s="11"/>
      <c r="BD2864" s="11"/>
      <c r="BE2864" s="11"/>
      <c r="BF2864" s="11"/>
      <c r="BG2864" s="11"/>
      <c r="BH2864" s="11"/>
      <c r="BI2864" s="11"/>
      <c r="BJ2864" s="11"/>
      <c r="BK2864" s="11"/>
      <c r="BL2864" s="11"/>
      <c r="BM2864" s="11"/>
      <c r="BN2864" s="11"/>
      <c r="BO2864" s="11"/>
      <c r="BP2864" s="16" t="str">
        <v>0- Port Costs</v>
      </c>
      <c r="BT2864" s="16" t="str">
        <v>0- Port Value</v>
      </c>
      <c r="BU2864" s="11"/>
      <c r="BV2864" s="16" t="str">
        <v>0</v>
      </c>
    </row>
    <row r="2865" spans="8:74" hidden="1" outlineLevel="1" x14ac:dyDescent="0.3">
      <c r="H2865" s="16" t="str">
        <v>0 - BM Costs</v>
      </c>
      <c r="L2865" s="16" t="str">
        <v>0 - BM Port</v>
      </c>
      <c r="N2865" s="16" t="str">
        <v>0 - Port Assets</v>
      </c>
      <c r="O2865" s="11"/>
      <c r="P2865" s="11"/>
      <c r="Q2865" s="11"/>
      <c r="R2865" s="11"/>
      <c r="S2865" s="11"/>
      <c r="T2865" s="11"/>
      <c r="U2865" s="11"/>
      <c r="V2865" s="11"/>
      <c r="W2865" s="11"/>
      <c r="X2865" s="11"/>
      <c r="Y2865" s="11"/>
      <c r="Z2865" s="11"/>
      <c r="AA2865" s="11"/>
      <c r="AB2865" s="11"/>
      <c r="AC2865" s="11"/>
      <c r="AD2865" s="11"/>
      <c r="AE2865" s="11"/>
      <c r="AF2865" s="11"/>
      <c r="AG2865" s="11"/>
      <c r="AH2865" s="11"/>
      <c r="AI2865" s="11"/>
      <c r="AJ2865" s="11"/>
      <c r="AK2865" s="11"/>
      <c r="AL2865" s="11"/>
      <c r="AM2865" s="11"/>
      <c r="AN2865" s="11"/>
      <c r="AO2865" s="11"/>
      <c r="AP2865" s="11"/>
      <c r="AQ2865" s="11"/>
      <c r="AR2865" s="11"/>
      <c r="AS2865" s="11"/>
      <c r="AT2865" s="11"/>
      <c r="AU2865" s="11"/>
      <c r="AV2865" s="11"/>
      <c r="AW2865" s="11"/>
      <c r="AX2865" s="11"/>
      <c r="AY2865" s="11"/>
      <c r="AZ2865" s="11"/>
      <c r="BA2865" s="11"/>
      <c r="BB2865" s="11"/>
      <c r="BC2865" s="11"/>
      <c r="BD2865" s="11"/>
      <c r="BE2865" s="11"/>
      <c r="BF2865" s="11"/>
      <c r="BG2865" s="11"/>
      <c r="BH2865" s="11"/>
      <c r="BI2865" s="11"/>
      <c r="BJ2865" s="11"/>
      <c r="BK2865" s="11"/>
      <c r="BL2865" s="11"/>
      <c r="BM2865" s="11"/>
      <c r="BN2865" s="11"/>
      <c r="BO2865" s="11"/>
      <c r="BP2865" s="16" t="str">
        <v>0- Port Costs</v>
      </c>
      <c r="BT2865" s="16" t="str">
        <v>0- Port Value</v>
      </c>
      <c r="BU2865" s="11"/>
      <c r="BV2865" s="16" t="str">
        <v>0</v>
      </c>
    </row>
    <row r="2866" spans="8:74" hidden="1" outlineLevel="1" x14ac:dyDescent="0.3">
      <c r="H2866" s="16" t="str">
        <v>0 - BM Costs</v>
      </c>
      <c r="L2866" s="16" t="str">
        <v>0 - BM Port</v>
      </c>
      <c r="N2866" s="16" t="str">
        <v>0 - Port Assets</v>
      </c>
      <c r="O2866" s="11"/>
      <c r="P2866" s="11"/>
      <c r="Q2866" s="11"/>
      <c r="R2866" s="11"/>
      <c r="S2866" s="11"/>
      <c r="T2866" s="11"/>
      <c r="U2866" s="11"/>
      <c r="V2866" s="11"/>
      <c r="W2866" s="11"/>
      <c r="X2866" s="11"/>
      <c r="Y2866" s="11"/>
      <c r="Z2866" s="11"/>
      <c r="AA2866" s="11"/>
      <c r="AB2866" s="11"/>
      <c r="AC2866" s="11"/>
      <c r="AD2866" s="11"/>
      <c r="AE2866" s="11"/>
      <c r="AF2866" s="11"/>
      <c r="AG2866" s="11"/>
      <c r="AH2866" s="11"/>
      <c r="AI2866" s="11"/>
      <c r="AJ2866" s="11"/>
      <c r="AK2866" s="11"/>
      <c r="AL2866" s="11"/>
      <c r="AM2866" s="11"/>
      <c r="AN2866" s="11"/>
      <c r="AO2866" s="11"/>
      <c r="AP2866" s="11"/>
      <c r="AQ2866" s="11"/>
      <c r="AR2866" s="11"/>
      <c r="AS2866" s="11"/>
      <c r="AT2866" s="11"/>
      <c r="AU2866" s="11"/>
      <c r="AV2866" s="11"/>
      <c r="AW2866" s="11"/>
      <c r="AX2866" s="11"/>
      <c r="AY2866" s="11"/>
      <c r="AZ2866" s="11"/>
      <c r="BA2866" s="11"/>
      <c r="BB2866" s="11"/>
      <c r="BC2866" s="11"/>
      <c r="BD2866" s="11"/>
      <c r="BE2866" s="11"/>
      <c r="BF2866" s="11"/>
      <c r="BG2866" s="11"/>
      <c r="BH2866" s="11"/>
      <c r="BI2866" s="11"/>
      <c r="BJ2866" s="11"/>
      <c r="BK2866" s="11"/>
      <c r="BL2866" s="11"/>
      <c r="BM2866" s="11"/>
      <c r="BN2866" s="11"/>
      <c r="BO2866" s="11"/>
      <c r="BP2866" s="16" t="str">
        <v>0- Port Costs</v>
      </c>
      <c r="BT2866" s="16" t="str">
        <v>0- Port Value</v>
      </c>
      <c r="BU2866" s="11"/>
      <c r="BV2866" s="16" t="str">
        <v>0</v>
      </c>
    </row>
    <row r="2867" spans="8:74" hidden="1" outlineLevel="1" x14ac:dyDescent="0.3">
      <c r="H2867" s="16" t="str">
        <v>0 - BM Costs</v>
      </c>
      <c r="L2867" s="16" t="str">
        <v>0 - BM Port</v>
      </c>
      <c r="N2867" s="16" t="str">
        <v>0 - Port Assets</v>
      </c>
      <c r="O2867" s="11"/>
      <c r="P2867" s="11"/>
      <c r="Q2867" s="11"/>
      <c r="R2867" s="11"/>
      <c r="S2867" s="11"/>
      <c r="T2867" s="11"/>
      <c r="U2867" s="11"/>
      <c r="V2867" s="11"/>
      <c r="W2867" s="11"/>
      <c r="X2867" s="11"/>
      <c r="Y2867" s="11"/>
      <c r="Z2867" s="11"/>
      <c r="AA2867" s="11"/>
      <c r="AB2867" s="11"/>
      <c r="AC2867" s="11"/>
      <c r="AD2867" s="11"/>
      <c r="AE2867" s="11"/>
      <c r="AF2867" s="11"/>
      <c r="AG2867" s="11"/>
      <c r="AH2867" s="11"/>
      <c r="AI2867" s="11"/>
      <c r="AJ2867" s="11"/>
      <c r="AK2867" s="11"/>
      <c r="AL2867" s="11"/>
      <c r="AM2867" s="11"/>
      <c r="AN2867" s="11"/>
      <c r="AO2867" s="11"/>
      <c r="AP2867" s="11"/>
      <c r="AQ2867" s="11"/>
      <c r="AR2867" s="11"/>
      <c r="AS2867" s="11"/>
      <c r="AT2867" s="11"/>
      <c r="AU2867" s="11"/>
      <c r="AV2867" s="11"/>
      <c r="AW2867" s="11"/>
      <c r="AX2867" s="11"/>
      <c r="AY2867" s="11"/>
      <c r="AZ2867" s="11"/>
      <c r="BA2867" s="11"/>
      <c r="BB2867" s="11"/>
      <c r="BC2867" s="11"/>
      <c r="BD2867" s="11"/>
      <c r="BE2867" s="11"/>
      <c r="BF2867" s="11"/>
      <c r="BG2867" s="11"/>
      <c r="BH2867" s="11"/>
      <c r="BI2867" s="11"/>
      <c r="BJ2867" s="11"/>
      <c r="BK2867" s="11"/>
      <c r="BL2867" s="11"/>
      <c r="BM2867" s="11"/>
      <c r="BN2867" s="11"/>
      <c r="BO2867" s="11"/>
      <c r="BP2867" s="16" t="str">
        <v>0- Port Costs</v>
      </c>
      <c r="BT2867" s="16" t="str">
        <v>0- Port Value</v>
      </c>
      <c r="BU2867" s="11"/>
      <c r="BV2867" s="16" t="str">
        <v>0</v>
      </c>
    </row>
    <row r="2868" spans="8:74" hidden="1" outlineLevel="1" x14ac:dyDescent="0.3">
      <c r="H2868" s="16" t="str">
        <v>0 - BM Costs</v>
      </c>
      <c r="L2868" s="16" t="str">
        <v>0 - BM Port</v>
      </c>
      <c r="N2868" s="16" t="str">
        <v>0 - Port Assets</v>
      </c>
      <c r="O2868" s="11"/>
      <c r="P2868" s="11"/>
      <c r="Q2868" s="11"/>
      <c r="R2868" s="11"/>
      <c r="S2868" s="11"/>
      <c r="T2868" s="11"/>
      <c r="U2868" s="11"/>
      <c r="V2868" s="11"/>
      <c r="W2868" s="11"/>
      <c r="X2868" s="11"/>
      <c r="Y2868" s="11"/>
      <c r="Z2868" s="11"/>
      <c r="AA2868" s="11"/>
      <c r="AB2868" s="11"/>
      <c r="AC2868" s="11"/>
      <c r="AD2868" s="11"/>
      <c r="AE2868" s="11"/>
      <c r="AF2868" s="11"/>
      <c r="AG2868" s="11"/>
      <c r="AH2868" s="11"/>
      <c r="AI2868" s="11"/>
      <c r="AJ2868" s="11"/>
      <c r="AK2868" s="11"/>
      <c r="AL2868" s="11"/>
      <c r="AM2868" s="11"/>
      <c r="AN2868" s="11"/>
      <c r="AO2868" s="11"/>
      <c r="AP2868" s="11"/>
      <c r="AQ2868" s="11"/>
      <c r="AR2868" s="11"/>
      <c r="AS2868" s="11"/>
      <c r="AT2868" s="11"/>
      <c r="AU2868" s="11"/>
      <c r="AV2868" s="11"/>
      <c r="AW2868" s="11"/>
      <c r="AX2868" s="11"/>
      <c r="AY2868" s="11"/>
      <c r="AZ2868" s="11"/>
      <c r="BA2868" s="11"/>
      <c r="BB2868" s="11"/>
      <c r="BC2868" s="11"/>
      <c r="BD2868" s="11"/>
      <c r="BE2868" s="11"/>
      <c r="BF2868" s="11"/>
      <c r="BG2868" s="11"/>
      <c r="BH2868" s="11"/>
      <c r="BI2868" s="11"/>
      <c r="BJ2868" s="11"/>
      <c r="BK2868" s="11"/>
      <c r="BL2868" s="11"/>
      <c r="BM2868" s="11"/>
      <c r="BN2868" s="11"/>
      <c r="BO2868" s="11"/>
      <c r="BP2868" s="16" t="str">
        <v>0- Port Costs</v>
      </c>
      <c r="BT2868" s="16" t="str">
        <v>0- Port Value</v>
      </c>
      <c r="BU2868" s="11"/>
      <c r="BV2868" s="16" t="str">
        <v>0</v>
      </c>
    </row>
    <row r="2869" spans="8:74" hidden="1" outlineLevel="1" x14ac:dyDescent="0.3">
      <c r="H2869" s="16" t="str">
        <v>0 - BM Costs</v>
      </c>
      <c r="L2869" s="16" t="str">
        <v>0 - BM Port</v>
      </c>
      <c r="N2869" s="16" t="str">
        <v>0 - Port Assets</v>
      </c>
      <c r="O2869" s="11"/>
      <c r="P2869" s="11"/>
      <c r="Q2869" s="11"/>
      <c r="R2869" s="11"/>
      <c r="S2869" s="11"/>
      <c r="T2869" s="11"/>
      <c r="U2869" s="11"/>
      <c r="V2869" s="11"/>
      <c r="W2869" s="11"/>
      <c r="X2869" s="11"/>
      <c r="Y2869" s="11"/>
      <c r="Z2869" s="11"/>
      <c r="AA2869" s="11"/>
      <c r="AB2869" s="11"/>
      <c r="AC2869" s="11"/>
      <c r="AD2869" s="11"/>
      <c r="AE2869" s="11"/>
      <c r="AF2869" s="11"/>
      <c r="AG2869" s="11"/>
      <c r="AH2869" s="11"/>
      <c r="AI2869" s="11"/>
      <c r="AJ2869" s="11"/>
      <c r="AK2869" s="11"/>
      <c r="AL2869" s="11"/>
      <c r="AM2869" s="11"/>
      <c r="AN2869" s="11"/>
      <c r="AO2869" s="11"/>
      <c r="AP2869" s="11"/>
      <c r="AQ2869" s="11"/>
      <c r="AR2869" s="11"/>
      <c r="AS2869" s="11"/>
      <c r="AT2869" s="11"/>
      <c r="AU2869" s="11"/>
      <c r="AV2869" s="11"/>
      <c r="AW2869" s="11"/>
      <c r="AX2869" s="11"/>
      <c r="AY2869" s="11"/>
      <c r="AZ2869" s="11"/>
      <c r="BA2869" s="11"/>
      <c r="BB2869" s="11"/>
      <c r="BC2869" s="11"/>
      <c r="BD2869" s="11"/>
      <c r="BE2869" s="11"/>
      <c r="BF2869" s="11"/>
      <c r="BG2869" s="11"/>
      <c r="BH2869" s="11"/>
      <c r="BI2869" s="11"/>
      <c r="BJ2869" s="11"/>
      <c r="BK2869" s="11"/>
      <c r="BL2869" s="11"/>
      <c r="BM2869" s="11"/>
      <c r="BN2869" s="11"/>
      <c r="BO2869" s="11"/>
      <c r="BP2869" s="16" t="str">
        <v>0- Port Costs</v>
      </c>
      <c r="BT2869" s="16" t="str">
        <v>0- Port Value</v>
      </c>
      <c r="BU2869" s="11"/>
      <c r="BV2869" s="16" t="str">
        <v>0</v>
      </c>
    </row>
    <row r="2870" spans="8:74" hidden="1" outlineLevel="1" x14ac:dyDescent="0.3">
      <c r="H2870" s="16" t="str">
        <v>0 - BM Costs</v>
      </c>
      <c r="L2870" s="16" t="str">
        <v>0 - BM Port</v>
      </c>
      <c r="N2870" s="16" t="str">
        <v>0 - Port Assets</v>
      </c>
      <c r="O2870" s="11"/>
      <c r="P2870" s="11"/>
      <c r="Q2870" s="11"/>
      <c r="R2870" s="11"/>
      <c r="S2870" s="11"/>
      <c r="T2870" s="11"/>
      <c r="U2870" s="11"/>
      <c r="V2870" s="11"/>
      <c r="W2870" s="11"/>
      <c r="X2870" s="11"/>
      <c r="Y2870" s="11"/>
      <c r="Z2870" s="11"/>
      <c r="AA2870" s="11"/>
      <c r="AB2870" s="11"/>
      <c r="AC2870" s="11"/>
      <c r="AD2870" s="11"/>
      <c r="AE2870" s="11"/>
      <c r="AF2870" s="11"/>
      <c r="AG2870" s="11"/>
      <c r="AH2870" s="11"/>
      <c r="AI2870" s="11"/>
      <c r="AJ2870" s="11"/>
      <c r="AK2870" s="11"/>
      <c r="AL2870" s="11"/>
      <c r="AM2870" s="11"/>
      <c r="AN2870" s="11"/>
      <c r="AO2870" s="11"/>
      <c r="AP2870" s="11"/>
      <c r="AQ2870" s="11"/>
      <c r="AR2870" s="11"/>
      <c r="AS2870" s="11"/>
      <c r="AT2870" s="11"/>
      <c r="AU2870" s="11"/>
      <c r="AV2870" s="11"/>
      <c r="AW2870" s="11"/>
      <c r="AX2870" s="11"/>
      <c r="AY2870" s="11"/>
      <c r="AZ2870" s="11"/>
      <c r="BA2870" s="11"/>
      <c r="BB2870" s="11"/>
      <c r="BC2870" s="11"/>
      <c r="BD2870" s="11"/>
      <c r="BE2870" s="11"/>
      <c r="BF2870" s="11"/>
      <c r="BG2870" s="11"/>
      <c r="BH2870" s="11"/>
      <c r="BI2870" s="11"/>
      <c r="BJ2870" s="11"/>
      <c r="BK2870" s="11"/>
      <c r="BL2870" s="11"/>
      <c r="BM2870" s="11"/>
      <c r="BN2870" s="11"/>
      <c r="BO2870" s="11"/>
      <c r="BP2870" s="16" t="str">
        <v>0- Port Costs</v>
      </c>
      <c r="BT2870" s="16" t="str">
        <v>0- Port Value</v>
      </c>
      <c r="BU2870" s="11"/>
      <c r="BV2870" s="16" t="str">
        <v>0</v>
      </c>
    </row>
    <row r="2871" spans="8:74" hidden="1" outlineLevel="1" x14ac:dyDescent="0.3">
      <c r="H2871" s="16" t="str">
        <v>0 - BM Costs</v>
      </c>
      <c r="L2871" s="16" t="str">
        <v>0 - BM Port</v>
      </c>
      <c r="N2871" s="16" t="str">
        <v>0 - Port Assets</v>
      </c>
      <c r="O2871" s="11"/>
      <c r="P2871" s="11"/>
      <c r="Q2871" s="11"/>
      <c r="R2871" s="11"/>
      <c r="S2871" s="11"/>
      <c r="T2871" s="11"/>
      <c r="U2871" s="11"/>
      <c r="V2871" s="11"/>
      <c r="W2871" s="11"/>
      <c r="X2871" s="11"/>
      <c r="Y2871" s="11"/>
      <c r="Z2871" s="11"/>
      <c r="AA2871" s="11"/>
      <c r="AB2871" s="11"/>
      <c r="AC2871" s="11"/>
      <c r="AD2871" s="11"/>
      <c r="AE2871" s="11"/>
      <c r="AF2871" s="11"/>
      <c r="AG2871" s="11"/>
      <c r="AH2871" s="11"/>
      <c r="AI2871" s="11"/>
      <c r="AJ2871" s="11"/>
      <c r="AK2871" s="11"/>
      <c r="AL2871" s="11"/>
      <c r="AM2871" s="11"/>
      <c r="AN2871" s="11"/>
      <c r="AO2871" s="11"/>
      <c r="AP2871" s="11"/>
      <c r="AQ2871" s="11"/>
      <c r="AR2871" s="11"/>
      <c r="AS2871" s="11"/>
      <c r="AT2871" s="11"/>
      <c r="AU2871" s="11"/>
      <c r="AV2871" s="11"/>
      <c r="AW2871" s="11"/>
      <c r="AX2871" s="11"/>
      <c r="AY2871" s="11"/>
      <c r="AZ2871" s="11"/>
      <c r="BA2871" s="11"/>
      <c r="BB2871" s="11"/>
      <c r="BC2871" s="11"/>
      <c r="BD2871" s="11"/>
      <c r="BE2871" s="11"/>
      <c r="BF2871" s="11"/>
      <c r="BG2871" s="11"/>
      <c r="BH2871" s="11"/>
      <c r="BI2871" s="11"/>
      <c r="BJ2871" s="11"/>
      <c r="BK2871" s="11"/>
      <c r="BL2871" s="11"/>
      <c r="BM2871" s="11"/>
      <c r="BN2871" s="11"/>
      <c r="BO2871" s="11"/>
      <c r="BP2871" s="16" t="str">
        <v>0- Port Costs</v>
      </c>
      <c r="BT2871" s="16" t="str">
        <v>0- Port Value</v>
      </c>
      <c r="BU2871" s="11"/>
      <c r="BV2871" s="16" t="str">
        <v>0</v>
      </c>
    </row>
    <row r="2872" spans="8:74" hidden="1" outlineLevel="1" x14ac:dyDescent="0.3">
      <c r="H2872" s="16" t="str">
        <v>0 - BM Costs</v>
      </c>
      <c r="L2872" s="16" t="str">
        <v>0 - BM Port</v>
      </c>
      <c r="N2872" s="16" t="str">
        <v>0 - Port Assets</v>
      </c>
      <c r="O2872" s="11"/>
      <c r="P2872" s="11"/>
      <c r="Q2872" s="11"/>
      <c r="R2872" s="11"/>
      <c r="S2872" s="11"/>
      <c r="T2872" s="11"/>
      <c r="U2872" s="11"/>
      <c r="V2872" s="11"/>
      <c r="W2872" s="11"/>
      <c r="X2872" s="11"/>
      <c r="Y2872" s="11"/>
      <c r="Z2872" s="11"/>
      <c r="AA2872" s="11"/>
      <c r="AB2872" s="11"/>
      <c r="AC2872" s="11"/>
      <c r="AD2872" s="11"/>
      <c r="AE2872" s="11"/>
      <c r="AF2872" s="11"/>
      <c r="AG2872" s="11"/>
      <c r="AH2872" s="11"/>
      <c r="AI2872" s="11"/>
      <c r="AJ2872" s="11"/>
      <c r="AK2872" s="11"/>
      <c r="AL2872" s="11"/>
      <c r="AM2872" s="11"/>
      <c r="AN2872" s="11"/>
      <c r="AO2872" s="11"/>
      <c r="AP2872" s="11"/>
      <c r="AQ2872" s="11"/>
      <c r="AR2872" s="11"/>
      <c r="AS2872" s="11"/>
      <c r="AT2872" s="11"/>
      <c r="AU2872" s="11"/>
      <c r="AV2872" s="11"/>
      <c r="AW2872" s="11"/>
      <c r="AX2872" s="11"/>
      <c r="AY2872" s="11"/>
      <c r="AZ2872" s="11"/>
      <c r="BA2872" s="11"/>
      <c r="BB2872" s="11"/>
      <c r="BC2872" s="11"/>
      <c r="BD2872" s="11"/>
      <c r="BE2872" s="11"/>
      <c r="BF2872" s="11"/>
      <c r="BG2872" s="11"/>
      <c r="BH2872" s="11"/>
      <c r="BI2872" s="11"/>
      <c r="BJ2872" s="11"/>
      <c r="BK2872" s="11"/>
      <c r="BL2872" s="11"/>
      <c r="BM2872" s="11"/>
      <c r="BN2872" s="11"/>
      <c r="BO2872" s="11"/>
      <c r="BP2872" s="16" t="str">
        <v>0- Port Costs</v>
      </c>
      <c r="BT2872" s="16" t="str">
        <v>0- Port Value</v>
      </c>
      <c r="BU2872" s="11"/>
      <c r="BV2872" s="16" t="str">
        <v>0</v>
      </c>
    </row>
    <row r="2873" spans="8:74" hidden="1" outlineLevel="1" x14ac:dyDescent="0.3">
      <c r="H2873" s="16" t="str">
        <v>0 - BM Costs</v>
      </c>
      <c r="L2873" s="16" t="str">
        <v>0 - BM Port</v>
      </c>
      <c r="N2873" s="16" t="str">
        <v>0 - Port Assets</v>
      </c>
      <c r="O2873" s="11"/>
      <c r="P2873" s="11"/>
      <c r="Q2873" s="11"/>
      <c r="R2873" s="11"/>
      <c r="S2873" s="11"/>
      <c r="T2873" s="11"/>
      <c r="U2873" s="11"/>
      <c r="V2873" s="11"/>
      <c r="W2873" s="11"/>
      <c r="X2873" s="11"/>
      <c r="Y2873" s="11"/>
      <c r="Z2873" s="11"/>
      <c r="AA2873" s="11"/>
      <c r="AB2873" s="11"/>
      <c r="AC2873" s="11"/>
      <c r="AD2873" s="11"/>
      <c r="AE2873" s="11"/>
      <c r="AF2873" s="11"/>
      <c r="AG2873" s="11"/>
      <c r="AH2873" s="11"/>
      <c r="AI2873" s="11"/>
      <c r="AJ2873" s="11"/>
      <c r="AK2873" s="11"/>
      <c r="AL2873" s="11"/>
      <c r="AM2873" s="11"/>
      <c r="AN2873" s="11"/>
      <c r="AO2873" s="11"/>
      <c r="AP2873" s="11"/>
      <c r="AQ2873" s="11"/>
      <c r="AR2873" s="11"/>
      <c r="AS2873" s="11"/>
      <c r="AT2873" s="11"/>
      <c r="AU2873" s="11"/>
      <c r="AV2873" s="11"/>
      <c r="AW2873" s="11"/>
      <c r="AX2873" s="11"/>
      <c r="AY2873" s="11"/>
      <c r="AZ2873" s="11"/>
      <c r="BA2873" s="11"/>
      <c r="BB2873" s="11"/>
      <c r="BC2873" s="11"/>
      <c r="BD2873" s="11"/>
      <c r="BE2873" s="11"/>
      <c r="BF2873" s="11"/>
      <c r="BG2873" s="11"/>
      <c r="BH2873" s="11"/>
      <c r="BI2873" s="11"/>
      <c r="BJ2873" s="11"/>
      <c r="BK2873" s="11"/>
      <c r="BL2873" s="11"/>
      <c r="BM2873" s="11"/>
      <c r="BN2873" s="11"/>
      <c r="BO2873" s="11"/>
      <c r="BP2873" s="16" t="str">
        <v>0- Port Costs</v>
      </c>
      <c r="BT2873" s="16" t="str">
        <v>0- Port Value</v>
      </c>
      <c r="BU2873" s="11"/>
      <c r="BV2873" s="16" t="str">
        <v>0</v>
      </c>
    </row>
    <row r="2874" spans="8:74" hidden="1" outlineLevel="1" x14ac:dyDescent="0.3">
      <c r="H2874" s="16" t="str">
        <v>0 - BM Costs</v>
      </c>
      <c r="L2874" s="16" t="str">
        <v>0 - BM Port</v>
      </c>
      <c r="N2874" s="16" t="str">
        <v>0 - Port Assets</v>
      </c>
      <c r="O2874" s="11"/>
      <c r="P2874" s="11"/>
      <c r="Q2874" s="11"/>
      <c r="R2874" s="11"/>
      <c r="S2874" s="11"/>
      <c r="T2874" s="11"/>
      <c r="U2874" s="11"/>
      <c r="V2874" s="11"/>
      <c r="W2874" s="11"/>
      <c r="X2874" s="11"/>
      <c r="Y2874" s="11"/>
      <c r="Z2874" s="11"/>
      <c r="AA2874" s="11"/>
      <c r="AB2874" s="11"/>
      <c r="AC2874" s="11"/>
      <c r="AD2874" s="11"/>
      <c r="AE2874" s="11"/>
      <c r="AF2874" s="11"/>
      <c r="AG2874" s="11"/>
      <c r="AH2874" s="11"/>
      <c r="AI2874" s="11"/>
      <c r="AJ2874" s="11"/>
      <c r="AK2874" s="11"/>
      <c r="AL2874" s="11"/>
      <c r="AM2874" s="11"/>
      <c r="AN2874" s="11"/>
      <c r="AO2874" s="11"/>
      <c r="AP2874" s="11"/>
      <c r="AQ2874" s="11"/>
      <c r="AR2874" s="11"/>
      <c r="AS2874" s="11"/>
      <c r="AT2874" s="11"/>
      <c r="AU2874" s="11"/>
      <c r="AV2874" s="11"/>
      <c r="AW2874" s="11"/>
      <c r="AX2874" s="11"/>
      <c r="AY2874" s="11"/>
      <c r="AZ2874" s="11"/>
      <c r="BA2874" s="11"/>
      <c r="BB2874" s="11"/>
      <c r="BC2874" s="11"/>
      <c r="BD2874" s="11"/>
      <c r="BE2874" s="11"/>
      <c r="BF2874" s="11"/>
      <c r="BG2874" s="11"/>
      <c r="BH2874" s="11"/>
      <c r="BI2874" s="11"/>
      <c r="BJ2874" s="11"/>
      <c r="BK2874" s="11"/>
      <c r="BL2874" s="11"/>
      <c r="BM2874" s="11"/>
      <c r="BN2874" s="11"/>
      <c r="BO2874" s="11"/>
      <c r="BP2874" s="16" t="str">
        <v>0- Port Costs</v>
      </c>
      <c r="BT2874" s="16" t="str">
        <v>0- Port Value</v>
      </c>
      <c r="BU2874" s="11"/>
      <c r="BV2874" s="16" t="str">
        <v>0</v>
      </c>
    </row>
    <row r="2875" spans="8:74" hidden="1" outlineLevel="1" x14ac:dyDescent="0.3">
      <c r="H2875" s="16" t="str">
        <v>0 - BM Costs</v>
      </c>
      <c r="L2875" s="16" t="str">
        <v>0 - BM Port</v>
      </c>
      <c r="N2875" s="16" t="str">
        <v>0 - Port Assets</v>
      </c>
      <c r="O2875" s="11"/>
      <c r="P2875" s="11"/>
      <c r="Q2875" s="11"/>
      <c r="R2875" s="11"/>
      <c r="S2875" s="11"/>
      <c r="T2875" s="11"/>
      <c r="U2875" s="11"/>
      <c r="V2875" s="11"/>
      <c r="W2875" s="11"/>
      <c r="X2875" s="11"/>
      <c r="Y2875" s="11"/>
      <c r="Z2875" s="11"/>
      <c r="AA2875" s="11"/>
      <c r="AB2875" s="11"/>
      <c r="AC2875" s="11"/>
      <c r="AD2875" s="11"/>
      <c r="AE2875" s="11"/>
      <c r="AF2875" s="11"/>
      <c r="AG2875" s="11"/>
      <c r="AH2875" s="11"/>
      <c r="AI2875" s="11"/>
      <c r="AJ2875" s="11"/>
      <c r="AK2875" s="11"/>
      <c r="AL2875" s="11"/>
      <c r="AM2875" s="11"/>
      <c r="AN2875" s="11"/>
      <c r="AO2875" s="11"/>
      <c r="AP2875" s="11"/>
      <c r="AQ2875" s="11"/>
      <c r="AR2875" s="11"/>
      <c r="AS2875" s="11"/>
      <c r="AT2875" s="11"/>
      <c r="AU2875" s="11"/>
      <c r="AV2875" s="11"/>
      <c r="AW2875" s="11"/>
      <c r="AX2875" s="11"/>
      <c r="AY2875" s="11"/>
      <c r="AZ2875" s="11"/>
      <c r="BA2875" s="11"/>
      <c r="BB2875" s="11"/>
      <c r="BC2875" s="11"/>
      <c r="BD2875" s="11"/>
      <c r="BE2875" s="11"/>
      <c r="BF2875" s="11"/>
      <c r="BG2875" s="11"/>
      <c r="BH2875" s="11"/>
      <c r="BI2875" s="11"/>
      <c r="BJ2875" s="11"/>
      <c r="BK2875" s="11"/>
      <c r="BL2875" s="11"/>
      <c r="BM2875" s="11"/>
      <c r="BN2875" s="11"/>
      <c r="BO2875" s="11"/>
      <c r="BP2875" s="16" t="str">
        <v>0- Port Costs</v>
      </c>
      <c r="BT2875" s="16" t="str">
        <v>0- Port Value</v>
      </c>
      <c r="BU2875" s="11"/>
      <c r="BV2875" s="16" t="str">
        <v>0</v>
      </c>
    </row>
    <row r="2876" spans="8:74" hidden="1" outlineLevel="1" x14ac:dyDescent="0.3">
      <c r="H2876" s="16" t="str">
        <v>0 - BM Costs</v>
      </c>
      <c r="L2876" s="16" t="str">
        <v>0 - BM Port</v>
      </c>
      <c r="N2876" s="16" t="str">
        <v>0 - Port Assets</v>
      </c>
      <c r="O2876" s="11"/>
      <c r="P2876" s="11"/>
      <c r="Q2876" s="11"/>
      <c r="R2876" s="11"/>
      <c r="S2876" s="11"/>
      <c r="T2876" s="11"/>
      <c r="U2876" s="11"/>
      <c r="V2876" s="11"/>
      <c r="W2876" s="11"/>
      <c r="X2876" s="11"/>
      <c r="Y2876" s="11"/>
      <c r="Z2876" s="11"/>
      <c r="AA2876" s="11"/>
      <c r="AB2876" s="11"/>
      <c r="AC2876" s="11"/>
      <c r="AD2876" s="11"/>
      <c r="AE2876" s="11"/>
      <c r="AF2876" s="11"/>
      <c r="AG2876" s="11"/>
      <c r="AH2876" s="11"/>
      <c r="AI2876" s="11"/>
      <c r="AJ2876" s="11"/>
      <c r="AK2876" s="11"/>
      <c r="AL2876" s="11"/>
      <c r="AM2876" s="11"/>
      <c r="AN2876" s="11"/>
      <c r="AO2876" s="11"/>
      <c r="AP2876" s="11"/>
      <c r="AQ2876" s="11"/>
      <c r="AR2876" s="11"/>
      <c r="AS2876" s="11"/>
      <c r="AT2876" s="11"/>
      <c r="AU2876" s="11"/>
      <c r="AV2876" s="11"/>
      <c r="AW2876" s="11"/>
      <c r="AX2876" s="11"/>
      <c r="AY2876" s="11"/>
      <c r="AZ2876" s="11"/>
      <c r="BA2876" s="11"/>
      <c r="BB2876" s="11"/>
      <c r="BC2876" s="11"/>
      <c r="BD2876" s="11"/>
      <c r="BE2876" s="11"/>
      <c r="BF2876" s="11"/>
      <c r="BG2876" s="11"/>
      <c r="BH2876" s="11"/>
      <c r="BI2876" s="11"/>
      <c r="BJ2876" s="11"/>
      <c r="BK2876" s="11"/>
      <c r="BL2876" s="11"/>
      <c r="BM2876" s="11"/>
      <c r="BN2876" s="11"/>
      <c r="BO2876" s="11"/>
      <c r="BP2876" s="16" t="str">
        <v>0- Port Costs</v>
      </c>
      <c r="BT2876" s="16" t="str">
        <v>0- Port Value</v>
      </c>
      <c r="BU2876" s="11"/>
      <c r="BV2876" s="16" t="str">
        <v>0</v>
      </c>
    </row>
    <row r="2877" spans="8:74" hidden="1" outlineLevel="1" x14ac:dyDescent="0.3">
      <c r="H2877" s="16" t="str">
        <v>0 - BM Costs</v>
      </c>
      <c r="L2877" s="16" t="str">
        <v>0 - BM Port</v>
      </c>
      <c r="N2877" s="16" t="str">
        <v>0 - Port Assets</v>
      </c>
      <c r="O2877" s="11"/>
      <c r="P2877" s="11"/>
      <c r="Q2877" s="11"/>
      <c r="R2877" s="11"/>
      <c r="S2877" s="11"/>
      <c r="T2877" s="11"/>
      <c r="U2877" s="11"/>
      <c r="V2877" s="11"/>
      <c r="W2877" s="11"/>
      <c r="X2877" s="11"/>
      <c r="Y2877" s="11"/>
      <c r="Z2877" s="11"/>
      <c r="AA2877" s="11"/>
      <c r="AB2877" s="11"/>
      <c r="AC2877" s="11"/>
      <c r="AD2877" s="11"/>
      <c r="AE2877" s="11"/>
      <c r="AF2877" s="11"/>
      <c r="AG2877" s="11"/>
      <c r="AH2877" s="11"/>
      <c r="AI2877" s="11"/>
      <c r="AJ2877" s="11"/>
      <c r="AK2877" s="11"/>
      <c r="AL2877" s="11"/>
      <c r="AM2877" s="11"/>
      <c r="AN2877" s="11"/>
      <c r="AO2877" s="11"/>
      <c r="AP2877" s="11"/>
      <c r="AQ2877" s="11"/>
      <c r="AR2877" s="11"/>
      <c r="AS2877" s="11"/>
      <c r="AT2877" s="11"/>
      <c r="AU2877" s="11"/>
      <c r="AV2877" s="11"/>
      <c r="AW2877" s="11"/>
      <c r="AX2877" s="11"/>
      <c r="AY2877" s="11"/>
      <c r="AZ2877" s="11"/>
      <c r="BA2877" s="11"/>
      <c r="BB2877" s="11"/>
      <c r="BC2877" s="11"/>
      <c r="BD2877" s="11"/>
      <c r="BE2877" s="11"/>
      <c r="BF2877" s="11"/>
      <c r="BG2877" s="11"/>
      <c r="BH2877" s="11"/>
      <c r="BI2877" s="11"/>
      <c r="BJ2877" s="11"/>
      <c r="BK2877" s="11"/>
      <c r="BL2877" s="11"/>
      <c r="BM2877" s="11"/>
      <c r="BN2877" s="11"/>
      <c r="BO2877" s="11"/>
      <c r="BP2877" s="16" t="str">
        <v>0- Port Costs</v>
      </c>
      <c r="BT2877" s="16" t="str">
        <v>0- Port Value</v>
      </c>
      <c r="BU2877" s="11"/>
      <c r="BV2877" s="16" t="str">
        <v>0</v>
      </c>
    </row>
    <row r="2878" spans="8:74" hidden="1" outlineLevel="1" x14ac:dyDescent="0.3">
      <c r="H2878" s="16" t="str">
        <v>0 - BM Costs</v>
      </c>
      <c r="L2878" s="16" t="str">
        <v>0 - BM Port</v>
      </c>
      <c r="N2878" s="16" t="str">
        <v>0 - Port Assets</v>
      </c>
      <c r="O2878" s="11"/>
      <c r="P2878" s="11"/>
      <c r="Q2878" s="11"/>
      <c r="R2878" s="11"/>
      <c r="S2878" s="11"/>
      <c r="T2878" s="11"/>
      <c r="U2878" s="11"/>
      <c r="V2878" s="11"/>
      <c r="W2878" s="11"/>
      <c r="X2878" s="11"/>
      <c r="Y2878" s="11"/>
      <c r="Z2878" s="11"/>
      <c r="AA2878" s="11"/>
      <c r="AB2878" s="11"/>
      <c r="AC2878" s="11"/>
      <c r="AD2878" s="11"/>
      <c r="AE2878" s="11"/>
      <c r="AF2878" s="11"/>
      <c r="AG2878" s="11"/>
      <c r="AH2878" s="11"/>
      <c r="AI2878" s="11"/>
      <c r="AJ2878" s="11"/>
      <c r="AK2878" s="11"/>
      <c r="AL2878" s="11"/>
      <c r="AM2878" s="11"/>
      <c r="AN2878" s="11"/>
      <c r="AO2878" s="11"/>
      <c r="AP2878" s="11"/>
      <c r="AQ2878" s="11"/>
      <c r="AR2878" s="11"/>
      <c r="AS2878" s="11"/>
      <c r="AT2878" s="11"/>
      <c r="AU2878" s="11"/>
      <c r="AV2878" s="11"/>
      <c r="AW2878" s="11"/>
      <c r="AX2878" s="11"/>
      <c r="AY2878" s="11"/>
      <c r="AZ2878" s="11"/>
      <c r="BA2878" s="11"/>
      <c r="BB2878" s="11"/>
      <c r="BC2878" s="11"/>
      <c r="BD2878" s="11"/>
      <c r="BE2878" s="11"/>
      <c r="BF2878" s="11"/>
      <c r="BG2878" s="11"/>
      <c r="BH2878" s="11"/>
      <c r="BI2878" s="11"/>
      <c r="BJ2878" s="11"/>
      <c r="BK2878" s="11"/>
      <c r="BL2878" s="11"/>
      <c r="BM2878" s="11"/>
      <c r="BN2878" s="11"/>
      <c r="BO2878" s="11"/>
      <c r="BP2878" s="16" t="str">
        <v>0- Port Costs</v>
      </c>
      <c r="BT2878" s="16" t="str">
        <v>0- Port Value</v>
      </c>
      <c r="BU2878" s="11"/>
      <c r="BV2878" s="16" t="str">
        <v>0</v>
      </c>
    </row>
    <row r="2879" spans="8:74" hidden="1" outlineLevel="1" x14ac:dyDescent="0.3">
      <c r="H2879" s="16" t="str">
        <v>0 - BM Costs</v>
      </c>
      <c r="L2879" s="16" t="str">
        <v>0 - BM Port</v>
      </c>
      <c r="N2879" s="16" t="str">
        <v>0 - Port Assets</v>
      </c>
      <c r="O2879" s="11"/>
      <c r="P2879" s="11"/>
      <c r="Q2879" s="11"/>
      <c r="R2879" s="11"/>
      <c r="S2879" s="11"/>
      <c r="T2879" s="11"/>
      <c r="U2879" s="11"/>
      <c r="V2879" s="11"/>
      <c r="W2879" s="11"/>
      <c r="X2879" s="11"/>
      <c r="Y2879" s="11"/>
      <c r="Z2879" s="11"/>
      <c r="AA2879" s="11"/>
      <c r="AB2879" s="11"/>
      <c r="AC2879" s="11"/>
      <c r="AD2879" s="11"/>
      <c r="AE2879" s="11"/>
      <c r="AF2879" s="11"/>
      <c r="AG2879" s="11"/>
      <c r="AH2879" s="11"/>
      <c r="AI2879" s="11"/>
      <c r="AJ2879" s="11"/>
      <c r="AK2879" s="11"/>
      <c r="AL2879" s="11"/>
      <c r="AM2879" s="11"/>
      <c r="AN2879" s="11"/>
      <c r="AO2879" s="11"/>
      <c r="AP2879" s="11"/>
      <c r="AQ2879" s="11"/>
      <c r="AR2879" s="11"/>
      <c r="AS2879" s="11"/>
      <c r="AT2879" s="11"/>
      <c r="AU2879" s="11"/>
      <c r="AV2879" s="11"/>
      <c r="AW2879" s="11"/>
      <c r="AX2879" s="11"/>
      <c r="AY2879" s="11"/>
      <c r="AZ2879" s="11"/>
      <c r="BA2879" s="11"/>
      <c r="BB2879" s="11"/>
      <c r="BC2879" s="11"/>
      <c r="BD2879" s="11"/>
      <c r="BE2879" s="11"/>
      <c r="BF2879" s="11"/>
      <c r="BG2879" s="11"/>
      <c r="BH2879" s="11"/>
      <c r="BI2879" s="11"/>
      <c r="BJ2879" s="11"/>
      <c r="BK2879" s="11"/>
      <c r="BL2879" s="11"/>
      <c r="BM2879" s="11"/>
      <c r="BN2879" s="11"/>
      <c r="BO2879" s="11"/>
      <c r="BP2879" s="16" t="str">
        <v>0- Port Costs</v>
      </c>
      <c r="BT2879" s="16" t="str">
        <v>0- Port Value</v>
      </c>
      <c r="BU2879" s="11"/>
      <c r="BV2879" s="16" t="str">
        <v>0</v>
      </c>
    </row>
    <row r="2880" spans="8:74" hidden="1" outlineLevel="1" x14ac:dyDescent="0.3">
      <c r="H2880" s="16" t="str">
        <v>0 - BM Costs</v>
      </c>
      <c r="L2880" s="16" t="str">
        <v>0 - BM Port</v>
      </c>
      <c r="N2880" s="16" t="str">
        <v>0 - Port Assets</v>
      </c>
      <c r="O2880" s="11"/>
      <c r="P2880" s="11"/>
      <c r="Q2880" s="11"/>
      <c r="R2880" s="11"/>
      <c r="S2880" s="11"/>
      <c r="T2880" s="11"/>
      <c r="U2880" s="11"/>
      <c r="V2880" s="11"/>
      <c r="W2880" s="11"/>
      <c r="X2880" s="11"/>
      <c r="Y2880" s="11"/>
      <c r="Z2880" s="11"/>
      <c r="AA2880" s="11"/>
      <c r="AB2880" s="11"/>
      <c r="AC2880" s="11"/>
      <c r="AD2880" s="11"/>
      <c r="AE2880" s="11"/>
      <c r="AF2880" s="11"/>
      <c r="AG2880" s="11"/>
      <c r="AH2880" s="11"/>
      <c r="AI2880" s="11"/>
      <c r="AJ2880" s="11"/>
      <c r="AK2880" s="11"/>
      <c r="AL2880" s="11"/>
      <c r="AM2880" s="11"/>
      <c r="AN2880" s="11"/>
      <c r="AO2880" s="11"/>
      <c r="AP2880" s="11"/>
      <c r="AQ2880" s="11"/>
      <c r="AR2880" s="11"/>
      <c r="AS2880" s="11"/>
      <c r="AT2880" s="11"/>
      <c r="AU2880" s="11"/>
      <c r="AV2880" s="11"/>
      <c r="AW2880" s="11"/>
      <c r="AX2880" s="11"/>
      <c r="AY2880" s="11"/>
      <c r="AZ2880" s="11"/>
      <c r="BA2880" s="11"/>
      <c r="BB2880" s="11"/>
      <c r="BC2880" s="11"/>
      <c r="BD2880" s="11"/>
      <c r="BE2880" s="11"/>
      <c r="BF2880" s="11"/>
      <c r="BG2880" s="11"/>
      <c r="BH2880" s="11"/>
      <c r="BI2880" s="11"/>
      <c r="BJ2880" s="11"/>
      <c r="BK2880" s="11"/>
      <c r="BL2880" s="11"/>
      <c r="BM2880" s="11"/>
      <c r="BN2880" s="11"/>
      <c r="BO2880" s="11"/>
      <c r="BP2880" s="16" t="str">
        <v>0- Port Costs</v>
      </c>
      <c r="BT2880" s="16" t="str">
        <v>0- Port Value</v>
      </c>
      <c r="BU2880" s="11"/>
      <c r="BV2880" s="16" t="str">
        <v>0</v>
      </c>
    </row>
    <row r="2881" spans="8:74" hidden="1" outlineLevel="1" x14ac:dyDescent="0.3">
      <c r="H2881" s="16" t="str">
        <v>0 - BM Costs</v>
      </c>
      <c r="L2881" s="16" t="str">
        <v>0 - BM Port</v>
      </c>
      <c r="N2881" s="16" t="str">
        <v>0 - Port Assets</v>
      </c>
      <c r="O2881" s="11"/>
      <c r="P2881" s="11"/>
      <c r="Q2881" s="11"/>
      <c r="R2881" s="11"/>
      <c r="S2881" s="11"/>
      <c r="T2881" s="11"/>
      <c r="U2881" s="11"/>
      <c r="V2881" s="11"/>
      <c r="W2881" s="11"/>
      <c r="X2881" s="11"/>
      <c r="Y2881" s="11"/>
      <c r="Z2881" s="11"/>
      <c r="AA2881" s="11"/>
      <c r="AB2881" s="11"/>
      <c r="AC2881" s="11"/>
      <c r="AD2881" s="11"/>
      <c r="AE2881" s="11"/>
      <c r="AF2881" s="11"/>
      <c r="AG2881" s="11"/>
      <c r="AH2881" s="11"/>
      <c r="AI2881" s="11"/>
      <c r="AJ2881" s="11"/>
      <c r="AK2881" s="11"/>
      <c r="AL2881" s="11"/>
      <c r="AM2881" s="11"/>
      <c r="AN2881" s="11"/>
      <c r="AO2881" s="11"/>
      <c r="AP2881" s="11"/>
      <c r="AQ2881" s="11"/>
      <c r="AR2881" s="11"/>
      <c r="AS2881" s="11"/>
      <c r="AT2881" s="11"/>
      <c r="AU2881" s="11"/>
      <c r="AV2881" s="11"/>
      <c r="AW2881" s="11"/>
      <c r="AX2881" s="11"/>
      <c r="AY2881" s="11"/>
      <c r="AZ2881" s="11"/>
      <c r="BA2881" s="11"/>
      <c r="BB2881" s="11"/>
      <c r="BC2881" s="11"/>
      <c r="BD2881" s="11"/>
      <c r="BE2881" s="11"/>
      <c r="BF2881" s="11"/>
      <c r="BG2881" s="11"/>
      <c r="BH2881" s="11"/>
      <c r="BI2881" s="11"/>
      <c r="BJ2881" s="11"/>
      <c r="BK2881" s="11"/>
      <c r="BL2881" s="11"/>
      <c r="BM2881" s="11"/>
      <c r="BN2881" s="11"/>
      <c r="BO2881" s="11"/>
      <c r="BP2881" s="16" t="str">
        <v>0- Port Costs</v>
      </c>
      <c r="BT2881" s="16" t="str">
        <v>0- Port Value</v>
      </c>
      <c r="BU2881" s="11"/>
      <c r="BV2881" s="16" t="str">
        <v>0</v>
      </c>
    </row>
    <row r="2882" spans="8:74" hidden="1" outlineLevel="1" x14ac:dyDescent="0.3">
      <c r="H2882" s="16" t="str">
        <v>0 - BM Costs</v>
      </c>
      <c r="L2882" s="16" t="str">
        <v>0 - BM Port</v>
      </c>
      <c r="N2882" s="16" t="str">
        <v>0 - Port Assets</v>
      </c>
      <c r="O2882" s="11"/>
      <c r="P2882" s="11"/>
      <c r="Q2882" s="11"/>
      <c r="R2882" s="11"/>
      <c r="S2882" s="11"/>
      <c r="T2882" s="11"/>
      <c r="U2882" s="11"/>
      <c r="V2882" s="11"/>
      <c r="W2882" s="11"/>
      <c r="X2882" s="11"/>
      <c r="Y2882" s="11"/>
      <c r="Z2882" s="11"/>
      <c r="AA2882" s="11"/>
      <c r="AB2882" s="11"/>
      <c r="AC2882" s="11"/>
      <c r="AD2882" s="11"/>
      <c r="AE2882" s="11"/>
      <c r="AF2882" s="11"/>
      <c r="AG2882" s="11"/>
      <c r="AH2882" s="11"/>
      <c r="AI2882" s="11"/>
      <c r="AJ2882" s="11"/>
      <c r="AK2882" s="11"/>
      <c r="AL2882" s="11"/>
      <c r="AM2882" s="11"/>
      <c r="AN2882" s="11"/>
      <c r="AO2882" s="11"/>
      <c r="AP2882" s="11"/>
      <c r="AQ2882" s="11"/>
      <c r="AR2882" s="11"/>
      <c r="AS2882" s="11"/>
      <c r="AT2882" s="11"/>
      <c r="AU2882" s="11"/>
      <c r="AV2882" s="11"/>
      <c r="AW2882" s="11"/>
      <c r="AX2882" s="11"/>
      <c r="AY2882" s="11"/>
      <c r="AZ2882" s="11"/>
      <c r="BA2882" s="11"/>
      <c r="BB2882" s="11"/>
      <c r="BC2882" s="11"/>
      <c r="BD2882" s="11"/>
      <c r="BE2882" s="11"/>
      <c r="BF2882" s="11"/>
      <c r="BG2882" s="11"/>
      <c r="BH2882" s="11"/>
      <c r="BI2882" s="11"/>
      <c r="BJ2882" s="11"/>
      <c r="BK2882" s="11"/>
      <c r="BL2882" s="11"/>
      <c r="BM2882" s="11"/>
      <c r="BN2882" s="11"/>
      <c r="BO2882" s="11"/>
      <c r="BP2882" s="16" t="str">
        <v>0- Port Costs</v>
      </c>
      <c r="BT2882" s="16" t="str">
        <v>0- Port Value</v>
      </c>
      <c r="BU2882" s="11"/>
      <c r="BV2882" s="16" t="str">
        <v>0</v>
      </c>
    </row>
    <row r="2883" spans="8:74" hidden="1" outlineLevel="1" x14ac:dyDescent="0.3">
      <c r="H2883" s="16" t="str">
        <v>0 - BM Costs</v>
      </c>
      <c r="L2883" s="16" t="str">
        <v>0 - BM Port</v>
      </c>
      <c r="N2883" s="16" t="str">
        <v>0 - Port Assets</v>
      </c>
      <c r="O2883" s="11"/>
      <c r="P2883" s="11"/>
      <c r="Q2883" s="11"/>
      <c r="R2883" s="11"/>
      <c r="S2883" s="11"/>
      <c r="T2883" s="11"/>
      <c r="U2883" s="11"/>
      <c r="V2883" s="11"/>
      <c r="W2883" s="11"/>
      <c r="X2883" s="11"/>
      <c r="Y2883" s="11"/>
      <c r="Z2883" s="11"/>
      <c r="AA2883" s="11"/>
      <c r="AB2883" s="11"/>
      <c r="AC2883" s="11"/>
      <c r="AD2883" s="11"/>
      <c r="AE2883" s="11"/>
      <c r="AF2883" s="11"/>
      <c r="AG2883" s="11"/>
      <c r="AH2883" s="11"/>
      <c r="AI2883" s="11"/>
      <c r="AJ2883" s="11"/>
      <c r="AK2883" s="11"/>
      <c r="AL2883" s="11"/>
      <c r="AM2883" s="11"/>
      <c r="AN2883" s="11"/>
      <c r="AO2883" s="11"/>
      <c r="AP2883" s="11"/>
      <c r="AQ2883" s="11"/>
      <c r="AR2883" s="11"/>
      <c r="AS2883" s="11"/>
      <c r="AT2883" s="11"/>
      <c r="AU2883" s="11"/>
      <c r="AV2883" s="11"/>
      <c r="AW2883" s="11"/>
      <c r="AX2883" s="11"/>
      <c r="AY2883" s="11"/>
      <c r="AZ2883" s="11"/>
      <c r="BA2883" s="11"/>
      <c r="BB2883" s="11"/>
      <c r="BC2883" s="11"/>
      <c r="BD2883" s="11"/>
      <c r="BE2883" s="11"/>
      <c r="BF2883" s="11"/>
      <c r="BG2883" s="11"/>
      <c r="BH2883" s="11"/>
      <c r="BI2883" s="11"/>
      <c r="BJ2883" s="11"/>
      <c r="BK2883" s="11"/>
      <c r="BL2883" s="11"/>
      <c r="BM2883" s="11"/>
      <c r="BN2883" s="11"/>
      <c r="BO2883" s="11"/>
      <c r="BP2883" s="16" t="str">
        <v>0- Port Costs</v>
      </c>
      <c r="BT2883" s="16" t="str">
        <v>0- Port Value</v>
      </c>
      <c r="BU2883" s="11"/>
      <c r="BV2883" s="16" t="str">
        <v>0</v>
      </c>
    </row>
    <row r="2884" spans="8:74" hidden="1" outlineLevel="1" x14ac:dyDescent="0.3">
      <c r="H2884" s="16" t="str">
        <v>0 - BM Costs</v>
      </c>
      <c r="L2884" s="16" t="str">
        <v>0 - BM Port</v>
      </c>
      <c r="N2884" s="16" t="str">
        <v>0 - Port Assets</v>
      </c>
      <c r="O2884" s="11"/>
      <c r="P2884" s="11"/>
      <c r="Q2884" s="11"/>
      <c r="R2884" s="11"/>
      <c r="S2884" s="11"/>
      <c r="T2884" s="11"/>
      <c r="U2884" s="11"/>
      <c r="V2884" s="11"/>
      <c r="W2884" s="11"/>
      <c r="X2884" s="11"/>
      <c r="Y2884" s="11"/>
      <c r="Z2884" s="11"/>
      <c r="AA2884" s="11"/>
      <c r="AB2884" s="11"/>
      <c r="AC2884" s="11"/>
      <c r="AD2884" s="11"/>
      <c r="AE2884" s="11"/>
      <c r="AF2884" s="11"/>
      <c r="AG2884" s="11"/>
      <c r="AH2884" s="11"/>
      <c r="AI2884" s="11"/>
      <c r="AJ2884" s="11"/>
      <c r="AK2884" s="11"/>
      <c r="AL2884" s="11"/>
      <c r="AM2884" s="11"/>
      <c r="AN2884" s="11"/>
      <c r="AO2884" s="11"/>
      <c r="AP2884" s="11"/>
      <c r="AQ2884" s="11"/>
      <c r="AR2884" s="11"/>
      <c r="AS2884" s="11"/>
      <c r="AT2884" s="11"/>
      <c r="AU2884" s="11"/>
      <c r="AV2884" s="11"/>
      <c r="AW2884" s="11"/>
      <c r="AX2884" s="11"/>
      <c r="AY2884" s="11"/>
      <c r="AZ2884" s="11"/>
      <c r="BA2884" s="11"/>
      <c r="BB2884" s="11"/>
      <c r="BC2884" s="11"/>
      <c r="BD2884" s="11"/>
      <c r="BE2884" s="11"/>
      <c r="BF2884" s="11"/>
      <c r="BG2884" s="11"/>
      <c r="BH2884" s="11"/>
      <c r="BI2884" s="11"/>
      <c r="BJ2884" s="11"/>
      <c r="BK2884" s="11"/>
      <c r="BL2884" s="11"/>
      <c r="BM2884" s="11"/>
      <c r="BN2884" s="11"/>
      <c r="BO2884" s="11"/>
      <c r="BP2884" s="16" t="str">
        <v>0- Port Costs</v>
      </c>
      <c r="BT2884" s="16" t="str">
        <v>0- Port Value</v>
      </c>
      <c r="BU2884" s="11"/>
      <c r="BV2884" s="16" t="str">
        <v>0</v>
      </c>
    </row>
    <row r="2885" spans="8:74" hidden="1" outlineLevel="1" x14ac:dyDescent="0.3">
      <c r="H2885" s="16" t="str">
        <v>0 - BM Costs</v>
      </c>
      <c r="L2885" s="16" t="str">
        <v>0 - BM Port</v>
      </c>
      <c r="N2885" s="16" t="str">
        <v>0 - Port Assets</v>
      </c>
      <c r="O2885" s="11"/>
      <c r="P2885" s="11"/>
      <c r="Q2885" s="11"/>
      <c r="R2885" s="11"/>
      <c r="S2885" s="11"/>
      <c r="T2885" s="11"/>
      <c r="U2885" s="11"/>
      <c r="V2885" s="11"/>
      <c r="W2885" s="11"/>
      <c r="X2885" s="11"/>
      <c r="Y2885" s="11"/>
      <c r="Z2885" s="11"/>
      <c r="AA2885" s="11"/>
      <c r="AB2885" s="11"/>
      <c r="AC2885" s="11"/>
      <c r="AD2885" s="11"/>
      <c r="AE2885" s="11"/>
      <c r="AF2885" s="11"/>
      <c r="AG2885" s="11"/>
      <c r="AH2885" s="11"/>
      <c r="AI2885" s="11"/>
      <c r="AJ2885" s="11"/>
      <c r="AK2885" s="11"/>
      <c r="AL2885" s="11"/>
      <c r="AM2885" s="11"/>
      <c r="AN2885" s="11"/>
      <c r="AO2885" s="11"/>
      <c r="AP2885" s="11"/>
      <c r="AQ2885" s="11"/>
      <c r="AR2885" s="11"/>
      <c r="AS2885" s="11"/>
      <c r="AT2885" s="11"/>
      <c r="AU2885" s="11"/>
      <c r="AV2885" s="11"/>
      <c r="AW2885" s="11"/>
      <c r="AX2885" s="11"/>
      <c r="AY2885" s="11"/>
      <c r="AZ2885" s="11"/>
      <c r="BA2885" s="11"/>
      <c r="BB2885" s="11"/>
      <c r="BC2885" s="11"/>
      <c r="BD2885" s="11"/>
      <c r="BE2885" s="11"/>
      <c r="BF2885" s="11"/>
      <c r="BG2885" s="11"/>
      <c r="BH2885" s="11"/>
      <c r="BI2885" s="11"/>
      <c r="BJ2885" s="11"/>
      <c r="BK2885" s="11"/>
      <c r="BL2885" s="11"/>
      <c r="BM2885" s="11"/>
      <c r="BN2885" s="11"/>
      <c r="BO2885" s="11"/>
      <c r="BP2885" s="16" t="str">
        <v>0- Port Costs</v>
      </c>
      <c r="BT2885" s="16" t="str">
        <v>0- Port Value</v>
      </c>
      <c r="BU2885" s="11"/>
      <c r="BV2885" s="16" t="str">
        <v>0</v>
      </c>
    </row>
    <row r="2886" spans="8:74" hidden="1" outlineLevel="1" x14ac:dyDescent="0.3">
      <c r="H2886" s="16" t="str">
        <v>0 - BM Costs</v>
      </c>
      <c r="L2886" s="16" t="str">
        <v>0 - BM Port</v>
      </c>
      <c r="N2886" s="16" t="str">
        <v>0 - Port Assets</v>
      </c>
      <c r="O2886" s="11"/>
      <c r="P2886" s="11"/>
      <c r="Q2886" s="11"/>
      <c r="R2886" s="11"/>
      <c r="S2886" s="11"/>
      <c r="T2886" s="11"/>
      <c r="U2886" s="11"/>
      <c r="V2886" s="11"/>
      <c r="W2886" s="11"/>
      <c r="X2886" s="11"/>
      <c r="Y2886" s="11"/>
      <c r="Z2886" s="11"/>
      <c r="AA2886" s="11"/>
      <c r="AB2886" s="11"/>
      <c r="AC2886" s="11"/>
      <c r="AD2886" s="11"/>
      <c r="AE2886" s="11"/>
      <c r="AF2886" s="11"/>
      <c r="AG2886" s="11"/>
      <c r="AH2886" s="11"/>
      <c r="AI2886" s="11"/>
      <c r="AJ2886" s="11"/>
      <c r="AK2886" s="11"/>
      <c r="AL2886" s="11"/>
      <c r="AM2886" s="11"/>
      <c r="AN2886" s="11"/>
      <c r="AO2886" s="11"/>
      <c r="AP2886" s="11"/>
      <c r="AQ2886" s="11"/>
      <c r="AR2886" s="11"/>
      <c r="AS2886" s="11"/>
      <c r="AT2886" s="11"/>
      <c r="AU2886" s="11"/>
      <c r="AV2886" s="11"/>
      <c r="AW2886" s="11"/>
      <c r="AX2886" s="11"/>
      <c r="AY2886" s="11"/>
      <c r="AZ2886" s="11"/>
      <c r="BA2886" s="11"/>
      <c r="BB2886" s="11"/>
      <c r="BC2886" s="11"/>
      <c r="BD2886" s="11"/>
      <c r="BE2886" s="11"/>
      <c r="BF2886" s="11"/>
      <c r="BG2886" s="11"/>
      <c r="BH2886" s="11"/>
      <c r="BI2886" s="11"/>
      <c r="BJ2886" s="11"/>
      <c r="BK2886" s="11"/>
      <c r="BL2886" s="11"/>
      <c r="BM2886" s="11"/>
      <c r="BN2886" s="11"/>
      <c r="BO2886" s="11"/>
      <c r="BP2886" s="16" t="str">
        <v>0- Port Costs</v>
      </c>
      <c r="BT2886" s="16" t="str">
        <v>0- Port Value</v>
      </c>
      <c r="BU2886" s="11"/>
      <c r="BV2886" s="16" t="str">
        <v>0</v>
      </c>
    </row>
    <row r="2887" spans="8:74" hidden="1" outlineLevel="1" x14ac:dyDescent="0.3">
      <c r="H2887" s="16" t="str">
        <v>0 - BM Costs</v>
      </c>
      <c r="L2887" s="16" t="str">
        <v>0 - BM Port</v>
      </c>
      <c r="N2887" s="16" t="str">
        <v>0 - Port Assets</v>
      </c>
      <c r="O2887" s="11"/>
      <c r="P2887" s="11"/>
      <c r="Q2887" s="11"/>
      <c r="R2887" s="11"/>
      <c r="S2887" s="11"/>
      <c r="T2887" s="11"/>
      <c r="U2887" s="11"/>
      <c r="V2887" s="11"/>
      <c r="W2887" s="11"/>
      <c r="X2887" s="11"/>
      <c r="Y2887" s="11"/>
      <c r="Z2887" s="11"/>
      <c r="AA2887" s="11"/>
      <c r="AB2887" s="11"/>
      <c r="AC2887" s="11"/>
      <c r="AD2887" s="11"/>
      <c r="AE2887" s="11"/>
      <c r="AF2887" s="11"/>
      <c r="AG2887" s="11"/>
      <c r="AH2887" s="11"/>
      <c r="AI2887" s="11"/>
      <c r="AJ2887" s="11"/>
      <c r="AK2887" s="11"/>
      <c r="AL2887" s="11"/>
      <c r="AM2887" s="11"/>
      <c r="AN2887" s="11"/>
      <c r="AO2887" s="11"/>
      <c r="AP2887" s="11"/>
      <c r="AQ2887" s="11"/>
      <c r="AR2887" s="11"/>
      <c r="AS2887" s="11"/>
      <c r="AT2887" s="11"/>
      <c r="AU2887" s="11"/>
      <c r="AV2887" s="11"/>
      <c r="AW2887" s="11"/>
      <c r="AX2887" s="11"/>
      <c r="AY2887" s="11"/>
      <c r="AZ2887" s="11"/>
      <c r="BA2887" s="11"/>
      <c r="BB2887" s="11"/>
      <c r="BC2887" s="11"/>
      <c r="BD2887" s="11"/>
      <c r="BE2887" s="11"/>
      <c r="BF2887" s="11"/>
      <c r="BG2887" s="11"/>
      <c r="BH2887" s="11"/>
      <c r="BI2887" s="11"/>
      <c r="BJ2887" s="11"/>
      <c r="BK2887" s="11"/>
      <c r="BL2887" s="11"/>
      <c r="BM2887" s="11"/>
      <c r="BN2887" s="11"/>
      <c r="BO2887" s="11"/>
      <c r="BP2887" s="16" t="str">
        <v>0- Port Costs</v>
      </c>
      <c r="BT2887" s="16" t="str">
        <v>0- Port Value</v>
      </c>
      <c r="BU2887" s="11"/>
      <c r="BV2887" s="16" t="str">
        <v>0</v>
      </c>
    </row>
    <row r="2888" spans="8:74" hidden="1" outlineLevel="1" x14ac:dyDescent="0.3">
      <c r="H2888" s="16" t="str">
        <v>0 - BM Costs</v>
      </c>
      <c r="L2888" s="16" t="str">
        <v>0 - BM Port</v>
      </c>
      <c r="N2888" s="16" t="str">
        <v>0 - Port Assets</v>
      </c>
      <c r="O2888" s="11"/>
      <c r="P2888" s="11"/>
      <c r="Q2888" s="11"/>
      <c r="R2888" s="11"/>
      <c r="S2888" s="11"/>
      <c r="T2888" s="11"/>
      <c r="U2888" s="11"/>
      <c r="V2888" s="11"/>
      <c r="W2888" s="11"/>
      <c r="X2888" s="11"/>
      <c r="Y2888" s="11"/>
      <c r="Z2888" s="11"/>
      <c r="AA2888" s="11"/>
      <c r="AB2888" s="11"/>
      <c r="AC2888" s="11"/>
      <c r="AD2888" s="11"/>
      <c r="AE2888" s="11"/>
      <c r="AF2888" s="11"/>
      <c r="AG2888" s="11"/>
      <c r="AH2888" s="11"/>
      <c r="AI2888" s="11"/>
      <c r="AJ2888" s="11"/>
      <c r="AK2888" s="11"/>
      <c r="AL2888" s="11"/>
      <c r="AM2888" s="11"/>
      <c r="AN2888" s="11"/>
      <c r="AO2888" s="11"/>
      <c r="AP2888" s="11"/>
      <c r="AQ2888" s="11"/>
      <c r="AR2888" s="11"/>
      <c r="AS2888" s="11"/>
      <c r="AT2888" s="11"/>
      <c r="AU2888" s="11"/>
      <c r="AV2888" s="11"/>
      <c r="AW2888" s="11"/>
      <c r="AX2888" s="11"/>
      <c r="AY2888" s="11"/>
      <c r="AZ2888" s="11"/>
      <c r="BA2888" s="11"/>
      <c r="BB2888" s="11"/>
      <c r="BC2888" s="11"/>
      <c r="BD2888" s="11"/>
      <c r="BE2888" s="11"/>
      <c r="BF2888" s="11"/>
      <c r="BG2888" s="11"/>
      <c r="BH2888" s="11"/>
      <c r="BI2888" s="11"/>
      <c r="BJ2888" s="11"/>
      <c r="BK2888" s="11"/>
      <c r="BL2888" s="11"/>
      <c r="BM2888" s="11"/>
      <c r="BN2888" s="11"/>
      <c r="BO2888" s="11"/>
      <c r="BP2888" s="16" t="str">
        <v>0- Port Costs</v>
      </c>
      <c r="BT2888" s="16" t="str">
        <v>0- Port Value</v>
      </c>
      <c r="BU2888" s="11"/>
      <c r="BV2888" s="16" t="str">
        <v>0</v>
      </c>
    </row>
    <row r="2889" spans="8:74" hidden="1" outlineLevel="1" x14ac:dyDescent="0.3">
      <c r="H2889" s="16" t="str">
        <v>0 - BM Costs</v>
      </c>
      <c r="L2889" s="16" t="str">
        <v>0 - BM Port</v>
      </c>
      <c r="N2889" s="16" t="str">
        <v>0 - Port Assets</v>
      </c>
      <c r="O2889" s="11"/>
      <c r="P2889" s="11"/>
      <c r="Q2889" s="11"/>
      <c r="R2889" s="11"/>
      <c r="S2889" s="11"/>
      <c r="T2889" s="11"/>
      <c r="U2889" s="11"/>
      <c r="V2889" s="11"/>
      <c r="W2889" s="11"/>
      <c r="X2889" s="11"/>
      <c r="Y2889" s="11"/>
      <c r="Z2889" s="11"/>
      <c r="AA2889" s="11"/>
      <c r="AB2889" s="11"/>
      <c r="AC2889" s="11"/>
      <c r="AD2889" s="11"/>
      <c r="AE2889" s="11"/>
      <c r="AF2889" s="11"/>
      <c r="AG2889" s="11"/>
      <c r="AH2889" s="11"/>
      <c r="AI2889" s="11"/>
      <c r="AJ2889" s="11"/>
      <c r="AK2889" s="11"/>
      <c r="AL2889" s="11"/>
      <c r="AM2889" s="11"/>
      <c r="AN2889" s="11"/>
      <c r="AO2889" s="11"/>
      <c r="AP2889" s="11"/>
      <c r="AQ2889" s="11"/>
      <c r="AR2889" s="11"/>
      <c r="AS2889" s="11"/>
      <c r="AT2889" s="11"/>
      <c r="AU2889" s="11"/>
      <c r="AV2889" s="11"/>
      <c r="AW2889" s="11"/>
      <c r="AX2889" s="11"/>
      <c r="AY2889" s="11"/>
      <c r="AZ2889" s="11"/>
      <c r="BA2889" s="11"/>
      <c r="BB2889" s="11"/>
      <c r="BC2889" s="11"/>
      <c r="BD2889" s="11"/>
      <c r="BE2889" s="11"/>
      <c r="BF2889" s="11"/>
      <c r="BG2889" s="11"/>
      <c r="BH2889" s="11"/>
      <c r="BI2889" s="11"/>
      <c r="BJ2889" s="11"/>
      <c r="BK2889" s="11"/>
      <c r="BL2889" s="11"/>
      <c r="BM2889" s="11"/>
      <c r="BN2889" s="11"/>
      <c r="BO2889" s="11"/>
      <c r="BP2889" s="16" t="str">
        <v>0- Port Costs</v>
      </c>
      <c r="BT2889" s="16" t="str">
        <v>0- Port Value</v>
      </c>
      <c r="BU2889" s="11"/>
      <c r="BV2889" s="16" t="str">
        <v>0</v>
      </c>
    </row>
    <row r="2890" spans="8:74" hidden="1" outlineLevel="1" x14ac:dyDescent="0.3">
      <c r="H2890" s="16" t="str">
        <v>0 - BM Costs</v>
      </c>
      <c r="L2890" s="16" t="str">
        <v>0 - BM Port</v>
      </c>
      <c r="N2890" s="16" t="str">
        <v>0 - Port Assets</v>
      </c>
      <c r="O2890" s="11"/>
      <c r="P2890" s="11"/>
      <c r="Q2890" s="11"/>
      <c r="R2890" s="11"/>
      <c r="S2890" s="11"/>
      <c r="T2890" s="11"/>
      <c r="U2890" s="11"/>
      <c r="V2890" s="11"/>
      <c r="W2890" s="11"/>
      <c r="X2890" s="11"/>
      <c r="Y2890" s="11"/>
      <c r="Z2890" s="11"/>
      <c r="AA2890" s="11"/>
      <c r="AB2890" s="11"/>
      <c r="AC2890" s="11"/>
      <c r="AD2890" s="11"/>
      <c r="AE2890" s="11"/>
      <c r="AF2890" s="11"/>
      <c r="AG2890" s="11"/>
      <c r="AH2890" s="11"/>
      <c r="AI2890" s="11"/>
      <c r="AJ2890" s="11"/>
      <c r="AK2890" s="11"/>
      <c r="AL2890" s="11"/>
      <c r="AM2890" s="11"/>
      <c r="AN2890" s="11"/>
      <c r="AO2890" s="11"/>
      <c r="AP2890" s="11"/>
      <c r="AQ2890" s="11"/>
      <c r="AR2890" s="11"/>
      <c r="AS2890" s="11"/>
      <c r="AT2890" s="11"/>
      <c r="AU2890" s="11"/>
      <c r="AV2890" s="11"/>
      <c r="AW2890" s="11"/>
      <c r="AX2890" s="11"/>
      <c r="AY2890" s="11"/>
      <c r="AZ2890" s="11"/>
      <c r="BA2890" s="11"/>
      <c r="BB2890" s="11"/>
      <c r="BC2890" s="11"/>
      <c r="BD2890" s="11"/>
      <c r="BE2890" s="11"/>
      <c r="BF2890" s="11"/>
      <c r="BG2890" s="11"/>
      <c r="BH2890" s="11"/>
      <c r="BI2890" s="11"/>
      <c r="BJ2890" s="11"/>
      <c r="BK2890" s="11"/>
      <c r="BL2890" s="11"/>
      <c r="BM2890" s="11"/>
      <c r="BN2890" s="11"/>
      <c r="BO2890" s="11"/>
      <c r="BP2890" s="16" t="str">
        <v>0- Port Costs</v>
      </c>
      <c r="BT2890" s="16" t="str">
        <v>0- Port Value</v>
      </c>
      <c r="BU2890" s="11"/>
      <c r="BV2890" s="16" t="str">
        <v>0</v>
      </c>
    </row>
    <row r="2891" spans="8:74" hidden="1" outlineLevel="1" x14ac:dyDescent="0.3">
      <c r="H2891" s="16" t="str">
        <v>0 - BM Costs</v>
      </c>
      <c r="L2891" s="16" t="str">
        <v>0 - BM Port</v>
      </c>
      <c r="N2891" s="16" t="str">
        <v>0 - Port Assets</v>
      </c>
      <c r="O2891" s="11"/>
      <c r="P2891" s="11"/>
      <c r="Q2891" s="11"/>
      <c r="R2891" s="11"/>
      <c r="S2891" s="11"/>
      <c r="T2891" s="11"/>
      <c r="U2891" s="11"/>
      <c r="V2891" s="11"/>
      <c r="W2891" s="11"/>
      <c r="X2891" s="11"/>
      <c r="Y2891" s="11"/>
      <c r="Z2891" s="11"/>
      <c r="AA2891" s="11"/>
      <c r="AB2891" s="11"/>
      <c r="AC2891" s="11"/>
      <c r="AD2891" s="11"/>
      <c r="AE2891" s="11"/>
      <c r="AF2891" s="11"/>
      <c r="AG2891" s="11"/>
      <c r="AH2891" s="11"/>
      <c r="AI2891" s="11"/>
      <c r="AJ2891" s="11"/>
      <c r="AK2891" s="11"/>
      <c r="AL2891" s="11"/>
      <c r="AM2891" s="11"/>
      <c r="AN2891" s="11"/>
      <c r="AO2891" s="11"/>
      <c r="AP2891" s="11"/>
      <c r="AQ2891" s="11"/>
      <c r="AR2891" s="11"/>
      <c r="AS2891" s="11"/>
      <c r="AT2891" s="11"/>
      <c r="AU2891" s="11"/>
      <c r="AV2891" s="11"/>
      <c r="AW2891" s="11"/>
      <c r="AX2891" s="11"/>
      <c r="AY2891" s="11"/>
      <c r="AZ2891" s="11"/>
      <c r="BA2891" s="11"/>
      <c r="BB2891" s="11"/>
      <c r="BC2891" s="11"/>
      <c r="BD2891" s="11"/>
      <c r="BE2891" s="11"/>
      <c r="BF2891" s="11"/>
      <c r="BG2891" s="11"/>
      <c r="BH2891" s="11"/>
      <c r="BI2891" s="11"/>
      <c r="BJ2891" s="11"/>
      <c r="BK2891" s="11"/>
      <c r="BL2891" s="11"/>
      <c r="BM2891" s="11"/>
      <c r="BN2891" s="11"/>
      <c r="BO2891" s="11"/>
      <c r="BP2891" s="16" t="str">
        <v>0- Port Costs</v>
      </c>
      <c r="BT2891" s="16" t="str">
        <v>0- Port Value</v>
      </c>
      <c r="BU2891" s="11"/>
      <c r="BV2891" s="16" t="str">
        <v>0</v>
      </c>
    </row>
    <row r="2892" spans="8:74" hidden="1" outlineLevel="1" x14ac:dyDescent="0.3">
      <c r="H2892" s="16" t="str">
        <v>0 - BM Costs</v>
      </c>
      <c r="L2892" s="16" t="str">
        <v>0 - BM Port</v>
      </c>
      <c r="N2892" s="16" t="str">
        <v>0 - Port Assets</v>
      </c>
      <c r="O2892" s="11"/>
      <c r="P2892" s="11"/>
      <c r="Q2892" s="11"/>
      <c r="R2892" s="11"/>
      <c r="S2892" s="11"/>
      <c r="T2892" s="11"/>
      <c r="U2892" s="11"/>
      <c r="V2892" s="11"/>
      <c r="W2892" s="11"/>
      <c r="X2892" s="11"/>
      <c r="Y2892" s="11"/>
      <c r="Z2892" s="11"/>
      <c r="AA2892" s="11"/>
      <c r="AB2892" s="11"/>
      <c r="AC2892" s="11"/>
      <c r="AD2892" s="11"/>
      <c r="AE2892" s="11"/>
      <c r="AF2892" s="11"/>
      <c r="AG2892" s="11"/>
      <c r="AH2892" s="11"/>
      <c r="AI2892" s="11"/>
      <c r="AJ2892" s="11"/>
      <c r="AK2892" s="11"/>
      <c r="AL2892" s="11"/>
      <c r="AM2892" s="11"/>
      <c r="AN2892" s="11"/>
      <c r="AO2892" s="11"/>
      <c r="AP2892" s="11"/>
      <c r="AQ2892" s="11"/>
      <c r="AR2892" s="11"/>
      <c r="AS2892" s="11"/>
      <c r="AT2892" s="11"/>
      <c r="AU2892" s="11"/>
      <c r="AV2892" s="11"/>
      <c r="AW2892" s="11"/>
      <c r="AX2892" s="11"/>
      <c r="AY2892" s="11"/>
      <c r="AZ2892" s="11"/>
      <c r="BA2892" s="11"/>
      <c r="BB2892" s="11"/>
      <c r="BC2892" s="11"/>
      <c r="BD2892" s="11"/>
      <c r="BE2892" s="11"/>
      <c r="BF2892" s="11"/>
      <c r="BG2892" s="11"/>
      <c r="BH2892" s="11"/>
      <c r="BI2892" s="11"/>
      <c r="BJ2892" s="11"/>
      <c r="BK2892" s="11"/>
      <c r="BL2892" s="11"/>
      <c r="BM2892" s="11"/>
      <c r="BN2892" s="11"/>
      <c r="BO2892" s="11"/>
      <c r="BP2892" s="16" t="str">
        <v>0- Port Costs</v>
      </c>
      <c r="BT2892" s="16" t="str">
        <v>0- Port Value</v>
      </c>
      <c r="BU2892" s="11"/>
      <c r="BV2892" s="16" t="str">
        <v>0</v>
      </c>
    </row>
    <row r="2893" spans="8:74" hidden="1" outlineLevel="1" x14ac:dyDescent="0.3">
      <c r="H2893" s="16" t="str">
        <v>0 - BM Costs</v>
      </c>
      <c r="L2893" s="16" t="str">
        <v>0 - BM Port</v>
      </c>
      <c r="N2893" s="16" t="str">
        <v>0 - Port Assets</v>
      </c>
      <c r="O2893" s="11"/>
      <c r="P2893" s="11"/>
      <c r="Q2893" s="11"/>
      <c r="R2893" s="11"/>
      <c r="S2893" s="11"/>
      <c r="T2893" s="11"/>
      <c r="U2893" s="11"/>
      <c r="V2893" s="11"/>
      <c r="W2893" s="11"/>
      <c r="X2893" s="11"/>
      <c r="Y2893" s="11"/>
      <c r="Z2893" s="11"/>
      <c r="AA2893" s="11"/>
      <c r="AB2893" s="11"/>
      <c r="AC2893" s="11"/>
      <c r="AD2893" s="11"/>
      <c r="AE2893" s="11"/>
      <c r="AF2893" s="11"/>
      <c r="AG2893" s="11"/>
      <c r="AH2893" s="11"/>
      <c r="AI2893" s="11"/>
      <c r="AJ2893" s="11"/>
      <c r="AK2893" s="11"/>
      <c r="AL2893" s="11"/>
      <c r="AM2893" s="11"/>
      <c r="AN2893" s="11"/>
      <c r="AO2893" s="11"/>
      <c r="AP2893" s="11"/>
      <c r="AQ2893" s="11"/>
      <c r="AR2893" s="11"/>
      <c r="AS2893" s="11"/>
      <c r="AT2893" s="11"/>
      <c r="AU2893" s="11"/>
      <c r="AV2893" s="11"/>
      <c r="AW2893" s="11"/>
      <c r="AX2893" s="11"/>
      <c r="AY2893" s="11"/>
      <c r="AZ2893" s="11"/>
      <c r="BA2893" s="11"/>
      <c r="BB2893" s="11"/>
      <c r="BC2893" s="11"/>
      <c r="BD2893" s="11"/>
      <c r="BE2893" s="11"/>
      <c r="BF2893" s="11"/>
      <c r="BG2893" s="11"/>
      <c r="BH2893" s="11"/>
      <c r="BI2893" s="11"/>
      <c r="BJ2893" s="11"/>
      <c r="BK2893" s="11"/>
      <c r="BL2893" s="11"/>
      <c r="BM2893" s="11"/>
      <c r="BN2893" s="11"/>
      <c r="BO2893" s="11"/>
      <c r="BP2893" s="16" t="str">
        <v>0- Port Costs</v>
      </c>
      <c r="BT2893" s="16" t="str">
        <v>0- Port Value</v>
      </c>
      <c r="BU2893" s="11"/>
      <c r="BV2893" s="16" t="str">
        <v>0</v>
      </c>
    </row>
    <row r="2894" spans="8:74" hidden="1" outlineLevel="1" x14ac:dyDescent="0.3">
      <c r="H2894" s="16" t="str">
        <v>0 - BM Costs</v>
      </c>
      <c r="L2894" s="16" t="str">
        <v>0 - BM Port</v>
      </c>
      <c r="N2894" s="16" t="str">
        <v>0 - Port Assets</v>
      </c>
      <c r="O2894" s="11"/>
      <c r="P2894" s="11"/>
      <c r="Q2894" s="11"/>
      <c r="R2894" s="11"/>
      <c r="S2894" s="11"/>
      <c r="T2894" s="11"/>
      <c r="U2894" s="11"/>
      <c r="V2894" s="11"/>
      <c r="W2894" s="11"/>
      <c r="X2894" s="11"/>
      <c r="Y2894" s="11"/>
      <c r="Z2894" s="11"/>
      <c r="AA2894" s="11"/>
      <c r="AB2894" s="11"/>
      <c r="AC2894" s="11"/>
      <c r="AD2894" s="11"/>
      <c r="AE2894" s="11"/>
      <c r="AF2894" s="11"/>
      <c r="AG2894" s="11"/>
      <c r="AH2894" s="11"/>
      <c r="AI2894" s="11"/>
      <c r="AJ2894" s="11"/>
      <c r="AK2894" s="11"/>
      <c r="AL2894" s="11"/>
      <c r="AM2894" s="11"/>
      <c r="AN2894" s="11"/>
      <c r="AO2894" s="11"/>
      <c r="AP2894" s="11"/>
      <c r="AQ2894" s="11"/>
      <c r="AR2894" s="11"/>
      <c r="AS2894" s="11"/>
      <c r="AT2894" s="11"/>
      <c r="AU2894" s="11"/>
      <c r="AV2894" s="11"/>
      <c r="AW2894" s="11"/>
      <c r="AX2894" s="11"/>
      <c r="AY2894" s="11"/>
      <c r="AZ2894" s="11"/>
      <c r="BA2894" s="11"/>
      <c r="BB2894" s="11"/>
      <c r="BC2894" s="11"/>
      <c r="BD2894" s="11"/>
      <c r="BE2894" s="11"/>
      <c r="BF2894" s="11"/>
      <c r="BG2894" s="11"/>
      <c r="BH2894" s="11"/>
      <c r="BI2894" s="11"/>
      <c r="BJ2894" s="11"/>
      <c r="BK2894" s="11"/>
      <c r="BL2894" s="11"/>
      <c r="BM2894" s="11"/>
      <c r="BN2894" s="11"/>
      <c r="BO2894" s="11"/>
      <c r="BP2894" s="16" t="str">
        <v>0- Port Costs</v>
      </c>
      <c r="BT2894" s="16" t="str">
        <v>0- Port Value</v>
      </c>
      <c r="BU2894" s="11"/>
      <c r="BV2894" s="16" t="str">
        <v>0</v>
      </c>
    </row>
    <row r="2895" spans="8:74" hidden="1" outlineLevel="1" x14ac:dyDescent="0.3">
      <c r="H2895" s="16" t="str">
        <v>0 - BM Costs</v>
      </c>
      <c r="L2895" s="16" t="str">
        <v>0 - BM Port</v>
      </c>
      <c r="N2895" s="16" t="str">
        <v>0 - Port Assets</v>
      </c>
      <c r="O2895" s="11"/>
      <c r="P2895" s="11"/>
      <c r="Q2895" s="11"/>
      <c r="R2895" s="11"/>
      <c r="S2895" s="11"/>
      <c r="T2895" s="11"/>
      <c r="U2895" s="11"/>
      <c r="V2895" s="11"/>
      <c r="W2895" s="11"/>
      <c r="X2895" s="11"/>
      <c r="Y2895" s="11"/>
      <c r="Z2895" s="11"/>
      <c r="AA2895" s="11"/>
      <c r="AB2895" s="11"/>
      <c r="AC2895" s="11"/>
      <c r="AD2895" s="11"/>
      <c r="AE2895" s="11"/>
      <c r="AF2895" s="11"/>
      <c r="AG2895" s="11"/>
      <c r="AH2895" s="11"/>
      <c r="AI2895" s="11"/>
      <c r="AJ2895" s="11"/>
      <c r="AK2895" s="11"/>
      <c r="AL2895" s="11"/>
      <c r="AM2895" s="11"/>
      <c r="AN2895" s="11"/>
      <c r="AO2895" s="11"/>
      <c r="AP2895" s="11"/>
      <c r="AQ2895" s="11"/>
      <c r="AR2895" s="11"/>
      <c r="AS2895" s="11"/>
      <c r="AT2895" s="11"/>
      <c r="AU2895" s="11"/>
      <c r="AV2895" s="11"/>
      <c r="AW2895" s="11"/>
      <c r="AX2895" s="11"/>
      <c r="AY2895" s="11"/>
      <c r="AZ2895" s="11"/>
      <c r="BA2895" s="11"/>
      <c r="BB2895" s="11"/>
      <c r="BC2895" s="11"/>
      <c r="BD2895" s="11"/>
      <c r="BE2895" s="11"/>
      <c r="BF2895" s="11"/>
      <c r="BG2895" s="11"/>
      <c r="BH2895" s="11"/>
      <c r="BI2895" s="11"/>
      <c r="BJ2895" s="11"/>
      <c r="BK2895" s="11"/>
      <c r="BL2895" s="11"/>
      <c r="BM2895" s="11"/>
      <c r="BN2895" s="11"/>
      <c r="BO2895" s="11"/>
      <c r="BP2895" s="16" t="str">
        <v>0- Port Costs</v>
      </c>
      <c r="BT2895" s="16" t="str">
        <v>0- Port Value</v>
      </c>
      <c r="BU2895" s="11"/>
      <c r="BV2895" s="16" t="str">
        <v>0</v>
      </c>
    </row>
    <row r="2896" spans="8:74" hidden="1" outlineLevel="1" x14ac:dyDescent="0.3">
      <c r="H2896" s="16" t="str">
        <v>0 - BM Costs</v>
      </c>
      <c r="L2896" s="16" t="str">
        <v>0 - BM Port</v>
      </c>
      <c r="N2896" s="16" t="str">
        <v>0 - Port Assets</v>
      </c>
      <c r="O2896" s="11"/>
      <c r="P2896" s="11"/>
      <c r="Q2896" s="11"/>
      <c r="R2896" s="11"/>
      <c r="S2896" s="11"/>
      <c r="T2896" s="11"/>
      <c r="U2896" s="11"/>
      <c r="V2896" s="11"/>
      <c r="W2896" s="11"/>
      <c r="X2896" s="11"/>
      <c r="Y2896" s="11"/>
      <c r="Z2896" s="11"/>
      <c r="AA2896" s="11"/>
      <c r="AB2896" s="11"/>
      <c r="AC2896" s="11"/>
      <c r="AD2896" s="11"/>
      <c r="AE2896" s="11"/>
      <c r="AF2896" s="11"/>
      <c r="AG2896" s="11"/>
      <c r="AH2896" s="11"/>
      <c r="AI2896" s="11"/>
      <c r="AJ2896" s="11"/>
      <c r="AK2896" s="11"/>
      <c r="AL2896" s="11"/>
      <c r="AM2896" s="11"/>
      <c r="AN2896" s="11"/>
      <c r="AO2896" s="11"/>
      <c r="AP2896" s="11"/>
      <c r="AQ2896" s="11"/>
      <c r="AR2896" s="11"/>
      <c r="AS2896" s="11"/>
      <c r="AT2896" s="11"/>
      <c r="AU2896" s="11"/>
      <c r="AV2896" s="11"/>
      <c r="AW2896" s="11"/>
      <c r="AX2896" s="11"/>
      <c r="AY2896" s="11"/>
      <c r="AZ2896" s="11"/>
      <c r="BA2896" s="11"/>
      <c r="BB2896" s="11"/>
      <c r="BC2896" s="11"/>
      <c r="BD2896" s="11"/>
      <c r="BE2896" s="11"/>
      <c r="BF2896" s="11"/>
      <c r="BG2896" s="11"/>
      <c r="BH2896" s="11"/>
      <c r="BI2896" s="11"/>
      <c r="BJ2896" s="11"/>
      <c r="BK2896" s="11"/>
      <c r="BL2896" s="11"/>
      <c r="BM2896" s="11"/>
      <c r="BN2896" s="11"/>
      <c r="BO2896" s="11"/>
      <c r="BP2896" s="16" t="str">
        <v>0- Port Costs</v>
      </c>
      <c r="BT2896" s="16" t="str">
        <v>0- Port Value</v>
      </c>
      <c r="BU2896" s="11"/>
      <c r="BV2896" s="16" t="str">
        <v>0</v>
      </c>
    </row>
    <row r="2897" spans="8:74" hidden="1" outlineLevel="1" x14ac:dyDescent="0.3">
      <c r="H2897" s="16" t="str">
        <v>0 - BM Costs</v>
      </c>
      <c r="L2897" s="16" t="str">
        <v>0 - BM Port</v>
      </c>
      <c r="N2897" s="16" t="str">
        <v>0 - Port Assets</v>
      </c>
      <c r="O2897" s="11"/>
      <c r="P2897" s="11"/>
      <c r="Q2897" s="11"/>
      <c r="R2897" s="11"/>
      <c r="S2897" s="11"/>
      <c r="T2897" s="11"/>
      <c r="U2897" s="11"/>
      <c r="V2897" s="11"/>
      <c r="W2897" s="11"/>
      <c r="X2897" s="11"/>
      <c r="Y2897" s="11"/>
      <c r="Z2897" s="11"/>
      <c r="AA2897" s="11"/>
      <c r="AB2897" s="11"/>
      <c r="AC2897" s="11"/>
      <c r="AD2897" s="11"/>
      <c r="AE2897" s="11"/>
      <c r="AF2897" s="11"/>
      <c r="AG2897" s="11"/>
      <c r="AH2897" s="11"/>
      <c r="AI2897" s="11"/>
      <c r="AJ2897" s="11"/>
      <c r="AK2897" s="11"/>
      <c r="AL2897" s="11"/>
      <c r="AM2897" s="11"/>
      <c r="AN2897" s="11"/>
      <c r="AO2897" s="11"/>
      <c r="AP2897" s="11"/>
      <c r="AQ2897" s="11"/>
      <c r="AR2897" s="11"/>
      <c r="AS2897" s="11"/>
      <c r="AT2897" s="11"/>
      <c r="AU2897" s="11"/>
      <c r="AV2897" s="11"/>
      <c r="AW2897" s="11"/>
      <c r="AX2897" s="11"/>
      <c r="AY2897" s="11"/>
      <c r="AZ2897" s="11"/>
      <c r="BA2897" s="11"/>
      <c r="BB2897" s="11"/>
      <c r="BC2897" s="11"/>
      <c r="BD2897" s="11"/>
      <c r="BE2897" s="11"/>
      <c r="BF2897" s="11"/>
      <c r="BG2897" s="11"/>
      <c r="BH2897" s="11"/>
      <c r="BI2897" s="11"/>
      <c r="BJ2897" s="11"/>
      <c r="BK2897" s="11"/>
      <c r="BL2897" s="11"/>
      <c r="BM2897" s="11"/>
      <c r="BN2897" s="11"/>
      <c r="BO2897" s="11"/>
      <c r="BP2897" s="16" t="str">
        <v>0- Port Costs</v>
      </c>
      <c r="BT2897" s="16" t="str">
        <v>0- Port Value</v>
      </c>
      <c r="BU2897" s="11"/>
      <c r="BV2897" s="16" t="str">
        <v>0</v>
      </c>
    </row>
    <row r="2898" spans="8:74" hidden="1" outlineLevel="1" x14ac:dyDescent="0.3">
      <c r="H2898" s="16" t="str">
        <v>0 - BM Costs</v>
      </c>
      <c r="L2898" s="16" t="str">
        <v>0 - BM Port</v>
      </c>
      <c r="N2898" s="16" t="str">
        <v>0 - Port Assets</v>
      </c>
      <c r="O2898" s="11"/>
      <c r="P2898" s="11"/>
      <c r="Q2898" s="11"/>
      <c r="R2898" s="11"/>
      <c r="S2898" s="11"/>
      <c r="T2898" s="11"/>
      <c r="U2898" s="11"/>
      <c r="V2898" s="11"/>
      <c r="W2898" s="11"/>
      <c r="X2898" s="11"/>
      <c r="Y2898" s="11"/>
      <c r="Z2898" s="11"/>
      <c r="AA2898" s="11"/>
      <c r="AB2898" s="11"/>
      <c r="AC2898" s="11"/>
      <c r="AD2898" s="11"/>
      <c r="AE2898" s="11"/>
      <c r="AF2898" s="11"/>
      <c r="AG2898" s="11"/>
      <c r="AH2898" s="11"/>
      <c r="AI2898" s="11"/>
      <c r="AJ2898" s="11"/>
      <c r="AK2898" s="11"/>
      <c r="AL2898" s="11"/>
      <c r="AM2898" s="11"/>
      <c r="AN2898" s="11"/>
      <c r="AO2898" s="11"/>
      <c r="AP2898" s="11"/>
      <c r="AQ2898" s="11"/>
      <c r="AR2898" s="11"/>
      <c r="AS2898" s="11"/>
      <c r="AT2898" s="11"/>
      <c r="AU2898" s="11"/>
      <c r="AV2898" s="11"/>
      <c r="AW2898" s="11"/>
      <c r="AX2898" s="11"/>
      <c r="AY2898" s="11"/>
      <c r="AZ2898" s="11"/>
      <c r="BA2898" s="11"/>
      <c r="BB2898" s="11"/>
      <c r="BC2898" s="11"/>
      <c r="BD2898" s="11"/>
      <c r="BE2898" s="11"/>
      <c r="BF2898" s="11"/>
      <c r="BG2898" s="11"/>
      <c r="BH2898" s="11"/>
      <c r="BI2898" s="11"/>
      <c r="BJ2898" s="11"/>
      <c r="BK2898" s="11"/>
      <c r="BL2898" s="11"/>
      <c r="BM2898" s="11"/>
      <c r="BN2898" s="11"/>
      <c r="BO2898" s="11"/>
      <c r="BP2898" s="16" t="str">
        <v>0- Port Costs</v>
      </c>
      <c r="BT2898" s="16" t="str">
        <v>0- Port Value</v>
      </c>
      <c r="BU2898" s="11"/>
      <c r="BV2898" s="16" t="str">
        <v>0</v>
      </c>
    </row>
    <row r="2899" spans="8:74" hidden="1" outlineLevel="1" x14ac:dyDescent="0.3">
      <c r="H2899" s="16" t="str">
        <v>0 - BM Costs</v>
      </c>
      <c r="L2899" s="16" t="str">
        <v>0 - BM Port</v>
      </c>
      <c r="N2899" s="16" t="str">
        <v>0 - Port Assets</v>
      </c>
      <c r="O2899" s="11"/>
      <c r="P2899" s="11"/>
      <c r="Q2899" s="11"/>
      <c r="R2899" s="11"/>
      <c r="S2899" s="11"/>
      <c r="T2899" s="11"/>
      <c r="U2899" s="11"/>
      <c r="V2899" s="11"/>
      <c r="W2899" s="11"/>
      <c r="X2899" s="11"/>
      <c r="Y2899" s="11"/>
      <c r="Z2899" s="11"/>
      <c r="AA2899" s="11"/>
      <c r="AB2899" s="11"/>
      <c r="AC2899" s="11"/>
      <c r="AD2899" s="11"/>
      <c r="AE2899" s="11"/>
      <c r="AF2899" s="11"/>
      <c r="AG2899" s="11"/>
      <c r="AH2899" s="11"/>
      <c r="AI2899" s="11"/>
      <c r="AJ2899" s="11"/>
      <c r="AK2899" s="11"/>
      <c r="AL2899" s="11"/>
      <c r="AM2899" s="11"/>
      <c r="AN2899" s="11"/>
      <c r="AO2899" s="11"/>
      <c r="AP2899" s="11"/>
      <c r="AQ2899" s="11"/>
      <c r="AR2899" s="11"/>
      <c r="AS2899" s="11"/>
      <c r="AT2899" s="11"/>
      <c r="AU2899" s="11"/>
      <c r="AV2899" s="11"/>
      <c r="AW2899" s="11"/>
      <c r="AX2899" s="11"/>
      <c r="AY2899" s="11"/>
      <c r="AZ2899" s="11"/>
      <c r="BA2899" s="11"/>
      <c r="BB2899" s="11"/>
      <c r="BC2899" s="11"/>
      <c r="BD2899" s="11"/>
      <c r="BE2899" s="11"/>
      <c r="BF2899" s="11"/>
      <c r="BG2899" s="11"/>
      <c r="BH2899" s="11"/>
      <c r="BI2899" s="11"/>
      <c r="BJ2899" s="11"/>
      <c r="BK2899" s="11"/>
      <c r="BL2899" s="11"/>
      <c r="BM2899" s="11"/>
      <c r="BN2899" s="11"/>
      <c r="BO2899" s="11"/>
      <c r="BP2899" s="16" t="str">
        <v>0- Port Costs</v>
      </c>
      <c r="BT2899" s="16" t="str">
        <v>0- Port Value</v>
      </c>
      <c r="BU2899" s="11"/>
      <c r="BV2899" s="16" t="str">
        <v>0</v>
      </c>
    </row>
    <row r="2900" spans="8:74" hidden="1" outlineLevel="1" x14ac:dyDescent="0.3">
      <c r="H2900" s="16" t="str">
        <v>0 - BM Costs</v>
      </c>
      <c r="L2900" s="16" t="str">
        <v>0 - BM Port</v>
      </c>
      <c r="N2900" s="16" t="str">
        <v>0 - Port Assets</v>
      </c>
      <c r="O2900" s="11"/>
      <c r="P2900" s="11"/>
      <c r="Q2900" s="11"/>
      <c r="R2900" s="11"/>
      <c r="S2900" s="11"/>
      <c r="T2900" s="11"/>
      <c r="U2900" s="11"/>
      <c r="V2900" s="11"/>
      <c r="W2900" s="11"/>
      <c r="X2900" s="11"/>
      <c r="Y2900" s="11"/>
      <c r="Z2900" s="11"/>
      <c r="AA2900" s="11"/>
      <c r="AB2900" s="11"/>
      <c r="AC2900" s="11"/>
      <c r="AD2900" s="11"/>
      <c r="AE2900" s="11"/>
      <c r="AF2900" s="11"/>
      <c r="AG2900" s="11"/>
      <c r="AH2900" s="11"/>
      <c r="AI2900" s="11"/>
      <c r="AJ2900" s="11"/>
      <c r="AK2900" s="11"/>
      <c r="AL2900" s="11"/>
      <c r="AM2900" s="11"/>
      <c r="AN2900" s="11"/>
      <c r="AO2900" s="11"/>
      <c r="AP2900" s="11"/>
      <c r="AQ2900" s="11"/>
      <c r="AR2900" s="11"/>
      <c r="AS2900" s="11"/>
      <c r="AT2900" s="11"/>
      <c r="AU2900" s="11"/>
      <c r="AV2900" s="11"/>
      <c r="AW2900" s="11"/>
      <c r="AX2900" s="11"/>
      <c r="AY2900" s="11"/>
      <c r="AZ2900" s="11"/>
      <c r="BA2900" s="11"/>
      <c r="BB2900" s="11"/>
      <c r="BC2900" s="11"/>
      <c r="BD2900" s="11"/>
      <c r="BE2900" s="11"/>
      <c r="BF2900" s="11"/>
      <c r="BG2900" s="11"/>
      <c r="BH2900" s="11"/>
      <c r="BI2900" s="11"/>
      <c r="BJ2900" s="11"/>
      <c r="BK2900" s="11"/>
      <c r="BL2900" s="11"/>
      <c r="BM2900" s="11"/>
      <c r="BN2900" s="11"/>
      <c r="BO2900" s="11"/>
      <c r="BP2900" s="16" t="str">
        <v>0- Port Costs</v>
      </c>
      <c r="BT2900" s="16" t="str">
        <v>0- Port Value</v>
      </c>
      <c r="BU2900" s="11"/>
      <c r="BV2900" s="16" t="str">
        <v>0</v>
      </c>
    </row>
    <row r="2901" spans="8:74" hidden="1" outlineLevel="1" x14ac:dyDescent="0.3">
      <c r="H2901" s="16" t="str">
        <v>0 - BM Costs</v>
      </c>
      <c r="L2901" s="16" t="str">
        <v>0 - BM Port</v>
      </c>
      <c r="N2901" s="16" t="str">
        <v>0 - Port Assets</v>
      </c>
      <c r="O2901" s="11"/>
      <c r="P2901" s="11"/>
      <c r="Q2901" s="11"/>
      <c r="R2901" s="11"/>
      <c r="S2901" s="11"/>
      <c r="T2901" s="11"/>
      <c r="U2901" s="11"/>
      <c r="V2901" s="11"/>
      <c r="W2901" s="11"/>
      <c r="X2901" s="11"/>
      <c r="Y2901" s="11"/>
      <c r="Z2901" s="11"/>
      <c r="AA2901" s="11"/>
      <c r="AB2901" s="11"/>
      <c r="AC2901" s="11"/>
      <c r="AD2901" s="11"/>
      <c r="AE2901" s="11"/>
      <c r="AF2901" s="11"/>
      <c r="AG2901" s="11"/>
      <c r="AH2901" s="11"/>
      <c r="AI2901" s="11"/>
      <c r="AJ2901" s="11"/>
      <c r="AK2901" s="11"/>
      <c r="AL2901" s="11"/>
      <c r="AM2901" s="11"/>
      <c r="AN2901" s="11"/>
      <c r="AO2901" s="11"/>
      <c r="AP2901" s="11"/>
      <c r="AQ2901" s="11"/>
      <c r="AR2901" s="11"/>
      <c r="AS2901" s="11"/>
      <c r="AT2901" s="11"/>
      <c r="AU2901" s="11"/>
      <c r="AV2901" s="11"/>
      <c r="AW2901" s="11"/>
      <c r="AX2901" s="11"/>
      <c r="AY2901" s="11"/>
      <c r="AZ2901" s="11"/>
      <c r="BA2901" s="11"/>
      <c r="BB2901" s="11"/>
      <c r="BC2901" s="11"/>
      <c r="BD2901" s="11"/>
      <c r="BE2901" s="11"/>
      <c r="BF2901" s="11"/>
      <c r="BG2901" s="11"/>
      <c r="BH2901" s="11"/>
      <c r="BI2901" s="11"/>
      <c r="BJ2901" s="11"/>
      <c r="BK2901" s="11"/>
      <c r="BL2901" s="11"/>
      <c r="BM2901" s="11"/>
      <c r="BN2901" s="11"/>
      <c r="BO2901" s="11"/>
      <c r="BP2901" s="16" t="str">
        <v>0- Port Costs</v>
      </c>
      <c r="BT2901" s="16" t="str">
        <v>0- Port Value</v>
      </c>
      <c r="BU2901" s="11"/>
      <c r="BV2901" s="16" t="str">
        <v>0</v>
      </c>
    </row>
    <row r="2902" spans="8:74" hidden="1" outlineLevel="1" x14ac:dyDescent="0.3">
      <c r="H2902" s="16" t="str">
        <v>0 - BM Costs</v>
      </c>
      <c r="L2902" s="16" t="str">
        <v>0 - BM Port</v>
      </c>
      <c r="N2902" s="16" t="str">
        <v>0 - Port Assets</v>
      </c>
      <c r="O2902" s="11"/>
      <c r="P2902" s="11"/>
      <c r="Q2902" s="11"/>
      <c r="R2902" s="11"/>
      <c r="S2902" s="11"/>
      <c r="T2902" s="11"/>
      <c r="U2902" s="11"/>
      <c r="V2902" s="11"/>
      <c r="W2902" s="11"/>
      <c r="X2902" s="11"/>
      <c r="Y2902" s="11"/>
      <c r="Z2902" s="11"/>
      <c r="AA2902" s="11"/>
      <c r="AB2902" s="11"/>
      <c r="AC2902" s="11"/>
      <c r="AD2902" s="11"/>
      <c r="AE2902" s="11"/>
      <c r="AF2902" s="11"/>
      <c r="AG2902" s="11"/>
      <c r="AH2902" s="11"/>
      <c r="AI2902" s="11"/>
      <c r="AJ2902" s="11"/>
      <c r="AK2902" s="11"/>
      <c r="AL2902" s="11"/>
      <c r="AM2902" s="11"/>
      <c r="AN2902" s="11"/>
      <c r="AO2902" s="11"/>
      <c r="AP2902" s="11"/>
      <c r="AQ2902" s="11"/>
      <c r="AR2902" s="11"/>
      <c r="AS2902" s="11"/>
      <c r="AT2902" s="11"/>
      <c r="AU2902" s="11"/>
      <c r="AV2902" s="11"/>
      <c r="AW2902" s="11"/>
      <c r="AX2902" s="11"/>
      <c r="AY2902" s="11"/>
      <c r="AZ2902" s="11"/>
      <c r="BA2902" s="11"/>
      <c r="BB2902" s="11"/>
      <c r="BC2902" s="11"/>
      <c r="BD2902" s="11"/>
      <c r="BE2902" s="11"/>
      <c r="BF2902" s="11"/>
      <c r="BG2902" s="11"/>
      <c r="BH2902" s="11"/>
      <c r="BI2902" s="11"/>
      <c r="BJ2902" s="11"/>
      <c r="BK2902" s="11"/>
      <c r="BL2902" s="11"/>
      <c r="BM2902" s="11"/>
      <c r="BN2902" s="11"/>
      <c r="BO2902" s="11"/>
      <c r="BP2902" s="16" t="str">
        <v>0- Port Costs</v>
      </c>
      <c r="BT2902" s="16" t="str">
        <v>0- Port Value</v>
      </c>
      <c r="BU2902" s="11"/>
      <c r="BV2902" s="16" t="str">
        <v>0</v>
      </c>
    </row>
    <row r="2903" spans="8:74" hidden="1" outlineLevel="1" x14ac:dyDescent="0.3">
      <c r="H2903" s="16" t="str">
        <v>0 - BM Costs</v>
      </c>
      <c r="L2903" s="16" t="str">
        <v>0 - BM Port</v>
      </c>
      <c r="N2903" s="16" t="str">
        <v>0 - Port Assets</v>
      </c>
      <c r="O2903" s="11"/>
      <c r="P2903" s="11"/>
      <c r="Q2903" s="11"/>
      <c r="R2903" s="11"/>
      <c r="S2903" s="11"/>
      <c r="T2903" s="11"/>
      <c r="U2903" s="11"/>
      <c r="V2903" s="11"/>
      <c r="W2903" s="11"/>
      <c r="X2903" s="11"/>
      <c r="Y2903" s="11"/>
      <c r="Z2903" s="11"/>
      <c r="AA2903" s="11"/>
      <c r="AB2903" s="11"/>
      <c r="AC2903" s="11"/>
      <c r="AD2903" s="11"/>
      <c r="AE2903" s="11"/>
      <c r="AF2903" s="11"/>
      <c r="AG2903" s="11"/>
      <c r="AH2903" s="11"/>
      <c r="AI2903" s="11"/>
      <c r="AJ2903" s="11"/>
      <c r="AK2903" s="11"/>
      <c r="AL2903" s="11"/>
      <c r="AM2903" s="11"/>
      <c r="AN2903" s="11"/>
      <c r="AO2903" s="11"/>
      <c r="AP2903" s="11"/>
      <c r="AQ2903" s="11"/>
      <c r="AR2903" s="11"/>
      <c r="AS2903" s="11"/>
      <c r="AT2903" s="11"/>
      <c r="AU2903" s="11"/>
      <c r="AV2903" s="11"/>
      <c r="AW2903" s="11"/>
      <c r="AX2903" s="11"/>
      <c r="AY2903" s="11"/>
      <c r="AZ2903" s="11"/>
      <c r="BA2903" s="11"/>
      <c r="BB2903" s="11"/>
      <c r="BC2903" s="11"/>
      <c r="BD2903" s="11"/>
      <c r="BE2903" s="11"/>
      <c r="BF2903" s="11"/>
      <c r="BG2903" s="11"/>
      <c r="BH2903" s="11"/>
      <c r="BI2903" s="11"/>
      <c r="BJ2903" s="11"/>
      <c r="BK2903" s="11"/>
      <c r="BL2903" s="11"/>
      <c r="BM2903" s="11"/>
      <c r="BN2903" s="11"/>
      <c r="BO2903" s="11"/>
      <c r="BP2903" s="16" t="str">
        <v>0- Port Costs</v>
      </c>
      <c r="BT2903" s="16" t="str">
        <v>0- Port Value</v>
      </c>
      <c r="BU2903" s="11"/>
      <c r="BV2903" s="16" t="str">
        <v>0</v>
      </c>
    </row>
    <row r="2904" spans="8:74" hidden="1" outlineLevel="1" x14ac:dyDescent="0.3">
      <c r="H2904" s="16" t="str">
        <v>0 - BM Costs</v>
      </c>
      <c r="L2904" s="16" t="str">
        <v>0 - BM Port</v>
      </c>
      <c r="N2904" s="16" t="str">
        <v>0 - Port Assets</v>
      </c>
      <c r="O2904" s="11"/>
      <c r="P2904" s="11"/>
      <c r="Q2904" s="11"/>
      <c r="R2904" s="11"/>
      <c r="S2904" s="11"/>
      <c r="T2904" s="11"/>
      <c r="U2904" s="11"/>
      <c r="V2904" s="11"/>
      <c r="W2904" s="11"/>
      <c r="X2904" s="11"/>
      <c r="Y2904" s="11"/>
      <c r="Z2904" s="11"/>
      <c r="AA2904" s="11"/>
      <c r="AB2904" s="11"/>
      <c r="AC2904" s="11"/>
      <c r="AD2904" s="11"/>
      <c r="AE2904" s="11"/>
      <c r="AF2904" s="11"/>
      <c r="AG2904" s="11"/>
      <c r="AH2904" s="11"/>
      <c r="AI2904" s="11"/>
      <c r="AJ2904" s="11"/>
      <c r="AK2904" s="11"/>
      <c r="AL2904" s="11"/>
      <c r="AM2904" s="11"/>
      <c r="AN2904" s="11"/>
      <c r="AO2904" s="11"/>
      <c r="AP2904" s="11"/>
      <c r="AQ2904" s="11"/>
      <c r="AR2904" s="11"/>
      <c r="AS2904" s="11"/>
      <c r="AT2904" s="11"/>
      <c r="AU2904" s="11"/>
      <c r="AV2904" s="11"/>
      <c r="AW2904" s="11"/>
      <c r="AX2904" s="11"/>
      <c r="AY2904" s="11"/>
      <c r="AZ2904" s="11"/>
      <c r="BA2904" s="11"/>
      <c r="BB2904" s="11"/>
      <c r="BC2904" s="11"/>
      <c r="BD2904" s="11"/>
      <c r="BE2904" s="11"/>
      <c r="BF2904" s="11"/>
      <c r="BG2904" s="11"/>
      <c r="BH2904" s="11"/>
      <c r="BI2904" s="11"/>
      <c r="BJ2904" s="11"/>
      <c r="BK2904" s="11"/>
      <c r="BL2904" s="11"/>
      <c r="BM2904" s="11"/>
      <c r="BN2904" s="11"/>
      <c r="BO2904" s="11"/>
      <c r="BP2904" s="16" t="str">
        <v>0- Port Costs</v>
      </c>
      <c r="BT2904" s="16" t="str">
        <v>0- Port Value</v>
      </c>
      <c r="BU2904" s="11"/>
      <c r="BV2904" s="16" t="str">
        <v>0</v>
      </c>
    </row>
    <row r="2905" spans="8:74" hidden="1" outlineLevel="1" x14ac:dyDescent="0.3">
      <c r="H2905" s="16" t="str">
        <v>0 - BM Costs</v>
      </c>
      <c r="L2905" s="16" t="str">
        <v>0 - BM Port</v>
      </c>
      <c r="N2905" s="16" t="str">
        <v>0 - Port Assets</v>
      </c>
      <c r="O2905" s="11"/>
      <c r="P2905" s="11"/>
      <c r="Q2905" s="11"/>
      <c r="R2905" s="11"/>
      <c r="S2905" s="11"/>
      <c r="T2905" s="11"/>
      <c r="U2905" s="11"/>
      <c r="V2905" s="11"/>
      <c r="W2905" s="11"/>
      <c r="X2905" s="11"/>
      <c r="Y2905" s="11"/>
      <c r="Z2905" s="11"/>
      <c r="AA2905" s="11"/>
      <c r="AB2905" s="11"/>
      <c r="AC2905" s="11"/>
      <c r="AD2905" s="11"/>
      <c r="AE2905" s="11"/>
      <c r="AF2905" s="11"/>
      <c r="AG2905" s="11"/>
      <c r="AH2905" s="11"/>
      <c r="AI2905" s="11"/>
      <c r="AJ2905" s="11"/>
      <c r="AK2905" s="11"/>
      <c r="AL2905" s="11"/>
      <c r="AM2905" s="11"/>
      <c r="AN2905" s="11"/>
      <c r="AO2905" s="11"/>
      <c r="AP2905" s="11"/>
      <c r="AQ2905" s="11"/>
      <c r="AR2905" s="11"/>
      <c r="AS2905" s="11"/>
      <c r="AT2905" s="11"/>
      <c r="AU2905" s="11"/>
      <c r="AV2905" s="11"/>
      <c r="AW2905" s="11"/>
      <c r="AX2905" s="11"/>
      <c r="AY2905" s="11"/>
      <c r="AZ2905" s="11"/>
      <c r="BA2905" s="11"/>
      <c r="BB2905" s="11"/>
      <c r="BC2905" s="11"/>
      <c r="BD2905" s="11"/>
      <c r="BE2905" s="11"/>
      <c r="BF2905" s="11"/>
      <c r="BG2905" s="11"/>
      <c r="BH2905" s="11"/>
      <c r="BI2905" s="11"/>
      <c r="BJ2905" s="11"/>
      <c r="BK2905" s="11"/>
      <c r="BL2905" s="11"/>
      <c r="BM2905" s="11"/>
      <c r="BN2905" s="11"/>
      <c r="BO2905" s="11"/>
      <c r="BP2905" s="16" t="str">
        <v>0- Port Costs</v>
      </c>
      <c r="BT2905" s="16" t="str">
        <v>0- Port Value</v>
      </c>
      <c r="BU2905" s="11"/>
      <c r="BV2905" s="16" t="str">
        <v>0</v>
      </c>
    </row>
    <row r="2906" spans="8:74" hidden="1" outlineLevel="1" x14ac:dyDescent="0.3">
      <c r="H2906" s="16" t="str">
        <v>0 - BM Costs</v>
      </c>
      <c r="L2906" s="16" t="str">
        <v>0 - BM Port</v>
      </c>
      <c r="N2906" s="16" t="str">
        <v>0 - Port Assets</v>
      </c>
      <c r="O2906" s="11"/>
      <c r="P2906" s="11"/>
      <c r="Q2906" s="11"/>
      <c r="R2906" s="11"/>
      <c r="S2906" s="11"/>
      <c r="T2906" s="11"/>
      <c r="U2906" s="11"/>
      <c r="V2906" s="11"/>
      <c r="W2906" s="11"/>
      <c r="X2906" s="11"/>
      <c r="Y2906" s="11"/>
      <c r="Z2906" s="11"/>
      <c r="AA2906" s="11"/>
      <c r="AB2906" s="11"/>
      <c r="AC2906" s="11"/>
      <c r="AD2906" s="11"/>
      <c r="AE2906" s="11"/>
      <c r="AF2906" s="11"/>
      <c r="AG2906" s="11"/>
      <c r="AH2906" s="11"/>
      <c r="AI2906" s="11"/>
      <c r="AJ2906" s="11"/>
      <c r="AK2906" s="11"/>
      <c r="AL2906" s="11"/>
      <c r="AM2906" s="11"/>
      <c r="AN2906" s="11"/>
      <c r="AO2906" s="11"/>
      <c r="AP2906" s="11"/>
      <c r="AQ2906" s="11"/>
      <c r="AR2906" s="11"/>
      <c r="AS2906" s="11"/>
      <c r="AT2906" s="11"/>
      <c r="AU2906" s="11"/>
      <c r="AV2906" s="11"/>
      <c r="AW2906" s="11"/>
      <c r="AX2906" s="11"/>
      <c r="AY2906" s="11"/>
      <c r="AZ2906" s="11"/>
      <c r="BA2906" s="11"/>
      <c r="BB2906" s="11"/>
      <c r="BC2906" s="11"/>
      <c r="BD2906" s="11"/>
      <c r="BE2906" s="11"/>
      <c r="BF2906" s="11"/>
      <c r="BG2906" s="11"/>
      <c r="BH2906" s="11"/>
      <c r="BI2906" s="11"/>
      <c r="BJ2906" s="11"/>
      <c r="BK2906" s="11"/>
      <c r="BL2906" s="11"/>
      <c r="BM2906" s="11"/>
      <c r="BN2906" s="11"/>
      <c r="BO2906" s="11"/>
      <c r="BP2906" s="16" t="str">
        <v>0- Port Costs</v>
      </c>
      <c r="BT2906" s="16" t="str">
        <v>0- Port Value</v>
      </c>
      <c r="BU2906" s="11"/>
      <c r="BV2906" s="16" t="str">
        <v>0</v>
      </c>
    </row>
    <row r="2907" spans="8:74" hidden="1" outlineLevel="1" x14ac:dyDescent="0.3">
      <c r="H2907" s="16" t="str">
        <v>0 - BM Costs</v>
      </c>
      <c r="L2907" s="16" t="str">
        <v>0 - BM Port</v>
      </c>
      <c r="N2907" s="16" t="str">
        <v>0 - Port Assets</v>
      </c>
      <c r="O2907" s="11"/>
      <c r="P2907" s="11"/>
      <c r="Q2907" s="11"/>
      <c r="R2907" s="11"/>
      <c r="S2907" s="11"/>
      <c r="T2907" s="11"/>
      <c r="U2907" s="11"/>
      <c r="V2907" s="11"/>
      <c r="W2907" s="11"/>
      <c r="X2907" s="11"/>
      <c r="Y2907" s="11"/>
      <c r="Z2907" s="11"/>
      <c r="AA2907" s="11"/>
      <c r="AB2907" s="11"/>
      <c r="AC2907" s="11"/>
      <c r="AD2907" s="11"/>
      <c r="AE2907" s="11"/>
      <c r="AF2907" s="11"/>
      <c r="AG2907" s="11"/>
      <c r="AH2907" s="11"/>
      <c r="AI2907" s="11"/>
      <c r="AJ2907" s="11"/>
      <c r="AK2907" s="11"/>
      <c r="AL2907" s="11"/>
      <c r="AM2907" s="11"/>
      <c r="AN2907" s="11"/>
      <c r="AO2907" s="11"/>
      <c r="AP2907" s="11"/>
      <c r="AQ2907" s="11"/>
      <c r="AR2907" s="11"/>
      <c r="AS2907" s="11"/>
      <c r="AT2907" s="11"/>
      <c r="AU2907" s="11"/>
      <c r="AV2907" s="11"/>
      <c r="AW2907" s="11"/>
      <c r="AX2907" s="11"/>
      <c r="AY2907" s="11"/>
      <c r="AZ2907" s="11"/>
      <c r="BA2907" s="11"/>
      <c r="BB2907" s="11"/>
      <c r="BC2907" s="11"/>
      <c r="BD2907" s="11"/>
      <c r="BE2907" s="11"/>
      <c r="BF2907" s="11"/>
      <c r="BG2907" s="11"/>
      <c r="BH2907" s="11"/>
      <c r="BI2907" s="11"/>
      <c r="BJ2907" s="11"/>
      <c r="BK2907" s="11"/>
      <c r="BL2907" s="11"/>
      <c r="BM2907" s="11"/>
      <c r="BN2907" s="11"/>
      <c r="BO2907" s="11"/>
      <c r="BP2907" s="16" t="str">
        <v>0- Port Costs</v>
      </c>
      <c r="BT2907" s="16" t="str">
        <v>0- Port Value</v>
      </c>
      <c r="BU2907" s="11"/>
      <c r="BV2907" s="16" t="str">
        <v>0</v>
      </c>
    </row>
    <row r="2908" spans="8:74" hidden="1" outlineLevel="1" x14ac:dyDescent="0.3">
      <c r="H2908" s="16" t="str">
        <v>0 - BM Costs</v>
      </c>
      <c r="L2908" s="16" t="str">
        <v>0 - BM Port</v>
      </c>
      <c r="N2908" s="16" t="str">
        <v>0 - Port Assets</v>
      </c>
      <c r="O2908" s="11"/>
      <c r="P2908" s="11"/>
      <c r="Q2908" s="11"/>
      <c r="R2908" s="11"/>
      <c r="S2908" s="11"/>
      <c r="T2908" s="11"/>
      <c r="U2908" s="11"/>
      <c r="V2908" s="11"/>
      <c r="W2908" s="11"/>
      <c r="X2908" s="11"/>
      <c r="Y2908" s="11"/>
      <c r="Z2908" s="11"/>
      <c r="AA2908" s="11"/>
      <c r="AB2908" s="11"/>
      <c r="AC2908" s="11"/>
      <c r="AD2908" s="11"/>
      <c r="AE2908" s="11"/>
      <c r="AF2908" s="11"/>
      <c r="AG2908" s="11"/>
      <c r="AH2908" s="11"/>
      <c r="AI2908" s="11"/>
      <c r="AJ2908" s="11"/>
      <c r="AK2908" s="11"/>
      <c r="AL2908" s="11"/>
      <c r="AM2908" s="11"/>
      <c r="AN2908" s="11"/>
      <c r="AO2908" s="11"/>
      <c r="AP2908" s="11"/>
      <c r="AQ2908" s="11"/>
      <c r="AR2908" s="11"/>
      <c r="AS2908" s="11"/>
      <c r="AT2908" s="11"/>
      <c r="AU2908" s="11"/>
      <c r="AV2908" s="11"/>
      <c r="AW2908" s="11"/>
      <c r="AX2908" s="11"/>
      <c r="AY2908" s="11"/>
      <c r="AZ2908" s="11"/>
      <c r="BA2908" s="11"/>
      <c r="BB2908" s="11"/>
      <c r="BC2908" s="11"/>
      <c r="BD2908" s="11"/>
      <c r="BE2908" s="11"/>
      <c r="BF2908" s="11"/>
      <c r="BG2908" s="11"/>
      <c r="BH2908" s="11"/>
      <c r="BI2908" s="11"/>
      <c r="BJ2908" s="11"/>
      <c r="BK2908" s="11"/>
      <c r="BL2908" s="11"/>
      <c r="BM2908" s="11"/>
      <c r="BN2908" s="11"/>
      <c r="BO2908" s="11"/>
      <c r="BP2908" s="16" t="str">
        <v>0- Port Costs</v>
      </c>
      <c r="BT2908" s="16" t="str">
        <v>0- Port Value</v>
      </c>
      <c r="BU2908" s="11"/>
      <c r="BV2908" s="16" t="str">
        <v>0</v>
      </c>
    </row>
    <row r="2909" spans="8:74" hidden="1" outlineLevel="1" x14ac:dyDescent="0.3">
      <c r="H2909" s="16" t="str">
        <v>0 - BM Costs</v>
      </c>
      <c r="L2909" s="16" t="str">
        <v>0 - BM Port</v>
      </c>
      <c r="N2909" s="16" t="str">
        <v>0 - Port Assets</v>
      </c>
      <c r="O2909" s="11"/>
      <c r="P2909" s="11"/>
      <c r="Q2909" s="11"/>
      <c r="R2909" s="11"/>
      <c r="S2909" s="11"/>
      <c r="T2909" s="11"/>
      <c r="U2909" s="11"/>
      <c r="V2909" s="11"/>
      <c r="W2909" s="11"/>
      <c r="X2909" s="11"/>
      <c r="Y2909" s="11"/>
      <c r="Z2909" s="11"/>
      <c r="AA2909" s="11"/>
      <c r="AB2909" s="11"/>
      <c r="AC2909" s="11"/>
      <c r="AD2909" s="11"/>
      <c r="AE2909" s="11"/>
      <c r="AF2909" s="11"/>
      <c r="AG2909" s="11"/>
      <c r="AH2909" s="11"/>
      <c r="AI2909" s="11"/>
      <c r="AJ2909" s="11"/>
      <c r="AK2909" s="11"/>
      <c r="AL2909" s="11"/>
      <c r="AM2909" s="11"/>
      <c r="AN2909" s="11"/>
      <c r="AO2909" s="11"/>
      <c r="AP2909" s="11"/>
      <c r="AQ2909" s="11"/>
      <c r="AR2909" s="11"/>
      <c r="AS2909" s="11"/>
      <c r="AT2909" s="11"/>
      <c r="AU2909" s="11"/>
      <c r="AV2909" s="11"/>
      <c r="AW2909" s="11"/>
      <c r="AX2909" s="11"/>
      <c r="AY2909" s="11"/>
      <c r="AZ2909" s="11"/>
      <c r="BA2909" s="11"/>
      <c r="BB2909" s="11"/>
      <c r="BC2909" s="11"/>
      <c r="BD2909" s="11"/>
      <c r="BE2909" s="11"/>
      <c r="BF2909" s="11"/>
      <c r="BG2909" s="11"/>
      <c r="BH2909" s="11"/>
      <c r="BI2909" s="11"/>
      <c r="BJ2909" s="11"/>
      <c r="BK2909" s="11"/>
      <c r="BL2909" s="11"/>
      <c r="BM2909" s="11"/>
      <c r="BN2909" s="11"/>
      <c r="BO2909" s="11"/>
      <c r="BP2909" s="16" t="str">
        <v>0- Port Costs</v>
      </c>
      <c r="BT2909" s="16" t="str">
        <v>0- Port Value</v>
      </c>
      <c r="BU2909" s="11"/>
      <c r="BV2909" s="16" t="str">
        <v>0</v>
      </c>
    </row>
    <row r="2910" spans="8:74" hidden="1" outlineLevel="1" x14ac:dyDescent="0.3">
      <c r="H2910" s="16" t="str">
        <v>0 - BM Costs</v>
      </c>
      <c r="L2910" s="16" t="str">
        <v>0 - BM Port</v>
      </c>
      <c r="N2910" s="16" t="str">
        <v>0 - Port Assets</v>
      </c>
      <c r="O2910" s="11"/>
      <c r="P2910" s="11"/>
      <c r="Q2910" s="11"/>
      <c r="R2910" s="11"/>
      <c r="S2910" s="11"/>
      <c r="T2910" s="11"/>
      <c r="U2910" s="11"/>
      <c r="V2910" s="11"/>
      <c r="W2910" s="11"/>
      <c r="X2910" s="11"/>
      <c r="Y2910" s="11"/>
      <c r="Z2910" s="11"/>
      <c r="AA2910" s="11"/>
      <c r="AB2910" s="11"/>
      <c r="AC2910" s="11"/>
      <c r="AD2910" s="11"/>
      <c r="AE2910" s="11"/>
      <c r="AF2910" s="11"/>
      <c r="AG2910" s="11"/>
      <c r="AH2910" s="11"/>
      <c r="AI2910" s="11"/>
      <c r="AJ2910" s="11"/>
      <c r="AK2910" s="11"/>
      <c r="AL2910" s="11"/>
      <c r="AM2910" s="11"/>
      <c r="AN2910" s="11"/>
      <c r="AO2910" s="11"/>
      <c r="AP2910" s="11"/>
      <c r="AQ2910" s="11"/>
      <c r="AR2910" s="11"/>
      <c r="AS2910" s="11"/>
      <c r="AT2910" s="11"/>
      <c r="AU2910" s="11"/>
      <c r="AV2910" s="11"/>
      <c r="AW2910" s="11"/>
      <c r="AX2910" s="11"/>
      <c r="AY2910" s="11"/>
      <c r="AZ2910" s="11"/>
      <c r="BA2910" s="11"/>
      <c r="BB2910" s="11"/>
      <c r="BC2910" s="11"/>
      <c r="BD2910" s="11"/>
      <c r="BE2910" s="11"/>
      <c r="BF2910" s="11"/>
      <c r="BG2910" s="11"/>
      <c r="BH2910" s="11"/>
      <c r="BI2910" s="11"/>
      <c r="BJ2910" s="11"/>
      <c r="BK2910" s="11"/>
      <c r="BL2910" s="11"/>
      <c r="BM2910" s="11"/>
      <c r="BN2910" s="11"/>
      <c r="BO2910" s="11"/>
      <c r="BP2910" s="16" t="str">
        <v>0- Port Costs</v>
      </c>
      <c r="BT2910" s="16" t="str">
        <v>0- Port Value</v>
      </c>
      <c r="BU2910" s="11"/>
      <c r="BV2910" s="16" t="str">
        <v>0</v>
      </c>
    </row>
    <row r="2911" spans="8:74" hidden="1" outlineLevel="1" x14ac:dyDescent="0.3">
      <c r="H2911" s="16" t="str">
        <v>0 - BM Costs</v>
      </c>
      <c r="L2911" s="16" t="str">
        <v>0 - BM Port</v>
      </c>
      <c r="N2911" s="16" t="str">
        <v>0 - Port Assets</v>
      </c>
      <c r="O2911" s="11"/>
      <c r="P2911" s="11"/>
      <c r="Q2911" s="11"/>
      <c r="R2911" s="11"/>
      <c r="S2911" s="11"/>
      <c r="T2911" s="11"/>
      <c r="U2911" s="11"/>
      <c r="V2911" s="11"/>
      <c r="W2911" s="11"/>
      <c r="X2911" s="11"/>
      <c r="Y2911" s="11"/>
      <c r="Z2911" s="11"/>
      <c r="AA2911" s="11"/>
      <c r="AB2911" s="11"/>
      <c r="AC2911" s="11"/>
      <c r="AD2911" s="11"/>
      <c r="AE2911" s="11"/>
      <c r="AF2911" s="11"/>
      <c r="AG2911" s="11"/>
      <c r="AH2911" s="11"/>
      <c r="AI2911" s="11"/>
      <c r="AJ2911" s="11"/>
      <c r="AK2911" s="11"/>
      <c r="AL2911" s="11"/>
      <c r="AM2911" s="11"/>
      <c r="AN2911" s="11"/>
      <c r="AO2911" s="11"/>
      <c r="AP2911" s="11"/>
      <c r="AQ2911" s="11"/>
      <c r="AR2911" s="11"/>
      <c r="AS2911" s="11"/>
      <c r="AT2911" s="11"/>
      <c r="AU2911" s="11"/>
      <c r="AV2911" s="11"/>
      <c r="AW2911" s="11"/>
      <c r="AX2911" s="11"/>
      <c r="AY2911" s="11"/>
      <c r="AZ2911" s="11"/>
      <c r="BA2911" s="11"/>
      <c r="BB2911" s="11"/>
      <c r="BC2911" s="11"/>
      <c r="BD2911" s="11"/>
      <c r="BE2911" s="11"/>
      <c r="BF2911" s="11"/>
      <c r="BG2911" s="11"/>
      <c r="BH2911" s="11"/>
      <c r="BI2911" s="11"/>
      <c r="BJ2911" s="11"/>
      <c r="BK2911" s="11"/>
      <c r="BL2911" s="11"/>
      <c r="BM2911" s="11"/>
      <c r="BN2911" s="11"/>
      <c r="BO2911" s="11"/>
      <c r="BP2911" s="16" t="str">
        <v>0- Port Costs</v>
      </c>
      <c r="BT2911" s="16" t="str">
        <v>0- Port Value</v>
      </c>
      <c r="BU2911" s="11"/>
      <c r="BV2911" s="16" t="str">
        <v>0</v>
      </c>
    </row>
    <row r="2912" spans="8:74" hidden="1" outlineLevel="1" x14ac:dyDescent="0.3">
      <c r="H2912" s="16" t="str">
        <v>0 - BM Costs</v>
      </c>
      <c r="L2912" s="16" t="str">
        <v>0 - BM Port</v>
      </c>
      <c r="N2912" s="16" t="str">
        <v>0 - Port Assets</v>
      </c>
      <c r="O2912" s="11"/>
      <c r="P2912" s="11"/>
      <c r="Q2912" s="11"/>
      <c r="R2912" s="11"/>
      <c r="S2912" s="11"/>
      <c r="T2912" s="11"/>
      <c r="U2912" s="11"/>
      <c r="V2912" s="11"/>
      <c r="W2912" s="11"/>
      <c r="X2912" s="11"/>
      <c r="Y2912" s="11"/>
      <c r="Z2912" s="11"/>
      <c r="AA2912" s="11"/>
      <c r="AB2912" s="11"/>
      <c r="AC2912" s="11"/>
      <c r="AD2912" s="11"/>
      <c r="AE2912" s="11"/>
      <c r="AF2912" s="11"/>
      <c r="AG2912" s="11"/>
      <c r="AH2912" s="11"/>
      <c r="AI2912" s="11"/>
      <c r="AJ2912" s="11"/>
      <c r="AK2912" s="11"/>
      <c r="AL2912" s="11"/>
      <c r="AM2912" s="11"/>
      <c r="AN2912" s="11"/>
      <c r="AO2912" s="11"/>
      <c r="AP2912" s="11"/>
      <c r="AQ2912" s="11"/>
      <c r="AR2912" s="11"/>
      <c r="AS2912" s="11"/>
      <c r="AT2912" s="11"/>
      <c r="AU2912" s="11"/>
      <c r="AV2912" s="11"/>
      <c r="AW2912" s="11"/>
      <c r="AX2912" s="11"/>
      <c r="AY2912" s="11"/>
      <c r="AZ2912" s="11"/>
      <c r="BA2912" s="11"/>
      <c r="BB2912" s="11"/>
      <c r="BC2912" s="11"/>
      <c r="BD2912" s="11"/>
      <c r="BE2912" s="11"/>
      <c r="BF2912" s="11"/>
      <c r="BG2912" s="11"/>
      <c r="BH2912" s="11"/>
      <c r="BI2912" s="11"/>
      <c r="BJ2912" s="11"/>
      <c r="BK2912" s="11"/>
      <c r="BL2912" s="11"/>
      <c r="BM2912" s="11"/>
      <c r="BN2912" s="11"/>
      <c r="BO2912" s="11"/>
      <c r="BP2912" s="16" t="str">
        <v>0- Port Costs</v>
      </c>
      <c r="BT2912" s="16" t="str">
        <v>0- Port Value</v>
      </c>
      <c r="BU2912" s="11"/>
      <c r="BV2912" s="16" t="str">
        <v>0</v>
      </c>
    </row>
    <row r="2913" spans="8:74" hidden="1" outlineLevel="1" x14ac:dyDescent="0.3">
      <c r="H2913" s="16" t="str">
        <v>0 - BM Costs</v>
      </c>
      <c r="L2913" s="16" t="str">
        <v>0 - BM Port</v>
      </c>
      <c r="N2913" s="16" t="str">
        <v>0 - Port Assets</v>
      </c>
      <c r="O2913" s="11"/>
      <c r="P2913" s="11"/>
      <c r="Q2913" s="11"/>
      <c r="R2913" s="11"/>
      <c r="S2913" s="11"/>
      <c r="T2913" s="11"/>
      <c r="U2913" s="11"/>
      <c r="V2913" s="11"/>
      <c r="W2913" s="11"/>
      <c r="X2913" s="11"/>
      <c r="Y2913" s="11"/>
      <c r="Z2913" s="11"/>
      <c r="AA2913" s="11"/>
      <c r="AB2913" s="11"/>
      <c r="AC2913" s="11"/>
      <c r="AD2913" s="11"/>
      <c r="AE2913" s="11"/>
      <c r="AF2913" s="11"/>
      <c r="AG2913" s="11"/>
      <c r="AH2913" s="11"/>
      <c r="AI2913" s="11"/>
      <c r="AJ2913" s="11"/>
      <c r="AK2913" s="11"/>
      <c r="AL2913" s="11"/>
      <c r="AM2913" s="11"/>
      <c r="AN2913" s="11"/>
      <c r="AO2913" s="11"/>
      <c r="AP2913" s="11"/>
      <c r="AQ2913" s="11"/>
      <c r="AR2913" s="11"/>
      <c r="AS2913" s="11"/>
      <c r="AT2913" s="11"/>
      <c r="AU2913" s="11"/>
      <c r="AV2913" s="11"/>
      <c r="AW2913" s="11"/>
      <c r="AX2913" s="11"/>
      <c r="AY2913" s="11"/>
      <c r="AZ2913" s="11"/>
      <c r="BA2913" s="11"/>
      <c r="BB2913" s="11"/>
      <c r="BC2913" s="11"/>
      <c r="BD2913" s="11"/>
      <c r="BE2913" s="11"/>
      <c r="BF2913" s="11"/>
      <c r="BG2913" s="11"/>
      <c r="BH2913" s="11"/>
      <c r="BI2913" s="11"/>
      <c r="BJ2913" s="11"/>
      <c r="BK2913" s="11"/>
      <c r="BL2913" s="11"/>
      <c r="BM2913" s="11"/>
      <c r="BN2913" s="11"/>
      <c r="BO2913" s="11"/>
      <c r="BP2913" s="16" t="str">
        <v>0- Port Costs</v>
      </c>
      <c r="BT2913" s="16" t="str">
        <v>0- Port Value</v>
      </c>
      <c r="BU2913" s="11"/>
      <c r="BV2913" s="16" t="str">
        <v>0</v>
      </c>
    </row>
    <row r="2914" spans="8:74" hidden="1" outlineLevel="1" x14ac:dyDescent="0.3">
      <c r="H2914" s="16" t="str">
        <v>0 - BM Costs</v>
      </c>
      <c r="L2914" s="16" t="str">
        <v>0 - BM Port</v>
      </c>
      <c r="N2914" s="16" t="str">
        <v>0 - Port Assets</v>
      </c>
      <c r="O2914" s="11"/>
      <c r="P2914" s="11"/>
      <c r="Q2914" s="11"/>
      <c r="R2914" s="11"/>
      <c r="S2914" s="11"/>
      <c r="T2914" s="11"/>
      <c r="U2914" s="11"/>
      <c r="V2914" s="11"/>
      <c r="W2914" s="11"/>
      <c r="X2914" s="11"/>
      <c r="Y2914" s="11"/>
      <c r="Z2914" s="11"/>
      <c r="AA2914" s="11"/>
      <c r="AB2914" s="11"/>
      <c r="AC2914" s="11"/>
      <c r="AD2914" s="11"/>
      <c r="AE2914" s="11"/>
      <c r="AF2914" s="11"/>
      <c r="AG2914" s="11"/>
      <c r="AH2914" s="11"/>
      <c r="AI2914" s="11"/>
      <c r="AJ2914" s="11"/>
      <c r="AK2914" s="11"/>
      <c r="AL2914" s="11"/>
      <c r="AM2914" s="11"/>
      <c r="AN2914" s="11"/>
      <c r="AO2914" s="11"/>
      <c r="AP2914" s="11"/>
      <c r="AQ2914" s="11"/>
      <c r="AR2914" s="11"/>
      <c r="AS2914" s="11"/>
      <c r="AT2914" s="11"/>
      <c r="AU2914" s="11"/>
      <c r="AV2914" s="11"/>
      <c r="AW2914" s="11"/>
      <c r="AX2914" s="11"/>
      <c r="AY2914" s="11"/>
      <c r="AZ2914" s="11"/>
      <c r="BA2914" s="11"/>
      <c r="BB2914" s="11"/>
      <c r="BC2914" s="11"/>
      <c r="BD2914" s="11"/>
      <c r="BE2914" s="11"/>
      <c r="BF2914" s="11"/>
      <c r="BG2914" s="11"/>
      <c r="BH2914" s="11"/>
      <c r="BI2914" s="11"/>
      <c r="BJ2914" s="11"/>
      <c r="BK2914" s="11"/>
      <c r="BL2914" s="11"/>
      <c r="BM2914" s="11"/>
      <c r="BN2914" s="11"/>
      <c r="BO2914" s="11"/>
      <c r="BP2914" s="16" t="str">
        <v>0- Port Costs</v>
      </c>
      <c r="BT2914" s="16" t="str">
        <v>0- Port Value</v>
      </c>
      <c r="BU2914" s="11"/>
      <c r="BV2914" s="16" t="str">
        <v>0</v>
      </c>
    </row>
    <row r="2915" spans="8:74" hidden="1" outlineLevel="1" x14ac:dyDescent="0.3">
      <c r="H2915" s="16" t="str">
        <v>0 - BM Costs</v>
      </c>
      <c r="L2915" s="16" t="str">
        <v>0 - BM Port</v>
      </c>
      <c r="N2915" s="16" t="str">
        <v>0 - Port Assets</v>
      </c>
      <c r="O2915" s="11"/>
      <c r="P2915" s="11"/>
      <c r="Q2915" s="11"/>
      <c r="R2915" s="11"/>
      <c r="S2915" s="11"/>
      <c r="T2915" s="11"/>
      <c r="U2915" s="11"/>
      <c r="V2915" s="11"/>
      <c r="W2915" s="11"/>
      <c r="X2915" s="11"/>
      <c r="Y2915" s="11"/>
      <c r="Z2915" s="11"/>
      <c r="AA2915" s="11"/>
      <c r="AB2915" s="11"/>
      <c r="AC2915" s="11"/>
      <c r="AD2915" s="11"/>
      <c r="AE2915" s="11"/>
      <c r="AF2915" s="11"/>
      <c r="AG2915" s="11"/>
      <c r="AH2915" s="11"/>
      <c r="AI2915" s="11"/>
      <c r="AJ2915" s="11"/>
      <c r="AK2915" s="11"/>
      <c r="AL2915" s="11"/>
      <c r="AM2915" s="11"/>
      <c r="AN2915" s="11"/>
      <c r="AO2915" s="11"/>
      <c r="AP2915" s="11"/>
      <c r="AQ2915" s="11"/>
      <c r="AR2915" s="11"/>
      <c r="AS2915" s="11"/>
      <c r="AT2915" s="11"/>
      <c r="AU2915" s="11"/>
      <c r="AV2915" s="11"/>
      <c r="AW2915" s="11"/>
      <c r="AX2915" s="11"/>
      <c r="AY2915" s="11"/>
      <c r="AZ2915" s="11"/>
      <c r="BA2915" s="11"/>
      <c r="BB2915" s="11"/>
      <c r="BC2915" s="11"/>
      <c r="BD2915" s="11"/>
      <c r="BE2915" s="11"/>
      <c r="BF2915" s="11"/>
      <c r="BG2915" s="11"/>
      <c r="BH2915" s="11"/>
      <c r="BI2915" s="11"/>
      <c r="BJ2915" s="11"/>
      <c r="BK2915" s="11"/>
      <c r="BL2915" s="11"/>
      <c r="BM2915" s="11"/>
      <c r="BN2915" s="11"/>
      <c r="BO2915" s="11"/>
      <c r="BP2915" s="16" t="str">
        <v>0- Port Costs</v>
      </c>
      <c r="BT2915" s="16" t="str">
        <v>0- Port Value</v>
      </c>
      <c r="BU2915" s="11"/>
      <c r="BV2915" s="16" t="str">
        <v>0</v>
      </c>
    </row>
    <row r="2916" spans="8:74" hidden="1" outlineLevel="1" x14ac:dyDescent="0.3">
      <c r="H2916" s="16" t="str">
        <v>0 - BM Costs</v>
      </c>
      <c r="L2916" s="16" t="str">
        <v>0 - BM Port</v>
      </c>
      <c r="N2916" s="16" t="str">
        <v>0 - Port Assets</v>
      </c>
      <c r="O2916" s="11"/>
      <c r="P2916" s="11"/>
      <c r="Q2916" s="11"/>
      <c r="R2916" s="11"/>
      <c r="S2916" s="11"/>
      <c r="T2916" s="11"/>
      <c r="U2916" s="11"/>
      <c r="V2916" s="11"/>
      <c r="W2916" s="11"/>
      <c r="X2916" s="11"/>
      <c r="Y2916" s="11"/>
      <c r="Z2916" s="11"/>
      <c r="AA2916" s="11"/>
      <c r="AB2916" s="11"/>
      <c r="AC2916" s="11"/>
      <c r="AD2916" s="11"/>
      <c r="AE2916" s="11"/>
      <c r="AF2916" s="11"/>
      <c r="AG2916" s="11"/>
      <c r="AH2916" s="11"/>
      <c r="AI2916" s="11"/>
      <c r="AJ2916" s="11"/>
      <c r="AK2916" s="11"/>
      <c r="AL2916" s="11"/>
      <c r="AM2916" s="11"/>
      <c r="AN2916" s="11"/>
      <c r="AO2916" s="11"/>
      <c r="AP2916" s="11"/>
      <c r="AQ2916" s="11"/>
      <c r="AR2916" s="11"/>
      <c r="AS2916" s="11"/>
      <c r="AT2916" s="11"/>
      <c r="AU2916" s="11"/>
      <c r="AV2916" s="11"/>
      <c r="AW2916" s="11"/>
      <c r="AX2916" s="11"/>
      <c r="AY2916" s="11"/>
      <c r="AZ2916" s="11"/>
      <c r="BA2916" s="11"/>
      <c r="BB2916" s="11"/>
      <c r="BC2916" s="11"/>
      <c r="BD2916" s="11"/>
      <c r="BE2916" s="11"/>
      <c r="BF2916" s="11"/>
      <c r="BG2916" s="11"/>
      <c r="BH2916" s="11"/>
      <c r="BI2916" s="11"/>
      <c r="BJ2916" s="11"/>
      <c r="BK2916" s="11"/>
      <c r="BL2916" s="11"/>
      <c r="BM2916" s="11"/>
      <c r="BN2916" s="11"/>
      <c r="BO2916" s="11"/>
      <c r="BP2916" s="16" t="str">
        <v>0- Port Costs</v>
      </c>
      <c r="BT2916" s="16" t="str">
        <v>0- Port Value</v>
      </c>
      <c r="BU2916" s="11"/>
      <c r="BV2916" s="16" t="str">
        <v>0</v>
      </c>
    </row>
    <row r="2917" spans="8:74" hidden="1" outlineLevel="1" x14ac:dyDescent="0.3">
      <c r="H2917" s="16" t="str">
        <v>0 - BM Costs</v>
      </c>
      <c r="L2917" s="16" t="str">
        <v>0 - BM Port</v>
      </c>
      <c r="N2917" s="16" t="str">
        <v>0 - Port Assets</v>
      </c>
      <c r="O2917" s="11"/>
      <c r="P2917" s="11"/>
      <c r="Q2917" s="11"/>
      <c r="R2917" s="11"/>
      <c r="S2917" s="11"/>
      <c r="T2917" s="11"/>
      <c r="U2917" s="11"/>
      <c r="V2917" s="11"/>
      <c r="W2917" s="11"/>
      <c r="X2917" s="11"/>
      <c r="Y2917" s="11"/>
      <c r="Z2917" s="11"/>
      <c r="AA2917" s="11"/>
      <c r="AB2917" s="11"/>
      <c r="AC2917" s="11"/>
      <c r="AD2917" s="11"/>
      <c r="AE2917" s="11"/>
      <c r="AF2917" s="11"/>
      <c r="AG2917" s="11"/>
      <c r="AH2917" s="11"/>
      <c r="AI2917" s="11"/>
      <c r="AJ2917" s="11"/>
      <c r="AK2917" s="11"/>
      <c r="AL2917" s="11"/>
      <c r="AM2917" s="11"/>
      <c r="AN2917" s="11"/>
      <c r="AO2917" s="11"/>
      <c r="AP2917" s="11"/>
      <c r="AQ2917" s="11"/>
      <c r="AR2917" s="11"/>
      <c r="AS2917" s="11"/>
      <c r="AT2917" s="11"/>
      <c r="AU2917" s="11"/>
      <c r="AV2917" s="11"/>
      <c r="AW2917" s="11"/>
      <c r="AX2917" s="11"/>
      <c r="AY2917" s="11"/>
      <c r="AZ2917" s="11"/>
      <c r="BA2917" s="11"/>
      <c r="BB2917" s="11"/>
      <c r="BC2917" s="11"/>
      <c r="BD2917" s="11"/>
      <c r="BE2917" s="11"/>
      <c r="BF2917" s="11"/>
      <c r="BG2917" s="11"/>
      <c r="BH2917" s="11"/>
      <c r="BI2917" s="11"/>
      <c r="BJ2917" s="11"/>
      <c r="BK2917" s="11"/>
      <c r="BL2917" s="11"/>
      <c r="BM2917" s="11"/>
      <c r="BN2917" s="11"/>
      <c r="BO2917" s="11"/>
      <c r="BP2917" s="16" t="str">
        <v>0- Port Costs</v>
      </c>
      <c r="BT2917" s="16" t="str">
        <v>0- Port Value</v>
      </c>
      <c r="BU2917" s="11"/>
      <c r="BV2917" s="16" t="str">
        <v>0</v>
      </c>
    </row>
    <row r="2918" spans="8:74" hidden="1" outlineLevel="1" x14ac:dyDescent="0.3">
      <c r="H2918" s="16" t="str">
        <v>0 - BM Costs</v>
      </c>
      <c r="L2918" s="16" t="str">
        <v>0 - BM Port</v>
      </c>
      <c r="N2918" s="16" t="str">
        <v>0 - Port Assets</v>
      </c>
      <c r="O2918" s="11"/>
      <c r="P2918" s="11"/>
      <c r="Q2918" s="11"/>
      <c r="R2918" s="11"/>
      <c r="S2918" s="11"/>
      <c r="T2918" s="11"/>
      <c r="U2918" s="11"/>
      <c r="V2918" s="11"/>
      <c r="W2918" s="11"/>
      <c r="X2918" s="11"/>
      <c r="Y2918" s="11"/>
      <c r="Z2918" s="11"/>
      <c r="AA2918" s="11"/>
      <c r="AB2918" s="11"/>
      <c r="AC2918" s="11"/>
      <c r="AD2918" s="11"/>
      <c r="AE2918" s="11"/>
      <c r="AF2918" s="11"/>
      <c r="AG2918" s="11"/>
      <c r="AH2918" s="11"/>
      <c r="AI2918" s="11"/>
      <c r="AJ2918" s="11"/>
      <c r="AK2918" s="11"/>
      <c r="AL2918" s="11"/>
      <c r="AM2918" s="11"/>
      <c r="AN2918" s="11"/>
      <c r="AO2918" s="11"/>
      <c r="AP2918" s="11"/>
      <c r="AQ2918" s="11"/>
      <c r="AR2918" s="11"/>
      <c r="AS2918" s="11"/>
      <c r="AT2918" s="11"/>
      <c r="AU2918" s="11"/>
      <c r="AV2918" s="11"/>
      <c r="AW2918" s="11"/>
      <c r="AX2918" s="11"/>
      <c r="AY2918" s="11"/>
      <c r="AZ2918" s="11"/>
      <c r="BA2918" s="11"/>
      <c r="BB2918" s="11"/>
      <c r="BC2918" s="11"/>
      <c r="BD2918" s="11"/>
      <c r="BE2918" s="11"/>
      <c r="BF2918" s="11"/>
      <c r="BG2918" s="11"/>
      <c r="BH2918" s="11"/>
      <c r="BI2918" s="11"/>
      <c r="BJ2918" s="11"/>
      <c r="BK2918" s="11"/>
      <c r="BL2918" s="11"/>
      <c r="BM2918" s="11"/>
      <c r="BN2918" s="11"/>
      <c r="BO2918" s="11"/>
      <c r="BP2918" s="16" t="str">
        <v>0- Port Costs</v>
      </c>
      <c r="BT2918" s="16" t="str">
        <v>0- Port Value</v>
      </c>
      <c r="BU2918" s="11"/>
      <c r="BV2918" s="16" t="str">
        <v>0</v>
      </c>
    </row>
    <row r="2919" spans="8:74" hidden="1" outlineLevel="1" x14ac:dyDescent="0.3">
      <c r="H2919" s="16" t="str">
        <v>0 - BM Costs</v>
      </c>
      <c r="L2919" s="16" t="str">
        <v>0 - BM Port</v>
      </c>
      <c r="N2919" s="16" t="str">
        <v>0 - Port Assets</v>
      </c>
      <c r="O2919" s="11"/>
      <c r="P2919" s="11"/>
      <c r="Q2919" s="11"/>
      <c r="R2919" s="11"/>
      <c r="S2919" s="11"/>
      <c r="T2919" s="11"/>
      <c r="U2919" s="11"/>
      <c r="V2919" s="11"/>
      <c r="W2919" s="11"/>
      <c r="X2919" s="11"/>
      <c r="Y2919" s="11"/>
      <c r="Z2919" s="11"/>
      <c r="AA2919" s="11"/>
      <c r="AB2919" s="11"/>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c r="BB2919" s="11"/>
      <c r="BC2919" s="11"/>
      <c r="BD2919" s="11"/>
      <c r="BE2919" s="11"/>
      <c r="BF2919" s="11"/>
      <c r="BG2919" s="11"/>
      <c r="BH2919" s="11"/>
      <c r="BI2919" s="11"/>
      <c r="BJ2919" s="11"/>
      <c r="BK2919" s="11"/>
      <c r="BL2919" s="11"/>
      <c r="BM2919" s="11"/>
      <c r="BN2919" s="11"/>
      <c r="BO2919" s="11"/>
      <c r="BP2919" s="16" t="str">
        <v>0- Port Costs</v>
      </c>
      <c r="BT2919" s="16" t="str">
        <v>0- Port Value</v>
      </c>
      <c r="BU2919" s="11"/>
      <c r="BV2919" s="16" t="str">
        <v>0</v>
      </c>
    </row>
    <row r="2920" spans="8:74" hidden="1" outlineLevel="1" x14ac:dyDescent="0.3">
      <c r="H2920" s="16" t="str">
        <v>0 - BM Costs</v>
      </c>
      <c r="L2920" s="16" t="str">
        <v>0 - BM Port</v>
      </c>
      <c r="N2920" s="16" t="str">
        <v>0 - Port Assets</v>
      </c>
      <c r="O2920" s="11"/>
      <c r="P2920" s="11"/>
      <c r="Q2920" s="11"/>
      <c r="R2920" s="11"/>
      <c r="S2920" s="11"/>
      <c r="T2920" s="11"/>
      <c r="U2920" s="11"/>
      <c r="V2920" s="11"/>
      <c r="W2920" s="11"/>
      <c r="X2920" s="11"/>
      <c r="Y2920" s="11"/>
      <c r="Z2920" s="11"/>
      <c r="AA2920" s="11"/>
      <c r="AB2920" s="11"/>
      <c r="AC2920" s="11"/>
      <c r="AD2920" s="11"/>
      <c r="AE2920" s="11"/>
      <c r="AF2920" s="11"/>
      <c r="AG2920" s="11"/>
      <c r="AH2920" s="11"/>
      <c r="AI2920" s="11"/>
      <c r="AJ2920" s="11"/>
      <c r="AK2920" s="11"/>
      <c r="AL2920" s="11"/>
      <c r="AM2920" s="11"/>
      <c r="AN2920" s="11"/>
      <c r="AO2920" s="11"/>
      <c r="AP2920" s="11"/>
      <c r="AQ2920" s="11"/>
      <c r="AR2920" s="11"/>
      <c r="AS2920" s="11"/>
      <c r="AT2920" s="11"/>
      <c r="AU2920" s="11"/>
      <c r="AV2920" s="11"/>
      <c r="AW2920" s="11"/>
      <c r="AX2920" s="11"/>
      <c r="AY2920" s="11"/>
      <c r="AZ2920" s="11"/>
      <c r="BA2920" s="11"/>
      <c r="BB2920" s="11"/>
      <c r="BC2920" s="11"/>
      <c r="BD2920" s="11"/>
      <c r="BE2920" s="11"/>
      <c r="BF2920" s="11"/>
      <c r="BG2920" s="11"/>
      <c r="BH2920" s="11"/>
      <c r="BI2920" s="11"/>
      <c r="BJ2920" s="11"/>
      <c r="BK2920" s="11"/>
      <c r="BL2920" s="11"/>
      <c r="BM2920" s="11"/>
      <c r="BN2920" s="11"/>
      <c r="BO2920" s="11"/>
      <c r="BP2920" s="16" t="str">
        <v>0- Port Costs</v>
      </c>
      <c r="BT2920" s="16" t="str">
        <v>0- Port Value</v>
      </c>
      <c r="BU2920" s="11"/>
      <c r="BV2920" s="16" t="str">
        <v>0</v>
      </c>
    </row>
    <row r="2921" spans="8:74" hidden="1" outlineLevel="1" x14ac:dyDescent="0.3">
      <c r="H2921" s="16" t="str">
        <v>0 - BM Costs</v>
      </c>
      <c r="L2921" s="16" t="str">
        <v>0 - BM Port</v>
      </c>
      <c r="N2921" s="16" t="str">
        <v>0 - Port Assets</v>
      </c>
      <c r="O2921" s="11"/>
      <c r="P2921" s="11"/>
      <c r="Q2921" s="11"/>
      <c r="R2921" s="11"/>
      <c r="S2921" s="11"/>
      <c r="T2921" s="11"/>
      <c r="U2921" s="11"/>
      <c r="V2921" s="11"/>
      <c r="W2921" s="11"/>
      <c r="X2921" s="11"/>
      <c r="Y2921" s="11"/>
      <c r="Z2921" s="11"/>
      <c r="AA2921" s="11"/>
      <c r="AB2921" s="11"/>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c r="BC2921" s="11"/>
      <c r="BD2921" s="11"/>
      <c r="BE2921" s="11"/>
      <c r="BF2921" s="11"/>
      <c r="BG2921" s="11"/>
      <c r="BH2921" s="11"/>
      <c r="BI2921" s="11"/>
      <c r="BJ2921" s="11"/>
      <c r="BK2921" s="11"/>
      <c r="BL2921" s="11"/>
      <c r="BM2921" s="11"/>
      <c r="BN2921" s="11"/>
      <c r="BO2921" s="11"/>
      <c r="BP2921" s="16" t="str">
        <v>0- Port Costs</v>
      </c>
      <c r="BT2921" s="16" t="str">
        <v>0- Port Value</v>
      </c>
      <c r="BU2921" s="11"/>
      <c r="BV2921" s="16" t="str">
        <v>0</v>
      </c>
    </row>
    <row r="2922" spans="8:74" hidden="1" outlineLevel="1" x14ac:dyDescent="0.3">
      <c r="H2922" s="16" t="str">
        <v>0 - BM Costs</v>
      </c>
      <c r="L2922" s="16" t="str">
        <v>0 - BM Port</v>
      </c>
      <c r="N2922" s="16" t="str">
        <v>0 - Port Assets</v>
      </c>
      <c r="O2922" s="11"/>
      <c r="P2922" s="11"/>
      <c r="Q2922" s="11"/>
      <c r="R2922" s="11"/>
      <c r="S2922" s="11"/>
      <c r="T2922" s="11"/>
      <c r="U2922" s="11"/>
      <c r="V2922" s="11"/>
      <c r="W2922" s="11"/>
      <c r="X2922" s="11"/>
      <c r="Y2922" s="11"/>
      <c r="Z2922" s="11"/>
      <c r="AA2922" s="11"/>
      <c r="AB2922" s="11"/>
      <c r="AC2922" s="11"/>
      <c r="AD2922" s="11"/>
      <c r="AE2922" s="11"/>
      <c r="AF2922" s="11"/>
      <c r="AG2922" s="11"/>
      <c r="AH2922" s="11"/>
      <c r="AI2922" s="11"/>
      <c r="AJ2922" s="11"/>
      <c r="AK2922" s="11"/>
      <c r="AL2922" s="11"/>
      <c r="AM2922" s="11"/>
      <c r="AN2922" s="11"/>
      <c r="AO2922" s="11"/>
      <c r="AP2922" s="11"/>
      <c r="AQ2922" s="11"/>
      <c r="AR2922" s="11"/>
      <c r="AS2922" s="11"/>
      <c r="AT2922" s="11"/>
      <c r="AU2922" s="11"/>
      <c r="AV2922" s="11"/>
      <c r="AW2922" s="11"/>
      <c r="AX2922" s="11"/>
      <c r="AY2922" s="11"/>
      <c r="AZ2922" s="11"/>
      <c r="BA2922" s="11"/>
      <c r="BB2922" s="11"/>
      <c r="BC2922" s="11"/>
      <c r="BD2922" s="11"/>
      <c r="BE2922" s="11"/>
      <c r="BF2922" s="11"/>
      <c r="BG2922" s="11"/>
      <c r="BH2922" s="11"/>
      <c r="BI2922" s="11"/>
      <c r="BJ2922" s="11"/>
      <c r="BK2922" s="11"/>
      <c r="BL2922" s="11"/>
      <c r="BM2922" s="11"/>
      <c r="BN2922" s="11"/>
      <c r="BO2922" s="11"/>
      <c r="BP2922" s="16" t="str">
        <v>0- Port Costs</v>
      </c>
      <c r="BT2922" s="16" t="str">
        <v>0- Port Value</v>
      </c>
      <c r="BU2922" s="11"/>
      <c r="BV2922" s="16" t="str">
        <v>0</v>
      </c>
    </row>
    <row r="2923" spans="8:74" hidden="1" outlineLevel="1" x14ac:dyDescent="0.3">
      <c r="H2923" s="16" t="str">
        <v>0 - BM Costs</v>
      </c>
      <c r="L2923" s="16" t="str">
        <v>0 - BM Port</v>
      </c>
      <c r="N2923" s="16" t="str">
        <v>0 - Port Assets</v>
      </c>
      <c r="O2923" s="11"/>
      <c r="P2923" s="11"/>
      <c r="Q2923" s="11"/>
      <c r="R2923" s="11"/>
      <c r="S2923" s="11"/>
      <c r="T2923" s="11"/>
      <c r="U2923" s="11"/>
      <c r="V2923" s="11"/>
      <c r="W2923" s="11"/>
      <c r="X2923" s="11"/>
      <c r="Y2923" s="11"/>
      <c r="Z2923" s="11"/>
      <c r="AA2923" s="11"/>
      <c r="AB2923" s="11"/>
      <c r="AC2923" s="11"/>
      <c r="AD2923" s="11"/>
      <c r="AE2923" s="11"/>
      <c r="AF2923" s="11"/>
      <c r="AG2923" s="11"/>
      <c r="AH2923" s="11"/>
      <c r="AI2923" s="11"/>
      <c r="AJ2923" s="11"/>
      <c r="AK2923" s="11"/>
      <c r="AL2923" s="11"/>
      <c r="AM2923" s="11"/>
      <c r="AN2923" s="11"/>
      <c r="AO2923" s="11"/>
      <c r="AP2923" s="11"/>
      <c r="AQ2923" s="11"/>
      <c r="AR2923" s="11"/>
      <c r="AS2923" s="11"/>
      <c r="AT2923" s="11"/>
      <c r="AU2923" s="11"/>
      <c r="AV2923" s="11"/>
      <c r="AW2923" s="11"/>
      <c r="AX2923" s="11"/>
      <c r="AY2923" s="11"/>
      <c r="AZ2923" s="11"/>
      <c r="BA2923" s="11"/>
      <c r="BB2923" s="11"/>
      <c r="BC2923" s="11"/>
      <c r="BD2923" s="11"/>
      <c r="BE2923" s="11"/>
      <c r="BF2923" s="11"/>
      <c r="BG2923" s="11"/>
      <c r="BH2923" s="11"/>
      <c r="BI2923" s="11"/>
      <c r="BJ2923" s="11"/>
      <c r="BK2923" s="11"/>
      <c r="BL2923" s="11"/>
      <c r="BM2923" s="11"/>
      <c r="BN2923" s="11"/>
      <c r="BO2923" s="11"/>
      <c r="BP2923" s="16" t="str">
        <v>0- Port Costs</v>
      </c>
      <c r="BT2923" s="16" t="str">
        <v>0- Port Value</v>
      </c>
      <c r="BU2923" s="11"/>
      <c r="BV2923" s="16" t="str">
        <v>0</v>
      </c>
    </row>
    <row r="2924" spans="8:74" hidden="1" outlineLevel="1" x14ac:dyDescent="0.3">
      <c r="H2924" s="16" t="str">
        <v>0 - BM Costs</v>
      </c>
      <c r="L2924" s="16" t="str">
        <v>0 - BM Port</v>
      </c>
      <c r="N2924" s="16" t="str">
        <v>0 - Port Assets</v>
      </c>
      <c r="O2924" s="11"/>
      <c r="P2924" s="11"/>
      <c r="Q2924" s="11"/>
      <c r="R2924" s="11"/>
      <c r="S2924" s="11"/>
      <c r="T2924" s="11"/>
      <c r="U2924" s="11"/>
      <c r="V2924" s="11"/>
      <c r="W2924" s="11"/>
      <c r="X2924" s="11"/>
      <c r="Y2924" s="11"/>
      <c r="Z2924" s="11"/>
      <c r="AA2924" s="11"/>
      <c r="AB2924" s="11"/>
      <c r="AC2924" s="11"/>
      <c r="AD2924" s="11"/>
      <c r="AE2924" s="11"/>
      <c r="AF2924" s="11"/>
      <c r="AG2924" s="11"/>
      <c r="AH2924" s="11"/>
      <c r="AI2924" s="11"/>
      <c r="AJ2924" s="11"/>
      <c r="AK2924" s="11"/>
      <c r="AL2924" s="11"/>
      <c r="AM2924" s="11"/>
      <c r="AN2924" s="11"/>
      <c r="AO2924" s="11"/>
      <c r="AP2924" s="11"/>
      <c r="AQ2924" s="11"/>
      <c r="AR2924" s="11"/>
      <c r="AS2924" s="11"/>
      <c r="AT2924" s="11"/>
      <c r="AU2924" s="11"/>
      <c r="AV2924" s="11"/>
      <c r="AW2924" s="11"/>
      <c r="AX2924" s="11"/>
      <c r="AY2924" s="11"/>
      <c r="AZ2924" s="11"/>
      <c r="BA2924" s="11"/>
      <c r="BB2924" s="11"/>
      <c r="BC2924" s="11"/>
      <c r="BD2924" s="11"/>
      <c r="BE2924" s="11"/>
      <c r="BF2924" s="11"/>
      <c r="BG2924" s="11"/>
      <c r="BH2924" s="11"/>
      <c r="BI2924" s="11"/>
      <c r="BJ2924" s="11"/>
      <c r="BK2924" s="11"/>
      <c r="BL2924" s="11"/>
      <c r="BM2924" s="11"/>
      <c r="BN2924" s="11"/>
      <c r="BO2924" s="11"/>
      <c r="BP2924" s="16" t="str">
        <v>0- Port Costs</v>
      </c>
      <c r="BT2924" s="16" t="str">
        <v>0- Port Value</v>
      </c>
      <c r="BU2924" s="11"/>
      <c r="BV2924" s="16" t="str">
        <v>0</v>
      </c>
    </row>
    <row r="2925" spans="8:74" hidden="1" outlineLevel="1" x14ac:dyDescent="0.3">
      <c r="H2925" s="16" t="str">
        <v>0 - BM Costs</v>
      </c>
      <c r="L2925" s="16" t="str">
        <v>0 - BM Port</v>
      </c>
      <c r="N2925" s="16" t="str">
        <v>0 - Port Assets</v>
      </c>
      <c r="O2925" s="11"/>
      <c r="P2925" s="11"/>
      <c r="Q2925" s="11"/>
      <c r="R2925" s="11"/>
      <c r="S2925" s="11"/>
      <c r="T2925" s="11"/>
      <c r="U2925" s="11"/>
      <c r="V2925" s="11"/>
      <c r="W2925" s="11"/>
      <c r="X2925" s="11"/>
      <c r="Y2925" s="11"/>
      <c r="Z2925" s="11"/>
      <c r="AA2925" s="11"/>
      <c r="AB2925" s="11"/>
      <c r="AC2925" s="11"/>
      <c r="AD2925" s="11"/>
      <c r="AE2925" s="11"/>
      <c r="AF2925" s="11"/>
      <c r="AG2925" s="11"/>
      <c r="AH2925" s="11"/>
      <c r="AI2925" s="11"/>
      <c r="AJ2925" s="11"/>
      <c r="AK2925" s="11"/>
      <c r="AL2925" s="11"/>
      <c r="AM2925" s="11"/>
      <c r="AN2925" s="11"/>
      <c r="AO2925" s="11"/>
      <c r="AP2925" s="11"/>
      <c r="AQ2925" s="11"/>
      <c r="AR2925" s="11"/>
      <c r="AS2925" s="11"/>
      <c r="AT2925" s="11"/>
      <c r="AU2925" s="11"/>
      <c r="AV2925" s="11"/>
      <c r="AW2925" s="11"/>
      <c r="AX2925" s="11"/>
      <c r="AY2925" s="11"/>
      <c r="AZ2925" s="11"/>
      <c r="BA2925" s="11"/>
      <c r="BB2925" s="11"/>
      <c r="BC2925" s="11"/>
      <c r="BD2925" s="11"/>
      <c r="BE2925" s="11"/>
      <c r="BF2925" s="11"/>
      <c r="BG2925" s="11"/>
      <c r="BH2925" s="11"/>
      <c r="BI2925" s="11"/>
      <c r="BJ2925" s="11"/>
      <c r="BK2925" s="11"/>
      <c r="BL2925" s="11"/>
      <c r="BM2925" s="11"/>
      <c r="BN2925" s="11"/>
      <c r="BO2925" s="11"/>
      <c r="BP2925" s="16" t="str">
        <v>0- Port Costs</v>
      </c>
      <c r="BT2925" s="16" t="str">
        <v>0- Port Value</v>
      </c>
      <c r="BU2925" s="11"/>
      <c r="BV2925" s="16" t="str">
        <v>0</v>
      </c>
    </row>
    <row r="2926" spans="8:74" hidden="1" outlineLevel="1" x14ac:dyDescent="0.3">
      <c r="H2926" s="16" t="str">
        <v>0 - BM Costs</v>
      </c>
      <c r="L2926" s="16" t="str">
        <v>0 - BM Port</v>
      </c>
      <c r="N2926" s="16" t="str">
        <v>0 - Port Assets</v>
      </c>
      <c r="O2926" s="11"/>
      <c r="P2926" s="11"/>
      <c r="Q2926" s="11"/>
      <c r="R2926" s="11"/>
      <c r="S2926" s="11"/>
      <c r="T2926" s="11"/>
      <c r="U2926" s="11"/>
      <c r="V2926" s="11"/>
      <c r="W2926" s="11"/>
      <c r="X2926" s="11"/>
      <c r="Y2926" s="11"/>
      <c r="Z2926" s="11"/>
      <c r="AA2926" s="11"/>
      <c r="AB2926" s="11"/>
      <c r="AC2926" s="11"/>
      <c r="AD2926" s="11"/>
      <c r="AE2926" s="11"/>
      <c r="AF2926" s="11"/>
      <c r="AG2926" s="11"/>
      <c r="AH2926" s="11"/>
      <c r="AI2926" s="11"/>
      <c r="AJ2926" s="11"/>
      <c r="AK2926" s="11"/>
      <c r="AL2926" s="11"/>
      <c r="AM2926" s="11"/>
      <c r="AN2926" s="11"/>
      <c r="AO2926" s="11"/>
      <c r="AP2926" s="11"/>
      <c r="AQ2926" s="11"/>
      <c r="AR2926" s="11"/>
      <c r="AS2926" s="11"/>
      <c r="AT2926" s="11"/>
      <c r="AU2926" s="11"/>
      <c r="AV2926" s="11"/>
      <c r="AW2926" s="11"/>
      <c r="AX2926" s="11"/>
      <c r="AY2926" s="11"/>
      <c r="AZ2926" s="11"/>
      <c r="BA2926" s="11"/>
      <c r="BB2926" s="11"/>
      <c r="BC2926" s="11"/>
      <c r="BD2926" s="11"/>
      <c r="BE2926" s="11"/>
      <c r="BF2926" s="11"/>
      <c r="BG2926" s="11"/>
      <c r="BH2926" s="11"/>
      <c r="BI2926" s="11"/>
      <c r="BJ2926" s="11"/>
      <c r="BK2926" s="11"/>
      <c r="BL2926" s="11"/>
      <c r="BM2926" s="11"/>
      <c r="BN2926" s="11"/>
      <c r="BO2926" s="11"/>
      <c r="BP2926" s="16" t="str">
        <v>0- Port Costs</v>
      </c>
      <c r="BT2926" s="16" t="str">
        <v>0- Port Value</v>
      </c>
      <c r="BU2926" s="11"/>
      <c r="BV2926" s="16" t="str">
        <v>0</v>
      </c>
    </row>
    <row r="2927" spans="8:74" hidden="1" outlineLevel="1" x14ac:dyDescent="0.3">
      <c r="H2927" s="16" t="str">
        <v>0 - BM Costs</v>
      </c>
      <c r="L2927" s="16" t="str">
        <v>0 - BM Port</v>
      </c>
      <c r="N2927" s="16" t="str">
        <v>0 - Port Assets</v>
      </c>
      <c r="O2927" s="11"/>
      <c r="P2927" s="11"/>
      <c r="Q2927" s="11"/>
      <c r="R2927" s="11"/>
      <c r="S2927" s="11"/>
      <c r="T2927" s="11"/>
      <c r="U2927" s="11"/>
      <c r="V2927" s="11"/>
      <c r="W2927" s="11"/>
      <c r="X2927" s="11"/>
      <c r="Y2927" s="11"/>
      <c r="Z2927" s="11"/>
      <c r="AA2927" s="11"/>
      <c r="AB2927" s="11"/>
      <c r="AC2927" s="11"/>
      <c r="AD2927" s="11"/>
      <c r="AE2927" s="11"/>
      <c r="AF2927" s="11"/>
      <c r="AG2927" s="11"/>
      <c r="AH2927" s="11"/>
      <c r="AI2927" s="11"/>
      <c r="AJ2927" s="11"/>
      <c r="AK2927" s="11"/>
      <c r="AL2927" s="11"/>
      <c r="AM2927" s="11"/>
      <c r="AN2927" s="11"/>
      <c r="AO2927" s="11"/>
      <c r="AP2927" s="11"/>
      <c r="AQ2927" s="11"/>
      <c r="AR2927" s="11"/>
      <c r="AS2927" s="11"/>
      <c r="AT2927" s="11"/>
      <c r="AU2927" s="11"/>
      <c r="AV2927" s="11"/>
      <c r="AW2927" s="11"/>
      <c r="AX2927" s="11"/>
      <c r="AY2927" s="11"/>
      <c r="AZ2927" s="11"/>
      <c r="BA2927" s="11"/>
      <c r="BB2927" s="11"/>
      <c r="BC2927" s="11"/>
      <c r="BD2927" s="11"/>
      <c r="BE2927" s="11"/>
      <c r="BF2927" s="11"/>
      <c r="BG2927" s="11"/>
      <c r="BH2927" s="11"/>
      <c r="BI2927" s="11"/>
      <c r="BJ2927" s="11"/>
      <c r="BK2927" s="11"/>
      <c r="BL2927" s="11"/>
      <c r="BM2927" s="11"/>
      <c r="BN2927" s="11"/>
      <c r="BO2927" s="11"/>
      <c r="BP2927" s="16" t="str">
        <v>0- Port Costs</v>
      </c>
      <c r="BT2927" s="16" t="str">
        <v>0- Port Value</v>
      </c>
      <c r="BU2927" s="11"/>
      <c r="BV2927" s="16" t="str">
        <v>0</v>
      </c>
    </row>
    <row r="2928" spans="8:74" hidden="1" outlineLevel="1" x14ac:dyDescent="0.3">
      <c r="H2928" s="16" t="str">
        <v>0 - BM Costs</v>
      </c>
      <c r="L2928" s="16" t="str">
        <v>0 - BM Port</v>
      </c>
      <c r="N2928" s="16" t="str">
        <v>0 - Port Assets</v>
      </c>
      <c r="O2928" s="11"/>
      <c r="P2928" s="11"/>
      <c r="Q2928" s="11"/>
      <c r="R2928" s="11"/>
      <c r="S2928" s="11"/>
      <c r="T2928" s="11"/>
      <c r="U2928" s="11"/>
      <c r="V2928" s="11"/>
      <c r="W2928" s="11"/>
      <c r="X2928" s="11"/>
      <c r="Y2928" s="11"/>
      <c r="Z2928" s="11"/>
      <c r="AA2928" s="11"/>
      <c r="AB2928" s="11"/>
      <c r="AC2928" s="11"/>
      <c r="AD2928" s="11"/>
      <c r="AE2928" s="11"/>
      <c r="AF2928" s="11"/>
      <c r="AG2928" s="11"/>
      <c r="AH2928" s="11"/>
      <c r="AI2928" s="11"/>
      <c r="AJ2928" s="11"/>
      <c r="AK2928" s="11"/>
      <c r="AL2928" s="11"/>
      <c r="AM2928" s="11"/>
      <c r="AN2928" s="11"/>
      <c r="AO2928" s="11"/>
      <c r="AP2928" s="11"/>
      <c r="AQ2928" s="11"/>
      <c r="AR2928" s="11"/>
      <c r="AS2928" s="11"/>
      <c r="AT2928" s="11"/>
      <c r="AU2928" s="11"/>
      <c r="AV2928" s="11"/>
      <c r="AW2928" s="11"/>
      <c r="AX2928" s="11"/>
      <c r="AY2928" s="11"/>
      <c r="AZ2928" s="11"/>
      <c r="BA2928" s="11"/>
      <c r="BB2928" s="11"/>
      <c r="BC2928" s="11"/>
      <c r="BD2928" s="11"/>
      <c r="BE2928" s="11"/>
      <c r="BF2928" s="11"/>
      <c r="BG2928" s="11"/>
      <c r="BH2928" s="11"/>
      <c r="BI2928" s="11"/>
      <c r="BJ2928" s="11"/>
      <c r="BK2928" s="11"/>
      <c r="BL2928" s="11"/>
      <c r="BM2928" s="11"/>
      <c r="BN2928" s="11"/>
      <c r="BO2928" s="11"/>
      <c r="BP2928" s="16" t="str">
        <v>0- Port Costs</v>
      </c>
      <c r="BT2928" s="16" t="str">
        <v>0- Port Value</v>
      </c>
      <c r="BU2928" s="11"/>
      <c r="BV2928" s="16" t="str">
        <v>0</v>
      </c>
    </row>
    <row r="2929" spans="8:74" hidden="1" outlineLevel="1" x14ac:dyDescent="0.3">
      <c r="H2929" s="16" t="str">
        <v>0 - BM Costs</v>
      </c>
      <c r="L2929" s="16" t="str">
        <v>0 - BM Port</v>
      </c>
      <c r="N2929" s="16" t="str">
        <v>0 - Port Assets</v>
      </c>
      <c r="O2929" s="11"/>
      <c r="P2929" s="11"/>
      <c r="Q2929" s="11"/>
      <c r="R2929" s="11"/>
      <c r="S2929" s="11"/>
      <c r="T2929" s="11"/>
      <c r="U2929" s="11"/>
      <c r="V2929" s="11"/>
      <c r="W2929" s="11"/>
      <c r="X2929" s="11"/>
      <c r="Y2929" s="11"/>
      <c r="Z2929" s="11"/>
      <c r="AA2929" s="11"/>
      <c r="AB2929" s="11"/>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c r="BC2929" s="11"/>
      <c r="BD2929" s="11"/>
      <c r="BE2929" s="11"/>
      <c r="BF2929" s="11"/>
      <c r="BG2929" s="11"/>
      <c r="BH2929" s="11"/>
      <c r="BI2929" s="11"/>
      <c r="BJ2929" s="11"/>
      <c r="BK2929" s="11"/>
      <c r="BL2929" s="11"/>
      <c r="BM2929" s="11"/>
      <c r="BN2929" s="11"/>
      <c r="BO2929" s="11"/>
      <c r="BP2929" s="16" t="str">
        <v>0- Port Costs</v>
      </c>
      <c r="BT2929" s="16" t="str">
        <v>0- Port Value</v>
      </c>
      <c r="BU2929" s="11"/>
      <c r="BV2929" s="16" t="str">
        <v>0</v>
      </c>
    </row>
    <row r="2930" spans="8:74" hidden="1" outlineLevel="1" x14ac:dyDescent="0.3">
      <c r="H2930" s="16" t="str">
        <v>0 - BM Costs</v>
      </c>
      <c r="L2930" s="16" t="str">
        <v>0 - BM Port</v>
      </c>
      <c r="N2930" s="16" t="str">
        <v>0 - Port Assets</v>
      </c>
      <c r="O2930" s="11"/>
      <c r="P2930" s="11"/>
      <c r="Q2930" s="11"/>
      <c r="R2930" s="11"/>
      <c r="S2930" s="11"/>
      <c r="T2930" s="11"/>
      <c r="U2930" s="11"/>
      <c r="V2930" s="11"/>
      <c r="W2930" s="11"/>
      <c r="X2930" s="11"/>
      <c r="Y2930" s="11"/>
      <c r="Z2930" s="11"/>
      <c r="AA2930" s="11"/>
      <c r="AB2930" s="11"/>
      <c r="AC2930" s="11"/>
      <c r="AD2930" s="11"/>
      <c r="AE2930" s="11"/>
      <c r="AF2930" s="11"/>
      <c r="AG2930" s="11"/>
      <c r="AH2930" s="11"/>
      <c r="AI2930" s="11"/>
      <c r="AJ2930" s="11"/>
      <c r="AK2930" s="11"/>
      <c r="AL2930" s="11"/>
      <c r="AM2930" s="11"/>
      <c r="AN2930" s="11"/>
      <c r="AO2930" s="11"/>
      <c r="AP2930" s="11"/>
      <c r="AQ2930" s="11"/>
      <c r="AR2930" s="11"/>
      <c r="AS2930" s="11"/>
      <c r="AT2930" s="11"/>
      <c r="AU2930" s="11"/>
      <c r="AV2930" s="11"/>
      <c r="AW2930" s="11"/>
      <c r="AX2930" s="11"/>
      <c r="AY2930" s="11"/>
      <c r="AZ2930" s="11"/>
      <c r="BA2930" s="11"/>
      <c r="BB2930" s="11"/>
      <c r="BC2930" s="11"/>
      <c r="BD2930" s="11"/>
      <c r="BE2930" s="11"/>
      <c r="BF2930" s="11"/>
      <c r="BG2930" s="11"/>
      <c r="BH2930" s="11"/>
      <c r="BI2930" s="11"/>
      <c r="BJ2930" s="11"/>
      <c r="BK2930" s="11"/>
      <c r="BL2930" s="11"/>
      <c r="BM2930" s="11"/>
      <c r="BN2930" s="11"/>
      <c r="BO2930" s="11"/>
      <c r="BP2930" s="16" t="str">
        <v>0- Port Costs</v>
      </c>
      <c r="BT2930" s="16" t="str">
        <v>0- Port Value</v>
      </c>
      <c r="BU2930" s="11"/>
      <c r="BV2930" s="16" t="str">
        <v>0</v>
      </c>
    </row>
    <row r="2931" spans="8:74" hidden="1" outlineLevel="1" x14ac:dyDescent="0.3">
      <c r="H2931" s="16" t="str">
        <v>0 - BM Costs</v>
      </c>
      <c r="L2931" s="16" t="str">
        <v>0 - BM Port</v>
      </c>
      <c r="N2931" s="16" t="str">
        <v>0 - Port Assets</v>
      </c>
      <c r="O2931" s="11"/>
      <c r="P2931" s="11"/>
      <c r="Q2931" s="11"/>
      <c r="R2931" s="11"/>
      <c r="S2931" s="11"/>
      <c r="T2931" s="11"/>
      <c r="U2931" s="11"/>
      <c r="V2931" s="11"/>
      <c r="W2931" s="11"/>
      <c r="X2931" s="11"/>
      <c r="Y2931" s="11"/>
      <c r="Z2931" s="11"/>
      <c r="AA2931" s="11"/>
      <c r="AB2931" s="11"/>
      <c r="AC2931" s="11"/>
      <c r="AD2931" s="11"/>
      <c r="AE2931" s="11"/>
      <c r="AF2931" s="11"/>
      <c r="AG2931" s="11"/>
      <c r="AH2931" s="11"/>
      <c r="AI2931" s="11"/>
      <c r="AJ2931" s="11"/>
      <c r="AK2931" s="11"/>
      <c r="AL2931" s="11"/>
      <c r="AM2931" s="11"/>
      <c r="AN2931" s="11"/>
      <c r="AO2931" s="11"/>
      <c r="AP2931" s="11"/>
      <c r="AQ2931" s="11"/>
      <c r="AR2931" s="11"/>
      <c r="AS2931" s="11"/>
      <c r="AT2931" s="11"/>
      <c r="AU2931" s="11"/>
      <c r="AV2931" s="11"/>
      <c r="AW2931" s="11"/>
      <c r="AX2931" s="11"/>
      <c r="AY2931" s="11"/>
      <c r="AZ2931" s="11"/>
      <c r="BA2931" s="11"/>
      <c r="BB2931" s="11"/>
      <c r="BC2931" s="11"/>
      <c r="BD2931" s="11"/>
      <c r="BE2931" s="11"/>
      <c r="BF2931" s="11"/>
      <c r="BG2931" s="11"/>
      <c r="BH2931" s="11"/>
      <c r="BI2931" s="11"/>
      <c r="BJ2931" s="11"/>
      <c r="BK2931" s="11"/>
      <c r="BL2931" s="11"/>
      <c r="BM2931" s="11"/>
      <c r="BN2931" s="11"/>
      <c r="BO2931" s="11"/>
      <c r="BP2931" s="16" t="str">
        <v>0- Port Costs</v>
      </c>
      <c r="BT2931" s="16" t="str">
        <v>0- Port Value</v>
      </c>
      <c r="BU2931" s="11"/>
      <c r="BV2931" s="16" t="str">
        <v>0</v>
      </c>
    </row>
    <row r="2932" spans="8:74" hidden="1" outlineLevel="1" x14ac:dyDescent="0.3">
      <c r="H2932" s="16" t="str">
        <v>0 - BM Costs</v>
      </c>
      <c r="L2932" s="16" t="str">
        <v>0 - BM Port</v>
      </c>
      <c r="N2932" s="16" t="str">
        <v>0 - Port Assets</v>
      </c>
      <c r="O2932" s="11"/>
      <c r="P2932" s="11"/>
      <c r="Q2932" s="11"/>
      <c r="R2932" s="11"/>
      <c r="S2932" s="11"/>
      <c r="T2932" s="11"/>
      <c r="U2932" s="11"/>
      <c r="V2932" s="11"/>
      <c r="W2932" s="11"/>
      <c r="X2932" s="11"/>
      <c r="Y2932" s="11"/>
      <c r="Z2932" s="11"/>
      <c r="AA2932" s="11"/>
      <c r="AB2932" s="11"/>
      <c r="AC2932" s="11"/>
      <c r="AD2932" s="11"/>
      <c r="AE2932" s="11"/>
      <c r="AF2932" s="11"/>
      <c r="AG2932" s="11"/>
      <c r="AH2932" s="11"/>
      <c r="AI2932" s="11"/>
      <c r="AJ2932" s="11"/>
      <c r="AK2932" s="11"/>
      <c r="AL2932" s="11"/>
      <c r="AM2932" s="11"/>
      <c r="AN2932" s="11"/>
      <c r="AO2932" s="11"/>
      <c r="AP2932" s="11"/>
      <c r="AQ2932" s="11"/>
      <c r="AR2932" s="11"/>
      <c r="AS2932" s="11"/>
      <c r="AT2932" s="11"/>
      <c r="AU2932" s="11"/>
      <c r="AV2932" s="11"/>
      <c r="AW2932" s="11"/>
      <c r="AX2932" s="11"/>
      <c r="AY2932" s="11"/>
      <c r="AZ2932" s="11"/>
      <c r="BA2932" s="11"/>
      <c r="BB2932" s="11"/>
      <c r="BC2932" s="11"/>
      <c r="BD2932" s="11"/>
      <c r="BE2932" s="11"/>
      <c r="BF2932" s="11"/>
      <c r="BG2932" s="11"/>
      <c r="BH2932" s="11"/>
      <c r="BI2932" s="11"/>
      <c r="BJ2932" s="11"/>
      <c r="BK2932" s="11"/>
      <c r="BL2932" s="11"/>
      <c r="BM2932" s="11"/>
      <c r="BN2932" s="11"/>
      <c r="BO2932" s="11"/>
      <c r="BP2932" s="16" t="str">
        <v>0- Port Costs</v>
      </c>
      <c r="BT2932" s="16" t="str">
        <v>0- Port Value</v>
      </c>
      <c r="BU2932" s="11"/>
      <c r="BV2932" s="16" t="str">
        <v>0</v>
      </c>
    </row>
    <row r="2933" spans="8:74" hidden="1" outlineLevel="1" x14ac:dyDescent="0.3">
      <c r="H2933" s="16" t="str">
        <v>0 - BM Costs</v>
      </c>
      <c r="L2933" s="16" t="str">
        <v>0 - BM Port</v>
      </c>
      <c r="N2933" s="16" t="str">
        <v>0 - Port Assets</v>
      </c>
      <c r="O2933" s="11"/>
      <c r="P2933" s="11"/>
      <c r="Q2933" s="11"/>
      <c r="R2933" s="11"/>
      <c r="S2933" s="11"/>
      <c r="T2933" s="11"/>
      <c r="U2933" s="11"/>
      <c r="V2933" s="11"/>
      <c r="W2933" s="11"/>
      <c r="X2933" s="11"/>
      <c r="Y2933" s="11"/>
      <c r="Z2933" s="11"/>
      <c r="AA2933" s="11"/>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c r="BC2933" s="11"/>
      <c r="BD2933" s="11"/>
      <c r="BE2933" s="11"/>
      <c r="BF2933" s="11"/>
      <c r="BG2933" s="11"/>
      <c r="BH2933" s="11"/>
      <c r="BI2933" s="11"/>
      <c r="BJ2933" s="11"/>
      <c r="BK2933" s="11"/>
      <c r="BL2933" s="11"/>
      <c r="BM2933" s="11"/>
      <c r="BN2933" s="11"/>
      <c r="BO2933" s="11"/>
      <c r="BP2933" s="16" t="str">
        <v>0- Port Costs</v>
      </c>
      <c r="BT2933" s="16" t="str">
        <v>0- Port Value</v>
      </c>
      <c r="BU2933" s="11"/>
      <c r="BV2933" s="16" t="str">
        <v>0</v>
      </c>
    </row>
    <row r="2934" spans="8:74" hidden="1" outlineLevel="1" x14ac:dyDescent="0.3">
      <c r="H2934" s="16" t="str">
        <v>0 - BM Costs</v>
      </c>
      <c r="L2934" s="16" t="str">
        <v>0 - BM Port</v>
      </c>
      <c r="N2934" s="16" t="str">
        <v>0 - Port Assets</v>
      </c>
      <c r="O2934" s="11"/>
      <c r="P2934" s="11"/>
      <c r="Q2934" s="11"/>
      <c r="R2934" s="11"/>
      <c r="S2934" s="11"/>
      <c r="T2934" s="11"/>
      <c r="U2934" s="11"/>
      <c r="V2934" s="11"/>
      <c r="W2934" s="11"/>
      <c r="X2934" s="11"/>
      <c r="Y2934" s="11"/>
      <c r="Z2934" s="11"/>
      <c r="AA2934" s="11"/>
      <c r="AB2934" s="11"/>
      <c r="AC2934" s="11"/>
      <c r="AD2934" s="11"/>
      <c r="AE2934" s="11"/>
      <c r="AF2934" s="11"/>
      <c r="AG2934" s="11"/>
      <c r="AH2934" s="11"/>
      <c r="AI2934" s="11"/>
      <c r="AJ2934" s="11"/>
      <c r="AK2934" s="11"/>
      <c r="AL2934" s="11"/>
      <c r="AM2934" s="11"/>
      <c r="AN2934" s="11"/>
      <c r="AO2934" s="11"/>
      <c r="AP2934" s="11"/>
      <c r="AQ2934" s="11"/>
      <c r="AR2934" s="11"/>
      <c r="AS2934" s="11"/>
      <c r="AT2934" s="11"/>
      <c r="AU2934" s="11"/>
      <c r="AV2934" s="11"/>
      <c r="AW2934" s="11"/>
      <c r="AX2934" s="11"/>
      <c r="AY2934" s="11"/>
      <c r="AZ2934" s="11"/>
      <c r="BA2934" s="11"/>
      <c r="BB2934" s="11"/>
      <c r="BC2934" s="11"/>
      <c r="BD2934" s="11"/>
      <c r="BE2934" s="11"/>
      <c r="BF2934" s="11"/>
      <c r="BG2934" s="11"/>
      <c r="BH2934" s="11"/>
      <c r="BI2934" s="11"/>
      <c r="BJ2934" s="11"/>
      <c r="BK2934" s="11"/>
      <c r="BL2934" s="11"/>
      <c r="BM2934" s="11"/>
      <c r="BN2934" s="11"/>
      <c r="BO2934" s="11"/>
      <c r="BP2934" s="16" t="str">
        <v>0- Port Costs</v>
      </c>
      <c r="BT2934" s="16" t="str">
        <v>0- Port Value</v>
      </c>
      <c r="BU2934" s="11"/>
      <c r="BV2934" s="16" t="str">
        <v>0</v>
      </c>
    </row>
    <row r="2935" spans="8:74" hidden="1" outlineLevel="1" x14ac:dyDescent="0.3">
      <c r="H2935" s="16" t="str">
        <v>0 - BM Costs</v>
      </c>
      <c r="L2935" s="16" t="str">
        <v>0 - BM Port</v>
      </c>
      <c r="N2935" s="16" t="str">
        <v>0 - Port Assets</v>
      </c>
      <c r="O2935" s="11"/>
      <c r="P2935" s="11"/>
      <c r="Q2935" s="11"/>
      <c r="R2935" s="11"/>
      <c r="S2935" s="11"/>
      <c r="T2935" s="11"/>
      <c r="U2935" s="11"/>
      <c r="V2935" s="11"/>
      <c r="W2935" s="11"/>
      <c r="X2935" s="11"/>
      <c r="Y2935" s="11"/>
      <c r="Z2935" s="11"/>
      <c r="AA2935" s="11"/>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c r="BC2935" s="11"/>
      <c r="BD2935" s="11"/>
      <c r="BE2935" s="11"/>
      <c r="BF2935" s="11"/>
      <c r="BG2935" s="11"/>
      <c r="BH2935" s="11"/>
      <c r="BI2935" s="11"/>
      <c r="BJ2935" s="11"/>
      <c r="BK2935" s="11"/>
      <c r="BL2935" s="11"/>
      <c r="BM2935" s="11"/>
      <c r="BN2935" s="11"/>
      <c r="BO2935" s="11"/>
      <c r="BP2935" s="16" t="str">
        <v>0- Port Costs</v>
      </c>
      <c r="BT2935" s="16" t="str">
        <v>0- Port Value</v>
      </c>
      <c r="BU2935" s="11"/>
      <c r="BV2935" s="16" t="str">
        <v>0</v>
      </c>
    </row>
    <row r="2936" spans="8:74" hidden="1" outlineLevel="1" x14ac:dyDescent="0.3">
      <c r="H2936" s="16" t="str">
        <v>0 - BM Costs</v>
      </c>
      <c r="L2936" s="16" t="str">
        <v>0 - BM Port</v>
      </c>
      <c r="N2936" s="16" t="str">
        <v>0 - Port Assets</v>
      </c>
      <c r="O2936" s="11"/>
      <c r="P2936" s="11"/>
      <c r="Q2936" s="11"/>
      <c r="R2936" s="11"/>
      <c r="S2936" s="11"/>
      <c r="T2936" s="11"/>
      <c r="U2936" s="11"/>
      <c r="V2936" s="11"/>
      <c r="W2936" s="11"/>
      <c r="X2936" s="11"/>
      <c r="Y2936" s="11"/>
      <c r="Z2936" s="11"/>
      <c r="AA2936" s="11"/>
      <c r="AB2936" s="11"/>
      <c r="AC2936" s="11"/>
      <c r="AD2936" s="11"/>
      <c r="AE2936" s="11"/>
      <c r="AF2936" s="11"/>
      <c r="AG2936" s="11"/>
      <c r="AH2936" s="11"/>
      <c r="AI2936" s="11"/>
      <c r="AJ2936" s="11"/>
      <c r="AK2936" s="11"/>
      <c r="AL2936" s="11"/>
      <c r="AM2936" s="11"/>
      <c r="AN2936" s="11"/>
      <c r="AO2936" s="11"/>
      <c r="AP2936" s="11"/>
      <c r="AQ2936" s="11"/>
      <c r="AR2936" s="11"/>
      <c r="AS2936" s="11"/>
      <c r="AT2936" s="11"/>
      <c r="AU2936" s="11"/>
      <c r="AV2936" s="11"/>
      <c r="AW2936" s="11"/>
      <c r="AX2936" s="11"/>
      <c r="AY2936" s="11"/>
      <c r="AZ2936" s="11"/>
      <c r="BA2936" s="11"/>
      <c r="BB2936" s="11"/>
      <c r="BC2936" s="11"/>
      <c r="BD2936" s="11"/>
      <c r="BE2936" s="11"/>
      <c r="BF2936" s="11"/>
      <c r="BG2936" s="11"/>
      <c r="BH2936" s="11"/>
      <c r="BI2936" s="11"/>
      <c r="BJ2936" s="11"/>
      <c r="BK2936" s="11"/>
      <c r="BL2936" s="11"/>
      <c r="BM2936" s="11"/>
      <c r="BN2936" s="11"/>
      <c r="BO2936" s="11"/>
      <c r="BP2936" s="16" t="str">
        <v>0- Port Costs</v>
      </c>
      <c r="BT2936" s="16" t="str">
        <v>0- Port Value</v>
      </c>
      <c r="BU2936" s="11"/>
      <c r="BV2936" s="16" t="str">
        <v>0</v>
      </c>
    </row>
    <row r="2937" spans="8:74" hidden="1" outlineLevel="1" x14ac:dyDescent="0.3">
      <c r="H2937" s="16" t="str">
        <v>0 - BM Costs</v>
      </c>
      <c r="L2937" s="16" t="str">
        <v>0 - BM Port</v>
      </c>
      <c r="N2937" s="16" t="str">
        <v>0 - Port Assets</v>
      </c>
      <c r="O2937" s="11"/>
      <c r="P2937" s="11"/>
      <c r="Q2937" s="11"/>
      <c r="R2937" s="11"/>
      <c r="S2937" s="11"/>
      <c r="T2937" s="11"/>
      <c r="U2937" s="11"/>
      <c r="V2937" s="11"/>
      <c r="W2937" s="11"/>
      <c r="X2937" s="11"/>
      <c r="Y2937" s="11"/>
      <c r="Z2937" s="11"/>
      <c r="AA2937" s="11"/>
      <c r="AB2937" s="11"/>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c r="BC2937" s="11"/>
      <c r="BD2937" s="11"/>
      <c r="BE2937" s="11"/>
      <c r="BF2937" s="11"/>
      <c r="BG2937" s="11"/>
      <c r="BH2937" s="11"/>
      <c r="BI2937" s="11"/>
      <c r="BJ2937" s="11"/>
      <c r="BK2937" s="11"/>
      <c r="BL2937" s="11"/>
      <c r="BM2937" s="11"/>
      <c r="BN2937" s="11"/>
      <c r="BO2937" s="11"/>
      <c r="BP2937" s="16" t="str">
        <v>0- Port Costs</v>
      </c>
      <c r="BT2937" s="16" t="str">
        <v>0- Port Value</v>
      </c>
      <c r="BU2937" s="11"/>
      <c r="BV2937" s="16" t="str">
        <v>0</v>
      </c>
    </row>
    <row r="2938" spans="8:74" hidden="1" outlineLevel="1" x14ac:dyDescent="0.3">
      <c r="H2938" s="16" t="str">
        <v>0 - BM Costs</v>
      </c>
      <c r="L2938" s="16" t="str">
        <v>0 - BM Port</v>
      </c>
      <c r="N2938" s="16" t="str">
        <v>0 - Port Assets</v>
      </c>
      <c r="O2938" s="11"/>
      <c r="P2938" s="11"/>
      <c r="Q2938" s="11"/>
      <c r="R2938" s="11"/>
      <c r="S2938" s="11"/>
      <c r="T2938" s="11"/>
      <c r="U2938" s="11"/>
      <c r="V2938" s="11"/>
      <c r="W2938" s="11"/>
      <c r="X2938" s="11"/>
      <c r="Y2938" s="11"/>
      <c r="Z2938" s="11"/>
      <c r="AA2938" s="11"/>
      <c r="AB2938" s="11"/>
      <c r="AC2938" s="11"/>
      <c r="AD2938" s="11"/>
      <c r="AE2938" s="11"/>
      <c r="AF2938" s="11"/>
      <c r="AG2938" s="11"/>
      <c r="AH2938" s="11"/>
      <c r="AI2938" s="11"/>
      <c r="AJ2938" s="11"/>
      <c r="AK2938" s="11"/>
      <c r="AL2938" s="11"/>
      <c r="AM2938" s="11"/>
      <c r="AN2938" s="11"/>
      <c r="AO2938" s="11"/>
      <c r="AP2938" s="11"/>
      <c r="AQ2938" s="11"/>
      <c r="AR2938" s="11"/>
      <c r="AS2938" s="11"/>
      <c r="AT2938" s="11"/>
      <c r="AU2938" s="11"/>
      <c r="AV2938" s="11"/>
      <c r="AW2938" s="11"/>
      <c r="AX2938" s="11"/>
      <c r="AY2938" s="11"/>
      <c r="AZ2938" s="11"/>
      <c r="BA2938" s="11"/>
      <c r="BB2938" s="11"/>
      <c r="BC2938" s="11"/>
      <c r="BD2938" s="11"/>
      <c r="BE2938" s="11"/>
      <c r="BF2938" s="11"/>
      <c r="BG2938" s="11"/>
      <c r="BH2938" s="11"/>
      <c r="BI2938" s="11"/>
      <c r="BJ2938" s="11"/>
      <c r="BK2938" s="11"/>
      <c r="BL2938" s="11"/>
      <c r="BM2938" s="11"/>
      <c r="BN2938" s="11"/>
      <c r="BO2938" s="11"/>
      <c r="BP2938" s="16" t="str">
        <v>0- Port Costs</v>
      </c>
      <c r="BT2938" s="16" t="str">
        <v>0- Port Value</v>
      </c>
      <c r="BU2938" s="11"/>
      <c r="BV2938" s="16" t="str">
        <v>0</v>
      </c>
    </row>
    <row r="2939" spans="8:74" hidden="1" outlineLevel="1" x14ac:dyDescent="0.3">
      <c r="H2939" s="16" t="str">
        <v>0 - BM Costs</v>
      </c>
      <c r="L2939" s="16" t="str">
        <v>0 - BM Port</v>
      </c>
      <c r="N2939" s="16" t="str">
        <v>0 - Port Assets</v>
      </c>
      <c r="O2939" s="11"/>
      <c r="P2939" s="11"/>
      <c r="Q2939" s="11"/>
      <c r="R2939" s="11"/>
      <c r="S2939" s="11"/>
      <c r="T2939" s="11"/>
      <c r="U2939" s="11"/>
      <c r="V2939" s="11"/>
      <c r="W2939" s="11"/>
      <c r="X2939" s="11"/>
      <c r="Y2939" s="11"/>
      <c r="Z2939" s="11"/>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c r="BC2939" s="11"/>
      <c r="BD2939" s="11"/>
      <c r="BE2939" s="11"/>
      <c r="BF2939" s="11"/>
      <c r="BG2939" s="11"/>
      <c r="BH2939" s="11"/>
      <c r="BI2939" s="11"/>
      <c r="BJ2939" s="11"/>
      <c r="BK2939" s="11"/>
      <c r="BL2939" s="11"/>
      <c r="BM2939" s="11"/>
      <c r="BN2939" s="11"/>
      <c r="BO2939" s="11"/>
      <c r="BP2939" s="16" t="str">
        <v>0- Port Costs</v>
      </c>
      <c r="BT2939" s="16" t="str">
        <v>0- Port Value</v>
      </c>
      <c r="BU2939" s="11"/>
      <c r="BV2939" s="16" t="str">
        <v>0</v>
      </c>
    </row>
    <row r="2940" spans="8:74" hidden="1" outlineLevel="1" x14ac:dyDescent="0.3">
      <c r="H2940" s="16" t="str">
        <v>0 - BM Costs</v>
      </c>
      <c r="L2940" s="16" t="str">
        <v>0 - BM Port</v>
      </c>
      <c r="N2940" s="16" t="str">
        <v>0 - Port Assets</v>
      </c>
      <c r="O2940" s="11"/>
      <c r="P2940" s="11"/>
      <c r="Q2940" s="11"/>
      <c r="R2940" s="11"/>
      <c r="S2940" s="11"/>
      <c r="T2940" s="11"/>
      <c r="U2940" s="11"/>
      <c r="V2940" s="11"/>
      <c r="W2940" s="11"/>
      <c r="X2940" s="11"/>
      <c r="Y2940" s="11"/>
      <c r="Z2940" s="11"/>
      <c r="AA2940" s="11"/>
      <c r="AB2940" s="11"/>
      <c r="AC2940" s="11"/>
      <c r="AD2940" s="11"/>
      <c r="AE2940" s="11"/>
      <c r="AF2940" s="11"/>
      <c r="AG2940" s="11"/>
      <c r="AH2940" s="11"/>
      <c r="AI2940" s="11"/>
      <c r="AJ2940" s="11"/>
      <c r="AK2940" s="11"/>
      <c r="AL2940" s="11"/>
      <c r="AM2940" s="11"/>
      <c r="AN2940" s="11"/>
      <c r="AO2940" s="11"/>
      <c r="AP2940" s="11"/>
      <c r="AQ2940" s="11"/>
      <c r="AR2940" s="11"/>
      <c r="AS2940" s="11"/>
      <c r="AT2940" s="11"/>
      <c r="AU2940" s="11"/>
      <c r="AV2940" s="11"/>
      <c r="AW2940" s="11"/>
      <c r="AX2940" s="11"/>
      <c r="AY2940" s="11"/>
      <c r="AZ2940" s="11"/>
      <c r="BA2940" s="11"/>
      <c r="BB2940" s="11"/>
      <c r="BC2940" s="11"/>
      <c r="BD2940" s="11"/>
      <c r="BE2940" s="11"/>
      <c r="BF2940" s="11"/>
      <c r="BG2940" s="11"/>
      <c r="BH2940" s="11"/>
      <c r="BI2940" s="11"/>
      <c r="BJ2940" s="11"/>
      <c r="BK2940" s="11"/>
      <c r="BL2940" s="11"/>
      <c r="BM2940" s="11"/>
      <c r="BN2940" s="11"/>
      <c r="BO2940" s="11"/>
      <c r="BP2940" s="16" t="str">
        <v>0- Port Costs</v>
      </c>
      <c r="BT2940" s="16" t="str">
        <v>0- Port Value</v>
      </c>
      <c r="BU2940" s="11"/>
      <c r="BV2940" s="16" t="str">
        <v>0</v>
      </c>
    </row>
    <row r="2941" spans="8:74" hidden="1" outlineLevel="1" x14ac:dyDescent="0.3">
      <c r="H2941" s="16" t="str">
        <v>0 - BM Costs</v>
      </c>
      <c r="L2941" s="16" t="str">
        <v>0 - BM Port</v>
      </c>
      <c r="N2941" s="16" t="str">
        <v>0 - Port Assets</v>
      </c>
      <c r="O2941" s="11"/>
      <c r="P2941" s="11"/>
      <c r="Q2941" s="11"/>
      <c r="R2941" s="11"/>
      <c r="S2941" s="11"/>
      <c r="T2941" s="11"/>
      <c r="U2941" s="11"/>
      <c r="V2941" s="11"/>
      <c r="W2941" s="11"/>
      <c r="X2941" s="11"/>
      <c r="Y2941" s="11"/>
      <c r="Z2941" s="11"/>
      <c r="AA2941" s="11"/>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c r="BC2941" s="11"/>
      <c r="BD2941" s="11"/>
      <c r="BE2941" s="11"/>
      <c r="BF2941" s="11"/>
      <c r="BG2941" s="11"/>
      <c r="BH2941" s="11"/>
      <c r="BI2941" s="11"/>
      <c r="BJ2941" s="11"/>
      <c r="BK2941" s="11"/>
      <c r="BL2941" s="11"/>
      <c r="BM2941" s="11"/>
      <c r="BN2941" s="11"/>
      <c r="BO2941" s="11"/>
      <c r="BP2941" s="16" t="str">
        <v>0- Port Costs</v>
      </c>
      <c r="BT2941" s="16" t="str">
        <v>0- Port Value</v>
      </c>
      <c r="BU2941" s="11"/>
      <c r="BV2941" s="16" t="str">
        <v>0</v>
      </c>
    </row>
    <row r="2942" spans="8:74" hidden="1" outlineLevel="1" x14ac:dyDescent="0.3">
      <c r="H2942" s="16" t="str">
        <v>0 - BM Costs</v>
      </c>
      <c r="L2942" s="16" t="str">
        <v>0 - BM Port</v>
      </c>
      <c r="N2942" s="16" t="str">
        <v>0 - Port Assets</v>
      </c>
      <c r="O2942" s="11"/>
      <c r="P2942" s="11"/>
      <c r="Q2942" s="11"/>
      <c r="R2942" s="11"/>
      <c r="S2942" s="11"/>
      <c r="T2942" s="11"/>
      <c r="U2942" s="11"/>
      <c r="V2942" s="11"/>
      <c r="W2942" s="11"/>
      <c r="X2942" s="11"/>
      <c r="Y2942" s="11"/>
      <c r="Z2942" s="11"/>
      <c r="AA2942" s="11"/>
      <c r="AB2942" s="11"/>
      <c r="AC2942" s="11"/>
      <c r="AD2942" s="11"/>
      <c r="AE2942" s="11"/>
      <c r="AF2942" s="11"/>
      <c r="AG2942" s="11"/>
      <c r="AH2942" s="11"/>
      <c r="AI2942" s="11"/>
      <c r="AJ2942" s="11"/>
      <c r="AK2942" s="11"/>
      <c r="AL2942" s="11"/>
      <c r="AM2942" s="11"/>
      <c r="AN2942" s="11"/>
      <c r="AO2942" s="11"/>
      <c r="AP2942" s="11"/>
      <c r="AQ2942" s="11"/>
      <c r="AR2942" s="11"/>
      <c r="AS2942" s="11"/>
      <c r="AT2942" s="11"/>
      <c r="AU2942" s="11"/>
      <c r="AV2942" s="11"/>
      <c r="AW2942" s="11"/>
      <c r="AX2942" s="11"/>
      <c r="AY2942" s="11"/>
      <c r="AZ2942" s="11"/>
      <c r="BA2942" s="11"/>
      <c r="BB2942" s="11"/>
      <c r="BC2942" s="11"/>
      <c r="BD2942" s="11"/>
      <c r="BE2942" s="11"/>
      <c r="BF2942" s="11"/>
      <c r="BG2942" s="11"/>
      <c r="BH2942" s="11"/>
      <c r="BI2942" s="11"/>
      <c r="BJ2942" s="11"/>
      <c r="BK2942" s="11"/>
      <c r="BL2942" s="11"/>
      <c r="BM2942" s="11"/>
      <c r="BN2942" s="11"/>
      <c r="BO2942" s="11"/>
      <c r="BP2942" s="16" t="str">
        <v>0- Port Costs</v>
      </c>
      <c r="BT2942" s="16" t="str">
        <v>0- Port Value</v>
      </c>
      <c r="BU2942" s="11"/>
      <c r="BV2942" s="16" t="str">
        <v>0</v>
      </c>
    </row>
    <row r="2943" spans="8:74" hidden="1" outlineLevel="1" x14ac:dyDescent="0.3">
      <c r="H2943" s="16" t="str">
        <v>0 - BM Costs</v>
      </c>
      <c r="L2943" s="16" t="str">
        <v>0 - BM Port</v>
      </c>
      <c r="N2943" s="16" t="str">
        <v>0 - Port Assets</v>
      </c>
      <c r="O2943" s="11"/>
      <c r="P2943" s="11"/>
      <c r="Q2943" s="11"/>
      <c r="R2943" s="11"/>
      <c r="S2943" s="11"/>
      <c r="T2943" s="11"/>
      <c r="U2943" s="11"/>
      <c r="V2943" s="11"/>
      <c r="W2943" s="11"/>
      <c r="X2943" s="11"/>
      <c r="Y2943" s="11"/>
      <c r="Z2943" s="11"/>
      <c r="AA2943" s="11"/>
      <c r="AB2943" s="11"/>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c r="BC2943" s="11"/>
      <c r="BD2943" s="11"/>
      <c r="BE2943" s="11"/>
      <c r="BF2943" s="11"/>
      <c r="BG2943" s="11"/>
      <c r="BH2943" s="11"/>
      <c r="BI2943" s="11"/>
      <c r="BJ2943" s="11"/>
      <c r="BK2943" s="11"/>
      <c r="BL2943" s="11"/>
      <c r="BM2943" s="11"/>
      <c r="BN2943" s="11"/>
      <c r="BO2943" s="11"/>
      <c r="BP2943" s="16" t="str">
        <v>0- Port Costs</v>
      </c>
      <c r="BT2943" s="16" t="str">
        <v>0- Port Value</v>
      </c>
      <c r="BU2943" s="11"/>
      <c r="BV2943" s="16" t="str">
        <v>0</v>
      </c>
    </row>
    <row r="2944" spans="8:74" hidden="1" outlineLevel="1" x14ac:dyDescent="0.3">
      <c r="H2944" s="16" t="str">
        <v>0 - BM Costs</v>
      </c>
      <c r="L2944" s="16" t="str">
        <v>0 - BM Port</v>
      </c>
      <c r="N2944" s="16" t="str">
        <v>0 - Port Assets</v>
      </c>
      <c r="O2944" s="11"/>
      <c r="P2944" s="11"/>
      <c r="Q2944" s="11"/>
      <c r="R2944" s="11"/>
      <c r="S2944" s="11"/>
      <c r="T2944" s="11"/>
      <c r="U2944" s="11"/>
      <c r="V2944" s="11"/>
      <c r="W2944" s="11"/>
      <c r="X2944" s="11"/>
      <c r="Y2944" s="11"/>
      <c r="Z2944" s="11"/>
      <c r="AA2944" s="11"/>
      <c r="AB2944" s="11"/>
      <c r="AC2944" s="11"/>
      <c r="AD2944" s="11"/>
      <c r="AE2944" s="11"/>
      <c r="AF2944" s="11"/>
      <c r="AG2944" s="11"/>
      <c r="AH2944" s="11"/>
      <c r="AI2944" s="11"/>
      <c r="AJ2944" s="11"/>
      <c r="AK2944" s="11"/>
      <c r="AL2944" s="11"/>
      <c r="AM2944" s="11"/>
      <c r="AN2944" s="11"/>
      <c r="AO2944" s="11"/>
      <c r="AP2944" s="11"/>
      <c r="AQ2944" s="11"/>
      <c r="AR2944" s="11"/>
      <c r="AS2944" s="11"/>
      <c r="AT2944" s="11"/>
      <c r="AU2944" s="11"/>
      <c r="AV2944" s="11"/>
      <c r="AW2944" s="11"/>
      <c r="AX2944" s="11"/>
      <c r="AY2944" s="11"/>
      <c r="AZ2944" s="11"/>
      <c r="BA2944" s="11"/>
      <c r="BB2944" s="11"/>
      <c r="BC2944" s="11"/>
      <c r="BD2944" s="11"/>
      <c r="BE2944" s="11"/>
      <c r="BF2944" s="11"/>
      <c r="BG2944" s="11"/>
      <c r="BH2944" s="11"/>
      <c r="BI2944" s="11"/>
      <c r="BJ2944" s="11"/>
      <c r="BK2944" s="11"/>
      <c r="BL2944" s="11"/>
      <c r="BM2944" s="11"/>
      <c r="BN2944" s="11"/>
      <c r="BO2944" s="11"/>
      <c r="BP2944" s="16" t="str">
        <v>0- Port Costs</v>
      </c>
      <c r="BT2944" s="16" t="str">
        <v>0- Port Value</v>
      </c>
      <c r="BU2944" s="11"/>
      <c r="BV2944" s="16" t="str">
        <v>0</v>
      </c>
    </row>
    <row r="2945" spans="8:74" hidden="1" outlineLevel="1" x14ac:dyDescent="0.3">
      <c r="H2945" s="16" t="str">
        <v>0 - BM Costs</v>
      </c>
      <c r="L2945" s="16" t="str">
        <v>0 - BM Port</v>
      </c>
      <c r="N2945" s="16" t="str">
        <v>0 - Port Assets</v>
      </c>
      <c r="O2945" s="11"/>
      <c r="P2945" s="11"/>
      <c r="Q2945" s="11"/>
      <c r="R2945" s="11"/>
      <c r="S2945" s="11"/>
      <c r="T2945" s="11"/>
      <c r="U2945" s="11"/>
      <c r="V2945" s="11"/>
      <c r="W2945" s="11"/>
      <c r="X2945" s="11"/>
      <c r="Y2945" s="11"/>
      <c r="Z2945" s="11"/>
      <c r="AA2945" s="11"/>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c r="BC2945" s="11"/>
      <c r="BD2945" s="11"/>
      <c r="BE2945" s="11"/>
      <c r="BF2945" s="11"/>
      <c r="BG2945" s="11"/>
      <c r="BH2945" s="11"/>
      <c r="BI2945" s="11"/>
      <c r="BJ2945" s="11"/>
      <c r="BK2945" s="11"/>
      <c r="BL2945" s="11"/>
      <c r="BM2945" s="11"/>
      <c r="BN2945" s="11"/>
      <c r="BO2945" s="11"/>
      <c r="BP2945" s="16" t="str">
        <v>0- Port Costs</v>
      </c>
      <c r="BT2945" s="16" t="str">
        <v>0- Port Value</v>
      </c>
      <c r="BU2945" s="11"/>
      <c r="BV2945" s="16" t="str">
        <v>0</v>
      </c>
    </row>
    <row r="2946" spans="8:74" hidden="1" outlineLevel="1" x14ac:dyDescent="0.3">
      <c r="H2946" s="16" t="str">
        <v>0 - BM Costs</v>
      </c>
      <c r="L2946" s="16" t="str">
        <v>0 - BM Port</v>
      </c>
      <c r="N2946" s="16" t="str">
        <v>0 - Port Assets</v>
      </c>
      <c r="O2946" s="11"/>
      <c r="P2946" s="11"/>
      <c r="Q2946" s="11"/>
      <c r="R2946" s="11"/>
      <c r="S2946" s="11"/>
      <c r="T2946" s="11"/>
      <c r="U2946" s="11"/>
      <c r="V2946" s="11"/>
      <c r="W2946" s="11"/>
      <c r="X2946" s="11"/>
      <c r="Y2946" s="11"/>
      <c r="Z2946" s="11"/>
      <c r="AA2946" s="11"/>
      <c r="AB2946" s="11"/>
      <c r="AC2946" s="11"/>
      <c r="AD2946" s="11"/>
      <c r="AE2946" s="11"/>
      <c r="AF2946" s="11"/>
      <c r="AG2946" s="11"/>
      <c r="AH2946" s="11"/>
      <c r="AI2946" s="11"/>
      <c r="AJ2946" s="11"/>
      <c r="AK2946" s="11"/>
      <c r="AL2946" s="11"/>
      <c r="AM2946" s="11"/>
      <c r="AN2946" s="11"/>
      <c r="AO2946" s="11"/>
      <c r="AP2946" s="11"/>
      <c r="AQ2946" s="11"/>
      <c r="AR2946" s="11"/>
      <c r="AS2946" s="11"/>
      <c r="AT2946" s="11"/>
      <c r="AU2946" s="11"/>
      <c r="AV2946" s="11"/>
      <c r="AW2946" s="11"/>
      <c r="AX2946" s="11"/>
      <c r="AY2946" s="11"/>
      <c r="AZ2946" s="11"/>
      <c r="BA2946" s="11"/>
      <c r="BB2946" s="11"/>
      <c r="BC2946" s="11"/>
      <c r="BD2946" s="11"/>
      <c r="BE2946" s="11"/>
      <c r="BF2946" s="11"/>
      <c r="BG2946" s="11"/>
      <c r="BH2946" s="11"/>
      <c r="BI2946" s="11"/>
      <c r="BJ2946" s="11"/>
      <c r="BK2946" s="11"/>
      <c r="BL2946" s="11"/>
      <c r="BM2946" s="11"/>
      <c r="BN2946" s="11"/>
      <c r="BO2946" s="11"/>
      <c r="BP2946" s="16" t="str">
        <v>0- Port Costs</v>
      </c>
      <c r="BT2946" s="16" t="str">
        <v>0- Port Value</v>
      </c>
      <c r="BU2946" s="11"/>
      <c r="BV2946" s="16" t="str">
        <v>0</v>
      </c>
    </row>
    <row r="2947" spans="8:74" hidden="1" outlineLevel="1" x14ac:dyDescent="0.3">
      <c r="H2947" s="16" t="str">
        <v>0 - BM Costs</v>
      </c>
      <c r="L2947" s="16" t="str">
        <v>0 - BM Port</v>
      </c>
      <c r="N2947" s="16" t="str">
        <v>0 - Port Assets</v>
      </c>
      <c r="O2947" s="11"/>
      <c r="P2947" s="11"/>
      <c r="Q2947" s="11"/>
      <c r="R2947" s="11"/>
      <c r="S2947" s="11"/>
      <c r="T2947" s="11"/>
      <c r="U2947" s="11"/>
      <c r="V2947" s="11"/>
      <c r="W2947" s="11"/>
      <c r="X2947" s="11"/>
      <c r="Y2947" s="11"/>
      <c r="Z2947" s="11"/>
      <c r="AA2947" s="11"/>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c r="BC2947" s="11"/>
      <c r="BD2947" s="11"/>
      <c r="BE2947" s="11"/>
      <c r="BF2947" s="11"/>
      <c r="BG2947" s="11"/>
      <c r="BH2947" s="11"/>
      <c r="BI2947" s="11"/>
      <c r="BJ2947" s="11"/>
      <c r="BK2947" s="11"/>
      <c r="BL2947" s="11"/>
      <c r="BM2947" s="11"/>
      <c r="BN2947" s="11"/>
      <c r="BO2947" s="11"/>
      <c r="BP2947" s="16" t="str">
        <v>0- Port Costs</v>
      </c>
      <c r="BT2947" s="16" t="str">
        <v>0- Port Value</v>
      </c>
      <c r="BU2947" s="11"/>
      <c r="BV2947" s="16" t="str">
        <v>0</v>
      </c>
    </row>
    <row r="2948" spans="8:74" hidden="1" outlineLevel="1" x14ac:dyDescent="0.3">
      <c r="H2948" s="16" t="str">
        <v>0 - BM Costs</v>
      </c>
      <c r="L2948" s="16" t="str">
        <v>0 - BM Port</v>
      </c>
      <c r="N2948" s="16" t="str">
        <v>0 - Port Assets</v>
      </c>
      <c r="O2948" s="11"/>
      <c r="P2948" s="11"/>
      <c r="Q2948" s="11"/>
      <c r="R2948" s="11"/>
      <c r="S2948" s="11"/>
      <c r="T2948" s="11"/>
      <c r="U2948" s="11"/>
      <c r="V2948" s="11"/>
      <c r="W2948" s="11"/>
      <c r="X2948" s="11"/>
      <c r="Y2948" s="11"/>
      <c r="Z2948" s="11"/>
      <c r="AA2948" s="11"/>
      <c r="AB2948" s="11"/>
      <c r="AC2948" s="11"/>
      <c r="AD2948" s="11"/>
      <c r="AE2948" s="11"/>
      <c r="AF2948" s="11"/>
      <c r="AG2948" s="11"/>
      <c r="AH2948" s="11"/>
      <c r="AI2948" s="11"/>
      <c r="AJ2948" s="11"/>
      <c r="AK2948" s="11"/>
      <c r="AL2948" s="11"/>
      <c r="AM2948" s="11"/>
      <c r="AN2948" s="11"/>
      <c r="AO2948" s="11"/>
      <c r="AP2948" s="11"/>
      <c r="AQ2948" s="11"/>
      <c r="AR2948" s="11"/>
      <c r="AS2948" s="11"/>
      <c r="AT2948" s="11"/>
      <c r="AU2948" s="11"/>
      <c r="AV2948" s="11"/>
      <c r="AW2948" s="11"/>
      <c r="AX2948" s="11"/>
      <c r="AY2948" s="11"/>
      <c r="AZ2948" s="11"/>
      <c r="BA2948" s="11"/>
      <c r="BB2948" s="11"/>
      <c r="BC2948" s="11"/>
      <c r="BD2948" s="11"/>
      <c r="BE2948" s="11"/>
      <c r="BF2948" s="11"/>
      <c r="BG2948" s="11"/>
      <c r="BH2948" s="11"/>
      <c r="BI2948" s="11"/>
      <c r="BJ2948" s="11"/>
      <c r="BK2948" s="11"/>
      <c r="BL2948" s="11"/>
      <c r="BM2948" s="11"/>
      <c r="BN2948" s="11"/>
      <c r="BO2948" s="11"/>
      <c r="BP2948" s="16" t="str">
        <v>0- Port Costs</v>
      </c>
      <c r="BT2948" s="16" t="str">
        <v>0- Port Value</v>
      </c>
      <c r="BU2948" s="11"/>
      <c r="BV2948" s="16" t="str">
        <v>0</v>
      </c>
    </row>
    <row r="2949" spans="8:74" hidden="1" outlineLevel="1" x14ac:dyDescent="0.3">
      <c r="H2949" s="16" t="str">
        <v>0 - BM Costs</v>
      </c>
      <c r="L2949" s="16" t="str">
        <v>0 - BM Port</v>
      </c>
      <c r="N2949" s="16" t="str">
        <v>0 - Port Assets</v>
      </c>
      <c r="O2949" s="11"/>
      <c r="P2949" s="11"/>
      <c r="Q2949" s="11"/>
      <c r="R2949" s="11"/>
      <c r="S2949" s="11"/>
      <c r="T2949" s="11"/>
      <c r="U2949" s="11"/>
      <c r="V2949" s="11"/>
      <c r="W2949" s="11"/>
      <c r="X2949" s="11"/>
      <c r="Y2949" s="11"/>
      <c r="Z2949" s="11"/>
      <c r="AA2949" s="11"/>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c r="BC2949" s="11"/>
      <c r="BD2949" s="11"/>
      <c r="BE2949" s="11"/>
      <c r="BF2949" s="11"/>
      <c r="BG2949" s="11"/>
      <c r="BH2949" s="11"/>
      <c r="BI2949" s="11"/>
      <c r="BJ2949" s="11"/>
      <c r="BK2949" s="11"/>
      <c r="BL2949" s="11"/>
      <c r="BM2949" s="11"/>
      <c r="BN2949" s="11"/>
      <c r="BO2949" s="11"/>
      <c r="BP2949" s="16" t="str">
        <v>0- Port Costs</v>
      </c>
      <c r="BT2949" s="16" t="str">
        <v>0- Port Value</v>
      </c>
      <c r="BU2949" s="11"/>
      <c r="BV2949" s="16" t="str">
        <v>0</v>
      </c>
    </row>
    <row r="2950" spans="8:74" hidden="1" outlineLevel="1" x14ac:dyDescent="0.3">
      <c r="H2950" s="16" t="str">
        <v>0 - BM Costs</v>
      </c>
      <c r="L2950" s="16" t="str">
        <v>0 - BM Port</v>
      </c>
      <c r="N2950" s="16" t="str">
        <v>0 - Port Assets</v>
      </c>
      <c r="O2950" s="11"/>
      <c r="P2950" s="11"/>
      <c r="Q2950" s="11"/>
      <c r="R2950" s="11"/>
      <c r="S2950" s="11"/>
      <c r="T2950" s="11"/>
      <c r="U2950" s="11"/>
      <c r="V2950" s="11"/>
      <c r="W2950" s="11"/>
      <c r="X2950" s="11"/>
      <c r="Y2950" s="11"/>
      <c r="Z2950" s="11"/>
      <c r="AA2950" s="11"/>
      <c r="AB2950" s="11"/>
      <c r="AC2950" s="11"/>
      <c r="AD2950" s="11"/>
      <c r="AE2950" s="11"/>
      <c r="AF2950" s="11"/>
      <c r="AG2950" s="11"/>
      <c r="AH2950" s="11"/>
      <c r="AI2950" s="11"/>
      <c r="AJ2950" s="11"/>
      <c r="AK2950" s="11"/>
      <c r="AL2950" s="11"/>
      <c r="AM2950" s="11"/>
      <c r="AN2950" s="11"/>
      <c r="AO2950" s="11"/>
      <c r="AP2950" s="11"/>
      <c r="AQ2950" s="11"/>
      <c r="AR2950" s="11"/>
      <c r="AS2950" s="11"/>
      <c r="AT2950" s="11"/>
      <c r="AU2950" s="11"/>
      <c r="AV2950" s="11"/>
      <c r="AW2950" s="11"/>
      <c r="AX2950" s="11"/>
      <c r="AY2950" s="11"/>
      <c r="AZ2950" s="11"/>
      <c r="BA2950" s="11"/>
      <c r="BB2950" s="11"/>
      <c r="BC2950" s="11"/>
      <c r="BD2950" s="11"/>
      <c r="BE2950" s="11"/>
      <c r="BF2950" s="11"/>
      <c r="BG2950" s="11"/>
      <c r="BH2950" s="11"/>
      <c r="BI2950" s="11"/>
      <c r="BJ2950" s="11"/>
      <c r="BK2950" s="11"/>
      <c r="BL2950" s="11"/>
      <c r="BM2950" s="11"/>
      <c r="BN2950" s="11"/>
      <c r="BO2950" s="11"/>
      <c r="BP2950" s="16" t="str">
        <v>0- Port Costs</v>
      </c>
      <c r="BT2950" s="16" t="str">
        <v>0- Port Value</v>
      </c>
      <c r="BU2950" s="11"/>
      <c r="BV2950" s="16" t="str">
        <v>0</v>
      </c>
    </row>
    <row r="2951" spans="8:74" hidden="1" outlineLevel="1" x14ac:dyDescent="0.3">
      <c r="H2951" s="16" t="str">
        <v>0 - BM Costs</v>
      </c>
      <c r="L2951" s="16" t="str">
        <v>0 - BM Port</v>
      </c>
      <c r="N2951" s="16" t="str">
        <v>0 - Port Assets</v>
      </c>
      <c r="O2951" s="11"/>
      <c r="P2951" s="11"/>
      <c r="Q2951" s="11"/>
      <c r="R2951" s="11"/>
      <c r="S2951" s="11"/>
      <c r="T2951" s="11"/>
      <c r="U2951" s="11"/>
      <c r="V2951" s="11"/>
      <c r="W2951" s="11"/>
      <c r="X2951" s="11"/>
      <c r="Y2951" s="11"/>
      <c r="Z2951" s="11"/>
      <c r="AA2951" s="11"/>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c r="BC2951" s="11"/>
      <c r="BD2951" s="11"/>
      <c r="BE2951" s="11"/>
      <c r="BF2951" s="11"/>
      <c r="BG2951" s="11"/>
      <c r="BH2951" s="11"/>
      <c r="BI2951" s="11"/>
      <c r="BJ2951" s="11"/>
      <c r="BK2951" s="11"/>
      <c r="BL2951" s="11"/>
      <c r="BM2951" s="11"/>
      <c r="BN2951" s="11"/>
      <c r="BO2951" s="11"/>
      <c r="BP2951" s="16" t="str">
        <v>0- Port Costs</v>
      </c>
      <c r="BT2951" s="16" t="str">
        <v>0- Port Value</v>
      </c>
      <c r="BU2951" s="11"/>
      <c r="BV2951" s="16" t="str">
        <v>0</v>
      </c>
    </row>
    <row r="2952" spans="8:74" hidden="1" outlineLevel="1" x14ac:dyDescent="0.3">
      <c r="H2952" s="16" t="str">
        <v>0 - BM Costs</v>
      </c>
      <c r="L2952" s="16" t="str">
        <v>0 - BM Port</v>
      </c>
      <c r="N2952" s="16" t="str">
        <v>0 - Port Assets</v>
      </c>
      <c r="O2952" s="11"/>
      <c r="P2952" s="11"/>
      <c r="Q2952" s="11"/>
      <c r="R2952" s="11"/>
      <c r="S2952" s="11"/>
      <c r="T2952" s="11"/>
      <c r="U2952" s="11"/>
      <c r="V2952" s="11"/>
      <c r="W2952" s="11"/>
      <c r="X2952" s="11"/>
      <c r="Y2952" s="11"/>
      <c r="Z2952" s="11"/>
      <c r="AA2952" s="11"/>
      <c r="AB2952" s="11"/>
      <c r="AC2952" s="11"/>
      <c r="AD2952" s="11"/>
      <c r="AE2952" s="11"/>
      <c r="AF2952" s="11"/>
      <c r="AG2952" s="11"/>
      <c r="AH2952" s="11"/>
      <c r="AI2952" s="11"/>
      <c r="AJ2952" s="11"/>
      <c r="AK2952" s="11"/>
      <c r="AL2952" s="11"/>
      <c r="AM2952" s="11"/>
      <c r="AN2952" s="11"/>
      <c r="AO2952" s="11"/>
      <c r="AP2952" s="11"/>
      <c r="AQ2952" s="11"/>
      <c r="AR2952" s="11"/>
      <c r="AS2952" s="11"/>
      <c r="AT2952" s="11"/>
      <c r="AU2952" s="11"/>
      <c r="AV2952" s="11"/>
      <c r="AW2952" s="11"/>
      <c r="AX2952" s="11"/>
      <c r="AY2952" s="11"/>
      <c r="AZ2952" s="11"/>
      <c r="BA2952" s="11"/>
      <c r="BB2952" s="11"/>
      <c r="BC2952" s="11"/>
      <c r="BD2952" s="11"/>
      <c r="BE2952" s="11"/>
      <c r="BF2952" s="11"/>
      <c r="BG2952" s="11"/>
      <c r="BH2952" s="11"/>
      <c r="BI2952" s="11"/>
      <c r="BJ2952" s="11"/>
      <c r="BK2952" s="11"/>
      <c r="BL2952" s="11"/>
      <c r="BM2952" s="11"/>
      <c r="BN2952" s="11"/>
      <c r="BO2952" s="11"/>
      <c r="BP2952" s="16" t="str">
        <v>0- Port Costs</v>
      </c>
      <c r="BT2952" s="16" t="str">
        <v>0- Port Value</v>
      </c>
      <c r="BU2952" s="11"/>
      <c r="BV2952" s="16" t="str">
        <v>0</v>
      </c>
    </row>
    <row r="2953" spans="8:74" hidden="1" outlineLevel="1" x14ac:dyDescent="0.3">
      <c r="H2953" s="16" t="str">
        <v>0 - BM Costs</v>
      </c>
      <c r="L2953" s="16" t="str">
        <v>0 - BM Port</v>
      </c>
      <c r="N2953" s="16" t="str">
        <v>0 - Port Assets</v>
      </c>
      <c r="O2953" s="11"/>
      <c r="P2953" s="11"/>
      <c r="Q2953" s="11"/>
      <c r="R2953" s="11"/>
      <c r="S2953" s="11"/>
      <c r="T2953" s="11"/>
      <c r="U2953" s="11"/>
      <c r="V2953" s="11"/>
      <c r="W2953" s="11"/>
      <c r="X2953" s="11"/>
      <c r="Y2953" s="11"/>
      <c r="Z2953" s="11"/>
      <c r="AA2953" s="11"/>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c r="AY2953" s="11"/>
      <c r="AZ2953" s="11"/>
      <c r="BA2953" s="11"/>
      <c r="BB2953" s="11"/>
      <c r="BC2953" s="11"/>
      <c r="BD2953" s="11"/>
      <c r="BE2953" s="11"/>
      <c r="BF2953" s="11"/>
      <c r="BG2953" s="11"/>
      <c r="BH2953" s="11"/>
      <c r="BI2953" s="11"/>
      <c r="BJ2953" s="11"/>
      <c r="BK2953" s="11"/>
      <c r="BL2953" s="11"/>
      <c r="BM2953" s="11"/>
      <c r="BN2953" s="11"/>
      <c r="BO2953" s="11"/>
      <c r="BP2953" s="16" t="str">
        <v>0- Port Costs</v>
      </c>
      <c r="BT2953" s="16" t="str">
        <v>0- Port Value</v>
      </c>
      <c r="BU2953" s="11"/>
      <c r="BV2953" s="16" t="str">
        <v>0</v>
      </c>
    </row>
    <row r="2954" spans="8:74" hidden="1" outlineLevel="1" x14ac:dyDescent="0.3">
      <c r="H2954" s="16" t="str">
        <v>0 - BM Costs</v>
      </c>
      <c r="L2954" s="16" t="str">
        <v>0 - BM Port</v>
      </c>
      <c r="N2954" s="16" t="str">
        <v>0 - Port Assets</v>
      </c>
      <c r="O2954" s="11"/>
      <c r="P2954" s="11"/>
      <c r="Q2954" s="11"/>
      <c r="R2954" s="11"/>
      <c r="S2954" s="11"/>
      <c r="T2954" s="11"/>
      <c r="U2954" s="11"/>
      <c r="V2954" s="11"/>
      <c r="W2954" s="11"/>
      <c r="X2954" s="11"/>
      <c r="Y2954" s="11"/>
      <c r="Z2954" s="11"/>
      <c r="AA2954" s="11"/>
      <c r="AB2954" s="11"/>
      <c r="AC2954" s="11"/>
      <c r="AD2954" s="11"/>
      <c r="AE2954" s="11"/>
      <c r="AF2954" s="11"/>
      <c r="AG2954" s="11"/>
      <c r="AH2954" s="11"/>
      <c r="AI2954" s="11"/>
      <c r="AJ2954" s="11"/>
      <c r="AK2954" s="11"/>
      <c r="AL2954" s="11"/>
      <c r="AM2954" s="11"/>
      <c r="AN2954" s="11"/>
      <c r="AO2954" s="11"/>
      <c r="AP2954" s="11"/>
      <c r="AQ2954" s="11"/>
      <c r="AR2954" s="11"/>
      <c r="AS2954" s="11"/>
      <c r="AT2954" s="11"/>
      <c r="AU2954" s="11"/>
      <c r="AV2954" s="11"/>
      <c r="AW2954" s="11"/>
      <c r="AX2954" s="11"/>
      <c r="AY2954" s="11"/>
      <c r="AZ2954" s="11"/>
      <c r="BA2954" s="11"/>
      <c r="BB2954" s="11"/>
      <c r="BC2954" s="11"/>
      <c r="BD2954" s="11"/>
      <c r="BE2954" s="11"/>
      <c r="BF2954" s="11"/>
      <c r="BG2954" s="11"/>
      <c r="BH2954" s="11"/>
      <c r="BI2954" s="11"/>
      <c r="BJ2954" s="11"/>
      <c r="BK2954" s="11"/>
      <c r="BL2954" s="11"/>
      <c r="BM2954" s="11"/>
      <c r="BN2954" s="11"/>
      <c r="BO2954" s="11"/>
      <c r="BP2954" s="16" t="str">
        <v>0- Port Costs</v>
      </c>
      <c r="BT2954" s="16" t="str">
        <v>0- Port Value</v>
      </c>
      <c r="BU2954" s="11"/>
      <c r="BV2954" s="16" t="str">
        <v>0</v>
      </c>
    </row>
    <row r="2955" spans="8:74" hidden="1" outlineLevel="1" x14ac:dyDescent="0.3">
      <c r="H2955" s="16" t="str">
        <v>0 - BM Costs</v>
      </c>
      <c r="L2955" s="16" t="str">
        <v>0 - BM Port</v>
      </c>
      <c r="N2955" s="16" t="str">
        <v>0 - Port Assets</v>
      </c>
      <c r="O2955" s="11"/>
      <c r="P2955" s="11"/>
      <c r="Q2955" s="11"/>
      <c r="R2955" s="11"/>
      <c r="S2955" s="11"/>
      <c r="T2955" s="11"/>
      <c r="U2955" s="11"/>
      <c r="V2955" s="11"/>
      <c r="W2955" s="11"/>
      <c r="X2955" s="11"/>
      <c r="Y2955" s="11"/>
      <c r="Z2955" s="11"/>
      <c r="AA2955" s="11"/>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c r="BC2955" s="11"/>
      <c r="BD2955" s="11"/>
      <c r="BE2955" s="11"/>
      <c r="BF2955" s="11"/>
      <c r="BG2955" s="11"/>
      <c r="BH2955" s="11"/>
      <c r="BI2955" s="11"/>
      <c r="BJ2955" s="11"/>
      <c r="BK2955" s="11"/>
      <c r="BL2955" s="11"/>
      <c r="BM2955" s="11"/>
      <c r="BN2955" s="11"/>
      <c r="BO2955" s="11"/>
      <c r="BP2955" s="16" t="str">
        <v>0- Port Costs</v>
      </c>
      <c r="BT2955" s="16" t="str">
        <v>0- Port Value</v>
      </c>
      <c r="BU2955" s="11"/>
      <c r="BV2955" s="16" t="str">
        <v>0</v>
      </c>
    </row>
    <row r="2956" spans="8:74" hidden="1" outlineLevel="1" x14ac:dyDescent="0.3">
      <c r="H2956" s="16" t="str">
        <v>0 - BM Costs</v>
      </c>
      <c r="L2956" s="16" t="str">
        <v>0 - BM Port</v>
      </c>
      <c r="N2956" s="16" t="str">
        <v>0 - Port Assets</v>
      </c>
      <c r="O2956" s="11"/>
      <c r="P2956" s="11"/>
      <c r="Q2956" s="11"/>
      <c r="R2956" s="11"/>
      <c r="S2956" s="11"/>
      <c r="T2956" s="11"/>
      <c r="U2956" s="11"/>
      <c r="V2956" s="11"/>
      <c r="W2956" s="11"/>
      <c r="X2956" s="11"/>
      <c r="Y2956" s="11"/>
      <c r="Z2956" s="11"/>
      <c r="AA2956" s="11"/>
      <c r="AB2956" s="11"/>
      <c r="AC2956" s="11"/>
      <c r="AD2956" s="11"/>
      <c r="AE2956" s="11"/>
      <c r="AF2956" s="11"/>
      <c r="AG2956" s="11"/>
      <c r="AH2956" s="11"/>
      <c r="AI2956" s="11"/>
      <c r="AJ2956" s="11"/>
      <c r="AK2956" s="11"/>
      <c r="AL2956" s="11"/>
      <c r="AM2956" s="11"/>
      <c r="AN2956" s="11"/>
      <c r="AO2956" s="11"/>
      <c r="AP2956" s="11"/>
      <c r="AQ2956" s="11"/>
      <c r="AR2956" s="11"/>
      <c r="AS2956" s="11"/>
      <c r="AT2956" s="11"/>
      <c r="AU2956" s="11"/>
      <c r="AV2956" s="11"/>
      <c r="AW2956" s="11"/>
      <c r="AX2956" s="11"/>
      <c r="AY2956" s="11"/>
      <c r="AZ2956" s="11"/>
      <c r="BA2956" s="11"/>
      <c r="BB2956" s="11"/>
      <c r="BC2956" s="11"/>
      <c r="BD2956" s="11"/>
      <c r="BE2956" s="11"/>
      <c r="BF2956" s="11"/>
      <c r="BG2956" s="11"/>
      <c r="BH2956" s="11"/>
      <c r="BI2956" s="11"/>
      <c r="BJ2956" s="11"/>
      <c r="BK2956" s="11"/>
      <c r="BL2956" s="11"/>
      <c r="BM2956" s="11"/>
      <c r="BN2956" s="11"/>
      <c r="BO2956" s="11"/>
      <c r="BP2956" s="16" t="str">
        <v>0- Port Costs</v>
      </c>
      <c r="BT2956" s="16" t="str">
        <v>0- Port Value</v>
      </c>
      <c r="BU2956" s="11"/>
      <c r="BV2956" s="16" t="str">
        <v>0</v>
      </c>
    </row>
    <row r="2957" spans="8:74" hidden="1" outlineLevel="1" x14ac:dyDescent="0.3">
      <c r="H2957" s="16" t="str">
        <v>0 - BM Costs</v>
      </c>
      <c r="L2957" s="16" t="str">
        <v>0 - BM Port</v>
      </c>
      <c r="N2957" s="16" t="str">
        <v>0 - Port Assets</v>
      </c>
      <c r="O2957" s="11"/>
      <c r="P2957" s="11"/>
      <c r="Q2957" s="11"/>
      <c r="R2957" s="11"/>
      <c r="S2957" s="11"/>
      <c r="T2957" s="11"/>
      <c r="U2957" s="11"/>
      <c r="V2957" s="11"/>
      <c r="W2957" s="11"/>
      <c r="X2957" s="11"/>
      <c r="Y2957" s="11"/>
      <c r="Z2957" s="11"/>
      <c r="AA2957" s="11"/>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c r="BC2957" s="11"/>
      <c r="BD2957" s="11"/>
      <c r="BE2957" s="11"/>
      <c r="BF2957" s="11"/>
      <c r="BG2957" s="11"/>
      <c r="BH2957" s="11"/>
      <c r="BI2957" s="11"/>
      <c r="BJ2957" s="11"/>
      <c r="BK2957" s="11"/>
      <c r="BL2957" s="11"/>
      <c r="BM2957" s="11"/>
      <c r="BN2957" s="11"/>
      <c r="BO2957" s="11"/>
      <c r="BP2957" s="16" t="str">
        <v>0- Port Costs</v>
      </c>
      <c r="BT2957" s="16" t="str">
        <v>0- Port Value</v>
      </c>
      <c r="BU2957" s="11"/>
      <c r="BV2957" s="16" t="str">
        <v>0</v>
      </c>
    </row>
    <row r="2958" spans="8:74" hidden="1" outlineLevel="1" x14ac:dyDescent="0.3">
      <c r="H2958" s="16" t="str">
        <v>0 - BM Costs</v>
      </c>
      <c r="L2958" s="16" t="str">
        <v>0 - BM Port</v>
      </c>
      <c r="N2958" s="16" t="str">
        <v>0 - Port Assets</v>
      </c>
      <c r="O2958" s="11"/>
      <c r="P2958" s="11"/>
      <c r="Q2958" s="11"/>
      <c r="R2958" s="11"/>
      <c r="S2958" s="11"/>
      <c r="T2958" s="11"/>
      <c r="U2958" s="11"/>
      <c r="V2958" s="11"/>
      <c r="W2958" s="11"/>
      <c r="X2958" s="11"/>
      <c r="Y2958" s="11"/>
      <c r="Z2958" s="11"/>
      <c r="AA2958" s="11"/>
      <c r="AB2958" s="11"/>
      <c r="AC2958" s="11"/>
      <c r="AD2958" s="11"/>
      <c r="AE2958" s="11"/>
      <c r="AF2958" s="11"/>
      <c r="AG2958" s="11"/>
      <c r="AH2958" s="11"/>
      <c r="AI2958" s="11"/>
      <c r="AJ2958" s="11"/>
      <c r="AK2958" s="11"/>
      <c r="AL2958" s="11"/>
      <c r="AM2958" s="11"/>
      <c r="AN2958" s="11"/>
      <c r="AO2958" s="11"/>
      <c r="AP2958" s="11"/>
      <c r="AQ2958" s="11"/>
      <c r="AR2958" s="11"/>
      <c r="AS2958" s="11"/>
      <c r="AT2958" s="11"/>
      <c r="AU2958" s="11"/>
      <c r="AV2958" s="11"/>
      <c r="AW2958" s="11"/>
      <c r="AX2958" s="11"/>
      <c r="AY2958" s="11"/>
      <c r="AZ2958" s="11"/>
      <c r="BA2958" s="11"/>
      <c r="BB2958" s="11"/>
      <c r="BC2958" s="11"/>
      <c r="BD2958" s="11"/>
      <c r="BE2958" s="11"/>
      <c r="BF2958" s="11"/>
      <c r="BG2958" s="11"/>
      <c r="BH2958" s="11"/>
      <c r="BI2958" s="11"/>
      <c r="BJ2958" s="11"/>
      <c r="BK2958" s="11"/>
      <c r="BL2958" s="11"/>
      <c r="BM2958" s="11"/>
      <c r="BN2958" s="11"/>
      <c r="BO2958" s="11"/>
      <c r="BP2958" s="16" t="str">
        <v>0- Port Costs</v>
      </c>
      <c r="BT2958" s="16" t="str">
        <v>0- Port Value</v>
      </c>
      <c r="BU2958" s="11"/>
      <c r="BV2958" s="16" t="str">
        <v>0</v>
      </c>
    </row>
    <row r="2959" spans="8:74" hidden="1" outlineLevel="1" x14ac:dyDescent="0.3">
      <c r="H2959" s="16" t="str">
        <v>0 - BM Costs</v>
      </c>
      <c r="L2959" s="16" t="str">
        <v>0 - BM Port</v>
      </c>
      <c r="N2959" s="16" t="str">
        <v>0 - Port Assets</v>
      </c>
      <c r="O2959" s="11"/>
      <c r="P2959" s="11"/>
      <c r="Q2959" s="11"/>
      <c r="R2959" s="11"/>
      <c r="S2959" s="11"/>
      <c r="T2959" s="11"/>
      <c r="U2959" s="11"/>
      <c r="V2959" s="11"/>
      <c r="W2959" s="11"/>
      <c r="X2959" s="11"/>
      <c r="Y2959" s="11"/>
      <c r="Z2959" s="11"/>
      <c r="AA2959" s="11"/>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c r="BC2959" s="11"/>
      <c r="BD2959" s="11"/>
      <c r="BE2959" s="11"/>
      <c r="BF2959" s="11"/>
      <c r="BG2959" s="11"/>
      <c r="BH2959" s="11"/>
      <c r="BI2959" s="11"/>
      <c r="BJ2959" s="11"/>
      <c r="BK2959" s="11"/>
      <c r="BL2959" s="11"/>
      <c r="BM2959" s="11"/>
      <c r="BN2959" s="11"/>
      <c r="BO2959" s="11"/>
      <c r="BP2959" s="16" t="str">
        <v>0- Port Costs</v>
      </c>
      <c r="BT2959" s="16" t="str">
        <v>0- Port Value</v>
      </c>
      <c r="BU2959" s="11"/>
      <c r="BV2959" s="16" t="str">
        <v>0</v>
      </c>
    </row>
    <row r="2960" spans="8:74" hidden="1" outlineLevel="1" x14ac:dyDescent="0.3">
      <c r="H2960" s="16" t="str">
        <v>0 - BM Costs</v>
      </c>
      <c r="L2960" s="16" t="str">
        <v>0 - BM Port</v>
      </c>
      <c r="N2960" s="16" t="str">
        <v>0 - Port Assets</v>
      </c>
      <c r="O2960" s="11"/>
      <c r="P2960" s="11"/>
      <c r="Q2960" s="11"/>
      <c r="R2960" s="11"/>
      <c r="S2960" s="11"/>
      <c r="T2960" s="11"/>
      <c r="U2960" s="11"/>
      <c r="V2960" s="11"/>
      <c r="W2960" s="11"/>
      <c r="X2960" s="11"/>
      <c r="Y2960" s="11"/>
      <c r="Z2960" s="11"/>
      <c r="AA2960" s="11"/>
      <c r="AB2960" s="11"/>
      <c r="AC2960" s="11"/>
      <c r="AD2960" s="11"/>
      <c r="AE2960" s="11"/>
      <c r="AF2960" s="11"/>
      <c r="AG2960" s="11"/>
      <c r="AH2960" s="11"/>
      <c r="AI2960" s="11"/>
      <c r="AJ2960" s="11"/>
      <c r="AK2960" s="11"/>
      <c r="AL2960" s="11"/>
      <c r="AM2960" s="11"/>
      <c r="AN2960" s="11"/>
      <c r="AO2960" s="11"/>
      <c r="AP2960" s="11"/>
      <c r="AQ2960" s="11"/>
      <c r="AR2960" s="11"/>
      <c r="AS2960" s="11"/>
      <c r="AT2960" s="11"/>
      <c r="AU2960" s="11"/>
      <c r="AV2960" s="11"/>
      <c r="AW2960" s="11"/>
      <c r="AX2960" s="11"/>
      <c r="AY2960" s="11"/>
      <c r="AZ2960" s="11"/>
      <c r="BA2960" s="11"/>
      <c r="BB2960" s="11"/>
      <c r="BC2960" s="11"/>
      <c r="BD2960" s="11"/>
      <c r="BE2960" s="11"/>
      <c r="BF2960" s="11"/>
      <c r="BG2960" s="11"/>
      <c r="BH2960" s="11"/>
      <c r="BI2960" s="11"/>
      <c r="BJ2960" s="11"/>
      <c r="BK2960" s="11"/>
      <c r="BL2960" s="11"/>
      <c r="BM2960" s="11"/>
      <c r="BN2960" s="11"/>
      <c r="BO2960" s="11"/>
      <c r="BP2960" s="16" t="str">
        <v>0- Port Costs</v>
      </c>
      <c r="BT2960" s="16" t="str">
        <v>0- Port Value</v>
      </c>
      <c r="BU2960" s="11"/>
      <c r="BV2960" s="16" t="str">
        <v>0</v>
      </c>
    </row>
    <row r="2961" spans="8:74" hidden="1" outlineLevel="1" x14ac:dyDescent="0.3">
      <c r="H2961" s="16" t="str">
        <v>0 - BM Costs</v>
      </c>
      <c r="L2961" s="16" t="str">
        <v>0 - BM Port</v>
      </c>
      <c r="N2961" s="16" t="str">
        <v>0 - Port Assets</v>
      </c>
      <c r="O2961" s="11"/>
      <c r="P2961" s="11"/>
      <c r="Q2961" s="11"/>
      <c r="R2961" s="11"/>
      <c r="S2961" s="11"/>
      <c r="T2961" s="11"/>
      <c r="U2961" s="11"/>
      <c r="V2961" s="11"/>
      <c r="W2961" s="11"/>
      <c r="X2961" s="11"/>
      <c r="Y2961" s="11"/>
      <c r="Z2961" s="11"/>
      <c r="AA2961" s="11"/>
      <c r="AB2961" s="11"/>
      <c r="AC2961" s="11"/>
      <c r="AD2961" s="11"/>
      <c r="AE2961" s="11"/>
      <c r="AF2961" s="11"/>
      <c r="AG2961" s="11"/>
      <c r="AH2961" s="11"/>
      <c r="AI2961" s="11"/>
      <c r="AJ2961" s="11"/>
      <c r="AK2961" s="11"/>
      <c r="AL2961" s="11"/>
      <c r="AM2961" s="11"/>
      <c r="AN2961" s="11"/>
      <c r="AO2961" s="11"/>
      <c r="AP2961" s="11"/>
      <c r="AQ2961" s="11"/>
      <c r="AR2961" s="11"/>
      <c r="AS2961" s="11"/>
      <c r="AT2961" s="11"/>
      <c r="AU2961" s="11"/>
      <c r="AV2961" s="11"/>
      <c r="AW2961" s="11"/>
      <c r="AX2961" s="11"/>
      <c r="AY2961" s="11"/>
      <c r="AZ2961" s="11"/>
      <c r="BA2961" s="11"/>
      <c r="BB2961" s="11"/>
      <c r="BC2961" s="11"/>
      <c r="BD2961" s="11"/>
      <c r="BE2961" s="11"/>
      <c r="BF2961" s="11"/>
      <c r="BG2961" s="11"/>
      <c r="BH2961" s="11"/>
      <c r="BI2961" s="11"/>
      <c r="BJ2961" s="11"/>
      <c r="BK2961" s="11"/>
      <c r="BL2961" s="11"/>
      <c r="BM2961" s="11"/>
      <c r="BN2961" s="11"/>
      <c r="BO2961" s="11"/>
      <c r="BP2961" s="16" t="str">
        <v>0- Port Costs</v>
      </c>
      <c r="BT2961" s="16" t="str">
        <v>0- Port Value</v>
      </c>
      <c r="BU2961" s="11"/>
      <c r="BV2961" s="16" t="str">
        <v>0</v>
      </c>
    </row>
    <row r="2962" spans="8:74" hidden="1" outlineLevel="1" x14ac:dyDescent="0.3">
      <c r="H2962" s="16" t="str">
        <v>0 - BM Costs</v>
      </c>
      <c r="L2962" s="16" t="str">
        <v>0 - BM Port</v>
      </c>
      <c r="N2962" s="16" t="str">
        <v>0 - Port Assets</v>
      </c>
      <c r="O2962" s="11"/>
      <c r="P2962" s="11"/>
      <c r="Q2962" s="11"/>
      <c r="R2962" s="11"/>
      <c r="S2962" s="11"/>
      <c r="T2962" s="11"/>
      <c r="U2962" s="11"/>
      <c r="V2962" s="11"/>
      <c r="W2962" s="11"/>
      <c r="X2962" s="11"/>
      <c r="Y2962" s="11"/>
      <c r="Z2962" s="11"/>
      <c r="AA2962" s="11"/>
      <c r="AB2962" s="11"/>
      <c r="AC2962" s="11"/>
      <c r="AD2962" s="11"/>
      <c r="AE2962" s="11"/>
      <c r="AF2962" s="11"/>
      <c r="AG2962" s="11"/>
      <c r="AH2962" s="11"/>
      <c r="AI2962" s="11"/>
      <c r="AJ2962" s="11"/>
      <c r="AK2962" s="11"/>
      <c r="AL2962" s="11"/>
      <c r="AM2962" s="11"/>
      <c r="AN2962" s="11"/>
      <c r="AO2962" s="11"/>
      <c r="AP2962" s="11"/>
      <c r="AQ2962" s="11"/>
      <c r="AR2962" s="11"/>
      <c r="AS2962" s="11"/>
      <c r="AT2962" s="11"/>
      <c r="AU2962" s="11"/>
      <c r="AV2962" s="11"/>
      <c r="AW2962" s="11"/>
      <c r="AX2962" s="11"/>
      <c r="AY2962" s="11"/>
      <c r="AZ2962" s="11"/>
      <c r="BA2962" s="11"/>
      <c r="BB2962" s="11"/>
      <c r="BC2962" s="11"/>
      <c r="BD2962" s="11"/>
      <c r="BE2962" s="11"/>
      <c r="BF2962" s="11"/>
      <c r="BG2962" s="11"/>
      <c r="BH2962" s="11"/>
      <c r="BI2962" s="11"/>
      <c r="BJ2962" s="11"/>
      <c r="BK2962" s="11"/>
      <c r="BL2962" s="11"/>
      <c r="BM2962" s="11"/>
      <c r="BN2962" s="11"/>
      <c r="BO2962" s="11"/>
      <c r="BP2962" s="16" t="str">
        <v>0- Port Costs</v>
      </c>
      <c r="BT2962" s="16" t="str">
        <v>0- Port Value</v>
      </c>
      <c r="BU2962" s="11"/>
      <c r="BV2962" s="16" t="str">
        <v>0</v>
      </c>
    </row>
    <row r="2963" spans="8:74" hidden="1" outlineLevel="1" x14ac:dyDescent="0.3">
      <c r="H2963" s="16" t="str">
        <v>0 - BM Costs</v>
      </c>
      <c r="L2963" s="16" t="str">
        <v>0 - BM Port</v>
      </c>
      <c r="N2963" s="16" t="str">
        <v>0 - Port Assets</v>
      </c>
      <c r="O2963" s="11"/>
      <c r="P2963" s="11"/>
      <c r="Q2963" s="11"/>
      <c r="R2963" s="11"/>
      <c r="S2963" s="11"/>
      <c r="T2963" s="11"/>
      <c r="U2963" s="11"/>
      <c r="V2963" s="11"/>
      <c r="W2963" s="11"/>
      <c r="X2963" s="11"/>
      <c r="Y2963" s="11"/>
      <c r="Z2963" s="11"/>
      <c r="AA2963" s="11"/>
      <c r="AB2963" s="11"/>
      <c r="AC2963" s="11"/>
      <c r="AD2963" s="11"/>
      <c r="AE2963" s="11"/>
      <c r="AF2963" s="11"/>
      <c r="AG2963" s="11"/>
      <c r="AH2963" s="11"/>
      <c r="AI2963" s="11"/>
      <c r="AJ2963" s="11"/>
      <c r="AK2963" s="11"/>
      <c r="AL2963" s="11"/>
      <c r="AM2963" s="11"/>
      <c r="AN2963" s="11"/>
      <c r="AO2963" s="11"/>
      <c r="AP2963" s="11"/>
      <c r="AQ2963" s="11"/>
      <c r="AR2963" s="11"/>
      <c r="AS2963" s="11"/>
      <c r="AT2963" s="11"/>
      <c r="AU2963" s="11"/>
      <c r="AV2963" s="11"/>
      <c r="AW2963" s="11"/>
      <c r="AX2963" s="11"/>
      <c r="AY2963" s="11"/>
      <c r="AZ2963" s="11"/>
      <c r="BA2963" s="11"/>
      <c r="BB2963" s="11"/>
      <c r="BC2963" s="11"/>
      <c r="BD2963" s="11"/>
      <c r="BE2963" s="11"/>
      <c r="BF2963" s="11"/>
      <c r="BG2963" s="11"/>
      <c r="BH2963" s="11"/>
      <c r="BI2963" s="11"/>
      <c r="BJ2963" s="11"/>
      <c r="BK2963" s="11"/>
      <c r="BL2963" s="11"/>
      <c r="BM2963" s="11"/>
      <c r="BN2963" s="11"/>
      <c r="BO2963" s="11"/>
      <c r="BP2963" s="16" t="str">
        <v>0- Port Costs</v>
      </c>
      <c r="BT2963" s="16" t="str">
        <v>0- Port Value</v>
      </c>
      <c r="BU2963" s="11"/>
      <c r="BV2963" s="16" t="str">
        <v>0</v>
      </c>
    </row>
    <row r="2964" spans="8:74" hidden="1" outlineLevel="1" x14ac:dyDescent="0.3">
      <c r="H2964" s="16" t="str">
        <v>0 - BM Costs</v>
      </c>
      <c r="L2964" s="16" t="str">
        <v>0 - BM Port</v>
      </c>
      <c r="N2964" s="16" t="str">
        <v>0 - Port Assets</v>
      </c>
      <c r="O2964" s="11"/>
      <c r="P2964" s="11"/>
      <c r="Q2964" s="11"/>
      <c r="R2964" s="11"/>
      <c r="S2964" s="11"/>
      <c r="T2964" s="11"/>
      <c r="U2964" s="11"/>
      <c r="V2964" s="11"/>
      <c r="W2964" s="11"/>
      <c r="X2964" s="11"/>
      <c r="Y2964" s="11"/>
      <c r="Z2964" s="11"/>
      <c r="AA2964" s="11"/>
      <c r="AB2964" s="11"/>
      <c r="AC2964" s="11"/>
      <c r="AD2964" s="11"/>
      <c r="AE2964" s="11"/>
      <c r="AF2964" s="11"/>
      <c r="AG2964" s="11"/>
      <c r="AH2964" s="11"/>
      <c r="AI2964" s="11"/>
      <c r="AJ2964" s="11"/>
      <c r="AK2964" s="11"/>
      <c r="AL2964" s="11"/>
      <c r="AM2964" s="11"/>
      <c r="AN2964" s="11"/>
      <c r="AO2964" s="11"/>
      <c r="AP2964" s="11"/>
      <c r="AQ2964" s="11"/>
      <c r="AR2964" s="11"/>
      <c r="AS2964" s="11"/>
      <c r="AT2964" s="11"/>
      <c r="AU2964" s="11"/>
      <c r="AV2964" s="11"/>
      <c r="AW2964" s="11"/>
      <c r="AX2964" s="11"/>
      <c r="AY2964" s="11"/>
      <c r="AZ2964" s="11"/>
      <c r="BA2964" s="11"/>
      <c r="BB2964" s="11"/>
      <c r="BC2964" s="11"/>
      <c r="BD2964" s="11"/>
      <c r="BE2964" s="11"/>
      <c r="BF2964" s="11"/>
      <c r="BG2964" s="11"/>
      <c r="BH2964" s="11"/>
      <c r="BI2964" s="11"/>
      <c r="BJ2964" s="11"/>
      <c r="BK2964" s="11"/>
      <c r="BL2964" s="11"/>
      <c r="BM2964" s="11"/>
      <c r="BN2964" s="11"/>
      <c r="BO2964" s="11"/>
      <c r="BP2964" s="16" t="str">
        <v>0- Port Costs</v>
      </c>
      <c r="BT2964" s="16" t="str">
        <v>0- Port Value</v>
      </c>
      <c r="BU2964" s="11"/>
      <c r="BV2964" s="16" t="str">
        <v>0</v>
      </c>
    </row>
    <row r="2965" spans="8:74" hidden="1" outlineLevel="1" x14ac:dyDescent="0.3">
      <c r="H2965" s="16" t="str">
        <v>0 - BM Costs</v>
      </c>
      <c r="L2965" s="16" t="str">
        <v>0 - BM Port</v>
      </c>
      <c r="N2965" s="16" t="str">
        <v>0 - Port Assets</v>
      </c>
      <c r="O2965" s="11"/>
      <c r="P2965" s="11"/>
      <c r="Q2965" s="11"/>
      <c r="R2965" s="11"/>
      <c r="S2965" s="11"/>
      <c r="T2965" s="11"/>
      <c r="U2965" s="11"/>
      <c r="V2965" s="11"/>
      <c r="W2965" s="11"/>
      <c r="X2965" s="11"/>
      <c r="Y2965" s="11"/>
      <c r="Z2965" s="11"/>
      <c r="AA2965" s="11"/>
      <c r="AB2965" s="11"/>
      <c r="AC2965" s="11"/>
      <c r="AD2965" s="11"/>
      <c r="AE2965" s="11"/>
      <c r="AF2965" s="11"/>
      <c r="AG2965" s="11"/>
      <c r="AH2965" s="11"/>
      <c r="AI2965" s="11"/>
      <c r="AJ2965" s="11"/>
      <c r="AK2965" s="11"/>
      <c r="AL2965" s="11"/>
      <c r="AM2965" s="11"/>
      <c r="AN2965" s="11"/>
      <c r="AO2965" s="11"/>
      <c r="AP2965" s="11"/>
      <c r="AQ2965" s="11"/>
      <c r="AR2965" s="11"/>
      <c r="AS2965" s="11"/>
      <c r="AT2965" s="11"/>
      <c r="AU2965" s="11"/>
      <c r="AV2965" s="11"/>
      <c r="AW2965" s="11"/>
      <c r="AX2965" s="11"/>
      <c r="AY2965" s="11"/>
      <c r="AZ2965" s="11"/>
      <c r="BA2965" s="11"/>
      <c r="BB2965" s="11"/>
      <c r="BC2965" s="11"/>
      <c r="BD2965" s="11"/>
      <c r="BE2965" s="11"/>
      <c r="BF2965" s="11"/>
      <c r="BG2965" s="11"/>
      <c r="BH2965" s="11"/>
      <c r="BI2965" s="11"/>
      <c r="BJ2965" s="11"/>
      <c r="BK2965" s="11"/>
      <c r="BL2965" s="11"/>
      <c r="BM2965" s="11"/>
      <c r="BN2965" s="11"/>
      <c r="BO2965" s="11"/>
      <c r="BP2965" s="16" t="str">
        <v>0- Port Costs</v>
      </c>
      <c r="BT2965" s="16" t="str">
        <v>0- Port Value</v>
      </c>
      <c r="BU2965" s="11"/>
      <c r="BV2965" s="16" t="str">
        <v>0</v>
      </c>
    </row>
    <row r="2966" spans="8:74" hidden="1" outlineLevel="1" x14ac:dyDescent="0.3">
      <c r="H2966" s="16" t="str">
        <v>0 - BM Costs</v>
      </c>
      <c r="L2966" s="16" t="str">
        <v>0 - BM Port</v>
      </c>
      <c r="N2966" s="16" t="str">
        <v>0 - Port Assets</v>
      </c>
      <c r="O2966" s="11"/>
      <c r="P2966" s="11"/>
      <c r="Q2966" s="11"/>
      <c r="R2966" s="11"/>
      <c r="S2966" s="11"/>
      <c r="T2966" s="11"/>
      <c r="U2966" s="11"/>
      <c r="V2966" s="11"/>
      <c r="W2966" s="11"/>
      <c r="X2966" s="11"/>
      <c r="Y2966" s="11"/>
      <c r="Z2966" s="11"/>
      <c r="AA2966" s="11"/>
      <c r="AB2966" s="11"/>
      <c r="AC2966" s="11"/>
      <c r="AD2966" s="11"/>
      <c r="AE2966" s="11"/>
      <c r="AF2966" s="11"/>
      <c r="AG2966" s="11"/>
      <c r="AH2966" s="11"/>
      <c r="AI2966" s="11"/>
      <c r="AJ2966" s="11"/>
      <c r="AK2966" s="11"/>
      <c r="AL2966" s="11"/>
      <c r="AM2966" s="11"/>
      <c r="AN2966" s="11"/>
      <c r="AO2966" s="11"/>
      <c r="AP2966" s="11"/>
      <c r="AQ2966" s="11"/>
      <c r="AR2966" s="11"/>
      <c r="AS2966" s="11"/>
      <c r="AT2966" s="11"/>
      <c r="AU2966" s="11"/>
      <c r="AV2966" s="11"/>
      <c r="AW2966" s="11"/>
      <c r="AX2966" s="11"/>
      <c r="AY2966" s="11"/>
      <c r="AZ2966" s="11"/>
      <c r="BA2966" s="11"/>
      <c r="BB2966" s="11"/>
      <c r="BC2966" s="11"/>
      <c r="BD2966" s="11"/>
      <c r="BE2966" s="11"/>
      <c r="BF2966" s="11"/>
      <c r="BG2966" s="11"/>
      <c r="BH2966" s="11"/>
      <c r="BI2966" s="11"/>
      <c r="BJ2966" s="11"/>
      <c r="BK2966" s="11"/>
      <c r="BL2966" s="11"/>
      <c r="BM2966" s="11"/>
      <c r="BN2966" s="11"/>
      <c r="BO2966" s="11"/>
      <c r="BP2966" s="16" t="str">
        <v>0- Port Costs</v>
      </c>
      <c r="BT2966" s="16" t="str">
        <v>0- Port Value</v>
      </c>
      <c r="BU2966" s="11"/>
      <c r="BV2966" s="16" t="str">
        <v>0</v>
      </c>
    </row>
    <row r="2967" spans="8:74" hidden="1" outlineLevel="1" x14ac:dyDescent="0.3">
      <c r="H2967" s="16" t="str">
        <v>0 - BM Costs</v>
      </c>
      <c r="L2967" s="16" t="str">
        <v>0 - BM Port</v>
      </c>
      <c r="N2967" s="16" t="str">
        <v>0 - Port Assets</v>
      </c>
      <c r="O2967" s="11"/>
      <c r="P2967" s="11"/>
      <c r="Q2967" s="11"/>
      <c r="R2967" s="11"/>
      <c r="S2967" s="11"/>
      <c r="T2967" s="11"/>
      <c r="U2967" s="11"/>
      <c r="V2967" s="11"/>
      <c r="W2967" s="11"/>
      <c r="X2967" s="11"/>
      <c r="Y2967" s="11"/>
      <c r="Z2967" s="11"/>
      <c r="AA2967" s="11"/>
      <c r="AB2967" s="11"/>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11"/>
      <c r="AX2967" s="11"/>
      <c r="AY2967" s="11"/>
      <c r="AZ2967" s="11"/>
      <c r="BA2967" s="11"/>
      <c r="BB2967" s="11"/>
      <c r="BC2967" s="11"/>
      <c r="BD2967" s="11"/>
      <c r="BE2967" s="11"/>
      <c r="BF2967" s="11"/>
      <c r="BG2967" s="11"/>
      <c r="BH2967" s="11"/>
      <c r="BI2967" s="11"/>
      <c r="BJ2967" s="11"/>
      <c r="BK2967" s="11"/>
      <c r="BL2967" s="11"/>
      <c r="BM2967" s="11"/>
      <c r="BN2967" s="11"/>
      <c r="BO2967" s="11"/>
      <c r="BP2967" s="16" t="str">
        <v>0- Port Costs</v>
      </c>
      <c r="BT2967" s="16" t="str">
        <v>0- Port Value</v>
      </c>
      <c r="BU2967" s="11"/>
      <c r="BV2967" s="16" t="str">
        <v>0</v>
      </c>
    </row>
    <row r="2968" spans="8:74" hidden="1" outlineLevel="1" x14ac:dyDescent="0.3">
      <c r="H2968" s="16" t="str">
        <v>0 - BM Costs</v>
      </c>
      <c r="L2968" s="16" t="str">
        <v>0 - BM Port</v>
      </c>
      <c r="N2968" s="16" t="str">
        <v>0 - Port Assets</v>
      </c>
      <c r="O2968" s="11"/>
      <c r="P2968" s="11"/>
      <c r="Q2968" s="11"/>
      <c r="R2968" s="11"/>
      <c r="S2968" s="11"/>
      <c r="T2968" s="11"/>
      <c r="U2968" s="11"/>
      <c r="V2968" s="11"/>
      <c r="W2968" s="11"/>
      <c r="X2968" s="11"/>
      <c r="Y2968" s="11"/>
      <c r="Z2968" s="11"/>
      <c r="AA2968" s="11"/>
      <c r="AB2968" s="11"/>
      <c r="AC2968" s="11"/>
      <c r="AD2968" s="11"/>
      <c r="AE2968" s="11"/>
      <c r="AF2968" s="11"/>
      <c r="AG2968" s="11"/>
      <c r="AH2968" s="11"/>
      <c r="AI2968" s="11"/>
      <c r="AJ2968" s="11"/>
      <c r="AK2968" s="11"/>
      <c r="AL2968" s="11"/>
      <c r="AM2968" s="11"/>
      <c r="AN2968" s="11"/>
      <c r="AO2968" s="11"/>
      <c r="AP2968" s="11"/>
      <c r="AQ2968" s="11"/>
      <c r="AR2968" s="11"/>
      <c r="AS2968" s="11"/>
      <c r="AT2968" s="11"/>
      <c r="AU2968" s="11"/>
      <c r="AV2968" s="11"/>
      <c r="AW2968" s="11"/>
      <c r="AX2968" s="11"/>
      <c r="AY2968" s="11"/>
      <c r="AZ2968" s="11"/>
      <c r="BA2968" s="11"/>
      <c r="BB2968" s="11"/>
      <c r="BC2968" s="11"/>
      <c r="BD2968" s="11"/>
      <c r="BE2968" s="11"/>
      <c r="BF2968" s="11"/>
      <c r="BG2968" s="11"/>
      <c r="BH2968" s="11"/>
      <c r="BI2968" s="11"/>
      <c r="BJ2968" s="11"/>
      <c r="BK2968" s="11"/>
      <c r="BL2968" s="11"/>
      <c r="BM2968" s="11"/>
      <c r="BN2968" s="11"/>
      <c r="BO2968" s="11"/>
      <c r="BP2968" s="16" t="str">
        <v>0- Port Costs</v>
      </c>
      <c r="BT2968" s="16" t="str">
        <v>0- Port Value</v>
      </c>
      <c r="BU2968" s="11"/>
      <c r="BV2968" s="16" t="str">
        <v>0</v>
      </c>
    </row>
    <row r="2969" spans="8:74" hidden="1" outlineLevel="1" x14ac:dyDescent="0.3">
      <c r="H2969" s="16" t="str">
        <v>0 - BM Costs</v>
      </c>
      <c r="L2969" s="16" t="str">
        <v>0 - BM Port</v>
      </c>
      <c r="N2969" s="16" t="str">
        <v>0 - Port Assets</v>
      </c>
      <c r="O2969" s="11"/>
      <c r="P2969" s="11"/>
      <c r="Q2969" s="11"/>
      <c r="R2969" s="11"/>
      <c r="S2969" s="11"/>
      <c r="T2969" s="11"/>
      <c r="U2969" s="11"/>
      <c r="V2969" s="11"/>
      <c r="W2969" s="11"/>
      <c r="X2969" s="11"/>
      <c r="Y2969" s="11"/>
      <c r="Z2969" s="11"/>
      <c r="AA2969" s="11"/>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c r="BC2969" s="11"/>
      <c r="BD2969" s="11"/>
      <c r="BE2969" s="11"/>
      <c r="BF2969" s="11"/>
      <c r="BG2969" s="11"/>
      <c r="BH2969" s="11"/>
      <c r="BI2969" s="11"/>
      <c r="BJ2969" s="11"/>
      <c r="BK2969" s="11"/>
      <c r="BL2969" s="11"/>
      <c r="BM2969" s="11"/>
      <c r="BN2969" s="11"/>
      <c r="BO2969" s="11"/>
      <c r="BP2969" s="16" t="str">
        <v>0- Port Costs</v>
      </c>
      <c r="BT2969" s="16" t="str">
        <v>0- Port Value</v>
      </c>
      <c r="BU2969" s="11"/>
      <c r="BV2969" s="16" t="str">
        <v>0</v>
      </c>
    </row>
    <row r="2970" spans="8:74" hidden="1" outlineLevel="1" x14ac:dyDescent="0.3">
      <c r="H2970" s="16" t="str">
        <v>0 - BM Costs</v>
      </c>
      <c r="L2970" s="16" t="str">
        <v>0 - BM Port</v>
      </c>
      <c r="N2970" s="16" t="str">
        <v>0 - Port Assets</v>
      </c>
      <c r="O2970" s="11"/>
      <c r="P2970" s="11"/>
      <c r="Q2970" s="11"/>
      <c r="R2970" s="11"/>
      <c r="S2970" s="11"/>
      <c r="T2970" s="11"/>
      <c r="U2970" s="11"/>
      <c r="V2970" s="11"/>
      <c r="W2970" s="11"/>
      <c r="X2970" s="11"/>
      <c r="Y2970" s="11"/>
      <c r="Z2970" s="11"/>
      <c r="AA2970" s="11"/>
      <c r="AB2970" s="11"/>
      <c r="AC2970" s="11"/>
      <c r="AD2970" s="11"/>
      <c r="AE2970" s="11"/>
      <c r="AF2970" s="11"/>
      <c r="AG2970" s="11"/>
      <c r="AH2970" s="11"/>
      <c r="AI2970" s="11"/>
      <c r="AJ2970" s="11"/>
      <c r="AK2970" s="11"/>
      <c r="AL2970" s="11"/>
      <c r="AM2970" s="11"/>
      <c r="AN2970" s="11"/>
      <c r="AO2970" s="11"/>
      <c r="AP2970" s="11"/>
      <c r="AQ2970" s="11"/>
      <c r="AR2970" s="11"/>
      <c r="AS2970" s="11"/>
      <c r="AT2970" s="11"/>
      <c r="AU2970" s="11"/>
      <c r="AV2970" s="11"/>
      <c r="AW2970" s="11"/>
      <c r="AX2970" s="11"/>
      <c r="AY2970" s="11"/>
      <c r="AZ2970" s="11"/>
      <c r="BA2970" s="11"/>
      <c r="BB2970" s="11"/>
      <c r="BC2970" s="11"/>
      <c r="BD2970" s="11"/>
      <c r="BE2970" s="11"/>
      <c r="BF2970" s="11"/>
      <c r="BG2970" s="11"/>
      <c r="BH2970" s="11"/>
      <c r="BI2970" s="11"/>
      <c r="BJ2970" s="11"/>
      <c r="BK2970" s="11"/>
      <c r="BL2970" s="11"/>
      <c r="BM2970" s="11"/>
      <c r="BN2970" s="11"/>
      <c r="BO2970" s="11"/>
      <c r="BP2970" s="16" t="str">
        <v>0- Port Costs</v>
      </c>
      <c r="BT2970" s="16" t="str">
        <v>0- Port Value</v>
      </c>
      <c r="BU2970" s="11"/>
      <c r="BV2970" s="16" t="str">
        <v>0</v>
      </c>
    </row>
    <row r="2971" spans="8:74" hidden="1" outlineLevel="1" x14ac:dyDescent="0.3">
      <c r="H2971" s="16" t="str">
        <v>0 - BM Costs</v>
      </c>
      <c r="L2971" s="16" t="str">
        <v>0 - BM Port</v>
      </c>
      <c r="N2971" s="16" t="str">
        <v>0 - Port Assets</v>
      </c>
      <c r="O2971" s="11"/>
      <c r="P2971" s="11"/>
      <c r="Q2971" s="11"/>
      <c r="R2971" s="11"/>
      <c r="S2971" s="11"/>
      <c r="T2971" s="11"/>
      <c r="U2971" s="11"/>
      <c r="V2971" s="11"/>
      <c r="W2971" s="11"/>
      <c r="X2971" s="11"/>
      <c r="Y2971" s="11"/>
      <c r="Z2971" s="11"/>
      <c r="AA2971" s="11"/>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c r="BC2971" s="11"/>
      <c r="BD2971" s="11"/>
      <c r="BE2971" s="11"/>
      <c r="BF2971" s="11"/>
      <c r="BG2971" s="11"/>
      <c r="BH2971" s="11"/>
      <c r="BI2971" s="11"/>
      <c r="BJ2971" s="11"/>
      <c r="BK2971" s="11"/>
      <c r="BL2971" s="11"/>
      <c r="BM2971" s="11"/>
      <c r="BN2971" s="11"/>
      <c r="BO2971" s="11"/>
      <c r="BP2971" s="16" t="str">
        <v>0- Port Costs</v>
      </c>
      <c r="BT2971" s="16" t="str">
        <v>0- Port Value</v>
      </c>
      <c r="BU2971" s="11"/>
      <c r="BV2971" s="16" t="str">
        <v>0</v>
      </c>
    </row>
    <row r="2972" spans="8:74" hidden="1" outlineLevel="1" x14ac:dyDescent="0.3">
      <c r="H2972" s="16" t="str">
        <v>0 - BM Costs</v>
      </c>
      <c r="L2972" s="16" t="str">
        <v>0 - BM Port</v>
      </c>
      <c r="N2972" s="16" t="str">
        <v>0 - Port Assets</v>
      </c>
      <c r="O2972" s="11"/>
      <c r="P2972" s="11"/>
      <c r="Q2972" s="11"/>
      <c r="R2972" s="11"/>
      <c r="S2972" s="11"/>
      <c r="T2972" s="11"/>
      <c r="U2972" s="11"/>
      <c r="V2972" s="11"/>
      <c r="W2972" s="11"/>
      <c r="X2972" s="11"/>
      <c r="Y2972" s="11"/>
      <c r="Z2972" s="11"/>
      <c r="AA2972" s="11"/>
      <c r="AB2972" s="11"/>
      <c r="AC2972" s="11"/>
      <c r="AD2972" s="11"/>
      <c r="AE2972" s="11"/>
      <c r="AF2972" s="11"/>
      <c r="AG2972" s="11"/>
      <c r="AH2972" s="11"/>
      <c r="AI2972" s="11"/>
      <c r="AJ2972" s="11"/>
      <c r="AK2972" s="11"/>
      <c r="AL2972" s="11"/>
      <c r="AM2972" s="11"/>
      <c r="AN2972" s="11"/>
      <c r="AO2972" s="11"/>
      <c r="AP2972" s="11"/>
      <c r="AQ2972" s="11"/>
      <c r="AR2972" s="11"/>
      <c r="AS2972" s="11"/>
      <c r="AT2972" s="11"/>
      <c r="AU2972" s="11"/>
      <c r="AV2972" s="11"/>
      <c r="AW2972" s="11"/>
      <c r="AX2972" s="11"/>
      <c r="AY2972" s="11"/>
      <c r="AZ2972" s="11"/>
      <c r="BA2972" s="11"/>
      <c r="BB2972" s="11"/>
      <c r="BC2972" s="11"/>
      <c r="BD2972" s="11"/>
      <c r="BE2972" s="11"/>
      <c r="BF2972" s="11"/>
      <c r="BG2972" s="11"/>
      <c r="BH2972" s="11"/>
      <c r="BI2972" s="11"/>
      <c r="BJ2972" s="11"/>
      <c r="BK2972" s="11"/>
      <c r="BL2972" s="11"/>
      <c r="BM2972" s="11"/>
      <c r="BN2972" s="11"/>
      <c r="BO2972" s="11"/>
      <c r="BP2972" s="16" t="str">
        <v>0- Port Costs</v>
      </c>
      <c r="BT2972" s="16" t="str">
        <v>0- Port Value</v>
      </c>
      <c r="BU2972" s="11"/>
      <c r="BV2972" s="16" t="str">
        <v>0</v>
      </c>
    </row>
    <row r="2973" spans="8:74" hidden="1" outlineLevel="1" x14ac:dyDescent="0.3">
      <c r="H2973" s="16" t="str">
        <v>0 - BM Costs</v>
      </c>
      <c r="L2973" s="16" t="str">
        <v>0 - BM Port</v>
      </c>
      <c r="N2973" s="16" t="str">
        <v>0 - Port Assets</v>
      </c>
      <c r="O2973" s="11"/>
      <c r="P2973" s="11"/>
      <c r="Q2973" s="11"/>
      <c r="R2973" s="11"/>
      <c r="S2973" s="11"/>
      <c r="T2973" s="11"/>
      <c r="U2973" s="11"/>
      <c r="V2973" s="11"/>
      <c r="W2973" s="11"/>
      <c r="X2973" s="11"/>
      <c r="Y2973" s="11"/>
      <c r="Z2973" s="11"/>
      <c r="AA2973" s="11"/>
      <c r="AB2973" s="11"/>
      <c r="AC2973" s="11"/>
      <c r="AD2973" s="11"/>
      <c r="AE2973" s="11"/>
      <c r="AF2973" s="11"/>
      <c r="AG2973" s="11"/>
      <c r="AH2973" s="11"/>
      <c r="AI2973" s="11"/>
      <c r="AJ2973" s="11"/>
      <c r="AK2973" s="11"/>
      <c r="AL2973" s="11"/>
      <c r="AM2973" s="11"/>
      <c r="AN2973" s="11"/>
      <c r="AO2973" s="11"/>
      <c r="AP2973" s="11"/>
      <c r="AQ2973" s="11"/>
      <c r="AR2973" s="11"/>
      <c r="AS2973" s="11"/>
      <c r="AT2973" s="11"/>
      <c r="AU2973" s="11"/>
      <c r="AV2973" s="11"/>
      <c r="AW2973" s="11"/>
      <c r="AX2973" s="11"/>
      <c r="AY2973" s="11"/>
      <c r="AZ2973" s="11"/>
      <c r="BA2973" s="11"/>
      <c r="BB2973" s="11"/>
      <c r="BC2973" s="11"/>
      <c r="BD2973" s="11"/>
      <c r="BE2973" s="11"/>
      <c r="BF2973" s="11"/>
      <c r="BG2973" s="11"/>
      <c r="BH2973" s="11"/>
      <c r="BI2973" s="11"/>
      <c r="BJ2973" s="11"/>
      <c r="BK2973" s="11"/>
      <c r="BL2973" s="11"/>
      <c r="BM2973" s="11"/>
      <c r="BN2973" s="11"/>
      <c r="BO2973" s="11"/>
      <c r="BP2973" s="16" t="str">
        <v>0- Port Costs</v>
      </c>
      <c r="BT2973" s="16" t="str">
        <v>0- Port Value</v>
      </c>
      <c r="BU2973" s="11"/>
      <c r="BV2973" s="16" t="str">
        <v>0</v>
      </c>
    </row>
    <row r="2974" spans="8:74" hidden="1" outlineLevel="1" x14ac:dyDescent="0.3">
      <c r="H2974" s="16" t="str">
        <v>0 - BM Costs</v>
      </c>
      <c r="L2974" s="16" t="str">
        <v>0 - BM Port</v>
      </c>
      <c r="N2974" s="16" t="str">
        <v>0 - Port Assets</v>
      </c>
      <c r="O2974" s="11"/>
      <c r="P2974" s="11"/>
      <c r="Q2974" s="11"/>
      <c r="R2974" s="11"/>
      <c r="S2974" s="11"/>
      <c r="T2974" s="11"/>
      <c r="U2974" s="11"/>
      <c r="V2974" s="11"/>
      <c r="W2974" s="11"/>
      <c r="X2974" s="11"/>
      <c r="Y2974" s="11"/>
      <c r="Z2974" s="11"/>
      <c r="AA2974" s="11"/>
      <c r="AB2974" s="11"/>
      <c r="AC2974" s="11"/>
      <c r="AD2974" s="11"/>
      <c r="AE2974" s="11"/>
      <c r="AF2974" s="11"/>
      <c r="AG2974" s="11"/>
      <c r="AH2974" s="11"/>
      <c r="AI2974" s="11"/>
      <c r="AJ2974" s="11"/>
      <c r="AK2974" s="11"/>
      <c r="AL2974" s="11"/>
      <c r="AM2974" s="11"/>
      <c r="AN2974" s="11"/>
      <c r="AO2974" s="11"/>
      <c r="AP2974" s="11"/>
      <c r="AQ2974" s="11"/>
      <c r="AR2974" s="11"/>
      <c r="AS2974" s="11"/>
      <c r="AT2974" s="11"/>
      <c r="AU2974" s="11"/>
      <c r="AV2974" s="11"/>
      <c r="AW2974" s="11"/>
      <c r="AX2974" s="11"/>
      <c r="AY2974" s="11"/>
      <c r="AZ2974" s="11"/>
      <c r="BA2974" s="11"/>
      <c r="BB2974" s="11"/>
      <c r="BC2974" s="11"/>
      <c r="BD2974" s="11"/>
      <c r="BE2974" s="11"/>
      <c r="BF2974" s="11"/>
      <c r="BG2974" s="11"/>
      <c r="BH2974" s="11"/>
      <c r="BI2974" s="11"/>
      <c r="BJ2974" s="11"/>
      <c r="BK2974" s="11"/>
      <c r="BL2974" s="11"/>
      <c r="BM2974" s="11"/>
      <c r="BN2974" s="11"/>
      <c r="BO2974" s="11"/>
      <c r="BP2974" s="16" t="str">
        <v>0- Port Costs</v>
      </c>
      <c r="BT2974" s="16" t="str">
        <v>0- Port Value</v>
      </c>
      <c r="BU2974" s="11"/>
      <c r="BV2974" s="16" t="str">
        <v>0</v>
      </c>
    </row>
    <row r="2975" spans="8:74" hidden="1" outlineLevel="1" x14ac:dyDescent="0.3">
      <c r="H2975" s="16" t="str">
        <v>0 - BM Costs</v>
      </c>
      <c r="L2975" s="16" t="str">
        <v>0 - BM Port</v>
      </c>
      <c r="N2975" s="16" t="str">
        <v>0 - Port Assets</v>
      </c>
      <c r="O2975" s="11"/>
      <c r="P2975" s="11"/>
      <c r="Q2975" s="11"/>
      <c r="R2975" s="11"/>
      <c r="S2975" s="11"/>
      <c r="T2975" s="11"/>
      <c r="U2975" s="11"/>
      <c r="V2975" s="11"/>
      <c r="W2975" s="11"/>
      <c r="X2975" s="11"/>
      <c r="Y2975" s="11"/>
      <c r="Z2975" s="11"/>
      <c r="AA2975" s="11"/>
      <c r="AB2975" s="11"/>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c r="BC2975" s="11"/>
      <c r="BD2975" s="11"/>
      <c r="BE2975" s="11"/>
      <c r="BF2975" s="11"/>
      <c r="BG2975" s="11"/>
      <c r="BH2975" s="11"/>
      <c r="BI2975" s="11"/>
      <c r="BJ2975" s="11"/>
      <c r="BK2975" s="11"/>
      <c r="BL2975" s="11"/>
      <c r="BM2975" s="11"/>
      <c r="BN2975" s="11"/>
      <c r="BO2975" s="11"/>
      <c r="BP2975" s="16" t="str">
        <v>0- Port Costs</v>
      </c>
      <c r="BT2975" s="16" t="str">
        <v>0- Port Value</v>
      </c>
      <c r="BU2975" s="11"/>
      <c r="BV2975" s="16" t="str">
        <v>0</v>
      </c>
    </row>
    <row r="2976" spans="8:74" hidden="1" outlineLevel="1" x14ac:dyDescent="0.3">
      <c r="H2976" s="16" t="str">
        <v>0 - BM Costs</v>
      </c>
      <c r="L2976" s="16" t="str">
        <v>0 - BM Port</v>
      </c>
      <c r="N2976" s="16" t="str">
        <v>0 - Port Assets</v>
      </c>
      <c r="O2976" s="11"/>
      <c r="P2976" s="11"/>
      <c r="Q2976" s="11"/>
      <c r="R2976" s="11"/>
      <c r="S2976" s="11"/>
      <c r="T2976" s="11"/>
      <c r="U2976" s="11"/>
      <c r="V2976" s="11"/>
      <c r="W2976" s="11"/>
      <c r="X2976" s="11"/>
      <c r="Y2976" s="11"/>
      <c r="Z2976" s="11"/>
      <c r="AA2976" s="11"/>
      <c r="AB2976" s="11"/>
      <c r="AC2976" s="11"/>
      <c r="AD2976" s="11"/>
      <c r="AE2976" s="11"/>
      <c r="AF2976" s="11"/>
      <c r="AG2976" s="11"/>
      <c r="AH2976" s="11"/>
      <c r="AI2976" s="11"/>
      <c r="AJ2976" s="11"/>
      <c r="AK2976" s="11"/>
      <c r="AL2976" s="11"/>
      <c r="AM2976" s="11"/>
      <c r="AN2976" s="11"/>
      <c r="AO2976" s="11"/>
      <c r="AP2976" s="11"/>
      <c r="AQ2976" s="11"/>
      <c r="AR2976" s="11"/>
      <c r="AS2976" s="11"/>
      <c r="AT2976" s="11"/>
      <c r="AU2976" s="11"/>
      <c r="AV2976" s="11"/>
      <c r="AW2976" s="11"/>
      <c r="AX2976" s="11"/>
      <c r="AY2976" s="11"/>
      <c r="AZ2976" s="11"/>
      <c r="BA2976" s="11"/>
      <c r="BB2976" s="11"/>
      <c r="BC2976" s="11"/>
      <c r="BD2976" s="11"/>
      <c r="BE2976" s="11"/>
      <c r="BF2976" s="11"/>
      <c r="BG2976" s="11"/>
      <c r="BH2976" s="11"/>
      <c r="BI2976" s="11"/>
      <c r="BJ2976" s="11"/>
      <c r="BK2976" s="11"/>
      <c r="BL2976" s="11"/>
      <c r="BM2976" s="11"/>
      <c r="BN2976" s="11"/>
      <c r="BO2976" s="11"/>
      <c r="BP2976" s="16" t="str">
        <v>0- Port Costs</v>
      </c>
      <c r="BT2976" s="16" t="str">
        <v>0- Port Value</v>
      </c>
      <c r="BU2976" s="11"/>
      <c r="BV2976" s="16" t="str">
        <v>0</v>
      </c>
    </row>
    <row r="2977" spans="8:74" hidden="1" outlineLevel="1" x14ac:dyDescent="0.3">
      <c r="H2977" s="16" t="str">
        <v>0 - BM Costs</v>
      </c>
      <c r="L2977" s="16" t="str">
        <v>0 - BM Port</v>
      </c>
      <c r="N2977" s="16" t="str">
        <v>0 - Port Assets</v>
      </c>
      <c r="O2977" s="11"/>
      <c r="P2977" s="11"/>
      <c r="Q2977" s="11"/>
      <c r="R2977" s="11"/>
      <c r="S2977" s="11"/>
      <c r="T2977" s="11"/>
      <c r="U2977" s="11"/>
      <c r="V2977" s="11"/>
      <c r="W2977" s="11"/>
      <c r="X2977" s="11"/>
      <c r="Y2977" s="11"/>
      <c r="Z2977" s="11"/>
      <c r="AA2977" s="11"/>
      <c r="AB2977" s="11"/>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c r="BC2977" s="11"/>
      <c r="BD2977" s="11"/>
      <c r="BE2977" s="11"/>
      <c r="BF2977" s="11"/>
      <c r="BG2977" s="11"/>
      <c r="BH2977" s="11"/>
      <c r="BI2977" s="11"/>
      <c r="BJ2977" s="11"/>
      <c r="BK2977" s="11"/>
      <c r="BL2977" s="11"/>
      <c r="BM2977" s="11"/>
      <c r="BN2977" s="11"/>
      <c r="BO2977" s="11"/>
      <c r="BP2977" s="16" t="str">
        <v>0- Port Costs</v>
      </c>
      <c r="BT2977" s="16" t="str">
        <v>0- Port Value</v>
      </c>
      <c r="BU2977" s="11"/>
      <c r="BV2977" s="16" t="str">
        <v>0</v>
      </c>
    </row>
    <row r="2978" spans="8:74" hidden="1" outlineLevel="1" x14ac:dyDescent="0.3">
      <c r="H2978" s="16" t="str">
        <v>0 - BM Costs</v>
      </c>
      <c r="L2978" s="16" t="str">
        <v>0 - BM Port</v>
      </c>
      <c r="N2978" s="16" t="str">
        <v>0 - Port Assets</v>
      </c>
      <c r="O2978" s="11"/>
      <c r="P2978" s="11"/>
      <c r="Q2978" s="11"/>
      <c r="R2978" s="11"/>
      <c r="S2978" s="11"/>
      <c r="T2978" s="11"/>
      <c r="U2978" s="11"/>
      <c r="V2978" s="11"/>
      <c r="W2978" s="11"/>
      <c r="X2978" s="11"/>
      <c r="Y2978" s="11"/>
      <c r="Z2978" s="11"/>
      <c r="AA2978" s="11"/>
      <c r="AB2978" s="11"/>
      <c r="AC2978" s="11"/>
      <c r="AD2978" s="11"/>
      <c r="AE2978" s="11"/>
      <c r="AF2978" s="11"/>
      <c r="AG2978" s="11"/>
      <c r="AH2978" s="11"/>
      <c r="AI2978" s="11"/>
      <c r="AJ2978" s="11"/>
      <c r="AK2978" s="11"/>
      <c r="AL2978" s="11"/>
      <c r="AM2978" s="11"/>
      <c r="AN2978" s="11"/>
      <c r="AO2978" s="11"/>
      <c r="AP2978" s="11"/>
      <c r="AQ2978" s="11"/>
      <c r="AR2978" s="11"/>
      <c r="AS2978" s="11"/>
      <c r="AT2978" s="11"/>
      <c r="AU2978" s="11"/>
      <c r="AV2978" s="11"/>
      <c r="AW2978" s="11"/>
      <c r="AX2978" s="11"/>
      <c r="AY2978" s="11"/>
      <c r="AZ2978" s="11"/>
      <c r="BA2978" s="11"/>
      <c r="BB2978" s="11"/>
      <c r="BC2978" s="11"/>
      <c r="BD2978" s="11"/>
      <c r="BE2978" s="11"/>
      <c r="BF2978" s="11"/>
      <c r="BG2978" s="11"/>
      <c r="BH2978" s="11"/>
      <c r="BI2978" s="11"/>
      <c r="BJ2978" s="11"/>
      <c r="BK2978" s="11"/>
      <c r="BL2978" s="11"/>
      <c r="BM2978" s="11"/>
      <c r="BN2978" s="11"/>
      <c r="BO2978" s="11"/>
      <c r="BP2978" s="16" t="str">
        <v>0- Port Costs</v>
      </c>
      <c r="BT2978" s="16" t="str">
        <v>0- Port Value</v>
      </c>
      <c r="BU2978" s="11"/>
      <c r="BV2978" s="16" t="str">
        <v>0</v>
      </c>
    </row>
    <row r="2979" spans="8:74" hidden="1" outlineLevel="1" x14ac:dyDescent="0.3">
      <c r="H2979" s="16" t="str">
        <v>0 - BM Costs</v>
      </c>
      <c r="L2979" s="16" t="str">
        <v>0 - BM Port</v>
      </c>
      <c r="N2979" s="16" t="str">
        <v>0 - Port Assets</v>
      </c>
      <c r="O2979" s="11"/>
      <c r="P2979" s="11"/>
      <c r="Q2979" s="11"/>
      <c r="R2979" s="11"/>
      <c r="S2979" s="11"/>
      <c r="T2979" s="11"/>
      <c r="U2979" s="11"/>
      <c r="V2979" s="11"/>
      <c r="W2979" s="11"/>
      <c r="X2979" s="11"/>
      <c r="Y2979" s="11"/>
      <c r="Z2979" s="11"/>
      <c r="AA2979" s="11"/>
      <c r="AB2979" s="11"/>
      <c r="AC2979" s="11"/>
      <c r="AD2979" s="11"/>
      <c r="AE2979" s="11"/>
      <c r="AF2979" s="11"/>
      <c r="AG2979" s="11"/>
      <c r="AH2979" s="11"/>
      <c r="AI2979" s="11"/>
      <c r="AJ2979" s="11"/>
      <c r="AK2979" s="11"/>
      <c r="AL2979" s="11"/>
      <c r="AM2979" s="11"/>
      <c r="AN2979" s="11"/>
      <c r="AO2979" s="11"/>
      <c r="AP2979" s="11"/>
      <c r="AQ2979" s="11"/>
      <c r="AR2979" s="11"/>
      <c r="AS2979" s="11"/>
      <c r="AT2979" s="11"/>
      <c r="AU2979" s="11"/>
      <c r="AV2979" s="11"/>
      <c r="AW2979" s="11"/>
      <c r="AX2979" s="11"/>
      <c r="AY2979" s="11"/>
      <c r="AZ2979" s="11"/>
      <c r="BA2979" s="11"/>
      <c r="BB2979" s="11"/>
      <c r="BC2979" s="11"/>
      <c r="BD2979" s="11"/>
      <c r="BE2979" s="11"/>
      <c r="BF2979" s="11"/>
      <c r="BG2979" s="11"/>
      <c r="BH2979" s="11"/>
      <c r="BI2979" s="11"/>
      <c r="BJ2979" s="11"/>
      <c r="BK2979" s="11"/>
      <c r="BL2979" s="11"/>
      <c r="BM2979" s="11"/>
      <c r="BN2979" s="11"/>
      <c r="BO2979" s="11"/>
      <c r="BP2979" s="16" t="str">
        <v>0- Port Costs</v>
      </c>
      <c r="BT2979" s="16" t="str">
        <v>0- Port Value</v>
      </c>
      <c r="BU2979" s="11"/>
      <c r="BV2979" s="16" t="str">
        <v>0</v>
      </c>
    </row>
    <row r="2980" spans="8:74" hidden="1" outlineLevel="1" x14ac:dyDescent="0.3">
      <c r="H2980" s="16" t="str">
        <v>0 - BM Costs</v>
      </c>
      <c r="L2980" s="16" t="str">
        <v>0 - BM Port</v>
      </c>
      <c r="N2980" s="16" t="str">
        <v>0 - Port Assets</v>
      </c>
      <c r="O2980" s="11"/>
      <c r="P2980" s="11"/>
      <c r="Q2980" s="11"/>
      <c r="R2980" s="11"/>
      <c r="S2980" s="11"/>
      <c r="T2980" s="11"/>
      <c r="U2980" s="11"/>
      <c r="V2980" s="11"/>
      <c r="W2980" s="11"/>
      <c r="X2980" s="11"/>
      <c r="Y2980" s="11"/>
      <c r="Z2980" s="11"/>
      <c r="AA2980" s="11"/>
      <c r="AB2980" s="11"/>
      <c r="AC2980" s="11"/>
      <c r="AD2980" s="11"/>
      <c r="AE2980" s="11"/>
      <c r="AF2980" s="11"/>
      <c r="AG2980" s="11"/>
      <c r="AH2980" s="11"/>
      <c r="AI2980" s="11"/>
      <c r="AJ2980" s="11"/>
      <c r="AK2980" s="11"/>
      <c r="AL2980" s="11"/>
      <c r="AM2980" s="11"/>
      <c r="AN2980" s="11"/>
      <c r="AO2980" s="11"/>
      <c r="AP2980" s="11"/>
      <c r="AQ2980" s="11"/>
      <c r="AR2980" s="11"/>
      <c r="AS2980" s="11"/>
      <c r="AT2980" s="11"/>
      <c r="AU2980" s="11"/>
      <c r="AV2980" s="11"/>
      <c r="AW2980" s="11"/>
      <c r="AX2980" s="11"/>
      <c r="AY2980" s="11"/>
      <c r="AZ2980" s="11"/>
      <c r="BA2980" s="11"/>
      <c r="BB2980" s="11"/>
      <c r="BC2980" s="11"/>
      <c r="BD2980" s="11"/>
      <c r="BE2980" s="11"/>
      <c r="BF2980" s="11"/>
      <c r="BG2980" s="11"/>
      <c r="BH2980" s="11"/>
      <c r="BI2980" s="11"/>
      <c r="BJ2980" s="11"/>
      <c r="BK2980" s="11"/>
      <c r="BL2980" s="11"/>
      <c r="BM2980" s="11"/>
      <c r="BN2980" s="11"/>
      <c r="BO2980" s="11"/>
      <c r="BP2980" s="16" t="str">
        <v>0- Port Costs</v>
      </c>
      <c r="BT2980" s="16" t="str">
        <v>0- Port Value</v>
      </c>
      <c r="BU2980" s="11"/>
      <c r="BV2980" s="16" t="str">
        <v>0</v>
      </c>
    </row>
    <row r="2981" spans="8:74" hidden="1" outlineLevel="1" x14ac:dyDescent="0.3">
      <c r="H2981" s="16" t="str">
        <v>0 - BM Costs</v>
      </c>
      <c r="L2981" s="16" t="str">
        <v>0 - BM Port</v>
      </c>
      <c r="N2981" s="16" t="str">
        <v>0 - Port Assets</v>
      </c>
      <c r="O2981" s="11"/>
      <c r="P2981" s="11"/>
      <c r="Q2981" s="11"/>
      <c r="R2981" s="11"/>
      <c r="S2981" s="11"/>
      <c r="T2981" s="11"/>
      <c r="U2981" s="11"/>
      <c r="V2981" s="11"/>
      <c r="W2981" s="11"/>
      <c r="X2981" s="11"/>
      <c r="Y2981" s="11"/>
      <c r="Z2981" s="11"/>
      <c r="AA2981" s="11"/>
      <c r="AB2981" s="11"/>
      <c r="AC2981" s="11"/>
      <c r="AD2981" s="11"/>
      <c r="AE2981" s="11"/>
      <c r="AF2981" s="11"/>
      <c r="AG2981" s="11"/>
      <c r="AH2981" s="11"/>
      <c r="AI2981" s="11"/>
      <c r="AJ2981" s="11"/>
      <c r="AK2981" s="11"/>
      <c r="AL2981" s="11"/>
      <c r="AM2981" s="11"/>
      <c r="AN2981" s="11"/>
      <c r="AO2981" s="11"/>
      <c r="AP2981" s="11"/>
      <c r="AQ2981" s="11"/>
      <c r="AR2981" s="11"/>
      <c r="AS2981" s="11"/>
      <c r="AT2981" s="11"/>
      <c r="AU2981" s="11"/>
      <c r="AV2981" s="11"/>
      <c r="AW2981" s="11"/>
      <c r="AX2981" s="11"/>
      <c r="AY2981" s="11"/>
      <c r="AZ2981" s="11"/>
      <c r="BA2981" s="11"/>
      <c r="BB2981" s="11"/>
      <c r="BC2981" s="11"/>
      <c r="BD2981" s="11"/>
      <c r="BE2981" s="11"/>
      <c r="BF2981" s="11"/>
      <c r="BG2981" s="11"/>
      <c r="BH2981" s="11"/>
      <c r="BI2981" s="11"/>
      <c r="BJ2981" s="11"/>
      <c r="BK2981" s="11"/>
      <c r="BL2981" s="11"/>
      <c r="BM2981" s="11"/>
      <c r="BN2981" s="11"/>
      <c r="BO2981" s="11"/>
      <c r="BP2981" s="16" t="str">
        <v>0- Port Costs</v>
      </c>
      <c r="BT2981" s="16" t="str">
        <v>0- Port Value</v>
      </c>
      <c r="BU2981" s="11"/>
      <c r="BV2981" s="16" t="str">
        <v>0</v>
      </c>
    </row>
    <row r="2982" spans="8:74" hidden="1" outlineLevel="1" x14ac:dyDescent="0.3">
      <c r="H2982" s="16" t="str">
        <v>0 - BM Costs</v>
      </c>
      <c r="L2982" s="16" t="str">
        <v>0 - BM Port</v>
      </c>
      <c r="N2982" s="16" t="str">
        <v>0 - Port Assets</v>
      </c>
      <c r="O2982" s="11"/>
      <c r="P2982" s="11"/>
      <c r="Q2982" s="11"/>
      <c r="R2982" s="11"/>
      <c r="S2982" s="11"/>
      <c r="T2982" s="11"/>
      <c r="U2982" s="11"/>
      <c r="V2982" s="11"/>
      <c r="W2982" s="11"/>
      <c r="X2982" s="11"/>
      <c r="Y2982" s="11"/>
      <c r="Z2982" s="11"/>
      <c r="AA2982" s="11"/>
      <c r="AB2982" s="11"/>
      <c r="AC2982" s="11"/>
      <c r="AD2982" s="11"/>
      <c r="AE2982" s="11"/>
      <c r="AF2982" s="11"/>
      <c r="AG2982" s="11"/>
      <c r="AH2982" s="11"/>
      <c r="AI2982" s="11"/>
      <c r="AJ2982" s="11"/>
      <c r="AK2982" s="11"/>
      <c r="AL2982" s="11"/>
      <c r="AM2982" s="11"/>
      <c r="AN2982" s="11"/>
      <c r="AO2982" s="11"/>
      <c r="AP2982" s="11"/>
      <c r="AQ2982" s="11"/>
      <c r="AR2982" s="11"/>
      <c r="AS2982" s="11"/>
      <c r="AT2982" s="11"/>
      <c r="AU2982" s="11"/>
      <c r="AV2982" s="11"/>
      <c r="AW2982" s="11"/>
      <c r="AX2982" s="11"/>
      <c r="AY2982" s="11"/>
      <c r="AZ2982" s="11"/>
      <c r="BA2982" s="11"/>
      <c r="BB2982" s="11"/>
      <c r="BC2982" s="11"/>
      <c r="BD2982" s="11"/>
      <c r="BE2982" s="11"/>
      <c r="BF2982" s="11"/>
      <c r="BG2982" s="11"/>
      <c r="BH2982" s="11"/>
      <c r="BI2982" s="11"/>
      <c r="BJ2982" s="11"/>
      <c r="BK2982" s="11"/>
      <c r="BL2982" s="11"/>
      <c r="BM2982" s="11"/>
      <c r="BN2982" s="11"/>
      <c r="BO2982" s="11"/>
      <c r="BP2982" s="16" t="str">
        <v>0- Port Costs</v>
      </c>
      <c r="BT2982" s="16" t="str">
        <v>0- Port Value</v>
      </c>
      <c r="BU2982" s="11"/>
      <c r="BV2982" s="16" t="str">
        <v>0</v>
      </c>
    </row>
    <row r="2983" spans="8:74" hidden="1" outlineLevel="1" x14ac:dyDescent="0.3">
      <c r="H2983" s="16" t="str">
        <v>0 - BM Costs</v>
      </c>
      <c r="L2983" s="16" t="str">
        <v>0 - BM Port</v>
      </c>
      <c r="N2983" s="16" t="str">
        <v>0 - Port Assets</v>
      </c>
      <c r="O2983" s="11"/>
      <c r="P2983" s="11"/>
      <c r="Q2983" s="11"/>
      <c r="R2983" s="11"/>
      <c r="S2983" s="11"/>
      <c r="T2983" s="11"/>
      <c r="U2983" s="11"/>
      <c r="V2983" s="11"/>
      <c r="W2983" s="11"/>
      <c r="X2983" s="11"/>
      <c r="Y2983" s="11"/>
      <c r="Z2983" s="11"/>
      <c r="AA2983" s="11"/>
      <c r="AB2983" s="11"/>
      <c r="AC2983" s="11"/>
      <c r="AD2983" s="11"/>
      <c r="AE2983" s="11"/>
      <c r="AF2983" s="11"/>
      <c r="AG2983" s="11"/>
      <c r="AH2983" s="11"/>
      <c r="AI2983" s="11"/>
      <c r="AJ2983" s="11"/>
      <c r="AK2983" s="11"/>
      <c r="AL2983" s="11"/>
      <c r="AM2983" s="11"/>
      <c r="AN2983" s="11"/>
      <c r="AO2983" s="11"/>
      <c r="AP2983" s="11"/>
      <c r="AQ2983" s="11"/>
      <c r="AR2983" s="11"/>
      <c r="AS2983" s="11"/>
      <c r="AT2983" s="11"/>
      <c r="AU2983" s="11"/>
      <c r="AV2983" s="11"/>
      <c r="AW2983" s="11"/>
      <c r="AX2983" s="11"/>
      <c r="AY2983" s="11"/>
      <c r="AZ2983" s="11"/>
      <c r="BA2983" s="11"/>
      <c r="BB2983" s="11"/>
      <c r="BC2983" s="11"/>
      <c r="BD2983" s="11"/>
      <c r="BE2983" s="11"/>
      <c r="BF2983" s="11"/>
      <c r="BG2983" s="11"/>
      <c r="BH2983" s="11"/>
      <c r="BI2983" s="11"/>
      <c r="BJ2983" s="11"/>
      <c r="BK2983" s="11"/>
      <c r="BL2983" s="11"/>
      <c r="BM2983" s="11"/>
      <c r="BN2983" s="11"/>
      <c r="BO2983" s="11"/>
      <c r="BP2983" s="16" t="str">
        <v>0- Port Costs</v>
      </c>
      <c r="BT2983" s="16" t="str">
        <v>0- Port Value</v>
      </c>
      <c r="BU2983" s="11"/>
      <c r="BV2983" s="16" t="str">
        <v>0</v>
      </c>
    </row>
    <row r="2984" spans="8:74" hidden="1" outlineLevel="1" x14ac:dyDescent="0.3">
      <c r="H2984" s="16" t="str">
        <v>0 - BM Costs</v>
      </c>
      <c r="L2984" s="16" t="str">
        <v>0 - BM Port</v>
      </c>
      <c r="N2984" s="16" t="str">
        <v>0 - Port Assets</v>
      </c>
      <c r="O2984" s="11"/>
      <c r="P2984" s="11"/>
      <c r="Q2984" s="11"/>
      <c r="R2984" s="11"/>
      <c r="S2984" s="11"/>
      <c r="T2984" s="11"/>
      <c r="U2984" s="11"/>
      <c r="V2984" s="11"/>
      <c r="W2984" s="11"/>
      <c r="X2984" s="11"/>
      <c r="Y2984" s="11"/>
      <c r="Z2984" s="11"/>
      <c r="AA2984" s="11"/>
      <c r="AB2984" s="11"/>
      <c r="AC2984" s="11"/>
      <c r="AD2984" s="11"/>
      <c r="AE2984" s="11"/>
      <c r="AF2984" s="11"/>
      <c r="AG2984" s="11"/>
      <c r="AH2984" s="11"/>
      <c r="AI2984" s="11"/>
      <c r="AJ2984" s="11"/>
      <c r="AK2984" s="11"/>
      <c r="AL2984" s="11"/>
      <c r="AM2984" s="11"/>
      <c r="AN2984" s="11"/>
      <c r="AO2984" s="11"/>
      <c r="AP2984" s="11"/>
      <c r="AQ2984" s="11"/>
      <c r="AR2984" s="11"/>
      <c r="AS2984" s="11"/>
      <c r="AT2984" s="11"/>
      <c r="AU2984" s="11"/>
      <c r="AV2984" s="11"/>
      <c r="AW2984" s="11"/>
      <c r="AX2984" s="11"/>
      <c r="AY2984" s="11"/>
      <c r="AZ2984" s="11"/>
      <c r="BA2984" s="11"/>
      <c r="BB2984" s="11"/>
      <c r="BC2984" s="11"/>
      <c r="BD2984" s="11"/>
      <c r="BE2984" s="11"/>
      <c r="BF2984" s="11"/>
      <c r="BG2984" s="11"/>
      <c r="BH2984" s="11"/>
      <c r="BI2984" s="11"/>
      <c r="BJ2984" s="11"/>
      <c r="BK2984" s="11"/>
      <c r="BL2984" s="11"/>
      <c r="BM2984" s="11"/>
      <c r="BN2984" s="11"/>
      <c r="BO2984" s="11"/>
      <c r="BP2984" s="16" t="str">
        <v>0- Port Costs</v>
      </c>
      <c r="BT2984" s="16" t="str">
        <v>0- Port Value</v>
      </c>
      <c r="BU2984" s="11"/>
      <c r="BV2984" s="16" t="str">
        <v>0</v>
      </c>
    </row>
    <row r="2985" spans="8:74" hidden="1" outlineLevel="1" x14ac:dyDescent="0.3">
      <c r="H2985" s="16" t="str">
        <v>0 - BM Costs</v>
      </c>
      <c r="L2985" s="16" t="str">
        <v>0 - BM Port</v>
      </c>
      <c r="N2985" s="16" t="str">
        <v>0 - Port Assets</v>
      </c>
      <c r="O2985" s="11"/>
      <c r="P2985" s="11"/>
      <c r="Q2985" s="11"/>
      <c r="R2985" s="11"/>
      <c r="S2985" s="11"/>
      <c r="T2985" s="11"/>
      <c r="U2985" s="11"/>
      <c r="V2985" s="11"/>
      <c r="W2985" s="11"/>
      <c r="X2985" s="11"/>
      <c r="Y2985" s="11"/>
      <c r="Z2985" s="11"/>
      <c r="AA2985" s="11"/>
      <c r="AB2985" s="11"/>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c r="BC2985" s="11"/>
      <c r="BD2985" s="11"/>
      <c r="BE2985" s="11"/>
      <c r="BF2985" s="11"/>
      <c r="BG2985" s="11"/>
      <c r="BH2985" s="11"/>
      <c r="BI2985" s="11"/>
      <c r="BJ2985" s="11"/>
      <c r="BK2985" s="11"/>
      <c r="BL2985" s="11"/>
      <c r="BM2985" s="11"/>
      <c r="BN2985" s="11"/>
      <c r="BO2985" s="11"/>
      <c r="BP2985" s="16" t="str">
        <v>0- Port Costs</v>
      </c>
      <c r="BT2985" s="16" t="str">
        <v>0- Port Value</v>
      </c>
      <c r="BU2985" s="11"/>
      <c r="BV2985" s="16" t="str">
        <v>0</v>
      </c>
    </row>
    <row r="2986" spans="8:74" hidden="1" outlineLevel="1" x14ac:dyDescent="0.3">
      <c r="H2986" s="16" t="str">
        <v>0 - BM Costs</v>
      </c>
      <c r="L2986" s="16" t="str">
        <v>0 - BM Port</v>
      </c>
      <c r="N2986" s="16" t="str">
        <v>0 - Port Assets</v>
      </c>
      <c r="O2986" s="11"/>
      <c r="P2986" s="11"/>
      <c r="Q2986" s="11"/>
      <c r="R2986" s="11"/>
      <c r="S2986" s="11"/>
      <c r="T2986" s="11"/>
      <c r="U2986" s="11"/>
      <c r="V2986" s="11"/>
      <c r="W2986" s="11"/>
      <c r="X2986" s="11"/>
      <c r="Y2986" s="11"/>
      <c r="Z2986" s="11"/>
      <c r="AA2986" s="11"/>
      <c r="AB2986" s="11"/>
      <c r="AC2986" s="11"/>
      <c r="AD2986" s="11"/>
      <c r="AE2986" s="11"/>
      <c r="AF2986" s="11"/>
      <c r="AG2986" s="11"/>
      <c r="AH2986" s="11"/>
      <c r="AI2986" s="11"/>
      <c r="AJ2986" s="11"/>
      <c r="AK2986" s="11"/>
      <c r="AL2986" s="11"/>
      <c r="AM2986" s="11"/>
      <c r="AN2986" s="11"/>
      <c r="AO2986" s="11"/>
      <c r="AP2986" s="11"/>
      <c r="AQ2986" s="11"/>
      <c r="AR2986" s="11"/>
      <c r="AS2986" s="11"/>
      <c r="AT2986" s="11"/>
      <c r="AU2986" s="11"/>
      <c r="AV2986" s="11"/>
      <c r="AW2986" s="11"/>
      <c r="AX2986" s="11"/>
      <c r="AY2986" s="11"/>
      <c r="AZ2986" s="11"/>
      <c r="BA2986" s="11"/>
      <c r="BB2986" s="11"/>
      <c r="BC2986" s="11"/>
      <c r="BD2986" s="11"/>
      <c r="BE2986" s="11"/>
      <c r="BF2986" s="11"/>
      <c r="BG2986" s="11"/>
      <c r="BH2986" s="11"/>
      <c r="BI2986" s="11"/>
      <c r="BJ2986" s="11"/>
      <c r="BK2986" s="11"/>
      <c r="BL2986" s="11"/>
      <c r="BM2986" s="11"/>
      <c r="BN2986" s="11"/>
      <c r="BO2986" s="11"/>
      <c r="BP2986" s="16" t="str">
        <v>0- Port Costs</v>
      </c>
      <c r="BT2986" s="16" t="str">
        <v>0- Port Value</v>
      </c>
      <c r="BU2986" s="11"/>
      <c r="BV2986" s="16" t="str">
        <v>0</v>
      </c>
    </row>
    <row r="2987" spans="8:74" hidden="1" outlineLevel="1" x14ac:dyDescent="0.3">
      <c r="H2987" s="16" t="str">
        <v>0 - BM Costs</v>
      </c>
      <c r="L2987" s="16" t="str">
        <v>0 - BM Port</v>
      </c>
      <c r="N2987" s="16" t="str">
        <v>0 - Port Assets</v>
      </c>
      <c r="O2987" s="11"/>
      <c r="P2987" s="11"/>
      <c r="Q2987" s="11"/>
      <c r="R2987" s="11"/>
      <c r="S2987" s="11"/>
      <c r="T2987" s="11"/>
      <c r="U2987" s="11"/>
      <c r="V2987" s="11"/>
      <c r="W2987" s="11"/>
      <c r="X2987" s="11"/>
      <c r="Y2987" s="11"/>
      <c r="Z2987" s="11"/>
      <c r="AA2987" s="11"/>
      <c r="AB2987" s="11"/>
      <c r="AC2987" s="11"/>
      <c r="AD2987" s="11"/>
      <c r="AE2987" s="11"/>
      <c r="AF2987" s="11"/>
      <c r="AG2987" s="11"/>
      <c r="AH2987" s="11"/>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c r="BC2987" s="11"/>
      <c r="BD2987" s="11"/>
      <c r="BE2987" s="11"/>
      <c r="BF2987" s="11"/>
      <c r="BG2987" s="11"/>
      <c r="BH2987" s="11"/>
      <c r="BI2987" s="11"/>
      <c r="BJ2987" s="11"/>
      <c r="BK2987" s="11"/>
      <c r="BL2987" s="11"/>
      <c r="BM2987" s="11"/>
      <c r="BN2987" s="11"/>
      <c r="BO2987" s="11"/>
      <c r="BP2987" s="16" t="str">
        <v>0- Port Costs</v>
      </c>
      <c r="BT2987" s="16" t="str">
        <v>0- Port Value</v>
      </c>
      <c r="BU2987" s="11"/>
      <c r="BV2987" s="16" t="str">
        <v>0</v>
      </c>
    </row>
    <row r="2988" spans="8:74" hidden="1" outlineLevel="1" x14ac:dyDescent="0.3">
      <c r="H2988" s="16" t="str">
        <v>0 - BM Costs</v>
      </c>
      <c r="L2988" s="16" t="str">
        <v>0 - BM Port</v>
      </c>
      <c r="N2988" s="16" t="str">
        <v>0 - Port Assets</v>
      </c>
      <c r="O2988" s="11"/>
      <c r="P2988" s="11"/>
      <c r="Q2988" s="11"/>
      <c r="R2988" s="11"/>
      <c r="S2988" s="11"/>
      <c r="T2988" s="11"/>
      <c r="U2988" s="11"/>
      <c r="V2988" s="11"/>
      <c r="W2988" s="11"/>
      <c r="X2988" s="11"/>
      <c r="Y2988" s="11"/>
      <c r="Z2988" s="11"/>
      <c r="AA2988" s="11"/>
      <c r="AB2988" s="11"/>
      <c r="AC2988" s="11"/>
      <c r="AD2988" s="11"/>
      <c r="AE2988" s="11"/>
      <c r="AF2988" s="11"/>
      <c r="AG2988" s="11"/>
      <c r="AH2988" s="11"/>
      <c r="AI2988" s="11"/>
      <c r="AJ2988" s="11"/>
      <c r="AK2988" s="11"/>
      <c r="AL2988" s="11"/>
      <c r="AM2988" s="11"/>
      <c r="AN2988" s="11"/>
      <c r="AO2988" s="11"/>
      <c r="AP2988" s="11"/>
      <c r="AQ2988" s="11"/>
      <c r="AR2988" s="11"/>
      <c r="AS2988" s="11"/>
      <c r="AT2988" s="11"/>
      <c r="AU2988" s="11"/>
      <c r="AV2988" s="11"/>
      <c r="AW2988" s="11"/>
      <c r="AX2988" s="11"/>
      <c r="AY2988" s="11"/>
      <c r="AZ2988" s="11"/>
      <c r="BA2988" s="11"/>
      <c r="BB2988" s="11"/>
      <c r="BC2988" s="11"/>
      <c r="BD2988" s="11"/>
      <c r="BE2988" s="11"/>
      <c r="BF2988" s="11"/>
      <c r="BG2988" s="11"/>
      <c r="BH2988" s="11"/>
      <c r="BI2988" s="11"/>
      <c r="BJ2988" s="11"/>
      <c r="BK2988" s="11"/>
      <c r="BL2988" s="11"/>
      <c r="BM2988" s="11"/>
      <c r="BN2988" s="11"/>
      <c r="BO2988" s="11"/>
      <c r="BP2988" s="16" t="str">
        <v>0- Port Costs</v>
      </c>
      <c r="BT2988" s="16" t="str">
        <v>0- Port Value</v>
      </c>
      <c r="BU2988" s="11"/>
      <c r="BV2988" s="16" t="str">
        <v>0</v>
      </c>
    </row>
    <row r="2989" spans="8:74" hidden="1" outlineLevel="1" x14ac:dyDescent="0.3">
      <c r="H2989" s="16" t="str">
        <v>0 - BM Costs</v>
      </c>
      <c r="L2989" s="16" t="str">
        <v>0 - BM Port</v>
      </c>
      <c r="N2989" s="16" t="str">
        <v>0 - Port Assets</v>
      </c>
      <c r="O2989" s="11"/>
      <c r="P2989" s="11"/>
      <c r="Q2989" s="11"/>
      <c r="R2989" s="11"/>
      <c r="S2989" s="11"/>
      <c r="T2989" s="11"/>
      <c r="U2989" s="11"/>
      <c r="V2989" s="11"/>
      <c r="W2989" s="11"/>
      <c r="X2989" s="11"/>
      <c r="Y2989" s="11"/>
      <c r="Z2989" s="11"/>
      <c r="AA2989" s="11"/>
      <c r="AB2989" s="11"/>
      <c r="AC2989" s="11"/>
      <c r="AD2989" s="11"/>
      <c r="AE2989" s="11"/>
      <c r="AF2989" s="11"/>
      <c r="AG2989" s="11"/>
      <c r="AH2989" s="11"/>
      <c r="AI2989" s="11"/>
      <c r="AJ2989" s="11"/>
      <c r="AK2989" s="11"/>
      <c r="AL2989" s="11"/>
      <c r="AM2989" s="11"/>
      <c r="AN2989" s="11"/>
      <c r="AO2989" s="11"/>
      <c r="AP2989" s="11"/>
      <c r="AQ2989" s="11"/>
      <c r="AR2989" s="11"/>
      <c r="AS2989" s="11"/>
      <c r="AT2989" s="11"/>
      <c r="AU2989" s="11"/>
      <c r="AV2989" s="11"/>
      <c r="AW2989" s="11"/>
      <c r="AX2989" s="11"/>
      <c r="AY2989" s="11"/>
      <c r="AZ2989" s="11"/>
      <c r="BA2989" s="11"/>
      <c r="BB2989" s="11"/>
      <c r="BC2989" s="11"/>
      <c r="BD2989" s="11"/>
      <c r="BE2989" s="11"/>
      <c r="BF2989" s="11"/>
      <c r="BG2989" s="11"/>
      <c r="BH2989" s="11"/>
      <c r="BI2989" s="11"/>
      <c r="BJ2989" s="11"/>
      <c r="BK2989" s="11"/>
      <c r="BL2989" s="11"/>
      <c r="BM2989" s="11"/>
      <c r="BN2989" s="11"/>
      <c r="BO2989" s="11"/>
      <c r="BP2989" s="16" t="str">
        <v>0- Port Costs</v>
      </c>
      <c r="BT2989" s="16" t="str">
        <v>0- Port Value</v>
      </c>
      <c r="BU2989" s="11"/>
      <c r="BV2989" s="16" t="str">
        <v>0</v>
      </c>
    </row>
    <row r="2990" spans="8:74" hidden="1" outlineLevel="1" x14ac:dyDescent="0.3">
      <c r="H2990" s="16" t="str">
        <v>0 - BM Costs</v>
      </c>
      <c r="L2990" s="16" t="str">
        <v>0 - BM Port</v>
      </c>
      <c r="N2990" s="16" t="str">
        <v>0 - Port Assets</v>
      </c>
      <c r="O2990" s="11"/>
      <c r="P2990" s="11"/>
      <c r="Q2990" s="11"/>
      <c r="R2990" s="11"/>
      <c r="S2990" s="11"/>
      <c r="T2990" s="11"/>
      <c r="U2990" s="11"/>
      <c r="V2990" s="11"/>
      <c r="W2990" s="11"/>
      <c r="X2990" s="11"/>
      <c r="Y2990" s="11"/>
      <c r="Z2990" s="11"/>
      <c r="AA2990" s="11"/>
      <c r="AB2990" s="11"/>
      <c r="AC2990" s="11"/>
      <c r="AD2990" s="11"/>
      <c r="AE2990" s="11"/>
      <c r="AF2990" s="11"/>
      <c r="AG2990" s="11"/>
      <c r="AH2990" s="11"/>
      <c r="AI2990" s="11"/>
      <c r="AJ2990" s="11"/>
      <c r="AK2990" s="11"/>
      <c r="AL2990" s="11"/>
      <c r="AM2990" s="11"/>
      <c r="AN2990" s="11"/>
      <c r="AO2990" s="11"/>
      <c r="AP2990" s="11"/>
      <c r="AQ2990" s="11"/>
      <c r="AR2990" s="11"/>
      <c r="AS2990" s="11"/>
      <c r="AT2990" s="11"/>
      <c r="AU2990" s="11"/>
      <c r="AV2990" s="11"/>
      <c r="AW2990" s="11"/>
      <c r="AX2990" s="11"/>
      <c r="AY2990" s="11"/>
      <c r="AZ2990" s="11"/>
      <c r="BA2990" s="11"/>
      <c r="BB2990" s="11"/>
      <c r="BC2990" s="11"/>
      <c r="BD2990" s="11"/>
      <c r="BE2990" s="11"/>
      <c r="BF2990" s="11"/>
      <c r="BG2990" s="11"/>
      <c r="BH2990" s="11"/>
      <c r="BI2990" s="11"/>
      <c r="BJ2990" s="11"/>
      <c r="BK2990" s="11"/>
      <c r="BL2990" s="11"/>
      <c r="BM2990" s="11"/>
      <c r="BN2990" s="11"/>
      <c r="BO2990" s="11"/>
      <c r="BP2990" s="16" t="str">
        <v>0- Port Costs</v>
      </c>
      <c r="BT2990" s="16" t="str">
        <v>0- Port Value</v>
      </c>
      <c r="BU2990" s="11"/>
      <c r="BV2990" s="16" t="str">
        <v>0</v>
      </c>
    </row>
    <row r="2991" spans="8:74" hidden="1" outlineLevel="1" x14ac:dyDescent="0.3">
      <c r="H2991" s="16" t="str">
        <v>0 - BM Costs</v>
      </c>
      <c r="L2991" s="16" t="str">
        <v>0 - BM Port</v>
      </c>
      <c r="N2991" s="16" t="str">
        <v>0 - Port Assets</v>
      </c>
      <c r="O2991" s="11"/>
      <c r="P2991" s="11"/>
      <c r="Q2991" s="11"/>
      <c r="R2991" s="11"/>
      <c r="S2991" s="11"/>
      <c r="T2991" s="11"/>
      <c r="U2991" s="11"/>
      <c r="V2991" s="11"/>
      <c r="W2991" s="11"/>
      <c r="X2991" s="11"/>
      <c r="Y2991" s="11"/>
      <c r="Z2991" s="11"/>
      <c r="AA2991" s="11"/>
      <c r="AB2991" s="11"/>
      <c r="AC2991" s="11"/>
      <c r="AD2991" s="11"/>
      <c r="AE2991" s="11"/>
      <c r="AF2991" s="11"/>
      <c r="AG2991" s="11"/>
      <c r="AH2991" s="11"/>
      <c r="AI2991" s="11"/>
      <c r="AJ2991" s="11"/>
      <c r="AK2991" s="11"/>
      <c r="AL2991" s="11"/>
      <c r="AM2991" s="11"/>
      <c r="AN2991" s="11"/>
      <c r="AO2991" s="11"/>
      <c r="AP2991" s="11"/>
      <c r="AQ2991" s="11"/>
      <c r="AR2991" s="11"/>
      <c r="AS2991" s="11"/>
      <c r="AT2991" s="11"/>
      <c r="AU2991" s="11"/>
      <c r="AV2991" s="11"/>
      <c r="AW2991" s="11"/>
      <c r="AX2991" s="11"/>
      <c r="AY2991" s="11"/>
      <c r="AZ2991" s="11"/>
      <c r="BA2991" s="11"/>
      <c r="BB2991" s="11"/>
      <c r="BC2991" s="11"/>
      <c r="BD2991" s="11"/>
      <c r="BE2991" s="11"/>
      <c r="BF2991" s="11"/>
      <c r="BG2991" s="11"/>
      <c r="BH2991" s="11"/>
      <c r="BI2991" s="11"/>
      <c r="BJ2991" s="11"/>
      <c r="BK2991" s="11"/>
      <c r="BL2991" s="11"/>
      <c r="BM2991" s="11"/>
      <c r="BN2991" s="11"/>
      <c r="BO2991" s="11"/>
      <c r="BP2991" s="16" t="str">
        <v>0- Port Costs</v>
      </c>
      <c r="BT2991" s="16" t="str">
        <v>0- Port Value</v>
      </c>
      <c r="BU2991" s="11"/>
      <c r="BV2991" s="16" t="str">
        <v>0</v>
      </c>
    </row>
    <row r="2992" spans="8:74" hidden="1" outlineLevel="1" x14ac:dyDescent="0.3">
      <c r="H2992" s="16" t="str">
        <v>0 - BM Costs</v>
      </c>
      <c r="L2992" s="16" t="str">
        <v>0 - BM Port</v>
      </c>
      <c r="N2992" s="16" t="str">
        <v>0 - Port Assets</v>
      </c>
      <c r="O2992" s="11"/>
      <c r="P2992" s="11"/>
      <c r="Q2992" s="11"/>
      <c r="R2992" s="11"/>
      <c r="S2992" s="11"/>
      <c r="T2992" s="11"/>
      <c r="U2992" s="11"/>
      <c r="V2992" s="11"/>
      <c r="W2992" s="11"/>
      <c r="X2992" s="11"/>
      <c r="Y2992" s="11"/>
      <c r="Z2992" s="11"/>
      <c r="AA2992" s="11"/>
      <c r="AB2992" s="11"/>
      <c r="AC2992" s="11"/>
      <c r="AD2992" s="11"/>
      <c r="AE2992" s="11"/>
      <c r="AF2992" s="11"/>
      <c r="AG2992" s="11"/>
      <c r="AH2992" s="11"/>
      <c r="AI2992" s="11"/>
      <c r="AJ2992" s="11"/>
      <c r="AK2992" s="11"/>
      <c r="AL2992" s="11"/>
      <c r="AM2992" s="11"/>
      <c r="AN2992" s="11"/>
      <c r="AO2992" s="11"/>
      <c r="AP2992" s="11"/>
      <c r="AQ2992" s="11"/>
      <c r="AR2992" s="11"/>
      <c r="AS2992" s="11"/>
      <c r="AT2992" s="11"/>
      <c r="AU2992" s="11"/>
      <c r="AV2992" s="11"/>
      <c r="AW2992" s="11"/>
      <c r="AX2992" s="11"/>
      <c r="AY2992" s="11"/>
      <c r="AZ2992" s="11"/>
      <c r="BA2992" s="11"/>
      <c r="BB2992" s="11"/>
      <c r="BC2992" s="11"/>
      <c r="BD2992" s="11"/>
      <c r="BE2992" s="11"/>
      <c r="BF2992" s="11"/>
      <c r="BG2992" s="11"/>
      <c r="BH2992" s="11"/>
      <c r="BI2992" s="11"/>
      <c r="BJ2992" s="11"/>
      <c r="BK2992" s="11"/>
      <c r="BL2992" s="11"/>
      <c r="BM2992" s="11"/>
      <c r="BN2992" s="11"/>
      <c r="BO2992" s="11"/>
      <c r="BP2992" s="16" t="str">
        <v>0- Port Costs</v>
      </c>
      <c r="BT2992" s="16" t="str">
        <v>0- Port Value</v>
      </c>
      <c r="BU2992" s="11"/>
      <c r="BV2992" s="16" t="str">
        <v>0</v>
      </c>
    </row>
    <row r="2993" spans="1:74" hidden="1" outlineLevel="1" x14ac:dyDescent="0.3">
      <c r="H2993" s="16" t="str">
        <v>0 - BM Costs</v>
      </c>
      <c r="L2993" s="16" t="str">
        <v>0 - BM Port</v>
      </c>
      <c r="N2993" s="16" t="str">
        <v>0 - Port Assets</v>
      </c>
      <c r="O2993" s="11"/>
      <c r="P2993" s="11"/>
      <c r="Q2993" s="11"/>
      <c r="R2993" s="11"/>
      <c r="S2993" s="11"/>
      <c r="T2993" s="11"/>
      <c r="U2993" s="11"/>
      <c r="V2993" s="11"/>
      <c r="W2993" s="11"/>
      <c r="X2993" s="11"/>
      <c r="Y2993" s="11"/>
      <c r="Z2993" s="11"/>
      <c r="AA2993" s="11"/>
      <c r="AB2993" s="11"/>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c r="BB2993" s="11"/>
      <c r="BC2993" s="11"/>
      <c r="BD2993" s="11"/>
      <c r="BE2993" s="11"/>
      <c r="BF2993" s="11"/>
      <c r="BG2993" s="11"/>
      <c r="BH2993" s="11"/>
      <c r="BI2993" s="11"/>
      <c r="BJ2993" s="11"/>
      <c r="BK2993" s="11"/>
      <c r="BL2993" s="11"/>
      <c r="BM2993" s="11"/>
      <c r="BN2993" s="11"/>
      <c r="BO2993" s="11"/>
      <c r="BP2993" s="16" t="str">
        <v>0- Port Costs</v>
      </c>
      <c r="BT2993" s="16" t="str">
        <v>0- Port Value</v>
      </c>
      <c r="BU2993" s="11"/>
      <c r="BV2993" s="16" t="str">
        <v>0</v>
      </c>
    </row>
    <row r="2994" spans="1:74" hidden="1" outlineLevel="1" x14ac:dyDescent="0.3">
      <c r="H2994" s="16" t="str">
        <v>0 - BM Costs</v>
      </c>
      <c r="L2994" s="16" t="str">
        <v>0 - BM Port</v>
      </c>
      <c r="N2994" s="16" t="str">
        <v>0 - Port Assets</v>
      </c>
      <c r="O2994" s="11"/>
      <c r="P2994" s="11"/>
      <c r="Q2994" s="11"/>
      <c r="R2994" s="11"/>
      <c r="S2994" s="11"/>
      <c r="T2994" s="11"/>
      <c r="U2994" s="11"/>
      <c r="V2994" s="11"/>
      <c r="W2994" s="11"/>
      <c r="X2994" s="11"/>
      <c r="Y2994" s="11"/>
      <c r="Z2994" s="11"/>
      <c r="AA2994" s="11"/>
      <c r="AB2994" s="11"/>
      <c r="AC2994" s="11"/>
      <c r="AD2994" s="11"/>
      <c r="AE2994" s="11"/>
      <c r="AF2994" s="11"/>
      <c r="AG2994" s="11"/>
      <c r="AH2994" s="11"/>
      <c r="AI2994" s="11"/>
      <c r="AJ2994" s="11"/>
      <c r="AK2994" s="11"/>
      <c r="AL2994" s="11"/>
      <c r="AM2994" s="11"/>
      <c r="AN2994" s="11"/>
      <c r="AO2994" s="11"/>
      <c r="AP2994" s="11"/>
      <c r="AQ2994" s="11"/>
      <c r="AR2994" s="11"/>
      <c r="AS2994" s="11"/>
      <c r="AT2994" s="11"/>
      <c r="AU2994" s="11"/>
      <c r="AV2994" s="11"/>
      <c r="AW2994" s="11"/>
      <c r="AX2994" s="11"/>
      <c r="AY2994" s="11"/>
      <c r="AZ2994" s="11"/>
      <c r="BA2994" s="11"/>
      <c r="BB2994" s="11"/>
      <c r="BC2994" s="11"/>
      <c r="BD2994" s="11"/>
      <c r="BE2994" s="11"/>
      <c r="BF2994" s="11"/>
      <c r="BG2994" s="11"/>
      <c r="BH2994" s="11"/>
      <c r="BI2994" s="11"/>
      <c r="BJ2994" s="11"/>
      <c r="BK2994" s="11"/>
      <c r="BL2994" s="11"/>
      <c r="BM2994" s="11"/>
      <c r="BN2994" s="11"/>
      <c r="BO2994" s="11"/>
      <c r="BP2994" s="16" t="str">
        <v>0- Port Costs</v>
      </c>
      <c r="BT2994" s="16" t="str">
        <v>0- Port Value</v>
      </c>
      <c r="BU2994" s="11"/>
      <c r="BV2994" s="16" t="str">
        <v>0</v>
      </c>
    </row>
    <row r="2995" spans="1:74" hidden="1" outlineLevel="1" x14ac:dyDescent="0.3">
      <c r="H2995" s="16" t="str">
        <v>0 - BM Costs</v>
      </c>
      <c r="L2995" s="16" t="str">
        <v>0 - BM Port</v>
      </c>
      <c r="N2995" s="16" t="str">
        <v>0 - Port Assets</v>
      </c>
      <c r="O2995" s="11"/>
      <c r="P2995" s="11"/>
      <c r="Q2995" s="11"/>
      <c r="R2995" s="11"/>
      <c r="S2995" s="11"/>
      <c r="T2995" s="11"/>
      <c r="U2995" s="11"/>
      <c r="V2995" s="11"/>
      <c r="W2995" s="11"/>
      <c r="X2995" s="11"/>
      <c r="Y2995" s="11"/>
      <c r="Z2995" s="11"/>
      <c r="AA2995" s="11"/>
      <c r="AB2995" s="11"/>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c r="BC2995" s="11"/>
      <c r="BD2995" s="11"/>
      <c r="BE2995" s="11"/>
      <c r="BF2995" s="11"/>
      <c r="BG2995" s="11"/>
      <c r="BH2995" s="11"/>
      <c r="BI2995" s="11"/>
      <c r="BJ2995" s="11"/>
      <c r="BK2995" s="11"/>
      <c r="BL2995" s="11"/>
      <c r="BM2995" s="11"/>
      <c r="BN2995" s="11"/>
      <c r="BO2995" s="11"/>
      <c r="BP2995" s="16" t="str">
        <v>0- Port Costs</v>
      </c>
      <c r="BT2995" s="16" t="str">
        <v>0- Port Value</v>
      </c>
      <c r="BU2995" s="11"/>
      <c r="BV2995" s="16" t="str">
        <v>0</v>
      </c>
    </row>
    <row r="2996" spans="1:74" hidden="1" outlineLevel="1" x14ac:dyDescent="0.3">
      <c r="H2996" s="16" t="str">
        <v>0 - BM Costs</v>
      </c>
      <c r="L2996" s="16" t="str">
        <v>0 - BM Port</v>
      </c>
      <c r="N2996" s="16" t="str">
        <v>0 - Port Assets</v>
      </c>
      <c r="O2996" s="11"/>
      <c r="P2996" s="11"/>
      <c r="Q2996" s="11"/>
      <c r="R2996" s="11"/>
      <c r="S2996" s="11"/>
      <c r="T2996" s="11"/>
      <c r="U2996" s="11"/>
      <c r="V2996" s="11"/>
      <c r="W2996" s="11"/>
      <c r="X2996" s="11"/>
      <c r="Y2996" s="11"/>
      <c r="Z2996" s="11"/>
      <c r="AA2996" s="11"/>
      <c r="AB2996" s="11"/>
      <c r="AC2996" s="11"/>
      <c r="AD2996" s="11"/>
      <c r="AE2996" s="11"/>
      <c r="AF2996" s="11"/>
      <c r="AG2996" s="11"/>
      <c r="AH2996" s="11"/>
      <c r="AI2996" s="11"/>
      <c r="AJ2996" s="11"/>
      <c r="AK2996" s="11"/>
      <c r="AL2996" s="11"/>
      <c r="AM2996" s="11"/>
      <c r="AN2996" s="11"/>
      <c r="AO2996" s="11"/>
      <c r="AP2996" s="11"/>
      <c r="AQ2996" s="11"/>
      <c r="AR2996" s="11"/>
      <c r="AS2996" s="11"/>
      <c r="AT2996" s="11"/>
      <c r="AU2996" s="11"/>
      <c r="AV2996" s="11"/>
      <c r="AW2996" s="11"/>
      <c r="AX2996" s="11"/>
      <c r="AY2996" s="11"/>
      <c r="AZ2996" s="11"/>
      <c r="BA2996" s="11"/>
      <c r="BB2996" s="11"/>
      <c r="BC2996" s="11"/>
      <c r="BD2996" s="11"/>
      <c r="BE2996" s="11"/>
      <c r="BF2996" s="11"/>
      <c r="BG2996" s="11"/>
      <c r="BH2996" s="11"/>
      <c r="BI2996" s="11"/>
      <c r="BJ2996" s="11"/>
      <c r="BK2996" s="11"/>
      <c r="BL2996" s="11"/>
      <c r="BM2996" s="11"/>
      <c r="BN2996" s="11"/>
      <c r="BO2996" s="11"/>
      <c r="BP2996" s="16" t="str">
        <v>0- Port Costs</v>
      </c>
      <c r="BT2996" s="16" t="str">
        <v>0- Port Value</v>
      </c>
      <c r="BU2996" s="11"/>
      <c r="BV2996" s="16" t="str">
        <v>0</v>
      </c>
    </row>
    <row r="2997" spans="1:74" hidden="1" outlineLevel="1" x14ac:dyDescent="0.3">
      <c r="H2997" s="16" t="str">
        <v>0 - BM Costs</v>
      </c>
      <c r="L2997" s="16" t="str">
        <v>0 - BM Port</v>
      </c>
      <c r="N2997" s="16" t="str">
        <v>0 - Port Assets</v>
      </c>
      <c r="O2997" s="11"/>
      <c r="P2997" s="11"/>
      <c r="Q2997" s="11"/>
      <c r="R2997" s="11"/>
      <c r="S2997" s="11"/>
      <c r="T2997" s="11"/>
      <c r="U2997" s="11"/>
      <c r="V2997" s="11"/>
      <c r="W2997" s="11"/>
      <c r="X2997" s="11"/>
      <c r="Y2997" s="11"/>
      <c r="Z2997" s="11"/>
      <c r="AA2997" s="11"/>
      <c r="AB2997" s="11"/>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c r="BC2997" s="11"/>
      <c r="BD2997" s="11"/>
      <c r="BE2997" s="11"/>
      <c r="BF2997" s="11"/>
      <c r="BG2997" s="11"/>
      <c r="BH2997" s="11"/>
      <c r="BI2997" s="11"/>
      <c r="BJ2997" s="11"/>
      <c r="BK2997" s="11"/>
      <c r="BL2997" s="11"/>
      <c r="BM2997" s="11"/>
      <c r="BN2997" s="11"/>
      <c r="BO2997" s="11"/>
      <c r="BP2997" s="16" t="str">
        <v>0- Port Costs</v>
      </c>
      <c r="BT2997" s="16" t="str">
        <v>0- Port Value</v>
      </c>
      <c r="BU2997" s="11"/>
      <c r="BV2997" s="16" t="str">
        <v>0</v>
      </c>
    </row>
    <row r="2998" spans="1:74" hidden="1" outlineLevel="1" x14ac:dyDescent="0.3">
      <c r="H2998" s="16" t="str">
        <v>0 - BM Costs</v>
      </c>
      <c r="L2998" s="16" t="str">
        <v>0 - BM Port</v>
      </c>
      <c r="N2998" s="16" t="str">
        <v>0 - Port Assets</v>
      </c>
      <c r="O2998" s="11"/>
      <c r="P2998" s="11"/>
      <c r="Q2998" s="11"/>
      <c r="R2998" s="11"/>
      <c r="S2998" s="11"/>
      <c r="T2998" s="11"/>
      <c r="U2998" s="11"/>
      <c r="V2998" s="11"/>
      <c r="W2998" s="11"/>
      <c r="X2998" s="11"/>
      <c r="Y2998" s="11"/>
      <c r="Z2998" s="11"/>
      <c r="AA2998" s="11"/>
      <c r="AB2998" s="11"/>
      <c r="AC2998" s="11"/>
      <c r="AD2998" s="11"/>
      <c r="AE2998" s="11"/>
      <c r="AF2998" s="11"/>
      <c r="AG2998" s="11"/>
      <c r="AH2998" s="11"/>
      <c r="AI2998" s="11"/>
      <c r="AJ2998" s="11"/>
      <c r="AK2998" s="11"/>
      <c r="AL2998" s="11"/>
      <c r="AM2998" s="11"/>
      <c r="AN2998" s="11"/>
      <c r="AO2998" s="11"/>
      <c r="AP2998" s="11"/>
      <c r="AQ2998" s="11"/>
      <c r="AR2998" s="11"/>
      <c r="AS2998" s="11"/>
      <c r="AT2998" s="11"/>
      <c r="AU2998" s="11"/>
      <c r="AV2998" s="11"/>
      <c r="AW2998" s="11"/>
      <c r="AX2998" s="11"/>
      <c r="AY2998" s="11"/>
      <c r="AZ2998" s="11"/>
      <c r="BA2998" s="11"/>
      <c r="BB2998" s="11"/>
      <c r="BC2998" s="11"/>
      <c r="BD2998" s="11"/>
      <c r="BE2998" s="11"/>
      <c r="BF2998" s="11"/>
      <c r="BG2998" s="11"/>
      <c r="BH2998" s="11"/>
      <c r="BI2998" s="11"/>
      <c r="BJ2998" s="11"/>
      <c r="BK2998" s="11"/>
      <c r="BL2998" s="11"/>
      <c r="BM2998" s="11"/>
      <c r="BN2998" s="11"/>
      <c r="BO2998" s="11"/>
      <c r="BP2998" s="16" t="str">
        <v>0- Port Costs</v>
      </c>
      <c r="BT2998" s="16" t="str">
        <v>0- Port Value</v>
      </c>
      <c r="BU2998" s="11"/>
      <c r="BV2998" s="16" t="str">
        <v>0</v>
      </c>
    </row>
    <row r="2999" spans="1:74" collapsed="1" x14ac:dyDescent="0.3">
      <c r="H2999" s="16" t="str">
        <v>0 - BM Costs</v>
      </c>
      <c r="L2999" s="16" t="str">
        <v>0 - BM Port</v>
      </c>
      <c r="N2999" s="16" t="str">
        <v>0 - Port Assets</v>
      </c>
      <c r="O2999" s="11"/>
      <c r="P2999" s="11"/>
      <c r="Q2999" s="11"/>
      <c r="R2999" s="11"/>
      <c r="S2999" s="11"/>
      <c r="T2999" s="11"/>
      <c r="U2999" s="11"/>
      <c r="V2999" s="11"/>
      <c r="W2999" s="11"/>
      <c r="X2999" s="11"/>
      <c r="Y2999" s="11"/>
      <c r="Z2999" s="11"/>
      <c r="AA2999" s="11"/>
      <c r="AB2999" s="11"/>
      <c r="AC2999" s="11"/>
      <c r="AD2999" s="11"/>
      <c r="AE2999" s="11"/>
      <c r="AF2999" s="11"/>
      <c r="AG2999" s="11"/>
      <c r="AH2999" s="11"/>
      <c r="AI2999" s="11"/>
      <c r="AJ2999" s="11"/>
      <c r="AK2999" s="11"/>
      <c r="AL2999" s="11"/>
      <c r="AM2999" s="11"/>
      <c r="AN2999" s="11"/>
      <c r="AO2999" s="11"/>
      <c r="AP2999" s="11"/>
      <c r="AQ2999" s="11"/>
      <c r="AR2999" s="11"/>
      <c r="AS2999" s="11"/>
      <c r="AT2999" s="11"/>
      <c r="AU2999" s="11"/>
      <c r="AV2999" s="11"/>
      <c r="AW2999" s="11"/>
      <c r="AX2999" s="11"/>
      <c r="AY2999" s="11"/>
      <c r="AZ2999" s="11"/>
      <c r="BA2999" s="11"/>
      <c r="BB2999" s="11"/>
      <c r="BC2999" s="11"/>
      <c r="BD2999" s="11"/>
      <c r="BE2999" s="11"/>
      <c r="BF2999" s="11"/>
      <c r="BG2999" s="11"/>
      <c r="BH2999" s="11"/>
      <c r="BI2999" s="11"/>
      <c r="BJ2999" s="11"/>
      <c r="BK2999" s="11"/>
      <c r="BL2999" s="11"/>
      <c r="BM2999" s="11"/>
      <c r="BN2999" s="11"/>
      <c r="BO2999" s="11"/>
      <c r="BP2999" s="16" t="str">
        <v>0- Port Costs</v>
      </c>
      <c r="BT2999" s="16" t="str">
        <v>0- Port Value</v>
      </c>
      <c r="BU2999" s="11"/>
      <c r="BV2999" s="16" t="str">
        <v>0</v>
      </c>
    </row>
    <row r="3000" spans="1:74" s="16" customFormat="1" x14ac:dyDescent="0.3">
      <c r="A3000" s="16" t="s">
        <v>25</v>
      </c>
      <c r="H3000" s="16" t="str">
        <v>0 - BM Costs</v>
      </c>
      <c r="L3000" s="16" t="str">
        <v>0 - BM Port</v>
      </c>
      <c r="N3000" s="16" t="str">
        <v>0 - Port Assets</v>
      </c>
      <c r="BP3000" s="16" t="str">
        <v>0- Port Costs</v>
      </c>
      <c r="BT3000" s="16" t="str">
        <v>0- Port Value</v>
      </c>
      <c r="BV3000" s="16" t="str">
        <v>0</v>
      </c>
    </row>
    <row r="3001" spans="1:74" x14ac:dyDescent="0.3">
      <c r="C3001" s="15" cm="1">
        <f t="array" aca="1" ref="C3001" ca="1">_xlfn.LET(
_xlpm.MktDynamicArray,_xlfn.ANCHORARRAY($M$2001),
_xlpm.SecurityDynamicArray,_xlfn.ANCHORARRAY( C$2001),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0.86882685515382341</v>
      </c>
      <c r="D3001" s="15" cm="1">
        <f t="array" aca="1" ref="D3001" ca="1">_xlfn.LET(
_xlpm.MktDynamicArray,_xlfn.ANCHORARRAY($M$2001),
_xlpm.SecurityDynamicArray,_xlfn.ANCHORARRAY( D$2001),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0.99382914104348141</v>
      </c>
      <c r="E3001" s="15" cm="1">
        <f t="array" aca="1" ref="E3001" ca="1">_xlfn.LET(
_xlpm.MktDynamicArray,_xlfn.ANCHORARRAY($M$2001),
_xlpm.SecurityDynamicArray,_xlfn.ANCHORARRAY( E$2001),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0.99414442155137073</v>
      </c>
      <c r="F3001" s="15" cm="1">
        <f t="array" aca="1" ref="F3001" ca="1">_xlfn.LET(
_xlpm.MktDynamicArray,_xlfn.ANCHORARRAY($M$2001),
_xlpm.SecurityDynamicArray,_xlfn.ANCHORARRAY( F$2001),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0.99536563926375543</v>
      </c>
      <c r="G3001" s="15" cm="1">
        <f t="array" aca="1" ref="G3001" ca="1">_xlfn.LET(
_xlpm.MktDynamicArray,_xlfn.ANCHORARRAY($M$2001),
_xlpm.SecurityDynamicArray,_xlfn.ANCHORARRAY( G$2001),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0.9910668825984339</v>
      </c>
      <c r="H3001" s="16" t="str">
        <v>0 - BM Costs</v>
      </c>
      <c r="L3001" s="16" t="str">
        <v>0 - BM Port</v>
      </c>
      <c r="M3001" s="15" cm="1">
        <f t="array" aca="1" ref="M3001" ca="1">_xlfn.LET(
_xlpm.MktDynamicArray,_xlfn.ANCHORARRAY($M$2001),
_xlpm.SecurityDynamicArray,_xlfn.ANCHORARRAY( M$2001),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0.99999999999999978</v>
      </c>
      <c r="N3001" s="16" t="str">
        <v>0 - Port Assets</v>
      </c>
      <c r="O3001" s="15" cm="1">
        <f t="array" aca="1" ref="O3001" ca="1">_xlfn.LET(
_xlpm.MktDynamicArray,_xlfn.ANCHORARRAY($M$2001),
_xlpm.SecurityDynamicArray,_xlfn.ANCHORARRAY( O$2001),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0.61251723086690946</v>
      </c>
      <c r="P3001" s="15" cm="1">
        <f t="array" aca="1" ref="P3001" ca="1">_xlfn.LET(
_xlpm.MktDynamicArray,_xlfn.ANCHORARRAY($M$2001),
_xlpm.SecurityDynamicArray,_xlfn.ANCHORARRAY( P$2001),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0.48980426420772505</v>
      </c>
      <c r="Q3001" s="15" cm="1">
        <f t="array" aca="1" ref="Q3001" ca="1">_xlfn.LET(
_xlpm.MktDynamicArray,_xlfn.ANCHORARRAY($M$2001),
_xlpm.SecurityDynamicArray,_xlfn.ANCHORARRAY( Q$2001),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0.31641980823977101</v>
      </c>
      <c r="R3001" s="15" cm="1">
        <f t="array" aca="1" ref="R3001" ca="1">_xlfn.LET(
_xlpm.MktDynamicArray,_xlfn.ANCHORARRAY($M$2001),
_xlpm.SecurityDynamicArray,_xlfn.ANCHORARRAY( R$2001),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-0.4142624666725826</v>
      </c>
      <c r="S3001" s="15" cm="1">
        <f t="array" aca="1" ref="S3001" ca="1">_xlfn.LET(
_xlpm.MktDynamicArray,_xlfn.ANCHORARRAY($M$2001),
_xlpm.SecurityDynamicArray,_xlfn.ANCHORARRAY( S$2001),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0.50530454343431352</v>
      </c>
      <c r="T3001" s="15" cm="1">
        <f t="array" aca="1" ref="T3001" ca="1">_xlfn.LET(
_xlpm.MktDynamicArray,_xlfn.ANCHORARRAY($M$2001),
_xlpm.SecurityDynamicArray,_xlfn.ANCHORARRAY( T$2001),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0.78318753651473128</v>
      </c>
      <c r="U3001" s="15" cm="1">
        <f t="array" aca="1" ref="U3001" ca="1">_xlfn.LET(
_xlpm.MktDynamicArray,_xlfn.ANCHORARRAY($M$2001),
_xlpm.SecurityDynamicArray,_xlfn.ANCHORARRAY( U$2001),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0.67716399307672803</v>
      </c>
      <c r="V3001" s="15" cm="1">
        <f t="array" aca="1" ref="V3001" ca="1">_xlfn.LET(
_xlpm.MktDynamicArray,_xlfn.ANCHORARRAY($M$2001),
_xlpm.SecurityDynamicArray,_xlfn.ANCHORARRAY( V$2001),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0.17369737090888049</v>
      </c>
      <c r="W3001" s="15" cm="1">
        <f t="array" aca="1" ref="W3001" ca="1">_xlfn.LET(
_xlpm.MktDynamicArray,_xlfn.ANCHORARRAY($M$2001),
_xlpm.SecurityDynamicArray,_xlfn.ANCHORARRAY( W$2001),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0.19842774072282046</v>
      </c>
      <c r="X3001" s="15" cm="1">
        <f t="array" aca="1" ref="X3001" ca="1">_xlfn.LET(
_xlpm.MktDynamicArray,_xlfn.ANCHORARRAY($M$2001),
_xlpm.SecurityDynamicArray,_xlfn.ANCHORARRAY( X$2001),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0.69936406275894702</v>
      </c>
      <c r="Y3001" s="15" cm="1">
        <f t="array" aca="1" ref="Y3001" ca="1">_xlfn.LET(
_xlpm.MktDynamicArray,_xlfn.ANCHORARRAY($M$2001),
_xlpm.SecurityDynamicArray,_xlfn.ANCHORARRAY( Y$2001),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-0.16660399276295088</v>
      </c>
      <c r="Z3001" s="15" cm="1">
        <f t="array" aca="1" ref="Z3001" ca="1">_xlfn.LET(
_xlpm.MktDynamicArray,_xlfn.ANCHORARRAY($M$2001),
_xlpm.SecurityDynamicArray,_xlfn.ANCHORARRAY( Z$2001),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-0.30723398867068324</v>
      </c>
      <c r="AA3001" s="15" cm="1">
        <f t="array" aca="1" ref="AA3001" ca="1">_xlfn.LET(
_xlpm.MktDynamicArray,_xlfn.ANCHORARRAY($M$2001),
_xlpm.SecurityDynamicArray,_xlfn.ANCHORARRAY( AA$2001),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0.3698693341121248</v>
      </c>
      <c r="AB3001" s="15" cm="1">
        <f t="array" aca="1" ref="AB3001" ca="1">_xlfn.LET(
_xlpm.MktDynamicArray,_xlfn.ANCHORARRAY($M$2001),
_xlpm.SecurityDynamicArray,_xlfn.ANCHORARRAY( AB$2001),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0.29335864877242401</v>
      </c>
      <c r="AC3001" s="15" cm="1">
        <f t="array" aca="1" ref="AC3001" ca="1">_xlfn.LET(
_xlpm.MktDynamicArray,_xlfn.ANCHORARRAY($M$2001),
_xlpm.SecurityDynamicArray,_xlfn.ANCHORARRAY( AC$2001),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0.22784263814466083</v>
      </c>
      <c r="AD3001" s="15" cm="1">
        <f t="array" aca="1" ref="AD3001" ca="1">_xlfn.LET(
_xlpm.MktDynamicArray,_xlfn.ANCHORARRAY($M$2001),
_xlpm.SecurityDynamicArray,_xlfn.ANCHORARRAY( AD$2001),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0.62795402797091859</v>
      </c>
      <c r="AE3001" s="15" cm="1">
        <f t="array" aca="1" ref="AE3001" ca="1">_xlfn.LET(
_xlpm.MktDynamicArray,_xlfn.ANCHORARRAY($M$2001),
_xlpm.SecurityDynamicArray,_xlfn.ANCHORARRAY( AE$2001),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0.38580244558879245</v>
      </c>
      <c r="AF3001" s="15" cm="1">
        <f t="array" aca="1" ref="AF3001" ca="1">_xlfn.LET(
_xlpm.MktDynamicArray,_xlfn.ANCHORARRAY($M$2001),
_xlpm.SecurityDynamicArray,_xlfn.ANCHORARRAY( AF$2001),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0.40611390686635701</v>
      </c>
      <c r="AG3001" s="15" cm="1">
        <f t="array" aca="1" ref="AG3001" ca="1">_xlfn.LET(
_xlpm.MktDynamicArray,_xlfn.ANCHORARRAY($M$2001),
_xlpm.SecurityDynamicArray,_xlfn.ANCHORARRAY( AG$2001),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0.48540884368566589</v>
      </c>
      <c r="AH3001" s="15" cm="1">
        <f t="array" aca="1" ref="AH3001" ca="1">_xlfn.LET(
_xlpm.MktDynamicArray,_xlfn.ANCHORARRAY($M$2001),
_xlpm.SecurityDynamicArray,_xlfn.ANCHORARRAY( AH$2001),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-0.28826112895627709</v>
      </c>
      <c r="AI3001" s="15" cm="1">
        <f t="array" aca="1" ref="AI3001" ca="1">_xlfn.LET(
_xlpm.MktDynamicArray,_xlfn.ANCHORARRAY($M$2001),
_xlpm.SecurityDynamicArray,_xlfn.ANCHORARRAY( AI$2001),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0.17919131989970014</v>
      </c>
      <c r="AJ3001" s="15" cm="1">
        <f t="array" aca="1" ref="AJ3001" ca="1">_xlfn.LET(
_xlpm.MktDynamicArray,_xlfn.ANCHORARRAY($M$2001),
_xlpm.SecurityDynamicArray,_xlfn.ANCHORARRAY( AJ$2001),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0.53950180964502681</v>
      </c>
      <c r="AK3001" s="15" cm="1">
        <f t="array" aca="1" ref="AK3001" ca="1">_xlfn.LET(
_xlpm.MktDynamicArray,_xlfn.ANCHORARRAY($M$2001),
_xlpm.SecurityDynamicArray,_xlfn.ANCHORARRAY( AK$2001),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0.59552502844355271</v>
      </c>
      <c r="AL3001" s="15" cm="1">
        <f t="array" aca="1" ref="AL3001" ca="1">_xlfn.LET(
_xlpm.MktDynamicArray,_xlfn.ANCHORARRAY($M$2001),
_xlpm.SecurityDynamicArray,_xlfn.ANCHORARRAY( AL$2001),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-3.9704768496289476E-2</v>
      </c>
      <c r="AM3001" s="15" cm="1">
        <f t="array" aca="1" ref="AM3001" ca="1">_xlfn.LET(
_xlpm.MktDynamicArray,_xlfn.ANCHORARRAY($M$2001),
_xlpm.SecurityDynamicArray,_xlfn.ANCHORARRAY( AM$2001),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0.16368529444406582</v>
      </c>
      <c r="AN3001" s="15" cm="1">
        <f t="array" aca="1" ref="AN3001" ca="1">_xlfn.LET(
_xlpm.MktDynamicArray,_xlfn.ANCHORARRAY($M$2001),
_xlpm.SecurityDynamicArray,_xlfn.ANCHORARRAY( AN$2001),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-0.12457747694912069</v>
      </c>
      <c r="AO3001" s="15" cm="1">
        <f t="array" aca="1" ref="AO3001" ca="1">_xlfn.LET(
_xlpm.MktDynamicArray,_xlfn.ANCHORARRAY($M$2001),
_xlpm.SecurityDynamicArray,_xlfn.ANCHORARRAY( AO$2001),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0.23160340303357338</v>
      </c>
      <c r="AP3001" s="15" cm="1">
        <f t="array" aca="1" ref="AP3001" ca="1">_xlfn.LET(
_xlpm.MktDynamicArray,_xlfn.ANCHORARRAY($M$2001),
_xlpm.SecurityDynamicArray,_xlfn.ANCHORARRAY( AP$2001),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0.49038707285953975</v>
      </c>
      <c r="AQ3001" s="15" cm="1">
        <f t="array" aca="1" ref="AQ3001" ca="1">_xlfn.LET(
_xlpm.MktDynamicArray,_xlfn.ANCHORARRAY($M$2001),
_xlpm.SecurityDynamicArray,_xlfn.ANCHORARRAY( AQ$2001),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0.26742932552800103</v>
      </c>
      <c r="AR3001" s="15" cm="1">
        <f t="array" aca="1" ref="AR3001" ca="1">_xlfn.LET(
_xlpm.MktDynamicArray,_xlfn.ANCHORARRAY($M$2001),
_xlpm.SecurityDynamicArray,_xlfn.ANCHORARRAY( AR$2001),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0.1439606131533811</v>
      </c>
      <c r="AS3001" s="15" cm="1">
        <f t="array" aca="1" ref="AS3001" ca="1">_xlfn.LET(
_xlpm.MktDynamicArray,_xlfn.ANCHORARRAY($M$2001),
_xlpm.SecurityDynamicArray,_xlfn.ANCHORARRAY( AS$2001),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0.45729550009040792</v>
      </c>
      <c r="AT3001" s="15" cm="1">
        <f t="array" aca="1" ref="AT3001" ca="1">_xlfn.LET(
_xlpm.MktDynamicArray,_xlfn.ANCHORARRAY($M$2001),
_xlpm.SecurityDynamicArray,_xlfn.ANCHORARRAY( AT$2001),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0.16019627688881705</v>
      </c>
      <c r="AU3001" s="15" cm="1">
        <f t="array" aca="1" ref="AU3001" ca="1">_xlfn.LET(
_xlpm.MktDynamicArray,_xlfn.ANCHORARRAY($M$2001),
_xlpm.SecurityDynamicArray,_xlfn.ANCHORARRAY( AU$2001),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-5.2032688627617715E-2</v>
      </c>
      <c r="AV3001" s="15" cm="1">
        <f t="array" aca="1" ref="AV3001" ca="1">_xlfn.LET(
_xlpm.MktDynamicArray,_xlfn.ANCHORARRAY($M$2001),
_xlpm.SecurityDynamicArray,_xlfn.ANCHORARRAY( AV$2001),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0.55242814159431897</v>
      </c>
      <c r="AW3001" s="15" cm="1">
        <f t="array" aca="1" ref="AW3001" ca="1">_xlfn.LET(
_xlpm.MktDynamicArray,_xlfn.ANCHORARRAY($M$2001),
_xlpm.SecurityDynamicArray,_xlfn.ANCHORARRAY( AW$2001),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0.49507283528459578</v>
      </c>
      <c r="AX3001" s="15" cm="1">
        <f t="array" aca="1" ref="AX3001" ca="1">_xlfn.LET(
_xlpm.MktDynamicArray,_xlfn.ANCHORARRAY($M$2001),
_xlpm.SecurityDynamicArray,_xlfn.ANCHORARRAY( AX$2001),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-0.19468559138605696</v>
      </c>
      <c r="AY3001" s="15" cm="1">
        <f t="array" aca="1" ref="AY3001" ca="1">_xlfn.LET(
_xlpm.MktDynamicArray,_xlfn.ANCHORARRAY($M$2001),
_xlpm.SecurityDynamicArray,_xlfn.ANCHORARRAY( AY$2001),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0.38305235303741708</v>
      </c>
      <c r="AZ3001" s="15" cm="1">
        <f t="array" aca="1" ref="AZ3001" ca="1">_xlfn.LET(
_xlpm.MktDynamicArray,_xlfn.ANCHORARRAY($M$2001),
_xlpm.SecurityDynamicArray,_xlfn.ANCHORARRAY( AZ$2001),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-0.11111004323279008</v>
      </c>
      <c r="BA3001" s="15" cm="1">
        <f t="array" aca="1" ref="BA3001" ca="1">_xlfn.LET(
_xlpm.MktDynamicArray,_xlfn.ANCHORARRAY($M$2001),
_xlpm.SecurityDynamicArray,_xlfn.ANCHORARRAY( BA$2001),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0.63890362875434026</v>
      </c>
      <c r="BB3001" s="15" cm="1">
        <f t="array" aca="1" ref="BB3001" ca="1">_xlfn.LET(
_xlpm.MktDynamicArray,_xlfn.ANCHORARRAY($M$2001),
_xlpm.SecurityDynamicArray,_xlfn.ANCHORARRAY( BB$2001),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0.33372606102889735</v>
      </c>
      <c r="BC3001" s="15" cm="1">
        <f t="array" aca="1" ref="BC3001" ca="1">_xlfn.LET(
_xlpm.MktDynamicArray,_xlfn.ANCHORARRAY($M$2001),
_xlpm.SecurityDynamicArray,_xlfn.ANCHORARRAY( BC$2001),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0.63228035594386078</v>
      </c>
      <c r="BD3001" s="15" cm="1">
        <f t="array" aca="1" ref="BD3001" ca="1">_xlfn.LET(
_xlpm.MktDynamicArray,_xlfn.ANCHORARRAY($M$2001),
_xlpm.SecurityDynamicArray,_xlfn.ANCHORARRAY( BD$2001),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0.54730204004671246</v>
      </c>
      <c r="BE3001" s="15" cm="1">
        <f t="array" aca="1" ref="BE3001" ca="1">_xlfn.LET(
_xlpm.MktDynamicArray,_xlfn.ANCHORARRAY($M$2001),
_xlpm.SecurityDynamicArray,_xlfn.ANCHORARRAY( BE$2001),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0.34363061359661801</v>
      </c>
      <c r="BF3001" s="15" cm="1">
        <f t="array" aca="1" ref="BF3001" ca="1">_xlfn.LET(
_xlpm.MktDynamicArray,_xlfn.ANCHORARRAY($M$2001),
_xlpm.SecurityDynamicArray,_xlfn.ANCHORARRAY( BF$2001),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0.35607713227700322</v>
      </c>
      <c r="BG3001" s="15" cm="1">
        <f t="array" aca="1" ref="BG3001" ca="1">_xlfn.LET(
_xlpm.MktDynamicArray,_xlfn.ANCHORARRAY($M$2001),
_xlpm.SecurityDynamicArray,_xlfn.ANCHORARRAY( BG$2001),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-0.18416582706982507</v>
      </c>
      <c r="BH3001" s="15" cm="1">
        <f t="array" aca="1" ref="BH3001" ca="1">_xlfn.LET(
_xlpm.MktDynamicArray,_xlfn.ANCHORARRAY($M$2001),
_xlpm.SecurityDynamicArray,_xlfn.ANCHORARRAY( BH$2001),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0.48680782199986955</v>
      </c>
      <c r="BI3001" s="15" cm="1">
        <f t="array" aca="1" ref="BI3001" ca="1">_xlfn.LET(
_xlpm.MktDynamicArray,_xlfn.ANCHORARRAY($M$2001),
_xlpm.SecurityDynamicArray,_xlfn.ANCHORARRAY( BI$2001),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0.43308158033421884</v>
      </c>
      <c r="BJ3001" s="15" cm="1">
        <f t="array" aca="1" ref="BJ3001" ca="1">_xlfn.LET(
_xlpm.MktDynamicArray,_xlfn.ANCHORARRAY($M$2001),
_xlpm.SecurityDynamicArray,_xlfn.ANCHORARRAY( BJ$2001),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0.38835417946655426</v>
      </c>
      <c r="BK3001" s="15" cm="1">
        <f t="array" aca="1" ref="BK3001" ca="1">_xlfn.LET(
_xlpm.MktDynamicArray,_xlfn.ANCHORARRAY($M$2001),
_xlpm.SecurityDynamicArray,_xlfn.ANCHORARRAY( BK$2001),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0.48559125694418404</v>
      </c>
      <c r="BL3001" s="15" cm="1">
        <f t="array" aca="1" ref="BL3001" ca="1">_xlfn.LET(
_xlpm.MktDynamicArray,_xlfn.ANCHORARRAY($M$2001),
_xlpm.SecurityDynamicArray,_xlfn.ANCHORARRAY( BL$2001),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0.4160160262995436</v>
      </c>
      <c r="BM3001" s="15" cm="1">
        <f t="array" aca="1" ref="BM3001" ca="1">_xlfn.LET(
_xlpm.MktDynamicArray,_xlfn.ANCHORARRAY($M$2001),
_xlpm.SecurityDynamicArray,_xlfn.ANCHORARRAY( BM$2001),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0.15840371607748083</v>
      </c>
      <c r="BN3001" s="15" cm="1">
        <f t="array" aca="1" ref="BN3001" ca="1">_xlfn.LET(
_xlpm.MktDynamicArray,_xlfn.ANCHORARRAY($M$2001),
_xlpm.SecurityDynamicArray,_xlfn.ANCHORARRAY( BN$2001),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0.39438489461336679</v>
      </c>
      <c r="BO3001" s="15" cm="1">
        <f t="array" aca="1" ref="BO3001" ca="1">_xlfn.LET(
_xlpm.MktDynamicArray,_xlfn.ANCHORARRAY($M$2001),
_xlpm.SecurityDynamicArray,_xlfn.ANCHORARRAY( BO$2001),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0.34659289936465226</v>
      </c>
      <c r="BP3001" s="16" t="str">
        <v>0- Port Costs</v>
      </c>
      <c r="BT3001" s="16" t="str">
        <v>0- Port Value</v>
      </c>
      <c r="BU3001" s="15" cm="1">
        <f t="array" aca="1" ref="BU3001" ca="1">_xlfn.LET(
_xlpm.MktDynamicArray,_xlfn.ANCHORARRAY($M$1006),
_xlpm.SecurityDynamicArray,_xlfn.ANCHORARRAY( BU$1006),
_xlpm.MRows, ROWS(_xlpm.MktDynamicArray),
_xlpm.SRows, ROWS(_xlpm.SecurityDynamicArray),
_xlpm.Result,
_xlfn.COVARIANCE.S(
INDEX(_xlpm.MktDynamicArray, _xlfn.SEQUENCE(IF(_xlpm.MRows &lt; _xlpm.SRows, _xlpm.MRows, _xlpm.SRows))), INDEX(_xlpm.SecurityDynamicArray, _xlfn.SEQUENCE(IF(_xlpm.MRows &lt; _xlpm.SRows, _xlpm.MRows, _xlpm.SRows)))) /
(_xlfn.STDEV.S(
INDEX(_xlpm.MktDynamicArray, _xlfn.SEQUENCE(IF(_xlpm.MRows &lt; _xlpm.SRows, _xlpm.MRows, _xlpm.SRows))))*
_xlfn.STDEV.S(
INDEX(_xlpm.SecurityDynamicArray, _xlfn.SEQUENCE(IF(_xlpm.MRows &lt; _xlpm.SRows, _xlpm.MRows, _xlpm.SRows))))), _xlpm.Result)</f>
        <v>0.72943146297479533</v>
      </c>
      <c r="BV3001" s="16" t="str">
        <v>0</v>
      </c>
    </row>
    <row r="3002" spans="1:74" x14ac:dyDescent="0.3"/>
    <row r="3003" spans="1:74" x14ac:dyDescent="0.3"/>
    <row r="3004" spans="1:74" x14ac:dyDescent="0.3">
      <c r="O3004" s="23">
        <f ca="1">O1006/$D$3073</f>
        <v>0.16893891593092297</v>
      </c>
      <c r="P3004" s="23">
        <f t="shared" ref="P3004:BO3004" ca="1" si="9">P1006/$D$3073</f>
        <v>0.16466595433856587</v>
      </c>
      <c r="Q3004" s="23">
        <f t="shared" ca="1" si="9"/>
        <v>0.15926992467110609</v>
      </c>
      <c r="R3004" s="23">
        <f t="shared" ca="1" si="9"/>
        <v>0.10413324016772219</v>
      </c>
      <c r="S3004" s="23">
        <f t="shared" ca="1" si="9"/>
        <v>7.6475943416529246E-2</v>
      </c>
      <c r="T3004" s="23">
        <f t="shared" ca="1" si="9"/>
        <v>4.1332744269097159E-2</v>
      </c>
      <c r="U3004" s="23">
        <f t="shared" ca="1" si="9"/>
        <v>4.7669147107975395E-2</v>
      </c>
      <c r="V3004" s="23">
        <f t="shared" ca="1" si="9"/>
        <v>4.1254571032096232E-2</v>
      </c>
      <c r="W3004" s="23">
        <f t="shared" ca="1" si="9"/>
        <v>2.2809974689104621E-2</v>
      </c>
      <c r="X3004" s="23">
        <f t="shared" ca="1" si="9"/>
        <v>3.7753001764057478E-2</v>
      </c>
      <c r="Y3004" s="23">
        <f t="shared" ca="1" si="9"/>
        <v>1.2185120952476839E-2</v>
      </c>
      <c r="Z3004" s="23">
        <f t="shared" ca="1" si="9"/>
        <v>1.9051461514588718E-2</v>
      </c>
      <c r="AA3004" s="23">
        <f t="shared" ca="1" si="9"/>
        <v>1.6438056492486659E-2</v>
      </c>
      <c r="AB3004" s="23">
        <f t="shared" ca="1" si="9"/>
        <v>1.1583363514293338E-2</v>
      </c>
      <c r="AC3004" s="23">
        <f t="shared" ca="1" si="9"/>
        <v>1.2581240212902788E-2</v>
      </c>
      <c r="AD3004" s="23">
        <f t="shared" ca="1" si="9"/>
        <v>1.1383860845575302E-2</v>
      </c>
      <c r="AE3004" s="23">
        <f t="shared" ca="1" si="9"/>
        <v>6.4325881032625083E-3</v>
      </c>
      <c r="AF3004" s="23">
        <f t="shared" ca="1" si="9"/>
        <v>5.4505121572049064E-3</v>
      </c>
      <c r="AG3004" s="23">
        <f t="shared" ca="1" si="9"/>
        <v>4.491337958932703E-3</v>
      </c>
      <c r="AH3004" s="23">
        <f t="shared" ca="1" si="9"/>
        <v>3.653109074214391E-3</v>
      </c>
      <c r="AI3004" s="23">
        <f t="shared" ca="1" si="9"/>
        <v>4.034393068282527E-3</v>
      </c>
      <c r="AJ3004" s="23">
        <f t="shared" ca="1" si="9"/>
        <v>3.3500813697230135E-3</v>
      </c>
      <c r="AK3004" s="23">
        <f t="shared" ca="1" si="9"/>
        <v>2.7791052924568769E-3</v>
      </c>
      <c r="AL3004" s="23">
        <f t="shared" ca="1" si="9"/>
        <v>1.4634590571460482E-3</v>
      </c>
      <c r="AM3004" s="23">
        <f t="shared" ca="1" si="9"/>
        <v>6.8518375060573882E-4</v>
      </c>
      <c r="AN3004" s="23">
        <f t="shared" ca="1" si="9"/>
        <v>6.0433206803426167E-4</v>
      </c>
      <c r="AO3004" s="23">
        <f t="shared" ca="1" si="9"/>
        <v>6.1122543182823459E-4</v>
      </c>
      <c r="AP3004" s="23">
        <f t="shared" ca="1" si="9"/>
        <v>5.2136254477909406E-4</v>
      </c>
      <c r="AQ3004" s="23">
        <f t="shared" ca="1" si="9"/>
        <v>1.7991679502269236E-3</v>
      </c>
      <c r="AR3004" s="23">
        <f t="shared" ca="1" si="9"/>
        <v>5.4517787089863282E-4</v>
      </c>
      <c r="AS3004" s="23">
        <f t="shared" ca="1" si="9"/>
        <v>7.427391856566209E-4</v>
      </c>
      <c r="AT3004" s="23">
        <f t="shared" ca="1" si="9"/>
        <v>6.7524858622195567E-4</v>
      </c>
      <c r="AU3004" s="23">
        <f t="shared" ca="1" si="9"/>
        <v>7.0642444687451676E-4</v>
      </c>
      <c r="AV3004" s="23">
        <f t="shared" ca="1" si="9"/>
        <v>7.8739032673776153E-4</v>
      </c>
      <c r="AW3004" s="23">
        <f t="shared" ca="1" si="9"/>
        <v>7.0486721107768558E-4</v>
      </c>
      <c r="AX3004" s="23">
        <f t="shared" ca="1" si="9"/>
        <v>5.7671708657045461E-4</v>
      </c>
      <c r="AY3004" s="23">
        <f t="shared" ca="1" si="9"/>
        <v>6.1428799556200266E-4</v>
      </c>
      <c r="AZ3004" s="23">
        <f t="shared" ca="1" si="9"/>
        <v>7.2521509215628009E-4</v>
      </c>
      <c r="BA3004" s="23">
        <f t="shared" ca="1" si="9"/>
        <v>7.250074607167027E-4</v>
      </c>
      <c r="BB3004" s="23">
        <f t="shared" ca="1" si="9"/>
        <v>7.1918339883655393E-4</v>
      </c>
      <c r="BC3004" s="23">
        <f t="shared" ca="1" si="9"/>
        <v>7.3086266731278813E-4</v>
      </c>
      <c r="BD3004" s="23">
        <f t="shared" ca="1" si="9"/>
        <v>8.5984331757832898E-4</v>
      </c>
      <c r="BE3004" s="23">
        <f t="shared" ca="1" si="9"/>
        <v>5.6741519807738266E-4</v>
      </c>
      <c r="BF3004" s="23">
        <f t="shared" ca="1" si="9"/>
        <v>5.7086187997436918E-4</v>
      </c>
      <c r="BG3004" s="23">
        <f t="shared" ca="1" si="9"/>
        <v>8.9215076957658733E-4</v>
      </c>
      <c r="BH3004" s="23">
        <f t="shared" ca="1" si="9"/>
        <v>6.2322652903581391E-4</v>
      </c>
      <c r="BI3004" s="23">
        <f t="shared" ca="1" si="9"/>
        <v>6.4497592233155661E-4</v>
      </c>
      <c r="BJ3004" s="23">
        <f t="shared" ca="1" si="9"/>
        <v>7.2284809374509676E-4</v>
      </c>
      <c r="BK3004" s="23">
        <f t="shared" ca="1" si="9"/>
        <v>5.7393482528011618E-4</v>
      </c>
      <c r="BL3004" s="23">
        <f t="shared" ca="1" si="9"/>
        <v>5.4827157934833756E-4</v>
      </c>
      <c r="BM3004" s="23">
        <f t="shared" ca="1" si="9"/>
        <v>6.7970228060089302E-4</v>
      </c>
      <c r="BN3004" s="23">
        <f t="shared" ca="1" si="9"/>
        <v>6.1788001946669335E-4</v>
      </c>
      <c r="BO3004" s="23">
        <f t="shared" ca="1" si="9"/>
        <v>6.4282693693192949E-4</v>
      </c>
    </row>
    <row r="3005" spans="1:74" s="16" customFormat="1" x14ac:dyDescent="0.3">
      <c r="A3005" s="16" t="s">
        <v>79</v>
      </c>
      <c r="K3005" s="21"/>
      <c r="L3005" s="21"/>
      <c r="M3005" s="21"/>
      <c r="P3005" s="24">
        <f ca="1">SUM(O3004:Q3004)</f>
        <v>0.49287479494059494</v>
      </c>
    </row>
    <row r="3006" spans="1:74" x14ac:dyDescent="0.3">
      <c r="B3006" s="1" t="s">
        <v>70</v>
      </c>
      <c r="C3006" s="1" t="s">
        <v>71</v>
      </c>
      <c r="D3006" s="1" t="s">
        <v>72</v>
      </c>
      <c r="E3006" s="1" t="str">
        <f>"-1.0 Daily Correl"</f>
        <v>-1.0 Daily Correl</v>
      </c>
      <c r="I3006" s="1" t="s">
        <v>71</v>
      </c>
      <c r="J3006" s="1" t="s">
        <v>72</v>
      </c>
      <c r="K3006" s="20">
        <v>-1</v>
      </c>
      <c r="L3006" s="1" t="s">
        <v>75</v>
      </c>
      <c r="M3006" s="1" t="s">
        <v>76</v>
      </c>
      <c r="N3006" s="1" t="s">
        <v>77</v>
      </c>
      <c r="Q3006" s="8">
        <f ca="1">SUMIF(O3001:BO3001, "&gt;0.25", O1006:BO1006)</f>
        <v>743366.69999999972</v>
      </c>
      <c r="R3006" s="1">
        <f ca="1">COUNTIF(O3001:BO3001, "&gt;0.25")</f>
        <v>34</v>
      </c>
    </row>
    <row r="3007" spans="1:74" x14ac:dyDescent="0.3">
      <c r="A3007" s="1" cm="1">
        <f t="array" aca="1" ref="A3007:A3020" ca="1">_xlfn.ANCHORARRAY(A1006)</f>
        <v>1</v>
      </c>
      <c r="B3007" s="1" cm="1" vm="59">
        <f t="array" aca="1" ref="B3007:B3020" ca="1">_xlfn.ANCHORARRAY(B1006)</f>
        <v>44886</v>
      </c>
      <c r="C3007" s="8" cm="1">
        <f t="array" aca="1" ref="C3007:C3020" ca="1">_xlfn.ANCHORARRAY(M1006)</f>
        <v>917711.90999999992</v>
      </c>
      <c r="D3007" s="8" cm="1">
        <f t="array" aca="1" ref="D3007:D3020" ca="1">_xlfn.ANCHORARRAY(BU1006)</f>
        <v>963245.25999999989</v>
      </c>
      <c r="E3007" s="1" cm="1">
        <f t="array" aca="1" ref="E3007:E3020" ca="1">_xlfn.XLOOKUP(_xlfn.ANCHORARRAY(A3007),_xlfn.ANCHORARRAY(G3007), N3007:N3028)</f>
        <v>1081427.6659038351</v>
      </c>
      <c r="G3007" s="1" cm="1">
        <f t="array" ref="G3007:G3028">_xlfn.SEQUENCE(22)</f>
        <v>1</v>
      </c>
      <c r="H3007" s="1" cm="1">
        <f t="array" aca="1" ref="H3007:H3019" ca="1">_xlfn.SEQUENCE(ROWS(_xlfn.ANCHORARRAY(I3007)))</f>
        <v>1</v>
      </c>
      <c r="I3007" s="12" cm="1">
        <f t="array" aca="1" ref="I3007:I3019" ca="1">_xlfn.ANCHORARRAY(M2001)</f>
        <v>-1.1535726532653223E-3</v>
      </c>
      <c r="J3007" s="12" cm="1">
        <f t="array" aca="1" ref="J3007:J3019" ca="1">_xlfn.ANCHORARRAY(BU2001)</f>
        <v>-9.7014526361623998E-3</v>
      </c>
      <c r="K3007" s="12" cm="1">
        <f t="array" aca="1" ref="K3007:K3019" ca="1">_xlfn.ANCHORARRAY(I3007)*K3006</f>
        <v>1.1535726532653223E-3</v>
      </c>
      <c r="L3007" s="12" cm="1">
        <f t="array" aca="1" ref="L3007:L3019" ca="1">1+_xlfn.ANCHORARRAY(K3007)</f>
        <v>1.0011535726532652</v>
      </c>
      <c r="M3007" s="12" cm="1">
        <f t="array" aca="1" ref="M3007:M3028" ca="1">IFERROR(_xlfn.ANCHORARRAY(G3007)-_xlfn.ANCHORARRAY(H3007)+_xlfn.ANCHORARRAY(L3007), 1)</f>
        <v>1.0011535726532652</v>
      </c>
      <c r="N3007" s="5">
        <f t="shared" ref="N3007:N3026" ca="1" si="10">N3008*M3007</f>
        <v>1081427.6659038351</v>
      </c>
    </row>
    <row r="3008" spans="1:74" x14ac:dyDescent="0.3">
      <c r="A3008" s="1">
        <f ca="1"/>
        <v>2</v>
      </c>
      <c r="B3008" s="1" vm="118">
        <f ca="1"/>
        <v>44883</v>
      </c>
      <c r="C3008" s="8">
        <f ca="1"/>
        <v>918771.7799999998</v>
      </c>
      <c r="D3008" s="8">
        <f ca="1"/>
        <v>972681.68530000048</v>
      </c>
      <c r="E3008" s="1">
        <f ca="1"/>
        <v>1080181.5979518774</v>
      </c>
      <c r="G3008" s="1">
        <v>2</v>
      </c>
      <c r="H3008" s="1">
        <f ca="1"/>
        <v>2</v>
      </c>
      <c r="I3008" s="12">
        <f ca="1"/>
        <v>-1.8332393608105124E-2</v>
      </c>
      <c r="J3008" s="12">
        <f ca="1"/>
        <v>-8.0257343606935372E-3</v>
      </c>
      <c r="K3008" s="12">
        <f ca="1"/>
        <v>1.8332393608105124E-2</v>
      </c>
      <c r="L3008" s="12">
        <f ca="1"/>
        <v>1.0183323936081052</v>
      </c>
      <c r="M3008" s="12">
        <f ca="1"/>
        <v>1.0183323936081052</v>
      </c>
      <c r="N3008" s="5">
        <f t="shared" ca="1" si="10"/>
        <v>1080181.5979518774</v>
      </c>
      <c r="Q3008" s="25">
        <f ca="1">Q3006/SUM(O1006:BO1006)</f>
        <v>0.77204074090068098</v>
      </c>
    </row>
    <row r="3009" spans="1:14" x14ac:dyDescent="0.3">
      <c r="A3009" s="1">
        <f ca="1"/>
        <v>3</v>
      </c>
      <c r="B3009" s="1" vm="175">
        <f ca="1"/>
        <v>44882</v>
      </c>
      <c r="C3009" s="8">
        <f ca="1"/>
        <v>935929.6100000001</v>
      </c>
      <c r="D3009" s="8">
        <f ca="1"/>
        <v>980551.32980000007</v>
      </c>
      <c r="E3009" s="1">
        <f ca="1"/>
        <v>1060735.7722605986</v>
      </c>
      <c r="G3009" s="1">
        <v>3</v>
      </c>
      <c r="H3009" s="1">
        <f ca="1"/>
        <v>3</v>
      </c>
      <c r="I3009" s="12">
        <f ca="1"/>
        <v>-2.7226506379509297E-2</v>
      </c>
      <c r="J3009" s="12">
        <f ca="1"/>
        <v>-1.2241757793934882E-2</v>
      </c>
      <c r="K3009" s="12">
        <f ca="1"/>
        <v>2.7226506379509297E-2</v>
      </c>
      <c r="L3009" s="12">
        <f ca="1"/>
        <v>1.0272265063795092</v>
      </c>
      <c r="M3009" s="12">
        <f ca="1"/>
        <v>1.0272265063795092</v>
      </c>
      <c r="N3009" s="5">
        <f t="shared" ca="1" si="10"/>
        <v>1060735.7722605986</v>
      </c>
    </row>
    <row r="3010" spans="1:14" x14ac:dyDescent="0.3">
      <c r="A3010" s="1">
        <f ca="1"/>
        <v>4</v>
      </c>
      <c r="B3010" s="1" vm="229">
        <f ca="1"/>
        <v>44881</v>
      </c>
      <c r="C3010" s="8">
        <f ca="1"/>
        <v>962124.90999999992</v>
      </c>
      <c r="D3010" s="8">
        <f ca="1"/>
        <v>992703.76890000014</v>
      </c>
      <c r="E3010" s="1">
        <f ca="1"/>
        <v>1032621.1071005107</v>
      </c>
      <c r="G3010" s="1">
        <v>4</v>
      </c>
      <c r="H3010" s="1">
        <f ca="1"/>
        <v>4</v>
      </c>
      <c r="I3010" s="12">
        <f ca="1"/>
        <v>-1.4142846500963646E-2</v>
      </c>
      <c r="J3010" s="12">
        <f ca="1"/>
        <v>-2.9392181944038254E-2</v>
      </c>
      <c r="K3010" s="12">
        <f ca="1"/>
        <v>1.4142846500963646E-2</v>
      </c>
      <c r="L3010" s="12">
        <f ca="1"/>
        <v>1.0141428465009636</v>
      </c>
      <c r="M3010" s="12">
        <f ca="1"/>
        <v>1.0141428465009636</v>
      </c>
      <c r="N3010" s="5">
        <f t="shared" ca="1" si="10"/>
        <v>1032621.1071005107</v>
      </c>
    </row>
    <row r="3011" spans="1:14" x14ac:dyDescent="0.3">
      <c r="A3011" s="1">
        <f ca="1"/>
        <v>5</v>
      </c>
      <c r="B3011" s="1" vm="285">
        <f ca="1"/>
        <v>44880</v>
      </c>
      <c r="C3011" s="8">
        <f ca="1"/>
        <v>975927.29999999981</v>
      </c>
      <c r="D3011" s="8">
        <f ca="1"/>
        <v>1022765.0658</v>
      </c>
      <c r="E3011" s="1">
        <f ca="1"/>
        <v>1018220.5698766219</v>
      </c>
      <c r="G3011" s="1">
        <v>5</v>
      </c>
      <c r="H3011" s="1">
        <f ca="1"/>
        <v>5</v>
      </c>
      <c r="I3011" s="12">
        <f ca="1"/>
        <v>1.4256130452865445E-2</v>
      </c>
      <c r="J3011" s="12">
        <f ca="1"/>
        <v>1.2895352709477947E-2</v>
      </c>
      <c r="K3011" s="12">
        <f ca="1"/>
        <v>-1.4256130452865445E-2</v>
      </c>
      <c r="L3011" s="12">
        <f ca="1"/>
        <v>0.98574386954713455</v>
      </c>
      <c r="M3011" s="12">
        <f ca="1"/>
        <v>0.98574386954713455</v>
      </c>
      <c r="N3011" s="5">
        <f t="shared" ca="1" si="10"/>
        <v>1018220.5698766219</v>
      </c>
    </row>
    <row r="3012" spans="1:14" hidden="1" outlineLevel="1" x14ac:dyDescent="0.3">
      <c r="A3012" s="1">
        <f ca="1"/>
        <v>6</v>
      </c>
      <c r="B3012" s="1" vm="333">
        <f ca="1"/>
        <v>44879</v>
      </c>
      <c r="C3012" s="8">
        <f ca="1"/>
        <v>962209.90999999992</v>
      </c>
      <c r="D3012" s="8">
        <f ca="1"/>
        <v>1009744.0599999997</v>
      </c>
      <c r="E3012" s="1">
        <f ca="1"/>
        <v>1032946.3883396076</v>
      </c>
      <c r="G3012" s="1">
        <v>6</v>
      </c>
      <c r="H3012" s="1">
        <f ca="1"/>
        <v>6</v>
      </c>
      <c r="I3012" s="12">
        <f ca="1"/>
        <v>-3.7058784293731772E-2</v>
      </c>
      <c r="J3012" s="12">
        <f ca="1"/>
        <v>-1.9114318676401898E-2</v>
      </c>
      <c r="K3012" s="12">
        <f ca="1"/>
        <v>3.7058784293731772E-2</v>
      </c>
      <c r="L3012" s="12">
        <f ca="1"/>
        <v>1.0370587842937318</v>
      </c>
      <c r="M3012" s="12">
        <f ca="1"/>
        <v>1.0370587842937318</v>
      </c>
      <c r="N3012" s="5">
        <f t="shared" ca="1" si="10"/>
        <v>1032946.3883396076</v>
      </c>
    </row>
    <row r="3013" spans="1:14" hidden="1" outlineLevel="1" x14ac:dyDescent="0.3">
      <c r="A3013" s="1">
        <f ca="1"/>
        <v>7</v>
      </c>
      <c r="B3013" s="1" vm="384">
        <f ca="1"/>
        <v>44876</v>
      </c>
      <c r="C3013" s="8">
        <f ca="1"/>
        <v>999240.54999999981</v>
      </c>
      <c r="D3013" s="8">
        <f ca="1"/>
        <v>1029420.7359999999</v>
      </c>
      <c r="E3013" s="1">
        <f ca="1"/>
        <v>996034.55848751636</v>
      </c>
      <c r="G3013" s="1">
        <v>7</v>
      </c>
      <c r="H3013" s="1">
        <f ca="1"/>
        <v>7</v>
      </c>
      <c r="I3013" s="12">
        <f ca="1"/>
        <v>2.8553290217920413E-2</v>
      </c>
      <c r="J3013" s="12">
        <f ca="1"/>
        <v>7.8152629401573304E-3</v>
      </c>
      <c r="K3013" s="12">
        <f ca="1"/>
        <v>-2.8553290217920413E-2</v>
      </c>
      <c r="L3013" s="12">
        <f ca="1"/>
        <v>0.97144670978207959</v>
      </c>
      <c r="M3013" s="12">
        <f ca="1"/>
        <v>0.97144670978207959</v>
      </c>
      <c r="N3013" s="5">
        <f t="shared" ca="1" si="10"/>
        <v>996034.55848751636</v>
      </c>
    </row>
    <row r="3014" spans="1:14" hidden="1" outlineLevel="1" x14ac:dyDescent="0.3">
      <c r="A3014" s="1">
        <f ca="1"/>
        <v>8</v>
      </c>
      <c r="B3014" s="1" vm="429">
        <f ca="1"/>
        <v>44875</v>
      </c>
      <c r="C3014" s="8">
        <f ca="1"/>
        <v>971501</v>
      </c>
      <c r="D3014" s="8">
        <f ca="1"/>
        <v>1021437.9299999999</v>
      </c>
      <c r="E3014" s="1">
        <f ca="1"/>
        <v>1025310.5481318192</v>
      </c>
      <c r="G3014" s="1">
        <v>8</v>
      </c>
      <c r="H3014" s="1">
        <f ca="1"/>
        <v>8</v>
      </c>
      <c r="I3014" s="12">
        <f ca="1"/>
        <v>8.0790578883640496E-3</v>
      </c>
      <c r="J3014" s="12">
        <f ca="1"/>
        <v>3.5327011130279251E-2</v>
      </c>
      <c r="K3014" s="12">
        <f ca="1"/>
        <v>-8.0790578883640496E-3</v>
      </c>
      <c r="L3014" s="12">
        <f ca="1"/>
        <v>0.99192094211163595</v>
      </c>
      <c r="M3014" s="12">
        <f ca="1"/>
        <v>0.99192094211163595</v>
      </c>
      <c r="N3014" s="5">
        <f t="shared" ca="1" si="10"/>
        <v>1025310.5481318192</v>
      </c>
    </row>
    <row r="3015" spans="1:14" hidden="1" outlineLevel="1" x14ac:dyDescent="0.3">
      <c r="A3015" s="1">
        <f ca="1"/>
        <v>9</v>
      </c>
      <c r="B3015" s="1" vm="474">
        <f ca="1"/>
        <v>44874</v>
      </c>
      <c r="C3015" s="8">
        <f ca="1"/>
        <v>963715.09</v>
      </c>
      <c r="D3015" s="8">
        <f ca="1"/>
        <v>986584.83649999974</v>
      </c>
      <c r="E3015" s="1">
        <f ca="1"/>
        <v>1033661.5597096905</v>
      </c>
      <c r="G3015" s="1">
        <v>9</v>
      </c>
      <c r="H3015" s="1">
        <f ca="1"/>
        <v>9</v>
      </c>
      <c r="I3015" s="12">
        <f ca="1"/>
        <v>-3.5779716424623409E-2</v>
      </c>
      <c r="J3015" s="12">
        <f ca="1"/>
        <v>-1.6236433415578344E-2</v>
      </c>
      <c r="K3015" s="12">
        <f ca="1"/>
        <v>3.5779716424623409E-2</v>
      </c>
      <c r="L3015" s="12">
        <f ca="1"/>
        <v>1.0357797164246234</v>
      </c>
      <c r="M3015" s="12">
        <f ca="1"/>
        <v>1.0357797164246234</v>
      </c>
      <c r="N3015" s="5">
        <f t="shared" ca="1" si="10"/>
        <v>1033661.5597096905</v>
      </c>
    </row>
    <row r="3016" spans="1:14" hidden="1" outlineLevel="1" x14ac:dyDescent="0.3">
      <c r="A3016" s="1">
        <f ca="1"/>
        <v>10</v>
      </c>
      <c r="B3016" s="1" vm="520">
        <f ca="1"/>
        <v>44873</v>
      </c>
      <c r="C3016" s="8">
        <f ca="1"/>
        <v>999476.05999999982</v>
      </c>
      <c r="D3016" s="8">
        <f ca="1"/>
        <v>1002867.8333000005</v>
      </c>
      <c r="E3016" s="1">
        <f ca="1"/>
        <v>997955.0123628173</v>
      </c>
      <c r="G3016" s="1">
        <v>10</v>
      </c>
      <c r="H3016" s="1">
        <f ca="1"/>
        <v>10</v>
      </c>
      <c r="I3016" s="12">
        <f ca="1"/>
        <v>-2.4222749420326317E-2</v>
      </c>
      <c r="J3016" s="12">
        <f ca="1"/>
        <v>-6.7181215200154965E-3</v>
      </c>
      <c r="K3016" s="12">
        <f ca="1"/>
        <v>2.4222749420326317E-2</v>
      </c>
      <c r="L3016" s="12">
        <f ca="1"/>
        <v>1.0242227494203262</v>
      </c>
      <c r="M3016" s="12">
        <f ca="1"/>
        <v>1.0242227494203262</v>
      </c>
      <c r="N3016" s="5">
        <f t="shared" ca="1" si="10"/>
        <v>997955.0123628173</v>
      </c>
    </row>
    <row r="3017" spans="1:14" hidden="1" outlineLevel="1" x14ac:dyDescent="0.3">
      <c r="A3017" s="1">
        <f ca="1"/>
        <v>11</v>
      </c>
      <c r="B3017" s="1" vm="565">
        <f ca="1"/>
        <v>44872</v>
      </c>
      <c r="C3017" s="8">
        <f ca="1"/>
        <v>1024287.11</v>
      </c>
      <c r="D3017" s="8">
        <f ca="1"/>
        <v>1009650.7900000002</v>
      </c>
      <c r="E3017" s="1">
        <f ca="1"/>
        <v>974353.49188213644</v>
      </c>
      <c r="G3017" s="1">
        <v>11</v>
      </c>
      <c r="H3017" s="1">
        <f ca="1"/>
        <v>11</v>
      </c>
      <c r="I3017" s="12">
        <f ca="1"/>
        <v>-8.6937193487079956E-3</v>
      </c>
      <c r="J3017" s="12">
        <f ca="1"/>
        <v>-2.3672626053169443E-3</v>
      </c>
      <c r="K3017" s="12">
        <f ca="1"/>
        <v>8.6937193487079956E-3</v>
      </c>
      <c r="L3017" s="12">
        <f ca="1"/>
        <v>1.008693719348708</v>
      </c>
      <c r="M3017" s="12">
        <f ca="1"/>
        <v>1.008693719348708</v>
      </c>
      <c r="N3017" s="5">
        <f t="shared" ca="1" si="10"/>
        <v>974353.49188213644</v>
      </c>
    </row>
    <row r="3018" spans="1:14" hidden="1" outlineLevel="1" x14ac:dyDescent="0.3">
      <c r="A3018" s="1">
        <f ca="1"/>
        <v>12</v>
      </c>
      <c r="B3018" s="1" vm="613">
        <f ca="1"/>
        <v>44869</v>
      </c>
      <c r="C3018" s="8">
        <f ca="1"/>
        <v>1033270.0699999998</v>
      </c>
      <c r="D3018" s="8">
        <f ca="1"/>
        <v>1012046.5700000004</v>
      </c>
      <c r="E3018" s="1">
        <f ca="1"/>
        <v>965955.74374276435</v>
      </c>
      <c r="G3018" s="1">
        <v>12</v>
      </c>
      <c r="H3018" s="1">
        <f ca="1"/>
        <v>12</v>
      </c>
      <c r="I3018" s="12">
        <f ca="1"/>
        <v>4.174104764573805E-2</v>
      </c>
      <c r="J3018" s="12">
        <f ca="1"/>
        <v>7.2324636611331705E-4</v>
      </c>
      <c r="K3018" s="12">
        <f ca="1"/>
        <v>-4.174104764573805E-2</v>
      </c>
      <c r="L3018" s="12">
        <f ca="1"/>
        <v>0.95825895235426195</v>
      </c>
      <c r="M3018" s="12">
        <f ca="1"/>
        <v>0.95825895235426195</v>
      </c>
      <c r="N3018" s="5">
        <f t="shared" ca="1" si="10"/>
        <v>965955.74374276435</v>
      </c>
    </row>
    <row r="3019" spans="1:14" hidden="1" outlineLevel="1" x14ac:dyDescent="0.3">
      <c r="A3019" s="1">
        <f ca="1"/>
        <v>13</v>
      </c>
      <c r="B3019" s="1" vm="655">
        <f ca="1"/>
        <v>44868</v>
      </c>
      <c r="C3019" s="8">
        <f ca="1"/>
        <v>991868.44209999987</v>
      </c>
      <c r="D3019" s="8">
        <f ca="1"/>
        <v>1011315.1400000001</v>
      </c>
      <c r="E3019" s="1">
        <f ca="1"/>
        <v>1008032.0578999997</v>
      </c>
      <c r="G3019" s="1">
        <v>13</v>
      </c>
      <c r="H3019" s="1">
        <f ca="1"/>
        <v>13</v>
      </c>
      <c r="I3019" s="12">
        <f ca="1"/>
        <v>-8.0822099899469091E-3</v>
      </c>
      <c r="J3019" s="12">
        <f ca="1"/>
        <v>1.1848738432212125E-2</v>
      </c>
      <c r="K3019" s="12">
        <f ca="1"/>
        <v>8.0822099899469091E-3</v>
      </c>
      <c r="L3019" s="12">
        <f ca="1"/>
        <v>1.0080822099899469</v>
      </c>
      <c r="M3019" s="12">
        <f ca="1"/>
        <v>1.0080822099899469</v>
      </c>
      <c r="N3019" s="5">
        <f t="shared" ca="1" si="10"/>
        <v>1008032.0578999997</v>
      </c>
    </row>
    <row r="3020" spans="1:14" hidden="1" outlineLevel="1" x14ac:dyDescent="0.3">
      <c r="A3020" s="1">
        <f ca="1"/>
        <v>14</v>
      </c>
      <c r="B3020" s="1" vm="697">
        <f ca="1"/>
        <v>44867</v>
      </c>
      <c r="C3020" s="8">
        <f ca="1"/>
        <v>999950.24999999977</v>
      </c>
      <c r="D3020" s="8">
        <f ca="1"/>
        <v>999472.65000000026</v>
      </c>
      <c r="E3020" s="1">
        <f ca="1"/>
        <v>999950.24999999977</v>
      </c>
      <c r="G3020" s="1">
        <v>14</v>
      </c>
      <c r="I3020" s="12"/>
      <c r="J3020" s="12"/>
      <c r="K3020" s="12"/>
      <c r="L3020" s="12"/>
      <c r="M3020" s="12">
        <f ca="1"/>
        <v>1</v>
      </c>
      <c r="N3020" s="5">
        <f t="shared" ca="1" si="10"/>
        <v>999950.24999999977</v>
      </c>
    </row>
    <row r="3021" spans="1:14" hidden="1" outlineLevel="1" x14ac:dyDescent="0.3">
      <c r="C3021" s="8"/>
      <c r="D3021" s="8"/>
      <c r="G3021" s="1">
        <v>15</v>
      </c>
      <c r="I3021" s="12"/>
      <c r="J3021" s="12"/>
      <c r="K3021" s="12"/>
      <c r="L3021" s="12"/>
      <c r="M3021" s="12">
        <f ca="1"/>
        <v>1</v>
      </c>
      <c r="N3021" s="5">
        <f t="shared" ca="1" si="10"/>
        <v>999950.24999999977</v>
      </c>
    </row>
    <row r="3022" spans="1:14" hidden="1" outlineLevel="1" x14ac:dyDescent="0.3">
      <c r="C3022" s="8"/>
      <c r="D3022" s="8"/>
      <c r="G3022" s="1">
        <v>16</v>
      </c>
      <c r="I3022" s="12"/>
      <c r="J3022" s="12"/>
      <c r="K3022" s="12"/>
      <c r="L3022" s="12"/>
      <c r="M3022" s="12">
        <f ca="1"/>
        <v>1</v>
      </c>
      <c r="N3022" s="5">
        <f t="shared" ca="1" si="10"/>
        <v>999950.24999999977</v>
      </c>
    </row>
    <row r="3023" spans="1:14" hidden="1" outlineLevel="1" x14ac:dyDescent="0.3">
      <c r="C3023" s="8"/>
      <c r="D3023" s="8"/>
      <c r="G3023" s="1">
        <v>17</v>
      </c>
      <c r="I3023" s="12"/>
      <c r="J3023" s="12"/>
      <c r="K3023" s="12"/>
      <c r="L3023" s="12"/>
      <c r="M3023" s="12">
        <f ca="1"/>
        <v>1</v>
      </c>
      <c r="N3023" s="5">
        <f t="shared" ca="1" si="10"/>
        <v>999950.24999999977</v>
      </c>
    </row>
    <row r="3024" spans="1:14" hidden="1" outlineLevel="1" x14ac:dyDescent="0.3">
      <c r="C3024" s="8"/>
      <c r="D3024" s="8"/>
      <c r="G3024" s="1">
        <v>18</v>
      </c>
      <c r="I3024" s="12"/>
      <c r="J3024" s="12"/>
      <c r="K3024" s="12"/>
      <c r="L3024" s="12"/>
      <c r="M3024" s="12">
        <f ca="1"/>
        <v>1</v>
      </c>
      <c r="N3024" s="5">
        <f t="shared" ca="1" si="10"/>
        <v>999950.24999999977</v>
      </c>
    </row>
    <row r="3025" spans="3:14" hidden="1" outlineLevel="1" x14ac:dyDescent="0.3">
      <c r="C3025" s="8"/>
      <c r="D3025" s="8"/>
      <c r="G3025" s="1">
        <v>19</v>
      </c>
      <c r="I3025" s="12"/>
      <c r="J3025" s="12"/>
      <c r="K3025" s="12"/>
      <c r="L3025" s="12"/>
      <c r="M3025" s="12">
        <f ca="1"/>
        <v>1</v>
      </c>
      <c r="N3025" s="5">
        <f t="shared" ca="1" si="10"/>
        <v>999950.24999999977</v>
      </c>
    </row>
    <row r="3026" spans="3:14" hidden="1" outlineLevel="1" x14ac:dyDescent="0.3">
      <c r="C3026" s="8"/>
      <c r="D3026" s="8"/>
      <c r="G3026" s="1">
        <v>20</v>
      </c>
      <c r="I3026" s="12"/>
      <c r="J3026" s="12"/>
      <c r="K3026" s="12"/>
      <c r="L3026" s="12"/>
      <c r="M3026" s="12">
        <f ca="1"/>
        <v>1</v>
      </c>
      <c r="N3026" s="5">
        <f t="shared" ca="1" si="10"/>
        <v>999950.24999999977</v>
      </c>
    </row>
    <row r="3027" spans="3:14" hidden="1" outlineLevel="1" x14ac:dyDescent="0.3">
      <c r="C3027" s="8"/>
      <c r="D3027" s="8"/>
      <c r="G3027" s="1">
        <v>21</v>
      </c>
      <c r="I3027" s="12"/>
      <c r="J3027" s="12"/>
      <c r="K3027" s="12"/>
      <c r="L3027" s="12"/>
      <c r="M3027" s="12">
        <f ca="1"/>
        <v>1</v>
      </c>
      <c r="N3027" s="5">
        <f ca="1">N3028*M3027</f>
        <v>999950.24999999977</v>
      </c>
    </row>
    <row r="3028" spans="3:14" hidden="1" outlineLevel="1" x14ac:dyDescent="0.3">
      <c r="C3028" s="8"/>
      <c r="D3028" s="8"/>
      <c r="G3028" s="1">
        <v>22</v>
      </c>
      <c r="I3028" s="12"/>
      <c r="J3028" s="12"/>
      <c r="K3028" s="12"/>
      <c r="L3028" s="12"/>
      <c r="M3028" s="12">
        <f ca="1"/>
        <v>1</v>
      </c>
      <c r="N3028" s="1" cm="1">
        <f t="array" aca="1" ref="N3028" ca="1">_xlfn.XLOOKUP(MAX(_xlfn.ANCHORARRAY(A3007)),_xlfn.ANCHORARRAY( A3007),_xlfn.ANCHORARRAY( C3007))</f>
        <v>999950.24999999977</v>
      </c>
    </row>
    <row r="3029" spans="3:14" hidden="1" outlineLevel="1" x14ac:dyDescent="0.3">
      <c r="C3029" s="8"/>
      <c r="D3029" s="8"/>
    </row>
    <row r="3030" spans="3:14" hidden="1" outlineLevel="1" x14ac:dyDescent="0.3">
      <c r="C3030" s="8"/>
      <c r="D3030" s="8"/>
    </row>
    <row r="3031" spans="3:14" hidden="1" outlineLevel="1" x14ac:dyDescent="0.3">
      <c r="C3031" s="8"/>
      <c r="D3031" s="8"/>
    </row>
    <row r="3032" spans="3:14" hidden="1" outlineLevel="1" x14ac:dyDescent="0.3">
      <c r="C3032" s="8"/>
      <c r="D3032" s="8"/>
    </row>
    <row r="3033" spans="3:14" hidden="1" outlineLevel="1" x14ac:dyDescent="0.3">
      <c r="C3033" s="8"/>
      <c r="D3033" s="8"/>
    </row>
    <row r="3034" spans="3:14" hidden="1" outlineLevel="1" x14ac:dyDescent="0.3">
      <c r="C3034" s="8"/>
      <c r="D3034" s="8"/>
    </row>
    <row r="3035" spans="3:14" hidden="1" outlineLevel="1" x14ac:dyDescent="0.3">
      <c r="C3035" s="8"/>
      <c r="D3035" s="8"/>
    </row>
    <row r="3036" spans="3:14" hidden="1" outlineLevel="1" x14ac:dyDescent="0.3">
      <c r="C3036" s="8"/>
      <c r="D3036" s="8"/>
    </row>
    <row r="3037" spans="3:14" hidden="1" outlineLevel="1" x14ac:dyDescent="0.3">
      <c r="C3037" s="8"/>
      <c r="D3037" s="8"/>
    </row>
    <row r="3038" spans="3:14" hidden="1" outlineLevel="1" x14ac:dyDescent="0.3">
      <c r="C3038" s="8"/>
      <c r="D3038" s="8"/>
    </row>
    <row r="3039" spans="3:14" hidden="1" outlineLevel="1" x14ac:dyDescent="0.3">
      <c r="C3039" s="8"/>
      <c r="D3039" s="8"/>
    </row>
    <row r="3040" spans="3:14" hidden="1" outlineLevel="1" x14ac:dyDescent="0.3">
      <c r="C3040" s="8"/>
      <c r="D3040" s="8"/>
    </row>
    <row r="3041" spans="1:8" hidden="1" outlineLevel="1" x14ac:dyDescent="0.3">
      <c r="C3041" s="8"/>
      <c r="D3041" s="8"/>
    </row>
    <row r="3042" spans="1:8" hidden="1" outlineLevel="1" x14ac:dyDescent="0.3">
      <c r="C3042" s="8"/>
      <c r="D3042" s="8"/>
    </row>
    <row r="3043" spans="1:8" hidden="1" outlineLevel="1" x14ac:dyDescent="0.3">
      <c r="C3043" s="8"/>
      <c r="D3043" s="8"/>
    </row>
    <row r="3044" spans="1:8" hidden="1" outlineLevel="1" x14ac:dyDescent="0.3">
      <c r="C3044" s="8"/>
      <c r="D3044" s="8"/>
    </row>
    <row r="3045" spans="1:8" hidden="1" outlineLevel="1" x14ac:dyDescent="0.3">
      <c r="C3045" s="8"/>
      <c r="D3045" s="8"/>
    </row>
    <row r="3046" spans="1:8" hidden="1" outlineLevel="1" x14ac:dyDescent="0.3">
      <c r="C3046" s="8"/>
      <c r="D3046" s="8"/>
    </row>
    <row r="3047" spans="1:8" hidden="1" outlineLevel="1" x14ac:dyDescent="0.3">
      <c r="C3047" s="8"/>
      <c r="D3047" s="8"/>
    </row>
    <row r="3048" spans="1:8" hidden="1" outlineLevel="1" x14ac:dyDescent="0.3">
      <c r="C3048" s="8"/>
      <c r="D3048" s="8"/>
    </row>
    <row r="3049" spans="1:8" collapsed="1" x14ac:dyDescent="0.3">
      <c r="C3049" s="8"/>
      <c r="D3049" s="8"/>
    </row>
    <row r="3050" spans="1:8" s="16" customFormat="1" x14ac:dyDescent="0.3">
      <c r="A3050" s="16" t="s">
        <v>78</v>
      </c>
      <c r="C3050" s="22"/>
      <c r="D3050" s="22"/>
    </row>
    <row r="3051" spans="1:8" x14ac:dyDescent="0.3">
      <c r="B3051" s="1" t="s">
        <v>70</v>
      </c>
      <c r="C3051" s="8" t="s">
        <v>73</v>
      </c>
      <c r="D3051" s="8" t="s">
        <v>74</v>
      </c>
      <c r="E3051" s="1" t="str">
        <f>"-1 Correlation"</f>
        <v>-1 Correlation</v>
      </c>
      <c r="F3051" s="1" t="s">
        <v>62</v>
      </c>
      <c r="G3051" s="1" t="s">
        <v>86</v>
      </c>
      <c r="H3051" s="1" t="s">
        <v>43</v>
      </c>
    </row>
    <row r="3052" spans="1:8" x14ac:dyDescent="0.3">
      <c r="A3052" s="1" cm="1">
        <f t="array" ref="A3052:A3073">_xlfn.SEQUENCE(ROWS(_xlfn.ANCHORARRAY(B3052)))</f>
        <v>1</v>
      </c>
      <c r="B3052" s="2" cm="1">
        <f t="array" ref="B3052:B3073">_xlfn.VSTACK(
WORKDAY(DATE(2022, 11, 2)-1,_xlfn.SEQUENCE(NETWORKDAYS(DATE(2022, 11, 2),DATE(2022,11,23)))),
WORKDAY(DATE(2022, 11, 25)-1,_xlfn.SEQUENCE(NETWORKDAYS(DATE(2022, 11, 25),DATE(2022,12,2)))))</f>
        <v>44867</v>
      </c>
      <c r="C3052" s="8" cm="1">
        <f t="array" aca="1" ref="C3052:C3073" ca="1">_xlfn.XLOOKUP(_xlfn.ANCHORARRAY(B3052),_xlfn.ANCHORARRAY(B3007),_xlfn.ANCHORARRAY(C3007),,-1,1)</f>
        <v>999950.24999999977</v>
      </c>
      <c r="D3052" s="8" cm="1">
        <f t="array" aca="1" ref="D3052:D3073" ca="1">_xlfn.XLOOKUP(_xlfn.ANCHORARRAY(B3052),_xlfn.ANCHORARRAY(B3007),_xlfn.ANCHORARRAY(D3007),,-1,1)</f>
        <v>999472.65000000026</v>
      </c>
      <c r="E3052" s="8" cm="1">
        <f t="array" aca="1" ref="E3052:E3073" ca="1">_xlfn.XLOOKUP(_xlfn.ANCHORARRAY(B3052),_xlfn.ANCHORARRAY(B3007),_xlfn.ANCHORARRAY(E3007),,-1,1)</f>
        <v>999950.24999999977</v>
      </c>
      <c r="F3052" s="8" cm="1">
        <f t="array" aca="1" ref="F3052:F3073" ca="1">_xlfn.ANCHORARRAY(Active!D3052)</f>
        <v>999472.65000000224</v>
      </c>
      <c r="G3052" s="8" cm="1">
        <f t="array" aca="1" ref="G3052:G3073" ca="1">_xlfn.ANCHORARRAY('Passive Adj'!D3052)</f>
        <v>999472.65000000095</v>
      </c>
      <c r="H3052" s="8" cm="1">
        <f t="array" aca="1" ref="H3052:H3073" ca="1">_xlfn.ANCHORARRAY(Passive!D3052)</f>
        <v>999472.65000000095</v>
      </c>
    </row>
    <row r="3053" spans="1:8" x14ac:dyDescent="0.3">
      <c r="A3053" s="1">
        <v>2</v>
      </c>
      <c r="B3053" s="2">
        <v>44868</v>
      </c>
      <c r="C3053" s="8">
        <f ca="1"/>
        <v>991868.44209999987</v>
      </c>
      <c r="D3053" s="8">
        <f ca="1"/>
        <v>1011315.1400000001</v>
      </c>
      <c r="E3053" s="8">
        <f ca="1"/>
        <v>1008032.0578999997</v>
      </c>
      <c r="F3053" s="8">
        <f ca="1"/>
        <v>1006073.1</v>
      </c>
      <c r="G3053" s="8">
        <f ca="1"/>
        <v>1015945.0900000004</v>
      </c>
      <c r="H3053" s="8">
        <f ca="1"/>
        <v>1009928.2400000001</v>
      </c>
    </row>
    <row r="3054" spans="1:8" x14ac:dyDescent="0.3">
      <c r="A3054" s="1">
        <v>3</v>
      </c>
      <c r="B3054" s="2">
        <v>44869</v>
      </c>
      <c r="C3054" s="8">
        <f ca="1"/>
        <v>1033270.0699999998</v>
      </c>
      <c r="D3054" s="8">
        <f ca="1"/>
        <v>1012046.5700000004</v>
      </c>
      <c r="E3054" s="8">
        <f ca="1"/>
        <v>965955.74374276435</v>
      </c>
      <c r="F3054" s="8">
        <f ca="1"/>
        <v>1018102.9800000001</v>
      </c>
      <c r="G3054" s="8">
        <f ca="1"/>
        <v>1007605.6400000005</v>
      </c>
      <c r="H3054" s="8">
        <f ca="1"/>
        <v>999644.17000000039</v>
      </c>
    </row>
    <row r="3055" spans="1:8" x14ac:dyDescent="0.3">
      <c r="A3055" s="1">
        <v>4</v>
      </c>
      <c r="B3055" s="2">
        <v>44872</v>
      </c>
      <c r="C3055" s="8">
        <f ca="1"/>
        <v>1024287.11</v>
      </c>
      <c r="D3055" s="8">
        <f ca="1"/>
        <v>1009650.7900000002</v>
      </c>
      <c r="E3055" s="8">
        <f ca="1"/>
        <v>974353.49188213644</v>
      </c>
      <c r="F3055" s="8">
        <f ca="1"/>
        <v>1028646.18</v>
      </c>
      <c r="G3055" s="8">
        <f ca="1"/>
        <v>994826.67</v>
      </c>
      <c r="H3055" s="8">
        <f ca="1"/>
        <v>993667.2</v>
      </c>
    </row>
    <row r="3056" spans="1:8" x14ac:dyDescent="0.3">
      <c r="A3056" s="1">
        <v>5</v>
      </c>
      <c r="B3056" s="2">
        <v>44873</v>
      </c>
      <c r="C3056" s="8">
        <f ca="1"/>
        <v>999476.05999999982</v>
      </c>
      <c r="D3056" s="8">
        <f ca="1"/>
        <v>1002867.8333000005</v>
      </c>
      <c r="E3056" s="8">
        <f ca="1"/>
        <v>997955.0123628173</v>
      </c>
      <c r="F3056" s="8">
        <f ca="1"/>
        <v>1029469.1399999999</v>
      </c>
      <c r="G3056" s="8">
        <f ca="1"/>
        <v>981940.89380000031</v>
      </c>
      <c r="H3056" s="8">
        <f ca="1"/>
        <v>977760.15610000025</v>
      </c>
    </row>
    <row r="3057" spans="1:8" x14ac:dyDescent="0.3">
      <c r="A3057" s="1">
        <v>6</v>
      </c>
      <c r="B3057" s="2">
        <v>44874</v>
      </c>
      <c r="C3057" s="8">
        <f ca="1"/>
        <v>963715.09</v>
      </c>
      <c r="D3057" s="8">
        <f ca="1"/>
        <v>986584.83649999974</v>
      </c>
      <c r="E3057" s="8">
        <f ca="1"/>
        <v>1033661.5597096905</v>
      </c>
      <c r="F3057" s="8">
        <f ca="1"/>
        <v>1017106.74</v>
      </c>
      <c r="G3057" s="8">
        <f ca="1"/>
        <v>962468.87399999984</v>
      </c>
      <c r="H3057" s="8">
        <f ca="1"/>
        <v>950348.67050000036</v>
      </c>
    </row>
    <row r="3058" spans="1:8" x14ac:dyDescent="0.3">
      <c r="A3058" s="1">
        <v>7</v>
      </c>
      <c r="B3058" s="2">
        <v>44875</v>
      </c>
      <c r="C3058" s="8">
        <f ca="1"/>
        <v>971501</v>
      </c>
      <c r="D3058" s="8">
        <f ca="1"/>
        <v>1021437.9299999999</v>
      </c>
      <c r="E3058" s="8">
        <f ca="1"/>
        <v>1025310.5481318192</v>
      </c>
      <c r="F3058" s="8">
        <f ca="1"/>
        <v>1060299.2899999998</v>
      </c>
      <c r="G3058" s="8">
        <f ca="1"/>
        <v>990717.99000000022</v>
      </c>
      <c r="H3058" s="8">
        <f ca="1"/>
        <v>978428.35000000044</v>
      </c>
    </row>
    <row r="3059" spans="1:8" x14ac:dyDescent="0.3">
      <c r="A3059" s="1">
        <v>8</v>
      </c>
      <c r="B3059" s="2">
        <v>44876</v>
      </c>
      <c r="C3059" s="8">
        <f ca="1"/>
        <v>999240.54999999981</v>
      </c>
      <c r="D3059" s="8">
        <f ca="1"/>
        <v>1029420.7359999999</v>
      </c>
      <c r="E3059" s="8">
        <f ca="1"/>
        <v>996034.55848751636</v>
      </c>
      <c r="F3059" s="8">
        <f ca="1"/>
        <v>1065856.7</v>
      </c>
      <c r="G3059" s="8">
        <f ca="1"/>
        <v>1000669.4360000001</v>
      </c>
      <c r="H3059" s="8">
        <f ca="1"/>
        <v>987384.16200000013</v>
      </c>
    </row>
    <row r="3060" spans="1:8" x14ac:dyDescent="0.3">
      <c r="A3060" s="1">
        <v>9</v>
      </c>
      <c r="B3060" s="2">
        <v>44879</v>
      </c>
      <c r="C3060" s="8">
        <f ca="1"/>
        <v>962209.90999999992</v>
      </c>
      <c r="D3060" s="8">
        <f ca="1"/>
        <v>1009744.0599999997</v>
      </c>
      <c r="E3060" s="8">
        <f ca="1"/>
        <v>1032946.3883396076</v>
      </c>
      <c r="F3060" s="8">
        <f ca="1"/>
        <v>1054563.98</v>
      </c>
      <c r="G3060" s="8">
        <f ca="1"/>
        <v>974231.38000000024</v>
      </c>
      <c r="H3060" s="8">
        <f ca="1"/>
        <v>964056.78499999992</v>
      </c>
    </row>
    <row r="3061" spans="1:8" x14ac:dyDescent="0.3">
      <c r="A3061" s="1">
        <v>10</v>
      </c>
      <c r="B3061" s="2">
        <v>44880</v>
      </c>
      <c r="C3061" s="8">
        <f ca="1"/>
        <v>975927.29999999981</v>
      </c>
      <c r="D3061" s="8">
        <f ca="1"/>
        <v>1022765.0658</v>
      </c>
      <c r="E3061" s="8">
        <f ca="1"/>
        <v>1018220.5698766219</v>
      </c>
      <c r="F3061" s="8">
        <f ca="1"/>
        <v>1073745.7399999998</v>
      </c>
      <c r="G3061" s="8">
        <f ca="1"/>
        <v>982336.52880000044</v>
      </c>
      <c r="H3061" s="8">
        <f ca="1"/>
        <v>978428.69860000059</v>
      </c>
    </row>
    <row r="3062" spans="1:8" x14ac:dyDescent="0.3">
      <c r="A3062" s="1">
        <v>11</v>
      </c>
      <c r="B3062" s="2">
        <v>44881</v>
      </c>
      <c r="C3062" s="8">
        <f ca="1"/>
        <v>962124.90999999992</v>
      </c>
      <c r="D3062" s="8">
        <f ca="1"/>
        <v>992703.76890000014</v>
      </c>
      <c r="E3062" s="8">
        <f ca="1"/>
        <v>1032621.1071005107</v>
      </c>
      <c r="F3062" s="8">
        <f ca="1"/>
        <v>1053967.4899999998</v>
      </c>
      <c r="G3062" s="8">
        <f ca="1"/>
        <v>943979.35540000023</v>
      </c>
      <c r="H3062" s="8">
        <f ca="1"/>
        <v>940912.45130000042</v>
      </c>
    </row>
    <row r="3063" spans="1:8" x14ac:dyDescent="0.3">
      <c r="A3063" s="1">
        <v>12</v>
      </c>
      <c r="B3063" s="2">
        <v>44882</v>
      </c>
      <c r="C3063" s="8">
        <f ca="1"/>
        <v>935929.6100000001</v>
      </c>
      <c r="D3063" s="8">
        <f ca="1"/>
        <v>980551.32980000007</v>
      </c>
      <c r="E3063" s="8">
        <f ca="1"/>
        <v>1060735.7722605986</v>
      </c>
      <c r="F3063" s="8">
        <f ca="1"/>
        <v>1051766.0299999998</v>
      </c>
      <c r="G3063" s="8">
        <f ca="1"/>
        <v>923829.27280000015</v>
      </c>
      <c r="H3063" s="8">
        <f ca="1"/>
        <v>921976.17660000036</v>
      </c>
    </row>
    <row r="3064" spans="1:8" x14ac:dyDescent="0.3">
      <c r="A3064" s="1">
        <v>13</v>
      </c>
      <c r="B3064" s="2">
        <v>44883</v>
      </c>
      <c r="C3064" s="8">
        <f ca="1"/>
        <v>918771.7799999998</v>
      </c>
      <c r="D3064" s="8">
        <f ca="1"/>
        <v>972681.68530000048</v>
      </c>
      <c r="E3064" s="8">
        <f ca="1"/>
        <v>1080181.5979518774</v>
      </c>
      <c r="F3064" s="8">
        <f ca="1"/>
        <v>1063624.96</v>
      </c>
      <c r="G3064" s="8">
        <f ca="1"/>
        <v>900128.81580000033</v>
      </c>
      <c r="H3064" s="8">
        <f ca="1"/>
        <v>905916.5401000001</v>
      </c>
    </row>
    <row r="3065" spans="1:8" x14ac:dyDescent="0.3">
      <c r="A3065" s="1">
        <v>14</v>
      </c>
      <c r="B3065" s="2">
        <v>44886</v>
      </c>
      <c r="C3065" s="8">
        <f ca="1"/>
        <v>917711.90999999992</v>
      </c>
      <c r="D3065" s="8">
        <f ca="1"/>
        <v>963245.25999999989</v>
      </c>
      <c r="E3065" s="8">
        <f ca="1"/>
        <v>1081427.6659038351</v>
      </c>
      <c r="F3065" s="8">
        <f ca="1"/>
        <v>1066933.2399999998</v>
      </c>
      <c r="G3065" s="8">
        <f ca="1"/>
        <v>880442.00000000023</v>
      </c>
      <c r="H3065" s="8">
        <f ca="1"/>
        <v>886755.07500000042</v>
      </c>
    </row>
    <row r="3066" spans="1:8" x14ac:dyDescent="0.3">
      <c r="A3066" s="1">
        <v>15</v>
      </c>
      <c r="B3066" s="2">
        <v>44887</v>
      </c>
      <c r="C3066" s="8">
        <f ca="1"/>
        <v>917711.90999999992</v>
      </c>
      <c r="D3066" s="8">
        <f ca="1"/>
        <v>963245.25999999989</v>
      </c>
      <c r="E3066" s="8">
        <f ca="1"/>
        <v>1081427.6659038351</v>
      </c>
      <c r="F3066" s="8">
        <f ca="1"/>
        <v>1066933.2399999998</v>
      </c>
      <c r="G3066" s="8">
        <f ca="1"/>
        <v>880442.00000000023</v>
      </c>
      <c r="H3066" s="8">
        <f ca="1"/>
        <v>886755.07500000042</v>
      </c>
    </row>
    <row r="3067" spans="1:8" x14ac:dyDescent="0.3">
      <c r="A3067" s="1">
        <v>16</v>
      </c>
      <c r="B3067" s="2">
        <v>44888</v>
      </c>
      <c r="C3067" s="8">
        <f ca="1"/>
        <v>917711.90999999992</v>
      </c>
      <c r="D3067" s="8">
        <f ca="1"/>
        <v>963245.25999999989</v>
      </c>
      <c r="E3067" s="8">
        <f ca="1"/>
        <v>1081427.6659038351</v>
      </c>
      <c r="F3067" s="8">
        <f ca="1"/>
        <v>1066933.2399999998</v>
      </c>
      <c r="G3067" s="8">
        <f ca="1"/>
        <v>880442.00000000023</v>
      </c>
      <c r="H3067" s="8">
        <f ca="1"/>
        <v>886755.07500000042</v>
      </c>
    </row>
    <row r="3068" spans="1:8" x14ac:dyDescent="0.3">
      <c r="A3068" s="1">
        <v>17</v>
      </c>
      <c r="B3068" s="2">
        <v>44890</v>
      </c>
      <c r="C3068" s="8">
        <f ca="1"/>
        <v>917711.90999999992</v>
      </c>
      <c r="D3068" s="8">
        <f ca="1"/>
        <v>963245.25999999989</v>
      </c>
      <c r="E3068" s="8">
        <f ca="1"/>
        <v>1081427.6659038351</v>
      </c>
      <c r="F3068" s="8">
        <f ca="1"/>
        <v>1066933.2399999998</v>
      </c>
      <c r="G3068" s="8">
        <f ca="1"/>
        <v>880442.00000000023</v>
      </c>
      <c r="H3068" s="8">
        <f ca="1"/>
        <v>886755.07500000042</v>
      </c>
    </row>
    <row r="3069" spans="1:8" x14ac:dyDescent="0.3">
      <c r="A3069" s="1">
        <v>18</v>
      </c>
      <c r="B3069" s="2">
        <v>44893</v>
      </c>
      <c r="C3069" s="8">
        <f ca="1"/>
        <v>917711.90999999992</v>
      </c>
      <c r="D3069" s="8">
        <f ca="1"/>
        <v>963245.25999999989</v>
      </c>
      <c r="E3069" s="8">
        <f ca="1"/>
        <v>1081427.6659038351</v>
      </c>
      <c r="F3069" s="8">
        <f ca="1"/>
        <v>1066933.2399999998</v>
      </c>
      <c r="G3069" s="8">
        <f ca="1"/>
        <v>880442.00000000023</v>
      </c>
      <c r="H3069" s="8">
        <f ca="1"/>
        <v>886755.07500000042</v>
      </c>
    </row>
    <row r="3070" spans="1:8" x14ac:dyDescent="0.3">
      <c r="A3070" s="1">
        <v>19</v>
      </c>
      <c r="B3070" s="2">
        <v>44894</v>
      </c>
      <c r="C3070" s="8">
        <f ca="1"/>
        <v>917711.90999999992</v>
      </c>
      <c r="D3070" s="8">
        <f ca="1"/>
        <v>963245.25999999989</v>
      </c>
      <c r="E3070" s="8">
        <f ca="1"/>
        <v>1081427.6659038351</v>
      </c>
      <c r="F3070" s="8">
        <f ca="1"/>
        <v>1066933.2399999998</v>
      </c>
      <c r="G3070" s="8">
        <f ca="1"/>
        <v>880442.00000000023</v>
      </c>
      <c r="H3070" s="8">
        <f ca="1"/>
        <v>886755.07500000042</v>
      </c>
    </row>
    <row r="3071" spans="1:8" x14ac:dyDescent="0.3">
      <c r="A3071" s="1">
        <v>20</v>
      </c>
      <c r="B3071" s="2">
        <v>44895</v>
      </c>
      <c r="C3071" s="8">
        <f ca="1"/>
        <v>917711.90999999992</v>
      </c>
      <c r="D3071" s="8">
        <f ca="1"/>
        <v>963245.25999999989</v>
      </c>
      <c r="E3071" s="8">
        <f ca="1"/>
        <v>1081427.6659038351</v>
      </c>
      <c r="F3071" s="8">
        <f ca="1"/>
        <v>1066933.2399999998</v>
      </c>
      <c r="G3071" s="8">
        <f ca="1"/>
        <v>880442.00000000023</v>
      </c>
      <c r="H3071" s="8">
        <f ca="1"/>
        <v>886755.07500000042</v>
      </c>
    </row>
    <row r="3072" spans="1:8" x14ac:dyDescent="0.3">
      <c r="A3072" s="1">
        <v>21</v>
      </c>
      <c r="B3072" s="2">
        <v>44896</v>
      </c>
      <c r="C3072" s="8">
        <f ca="1"/>
        <v>917711.90999999992</v>
      </c>
      <c r="D3072" s="8">
        <f ca="1"/>
        <v>963245.25999999989</v>
      </c>
      <c r="E3072" s="8">
        <f ca="1"/>
        <v>1081427.6659038351</v>
      </c>
      <c r="F3072" s="8">
        <f ca="1"/>
        <v>1066933.2399999998</v>
      </c>
      <c r="G3072" s="8">
        <f ca="1"/>
        <v>880442.00000000023</v>
      </c>
      <c r="H3072" s="8">
        <f ca="1"/>
        <v>886755.07500000042</v>
      </c>
    </row>
    <row r="3073" spans="1:9" x14ac:dyDescent="0.3">
      <c r="A3073" s="1">
        <v>22</v>
      </c>
      <c r="B3073" s="2">
        <v>44897</v>
      </c>
      <c r="C3073" s="8">
        <f ca="1"/>
        <v>917711.90999999992</v>
      </c>
      <c r="D3073" s="8">
        <f ca="1"/>
        <v>963245.25999999989</v>
      </c>
      <c r="E3073" s="8">
        <f ca="1"/>
        <v>1081427.6659038351</v>
      </c>
      <c r="F3073" s="8">
        <f ca="1"/>
        <v>1066933.2399999998</v>
      </c>
      <c r="G3073" s="8">
        <f ca="1"/>
        <v>880442.00000000023</v>
      </c>
      <c r="H3073" s="8">
        <f ca="1"/>
        <v>886755.07500000042</v>
      </c>
    </row>
    <row r="3074" spans="1:9" x14ac:dyDescent="0.3"/>
    <row r="3075" spans="1:9" x14ac:dyDescent="0.3"/>
    <row r="3076" spans="1:9" s="16" customFormat="1" x14ac:dyDescent="0.3">
      <c r="A3076" s="16" t="s">
        <v>80</v>
      </c>
    </row>
    <row r="3077" spans="1:9" x14ac:dyDescent="0.3">
      <c r="C3077" s="1" t="s">
        <v>74</v>
      </c>
      <c r="D3077" s="1" t="s">
        <v>83</v>
      </c>
      <c r="E3077" s="1" t="s">
        <v>86</v>
      </c>
      <c r="F3077" s="1" t="s">
        <v>43</v>
      </c>
    </row>
    <row r="3078" spans="1:9" x14ac:dyDescent="0.3">
      <c r="B3078" s="1" t="s">
        <v>81</v>
      </c>
      <c r="C3078" s="20">
        <f ca="1">CORREL(_xlfn.ANCHORARRAY(I3007),_xlfn.ANCHORARRAY(J3007))</f>
        <v>0.57438085806217742</v>
      </c>
      <c r="D3078" s="20" cm="1">
        <f t="array" aca="1" ref="D3078:D3079" ca="1">Active!C3078:C3079</f>
        <v>0.54763833637557446</v>
      </c>
      <c r="E3078" s="20" cm="1">
        <f t="array" aca="1" ref="E3078:E3079" ca="1">'Passive Adj'!C3078:C3079</f>
        <v>0.5447428591945247</v>
      </c>
      <c r="F3078" s="20" cm="1">
        <f t="array" aca="1" ref="F3078:F3079" ca="1">Passive!C3078:C3079</f>
        <v>0.56809601622682615</v>
      </c>
      <c r="G3078" s="11"/>
      <c r="H3078" s="11"/>
      <c r="I3078" s="11"/>
    </row>
    <row r="3079" spans="1:9" x14ac:dyDescent="0.3">
      <c r="B3079" s="1" t="s">
        <v>82</v>
      </c>
      <c r="C3079" s="20" cm="1">
        <f t="array" aca="1" ref="C3079" ca="1">MIN(ABS(PRODUCT(_xlfn.ANCHORARRAY(I3007)+1)-1),ABS(PRODUCT(_xlfn.ANCHORARRAY(J3007)+1)-1))/MAX(ABS(PRODUCT(_xlfn.ANCHORARRAY(I3007)+1)-1),ABS(PRODUCT(_xlfn.ANCHORARRAY(J3007)+1)-1))*IF(SIGN(PRODUCT(_xlfn.ANCHORARRAY(I3007)+1)-1)+SIGN(PRODUCT(_xlfn.ANCHORARRAY(J3007)+1)-1)=0, -1, 1)</f>
        <v>0.44072754059231367</v>
      </c>
      <c r="D3079" s="20">
        <f ca="1"/>
        <v>-0.82069781780042494</v>
      </c>
      <c r="E3079" s="20">
        <f ca="1"/>
        <v>0.69057054644905247</v>
      </c>
      <c r="F3079" s="20">
        <f ca="1"/>
        <v>0.72924795458637326</v>
      </c>
    </row>
  </sheetData>
  <conditionalFormatting sqref="O3001:BO3001">
    <cfRule type="colorScale" priority="1">
      <colorScale>
        <cfvo type="min"/>
        <cfvo type="percentile" val="50"/>
        <cfvo type="max"/>
        <color rgb="FFC00000"/>
        <color theme="1"/>
        <color theme="9" tint="-0.249977111117893"/>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950C4-03D8-4DF9-95C9-B1C2505800BE}">
  <dimension ref="A2:AB179"/>
  <sheetViews>
    <sheetView topLeftCell="B49" workbookViewId="0">
      <selection activeCell="I62" sqref="I62"/>
    </sheetView>
  </sheetViews>
  <sheetFormatPr defaultColWidth="8.77734375" defaultRowHeight="14.4" x14ac:dyDescent="0.3"/>
  <cols>
    <col min="1" max="2" width="8.77734375" style="1"/>
    <col min="3" max="3" width="50.44140625" style="1" bestFit="1" customWidth="1"/>
    <col min="4" max="4" width="39.44140625" style="1" bestFit="1" customWidth="1"/>
    <col min="5" max="5" width="21.109375" style="1" bestFit="1" customWidth="1"/>
    <col min="6" max="8" width="8.77734375" style="1" customWidth="1"/>
    <col min="9" max="9" width="10.33203125" style="1" bestFit="1" customWidth="1"/>
    <col min="10" max="10" width="8.77734375" style="1" customWidth="1"/>
    <col min="11" max="11" width="18.77734375" style="1" bestFit="1" customWidth="1"/>
    <col min="12" max="12" width="18.77734375" style="1" customWidth="1"/>
    <col min="13" max="13" width="8.77734375" style="1"/>
    <col min="14" max="14" width="0" style="1" hidden="1" customWidth="1"/>
    <col min="15" max="15" width="13.109375" style="1" bestFit="1" customWidth="1"/>
    <col min="16" max="16384" width="8.77734375" style="1"/>
  </cols>
  <sheetData>
    <row r="2" spans="1:28" x14ac:dyDescent="0.3">
      <c r="R2" s="1" t="s">
        <v>66</v>
      </c>
    </row>
    <row r="3" spans="1:28" x14ac:dyDescent="0.3">
      <c r="A3" s="1" t="s">
        <v>67</v>
      </c>
      <c r="B3" s="1" t="s">
        <v>68</v>
      </c>
      <c r="C3" s="17" t="s">
        <v>36</v>
      </c>
      <c r="D3" s="17" t="s">
        <v>6</v>
      </c>
      <c r="E3" s="17" t="s">
        <v>37</v>
      </c>
      <c r="F3" s="18" t="s">
        <v>38</v>
      </c>
      <c r="G3" s="18" t="s">
        <v>39</v>
      </c>
      <c r="H3" s="18" t="s">
        <v>40</v>
      </c>
      <c r="I3" s="19" t="s">
        <v>41</v>
      </c>
      <c r="J3" s="19" t="s">
        <v>42</v>
      </c>
      <c r="K3" s="19" t="s">
        <v>35</v>
      </c>
      <c r="L3" s="19"/>
      <c r="M3" s="1" t="s">
        <v>43</v>
      </c>
      <c r="O3" s="1" t="s">
        <v>86</v>
      </c>
      <c r="P3" s="1" t="s">
        <v>62</v>
      </c>
      <c r="T3" s="1" t="s">
        <v>36</v>
      </c>
      <c r="U3" s="1" t="s">
        <v>6</v>
      </c>
      <c r="V3" s="1" t="s">
        <v>37</v>
      </c>
      <c r="W3" s="1" t="s">
        <v>38</v>
      </c>
      <c r="X3" s="1" t="s">
        <v>39</v>
      </c>
      <c r="Y3" s="1" t="s">
        <v>40</v>
      </c>
      <c r="Z3" s="1" t="s">
        <v>41</v>
      </c>
      <c r="AA3" s="1" t="s">
        <v>42</v>
      </c>
      <c r="AB3" s="1" t="s">
        <v>35</v>
      </c>
    </row>
    <row r="4" spans="1:28" x14ac:dyDescent="0.3">
      <c r="A4" s="1" cm="1">
        <f t="array" ref="A4:A56">R4:R56</f>
        <v>1</v>
      </c>
      <c r="B4" s="1" t="str" cm="1">
        <f t="array" ref="B4:B56">S4:S56</f>
        <v>Passive</v>
      </c>
      <c r="C4" s="1" t="e" cm="1" vm="9">
        <f t="array" ref="C4:C56">T4:T56</f>
        <v>#VALUE!</v>
      </c>
      <c r="D4" s="1" t="str" cm="1">
        <f t="array" ref="D4:D56">U4:U56</f>
        <v>Software &amp; IT Services</v>
      </c>
      <c r="E4" s="1" t="str" cm="1">
        <f t="array" ref="E4:E56">V4:V56</f>
        <v>Consumer Discretionary</v>
      </c>
      <c r="F4" s="11" cm="1">
        <f t="array" ref="F4:F56">W4:W56</f>
        <v>1E-3</v>
      </c>
      <c r="G4" s="11" cm="1">
        <f t="array" ref="G4:G56">X4:X56</f>
        <v>4.9020608394618088E-2</v>
      </c>
      <c r="H4" s="11" cm="1">
        <f t="array" ref="H4:H56">Y4:Y56</f>
        <v>9.999999999999998E-4</v>
      </c>
      <c r="I4" s="11" cm="1">
        <f t="array" ref="I4:I56">Z4:Z56</f>
        <v>1.9665527821708481E-2</v>
      </c>
      <c r="J4" s="11" cm="1">
        <f t="array" ref="J4:J56">AA4:AA56</f>
        <v>1.7006869464872697E-2</v>
      </c>
      <c r="K4" s="11" cm="1">
        <f t="array" ref="K4:K56">AB4:AB56</f>
        <v>1.1904808625410887E-2</v>
      </c>
      <c r="L4" s="11"/>
      <c r="M4" s="12" cm="1">
        <f t="array" ref="M4:M56">_xlfn.ANCHORARRAY(J4)</f>
        <v>1.7006869464872697E-2</v>
      </c>
      <c r="N4" s="12">
        <f>M4</f>
        <v>1.7006869464872697E-2</v>
      </c>
      <c r="O4" s="12" cm="1">
        <f t="array" ref="O4:O56">(1/$N$58)*N4:N56</f>
        <v>2.1454675232791147E-2</v>
      </c>
      <c r="P4" s="12" cm="1">
        <f t="array" ref="P4:P56">IF(_xlfn.ANCHORARRAY(B4)="Active", 1/3, 0)</f>
        <v>0</v>
      </c>
      <c r="R4" s="1">
        <v>1</v>
      </c>
      <c r="S4" s="1" t="s">
        <v>43</v>
      </c>
      <c r="T4" s="1" t="e" vm="9">
        <v>#VALUE!</v>
      </c>
      <c r="U4" s="1" t="s">
        <v>44</v>
      </c>
      <c r="V4" s="1" t="s">
        <v>45</v>
      </c>
      <c r="W4" s="1">
        <v>1E-3</v>
      </c>
      <c r="X4" s="1">
        <v>4.9020608394618088E-2</v>
      </c>
      <c r="Y4" s="1">
        <v>9.999999999999998E-4</v>
      </c>
      <c r="Z4" s="1">
        <v>1.9665527821708481E-2</v>
      </c>
      <c r="AA4" s="1">
        <v>1.7006869464872697E-2</v>
      </c>
      <c r="AB4" s="1">
        <v>1.1904808625410887E-2</v>
      </c>
    </row>
    <row r="5" spans="1:28" x14ac:dyDescent="0.3">
      <c r="A5" s="1">
        <v>2</v>
      </c>
      <c r="B5" s="1" t="str">
        <v>Passive</v>
      </c>
      <c r="C5" s="1" t="e" vm="10">
        <v>#VALUE!</v>
      </c>
      <c r="D5" s="1" t="str">
        <v>Biotechnology &amp; Medical Research</v>
      </c>
      <c r="E5" s="1" t="str">
        <v>Health Care</v>
      </c>
      <c r="F5" s="11">
        <v>1E-3</v>
      </c>
      <c r="G5" s="11">
        <v>1E-3</v>
      </c>
      <c r="H5" s="11">
        <v>9.999999999999998E-4</v>
      </c>
      <c r="I5" s="11">
        <v>1E-3</v>
      </c>
      <c r="J5" s="11">
        <v>1E-3</v>
      </c>
      <c r="K5" s="11">
        <v>6.9999999999999999E-4</v>
      </c>
      <c r="L5" s="11"/>
      <c r="M5" s="12">
        <v>1E-3</v>
      </c>
      <c r="N5" s="12">
        <f t="shared" ref="N5:N56" si="0">M5</f>
        <v>1E-3</v>
      </c>
      <c r="O5" s="12">
        <v>1.2615299527702786E-3</v>
      </c>
      <c r="P5" s="12">
        <v>0</v>
      </c>
      <c r="R5" s="1">
        <v>2</v>
      </c>
      <c r="S5" s="1" t="s">
        <v>43</v>
      </c>
      <c r="T5" s="1" t="e" vm="10">
        <v>#VALUE!</v>
      </c>
      <c r="U5" s="1" t="s">
        <v>46</v>
      </c>
      <c r="V5" s="1" t="s">
        <v>47</v>
      </c>
      <c r="W5" s="1">
        <v>1E-3</v>
      </c>
      <c r="X5" s="1">
        <v>1E-3</v>
      </c>
      <c r="Y5" s="1">
        <v>9.999999999999998E-4</v>
      </c>
      <c r="Z5" s="1">
        <v>1E-3</v>
      </c>
      <c r="AA5" s="1">
        <v>1E-3</v>
      </c>
      <c r="AB5" s="1">
        <v>6.9999999999999999E-4</v>
      </c>
    </row>
    <row r="6" spans="1:28" x14ac:dyDescent="0.3">
      <c r="A6" s="1">
        <v>3</v>
      </c>
      <c r="B6" s="1" t="str">
        <v>Passive</v>
      </c>
      <c r="C6" s="1" t="e" vm="11">
        <v>#VALUE!</v>
      </c>
      <c r="D6" s="1" t="str">
        <v>Specialty Retailers</v>
      </c>
      <c r="E6" s="1" t="str">
        <v>Health Care</v>
      </c>
      <c r="F6" s="11">
        <v>1E-3</v>
      </c>
      <c r="G6" s="11">
        <v>1E-3</v>
      </c>
      <c r="H6" s="11">
        <v>1.0000000000000018E-3</v>
      </c>
      <c r="I6" s="11">
        <v>1.0000000000000009E-3</v>
      </c>
      <c r="J6" s="11">
        <v>1.0000000000000005E-3</v>
      </c>
      <c r="K6" s="11">
        <v>7.0000000000000032E-4</v>
      </c>
      <c r="L6" s="11"/>
      <c r="M6" s="12">
        <v>1.0000000000000005E-3</v>
      </c>
      <c r="N6" s="12">
        <f t="shared" si="0"/>
        <v>1.0000000000000005E-3</v>
      </c>
      <c r="O6" s="12">
        <v>1.2615299527702791E-3</v>
      </c>
      <c r="P6" s="12">
        <v>0</v>
      </c>
      <c r="R6" s="1">
        <v>3</v>
      </c>
      <c r="S6" s="1" t="s">
        <v>43</v>
      </c>
      <c r="T6" s="1" t="e" vm="11">
        <v>#VALUE!</v>
      </c>
      <c r="U6" s="1" t="s">
        <v>48</v>
      </c>
      <c r="V6" s="1" t="s">
        <v>47</v>
      </c>
      <c r="W6" s="1">
        <v>1E-3</v>
      </c>
      <c r="X6" s="1">
        <v>1E-3</v>
      </c>
      <c r="Y6" s="1">
        <v>1.0000000000000018E-3</v>
      </c>
      <c r="Z6" s="1">
        <v>1.0000000000000009E-3</v>
      </c>
      <c r="AA6" s="1">
        <v>1.0000000000000005E-3</v>
      </c>
      <c r="AB6" s="1">
        <v>7.0000000000000032E-4</v>
      </c>
    </row>
    <row r="7" spans="1:28" x14ac:dyDescent="0.3">
      <c r="A7" s="1">
        <v>4</v>
      </c>
      <c r="B7" s="1" t="str">
        <v>Passive</v>
      </c>
      <c r="C7" s="1" t="e" vm="12">
        <v>#VALUE!</v>
      </c>
      <c r="D7" s="1" t="str">
        <v>Electrical Utilities &amp; IPPs</v>
      </c>
      <c r="E7" s="1" t="str">
        <v>Health Care</v>
      </c>
      <c r="F7" s="11">
        <v>1E-3</v>
      </c>
      <c r="G7" s="11">
        <v>1E-3</v>
      </c>
      <c r="H7" s="11">
        <v>1E-3</v>
      </c>
      <c r="I7" s="11">
        <v>1E-3</v>
      </c>
      <c r="J7" s="11">
        <v>1E-3</v>
      </c>
      <c r="K7" s="11">
        <v>6.9999999999999999E-4</v>
      </c>
      <c r="L7" s="11"/>
      <c r="M7" s="12">
        <v>1E-3</v>
      </c>
      <c r="N7" s="12">
        <f t="shared" si="0"/>
        <v>1E-3</v>
      </c>
      <c r="O7" s="12">
        <v>1.2615299527702786E-3</v>
      </c>
      <c r="P7" s="12">
        <v>0</v>
      </c>
      <c r="R7" s="1">
        <v>4</v>
      </c>
      <c r="S7" s="1" t="s">
        <v>43</v>
      </c>
      <c r="T7" s="1" t="e" vm="12">
        <v>#VALUE!</v>
      </c>
      <c r="U7" s="1" t="s">
        <v>49</v>
      </c>
      <c r="V7" s="1" t="s">
        <v>47</v>
      </c>
      <c r="W7" s="1">
        <v>1E-3</v>
      </c>
      <c r="X7" s="1">
        <v>1E-3</v>
      </c>
      <c r="Y7" s="1">
        <v>1E-3</v>
      </c>
      <c r="Z7" s="1">
        <v>1E-3</v>
      </c>
      <c r="AA7" s="1">
        <v>1E-3</v>
      </c>
      <c r="AB7" s="1">
        <v>6.9999999999999999E-4</v>
      </c>
    </row>
    <row r="8" spans="1:28" x14ac:dyDescent="0.3">
      <c r="A8" s="1">
        <v>5</v>
      </c>
      <c r="B8" s="1" t="str">
        <v>Passive</v>
      </c>
      <c r="C8" s="1" t="e" vm="13">
        <v>#VALUE!</v>
      </c>
      <c r="D8" s="1" t="str">
        <v>Software &amp; IT Services</v>
      </c>
      <c r="E8" s="1" t="str">
        <v>Information Technology</v>
      </c>
      <c r="F8" s="11">
        <v>1E-3</v>
      </c>
      <c r="G8" s="11">
        <v>1.0000000000000002E-3</v>
      </c>
      <c r="H8" s="11">
        <v>1E-3</v>
      </c>
      <c r="I8" s="11">
        <v>1E-3</v>
      </c>
      <c r="J8" s="11">
        <v>1E-3</v>
      </c>
      <c r="K8" s="11">
        <v>6.9999999999999999E-4</v>
      </c>
      <c r="L8" s="11"/>
      <c r="M8" s="12">
        <v>1E-3</v>
      </c>
      <c r="N8" s="12">
        <f t="shared" si="0"/>
        <v>1E-3</v>
      </c>
      <c r="O8" s="12">
        <v>1.2615299527702786E-3</v>
      </c>
      <c r="P8" s="12">
        <v>0</v>
      </c>
      <c r="R8" s="1">
        <v>5</v>
      </c>
      <c r="S8" s="1" t="s">
        <v>43</v>
      </c>
      <c r="T8" s="1" t="e" vm="13">
        <v>#VALUE!</v>
      </c>
      <c r="U8" s="1" t="s">
        <v>44</v>
      </c>
      <c r="V8" s="1" t="s">
        <v>50</v>
      </c>
      <c r="W8" s="1">
        <v>1E-3</v>
      </c>
      <c r="X8" s="1">
        <v>1.0000000000000002E-3</v>
      </c>
      <c r="Y8" s="1">
        <v>1E-3</v>
      </c>
      <c r="Z8" s="1">
        <v>1E-3</v>
      </c>
      <c r="AA8" s="1">
        <v>1E-3</v>
      </c>
      <c r="AB8" s="1">
        <v>6.9999999999999999E-4</v>
      </c>
    </row>
    <row r="9" spans="1:28" x14ac:dyDescent="0.3">
      <c r="A9" s="1">
        <v>6</v>
      </c>
      <c r="B9" s="1" t="str">
        <v>Passive</v>
      </c>
      <c r="C9" s="1" t="e" vm="14">
        <v>#VALUE!</v>
      </c>
      <c r="D9" s="1" t="str">
        <v>Banking Services</v>
      </c>
      <c r="E9" s="1" t="str">
        <v>Information Technology</v>
      </c>
      <c r="F9" s="11">
        <v>0.29762634544365274</v>
      </c>
      <c r="G9" s="11">
        <v>1.0000000000000002E-3</v>
      </c>
      <c r="H9" s="11">
        <v>1E-3</v>
      </c>
      <c r="I9" s="11">
        <v>4.3676657433314309E-2</v>
      </c>
      <c r="J9" s="11">
        <v>9.9875448481217585E-2</v>
      </c>
      <c r="K9" s="11">
        <v>6.9912813936852308E-2</v>
      </c>
      <c r="L9" s="11"/>
      <c r="M9" s="12">
        <v>9.9875448481217585E-2</v>
      </c>
      <c r="N9" s="12">
        <f t="shared" si="0"/>
        <v>9.9875448481217585E-2</v>
      </c>
      <c r="O9" s="12">
        <v>0.12599586980542082</v>
      </c>
      <c r="P9" s="12">
        <v>0</v>
      </c>
      <c r="R9" s="1">
        <v>6</v>
      </c>
      <c r="S9" s="1" t="s">
        <v>43</v>
      </c>
      <c r="T9" s="1" t="e" vm="14">
        <v>#VALUE!</v>
      </c>
      <c r="U9" s="1" t="s">
        <v>51</v>
      </c>
      <c r="V9" s="1" t="s">
        <v>50</v>
      </c>
      <c r="W9" s="1">
        <v>0.29762634544365274</v>
      </c>
      <c r="X9" s="1">
        <v>1.0000000000000002E-3</v>
      </c>
      <c r="Y9" s="1">
        <v>1E-3</v>
      </c>
      <c r="Z9" s="1">
        <v>4.3676657433314309E-2</v>
      </c>
      <c r="AA9" s="1">
        <v>9.9875448481217585E-2</v>
      </c>
      <c r="AB9" s="1">
        <v>6.9912813936852308E-2</v>
      </c>
    </row>
    <row r="10" spans="1:28" x14ac:dyDescent="0.3">
      <c r="A10" s="1">
        <v>7</v>
      </c>
      <c r="B10" s="1" t="str">
        <v>Passive</v>
      </c>
      <c r="C10" s="1" t="e" vm="15">
        <v>#VALUE!</v>
      </c>
      <c r="D10" s="1" t="str">
        <v>Biotechnology &amp; Medical Research</v>
      </c>
      <c r="E10" s="1" t="str">
        <v>Health Care</v>
      </c>
      <c r="F10" s="11">
        <v>1E-3</v>
      </c>
      <c r="G10" s="11">
        <v>1E-3</v>
      </c>
      <c r="H10" s="11">
        <v>1E-3</v>
      </c>
      <c r="I10" s="11">
        <v>1E-3</v>
      </c>
      <c r="J10" s="11">
        <v>1E-3</v>
      </c>
      <c r="K10" s="11">
        <v>6.9999999999999999E-4</v>
      </c>
      <c r="L10" s="11"/>
      <c r="M10" s="12">
        <v>1E-3</v>
      </c>
      <c r="N10" s="12">
        <f t="shared" si="0"/>
        <v>1E-3</v>
      </c>
      <c r="O10" s="12">
        <v>1.2615299527702786E-3</v>
      </c>
      <c r="P10" s="12">
        <v>0</v>
      </c>
      <c r="R10" s="1">
        <v>7</v>
      </c>
      <c r="S10" s="1" t="s">
        <v>43</v>
      </c>
      <c r="T10" s="1" t="e" vm="15">
        <v>#VALUE!</v>
      </c>
      <c r="U10" s="1" t="s">
        <v>46</v>
      </c>
      <c r="V10" s="1" t="s">
        <v>47</v>
      </c>
      <c r="W10" s="1">
        <v>1E-3</v>
      </c>
      <c r="X10" s="1">
        <v>1E-3</v>
      </c>
      <c r="Y10" s="1">
        <v>1E-3</v>
      </c>
      <c r="Z10" s="1">
        <v>1E-3</v>
      </c>
      <c r="AA10" s="1">
        <v>1E-3</v>
      </c>
      <c r="AB10" s="1">
        <v>6.9999999999999999E-4</v>
      </c>
    </row>
    <row r="11" spans="1:28" x14ac:dyDescent="0.3">
      <c r="A11" s="1">
        <v>8</v>
      </c>
      <c r="B11" s="1" t="str">
        <v>Passive</v>
      </c>
      <c r="C11" s="1" t="e" vm="16">
        <v>#VALUE!</v>
      </c>
      <c r="D11" s="1" t="str">
        <v>Biotechnology &amp; Medical Research</v>
      </c>
      <c r="E11" s="1" t="str">
        <v>Industrials</v>
      </c>
      <c r="F11" s="11">
        <v>1E-3</v>
      </c>
      <c r="G11" s="11">
        <v>1E-3</v>
      </c>
      <c r="H11" s="11">
        <v>1E-3</v>
      </c>
      <c r="I11" s="11">
        <v>1E-3</v>
      </c>
      <c r="J11" s="11">
        <v>1E-3</v>
      </c>
      <c r="K11" s="11">
        <v>6.9999999999999999E-4</v>
      </c>
      <c r="L11" s="11"/>
      <c r="M11" s="12">
        <v>1E-3</v>
      </c>
      <c r="N11" s="12">
        <f t="shared" si="0"/>
        <v>1E-3</v>
      </c>
      <c r="O11" s="12">
        <v>1.2615299527702786E-3</v>
      </c>
      <c r="P11" s="12">
        <v>0</v>
      </c>
      <c r="R11" s="1">
        <v>8</v>
      </c>
      <c r="S11" s="1" t="s">
        <v>43</v>
      </c>
      <c r="T11" s="1" t="e" vm="16">
        <v>#VALUE!</v>
      </c>
      <c r="U11" s="1" t="s">
        <v>46</v>
      </c>
      <c r="V11" s="1" t="s">
        <v>52</v>
      </c>
      <c r="W11" s="1">
        <v>1E-3</v>
      </c>
      <c r="X11" s="1">
        <v>1E-3</v>
      </c>
      <c r="Y11" s="1">
        <v>1E-3</v>
      </c>
      <c r="Z11" s="1">
        <v>1E-3</v>
      </c>
      <c r="AA11" s="1">
        <v>1E-3</v>
      </c>
      <c r="AB11" s="1">
        <v>6.9999999999999999E-4</v>
      </c>
    </row>
    <row r="12" spans="1:28" x14ac:dyDescent="0.3">
      <c r="A12" s="1">
        <v>9</v>
      </c>
      <c r="B12" s="1" t="str">
        <v>Passive</v>
      </c>
      <c r="C12" s="1" t="e" vm="17">
        <v>#VALUE!</v>
      </c>
      <c r="D12" s="1" t="str">
        <v>Electronic Equipment &amp; Parts</v>
      </c>
      <c r="E12" s="1" t="str">
        <v>Health Care</v>
      </c>
      <c r="F12" s="11">
        <v>1E-3</v>
      </c>
      <c r="G12" s="11">
        <v>4.0808612254721162E-2</v>
      </c>
      <c r="H12" s="11">
        <v>9.9999999999999764E-4</v>
      </c>
      <c r="I12" s="11">
        <v>1.6473539058022017E-2</v>
      </c>
      <c r="J12" s="11">
        <v>1.4269537418240386E-2</v>
      </c>
      <c r="K12" s="11">
        <v>9.9886761927682685E-3</v>
      </c>
      <c r="L12" s="11"/>
      <c r="M12" s="12">
        <v>1.4269537418240386E-2</v>
      </c>
      <c r="N12" s="12">
        <f t="shared" si="0"/>
        <v>1.4269537418240386E-2</v>
      </c>
      <c r="O12" s="12">
        <v>1.8001448865286516E-2</v>
      </c>
      <c r="P12" s="12">
        <v>0</v>
      </c>
      <c r="R12" s="1">
        <v>9</v>
      </c>
      <c r="S12" s="1" t="s">
        <v>43</v>
      </c>
      <c r="T12" s="1" t="e" vm="17">
        <v>#VALUE!</v>
      </c>
      <c r="U12" s="1" t="s">
        <v>53</v>
      </c>
      <c r="V12" s="1" t="s">
        <v>47</v>
      </c>
      <c r="W12" s="1">
        <v>1E-3</v>
      </c>
      <c r="X12" s="1">
        <v>4.0808612254721162E-2</v>
      </c>
      <c r="Y12" s="1">
        <v>9.9999999999999764E-4</v>
      </c>
      <c r="Z12" s="1">
        <v>1.6473539058022017E-2</v>
      </c>
      <c r="AA12" s="1">
        <v>1.4269537418240386E-2</v>
      </c>
      <c r="AB12" s="1">
        <v>9.9886761927682685E-3</v>
      </c>
    </row>
    <row r="13" spans="1:28" x14ac:dyDescent="0.3">
      <c r="A13" s="1">
        <v>10</v>
      </c>
      <c r="B13" s="1" t="str">
        <v>Passive</v>
      </c>
      <c r="C13" s="1" t="e" vm="18">
        <v>#VALUE!</v>
      </c>
      <c r="D13" s="1" t="str">
        <v>Software &amp; IT Services</v>
      </c>
      <c r="E13" s="1" t="str">
        <v>Consumer Discretionary</v>
      </c>
      <c r="F13" s="11">
        <v>1E-3</v>
      </c>
      <c r="G13" s="11">
        <v>1E-3</v>
      </c>
      <c r="H13" s="11">
        <v>1.0000000000000005E-3</v>
      </c>
      <c r="I13" s="11">
        <v>1.0000000000000005E-3</v>
      </c>
      <c r="J13" s="11">
        <v>1E-3</v>
      </c>
      <c r="K13" s="11">
        <v>6.9999999999999999E-4</v>
      </c>
      <c r="L13" s="11"/>
      <c r="M13" s="12">
        <v>1E-3</v>
      </c>
      <c r="N13" s="12">
        <f t="shared" si="0"/>
        <v>1E-3</v>
      </c>
      <c r="O13" s="12">
        <v>1.2615299527702786E-3</v>
      </c>
      <c r="P13" s="12">
        <v>0</v>
      </c>
      <c r="R13" s="1">
        <v>10</v>
      </c>
      <c r="S13" s="1" t="s">
        <v>43</v>
      </c>
      <c r="T13" s="1" t="e" vm="18">
        <v>#VALUE!</v>
      </c>
      <c r="U13" s="1" t="s">
        <v>44</v>
      </c>
      <c r="V13" s="1" t="s">
        <v>45</v>
      </c>
      <c r="W13" s="1">
        <v>1E-3</v>
      </c>
      <c r="X13" s="1">
        <v>1E-3</v>
      </c>
      <c r="Y13" s="1">
        <v>1.0000000000000005E-3</v>
      </c>
      <c r="Z13" s="1">
        <v>1.0000000000000005E-3</v>
      </c>
      <c r="AA13" s="1">
        <v>1E-3</v>
      </c>
      <c r="AB13" s="1">
        <v>6.9999999999999999E-4</v>
      </c>
    </row>
    <row r="14" spans="1:28" x14ac:dyDescent="0.3">
      <c r="A14" s="1">
        <v>11</v>
      </c>
      <c r="B14" s="1" t="str">
        <v>Passive</v>
      </c>
      <c r="C14" s="1" t="e" vm="19">
        <v>#VALUE!</v>
      </c>
      <c r="D14" s="1" t="str">
        <v>Healthcare Equipment &amp; Supplies</v>
      </c>
      <c r="E14" s="1" t="str">
        <v>Health Care</v>
      </c>
      <c r="F14" s="11">
        <v>1E-3</v>
      </c>
      <c r="G14" s="11">
        <v>1.0000000000000002E-3</v>
      </c>
      <c r="H14" s="11">
        <v>1E-3</v>
      </c>
      <c r="I14" s="11">
        <v>1E-3</v>
      </c>
      <c r="J14" s="11">
        <v>1E-3</v>
      </c>
      <c r="K14" s="11">
        <v>6.9999999999999999E-4</v>
      </c>
      <c r="L14" s="11"/>
      <c r="M14" s="12">
        <v>1E-3</v>
      </c>
      <c r="N14" s="12">
        <f t="shared" si="0"/>
        <v>1E-3</v>
      </c>
      <c r="O14" s="12">
        <v>1.2615299527702786E-3</v>
      </c>
      <c r="P14" s="12">
        <v>0</v>
      </c>
      <c r="R14" s="1">
        <v>11</v>
      </c>
      <c r="S14" s="1" t="s">
        <v>43</v>
      </c>
      <c r="T14" s="1" t="e" vm="19">
        <v>#VALUE!</v>
      </c>
      <c r="U14" s="1" t="s">
        <v>54</v>
      </c>
      <c r="V14" s="1" t="s">
        <v>47</v>
      </c>
      <c r="W14" s="1">
        <v>1E-3</v>
      </c>
      <c r="X14" s="1">
        <v>1.0000000000000002E-3</v>
      </c>
      <c r="Y14" s="1">
        <v>1E-3</v>
      </c>
      <c r="Z14" s="1">
        <v>1E-3</v>
      </c>
      <c r="AA14" s="1">
        <v>1E-3</v>
      </c>
      <c r="AB14" s="1">
        <v>6.9999999999999999E-4</v>
      </c>
    </row>
    <row r="15" spans="1:28" x14ac:dyDescent="0.3">
      <c r="A15" s="1">
        <v>12</v>
      </c>
      <c r="B15" s="1" t="str">
        <v>Passive</v>
      </c>
      <c r="C15" s="1" t="e" vm="20">
        <v>#VALUE!</v>
      </c>
      <c r="D15" s="1" t="str">
        <v>Biotechnology &amp; Medical Research</v>
      </c>
      <c r="E15" s="1" t="str">
        <v>Health Care</v>
      </c>
      <c r="F15" s="11">
        <v>5.3255215911170136E-3</v>
      </c>
      <c r="G15" s="11">
        <v>6.8434468041066315E-2</v>
      </c>
      <c r="H15" s="11">
        <v>8.9061262900217583E-2</v>
      </c>
      <c r="I15" s="11">
        <v>6.8996312759396619E-2</v>
      </c>
      <c r="J15" s="11">
        <v>5.4273750844133634E-2</v>
      </c>
      <c r="K15" s="11">
        <v>3.7991625590893544E-2</v>
      </c>
      <c r="L15" s="11"/>
      <c r="M15" s="12">
        <v>5.4273750844133634E-2</v>
      </c>
      <c r="N15" s="12">
        <f t="shared" si="0"/>
        <v>5.4273750844133634E-2</v>
      </c>
      <c r="O15" s="12">
        <v>6.8467962339065769E-2</v>
      </c>
      <c r="P15" s="12">
        <v>0</v>
      </c>
      <c r="R15" s="1">
        <v>12</v>
      </c>
      <c r="S15" s="1" t="s">
        <v>43</v>
      </c>
      <c r="T15" s="1" t="e" vm="20">
        <v>#VALUE!</v>
      </c>
      <c r="U15" s="1" t="s">
        <v>46</v>
      </c>
      <c r="V15" s="1" t="s">
        <v>47</v>
      </c>
      <c r="W15" s="1">
        <v>5.3255215911170136E-3</v>
      </c>
      <c r="X15" s="1">
        <v>6.8434468041066315E-2</v>
      </c>
      <c r="Y15" s="1">
        <v>8.9061262900217583E-2</v>
      </c>
      <c r="Z15" s="1">
        <v>6.8996312759396619E-2</v>
      </c>
      <c r="AA15" s="1">
        <v>5.4273750844133634E-2</v>
      </c>
      <c r="AB15" s="1">
        <v>3.7991625590893544E-2</v>
      </c>
    </row>
    <row r="16" spans="1:28" x14ac:dyDescent="0.3">
      <c r="A16" s="1">
        <v>13</v>
      </c>
      <c r="B16" s="1" t="str">
        <v>Passive</v>
      </c>
      <c r="C16" s="1" t="e" vm="21">
        <v>#VALUE!</v>
      </c>
      <c r="D16" s="1" t="str">
        <v>Biotechnology &amp; Medical Research</v>
      </c>
      <c r="E16" s="1" t="str">
        <v>Health Care</v>
      </c>
      <c r="F16" s="11">
        <v>1.0000007682557932E-3</v>
      </c>
      <c r="G16" s="11">
        <v>9.9999765262626106E-4</v>
      </c>
      <c r="H16" s="11">
        <v>1.0000017151682306E-3</v>
      </c>
      <c r="I16" s="11">
        <v>9.9999999982959553E-4</v>
      </c>
      <c r="J16" s="11">
        <v>1.0000000453500948E-3</v>
      </c>
      <c r="K16" s="11">
        <v>7.0000003174506631E-4</v>
      </c>
      <c r="L16" s="11"/>
      <c r="M16" s="12">
        <v>1.0000000453500948E-3</v>
      </c>
      <c r="N16" s="12">
        <f t="shared" si="0"/>
        <v>1.0000000453500948E-3</v>
      </c>
      <c r="O16" s="12">
        <v>1.2615300099807815E-3</v>
      </c>
      <c r="P16" s="12">
        <v>0</v>
      </c>
      <c r="R16" s="1">
        <v>13</v>
      </c>
      <c r="S16" s="1" t="s">
        <v>43</v>
      </c>
      <c r="T16" s="1" t="e" vm="21">
        <v>#VALUE!</v>
      </c>
      <c r="U16" s="1" t="s">
        <v>46</v>
      </c>
      <c r="V16" s="1" t="s">
        <v>47</v>
      </c>
      <c r="W16" s="1">
        <v>1.0000007682557932E-3</v>
      </c>
      <c r="X16" s="1">
        <v>9.9999765262626106E-4</v>
      </c>
      <c r="Y16" s="1">
        <v>1.0000017151682306E-3</v>
      </c>
      <c r="Z16" s="1">
        <v>9.9999999982959553E-4</v>
      </c>
      <c r="AA16" s="1">
        <v>1.0000000453500948E-3</v>
      </c>
      <c r="AB16" s="1">
        <v>7.0000003174506631E-4</v>
      </c>
    </row>
    <row r="17" spans="1:28" x14ac:dyDescent="0.3">
      <c r="A17" s="1">
        <v>14</v>
      </c>
      <c r="B17" s="1" t="str">
        <v>Passive</v>
      </c>
      <c r="C17" s="1" t="e" vm="22">
        <v>#VALUE!</v>
      </c>
      <c r="D17" s="1" t="str">
        <v>Software &amp; IT Services</v>
      </c>
      <c r="E17" s="1" t="str">
        <v>Consumer Discretionary</v>
      </c>
      <c r="F17" s="11">
        <v>1E-3</v>
      </c>
      <c r="G17" s="11">
        <v>1E-3</v>
      </c>
      <c r="H17" s="11">
        <v>1E-3</v>
      </c>
      <c r="I17" s="11">
        <v>1E-3</v>
      </c>
      <c r="J17" s="11">
        <v>1E-3</v>
      </c>
      <c r="K17" s="11">
        <v>6.9999999999999999E-4</v>
      </c>
      <c r="L17" s="11"/>
      <c r="M17" s="12">
        <v>1E-3</v>
      </c>
      <c r="N17" s="12">
        <f t="shared" si="0"/>
        <v>1E-3</v>
      </c>
      <c r="O17" s="12">
        <v>1.2615299527702786E-3</v>
      </c>
      <c r="P17" s="12">
        <v>0</v>
      </c>
      <c r="R17" s="1">
        <v>14</v>
      </c>
      <c r="S17" s="1" t="s">
        <v>43</v>
      </c>
      <c r="T17" s="1" t="e" vm="22">
        <v>#VALUE!</v>
      </c>
      <c r="U17" s="1" t="s">
        <v>44</v>
      </c>
      <c r="V17" s="1" t="s">
        <v>45</v>
      </c>
      <c r="W17" s="1">
        <v>1E-3</v>
      </c>
      <c r="X17" s="1">
        <v>1E-3</v>
      </c>
      <c r="Y17" s="1">
        <v>1E-3</v>
      </c>
      <c r="Z17" s="1">
        <v>1E-3</v>
      </c>
      <c r="AA17" s="1">
        <v>1E-3</v>
      </c>
      <c r="AB17" s="1">
        <v>6.9999999999999999E-4</v>
      </c>
    </row>
    <row r="18" spans="1:28" x14ac:dyDescent="0.3">
      <c r="A18" s="1">
        <v>15</v>
      </c>
      <c r="B18" s="1" t="str">
        <v>Passive</v>
      </c>
      <c r="C18" s="1" t="e" vm="23">
        <v>#VALUE!</v>
      </c>
      <c r="D18" s="1" t="str">
        <v>Biotechnology &amp; Medical Research</v>
      </c>
      <c r="E18" s="1" t="str">
        <v>Health Care</v>
      </c>
      <c r="F18" s="11">
        <v>0.29891187493245802</v>
      </c>
      <c r="G18" s="11">
        <v>0.15553817185721627</v>
      </c>
      <c r="H18" s="11">
        <v>1.7263643277552792E-2</v>
      </c>
      <c r="I18" s="11">
        <v>0.1115324189542081</v>
      </c>
      <c r="J18" s="11">
        <v>0.15723789668907567</v>
      </c>
      <c r="K18" s="11">
        <v>0.11006652768235296</v>
      </c>
      <c r="L18" s="11"/>
      <c r="M18" s="12">
        <v>0.15723789668907567</v>
      </c>
      <c r="N18" s="12">
        <f t="shared" si="0"/>
        <v>0.15723789668907567</v>
      </c>
      <c r="O18" s="12">
        <v>0.19836031638386759</v>
      </c>
      <c r="P18" s="12">
        <v>0</v>
      </c>
      <c r="R18" s="1">
        <v>15</v>
      </c>
      <c r="S18" s="1" t="s">
        <v>43</v>
      </c>
      <c r="T18" s="1" t="e" vm="23">
        <v>#VALUE!</v>
      </c>
      <c r="U18" s="1" t="s">
        <v>46</v>
      </c>
      <c r="V18" s="1" t="s">
        <v>47</v>
      </c>
      <c r="W18" s="1">
        <v>0.29891187493245802</v>
      </c>
      <c r="X18" s="1">
        <v>0.15553817185721627</v>
      </c>
      <c r="Y18" s="1">
        <v>1.7263643277552792E-2</v>
      </c>
      <c r="Z18" s="1">
        <v>0.1115324189542081</v>
      </c>
      <c r="AA18" s="1">
        <v>0.15723789668907567</v>
      </c>
      <c r="AB18" s="1">
        <v>0.11006652768235296</v>
      </c>
    </row>
    <row r="19" spans="1:28" x14ac:dyDescent="0.3">
      <c r="A19" s="1">
        <v>16</v>
      </c>
      <c r="B19" s="1" t="str">
        <v>Passive</v>
      </c>
      <c r="C19" s="1" t="e" vm="24">
        <v>#VALUE!</v>
      </c>
      <c r="D19" s="1" t="str">
        <v>Biotechnology &amp; Medical Research</v>
      </c>
      <c r="E19" s="1" t="str">
        <v>Information Technology</v>
      </c>
      <c r="F19" s="11">
        <v>9.9999999999999959E-4</v>
      </c>
      <c r="G19" s="11">
        <v>1.3748012971740806E-2</v>
      </c>
      <c r="H19" s="11">
        <v>1E-3</v>
      </c>
      <c r="I19" s="11">
        <v>5.9551306980566423E-3</v>
      </c>
      <c r="J19" s="11">
        <v>5.2493376572469346E-3</v>
      </c>
      <c r="K19" s="11">
        <v>3.6745363600728539E-3</v>
      </c>
      <c r="L19" s="11"/>
      <c r="M19" s="12">
        <v>5.2493376572469346E-3</v>
      </c>
      <c r="N19" s="12">
        <f t="shared" si="0"/>
        <v>5.2493376572469346E-3</v>
      </c>
      <c r="O19" s="12">
        <v>6.6221966868219703E-3</v>
      </c>
      <c r="P19" s="12">
        <v>0</v>
      </c>
      <c r="R19" s="1">
        <v>16</v>
      </c>
      <c r="S19" s="1" t="s">
        <v>43</v>
      </c>
      <c r="T19" s="1" t="e" vm="24">
        <v>#VALUE!</v>
      </c>
      <c r="U19" s="1" t="s">
        <v>46</v>
      </c>
      <c r="V19" s="1" t="s">
        <v>50</v>
      </c>
      <c r="W19" s="1">
        <v>9.9999999999999959E-4</v>
      </c>
      <c r="X19" s="1">
        <v>1.3748012971740806E-2</v>
      </c>
      <c r="Y19" s="1">
        <v>1E-3</v>
      </c>
      <c r="Z19" s="1">
        <v>5.9551306980566423E-3</v>
      </c>
      <c r="AA19" s="1">
        <v>5.2493376572469346E-3</v>
      </c>
      <c r="AB19" s="1">
        <v>3.6745363600728539E-3</v>
      </c>
    </row>
    <row r="20" spans="1:28" x14ac:dyDescent="0.3">
      <c r="A20" s="1">
        <v>17</v>
      </c>
      <c r="B20" s="1" t="str">
        <v>Passive</v>
      </c>
      <c r="C20" s="1" t="e" vm="25">
        <v>#VALUE!</v>
      </c>
      <c r="D20" s="1" t="str">
        <v>Biotechnology &amp; Medical Research</v>
      </c>
      <c r="E20" s="1" t="str">
        <v>Health Care</v>
      </c>
      <c r="F20" s="11">
        <v>1E-3</v>
      </c>
      <c r="G20" s="11">
        <v>1E-3</v>
      </c>
      <c r="H20" s="11">
        <v>7.8740343115354161E-2</v>
      </c>
      <c r="I20" s="11">
        <v>3.7338033738647691E-2</v>
      </c>
      <c r="J20" s="11">
        <v>2.6913447705118051E-2</v>
      </c>
      <c r="K20" s="11">
        <v>1.8839413393582635E-2</v>
      </c>
      <c r="L20" s="11"/>
      <c r="M20" s="12">
        <v>2.6913447705118051E-2</v>
      </c>
      <c r="N20" s="12">
        <f t="shared" si="0"/>
        <v>2.6913447705118051E-2</v>
      </c>
      <c r="O20" s="12">
        <v>3.3952120412322935E-2</v>
      </c>
      <c r="P20" s="12">
        <v>0</v>
      </c>
      <c r="R20" s="1">
        <v>17</v>
      </c>
      <c r="S20" s="1" t="s">
        <v>43</v>
      </c>
      <c r="T20" s="1" t="e" vm="25">
        <v>#VALUE!</v>
      </c>
      <c r="U20" s="1" t="s">
        <v>46</v>
      </c>
      <c r="V20" s="1" t="s">
        <v>47</v>
      </c>
      <c r="W20" s="1">
        <v>1E-3</v>
      </c>
      <c r="X20" s="1">
        <v>1E-3</v>
      </c>
      <c r="Y20" s="1">
        <v>7.8740343115354161E-2</v>
      </c>
      <c r="Z20" s="1">
        <v>3.7338033738647691E-2</v>
      </c>
      <c r="AA20" s="1">
        <v>2.6913447705118051E-2</v>
      </c>
      <c r="AB20" s="1">
        <v>1.8839413393582635E-2</v>
      </c>
    </row>
    <row r="21" spans="1:28" x14ac:dyDescent="0.3">
      <c r="A21" s="1">
        <v>18</v>
      </c>
      <c r="B21" s="1" t="str">
        <v>Passive</v>
      </c>
      <c r="C21" s="1" t="e" vm="26">
        <v>#VALUE!</v>
      </c>
      <c r="D21" s="1" t="str">
        <v>Specialty Retailers</v>
      </c>
      <c r="E21" s="1" t="str">
        <v>Health Care</v>
      </c>
      <c r="F21" s="11">
        <v>0.22150900534601281</v>
      </c>
      <c r="G21" s="11">
        <v>1E-3</v>
      </c>
      <c r="H21" s="11">
        <v>1E-3</v>
      </c>
      <c r="I21" s="11">
        <v>3.2725392658691878E-2</v>
      </c>
      <c r="J21" s="11">
        <v>7.450300178200428E-2</v>
      </c>
      <c r="K21" s="11">
        <v>5.2152101247402993E-2</v>
      </c>
      <c r="L21" s="11"/>
      <c r="M21" s="12">
        <v>7.450300178200428E-2</v>
      </c>
      <c r="N21" s="12">
        <f t="shared" si="0"/>
        <v>7.450300178200428E-2</v>
      </c>
      <c r="O21" s="12">
        <v>9.3987768319295839E-2</v>
      </c>
      <c r="P21" s="12">
        <v>0</v>
      </c>
      <c r="R21" s="1">
        <v>18</v>
      </c>
      <c r="S21" s="1" t="s">
        <v>43</v>
      </c>
      <c r="T21" s="1" t="e" vm="26">
        <v>#VALUE!</v>
      </c>
      <c r="U21" s="1" t="s">
        <v>48</v>
      </c>
      <c r="V21" s="1" t="s">
        <v>47</v>
      </c>
      <c r="W21" s="1">
        <v>0.22150900534601281</v>
      </c>
      <c r="X21" s="1">
        <v>1E-3</v>
      </c>
      <c r="Y21" s="1">
        <v>1E-3</v>
      </c>
      <c r="Z21" s="1">
        <v>3.2725392658691878E-2</v>
      </c>
      <c r="AA21" s="1">
        <v>7.450300178200428E-2</v>
      </c>
      <c r="AB21" s="1">
        <v>5.2152101247402993E-2</v>
      </c>
    </row>
    <row r="22" spans="1:28" x14ac:dyDescent="0.3">
      <c r="A22" s="1">
        <v>19</v>
      </c>
      <c r="B22" s="1" t="str">
        <v>Passive</v>
      </c>
      <c r="C22" s="1" t="e" vm="27">
        <v>#VALUE!</v>
      </c>
      <c r="D22" s="1" t="str">
        <v>Biotechnology &amp; Medical Research</v>
      </c>
      <c r="E22" s="1" t="str">
        <v>Health Care</v>
      </c>
      <c r="F22" s="11">
        <v>8.7864567404891514E-2</v>
      </c>
      <c r="G22" s="11">
        <v>6.3602020335870965E-2</v>
      </c>
      <c r="H22" s="11">
        <v>1E-3</v>
      </c>
      <c r="I22" s="11">
        <v>3.7830803052035664E-2</v>
      </c>
      <c r="J22" s="11">
        <v>5.0822195913587491E-2</v>
      </c>
      <c r="K22" s="11">
        <v>3.557553713951124E-2</v>
      </c>
      <c r="L22" s="11"/>
      <c r="M22" s="12">
        <v>5.0822195913587491E-2</v>
      </c>
      <c r="N22" s="12">
        <f t="shared" si="0"/>
        <v>5.0822195913587491E-2</v>
      </c>
      <c r="O22" s="12">
        <v>6.411372241054987E-2</v>
      </c>
      <c r="P22" s="12">
        <v>0</v>
      </c>
      <c r="R22" s="1">
        <v>19</v>
      </c>
      <c r="S22" s="1" t="s">
        <v>43</v>
      </c>
      <c r="T22" s="1" t="e" vm="27">
        <v>#VALUE!</v>
      </c>
      <c r="U22" s="1" t="s">
        <v>46</v>
      </c>
      <c r="V22" s="1" t="s">
        <v>47</v>
      </c>
      <c r="W22" s="1">
        <v>8.7864567404891514E-2</v>
      </c>
      <c r="X22" s="1">
        <v>6.3602020335870965E-2</v>
      </c>
      <c r="Y22" s="1">
        <v>1E-3</v>
      </c>
      <c r="Z22" s="1">
        <v>3.7830803052035664E-2</v>
      </c>
      <c r="AA22" s="1">
        <v>5.0822195913587491E-2</v>
      </c>
      <c r="AB22" s="1">
        <v>3.557553713951124E-2</v>
      </c>
    </row>
    <row r="23" spans="1:28" x14ac:dyDescent="0.3">
      <c r="A23" s="1">
        <v>20</v>
      </c>
      <c r="B23" s="1" t="str">
        <v>Passive</v>
      </c>
      <c r="C23" s="1" t="e" vm="28">
        <v>#VALUE!</v>
      </c>
      <c r="D23" s="1" t="str">
        <v>Biotechnology &amp; Medical Research</v>
      </c>
      <c r="E23" s="1" t="str">
        <v>Health Care</v>
      </c>
      <c r="F23" s="11">
        <v>1E-3</v>
      </c>
      <c r="G23" s="11">
        <v>1.0000000000000002E-3</v>
      </c>
      <c r="H23" s="11">
        <v>1E-3</v>
      </c>
      <c r="I23" s="11">
        <v>1E-3</v>
      </c>
      <c r="J23" s="11">
        <v>1E-3</v>
      </c>
      <c r="K23" s="11">
        <v>6.9999999999999999E-4</v>
      </c>
      <c r="L23" s="11"/>
      <c r="M23" s="12">
        <v>1E-3</v>
      </c>
      <c r="N23" s="12">
        <f t="shared" si="0"/>
        <v>1E-3</v>
      </c>
      <c r="O23" s="12">
        <v>1.2615299527702786E-3</v>
      </c>
      <c r="P23" s="12">
        <v>0</v>
      </c>
      <c r="R23" s="1">
        <v>20</v>
      </c>
      <c r="S23" s="1" t="s">
        <v>43</v>
      </c>
      <c r="T23" s="1" t="e" vm="28">
        <v>#VALUE!</v>
      </c>
      <c r="U23" s="1" t="s">
        <v>46</v>
      </c>
      <c r="V23" s="1" t="s">
        <v>47</v>
      </c>
      <c r="W23" s="1">
        <v>1E-3</v>
      </c>
      <c r="X23" s="1">
        <v>1.0000000000000002E-3</v>
      </c>
      <c r="Y23" s="1">
        <v>1E-3</v>
      </c>
      <c r="Z23" s="1">
        <v>1E-3</v>
      </c>
      <c r="AA23" s="1">
        <v>1E-3</v>
      </c>
      <c r="AB23" s="1">
        <v>6.9999999999999999E-4</v>
      </c>
    </row>
    <row r="24" spans="1:28" x14ac:dyDescent="0.3">
      <c r="A24" s="1">
        <v>21</v>
      </c>
      <c r="B24" s="1" t="str">
        <v>Passive</v>
      </c>
      <c r="C24" s="1" t="e" vm="29">
        <v>#VALUE!</v>
      </c>
      <c r="D24" s="1" t="str">
        <v>Software &amp; IT Services</v>
      </c>
      <c r="E24" s="1" t="str">
        <v>Communication Services</v>
      </c>
      <c r="F24" s="11">
        <v>1E-3</v>
      </c>
      <c r="G24" s="11">
        <v>1E-3</v>
      </c>
      <c r="H24" s="11">
        <v>1.0000000000000022E-3</v>
      </c>
      <c r="I24" s="11">
        <v>1.0000000000000011E-3</v>
      </c>
      <c r="J24" s="11">
        <v>1.0000000000000007E-3</v>
      </c>
      <c r="K24" s="11">
        <v>7.0000000000000043E-4</v>
      </c>
      <c r="L24" s="11"/>
      <c r="M24" s="12">
        <v>1.0000000000000007E-3</v>
      </c>
      <c r="N24" s="12">
        <f t="shared" si="0"/>
        <v>1.0000000000000007E-3</v>
      </c>
      <c r="O24" s="12">
        <v>1.2615299527702795E-3</v>
      </c>
      <c r="P24" s="12">
        <v>0</v>
      </c>
      <c r="R24" s="1">
        <v>21</v>
      </c>
      <c r="S24" s="1" t="s">
        <v>43</v>
      </c>
      <c r="T24" s="1" t="e" vm="29">
        <v>#VALUE!</v>
      </c>
      <c r="U24" s="1" t="s">
        <v>44</v>
      </c>
      <c r="V24" s="1" t="s">
        <v>55</v>
      </c>
      <c r="W24" s="1">
        <v>1E-3</v>
      </c>
      <c r="X24" s="1">
        <v>1E-3</v>
      </c>
      <c r="Y24" s="1">
        <v>1.0000000000000022E-3</v>
      </c>
      <c r="Z24" s="1">
        <v>1.0000000000000011E-3</v>
      </c>
      <c r="AA24" s="1">
        <v>1.0000000000000007E-3</v>
      </c>
      <c r="AB24" s="1">
        <v>7.0000000000000043E-4</v>
      </c>
    </row>
    <row r="25" spans="1:28" x14ac:dyDescent="0.3">
      <c r="A25" s="1">
        <v>22</v>
      </c>
      <c r="B25" s="1" t="str">
        <v>Passive</v>
      </c>
      <c r="C25" s="1" t="e" vm="30">
        <v>#VALUE!</v>
      </c>
      <c r="D25" s="1" t="str">
        <v>Biotechnology &amp; Medical Research</v>
      </c>
      <c r="E25" s="1" t="str">
        <v>Information Technology</v>
      </c>
      <c r="F25" s="11">
        <v>3.5552012590688992E-2</v>
      </c>
      <c r="G25" s="11">
        <v>1E-3</v>
      </c>
      <c r="H25" s="11">
        <v>9.9999999999999915E-4</v>
      </c>
      <c r="I25" s="11">
        <v>5.971117460112813E-3</v>
      </c>
      <c r="J25" s="11">
        <v>1.2517337530229662E-2</v>
      </c>
      <c r="K25" s="11">
        <v>8.7621362711607625E-3</v>
      </c>
      <c r="L25" s="11"/>
      <c r="M25" s="12">
        <v>1.2517337530229662E-2</v>
      </c>
      <c r="N25" s="12">
        <f t="shared" si="0"/>
        <v>1.2517337530229662E-2</v>
      </c>
      <c r="O25" s="12">
        <v>1.579099622332026E-2</v>
      </c>
      <c r="P25" s="12">
        <v>0</v>
      </c>
      <c r="R25" s="1">
        <v>22</v>
      </c>
      <c r="S25" s="1" t="s">
        <v>43</v>
      </c>
      <c r="T25" s="1" t="e" vm="30">
        <v>#VALUE!</v>
      </c>
      <c r="U25" s="1" t="s">
        <v>46</v>
      </c>
      <c r="V25" s="1" t="s">
        <v>50</v>
      </c>
      <c r="W25" s="1">
        <v>3.5552012590688992E-2</v>
      </c>
      <c r="X25" s="1">
        <v>1E-3</v>
      </c>
      <c r="Y25" s="1">
        <v>9.9999999999999915E-4</v>
      </c>
      <c r="Z25" s="1">
        <v>5.971117460112813E-3</v>
      </c>
      <c r="AA25" s="1">
        <v>1.2517337530229662E-2</v>
      </c>
      <c r="AB25" s="1">
        <v>8.7621362711607625E-3</v>
      </c>
    </row>
    <row r="26" spans="1:28" x14ac:dyDescent="0.3">
      <c r="A26" s="1">
        <v>23</v>
      </c>
      <c r="B26" s="1" t="str">
        <v>Passive</v>
      </c>
      <c r="C26" s="1" t="e" vm="31">
        <v>#VALUE!</v>
      </c>
      <c r="D26" s="1" t="str">
        <v>Software &amp; IT Services</v>
      </c>
      <c r="E26" s="1" t="str">
        <v>Information Technology</v>
      </c>
      <c r="F26" s="11">
        <v>1E-3</v>
      </c>
      <c r="G26" s="11">
        <v>1E-3</v>
      </c>
      <c r="H26" s="11">
        <v>1E-3</v>
      </c>
      <c r="I26" s="11">
        <v>1E-3</v>
      </c>
      <c r="J26" s="11">
        <v>1E-3</v>
      </c>
      <c r="K26" s="11">
        <v>6.9999999999999999E-4</v>
      </c>
      <c r="L26" s="11"/>
      <c r="M26" s="12">
        <v>1E-3</v>
      </c>
      <c r="N26" s="12">
        <f t="shared" si="0"/>
        <v>1E-3</v>
      </c>
      <c r="O26" s="12">
        <v>1.2615299527702786E-3</v>
      </c>
      <c r="P26" s="12">
        <v>0</v>
      </c>
      <c r="R26" s="1">
        <v>23</v>
      </c>
      <c r="S26" s="1" t="s">
        <v>43</v>
      </c>
      <c r="T26" s="1" t="e" vm="31">
        <v>#VALUE!</v>
      </c>
      <c r="U26" s="1" t="s">
        <v>44</v>
      </c>
      <c r="V26" s="1" t="s">
        <v>50</v>
      </c>
      <c r="W26" s="1">
        <v>1E-3</v>
      </c>
      <c r="X26" s="1">
        <v>1E-3</v>
      </c>
      <c r="Y26" s="1">
        <v>1E-3</v>
      </c>
      <c r="Z26" s="1">
        <v>1E-3</v>
      </c>
      <c r="AA26" s="1">
        <v>1E-3</v>
      </c>
      <c r="AB26" s="1">
        <v>6.9999999999999999E-4</v>
      </c>
    </row>
    <row r="27" spans="1:28" x14ac:dyDescent="0.3">
      <c r="A27" s="1">
        <v>24</v>
      </c>
      <c r="B27" s="1" t="str">
        <v>Passive</v>
      </c>
      <c r="C27" s="1" t="e" vm="32">
        <v>#VALUE!</v>
      </c>
      <c r="D27" s="1" t="str">
        <v>Biotechnology &amp; Medical Research</v>
      </c>
      <c r="E27" s="1" t="str">
        <v>Health Care</v>
      </c>
      <c r="F27" s="11">
        <v>1E-3</v>
      </c>
      <c r="G27" s="11">
        <v>7.5283223349014106E-2</v>
      </c>
      <c r="H27" s="11">
        <v>1E-3</v>
      </c>
      <c r="I27" s="11">
        <v>2.9873761046780151E-2</v>
      </c>
      <c r="J27" s="11">
        <v>2.5761074449671371E-2</v>
      </c>
      <c r="K27" s="11">
        <v>1.803275211476996E-2</v>
      </c>
      <c r="L27" s="11"/>
      <c r="M27" s="12">
        <v>2.5761074449671371E-2</v>
      </c>
      <c r="N27" s="12">
        <f t="shared" si="0"/>
        <v>2.5761074449671371E-2</v>
      </c>
      <c r="O27" s="12">
        <v>3.2498367033805556E-2</v>
      </c>
      <c r="P27" s="12">
        <v>0</v>
      </c>
      <c r="R27" s="1">
        <v>24</v>
      </c>
      <c r="S27" s="1" t="s">
        <v>43</v>
      </c>
      <c r="T27" s="1" t="e" vm="32">
        <v>#VALUE!</v>
      </c>
      <c r="U27" s="1" t="s">
        <v>46</v>
      </c>
      <c r="V27" s="1" t="s">
        <v>47</v>
      </c>
      <c r="W27" s="1">
        <v>1E-3</v>
      </c>
      <c r="X27" s="1">
        <v>7.5283223349014106E-2</v>
      </c>
      <c r="Y27" s="1">
        <v>1E-3</v>
      </c>
      <c r="Z27" s="1">
        <v>2.9873761046780151E-2</v>
      </c>
      <c r="AA27" s="1">
        <v>2.5761074449671371E-2</v>
      </c>
      <c r="AB27" s="1">
        <v>1.803275211476996E-2</v>
      </c>
    </row>
    <row r="28" spans="1:28" x14ac:dyDescent="0.3">
      <c r="A28" s="1">
        <v>25</v>
      </c>
      <c r="B28" s="1" t="str">
        <v>Passive</v>
      </c>
      <c r="C28" s="1" t="e" vm="33">
        <v>#VALUE!</v>
      </c>
      <c r="D28" s="1" t="str">
        <v>Software &amp; IT Services</v>
      </c>
      <c r="E28" s="1" t="str">
        <v>Health Care</v>
      </c>
      <c r="F28" s="11">
        <v>1E-3</v>
      </c>
      <c r="G28" s="11">
        <v>1.0000000000000002E-3</v>
      </c>
      <c r="H28" s="11">
        <v>9.999999999999985E-4</v>
      </c>
      <c r="I28" s="11">
        <v>9.9999999999999937E-4</v>
      </c>
      <c r="J28" s="11">
        <v>9.9999999999999959E-4</v>
      </c>
      <c r="K28" s="11">
        <v>6.9999999999999967E-4</v>
      </c>
      <c r="L28" s="11"/>
      <c r="M28" s="12">
        <v>9.9999999999999959E-4</v>
      </c>
      <c r="N28" s="12">
        <f t="shared" si="0"/>
        <v>9.9999999999999959E-4</v>
      </c>
      <c r="O28" s="12">
        <v>1.261529952770278E-3</v>
      </c>
      <c r="P28" s="12">
        <v>0</v>
      </c>
      <c r="R28" s="1">
        <v>25</v>
      </c>
      <c r="S28" s="1" t="s">
        <v>43</v>
      </c>
      <c r="T28" s="1" t="e" vm="33">
        <v>#VALUE!</v>
      </c>
      <c r="U28" s="1" t="s">
        <v>44</v>
      </c>
      <c r="V28" s="1" t="s">
        <v>47</v>
      </c>
      <c r="W28" s="1">
        <v>1E-3</v>
      </c>
      <c r="X28" s="1">
        <v>1.0000000000000002E-3</v>
      </c>
      <c r="Y28" s="1">
        <v>9.999999999999985E-4</v>
      </c>
      <c r="Z28" s="1">
        <v>9.9999999999999937E-4</v>
      </c>
      <c r="AA28" s="1">
        <v>9.9999999999999959E-4</v>
      </c>
      <c r="AB28" s="1">
        <v>6.9999999999999967E-4</v>
      </c>
    </row>
    <row r="29" spans="1:28" x14ac:dyDescent="0.3">
      <c r="A29" s="1">
        <v>26</v>
      </c>
      <c r="B29" s="1" t="str">
        <v>Passive</v>
      </c>
      <c r="C29" s="1" t="e" vm="34">
        <v>#VALUE!</v>
      </c>
      <c r="D29" s="1" t="str">
        <v>Biotechnology &amp; Medical Research</v>
      </c>
      <c r="E29" s="1" t="str">
        <v>Health Care</v>
      </c>
      <c r="F29" s="11">
        <v>1E-3</v>
      </c>
      <c r="G29" s="11">
        <v>1.0000000000000002E-3</v>
      </c>
      <c r="H29" s="11">
        <v>5.2556248531588912E-2</v>
      </c>
      <c r="I29" s="11">
        <v>2.5098847824727002E-2</v>
      </c>
      <c r="J29" s="11">
        <v>1.8185416177196302E-2</v>
      </c>
      <c r="K29" s="11">
        <v>1.272979132403741E-2</v>
      </c>
      <c r="L29" s="11"/>
      <c r="M29" s="12">
        <v>1.8185416177196302E-2</v>
      </c>
      <c r="N29" s="12">
        <f t="shared" si="0"/>
        <v>1.8185416177196302E-2</v>
      </c>
      <c r="O29" s="12">
        <v>2.2941447211126311E-2</v>
      </c>
      <c r="P29" s="12">
        <v>0</v>
      </c>
      <c r="R29" s="1">
        <v>26</v>
      </c>
      <c r="S29" s="1" t="s">
        <v>43</v>
      </c>
      <c r="T29" s="1" t="e" vm="34">
        <v>#VALUE!</v>
      </c>
      <c r="U29" s="1" t="s">
        <v>46</v>
      </c>
      <c r="V29" s="1" t="s">
        <v>47</v>
      </c>
      <c r="W29" s="1">
        <v>1E-3</v>
      </c>
      <c r="X29" s="1">
        <v>1.0000000000000002E-3</v>
      </c>
      <c r="Y29" s="1">
        <v>5.2556248531588912E-2</v>
      </c>
      <c r="Z29" s="1">
        <v>2.5098847824727002E-2</v>
      </c>
      <c r="AA29" s="1">
        <v>1.8185416177196302E-2</v>
      </c>
      <c r="AB29" s="1">
        <v>1.272979132403741E-2</v>
      </c>
    </row>
    <row r="30" spans="1:28" x14ac:dyDescent="0.3">
      <c r="A30" s="1">
        <v>27</v>
      </c>
      <c r="B30" s="1" t="str">
        <v>Passive</v>
      </c>
      <c r="C30" s="1" t="e" vm="35">
        <v>#VALUE!</v>
      </c>
      <c r="D30" s="1" t="str">
        <v>Biotechnology &amp; Medical Research</v>
      </c>
      <c r="E30" s="1" t="str">
        <v>Consumer Discretionary</v>
      </c>
      <c r="F30" s="11">
        <v>1.0210671922923149E-2</v>
      </c>
      <c r="G30" s="11">
        <v>1.5204019311768445E-2</v>
      </c>
      <c r="H30" s="11">
        <v>9.999999999999998E-4</v>
      </c>
      <c r="I30" s="11">
        <v>7.8462490569144276E-3</v>
      </c>
      <c r="J30" s="11">
        <v>8.8048970782305305E-3</v>
      </c>
      <c r="K30" s="11">
        <v>6.1634279547613706E-3</v>
      </c>
      <c r="L30" s="11"/>
      <c r="M30" s="12">
        <v>8.8048970782305305E-3</v>
      </c>
      <c r="N30" s="12">
        <f t="shared" si="0"/>
        <v>8.8048970782305305E-3</v>
      </c>
      <c r="O30" s="12">
        <v>1.1107641395247324E-2</v>
      </c>
      <c r="P30" s="12">
        <v>0</v>
      </c>
      <c r="R30" s="1">
        <v>27</v>
      </c>
      <c r="S30" s="1" t="s">
        <v>43</v>
      </c>
      <c r="T30" s="1" t="e" vm="35">
        <v>#VALUE!</v>
      </c>
      <c r="U30" s="1" t="s">
        <v>46</v>
      </c>
      <c r="V30" s="1" t="s">
        <v>45</v>
      </c>
      <c r="W30" s="1">
        <v>1.0210671922923149E-2</v>
      </c>
      <c r="X30" s="1">
        <v>1.5204019311768445E-2</v>
      </c>
      <c r="Y30" s="1">
        <v>9.999999999999998E-4</v>
      </c>
      <c r="Z30" s="1">
        <v>7.8462490569144276E-3</v>
      </c>
      <c r="AA30" s="1">
        <v>8.8048970782305305E-3</v>
      </c>
      <c r="AB30" s="1">
        <v>6.1634279547613706E-3</v>
      </c>
    </row>
    <row r="31" spans="1:28" x14ac:dyDescent="0.3">
      <c r="A31" s="1">
        <v>28</v>
      </c>
      <c r="B31" s="1" t="str">
        <v>Passive</v>
      </c>
      <c r="C31" s="1" t="e" vm="36">
        <v>#VALUE!</v>
      </c>
      <c r="D31" s="1" t="str">
        <v>Electronic Equipment &amp; Parts</v>
      </c>
      <c r="E31" s="1" t="str">
        <v>Health Care</v>
      </c>
      <c r="F31" s="11">
        <v>1E-3</v>
      </c>
      <c r="G31" s="11">
        <v>2.2383305400060147E-2</v>
      </c>
      <c r="H31" s="11">
        <v>0.22824886807111891</v>
      </c>
      <c r="I31" s="11">
        <v>0.11553419823055391</v>
      </c>
      <c r="J31" s="11">
        <v>8.387739115705968E-2</v>
      </c>
      <c r="K31" s="11">
        <v>5.8714173809941775E-2</v>
      </c>
      <c r="L31" s="11"/>
      <c r="M31" s="12">
        <v>8.387739115705968E-2</v>
      </c>
      <c r="N31" s="12">
        <f t="shared" si="0"/>
        <v>8.387739115705968E-2</v>
      </c>
      <c r="O31" s="12">
        <v>0.10581384130485968</v>
      </c>
      <c r="P31" s="12">
        <v>0</v>
      </c>
      <c r="R31" s="1">
        <v>28</v>
      </c>
      <c r="S31" s="1" t="s">
        <v>43</v>
      </c>
      <c r="T31" s="1" t="e" vm="36">
        <v>#VALUE!</v>
      </c>
      <c r="U31" s="1" t="s">
        <v>53</v>
      </c>
      <c r="V31" s="1" t="s">
        <v>47</v>
      </c>
      <c r="W31" s="1">
        <v>1E-3</v>
      </c>
      <c r="X31" s="1">
        <v>2.2383305400060147E-2</v>
      </c>
      <c r="Y31" s="1">
        <v>0.22824886807111891</v>
      </c>
      <c r="Z31" s="1">
        <v>0.11553419823055391</v>
      </c>
      <c r="AA31" s="1">
        <v>8.387739115705968E-2</v>
      </c>
      <c r="AB31" s="1">
        <v>5.8714173809941775E-2</v>
      </c>
    </row>
    <row r="32" spans="1:28" x14ac:dyDescent="0.3">
      <c r="A32" s="1">
        <v>29</v>
      </c>
      <c r="B32" s="1" t="str">
        <v>Passive</v>
      </c>
      <c r="C32" s="1" t="e" vm="37">
        <v>#VALUE!</v>
      </c>
      <c r="D32" s="1" t="str">
        <v>Financial Technology (Fintech) &amp; Infrastructure</v>
      </c>
      <c r="E32" s="1" t="str">
        <v>Real Estate</v>
      </c>
      <c r="F32" s="11">
        <v>1E-3</v>
      </c>
      <c r="G32" s="11">
        <v>1E-3</v>
      </c>
      <c r="H32" s="11">
        <v>1.3627534661491872E-2</v>
      </c>
      <c r="I32" s="11">
        <v>6.9024666238526981E-3</v>
      </c>
      <c r="J32" s="11">
        <v>5.2091782204972906E-3</v>
      </c>
      <c r="K32" s="11">
        <v>3.6464247543481032E-3</v>
      </c>
      <c r="L32" s="11"/>
      <c r="M32" s="12">
        <v>5.2091782204972906E-3</v>
      </c>
      <c r="N32" s="12">
        <f t="shared" si="0"/>
        <v>5.2091782204972906E-3</v>
      </c>
      <c r="O32" s="12">
        <v>6.5715343544759108E-3</v>
      </c>
      <c r="P32" s="12">
        <v>0</v>
      </c>
      <c r="R32" s="1">
        <v>29</v>
      </c>
      <c r="S32" s="1" t="s">
        <v>43</v>
      </c>
      <c r="T32" s="1" t="e" vm="37">
        <v>#VALUE!</v>
      </c>
      <c r="U32" s="1" t="s">
        <v>56</v>
      </c>
      <c r="V32" s="1" t="s">
        <v>57</v>
      </c>
      <c r="W32" s="1">
        <v>1E-3</v>
      </c>
      <c r="X32" s="1">
        <v>1E-3</v>
      </c>
      <c r="Y32" s="1">
        <v>1.3627534661491872E-2</v>
      </c>
      <c r="Z32" s="1">
        <v>6.9024666238526981E-3</v>
      </c>
      <c r="AA32" s="1">
        <v>5.2091782204972906E-3</v>
      </c>
      <c r="AB32" s="1">
        <v>3.6464247543481032E-3</v>
      </c>
    </row>
    <row r="33" spans="1:28" x14ac:dyDescent="0.3">
      <c r="A33" s="1">
        <v>30</v>
      </c>
      <c r="B33" s="1" t="str">
        <v>Passive</v>
      </c>
      <c r="C33" s="1" t="e" vm="38">
        <v>#VALUE!</v>
      </c>
      <c r="D33" s="1" t="str">
        <v>Software &amp; IT Services</v>
      </c>
      <c r="E33" s="1" t="str">
        <v>Information Technology</v>
      </c>
      <c r="F33" s="11">
        <v>1E-3</v>
      </c>
      <c r="G33" s="11">
        <v>1E-3</v>
      </c>
      <c r="H33" s="11">
        <v>1E-3</v>
      </c>
      <c r="I33" s="11">
        <v>1E-3</v>
      </c>
      <c r="J33" s="11">
        <v>1E-3</v>
      </c>
      <c r="K33" s="11">
        <v>6.9999999999999999E-4</v>
      </c>
      <c r="L33" s="11"/>
      <c r="M33" s="12">
        <v>1E-3</v>
      </c>
      <c r="N33" s="12">
        <f t="shared" si="0"/>
        <v>1E-3</v>
      </c>
      <c r="O33" s="12">
        <v>1.2615299527702786E-3</v>
      </c>
      <c r="P33" s="12">
        <v>0</v>
      </c>
      <c r="R33" s="1">
        <v>30</v>
      </c>
      <c r="S33" s="1" t="s">
        <v>43</v>
      </c>
      <c r="T33" s="1" t="e" vm="38">
        <v>#VALUE!</v>
      </c>
      <c r="U33" s="1" t="s">
        <v>44</v>
      </c>
      <c r="V33" s="1" t="s">
        <v>50</v>
      </c>
      <c r="W33" s="1">
        <v>1E-3</v>
      </c>
      <c r="X33" s="1">
        <v>1E-3</v>
      </c>
      <c r="Y33" s="1">
        <v>1E-3</v>
      </c>
      <c r="Z33" s="1">
        <v>1E-3</v>
      </c>
      <c r="AA33" s="1">
        <v>1E-3</v>
      </c>
      <c r="AB33" s="1">
        <v>6.9999999999999999E-4</v>
      </c>
    </row>
    <row r="34" spans="1:28" x14ac:dyDescent="0.3">
      <c r="A34" s="1">
        <v>31</v>
      </c>
      <c r="B34" s="1" t="str">
        <v>Passive</v>
      </c>
      <c r="C34" s="1" t="e" vm="39">
        <v>#VALUE!</v>
      </c>
      <c r="D34" s="1" t="str">
        <v>Financial Technology (Fintech) &amp; Infrastructure</v>
      </c>
      <c r="E34" s="1" t="str">
        <v>Financials</v>
      </c>
      <c r="F34" s="11">
        <v>1E-3</v>
      </c>
      <c r="G34" s="11">
        <v>1E-3</v>
      </c>
      <c r="H34" s="11">
        <v>8.0265469551589353E-3</v>
      </c>
      <c r="I34" s="11">
        <v>4.2844066554206953E-3</v>
      </c>
      <c r="J34" s="11">
        <v>3.3421823183863116E-3</v>
      </c>
      <c r="K34" s="11">
        <v>2.3395276228704181E-3</v>
      </c>
      <c r="L34" s="11"/>
      <c r="M34" s="12">
        <v>3.3421823183863116E-3</v>
      </c>
      <c r="N34" s="12">
        <f t="shared" si="0"/>
        <v>3.3421823183863116E-3</v>
      </c>
      <c r="O34" s="12">
        <v>4.2162631022635436E-3</v>
      </c>
      <c r="P34" s="12">
        <v>0</v>
      </c>
      <c r="R34" s="1">
        <v>31</v>
      </c>
      <c r="S34" s="1" t="s">
        <v>43</v>
      </c>
      <c r="T34" s="1" t="e" vm="39">
        <v>#VALUE!</v>
      </c>
      <c r="U34" s="1" t="s">
        <v>56</v>
      </c>
      <c r="V34" s="1" t="s">
        <v>58</v>
      </c>
      <c r="W34" s="1">
        <v>1E-3</v>
      </c>
      <c r="X34" s="1">
        <v>1E-3</v>
      </c>
      <c r="Y34" s="1">
        <v>8.0265469551589353E-3</v>
      </c>
      <c r="Z34" s="1">
        <v>4.2844066554206953E-3</v>
      </c>
      <c r="AA34" s="1">
        <v>3.3421823183863116E-3</v>
      </c>
      <c r="AB34" s="1">
        <v>2.3395276228704181E-3</v>
      </c>
    </row>
    <row r="35" spans="1:28" x14ac:dyDescent="0.3">
      <c r="A35" s="1">
        <v>32</v>
      </c>
      <c r="B35" s="1" t="str">
        <v>Passive</v>
      </c>
      <c r="C35" s="1" t="e" vm="40">
        <v>#VALUE!</v>
      </c>
      <c r="D35" s="1" t="str">
        <v>Biotechnology &amp; Medical Research</v>
      </c>
      <c r="E35" s="1" t="str">
        <v>Health Care</v>
      </c>
      <c r="F35" s="11">
        <v>1E-3</v>
      </c>
      <c r="G35" s="11">
        <v>1E-3</v>
      </c>
      <c r="H35" s="11">
        <v>9.999999999999998E-4</v>
      </c>
      <c r="I35" s="11">
        <v>1E-3</v>
      </c>
      <c r="J35" s="11">
        <v>1E-3</v>
      </c>
      <c r="K35" s="11">
        <v>6.9999999999999999E-4</v>
      </c>
      <c r="L35" s="11"/>
      <c r="M35" s="12">
        <v>1E-3</v>
      </c>
      <c r="N35" s="12">
        <f t="shared" si="0"/>
        <v>1E-3</v>
      </c>
      <c r="O35" s="12">
        <v>1.2615299527702786E-3</v>
      </c>
      <c r="P35" s="12">
        <v>0</v>
      </c>
      <c r="R35" s="1">
        <v>32</v>
      </c>
      <c r="S35" s="1" t="s">
        <v>43</v>
      </c>
      <c r="T35" s="1" t="e" vm="40">
        <v>#VALUE!</v>
      </c>
      <c r="U35" s="1" t="s">
        <v>46</v>
      </c>
      <c r="V35" s="1" t="s">
        <v>47</v>
      </c>
      <c r="W35" s="1">
        <v>1E-3</v>
      </c>
      <c r="X35" s="1">
        <v>1E-3</v>
      </c>
      <c r="Y35" s="1">
        <v>9.999999999999998E-4</v>
      </c>
      <c r="Z35" s="1">
        <v>1E-3</v>
      </c>
      <c r="AA35" s="1">
        <v>1E-3</v>
      </c>
      <c r="AB35" s="1">
        <v>6.9999999999999999E-4</v>
      </c>
    </row>
    <row r="36" spans="1:28" x14ac:dyDescent="0.3">
      <c r="A36" s="1">
        <v>33</v>
      </c>
      <c r="B36" s="1" t="str">
        <v>Passive</v>
      </c>
      <c r="C36" s="1" t="e" vm="41">
        <v>#VALUE!</v>
      </c>
      <c r="D36" s="1" t="str">
        <v>Healthcare Equipment &amp; Supplies</v>
      </c>
      <c r="E36" s="1" t="str">
        <v>Information Technology</v>
      </c>
      <c r="F36" s="11">
        <v>1E-3</v>
      </c>
      <c r="G36" s="11">
        <v>9.999999999999998E-4</v>
      </c>
      <c r="H36" s="11">
        <v>1E-3</v>
      </c>
      <c r="I36" s="11">
        <v>1E-3</v>
      </c>
      <c r="J36" s="11">
        <v>9.999999999999998E-4</v>
      </c>
      <c r="K36" s="11">
        <v>6.9999999999999978E-4</v>
      </c>
      <c r="L36" s="11"/>
      <c r="M36" s="12">
        <v>9.999999999999998E-4</v>
      </c>
      <c r="N36" s="12">
        <f t="shared" si="0"/>
        <v>9.999999999999998E-4</v>
      </c>
      <c r="O36" s="12">
        <v>1.2615299527702784E-3</v>
      </c>
      <c r="P36" s="12">
        <v>0</v>
      </c>
      <c r="R36" s="1">
        <v>33</v>
      </c>
      <c r="S36" s="1" t="s">
        <v>43</v>
      </c>
      <c r="T36" s="1" t="e" vm="41">
        <v>#VALUE!</v>
      </c>
      <c r="U36" s="1" t="s">
        <v>54</v>
      </c>
      <c r="V36" s="1" t="s">
        <v>50</v>
      </c>
      <c r="W36" s="1">
        <v>1E-3</v>
      </c>
      <c r="X36" s="1">
        <v>9.999999999999998E-4</v>
      </c>
      <c r="Y36" s="1">
        <v>1E-3</v>
      </c>
      <c r="Z36" s="1">
        <v>1E-3</v>
      </c>
      <c r="AA36" s="1">
        <v>9.999999999999998E-4</v>
      </c>
      <c r="AB36" s="1">
        <v>6.9999999999999978E-4</v>
      </c>
    </row>
    <row r="37" spans="1:28" x14ac:dyDescent="0.3">
      <c r="A37" s="1">
        <v>34</v>
      </c>
      <c r="B37" s="1" t="str">
        <v>Passive</v>
      </c>
      <c r="C37" s="1" t="e" vm="42">
        <v>#VALUE!</v>
      </c>
      <c r="D37" s="1" t="str">
        <v>Biotechnology &amp; Medical Research</v>
      </c>
      <c r="E37" s="1" t="str">
        <v>Industrials</v>
      </c>
      <c r="F37" s="11">
        <v>1E-3</v>
      </c>
      <c r="G37" s="11">
        <v>1E-3</v>
      </c>
      <c r="H37" s="11">
        <v>1.0000000000000005E-3</v>
      </c>
      <c r="I37" s="11">
        <v>1.0000000000000005E-3</v>
      </c>
      <c r="J37" s="11">
        <v>1E-3</v>
      </c>
      <c r="K37" s="11">
        <v>6.9999999999999999E-4</v>
      </c>
      <c r="L37" s="11"/>
      <c r="M37" s="12">
        <v>1E-3</v>
      </c>
      <c r="N37" s="12">
        <f t="shared" si="0"/>
        <v>1E-3</v>
      </c>
      <c r="O37" s="12">
        <v>1.2615299527702786E-3</v>
      </c>
      <c r="P37" s="12">
        <v>0</v>
      </c>
      <c r="R37" s="1">
        <v>34</v>
      </c>
      <c r="S37" s="1" t="s">
        <v>43</v>
      </c>
      <c r="T37" s="1" t="e" vm="42">
        <v>#VALUE!</v>
      </c>
      <c r="U37" s="1" t="s">
        <v>46</v>
      </c>
      <c r="V37" s="1" t="s">
        <v>52</v>
      </c>
      <c r="W37" s="1">
        <v>1E-3</v>
      </c>
      <c r="X37" s="1">
        <v>1E-3</v>
      </c>
      <c r="Y37" s="1">
        <v>1.0000000000000005E-3</v>
      </c>
      <c r="Z37" s="1">
        <v>1.0000000000000005E-3</v>
      </c>
      <c r="AA37" s="1">
        <v>1E-3</v>
      </c>
      <c r="AB37" s="1">
        <v>6.9999999999999999E-4</v>
      </c>
    </row>
    <row r="38" spans="1:28" x14ac:dyDescent="0.3">
      <c r="A38" s="1">
        <v>35</v>
      </c>
      <c r="B38" s="1" t="str">
        <v>Passive</v>
      </c>
      <c r="C38" s="1" t="e" vm="43">
        <v>#VALUE!</v>
      </c>
      <c r="D38" s="1" t="str">
        <v>Software &amp; IT Services</v>
      </c>
      <c r="E38" s="1" t="str">
        <v>Information Technology</v>
      </c>
      <c r="F38" s="11">
        <v>1E-3</v>
      </c>
      <c r="G38" s="11">
        <v>7.5780566424081902E-2</v>
      </c>
      <c r="H38" s="11">
        <v>1E-3</v>
      </c>
      <c r="I38" s="11">
        <v>3.0067077443947089E-2</v>
      </c>
      <c r="J38" s="11">
        <v>2.592685547469397E-2</v>
      </c>
      <c r="K38" s="11">
        <v>1.8148798832285779E-2</v>
      </c>
      <c r="L38" s="11"/>
      <c r="M38" s="12">
        <v>2.592685547469397E-2</v>
      </c>
      <c r="N38" s="12">
        <f t="shared" si="0"/>
        <v>2.592685547469397E-2</v>
      </c>
      <c r="O38" s="12">
        <v>3.2707504762472521E-2</v>
      </c>
      <c r="P38" s="12">
        <v>0</v>
      </c>
      <c r="R38" s="1">
        <v>35</v>
      </c>
      <c r="S38" s="1" t="s">
        <v>43</v>
      </c>
      <c r="T38" s="1" t="e" vm="43">
        <v>#VALUE!</v>
      </c>
      <c r="U38" s="1" t="s">
        <v>44</v>
      </c>
      <c r="V38" s="1" t="s">
        <v>50</v>
      </c>
      <c r="W38" s="1">
        <v>1E-3</v>
      </c>
      <c r="X38" s="1">
        <v>7.5780566424081902E-2</v>
      </c>
      <c r="Y38" s="1">
        <v>1E-3</v>
      </c>
      <c r="Z38" s="1">
        <v>3.0067077443947089E-2</v>
      </c>
      <c r="AA38" s="1">
        <v>2.592685547469397E-2</v>
      </c>
      <c r="AB38" s="1">
        <v>1.8148798832285779E-2</v>
      </c>
    </row>
    <row r="39" spans="1:28" x14ac:dyDescent="0.3">
      <c r="A39" s="1">
        <v>36</v>
      </c>
      <c r="B39" s="1" t="str">
        <v>Passive</v>
      </c>
      <c r="C39" s="1" t="e" vm="44">
        <v>#VALUE!</v>
      </c>
      <c r="D39" s="1" t="str">
        <v>Biotechnology &amp; Medical Research</v>
      </c>
      <c r="E39" s="1" t="str">
        <v>Health Care</v>
      </c>
      <c r="F39" s="11">
        <v>1E-3</v>
      </c>
      <c r="G39" s="11">
        <v>1.5514373171974308E-2</v>
      </c>
      <c r="H39" s="11">
        <v>1E-3</v>
      </c>
      <c r="I39" s="11">
        <v>6.6417118673262948E-3</v>
      </c>
      <c r="J39" s="11">
        <v>5.8381243906581014E-3</v>
      </c>
      <c r="K39" s="11">
        <v>4.086687073460671E-3</v>
      </c>
      <c r="L39" s="11"/>
      <c r="M39" s="12">
        <v>5.8381243906581014E-3</v>
      </c>
      <c r="N39" s="12">
        <f t="shared" si="0"/>
        <v>5.8381243906581014E-3</v>
      </c>
      <c r="O39" s="12">
        <v>7.364968786813926E-3</v>
      </c>
      <c r="P39" s="12">
        <v>0</v>
      </c>
      <c r="R39" s="1">
        <v>36</v>
      </c>
      <c r="S39" s="1" t="s">
        <v>43</v>
      </c>
      <c r="T39" s="1" t="e" vm="44">
        <v>#VALUE!</v>
      </c>
      <c r="U39" s="1" t="s">
        <v>46</v>
      </c>
      <c r="V39" s="1" t="s">
        <v>47</v>
      </c>
      <c r="W39" s="1">
        <v>1E-3</v>
      </c>
      <c r="X39" s="1">
        <v>1.5514373171974308E-2</v>
      </c>
      <c r="Y39" s="1">
        <v>1E-3</v>
      </c>
      <c r="Z39" s="1">
        <v>6.6417118673262948E-3</v>
      </c>
      <c r="AA39" s="1">
        <v>5.8381243906581014E-3</v>
      </c>
      <c r="AB39" s="1">
        <v>4.086687073460671E-3</v>
      </c>
    </row>
    <row r="40" spans="1:28" x14ac:dyDescent="0.3">
      <c r="A40" s="1">
        <v>37</v>
      </c>
      <c r="B40" s="1" t="str">
        <v>Passive</v>
      </c>
      <c r="C40" s="1" t="e" vm="45">
        <v>#VALUE!</v>
      </c>
      <c r="D40" s="1" t="str">
        <v>Biotechnology &amp; Medical Research</v>
      </c>
      <c r="E40" s="1" t="str">
        <v>Health Care</v>
      </c>
      <c r="F40" s="11">
        <v>1E-3</v>
      </c>
      <c r="G40" s="11">
        <v>1E-3</v>
      </c>
      <c r="H40" s="11">
        <v>1.0000000000000011E-3</v>
      </c>
      <c r="I40" s="11">
        <v>1.0000000000000007E-3</v>
      </c>
      <c r="J40" s="11">
        <v>1.0000000000000005E-3</v>
      </c>
      <c r="K40" s="11">
        <v>7.0000000000000032E-4</v>
      </c>
      <c r="L40" s="11"/>
      <c r="M40" s="12">
        <v>1.0000000000000005E-3</v>
      </c>
      <c r="N40" s="12">
        <f t="shared" si="0"/>
        <v>1.0000000000000005E-3</v>
      </c>
      <c r="O40" s="12">
        <v>1.2615299527702791E-3</v>
      </c>
      <c r="P40" s="12">
        <v>0</v>
      </c>
      <c r="R40" s="1">
        <v>37</v>
      </c>
      <c r="S40" s="1" t="s">
        <v>43</v>
      </c>
      <c r="T40" s="1" t="e" vm="45">
        <v>#VALUE!</v>
      </c>
      <c r="U40" s="1" t="s">
        <v>46</v>
      </c>
      <c r="V40" s="1" t="s">
        <v>47</v>
      </c>
      <c r="W40" s="1">
        <v>1E-3</v>
      </c>
      <c r="X40" s="1">
        <v>1E-3</v>
      </c>
      <c r="Y40" s="1">
        <v>1.0000000000000011E-3</v>
      </c>
      <c r="Z40" s="1">
        <v>1.0000000000000007E-3</v>
      </c>
      <c r="AA40" s="1">
        <v>1.0000000000000005E-3</v>
      </c>
      <c r="AB40" s="1">
        <v>7.0000000000000032E-4</v>
      </c>
    </row>
    <row r="41" spans="1:28" x14ac:dyDescent="0.3">
      <c r="A41" s="1">
        <v>38</v>
      </c>
      <c r="B41" s="1" t="str">
        <v>Passive</v>
      </c>
      <c r="C41" s="1" t="e" vm="46">
        <v>#VALUE!</v>
      </c>
      <c r="D41" s="1" t="str">
        <v>Investment Banking &amp; Investment Services</v>
      </c>
      <c r="E41" s="1" t="str">
        <v>Financials</v>
      </c>
      <c r="F41" s="11">
        <v>1E-3</v>
      </c>
      <c r="G41" s="11">
        <v>1E-3</v>
      </c>
      <c r="H41" s="11">
        <v>9.999999999999998E-4</v>
      </c>
      <c r="I41" s="11">
        <v>1E-3</v>
      </c>
      <c r="J41" s="11">
        <v>1E-3</v>
      </c>
      <c r="K41" s="11">
        <v>6.9999999999999999E-4</v>
      </c>
      <c r="L41" s="11"/>
      <c r="M41" s="12">
        <v>1E-3</v>
      </c>
      <c r="N41" s="12">
        <f t="shared" si="0"/>
        <v>1E-3</v>
      </c>
      <c r="O41" s="12">
        <v>1.2615299527702786E-3</v>
      </c>
      <c r="P41" s="12">
        <v>0</v>
      </c>
      <c r="R41" s="1">
        <v>38</v>
      </c>
      <c r="S41" s="1" t="s">
        <v>43</v>
      </c>
      <c r="T41" s="1" t="e" vm="46">
        <v>#VALUE!</v>
      </c>
      <c r="U41" s="1" t="s">
        <v>59</v>
      </c>
      <c r="V41" s="1" t="s">
        <v>58</v>
      </c>
      <c r="W41" s="1">
        <v>1E-3</v>
      </c>
      <c r="X41" s="1">
        <v>1E-3</v>
      </c>
      <c r="Y41" s="1">
        <v>9.999999999999998E-4</v>
      </c>
      <c r="Z41" s="1">
        <v>1E-3</v>
      </c>
      <c r="AA41" s="1">
        <v>1E-3</v>
      </c>
      <c r="AB41" s="1">
        <v>6.9999999999999999E-4</v>
      </c>
    </row>
    <row r="42" spans="1:28" x14ac:dyDescent="0.3">
      <c r="A42" s="1">
        <v>39</v>
      </c>
      <c r="B42" s="1" t="str">
        <v>Passive</v>
      </c>
      <c r="C42" s="1" t="e" vm="47">
        <v>#VALUE!</v>
      </c>
      <c r="D42" s="1" t="str">
        <v>Biotechnology &amp; Medical Research</v>
      </c>
      <c r="E42" s="1" t="str">
        <v>Health Care</v>
      </c>
      <c r="F42" s="11">
        <v>1E-3</v>
      </c>
      <c r="G42" s="11">
        <v>1E-3</v>
      </c>
      <c r="H42" s="11">
        <v>9.999999999999998E-4</v>
      </c>
      <c r="I42" s="11">
        <v>1E-3</v>
      </c>
      <c r="J42" s="11">
        <v>1E-3</v>
      </c>
      <c r="K42" s="11">
        <v>6.9999999999999999E-4</v>
      </c>
      <c r="L42" s="11"/>
      <c r="M42" s="12">
        <v>1E-3</v>
      </c>
      <c r="N42" s="12">
        <f t="shared" si="0"/>
        <v>1E-3</v>
      </c>
      <c r="O42" s="12">
        <v>1.2615299527702786E-3</v>
      </c>
      <c r="P42" s="12">
        <v>0</v>
      </c>
      <c r="R42" s="1">
        <v>39</v>
      </c>
      <c r="S42" s="1" t="s">
        <v>43</v>
      </c>
      <c r="T42" s="1" t="e" vm="47">
        <v>#VALUE!</v>
      </c>
      <c r="U42" s="1" t="s">
        <v>46</v>
      </c>
      <c r="V42" s="1" t="s">
        <v>47</v>
      </c>
      <c r="W42" s="1">
        <v>1E-3</v>
      </c>
      <c r="X42" s="1">
        <v>1E-3</v>
      </c>
      <c r="Y42" s="1">
        <v>9.999999999999998E-4</v>
      </c>
      <c r="Z42" s="1">
        <v>1E-3</v>
      </c>
      <c r="AA42" s="1">
        <v>1E-3</v>
      </c>
      <c r="AB42" s="1">
        <v>6.9999999999999999E-4</v>
      </c>
    </row>
    <row r="43" spans="1:28" x14ac:dyDescent="0.3">
      <c r="A43" s="1">
        <v>40</v>
      </c>
      <c r="B43" s="1" t="str">
        <v>Passive</v>
      </c>
      <c r="C43" s="1" t="e" vm="48">
        <v>#VALUE!</v>
      </c>
      <c r="D43" s="1" t="str">
        <v>Biotechnology &amp; Medical Research</v>
      </c>
      <c r="E43" s="1" t="str">
        <v>Health Care</v>
      </c>
      <c r="F43" s="11">
        <v>1E-3</v>
      </c>
      <c r="G43" s="11">
        <v>9.999999999999998E-4</v>
      </c>
      <c r="H43" s="11">
        <v>9.999999999999998E-4</v>
      </c>
      <c r="I43" s="11">
        <v>1E-3</v>
      </c>
      <c r="J43" s="11">
        <v>9.999999999999998E-4</v>
      </c>
      <c r="K43" s="11">
        <v>6.9999999999999978E-4</v>
      </c>
      <c r="L43" s="11"/>
      <c r="M43" s="12">
        <v>9.999999999999998E-4</v>
      </c>
      <c r="N43" s="12">
        <f t="shared" si="0"/>
        <v>9.999999999999998E-4</v>
      </c>
      <c r="O43" s="12">
        <v>1.2615299527702784E-3</v>
      </c>
      <c r="P43" s="12">
        <v>0</v>
      </c>
      <c r="R43" s="1">
        <v>40</v>
      </c>
      <c r="S43" s="1" t="s">
        <v>43</v>
      </c>
      <c r="T43" s="1" t="e" vm="48">
        <v>#VALUE!</v>
      </c>
      <c r="U43" s="1" t="s">
        <v>46</v>
      </c>
      <c r="V43" s="1" t="s">
        <v>47</v>
      </c>
      <c r="W43" s="1">
        <v>1E-3</v>
      </c>
      <c r="X43" s="1">
        <v>9.999999999999998E-4</v>
      </c>
      <c r="Y43" s="1">
        <v>9.999999999999998E-4</v>
      </c>
      <c r="Z43" s="1">
        <v>1E-3</v>
      </c>
      <c r="AA43" s="1">
        <v>9.999999999999998E-4</v>
      </c>
      <c r="AB43" s="1">
        <v>6.9999999999999978E-4</v>
      </c>
    </row>
    <row r="44" spans="1:28" x14ac:dyDescent="0.3">
      <c r="A44" s="1">
        <v>41</v>
      </c>
      <c r="B44" s="1" t="str">
        <v>Passive</v>
      </c>
      <c r="C44" s="1" t="e" vm="49">
        <v>#VALUE!</v>
      </c>
      <c r="D44" s="1" t="str">
        <v>Hotels &amp; Entertainment Services</v>
      </c>
      <c r="E44" s="1" t="str">
        <v>Health Care</v>
      </c>
      <c r="F44" s="11">
        <v>1E-3</v>
      </c>
      <c r="G44" s="11">
        <v>1E-3</v>
      </c>
      <c r="H44" s="11">
        <v>9.9999999999999937E-4</v>
      </c>
      <c r="I44" s="11">
        <v>9.999999999999998E-4</v>
      </c>
      <c r="J44" s="11">
        <v>9.999999999999998E-4</v>
      </c>
      <c r="K44" s="11">
        <v>6.9999999999999978E-4</v>
      </c>
      <c r="L44" s="11"/>
      <c r="M44" s="12">
        <v>9.999999999999998E-4</v>
      </c>
      <c r="N44" s="12">
        <f t="shared" si="0"/>
        <v>9.999999999999998E-4</v>
      </c>
      <c r="O44" s="12">
        <v>1.2615299527702784E-3</v>
      </c>
      <c r="P44" s="12">
        <v>0</v>
      </c>
      <c r="R44" s="1">
        <v>41</v>
      </c>
      <c r="S44" s="1" t="s">
        <v>43</v>
      </c>
      <c r="T44" s="1" t="e" vm="49">
        <v>#VALUE!</v>
      </c>
      <c r="U44" s="1" t="s">
        <v>60</v>
      </c>
      <c r="V44" s="1" t="s">
        <v>47</v>
      </c>
      <c r="W44" s="1">
        <v>1E-3</v>
      </c>
      <c r="X44" s="1">
        <v>1E-3</v>
      </c>
      <c r="Y44" s="1">
        <v>9.9999999999999937E-4</v>
      </c>
      <c r="Z44" s="1">
        <v>9.999999999999998E-4</v>
      </c>
      <c r="AA44" s="1">
        <v>9.999999999999998E-4</v>
      </c>
      <c r="AB44" s="1">
        <v>6.9999999999999978E-4</v>
      </c>
    </row>
    <row r="45" spans="1:28" x14ac:dyDescent="0.3">
      <c r="A45" s="1">
        <v>42</v>
      </c>
      <c r="B45" s="1" t="str">
        <v>Passive</v>
      </c>
      <c r="C45" s="1" t="e" vm="50">
        <v>#VALUE!</v>
      </c>
      <c r="D45" s="1" t="str">
        <v>Biotechnology &amp; Medical Research</v>
      </c>
      <c r="E45" s="1" t="str">
        <v>Health Care</v>
      </c>
      <c r="F45" s="11">
        <v>1E-3</v>
      </c>
      <c r="G45" s="11">
        <v>1E-3</v>
      </c>
      <c r="H45" s="11">
        <v>1E-3</v>
      </c>
      <c r="I45" s="11">
        <v>1E-3</v>
      </c>
      <c r="J45" s="11">
        <v>1E-3</v>
      </c>
      <c r="K45" s="11">
        <v>6.9999999999999999E-4</v>
      </c>
      <c r="L45" s="11"/>
      <c r="M45" s="12">
        <v>1E-3</v>
      </c>
      <c r="N45" s="12">
        <f t="shared" si="0"/>
        <v>1E-3</v>
      </c>
      <c r="O45" s="12">
        <v>1.2615299527702786E-3</v>
      </c>
      <c r="P45" s="12">
        <v>0</v>
      </c>
      <c r="R45" s="1">
        <v>42</v>
      </c>
      <c r="S45" s="1" t="s">
        <v>43</v>
      </c>
      <c r="T45" s="1" t="e" vm="50">
        <v>#VALUE!</v>
      </c>
      <c r="U45" s="1" t="s">
        <v>46</v>
      </c>
      <c r="V45" s="1" t="s">
        <v>47</v>
      </c>
      <c r="W45" s="1">
        <v>1E-3</v>
      </c>
      <c r="X45" s="1">
        <v>1E-3</v>
      </c>
      <c r="Y45" s="1">
        <v>1E-3</v>
      </c>
      <c r="Z45" s="1">
        <v>1E-3</v>
      </c>
      <c r="AA45" s="1">
        <v>1E-3</v>
      </c>
      <c r="AB45" s="1">
        <v>6.9999999999999999E-4</v>
      </c>
    </row>
    <row r="46" spans="1:28" x14ac:dyDescent="0.3">
      <c r="A46" s="1">
        <v>43</v>
      </c>
      <c r="B46" s="1" t="str">
        <v>Passive</v>
      </c>
      <c r="C46" s="1" t="e" vm="51">
        <v>#VALUE!</v>
      </c>
      <c r="D46" s="1" t="str">
        <v>Software &amp; IT Services</v>
      </c>
      <c r="E46" s="1" t="str">
        <v>Financials</v>
      </c>
      <c r="F46" s="11">
        <v>1E-3</v>
      </c>
      <c r="G46" s="11">
        <v>7.7072576211509466E-2</v>
      </c>
      <c r="H46" s="11">
        <v>1E-3</v>
      </c>
      <c r="I46" s="11">
        <v>3.0569279424292089E-2</v>
      </c>
      <c r="J46" s="11">
        <v>2.6357525403836492E-2</v>
      </c>
      <c r="K46" s="11">
        <v>1.8450267782685544E-2</v>
      </c>
      <c r="L46" s="11"/>
      <c r="M46" s="12">
        <v>2.6357525403836492E-2</v>
      </c>
      <c r="N46" s="12">
        <f t="shared" si="0"/>
        <v>2.6357525403836492E-2</v>
      </c>
      <c r="O46" s="12">
        <v>3.3250807777843269E-2</v>
      </c>
      <c r="P46" s="12">
        <v>0</v>
      </c>
      <c r="R46" s="1">
        <v>43</v>
      </c>
      <c r="S46" s="1" t="s">
        <v>43</v>
      </c>
      <c r="T46" s="1" t="e" vm="51">
        <v>#VALUE!</v>
      </c>
      <c r="U46" s="1" t="s">
        <v>44</v>
      </c>
      <c r="V46" s="1" t="s">
        <v>58</v>
      </c>
      <c r="W46" s="1">
        <v>1E-3</v>
      </c>
      <c r="X46" s="1">
        <v>7.7072576211509466E-2</v>
      </c>
      <c r="Y46" s="1">
        <v>1E-3</v>
      </c>
      <c r="Z46" s="1">
        <v>3.0569279424292089E-2</v>
      </c>
      <c r="AA46" s="1">
        <v>2.6357525403836492E-2</v>
      </c>
      <c r="AB46" s="1">
        <v>1.8450267782685544E-2</v>
      </c>
    </row>
    <row r="47" spans="1:28" x14ac:dyDescent="0.3">
      <c r="A47" s="1">
        <v>44</v>
      </c>
      <c r="B47" s="1" t="str">
        <v>Passive</v>
      </c>
      <c r="C47" s="1" t="e" vm="52">
        <v>#VALUE!</v>
      </c>
      <c r="D47" s="1" t="str">
        <v>Biotechnology &amp; Medical Research</v>
      </c>
      <c r="E47" s="1" t="str">
        <v>Consumer Discretionary</v>
      </c>
      <c r="F47" s="11">
        <v>1E-3</v>
      </c>
      <c r="G47" s="11">
        <v>1E-3</v>
      </c>
      <c r="H47" s="11">
        <v>9.999999999999998E-4</v>
      </c>
      <c r="I47" s="11">
        <v>1E-3</v>
      </c>
      <c r="J47" s="11">
        <v>1E-3</v>
      </c>
      <c r="K47" s="11">
        <v>6.9999999999999999E-4</v>
      </c>
      <c r="L47" s="11"/>
      <c r="M47" s="12">
        <v>1E-3</v>
      </c>
      <c r="N47" s="12">
        <f t="shared" si="0"/>
        <v>1E-3</v>
      </c>
      <c r="O47" s="12">
        <v>1.2615299527702786E-3</v>
      </c>
      <c r="P47" s="12">
        <v>0</v>
      </c>
      <c r="R47" s="1">
        <v>44</v>
      </c>
      <c r="S47" s="1" t="s">
        <v>43</v>
      </c>
      <c r="T47" s="1" t="e" vm="52">
        <v>#VALUE!</v>
      </c>
      <c r="U47" s="1" t="s">
        <v>46</v>
      </c>
      <c r="V47" s="1" t="s">
        <v>45</v>
      </c>
      <c r="W47" s="1">
        <v>1E-3</v>
      </c>
      <c r="X47" s="1">
        <v>1E-3</v>
      </c>
      <c r="Y47" s="1">
        <v>9.999999999999998E-4</v>
      </c>
      <c r="Z47" s="1">
        <v>1E-3</v>
      </c>
      <c r="AA47" s="1">
        <v>1E-3</v>
      </c>
      <c r="AB47" s="1">
        <v>6.9999999999999999E-4</v>
      </c>
    </row>
    <row r="48" spans="1:28" x14ac:dyDescent="0.3">
      <c r="A48" s="1">
        <v>45</v>
      </c>
      <c r="B48" s="1" t="str">
        <v>Passive</v>
      </c>
      <c r="C48" s="1" t="e" vm="53">
        <v>#VALUE!</v>
      </c>
      <c r="D48" s="1" t="str">
        <v>Specialty Retailers</v>
      </c>
      <c r="E48" s="1" t="str">
        <v>Information Technology</v>
      </c>
      <c r="F48" s="11">
        <v>1E-3</v>
      </c>
      <c r="G48" s="11">
        <v>9.999999999999998E-4</v>
      </c>
      <c r="H48" s="11">
        <v>1E-3</v>
      </c>
      <c r="I48" s="11">
        <v>1E-3</v>
      </c>
      <c r="J48" s="11">
        <v>9.999999999999998E-4</v>
      </c>
      <c r="K48" s="11">
        <v>6.9999999999999978E-4</v>
      </c>
      <c r="L48" s="11"/>
      <c r="M48" s="12">
        <v>9.999999999999998E-4</v>
      </c>
      <c r="N48" s="12">
        <f t="shared" si="0"/>
        <v>9.999999999999998E-4</v>
      </c>
      <c r="O48" s="12">
        <v>1.2615299527702784E-3</v>
      </c>
      <c r="P48" s="12">
        <v>0</v>
      </c>
      <c r="R48" s="1">
        <v>45</v>
      </c>
      <c r="S48" s="1" t="s">
        <v>43</v>
      </c>
      <c r="T48" s="1" t="e" vm="53">
        <v>#VALUE!</v>
      </c>
      <c r="U48" s="1" t="s">
        <v>48</v>
      </c>
      <c r="V48" s="1" t="s">
        <v>50</v>
      </c>
      <c r="W48" s="1">
        <v>1E-3</v>
      </c>
      <c r="X48" s="1">
        <v>9.999999999999998E-4</v>
      </c>
      <c r="Y48" s="1">
        <v>1E-3</v>
      </c>
      <c r="Z48" s="1">
        <v>1E-3</v>
      </c>
      <c r="AA48" s="1">
        <v>9.999999999999998E-4</v>
      </c>
      <c r="AB48" s="1">
        <v>6.9999999999999978E-4</v>
      </c>
    </row>
    <row r="49" spans="1:28" x14ac:dyDescent="0.3">
      <c r="A49" s="1">
        <v>46</v>
      </c>
      <c r="B49" s="1" t="str">
        <v>Passive</v>
      </c>
      <c r="C49" s="1" t="e" vm="54">
        <v>#VALUE!</v>
      </c>
      <c r="D49" s="1" t="str">
        <v>Biotechnology &amp; Medical Research</v>
      </c>
      <c r="E49" s="1" t="str">
        <v>Health Care</v>
      </c>
      <c r="F49" s="11">
        <v>1E-3</v>
      </c>
      <c r="G49" s="11">
        <v>1E-3</v>
      </c>
      <c r="H49" s="11">
        <v>1E-3</v>
      </c>
      <c r="I49" s="11">
        <v>1E-3</v>
      </c>
      <c r="J49" s="11">
        <v>1E-3</v>
      </c>
      <c r="K49" s="11">
        <v>6.9999999999999999E-4</v>
      </c>
      <c r="L49" s="11"/>
      <c r="M49" s="12">
        <v>1E-3</v>
      </c>
      <c r="N49" s="12">
        <f t="shared" si="0"/>
        <v>1E-3</v>
      </c>
      <c r="O49" s="12">
        <v>1.2615299527702786E-3</v>
      </c>
      <c r="P49" s="12">
        <v>0</v>
      </c>
      <c r="R49" s="1">
        <v>46</v>
      </c>
      <c r="S49" s="1" t="s">
        <v>43</v>
      </c>
      <c r="T49" s="1" t="e" vm="54">
        <v>#VALUE!</v>
      </c>
      <c r="U49" s="1" t="s">
        <v>46</v>
      </c>
      <c r="V49" s="1" t="s">
        <v>47</v>
      </c>
      <c r="W49" s="1">
        <v>1E-3</v>
      </c>
      <c r="X49" s="1">
        <v>1E-3</v>
      </c>
      <c r="Y49" s="1">
        <v>1E-3</v>
      </c>
      <c r="Z49" s="1">
        <v>1E-3</v>
      </c>
      <c r="AA49" s="1">
        <v>1E-3</v>
      </c>
      <c r="AB49" s="1">
        <v>6.9999999999999999E-4</v>
      </c>
    </row>
    <row r="50" spans="1:28" x14ac:dyDescent="0.3">
      <c r="A50" s="1">
        <v>47</v>
      </c>
      <c r="B50" s="1" t="str">
        <v>Passive</v>
      </c>
      <c r="C50" s="1" t="e" vm="55">
        <v>#VALUE!</v>
      </c>
      <c r="D50" s="1" t="str">
        <v>Biotechnology &amp; Medical Research</v>
      </c>
      <c r="E50" s="1" t="str">
        <v>Health Care</v>
      </c>
      <c r="F50" s="11">
        <v>1E-3</v>
      </c>
      <c r="G50" s="11">
        <v>0.15345962927462656</v>
      </c>
      <c r="H50" s="11">
        <v>0.47047555077234854</v>
      </c>
      <c r="I50" s="11">
        <v>0.2797069378327034</v>
      </c>
      <c r="J50" s="11">
        <v>0.20831172668232503</v>
      </c>
      <c r="K50" s="11">
        <v>6.9999999999999999E-4</v>
      </c>
      <c r="L50" s="11"/>
      <c r="M50" s="12">
        <v>0.20831172668232503</v>
      </c>
      <c r="N50" s="12">
        <v>1E-3</v>
      </c>
      <c r="O50" s="12">
        <v>1.2615299527702786E-3</v>
      </c>
      <c r="P50" s="12">
        <v>0</v>
      </c>
      <c r="R50" s="1">
        <v>47</v>
      </c>
      <c r="S50" s="1" t="s">
        <v>43</v>
      </c>
      <c r="T50" s="1" t="e" vm="55">
        <v>#VALUE!</v>
      </c>
      <c r="U50" s="1" t="s">
        <v>46</v>
      </c>
      <c r="V50" s="1" t="s">
        <v>47</v>
      </c>
      <c r="W50" s="1">
        <v>1E-3</v>
      </c>
      <c r="X50" s="1">
        <v>0.15345962927462656</v>
      </c>
      <c r="Y50" s="1">
        <v>0.47047555077234854</v>
      </c>
      <c r="Z50" s="1">
        <v>0.2797069378327034</v>
      </c>
      <c r="AA50" s="1">
        <v>0.20831172668232503</v>
      </c>
      <c r="AB50" s="1">
        <v>6.9999999999999999E-4</v>
      </c>
    </row>
    <row r="51" spans="1:28" x14ac:dyDescent="0.3">
      <c r="A51" s="1">
        <v>48</v>
      </c>
      <c r="B51" s="1" t="str">
        <v>Passive</v>
      </c>
      <c r="C51" s="1" t="e" vm="56">
        <v>#VALUE!</v>
      </c>
      <c r="D51" s="1" t="str">
        <v>Healthcare Equipment &amp; Supplies</v>
      </c>
      <c r="E51" s="1" t="str">
        <v>Health Care</v>
      </c>
      <c r="F51" s="11">
        <v>1E-3</v>
      </c>
      <c r="G51" s="11">
        <v>1.0742740553325946E-2</v>
      </c>
      <c r="H51" s="11">
        <v>1E-3</v>
      </c>
      <c r="I51" s="11">
        <v>4.7869864822073791E-3</v>
      </c>
      <c r="J51" s="11">
        <v>4.2475801844419816E-3</v>
      </c>
      <c r="K51" s="11">
        <v>2.973306129109387E-3</v>
      </c>
      <c r="L51" s="11"/>
      <c r="M51" s="12">
        <v>4.2475801844419816E-3</v>
      </c>
      <c r="N51" s="12">
        <f t="shared" si="0"/>
        <v>4.2475801844419816E-3</v>
      </c>
      <c r="O51" s="12">
        <v>5.3584496294670639E-3</v>
      </c>
      <c r="P51" s="12">
        <v>0</v>
      </c>
      <c r="R51" s="1">
        <v>48</v>
      </c>
      <c r="S51" s="1" t="s">
        <v>43</v>
      </c>
      <c r="T51" s="1" t="e" vm="56">
        <v>#VALUE!</v>
      </c>
      <c r="U51" s="1" t="s">
        <v>54</v>
      </c>
      <c r="V51" s="1" t="s">
        <v>47</v>
      </c>
      <c r="W51" s="1">
        <v>1E-3</v>
      </c>
      <c r="X51" s="1">
        <v>1.0742740553325946E-2</v>
      </c>
      <c r="Y51" s="1">
        <v>1E-3</v>
      </c>
      <c r="Z51" s="1">
        <v>4.7869864822073791E-3</v>
      </c>
      <c r="AA51" s="1">
        <v>4.2475801844419816E-3</v>
      </c>
      <c r="AB51" s="1">
        <v>2.973306129109387E-3</v>
      </c>
    </row>
    <row r="52" spans="1:28" x14ac:dyDescent="0.3">
      <c r="A52" s="1">
        <v>49</v>
      </c>
      <c r="B52" s="1" t="str">
        <v>Passive</v>
      </c>
      <c r="C52" s="1" t="e" vm="57">
        <v>#VALUE!</v>
      </c>
      <c r="D52" s="1" t="str">
        <v>Biotechnology &amp; Medical Research</v>
      </c>
      <c r="E52" s="1" t="str">
        <v>Health Care</v>
      </c>
      <c r="F52" s="11">
        <v>1E-3</v>
      </c>
      <c r="G52" s="11">
        <v>0.12840767479577919</v>
      </c>
      <c r="H52" s="11">
        <v>1E-3</v>
      </c>
      <c r="I52" s="11">
        <v>5.0523143877251084E-2</v>
      </c>
      <c r="J52" s="11">
        <v>4.3469224931926391E-2</v>
      </c>
      <c r="K52" s="11">
        <v>3.042845745234847E-2</v>
      </c>
      <c r="L52" s="11"/>
      <c r="M52" s="12">
        <v>4.3469224931926391E-2</v>
      </c>
      <c r="N52" s="12">
        <f t="shared" si="0"/>
        <v>4.3469224931926391E-2</v>
      </c>
      <c r="O52" s="12">
        <v>5.4837729275333716E-2</v>
      </c>
      <c r="P52" s="12">
        <v>0</v>
      </c>
      <c r="R52" s="1">
        <v>49</v>
      </c>
      <c r="S52" s="1" t="s">
        <v>43</v>
      </c>
      <c r="T52" s="1" t="e" vm="57">
        <v>#VALUE!</v>
      </c>
      <c r="U52" s="1" t="s">
        <v>46</v>
      </c>
      <c r="V52" s="1" t="s">
        <v>47</v>
      </c>
      <c r="W52" s="1">
        <v>1E-3</v>
      </c>
      <c r="X52" s="1">
        <v>0.12840767479577919</v>
      </c>
      <c r="Y52" s="1">
        <v>1E-3</v>
      </c>
      <c r="Z52" s="1">
        <v>5.0523143877251084E-2</v>
      </c>
      <c r="AA52" s="1">
        <v>4.3469224931926391E-2</v>
      </c>
      <c r="AB52" s="1">
        <v>3.042845745234847E-2</v>
      </c>
    </row>
    <row r="53" spans="1:28" x14ac:dyDescent="0.3">
      <c r="A53" s="1">
        <v>50</v>
      </c>
      <c r="B53" s="1" t="str">
        <v>Passive</v>
      </c>
      <c r="C53" s="1" t="e" vm="58">
        <v>#VALUE!</v>
      </c>
      <c r="D53" s="1" t="str">
        <v>Household Goods</v>
      </c>
      <c r="E53" s="1" t="str">
        <v>Consumer Discretionary</v>
      </c>
      <c r="F53" s="11">
        <v>1E-3</v>
      </c>
      <c r="G53" s="11">
        <v>1E-3</v>
      </c>
      <c r="H53" s="11">
        <v>1E-3</v>
      </c>
      <c r="I53" s="11">
        <v>1E-3</v>
      </c>
      <c r="J53" s="11">
        <v>1E-3</v>
      </c>
      <c r="K53" s="11">
        <v>6.9999999999999999E-4</v>
      </c>
      <c r="L53" s="11"/>
      <c r="M53" s="12">
        <v>1E-3</v>
      </c>
      <c r="N53" s="12">
        <f t="shared" si="0"/>
        <v>1E-3</v>
      </c>
      <c r="O53" s="12">
        <v>1.2615299527702786E-3</v>
      </c>
      <c r="P53" s="12">
        <v>0</v>
      </c>
      <c r="R53" s="1">
        <v>50</v>
      </c>
      <c r="S53" s="1" t="s">
        <v>43</v>
      </c>
      <c r="T53" s="1" t="e" vm="58">
        <v>#VALUE!</v>
      </c>
      <c r="U53" s="1" t="s">
        <v>61</v>
      </c>
      <c r="V53" s="1" t="s">
        <v>45</v>
      </c>
      <c r="W53" s="1">
        <v>1E-3</v>
      </c>
      <c r="X53" s="1">
        <v>1E-3</v>
      </c>
      <c r="Y53" s="1">
        <v>1E-3</v>
      </c>
      <c r="Z53" s="1">
        <v>1E-3</v>
      </c>
      <c r="AA53" s="1">
        <v>1E-3</v>
      </c>
      <c r="AB53" s="1">
        <v>6.9999999999999999E-4</v>
      </c>
    </row>
    <row r="54" spans="1:28" x14ac:dyDescent="0.3">
      <c r="A54" s="1">
        <v>51</v>
      </c>
      <c r="B54" s="1" t="str">
        <v>Active</v>
      </c>
      <c r="C54" s="1" t="e" vm="6">
        <v>#VALUE!</v>
      </c>
      <c r="D54" s="1" t="str">
        <v>Freight &amp; Logistics Services</v>
      </c>
      <c r="E54" s="1" t="str">
        <v>Industrials</v>
      </c>
      <c r="F54" s="11">
        <v>0</v>
      </c>
      <c r="G54" s="11">
        <v>0</v>
      </c>
      <c r="H54" s="11">
        <v>0</v>
      </c>
      <c r="I54" s="11">
        <v>0</v>
      </c>
      <c r="J54" s="11">
        <v>0</v>
      </c>
      <c r="K54" s="11">
        <v>0.14837273622587591</v>
      </c>
      <c r="L54" s="11"/>
      <c r="M54" s="12">
        <v>0</v>
      </c>
      <c r="N54" s="12">
        <f t="shared" si="0"/>
        <v>0</v>
      </c>
      <c r="O54" s="12">
        <v>0</v>
      </c>
      <c r="P54" s="12">
        <v>0.33333333333333331</v>
      </c>
      <c r="R54" s="1">
        <v>51</v>
      </c>
      <c r="S54" s="1" t="s">
        <v>62</v>
      </c>
      <c r="T54" s="1" t="e" vm="6">
        <v>#VALUE!</v>
      </c>
      <c r="U54" s="1" t="s">
        <v>63</v>
      </c>
      <c r="V54" s="1" t="s">
        <v>52</v>
      </c>
      <c r="W54" s="1">
        <v>0</v>
      </c>
      <c r="X54" s="1">
        <v>0</v>
      </c>
      <c r="Y54" s="1">
        <v>0</v>
      </c>
      <c r="AB54" s="1">
        <v>0.14837273622587591</v>
      </c>
    </row>
    <row r="55" spans="1:28" x14ac:dyDescent="0.3">
      <c r="A55" s="1">
        <v>52</v>
      </c>
      <c r="B55" s="1" t="str">
        <v>Active</v>
      </c>
      <c r="C55" s="1" t="e" vm="7">
        <v>#VALUE!</v>
      </c>
      <c r="D55" s="1" t="str">
        <v>Residential &amp; Commercial REIT</v>
      </c>
      <c r="E55" s="1" t="str">
        <v>Real Estate</v>
      </c>
      <c r="F55" s="11">
        <v>0</v>
      </c>
      <c r="G55" s="11">
        <v>0</v>
      </c>
      <c r="H55" s="11">
        <v>0</v>
      </c>
      <c r="I55" s="11">
        <v>0</v>
      </c>
      <c r="J55" s="11">
        <v>0</v>
      </c>
      <c r="K55" s="11">
        <v>0.14837273622587591</v>
      </c>
      <c r="L55" s="11"/>
      <c r="M55" s="12">
        <v>0</v>
      </c>
      <c r="N55" s="12">
        <f t="shared" si="0"/>
        <v>0</v>
      </c>
      <c r="O55" s="12">
        <v>0</v>
      </c>
      <c r="P55" s="12">
        <v>0.33333333333333331</v>
      </c>
      <c r="R55" s="1">
        <v>52</v>
      </c>
      <c r="S55" s="1" t="s">
        <v>62</v>
      </c>
      <c r="T55" s="1" t="e" vm="7">
        <v>#VALUE!</v>
      </c>
      <c r="U55" s="1" t="s">
        <v>64</v>
      </c>
      <c r="V55" s="1" t="s">
        <v>57</v>
      </c>
      <c r="W55" s="1">
        <v>0</v>
      </c>
      <c r="X55" s="1">
        <v>0</v>
      </c>
      <c r="Y55" s="1">
        <v>0</v>
      </c>
      <c r="AB55" s="1">
        <v>0.14837273622587591</v>
      </c>
    </row>
    <row r="56" spans="1:28" x14ac:dyDescent="0.3">
      <c r="A56" s="1">
        <v>53</v>
      </c>
      <c r="B56" s="1" t="str">
        <v>Active</v>
      </c>
      <c r="C56" s="1" t="e" vm="8">
        <v>#VALUE!</v>
      </c>
      <c r="D56" s="1" t="str">
        <v>Passenger Transportation Services</v>
      </c>
      <c r="E56" s="1" t="str">
        <v>Industrials</v>
      </c>
      <c r="F56" s="11">
        <v>0</v>
      </c>
      <c r="G56" s="11">
        <v>0</v>
      </c>
      <c r="H56" s="11">
        <v>0</v>
      </c>
      <c r="I56" s="11">
        <v>0</v>
      </c>
      <c r="J56" s="11">
        <v>0</v>
      </c>
      <c r="K56" s="11">
        <v>0.14837273622587591</v>
      </c>
      <c r="L56" s="11"/>
      <c r="M56" s="12">
        <v>0</v>
      </c>
      <c r="N56" s="12">
        <f t="shared" si="0"/>
        <v>0</v>
      </c>
      <c r="O56" s="12">
        <v>0</v>
      </c>
      <c r="P56" s="12">
        <v>0.33333333333333331</v>
      </c>
      <c r="R56" s="1">
        <v>53</v>
      </c>
      <c r="S56" s="1" t="s">
        <v>62</v>
      </c>
      <c r="T56" s="1" t="e" vm="8">
        <v>#VALUE!</v>
      </c>
      <c r="U56" s="1" t="s">
        <v>65</v>
      </c>
      <c r="V56" s="1" t="s">
        <v>52</v>
      </c>
      <c r="W56" s="1">
        <v>0</v>
      </c>
      <c r="X56" s="1">
        <v>0</v>
      </c>
      <c r="Y56" s="1">
        <v>0</v>
      </c>
      <c r="AB56" s="1">
        <v>0.14837273622587591</v>
      </c>
    </row>
    <row r="58" spans="1:28" x14ac:dyDescent="0.3">
      <c r="K58" s="12">
        <f>SUM(K4:K56)</f>
        <v>0.99999999999999989</v>
      </c>
      <c r="L58" s="12"/>
      <c r="M58" s="12">
        <f>SUM(M4:M56)</f>
        <v>0.99999999999999989</v>
      </c>
      <c r="N58" s="12">
        <f>SUM(N4:N56)</f>
        <v>0.79268827331767489</v>
      </c>
      <c r="O58" s="12">
        <f>SUM(O4:O56)</f>
        <v>1.0000000000000004</v>
      </c>
    </row>
    <row r="59" spans="1:28" x14ac:dyDescent="0.3">
      <c r="B59" s="1" t="s">
        <v>88</v>
      </c>
      <c r="C59" s="1" t="e" vm="736">
        <v>#VALUE!</v>
      </c>
      <c r="K59" s="12"/>
      <c r="L59" s="12"/>
      <c r="M59" s="12"/>
      <c r="N59" s="12"/>
      <c r="O59" s="12"/>
    </row>
    <row r="60" spans="1:28" x14ac:dyDescent="0.3">
      <c r="C60" s="1" t="e" vm="735">
        <v>#VALUE!</v>
      </c>
      <c r="K60" s="12"/>
      <c r="L60" s="12"/>
      <c r="M60" s="12"/>
      <c r="N60" s="12"/>
      <c r="O60" s="12"/>
    </row>
    <row r="61" spans="1:28" x14ac:dyDescent="0.3">
      <c r="I61" s="2">
        <f>DATE(2022, 11, 21)</f>
        <v>44886</v>
      </c>
      <c r="K61" s="12"/>
      <c r="L61" s="12"/>
      <c r="M61" s="10">
        <v>0.5</v>
      </c>
      <c r="N61" s="12"/>
      <c r="O61" s="8">
        <f ca="1">M119+'Portfolio (without Rebalance)'!BS1006</f>
        <v>216005.39000000016</v>
      </c>
    </row>
    <row r="62" spans="1:28" x14ac:dyDescent="0.3">
      <c r="F62" s="1" t="s">
        <v>89</v>
      </c>
      <c r="G62" s="1" t="s">
        <v>91</v>
      </c>
      <c r="H62" s="1" t="s">
        <v>90</v>
      </c>
      <c r="I62" s="1" t="s">
        <v>92</v>
      </c>
      <c r="J62" s="1" t="s">
        <v>93</v>
      </c>
      <c r="K62" s="1" t="s">
        <v>94</v>
      </c>
      <c r="L62" s="1" t="s">
        <v>99</v>
      </c>
      <c r="M62" s="1" t="s">
        <v>95</v>
      </c>
      <c r="O62" s="1" t="s">
        <v>96</v>
      </c>
      <c r="P62" s="1" t="s">
        <v>97</v>
      </c>
      <c r="Q62" s="1" t="s">
        <v>98</v>
      </c>
      <c r="R62" s="1" t="s">
        <v>103</v>
      </c>
    </row>
    <row r="63" spans="1:28" x14ac:dyDescent="0.3">
      <c r="A63" s="1" cm="1">
        <f t="array" ref="A63:A117">_xlfn.SEQUENCE(55)</f>
        <v>1</v>
      </c>
      <c r="B63" s="1" t="str" cm="1">
        <f t="array" ref="B63:B117">_xlfn.VSTACK(_xlfn.ANCHORARRAY(B4), "Active", "Active")</f>
        <v>Passive</v>
      </c>
      <c r="C63" s="1" t="e" cm="1" vm="9">
        <f t="array" ref="C63:C117">_xlfn.VSTACK(_xlfn.ANCHORARRAY(C4),C59:C60)</f>
        <v>#VALUE!</v>
      </c>
      <c r="D63" s="1" t="str" cm="1">
        <f t="array" ref="D63:D117">_FV(_xlfn.ANCHORARRAY(C63),"Industry")</f>
        <v>Software &amp; IT Services</v>
      </c>
      <c r="E63" s="1" t="str" cm="1">
        <f t="array" ref="E63:E117">_xlfn.VSTACK(_xlfn.ANCHORARRAY(E4), "Industrials", "Industrials")</f>
        <v>Consumer Discretionary</v>
      </c>
      <c r="F63" s="1" cm="1">
        <f t="array" aca="1" ref="F63:F117" ca="1">_xlfn.XLOOKUP(_xlfn.ANCHORARRAY(C63),_xlfn.ANCHORARRAY( 'Portfolio (without Rebalance)'!O14), 'Portfolio (without Rebalance)'!O1003:BO1003, 0, 0)</f>
        <v>1783</v>
      </c>
      <c r="G63" s="1" cm="1">
        <f t="array" ref="G63:G117">_FV(_xlfn.ANCHORARRAY(C63),"Price")</f>
        <v>6.15</v>
      </c>
      <c r="H63" s="1" cm="1">
        <f t="array" aca="1" ref="H63:H117" ca="1">_xlfn.ANCHORARRAY(F63)*_xlfn.ANCHORARRAY(G63)</f>
        <v>10965.45</v>
      </c>
      <c r="I63" s="1" cm="1">
        <f t="array" aca="1" ref="I63" ca="1">IFERROR(INDEX(_xlfn.STOCKHISTORY(C63, $I$61, $I$61, 0, 0, 0, 1),,2),G63)</f>
        <v>6.15</v>
      </c>
      <c r="J63" s="1" cm="1">
        <f t="array" aca="1" ref="J63:J117" ca="1">_xlfn.ANCHORARRAY(F63)*I63:I117</f>
        <v>10965.45</v>
      </c>
      <c r="K63" s="1" cm="1">
        <f t="array" aca="1" ref="K63:K117" ca="1">_xlfn.XLOOKUP(_xlfn.ANCHORARRAY(C63),_xlfn.ANCHORARRAY('Portfolio (without Rebalance)'!O14),'Portfolio (without Rebalance)'!O3001:BO3001, 0, 0)</f>
        <v>0.62795402797091859</v>
      </c>
      <c r="L63" s="1" cm="1">
        <f t="array" aca="1" ref="L63:L117" ca="1">IF(M63:M117&gt;0,_xlfn.ANCHORARRAY( F63), 0)</f>
        <v>1783</v>
      </c>
      <c r="M63" s="1">
        <f ca="1">IF(AND(K63&gt;=$M$61, B63="Passive"), J63, 0)</f>
        <v>10965.45</v>
      </c>
      <c r="O63" s="1" cm="1">
        <f t="array" aca="1" ref="O63:O117" ca="1">_xlfn.VSTACK(_xlfn.SEQUENCE(53,1,0,0), $O$61/2, $O$61/2)</f>
        <v>0</v>
      </c>
      <c r="P63" s="1" cm="1">
        <f t="array" aca="1" ref="P63:P117" ca="1">ROUNDDOWN(IF(((_xlfn.ANCHORARRAY(O63)-'Portfolio (without Rebalance)'!C6)/I63:I117)&gt;0, (_xlfn.ANCHORARRAY(O63)-'Portfolio (without Rebalance)'!C6)/I63:I117, 0), 0)</f>
        <v>0</v>
      </c>
      <c r="Q63" s="1" cm="1">
        <f t="array" aca="1" ref="Q63:Q117" ca="1">ROUND(_xlfn.ANCHORARRAY(F63)-_xlfn.ANCHORARRAY(L63)+_xlfn.ANCHORARRAY(P63), 0)</f>
        <v>0</v>
      </c>
      <c r="R63" s="1" cm="1">
        <f t="array" aca="1" ref="R63:R117" ca="1">I63:I117*_xlfn.ANCHORARRAY(Q63)</f>
        <v>0</v>
      </c>
    </row>
    <row r="64" spans="1:28" x14ac:dyDescent="0.3">
      <c r="A64" s="1">
        <v>2</v>
      </c>
      <c r="B64" s="1" t="str">
        <v>Passive</v>
      </c>
      <c r="C64" s="1" t="e" vm="10">
        <v>#VALUE!</v>
      </c>
      <c r="D64" s="1" t="str">
        <v>Biotechnology &amp; Medical Research</v>
      </c>
      <c r="E64" s="1" t="str">
        <v>Health Care</v>
      </c>
      <c r="F64" s="1">
        <f ca="1"/>
        <v>83</v>
      </c>
      <c r="G64" s="1">
        <v>20.88</v>
      </c>
      <c r="H64" s="1">
        <f ca="1"/>
        <v>1733.04</v>
      </c>
      <c r="I64" s="1" cm="1" vm="69">
        <f t="array" aca="1" ref="I64" ca="1">IFERROR(INDEX(_xlfn.STOCKHISTORY(C64, $I$61, $I$61, 0, 0, 0, 1),,2),G64)</f>
        <v>20.88</v>
      </c>
      <c r="J64" s="1">
        <f ca="1"/>
        <v>1733.04</v>
      </c>
      <c r="K64" s="1">
        <f ca="1"/>
        <v>0.26742932552800103</v>
      </c>
      <c r="L64" s="1">
        <f ca="1"/>
        <v>0</v>
      </c>
      <c r="M64" s="1">
        <f t="shared" ref="M64:M117" ca="1" si="1">IF(AND(K64&gt;=$M$61, B64="Passive"), J64, 0)</f>
        <v>0</v>
      </c>
      <c r="O64" s="1">
        <f ca="1"/>
        <v>0</v>
      </c>
      <c r="P64" s="1">
        <f ca="1"/>
        <v>0</v>
      </c>
      <c r="Q64" s="1">
        <f ca="1"/>
        <v>83</v>
      </c>
      <c r="R64" s="1">
        <f ca="1"/>
        <v>1733.04</v>
      </c>
    </row>
    <row r="65" spans="1:18" x14ac:dyDescent="0.3">
      <c r="A65" s="1">
        <v>3</v>
      </c>
      <c r="B65" s="1" t="str">
        <v>Passive</v>
      </c>
      <c r="C65" s="1" t="e" vm="11">
        <v>#VALUE!</v>
      </c>
      <c r="D65" s="1" t="str">
        <v>Specialty Retailers</v>
      </c>
      <c r="E65" s="1" t="str">
        <v>Health Care</v>
      </c>
      <c r="F65" s="1">
        <f ca="1"/>
        <v>359</v>
      </c>
      <c r="G65" s="1">
        <v>1.64</v>
      </c>
      <c r="H65" s="1">
        <f ca="1"/>
        <v>588.76</v>
      </c>
      <c r="I65" s="1" cm="1" vm="70">
        <f t="array" aca="1" ref="I65" ca="1">IFERROR(INDEX(_xlfn.STOCKHISTORY(C65, $I$61, $I$61, 0, 0, 0, 1),,2),G65)</f>
        <v>1.64</v>
      </c>
      <c r="J65" s="1">
        <f ca="1"/>
        <v>588.76</v>
      </c>
      <c r="K65" s="1">
        <f ca="1"/>
        <v>0.23160340303357338</v>
      </c>
      <c r="L65" s="1">
        <f ca="1"/>
        <v>0</v>
      </c>
      <c r="M65" s="1">
        <f t="shared" ca="1" si="1"/>
        <v>0</v>
      </c>
      <c r="O65" s="1">
        <f ca="1"/>
        <v>0</v>
      </c>
      <c r="P65" s="1">
        <f ca="1"/>
        <v>0</v>
      </c>
      <c r="Q65" s="1">
        <f ca="1"/>
        <v>359</v>
      </c>
      <c r="R65" s="1">
        <f ca="1"/>
        <v>588.76</v>
      </c>
    </row>
    <row r="66" spans="1:18" x14ac:dyDescent="0.3">
      <c r="A66" s="1">
        <v>4</v>
      </c>
      <c r="B66" s="1" t="str">
        <v>Passive</v>
      </c>
      <c r="C66" s="1" t="e" vm="12">
        <v>#VALUE!</v>
      </c>
      <c r="D66" s="1" t="str">
        <v>Electrical Utilities &amp; IPPs</v>
      </c>
      <c r="E66" s="1" t="str">
        <v>Health Care</v>
      </c>
      <c r="F66" s="1">
        <f ca="1"/>
        <v>77</v>
      </c>
      <c r="G66" s="1">
        <v>6.82</v>
      </c>
      <c r="H66" s="1">
        <f ca="1"/>
        <v>525.14</v>
      </c>
      <c r="I66" s="1" cm="1" vm="71">
        <f t="array" aca="1" ref="I66" ca="1">IFERROR(INDEX(_xlfn.STOCKHISTORY(C66, $I$61, $I$61, 0, 0, 0, 1),,2),G66)</f>
        <v>6.82</v>
      </c>
      <c r="J66" s="1">
        <f ca="1"/>
        <v>525.14</v>
      </c>
      <c r="K66" s="1">
        <f ca="1"/>
        <v>0.1439606131533811</v>
      </c>
      <c r="L66" s="1">
        <f ca="1"/>
        <v>0</v>
      </c>
      <c r="M66" s="1">
        <f t="shared" ca="1" si="1"/>
        <v>0</v>
      </c>
      <c r="O66" s="1">
        <f ca="1"/>
        <v>0</v>
      </c>
      <c r="P66" s="1">
        <f ca="1"/>
        <v>0</v>
      </c>
      <c r="Q66" s="1">
        <f ca="1"/>
        <v>77</v>
      </c>
      <c r="R66" s="1">
        <f ca="1"/>
        <v>525.14</v>
      </c>
    </row>
    <row r="67" spans="1:18" x14ac:dyDescent="0.3">
      <c r="A67" s="1">
        <v>5</v>
      </c>
      <c r="B67" s="1" t="str">
        <v>Passive</v>
      </c>
      <c r="C67" s="1" t="e" vm="13">
        <v>#VALUE!</v>
      </c>
      <c r="D67" s="1" t="str">
        <v>Software &amp; IT Services</v>
      </c>
      <c r="E67" s="1" t="str">
        <v>Information Technology</v>
      </c>
      <c r="F67" s="1">
        <f ca="1"/>
        <v>132</v>
      </c>
      <c r="G67" s="1">
        <v>5.42</v>
      </c>
      <c r="H67" s="1">
        <f ca="1"/>
        <v>715.43999999999994</v>
      </c>
      <c r="I67" s="1" cm="1">
        <f t="array" aca="1" ref="I67" ca="1">IFERROR(INDEX(_xlfn.STOCKHISTORY(C67, $I$61, $I$61, 0, 0, 0, 1),,2),G67)</f>
        <v>5.42</v>
      </c>
      <c r="J67" s="1">
        <f ca="1"/>
        <v>715.43999999999994</v>
      </c>
      <c r="K67" s="1">
        <f ca="1"/>
        <v>0.45729550009040792</v>
      </c>
      <c r="L67" s="1">
        <f ca="1"/>
        <v>0</v>
      </c>
      <c r="M67" s="1">
        <f t="shared" ca="1" si="1"/>
        <v>0</v>
      </c>
      <c r="O67" s="1">
        <f ca="1"/>
        <v>0</v>
      </c>
      <c r="P67" s="1">
        <f ca="1"/>
        <v>0</v>
      </c>
      <c r="Q67" s="1">
        <f ca="1"/>
        <v>132</v>
      </c>
      <c r="R67" s="1">
        <f ca="1"/>
        <v>715.43999999999994</v>
      </c>
    </row>
    <row r="68" spans="1:18" x14ac:dyDescent="0.3">
      <c r="A68" s="1">
        <v>6</v>
      </c>
      <c r="B68" s="1" t="str">
        <v>Passive</v>
      </c>
      <c r="C68" s="1" t="e" vm="14">
        <v>#VALUE!</v>
      </c>
      <c r="D68" s="1" t="str">
        <v>Banking Services</v>
      </c>
      <c r="E68" s="1" t="str">
        <v>Information Technology</v>
      </c>
      <c r="F68" s="1">
        <f ca="1"/>
        <v>5619</v>
      </c>
      <c r="G68" s="1">
        <v>13.11</v>
      </c>
      <c r="H68" s="1">
        <f ca="1"/>
        <v>73665.09</v>
      </c>
      <c r="I68" s="1" cm="1">
        <f t="array" aca="1" ref="I68" ca="1">IFERROR(INDEX(_xlfn.STOCKHISTORY(C68, $I$61, $I$61, 0, 0, 0, 1),,2),G68)</f>
        <v>13.11</v>
      </c>
      <c r="J68" s="1">
        <f ca="1"/>
        <v>73665.09</v>
      </c>
      <c r="K68" s="1">
        <f ca="1"/>
        <v>0.50530454343431352</v>
      </c>
      <c r="L68" s="1">
        <f ca="1"/>
        <v>5619</v>
      </c>
      <c r="M68" s="1">
        <f t="shared" ca="1" si="1"/>
        <v>73665.09</v>
      </c>
      <c r="O68" s="1">
        <f ca="1"/>
        <v>0</v>
      </c>
      <c r="P68" s="1">
        <f ca="1"/>
        <v>0</v>
      </c>
      <c r="Q68" s="1">
        <f ca="1"/>
        <v>0</v>
      </c>
      <c r="R68" s="1">
        <f ca="1"/>
        <v>0</v>
      </c>
    </row>
    <row r="69" spans="1:18" x14ac:dyDescent="0.3">
      <c r="A69" s="1">
        <v>7</v>
      </c>
      <c r="B69" s="1" t="str">
        <v>Passive</v>
      </c>
      <c r="C69" s="1" t="e" vm="15">
        <v>#VALUE!</v>
      </c>
      <c r="D69" s="1" t="str">
        <v>Biotechnology &amp; Medical Research</v>
      </c>
      <c r="E69" s="1" t="str">
        <v>Health Care</v>
      </c>
      <c r="F69" s="1">
        <f ca="1"/>
        <v>73</v>
      </c>
      <c r="G69" s="1">
        <v>8.91</v>
      </c>
      <c r="H69" s="1">
        <f ca="1"/>
        <v>650.43000000000006</v>
      </c>
      <c r="I69" s="1" cm="1">
        <f t="array" aca="1" ref="I69" ca="1">IFERROR(INDEX(_xlfn.STOCKHISTORY(C69, $I$61, $I$61, 0, 0, 0, 1),,2),G69)</f>
        <v>8.91</v>
      </c>
      <c r="J69" s="1">
        <f ca="1"/>
        <v>650.43000000000006</v>
      </c>
      <c r="K69" s="1">
        <f ca="1"/>
        <v>0.16019627688881705</v>
      </c>
      <c r="L69" s="1">
        <f ca="1"/>
        <v>0</v>
      </c>
      <c r="M69" s="1">
        <f t="shared" ca="1" si="1"/>
        <v>0</v>
      </c>
      <c r="O69" s="1">
        <f ca="1"/>
        <v>0</v>
      </c>
      <c r="P69" s="1">
        <f ca="1"/>
        <v>0</v>
      </c>
      <c r="Q69" s="1">
        <f ca="1"/>
        <v>73</v>
      </c>
      <c r="R69" s="1">
        <f ca="1"/>
        <v>650.43000000000006</v>
      </c>
    </row>
    <row r="70" spans="1:18" x14ac:dyDescent="0.3">
      <c r="A70" s="1">
        <v>8</v>
      </c>
      <c r="B70" s="1" t="str">
        <v>Passive</v>
      </c>
      <c r="C70" s="1" t="e" vm="16">
        <v>#VALUE!</v>
      </c>
      <c r="D70" s="1" t="str">
        <v>Biotechnology &amp; Medical Research</v>
      </c>
      <c r="E70" s="1" t="str">
        <v>Industrials</v>
      </c>
      <c r="F70" s="1">
        <f ca="1"/>
        <v>66</v>
      </c>
      <c r="G70" s="1">
        <v>10.31</v>
      </c>
      <c r="H70" s="1">
        <f ca="1"/>
        <v>680.46</v>
      </c>
      <c r="I70" s="1" cm="1">
        <f t="array" aca="1" ref="I70" ca="1">IFERROR(INDEX(_xlfn.STOCKHISTORY(C70, $I$61, $I$61, 0, 0, 0, 1),,2),G70)</f>
        <v>10.31</v>
      </c>
      <c r="J70" s="1">
        <f ca="1"/>
        <v>680.46</v>
      </c>
      <c r="K70" s="1">
        <f ca="1"/>
        <v>-5.2032688627617715E-2</v>
      </c>
      <c r="L70" s="1">
        <f ca="1"/>
        <v>0</v>
      </c>
      <c r="M70" s="1">
        <f t="shared" ca="1" si="1"/>
        <v>0</v>
      </c>
      <c r="O70" s="1">
        <f ca="1"/>
        <v>0</v>
      </c>
      <c r="P70" s="1">
        <f ca="1"/>
        <v>0</v>
      </c>
      <c r="Q70" s="1">
        <f ca="1"/>
        <v>66</v>
      </c>
      <c r="R70" s="1">
        <f ca="1"/>
        <v>680.46</v>
      </c>
    </row>
    <row r="71" spans="1:18" x14ac:dyDescent="0.3">
      <c r="A71" s="1">
        <v>9</v>
      </c>
      <c r="B71" s="1" t="str">
        <v>Passive</v>
      </c>
      <c r="C71" s="1" t="e" vm="17">
        <v>#VALUE!</v>
      </c>
      <c r="D71" s="1" t="str">
        <v>Electronic Equipment &amp; Parts</v>
      </c>
      <c r="E71" s="1" t="str">
        <v>Health Care</v>
      </c>
      <c r="F71" s="1">
        <f ca="1"/>
        <v>4556</v>
      </c>
      <c r="G71" s="1">
        <v>1.36</v>
      </c>
      <c r="H71" s="1">
        <f ca="1"/>
        <v>6196.1600000000008</v>
      </c>
      <c r="I71" s="1" cm="1">
        <f t="array" aca="1" ref="I71" ca="1">IFERROR(INDEX(_xlfn.STOCKHISTORY(C71, $I$61, $I$61, 0, 0, 0, 1),,2),G71)</f>
        <v>1.36</v>
      </c>
      <c r="J71" s="1">
        <f ca="1"/>
        <v>6196.1600000000008</v>
      </c>
      <c r="K71" s="1">
        <f ca="1"/>
        <v>0.38580244558879245</v>
      </c>
      <c r="L71" s="1">
        <f ca="1"/>
        <v>0</v>
      </c>
      <c r="M71" s="1">
        <f t="shared" ca="1" si="1"/>
        <v>0</v>
      </c>
      <c r="O71" s="1">
        <f ca="1"/>
        <v>0</v>
      </c>
      <c r="P71" s="1">
        <f ca="1"/>
        <v>0</v>
      </c>
      <c r="Q71" s="1">
        <f ca="1"/>
        <v>4556</v>
      </c>
      <c r="R71" s="1">
        <f ca="1"/>
        <v>6196.1600000000008</v>
      </c>
    </row>
    <row r="72" spans="1:18" x14ac:dyDescent="0.3">
      <c r="A72" s="1">
        <v>10</v>
      </c>
      <c r="B72" s="1" t="str">
        <v>Passive</v>
      </c>
      <c r="C72" s="1" t="e" vm="18">
        <v>#VALUE!</v>
      </c>
      <c r="D72" s="1" t="str">
        <v>Software &amp; IT Services</v>
      </c>
      <c r="E72" s="1" t="str">
        <v>Consumer Discretionary</v>
      </c>
      <c r="F72" s="1">
        <f ca="1"/>
        <v>55</v>
      </c>
      <c r="G72" s="1">
        <v>13.79</v>
      </c>
      <c r="H72" s="1">
        <f ca="1"/>
        <v>758.44999999999993</v>
      </c>
      <c r="I72" s="1" cm="1">
        <f t="array" aca="1" ref="I72" ca="1">IFERROR(INDEX(_xlfn.STOCKHISTORY(C72, $I$61, $I$61, 0, 0, 0, 1),,2),G72)</f>
        <v>13.79</v>
      </c>
      <c r="J72" s="1">
        <f ca="1"/>
        <v>758.44999999999993</v>
      </c>
      <c r="K72" s="1">
        <f ca="1"/>
        <v>0.55242814159431897</v>
      </c>
      <c r="L72" s="1">
        <f ca="1"/>
        <v>55</v>
      </c>
      <c r="M72" s="1">
        <f t="shared" ca="1" si="1"/>
        <v>758.44999999999993</v>
      </c>
      <c r="O72" s="1">
        <f ca="1"/>
        <v>0</v>
      </c>
      <c r="P72" s="1">
        <f ca="1"/>
        <v>0</v>
      </c>
      <c r="Q72" s="1">
        <f ca="1"/>
        <v>0</v>
      </c>
      <c r="R72" s="1">
        <f ca="1"/>
        <v>0</v>
      </c>
    </row>
    <row r="73" spans="1:18" x14ac:dyDescent="0.3">
      <c r="A73" s="1">
        <v>11</v>
      </c>
      <c r="B73" s="1" t="str">
        <v>Passive</v>
      </c>
      <c r="C73" s="1" t="e" vm="19">
        <v>#VALUE!</v>
      </c>
      <c r="D73" s="1" t="str">
        <v>Healthcare Equipment &amp; Supplies</v>
      </c>
      <c r="E73" s="1" t="str">
        <v>Health Care</v>
      </c>
      <c r="F73" s="1">
        <f ca="1"/>
        <v>46</v>
      </c>
      <c r="G73" s="1">
        <v>14.76</v>
      </c>
      <c r="H73" s="1">
        <f ca="1"/>
        <v>678.96</v>
      </c>
      <c r="I73" s="1" cm="1">
        <f t="array" aca="1" ref="I73" ca="1">IFERROR(INDEX(_xlfn.STOCKHISTORY(C73, $I$61, $I$61, 0, 0, 0, 1),,2),G73)</f>
        <v>14.76</v>
      </c>
      <c r="J73" s="1">
        <f ca="1"/>
        <v>678.96</v>
      </c>
      <c r="K73" s="1">
        <f ca="1"/>
        <v>0.49507283528459578</v>
      </c>
      <c r="L73" s="1">
        <f ca="1"/>
        <v>0</v>
      </c>
      <c r="M73" s="1">
        <f t="shared" ca="1" si="1"/>
        <v>0</v>
      </c>
      <c r="O73" s="1">
        <f ca="1"/>
        <v>0</v>
      </c>
      <c r="P73" s="1">
        <f ca="1"/>
        <v>0</v>
      </c>
      <c r="Q73" s="1">
        <f ca="1"/>
        <v>46</v>
      </c>
      <c r="R73" s="1">
        <f ca="1"/>
        <v>678.96</v>
      </c>
    </row>
    <row r="74" spans="1:18" x14ac:dyDescent="0.3">
      <c r="A74" s="1">
        <v>12</v>
      </c>
      <c r="B74" s="1" t="str">
        <v>Passive</v>
      </c>
      <c r="C74" s="1" t="e" vm="20">
        <v>#VALUE!</v>
      </c>
      <c r="D74" s="1" t="str">
        <v>Biotechnology &amp; Medical Research</v>
      </c>
      <c r="E74" s="1" t="str">
        <v>Health Care</v>
      </c>
      <c r="F74" s="1">
        <f ca="1"/>
        <v>1947</v>
      </c>
      <c r="G74" s="1">
        <v>20.41</v>
      </c>
      <c r="H74" s="1">
        <f ca="1"/>
        <v>39738.269999999997</v>
      </c>
      <c r="I74" s="1" cm="1">
        <f t="array" aca="1" ref="I74" ca="1">IFERROR(INDEX(_xlfn.STOCKHISTORY(C74, $I$61, $I$61, 0, 0, 0, 1),,2),G74)</f>
        <v>20.41</v>
      </c>
      <c r="J74" s="1">
        <f ca="1"/>
        <v>39738.269999999997</v>
      </c>
      <c r="K74" s="1">
        <f ca="1"/>
        <v>0.17369737090888049</v>
      </c>
      <c r="L74" s="1">
        <f ca="1"/>
        <v>0</v>
      </c>
      <c r="M74" s="1">
        <f t="shared" ca="1" si="1"/>
        <v>0</v>
      </c>
      <c r="O74" s="1">
        <f ca="1"/>
        <v>0</v>
      </c>
      <c r="P74" s="1">
        <f ca="1"/>
        <v>0</v>
      </c>
      <c r="Q74" s="1">
        <f ca="1"/>
        <v>1947</v>
      </c>
      <c r="R74" s="1">
        <f ca="1"/>
        <v>39738.269999999997</v>
      </c>
    </row>
    <row r="75" spans="1:18" x14ac:dyDescent="0.3">
      <c r="A75" s="1">
        <v>13</v>
      </c>
      <c r="B75" s="1" t="str">
        <v>Passive</v>
      </c>
      <c r="C75" s="1" t="e" vm="21">
        <v>#VALUE!</v>
      </c>
      <c r="D75" s="1" t="str">
        <v>Biotechnology &amp; Medical Research</v>
      </c>
      <c r="E75" s="1" t="str">
        <v>Health Care</v>
      </c>
      <c r="F75" s="1">
        <f ca="1"/>
        <v>20</v>
      </c>
      <c r="G75" s="1">
        <v>33</v>
      </c>
      <c r="H75" s="1">
        <f ca="1"/>
        <v>660</v>
      </c>
      <c r="I75" s="1" cm="1">
        <f t="array" aca="1" ref="I75" ca="1">IFERROR(INDEX(_xlfn.STOCKHISTORY(C75, $I$61, $I$61, 0, 0, 0, 1),,2),G75)</f>
        <v>33</v>
      </c>
      <c r="J75" s="1">
        <f ca="1"/>
        <v>660</v>
      </c>
      <c r="K75" s="1">
        <f ca="1"/>
        <v>0.16368529444406582</v>
      </c>
      <c r="L75" s="1">
        <f ca="1"/>
        <v>0</v>
      </c>
      <c r="M75" s="1">
        <f t="shared" ca="1" si="1"/>
        <v>0</v>
      </c>
      <c r="O75" s="1">
        <f ca="1"/>
        <v>0</v>
      </c>
      <c r="P75" s="1">
        <f ca="1"/>
        <v>0</v>
      </c>
      <c r="Q75" s="1">
        <f ca="1"/>
        <v>20</v>
      </c>
      <c r="R75" s="1">
        <f ca="1"/>
        <v>660</v>
      </c>
    </row>
    <row r="76" spans="1:18" x14ac:dyDescent="0.3">
      <c r="A76" s="1">
        <v>14</v>
      </c>
      <c r="B76" s="1" t="str">
        <v>Passive</v>
      </c>
      <c r="C76" s="1" t="e" vm="22">
        <v>#VALUE!</v>
      </c>
      <c r="D76" s="1" t="str">
        <v>Software &amp; IT Services</v>
      </c>
      <c r="E76" s="1" t="str">
        <v>Consumer Discretionary</v>
      </c>
      <c r="F76" s="1">
        <f ca="1"/>
        <v>8</v>
      </c>
      <c r="G76" s="1">
        <v>69.44</v>
      </c>
      <c r="H76" s="1">
        <f ca="1"/>
        <v>555.52</v>
      </c>
      <c r="I76" s="1" cm="1" vm="81">
        <f t="array" aca="1" ref="I76" ca="1">IFERROR(INDEX(_xlfn.STOCKHISTORY(C76, $I$61, $I$61, 0, 0, 0, 1),,2),G76)</f>
        <v>69.44</v>
      </c>
      <c r="J76" s="1">
        <f ca="1"/>
        <v>555.52</v>
      </c>
      <c r="K76" s="1">
        <f ca="1"/>
        <v>-0.19468559138605696</v>
      </c>
      <c r="L76" s="1">
        <f ca="1"/>
        <v>0</v>
      </c>
      <c r="M76" s="1">
        <f t="shared" ca="1" si="1"/>
        <v>0</v>
      </c>
      <c r="O76" s="1">
        <f ca="1"/>
        <v>0</v>
      </c>
      <c r="P76" s="1">
        <f ca="1"/>
        <v>0</v>
      </c>
      <c r="Q76" s="1">
        <f ca="1"/>
        <v>8</v>
      </c>
      <c r="R76" s="1">
        <f ca="1"/>
        <v>555.52</v>
      </c>
    </row>
    <row r="77" spans="1:18" x14ac:dyDescent="0.3">
      <c r="A77" s="1">
        <v>15</v>
      </c>
      <c r="B77" s="1" t="str">
        <v>Passive</v>
      </c>
      <c r="C77" s="1" t="e" vm="23">
        <v>#VALUE!</v>
      </c>
      <c r="D77" s="1" t="str">
        <v>Biotechnology &amp; Medical Research</v>
      </c>
      <c r="E77" s="1" t="str">
        <v>Health Care</v>
      </c>
      <c r="F77" s="1">
        <f ca="1"/>
        <v>10705</v>
      </c>
      <c r="G77" s="1">
        <v>9.3699999999999992</v>
      </c>
      <c r="H77" s="1">
        <f ca="1"/>
        <v>100305.84999999999</v>
      </c>
      <c r="I77" s="1" cm="1">
        <f t="array" aca="1" ref="I77" ca="1">IFERROR(INDEX(_xlfn.STOCKHISTORY(C77, $I$61, $I$61, 0, 0, 0, 1),,2),G77)</f>
        <v>9.3699999999999992</v>
      </c>
      <c r="J77" s="1">
        <f ca="1"/>
        <v>100305.84999999999</v>
      </c>
      <c r="K77" s="1">
        <f ca="1"/>
        <v>-0.4142624666725826</v>
      </c>
      <c r="L77" s="1">
        <f ca="1"/>
        <v>0</v>
      </c>
      <c r="M77" s="1">
        <f t="shared" ca="1" si="1"/>
        <v>0</v>
      </c>
      <c r="O77" s="1">
        <f ca="1"/>
        <v>0</v>
      </c>
      <c r="P77" s="1">
        <f ca="1"/>
        <v>0</v>
      </c>
      <c r="Q77" s="1">
        <f ca="1"/>
        <v>10705</v>
      </c>
      <c r="R77" s="1">
        <f ca="1"/>
        <v>100305.84999999999</v>
      </c>
    </row>
    <row r="78" spans="1:18" x14ac:dyDescent="0.3">
      <c r="A78" s="1">
        <v>16</v>
      </c>
      <c r="B78" s="1" t="str">
        <v>Passive</v>
      </c>
      <c r="C78" s="1" t="e" vm="24">
        <v>#VALUE!</v>
      </c>
      <c r="D78" s="1" t="str">
        <v>Biotechnology &amp; Medical Research</v>
      </c>
      <c r="E78" s="1" t="str">
        <v>Information Technology</v>
      </c>
      <c r="F78" s="1">
        <f ca="1"/>
        <v>389</v>
      </c>
      <c r="G78" s="1">
        <v>9.99</v>
      </c>
      <c r="H78" s="1">
        <f ca="1"/>
        <v>3886.11</v>
      </c>
      <c r="I78" s="1" cm="1">
        <f t="array" aca="1" ref="I78" ca="1">IFERROR(INDEX(_xlfn.STOCKHISTORY(C78, $I$61, $I$61, 0, 0, 0, 1),,2),G78)</f>
        <v>9.99</v>
      </c>
      <c r="J78" s="1">
        <f ca="1"/>
        <v>3886.11</v>
      </c>
      <c r="K78" s="1">
        <f ca="1"/>
        <v>0.17919131989970014</v>
      </c>
      <c r="L78" s="1">
        <f ca="1"/>
        <v>0</v>
      </c>
      <c r="M78" s="1">
        <f t="shared" ca="1" si="1"/>
        <v>0</v>
      </c>
      <c r="O78" s="1">
        <f ca="1"/>
        <v>0</v>
      </c>
      <c r="P78" s="1">
        <f ca="1"/>
        <v>0</v>
      </c>
      <c r="Q78" s="1">
        <f ca="1"/>
        <v>389</v>
      </c>
      <c r="R78" s="1">
        <f ca="1"/>
        <v>3886.11</v>
      </c>
    </row>
    <row r="79" spans="1:18" x14ac:dyDescent="0.3">
      <c r="A79" s="1">
        <v>17</v>
      </c>
      <c r="B79" s="1" t="str">
        <v>Passive</v>
      </c>
      <c r="C79" s="1" t="e" vm="25">
        <v>#VALUE!</v>
      </c>
      <c r="D79" s="1" t="str">
        <v>Biotechnology &amp; Medical Research</v>
      </c>
      <c r="E79" s="1" t="str">
        <v>Health Care</v>
      </c>
      <c r="F79" s="1">
        <f ca="1"/>
        <v>3546</v>
      </c>
      <c r="G79" s="1">
        <v>3.31</v>
      </c>
      <c r="H79" s="1">
        <f ca="1"/>
        <v>11737.26</v>
      </c>
      <c r="I79" s="1" cm="1">
        <f t="array" aca="1" ref="I79" ca="1">IFERROR(INDEX(_xlfn.STOCKHISTORY(C79, $I$61, $I$61, 0, 0, 0, 1),,2),G79)</f>
        <v>3.31</v>
      </c>
      <c r="J79" s="1">
        <f ca="1"/>
        <v>11737.26</v>
      </c>
      <c r="K79" s="1">
        <f ca="1"/>
        <v>-0.16660399276295088</v>
      </c>
      <c r="L79" s="1">
        <f ca="1"/>
        <v>0</v>
      </c>
      <c r="M79" s="1">
        <f t="shared" ca="1" si="1"/>
        <v>0</v>
      </c>
      <c r="O79" s="1">
        <f ca="1"/>
        <v>0</v>
      </c>
      <c r="P79" s="1">
        <f ca="1"/>
        <v>0</v>
      </c>
      <c r="Q79" s="1">
        <f ca="1"/>
        <v>3546</v>
      </c>
      <c r="R79" s="1">
        <f ca="1"/>
        <v>11737.26</v>
      </c>
    </row>
    <row r="80" spans="1:18" x14ac:dyDescent="0.3">
      <c r="A80" s="1">
        <v>18</v>
      </c>
      <c r="B80" s="1" t="str">
        <v>Passive</v>
      </c>
      <c r="C80" s="1" t="e" vm="26">
        <v>#VALUE!</v>
      </c>
      <c r="D80" s="1" t="str">
        <v>Specialty Retailers</v>
      </c>
      <c r="E80" s="1" t="str">
        <v>Health Care</v>
      </c>
      <c r="F80" s="1">
        <f ca="1"/>
        <v>7876</v>
      </c>
      <c r="G80" s="1">
        <v>5.83</v>
      </c>
      <c r="H80" s="1">
        <f ca="1"/>
        <v>45917.08</v>
      </c>
      <c r="I80" s="1" cm="1" vm="85">
        <f t="array" aca="1" ref="I80" ca="1">IFERROR(INDEX(_xlfn.STOCKHISTORY(C80, $I$61, $I$61, 0, 0, 0, 1),,2),G80)</f>
        <v>5.83</v>
      </c>
      <c r="J80" s="1">
        <f ca="1"/>
        <v>45917.08</v>
      </c>
      <c r="K80" s="1">
        <f ca="1"/>
        <v>0.67716399307672803</v>
      </c>
      <c r="L80" s="1">
        <f ca="1"/>
        <v>7876</v>
      </c>
      <c r="M80" s="1">
        <f t="shared" ca="1" si="1"/>
        <v>45917.08</v>
      </c>
      <c r="O80" s="1">
        <f ca="1"/>
        <v>0</v>
      </c>
      <c r="P80" s="1">
        <f ca="1"/>
        <v>0</v>
      </c>
      <c r="Q80" s="1">
        <f ca="1"/>
        <v>0</v>
      </c>
      <c r="R80" s="1">
        <f ca="1"/>
        <v>0</v>
      </c>
    </row>
    <row r="81" spans="1:18" x14ac:dyDescent="0.3">
      <c r="A81" s="1">
        <v>19</v>
      </c>
      <c r="B81" s="1" t="str">
        <v>Passive</v>
      </c>
      <c r="C81" s="1" t="e" vm="27">
        <v>#VALUE!</v>
      </c>
      <c r="D81" s="1" t="str">
        <v>Biotechnology &amp; Medical Research</v>
      </c>
      <c r="E81" s="1" t="str">
        <v>Health Care</v>
      </c>
      <c r="F81" s="1">
        <f ca="1"/>
        <v>18620</v>
      </c>
      <c r="G81" s="1">
        <v>1.18</v>
      </c>
      <c r="H81" s="1">
        <f ca="1"/>
        <v>21971.599999999999</v>
      </c>
      <c r="I81" s="1" cm="1" vm="86">
        <f t="array" aca="1" ref="I81" ca="1">IFERROR(INDEX(_xlfn.STOCKHISTORY(C81, $I$61, $I$61, 0, 0, 0, 1),,2),G81)</f>
        <v>1.18</v>
      </c>
      <c r="J81" s="1">
        <f ca="1"/>
        <v>21971.599999999999</v>
      </c>
      <c r="K81" s="1">
        <f ca="1"/>
        <v>0.19842774072282046</v>
      </c>
      <c r="L81" s="1">
        <f ca="1"/>
        <v>0</v>
      </c>
      <c r="M81" s="1">
        <f t="shared" ca="1" si="1"/>
        <v>0</v>
      </c>
      <c r="O81" s="1">
        <f ca="1"/>
        <v>0</v>
      </c>
      <c r="P81" s="1">
        <f ca="1"/>
        <v>0</v>
      </c>
      <c r="Q81" s="1">
        <f ca="1"/>
        <v>18620</v>
      </c>
      <c r="R81" s="1">
        <f ca="1"/>
        <v>21971.599999999999</v>
      </c>
    </row>
    <row r="82" spans="1:18" x14ac:dyDescent="0.3">
      <c r="A82" s="1">
        <v>20</v>
      </c>
      <c r="B82" s="1" t="str">
        <v>Passive</v>
      </c>
      <c r="C82" s="1" t="e" vm="28">
        <v>#VALUE!</v>
      </c>
      <c r="D82" s="1" t="str">
        <v>Biotechnology &amp; Medical Research</v>
      </c>
      <c r="E82" s="1" t="str">
        <v>Health Care</v>
      </c>
      <c r="F82" s="1">
        <f ca="1"/>
        <v>214</v>
      </c>
      <c r="G82" s="1">
        <v>2.7650000000000001</v>
      </c>
      <c r="H82" s="1">
        <f ca="1"/>
        <v>591.71</v>
      </c>
      <c r="I82" s="1" cm="1">
        <f t="array" aca="1" ref="I82" ca="1">IFERROR(INDEX(_xlfn.STOCKHISTORY(C82, $I$61, $I$61, 0, 0, 0, 1),,2),G82)</f>
        <v>2.7650000000000001</v>
      </c>
      <c r="J82" s="1">
        <f ca="1"/>
        <v>591.71</v>
      </c>
      <c r="K82" s="1">
        <f ca="1"/>
        <v>0.38305235303741708</v>
      </c>
      <c r="L82" s="1">
        <f ca="1"/>
        <v>0</v>
      </c>
      <c r="M82" s="1">
        <f t="shared" ca="1" si="1"/>
        <v>0</v>
      </c>
      <c r="O82" s="1">
        <f ca="1"/>
        <v>0</v>
      </c>
      <c r="P82" s="1">
        <f ca="1"/>
        <v>0</v>
      </c>
      <c r="Q82" s="1">
        <f ca="1"/>
        <v>214</v>
      </c>
      <c r="R82" s="1">
        <f ca="1"/>
        <v>591.71</v>
      </c>
    </row>
    <row r="83" spans="1:18" x14ac:dyDescent="0.3">
      <c r="A83" s="1">
        <v>21</v>
      </c>
      <c r="B83" s="1" t="str">
        <v>Passive</v>
      </c>
      <c r="C83" s="1" t="e" vm="29">
        <v>#VALUE!</v>
      </c>
      <c r="D83" s="1" t="str">
        <v>Software &amp; IT Services</v>
      </c>
      <c r="E83" s="1" t="str">
        <v>Communication Services</v>
      </c>
      <c r="F83" s="1">
        <f ca="1"/>
        <v>198</v>
      </c>
      <c r="G83" s="1">
        <v>2.94</v>
      </c>
      <c r="H83" s="1">
        <f ca="1"/>
        <v>582.12</v>
      </c>
      <c r="I83" s="1" cm="1" vm="88">
        <f t="array" aca="1" ref="I83" ca="1">IFERROR(INDEX(_xlfn.STOCKHISTORY(C83, $I$61, $I$61, 0, 0, 0, 1),,2),G83)</f>
        <v>2.94</v>
      </c>
      <c r="J83" s="1">
        <f ca="1"/>
        <v>582.12</v>
      </c>
      <c r="K83" s="1">
        <f ca="1"/>
        <v>-0.12457747694912069</v>
      </c>
      <c r="L83" s="1">
        <f ca="1"/>
        <v>0</v>
      </c>
      <c r="M83" s="1">
        <f t="shared" ca="1" si="1"/>
        <v>0</v>
      </c>
      <c r="O83" s="1">
        <f ca="1"/>
        <v>0</v>
      </c>
      <c r="P83" s="1">
        <f ca="1"/>
        <v>0</v>
      </c>
      <c r="Q83" s="1">
        <f ca="1"/>
        <v>198</v>
      </c>
      <c r="R83" s="1">
        <f ca="1"/>
        <v>582.12</v>
      </c>
    </row>
    <row r="84" spans="1:18" x14ac:dyDescent="0.3">
      <c r="A84" s="1">
        <v>22</v>
      </c>
      <c r="B84" s="1" t="str">
        <v>Passive</v>
      </c>
      <c r="C84" s="1" t="e" vm="30">
        <v>#VALUE!</v>
      </c>
      <c r="D84" s="1" t="str">
        <v>Biotechnology &amp; Medical Research</v>
      </c>
      <c r="E84" s="1" t="str">
        <v>Information Technology</v>
      </c>
      <c r="F84" s="1">
        <f ca="1"/>
        <v>3302</v>
      </c>
      <c r="G84" s="1">
        <v>1.59</v>
      </c>
      <c r="H84" s="1">
        <f ca="1"/>
        <v>5250.18</v>
      </c>
      <c r="I84" s="1" cm="1">
        <f t="array" aca="1" ref="I84" ca="1">IFERROR(INDEX(_xlfn.STOCKHISTORY(C84, $I$61, $I$61, 0, 0, 0, 1),,2),G84)</f>
        <v>1.59</v>
      </c>
      <c r="J84" s="1">
        <f ca="1"/>
        <v>5250.18</v>
      </c>
      <c r="K84" s="1">
        <f ca="1"/>
        <v>0.40611390686635701</v>
      </c>
      <c r="L84" s="1">
        <f ca="1"/>
        <v>0</v>
      </c>
      <c r="M84" s="1">
        <f t="shared" ca="1" si="1"/>
        <v>0</v>
      </c>
      <c r="O84" s="1">
        <f ca="1"/>
        <v>0</v>
      </c>
      <c r="P84" s="1">
        <f ca="1"/>
        <v>0</v>
      </c>
      <c r="Q84" s="1">
        <f ca="1"/>
        <v>3302</v>
      </c>
      <c r="R84" s="1">
        <f ca="1"/>
        <v>5250.18</v>
      </c>
    </row>
    <row r="85" spans="1:18" x14ac:dyDescent="0.3">
      <c r="A85" s="1">
        <v>23</v>
      </c>
      <c r="B85" s="1" t="str">
        <v>Passive</v>
      </c>
      <c r="C85" s="1" t="e" vm="31">
        <v>#VALUE!</v>
      </c>
      <c r="D85" s="1" t="str">
        <v>Software &amp; IT Services</v>
      </c>
      <c r="E85" s="1" t="str">
        <v>Information Technology</v>
      </c>
      <c r="F85" s="1">
        <f ca="1"/>
        <v>32</v>
      </c>
      <c r="G85" s="1">
        <v>21.83</v>
      </c>
      <c r="H85" s="1">
        <f ca="1"/>
        <v>698.56</v>
      </c>
      <c r="I85" s="1" cm="1">
        <f t="array" aca="1" ref="I85" ca="1">IFERROR(INDEX(_xlfn.STOCKHISTORY(C85, $I$61, $I$61, 0, 0, 0, 1),,2),G85)</f>
        <v>21.83</v>
      </c>
      <c r="J85" s="1">
        <f ca="1"/>
        <v>698.56</v>
      </c>
      <c r="K85" s="1">
        <f ca="1"/>
        <v>-0.11111004323279008</v>
      </c>
      <c r="L85" s="1">
        <f ca="1"/>
        <v>0</v>
      </c>
      <c r="M85" s="1">
        <f t="shared" ca="1" si="1"/>
        <v>0</v>
      </c>
      <c r="O85" s="1">
        <f ca="1"/>
        <v>0</v>
      </c>
      <c r="P85" s="1">
        <f ca="1"/>
        <v>0</v>
      </c>
      <c r="Q85" s="1">
        <f ca="1"/>
        <v>32</v>
      </c>
      <c r="R85" s="1">
        <f ca="1"/>
        <v>698.56</v>
      </c>
    </row>
    <row r="86" spans="1:18" x14ac:dyDescent="0.3">
      <c r="A86" s="1">
        <v>24</v>
      </c>
      <c r="B86" s="1" t="str">
        <v>Passive</v>
      </c>
      <c r="C86" s="1" t="e" vm="32">
        <v>#VALUE!</v>
      </c>
      <c r="D86" s="1" t="str">
        <v>Biotechnology &amp; Medical Research</v>
      </c>
      <c r="E86" s="1" t="str">
        <v>Health Care</v>
      </c>
      <c r="F86" s="1">
        <f ca="1"/>
        <v>4937</v>
      </c>
      <c r="G86" s="1">
        <v>2.2599999999999998</v>
      </c>
      <c r="H86" s="1">
        <f ca="1"/>
        <v>11157.619999999999</v>
      </c>
      <c r="I86" s="1" cm="1" vm="91">
        <f t="array" aca="1" ref="I86" ca="1">IFERROR(INDEX(_xlfn.STOCKHISTORY(C86, $I$61, $I$61, 0, 0, 0, 1),,2),G86)</f>
        <v>2.2599999999999998</v>
      </c>
      <c r="J86" s="1">
        <f ca="1"/>
        <v>11157.619999999999</v>
      </c>
      <c r="K86" s="1">
        <f ca="1"/>
        <v>0.29335864877242401</v>
      </c>
      <c r="L86" s="1">
        <f ca="1"/>
        <v>0</v>
      </c>
      <c r="M86" s="1">
        <f t="shared" ca="1" si="1"/>
        <v>0</v>
      </c>
      <c r="O86" s="1">
        <f ca="1"/>
        <v>0</v>
      </c>
      <c r="P86" s="1">
        <f ca="1"/>
        <v>0</v>
      </c>
      <c r="Q86" s="1">
        <f ca="1"/>
        <v>4937</v>
      </c>
      <c r="R86" s="1">
        <f ca="1"/>
        <v>11157.619999999999</v>
      </c>
    </row>
    <row r="87" spans="1:18" x14ac:dyDescent="0.3">
      <c r="A87" s="1">
        <v>25</v>
      </c>
      <c r="B87" s="1" t="str">
        <v>Passive</v>
      </c>
      <c r="C87" s="1" t="e" vm="33">
        <v>#VALUE!</v>
      </c>
      <c r="D87" s="1" t="str">
        <v>Software &amp; IT Services</v>
      </c>
      <c r="E87" s="1" t="str">
        <v>Health Care</v>
      </c>
      <c r="F87" s="1">
        <f ca="1"/>
        <v>129</v>
      </c>
      <c r="G87" s="1">
        <v>4.8</v>
      </c>
      <c r="H87" s="1">
        <f ca="1"/>
        <v>619.19999999999993</v>
      </c>
      <c r="I87" s="1" cm="1" vm="92">
        <f t="array" aca="1" ref="I87" ca="1">IFERROR(INDEX(_xlfn.STOCKHISTORY(C87, $I$61, $I$61, 0, 0, 0, 1),,2),G87)</f>
        <v>4.8</v>
      </c>
      <c r="J87" s="1">
        <f ca="1"/>
        <v>619.19999999999993</v>
      </c>
      <c r="K87" s="1">
        <f ca="1"/>
        <v>0.34659289936465226</v>
      </c>
      <c r="L87" s="1">
        <f ca="1"/>
        <v>0</v>
      </c>
      <c r="M87" s="1">
        <f t="shared" ca="1" si="1"/>
        <v>0</v>
      </c>
      <c r="O87" s="1">
        <f ca="1"/>
        <v>0</v>
      </c>
      <c r="P87" s="1">
        <f ca="1"/>
        <v>0</v>
      </c>
      <c r="Q87" s="1">
        <f ca="1"/>
        <v>129</v>
      </c>
      <c r="R87" s="1">
        <f ca="1"/>
        <v>619.19999999999993</v>
      </c>
    </row>
    <row r="88" spans="1:18" x14ac:dyDescent="0.3">
      <c r="A88" s="1">
        <v>26</v>
      </c>
      <c r="B88" s="1" t="str">
        <v>Passive</v>
      </c>
      <c r="C88" s="1" t="e" vm="34">
        <v>#VALUE!</v>
      </c>
      <c r="D88" s="1" t="str">
        <v>Biotechnology &amp; Medical Research</v>
      </c>
      <c r="E88" s="1" t="str">
        <v>Health Care</v>
      </c>
      <c r="F88" s="1">
        <f ca="1"/>
        <v>1498</v>
      </c>
      <c r="G88" s="1">
        <v>8.09</v>
      </c>
      <c r="H88" s="1">
        <f ca="1"/>
        <v>12118.82</v>
      </c>
      <c r="I88" s="1" cm="1" vm="93">
        <f t="array" aca="1" ref="I88" ca="1">IFERROR(INDEX(_xlfn.STOCKHISTORY(C88, $I$61, $I$61, 0, 0, 0, 1),,2),G88)</f>
        <v>8.09</v>
      </c>
      <c r="J88" s="1">
        <f ca="1"/>
        <v>12118.82</v>
      </c>
      <c r="K88" s="1">
        <f ca="1"/>
        <v>0.22784263814466083</v>
      </c>
      <c r="L88" s="1">
        <f ca="1"/>
        <v>0</v>
      </c>
      <c r="M88" s="1">
        <f t="shared" ca="1" si="1"/>
        <v>0</v>
      </c>
      <c r="O88" s="1">
        <f ca="1"/>
        <v>0</v>
      </c>
      <c r="P88" s="1">
        <f ca="1"/>
        <v>0</v>
      </c>
      <c r="Q88" s="1">
        <f ca="1"/>
        <v>1498</v>
      </c>
      <c r="R88" s="1">
        <f ca="1"/>
        <v>12118.82</v>
      </c>
    </row>
    <row r="89" spans="1:18" x14ac:dyDescent="0.3">
      <c r="A89" s="1">
        <v>27</v>
      </c>
      <c r="B89" s="1" t="str">
        <v>Passive</v>
      </c>
      <c r="C89" s="1" t="e" vm="35">
        <v>#VALUE!</v>
      </c>
      <c r="D89" s="1" t="str">
        <v>Biotechnology &amp; Medical Research</v>
      </c>
      <c r="E89" s="1" t="str">
        <v>Consumer Discretionary</v>
      </c>
      <c r="F89" s="1">
        <f ca="1"/>
        <v>2174</v>
      </c>
      <c r="G89" s="1">
        <v>1.99</v>
      </c>
      <c r="H89" s="1">
        <f ca="1"/>
        <v>4326.26</v>
      </c>
      <c r="I89" s="1" cm="1">
        <f t="array" aca="1" ref="I89" ca="1">IFERROR(INDEX(_xlfn.STOCKHISTORY(C89, $I$61, $I$61, 0, 0, 0, 1),,2),G89)</f>
        <v>1.99</v>
      </c>
      <c r="J89" s="1">
        <f ca="1"/>
        <v>4326.26</v>
      </c>
      <c r="K89" s="1">
        <f ca="1"/>
        <v>0.48540884368566589</v>
      </c>
      <c r="L89" s="1">
        <f ca="1"/>
        <v>0</v>
      </c>
      <c r="M89" s="1">
        <f t="shared" ca="1" si="1"/>
        <v>0</v>
      </c>
      <c r="O89" s="1">
        <f ca="1"/>
        <v>0</v>
      </c>
      <c r="P89" s="1">
        <f ca="1"/>
        <v>0</v>
      </c>
      <c r="Q89" s="1">
        <f ca="1"/>
        <v>2174</v>
      </c>
      <c r="R89" s="1">
        <f ca="1"/>
        <v>4326.26</v>
      </c>
    </row>
    <row r="90" spans="1:18" x14ac:dyDescent="0.3">
      <c r="A90" s="1">
        <v>28</v>
      </c>
      <c r="B90" s="1" t="str">
        <v>Passive</v>
      </c>
      <c r="C90" s="1" t="e" vm="36">
        <v>#VALUE!</v>
      </c>
      <c r="D90" s="1" t="str">
        <v>Electronic Equipment &amp; Parts</v>
      </c>
      <c r="E90" s="1" t="str">
        <v>Health Care</v>
      </c>
      <c r="F90" s="1">
        <f ca="1"/>
        <v>29061</v>
      </c>
      <c r="G90" s="1">
        <v>1.37</v>
      </c>
      <c r="H90" s="1">
        <f ca="1"/>
        <v>39813.57</v>
      </c>
      <c r="I90" s="1" cm="1" vm="95">
        <f t="array" aca="1" ref="I90" ca="1">IFERROR(INDEX(_xlfn.STOCKHISTORY(C90, $I$61, $I$61, 0, 0, 0, 1),,2),G90)</f>
        <v>1.37</v>
      </c>
      <c r="J90" s="1">
        <f ca="1"/>
        <v>39813.57</v>
      </c>
      <c r="K90" s="1">
        <f ca="1"/>
        <v>0.78318753651473128</v>
      </c>
      <c r="L90" s="1">
        <f ca="1"/>
        <v>29061</v>
      </c>
      <c r="M90" s="1">
        <f t="shared" ca="1" si="1"/>
        <v>39813.57</v>
      </c>
      <c r="O90" s="1">
        <f ca="1"/>
        <v>0</v>
      </c>
      <c r="P90" s="1">
        <f ca="1"/>
        <v>0</v>
      </c>
      <c r="Q90" s="1">
        <f ca="1"/>
        <v>0</v>
      </c>
      <c r="R90" s="1">
        <f ca="1"/>
        <v>0</v>
      </c>
    </row>
    <row r="91" spans="1:18" x14ac:dyDescent="0.3">
      <c r="A91" s="1">
        <v>29</v>
      </c>
      <c r="B91" s="1" t="str">
        <v>Passive</v>
      </c>
      <c r="C91" s="1" t="e" vm="37">
        <v>#VALUE!</v>
      </c>
      <c r="D91" s="1" t="str">
        <v>Financial Technology (Fintech) &amp; Infrastructure</v>
      </c>
      <c r="E91" s="1" t="str">
        <v>Real Estate</v>
      </c>
      <c r="F91" s="1">
        <f ca="1"/>
        <v>505</v>
      </c>
      <c r="G91" s="1">
        <v>6.39</v>
      </c>
      <c r="H91" s="1">
        <f ca="1"/>
        <v>3226.95</v>
      </c>
      <c r="I91" s="1" cm="1" vm="96">
        <f t="array" aca="1" ref="I91" ca="1">IFERROR(INDEX(_xlfn.STOCKHISTORY(C91, $I$61, $I$61, 0, 0, 0, 1),,2),G91)</f>
        <v>6.39</v>
      </c>
      <c r="J91" s="1">
        <f ca="1"/>
        <v>3226.95</v>
      </c>
      <c r="K91" s="1">
        <f ca="1"/>
        <v>0.53950180964502681</v>
      </c>
      <c r="L91" s="1">
        <f ca="1"/>
        <v>505</v>
      </c>
      <c r="M91" s="1">
        <f t="shared" ca="1" si="1"/>
        <v>3226.95</v>
      </c>
      <c r="O91" s="1">
        <f ca="1"/>
        <v>0</v>
      </c>
      <c r="P91" s="1">
        <f ca="1"/>
        <v>0</v>
      </c>
      <c r="Q91" s="1">
        <f ca="1"/>
        <v>0</v>
      </c>
      <c r="R91" s="1">
        <f ca="1"/>
        <v>0</v>
      </c>
    </row>
    <row r="92" spans="1:18" x14ac:dyDescent="0.3">
      <c r="A92" s="1">
        <v>30</v>
      </c>
      <c r="B92" s="1" t="str">
        <v>Passive</v>
      </c>
      <c r="C92" s="1" t="e" vm="38">
        <v>#VALUE!</v>
      </c>
      <c r="D92" s="1" t="str">
        <v>Software &amp; IT Services</v>
      </c>
      <c r="E92" s="1" t="str">
        <v>Information Technology</v>
      </c>
      <c r="F92" s="1">
        <f ca="1"/>
        <v>221</v>
      </c>
      <c r="G92" s="1">
        <v>3.16</v>
      </c>
      <c r="H92" s="1">
        <f ca="1"/>
        <v>698.36</v>
      </c>
      <c r="I92" s="1" cm="1" vm="97">
        <f t="array" aca="1" ref="I92" ca="1">IFERROR(INDEX(_xlfn.STOCKHISTORY(C92, $I$61, $I$61, 0, 0, 0, 1),,2),G92)</f>
        <v>3.16</v>
      </c>
      <c r="J92" s="1">
        <f ca="1"/>
        <v>698.36</v>
      </c>
      <c r="K92" s="1">
        <f ca="1"/>
        <v>0.63890362875434026</v>
      </c>
      <c r="L92" s="1">
        <f ca="1"/>
        <v>221</v>
      </c>
      <c r="M92" s="1">
        <f t="shared" ca="1" si="1"/>
        <v>698.36</v>
      </c>
      <c r="O92" s="1">
        <f ca="1"/>
        <v>0</v>
      </c>
      <c r="P92" s="1">
        <f ca="1"/>
        <v>0</v>
      </c>
      <c r="Q92" s="1">
        <f ca="1"/>
        <v>0</v>
      </c>
      <c r="R92" s="1">
        <f ca="1"/>
        <v>0</v>
      </c>
    </row>
    <row r="93" spans="1:18" x14ac:dyDescent="0.3">
      <c r="A93" s="1">
        <v>31</v>
      </c>
      <c r="B93" s="1" t="str">
        <v>Passive</v>
      </c>
      <c r="C93" s="1" t="e" vm="39">
        <v>#VALUE!</v>
      </c>
      <c r="D93" s="1" t="str">
        <v>Financial Technology (Fintech) &amp; Infrastructure</v>
      </c>
      <c r="E93" s="1" t="str">
        <v>Financials</v>
      </c>
      <c r="F93" s="1">
        <f ca="1"/>
        <v>2043</v>
      </c>
      <c r="G93" s="1">
        <v>0.69620000000000004</v>
      </c>
      <c r="H93" s="1">
        <f ca="1"/>
        <v>1422.3366000000001</v>
      </c>
      <c r="I93" s="1" cm="1" vm="98">
        <f t="array" aca="1" ref="I93" ca="1">IFERROR(INDEX(_xlfn.STOCKHISTORY(C93, $I$61, $I$61, 0, 0, 0, 1),,2),G93)</f>
        <v>0.69</v>
      </c>
      <c r="J93" s="1">
        <f ca="1"/>
        <v>1409.6699999999998</v>
      </c>
      <c r="K93" s="1">
        <f ca="1"/>
        <v>-3.9704768496289476E-2</v>
      </c>
      <c r="L93" s="1">
        <f ca="1"/>
        <v>0</v>
      </c>
      <c r="M93" s="1">
        <f t="shared" ca="1" si="1"/>
        <v>0</v>
      </c>
      <c r="O93" s="1">
        <f ca="1"/>
        <v>0</v>
      </c>
      <c r="P93" s="1">
        <f ca="1"/>
        <v>0</v>
      </c>
      <c r="Q93" s="1">
        <f ca="1"/>
        <v>2043</v>
      </c>
      <c r="R93" s="1">
        <f ca="1"/>
        <v>1409.6699999999998</v>
      </c>
    </row>
    <row r="94" spans="1:18" x14ac:dyDescent="0.3">
      <c r="A94" s="1">
        <v>32</v>
      </c>
      <c r="B94" s="1" t="str">
        <v>Passive</v>
      </c>
      <c r="C94" s="1" t="e" vm="40">
        <v>#VALUE!</v>
      </c>
      <c r="D94" s="1" t="str">
        <v>Biotechnology &amp; Medical Research</v>
      </c>
      <c r="E94" s="1" t="str">
        <v>Health Care</v>
      </c>
      <c r="F94" s="1">
        <f ca="1"/>
        <v>85</v>
      </c>
      <c r="G94" s="1">
        <v>8.15</v>
      </c>
      <c r="H94" s="1">
        <f ca="1"/>
        <v>692.75</v>
      </c>
      <c r="I94" s="1" cm="1">
        <f t="array" aca="1" ref="I94" ca="1">IFERROR(INDEX(_xlfn.STOCKHISTORY(C94, $I$61, $I$61, 0, 0, 0, 1),,2),G94)</f>
        <v>8.15</v>
      </c>
      <c r="J94" s="1">
        <f ca="1"/>
        <v>692.75</v>
      </c>
      <c r="K94" s="1">
        <f ca="1"/>
        <v>0.33372606102889735</v>
      </c>
      <c r="L94" s="1">
        <f ca="1"/>
        <v>0</v>
      </c>
      <c r="M94" s="1">
        <f t="shared" ca="1" si="1"/>
        <v>0</v>
      </c>
      <c r="O94" s="1">
        <f ca="1"/>
        <v>0</v>
      </c>
      <c r="P94" s="1">
        <f ca="1"/>
        <v>0</v>
      </c>
      <c r="Q94" s="1">
        <f ca="1"/>
        <v>85</v>
      </c>
      <c r="R94" s="1">
        <f ca="1"/>
        <v>692.75</v>
      </c>
    </row>
    <row r="95" spans="1:18" x14ac:dyDescent="0.3">
      <c r="A95" s="1">
        <v>33</v>
      </c>
      <c r="B95" s="1" t="str">
        <v>Passive</v>
      </c>
      <c r="C95" s="1" t="e" vm="41">
        <v>#VALUE!</v>
      </c>
      <c r="D95" s="1" t="str">
        <v>Healthcare Equipment &amp; Supplies</v>
      </c>
      <c r="E95" s="1" t="str">
        <v>Information Technology</v>
      </c>
      <c r="F95" s="1">
        <f ca="1"/>
        <v>51</v>
      </c>
      <c r="G95" s="1">
        <v>10.84</v>
      </c>
      <c r="H95" s="1">
        <f ca="1"/>
        <v>552.84</v>
      </c>
      <c r="I95" s="1" cm="1" vm="100">
        <f t="array" aca="1" ref="I95" ca="1">IFERROR(INDEX(_xlfn.STOCKHISTORY(C95, $I$61, $I$61, 0, 0, 0, 1),,2),G95)</f>
        <v>10.84</v>
      </c>
      <c r="J95" s="1">
        <f ca="1"/>
        <v>552.84</v>
      </c>
      <c r="K95" s="1">
        <f ca="1"/>
        <v>0.48559125694418404</v>
      </c>
      <c r="L95" s="1">
        <f ca="1"/>
        <v>0</v>
      </c>
      <c r="M95" s="1">
        <f t="shared" ca="1" si="1"/>
        <v>0</v>
      </c>
      <c r="O95" s="1">
        <f ca="1"/>
        <v>0</v>
      </c>
      <c r="P95" s="1">
        <f ca="1"/>
        <v>0</v>
      </c>
      <c r="Q95" s="1">
        <f ca="1"/>
        <v>51</v>
      </c>
      <c r="R95" s="1">
        <f ca="1"/>
        <v>552.84</v>
      </c>
    </row>
    <row r="96" spans="1:18" x14ac:dyDescent="0.3">
      <c r="A96" s="1">
        <v>34</v>
      </c>
      <c r="B96" s="1" t="str">
        <v>Passive</v>
      </c>
      <c r="C96" s="1" t="e" vm="42">
        <v>#VALUE!</v>
      </c>
      <c r="D96" s="1" t="str">
        <v>Biotechnology &amp; Medical Research</v>
      </c>
      <c r="E96" s="1" t="str">
        <v>Industrials</v>
      </c>
      <c r="F96" s="1">
        <f ca="1"/>
        <v>22</v>
      </c>
      <c r="G96" s="1">
        <v>32</v>
      </c>
      <c r="H96" s="1">
        <f ca="1"/>
        <v>704</v>
      </c>
      <c r="I96" s="1" cm="1">
        <f t="array" aca="1" ref="I96" ca="1">IFERROR(INDEX(_xlfn.STOCKHISTORY(C96, $I$61, $I$61, 0, 0, 0, 1),,2),G96)</f>
        <v>32</v>
      </c>
      <c r="J96" s="1">
        <f ca="1"/>
        <v>704</v>
      </c>
      <c r="K96" s="1">
        <f ca="1"/>
        <v>0.63228035594386078</v>
      </c>
      <c r="L96" s="1">
        <f ca="1"/>
        <v>22</v>
      </c>
      <c r="M96" s="1">
        <f t="shared" ca="1" si="1"/>
        <v>704</v>
      </c>
      <c r="O96" s="1">
        <f ca="1"/>
        <v>0</v>
      </c>
      <c r="P96" s="1">
        <f ca="1"/>
        <v>0</v>
      </c>
      <c r="Q96" s="1">
        <f ca="1"/>
        <v>0</v>
      </c>
      <c r="R96" s="1">
        <f ca="1"/>
        <v>0</v>
      </c>
    </row>
    <row r="97" spans="1:18" x14ac:dyDescent="0.3">
      <c r="A97" s="1">
        <v>35</v>
      </c>
      <c r="B97" s="1" t="str">
        <v>Passive</v>
      </c>
      <c r="C97" s="1" t="e" vm="43">
        <v>#VALUE!</v>
      </c>
      <c r="D97" s="1" t="str">
        <v>Software &amp; IT Services</v>
      </c>
      <c r="E97" s="1" t="str">
        <v>Information Technology</v>
      </c>
      <c r="F97" s="1">
        <f ca="1"/>
        <v>2172</v>
      </c>
      <c r="G97" s="1">
        <v>7.29</v>
      </c>
      <c r="H97" s="1">
        <f ca="1"/>
        <v>15833.88</v>
      </c>
      <c r="I97" s="1" cm="1" vm="102">
        <f t="array" aca="1" ref="I97" ca="1">IFERROR(INDEX(_xlfn.STOCKHISTORY(C97, $I$61, $I$61, 0, 0, 0, 1),,2),G97)</f>
        <v>7.29</v>
      </c>
      <c r="J97" s="1">
        <f ca="1"/>
        <v>15833.88</v>
      </c>
      <c r="K97" s="1">
        <f ca="1"/>
        <v>0.3698693341121248</v>
      </c>
      <c r="L97" s="1">
        <f ca="1"/>
        <v>0</v>
      </c>
      <c r="M97" s="1">
        <f t="shared" ca="1" si="1"/>
        <v>0</v>
      </c>
      <c r="O97" s="1">
        <f ca="1"/>
        <v>0</v>
      </c>
      <c r="P97" s="1">
        <f ca="1"/>
        <v>0</v>
      </c>
      <c r="Q97" s="1">
        <f ca="1"/>
        <v>2172</v>
      </c>
      <c r="R97" s="1">
        <f ca="1"/>
        <v>15833.88</v>
      </c>
    </row>
    <row r="98" spans="1:18" x14ac:dyDescent="0.3">
      <c r="A98" s="1">
        <v>36</v>
      </c>
      <c r="B98" s="1" t="str">
        <v>Passive</v>
      </c>
      <c r="C98" s="1" t="e" vm="44">
        <v>#VALUE!</v>
      </c>
      <c r="D98" s="1" t="str">
        <v>Biotechnology &amp; Medical Research</v>
      </c>
      <c r="E98" s="1" t="str">
        <v>Health Care</v>
      </c>
      <c r="F98" s="1">
        <f ca="1"/>
        <v>3484</v>
      </c>
      <c r="G98" s="1">
        <v>1.01</v>
      </c>
      <c r="H98" s="1">
        <f ca="1"/>
        <v>3518.84</v>
      </c>
      <c r="I98" s="1" cm="1" vm="103">
        <f t="array" aca="1" ref="I98" ca="1">IFERROR(INDEX(_xlfn.STOCKHISTORY(C98, $I$61, $I$61, 0, 0, 0, 1),,2),G98)</f>
        <v>1.01</v>
      </c>
      <c r="J98" s="1">
        <f ca="1"/>
        <v>3518.84</v>
      </c>
      <c r="K98" s="1">
        <f ca="1"/>
        <v>-0.28826112895627709</v>
      </c>
      <c r="L98" s="1">
        <f ca="1"/>
        <v>0</v>
      </c>
      <c r="M98" s="1">
        <f t="shared" ca="1" si="1"/>
        <v>0</v>
      </c>
      <c r="O98" s="1">
        <f ca="1"/>
        <v>0</v>
      </c>
      <c r="P98" s="1">
        <f ca="1"/>
        <v>0</v>
      </c>
      <c r="Q98" s="1">
        <f ca="1"/>
        <v>3484</v>
      </c>
      <c r="R98" s="1">
        <f ca="1"/>
        <v>3518.84</v>
      </c>
    </row>
    <row r="99" spans="1:18" x14ac:dyDescent="0.3">
      <c r="A99" s="1">
        <v>37</v>
      </c>
      <c r="B99" s="1" t="str">
        <v>Passive</v>
      </c>
      <c r="C99" s="1" t="e" vm="45">
        <v>#VALUE!</v>
      </c>
      <c r="D99" s="1" t="str">
        <v>Biotechnology &amp; Medical Research</v>
      </c>
      <c r="E99" s="1" t="str">
        <v>Health Care</v>
      </c>
      <c r="F99" s="1">
        <f ca="1"/>
        <v>279</v>
      </c>
      <c r="G99" s="1">
        <v>1.8</v>
      </c>
      <c r="H99" s="1">
        <f ca="1"/>
        <v>502.2</v>
      </c>
      <c r="I99" s="1" cm="1">
        <f t="array" aca="1" ref="I99" ca="1">IFERROR(INDEX(_xlfn.STOCKHISTORY(C99, $I$61, $I$61, 0, 0, 0, 1),,2),G99)</f>
        <v>1.8</v>
      </c>
      <c r="J99" s="1">
        <f ca="1"/>
        <v>502.2</v>
      </c>
      <c r="K99" s="1">
        <f ca="1"/>
        <v>0.49038707285953975</v>
      </c>
      <c r="L99" s="1">
        <f ca="1"/>
        <v>0</v>
      </c>
      <c r="M99" s="1">
        <f t="shared" ca="1" si="1"/>
        <v>0</v>
      </c>
      <c r="O99" s="1">
        <f ca="1"/>
        <v>0</v>
      </c>
      <c r="P99" s="1">
        <f ca="1"/>
        <v>0</v>
      </c>
      <c r="Q99" s="1">
        <f ca="1"/>
        <v>279</v>
      </c>
      <c r="R99" s="1">
        <f ca="1"/>
        <v>502.2</v>
      </c>
    </row>
    <row r="100" spans="1:18" x14ac:dyDescent="0.3">
      <c r="A100" s="1">
        <v>38</v>
      </c>
      <c r="B100" s="1" t="str">
        <v>Passive</v>
      </c>
      <c r="C100" s="1" t="e" vm="46">
        <v>#VALUE!</v>
      </c>
      <c r="D100" s="1" t="str">
        <v>Investment Banking &amp; Investment Services</v>
      </c>
      <c r="E100" s="1" t="str">
        <v>Financials</v>
      </c>
      <c r="F100" s="1">
        <f ca="1"/>
        <v>87</v>
      </c>
      <c r="G100" s="1">
        <v>9.52</v>
      </c>
      <c r="H100" s="1">
        <f ca="1"/>
        <v>828.24</v>
      </c>
      <c r="I100" s="1" cm="1">
        <f t="array" aca="1" ref="I100" ca="1">IFERROR(INDEX(_xlfn.STOCKHISTORY(C100, $I$61, $I$61, 0, 0, 0, 1),,2),G100)</f>
        <v>9.52</v>
      </c>
      <c r="J100" s="1">
        <f ca="1"/>
        <v>828.24</v>
      </c>
      <c r="K100" s="1">
        <f ca="1"/>
        <v>0.54730204004671246</v>
      </c>
      <c r="L100" s="1">
        <f ca="1"/>
        <v>87</v>
      </c>
      <c r="M100" s="1">
        <f t="shared" ca="1" si="1"/>
        <v>828.24</v>
      </c>
      <c r="O100" s="1">
        <f ca="1"/>
        <v>0</v>
      </c>
      <c r="P100" s="1">
        <f ca="1"/>
        <v>0</v>
      </c>
      <c r="Q100" s="1">
        <f ca="1"/>
        <v>0</v>
      </c>
      <c r="R100" s="1">
        <f ca="1"/>
        <v>0</v>
      </c>
    </row>
    <row r="101" spans="1:18" x14ac:dyDescent="0.3">
      <c r="A101" s="1">
        <v>39</v>
      </c>
      <c r="B101" s="1" t="str">
        <v>Passive</v>
      </c>
      <c r="C101" s="1" t="e" vm="47">
        <v>#VALUE!</v>
      </c>
      <c r="D101" s="1" t="str">
        <v>Biotechnology &amp; Medical Research</v>
      </c>
      <c r="E101" s="1" t="str">
        <v>Health Care</v>
      </c>
      <c r="F101" s="1">
        <f ca="1"/>
        <v>56</v>
      </c>
      <c r="G101" s="1">
        <v>9.76</v>
      </c>
      <c r="H101" s="1">
        <f ca="1"/>
        <v>546.55999999999995</v>
      </c>
      <c r="I101" s="1" cm="1" vm="106">
        <f t="array" aca="1" ref="I101" ca="1">IFERROR(INDEX(_xlfn.STOCKHISTORY(C101, $I$61, $I$61, 0, 0, 0, 1),,2),G101)</f>
        <v>9.76</v>
      </c>
      <c r="J101" s="1">
        <f ca="1"/>
        <v>546.55999999999995</v>
      </c>
      <c r="K101" s="1">
        <f ca="1"/>
        <v>0.34363061359661801</v>
      </c>
      <c r="L101" s="1">
        <f ca="1"/>
        <v>0</v>
      </c>
      <c r="M101" s="1">
        <f t="shared" ca="1" si="1"/>
        <v>0</v>
      </c>
      <c r="O101" s="1">
        <f ca="1"/>
        <v>0</v>
      </c>
      <c r="P101" s="1">
        <f ca="1"/>
        <v>0</v>
      </c>
      <c r="Q101" s="1">
        <f ca="1"/>
        <v>56</v>
      </c>
      <c r="R101" s="1">
        <f ca="1"/>
        <v>546.55999999999995</v>
      </c>
    </row>
    <row r="102" spans="1:18" x14ac:dyDescent="0.3">
      <c r="A102" s="1">
        <v>40</v>
      </c>
      <c r="B102" s="1" t="str">
        <v>Passive</v>
      </c>
      <c r="C102" s="1" t="e" vm="48">
        <v>#VALUE!</v>
      </c>
      <c r="D102" s="1" t="str">
        <v>Biotechnology &amp; Medical Research</v>
      </c>
      <c r="E102" s="1" t="str">
        <v>Health Care</v>
      </c>
      <c r="F102" s="1">
        <f ca="1"/>
        <v>81</v>
      </c>
      <c r="G102" s="1">
        <v>6.52</v>
      </c>
      <c r="H102" s="1">
        <f ca="1"/>
        <v>528.12</v>
      </c>
      <c r="I102" s="1" cm="1" vm="107">
        <f t="array" aca="1" ref="I102" ca="1">IFERROR(INDEX(_xlfn.STOCKHISTORY(C102, $I$61, $I$61, 0, 0, 0, 1),,2),G102)</f>
        <v>6.52</v>
      </c>
      <c r="J102" s="1">
        <f ca="1"/>
        <v>528.12</v>
      </c>
      <c r="K102" s="1">
        <f ca="1"/>
        <v>0.4160160262995436</v>
      </c>
      <c r="L102" s="1">
        <f ca="1"/>
        <v>0</v>
      </c>
      <c r="M102" s="1">
        <f t="shared" ca="1" si="1"/>
        <v>0</v>
      </c>
      <c r="O102" s="1">
        <f ca="1"/>
        <v>0</v>
      </c>
      <c r="P102" s="1">
        <f ca="1"/>
        <v>0</v>
      </c>
      <c r="Q102" s="1">
        <f ca="1"/>
        <v>81</v>
      </c>
      <c r="R102" s="1">
        <f ca="1"/>
        <v>528.12</v>
      </c>
    </row>
    <row r="103" spans="1:18" x14ac:dyDescent="0.3">
      <c r="A103" s="1">
        <v>41</v>
      </c>
      <c r="B103" s="1" t="str">
        <v>Passive</v>
      </c>
      <c r="C103" s="1" t="e" vm="49">
        <v>#VALUE!</v>
      </c>
      <c r="D103" s="1" t="str">
        <v>Hotels &amp; Entertainment Services</v>
      </c>
      <c r="E103" s="1" t="str">
        <v>Health Care</v>
      </c>
      <c r="F103" s="1">
        <f ca="1"/>
        <v>32</v>
      </c>
      <c r="G103" s="1">
        <v>20.46</v>
      </c>
      <c r="H103" s="1">
        <f ca="1"/>
        <v>654.72</v>
      </c>
      <c r="I103" s="1" cm="1" vm="108">
        <f t="array" aca="1" ref="I103" ca="1">IFERROR(INDEX(_xlfn.STOCKHISTORY(C103, $I$61, $I$61, 0, 0, 0, 1),,2),G103)</f>
        <v>20.46</v>
      </c>
      <c r="J103" s="1">
        <f ca="1"/>
        <v>654.72</v>
      </c>
      <c r="K103" s="1">
        <f ca="1"/>
        <v>0.15840371607748083</v>
      </c>
      <c r="L103" s="1">
        <f ca="1"/>
        <v>0</v>
      </c>
      <c r="M103" s="1">
        <f t="shared" ca="1" si="1"/>
        <v>0</v>
      </c>
      <c r="O103" s="1">
        <f ca="1"/>
        <v>0</v>
      </c>
      <c r="P103" s="1">
        <f ca="1"/>
        <v>0</v>
      </c>
      <c r="Q103" s="1">
        <f ca="1"/>
        <v>32</v>
      </c>
      <c r="R103" s="1">
        <f ca="1"/>
        <v>654.72</v>
      </c>
    </row>
    <row r="104" spans="1:18" x14ac:dyDescent="0.3">
      <c r="A104" s="1">
        <v>42</v>
      </c>
      <c r="B104" s="1" t="str">
        <v>Passive</v>
      </c>
      <c r="C104" s="1" t="e" vm="50">
        <v>#VALUE!</v>
      </c>
      <c r="D104" s="1" t="str">
        <v>Biotechnology &amp; Medical Research</v>
      </c>
      <c r="E104" s="1" t="str">
        <v>Health Care</v>
      </c>
      <c r="F104" s="1">
        <f ca="1"/>
        <v>118</v>
      </c>
      <c r="G104" s="1">
        <v>4.66</v>
      </c>
      <c r="H104" s="1">
        <f ca="1"/>
        <v>549.88</v>
      </c>
      <c r="I104" s="1" cm="1">
        <f t="array" aca="1" ref="I104" ca="1">IFERROR(INDEX(_xlfn.STOCKHISTORY(C104, $I$61, $I$61, 0, 0, 0, 1),,2),G104)</f>
        <v>4.66</v>
      </c>
      <c r="J104" s="1">
        <f ca="1"/>
        <v>549.88</v>
      </c>
      <c r="K104" s="1">
        <f ca="1"/>
        <v>0.35607713227700322</v>
      </c>
      <c r="L104" s="1">
        <f ca="1"/>
        <v>0</v>
      </c>
      <c r="M104" s="1">
        <f t="shared" ca="1" si="1"/>
        <v>0</v>
      </c>
      <c r="O104" s="1">
        <f ca="1"/>
        <v>0</v>
      </c>
      <c r="P104" s="1">
        <f ca="1"/>
        <v>0</v>
      </c>
      <c r="Q104" s="1">
        <f ca="1"/>
        <v>118</v>
      </c>
      <c r="R104" s="1">
        <f ca="1"/>
        <v>549.88</v>
      </c>
    </row>
    <row r="105" spans="1:18" x14ac:dyDescent="0.3">
      <c r="A105" s="1">
        <v>43</v>
      </c>
      <c r="B105" s="1" t="str">
        <v>Passive</v>
      </c>
      <c r="C105" s="1" t="e" vm="51">
        <v>#VALUE!</v>
      </c>
      <c r="D105" s="1" t="str">
        <v>Software &amp; IT Services</v>
      </c>
      <c r="E105" s="1" t="str">
        <v>Financials</v>
      </c>
      <c r="F105" s="1">
        <f ca="1"/>
        <v>881</v>
      </c>
      <c r="G105" s="1">
        <v>20.83</v>
      </c>
      <c r="H105" s="1">
        <f ca="1"/>
        <v>18351.23</v>
      </c>
      <c r="I105" s="1" cm="1" vm="110">
        <f t="array" aca="1" ref="I105" ca="1">IFERROR(INDEX(_xlfn.STOCKHISTORY(C105, $I$61, $I$61, 0, 0, 0, 1),,2),G105)</f>
        <v>20.83</v>
      </c>
      <c r="J105" s="1">
        <f ca="1"/>
        <v>18351.23</v>
      </c>
      <c r="K105" s="1">
        <f ca="1"/>
        <v>-0.30723398867068324</v>
      </c>
      <c r="L105" s="1">
        <f ca="1"/>
        <v>0</v>
      </c>
      <c r="M105" s="1">
        <f t="shared" ca="1" si="1"/>
        <v>0</v>
      </c>
      <c r="O105" s="1">
        <f ca="1"/>
        <v>0</v>
      </c>
      <c r="P105" s="1">
        <f ca="1"/>
        <v>0</v>
      </c>
      <c r="Q105" s="1">
        <f ca="1"/>
        <v>881</v>
      </c>
      <c r="R105" s="1">
        <f ca="1"/>
        <v>18351.23</v>
      </c>
    </row>
    <row r="106" spans="1:18" x14ac:dyDescent="0.3">
      <c r="A106" s="1">
        <v>44</v>
      </c>
      <c r="B106" s="1" t="str">
        <v>Passive</v>
      </c>
      <c r="C106" s="1" t="e" vm="52">
        <v>#VALUE!</v>
      </c>
      <c r="D106" s="1" t="str">
        <v>Biotechnology &amp; Medical Research</v>
      </c>
      <c r="E106" s="1" t="str">
        <v>Consumer Discretionary</v>
      </c>
      <c r="F106" s="1">
        <f ca="1"/>
        <v>131</v>
      </c>
      <c r="G106" s="1">
        <v>6.56</v>
      </c>
      <c r="H106" s="1">
        <f ca="1"/>
        <v>859.3599999999999</v>
      </c>
      <c r="I106" s="1" cm="1" vm="111">
        <f t="array" aca="1" ref="I106" ca="1">IFERROR(INDEX(_xlfn.STOCKHISTORY(C106, $I$61, $I$61, 0, 0, 0, 1),,2),G106)</f>
        <v>6.56</v>
      </c>
      <c r="J106" s="1">
        <f ca="1"/>
        <v>859.3599999999999</v>
      </c>
      <c r="K106" s="1">
        <f ca="1"/>
        <v>-0.18416582706982507</v>
      </c>
      <c r="L106" s="1">
        <f ca="1"/>
        <v>0</v>
      </c>
      <c r="M106" s="1">
        <f t="shared" ca="1" si="1"/>
        <v>0</v>
      </c>
      <c r="O106" s="1">
        <f ca="1"/>
        <v>0</v>
      </c>
      <c r="P106" s="1">
        <f ca="1"/>
        <v>0</v>
      </c>
      <c r="Q106" s="1">
        <f ca="1"/>
        <v>131</v>
      </c>
      <c r="R106" s="1">
        <f ca="1"/>
        <v>859.3599999999999</v>
      </c>
    </row>
    <row r="107" spans="1:18" x14ac:dyDescent="0.3">
      <c r="A107" s="1">
        <v>45</v>
      </c>
      <c r="B107" s="1" t="str">
        <v>Passive</v>
      </c>
      <c r="C107" s="1" t="e" vm="53">
        <v>#VALUE!</v>
      </c>
      <c r="D107" s="1" t="str">
        <v>Specialty Retailers</v>
      </c>
      <c r="E107" s="1" t="str">
        <v>Information Technology</v>
      </c>
      <c r="F107" s="1">
        <f ca="1"/>
        <v>153</v>
      </c>
      <c r="G107" s="1">
        <v>3.89</v>
      </c>
      <c r="H107" s="1">
        <f ca="1"/>
        <v>595.17000000000007</v>
      </c>
      <c r="I107" s="1" cm="1" vm="112">
        <f t="array" aca="1" ref="I107" ca="1">IFERROR(INDEX(_xlfn.STOCKHISTORY(C107, $I$61, $I$61, 0, 0, 0, 1),,2),G107)</f>
        <v>3.89</v>
      </c>
      <c r="J107" s="1">
        <f ca="1"/>
        <v>595.17000000000007</v>
      </c>
      <c r="K107" s="1">
        <f ca="1"/>
        <v>0.39438489461336679</v>
      </c>
      <c r="L107" s="1">
        <f ca="1"/>
        <v>0</v>
      </c>
      <c r="M107" s="1">
        <f t="shared" ca="1" si="1"/>
        <v>0</v>
      </c>
      <c r="O107" s="1">
        <f ca="1"/>
        <v>0</v>
      </c>
      <c r="P107" s="1">
        <f ca="1"/>
        <v>0</v>
      </c>
      <c r="Q107" s="1">
        <f ca="1"/>
        <v>153</v>
      </c>
      <c r="R107" s="1">
        <f ca="1"/>
        <v>595.17000000000007</v>
      </c>
    </row>
    <row r="108" spans="1:18" x14ac:dyDescent="0.3">
      <c r="A108" s="1">
        <v>46</v>
      </c>
      <c r="B108" s="1" t="str">
        <v>Passive</v>
      </c>
      <c r="C108" s="1" t="e" vm="54">
        <v>#VALUE!</v>
      </c>
      <c r="D108" s="1" t="str">
        <v>Biotechnology &amp; Medical Research</v>
      </c>
      <c r="E108" s="1" t="str">
        <v>Health Care</v>
      </c>
      <c r="F108" s="1">
        <f ca="1"/>
        <v>448</v>
      </c>
      <c r="G108" s="1">
        <v>1.34</v>
      </c>
      <c r="H108" s="1">
        <f ca="1"/>
        <v>600.32000000000005</v>
      </c>
      <c r="I108" s="1" cm="1" vm="113">
        <f t="array" aca="1" ref="I108" ca="1">IFERROR(INDEX(_xlfn.STOCKHISTORY(C108, $I$61, $I$61, 0, 0, 0, 1),,2),G108)</f>
        <v>1.34</v>
      </c>
      <c r="J108" s="1">
        <f ca="1"/>
        <v>600.32000000000005</v>
      </c>
      <c r="K108" s="1">
        <f ca="1"/>
        <v>0.48680782199986955</v>
      </c>
      <c r="L108" s="1">
        <f ca="1"/>
        <v>0</v>
      </c>
      <c r="M108" s="1">
        <f t="shared" ca="1" si="1"/>
        <v>0</v>
      </c>
      <c r="O108" s="1">
        <f ca="1"/>
        <v>0</v>
      </c>
      <c r="P108" s="1">
        <f ca="1"/>
        <v>0</v>
      </c>
      <c r="Q108" s="1">
        <f ca="1"/>
        <v>448</v>
      </c>
      <c r="R108" s="1">
        <f ca="1"/>
        <v>600.32000000000005</v>
      </c>
    </row>
    <row r="109" spans="1:18" x14ac:dyDescent="0.3">
      <c r="A109" s="1">
        <v>47</v>
      </c>
      <c r="B109" s="1" t="str">
        <v>Passive</v>
      </c>
      <c r="C109" s="1" t="e" vm="55">
        <v>#VALUE!</v>
      </c>
      <c r="D109" s="1" t="str">
        <v>Biotechnology &amp; Medical Research</v>
      </c>
      <c r="E109" s="1" t="str">
        <v>Health Care</v>
      </c>
      <c r="F109" s="1">
        <f ca="1"/>
        <v>39</v>
      </c>
      <c r="G109" s="1">
        <v>15.93</v>
      </c>
      <c r="H109" s="1">
        <f ca="1"/>
        <v>621.27</v>
      </c>
      <c r="I109" s="1" cm="1">
        <f t="array" aca="1" ref="I109" ca="1">IFERROR(INDEX(_xlfn.STOCKHISTORY(C109, $I$61, $I$61, 0, 0, 0, 1),,2),G109)</f>
        <v>15.93</v>
      </c>
      <c r="J109" s="1">
        <f ca="1"/>
        <v>621.27</v>
      </c>
      <c r="K109" s="1">
        <f ca="1"/>
        <v>0.43308158033421884</v>
      </c>
      <c r="L109" s="1">
        <f ca="1"/>
        <v>0</v>
      </c>
      <c r="M109" s="1">
        <f t="shared" ca="1" si="1"/>
        <v>0</v>
      </c>
      <c r="O109" s="1">
        <f ca="1"/>
        <v>0</v>
      </c>
      <c r="P109" s="1">
        <f ca="1"/>
        <v>0</v>
      </c>
      <c r="Q109" s="1">
        <f ca="1"/>
        <v>39</v>
      </c>
      <c r="R109" s="1">
        <f ca="1"/>
        <v>621.27</v>
      </c>
    </row>
    <row r="110" spans="1:18" x14ac:dyDescent="0.3">
      <c r="A110" s="1">
        <v>48</v>
      </c>
      <c r="B110" s="1" t="str">
        <v>Passive</v>
      </c>
      <c r="C110" s="1" t="e" vm="56">
        <v>#VALUE!</v>
      </c>
      <c r="D110" s="1" t="str">
        <v>Healthcare Equipment &amp; Supplies</v>
      </c>
      <c r="E110" s="1" t="str">
        <v>Health Care</v>
      </c>
      <c r="F110" s="1">
        <f ca="1"/>
        <v>792</v>
      </c>
      <c r="G110" s="1">
        <v>3.37</v>
      </c>
      <c r="H110" s="1">
        <f ca="1"/>
        <v>2669.04</v>
      </c>
      <c r="I110" s="1" cm="1" vm="115">
        <f t="array" aca="1" ref="I110" ca="1">IFERROR(INDEX(_xlfn.STOCKHISTORY(C110, $I$61, $I$61, 0, 0, 0, 1),,2),G110)</f>
        <v>3.38</v>
      </c>
      <c r="J110" s="1">
        <f ca="1"/>
        <v>2676.96</v>
      </c>
      <c r="K110" s="1">
        <f ca="1"/>
        <v>0.59552502844355271</v>
      </c>
      <c r="L110" s="1">
        <f ca="1"/>
        <v>792</v>
      </c>
      <c r="M110" s="1">
        <f t="shared" ca="1" si="1"/>
        <v>2676.96</v>
      </c>
      <c r="O110" s="1">
        <f ca="1"/>
        <v>0</v>
      </c>
      <c r="P110" s="1">
        <f ca="1"/>
        <v>0</v>
      </c>
      <c r="Q110" s="1">
        <f ca="1"/>
        <v>0</v>
      </c>
      <c r="R110" s="1">
        <f ca="1"/>
        <v>0</v>
      </c>
    </row>
    <row r="111" spans="1:18" x14ac:dyDescent="0.3">
      <c r="A111" s="1">
        <v>49</v>
      </c>
      <c r="B111" s="1" t="str">
        <v>Passive</v>
      </c>
      <c r="C111" s="1" t="e" vm="57">
        <v>#VALUE!</v>
      </c>
      <c r="D111" s="1" t="str">
        <v>Biotechnology &amp; Medical Research</v>
      </c>
      <c r="E111" s="1" t="str">
        <v>Health Care</v>
      </c>
      <c r="F111" s="1">
        <f ca="1"/>
        <v>1362</v>
      </c>
      <c r="G111" s="1">
        <v>26.7</v>
      </c>
      <c r="H111" s="1">
        <f ca="1"/>
        <v>36365.4</v>
      </c>
      <c r="I111" s="1" cm="1" vm="116">
        <f t="array" aca="1" ref="I111" ca="1">IFERROR(INDEX(_xlfn.STOCKHISTORY(C111, $I$61, $I$61, 0, 0, 0, 1),,2),G111)</f>
        <v>26.7</v>
      </c>
      <c r="J111" s="1">
        <f ca="1"/>
        <v>36365.4</v>
      </c>
      <c r="K111" s="1">
        <f ca="1"/>
        <v>0.69936406275894702</v>
      </c>
      <c r="L111" s="1">
        <f ca="1"/>
        <v>1362</v>
      </c>
      <c r="M111" s="1">
        <f t="shared" ca="1" si="1"/>
        <v>36365.4</v>
      </c>
      <c r="O111" s="1">
        <f ca="1"/>
        <v>0</v>
      </c>
      <c r="P111" s="1">
        <f ca="1"/>
        <v>0</v>
      </c>
      <c r="Q111" s="1">
        <f ca="1"/>
        <v>0</v>
      </c>
      <c r="R111" s="1">
        <f ca="1"/>
        <v>0</v>
      </c>
    </row>
    <row r="112" spans="1:18" x14ac:dyDescent="0.3">
      <c r="A112" s="1">
        <v>50</v>
      </c>
      <c r="B112" s="1" t="str">
        <v>Passive</v>
      </c>
      <c r="C112" s="1" t="e" vm="58">
        <v>#VALUE!</v>
      </c>
      <c r="D112" s="1" t="str">
        <v>Household Goods</v>
      </c>
      <c r="E112" s="1" t="str">
        <v>Consumer Discretionary</v>
      </c>
      <c r="F112" s="1">
        <f ca="1"/>
        <v>103</v>
      </c>
      <c r="G112" s="1">
        <v>6.76</v>
      </c>
      <c r="H112" s="1">
        <f ca="1"/>
        <v>696.28</v>
      </c>
      <c r="I112" s="1" cm="1" vm="117">
        <f t="array" aca="1" ref="I112" ca="1">IFERROR(INDEX(_xlfn.STOCKHISTORY(C112, $I$61, $I$61, 0, 0, 0, 1),,2),G112)</f>
        <v>6.76</v>
      </c>
      <c r="J112" s="1">
        <f ca="1"/>
        <v>696.28</v>
      </c>
      <c r="K112" s="1">
        <f ca="1"/>
        <v>0.38835417946655426</v>
      </c>
      <c r="L112" s="1">
        <f ca="1"/>
        <v>0</v>
      </c>
      <c r="M112" s="1">
        <f t="shared" ca="1" si="1"/>
        <v>0</v>
      </c>
      <c r="O112" s="1">
        <f ca="1"/>
        <v>0</v>
      </c>
      <c r="P112" s="1">
        <f ca="1"/>
        <v>0</v>
      </c>
      <c r="Q112" s="1">
        <f ca="1"/>
        <v>103</v>
      </c>
      <c r="R112" s="1">
        <f ca="1"/>
        <v>696.28</v>
      </c>
    </row>
    <row r="113" spans="1:18" x14ac:dyDescent="0.3">
      <c r="A113" s="1">
        <v>51</v>
      </c>
      <c r="B113" s="1" t="str">
        <v>Active</v>
      </c>
      <c r="C113" s="1" t="e" vm="6">
        <v>#VALUE!</v>
      </c>
      <c r="D113" s="1" t="str">
        <v>Freight &amp; Logistics Services</v>
      </c>
      <c r="E113" s="1" t="str">
        <v>Industrials</v>
      </c>
      <c r="F113" s="1">
        <f ca="1"/>
        <v>901</v>
      </c>
      <c r="G113" s="1">
        <v>180.61</v>
      </c>
      <c r="H113" s="1">
        <f ca="1"/>
        <v>162729.61000000002</v>
      </c>
      <c r="I113" s="1" cm="1" vm="65">
        <f t="array" aca="1" ref="I113" ca="1">IFERROR(INDEX(_xlfn.STOCKHISTORY(C113, $I$61, $I$61, 0, 0, 0, 1),,2),G113)</f>
        <v>180.61</v>
      </c>
      <c r="J113" s="1">
        <f ca="1"/>
        <v>162729.61000000002</v>
      </c>
      <c r="K113" s="1">
        <f ca="1"/>
        <v>0.61251723086690946</v>
      </c>
      <c r="L113" s="1">
        <f ca="1"/>
        <v>0</v>
      </c>
      <c r="M113" s="1">
        <f t="shared" ca="1" si="1"/>
        <v>0</v>
      </c>
      <c r="O113" s="1">
        <f ca="1"/>
        <v>0</v>
      </c>
      <c r="P113" s="1">
        <f ca="1"/>
        <v>0</v>
      </c>
      <c r="Q113" s="1">
        <f ca="1"/>
        <v>901</v>
      </c>
      <c r="R113" s="1">
        <f ca="1"/>
        <v>162729.61000000002</v>
      </c>
    </row>
    <row r="114" spans="1:18" x14ac:dyDescent="0.3">
      <c r="A114" s="1">
        <v>52</v>
      </c>
      <c r="B114" s="1" t="str">
        <v>Active</v>
      </c>
      <c r="C114" s="1" t="e" vm="7">
        <v>#VALUE!</v>
      </c>
      <c r="D114" s="1" t="str">
        <v>Residential &amp; Commercial REIT</v>
      </c>
      <c r="E114" s="1" t="str">
        <v>Real Estate</v>
      </c>
      <c r="F114" s="1">
        <f ca="1"/>
        <v>2429</v>
      </c>
      <c r="G114" s="1">
        <v>65.314999999999998</v>
      </c>
      <c r="H114" s="1">
        <f ca="1"/>
        <v>158650.13499999998</v>
      </c>
      <c r="I114" s="1" cm="1" vm="66">
        <f t="array" aca="1" ref="I114" ca="1">IFERROR(INDEX(_xlfn.STOCKHISTORY(C114, $I$61, $I$61, 0, 0, 0, 1),,2),G114)</f>
        <v>65.3</v>
      </c>
      <c r="J114" s="1">
        <f ca="1"/>
        <v>158613.69999999998</v>
      </c>
      <c r="K114" s="1">
        <f ca="1"/>
        <v>0.48980426420772505</v>
      </c>
      <c r="L114" s="1">
        <f ca="1"/>
        <v>0</v>
      </c>
      <c r="M114" s="1">
        <f t="shared" ca="1" si="1"/>
        <v>0</v>
      </c>
      <c r="O114" s="1">
        <f ca="1"/>
        <v>0</v>
      </c>
      <c r="P114" s="1">
        <f ca="1"/>
        <v>0</v>
      </c>
      <c r="Q114" s="1">
        <f ca="1"/>
        <v>2429</v>
      </c>
      <c r="R114" s="1">
        <f ca="1"/>
        <v>158613.69999999998</v>
      </c>
    </row>
    <row r="115" spans="1:18" x14ac:dyDescent="0.3">
      <c r="A115" s="1">
        <v>53</v>
      </c>
      <c r="B115" s="1" t="str">
        <v>Active</v>
      </c>
      <c r="C115" s="1" t="e" vm="8">
        <v>#VALUE!</v>
      </c>
      <c r="D115" s="1" t="str">
        <v>Passenger Transportation Services</v>
      </c>
      <c r="E115" s="1" t="str">
        <v>Industrials</v>
      </c>
      <c r="F115" s="1">
        <f ca="1"/>
        <v>4064</v>
      </c>
      <c r="G115" s="1">
        <v>37.75</v>
      </c>
      <c r="H115" s="1">
        <f ca="1"/>
        <v>153416</v>
      </c>
      <c r="I115" s="1" cm="1" vm="67">
        <f t="array" aca="1" ref="I115" ca="1">IFERROR(INDEX(_xlfn.STOCKHISTORY(C115, $I$61, $I$61, 0, 0, 0, 1),,2),G115)</f>
        <v>37.75</v>
      </c>
      <c r="J115" s="1">
        <f ca="1"/>
        <v>153416</v>
      </c>
      <c r="K115" s="1">
        <f ca="1"/>
        <v>0.31641980823977101</v>
      </c>
      <c r="L115" s="1">
        <f ca="1"/>
        <v>0</v>
      </c>
      <c r="M115" s="1">
        <f t="shared" ca="1" si="1"/>
        <v>0</v>
      </c>
      <c r="O115" s="1">
        <f ca="1"/>
        <v>0</v>
      </c>
      <c r="P115" s="1">
        <f ca="1"/>
        <v>0</v>
      </c>
      <c r="Q115" s="1">
        <f ca="1"/>
        <v>4064</v>
      </c>
      <c r="R115" s="1">
        <f ca="1"/>
        <v>153416</v>
      </c>
    </row>
    <row r="116" spans="1:18" x14ac:dyDescent="0.3">
      <c r="A116" s="1">
        <v>54</v>
      </c>
      <c r="B116" s="1" t="str">
        <v>Active</v>
      </c>
      <c r="C116" s="1" t="e" vm="736">
        <v>#VALUE!</v>
      </c>
      <c r="D116" s="1" t="str">
        <v>Aerospace &amp; Defense</v>
      </c>
      <c r="E116" s="1" t="str">
        <v>Industrials</v>
      </c>
      <c r="F116" s="1">
        <f ca="1"/>
        <v>0</v>
      </c>
      <c r="G116" s="1">
        <v>480.94</v>
      </c>
      <c r="H116" s="1">
        <f ca="1"/>
        <v>0</v>
      </c>
      <c r="I116" s="1" cm="1" vm="738">
        <f t="array" aca="1" ref="I116" ca="1">IFERROR(INDEX(_xlfn.STOCKHISTORY(C116, $I$61, $I$61, 0, 0, 0, 1),,2),G116)</f>
        <v>480.94</v>
      </c>
      <c r="J116" s="1">
        <f ca="1"/>
        <v>0</v>
      </c>
      <c r="K116" s="1">
        <f ca="1"/>
        <v>0</v>
      </c>
      <c r="L116" s="1">
        <f ca="1"/>
        <v>0</v>
      </c>
      <c r="M116" s="1">
        <f t="shared" ca="1" si="1"/>
        <v>0</v>
      </c>
      <c r="O116" s="1">
        <f ca="1"/>
        <v>108002.69500000008</v>
      </c>
      <c r="P116" s="1">
        <f ca="1"/>
        <v>224</v>
      </c>
      <c r="Q116" s="1">
        <f ca="1"/>
        <v>224</v>
      </c>
      <c r="R116" s="1">
        <f ca="1"/>
        <v>107730.56</v>
      </c>
    </row>
    <row r="117" spans="1:18" x14ac:dyDescent="0.3">
      <c r="A117" s="1">
        <v>55</v>
      </c>
      <c r="B117" s="1" t="str">
        <v>Active</v>
      </c>
      <c r="C117" s="1" t="e" vm="735">
        <v>#VALUE!</v>
      </c>
      <c r="D117" s="1" t="str">
        <v>Passenger Transportation Services</v>
      </c>
      <c r="E117" s="1" t="str">
        <v>Industrials</v>
      </c>
      <c r="F117" s="1">
        <f ca="1"/>
        <v>0</v>
      </c>
      <c r="G117" s="1">
        <v>34.229999999999997</v>
      </c>
      <c r="H117" s="1">
        <f ca="1"/>
        <v>0</v>
      </c>
      <c r="I117" s="1" cm="1" vm="737">
        <f t="array" aca="1" ref="I117" ca="1">IFERROR(INDEX(_xlfn.STOCKHISTORY(C117, $I$61, $I$61, 0, 0, 0, 1),,2),G117)</f>
        <v>34.229999999999997</v>
      </c>
      <c r="J117" s="1">
        <f ca="1"/>
        <v>0</v>
      </c>
      <c r="K117" s="1">
        <f ca="1"/>
        <v>0</v>
      </c>
      <c r="L117" s="1">
        <f ca="1"/>
        <v>0</v>
      </c>
      <c r="M117" s="1">
        <f t="shared" ca="1" si="1"/>
        <v>0</v>
      </c>
      <c r="O117" s="1">
        <f ca="1"/>
        <v>108002.69500000008</v>
      </c>
      <c r="P117" s="1">
        <f ca="1"/>
        <v>3154</v>
      </c>
      <c r="Q117" s="1">
        <f ca="1"/>
        <v>3154</v>
      </c>
      <c r="R117" s="1">
        <f ca="1"/>
        <v>107961.41999999998</v>
      </c>
    </row>
    <row r="119" spans="1:18" x14ac:dyDescent="0.3">
      <c r="J119" s="1">
        <f ca="1">(SUM(J63:J112)-M119)/SUM(_xlfn.ANCHORARRAY(J63))</f>
        <v>0.28299101025568202</v>
      </c>
      <c r="M119" s="1">
        <f ca="1">SUM(M63:M117)</f>
        <v>215619.55</v>
      </c>
    </row>
    <row r="122" spans="1:18" x14ac:dyDescent="0.3">
      <c r="M122" s="1">
        <f ca="1">M119/SUM(_xlfn.ANCHORARRAY(J63))</f>
        <v>0.22393668849394441</v>
      </c>
    </row>
    <row r="124" spans="1:18" x14ac:dyDescent="0.3">
      <c r="C124" s="1" t="s">
        <v>102</v>
      </c>
      <c r="D124" s="1" t="s">
        <v>100</v>
      </c>
      <c r="E124" s="1" t="s">
        <v>101</v>
      </c>
      <c r="F124" s="1" t="s">
        <v>94</v>
      </c>
    </row>
    <row r="125" spans="1:18" x14ac:dyDescent="0.3">
      <c r="C125" s="1" t="e" cm="1" vm="14">
        <f t="array" aca="1" ref="C125:C179" ca="1">_xlfn.SORTBY(_xlfn.ANCHORARRAY(C63), M63:M117, -1)</f>
        <v>#VALUE!</v>
      </c>
      <c r="D125" s="1" cm="1">
        <f t="array" aca="1" ref="D125:D179" ca="1">_xlfn.XLOOKUP(_xlfn.ANCHORARRAY(C125),_xlfn.ANCHORARRAY(C63),_xlfn.ANCHORARRAY( L63))</f>
        <v>5619</v>
      </c>
      <c r="E125" s="1" cm="1">
        <f t="array" aca="1" ref="E125:E179" ca="1">_xlfn.XLOOKUP(_xlfn.ANCHORARRAY(C125),_xlfn.ANCHORARRAY(C63),M$63:M$117)</f>
        <v>73665.09</v>
      </c>
      <c r="F125" s="1" cm="1">
        <f t="array" aca="1" ref="F125:F179" ca="1">_xlfn.XLOOKUP(_xlfn.ANCHORARRAY(C125),_xlfn.ANCHORARRAY(C63),_xlfn.ANCHORARRAY( K63))</f>
        <v>0.50530454343431352</v>
      </c>
    </row>
    <row r="126" spans="1:18" x14ac:dyDescent="0.3">
      <c r="C126" s="1" t="e" vm="26">
        <f ca="1"/>
        <v>#VALUE!</v>
      </c>
      <c r="D126" s="1">
        <f ca="1"/>
        <v>7876</v>
      </c>
      <c r="E126" s="1">
        <f ca="1"/>
        <v>45917.08</v>
      </c>
      <c r="F126" s="1">
        <f ca="1"/>
        <v>0.67716399307672803</v>
      </c>
    </row>
    <row r="127" spans="1:18" x14ac:dyDescent="0.3">
      <c r="C127" s="1" t="e" vm="36">
        <f ca="1"/>
        <v>#VALUE!</v>
      </c>
      <c r="D127" s="1">
        <f ca="1"/>
        <v>29061</v>
      </c>
      <c r="E127" s="1">
        <f ca="1"/>
        <v>39813.57</v>
      </c>
      <c r="F127" s="1">
        <f ca="1"/>
        <v>0.78318753651473128</v>
      </c>
    </row>
    <row r="128" spans="1:18" x14ac:dyDescent="0.3">
      <c r="C128" s="1" t="e" vm="57">
        <f ca="1"/>
        <v>#VALUE!</v>
      </c>
      <c r="D128" s="1">
        <f ca="1"/>
        <v>1362</v>
      </c>
      <c r="E128" s="1">
        <f ca="1"/>
        <v>36365.4</v>
      </c>
      <c r="F128" s="1">
        <f ca="1"/>
        <v>0.69936406275894702</v>
      </c>
    </row>
    <row r="129" spans="3:6" x14ac:dyDescent="0.3">
      <c r="C129" s="1" t="e" vm="9">
        <f ca="1"/>
        <v>#VALUE!</v>
      </c>
      <c r="D129" s="1">
        <f ca="1"/>
        <v>1783</v>
      </c>
      <c r="E129" s="1">
        <f ca="1"/>
        <v>10965.45</v>
      </c>
      <c r="F129" s="1">
        <f ca="1"/>
        <v>0.62795402797091859</v>
      </c>
    </row>
    <row r="130" spans="3:6" x14ac:dyDescent="0.3">
      <c r="C130" s="1" t="e" vm="37">
        <f ca="1"/>
        <v>#VALUE!</v>
      </c>
      <c r="D130" s="1">
        <f ca="1"/>
        <v>505</v>
      </c>
      <c r="E130" s="1">
        <f ca="1"/>
        <v>3226.95</v>
      </c>
      <c r="F130" s="1">
        <f ca="1"/>
        <v>0.53950180964502681</v>
      </c>
    </row>
    <row r="131" spans="3:6" x14ac:dyDescent="0.3">
      <c r="C131" s="1" t="e" vm="56">
        <f ca="1"/>
        <v>#VALUE!</v>
      </c>
      <c r="D131" s="1">
        <f ca="1"/>
        <v>792</v>
      </c>
      <c r="E131" s="1">
        <f ca="1"/>
        <v>2676.96</v>
      </c>
      <c r="F131" s="1">
        <f ca="1"/>
        <v>0.59552502844355271</v>
      </c>
    </row>
    <row r="132" spans="3:6" x14ac:dyDescent="0.3">
      <c r="C132" s="1" t="e" vm="46">
        <f ca="1"/>
        <v>#VALUE!</v>
      </c>
      <c r="D132" s="1">
        <f ca="1"/>
        <v>87</v>
      </c>
      <c r="E132" s="1">
        <f ca="1"/>
        <v>828.24</v>
      </c>
      <c r="F132" s="1">
        <f ca="1"/>
        <v>0.54730204004671246</v>
      </c>
    </row>
    <row r="133" spans="3:6" x14ac:dyDescent="0.3">
      <c r="C133" s="1" t="e" vm="18">
        <f ca="1"/>
        <v>#VALUE!</v>
      </c>
      <c r="D133" s="1">
        <f ca="1"/>
        <v>55</v>
      </c>
      <c r="E133" s="1">
        <f ca="1"/>
        <v>758.44999999999993</v>
      </c>
      <c r="F133" s="1">
        <f ca="1"/>
        <v>0.55242814159431897</v>
      </c>
    </row>
    <row r="134" spans="3:6" x14ac:dyDescent="0.3">
      <c r="C134" s="1" t="e" vm="42">
        <f ca="1"/>
        <v>#VALUE!</v>
      </c>
      <c r="D134" s="1">
        <f ca="1"/>
        <v>22</v>
      </c>
      <c r="E134" s="1">
        <f ca="1"/>
        <v>704</v>
      </c>
      <c r="F134" s="1">
        <f ca="1"/>
        <v>0.63228035594386078</v>
      </c>
    </row>
    <row r="135" spans="3:6" x14ac:dyDescent="0.3">
      <c r="C135" s="1" t="e" vm="38">
        <f ca="1"/>
        <v>#VALUE!</v>
      </c>
      <c r="D135" s="1">
        <f ca="1"/>
        <v>221</v>
      </c>
      <c r="E135" s="1">
        <f ca="1"/>
        <v>698.36</v>
      </c>
      <c r="F135" s="1">
        <f ca="1"/>
        <v>0.63890362875434026</v>
      </c>
    </row>
    <row r="136" spans="3:6" x14ac:dyDescent="0.3">
      <c r="C136" s="1" t="e" vm="10">
        <f ca="1"/>
        <v>#VALUE!</v>
      </c>
      <c r="D136" s="1">
        <f ca="1"/>
        <v>0</v>
      </c>
      <c r="E136" s="1">
        <f ca="1"/>
        <v>0</v>
      </c>
      <c r="F136" s="1">
        <f ca="1"/>
        <v>0.26742932552800103</v>
      </c>
    </row>
    <row r="137" spans="3:6" x14ac:dyDescent="0.3">
      <c r="C137" s="1" t="e" vm="11">
        <f ca="1"/>
        <v>#VALUE!</v>
      </c>
      <c r="D137" s="1">
        <f ca="1"/>
        <v>0</v>
      </c>
      <c r="E137" s="1">
        <f ca="1"/>
        <v>0</v>
      </c>
      <c r="F137" s="1">
        <f ca="1"/>
        <v>0.23160340303357338</v>
      </c>
    </row>
    <row r="138" spans="3:6" x14ac:dyDescent="0.3">
      <c r="C138" s="1" t="e" vm="12">
        <f ca="1"/>
        <v>#VALUE!</v>
      </c>
      <c r="D138" s="1">
        <f ca="1"/>
        <v>0</v>
      </c>
      <c r="E138" s="1">
        <f ca="1"/>
        <v>0</v>
      </c>
      <c r="F138" s="1">
        <f ca="1"/>
        <v>0.1439606131533811</v>
      </c>
    </row>
    <row r="139" spans="3:6" x14ac:dyDescent="0.3">
      <c r="C139" s="1" t="e" vm="13">
        <f ca="1"/>
        <v>#VALUE!</v>
      </c>
      <c r="D139" s="1">
        <f ca="1"/>
        <v>0</v>
      </c>
      <c r="E139" s="1">
        <f ca="1"/>
        <v>0</v>
      </c>
      <c r="F139" s="1">
        <f ca="1"/>
        <v>0.45729550009040792</v>
      </c>
    </row>
    <row r="140" spans="3:6" x14ac:dyDescent="0.3">
      <c r="C140" s="1" t="e" vm="15">
        <f ca="1"/>
        <v>#VALUE!</v>
      </c>
      <c r="D140" s="1">
        <f ca="1"/>
        <v>0</v>
      </c>
      <c r="E140" s="1">
        <f ca="1"/>
        <v>0</v>
      </c>
      <c r="F140" s="1">
        <f ca="1"/>
        <v>0.16019627688881705</v>
      </c>
    </row>
    <row r="141" spans="3:6" x14ac:dyDescent="0.3">
      <c r="C141" s="1" t="e" vm="16">
        <f ca="1"/>
        <v>#VALUE!</v>
      </c>
      <c r="D141" s="1">
        <f ca="1"/>
        <v>0</v>
      </c>
      <c r="E141" s="1">
        <f ca="1"/>
        <v>0</v>
      </c>
      <c r="F141" s="1">
        <f ca="1"/>
        <v>-5.2032688627617715E-2</v>
      </c>
    </row>
    <row r="142" spans="3:6" x14ac:dyDescent="0.3">
      <c r="C142" s="1" t="e" vm="17">
        <f ca="1"/>
        <v>#VALUE!</v>
      </c>
      <c r="D142" s="1">
        <f ca="1"/>
        <v>0</v>
      </c>
      <c r="E142" s="1">
        <f ca="1"/>
        <v>0</v>
      </c>
      <c r="F142" s="1">
        <f ca="1"/>
        <v>0.38580244558879245</v>
      </c>
    </row>
    <row r="143" spans="3:6" x14ac:dyDescent="0.3">
      <c r="C143" s="1" t="e" vm="19">
        <f ca="1"/>
        <v>#VALUE!</v>
      </c>
      <c r="D143" s="1">
        <f ca="1"/>
        <v>0</v>
      </c>
      <c r="E143" s="1">
        <f ca="1"/>
        <v>0</v>
      </c>
      <c r="F143" s="1">
        <f ca="1"/>
        <v>0.49507283528459578</v>
      </c>
    </row>
    <row r="144" spans="3:6" x14ac:dyDescent="0.3">
      <c r="C144" s="1" t="e" vm="20">
        <f ca="1"/>
        <v>#VALUE!</v>
      </c>
      <c r="D144" s="1">
        <f ca="1"/>
        <v>0</v>
      </c>
      <c r="E144" s="1">
        <f ca="1"/>
        <v>0</v>
      </c>
      <c r="F144" s="1">
        <f ca="1"/>
        <v>0.17369737090888049</v>
      </c>
    </row>
    <row r="145" spans="3:6" x14ac:dyDescent="0.3">
      <c r="C145" s="1" t="e" vm="21">
        <f ca="1"/>
        <v>#VALUE!</v>
      </c>
      <c r="D145" s="1">
        <f ca="1"/>
        <v>0</v>
      </c>
      <c r="E145" s="1">
        <f ca="1"/>
        <v>0</v>
      </c>
      <c r="F145" s="1">
        <f ca="1"/>
        <v>0.16368529444406582</v>
      </c>
    </row>
    <row r="146" spans="3:6" x14ac:dyDescent="0.3">
      <c r="C146" s="1" t="e" vm="22">
        <f ca="1"/>
        <v>#VALUE!</v>
      </c>
      <c r="D146" s="1">
        <f ca="1"/>
        <v>0</v>
      </c>
      <c r="E146" s="1">
        <f ca="1"/>
        <v>0</v>
      </c>
      <c r="F146" s="1">
        <f ca="1"/>
        <v>-0.19468559138605696</v>
      </c>
    </row>
    <row r="147" spans="3:6" x14ac:dyDescent="0.3">
      <c r="C147" s="1" t="e" vm="23">
        <f ca="1"/>
        <v>#VALUE!</v>
      </c>
      <c r="D147" s="1">
        <f ca="1"/>
        <v>0</v>
      </c>
      <c r="E147" s="1">
        <f ca="1"/>
        <v>0</v>
      </c>
      <c r="F147" s="1">
        <f ca="1"/>
        <v>-0.4142624666725826</v>
      </c>
    </row>
    <row r="148" spans="3:6" x14ac:dyDescent="0.3">
      <c r="C148" s="1" t="e" vm="24">
        <f ca="1"/>
        <v>#VALUE!</v>
      </c>
      <c r="D148" s="1">
        <f ca="1"/>
        <v>0</v>
      </c>
      <c r="E148" s="1">
        <f ca="1"/>
        <v>0</v>
      </c>
      <c r="F148" s="1">
        <f ca="1"/>
        <v>0.17919131989970014</v>
      </c>
    </row>
    <row r="149" spans="3:6" x14ac:dyDescent="0.3">
      <c r="C149" s="1" t="e" vm="25">
        <f ca="1"/>
        <v>#VALUE!</v>
      </c>
      <c r="D149" s="1">
        <f ca="1"/>
        <v>0</v>
      </c>
      <c r="E149" s="1">
        <f ca="1"/>
        <v>0</v>
      </c>
      <c r="F149" s="1">
        <f ca="1"/>
        <v>-0.16660399276295088</v>
      </c>
    </row>
    <row r="150" spans="3:6" x14ac:dyDescent="0.3">
      <c r="C150" s="1" t="e" vm="27">
        <f ca="1"/>
        <v>#VALUE!</v>
      </c>
      <c r="D150" s="1">
        <f ca="1"/>
        <v>0</v>
      </c>
      <c r="E150" s="1">
        <f ca="1"/>
        <v>0</v>
      </c>
      <c r="F150" s="1">
        <f ca="1"/>
        <v>0.19842774072282046</v>
      </c>
    </row>
    <row r="151" spans="3:6" x14ac:dyDescent="0.3">
      <c r="C151" s="1" t="e" vm="28">
        <f ca="1"/>
        <v>#VALUE!</v>
      </c>
      <c r="D151" s="1">
        <f ca="1"/>
        <v>0</v>
      </c>
      <c r="E151" s="1">
        <f ca="1"/>
        <v>0</v>
      </c>
      <c r="F151" s="1">
        <f ca="1"/>
        <v>0.38305235303741708</v>
      </c>
    </row>
    <row r="152" spans="3:6" x14ac:dyDescent="0.3">
      <c r="C152" s="1" t="e" vm="29">
        <f ca="1"/>
        <v>#VALUE!</v>
      </c>
      <c r="D152" s="1">
        <f ca="1"/>
        <v>0</v>
      </c>
      <c r="E152" s="1">
        <f ca="1"/>
        <v>0</v>
      </c>
      <c r="F152" s="1">
        <f ca="1"/>
        <v>-0.12457747694912069</v>
      </c>
    </row>
    <row r="153" spans="3:6" x14ac:dyDescent="0.3">
      <c r="C153" s="1" t="e" vm="30">
        <f ca="1"/>
        <v>#VALUE!</v>
      </c>
      <c r="D153" s="1">
        <f ca="1"/>
        <v>0</v>
      </c>
      <c r="E153" s="1">
        <f ca="1"/>
        <v>0</v>
      </c>
      <c r="F153" s="1">
        <f ca="1"/>
        <v>0.40611390686635701</v>
      </c>
    </row>
    <row r="154" spans="3:6" x14ac:dyDescent="0.3">
      <c r="C154" s="1" t="e" vm="31">
        <f ca="1"/>
        <v>#VALUE!</v>
      </c>
      <c r="D154" s="1">
        <f ca="1"/>
        <v>0</v>
      </c>
      <c r="E154" s="1">
        <f ca="1"/>
        <v>0</v>
      </c>
      <c r="F154" s="1">
        <f ca="1"/>
        <v>-0.11111004323279008</v>
      </c>
    </row>
    <row r="155" spans="3:6" x14ac:dyDescent="0.3">
      <c r="C155" s="1" t="e" vm="32">
        <f ca="1"/>
        <v>#VALUE!</v>
      </c>
      <c r="D155" s="1">
        <f ca="1"/>
        <v>0</v>
      </c>
      <c r="E155" s="1">
        <f ca="1"/>
        <v>0</v>
      </c>
      <c r="F155" s="1">
        <f ca="1"/>
        <v>0.29335864877242401</v>
      </c>
    </row>
    <row r="156" spans="3:6" x14ac:dyDescent="0.3">
      <c r="C156" s="1" t="e" vm="33">
        <f ca="1"/>
        <v>#VALUE!</v>
      </c>
      <c r="D156" s="1">
        <f ca="1"/>
        <v>0</v>
      </c>
      <c r="E156" s="1">
        <f ca="1"/>
        <v>0</v>
      </c>
      <c r="F156" s="1">
        <f ca="1"/>
        <v>0.34659289936465226</v>
      </c>
    </row>
    <row r="157" spans="3:6" x14ac:dyDescent="0.3">
      <c r="C157" s="1" t="e" vm="34">
        <f ca="1"/>
        <v>#VALUE!</v>
      </c>
      <c r="D157" s="1">
        <f ca="1"/>
        <v>0</v>
      </c>
      <c r="E157" s="1">
        <f ca="1"/>
        <v>0</v>
      </c>
      <c r="F157" s="1">
        <f ca="1"/>
        <v>0.22784263814466083</v>
      </c>
    </row>
    <row r="158" spans="3:6" x14ac:dyDescent="0.3">
      <c r="C158" s="1" t="e" vm="35">
        <f ca="1"/>
        <v>#VALUE!</v>
      </c>
      <c r="D158" s="1">
        <f ca="1"/>
        <v>0</v>
      </c>
      <c r="E158" s="1">
        <f ca="1"/>
        <v>0</v>
      </c>
      <c r="F158" s="1">
        <f ca="1"/>
        <v>0.48540884368566589</v>
      </c>
    </row>
    <row r="159" spans="3:6" x14ac:dyDescent="0.3">
      <c r="C159" s="1" t="e" vm="39">
        <f ca="1"/>
        <v>#VALUE!</v>
      </c>
      <c r="D159" s="1">
        <f ca="1"/>
        <v>0</v>
      </c>
      <c r="E159" s="1">
        <f ca="1"/>
        <v>0</v>
      </c>
      <c r="F159" s="1">
        <f ca="1"/>
        <v>-3.9704768496289476E-2</v>
      </c>
    </row>
    <row r="160" spans="3:6" x14ac:dyDescent="0.3">
      <c r="C160" s="1" t="e" vm="40">
        <f ca="1"/>
        <v>#VALUE!</v>
      </c>
      <c r="D160" s="1">
        <f ca="1"/>
        <v>0</v>
      </c>
      <c r="E160" s="1">
        <f ca="1"/>
        <v>0</v>
      </c>
      <c r="F160" s="1">
        <f ca="1"/>
        <v>0.33372606102889735</v>
      </c>
    </row>
    <row r="161" spans="3:6" x14ac:dyDescent="0.3">
      <c r="C161" s="1" t="e" vm="41">
        <f ca="1"/>
        <v>#VALUE!</v>
      </c>
      <c r="D161" s="1">
        <f ca="1"/>
        <v>0</v>
      </c>
      <c r="E161" s="1">
        <f ca="1"/>
        <v>0</v>
      </c>
      <c r="F161" s="1">
        <f ca="1"/>
        <v>0.48559125694418404</v>
      </c>
    </row>
    <row r="162" spans="3:6" x14ac:dyDescent="0.3">
      <c r="C162" s="1" t="e" vm="43">
        <f ca="1"/>
        <v>#VALUE!</v>
      </c>
      <c r="D162" s="1">
        <f ca="1"/>
        <v>0</v>
      </c>
      <c r="E162" s="1">
        <f ca="1"/>
        <v>0</v>
      </c>
      <c r="F162" s="1">
        <f ca="1"/>
        <v>0.3698693341121248</v>
      </c>
    </row>
    <row r="163" spans="3:6" x14ac:dyDescent="0.3">
      <c r="C163" s="1" t="e" vm="44">
        <f ca="1"/>
        <v>#VALUE!</v>
      </c>
      <c r="D163" s="1">
        <f ca="1"/>
        <v>0</v>
      </c>
      <c r="E163" s="1">
        <f ca="1"/>
        <v>0</v>
      </c>
      <c r="F163" s="1">
        <f ca="1"/>
        <v>-0.28826112895627709</v>
      </c>
    </row>
    <row r="164" spans="3:6" x14ac:dyDescent="0.3">
      <c r="C164" s="1" t="e" vm="45">
        <f ca="1"/>
        <v>#VALUE!</v>
      </c>
      <c r="D164" s="1">
        <f ca="1"/>
        <v>0</v>
      </c>
      <c r="E164" s="1">
        <f ca="1"/>
        <v>0</v>
      </c>
      <c r="F164" s="1">
        <f ca="1"/>
        <v>0.49038707285953975</v>
      </c>
    </row>
    <row r="165" spans="3:6" x14ac:dyDescent="0.3">
      <c r="C165" s="1" t="e" vm="47">
        <f ca="1"/>
        <v>#VALUE!</v>
      </c>
      <c r="D165" s="1">
        <f ca="1"/>
        <v>0</v>
      </c>
      <c r="E165" s="1">
        <f ca="1"/>
        <v>0</v>
      </c>
      <c r="F165" s="1">
        <f ca="1"/>
        <v>0.34363061359661801</v>
      </c>
    </row>
    <row r="166" spans="3:6" x14ac:dyDescent="0.3">
      <c r="C166" s="1" t="e" vm="48">
        <f ca="1"/>
        <v>#VALUE!</v>
      </c>
      <c r="D166" s="1">
        <f ca="1"/>
        <v>0</v>
      </c>
      <c r="E166" s="1">
        <f ca="1"/>
        <v>0</v>
      </c>
      <c r="F166" s="1">
        <f ca="1"/>
        <v>0.4160160262995436</v>
      </c>
    </row>
    <row r="167" spans="3:6" x14ac:dyDescent="0.3">
      <c r="C167" s="1" t="e" vm="49">
        <f ca="1"/>
        <v>#VALUE!</v>
      </c>
      <c r="D167" s="1">
        <f ca="1"/>
        <v>0</v>
      </c>
      <c r="E167" s="1">
        <f ca="1"/>
        <v>0</v>
      </c>
      <c r="F167" s="1">
        <f ca="1"/>
        <v>0.15840371607748083</v>
      </c>
    </row>
    <row r="168" spans="3:6" x14ac:dyDescent="0.3">
      <c r="C168" s="1" t="e" vm="50">
        <f ca="1"/>
        <v>#VALUE!</v>
      </c>
      <c r="D168" s="1">
        <f ca="1"/>
        <v>0</v>
      </c>
      <c r="E168" s="1">
        <f ca="1"/>
        <v>0</v>
      </c>
      <c r="F168" s="1">
        <f ca="1"/>
        <v>0.35607713227700322</v>
      </c>
    </row>
    <row r="169" spans="3:6" x14ac:dyDescent="0.3">
      <c r="C169" s="1" t="e" vm="51">
        <f ca="1"/>
        <v>#VALUE!</v>
      </c>
      <c r="D169" s="1">
        <f ca="1"/>
        <v>0</v>
      </c>
      <c r="E169" s="1">
        <f ca="1"/>
        <v>0</v>
      </c>
      <c r="F169" s="1">
        <f ca="1"/>
        <v>-0.30723398867068324</v>
      </c>
    </row>
    <row r="170" spans="3:6" x14ac:dyDescent="0.3">
      <c r="C170" s="1" t="e" vm="52">
        <f ca="1"/>
        <v>#VALUE!</v>
      </c>
      <c r="D170" s="1">
        <f ca="1"/>
        <v>0</v>
      </c>
      <c r="E170" s="1">
        <f ca="1"/>
        <v>0</v>
      </c>
      <c r="F170" s="1">
        <f ca="1"/>
        <v>-0.18416582706982507</v>
      </c>
    </row>
    <row r="171" spans="3:6" x14ac:dyDescent="0.3">
      <c r="C171" s="1" t="e" vm="53">
        <f ca="1"/>
        <v>#VALUE!</v>
      </c>
      <c r="D171" s="1">
        <f ca="1"/>
        <v>0</v>
      </c>
      <c r="E171" s="1">
        <f ca="1"/>
        <v>0</v>
      </c>
      <c r="F171" s="1">
        <f ca="1"/>
        <v>0.39438489461336679</v>
      </c>
    </row>
    <row r="172" spans="3:6" x14ac:dyDescent="0.3">
      <c r="C172" s="1" t="e" vm="54">
        <f ca="1"/>
        <v>#VALUE!</v>
      </c>
      <c r="D172" s="1">
        <f ca="1"/>
        <v>0</v>
      </c>
      <c r="E172" s="1">
        <f ca="1"/>
        <v>0</v>
      </c>
      <c r="F172" s="1">
        <f ca="1"/>
        <v>0.48680782199986955</v>
      </c>
    </row>
    <row r="173" spans="3:6" x14ac:dyDescent="0.3">
      <c r="C173" s="1" t="e" vm="55">
        <f ca="1"/>
        <v>#VALUE!</v>
      </c>
      <c r="D173" s="1">
        <f ca="1"/>
        <v>0</v>
      </c>
      <c r="E173" s="1">
        <f ca="1"/>
        <v>0</v>
      </c>
      <c r="F173" s="1">
        <f ca="1"/>
        <v>0.43308158033421884</v>
      </c>
    </row>
    <row r="174" spans="3:6" x14ac:dyDescent="0.3">
      <c r="C174" s="1" t="e" vm="58">
        <f ca="1"/>
        <v>#VALUE!</v>
      </c>
      <c r="D174" s="1">
        <f ca="1"/>
        <v>0</v>
      </c>
      <c r="E174" s="1">
        <f ca="1"/>
        <v>0</v>
      </c>
      <c r="F174" s="1">
        <f ca="1"/>
        <v>0.38835417946655426</v>
      </c>
    </row>
    <row r="175" spans="3:6" x14ac:dyDescent="0.3">
      <c r="C175" s="1" t="e" vm="6">
        <f ca="1"/>
        <v>#VALUE!</v>
      </c>
      <c r="D175" s="1">
        <f ca="1"/>
        <v>0</v>
      </c>
      <c r="E175" s="1">
        <f ca="1"/>
        <v>0</v>
      </c>
      <c r="F175" s="1">
        <f ca="1"/>
        <v>0.61251723086690946</v>
      </c>
    </row>
    <row r="176" spans="3:6" x14ac:dyDescent="0.3">
      <c r="C176" s="1" t="e" vm="7">
        <f ca="1"/>
        <v>#VALUE!</v>
      </c>
      <c r="D176" s="1">
        <f ca="1"/>
        <v>0</v>
      </c>
      <c r="E176" s="1">
        <f ca="1"/>
        <v>0</v>
      </c>
      <c r="F176" s="1">
        <f ca="1"/>
        <v>0.48980426420772505</v>
      </c>
    </row>
    <row r="177" spans="3:6" x14ac:dyDescent="0.3">
      <c r="C177" s="1" t="e" vm="8">
        <f ca="1"/>
        <v>#VALUE!</v>
      </c>
      <c r="D177" s="1">
        <f ca="1"/>
        <v>0</v>
      </c>
      <c r="E177" s="1">
        <f ca="1"/>
        <v>0</v>
      </c>
      <c r="F177" s="1">
        <f ca="1"/>
        <v>0.31641980823977101</v>
      </c>
    </row>
    <row r="178" spans="3:6" x14ac:dyDescent="0.3">
      <c r="C178" s="1" t="e" vm="736">
        <f ca="1"/>
        <v>#VALUE!</v>
      </c>
      <c r="D178" s="1">
        <f ca="1"/>
        <v>0</v>
      </c>
      <c r="E178" s="1">
        <f ca="1"/>
        <v>0</v>
      </c>
      <c r="F178" s="1">
        <f ca="1"/>
        <v>0</v>
      </c>
    </row>
    <row r="179" spans="3:6" x14ac:dyDescent="0.3">
      <c r="C179" s="1" t="e" vm="735">
        <f ca="1"/>
        <v>#VALUE!</v>
      </c>
      <c r="D179" s="1">
        <f ca="1"/>
        <v>0</v>
      </c>
      <c r="E179" s="1">
        <f ca="1"/>
        <v>0</v>
      </c>
      <c r="F179" s="1">
        <f ca="1"/>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E4A461AF8C62B4398281AA7CC6B9EDA" ma:contentTypeVersion="7" ma:contentTypeDescription="Create a new document." ma:contentTypeScope="" ma:versionID="776b7a134cdde670f533af2910385b43">
  <xsd:schema xmlns:xsd="http://www.w3.org/2001/XMLSchema" xmlns:xs="http://www.w3.org/2001/XMLSchema" xmlns:p="http://schemas.microsoft.com/office/2006/metadata/properties" xmlns:ns3="fc63ec08-4486-4158-8951-8d47b600ae31" xmlns:ns4="add0ddf9-1a4e-478f-9821-8c7a2d122e90" targetNamespace="http://schemas.microsoft.com/office/2006/metadata/properties" ma:root="true" ma:fieldsID="e02056ace7fd544cf042a3878781a1a4" ns3:_="" ns4:_="">
    <xsd:import namespace="fc63ec08-4486-4158-8951-8d47b600ae31"/>
    <xsd:import namespace="add0ddf9-1a4e-478f-9821-8c7a2d122e90"/>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63ec08-4486-4158-8951-8d47b600ae3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dd0ddf9-1a4e-478f-9821-8c7a2d122e90"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3280992-1077-4FAB-8ADC-A2DC8726660E}">
  <ds:schemaRefs>
    <ds:schemaRef ds:uri="http://purl.org/dc/terms/"/>
    <ds:schemaRef ds:uri="http://schemas.microsoft.com/office/infopath/2007/PartnerControls"/>
    <ds:schemaRef ds:uri="http://purl.org/dc/elements/1.1/"/>
    <ds:schemaRef ds:uri="http://schemas.microsoft.com/office/2006/metadata/properties"/>
    <ds:schemaRef ds:uri="http://schemas.microsoft.com/office/2006/documentManagement/types"/>
    <ds:schemaRef ds:uri="http://purl.org/dc/dcmitype/"/>
    <ds:schemaRef ds:uri="http://www.w3.org/XML/1998/namespace"/>
    <ds:schemaRef ds:uri="http://schemas.openxmlformats.org/package/2006/metadata/core-properties"/>
    <ds:schemaRef ds:uri="add0ddf9-1a4e-478f-9821-8c7a2d122e90"/>
    <ds:schemaRef ds:uri="fc63ec08-4486-4158-8951-8d47b600ae31"/>
  </ds:schemaRefs>
</ds:datastoreItem>
</file>

<file path=customXml/itemProps2.xml><?xml version="1.0" encoding="utf-8"?>
<ds:datastoreItem xmlns:ds="http://schemas.openxmlformats.org/officeDocument/2006/customXml" ds:itemID="{F5C73A1C-57A1-47BE-9CDC-9D384EBA9A97}">
  <ds:schemaRefs>
    <ds:schemaRef ds:uri="http://schemas.microsoft.com/sharepoint/v3/contenttype/forms"/>
  </ds:schemaRefs>
</ds:datastoreItem>
</file>

<file path=customXml/itemProps3.xml><?xml version="1.0" encoding="utf-8"?>
<ds:datastoreItem xmlns:ds="http://schemas.openxmlformats.org/officeDocument/2006/customXml" ds:itemID="{47878746-51FD-4523-9A4C-DBEBD005384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63ec08-4486-4158-8951-8d47b600ae31"/>
    <ds:schemaRef ds:uri="add0ddf9-1a4e-478f-9821-8c7a2d122e9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Active</vt:lpstr>
      <vt:lpstr>Passive Adj</vt:lpstr>
      <vt:lpstr>Passive</vt:lpstr>
      <vt:lpstr>Live Portfolio</vt:lpstr>
      <vt:lpstr>Portfolio (without Rebalance)</vt:lpstr>
      <vt:lpstr>Weights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Jonah Pandarinath</dc:creator>
  <cp:lastModifiedBy>Jonah Pandarinath</cp:lastModifiedBy>
  <dcterms:created xsi:type="dcterms:W3CDTF">2022-11-11T21:42:05Z</dcterms:created>
  <dcterms:modified xsi:type="dcterms:W3CDTF">2022-11-22T03:19:49Z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0x0101008E4A461AF8C62B4398281AA7CC6B9EDA</vt:lpwstr>
  </property>
</Properties>
</file>